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131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martLottoAI\data\"/>
    </mc:Choice>
  </mc:AlternateContent>
  <xr:revisionPtr revIDLastSave="0" documentId="13_ncr:1_{060E9562-7A3A-483E-8C57-91237004B8A5}" xr6:coauthVersionLast="47" xr6:coauthVersionMax="47" xr10:uidLastSave="{00000000-0000-0000-0000-000000000000}"/>
  <bookViews>
    <workbookView xWindow="-110" yWindow="-110" windowWidth="25820" windowHeight="15500" tabRatio="799" activeTab="4" xr2:uid="{00000000-000D-0000-FFFF-FFFF00000000}"/>
  </bookViews>
  <sheets>
    <sheet name="1포함수필터(0~20)" sheetId="47" r:id="rId1"/>
    <sheet name="제외수필터" sheetId="30" r:id="rId2"/>
    <sheet name="2포함수필터 (0~15)" sheetId="91" r:id="rId3"/>
    <sheet name="제외수필터 (2)" sheetId="92" r:id="rId4"/>
    <sheet name="제외수필터 (로톡)" sheetId="95" r:id="rId5"/>
  </sheets>
  <definedNames>
    <definedName name="_1열">#REF!</definedName>
    <definedName name="_2열">#REF!</definedName>
    <definedName name="_3열">#REF!</definedName>
    <definedName name="_4열">#REF!</definedName>
    <definedName name="_5열">#REF!</definedName>
    <definedName name="_6열">#REF!</definedName>
    <definedName name="dfsf" localSheetId="0">#REF!</definedName>
    <definedName name="dfsf" localSheetId="2">#REF!</definedName>
    <definedName name="dfsf" localSheetId="1">#REF!</definedName>
    <definedName name="dfsf" localSheetId="3">#REF!</definedName>
    <definedName name="dfsf" localSheetId="4">#REF!</definedName>
    <definedName name="dfsf">#REF!</definedName>
    <definedName name="wh" localSheetId="0">#REF!</definedName>
    <definedName name="wh" localSheetId="2">#REF!</definedName>
    <definedName name="wh" localSheetId="1">#REF!</definedName>
    <definedName name="wh" localSheetId="3">#REF!</definedName>
    <definedName name="wh" localSheetId="4">#REF!</definedName>
    <definedName name="wh">#REF!</definedName>
    <definedName name="당첨">#REF!</definedName>
    <definedName name="당첨번호">#REF!</definedName>
    <definedName name="보너스">#REF!</definedName>
    <definedName name="삼그룹">#REF!</definedName>
    <definedName name="전체출현번호">#REF!</definedName>
    <definedName name="최근10회">#REF!</definedName>
    <definedName name="최근5회">#REF!</definedName>
    <definedName name="포함수필터" localSheetId="0">#REF!</definedName>
    <definedName name="포함수필터" localSheetId="2">#REF!</definedName>
    <definedName name="포함수필터" localSheetId="3">#REF!</definedName>
    <definedName name="포함수필터" localSheetId="4">#REF!</definedName>
    <definedName name="포함수필터">#REF!</definedName>
    <definedName name="합계">#REF!</definedName>
    <definedName name="홀짝수">#REF!</definedName>
    <definedName name="회차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7" i="47" l="1"/>
  <c r="U7" i="47"/>
  <c r="V7" i="47" s="1"/>
  <c r="W7" i="47" s="1"/>
  <c r="Q1006" i="95" l="1"/>
  <c r="C1002" i="95"/>
  <c r="D1002" i="95"/>
  <c r="E1002" i="95"/>
  <c r="F1002" i="95"/>
  <c r="G1002" i="95"/>
  <c r="H1002" i="95"/>
  <c r="I1002" i="95"/>
  <c r="J1002" i="95"/>
  <c r="K1002" i="95"/>
  <c r="L1002" i="95"/>
  <c r="M1002" i="95"/>
  <c r="N1002" i="95"/>
  <c r="O1002" i="95"/>
  <c r="P1002" i="95"/>
  <c r="Q1002" i="95"/>
  <c r="C1003" i="95"/>
  <c r="D1003" i="95"/>
  <c r="E1003" i="95"/>
  <c r="F1003" i="95"/>
  <c r="G1003" i="95"/>
  <c r="H1003" i="95"/>
  <c r="I1003" i="95"/>
  <c r="J1003" i="95"/>
  <c r="K1003" i="95"/>
  <c r="L1003" i="95"/>
  <c r="M1003" i="95"/>
  <c r="N1003" i="95"/>
  <c r="O1003" i="95"/>
  <c r="P1003" i="95"/>
  <c r="Q1003" i="95"/>
  <c r="C1004" i="95"/>
  <c r="D1004" i="95"/>
  <c r="E1004" i="95"/>
  <c r="F1004" i="95"/>
  <c r="G1004" i="95"/>
  <c r="H1004" i="95"/>
  <c r="I1004" i="95"/>
  <c r="J1004" i="95"/>
  <c r="K1004" i="95"/>
  <c r="L1004" i="95"/>
  <c r="M1004" i="95"/>
  <c r="N1004" i="95"/>
  <c r="O1004" i="95"/>
  <c r="P1004" i="95"/>
  <c r="Q1004" i="95"/>
  <c r="C1005" i="95"/>
  <c r="D1005" i="95"/>
  <c r="E1005" i="95"/>
  <c r="F1005" i="95"/>
  <c r="G1005" i="95"/>
  <c r="H1005" i="95"/>
  <c r="I1005" i="95"/>
  <c r="J1005" i="95"/>
  <c r="K1005" i="95"/>
  <c r="L1005" i="95"/>
  <c r="M1005" i="95"/>
  <c r="N1005" i="95"/>
  <c r="O1005" i="95"/>
  <c r="P1005" i="95"/>
  <c r="Q1005" i="95"/>
  <c r="C1006" i="95"/>
  <c r="D1006" i="95"/>
  <c r="E1006" i="95"/>
  <c r="F1006" i="95"/>
  <c r="G1006" i="95"/>
  <c r="H1006" i="95"/>
  <c r="I1006" i="95"/>
  <c r="J1006" i="95"/>
  <c r="K1006" i="95"/>
  <c r="L1006" i="95"/>
  <c r="M1006" i="95"/>
  <c r="N1006" i="95"/>
  <c r="O1006" i="95"/>
  <c r="P1006" i="95"/>
  <c r="D1001" i="95"/>
  <c r="E1001" i="95"/>
  <c r="F1001" i="95"/>
  <c r="G1001" i="95"/>
  <c r="H1001" i="95"/>
  <c r="I1001" i="95"/>
  <c r="J1001" i="95"/>
  <c r="K1001" i="95"/>
  <c r="L1001" i="95"/>
  <c r="M1001" i="95"/>
  <c r="N1001" i="95"/>
  <c r="O1001" i="95"/>
  <c r="P1001" i="95"/>
  <c r="Q1001" i="95"/>
  <c r="C1001" i="95"/>
  <c r="Q530" i="91"/>
  <c r="C526" i="91"/>
  <c r="D526" i="91"/>
  <c r="E526" i="91"/>
  <c r="F526" i="91"/>
  <c r="G526" i="91"/>
  <c r="H526" i="91"/>
  <c r="I526" i="91"/>
  <c r="J526" i="91"/>
  <c r="K526" i="91"/>
  <c r="L526" i="91"/>
  <c r="M526" i="91"/>
  <c r="N526" i="91"/>
  <c r="O526" i="91"/>
  <c r="P526" i="91"/>
  <c r="Q526" i="91"/>
  <c r="C527" i="91"/>
  <c r="D527" i="91"/>
  <c r="E527" i="91"/>
  <c r="F527" i="91"/>
  <c r="G527" i="91"/>
  <c r="H527" i="91"/>
  <c r="I527" i="91"/>
  <c r="J527" i="91"/>
  <c r="K527" i="91"/>
  <c r="L527" i="91"/>
  <c r="M527" i="91"/>
  <c r="N527" i="91"/>
  <c r="O527" i="91"/>
  <c r="P527" i="91"/>
  <c r="Q527" i="91"/>
  <c r="C528" i="91"/>
  <c r="D528" i="91"/>
  <c r="E528" i="91"/>
  <c r="F528" i="91"/>
  <c r="G528" i="91"/>
  <c r="H528" i="91"/>
  <c r="I528" i="91"/>
  <c r="J528" i="91"/>
  <c r="K528" i="91"/>
  <c r="L528" i="91"/>
  <c r="M528" i="91"/>
  <c r="N528" i="91"/>
  <c r="O528" i="91"/>
  <c r="P528" i="91"/>
  <c r="Q528" i="91"/>
  <c r="C529" i="91"/>
  <c r="D529" i="91"/>
  <c r="E529" i="91"/>
  <c r="F529" i="91"/>
  <c r="G529" i="91"/>
  <c r="H529" i="91"/>
  <c r="I529" i="91"/>
  <c r="J529" i="91"/>
  <c r="K529" i="91"/>
  <c r="L529" i="91"/>
  <c r="M529" i="91"/>
  <c r="N529" i="91"/>
  <c r="O529" i="91"/>
  <c r="P529" i="91"/>
  <c r="Q529" i="91"/>
  <c r="C530" i="91"/>
  <c r="D530" i="91"/>
  <c r="E530" i="91"/>
  <c r="F530" i="91"/>
  <c r="G530" i="91"/>
  <c r="H530" i="91"/>
  <c r="I530" i="91"/>
  <c r="J530" i="91"/>
  <c r="K530" i="91"/>
  <c r="L530" i="91"/>
  <c r="M530" i="91"/>
  <c r="N530" i="91"/>
  <c r="O530" i="91"/>
  <c r="P530" i="91"/>
  <c r="D525" i="91"/>
  <c r="E525" i="91"/>
  <c r="F525" i="91"/>
  <c r="G525" i="91"/>
  <c r="H525" i="91"/>
  <c r="I525" i="91"/>
  <c r="J525" i="91"/>
  <c r="K525" i="91"/>
  <c r="L525" i="91"/>
  <c r="M525" i="91"/>
  <c r="N525" i="91"/>
  <c r="O525" i="91"/>
  <c r="P525" i="91"/>
  <c r="Q525" i="91"/>
  <c r="C525" i="91"/>
  <c r="C531" i="91" l="1"/>
  <c r="C30" i="91" s="1"/>
  <c r="Q523" i="91"/>
  <c r="C518" i="91"/>
  <c r="C462" i="91"/>
  <c r="C420" i="91"/>
  <c r="Q207" i="30"/>
  <c r="C203" i="30"/>
  <c r="D203" i="30"/>
  <c r="E203" i="30"/>
  <c r="F203" i="30"/>
  <c r="G203" i="30"/>
  <c r="H203" i="30"/>
  <c r="I203" i="30"/>
  <c r="J203" i="30"/>
  <c r="K203" i="30"/>
  <c r="L203" i="30"/>
  <c r="M203" i="30"/>
  <c r="N203" i="30"/>
  <c r="O203" i="30"/>
  <c r="P203" i="30"/>
  <c r="Q203" i="30"/>
  <c r="C204" i="30"/>
  <c r="D204" i="30"/>
  <c r="E204" i="30"/>
  <c r="F204" i="30"/>
  <c r="G204" i="30"/>
  <c r="H204" i="30"/>
  <c r="I204" i="30"/>
  <c r="J204" i="30"/>
  <c r="K204" i="30"/>
  <c r="L204" i="30"/>
  <c r="M204" i="30"/>
  <c r="N204" i="30"/>
  <c r="O204" i="30"/>
  <c r="P204" i="30"/>
  <c r="Q204" i="30"/>
  <c r="C205" i="30"/>
  <c r="D205" i="30"/>
  <c r="E205" i="30"/>
  <c r="F205" i="30"/>
  <c r="G205" i="30"/>
  <c r="H205" i="30"/>
  <c r="I205" i="30"/>
  <c r="J205" i="30"/>
  <c r="K205" i="30"/>
  <c r="L205" i="30"/>
  <c r="M205" i="30"/>
  <c r="N205" i="30"/>
  <c r="O205" i="30"/>
  <c r="P205" i="30"/>
  <c r="Q205" i="30"/>
  <c r="C206" i="30"/>
  <c r="D206" i="30"/>
  <c r="E206" i="30"/>
  <c r="F206" i="30"/>
  <c r="G206" i="30"/>
  <c r="H206" i="30"/>
  <c r="I206" i="30"/>
  <c r="J206" i="30"/>
  <c r="K206" i="30"/>
  <c r="L206" i="30"/>
  <c r="M206" i="30"/>
  <c r="N206" i="30"/>
  <c r="O206" i="30"/>
  <c r="P206" i="30"/>
  <c r="Q206" i="30"/>
  <c r="C207" i="30"/>
  <c r="D207" i="30"/>
  <c r="E207" i="30"/>
  <c r="F207" i="30"/>
  <c r="G207" i="30"/>
  <c r="H207" i="30"/>
  <c r="I207" i="30"/>
  <c r="J207" i="30"/>
  <c r="K207" i="30"/>
  <c r="L207" i="30"/>
  <c r="M207" i="30"/>
  <c r="N207" i="30"/>
  <c r="O207" i="30"/>
  <c r="P207" i="30"/>
  <c r="D202" i="30"/>
  <c r="E202" i="30"/>
  <c r="F202" i="30"/>
  <c r="G202" i="30"/>
  <c r="H202" i="30"/>
  <c r="I202" i="30"/>
  <c r="J202" i="30"/>
  <c r="K202" i="30"/>
  <c r="L202" i="30"/>
  <c r="M202" i="30"/>
  <c r="N202" i="30"/>
  <c r="O202" i="30"/>
  <c r="P202" i="30"/>
  <c r="Q202" i="30"/>
  <c r="C202" i="30"/>
  <c r="D195" i="30"/>
  <c r="C195" i="30"/>
  <c r="Q193" i="30"/>
  <c r="C189" i="30"/>
  <c r="D189" i="30"/>
  <c r="E189" i="30"/>
  <c r="F189" i="30"/>
  <c r="G189" i="30"/>
  <c r="H189" i="30"/>
  <c r="I189" i="30"/>
  <c r="J189" i="30"/>
  <c r="K189" i="30"/>
  <c r="L189" i="30"/>
  <c r="M189" i="30"/>
  <c r="N189" i="30"/>
  <c r="O189" i="30"/>
  <c r="P189" i="30"/>
  <c r="Q189" i="30"/>
  <c r="C190" i="30"/>
  <c r="D190" i="30"/>
  <c r="E190" i="30"/>
  <c r="F190" i="30"/>
  <c r="G190" i="30"/>
  <c r="H190" i="30"/>
  <c r="I190" i="30"/>
  <c r="J190" i="30"/>
  <c r="K190" i="30"/>
  <c r="L190" i="30"/>
  <c r="M190" i="30"/>
  <c r="N190" i="30"/>
  <c r="O190" i="30"/>
  <c r="P190" i="30"/>
  <c r="Q190" i="30"/>
  <c r="C191" i="30"/>
  <c r="D191" i="30"/>
  <c r="E191" i="30"/>
  <c r="F191" i="30"/>
  <c r="G191" i="30"/>
  <c r="H191" i="30"/>
  <c r="I191" i="30"/>
  <c r="J191" i="30"/>
  <c r="K191" i="30"/>
  <c r="L191" i="30"/>
  <c r="M191" i="30"/>
  <c r="N191" i="30"/>
  <c r="O191" i="30"/>
  <c r="P191" i="30"/>
  <c r="Q191" i="30"/>
  <c r="C192" i="30"/>
  <c r="D192" i="30"/>
  <c r="E192" i="30"/>
  <c r="F192" i="30"/>
  <c r="G192" i="30"/>
  <c r="H192" i="30"/>
  <c r="I192" i="30"/>
  <c r="J192" i="30"/>
  <c r="K192" i="30"/>
  <c r="L192" i="30"/>
  <c r="M192" i="30"/>
  <c r="N192" i="30"/>
  <c r="O192" i="30"/>
  <c r="P192" i="30"/>
  <c r="Q192" i="30"/>
  <c r="C193" i="30"/>
  <c r="D193" i="30"/>
  <c r="E193" i="30"/>
  <c r="F193" i="30"/>
  <c r="G193" i="30"/>
  <c r="H193" i="30"/>
  <c r="I193" i="30"/>
  <c r="J193" i="30"/>
  <c r="K193" i="30"/>
  <c r="L193" i="30"/>
  <c r="M193" i="30"/>
  <c r="N193" i="30"/>
  <c r="O193" i="30"/>
  <c r="P193" i="30"/>
  <c r="D188" i="30"/>
  <c r="E188" i="30"/>
  <c r="F188" i="30"/>
  <c r="G188" i="30"/>
  <c r="H188" i="30"/>
  <c r="I188" i="30"/>
  <c r="J188" i="30"/>
  <c r="K188" i="30"/>
  <c r="L188" i="30"/>
  <c r="M188" i="30"/>
  <c r="N188" i="30"/>
  <c r="O188" i="30"/>
  <c r="P188" i="30"/>
  <c r="Q188" i="30"/>
  <c r="C188" i="30"/>
  <c r="Q384" i="30"/>
  <c r="Q389" i="30"/>
  <c r="C385" i="30"/>
  <c r="D385" i="30"/>
  <c r="E385" i="30"/>
  <c r="F385" i="30"/>
  <c r="G385" i="30"/>
  <c r="H385" i="30"/>
  <c r="I385" i="30"/>
  <c r="J385" i="30"/>
  <c r="K385" i="30"/>
  <c r="L385" i="30"/>
  <c r="M385" i="30"/>
  <c r="N385" i="30"/>
  <c r="O385" i="30"/>
  <c r="P385" i="30"/>
  <c r="Q385" i="30"/>
  <c r="C386" i="30"/>
  <c r="D386" i="30"/>
  <c r="E386" i="30"/>
  <c r="F386" i="30"/>
  <c r="G386" i="30"/>
  <c r="H386" i="30"/>
  <c r="I386" i="30"/>
  <c r="J386" i="30"/>
  <c r="K386" i="30"/>
  <c r="L386" i="30"/>
  <c r="M386" i="30"/>
  <c r="N386" i="30"/>
  <c r="O386" i="30"/>
  <c r="P386" i="30"/>
  <c r="Q386" i="30"/>
  <c r="C387" i="30"/>
  <c r="D387" i="30"/>
  <c r="E387" i="30"/>
  <c r="F387" i="30"/>
  <c r="G387" i="30"/>
  <c r="H387" i="30"/>
  <c r="I387" i="30"/>
  <c r="J387" i="30"/>
  <c r="K387" i="30"/>
  <c r="L387" i="30"/>
  <c r="M387" i="30"/>
  <c r="N387" i="30"/>
  <c r="O387" i="30"/>
  <c r="P387" i="30"/>
  <c r="Q387" i="30"/>
  <c r="C388" i="30"/>
  <c r="D388" i="30"/>
  <c r="E388" i="30"/>
  <c r="F388" i="30"/>
  <c r="G388" i="30"/>
  <c r="H388" i="30"/>
  <c r="I388" i="30"/>
  <c r="J388" i="30"/>
  <c r="K388" i="30"/>
  <c r="L388" i="30"/>
  <c r="M388" i="30"/>
  <c r="N388" i="30"/>
  <c r="O388" i="30"/>
  <c r="P388" i="30"/>
  <c r="Q388" i="30"/>
  <c r="C389" i="30"/>
  <c r="D389" i="30"/>
  <c r="E389" i="30"/>
  <c r="F389" i="30"/>
  <c r="G389" i="30"/>
  <c r="H389" i="30"/>
  <c r="I389" i="30"/>
  <c r="J389" i="30"/>
  <c r="K389" i="30"/>
  <c r="L389" i="30"/>
  <c r="M389" i="30"/>
  <c r="N389" i="30"/>
  <c r="O389" i="30"/>
  <c r="P389" i="30"/>
  <c r="D384" i="30"/>
  <c r="E384" i="30"/>
  <c r="F384" i="30"/>
  <c r="G384" i="30"/>
  <c r="H384" i="30"/>
  <c r="I384" i="30"/>
  <c r="J384" i="30"/>
  <c r="K384" i="30"/>
  <c r="L384" i="30"/>
  <c r="M384" i="30"/>
  <c r="N384" i="30"/>
  <c r="O384" i="30"/>
  <c r="P384" i="30"/>
  <c r="C384" i="30"/>
  <c r="Q382" i="30"/>
  <c r="C378" i="30"/>
  <c r="D378" i="30"/>
  <c r="E378" i="30"/>
  <c r="F378" i="30"/>
  <c r="G378" i="30"/>
  <c r="H378" i="30"/>
  <c r="I378" i="30"/>
  <c r="J378" i="30"/>
  <c r="K378" i="30"/>
  <c r="L378" i="30"/>
  <c r="M378" i="30"/>
  <c r="N378" i="30"/>
  <c r="O378" i="30"/>
  <c r="P378" i="30"/>
  <c r="Q378" i="30"/>
  <c r="C379" i="30"/>
  <c r="D379" i="30"/>
  <c r="E379" i="30"/>
  <c r="F379" i="30"/>
  <c r="G379" i="30"/>
  <c r="H379" i="30"/>
  <c r="I379" i="30"/>
  <c r="J379" i="30"/>
  <c r="K379" i="30"/>
  <c r="L379" i="30"/>
  <c r="M379" i="30"/>
  <c r="N379" i="30"/>
  <c r="O379" i="30"/>
  <c r="P379" i="30"/>
  <c r="Q379" i="30"/>
  <c r="C380" i="30"/>
  <c r="D380" i="30"/>
  <c r="E380" i="30"/>
  <c r="F380" i="30"/>
  <c r="G380" i="30"/>
  <c r="H380" i="30"/>
  <c r="I380" i="30"/>
  <c r="J380" i="30"/>
  <c r="K380" i="30"/>
  <c r="L380" i="30"/>
  <c r="M380" i="30"/>
  <c r="N380" i="30"/>
  <c r="O380" i="30"/>
  <c r="P380" i="30"/>
  <c r="Q380" i="30"/>
  <c r="C381" i="30"/>
  <c r="D381" i="30"/>
  <c r="E381" i="30"/>
  <c r="F381" i="30"/>
  <c r="G381" i="30"/>
  <c r="H381" i="30"/>
  <c r="I381" i="30"/>
  <c r="J381" i="30"/>
  <c r="K381" i="30"/>
  <c r="L381" i="30"/>
  <c r="M381" i="30"/>
  <c r="N381" i="30"/>
  <c r="O381" i="30"/>
  <c r="P381" i="30"/>
  <c r="Q381" i="30"/>
  <c r="C382" i="30"/>
  <c r="D382" i="30"/>
  <c r="E382" i="30"/>
  <c r="F382" i="30"/>
  <c r="G382" i="30"/>
  <c r="H382" i="30"/>
  <c r="I382" i="30"/>
  <c r="J382" i="30"/>
  <c r="K382" i="30"/>
  <c r="L382" i="30"/>
  <c r="M382" i="30"/>
  <c r="N382" i="30"/>
  <c r="O382" i="30"/>
  <c r="P382" i="30"/>
  <c r="D377" i="30"/>
  <c r="E377" i="30"/>
  <c r="F377" i="30"/>
  <c r="G377" i="30"/>
  <c r="H377" i="30"/>
  <c r="I377" i="30"/>
  <c r="J377" i="30"/>
  <c r="K377" i="30"/>
  <c r="L377" i="30"/>
  <c r="M377" i="30"/>
  <c r="N377" i="30"/>
  <c r="O377" i="30"/>
  <c r="P377" i="30"/>
  <c r="Q377" i="30"/>
  <c r="C377" i="30"/>
  <c r="Q375" i="30"/>
  <c r="C371" i="30"/>
  <c r="D371" i="30"/>
  <c r="E371" i="30"/>
  <c r="F371" i="30"/>
  <c r="G371" i="30"/>
  <c r="H371" i="30"/>
  <c r="I371" i="30"/>
  <c r="J371" i="30"/>
  <c r="K371" i="30"/>
  <c r="L371" i="30"/>
  <c r="M371" i="30"/>
  <c r="N371" i="30"/>
  <c r="O371" i="30"/>
  <c r="P371" i="30"/>
  <c r="Q371" i="30"/>
  <c r="C372" i="30"/>
  <c r="D372" i="30"/>
  <c r="E372" i="30"/>
  <c r="F372" i="30"/>
  <c r="G372" i="30"/>
  <c r="H372" i="30"/>
  <c r="I372" i="30"/>
  <c r="J372" i="30"/>
  <c r="K372" i="30"/>
  <c r="L372" i="30"/>
  <c r="M372" i="30"/>
  <c r="N372" i="30"/>
  <c r="O372" i="30"/>
  <c r="P372" i="30"/>
  <c r="Q372" i="30"/>
  <c r="C373" i="30"/>
  <c r="D373" i="30"/>
  <c r="E373" i="30"/>
  <c r="F373" i="30"/>
  <c r="G373" i="30"/>
  <c r="H373" i="30"/>
  <c r="I373" i="30"/>
  <c r="J373" i="30"/>
  <c r="K373" i="30"/>
  <c r="L373" i="30"/>
  <c r="M373" i="30"/>
  <c r="N373" i="30"/>
  <c r="O373" i="30"/>
  <c r="P373" i="30"/>
  <c r="Q373" i="30"/>
  <c r="C374" i="30"/>
  <c r="D374" i="30"/>
  <c r="E374" i="30"/>
  <c r="F374" i="30"/>
  <c r="G374" i="30"/>
  <c r="H374" i="30"/>
  <c r="I374" i="30"/>
  <c r="J374" i="30"/>
  <c r="K374" i="30"/>
  <c r="L374" i="30"/>
  <c r="M374" i="30"/>
  <c r="N374" i="30"/>
  <c r="O374" i="30"/>
  <c r="P374" i="30"/>
  <c r="Q374" i="30"/>
  <c r="C375" i="30"/>
  <c r="D375" i="30"/>
  <c r="E375" i="30"/>
  <c r="F375" i="30"/>
  <c r="G375" i="30"/>
  <c r="H375" i="30"/>
  <c r="I375" i="30"/>
  <c r="J375" i="30"/>
  <c r="K375" i="30"/>
  <c r="L375" i="30"/>
  <c r="M375" i="30"/>
  <c r="N375" i="30"/>
  <c r="O375" i="30"/>
  <c r="P375" i="30"/>
  <c r="D370" i="30"/>
  <c r="E370" i="30"/>
  <c r="F370" i="30"/>
  <c r="G370" i="30"/>
  <c r="H370" i="30"/>
  <c r="I370" i="30"/>
  <c r="J370" i="30"/>
  <c r="K370" i="30"/>
  <c r="L370" i="30"/>
  <c r="M370" i="30"/>
  <c r="N370" i="30"/>
  <c r="O370" i="30"/>
  <c r="P370" i="30"/>
  <c r="Q370" i="30"/>
  <c r="C370" i="30"/>
  <c r="Q368" i="30"/>
  <c r="C363" i="30"/>
  <c r="Q361" i="30"/>
  <c r="C357" i="30"/>
  <c r="D357" i="30"/>
  <c r="E357" i="30"/>
  <c r="F357" i="30"/>
  <c r="G357" i="30"/>
  <c r="H357" i="30"/>
  <c r="I357" i="30"/>
  <c r="J357" i="30"/>
  <c r="K357" i="30"/>
  <c r="L357" i="30"/>
  <c r="M357" i="30"/>
  <c r="N357" i="30"/>
  <c r="O357" i="30"/>
  <c r="P357" i="30"/>
  <c r="Q357" i="30"/>
  <c r="C358" i="30"/>
  <c r="D358" i="30"/>
  <c r="E358" i="30"/>
  <c r="F358" i="30"/>
  <c r="G358" i="30"/>
  <c r="H358" i="30"/>
  <c r="I358" i="30"/>
  <c r="J358" i="30"/>
  <c r="K358" i="30"/>
  <c r="L358" i="30"/>
  <c r="M358" i="30"/>
  <c r="N358" i="30"/>
  <c r="O358" i="30"/>
  <c r="P358" i="30"/>
  <c r="Q358" i="30"/>
  <c r="C359" i="30"/>
  <c r="D359" i="30"/>
  <c r="E359" i="30"/>
  <c r="F359" i="30"/>
  <c r="G359" i="30"/>
  <c r="H359" i="30"/>
  <c r="I359" i="30"/>
  <c r="J359" i="30"/>
  <c r="K359" i="30"/>
  <c r="L359" i="30"/>
  <c r="M359" i="30"/>
  <c r="N359" i="30"/>
  <c r="O359" i="30"/>
  <c r="P359" i="30"/>
  <c r="Q359" i="30"/>
  <c r="C360" i="30"/>
  <c r="D360" i="30"/>
  <c r="E360" i="30"/>
  <c r="F360" i="30"/>
  <c r="G360" i="30"/>
  <c r="H360" i="30"/>
  <c r="I360" i="30"/>
  <c r="J360" i="30"/>
  <c r="K360" i="30"/>
  <c r="L360" i="30"/>
  <c r="M360" i="30"/>
  <c r="N360" i="30"/>
  <c r="O360" i="30"/>
  <c r="P360" i="30"/>
  <c r="Q360" i="30"/>
  <c r="C361" i="30"/>
  <c r="D361" i="30"/>
  <c r="E361" i="30"/>
  <c r="F361" i="30"/>
  <c r="G361" i="30"/>
  <c r="H361" i="30"/>
  <c r="I361" i="30"/>
  <c r="J361" i="30"/>
  <c r="K361" i="30"/>
  <c r="L361" i="30"/>
  <c r="M361" i="30"/>
  <c r="N361" i="30"/>
  <c r="O361" i="30"/>
  <c r="P361" i="30"/>
  <c r="D356" i="30"/>
  <c r="E356" i="30"/>
  <c r="F356" i="30"/>
  <c r="G356" i="30"/>
  <c r="H356" i="30"/>
  <c r="I356" i="30"/>
  <c r="J356" i="30"/>
  <c r="K356" i="30"/>
  <c r="L356" i="30"/>
  <c r="M356" i="30"/>
  <c r="N356" i="30"/>
  <c r="O356" i="30"/>
  <c r="P356" i="30"/>
  <c r="Q356" i="30"/>
  <c r="C356" i="30"/>
  <c r="Q354" i="30"/>
  <c r="C350" i="30"/>
  <c r="D350" i="30"/>
  <c r="E350" i="30"/>
  <c r="F350" i="30"/>
  <c r="G350" i="30"/>
  <c r="H350" i="30"/>
  <c r="I350" i="30"/>
  <c r="J350" i="30"/>
  <c r="K350" i="30"/>
  <c r="L350" i="30"/>
  <c r="M350" i="30"/>
  <c r="N350" i="30"/>
  <c r="O350" i="30"/>
  <c r="P350" i="30"/>
  <c r="Q350" i="30"/>
  <c r="C351" i="30"/>
  <c r="D351" i="30"/>
  <c r="E351" i="30"/>
  <c r="F351" i="30"/>
  <c r="G351" i="30"/>
  <c r="H351" i="30"/>
  <c r="I351" i="30"/>
  <c r="J351" i="30"/>
  <c r="K351" i="30"/>
  <c r="L351" i="30"/>
  <c r="M351" i="30"/>
  <c r="N351" i="30"/>
  <c r="O351" i="30"/>
  <c r="P351" i="30"/>
  <c r="Q351" i="30"/>
  <c r="C352" i="30"/>
  <c r="D352" i="30"/>
  <c r="E352" i="30"/>
  <c r="F352" i="30"/>
  <c r="G352" i="30"/>
  <c r="H352" i="30"/>
  <c r="I352" i="30"/>
  <c r="J352" i="30"/>
  <c r="K352" i="30"/>
  <c r="L352" i="30"/>
  <c r="M352" i="30"/>
  <c r="N352" i="30"/>
  <c r="O352" i="30"/>
  <c r="P352" i="30"/>
  <c r="Q352" i="30"/>
  <c r="C353" i="30"/>
  <c r="D353" i="30"/>
  <c r="E353" i="30"/>
  <c r="F353" i="30"/>
  <c r="G353" i="30"/>
  <c r="H353" i="30"/>
  <c r="I353" i="30"/>
  <c r="J353" i="30"/>
  <c r="K353" i="30"/>
  <c r="L353" i="30"/>
  <c r="M353" i="30"/>
  <c r="N353" i="30"/>
  <c r="O353" i="30"/>
  <c r="P353" i="30"/>
  <c r="Q353" i="30"/>
  <c r="C354" i="30"/>
  <c r="D354" i="30"/>
  <c r="E354" i="30"/>
  <c r="F354" i="30"/>
  <c r="G354" i="30"/>
  <c r="H354" i="30"/>
  <c r="I354" i="30"/>
  <c r="J354" i="30"/>
  <c r="K354" i="30"/>
  <c r="L354" i="30"/>
  <c r="M354" i="30"/>
  <c r="N354" i="30"/>
  <c r="O354" i="30"/>
  <c r="P354" i="30"/>
  <c r="D349" i="30"/>
  <c r="E349" i="30"/>
  <c r="F349" i="30"/>
  <c r="G349" i="30"/>
  <c r="H349" i="30"/>
  <c r="I349" i="30"/>
  <c r="J349" i="30"/>
  <c r="K349" i="30"/>
  <c r="L349" i="30"/>
  <c r="M349" i="30"/>
  <c r="N349" i="30"/>
  <c r="O349" i="30"/>
  <c r="P349" i="30"/>
  <c r="Q349" i="30"/>
  <c r="C349" i="30"/>
  <c r="Q347" i="30"/>
  <c r="C343" i="30"/>
  <c r="D343" i="30"/>
  <c r="E343" i="30"/>
  <c r="F343" i="30"/>
  <c r="G343" i="30"/>
  <c r="H343" i="30"/>
  <c r="I343" i="30"/>
  <c r="J343" i="30"/>
  <c r="K343" i="30"/>
  <c r="L343" i="30"/>
  <c r="M343" i="30"/>
  <c r="N343" i="30"/>
  <c r="O343" i="30"/>
  <c r="P343" i="30"/>
  <c r="Q343" i="30"/>
  <c r="C344" i="30"/>
  <c r="D344" i="30"/>
  <c r="E344" i="30"/>
  <c r="F344" i="30"/>
  <c r="G344" i="30"/>
  <c r="H344" i="30"/>
  <c r="I344" i="30"/>
  <c r="J344" i="30"/>
  <c r="K344" i="30"/>
  <c r="L344" i="30"/>
  <c r="M344" i="30"/>
  <c r="N344" i="30"/>
  <c r="O344" i="30"/>
  <c r="P344" i="30"/>
  <c r="Q344" i="30"/>
  <c r="C345" i="30"/>
  <c r="D345" i="30"/>
  <c r="E345" i="30"/>
  <c r="F345" i="30"/>
  <c r="G345" i="30"/>
  <c r="H345" i="30"/>
  <c r="I345" i="30"/>
  <c r="J345" i="30"/>
  <c r="K345" i="30"/>
  <c r="L345" i="30"/>
  <c r="M345" i="30"/>
  <c r="N345" i="30"/>
  <c r="O345" i="30"/>
  <c r="P345" i="30"/>
  <c r="Q345" i="30"/>
  <c r="C346" i="30"/>
  <c r="D346" i="30"/>
  <c r="E346" i="30"/>
  <c r="F346" i="30"/>
  <c r="G346" i="30"/>
  <c r="H346" i="30"/>
  <c r="I346" i="30"/>
  <c r="J346" i="30"/>
  <c r="K346" i="30"/>
  <c r="L346" i="30"/>
  <c r="M346" i="30"/>
  <c r="N346" i="30"/>
  <c r="O346" i="30"/>
  <c r="P346" i="30"/>
  <c r="Q346" i="30"/>
  <c r="C347" i="30"/>
  <c r="D347" i="30"/>
  <c r="E347" i="30"/>
  <c r="F347" i="30"/>
  <c r="G347" i="30"/>
  <c r="H347" i="30"/>
  <c r="I347" i="30"/>
  <c r="J347" i="30"/>
  <c r="K347" i="30"/>
  <c r="L347" i="30"/>
  <c r="M347" i="30"/>
  <c r="N347" i="30"/>
  <c r="O347" i="30"/>
  <c r="P347" i="30"/>
  <c r="D342" i="30"/>
  <c r="E342" i="30"/>
  <c r="F342" i="30"/>
  <c r="G342" i="30"/>
  <c r="H342" i="30"/>
  <c r="I342" i="30"/>
  <c r="J342" i="30"/>
  <c r="K342" i="30"/>
  <c r="L342" i="30"/>
  <c r="M342" i="30"/>
  <c r="N342" i="30"/>
  <c r="O342" i="30"/>
  <c r="P342" i="30"/>
  <c r="Q342" i="30"/>
  <c r="C342" i="30"/>
  <c r="Q340" i="30"/>
  <c r="C336" i="30"/>
  <c r="D336" i="30"/>
  <c r="E336" i="30"/>
  <c r="F336" i="30"/>
  <c r="G336" i="30"/>
  <c r="H336" i="30"/>
  <c r="I336" i="30"/>
  <c r="J336" i="30"/>
  <c r="K336" i="30"/>
  <c r="L336" i="30"/>
  <c r="M336" i="30"/>
  <c r="N336" i="30"/>
  <c r="O336" i="30"/>
  <c r="P336" i="30"/>
  <c r="Q336" i="30"/>
  <c r="C337" i="30"/>
  <c r="D337" i="30"/>
  <c r="E337" i="30"/>
  <c r="F337" i="30"/>
  <c r="G337" i="30"/>
  <c r="H337" i="30"/>
  <c r="I337" i="30"/>
  <c r="J337" i="30"/>
  <c r="K337" i="30"/>
  <c r="L337" i="30"/>
  <c r="M337" i="30"/>
  <c r="N337" i="30"/>
  <c r="O337" i="30"/>
  <c r="P337" i="30"/>
  <c r="Q337" i="30"/>
  <c r="C338" i="30"/>
  <c r="D338" i="30"/>
  <c r="E338" i="30"/>
  <c r="F338" i="30"/>
  <c r="G338" i="30"/>
  <c r="H338" i="30"/>
  <c r="I338" i="30"/>
  <c r="J338" i="30"/>
  <c r="K338" i="30"/>
  <c r="L338" i="30"/>
  <c r="M338" i="30"/>
  <c r="N338" i="30"/>
  <c r="O338" i="30"/>
  <c r="P338" i="30"/>
  <c r="Q338" i="30"/>
  <c r="C339" i="30"/>
  <c r="D339" i="30"/>
  <c r="E339" i="30"/>
  <c r="F339" i="30"/>
  <c r="G339" i="30"/>
  <c r="H339" i="30"/>
  <c r="I339" i="30"/>
  <c r="J339" i="30"/>
  <c r="K339" i="30"/>
  <c r="L339" i="30"/>
  <c r="M339" i="30"/>
  <c r="N339" i="30"/>
  <c r="O339" i="30"/>
  <c r="P339" i="30"/>
  <c r="Q339" i="30"/>
  <c r="C340" i="30"/>
  <c r="D340" i="30"/>
  <c r="E340" i="30"/>
  <c r="F340" i="30"/>
  <c r="G340" i="30"/>
  <c r="H340" i="30"/>
  <c r="I340" i="30"/>
  <c r="J340" i="30"/>
  <c r="K340" i="30"/>
  <c r="L340" i="30"/>
  <c r="M340" i="30"/>
  <c r="N340" i="30"/>
  <c r="O340" i="30"/>
  <c r="P340" i="30"/>
  <c r="D335" i="30"/>
  <c r="E335" i="30"/>
  <c r="F335" i="30"/>
  <c r="G335" i="30"/>
  <c r="H335" i="30"/>
  <c r="I335" i="30"/>
  <c r="J335" i="30"/>
  <c r="K335" i="30"/>
  <c r="L335" i="30"/>
  <c r="M335" i="30"/>
  <c r="N335" i="30"/>
  <c r="O335" i="30"/>
  <c r="P335" i="30"/>
  <c r="Q335" i="30"/>
  <c r="C335" i="30"/>
  <c r="C519" i="91" l="1"/>
  <c r="D519" i="91"/>
  <c r="E519" i="91"/>
  <c r="F519" i="91"/>
  <c r="G519" i="91"/>
  <c r="H519" i="91"/>
  <c r="I519" i="91"/>
  <c r="J519" i="91"/>
  <c r="K519" i="91"/>
  <c r="L519" i="91"/>
  <c r="M519" i="91"/>
  <c r="N519" i="91"/>
  <c r="O519" i="91"/>
  <c r="P519" i="91"/>
  <c r="Q519" i="91"/>
  <c r="C520" i="91"/>
  <c r="D520" i="91"/>
  <c r="E520" i="91"/>
  <c r="F520" i="91"/>
  <c r="G520" i="91"/>
  <c r="H520" i="91"/>
  <c r="I520" i="91"/>
  <c r="J520" i="91"/>
  <c r="K520" i="91"/>
  <c r="L520" i="91"/>
  <c r="M520" i="91"/>
  <c r="N520" i="91"/>
  <c r="O520" i="91"/>
  <c r="P520" i="91"/>
  <c r="Q520" i="91"/>
  <c r="C521" i="91"/>
  <c r="D521" i="91"/>
  <c r="E521" i="91"/>
  <c r="F521" i="91"/>
  <c r="G521" i="91"/>
  <c r="H521" i="91"/>
  <c r="I521" i="91"/>
  <c r="J521" i="91"/>
  <c r="K521" i="91"/>
  <c r="L521" i="91"/>
  <c r="M521" i="91"/>
  <c r="N521" i="91"/>
  <c r="O521" i="91"/>
  <c r="P521" i="91"/>
  <c r="Q521" i="91"/>
  <c r="C522" i="91"/>
  <c r="D522" i="91"/>
  <c r="E522" i="91"/>
  <c r="F522" i="91"/>
  <c r="G522" i="91"/>
  <c r="H522" i="91"/>
  <c r="I522" i="91"/>
  <c r="J522" i="91"/>
  <c r="K522" i="91"/>
  <c r="L522" i="91"/>
  <c r="M522" i="91"/>
  <c r="N522" i="91"/>
  <c r="O522" i="91"/>
  <c r="P522" i="91"/>
  <c r="Q522" i="91"/>
  <c r="C523" i="91"/>
  <c r="D523" i="91"/>
  <c r="E523" i="91"/>
  <c r="F523" i="91"/>
  <c r="G523" i="91"/>
  <c r="H523" i="91"/>
  <c r="I523" i="91"/>
  <c r="J523" i="91"/>
  <c r="K523" i="91"/>
  <c r="L523" i="91"/>
  <c r="M523" i="91"/>
  <c r="N523" i="91"/>
  <c r="O523" i="91"/>
  <c r="P523" i="91"/>
  <c r="D518" i="91"/>
  <c r="E518" i="91"/>
  <c r="F518" i="91"/>
  <c r="G518" i="91"/>
  <c r="H518" i="91"/>
  <c r="I518" i="91"/>
  <c r="J518" i="91"/>
  <c r="K518" i="91"/>
  <c r="L518" i="91"/>
  <c r="M518" i="91"/>
  <c r="N518" i="91"/>
  <c r="O518" i="91"/>
  <c r="P518" i="91"/>
  <c r="Q518" i="91"/>
  <c r="G432" i="91" l="1"/>
  <c r="H432" i="91"/>
  <c r="I432" i="91"/>
  <c r="J432" i="91"/>
  <c r="K432" i="91"/>
  <c r="L432" i="91"/>
  <c r="M432" i="91"/>
  <c r="N432" i="91"/>
  <c r="O432" i="91"/>
  <c r="P432" i="91"/>
  <c r="Q432" i="91"/>
  <c r="G434" i="91"/>
  <c r="H434" i="91"/>
  <c r="I434" i="91"/>
  <c r="J434" i="91"/>
  <c r="K434" i="91"/>
  <c r="L434" i="91"/>
  <c r="M434" i="91"/>
  <c r="N434" i="91"/>
  <c r="O434" i="91"/>
  <c r="P434" i="91"/>
  <c r="Q434" i="91"/>
  <c r="G435" i="91"/>
  <c r="H435" i="91"/>
  <c r="I435" i="91"/>
  <c r="J435" i="91"/>
  <c r="K435" i="91"/>
  <c r="L435" i="91"/>
  <c r="M435" i="91"/>
  <c r="N435" i="91"/>
  <c r="O435" i="91"/>
  <c r="P435" i="91"/>
  <c r="Q435" i="91"/>
  <c r="G436" i="91"/>
  <c r="H436" i="91"/>
  <c r="I436" i="91"/>
  <c r="J436" i="91"/>
  <c r="K436" i="91"/>
  <c r="L436" i="91"/>
  <c r="M436" i="91"/>
  <c r="N436" i="91"/>
  <c r="O436" i="91"/>
  <c r="P436" i="91"/>
  <c r="Q436" i="91"/>
  <c r="G437" i="91"/>
  <c r="H437" i="91"/>
  <c r="I437" i="91"/>
  <c r="J437" i="91"/>
  <c r="K437" i="91"/>
  <c r="L437" i="91"/>
  <c r="M437" i="91"/>
  <c r="N437" i="91"/>
  <c r="O437" i="91"/>
  <c r="P437" i="91"/>
  <c r="Q437" i="91"/>
  <c r="C364" i="30"/>
  <c r="D364" i="30"/>
  <c r="E364" i="30"/>
  <c r="F364" i="30"/>
  <c r="G364" i="30"/>
  <c r="H364" i="30"/>
  <c r="I364" i="30"/>
  <c r="J364" i="30"/>
  <c r="K364" i="30"/>
  <c r="L364" i="30"/>
  <c r="M364" i="30"/>
  <c r="N364" i="30"/>
  <c r="O364" i="30"/>
  <c r="P364" i="30"/>
  <c r="Q364" i="30"/>
  <c r="C365" i="30"/>
  <c r="D365" i="30"/>
  <c r="E365" i="30"/>
  <c r="F365" i="30"/>
  <c r="G365" i="30"/>
  <c r="H365" i="30"/>
  <c r="I365" i="30"/>
  <c r="J365" i="30"/>
  <c r="K365" i="30"/>
  <c r="L365" i="30"/>
  <c r="M365" i="30"/>
  <c r="N365" i="30"/>
  <c r="O365" i="30"/>
  <c r="P365" i="30"/>
  <c r="Q365" i="30"/>
  <c r="C366" i="30"/>
  <c r="D366" i="30"/>
  <c r="E366" i="30"/>
  <c r="F366" i="30"/>
  <c r="G366" i="30"/>
  <c r="H366" i="30"/>
  <c r="I366" i="30"/>
  <c r="J366" i="30"/>
  <c r="K366" i="30"/>
  <c r="L366" i="30"/>
  <c r="M366" i="30"/>
  <c r="N366" i="30"/>
  <c r="O366" i="30"/>
  <c r="P366" i="30"/>
  <c r="Q366" i="30"/>
  <c r="C367" i="30"/>
  <c r="D367" i="30"/>
  <c r="E367" i="30"/>
  <c r="F367" i="30"/>
  <c r="G367" i="30"/>
  <c r="H367" i="30"/>
  <c r="I367" i="30"/>
  <c r="J367" i="30"/>
  <c r="K367" i="30"/>
  <c r="L367" i="30"/>
  <c r="M367" i="30"/>
  <c r="N367" i="30"/>
  <c r="O367" i="30"/>
  <c r="P367" i="30"/>
  <c r="Q367" i="30"/>
  <c r="C368" i="30"/>
  <c r="D368" i="30"/>
  <c r="E368" i="30"/>
  <c r="F368" i="30"/>
  <c r="G368" i="30"/>
  <c r="H368" i="30"/>
  <c r="I368" i="30"/>
  <c r="J368" i="30"/>
  <c r="K368" i="30"/>
  <c r="L368" i="30"/>
  <c r="M368" i="30"/>
  <c r="N368" i="30"/>
  <c r="O368" i="30"/>
  <c r="P368" i="30"/>
  <c r="D363" i="30"/>
  <c r="E363" i="30"/>
  <c r="F363" i="30"/>
  <c r="G363" i="30"/>
  <c r="H363" i="30"/>
  <c r="I363" i="30"/>
  <c r="J363" i="30"/>
  <c r="K363" i="30"/>
  <c r="L363" i="30"/>
  <c r="M363" i="30"/>
  <c r="N363" i="30"/>
  <c r="O363" i="30"/>
  <c r="P363" i="30"/>
  <c r="Q363" i="30"/>
  <c r="Q369" i="30" l="1"/>
  <c r="Q425" i="91"/>
  <c r="Q208" i="30" l="1"/>
  <c r="C756" i="92" l="1"/>
  <c r="T7" i="30"/>
  <c r="V7" i="30"/>
  <c r="W7" i="30" s="1"/>
  <c r="X7" i="30" s="1"/>
  <c r="Y7" i="30" s="1"/>
  <c r="E437" i="91" l="1"/>
  <c r="F437" i="91"/>
  <c r="E438" i="91"/>
  <c r="F438" i="91"/>
  <c r="G438" i="91"/>
  <c r="H438" i="91"/>
  <c r="I438" i="91"/>
  <c r="J438" i="91"/>
  <c r="K438" i="91"/>
  <c r="L438" i="91"/>
  <c r="M438" i="91"/>
  <c r="N438" i="91"/>
  <c r="O438" i="91"/>
  <c r="P438" i="91"/>
  <c r="Q438" i="91"/>
  <c r="E439" i="91"/>
  <c r="F439" i="91"/>
  <c r="G439" i="91"/>
  <c r="H439" i="91"/>
  <c r="I439" i="91"/>
  <c r="J439" i="91"/>
  <c r="K439" i="91"/>
  <c r="L439" i="91"/>
  <c r="M439" i="91"/>
  <c r="N439" i="91"/>
  <c r="O439" i="91"/>
  <c r="P439" i="91"/>
  <c r="Q439" i="91"/>
  <c r="E441" i="91"/>
  <c r="F441" i="91"/>
  <c r="G441" i="91"/>
  <c r="H441" i="91"/>
  <c r="I441" i="91"/>
  <c r="J441" i="91"/>
  <c r="K441" i="91"/>
  <c r="L441" i="91"/>
  <c r="M441" i="91"/>
  <c r="N441" i="91"/>
  <c r="O441" i="91"/>
  <c r="P441" i="91"/>
  <c r="Q441" i="91"/>
  <c r="E442" i="91"/>
  <c r="F442" i="91"/>
  <c r="G442" i="91"/>
  <c r="H442" i="91"/>
  <c r="I442" i="91"/>
  <c r="J442" i="91"/>
  <c r="K442" i="91"/>
  <c r="L442" i="91"/>
  <c r="M442" i="91"/>
  <c r="N442" i="91"/>
  <c r="O442" i="91"/>
  <c r="P442" i="91"/>
  <c r="Q442" i="91"/>
  <c r="X7" i="47" l="1"/>
  <c r="Y7" i="47" s="1"/>
  <c r="S8" i="47" s="1"/>
  <c r="T8" i="47" s="1"/>
  <c r="U8" i="47" s="1"/>
  <c r="V8" i="47" s="1"/>
  <c r="W8" i="47" s="1"/>
  <c r="C14" i="92"/>
  <c r="D14" i="92"/>
  <c r="E14" i="92"/>
  <c r="F14" i="92"/>
  <c r="G14" i="92"/>
  <c r="H14" i="92"/>
  <c r="I14" i="92"/>
  <c r="J14" i="92"/>
  <c r="K14" i="92"/>
  <c r="L14" i="92"/>
  <c r="Q1160" i="95"/>
  <c r="C1155" i="95"/>
  <c r="P1160" i="95"/>
  <c r="O1160" i="95"/>
  <c r="N1160" i="95"/>
  <c r="M1160" i="95"/>
  <c r="L1160" i="95"/>
  <c r="K1160" i="95"/>
  <c r="J1160" i="95"/>
  <c r="I1160" i="95"/>
  <c r="H1160" i="95"/>
  <c r="G1160" i="95"/>
  <c r="F1160" i="95"/>
  <c r="E1160" i="95"/>
  <c r="D1160" i="95"/>
  <c r="C1160" i="95"/>
  <c r="Q1159" i="95"/>
  <c r="P1159" i="95"/>
  <c r="O1159" i="95"/>
  <c r="N1159" i="95"/>
  <c r="M1159" i="95"/>
  <c r="L1159" i="95"/>
  <c r="K1159" i="95"/>
  <c r="J1159" i="95"/>
  <c r="I1159" i="95"/>
  <c r="H1159" i="95"/>
  <c r="G1159" i="95"/>
  <c r="F1159" i="95"/>
  <c r="E1159" i="95"/>
  <c r="D1159" i="95"/>
  <c r="C1159" i="95"/>
  <c r="Q1158" i="95"/>
  <c r="P1158" i="95"/>
  <c r="O1158" i="95"/>
  <c r="N1158" i="95"/>
  <c r="M1158" i="95"/>
  <c r="L1158" i="95"/>
  <c r="K1158" i="95"/>
  <c r="J1158" i="95"/>
  <c r="I1158" i="95"/>
  <c r="H1158" i="95"/>
  <c r="G1158" i="95"/>
  <c r="F1158" i="95"/>
  <c r="E1158" i="95"/>
  <c r="D1158" i="95"/>
  <c r="C1158" i="95"/>
  <c r="Q1157" i="95"/>
  <c r="P1157" i="95"/>
  <c r="O1157" i="95"/>
  <c r="N1157" i="95"/>
  <c r="M1157" i="95"/>
  <c r="L1157" i="95"/>
  <c r="K1157" i="95"/>
  <c r="J1157" i="95"/>
  <c r="I1157" i="95"/>
  <c r="H1157" i="95"/>
  <c r="G1157" i="95"/>
  <c r="F1157" i="95"/>
  <c r="E1157" i="95"/>
  <c r="D1157" i="95"/>
  <c r="C1157" i="95"/>
  <c r="Q1156" i="95"/>
  <c r="P1156" i="95"/>
  <c r="O1156" i="95"/>
  <c r="N1156" i="95"/>
  <c r="M1156" i="95"/>
  <c r="L1156" i="95"/>
  <c r="K1156" i="95"/>
  <c r="J1156" i="95"/>
  <c r="I1156" i="95"/>
  <c r="H1156" i="95"/>
  <c r="G1156" i="95"/>
  <c r="F1156" i="95"/>
  <c r="E1156" i="95"/>
  <c r="D1156" i="95"/>
  <c r="C1156" i="95"/>
  <c r="Q1155" i="95"/>
  <c r="P1155" i="95"/>
  <c r="O1155" i="95"/>
  <c r="N1155" i="95"/>
  <c r="M1155" i="95"/>
  <c r="L1155" i="95"/>
  <c r="K1155" i="95"/>
  <c r="J1155" i="95"/>
  <c r="I1155" i="95"/>
  <c r="H1155" i="95"/>
  <c r="G1155" i="95"/>
  <c r="F1155" i="95"/>
  <c r="E1155" i="95"/>
  <c r="D1155" i="95"/>
  <c r="Q1153" i="95"/>
  <c r="P1153" i="95"/>
  <c r="O1153" i="95"/>
  <c r="N1153" i="95"/>
  <c r="M1153" i="95"/>
  <c r="L1153" i="95"/>
  <c r="K1153" i="95"/>
  <c r="J1153" i="95"/>
  <c r="I1153" i="95"/>
  <c r="H1153" i="95"/>
  <c r="G1153" i="95"/>
  <c r="F1153" i="95"/>
  <c r="E1153" i="95"/>
  <c r="D1153" i="95"/>
  <c r="C1153" i="95"/>
  <c r="Q1152" i="95"/>
  <c r="P1152" i="95"/>
  <c r="O1152" i="95"/>
  <c r="N1152" i="95"/>
  <c r="M1152" i="95"/>
  <c r="L1152" i="95"/>
  <c r="K1152" i="95"/>
  <c r="J1152" i="95"/>
  <c r="I1152" i="95"/>
  <c r="H1152" i="95"/>
  <c r="G1152" i="95"/>
  <c r="F1152" i="95"/>
  <c r="E1152" i="95"/>
  <c r="D1152" i="95"/>
  <c r="C1152" i="95"/>
  <c r="Q1151" i="95"/>
  <c r="P1151" i="95"/>
  <c r="O1151" i="95"/>
  <c r="N1151" i="95"/>
  <c r="M1151" i="95"/>
  <c r="L1151" i="95"/>
  <c r="K1151" i="95"/>
  <c r="J1151" i="95"/>
  <c r="I1151" i="95"/>
  <c r="H1151" i="95"/>
  <c r="G1151" i="95"/>
  <c r="F1151" i="95"/>
  <c r="E1151" i="95"/>
  <c r="D1151" i="95"/>
  <c r="C1151" i="95"/>
  <c r="Q1150" i="95"/>
  <c r="P1150" i="95"/>
  <c r="O1150" i="95"/>
  <c r="N1150" i="95"/>
  <c r="M1150" i="95"/>
  <c r="L1150" i="95"/>
  <c r="K1150" i="95"/>
  <c r="J1150" i="95"/>
  <c r="I1150" i="95"/>
  <c r="H1150" i="95"/>
  <c r="G1150" i="95"/>
  <c r="F1150" i="95"/>
  <c r="E1150" i="95"/>
  <c r="D1150" i="95"/>
  <c r="C1150" i="95"/>
  <c r="Q1149" i="95"/>
  <c r="P1149" i="95"/>
  <c r="O1149" i="95"/>
  <c r="N1149" i="95"/>
  <c r="M1149" i="95"/>
  <c r="L1149" i="95"/>
  <c r="K1149" i="95"/>
  <c r="J1149" i="95"/>
  <c r="I1149" i="95"/>
  <c r="H1149" i="95"/>
  <c r="G1149" i="95"/>
  <c r="F1149" i="95"/>
  <c r="E1149" i="95"/>
  <c r="D1149" i="95"/>
  <c r="C1149" i="95"/>
  <c r="Q1148" i="95"/>
  <c r="P1148" i="95"/>
  <c r="O1148" i="95"/>
  <c r="N1148" i="95"/>
  <c r="M1148" i="95"/>
  <c r="L1148" i="95"/>
  <c r="K1148" i="95"/>
  <c r="J1148" i="95"/>
  <c r="I1148" i="95"/>
  <c r="H1148" i="95"/>
  <c r="G1148" i="95"/>
  <c r="F1148" i="95"/>
  <c r="E1148" i="95"/>
  <c r="D1148" i="95"/>
  <c r="C1148" i="95"/>
  <c r="C1141" i="95"/>
  <c r="Q1146" i="95"/>
  <c r="Q1139" i="95"/>
  <c r="P1146" i="95"/>
  <c r="O1146" i="95"/>
  <c r="N1146" i="95"/>
  <c r="M1146" i="95"/>
  <c r="L1146" i="95"/>
  <c r="K1146" i="95"/>
  <c r="J1146" i="95"/>
  <c r="I1146" i="95"/>
  <c r="H1146" i="95"/>
  <c r="G1146" i="95"/>
  <c r="F1146" i="95"/>
  <c r="E1146" i="95"/>
  <c r="D1146" i="95"/>
  <c r="C1146" i="95"/>
  <c r="Q1145" i="95"/>
  <c r="P1145" i="95"/>
  <c r="O1145" i="95"/>
  <c r="N1145" i="95"/>
  <c r="M1145" i="95"/>
  <c r="L1145" i="95"/>
  <c r="K1145" i="95"/>
  <c r="J1145" i="95"/>
  <c r="I1145" i="95"/>
  <c r="H1145" i="95"/>
  <c r="G1145" i="95"/>
  <c r="F1145" i="95"/>
  <c r="E1145" i="95"/>
  <c r="D1145" i="95"/>
  <c r="C1145" i="95"/>
  <c r="Q1144" i="95"/>
  <c r="P1144" i="95"/>
  <c r="O1144" i="95"/>
  <c r="N1144" i="95"/>
  <c r="M1144" i="95"/>
  <c r="L1144" i="95"/>
  <c r="K1144" i="95"/>
  <c r="J1144" i="95"/>
  <c r="I1144" i="95"/>
  <c r="H1144" i="95"/>
  <c r="G1144" i="95"/>
  <c r="F1144" i="95"/>
  <c r="E1144" i="95"/>
  <c r="D1144" i="95"/>
  <c r="C1144" i="95"/>
  <c r="Q1143" i="95"/>
  <c r="P1143" i="95"/>
  <c r="O1143" i="95"/>
  <c r="N1143" i="95"/>
  <c r="M1143" i="95"/>
  <c r="L1143" i="95"/>
  <c r="K1143" i="95"/>
  <c r="J1143" i="95"/>
  <c r="I1143" i="95"/>
  <c r="H1143" i="95"/>
  <c r="G1143" i="95"/>
  <c r="F1143" i="95"/>
  <c r="E1143" i="95"/>
  <c r="D1143" i="95"/>
  <c r="C1143" i="95"/>
  <c r="Q1142" i="95"/>
  <c r="P1142" i="95"/>
  <c r="O1142" i="95"/>
  <c r="N1142" i="95"/>
  <c r="M1142" i="95"/>
  <c r="L1142" i="95"/>
  <c r="K1142" i="95"/>
  <c r="J1142" i="95"/>
  <c r="I1142" i="95"/>
  <c r="H1142" i="95"/>
  <c r="G1142" i="95"/>
  <c r="F1142" i="95"/>
  <c r="E1142" i="95"/>
  <c r="D1142" i="95"/>
  <c r="C1142" i="95"/>
  <c r="Q1141" i="95"/>
  <c r="P1141" i="95"/>
  <c r="O1141" i="95"/>
  <c r="N1141" i="95"/>
  <c r="M1141" i="95"/>
  <c r="L1141" i="95"/>
  <c r="K1141" i="95"/>
  <c r="J1141" i="95"/>
  <c r="I1141" i="95"/>
  <c r="H1141" i="95"/>
  <c r="G1141" i="95"/>
  <c r="F1141" i="95"/>
  <c r="E1141" i="95"/>
  <c r="D1141" i="95"/>
  <c r="C1134" i="95"/>
  <c r="P1139" i="95"/>
  <c r="O1139" i="95"/>
  <c r="N1139" i="95"/>
  <c r="M1139" i="95"/>
  <c r="L1139" i="95"/>
  <c r="K1139" i="95"/>
  <c r="J1139" i="95"/>
  <c r="I1139" i="95"/>
  <c r="H1139" i="95"/>
  <c r="G1139" i="95"/>
  <c r="F1139" i="95"/>
  <c r="E1139" i="95"/>
  <c r="D1139" i="95"/>
  <c r="C1139" i="95"/>
  <c r="Q1138" i="95"/>
  <c r="P1138" i="95"/>
  <c r="O1138" i="95"/>
  <c r="N1138" i="95"/>
  <c r="M1138" i="95"/>
  <c r="L1138" i="95"/>
  <c r="K1138" i="95"/>
  <c r="J1138" i="95"/>
  <c r="I1138" i="95"/>
  <c r="H1138" i="95"/>
  <c r="G1138" i="95"/>
  <c r="F1138" i="95"/>
  <c r="E1138" i="95"/>
  <c r="D1138" i="95"/>
  <c r="C1138" i="95"/>
  <c r="Q1137" i="95"/>
  <c r="P1137" i="95"/>
  <c r="O1137" i="95"/>
  <c r="N1137" i="95"/>
  <c r="M1137" i="95"/>
  <c r="L1137" i="95"/>
  <c r="K1137" i="95"/>
  <c r="J1137" i="95"/>
  <c r="I1137" i="95"/>
  <c r="H1137" i="95"/>
  <c r="G1137" i="95"/>
  <c r="F1137" i="95"/>
  <c r="E1137" i="95"/>
  <c r="D1137" i="95"/>
  <c r="C1137" i="95"/>
  <c r="Q1136" i="95"/>
  <c r="P1136" i="95"/>
  <c r="O1136" i="95"/>
  <c r="N1136" i="95"/>
  <c r="M1136" i="95"/>
  <c r="L1136" i="95"/>
  <c r="K1136" i="95"/>
  <c r="J1136" i="95"/>
  <c r="I1136" i="95"/>
  <c r="H1136" i="95"/>
  <c r="G1136" i="95"/>
  <c r="F1136" i="95"/>
  <c r="E1136" i="95"/>
  <c r="D1136" i="95"/>
  <c r="C1136" i="95"/>
  <c r="Q1135" i="95"/>
  <c r="P1135" i="95"/>
  <c r="O1135" i="95"/>
  <c r="N1135" i="95"/>
  <c r="M1135" i="95"/>
  <c r="L1135" i="95"/>
  <c r="K1135" i="95"/>
  <c r="J1135" i="95"/>
  <c r="I1135" i="95"/>
  <c r="H1135" i="95"/>
  <c r="G1135" i="95"/>
  <c r="F1135" i="95"/>
  <c r="E1135" i="95"/>
  <c r="D1135" i="95"/>
  <c r="C1135" i="95"/>
  <c r="Q1134" i="95"/>
  <c r="P1134" i="95"/>
  <c r="O1134" i="95"/>
  <c r="N1134" i="95"/>
  <c r="M1134" i="95"/>
  <c r="L1134" i="95"/>
  <c r="K1134" i="95"/>
  <c r="J1134" i="95"/>
  <c r="I1134" i="95"/>
  <c r="H1134" i="95"/>
  <c r="G1134" i="95"/>
  <c r="F1134" i="95"/>
  <c r="E1134" i="95"/>
  <c r="D1134" i="95"/>
  <c r="Q1132" i="95"/>
  <c r="C1127" i="95"/>
  <c r="P1132" i="95"/>
  <c r="O1132" i="95"/>
  <c r="N1132" i="95"/>
  <c r="M1132" i="95"/>
  <c r="L1132" i="95"/>
  <c r="K1132" i="95"/>
  <c r="J1132" i="95"/>
  <c r="I1132" i="95"/>
  <c r="H1132" i="95"/>
  <c r="G1132" i="95"/>
  <c r="F1132" i="95"/>
  <c r="E1132" i="95"/>
  <c r="D1132" i="95"/>
  <c r="C1132" i="95"/>
  <c r="Q1131" i="95"/>
  <c r="P1131" i="95"/>
  <c r="O1131" i="95"/>
  <c r="N1131" i="95"/>
  <c r="M1131" i="95"/>
  <c r="L1131" i="95"/>
  <c r="K1131" i="95"/>
  <c r="J1131" i="95"/>
  <c r="I1131" i="95"/>
  <c r="H1131" i="95"/>
  <c r="G1131" i="95"/>
  <c r="F1131" i="95"/>
  <c r="E1131" i="95"/>
  <c r="D1131" i="95"/>
  <c r="C1131" i="95"/>
  <c r="Q1130" i="95"/>
  <c r="P1130" i="95"/>
  <c r="O1130" i="95"/>
  <c r="N1130" i="95"/>
  <c r="M1130" i="95"/>
  <c r="L1130" i="95"/>
  <c r="K1130" i="95"/>
  <c r="J1130" i="95"/>
  <c r="I1130" i="95"/>
  <c r="H1130" i="95"/>
  <c r="G1130" i="95"/>
  <c r="F1130" i="95"/>
  <c r="E1130" i="95"/>
  <c r="D1130" i="95"/>
  <c r="C1130" i="95"/>
  <c r="Q1129" i="95"/>
  <c r="P1129" i="95"/>
  <c r="O1129" i="95"/>
  <c r="N1129" i="95"/>
  <c r="M1129" i="95"/>
  <c r="L1129" i="95"/>
  <c r="K1129" i="95"/>
  <c r="J1129" i="95"/>
  <c r="I1129" i="95"/>
  <c r="H1129" i="95"/>
  <c r="G1129" i="95"/>
  <c r="F1129" i="95"/>
  <c r="E1129" i="95"/>
  <c r="D1129" i="95"/>
  <c r="C1129" i="95"/>
  <c r="Q1128" i="95"/>
  <c r="P1128" i="95"/>
  <c r="O1128" i="95"/>
  <c r="N1128" i="95"/>
  <c r="M1128" i="95"/>
  <c r="L1128" i="95"/>
  <c r="K1128" i="95"/>
  <c r="J1128" i="95"/>
  <c r="I1128" i="95"/>
  <c r="H1128" i="95"/>
  <c r="G1128" i="95"/>
  <c r="F1128" i="95"/>
  <c r="E1128" i="95"/>
  <c r="D1128" i="95"/>
  <c r="C1128" i="95"/>
  <c r="Q1127" i="95"/>
  <c r="P1127" i="95"/>
  <c r="O1127" i="95"/>
  <c r="N1127" i="95"/>
  <c r="M1127" i="95"/>
  <c r="L1127" i="95"/>
  <c r="K1127" i="95"/>
  <c r="J1127" i="95"/>
  <c r="I1127" i="95"/>
  <c r="H1127" i="95"/>
  <c r="G1127" i="95"/>
  <c r="F1127" i="95"/>
  <c r="E1127" i="95"/>
  <c r="D1127" i="95"/>
  <c r="C714" i="95"/>
  <c r="X8" i="47" l="1"/>
  <c r="Y8" i="47" s="1"/>
  <c r="S9" i="47" s="1"/>
  <c r="T9" i="47" s="1"/>
  <c r="U9" i="47" s="1"/>
  <c r="V9" i="47" s="1"/>
  <c r="W9" i="47" s="1"/>
  <c r="Q1147" i="95"/>
  <c r="Q162" i="95" s="1"/>
  <c r="D1161" i="95"/>
  <c r="D164" i="95" s="1"/>
  <c r="E1161" i="95"/>
  <c r="E164" i="95" s="1"/>
  <c r="L1154" i="95"/>
  <c r="L163" i="95" s="1"/>
  <c r="D1154" i="95"/>
  <c r="D163" i="95" s="1"/>
  <c r="P1154" i="95"/>
  <c r="P163" i="95" s="1"/>
  <c r="Q1161" i="95"/>
  <c r="Q164" i="95" s="1"/>
  <c r="I1161" i="95"/>
  <c r="I164" i="95" s="1"/>
  <c r="M1161" i="95"/>
  <c r="M164" i="95" s="1"/>
  <c r="J1161" i="95"/>
  <c r="J164" i="95" s="1"/>
  <c r="F1147" i="95"/>
  <c r="F162" i="95" s="1"/>
  <c r="F1161" i="95"/>
  <c r="F164" i="95" s="1"/>
  <c r="E1154" i="95"/>
  <c r="E163" i="95" s="1"/>
  <c r="I1147" i="95"/>
  <c r="I162" i="95" s="1"/>
  <c r="J1147" i="95"/>
  <c r="J162" i="95" s="1"/>
  <c r="C1147" i="95"/>
  <c r="C162" i="95" s="1"/>
  <c r="K1133" i="95"/>
  <c r="K160" i="95" s="1"/>
  <c r="O1133" i="95"/>
  <c r="O160" i="95" s="1"/>
  <c r="E1140" i="95"/>
  <c r="E161" i="95" s="1"/>
  <c r="L1147" i="95"/>
  <c r="L162" i="95" s="1"/>
  <c r="P1147" i="95"/>
  <c r="P162" i="95" s="1"/>
  <c r="E1147" i="95"/>
  <c r="E162" i="95" s="1"/>
  <c r="I1154" i="95"/>
  <c r="I163" i="95" s="1"/>
  <c r="Q1154" i="95"/>
  <c r="Q163" i="95" s="1"/>
  <c r="N1161" i="95"/>
  <c r="N164" i="95" s="1"/>
  <c r="C1161" i="95"/>
  <c r="C164" i="95" s="1"/>
  <c r="O1161" i="95"/>
  <c r="O164" i="95" s="1"/>
  <c r="N1147" i="95"/>
  <c r="N162" i="95" s="1"/>
  <c r="K1147" i="95"/>
  <c r="K162" i="95" s="1"/>
  <c r="O1147" i="95"/>
  <c r="O162" i="95" s="1"/>
  <c r="J1154" i="95"/>
  <c r="J163" i="95" s="1"/>
  <c r="G1133" i="95"/>
  <c r="G160" i="95" s="1"/>
  <c r="G1147" i="95"/>
  <c r="G162" i="95" s="1"/>
  <c r="D1147" i="95"/>
  <c r="D162" i="95" s="1"/>
  <c r="F1154" i="95"/>
  <c r="F163" i="95" s="1"/>
  <c r="M1133" i="95"/>
  <c r="M160" i="95" s="1"/>
  <c r="M1154" i="95"/>
  <c r="M163" i="95" s="1"/>
  <c r="G1140" i="95"/>
  <c r="G161" i="95" s="1"/>
  <c r="P1140" i="95"/>
  <c r="P161" i="95" s="1"/>
  <c r="H1147" i="95"/>
  <c r="H162" i="95" s="1"/>
  <c r="M1147" i="95"/>
  <c r="M162" i="95" s="1"/>
  <c r="I1140" i="95"/>
  <c r="I161" i="95" s="1"/>
  <c r="M1140" i="95"/>
  <c r="M161" i="95" s="1"/>
  <c r="Q1140" i="95"/>
  <c r="Q161" i="95" s="1"/>
  <c r="N1154" i="95"/>
  <c r="N163" i="95" s="1"/>
  <c r="G1154" i="95"/>
  <c r="G163" i="95" s="1"/>
  <c r="K1154" i="95"/>
  <c r="K163" i="95" s="1"/>
  <c r="O1154" i="95"/>
  <c r="O163" i="95" s="1"/>
  <c r="H1154" i="95"/>
  <c r="H163" i="95" s="1"/>
  <c r="C1140" i="95"/>
  <c r="C161" i="95" s="1"/>
  <c r="L1133" i="95"/>
  <c r="L160" i="95" s="1"/>
  <c r="C1154" i="95"/>
  <c r="C163" i="95" s="1"/>
  <c r="D1133" i="95"/>
  <c r="D160" i="95" s="1"/>
  <c r="H1133" i="95"/>
  <c r="H160" i="95" s="1"/>
  <c r="P1133" i="95"/>
  <c r="P160" i="95" s="1"/>
  <c r="E1133" i="95"/>
  <c r="E160" i="95" s="1"/>
  <c r="I1133" i="95"/>
  <c r="I160" i="95" s="1"/>
  <c r="Q1133" i="95"/>
  <c r="Q160" i="95" s="1"/>
  <c r="G1161" i="95"/>
  <c r="G164" i="95" s="1"/>
  <c r="K1161" i="95"/>
  <c r="K164" i="95" s="1"/>
  <c r="H1161" i="95"/>
  <c r="H164" i="95" s="1"/>
  <c r="L1161" i="95"/>
  <c r="L164" i="95" s="1"/>
  <c r="P1161" i="95"/>
  <c r="P164" i="95" s="1"/>
  <c r="C1133" i="95"/>
  <c r="C160" i="95" s="1"/>
  <c r="N1140" i="95"/>
  <c r="N161" i="95" s="1"/>
  <c r="K1140" i="95"/>
  <c r="K161" i="95" s="1"/>
  <c r="O1140" i="95"/>
  <c r="O161" i="95" s="1"/>
  <c r="D1140" i="95"/>
  <c r="D161" i="95" s="1"/>
  <c r="H1140" i="95"/>
  <c r="H161" i="95" s="1"/>
  <c r="L1140" i="95"/>
  <c r="L161" i="95" s="1"/>
  <c r="F1140" i="95"/>
  <c r="F161" i="95" s="1"/>
  <c r="J1140" i="95"/>
  <c r="J161" i="95" s="1"/>
  <c r="J1133" i="95"/>
  <c r="J160" i="95" s="1"/>
  <c r="F1133" i="95"/>
  <c r="F160" i="95" s="1"/>
  <c r="N1133" i="95"/>
  <c r="N160" i="95" s="1"/>
  <c r="M14" i="95"/>
  <c r="N14" i="95"/>
  <c r="O14" i="95"/>
  <c r="P14" i="95"/>
  <c r="Q14" i="95"/>
  <c r="X9" i="47" l="1"/>
  <c r="Y9" i="47" s="1"/>
  <c r="S10" i="47" s="1"/>
  <c r="T10" i="47" s="1"/>
  <c r="U10" i="47" s="1"/>
  <c r="V10" i="47" s="1"/>
  <c r="W10" i="47" s="1"/>
  <c r="Q754" i="92"/>
  <c r="C749" i="92"/>
  <c r="P754" i="92"/>
  <c r="O754" i="92"/>
  <c r="N754" i="92"/>
  <c r="M754" i="92"/>
  <c r="L754" i="92"/>
  <c r="K754" i="92"/>
  <c r="J754" i="92"/>
  <c r="I754" i="92"/>
  <c r="H754" i="92"/>
  <c r="G754" i="92"/>
  <c r="F754" i="92"/>
  <c r="E754" i="92"/>
  <c r="D754" i="92"/>
  <c r="C754" i="92"/>
  <c r="Q753" i="92"/>
  <c r="P753" i="92"/>
  <c r="O753" i="92"/>
  <c r="N753" i="92"/>
  <c r="M753" i="92"/>
  <c r="L753" i="92"/>
  <c r="K753" i="92"/>
  <c r="J753" i="92"/>
  <c r="I753" i="92"/>
  <c r="H753" i="92"/>
  <c r="G753" i="92"/>
  <c r="F753" i="92"/>
  <c r="E753" i="92"/>
  <c r="D753" i="92"/>
  <c r="C753" i="92"/>
  <c r="Q752" i="92"/>
  <c r="P752" i="92"/>
  <c r="O752" i="92"/>
  <c r="N752" i="92"/>
  <c r="M752" i="92"/>
  <c r="L752" i="92"/>
  <c r="K752" i="92"/>
  <c r="J752" i="92"/>
  <c r="I752" i="92"/>
  <c r="H752" i="92"/>
  <c r="G752" i="92"/>
  <c r="F752" i="92"/>
  <c r="E752" i="92"/>
  <c r="D752" i="92"/>
  <c r="C752" i="92"/>
  <c r="Q751" i="92"/>
  <c r="P751" i="92"/>
  <c r="O751" i="92"/>
  <c r="N751" i="92"/>
  <c r="M751" i="92"/>
  <c r="L751" i="92"/>
  <c r="K751" i="92"/>
  <c r="J751" i="92"/>
  <c r="I751" i="92"/>
  <c r="H751" i="92"/>
  <c r="G751" i="92"/>
  <c r="F751" i="92"/>
  <c r="E751" i="92"/>
  <c r="D751" i="92"/>
  <c r="C751" i="92"/>
  <c r="Q750" i="92"/>
  <c r="P750" i="92"/>
  <c r="O750" i="92"/>
  <c r="N750" i="92"/>
  <c r="M750" i="92"/>
  <c r="L750" i="92"/>
  <c r="K750" i="92"/>
  <c r="J750" i="92"/>
  <c r="I750" i="92"/>
  <c r="H750" i="92"/>
  <c r="G750" i="92"/>
  <c r="F750" i="92"/>
  <c r="E750" i="92"/>
  <c r="D750" i="92"/>
  <c r="C750" i="92"/>
  <c r="Q749" i="92"/>
  <c r="P749" i="92"/>
  <c r="O749" i="92"/>
  <c r="N749" i="92"/>
  <c r="M749" i="92"/>
  <c r="L749" i="92"/>
  <c r="K749" i="92"/>
  <c r="J749" i="92"/>
  <c r="I749" i="92"/>
  <c r="H749" i="92"/>
  <c r="G749" i="92"/>
  <c r="F749" i="92"/>
  <c r="E749" i="92"/>
  <c r="D749" i="92"/>
  <c r="C742" i="92"/>
  <c r="C735" i="92"/>
  <c r="C728" i="92"/>
  <c r="C721" i="92"/>
  <c r="C714" i="92"/>
  <c r="X10" i="47" l="1"/>
  <c r="Y10" i="47" s="1"/>
  <c r="S11" i="47" s="1"/>
  <c r="T11" i="47" s="1"/>
  <c r="U11" i="47" s="1"/>
  <c r="V11" i="47" s="1"/>
  <c r="W11" i="47" s="1"/>
  <c r="K755" i="92"/>
  <c r="K107" i="92" s="1"/>
  <c r="O755" i="92"/>
  <c r="O107" i="92" s="1"/>
  <c r="G755" i="92"/>
  <c r="G107" i="92" s="1"/>
  <c r="L755" i="92"/>
  <c r="L107" i="92" s="1"/>
  <c r="D755" i="92"/>
  <c r="D107" i="92" s="1"/>
  <c r="P755" i="92"/>
  <c r="P107" i="92" s="1"/>
  <c r="H755" i="92"/>
  <c r="H107" i="92" s="1"/>
  <c r="C755" i="92"/>
  <c r="C107" i="92" s="1"/>
  <c r="J755" i="92"/>
  <c r="J107" i="92" s="1"/>
  <c r="N755" i="92"/>
  <c r="N107" i="92" s="1"/>
  <c r="E755" i="92"/>
  <c r="E107" i="92" s="1"/>
  <c r="I755" i="92"/>
  <c r="I107" i="92" s="1"/>
  <c r="M755" i="92"/>
  <c r="M107" i="92" s="1"/>
  <c r="Q755" i="92"/>
  <c r="Q107" i="92" s="1"/>
  <c r="F755" i="92"/>
  <c r="F107" i="92" s="1"/>
  <c r="C868" i="92"/>
  <c r="Q873" i="92"/>
  <c r="P873" i="92"/>
  <c r="O873" i="92"/>
  <c r="N873" i="92"/>
  <c r="M873" i="92"/>
  <c r="L873" i="92"/>
  <c r="K873" i="92"/>
  <c r="J873" i="92"/>
  <c r="I873" i="92"/>
  <c r="H873" i="92"/>
  <c r="G873" i="92"/>
  <c r="F873" i="92"/>
  <c r="E873" i="92"/>
  <c r="D873" i="92"/>
  <c r="C873" i="92"/>
  <c r="Q872" i="92"/>
  <c r="P872" i="92"/>
  <c r="O872" i="92"/>
  <c r="N872" i="92"/>
  <c r="M872" i="92"/>
  <c r="L872" i="92"/>
  <c r="K872" i="92"/>
  <c r="J872" i="92"/>
  <c r="I872" i="92"/>
  <c r="H872" i="92"/>
  <c r="G872" i="92"/>
  <c r="F872" i="92"/>
  <c r="E872" i="92"/>
  <c r="D872" i="92"/>
  <c r="C872" i="92"/>
  <c r="Q871" i="92"/>
  <c r="P871" i="92"/>
  <c r="O871" i="92"/>
  <c r="N871" i="92"/>
  <c r="M871" i="92"/>
  <c r="L871" i="92"/>
  <c r="K871" i="92"/>
  <c r="J871" i="92"/>
  <c r="I871" i="92"/>
  <c r="H871" i="92"/>
  <c r="G871" i="92"/>
  <c r="F871" i="92"/>
  <c r="E871" i="92"/>
  <c r="D871" i="92"/>
  <c r="C871" i="92"/>
  <c r="Q870" i="92"/>
  <c r="P870" i="92"/>
  <c r="O870" i="92"/>
  <c r="N870" i="92"/>
  <c r="M870" i="92"/>
  <c r="L870" i="92"/>
  <c r="K870" i="92"/>
  <c r="J870" i="92"/>
  <c r="I870" i="92"/>
  <c r="H870" i="92"/>
  <c r="G870" i="92"/>
  <c r="F870" i="92"/>
  <c r="E870" i="92"/>
  <c r="D870" i="92"/>
  <c r="C870" i="92"/>
  <c r="Q869" i="92"/>
  <c r="P869" i="92"/>
  <c r="O869" i="92"/>
  <c r="N869" i="92"/>
  <c r="M869" i="92"/>
  <c r="L869" i="92"/>
  <c r="K869" i="92"/>
  <c r="J869" i="92"/>
  <c r="I869" i="92"/>
  <c r="H869" i="92"/>
  <c r="G869" i="92"/>
  <c r="F869" i="92"/>
  <c r="E869" i="92"/>
  <c r="D869" i="92"/>
  <c r="C869" i="92"/>
  <c r="Q868" i="92"/>
  <c r="P868" i="92"/>
  <c r="O868" i="92"/>
  <c r="N868" i="92"/>
  <c r="M868" i="92"/>
  <c r="L868" i="92"/>
  <c r="K868" i="92"/>
  <c r="J868" i="92"/>
  <c r="I868" i="92"/>
  <c r="H868" i="92"/>
  <c r="G868" i="92"/>
  <c r="F868" i="92"/>
  <c r="E868" i="92"/>
  <c r="D868" i="92"/>
  <c r="C861" i="92"/>
  <c r="Q866" i="92"/>
  <c r="P866" i="92"/>
  <c r="O866" i="92"/>
  <c r="N866" i="92"/>
  <c r="M866" i="92"/>
  <c r="L866" i="92"/>
  <c r="K866" i="92"/>
  <c r="J866" i="92"/>
  <c r="I866" i="92"/>
  <c r="H866" i="92"/>
  <c r="G866" i="92"/>
  <c r="F866" i="92"/>
  <c r="E866" i="92"/>
  <c r="D866" i="92"/>
  <c r="C866" i="92"/>
  <c r="Q865" i="92"/>
  <c r="P865" i="92"/>
  <c r="O865" i="92"/>
  <c r="N865" i="92"/>
  <c r="M865" i="92"/>
  <c r="L865" i="92"/>
  <c r="K865" i="92"/>
  <c r="J865" i="92"/>
  <c r="I865" i="92"/>
  <c r="H865" i="92"/>
  <c r="G865" i="92"/>
  <c r="F865" i="92"/>
  <c r="E865" i="92"/>
  <c r="D865" i="92"/>
  <c r="C865" i="92"/>
  <c r="Q864" i="92"/>
  <c r="P864" i="92"/>
  <c r="O864" i="92"/>
  <c r="N864" i="92"/>
  <c r="M864" i="92"/>
  <c r="L864" i="92"/>
  <c r="K864" i="92"/>
  <c r="J864" i="92"/>
  <c r="I864" i="92"/>
  <c r="H864" i="92"/>
  <c r="G864" i="92"/>
  <c r="F864" i="92"/>
  <c r="E864" i="92"/>
  <c r="D864" i="92"/>
  <c r="C864" i="92"/>
  <c r="Q863" i="92"/>
  <c r="P863" i="92"/>
  <c r="O863" i="92"/>
  <c r="N863" i="92"/>
  <c r="M863" i="92"/>
  <c r="L863" i="92"/>
  <c r="K863" i="92"/>
  <c r="J863" i="92"/>
  <c r="I863" i="92"/>
  <c r="H863" i="92"/>
  <c r="G863" i="92"/>
  <c r="F863" i="92"/>
  <c r="E863" i="92"/>
  <c r="D863" i="92"/>
  <c r="C863" i="92"/>
  <c r="Q862" i="92"/>
  <c r="P862" i="92"/>
  <c r="O862" i="92"/>
  <c r="N862" i="92"/>
  <c r="M862" i="92"/>
  <c r="L862" i="92"/>
  <c r="K862" i="92"/>
  <c r="J862" i="92"/>
  <c r="I862" i="92"/>
  <c r="H862" i="92"/>
  <c r="G862" i="92"/>
  <c r="F862" i="92"/>
  <c r="E862" i="92"/>
  <c r="D862" i="92"/>
  <c r="C862" i="92"/>
  <c r="Q861" i="92"/>
  <c r="P861" i="92"/>
  <c r="O861" i="92"/>
  <c r="N861" i="92"/>
  <c r="M861" i="92"/>
  <c r="L861" i="92"/>
  <c r="K861" i="92"/>
  <c r="J861" i="92"/>
  <c r="I861" i="92"/>
  <c r="H861" i="92"/>
  <c r="G861" i="92"/>
  <c r="F861" i="92"/>
  <c r="E861" i="92"/>
  <c r="D861" i="92"/>
  <c r="C854" i="92"/>
  <c r="C855" i="92"/>
  <c r="D855" i="92"/>
  <c r="E855" i="92"/>
  <c r="F855" i="92"/>
  <c r="G855" i="92"/>
  <c r="H855" i="92"/>
  <c r="I855" i="92"/>
  <c r="J855" i="92"/>
  <c r="K855" i="92"/>
  <c r="L855" i="92"/>
  <c r="M855" i="92"/>
  <c r="N855" i="92"/>
  <c r="O855" i="92"/>
  <c r="P855" i="92"/>
  <c r="Q855" i="92"/>
  <c r="C856" i="92"/>
  <c r="D856" i="92"/>
  <c r="E856" i="92"/>
  <c r="F856" i="92"/>
  <c r="G856" i="92"/>
  <c r="H856" i="92"/>
  <c r="I856" i="92"/>
  <c r="J856" i="92"/>
  <c r="K856" i="92"/>
  <c r="L856" i="92"/>
  <c r="M856" i="92"/>
  <c r="N856" i="92"/>
  <c r="O856" i="92"/>
  <c r="P856" i="92"/>
  <c r="Q856" i="92"/>
  <c r="C857" i="92"/>
  <c r="D857" i="92"/>
  <c r="E857" i="92"/>
  <c r="F857" i="92"/>
  <c r="G857" i="92"/>
  <c r="H857" i="92"/>
  <c r="I857" i="92"/>
  <c r="J857" i="92"/>
  <c r="K857" i="92"/>
  <c r="L857" i="92"/>
  <c r="M857" i="92"/>
  <c r="N857" i="92"/>
  <c r="O857" i="92"/>
  <c r="P857" i="92"/>
  <c r="Q857" i="92"/>
  <c r="C858" i="92"/>
  <c r="D858" i="92"/>
  <c r="E858" i="92"/>
  <c r="F858" i="92"/>
  <c r="G858" i="92"/>
  <c r="H858" i="92"/>
  <c r="I858" i="92"/>
  <c r="J858" i="92"/>
  <c r="K858" i="92"/>
  <c r="L858" i="92"/>
  <c r="M858" i="92"/>
  <c r="N858" i="92"/>
  <c r="O858" i="92"/>
  <c r="P858" i="92"/>
  <c r="Q858" i="92"/>
  <c r="C859" i="92"/>
  <c r="D859" i="92"/>
  <c r="E859" i="92"/>
  <c r="F859" i="92"/>
  <c r="G859" i="92"/>
  <c r="H859" i="92"/>
  <c r="I859" i="92"/>
  <c r="J859" i="92"/>
  <c r="K859" i="92"/>
  <c r="L859" i="92"/>
  <c r="M859" i="92"/>
  <c r="N859" i="92"/>
  <c r="O859" i="92"/>
  <c r="P859" i="92"/>
  <c r="Q859" i="92"/>
  <c r="D854" i="92"/>
  <c r="E854" i="92"/>
  <c r="F854" i="92"/>
  <c r="G854" i="92"/>
  <c r="H854" i="92"/>
  <c r="I854" i="92"/>
  <c r="J854" i="92"/>
  <c r="K854" i="92"/>
  <c r="L854" i="92"/>
  <c r="M854" i="92"/>
  <c r="N854" i="92"/>
  <c r="O854" i="92"/>
  <c r="P854" i="92"/>
  <c r="Q854" i="92"/>
  <c r="Q852" i="92"/>
  <c r="P852" i="92"/>
  <c r="O852" i="92"/>
  <c r="N852" i="92"/>
  <c r="M852" i="92"/>
  <c r="L852" i="92"/>
  <c r="K852" i="92"/>
  <c r="J852" i="92"/>
  <c r="I852" i="92"/>
  <c r="H852" i="92"/>
  <c r="G852" i="92"/>
  <c r="F852" i="92"/>
  <c r="E852" i="92"/>
  <c r="D852" i="92"/>
  <c r="C852" i="92"/>
  <c r="Q851" i="92"/>
  <c r="P851" i="92"/>
  <c r="O851" i="92"/>
  <c r="N851" i="92"/>
  <c r="M851" i="92"/>
  <c r="L851" i="92"/>
  <c r="K851" i="92"/>
  <c r="J851" i="92"/>
  <c r="I851" i="92"/>
  <c r="H851" i="92"/>
  <c r="G851" i="92"/>
  <c r="F851" i="92"/>
  <c r="E851" i="92"/>
  <c r="D851" i="92"/>
  <c r="C851" i="92"/>
  <c r="Q850" i="92"/>
  <c r="P850" i="92"/>
  <c r="O850" i="92"/>
  <c r="N850" i="92"/>
  <c r="M850" i="92"/>
  <c r="L850" i="92"/>
  <c r="K850" i="92"/>
  <c r="J850" i="92"/>
  <c r="I850" i="92"/>
  <c r="H850" i="92"/>
  <c r="G850" i="92"/>
  <c r="F850" i="92"/>
  <c r="E850" i="92"/>
  <c r="D850" i="92"/>
  <c r="C850" i="92"/>
  <c r="Q849" i="92"/>
  <c r="P849" i="92"/>
  <c r="O849" i="92"/>
  <c r="N849" i="92"/>
  <c r="M849" i="92"/>
  <c r="L849" i="92"/>
  <c r="K849" i="92"/>
  <c r="J849" i="92"/>
  <c r="I849" i="92"/>
  <c r="H849" i="92"/>
  <c r="G849" i="92"/>
  <c r="F849" i="92"/>
  <c r="E849" i="92"/>
  <c r="D849" i="92"/>
  <c r="C849" i="92"/>
  <c r="Q848" i="92"/>
  <c r="P848" i="92"/>
  <c r="O848" i="92"/>
  <c r="N848" i="92"/>
  <c r="M848" i="92"/>
  <c r="L848" i="92"/>
  <c r="K848" i="92"/>
  <c r="J848" i="92"/>
  <c r="I848" i="92"/>
  <c r="H848" i="92"/>
  <c r="G848" i="92"/>
  <c r="F848" i="92"/>
  <c r="E848" i="92"/>
  <c r="D848" i="92"/>
  <c r="C848" i="92"/>
  <c r="Q847" i="92"/>
  <c r="P847" i="92"/>
  <c r="O847" i="92"/>
  <c r="N847" i="92"/>
  <c r="M847" i="92"/>
  <c r="L847" i="92"/>
  <c r="K847" i="92"/>
  <c r="J847" i="92"/>
  <c r="I847" i="92"/>
  <c r="H847" i="92"/>
  <c r="G847" i="92"/>
  <c r="F847" i="92"/>
  <c r="E847" i="92"/>
  <c r="D847" i="92"/>
  <c r="C847" i="92"/>
  <c r="C840" i="92"/>
  <c r="Q845" i="92"/>
  <c r="P845" i="92"/>
  <c r="O845" i="92"/>
  <c r="N845" i="92"/>
  <c r="M845" i="92"/>
  <c r="L845" i="92"/>
  <c r="K845" i="92"/>
  <c r="J845" i="92"/>
  <c r="I845" i="92"/>
  <c r="H845" i="92"/>
  <c r="G845" i="92"/>
  <c r="F845" i="92"/>
  <c r="E845" i="92"/>
  <c r="D845" i="92"/>
  <c r="C845" i="92"/>
  <c r="Q844" i="92"/>
  <c r="P844" i="92"/>
  <c r="O844" i="92"/>
  <c r="N844" i="92"/>
  <c r="M844" i="92"/>
  <c r="L844" i="92"/>
  <c r="K844" i="92"/>
  <c r="J844" i="92"/>
  <c r="I844" i="92"/>
  <c r="H844" i="92"/>
  <c r="G844" i="92"/>
  <c r="F844" i="92"/>
  <c r="E844" i="92"/>
  <c r="D844" i="92"/>
  <c r="C844" i="92"/>
  <c r="Q843" i="92"/>
  <c r="P843" i="92"/>
  <c r="O843" i="92"/>
  <c r="N843" i="92"/>
  <c r="M843" i="92"/>
  <c r="L843" i="92"/>
  <c r="K843" i="92"/>
  <c r="J843" i="92"/>
  <c r="I843" i="92"/>
  <c r="H843" i="92"/>
  <c r="G843" i="92"/>
  <c r="F843" i="92"/>
  <c r="E843" i="92"/>
  <c r="D843" i="92"/>
  <c r="C843" i="92"/>
  <c r="Q842" i="92"/>
  <c r="P842" i="92"/>
  <c r="O842" i="92"/>
  <c r="N842" i="92"/>
  <c r="M842" i="92"/>
  <c r="L842" i="92"/>
  <c r="K842" i="92"/>
  <c r="J842" i="92"/>
  <c r="I842" i="92"/>
  <c r="H842" i="92"/>
  <c r="G842" i="92"/>
  <c r="F842" i="92"/>
  <c r="E842" i="92"/>
  <c r="D842" i="92"/>
  <c r="C842" i="92"/>
  <c r="Q841" i="92"/>
  <c r="P841" i="92"/>
  <c r="O841" i="92"/>
  <c r="N841" i="92"/>
  <c r="M841" i="92"/>
  <c r="L841" i="92"/>
  <c r="K841" i="92"/>
  <c r="J841" i="92"/>
  <c r="I841" i="92"/>
  <c r="H841" i="92"/>
  <c r="G841" i="92"/>
  <c r="F841" i="92"/>
  <c r="E841" i="92"/>
  <c r="D841" i="92"/>
  <c r="C841" i="92"/>
  <c r="Q840" i="92"/>
  <c r="P840" i="92"/>
  <c r="O840" i="92"/>
  <c r="N840" i="92"/>
  <c r="M840" i="92"/>
  <c r="L840" i="92"/>
  <c r="K840" i="92"/>
  <c r="J840" i="92"/>
  <c r="I840" i="92"/>
  <c r="H840" i="92"/>
  <c r="G840" i="92"/>
  <c r="F840" i="92"/>
  <c r="E840" i="92"/>
  <c r="D840" i="92"/>
  <c r="Q838" i="92"/>
  <c r="P838" i="92"/>
  <c r="O838" i="92"/>
  <c r="N838" i="92"/>
  <c r="M838" i="92"/>
  <c r="L838" i="92"/>
  <c r="K838" i="92"/>
  <c r="J838" i="92"/>
  <c r="I838" i="92"/>
  <c r="H838" i="92"/>
  <c r="G838" i="92"/>
  <c r="F838" i="92"/>
  <c r="E838" i="92"/>
  <c r="D838" i="92"/>
  <c r="C838" i="92"/>
  <c r="Q837" i="92"/>
  <c r="P837" i="92"/>
  <c r="O837" i="92"/>
  <c r="N837" i="92"/>
  <c r="M837" i="92"/>
  <c r="L837" i="92"/>
  <c r="K837" i="92"/>
  <c r="J837" i="92"/>
  <c r="I837" i="92"/>
  <c r="H837" i="92"/>
  <c r="G837" i="92"/>
  <c r="F837" i="92"/>
  <c r="E837" i="92"/>
  <c r="D837" i="92"/>
  <c r="C837" i="92"/>
  <c r="Q836" i="92"/>
  <c r="P836" i="92"/>
  <c r="O836" i="92"/>
  <c r="N836" i="92"/>
  <c r="M836" i="92"/>
  <c r="L836" i="92"/>
  <c r="K836" i="92"/>
  <c r="J836" i="92"/>
  <c r="I836" i="92"/>
  <c r="H836" i="92"/>
  <c r="G836" i="92"/>
  <c r="F836" i="92"/>
  <c r="E836" i="92"/>
  <c r="D836" i="92"/>
  <c r="C836" i="92"/>
  <c r="Q835" i="92"/>
  <c r="P835" i="92"/>
  <c r="O835" i="92"/>
  <c r="N835" i="92"/>
  <c r="M835" i="92"/>
  <c r="L835" i="92"/>
  <c r="K835" i="92"/>
  <c r="J835" i="92"/>
  <c r="I835" i="92"/>
  <c r="H835" i="92"/>
  <c r="G835" i="92"/>
  <c r="F835" i="92"/>
  <c r="E835" i="92"/>
  <c r="D835" i="92"/>
  <c r="C835" i="92"/>
  <c r="Q834" i="92"/>
  <c r="P834" i="92"/>
  <c r="O834" i="92"/>
  <c r="N834" i="92"/>
  <c r="M834" i="92"/>
  <c r="L834" i="92"/>
  <c r="K834" i="92"/>
  <c r="J834" i="92"/>
  <c r="I834" i="92"/>
  <c r="H834" i="92"/>
  <c r="G834" i="92"/>
  <c r="F834" i="92"/>
  <c r="E834" i="92"/>
  <c r="D834" i="92"/>
  <c r="C834" i="92"/>
  <c r="Q833" i="92"/>
  <c r="P833" i="92"/>
  <c r="O833" i="92"/>
  <c r="N833" i="92"/>
  <c r="M833" i="92"/>
  <c r="L833" i="92"/>
  <c r="K833" i="92"/>
  <c r="J833" i="92"/>
  <c r="I833" i="92"/>
  <c r="H833" i="92"/>
  <c r="G833" i="92"/>
  <c r="F833" i="92"/>
  <c r="E833" i="92"/>
  <c r="D833" i="92"/>
  <c r="C833" i="92"/>
  <c r="Q831" i="92"/>
  <c r="P831" i="92"/>
  <c r="O831" i="92"/>
  <c r="N831" i="92"/>
  <c r="M831" i="92"/>
  <c r="L831" i="92"/>
  <c r="K831" i="92"/>
  <c r="J831" i="92"/>
  <c r="I831" i="92"/>
  <c r="H831" i="92"/>
  <c r="G831" i="92"/>
  <c r="F831" i="92"/>
  <c r="E831" i="92"/>
  <c r="D831" i="92"/>
  <c r="C831" i="92"/>
  <c r="Q830" i="92"/>
  <c r="P830" i="92"/>
  <c r="O830" i="92"/>
  <c r="N830" i="92"/>
  <c r="M830" i="92"/>
  <c r="L830" i="92"/>
  <c r="K830" i="92"/>
  <c r="J830" i="92"/>
  <c r="I830" i="92"/>
  <c r="H830" i="92"/>
  <c r="G830" i="92"/>
  <c r="F830" i="92"/>
  <c r="E830" i="92"/>
  <c r="D830" i="92"/>
  <c r="C830" i="92"/>
  <c r="Q829" i="92"/>
  <c r="P829" i="92"/>
  <c r="O829" i="92"/>
  <c r="N829" i="92"/>
  <c r="M829" i="92"/>
  <c r="L829" i="92"/>
  <c r="K829" i="92"/>
  <c r="J829" i="92"/>
  <c r="I829" i="92"/>
  <c r="H829" i="92"/>
  <c r="G829" i="92"/>
  <c r="F829" i="92"/>
  <c r="E829" i="92"/>
  <c r="D829" i="92"/>
  <c r="C829" i="92"/>
  <c r="Q828" i="92"/>
  <c r="P828" i="92"/>
  <c r="O828" i="92"/>
  <c r="N828" i="92"/>
  <c r="M828" i="92"/>
  <c r="L828" i="92"/>
  <c r="K828" i="92"/>
  <c r="J828" i="92"/>
  <c r="I828" i="92"/>
  <c r="H828" i="92"/>
  <c r="G828" i="92"/>
  <c r="F828" i="92"/>
  <c r="E828" i="92"/>
  <c r="D828" i="92"/>
  <c r="C828" i="92"/>
  <c r="Q827" i="92"/>
  <c r="P827" i="92"/>
  <c r="O827" i="92"/>
  <c r="N827" i="92"/>
  <c r="M827" i="92"/>
  <c r="L827" i="92"/>
  <c r="K827" i="92"/>
  <c r="J827" i="92"/>
  <c r="I827" i="92"/>
  <c r="H827" i="92"/>
  <c r="G827" i="92"/>
  <c r="F827" i="92"/>
  <c r="E827" i="92"/>
  <c r="D827" i="92"/>
  <c r="C827" i="92"/>
  <c r="Q826" i="92"/>
  <c r="P826" i="92"/>
  <c r="O826" i="92"/>
  <c r="N826" i="92"/>
  <c r="M826" i="92"/>
  <c r="L826" i="92"/>
  <c r="K826" i="92"/>
  <c r="J826" i="92"/>
  <c r="I826" i="92"/>
  <c r="H826" i="92"/>
  <c r="G826" i="92"/>
  <c r="F826" i="92"/>
  <c r="E826" i="92"/>
  <c r="D826" i="92"/>
  <c r="C826" i="92"/>
  <c r="Q824" i="92"/>
  <c r="P824" i="92"/>
  <c r="O824" i="92"/>
  <c r="N824" i="92"/>
  <c r="M824" i="92"/>
  <c r="L824" i="92"/>
  <c r="K824" i="92"/>
  <c r="J824" i="92"/>
  <c r="I824" i="92"/>
  <c r="H824" i="92"/>
  <c r="G824" i="92"/>
  <c r="F824" i="92"/>
  <c r="E824" i="92"/>
  <c r="D824" i="92"/>
  <c r="C824" i="92"/>
  <c r="Q823" i="92"/>
  <c r="P823" i="92"/>
  <c r="O823" i="92"/>
  <c r="N823" i="92"/>
  <c r="M823" i="92"/>
  <c r="L823" i="92"/>
  <c r="K823" i="92"/>
  <c r="J823" i="92"/>
  <c r="I823" i="92"/>
  <c r="H823" i="92"/>
  <c r="G823" i="92"/>
  <c r="F823" i="92"/>
  <c r="E823" i="92"/>
  <c r="D823" i="92"/>
  <c r="C823" i="92"/>
  <c r="Q822" i="92"/>
  <c r="P822" i="92"/>
  <c r="O822" i="92"/>
  <c r="N822" i="92"/>
  <c r="M822" i="92"/>
  <c r="L822" i="92"/>
  <c r="K822" i="92"/>
  <c r="J822" i="92"/>
  <c r="I822" i="92"/>
  <c r="H822" i="92"/>
  <c r="G822" i="92"/>
  <c r="F822" i="92"/>
  <c r="E822" i="92"/>
  <c r="D822" i="92"/>
  <c r="C822" i="92"/>
  <c r="Q821" i="92"/>
  <c r="P821" i="92"/>
  <c r="O821" i="92"/>
  <c r="N821" i="92"/>
  <c r="M821" i="92"/>
  <c r="L821" i="92"/>
  <c r="K821" i="92"/>
  <c r="J821" i="92"/>
  <c r="I821" i="92"/>
  <c r="H821" i="92"/>
  <c r="G821" i="92"/>
  <c r="F821" i="92"/>
  <c r="E821" i="92"/>
  <c r="D821" i="92"/>
  <c r="C821" i="92"/>
  <c r="Q820" i="92"/>
  <c r="P820" i="92"/>
  <c r="O820" i="92"/>
  <c r="N820" i="92"/>
  <c r="M820" i="92"/>
  <c r="L820" i="92"/>
  <c r="K820" i="92"/>
  <c r="J820" i="92"/>
  <c r="I820" i="92"/>
  <c r="H820" i="92"/>
  <c r="G820" i="92"/>
  <c r="F820" i="92"/>
  <c r="E820" i="92"/>
  <c r="D820" i="92"/>
  <c r="C820" i="92"/>
  <c r="Q819" i="92"/>
  <c r="P819" i="92"/>
  <c r="O819" i="92"/>
  <c r="N819" i="92"/>
  <c r="M819" i="92"/>
  <c r="L819" i="92"/>
  <c r="K819" i="92"/>
  <c r="J819" i="92"/>
  <c r="I819" i="92"/>
  <c r="H819" i="92"/>
  <c r="G819" i="92"/>
  <c r="F819" i="92"/>
  <c r="E819" i="92"/>
  <c r="D819" i="92"/>
  <c r="C819" i="92"/>
  <c r="C812" i="92"/>
  <c r="Q817" i="92"/>
  <c r="P817" i="92"/>
  <c r="O817" i="92"/>
  <c r="N817" i="92"/>
  <c r="M817" i="92"/>
  <c r="L817" i="92"/>
  <c r="K817" i="92"/>
  <c r="J817" i="92"/>
  <c r="I817" i="92"/>
  <c r="H817" i="92"/>
  <c r="G817" i="92"/>
  <c r="F817" i="92"/>
  <c r="E817" i="92"/>
  <c r="D817" i="92"/>
  <c r="C817" i="92"/>
  <c r="Q816" i="92"/>
  <c r="P816" i="92"/>
  <c r="O816" i="92"/>
  <c r="N816" i="92"/>
  <c r="M816" i="92"/>
  <c r="L816" i="92"/>
  <c r="K816" i="92"/>
  <c r="J816" i="92"/>
  <c r="I816" i="92"/>
  <c r="H816" i="92"/>
  <c r="G816" i="92"/>
  <c r="F816" i="92"/>
  <c r="E816" i="92"/>
  <c r="D816" i="92"/>
  <c r="C816" i="92"/>
  <c r="Q815" i="92"/>
  <c r="P815" i="92"/>
  <c r="O815" i="92"/>
  <c r="N815" i="92"/>
  <c r="M815" i="92"/>
  <c r="L815" i="92"/>
  <c r="K815" i="92"/>
  <c r="J815" i="92"/>
  <c r="I815" i="92"/>
  <c r="H815" i="92"/>
  <c r="G815" i="92"/>
  <c r="F815" i="92"/>
  <c r="E815" i="92"/>
  <c r="D815" i="92"/>
  <c r="C815" i="92"/>
  <c r="Q814" i="92"/>
  <c r="P814" i="92"/>
  <c r="O814" i="92"/>
  <c r="N814" i="92"/>
  <c r="M814" i="92"/>
  <c r="L814" i="92"/>
  <c r="K814" i="92"/>
  <c r="J814" i="92"/>
  <c r="I814" i="92"/>
  <c r="H814" i="92"/>
  <c r="G814" i="92"/>
  <c r="F814" i="92"/>
  <c r="E814" i="92"/>
  <c r="D814" i="92"/>
  <c r="C814" i="92"/>
  <c r="Q813" i="92"/>
  <c r="P813" i="92"/>
  <c r="O813" i="92"/>
  <c r="N813" i="92"/>
  <c r="M813" i="92"/>
  <c r="L813" i="92"/>
  <c r="K813" i="92"/>
  <c r="J813" i="92"/>
  <c r="I813" i="92"/>
  <c r="H813" i="92"/>
  <c r="G813" i="92"/>
  <c r="F813" i="92"/>
  <c r="E813" i="92"/>
  <c r="D813" i="92"/>
  <c r="C813" i="92"/>
  <c r="Q812" i="92"/>
  <c r="P812" i="92"/>
  <c r="O812" i="92"/>
  <c r="N812" i="92"/>
  <c r="M812" i="92"/>
  <c r="L812" i="92"/>
  <c r="K812" i="92"/>
  <c r="J812" i="92"/>
  <c r="I812" i="92"/>
  <c r="H812" i="92"/>
  <c r="G812" i="92"/>
  <c r="F812" i="92"/>
  <c r="E812" i="92"/>
  <c r="D812" i="92"/>
  <c r="Q810" i="92"/>
  <c r="P810" i="92"/>
  <c r="O810" i="92"/>
  <c r="N810" i="92"/>
  <c r="M810" i="92"/>
  <c r="L810" i="92"/>
  <c r="K810" i="92"/>
  <c r="J810" i="92"/>
  <c r="I810" i="92"/>
  <c r="H810" i="92"/>
  <c r="G810" i="92"/>
  <c r="F810" i="92"/>
  <c r="E810" i="92"/>
  <c r="D810" i="92"/>
  <c r="C810" i="92"/>
  <c r="Q809" i="92"/>
  <c r="P809" i="92"/>
  <c r="O809" i="92"/>
  <c r="N809" i="92"/>
  <c r="M809" i="92"/>
  <c r="L809" i="92"/>
  <c r="K809" i="92"/>
  <c r="J809" i="92"/>
  <c r="I809" i="92"/>
  <c r="H809" i="92"/>
  <c r="G809" i="92"/>
  <c r="F809" i="92"/>
  <c r="E809" i="92"/>
  <c r="D809" i="92"/>
  <c r="C809" i="92"/>
  <c r="Q808" i="92"/>
  <c r="P808" i="92"/>
  <c r="O808" i="92"/>
  <c r="N808" i="92"/>
  <c r="M808" i="92"/>
  <c r="L808" i="92"/>
  <c r="K808" i="92"/>
  <c r="J808" i="92"/>
  <c r="I808" i="92"/>
  <c r="H808" i="92"/>
  <c r="G808" i="92"/>
  <c r="F808" i="92"/>
  <c r="E808" i="92"/>
  <c r="D808" i="92"/>
  <c r="C808" i="92"/>
  <c r="Q807" i="92"/>
  <c r="P807" i="92"/>
  <c r="O807" i="92"/>
  <c r="N807" i="92"/>
  <c r="M807" i="92"/>
  <c r="L807" i="92"/>
  <c r="K807" i="92"/>
  <c r="J807" i="92"/>
  <c r="I807" i="92"/>
  <c r="H807" i="92"/>
  <c r="G807" i="92"/>
  <c r="F807" i="92"/>
  <c r="E807" i="92"/>
  <c r="D807" i="92"/>
  <c r="C807" i="92"/>
  <c r="Q806" i="92"/>
  <c r="P806" i="92"/>
  <c r="O806" i="92"/>
  <c r="N806" i="92"/>
  <c r="M806" i="92"/>
  <c r="L806" i="92"/>
  <c r="K806" i="92"/>
  <c r="J806" i="92"/>
  <c r="I806" i="92"/>
  <c r="H806" i="92"/>
  <c r="G806" i="92"/>
  <c r="F806" i="92"/>
  <c r="E806" i="92"/>
  <c r="D806" i="92"/>
  <c r="C806" i="92"/>
  <c r="Q805" i="92"/>
  <c r="P805" i="92"/>
  <c r="O805" i="92"/>
  <c r="N805" i="92"/>
  <c r="M805" i="92"/>
  <c r="L805" i="92"/>
  <c r="K805" i="92"/>
  <c r="J805" i="92"/>
  <c r="I805" i="92"/>
  <c r="H805" i="92"/>
  <c r="G805" i="92"/>
  <c r="F805" i="92"/>
  <c r="E805" i="92"/>
  <c r="D805" i="92"/>
  <c r="C805" i="92"/>
  <c r="Q803" i="92"/>
  <c r="P803" i="92"/>
  <c r="O803" i="92"/>
  <c r="N803" i="92"/>
  <c r="M803" i="92"/>
  <c r="L803" i="92"/>
  <c r="K803" i="92"/>
  <c r="J803" i="92"/>
  <c r="I803" i="92"/>
  <c r="H803" i="92"/>
  <c r="G803" i="92"/>
  <c r="F803" i="92"/>
  <c r="E803" i="92"/>
  <c r="D803" i="92"/>
  <c r="C803" i="92"/>
  <c r="Q802" i="92"/>
  <c r="P802" i="92"/>
  <c r="O802" i="92"/>
  <c r="N802" i="92"/>
  <c r="M802" i="92"/>
  <c r="L802" i="92"/>
  <c r="K802" i="92"/>
  <c r="J802" i="92"/>
  <c r="I802" i="92"/>
  <c r="H802" i="92"/>
  <c r="G802" i="92"/>
  <c r="F802" i="92"/>
  <c r="E802" i="92"/>
  <c r="D802" i="92"/>
  <c r="C802" i="92"/>
  <c r="Q801" i="92"/>
  <c r="P801" i="92"/>
  <c r="O801" i="92"/>
  <c r="N801" i="92"/>
  <c r="M801" i="92"/>
  <c r="L801" i="92"/>
  <c r="K801" i="92"/>
  <c r="J801" i="92"/>
  <c r="I801" i="92"/>
  <c r="H801" i="92"/>
  <c r="G801" i="92"/>
  <c r="F801" i="92"/>
  <c r="E801" i="92"/>
  <c r="D801" i="92"/>
  <c r="C801" i="92"/>
  <c r="Q800" i="92"/>
  <c r="P800" i="92"/>
  <c r="O800" i="92"/>
  <c r="N800" i="92"/>
  <c r="M800" i="92"/>
  <c r="L800" i="92"/>
  <c r="K800" i="92"/>
  <c r="J800" i="92"/>
  <c r="I800" i="92"/>
  <c r="H800" i="92"/>
  <c r="G800" i="92"/>
  <c r="F800" i="92"/>
  <c r="E800" i="92"/>
  <c r="D800" i="92"/>
  <c r="C800" i="92"/>
  <c r="Q799" i="92"/>
  <c r="P799" i="92"/>
  <c r="O799" i="92"/>
  <c r="N799" i="92"/>
  <c r="M799" i="92"/>
  <c r="L799" i="92"/>
  <c r="K799" i="92"/>
  <c r="J799" i="92"/>
  <c r="I799" i="92"/>
  <c r="H799" i="92"/>
  <c r="G799" i="92"/>
  <c r="F799" i="92"/>
  <c r="E799" i="92"/>
  <c r="D799" i="92"/>
  <c r="C799" i="92"/>
  <c r="Q798" i="92"/>
  <c r="P798" i="92"/>
  <c r="O798" i="92"/>
  <c r="N798" i="92"/>
  <c r="M798" i="92"/>
  <c r="L798" i="92"/>
  <c r="K798" i="92"/>
  <c r="J798" i="92"/>
  <c r="I798" i="92"/>
  <c r="H798" i="92"/>
  <c r="G798" i="92"/>
  <c r="F798" i="92"/>
  <c r="E798" i="92"/>
  <c r="D798" i="92"/>
  <c r="C798" i="92"/>
  <c r="C791" i="92"/>
  <c r="Q796" i="92"/>
  <c r="C792" i="92"/>
  <c r="D792" i="92"/>
  <c r="E792" i="92"/>
  <c r="F792" i="92"/>
  <c r="G792" i="92"/>
  <c r="H792" i="92"/>
  <c r="I792" i="92"/>
  <c r="J792" i="92"/>
  <c r="K792" i="92"/>
  <c r="L792" i="92"/>
  <c r="M792" i="92"/>
  <c r="N792" i="92"/>
  <c r="O792" i="92"/>
  <c r="P792" i="92"/>
  <c r="Q792" i="92"/>
  <c r="C793" i="92"/>
  <c r="D793" i="92"/>
  <c r="E793" i="92"/>
  <c r="F793" i="92"/>
  <c r="G793" i="92"/>
  <c r="H793" i="92"/>
  <c r="I793" i="92"/>
  <c r="J793" i="92"/>
  <c r="K793" i="92"/>
  <c r="L793" i="92"/>
  <c r="M793" i="92"/>
  <c r="N793" i="92"/>
  <c r="O793" i="92"/>
  <c r="P793" i="92"/>
  <c r="Q793" i="92"/>
  <c r="C794" i="92"/>
  <c r="D794" i="92"/>
  <c r="E794" i="92"/>
  <c r="F794" i="92"/>
  <c r="G794" i="92"/>
  <c r="H794" i="92"/>
  <c r="I794" i="92"/>
  <c r="J794" i="92"/>
  <c r="K794" i="92"/>
  <c r="L794" i="92"/>
  <c r="M794" i="92"/>
  <c r="N794" i="92"/>
  <c r="O794" i="92"/>
  <c r="P794" i="92"/>
  <c r="Q794" i="92"/>
  <c r="C795" i="92"/>
  <c r="D795" i="92"/>
  <c r="E795" i="92"/>
  <c r="F795" i="92"/>
  <c r="G795" i="92"/>
  <c r="H795" i="92"/>
  <c r="I795" i="92"/>
  <c r="J795" i="92"/>
  <c r="K795" i="92"/>
  <c r="L795" i="92"/>
  <c r="M795" i="92"/>
  <c r="N795" i="92"/>
  <c r="O795" i="92"/>
  <c r="P795" i="92"/>
  <c r="Q795" i="92"/>
  <c r="C796" i="92"/>
  <c r="D796" i="92"/>
  <c r="E796" i="92"/>
  <c r="F796" i="92"/>
  <c r="G796" i="92"/>
  <c r="H796" i="92"/>
  <c r="I796" i="92"/>
  <c r="J796" i="92"/>
  <c r="K796" i="92"/>
  <c r="L796" i="92"/>
  <c r="M796" i="92"/>
  <c r="N796" i="92"/>
  <c r="O796" i="92"/>
  <c r="P796" i="92"/>
  <c r="D791" i="92"/>
  <c r="E791" i="92"/>
  <c r="F791" i="92"/>
  <c r="G791" i="92"/>
  <c r="H791" i="92"/>
  <c r="I791" i="92"/>
  <c r="J791" i="92"/>
  <c r="K791" i="92"/>
  <c r="L791" i="92"/>
  <c r="M791" i="92"/>
  <c r="N791" i="92"/>
  <c r="O791" i="92"/>
  <c r="P791" i="92"/>
  <c r="Q791" i="92"/>
  <c r="C784" i="92"/>
  <c r="X11" i="47" l="1"/>
  <c r="Y11" i="47" s="1"/>
  <c r="S12" i="47" s="1"/>
  <c r="T12" i="47" s="1"/>
  <c r="U12" i="47" s="1"/>
  <c r="J825" i="92"/>
  <c r="J118" i="92" s="1"/>
  <c r="G839" i="92"/>
  <c r="G120" i="92" s="1"/>
  <c r="Q853" i="92"/>
  <c r="Q122" i="92" s="1"/>
  <c r="F874" i="92"/>
  <c r="F125" i="92" s="1"/>
  <c r="J874" i="92"/>
  <c r="J125" i="92" s="1"/>
  <c r="N874" i="92"/>
  <c r="N125" i="92" s="1"/>
  <c r="C874" i="92"/>
  <c r="C125" i="92" s="1"/>
  <c r="G874" i="92"/>
  <c r="G125" i="92" s="1"/>
  <c r="K874" i="92"/>
  <c r="K125" i="92" s="1"/>
  <c r="O874" i="92"/>
  <c r="O125" i="92" s="1"/>
  <c r="D874" i="92"/>
  <c r="D125" i="92" s="1"/>
  <c r="H874" i="92"/>
  <c r="H125" i="92" s="1"/>
  <c r="L874" i="92"/>
  <c r="L125" i="92" s="1"/>
  <c r="P874" i="92"/>
  <c r="P125" i="92" s="1"/>
  <c r="L811" i="92"/>
  <c r="L116" i="92" s="1"/>
  <c r="P811" i="92"/>
  <c r="P116" i="92" s="1"/>
  <c r="E811" i="92"/>
  <c r="E116" i="92" s="1"/>
  <c r="E874" i="92"/>
  <c r="E125" i="92" s="1"/>
  <c r="I874" i="92"/>
  <c r="I125" i="92" s="1"/>
  <c r="M874" i="92"/>
  <c r="M125" i="92" s="1"/>
  <c r="Q874" i="92"/>
  <c r="Q125" i="92" s="1"/>
  <c r="C832" i="92"/>
  <c r="C119" i="92" s="1"/>
  <c r="G832" i="92"/>
  <c r="G119" i="92" s="1"/>
  <c r="K832" i="92"/>
  <c r="K119" i="92" s="1"/>
  <c r="Q832" i="92"/>
  <c r="Q119" i="92" s="1"/>
  <c r="E867" i="92"/>
  <c r="E124" i="92" s="1"/>
  <c r="L804" i="92"/>
  <c r="L115" i="92" s="1"/>
  <c r="I797" i="92"/>
  <c r="I114" i="92" s="1"/>
  <c r="F818" i="92"/>
  <c r="F117" i="92" s="1"/>
  <c r="I846" i="92"/>
  <c r="I121" i="92" s="1"/>
  <c r="H860" i="92"/>
  <c r="H123" i="92" s="1"/>
  <c r="F853" i="92"/>
  <c r="F122" i="92" s="1"/>
  <c r="J853" i="92"/>
  <c r="J122" i="92" s="1"/>
  <c r="N853" i="92"/>
  <c r="N122" i="92" s="1"/>
  <c r="C853" i="92"/>
  <c r="C122" i="92" s="1"/>
  <c r="G853" i="92"/>
  <c r="G122" i="92" s="1"/>
  <c r="K853" i="92"/>
  <c r="K122" i="92" s="1"/>
  <c r="O853" i="92"/>
  <c r="O122" i="92" s="1"/>
  <c r="H853" i="92"/>
  <c r="H122" i="92" s="1"/>
  <c r="L853" i="92"/>
  <c r="L122" i="92" s="1"/>
  <c r="P853" i="92"/>
  <c r="P122" i="92" s="1"/>
  <c r="M853" i="92"/>
  <c r="M122" i="92" s="1"/>
  <c r="H818" i="92"/>
  <c r="H117" i="92" s="1"/>
  <c r="C818" i="92"/>
  <c r="C117" i="92" s="1"/>
  <c r="L860" i="92"/>
  <c r="L123" i="92" s="1"/>
  <c r="N804" i="92"/>
  <c r="N115" i="92" s="1"/>
  <c r="G804" i="92"/>
  <c r="G115" i="92" s="1"/>
  <c r="J811" i="92"/>
  <c r="J116" i="92" s="1"/>
  <c r="J839" i="92"/>
  <c r="J120" i="92" s="1"/>
  <c r="N839" i="92"/>
  <c r="N120" i="92" s="1"/>
  <c r="E839" i="92"/>
  <c r="E120" i="92" s="1"/>
  <c r="M839" i="92"/>
  <c r="M120" i="92" s="1"/>
  <c r="D853" i="92"/>
  <c r="D122" i="92" s="1"/>
  <c r="D860" i="92"/>
  <c r="D123" i="92" s="1"/>
  <c r="D797" i="92"/>
  <c r="D114" i="92" s="1"/>
  <c r="M818" i="92"/>
  <c r="M117" i="92" s="1"/>
  <c r="E825" i="92"/>
  <c r="E118" i="92" s="1"/>
  <c r="I825" i="92"/>
  <c r="I118" i="92" s="1"/>
  <c r="M825" i="92"/>
  <c r="M118" i="92" s="1"/>
  <c r="Q825" i="92"/>
  <c r="Q118" i="92" s="1"/>
  <c r="F825" i="92"/>
  <c r="F118" i="92" s="1"/>
  <c r="N825" i="92"/>
  <c r="N118" i="92" s="1"/>
  <c r="C825" i="92"/>
  <c r="C118" i="92" s="1"/>
  <c r="G825" i="92"/>
  <c r="G118" i="92" s="1"/>
  <c r="O825" i="92"/>
  <c r="O118" i="92" s="1"/>
  <c r="E846" i="92"/>
  <c r="E121" i="92" s="1"/>
  <c r="M846" i="92"/>
  <c r="M121" i="92" s="1"/>
  <c r="Q846" i="92"/>
  <c r="Q121" i="92" s="1"/>
  <c r="I853" i="92"/>
  <c r="I122" i="92" s="1"/>
  <c r="I867" i="92"/>
  <c r="I124" i="92" s="1"/>
  <c r="M867" i="92"/>
  <c r="M124" i="92" s="1"/>
  <c r="Q867" i="92"/>
  <c r="Q124" i="92" s="1"/>
  <c r="Q797" i="92"/>
  <c r="Q114" i="92" s="1"/>
  <c r="L797" i="92"/>
  <c r="L114" i="92" s="1"/>
  <c r="N797" i="92"/>
  <c r="N114" i="92" s="1"/>
  <c r="J797" i="92"/>
  <c r="J114" i="92" s="1"/>
  <c r="F797" i="92"/>
  <c r="F114" i="92" s="1"/>
  <c r="F804" i="92"/>
  <c r="F115" i="92" s="1"/>
  <c r="J804" i="92"/>
  <c r="J115" i="92" s="1"/>
  <c r="C804" i="92"/>
  <c r="C115" i="92" s="1"/>
  <c r="K804" i="92"/>
  <c r="K115" i="92" s="1"/>
  <c r="O804" i="92"/>
  <c r="O115" i="92" s="1"/>
  <c r="D804" i="92"/>
  <c r="D115" i="92" s="1"/>
  <c r="Q804" i="92"/>
  <c r="Q115" i="92" s="1"/>
  <c r="I811" i="92"/>
  <c r="I116" i="92" s="1"/>
  <c r="M811" i="92"/>
  <c r="M116" i="92" s="1"/>
  <c r="Q811" i="92"/>
  <c r="Q116" i="92" s="1"/>
  <c r="F811" i="92"/>
  <c r="F116" i="92" s="1"/>
  <c r="N811" i="92"/>
  <c r="N116" i="92" s="1"/>
  <c r="D811" i="92"/>
  <c r="D116" i="92" s="1"/>
  <c r="H811" i="92"/>
  <c r="H116" i="92" s="1"/>
  <c r="D818" i="92"/>
  <c r="D117" i="92" s="1"/>
  <c r="P818" i="92"/>
  <c r="P117" i="92" s="1"/>
  <c r="D832" i="92"/>
  <c r="D119" i="92" s="1"/>
  <c r="H832" i="92"/>
  <c r="H119" i="92" s="1"/>
  <c r="C839" i="92"/>
  <c r="C120" i="92" s="1"/>
  <c r="K839" i="92"/>
  <c r="K120" i="92" s="1"/>
  <c r="O839" i="92"/>
  <c r="O120" i="92" s="1"/>
  <c r="D839" i="92"/>
  <c r="D120" i="92" s="1"/>
  <c r="H839" i="92"/>
  <c r="H120" i="92" s="1"/>
  <c r="L839" i="92"/>
  <c r="L120" i="92" s="1"/>
  <c r="P839" i="92"/>
  <c r="P120" i="92" s="1"/>
  <c r="I839" i="92"/>
  <c r="I120" i="92" s="1"/>
  <c r="Q839" i="92"/>
  <c r="Q120" i="92" s="1"/>
  <c r="F839" i="92"/>
  <c r="F120" i="92" s="1"/>
  <c r="F846" i="92"/>
  <c r="F121" i="92" s="1"/>
  <c r="J846" i="92"/>
  <c r="J121" i="92" s="1"/>
  <c r="N846" i="92"/>
  <c r="N121" i="92" s="1"/>
  <c r="N860" i="92"/>
  <c r="N123" i="92" s="1"/>
  <c r="J860" i="92"/>
  <c r="J123" i="92" s="1"/>
  <c r="E797" i="92"/>
  <c r="E114" i="92" s="1"/>
  <c r="H797" i="92"/>
  <c r="H114" i="92" s="1"/>
  <c r="E818" i="92"/>
  <c r="E117" i="92" s="1"/>
  <c r="I818" i="92"/>
  <c r="I117" i="92" s="1"/>
  <c r="Q818" i="92"/>
  <c r="Q117" i="92" s="1"/>
  <c r="J818" i="92"/>
  <c r="J117" i="92" s="1"/>
  <c r="N818" i="92"/>
  <c r="N117" i="92" s="1"/>
  <c r="G818" i="92"/>
  <c r="G117" i="92" s="1"/>
  <c r="K818" i="92"/>
  <c r="K117" i="92" s="1"/>
  <c r="O818" i="92"/>
  <c r="O117" i="92" s="1"/>
  <c r="L818" i="92"/>
  <c r="L117" i="92" s="1"/>
  <c r="K825" i="92"/>
  <c r="K118" i="92" s="1"/>
  <c r="E832" i="92"/>
  <c r="E119" i="92" s="1"/>
  <c r="I832" i="92"/>
  <c r="I119" i="92" s="1"/>
  <c r="M832" i="92"/>
  <c r="M119" i="92" s="1"/>
  <c r="G846" i="92"/>
  <c r="G121" i="92" s="1"/>
  <c r="K846" i="92"/>
  <c r="K121" i="92" s="1"/>
  <c r="O846" i="92"/>
  <c r="O121" i="92" s="1"/>
  <c r="D846" i="92"/>
  <c r="D121" i="92" s="1"/>
  <c r="H846" i="92"/>
  <c r="H121" i="92" s="1"/>
  <c r="L846" i="92"/>
  <c r="L121" i="92" s="1"/>
  <c r="P846" i="92"/>
  <c r="P121" i="92" s="1"/>
  <c r="C846" i="92"/>
  <c r="C121" i="92" s="1"/>
  <c r="Q860" i="92"/>
  <c r="Q123" i="92" s="1"/>
  <c r="M860" i="92"/>
  <c r="M123" i="92" s="1"/>
  <c r="I860" i="92"/>
  <c r="I123" i="92" s="1"/>
  <c r="E860" i="92"/>
  <c r="E123" i="92" s="1"/>
  <c r="F860" i="92"/>
  <c r="F123" i="92" s="1"/>
  <c r="O860" i="92"/>
  <c r="O123" i="92" s="1"/>
  <c r="K860" i="92"/>
  <c r="K123" i="92" s="1"/>
  <c r="G860" i="92"/>
  <c r="G123" i="92" s="1"/>
  <c r="C860" i="92"/>
  <c r="C123" i="92" s="1"/>
  <c r="N867" i="92"/>
  <c r="N124" i="92" s="1"/>
  <c r="M797" i="92"/>
  <c r="M114" i="92" s="1"/>
  <c r="H804" i="92"/>
  <c r="H115" i="92" s="1"/>
  <c r="D825" i="92"/>
  <c r="D118" i="92" s="1"/>
  <c r="H825" i="92"/>
  <c r="H118" i="92" s="1"/>
  <c r="L825" i="92"/>
  <c r="L118" i="92" s="1"/>
  <c r="P825" i="92"/>
  <c r="P118" i="92" s="1"/>
  <c r="F832" i="92"/>
  <c r="F119" i="92" s="1"/>
  <c r="J832" i="92"/>
  <c r="J119" i="92" s="1"/>
  <c r="N832" i="92"/>
  <c r="N119" i="92" s="1"/>
  <c r="O832" i="92"/>
  <c r="O119" i="92" s="1"/>
  <c r="E853" i="92"/>
  <c r="E122" i="92" s="1"/>
  <c r="G867" i="92"/>
  <c r="G124" i="92" s="1"/>
  <c r="K867" i="92"/>
  <c r="K124" i="92" s="1"/>
  <c r="O867" i="92"/>
  <c r="O124" i="92" s="1"/>
  <c r="D867" i="92"/>
  <c r="D124" i="92" s="1"/>
  <c r="H867" i="92"/>
  <c r="H124" i="92" s="1"/>
  <c r="L867" i="92"/>
  <c r="L124" i="92" s="1"/>
  <c r="P867" i="92"/>
  <c r="P124" i="92" s="1"/>
  <c r="F867" i="92"/>
  <c r="F124" i="92" s="1"/>
  <c r="J867" i="92"/>
  <c r="J124" i="92" s="1"/>
  <c r="C867" i="92"/>
  <c r="C124" i="92" s="1"/>
  <c r="P797" i="92"/>
  <c r="P114" i="92" s="1"/>
  <c r="P860" i="92"/>
  <c r="P123" i="92" s="1"/>
  <c r="O797" i="92"/>
  <c r="O114" i="92" s="1"/>
  <c r="G797" i="92"/>
  <c r="G114" i="92" s="1"/>
  <c r="C797" i="92"/>
  <c r="C114" i="92" s="1"/>
  <c r="P804" i="92"/>
  <c r="P115" i="92" s="1"/>
  <c r="E804" i="92"/>
  <c r="E115" i="92" s="1"/>
  <c r="I804" i="92"/>
  <c r="I115" i="92" s="1"/>
  <c r="M804" i="92"/>
  <c r="M115" i="92" s="1"/>
  <c r="C811" i="92"/>
  <c r="C116" i="92" s="1"/>
  <c r="G811" i="92"/>
  <c r="G116" i="92" s="1"/>
  <c r="K811" i="92"/>
  <c r="K116" i="92" s="1"/>
  <c r="O811" i="92"/>
  <c r="O116" i="92" s="1"/>
  <c r="L832" i="92"/>
  <c r="L119" i="92" s="1"/>
  <c r="P832" i="92"/>
  <c r="P119" i="92" s="1"/>
  <c r="K797" i="92"/>
  <c r="K114" i="92" s="1"/>
  <c r="C14" i="95" l="1"/>
  <c r="C328" i="30" l="1"/>
  <c r="C321" i="30"/>
  <c r="C314" i="30"/>
  <c r="C307" i="30"/>
  <c r="C300" i="30"/>
  <c r="C293" i="30"/>
  <c r="C286" i="30"/>
  <c r="C279" i="30"/>
  <c r="C272" i="30"/>
  <c r="C265" i="30"/>
  <c r="C258" i="30"/>
  <c r="C251" i="30"/>
  <c r="C249" i="30"/>
  <c r="Q249" i="30"/>
  <c r="C244" i="30"/>
  <c r="C237" i="30"/>
  <c r="C235" i="30"/>
  <c r="Q242" i="30"/>
  <c r="Q150" i="47" l="1"/>
  <c r="Q151" i="47"/>
  <c r="Q153" i="47"/>
  <c r="Q154" i="47"/>
  <c r="Q155" i="47"/>
  <c r="Q195" i="30" l="1"/>
  <c r="Q200" i="30"/>
  <c r="C196" i="30"/>
  <c r="D196" i="30"/>
  <c r="E196" i="30"/>
  <c r="F196" i="30"/>
  <c r="G196" i="30"/>
  <c r="H196" i="30"/>
  <c r="I196" i="30"/>
  <c r="J196" i="30"/>
  <c r="K196" i="30"/>
  <c r="L196" i="30"/>
  <c r="M196" i="30"/>
  <c r="N196" i="30"/>
  <c r="O196" i="30"/>
  <c r="P196" i="30"/>
  <c r="Q196" i="30"/>
  <c r="C197" i="30"/>
  <c r="D197" i="30"/>
  <c r="E197" i="30"/>
  <c r="F197" i="30"/>
  <c r="G197" i="30"/>
  <c r="H197" i="30"/>
  <c r="I197" i="30"/>
  <c r="J197" i="30"/>
  <c r="K197" i="30"/>
  <c r="L197" i="30"/>
  <c r="M197" i="30"/>
  <c r="N197" i="30"/>
  <c r="O197" i="30"/>
  <c r="P197" i="30"/>
  <c r="Q197" i="30"/>
  <c r="C198" i="30"/>
  <c r="D198" i="30"/>
  <c r="E198" i="30"/>
  <c r="F198" i="30"/>
  <c r="G198" i="30"/>
  <c r="H198" i="30"/>
  <c r="I198" i="30"/>
  <c r="J198" i="30"/>
  <c r="K198" i="30"/>
  <c r="L198" i="30"/>
  <c r="M198" i="30"/>
  <c r="N198" i="30"/>
  <c r="O198" i="30"/>
  <c r="P198" i="30"/>
  <c r="Q198" i="30"/>
  <c r="C199" i="30"/>
  <c r="D199" i="30"/>
  <c r="E199" i="30"/>
  <c r="F199" i="30"/>
  <c r="G199" i="30"/>
  <c r="H199" i="30"/>
  <c r="I199" i="30"/>
  <c r="J199" i="30"/>
  <c r="K199" i="30"/>
  <c r="L199" i="30"/>
  <c r="M199" i="30"/>
  <c r="N199" i="30"/>
  <c r="O199" i="30"/>
  <c r="P199" i="30"/>
  <c r="Q199" i="30"/>
  <c r="C200" i="30"/>
  <c r="D200" i="30"/>
  <c r="E200" i="30"/>
  <c r="F200" i="30"/>
  <c r="G200" i="30"/>
  <c r="H200" i="30"/>
  <c r="I200" i="30"/>
  <c r="J200" i="30"/>
  <c r="K200" i="30"/>
  <c r="L200" i="30"/>
  <c r="M200" i="30"/>
  <c r="N200" i="30"/>
  <c r="O200" i="30"/>
  <c r="P200" i="30"/>
  <c r="E195" i="30"/>
  <c r="F195" i="30"/>
  <c r="G195" i="30"/>
  <c r="H195" i="30"/>
  <c r="I195" i="30"/>
  <c r="J195" i="30"/>
  <c r="K195" i="30"/>
  <c r="L195" i="30"/>
  <c r="M195" i="30"/>
  <c r="N195" i="30"/>
  <c r="O195" i="30"/>
  <c r="P195" i="30"/>
  <c r="D194" i="30"/>
  <c r="E194" i="30"/>
  <c r="F194" i="30"/>
  <c r="G194" i="30"/>
  <c r="H194" i="30"/>
  <c r="I194" i="30"/>
  <c r="J194" i="30"/>
  <c r="K194" i="30"/>
  <c r="L194" i="30"/>
  <c r="M194" i="30"/>
  <c r="N194" i="30"/>
  <c r="O194" i="30"/>
  <c r="P194" i="30"/>
  <c r="C194" i="30"/>
  <c r="Q978" i="95"/>
  <c r="C974" i="95"/>
  <c r="D974" i="95"/>
  <c r="E974" i="95"/>
  <c r="F974" i="95"/>
  <c r="G974" i="95"/>
  <c r="H974" i="95"/>
  <c r="I974" i="95"/>
  <c r="J974" i="95"/>
  <c r="K974" i="95"/>
  <c r="L974" i="95"/>
  <c r="M974" i="95"/>
  <c r="N974" i="95"/>
  <c r="O974" i="95"/>
  <c r="P974" i="95"/>
  <c r="Q974" i="95"/>
  <c r="C975" i="95"/>
  <c r="D975" i="95"/>
  <c r="E975" i="95"/>
  <c r="F975" i="95"/>
  <c r="G975" i="95"/>
  <c r="H975" i="95"/>
  <c r="I975" i="95"/>
  <c r="J975" i="95"/>
  <c r="K975" i="95"/>
  <c r="L975" i="95"/>
  <c r="M975" i="95"/>
  <c r="N975" i="95"/>
  <c r="O975" i="95"/>
  <c r="P975" i="95"/>
  <c r="Q975" i="95"/>
  <c r="C976" i="95"/>
  <c r="D976" i="95"/>
  <c r="E976" i="95"/>
  <c r="F976" i="95"/>
  <c r="G976" i="95"/>
  <c r="H976" i="95"/>
  <c r="I976" i="95"/>
  <c r="J976" i="95"/>
  <c r="K976" i="95"/>
  <c r="L976" i="95"/>
  <c r="M976" i="95"/>
  <c r="N976" i="95"/>
  <c r="O976" i="95"/>
  <c r="P976" i="95"/>
  <c r="Q976" i="95"/>
  <c r="C977" i="95"/>
  <c r="D977" i="95"/>
  <c r="E977" i="95"/>
  <c r="F977" i="95"/>
  <c r="G977" i="95"/>
  <c r="H977" i="95"/>
  <c r="I977" i="95"/>
  <c r="J977" i="95"/>
  <c r="K977" i="95"/>
  <c r="L977" i="95"/>
  <c r="M977" i="95"/>
  <c r="N977" i="95"/>
  <c r="O977" i="95"/>
  <c r="P977" i="95"/>
  <c r="Q977" i="95"/>
  <c r="C978" i="95"/>
  <c r="D978" i="95"/>
  <c r="E978" i="95"/>
  <c r="F978" i="95"/>
  <c r="G978" i="95"/>
  <c r="H978" i="95"/>
  <c r="I978" i="95"/>
  <c r="J978" i="95"/>
  <c r="K978" i="95"/>
  <c r="L978" i="95"/>
  <c r="M978" i="95"/>
  <c r="N978" i="95"/>
  <c r="O978" i="95"/>
  <c r="P978" i="95"/>
  <c r="D973" i="95"/>
  <c r="E973" i="95"/>
  <c r="F973" i="95"/>
  <c r="G973" i="95"/>
  <c r="H973" i="95"/>
  <c r="I973" i="95"/>
  <c r="J973" i="95"/>
  <c r="K973" i="95"/>
  <c r="L973" i="95"/>
  <c r="M973" i="95"/>
  <c r="N973" i="95"/>
  <c r="O973" i="95"/>
  <c r="P973" i="95"/>
  <c r="Q973" i="95"/>
  <c r="C973" i="95"/>
  <c r="C971" i="95"/>
  <c r="C967" i="95"/>
  <c r="D967" i="95"/>
  <c r="E967" i="95"/>
  <c r="F967" i="95"/>
  <c r="G967" i="95"/>
  <c r="H967" i="95"/>
  <c r="I967" i="95"/>
  <c r="J967" i="95"/>
  <c r="K967" i="95"/>
  <c r="L967" i="95"/>
  <c r="M967" i="95"/>
  <c r="N967" i="95"/>
  <c r="O967" i="95"/>
  <c r="P967" i="95"/>
  <c r="Q967" i="95"/>
  <c r="C968" i="95"/>
  <c r="D968" i="95"/>
  <c r="E968" i="95"/>
  <c r="F968" i="95"/>
  <c r="G968" i="95"/>
  <c r="H968" i="95"/>
  <c r="I968" i="95"/>
  <c r="J968" i="95"/>
  <c r="K968" i="95"/>
  <c r="L968" i="95"/>
  <c r="M968" i="95"/>
  <c r="N968" i="95"/>
  <c r="O968" i="95"/>
  <c r="P968" i="95"/>
  <c r="Q968" i="95"/>
  <c r="C969" i="95"/>
  <c r="D969" i="95"/>
  <c r="E969" i="95"/>
  <c r="F969" i="95"/>
  <c r="G969" i="95"/>
  <c r="H969" i="95"/>
  <c r="I969" i="95"/>
  <c r="J969" i="95"/>
  <c r="K969" i="95"/>
  <c r="L969" i="95"/>
  <c r="M969" i="95"/>
  <c r="N969" i="95"/>
  <c r="O969" i="95"/>
  <c r="P969" i="95"/>
  <c r="Q969" i="95"/>
  <c r="C970" i="95"/>
  <c r="D970" i="95"/>
  <c r="E970" i="95"/>
  <c r="F970" i="95"/>
  <c r="G970" i="95"/>
  <c r="H970" i="95"/>
  <c r="I970" i="95"/>
  <c r="J970" i="95"/>
  <c r="K970" i="95"/>
  <c r="L970" i="95"/>
  <c r="M970" i="95"/>
  <c r="N970" i="95"/>
  <c r="O970" i="95"/>
  <c r="P970" i="95"/>
  <c r="Q970" i="95"/>
  <c r="D971" i="95"/>
  <c r="E971" i="95"/>
  <c r="F971" i="95"/>
  <c r="G971" i="95"/>
  <c r="H971" i="95"/>
  <c r="I971" i="95"/>
  <c r="J971" i="95"/>
  <c r="K971" i="95"/>
  <c r="L971" i="95"/>
  <c r="M971" i="95"/>
  <c r="N971" i="95"/>
  <c r="O971" i="95"/>
  <c r="P971" i="95"/>
  <c r="Q971" i="95"/>
  <c r="D966" i="95"/>
  <c r="E966" i="95"/>
  <c r="F966" i="95"/>
  <c r="G966" i="95"/>
  <c r="H966" i="95"/>
  <c r="I966" i="95"/>
  <c r="J966" i="95"/>
  <c r="K966" i="95"/>
  <c r="L966" i="95"/>
  <c r="M966" i="95"/>
  <c r="N966" i="95"/>
  <c r="O966" i="95"/>
  <c r="P966" i="95"/>
  <c r="Q966" i="95"/>
  <c r="C966" i="95"/>
  <c r="C960" i="95"/>
  <c r="D960" i="95"/>
  <c r="E960" i="95"/>
  <c r="F960" i="95"/>
  <c r="G960" i="95"/>
  <c r="H960" i="95"/>
  <c r="I960" i="95"/>
  <c r="J960" i="95"/>
  <c r="K960" i="95"/>
  <c r="L960" i="95"/>
  <c r="M960" i="95"/>
  <c r="N960" i="95"/>
  <c r="O960" i="95"/>
  <c r="P960" i="95"/>
  <c r="Q960" i="95"/>
  <c r="C961" i="95"/>
  <c r="D961" i="95"/>
  <c r="E961" i="95"/>
  <c r="F961" i="95"/>
  <c r="G961" i="95"/>
  <c r="H961" i="95"/>
  <c r="I961" i="95"/>
  <c r="J961" i="95"/>
  <c r="K961" i="95"/>
  <c r="L961" i="95"/>
  <c r="M961" i="95"/>
  <c r="N961" i="95"/>
  <c r="O961" i="95"/>
  <c r="P961" i="95"/>
  <c r="Q961" i="95"/>
  <c r="C962" i="95"/>
  <c r="D962" i="95"/>
  <c r="E962" i="95"/>
  <c r="F962" i="95"/>
  <c r="G962" i="95"/>
  <c r="H962" i="95"/>
  <c r="I962" i="95"/>
  <c r="J962" i="95"/>
  <c r="K962" i="95"/>
  <c r="L962" i="95"/>
  <c r="M962" i="95"/>
  <c r="N962" i="95"/>
  <c r="O962" i="95"/>
  <c r="P962" i="95"/>
  <c r="Q962" i="95"/>
  <c r="C963" i="95"/>
  <c r="D963" i="95"/>
  <c r="E963" i="95"/>
  <c r="F963" i="95"/>
  <c r="G963" i="95"/>
  <c r="H963" i="95"/>
  <c r="I963" i="95"/>
  <c r="J963" i="95"/>
  <c r="K963" i="95"/>
  <c r="L963" i="95"/>
  <c r="M963" i="95"/>
  <c r="N963" i="95"/>
  <c r="O963" i="95"/>
  <c r="P963" i="95"/>
  <c r="Q963" i="95"/>
  <c r="C964" i="95"/>
  <c r="D964" i="95"/>
  <c r="E964" i="95"/>
  <c r="F964" i="95"/>
  <c r="G964" i="95"/>
  <c r="H964" i="95"/>
  <c r="I964" i="95"/>
  <c r="J964" i="95"/>
  <c r="K964" i="95"/>
  <c r="L964" i="95"/>
  <c r="M964" i="95"/>
  <c r="N964" i="95"/>
  <c r="O964" i="95"/>
  <c r="P964" i="95"/>
  <c r="Q964" i="95"/>
  <c r="D959" i="95"/>
  <c r="E959" i="95"/>
  <c r="F959" i="95"/>
  <c r="G959" i="95"/>
  <c r="H959" i="95"/>
  <c r="I959" i="95"/>
  <c r="J959" i="95"/>
  <c r="K959" i="95"/>
  <c r="L959" i="95"/>
  <c r="M959" i="95"/>
  <c r="N959" i="95"/>
  <c r="O959" i="95"/>
  <c r="P959" i="95"/>
  <c r="Q959" i="95"/>
  <c r="C959" i="95"/>
  <c r="S7" i="91" l="1"/>
  <c r="U7" i="91"/>
  <c r="V7" i="91" s="1"/>
  <c r="W7" i="91" s="1"/>
  <c r="X7" i="91" s="1"/>
  <c r="Y7" i="91" s="1"/>
  <c r="S8" i="91" s="1"/>
  <c r="T8" i="91" s="1"/>
  <c r="U8" i="91" s="1"/>
  <c r="V8" i="91" s="1"/>
  <c r="W8" i="91" s="1"/>
  <c r="X8" i="91" s="1"/>
  <c r="Y8" i="91" s="1"/>
  <c r="S9" i="91" s="1"/>
  <c r="T9" i="91" s="1"/>
  <c r="U9" i="91" s="1"/>
  <c r="V9" i="91" s="1"/>
  <c r="W9" i="91" s="1"/>
  <c r="X9" i="91" s="1"/>
  <c r="Y9" i="91" s="1"/>
  <c r="S10" i="91" s="1"/>
  <c r="T10" i="91" s="1"/>
  <c r="U10" i="91" s="1"/>
  <c r="V10" i="91" s="1"/>
  <c r="W10" i="91" s="1"/>
  <c r="X10" i="91" s="1"/>
  <c r="Y10" i="91" s="1"/>
  <c r="S11" i="91" s="1"/>
  <c r="T11" i="91" s="1"/>
  <c r="U11" i="91" s="1"/>
  <c r="V11" i="91" s="1"/>
  <c r="W11" i="91" s="1"/>
  <c r="X11" i="91" s="1"/>
  <c r="Y11" i="91" s="1"/>
  <c r="S12" i="91" s="1"/>
  <c r="T12" i="91" s="1"/>
  <c r="U12" i="91" s="1"/>
  <c r="Q985" i="95" l="1"/>
  <c r="C981" i="95"/>
  <c r="D981" i="95"/>
  <c r="E981" i="95"/>
  <c r="F981" i="95"/>
  <c r="G981" i="95"/>
  <c r="H981" i="95"/>
  <c r="I981" i="95"/>
  <c r="J981" i="95"/>
  <c r="K981" i="95"/>
  <c r="L981" i="95"/>
  <c r="M981" i="95"/>
  <c r="N981" i="95"/>
  <c r="O981" i="95"/>
  <c r="P981" i="95"/>
  <c r="Q981" i="95"/>
  <c r="C982" i="95"/>
  <c r="D982" i="95"/>
  <c r="E982" i="95"/>
  <c r="F982" i="95"/>
  <c r="G982" i="95"/>
  <c r="H982" i="95"/>
  <c r="I982" i="95"/>
  <c r="J982" i="95"/>
  <c r="K982" i="95"/>
  <c r="L982" i="95"/>
  <c r="M982" i="95"/>
  <c r="N982" i="95"/>
  <c r="O982" i="95"/>
  <c r="P982" i="95"/>
  <c r="Q982" i="95"/>
  <c r="C983" i="95"/>
  <c r="D983" i="95"/>
  <c r="E983" i="95"/>
  <c r="F983" i="95"/>
  <c r="G983" i="95"/>
  <c r="H983" i="95"/>
  <c r="I983" i="95"/>
  <c r="J983" i="95"/>
  <c r="K983" i="95"/>
  <c r="L983" i="95"/>
  <c r="M983" i="95"/>
  <c r="N983" i="95"/>
  <c r="O983" i="95"/>
  <c r="P983" i="95"/>
  <c r="Q983" i="95"/>
  <c r="C984" i="95"/>
  <c r="D984" i="95"/>
  <c r="E984" i="95"/>
  <c r="F984" i="95"/>
  <c r="G984" i="95"/>
  <c r="H984" i="95"/>
  <c r="I984" i="95"/>
  <c r="J984" i="95"/>
  <c r="K984" i="95"/>
  <c r="L984" i="95"/>
  <c r="M984" i="95"/>
  <c r="N984" i="95"/>
  <c r="O984" i="95"/>
  <c r="P984" i="95"/>
  <c r="Q984" i="95"/>
  <c r="C985" i="95"/>
  <c r="D985" i="95"/>
  <c r="E985" i="95"/>
  <c r="F985" i="95"/>
  <c r="G985" i="95"/>
  <c r="H985" i="95"/>
  <c r="I985" i="95"/>
  <c r="J985" i="95"/>
  <c r="K985" i="95"/>
  <c r="L985" i="95"/>
  <c r="M985" i="95"/>
  <c r="N985" i="95"/>
  <c r="O985" i="95"/>
  <c r="P985" i="95"/>
  <c r="D980" i="95"/>
  <c r="E980" i="95"/>
  <c r="F980" i="95"/>
  <c r="G980" i="95"/>
  <c r="H980" i="95"/>
  <c r="I980" i="95"/>
  <c r="J980" i="95"/>
  <c r="K980" i="95"/>
  <c r="L980" i="95"/>
  <c r="M980" i="95"/>
  <c r="N980" i="95"/>
  <c r="O980" i="95"/>
  <c r="P980" i="95"/>
  <c r="Q980" i="95"/>
  <c r="C980" i="95"/>
  <c r="C1120" i="95" l="1"/>
  <c r="Q1125" i="95"/>
  <c r="P1125" i="95"/>
  <c r="O1125" i="95"/>
  <c r="N1125" i="95"/>
  <c r="M1125" i="95"/>
  <c r="L1125" i="95"/>
  <c r="K1125" i="95"/>
  <c r="J1125" i="95"/>
  <c r="I1125" i="95"/>
  <c r="H1125" i="95"/>
  <c r="G1125" i="95"/>
  <c r="F1125" i="95"/>
  <c r="E1125" i="95"/>
  <c r="D1125" i="95"/>
  <c r="C1125" i="95"/>
  <c r="Q1124" i="95"/>
  <c r="P1124" i="95"/>
  <c r="O1124" i="95"/>
  <c r="N1124" i="95"/>
  <c r="M1124" i="95"/>
  <c r="L1124" i="95"/>
  <c r="K1124" i="95"/>
  <c r="J1124" i="95"/>
  <c r="I1124" i="95"/>
  <c r="H1124" i="95"/>
  <c r="G1124" i="95"/>
  <c r="F1124" i="95"/>
  <c r="E1124" i="95"/>
  <c r="D1124" i="95"/>
  <c r="C1124" i="95"/>
  <c r="Q1123" i="95"/>
  <c r="P1123" i="95"/>
  <c r="O1123" i="95"/>
  <c r="N1123" i="95"/>
  <c r="M1123" i="95"/>
  <c r="L1123" i="95"/>
  <c r="K1123" i="95"/>
  <c r="J1123" i="95"/>
  <c r="I1123" i="95"/>
  <c r="H1123" i="95"/>
  <c r="G1123" i="95"/>
  <c r="F1123" i="95"/>
  <c r="E1123" i="95"/>
  <c r="D1123" i="95"/>
  <c r="C1123" i="95"/>
  <c r="Q1122" i="95"/>
  <c r="P1122" i="95"/>
  <c r="O1122" i="95"/>
  <c r="N1122" i="95"/>
  <c r="M1122" i="95"/>
  <c r="L1122" i="95"/>
  <c r="K1122" i="95"/>
  <c r="J1122" i="95"/>
  <c r="I1122" i="95"/>
  <c r="H1122" i="95"/>
  <c r="G1122" i="95"/>
  <c r="F1122" i="95"/>
  <c r="E1122" i="95"/>
  <c r="D1122" i="95"/>
  <c r="C1122" i="95"/>
  <c r="Q1121" i="95"/>
  <c r="P1121" i="95"/>
  <c r="O1121" i="95"/>
  <c r="N1121" i="95"/>
  <c r="M1121" i="95"/>
  <c r="L1121" i="95"/>
  <c r="K1121" i="95"/>
  <c r="J1121" i="95"/>
  <c r="I1121" i="95"/>
  <c r="H1121" i="95"/>
  <c r="G1121" i="95"/>
  <c r="F1121" i="95"/>
  <c r="E1121" i="95"/>
  <c r="D1121" i="95"/>
  <c r="C1121" i="95"/>
  <c r="Q1120" i="95"/>
  <c r="P1120" i="95"/>
  <c r="O1120" i="95"/>
  <c r="N1120" i="95"/>
  <c r="M1120" i="95"/>
  <c r="L1120" i="95"/>
  <c r="K1120" i="95"/>
  <c r="J1120" i="95"/>
  <c r="I1120" i="95"/>
  <c r="H1120" i="95"/>
  <c r="G1120" i="95"/>
  <c r="F1120" i="95"/>
  <c r="E1120" i="95"/>
  <c r="D1120" i="95"/>
  <c r="C1113" i="95"/>
  <c r="Q1118" i="95"/>
  <c r="P1118" i="95"/>
  <c r="O1118" i="95"/>
  <c r="N1118" i="95"/>
  <c r="M1118" i="95"/>
  <c r="L1118" i="95"/>
  <c r="K1118" i="95"/>
  <c r="J1118" i="95"/>
  <c r="I1118" i="95"/>
  <c r="H1118" i="95"/>
  <c r="G1118" i="95"/>
  <c r="F1118" i="95"/>
  <c r="E1118" i="95"/>
  <c r="D1118" i="95"/>
  <c r="C1118" i="95"/>
  <c r="Q1117" i="95"/>
  <c r="P1117" i="95"/>
  <c r="O1117" i="95"/>
  <c r="N1117" i="95"/>
  <c r="M1117" i="95"/>
  <c r="L1117" i="95"/>
  <c r="K1117" i="95"/>
  <c r="J1117" i="95"/>
  <c r="I1117" i="95"/>
  <c r="H1117" i="95"/>
  <c r="G1117" i="95"/>
  <c r="F1117" i="95"/>
  <c r="E1117" i="95"/>
  <c r="D1117" i="95"/>
  <c r="C1117" i="95"/>
  <c r="Q1116" i="95"/>
  <c r="P1116" i="95"/>
  <c r="O1116" i="95"/>
  <c r="N1116" i="95"/>
  <c r="M1116" i="95"/>
  <c r="L1116" i="95"/>
  <c r="K1116" i="95"/>
  <c r="J1116" i="95"/>
  <c r="I1116" i="95"/>
  <c r="H1116" i="95"/>
  <c r="G1116" i="95"/>
  <c r="F1116" i="95"/>
  <c r="E1116" i="95"/>
  <c r="D1116" i="95"/>
  <c r="C1116" i="95"/>
  <c r="Q1115" i="95"/>
  <c r="P1115" i="95"/>
  <c r="O1115" i="95"/>
  <c r="N1115" i="95"/>
  <c r="M1115" i="95"/>
  <c r="L1115" i="95"/>
  <c r="K1115" i="95"/>
  <c r="J1115" i="95"/>
  <c r="I1115" i="95"/>
  <c r="H1115" i="95"/>
  <c r="G1115" i="95"/>
  <c r="F1115" i="95"/>
  <c r="E1115" i="95"/>
  <c r="D1115" i="95"/>
  <c r="C1115" i="95"/>
  <c r="Q1114" i="95"/>
  <c r="P1114" i="95"/>
  <c r="O1114" i="95"/>
  <c r="N1114" i="95"/>
  <c r="M1114" i="95"/>
  <c r="L1114" i="95"/>
  <c r="K1114" i="95"/>
  <c r="J1114" i="95"/>
  <c r="I1114" i="95"/>
  <c r="H1114" i="95"/>
  <c r="G1114" i="95"/>
  <c r="F1114" i="95"/>
  <c r="E1114" i="95"/>
  <c r="D1114" i="95"/>
  <c r="C1114" i="95"/>
  <c r="Q1113" i="95"/>
  <c r="P1113" i="95"/>
  <c r="O1113" i="95"/>
  <c r="N1113" i="95"/>
  <c r="M1113" i="95"/>
  <c r="L1113" i="95"/>
  <c r="K1113" i="95"/>
  <c r="J1113" i="95"/>
  <c r="I1113" i="95"/>
  <c r="H1113" i="95"/>
  <c r="G1113" i="95"/>
  <c r="F1113" i="95"/>
  <c r="E1113" i="95"/>
  <c r="D1113" i="95"/>
  <c r="Q1111" i="95"/>
  <c r="P1111" i="95"/>
  <c r="O1111" i="95"/>
  <c r="N1111" i="95"/>
  <c r="M1111" i="95"/>
  <c r="L1111" i="95"/>
  <c r="K1111" i="95"/>
  <c r="J1111" i="95"/>
  <c r="I1111" i="95"/>
  <c r="H1111" i="95"/>
  <c r="G1111" i="95"/>
  <c r="F1111" i="95"/>
  <c r="E1111" i="95"/>
  <c r="D1111" i="95"/>
  <c r="C1111" i="95"/>
  <c r="Q1110" i="95"/>
  <c r="P1110" i="95"/>
  <c r="O1110" i="95"/>
  <c r="N1110" i="95"/>
  <c r="M1110" i="95"/>
  <c r="L1110" i="95"/>
  <c r="K1110" i="95"/>
  <c r="J1110" i="95"/>
  <c r="I1110" i="95"/>
  <c r="H1110" i="95"/>
  <c r="G1110" i="95"/>
  <c r="F1110" i="95"/>
  <c r="E1110" i="95"/>
  <c r="D1110" i="95"/>
  <c r="C1110" i="95"/>
  <c r="Q1109" i="95"/>
  <c r="P1109" i="95"/>
  <c r="O1109" i="95"/>
  <c r="N1109" i="95"/>
  <c r="M1109" i="95"/>
  <c r="L1109" i="95"/>
  <c r="K1109" i="95"/>
  <c r="J1109" i="95"/>
  <c r="I1109" i="95"/>
  <c r="H1109" i="95"/>
  <c r="G1109" i="95"/>
  <c r="F1109" i="95"/>
  <c r="E1109" i="95"/>
  <c r="D1109" i="95"/>
  <c r="C1109" i="95"/>
  <c r="Q1108" i="95"/>
  <c r="P1108" i="95"/>
  <c r="O1108" i="95"/>
  <c r="N1108" i="95"/>
  <c r="M1108" i="95"/>
  <c r="L1108" i="95"/>
  <c r="K1108" i="95"/>
  <c r="J1108" i="95"/>
  <c r="I1108" i="95"/>
  <c r="H1108" i="95"/>
  <c r="G1108" i="95"/>
  <c r="F1108" i="95"/>
  <c r="E1108" i="95"/>
  <c r="D1108" i="95"/>
  <c r="C1108" i="95"/>
  <c r="Q1107" i="95"/>
  <c r="P1107" i="95"/>
  <c r="O1107" i="95"/>
  <c r="N1107" i="95"/>
  <c r="M1107" i="95"/>
  <c r="L1107" i="95"/>
  <c r="K1107" i="95"/>
  <c r="J1107" i="95"/>
  <c r="I1107" i="95"/>
  <c r="H1107" i="95"/>
  <c r="G1107" i="95"/>
  <c r="F1107" i="95"/>
  <c r="E1107" i="95"/>
  <c r="D1107" i="95"/>
  <c r="C1107" i="95"/>
  <c r="Q1106" i="95"/>
  <c r="P1106" i="95"/>
  <c r="O1106" i="95"/>
  <c r="N1106" i="95"/>
  <c r="M1106" i="95"/>
  <c r="L1106" i="95"/>
  <c r="K1106" i="95"/>
  <c r="J1106" i="95"/>
  <c r="I1106" i="95"/>
  <c r="H1106" i="95"/>
  <c r="G1106" i="95"/>
  <c r="F1106" i="95"/>
  <c r="E1106" i="95"/>
  <c r="D1106" i="95"/>
  <c r="C1106" i="95"/>
  <c r="C1099" i="95"/>
  <c r="Q1104" i="95"/>
  <c r="P1104" i="95"/>
  <c r="O1104" i="95"/>
  <c r="N1104" i="95"/>
  <c r="M1104" i="95"/>
  <c r="L1104" i="95"/>
  <c r="K1104" i="95"/>
  <c r="J1104" i="95"/>
  <c r="I1104" i="95"/>
  <c r="H1104" i="95"/>
  <c r="G1104" i="95"/>
  <c r="F1104" i="95"/>
  <c r="E1104" i="95"/>
  <c r="D1104" i="95"/>
  <c r="C1104" i="95"/>
  <c r="Q1103" i="95"/>
  <c r="P1103" i="95"/>
  <c r="O1103" i="95"/>
  <c r="N1103" i="95"/>
  <c r="M1103" i="95"/>
  <c r="L1103" i="95"/>
  <c r="K1103" i="95"/>
  <c r="J1103" i="95"/>
  <c r="I1103" i="95"/>
  <c r="H1103" i="95"/>
  <c r="G1103" i="95"/>
  <c r="F1103" i="95"/>
  <c r="E1103" i="95"/>
  <c r="D1103" i="95"/>
  <c r="C1103" i="95"/>
  <c r="Q1102" i="95"/>
  <c r="P1102" i="95"/>
  <c r="O1102" i="95"/>
  <c r="N1102" i="95"/>
  <c r="M1102" i="95"/>
  <c r="L1102" i="95"/>
  <c r="K1102" i="95"/>
  <c r="J1102" i="95"/>
  <c r="I1102" i="95"/>
  <c r="H1102" i="95"/>
  <c r="G1102" i="95"/>
  <c r="F1102" i="95"/>
  <c r="E1102" i="95"/>
  <c r="D1102" i="95"/>
  <c r="C1102" i="95"/>
  <c r="Q1101" i="95"/>
  <c r="P1101" i="95"/>
  <c r="O1101" i="95"/>
  <c r="N1101" i="95"/>
  <c r="M1101" i="95"/>
  <c r="L1101" i="95"/>
  <c r="K1101" i="95"/>
  <c r="J1101" i="95"/>
  <c r="I1101" i="95"/>
  <c r="H1101" i="95"/>
  <c r="G1101" i="95"/>
  <c r="F1101" i="95"/>
  <c r="E1101" i="95"/>
  <c r="D1101" i="95"/>
  <c r="C1101" i="95"/>
  <c r="Q1100" i="95"/>
  <c r="P1100" i="95"/>
  <c r="O1100" i="95"/>
  <c r="N1100" i="95"/>
  <c r="M1100" i="95"/>
  <c r="L1100" i="95"/>
  <c r="K1100" i="95"/>
  <c r="J1100" i="95"/>
  <c r="I1100" i="95"/>
  <c r="H1100" i="95"/>
  <c r="G1100" i="95"/>
  <c r="F1100" i="95"/>
  <c r="E1100" i="95"/>
  <c r="D1100" i="95"/>
  <c r="C1100" i="95"/>
  <c r="Q1099" i="95"/>
  <c r="P1099" i="95"/>
  <c r="O1099" i="95"/>
  <c r="N1099" i="95"/>
  <c r="M1099" i="95"/>
  <c r="L1099" i="95"/>
  <c r="K1099" i="95"/>
  <c r="J1099" i="95"/>
  <c r="I1099" i="95"/>
  <c r="H1099" i="95"/>
  <c r="G1099" i="95"/>
  <c r="F1099" i="95"/>
  <c r="E1099" i="95"/>
  <c r="D1099" i="95"/>
  <c r="C1126" i="95" l="1"/>
  <c r="C159" i="95" s="1"/>
  <c r="K1126" i="95"/>
  <c r="K159" i="95" s="1"/>
  <c r="G1112" i="95"/>
  <c r="G157" i="95" s="1"/>
  <c r="F1119" i="95"/>
  <c r="F158" i="95" s="1"/>
  <c r="C1119" i="95"/>
  <c r="C158" i="95" s="1"/>
  <c r="K1119" i="95"/>
  <c r="K158" i="95" s="1"/>
  <c r="O1119" i="95"/>
  <c r="O158" i="95" s="1"/>
  <c r="E1126" i="95"/>
  <c r="E159" i="95" s="1"/>
  <c r="I1126" i="95"/>
  <c r="I159" i="95" s="1"/>
  <c r="M1126" i="95"/>
  <c r="M159" i="95" s="1"/>
  <c r="Q1126" i="95"/>
  <c r="Q159" i="95" s="1"/>
  <c r="F1126" i="95"/>
  <c r="F159" i="95" s="1"/>
  <c r="J1126" i="95"/>
  <c r="J159" i="95" s="1"/>
  <c r="N1126" i="95"/>
  <c r="N159" i="95" s="1"/>
  <c r="G1126" i="95"/>
  <c r="G159" i="95" s="1"/>
  <c r="O1126" i="95"/>
  <c r="O159" i="95" s="1"/>
  <c r="P1119" i="95"/>
  <c r="P158" i="95" s="1"/>
  <c r="E1119" i="95"/>
  <c r="E158" i="95" s="1"/>
  <c r="I1119" i="95"/>
  <c r="I158" i="95" s="1"/>
  <c r="M1119" i="95"/>
  <c r="M158" i="95" s="1"/>
  <c r="Q1119" i="95"/>
  <c r="Q158" i="95" s="1"/>
  <c r="D1126" i="95"/>
  <c r="D159" i="95" s="1"/>
  <c r="H1126" i="95"/>
  <c r="H159" i="95" s="1"/>
  <c r="L1126" i="95"/>
  <c r="L159" i="95" s="1"/>
  <c r="P1112" i="95"/>
  <c r="P157" i="95" s="1"/>
  <c r="O1112" i="95"/>
  <c r="O157" i="95" s="1"/>
  <c r="D1112" i="95"/>
  <c r="D157" i="95" s="1"/>
  <c r="H1112" i="95"/>
  <c r="H157" i="95" s="1"/>
  <c r="L1112" i="95"/>
  <c r="L157" i="95" s="1"/>
  <c r="P1126" i="95"/>
  <c r="P159" i="95" s="1"/>
  <c r="I1105" i="95"/>
  <c r="I156" i="95" s="1"/>
  <c r="K1112" i="95"/>
  <c r="K157" i="95" s="1"/>
  <c r="D1119" i="95"/>
  <c r="D158" i="95" s="1"/>
  <c r="E1105" i="95"/>
  <c r="E156" i="95" s="1"/>
  <c r="C1112" i="95"/>
  <c r="C157" i="95" s="1"/>
  <c r="M1105" i="95"/>
  <c r="M156" i="95" s="1"/>
  <c r="E1112" i="95"/>
  <c r="E157" i="95" s="1"/>
  <c r="I1112" i="95"/>
  <c r="I157" i="95" s="1"/>
  <c r="M1112" i="95"/>
  <c r="M157" i="95" s="1"/>
  <c r="Q1112" i="95"/>
  <c r="Q157" i="95" s="1"/>
  <c r="F1112" i="95"/>
  <c r="F157" i="95" s="1"/>
  <c r="J1112" i="95"/>
  <c r="J157" i="95" s="1"/>
  <c r="N1112" i="95"/>
  <c r="N157" i="95" s="1"/>
  <c r="H1119" i="95"/>
  <c r="H158" i="95" s="1"/>
  <c r="L1119" i="95"/>
  <c r="L158" i="95" s="1"/>
  <c r="J1119" i="95"/>
  <c r="J158" i="95" s="1"/>
  <c r="N1119" i="95"/>
  <c r="N158" i="95" s="1"/>
  <c r="G1119" i="95"/>
  <c r="G158" i="95" s="1"/>
  <c r="Q1105" i="95"/>
  <c r="Q156" i="95" s="1"/>
  <c r="J1105" i="95"/>
  <c r="J156" i="95" s="1"/>
  <c r="K1105" i="95"/>
  <c r="K156" i="95" s="1"/>
  <c r="L1105" i="95"/>
  <c r="L156" i="95" s="1"/>
  <c r="F1105" i="95"/>
  <c r="F156" i="95" s="1"/>
  <c r="C1105" i="95"/>
  <c r="C156" i="95" s="1"/>
  <c r="O1105" i="95"/>
  <c r="O156" i="95" s="1"/>
  <c r="H1105" i="95"/>
  <c r="H156" i="95" s="1"/>
  <c r="N1105" i="95"/>
  <c r="N156" i="95" s="1"/>
  <c r="G1105" i="95"/>
  <c r="G156" i="95" s="1"/>
  <c r="D1105" i="95"/>
  <c r="D156" i="95" s="1"/>
  <c r="P1105" i="95"/>
  <c r="P156" i="95" s="1"/>
  <c r="O154" i="92"/>
  <c r="P154" i="92"/>
  <c r="Q154" i="92"/>
  <c r="O155" i="92"/>
  <c r="P155" i="92"/>
  <c r="Q155" i="92"/>
  <c r="O156" i="92"/>
  <c r="P156" i="92"/>
  <c r="Q156" i="92"/>
  <c r="O157" i="92"/>
  <c r="P157" i="92"/>
  <c r="Q157" i="92"/>
  <c r="O158" i="92"/>
  <c r="P158" i="92"/>
  <c r="Q158" i="92"/>
  <c r="O159" i="92"/>
  <c r="P159" i="92"/>
  <c r="Q159" i="92"/>
  <c r="Q957" i="95" l="1"/>
  <c r="C953" i="95"/>
  <c r="D953" i="95"/>
  <c r="E953" i="95"/>
  <c r="F953" i="95"/>
  <c r="G953" i="95"/>
  <c r="H953" i="95"/>
  <c r="I953" i="95"/>
  <c r="J953" i="95"/>
  <c r="K953" i="95"/>
  <c r="L953" i="95"/>
  <c r="M953" i="95"/>
  <c r="N953" i="95"/>
  <c r="O953" i="95"/>
  <c r="P953" i="95"/>
  <c r="Q953" i="95"/>
  <c r="C954" i="95"/>
  <c r="D954" i="95"/>
  <c r="E954" i="95"/>
  <c r="F954" i="95"/>
  <c r="G954" i="95"/>
  <c r="H954" i="95"/>
  <c r="I954" i="95"/>
  <c r="J954" i="95"/>
  <c r="K954" i="95"/>
  <c r="L954" i="95"/>
  <c r="M954" i="95"/>
  <c r="N954" i="95"/>
  <c r="O954" i="95"/>
  <c r="P954" i="95"/>
  <c r="Q954" i="95"/>
  <c r="C955" i="95"/>
  <c r="D955" i="95"/>
  <c r="E955" i="95"/>
  <c r="F955" i="95"/>
  <c r="G955" i="95"/>
  <c r="H955" i="95"/>
  <c r="I955" i="95"/>
  <c r="J955" i="95"/>
  <c r="K955" i="95"/>
  <c r="L955" i="95"/>
  <c r="M955" i="95"/>
  <c r="N955" i="95"/>
  <c r="O955" i="95"/>
  <c r="P955" i="95"/>
  <c r="Q955" i="95"/>
  <c r="C956" i="95"/>
  <c r="D956" i="95"/>
  <c r="E956" i="95"/>
  <c r="F956" i="95"/>
  <c r="G956" i="95"/>
  <c r="H956" i="95"/>
  <c r="I956" i="95"/>
  <c r="J956" i="95"/>
  <c r="K956" i="95"/>
  <c r="L956" i="95"/>
  <c r="M956" i="95"/>
  <c r="N956" i="95"/>
  <c r="O956" i="95"/>
  <c r="P956" i="95"/>
  <c r="Q956" i="95"/>
  <c r="C957" i="95"/>
  <c r="D957" i="95"/>
  <c r="E957" i="95"/>
  <c r="F957" i="95"/>
  <c r="G957" i="95"/>
  <c r="H957" i="95"/>
  <c r="I957" i="95"/>
  <c r="J957" i="95"/>
  <c r="K957" i="95"/>
  <c r="L957" i="95"/>
  <c r="M957" i="95"/>
  <c r="N957" i="95"/>
  <c r="O957" i="95"/>
  <c r="P957" i="95"/>
  <c r="Q952" i="95"/>
  <c r="D952" i="95"/>
  <c r="E952" i="95"/>
  <c r="F952" i="95"/>
  <c r="G952" i="95"/>
  <c r="H952" i="95"/>
  <c r="I952" i="95"/>
  <c r="J952" i="95"/>
  <c r="K952" i="95"/>
  <c r="L952" i="95"/>
  <c r="M952" i="95"/>
  <c r="N952" i="95"/>
  <c r="O952" i="95"/>
  <c r="P952" i="95"/>
  <c r="C952" i="95"/>
  <c r="C958" i="95" l="1"/>
  <c r="T7" i="95" l="1"/>
  <c r="V7" i="95"/>
  <c r="Q992" i="95" l="1"/>
  <c r="C988" i="95"/>
  <c r="D988" i="95"/>
  <c r="E988" i="95"/>
  <c r="F988" i="95"/>
  <c r="G988" i="95"/>
  <c r="H988" i="95"/>
  <c r="I988" i="95"/>
  <c r="J988" i="95"/>
  <c r="K988" i="95"/>
  <c r="L988" i="95"/>
  <c r="M988" i="95"/>
  <c r="N988" i="95"/>
  <c r="O988" i="95"/>
  <c r="P988" i="95"/>
  <c r="Q988" i="95"/>
  <c r="C989" i="95"/>
  <c r="D989" i="95"/>
  <c r="E989" i="95"/>
  <c r="F989" i="95"/>
  <c r="G989" i="95"/>
  <c r="H989" i="95"/>
  <c r="I989" i="95"/>
  <c r="J989" i="95"/>
  <c r="K989" i="95"/>
  <c r="L989" i="95"/>
  <c r="M989" i="95"/>
  <c r="N989" i="95"/>
  <c r="O989" i="95"/>
  <c r="P989" i="95"/>
  <c r="Q989" i="95"/>
  <c r="C990" i="95"/>
  <c r="D990" i="95"/>
  <c r="E990" i="95"/>
  <c r="F990" i="95"/>
  <c r="G990" i="95"/>
  <c r="H990" i="95"/>
  <c r="I990" i="95"/>
  <c r="J990" i="95"/>
  <c r="K990" i="95"/>
  <c r="L990" i="95"/>
  <c r="M990" i="95"/>
  <c r="N990" i="95"/>
  <c r="O990" i="95"/>
  <c r="P990" i="95"/>
  <c r="Q990" i="95"/>
  <c r="C991" i="95"/>
  <c r="D991" i="95"/>
  <c r="E991" i="95"/>
  <c r="F991" i="95"/>
  <c r="G991" i="95"/>
  <c r="H991" i="95"/>
  <c r="I991" i="95"/>
  <c r="J991" i="95"/>
  <c r="K991" i="95"/>
  <c r="L991" i="95"/>
  <c r="M991" i="95"/>
  <c r="N991" i="95"/>
  <c r="O991" i="95"/>
  <c r="P991" i="95"/>
  <c r="Q991" i="95"/>
  <c r="C992" i="95"/>
  <c r="D992" i="95"/>
  <c r="E992" i="95"/>
  <c r="F992" i="95"/>
  <c r="G992" i="95"/>
  <c r="H992" i="95"/>
  <c r="I992" i="95"/>
  <c r="J992" i="95"/>
  <c r="K992" i="95"/>
  <c r="L992" i="95"/>
  <c r="M992" i="95"/>
  <c r="N992" i="95"/>
  <c r="O992" i="95"/>
  <c r="P992" i="95"/>
  <c r="D987" i="95"/>
  <c r="E987" i="95"/>
  <c r="F987" i="95"/>
  <c r="G987" i="95"/>
  <c r="H987" i="95"/>
  <c r="I987" i="95"/>
  <c r="J987" i="95"/>
  <c r="K987" i="95"/>
  <c r="L987" i="95"/>
  <c r="M987" i="95"/>
  <c r="N987" i="95"/>
  <c r="O987" i="95"/>
  <c r="P987" i="95"/>
  <c r="Q987" i="95"/>
  <c r="C987" i="95"/>
  <c r="C1092" i="95" l="1"/>
  <c r="Q1097" i="95"/>
  <c r="P1097" i="95"/>
  <c r="O1097" i="95"/>
  <c r="N1097" i="95"/>
  <c r="M1097" i="95"/>
  <c r="L1097" i="95"/>
  <c r="K1097" i="95"/>
  <c r="J1097" i="95"/>
  <c r="I1097" i="95"/>
  <c r="H1097" i="95"/>
  <c r="G1097" i="95"/>
  <c r="F1097" i="95"/>
  <c r="E1097" i="95"/>
  <c r="D1097" i="95"/>
  <c r="C1097" i="95"/>
  <c r="Q1096" i="95"/>
  <c r="P1096" i="95"/>
  <c r="O1096" i="95"/>
  <c r="N1096" i="95"/>
  <c r="M1096" i="95"/>
  <c r="L1096" i="95"/>
  <c r="K1096" i="95"/>
  <c r="J1096" i="95"/>
  <c r="I1096" i="95"/>
  <c r="H1096" i="95"/>
  <c r="G1096" i="95"/>
  <c r="F1096" i="95"/>
  <c r="E1096" i="95"/>
  <c r="D1096" i="95"/>
  <c r="C1096" i="95"/>
  <c r="Q1095" i="95"/>
  <c r="P1095" i="95"/>
  <c r="O1095" i="95"/>
  <c r="N1095" i="95"/>
  <c r="M1095" i="95"/>
  <c r="L1095" i="95"/>
  <c r="K1095" i="95"/>
  <c r="J1095" i="95"/>
  <c r="I1095" i="95"/>
  <c r="H1095" i="95"/>
  <c r="G1095" i="95"/>
  <c r="F1095" i="95"/>
  <c r="E1095" i="95"/>
  <c r="D1095" i="95"/>
  <c r="C1095" i="95"/>
  <c r="Q1094" i="95"/>
  <c r="P1094" i="95"/>
  <c r="O1094" i="95"/>
  <c r="N1094" i="95"/>
  <c r="M1094" i="95"/>
  <c r="L1094" i="95"/>
  <c r="K1094" i="95"/>
  <c r="J1094" i="95"/>
  <c r="I1094" i="95"/>
  <c r="H1094" i="95"/>
  <c r="G1094" i="95"/>
  <c r="F1094" i="95"/>
  <c r="E1094" i="95"/>
  <c r="D1094" i="95"/>
  <c r="C1094" i="95"/>
  <c r="Q1093" i="95"/>
  <c r="P1093" i="95"/>
  <c r="O1093" i="95"/>
  <c r="N1093" i="95"/>
  <c r="M1093" i="95"/>
  <c r="L1093" i="95"/>
  <c r="K1093" i="95"/>
  <c r="J1093" i="95"/>
  <c r="I1093" i="95"/>
  <c r="H1093" i="95"/>
  <c r="G1093" i="95"/>
  <c r="F1093" i="95"/>
  <c r="E1093" i="95"/>
  <c r="D1093" i="95"/>
  <c r="C1093" i="95"/>
  <c r="Q1092" i="95"/>
  <c r="P1092" i="95"/>
  <c r="O1092" i="95"/>
  <c r="N1092" i="95"/>
  <c r="M1092" i="95"/>
  <c r="L1092" i="95"/>
  <c r="K1092" i="95"/>
  <c r="J1092" i="95"/>
  <c r="I1092" i="95"/>
  <c r="H1092" i="95"/>
  <c r="G1092" i="95"/>
  <c r="F1092" i="95"/>
  <c r="E1092" i="95"/>
  <c r="D1092" i="95"/>
  <c r="Q1090" i="95"/>
  <c r="C1085" i="95"/>
  <c r="P1090" i="95"/>
  <c r="O1090" i="95"/>
  <c r="N1090" i="95"/>
  <c r="M1090" i="95"/>
  <c r="L1090" i="95"/>
  <c r="K1090" i="95"/>
  <c r="J1090" i="95"/>
  <c r="I1090" i="95"/>
  <c r="H1090" i="95"/>
  <c r="G1090" i="95"/>
  <c r="F1090" i="95"/>
  <c r="E1090" i="95"/>
  <c r="D1090" i="95"/>
  <c r="C1090" i="95"/>
  <c r="Q1089" i="95"/>
  <c r="P1089" i="95"/>
  <c r="O1089" i="95"/>
  <c r="N1089" i="95"/>
  <c r="M1089" i="95"/>
  <c r="L1089" i="95"/>
  <c r="K1089" i="95"/>
  <c r="J1089" i="95"/>
  <c r="I1089" i="95"/>
  <c r="H1089" i="95"/>
  <c r="G1089" i="95"/>
  <c r="F1089" i="95"/>
  <c r="E1089" i="95"/>
  <c r="D1089" i="95"/>
  <c r="C1089" i="95"/>
  <c r="Q1088" i="95"/>
  <c r="P1088" i="95"/>
  <c r="O1088" i="95"/>
  <c r="N1088" i="95"/>
  <c r="M1088" i="95"/>
  <c r="L1088" i="95"/>
  <c r="K1088" i="95"/>
  <c r="J1088" i="95"/>
  <c r="I1088" i="95"/>
  <c r="H1088" i="95"/>
  <c r="G1088" i="95"/>
  <c r="F1088" i="95"/>
  <c r="E1088" i="95"/>
  <c r="D1088" i="95"/>
  <c r="C1088" i="95"/>
  <c r="Q1087" i="95"/>
  <c r="P1087" i="95"/>
  <c r="O1087" i="95"/>
  <c r="N1087" i="95"/>
  <c r="M1087" i="95"/>
  <c r="L1087" i="95"/>
  <c r="K1087" i="95"/>
  <c r="J1087" i="95"/>
  <c r="I1087" i="95"/>
  <c r="H1087" i="95"/>
  <c r="G1087" i="95"/>
  <c r="F1087" i="95"/>
  <c r="E1087" i="95"/>
  <c r="D1087" i="95"/>
  <c r="C1087" i="95"/>
  <c r="Q1086" i="95"/>
  <c r="P1086" i="95"/>
  <c r="O1086" i="95"/>
  <c r="N1086" i="95"/>
  <c r="M1086" i="95"/>
  <c r="L1086" i="95"/>
  <c r="K1086" i="95"/>
  <c r="J1086" i="95"/>
  <c r="I1086" i="95"/>
  <c r="H1086" i="95"/>
  <c r="G1086" i="95"/>
  <c r="F1086" i="95"/>
  <c r="E1086" i="95"/>
  <c r="D1086" i="95"/>
  <c r="C1086" i="95"/>
  <c r="Q1085" i="95"/>
  <c r="P1085" i="95"/>
  <c r="O1085" i="95"/>
  <c r="N1085" i="95"/>
  <c r="M1085" i="95"/>
  <c r="L1085" i="95"/>
  <c r="K1085" i="95"/>
  <c r="J1085" i="95"/>
  <c r="I1085" i="95"/>
  <c r="H1085" i="95"/>
  <c r="G1085" i="95"/>
  <c r="F1085" i="95"/>
  <c r="E1085" i="95"/>
  <c r="D1085" i="95"/>
  <c r="Q1083" i="95"/>
  <c r="C1078" i="95"/>
  <c r="P1083" i="95"/>
  <c r="O1083" i="95"/>
  <c r="N1083" i="95"/>
  <c r="M1083" i="95"/>
  <c r="L1083" i="95"/>
  <c r="K1083" i="95"/>
  <c r="J1083" i="95"/>
  <c r="I1083" i="95"/>
  <c r="H1083" i="95"/>
  <c r="G1083" i="95"/>
  <c r="F1083" i="95"/>
  <c r="E1083" i="95"/>
  <c r="D1083" i="95"/>
  <c r="C1083" i="95"/>
  <c r="Q1082" i="95"/>
  <c r="P1082" i="95"/>
  <c r="O1082" i="95"/>
  <c r="N1082" i="95"/>
  <c r="M1082" i="95"/>
  <c r="L1082" i="95"/>
  <c r="K1082" i="95"/>
  <c r="J1082" i="95"/>
  <c r="I1082" i="95"/>
  <c r="H1082" i="95"/>
  <c r="G1082" i="95"/>
  <c r="F1082" i="95"/>
  <c r="E1082" i="95"/>
  <c r="D1082" i="95"/>
  <c r="C1082" i="95"/>
  <c r="Q1081" i="95"/>
  <c r="P1081" i="95"/>
  <c r="O1081" i="95"/>
  <c r="N1081" i="95"/>
  <c r="M1081" i="95"/>
  <c r="L1081" i="95"/>
  <c r="K1081" i="95"/>
  <c r="J1081" i="95"/>
  <c r="I1081" i="95"/>
  <c r="H1081" i="95"/>
  <c r="G1081" i="95"/>
  <c r="F1081" i="95"/>
  <c r="E1081" i="95"/>
  <c r="D1081" i="95"/>
  <c r="C1081" i="95"/>
  <c r="Q1080" i="95"/>
  <c r="P1080" i="95"/>
  <c r="O1080" i="95"/>
  <c r="N1080" i="95"/>
  <c r="M1080" i="95"/>
  <c r="L1080" i="95"/>
  <c r="K1080" i="95"/>
  <c r="J1080" i="95"/>
  <c r="I1080" i="95"/>
  <c r="H1080" i="95"/>
  <c r="G1080" i="95"/>
  <c r="F1080" i="95"/>
  <c r="E1080" i="95"/>
  <c r="D1080" i="95"/>
  <c r="C1080" i="95"/>
  <c r="Q1079" i="95"/>
  <c r="P1079" i="95"/>
  <c r="O1079" i="95"/>
  <c r="N1079" i="95"/>
  <c r="M1079" i="95"/>
  <c r="L1079" i="95"/>
  <c r="K1079" i="95"/>
  <c r="J1079" i="95"/>
  <c r="I1079" i="95"/>
  <c r="H1079" i="95"/>
  <c r="G1079" i="95"/>
  <c r="F1079" i="95"/>
  <c r="E1079" i="95"/>
  <c r="D1079" i="95"/>
  <c r="C1079" i="95"/>
  <c r="Q1078" i="95"/>
  <c r="P1078" i="95"/>
  <c r="O1078" i="95"/>
  <c r="N1078" i="95"/>
  <c r="M1078" i="95"/>
  <c r="L1078" i="95"/>
  <c r="K1078" i="95"/>
  <c r="J1078" i="95"/>
  <c r="I1078" i="95"/>
  <c r="H1078" i="95"/>
  <c r="G1078" i="95"/>
  <c r="F1078" i="95"/>
  <c r="E1078" i="95"/>
  <c r="D1078" i="95"/>
  <c r="Q1076" i="95"/>
  <c r="C1071" i="95"/>
  <c r="P1076" i="95"/>
  <c r="O1076" i="95"/>
  <c r="N1076" i="95"/>
  <c r="M1076" i="95"/>
  <c r="L1076" i="95"/>
  <c r="K1076" i="95"/>
  <c r="J1076" i="95"/>
  <c r="I1076" i="95"/>
  <c r="H1076" i="95"/>
  <c r="G1076" i="95"/>
  <c r="F1076" i="95"/>
  <c r="E1076" i="95"/>
  <c r="D1076" i="95"/>
  <c r="C1076" i="95"/>
  <c r="Q1075" i="95"/>
  <c r="P1075" i="95"/>
  <c r="O1075" i="95"/>
  <c r="N1075" i="95"/>
  <c r="M1075" i="95"/>
  <c r="L1075" i="95"/>
  <c r="K1075" i="95"/>
  <c r="J1075" i="95"/>
  <c r="I1075" i="95"/>
  <c r="H1075" i="95"/>
  <c r="G1075" i="95"/>
  <c r="F1075" i="95"/>
  <c r="E1075" i="95"/>
  <c r="D1075" i="95"/>
  <c r="C1075" i="95"/>
  <c r="Q1074" i="95"/>
  <c r="P1074" i="95"/>
  <c r="O1074" i="95"/>
  <c r="N1074" i="95"/>
  <c r="M1074" i="95"/>
  <c r="L1074" i="95"/>
  <c r="K1074" i="95"/>
  <c r="J1074" i="95"/>
  <c r="I1074" i="95"/>
  <c r="H1074" i="95"/>
  <c r="G1074" i="95"/>
  <c r="F1074" i="95"/>
  <c r="E1074" i="95"/>
  <c r="D1074" i="95"/>
  <c r="C1074" i="95"/>
  <c r="Q1073" i="95"/>
  <c r="P1073" i="95"/>
  <c r="O1073" i="95"/>
  <c r="N1073" i="95"/>
  <c r="M1073" i="95"/>
  <c r="L1073" i="95"/>
  <c r="K1073" i="95"/>
  <c r="J1073" i="95"/>
  <c r="I1073" i="95"/>
  <c r="H1073" i="95"/>
  <c r="G1073" i="95"/>
  <c r="F1073" i="95"/>
  <c r="E1073" i="95"/>
  <c r="D1073" i="95"/>
  <c r="C1073" i="95"/>
  <c r="Q1072" i="95"/>
  <c r="P1072" i="95"/>
  <c r="O1072" i="95"/>
  <c r="N1072" i="95"/>
  <c r="M1072" i="95"/>
  <c r="L1072" i="95"/>
  <c r="K1072" i="95"/>
  <c r="J1072" i="95"/>
  <c r="I1072" i="95"/>
  <c r="H1072" i="95"/>
  <c r="G1072" i="95"/>
  <c r="F1072" i="95"/>
  <c r="E1072" i="95"/>
  <c r="D1072" i="95"/>
  <c r="C1072" i="95"/>
  <c r="Q1071" i="95"/>
  <c r="P1071" i="95"/>
  <c r="O1071" i="95"/>
  <c r="N1071" i="95"/>
  <c r="M1071" i="95"/>
  <c r="L1071" i="95"/>
  <c r="K1071" i="95"/>
  <c r="J1071" i="95"/>
  <c r="I1071" i="95"/>
  <c r="H1071" i="95"/>
  <c r="G1071" i="95"/>
  <c r="F1071" i="95"/>
  <c r="E1071" i="95"/>
  <c r="D1071" i="95"/>
  <c r="Q1069" i="95"/>
  <c r="C1064" i="95"/>
  <c r="P1069" i="95"/>
  <c r="O1069" i="95"/>
  <c r="N1069" i="95"/>
  <c r="M1069" i="95"/>
  <c r="L1069" i="95"/>
  <c r="K1069" i="95"/>
  <c r="J1069" i="95"/>
  <c r="I1069" i="95"/>
  <c r="H1069" i="95"/>
  <c r="G1069" i="95"/>
  <c r="F1069" i="95"/>
  <c r="E1069" i="95"/>
  <c r="D1069" i="95"/>
  <c r="C1069" i="95"/>
  <c r="Q1068" i="95"/>
  <c r="P1068" i="95"/>
  <c r="O1068" i="95"/>
  <c r="N1068" i="95"/>
  <c r="M1068" i="95"/>
  <c r="L1068" i="95"/>
  <c r="K1068" i="95"/>
  <c r="J1068" i="95"/>
  <c r="I1068" i="95"/>
  <c r="H1068" i="95"/>
  <c r="G1068" i="95"/>
  <c r="F1068" i="95"/>
  <c r="E1068" i="95"/>
  <c r="D1068" i="95"/>
  <c r="C1068" i="95"/>
  <c r="Q1067" i="95"/>
  <c r="P1067" i="95"/>
  <c r="O1067" i="95"/>
  <c r="N1067" i="95"/>
  <c r="M1067" i="95"/>
  <c r="L1067" i="95"/>
  <c r="K1067" i="95"/>
  <c r="J1067" i="95"/>
  <c r="I1067" i="95"/>
  <c r="H1067" i="95"/>
  <c r="G1067" i="95"/>
  <c r="F1067" i="95"/>
  <c r="E1067" i="95"/>
  <c r="D1067" i="95"/>
  <c r="C1067" i="95"/>
  <c r="Q1066" i="95"/>
  <c r="P1066" i="95"/>
  <c r="O1066" i="95"/>
  <c r="N1066" i="95"/>
  <c r="M1066" i="95"/>
  <c r="L1066" i="95"/>
  <c r="K1066" i="95"/>
  <c r="J1066" i="95"/>
  <c r="I1066" i="95"/>
  <c r="H1066" i="95"/>
  <c r="G1066" i="95"/>
  <c r="F1066" i="95"/>
  <c r="E1066" i="95"/>
  <c r="D1066" i="95"/>
  <c r="C1066" i="95"/>
  <c r="Q1065" i="95"/>
  <c r="P1065" i="95"/>
  <c r="O1065" i="95"/>
  <c r="N1065" i="95"/>
  <c r="M1065" i="95"/>
  <c r="L1065" i="95"/>
  <c r="K1065" i="95"/>
  <c r="J1065" i="95"/>
  <c r="I1065" i="95"/>
  <c r="H1065" i="95"/>
  <c r="G1065" i="95"/>
  <c r="F1065" i="95"/>
  <c r="E1065" i="95"/>
  <c r="D1065" i="95"/>
  <c r="C1065" i="95"/>
  <c r="Q1064" i="95"/>
  <c r="P1064" i="95"/>
  <c r="O1064" i="95"/>
  <c r="N1064" i="95"/>
  <c r="M1064" i="95"/>
  <c r="L1064" i="95"/>
  <c r="K1064" i="95"/>
  <c r="J1064" i="95"/>
  <c r="I1064" i="95"/>
  <c r="H1064" i="95"/>
  <c r="G1064" i="95"/>
  <c r="F1064" i="95"/>
  <c r="E1064" i="95"/>
  <c r="D1064" i="95"/>
  <c r="Q1062" i="95"/>
  <c r="C1057" i="95"/>
  <c r="P1062" i="95"/>
  <c r="O1062" i="95"/>
  <c r="N1062" i="95"/>
  <c r="M1062" i="95"/>
  <c r="L1062" i="95"/>
  <c r="K1062" i="95"/>
  <c r="J1062" i="95"/>
  <c r="I1062" i="95"/>
  <c r="H1062" i="95"/>
  <c r="G1062" i="95"/>
  <c r="F1062" i="95"/>
  <c r="E1062" i="95"/>
  <c r="D1062" i="95"/>
  <c r="C1062" i="95"/>
  <c r="Q1061" i="95"/>
  <c r="P1061" i="95"/>
  <c r="O1061" i="95"/>
  <c r="N1061" i="95"/>
  <c r="M1061" i="95"/>
  <c r="L1061" i="95"/>
  <c r="K1061" i="95"/>
  <c r="J1061" i="95"/>
  <c r="I1061" i="95"/>
  <c r="H1061" i="95"/>
  <c r="G1061" i="95"/>
  <c r="F1061" i="95"/>
  <c r="E1061" i="95"/>
  <c r="D1061" i="95"/>
  <c r="C1061" i="95"/>
  <c r="Q1060" i="95"/>
  <c r="P1060" i="95"/>
  <c r="O1060" i="95"/>
  <c r="N1060" i="95"/>
  <c r="M1060" i="95"/>
  <c r="L1060" i="95"/>
  <c r="K1060" i="95"/>
  <c r="J1060" i="95"/>
  <c r="I1060" i="95"/>
  <c r="H1060" i="95"/>
  <c r="G1060" i="95"/>
  <c r="F1060" i="95"/>
  <c r="E1060" i="95"/>
  <c r="D1060" i="95"/>
  <c r="C1060" i="95"/>
  <c r="Q1059" i="95"/>
  <c r="P1059" i="95"/>
  <c r="O1059" i="95"/>
  <c r="N1059" i="95"/>
  <c r="M1059" i="95"/>
  <c r="L1059" i="95"/>
  <c r="K1059" i="95"/>
  <c r="J1059" i="95"/>
  <c r="I1059" i="95"/>
  <c r="H1059" i="95"/>
  <c r="G1059" i="95"/>
  <c r="F1059" i="95"/>
  <c r="E1059" i="95"/>
  <c r="D1059" i="95"/>
  <c r="C1059" i="95"/>
  <c r="Q1058" i="95"/>
  <c r="P1058" i="95"/>
  <c r="O1058" i="95"/>
  <c r="N1058" i="95"/>
  <c r="M1058" i="95"/>
  <c r="L1058" i="95"/>
  <c r="K1058" i="95"/>
  <c r="J1058" i="95"/>
  <c r="I1058" i="95"/>
  <c r="H1058" i="95"/>
  <c r="G1058" i="95"/>
  <c r="F1058" i="95"/>
  <c r="E1058" i="95"/>
  <c r="D1058" i="95"/>
  <c r="C1058" i="95"/>
  <c r="Q1057" i="95"/>
  <c r="P1057" i="95"/>
  <c r="O1057" i="95"/>
  <c r="N1057" i="95"/>
  <c r="M1057" i="95"/>
  <c r="L1057" i="95"/>
  <c r="K1057" i="95"/>
  <c r="J1057" i="95"/>
  <c r="I1057" i="95"/>
  <c r="H1057" i="95"/>
  <c r="G1057" i="95"/>
  <c r="F1057" i="95"/>
  <c r="E1057" i="95"/>
  <c r="D1057" i="95"/>
  <c r="C1036" i="95"/>
  <c r="C1029" i="95"/>
  <c r="Q1027" i="95"/>
  <c r="C1022" i="95"/>
  <c r="C763" i="95"/>
  <c r="N1084" i="95" l="1"/>
  <c r="N153" i="95" s="1"/>
  <c r="I1070" i="95"/>
  <c r="I151" i="95" s="1"/>
  <c r="I1098" i="95"/>
  <c r="I155" i="95" s="1"/>
  <c r="P1098" i="95"/>
  <c r="P155" i="95" s="1"/>
  <c r="F1098" i="95"/>
  <c r="F155" i="95" s="1"/>
  <c r="J1098" i="95"/>
  <c r="J155" i="95" s="1"/>
  <c r="N1098" i="95"/>
  <c r="N155" i="95" s="1"/>
  <c r="C1098" i="95"/>
  <c r="C155" i="95" s="1"/>
  <c r="O1098" i="95"/>
  <c r="O155" i="95" s="1"/>
  <c r="D1098" i="95"/>
  <c r="D155" i="95" s="1"/>
  <c r="D1091" i="95"/>
  <c r="D154" i="95" s="1"/>
  <c r="L1091" i="95"/>
  <c r="L154" i="95" s="1"/>
  <c r="P1091" i="95"/>
  <c r="P154" i="95" s="1"/>
  <c r="H1091" i="95"/>
  <c r="H154" i="95" s="1"/>
  <c r="G1091" i="95"/>
  <c r="G154" i="95" s="1"/>
  <c r="E1091" i="95"/>
  <c r="E154" i="95" s="1"/>
  <c r="F1084" i="95"/>
  <c r="F153" i="95" s="1"/>
  <c r="Q1070" i="95"/>
  <c r="Q151" i="95" s="1"/>
  <c r="F1070" i="95"/>
  <c r="F151" i="95" s="1"/>
  <c r="H1098" i="95"/>
  <c r="H155" i="95" s="1"/>
  <c r="L1098" i="95"/>
  <c r="L155" i="95" s="1"/>
  <c r="M1098" i="95"/>
  <c r="M155" i="95" s="1"/>
  <c r="J1084" i="95"/>
  <c r="J153" i="95" s="1"/>
  <c r="C1084" i="95"/>
  <c r="C153" i="95" s="1"/>
  <c r="E1084" i="95"/>
  <c r="E153" i="95" s="1"/>
  <c r="I1084" i="95"/>
  <c r="I153" i="95" s="1"/>
  <c r="M1084" i="95"/>
  <c r="M153" i="95" s="1"/>
  <c r="Q1084" i="95"/>
  <c r="Q153" i="95" s="1"/>
  <c r="G1070" i="95"/>
  <c r="G151" i="95" s="1"/>
  <c r="L1070" i="95"/>
  <c r="L151" i="95" s="1"/>
  <c r="F1091" i="95"/>
  <c r="F154" i="95" s="1"/>
  <c r="J1091" i="95"/>
  <c r="J154" i="95" s="1"/>
  <c r="N1091" i="95"/>
  <c r="N154" i="95" s="1"/>
  <c r="K1091" i="95"/>
  <c r="K154" i="95" s="1"/>
  <c r="O1091" i="95"/>
  <c r="O154" i="95" s="1"/>
  <c r="D1063" i="95"/>
  <c r="D150" i="95" s="1"/>
  <c r="H1063" i="95"/>
  <c r="H150" i="95" s="1"/>
  <c r="L1063" i="95"/>
  <c r="L150" i="95" s="1"/>
  <c r="P1063" i="95"/>
  <c r="P150" i="95" s="1"/>
  <c r="Q1063" i="95"/>
  <c r="Q150" i="95" s="1"/>
  <c r="F1063" i="95"/>
  <c r="F150" i="95" s="1"/>
  <c r="G1084" i="95"/>
  <c r="G153" i="95" s="1"/>
  <c r="K1084" i="95"/>
  <c r="K153" i="95" s="1"/>
  <c r="O1084" i="95"/>
  <c r="O153" i="95" s="1"/>
  <c r="G1098" i="95"/>
  <c r="G155" i="95" s="1"/>
  <c r="K1098" i="95"/>
  <c r="K155" i="95" s="1"/>
  <c r="M1077" i="95"/>
  <c r="M152" i="95" s="1"/>
  <c r="D1084" i="95"/>
  <c r="D153" i="95" s="1"/>
  <c r="H1084" i="95"/>
  <c r="H153" i="95" s="1"/>
  <c r="L1084" i="95"/>
  <c r="L153" i="95" s="1"/>
  <c r="P1084" i="95"/>
  <c r="P153" i="95" s="1"/>
  <c r="C1091" i="95"/>
  <c r="C154" i="95" s="1"/>
  <c r="C1077" i="95"/>
  <c r="C152" i="95" s="1"/>
  <c r="K1077" i="95"/>
  <c r="K152" i="95" s="1"/>
  <c r="E1098" i="95"/>
  <c r="E155" i="95" s="1"/>
  <c r="Q1098" i="95"/>
  <c r="Q155" i="95" s="1"/>
  <c r="I1091" i="95"/>
  <c r="I154" i="95" s="1"/>
  <c r="M1091" i="95"/>
  <c r="M154" i="95" s="1"/>
  <c r="Q1091" i="95"/>
  <c r="Q154" i="95" s="1"/>
  <c r="H1077" i="95"/>
  <c r="H152" i="95" s="1"/>
  <c r="D1077" i="95"/>
  <c r="D152" i="95" s="1"/>
  <c r="J1070" i="95"/>
  <c r="J151" i="95" s="1"/>
  <c r="N1070" i="95"/>
  <c r="N151" i="95" s="1"/>
  <c r="H1070" i="95"/>
  <c r="H151" i="95" s="1"/>
  <c r="P1070" i="95"/>
  <c r="P151" i="95" s="1"/>
  <c r="E1070" i="95"/>
  <c r="E151" i="95" s="1"/>
  <c r="M1070" i="95"/>
  <c r="M151" i="95" s="1"/>
  <c r="C1070" i="95"/>
  <c r="C151" i="95" s="1"/>
  <c r="E1063" i="95"/>
  <c r="E150" i="95" s="1"/>
  <c r="J1063" i="95"/>
  <c r="J150" i="95" s="1"/>
  <c r="N1063" i="95"/>
  <c r="N150" i="95" s="1"/>
  <c r="I1063" i="95"/>
  <c r="I150" i="95" s="1"/>
  <c r="K1063" i="95"/>
  <c r="K150" i="95" s="1"/>
  <c r="M1063" i="95"/>
  <c r="M150" i="95" s="1"/>
  <c r="G1063" i="95"/>
  <c r="G150" i="95" s="1"/>
  <c r="C1063" i="95"/>
  <c r="C150" i="95" s="1"/>
  <c r="O1063" i="95"/>
  <c r="O150" i="95" s="1"/>
  <c r="D1070" i="95"/>
  <c r="D151" i="95" s="1"/>
  <c r="K1070" i="95"/>
  <c r="K151" i="95" s="1"/>
  <c r="O1070" i="95"/>
  <c r="O151" i="95" s="1"/>
  <c r="E1077" i="95"/>
  <c r="E152" i="95" s="1"/>
  <c r="I1077" i="95"/>
  <c r="I152" i="95" s="1"/>
  <c r="Q1077" i="95"/>
  <c r="Q152" i="95" s="1"/>
  <c r="F1077" i="95"/>
  <c r="F152" i="95" s="1"/>
  <c r="J1077" i="95"/>
  <c r="J152" i="95" s="1"/>
  <c r="N1077" i="95"/>
  <c r="N152" i="95" s="1"/>
  <c r="G1077" i="95"/>
  <c r="G152" i="95" s="1"/>
  <c r="O1077" i="95"/>
  <c r="O152" i="95" s="1"/>
  <c r="L1077" i="95"/>
  <c r="L152" i="95" s="1"/>
  <c r="P1077" i="95"/>
  <c r="P152" i="95" s="1"/>
  <c r="Q466" i="47"/>
  <c r="C462" i="47"/>
  <c r="D462" i="47"/>
  <c r="E462" i="47"/>
  <c r="F462" i="47"/>
  <c r="G462" i="47"/>
  <c r="H462" i="47"/>
  <c r="I462" i="47"/>
  <c r="J462" i="47"/>
  <c r="K462" i="47"/>
  <c r="L462" i="47"/>
  <c r="M462" i="47"/>
  <c r="N462" i="47"/>
  <c r="O462" i="47"/>
  <c r="P462" i="47"/>
  <c r="Q462" i="47"/>
  <c r="C463" i="47"/>
  <c r="D463" i="47"/>
  <c r="E463" i="47"/>
  <c r="F463" i="47"/>
  <c r="G463" i="47"/>
  <c r="H463" i="47"/>
  <c r="I463" i="47"/>
  <c r="J463" i="47"/>
  <c r="K463" i="47"/>
  <c r="L463" i="47"/>
  <c r="M463" i="47"/>
  <c r="N463" i="47"/>
  <c r="O463" i="47"/>
  <c r="P463" i="47"/>
  <c r="Q463" i="47"/>
  <c r="C464" i="47"/>
  <c r="D464" i="47"/>
  <c r="E464" i="47"/>
  <c r="F464" i="47"/>
  <c r="G464" i="47"/>
  <c r="H464" i="47"/>
  <c r="I464" i="47"/>
  <c r="J464" i="47"/>
  <c r="K464" i="47"/>
  <c r="L464" i="47"/>
  <c r="M464" i="47"/>
  <c r="N464" i="47"/>
  <c r="O464" i="47"/>
  <c r="P464" i="47"/>
  <c r="Q464" i="47"/>
  <c r="C465" i="47"/>
  <c r="D465" i="47"/>
  <c r="E465" i="47"/>
  <c r="F465" i="47"/>
  <c r="G465" i="47"/>
  <c r="H465" i="47"/>
  <c r="I465" i="47"/>
  <c r="J465" i="47"/>
  <c r="K465" i="47"/>
  <c r="L465" i="47"/>
  <c r="M465" i="47"/>
  <c r="N465" i="47"/>
  <c r="O465" i="47"/>
  <c r="P465" i="47"/>
  <c r="Q465" i="47"/>
  <c r="C466" i="47"/>
  <c r="D466" i="47"/>
  <c r="E466" i="47"/>
  <c r="F466" i="47"/>
  <c r="G466" i="47"/>
  <c r="H466" i="47"/>
  <c r="I466" i="47"/>
  <c r="J466" i="47"/>
  <c r="K466" i="47"/>
  <c r="L466" i="47"/>
  <c r="M466" i="47"/>
  <c r="N466" i="47"/>
  <c r="O466" i="47"/>
  <c r="P466" i="47"/>
  <c r="D461" i="47"/>
  <c r="E461" i="47"/>
  <c r="F461" i="47"/>
  <c r="G461" i="47"/>
  <c r="H461" i="47"/>
  <c r="I461" i="47"/>
  <c r="J461" i="47"/>
  <c r="K461" i="47"/>
  <c r="L461" i="47"/>
  <c r="M461" i="47"/>
  <c r="N461" i="47"/>
  <c r="O461" i="47"/>
  <c r="P461" i="47"/>
  <c r="Q461" i="47"/>
  <c r="C461" i="47"/>
  <c r="Q319" i="47"/>
  <c r="C315" i="47"/>
  <c r="D315" i="47"/>
  <c r="E315" i="47"/>
  <c r="F315" i="47"/>
  <c r="G315" i="47"/>
  <c r="H315" i="47"/>
  <c r="I315" i="47"/>
  <c r="J315" i="47"/>
  <c r="K315" i="47"/>
  <c r="L315" i="47"/>
  <c r="M315" i="47"/>
  <c r="N315" i="47"/>
  <c r="O315" i="47"/>
  <c r="P315" i="47"/>
  <c r="Q315" i="47"/>
  <c r="C316" i="47"/>
  <c r="D316" i="47"/>
  <c r="E316" i="47"/>
  <c r="F316" i="47"/>
  <c r="G316" i="47"/>
  <c r="H316" i="47"/>
  <c r="I316" i="47"/>
  <c r="J316" i="47"/>
  <c r="K316" i="47"/>
  <c r="L316" i="47"/>
  <c r="M316" i="47"/>
  <c r="N316" i="47"/>
  <c r="O316" i="47"/>
  <c r="P316" i="47"/>
  <c r="Q316" i="47"/>
  <c r="C317" i="47"/>
  <c r="D317" i="47"/>
  <c r="E317" i="47"/>
  <c r="F317" i="47"/>
  <c r="G317" i="47"/>
  <c r="H317" i="47"/>
  <c r="I317" i="47"/>
  <c r="J317" i="47"/>
  <c r="K317" i="47"/>
  <c r="L317" i="47"/>
  <c r="M317" i="47"/>
  <c r="N317" i="47"/>
  <c r="O317" i="47"/>
  <c r="P317" i="47"/>
  <c r="Q317" i="47"/>
  <c r="C318" i="47"/>
  <c r="D318" i="47"/>
  <c r="E318" i="47"/>
  <c r="F318" i="47"/>
  <c r="G318" i="47"/>
  <c r="H318" i="47"/>
  <c r="I318" i="47"/>
  <c r="J318" i="47"/>
  <c r="K318" i="47"/>
  <c r="L318" i="47"/>
  <c r="M318" i="47"/>
  <c r="N318" i="47"/>
  <c r="O318" i="47"/>
  <c r="P318" i="47"/>
  <c r="Q318" i="47"/>
  <c r="C319" i="47"/>
  <c r="D319" i="47"/>
  <c r="E319" i="47"/>
  <c r="F319" i="47"/>
  <c r="G319" i="47"/>
  <c r="H319" i="47"/>
  <c r="I319" i="47"/>
  <c r="J319" i="47"/>
  <c r="K319" i="47"/>
  <c r="L319" i="47"/>
  <c r="M319" i="47"/>
  <c r="N319" i="47"/>
  <c r="O319" i="47"/>
  <c r="P319" i="47"/>
  <c r="D314" i="47"/>
  <c r="E314" i="47"/>
  <c r="F314" i="47"/>
  <c r="G314" i="47"/>
  <c r="H314" i="47"/>
  <c r="I314" i="47"/>
  <c r="J314" i="47"/>
  <c r="K314" i="47"/>
  <c r="L314" i="47"/>
  <c r="M314" i="47"/>
  <c r="N314" i="47"/>
  <c r="O314" i="47"/>
  <c r="P314" i="47"/>
  <c r="Q314" i="47"/>
  <c r="C314" i="47"/>
  <c r="Q1055" i="95" l="1"/>
  <c r="P1055" i="95"/>
  <c r="O1055" i="95"/>
  <c r="N1055" i="95"/>
  <c r="M1055" i="95"/>
  <c r="L1055" i="95"/>
  <c r="K1055" i="95"/>
  <c r="J1055" i="95"/>
  <c r="I1055" i="95"/>
  <c r="H1055" i="95"/>
  <c r="G1055" i="95"/>
  <c r="F1055" i="95"/>
  <c r="E1055" i="95"/>
  <c r="D1055" i="95"/>
  <c r="C1055" i="95"/>
  <c r="Q1054" i="95"/>
  <c r="P1054" i="95"/>
  <c r="O1054" i="95"/>
  <c r="N1054" i="95"/>
  <c r="M1054" i="95"/>
  <c r="L1054" i="95"/>
  <c r="K1054" i="95"/>
  <c r="J1054" i="95"/>
  <c r="I1054" i="95"/>
  <c r="H1054" i="95"/>
  <c r="G1054" i="95"/>
  <c r="F1054" i="95"/>
  <c r="E1054" i="95"/>
  <c r="D1054" i="95"/>
  <c r="C1054" i="95"/>
  <c r="Q1053" i="95"/>
  <c r="P1053" i="95"/>
  <c r="O1053" i="95"/>
  <c r="N1053" i="95"/>
  <c r="M1053" i="95"/>
  <c r="L1053" i="95"/>
  <c r="K1053" i="95"/>
  <c r="J1053" i="95"/>
  <c r="I1053" i="95"/>
  <c r="H1053" i="95"/>
  <c r="G1053" i="95"/>
  <c r="F1053" i="95"/>
  <c r="E1053" i="95"/>
  <c r="D1053" i="95"/>
  <c r="C1053" i="95"/>
  <c r="Q1052" i="95"/>
  <c r="P1052" i="95"/>
  <c r="O1052" i="95"/>
  <c r="N1052" i="95"/>
  <c r="M1052" i="95"/>
  <c r="L1052" i="95"/>
  <c r="K1052" i="95"/>
  <c r="J1052" i="95"/>
  <c r="I1052" i="95"/>
  <c r="H1052" i="95"/>
  <c r="G1052" i="95"/>
  <c r="F1052" i="95"/>
  <c r="E1052" i="95"/>
  <c r="D1052" i="95"/>
  <c r="C1052" i="95"/>
  <c r="Q1051" i="95"/>
  <c r="P1051" i="95"/>
  <c r="O1051" i="95"/>
  <c r="N1051" i="95"/>
  <c r="M1051" i="95"/>
  <c r="L1051" i="95"/>
  <c r="K1051" i="95"/>
  <c r="J1051" i="95"/>
  <c r="I1051" i="95"/>
  <c r="H1051" i="95"/>
  <c r="G1051" i="95"/>
  <c r="F1051" i="95"/>
  <c r="E1051" i="95"/>
  <c r="D1051" i="95"/>
  <c r="C1051" i="95"/>
  <c r="Q1050" i="95"/>
  <c r="P1050" i="95"/>
  <c r="O1050" i="95"/>
  <c r="N1050" i="95"/>
  <c r="M1050" i="95"/>
  <c r="L1050" i="95"/>
  <c r="K1050" i="95"/>
  <c r="J1050" i="95"/>
  <c r="I1050" i="95"/>
  <c r="H1050" i="95"/>
  <c r="G1050" i="95"/>
  <c r="F1050" i="95"/>
  <c r="E1050" i="95"/>
  <c r="D1050" i="95"/>
  <c r="C1050" i="95"/>
  <c r="Q1048" i="95"/>
  <c r="P1048" i="95"/>
  <c r="O1048" i="95"/>
  <c r="N1048" i="95"/>
  <c r="M1048" i="95"/>
  <c r="L1048" i="95"/>
  <c r="K1048" i="95"/>
  <c r="J1048" i="95"/>
  <c r="I1048" i="95"/>
  <c r="H1048" i="95"/>
  <c r="G1048" i="95"/>
  <c r="F1048" i="95"/>
  <c r="E1048" i="95"/>
  <c r="D1048" i="95"/>
  <c r="C1048" i="95"/>
  <c r="Q1047" i="95"/>
  <c r="P1047" i="95"/>
  <c r="O1047" i="95"/>
  <c r="N1047" i="95"/>
  <c r="M1047" i="95"/>
  <c r="L1047" i="95"/>
  <c r="K1047" i="95"/>
  <c r="J1047" i="95"/>
  <c r="I1047" i="95"/>
  <c r="H1047" i="95"/>
  <c r="G1047" i="95"/>
  <c r="F1047" i="95"/>
  <c r="E1047" i="95"/>
  <c r="D1047" i="95"/>
  <c r="C1047" i="95"/>
  <c r="Q1046" i="95"/>
  <c r="P1046" i="95"/>
  <c r="O1046" i="95"/>
  <c r="N1046" i="95"/>
  <c r="M1046" i="95"/>
  <c r="L1046" i="95"/>
  <c r="K1046" i="95"/>
  <c r="J1046" i="95"/>
  <c r="I1046" i="95"/>
  <c r="H1046" i="95"/>
  <c r="G1046" i="95"/>
  <c r="F1046" i="95"/>
  <c r="E1046" i="95"/>
  <c r="D1046" i="95"/>
  <c r="C1046" i="95"/>
  <c r="Q1045" i="95"/>
  <c r="P1045" i="95"/>
  <c r="O1045" i="95"/>
  <c r="N1045" i="95"/>
  <c r="M1045" i="95"/>
  <c r="L1045" i="95"/>
  <c r="K1045" i="95"/>
  <c r="J1045" i="95"/>
  <c r="I1045" i="95"/>
  <c r="H1045" i="95"/>
  <c r="G1045" i="95"/>
  <c r="F1045" i="95"/>
  <c r="E1045" i="95"/>
  <c r="D1045" i="95"/>
  <c r="C1045" i="95"/>
  <c r="Q1044" i="95"/>
  <c r="P1044" i="95"/>
  <c r="O1044" i="95"/>
  <c r="N1044" i="95"/>
  <c r="M1044" i="95"/>
  <c r="L1044" i="95"/>
  <c r="K1044" i="95"/>
  <c r="J1044" i="95"/>
  <c r="I1044" i="95"/>
  <c r="H1044" i="95"/>
  <c r="G1044" i="95"/>
  <c r="F1044" i="95"/>
  <c r="E1044" i="95"/>
  <c r="D1044" i="95"/>
  <c r="C1044" i="95"/>
  <c r="Q1043" i="95"/>
  <c r="P1043" i="95"/>
  <c r="O1043" i="95"/>
  <c r="N1043" i="95"/>
  <c r="M1043" i="95"/>
  <c r="L1043" i="95"/>
  <c r="K1043" i="95"/>
  <c r="J1043" i="95"/>
  <c r="I1043" i="95"/>
  <c r="H1043" i="95"/>
  <c r="G1043" i="95"/>
  <c r="F1043" i="95"/>
  <c r="E1043" i="95"/>
  <c r="D1043" i="95"/>
  <c r="C1043" i="95"/>
  <c r="Q1041" i="95"/>
  <c r="P1041" i="95"/>
  <c r="O1041" i="95"/>
  <c r="N1041" i="95"/>
  <c r="M1041" i="95"/>
  <c r="L1041" i="95"/>
  <c r="K1041" i="95"/>
  <c r="J1041" i="95"/>
  <c r="I1041" i="95"/>
  <c r="H1041" i="95"/>
  <c r="G1041" i="95"/>
  <c r="F1041" i="95"/>
  <c r="E1041" i="95"/>
  <c r="D1041" i="95"/>
  <c r="C1041" i="95"/>
  <c r="Q1040" i="95"/>
  <c r="P1040" i="95"/>
  <c r="O1040" i="95"/>
  <c r="N1040" i="95"/>
  <c r="M1040" i="95"/>
  <c r="L1040" i="95"/>
  <c r="K1040" i="95"/>
  <c r="J1040" i="95"/>
  <c r="I1040" i="95"/>
  <c r="H1040" i="95"/>
  <c r="G1040" i="95"/>
  <c r="F1040" i="95"/>
  <c r="E1040" i="95"/>
  <c r="D1040" i="95"/>
  <c r="C1040" i="95"/>
  <c r="Q1039" i="95"/>
  <c r="P1039" i="95"/>
  <c r="O1039" i="95"/>
  <c r="N1039" i="95"/>
  <c r="M1039" i="95"/>
  <c r="L1039" i="95"/>
  <c r="K1039" i="95"/>
  <c r="J1039" i="95"/>
  <c r="I1039" i="95"/>
  <c r="H1039" i="95"/>
  <c r="G1039" i="95"/>
  <c r="F1039" i="95"/>
  <c r="E1039" i="95"/>
  <c r="D1039" i="95"/>
  <c r="C1039" i="95"/>
  <c r="Q1038" i="95"/>
  <c r="P1038" i="95"/>
  <c r="O1038" i="95"/>
  <c r="N1038" i="95"/>
  <c r="M1038" i="95"/>
  <c r="L1038" i="95"/>
  <c r="K1038" i="95"/>
  <c r="J1038" i="95"/>
  <c r="I1038" i="95"/>
  <c r="H1038" i="95"/>
  <c r="G1038" i="95"/>
  <c r="F1038" i="95"/>
  <c r="E1038" i="95"/>
  <c r="D1038" i="95"/>
  <c r="C1038" i="95"/>
  <c r="Q1037" i="95"/>
  <c r="P1037" i="95"/>
  <c r="O1037" i="95"/>
  <c r="N1037" i="95"/>
  <c r="M1037" i="95"/>
  <c r="L1037" i="95"/>
  <c r="K1037" i="95"/>
  <c r="J1037" i="95"/>
  <c r="I1037" i="95"/>
  <c r="H1037" i="95"/>
  <c r="G1037" i="95"/>
  <c r="F1037" i="95"/>
  <c r="E1037" i="95"/>
  <c r="D1037" i="95"/>
  <c r="C1037" i="95"/>
  <c r="Q1036" i="95"/>
  <c r="P1036" i="95"/>
  <c r="O1036" i="95"/>
  <c r="N1036" i="95"/>
  <c r="M1036" i="95"/>
  <c r="L1036" i="95"/>
  <c r="K1036" i="95"/>
  <c r="J1036" i="95"/>
  <c r="I1036" i="95"/>
  <c r="H1036" i="95"/>
  <c r="G1036" i="95"/>
  <c r="F1036" i="95"/>
  <c r="E1036" i="95"/>
  <c r="D1036" i="95"/>
  <c r="Q1034" i="95"/>
  <c r="P1034" i="95"/>
  <c r="O1034" i="95"/>
  <c r="N1034" i="95"/>
  <c r="M1034" i="95"/>
  <c r="L1034" i="95"/>
  <c r="K1034" i="95"/>
  <c r="J1034" i="95"/>
  <c r="I1034" i="95"/>
  <c r="H1034" i="95"/>
  <c r="G1034" i="95"/>
  <c r="F1034" i="95"/>
  <c r="E1034" i="95"/>
  <c r="D1034" i="95"/>
  <c r="C1034" i="95"/>
  <c r="Q1033" i="95"/>
  <c r="P1033" i="95"/>
  <c r="O1033" i="95"/>
  <c r="N1033" i="95"/>
  <c r="M1033" i="95"/>
  <c r="L1033" i="95"/>
  <c r="K1033" i="95"/>
  <c r="J1033" i="95"/>
  <c r="I1033" i="95"/>
  <c r="H1033" i="95"/>
  <c r="G1033" i="95"/>
  <c r="F1033" i="95"/>
  <c r="E1033" i="95"/>
  <c r="D1033" i="95"/>
  <c r="C1033" i="95"/>
  <c r="Q1032" i="95"/>
  <c r="P1032" i="95"/>
  <c r="O1032" i="95"/>
  <c r="N1032" i="95"/>
  <c r="M1032" i="95"/>
  <c r="L1032" i="95"/>
  <c r="K1032" i="95"/>
  <c r="J1032" i="95"/>
  <c r="I1032" i="95"/>
  <c r="H1032" i="95"/>
  <c r="G1032" i="95"/>
  <c r="F1032" i="95"/>
  <c r="E1032" i="95"/>
  <c r="D1032" i="95"/>
  <c r="C1032" i="95"/>
  <c r="Q1031" i="95"/>
  <c r="P1031" i="95"/>
  <c r="O1031" i="95"/>
  <c r="N1031" i="95"/>
  <c r="M1031" i="95"/>
  <c r="L1031" i="95"/>
  <c r="K1031" i="95"/>
  <c r="J1031" i="95"/>
  <c r="I1031" i="95"/>
  <c r="H1031" i="95"/>
  <c r="G1031" i="95"/>
  <c r="F1031" i="95"/>
  <c r="E1031" i="95"/>
  <c r="D1031" i="95"/>
  <c r="C1031" i="95"/>
  <c r="Q1030" i="95"/>
  <c r="P1030" i="95"/>
  <c r="O1030" i="95"/>
  <c r="N1030" i="95"/>
  <c r="M1030" i="95"/>
  <c r="L1030" i="95"/>
  <c r="K1030" i="95"/>
  <c r="J1030" i="95"/>
  <c r="I1030" i="95"/>
  <c r="H1030" i="95"/>
  <c r="G1030" i="95"/>
  <c r="F1030" i="95"/>
  <c r="E1030" i="95"/>
  <c r="D1030" i="95"/>
  <c r="C1030" i="95"/>
  <c r="Q1029" i="95"/>
  <c r="P1029" i="95"/>
  <c r="O1029" i="95"/>
  <c r="N1029" i="95"/>
  <c r="M1029" i="95"/>
  <c r="L1029" i="95"/>
  <c r="K1029" i="95"/>
  <c r="J1029" i="95"/>
  <c r="I1029" i="95"/>
  <c r="H1029" i="95"/>
  <c r="G1029" i="95"/>
  <c r="F1029" i="95"/>
  <c r="E1029" i="95"/>
  <c r="D1029" i="95"/>
  <c r="C740" i="95"/>
  <c r="Q1056" i="95" l="1"/>
  <c r="Q149" i="95" s="1"/>
  <c r="I1056" i="95"/>
  <c r="I149" i="95" s="1"/>
  <c r="P1056" i="95"/>
  <c r="P149" i="95" s="1"/>
  <c r="D1056" i="95"/>
  <c r="D149" i="95" s="1"/>
  <c r="H1056" i="95"/>
  <c r="H149" i="95" s="1"/>
  <c r="F1056" i="95"/>
  <c r="F149" i="95" s="1"/>
  <c r="J1056" i="95"/>
  <c r="J149" i="95" s="1"/>
  <c r="N1056" i="95"/>
  <c r="N149" i="95" s="1"/>
  <c r="P1042" i="95"/>
  <c r="P147" i="95" s="1"/>
  <c r="L1056" i="95"/>
  <c r="L149" i="95" s="1"/>
  <c r="E1056" i="95"/>
  <c r="E149" i="95" s="1"/>
  <c r="G1056" i="95"/>
  <c r="G149" i="95" s="1"/>
  <c r="D1049" i="95"/>
  <c r="D148" i="95" s="1"/>
  <c r="L1049" i="95"/>
  <c r="L148" i="95" s="1"/>
  <c r="C1056" i="95"/>
  <c r="C149" i="95" s="1"/>
  <c r="P1049" i="95"/>
  <c r="P148" i="95" s="1"/>
  <c r="H1049" i="95"/>
  <c r="H148" i="95" s="1"/>
  <c r="Q1042" i="95"/>
  <c r="Q147" i="95" s="1"/>
  <c r="K1049" i="95"/>
  <c r="K148" i="95" s="1"/>
  <c r="H1042" i="95"/>
  <c r="H147" i="95" s="1"/>
  <c r="M1035" i="95"/>
  <c r="M146" i="95" s="1"/>
  <c r="M1056" i="95"/>
  <c r="M149" i="95" s="1"/>
  <c r="Q1035" i="95"/>
  <c r="Q146" i="95" s="1"/>
  <c r="N1035" i="95"/>
  <c r="N146" i="95" s="1"/>
  <c r="M1042" i="95"/>
  <c r="M147" i="95" s="1"/>
  <c r="O1035" i="95"/>
  <c r="O146" i="95" s="1"/>
  <c r="K1056" i="95"/>
  <c r="K149" i="95" s="1"/>
  <c r="O1056" i="95"/>
  <c r="O149" i="95" s="1"/>
  <c r="K1035" i="95"/>
  <c r="K146" i="95" s="1"/>
  <c r="G1035" i="95"/>
  <c r="G146" i="95" s="1"/>
  <c r="D1042" i="95"/>
  <c r="D147" i="95" s="1"/>
  <c r="F1035" i="95"/>
  <c r="F146" i="95" s="1"/>
  <c r="C1035" i="95"/>
  <c r="C146" i="95" s="1"/>
  <c r="E1042" i="95"/>
  <c r="E147" i="95" s="1"/>
  <c r="I1042" i="95"/>
  <c r="I147" i="95" s="1"/>
  <c r="L1035" i="95"/>
  <c r="L146" i="95" s="1"/>
  <c r="L1042" i="95"/>
  <c r="L147" i="95" s="1"/>
  <c r="J1049" i="95"/>
  <c r="J148" i="95" s="1"/>
  <c r="H1035" i="95"/>
  <c r="H146" i="95" s="1"/>
  <c r="E1049" i="95"/>
  <c r="E148" i="95" s="1"/>
  <c r="I1049" i="95"/>
  <c r="I148" i="95" s="1"/>
  <c r="M1049" i="95"/>
  <c r="M148" i="95" s="1"/>
  <c r="Q1049" i="95"/>
  <c r="Q148" i="95" s="1"/>
  <c r="C1049" i="95"/>
  <c r="C148" i="95" s="1"/>
  <c r="D1035" i="95"/>
  <c r="D146" i="95" s="1"/>
  <c r="I1035" i="95"/>
  <c r="I146" i="95" s="1"/>
  <c r="P1035" i="95"/>
  <c r="P146" i="95" s="1"/>
  <c r="E1035" i="95"/>
  <c r="E146" i="95" s="1"/>
  <c r="J1035" i="95"/>
  <c r="J146" i="95" s="1"/>
  <c r="F1042" i="95"/>
  <c r="F147" i="95" s="1"/>
  <c r="F1049" i="95"/>
  <c r="F148" i="95" s="1"/>
  <c r="N1049" i="95"/>
  <c r="N148" i="95" s="1"/>
  <c r="G1049" i="95"/>
  <c r="G148" i="95" s="1"/>
  <c r="O1049" i="95"/>
  <c r="O148" i="95" s="1"/>
  <c r="J1042" i="95"/>
  <c r="J147" i="95" s="1"/>
  <c r="N1042" i="95"/>
  <c r="N147" i="95" s="1"/>
  <c r="C1042" i="95"/>
  <c r="C147" i="95" s="1"/>
  <c r="G1042" i="95"/>
  <c r="G147" i="95" s="1"/>
  <c r="K1042" i="95"/>
  <c r="K147" i="95" s="1"/>
  <c r="O1042" i="95"/>
  <c r="O147" i="95" s="1"/>
  <c r="Z7" i="30" l="1"/>
  <c r="T8" i="30" l="1"/>
  <c r="U8" i="30" s="1"/>
  <c r="V8" i="30" s="1"/>
  <c r="W8" i="30" s="1"/>
  <c r="X8" i="30" s="1"/>
  <c r="Y8" i="30" s="1"/>
  <c r="Z8" i="30" s="1"/>
  <c r="C467" i="47"/>
  <c r="T9" i="30" l="1"/>
  <c r="U9" i="30" s="1"/>
  <c r="V9" i="30" s="1"/>
  <c r="W9" i="30" s="1"/>
  <c r="X9" i="30" s="1"/>
  <c r="Y9" i="30" s="1"/>
  <c r="Z9" i="30" s="1"/>
  <c r="C224" i="30"/>
  <c r="T10" i="30" l="1"/>
  <c r="U10" i="30" s="1"/>
  <c r="V10" i="30" s="1"/>
  <c r="W10" i="30" s="1"/>
  <c r="X10" i="30" s="1"/>
  <c r="Y10" i="30" s="1"/>
  <c r="Z10" i="30" s="1"/>
  <c r="P1027" i="95"/>
  <c r="O1027" i="95"/>
  <c r="N1027" i="95"/>
  <c r="M1027" i="95"/>
  <c r="L1027" i="95"/>
  <c r="K1027" i="95"/>
  <c r="J1027" i="95"/>
  <c r="I1027" i="95"/>
  <c r="H1027" i="95"/>
  <c r="G1027" i="95"/>
  <c r="F1027" i="95"/>
  <c r="E1027" i="95"/>
  <c r="D1027" i="95"/>
  <c r="C1027" i="95"/>
  <c r="Q1026" i="95"/>
  <c r="P1026" i="95"/>
  <c r="O1026" i="95"/>
  <c r="N1026" i="95"/>
  <c r="M1026" i="95"/>
  <c r="L1026" i="95"/>
  <c r="K1026" i="95"/>
  <c r="J1026" i="95"/>
  <c r="I1026" i="95"/>
  <c r="H1026" i="95"/>
  <c r="G1026" i="95"/>
  <c r="F1026" i="95"/>
  <c r="E1026" i="95"/>
  <c r="D1026" i="95"/>
  <c r="C1026" i="95"/>
  <c r="Q1025" i="95"/>
  <c r="P1025" i="95"/>
  <c r="O1025" i="95"/>
  <c r="N1025" i="95"/>
  <c r="M1025" i="95"/>
  <c r="L1025" i="95"/>
  <c r="K1025" i="95"/>
  <c r="J1025" i="95"/>
  <c r="I1025" i="95"/>
  <c r="H1025" i="95"/>
  <c r="G1025" i="95"/>
  <c r="F1025" i="95"/>
  <c r="E1025" i="95"/>
  <c r="D1025" i="95"/>
  <c r="C1025" i="95"/>
  <c r="Q1024" i="95"/>
  <c r="P1024" i="95"/>
  <c r="O1024" i="95"/>
  <c r="N1024" i="95"/>
  <c r="M1024" i="95"/>
  <c r="L1024" i="95"/>
  <c r="K1024" i="95"/>
  <c r="J1024" i="95"/>
  <c r="I1024" i="95"/>
  <c r="H1024" i="95"/>
  <c r="G1024" i="95"/>
  <c r="F1024" i="95"/>
  <c r="E1024" i="95"/>
  <c r="D1024" i="95"/>
  <c r="C1024" i="95"/>
  <c r="Q1023" i="95"/>
  <c r="P1023" i="95"/>
  <c r="O1023" i="95"/>
  <c r="N1023" i="95"/>
  <c r="M1023" i="95"/>
  <c r="L1023" i="95"/>
  <c r="K1023" i="95"/>
  <c r="J1023" i="95"/>
  <c r="I1023" i="95"/>
  <c r="H1023" i="95"/>
  <c r="G1023" i="95"/>
  <c r="F1023" i="95"/>
  <c r="E1023" i="95"/>
  <c r="D1023" i="95"/>
  <c r="C1023" i="95"/>
  <c r="Q1022" i="95"/>
  <c r="P1022" i="95"/>
  <c r="O1022" i="95"/>
  <c r="N1022" i="95"/>
  <c r="M1022" i="95"/>
  <c r="L1022" i="95"/>
  <c r="K1022" i="95"/>
  <c r="J1022" i="95"/>
  <c r="I1022" i="95"/>
  <c r="H1022" i="95"/>
  <c r="G1022" i="95"/>
  <c r="F1022" i="95"/>
  <c r="E1022" i="95"/>
  <c r="D1022" i="95"/>
  <c r="C1015" i="95"/>
  <c r="Q1020" i="95"/>
  <c r="P1020" i="95"/>
  <c r="O1020" i="95"/>
  <c r="N1020" i="95"/>
  <c r="M1020" i="95"/>
  <c r="L1020" i="95"/>
  <c r="K1020" i="95"/>
  <c r="J1020" i="95"/>
  <c r="I1020" i="95"/>
  <c r="H1020" i="95"/>
  <c r="G1020" i="95"/>
  <c r="F1020" i="95"/>
  <c r="E1020" i="95"/>
  <c r="D1020" i="95"/>
  <c r="C1020" i="95"/>
  <c r="Q1019" i="95"/>
  <c r="P1019" i="95"/>
  <c r="O1019" i="95"/>
  <c r="N1019" i="95"/>
  <c r="M1019" i="95"/>
  <c r="L1019" i="95"/>
  <c r="K1019" i="95"/>
  <c r="J1019" i="95"/>
  <c r="I1019" i="95"/>
  <c r="H1019" i="95"/>
  <c r="G1019" i="95"/>
  <c r="F1019" i="95"/>
  <c r="E1019" i="95"/>
  <c r="D1019" i="95"/>
  <c r="C1019" i="95"/>
  <c r="Q1018" i="95"/>
  <c r="P1018" i="95"/>
  <c r="O1018" i="95"/>
  <c r="N1018" i="95"/>
  <c r="M1018" i="95"/>
  <c r="L1018" i="95"/>
  <c r="K1018" i="95"/>
  <c r="J1018" i="95"/>
  <c r="I1018" i="95"/>
  <c r="H1018" i="95"/>
  <c r="G1018" i="95"/>
  <c r="F1018" i="95"/>
  <c r="E1018" i="95"/>
  <c r="D1018" i="95"/>
  <c r="C1018" i="95"/>
  <c r="Q1017" i="95"/>
  <c r="P1017" i="95"/>
  <c r="O1017" i="95"/>
  <c r="N1017" i="95"/>
  <c r="M1017" i="95"/>
  <c r="L1017" i="95"/>
  <c r="K1017" i="95"/>
  <c r="J1017" i="95"/>
  <c r="I1017" i="95"/>
  <c r="H1017" i="95"/>
  <c r="G1017" i="95"/>
  <c r="F1017" i="95"/>
  <c r="E1017" i="95"/>
  <c r="D1017" i="95"/>
  <c r="C1017" i="95"/>
  <c r="Q1016" i="95"/>
  <c r="P1016" i="95"/>
  <c r="O1016" i="95"/>
  <c r="N1016" i="95"/>
  <c r="M1016" i="95"/>
  <c r="L1016" i="95"/>
  <c r="K1016" i="95"/>
  <c r="J1016" i="95"/>
  <c r="I1016" i="95"/>
  <c r="H1016" i="95"/>
  <c r="G1016" i="95"/>
  <c r="F1016" i="95"/>
  <c r="E1016" i="95"/>
  <c r="D1016" i="95"/>
  <c r="C1016" i="95"/>
  <c r="Q1015" i="95"/>
  <c r="P1015" i="95"/>
  <c r="O1015" i="95"/>
  <c r="N1015" i="95"/>
  <c r="M1015" i="95"/>
  <c r="L1015" i="95"/>
  <c r="K1015" i="95"/>
  <c r="J1015" i="95"/>
  <c r="I1015" i="95"/>
  <c r="H1015" i="95"/>
  <c r="G1015" i="95"/>
  <c r="F1015" i="95"/>
  <c r="E1015" i="95"/>
  <c r="D1015" i="95"/>
  <c r="C1008" i="95"/>
  <c r="Q1013" i="95"/>
  <c r="P1013" i="95"/>
  <c r="O1013" i="95"/>
  <c r="N1013" i="95"/>
  <c r="M1013" i="95"/>
  <c r="L1013" i="95"/>
  <c r="K1013" i="95"/>
  <c r="J1013" i="95"/>
  <c r="I1013" i="95"/>
  <c r="H1013" i="95"/>
  <c r="G1013" i="95"/>
  <c r="F1013" i="95"/>
  <c r="E1013" i="95"/>
  <c r="D1013" i="95"/>
  <c r="C1013" i="95"/>
  <c r="Q1012" i="95"/>
  <c r="P1012" i="95"/>
  <c r="O1012" i="95"/>
  <c r="N1012" i="95"/>
  <c r="M1012" i="95"/>
  <c r="L1012" i="95"/>
  <c r="K1012" i="95"/>
  <c r="J1012" i="95"/>
  <c r="I1012" i="95"/>
  <c r="H1012" i="95"/>
  <c r="G1012" i="95"/>
  <c r="F1012" i="95"/>
  <c r="E1012" i="95"/>
  <c r="D1012" i="95"/>
  <c r="C1012" i="95"/>
  <c r="Q1011" i="95"/>
  <c r="P1011" i="95"/>
  <c r="O1011" i="95"/>
  <c r="N1011" i="95"/>
  <c r="M1011" i="95"/>
  <c r="L1011" i="95"/>
  <c r="K1011" i="95"/>
  <c r="J1011" i="95"/>
  <c r="I1011" i="95"/>
  <c r="H1011" i="95"/>
  <c r="G1011" i="95"/>
  <c r="F1011" i="95"/>
  <c r="E1011" i="95"/>
  <c r="D1011" i="95"/>
  <c r="C1011" i="95"/>
  <c r="Q1010" i="95"/>
  <c r="P1010" i="95"/>
  <c r="O1010" i="95"/>
  <c r="N1010" i="95"/>
  <c r="M1010" i="95"/>
  <c r="L1010" i="95"/>
  <c r="K1010" i="95"/>
  <c r="J1010" i="95"/>
  <c r="I1010" i="95"/>
  <c r="H1010" i="95"/>
  <c r="G1010" i="95"/>
  <c r="F1010" i="95"/>
  <c r="E1010" i="95"/>
  <c r="D1010" i="95"/>
  <c r="C1010" i="95"/>
  <c r="Q1009" i="95"/>
  <c r="P1009" i="95"/>
  <c r="O1009" i="95"/>
  <c r="N1009" i="95"/>
  <c r="M1009" i="95"/>
  <c r="L1009" i="95"/>
  <c r="K1009" i="95"/>
  <c r="J1009" i="95"/>
  <c r="I1009" i="95"/>
  <c r="H1009" i="95"/>
  <c r="G1009" i="95"/>
  <c r="F1009" i="95"/>
  <c r="E1009" i="95"/>
  <c r="D1009" i="95"/>
  <c r="C1009" i="95"/>
  <c r="Q1008" i="95"/>
  <c r="P1008" i="95"/>
  <c r="O1008" i="95"/>
  <c r="N1008" i="95"/>
  <c r="M1008" i="95"/>
  <c r="L1008" i="95"/>
  <c r="K1008" i="95"/>
  <c r="J1008" i="95"/>
  <c r="I1008" i="95"/>
  <c r="H1008" i="95"/>
  <c r="G1008" i="95"/>
  <c r="F1008" i="95"/>
  <c r="E1008" i="95"/>
  <c r="D1008" i="95"/>
  <c r="C994" i="95"/>
  <c r="Q999" i="95"/>
  <c r="P999" i="95"/>
  <c r="O999" i="95"/>
  <c r="N999" i="95"/>
  <c r="M999" i="95"/>
  <c r="L999" i="95"/>
  <c r="K999" i="95"/>
  <c r="J999" i="95"/>
  <c r="I999" i="95"/>
  <c r="H999" i="95"/>
  <c r="G999" i="95"/>
  <c r="F999" i="95"/>
  <c r="E999" i="95"/>
  <c r="D999" i="95"/>
  <c r="C999" i="95"/>
  <c r="Q998" i="95"/>
  <c r="P998" i="95"/>
  <c r="O998" i="95"/>
  <c r="N998" i="95"/>
  <c r="M998" i="95"/>
  <c r="L998" i="95"/>
  <c r="K998" i="95"/>
  <c r="J998" i="95"/>
  <c r="I998" i="95"/>
  <c r="H998" i="95"/>
  <c r="G998" i="95"/>
  <c r="F998" i="95"/>
  <c r="E998" i="95"/>
  <c r="D998" i="95"/>
  <c r="C998" i="95"/>
  <c r="Q997" i="95"/>
  <c r="P997" i="95"/>
  <c r="O997" i="95"/>
  <c r="N997" i="95"/>
  <c r="M997" i="95"/>
  <c r="L997" i="95"/>
  <c r="K997" i="95"/>
  <c r="J997" i="95"/>
  <c r="I997" i="95"/>
  <c r="H997" i="95"/>
  <c r="G997" i="95"/>
  <c r="F997" i="95"/>
  <c r="E997" i="95"/>
  <c r="D997" i="95"/>
  <c r="C997" i="95"/>
  <c r="Q996" i="95"/>
  <c r="P996" i="95"/>
  <c r="O996" i="95"/>
  <c r="N996" i="95"/>
  <c r="M996" i="95"/>
  <c r="L996" i="95"/>
  <c r="K996" i="95"/>
  <c r="J996" i="95"/>
  <c r="I996" i="95"/>
  <c r="H996" i="95"/>
  <c r="G996" i="95"/>
  <c r="F996" i="95"/>
  <c r="E996" i="95"/>
  <c r="D996" i="95"/>
  <c r="C996" i="95"/>
  <c r="Q995" i="95"/>
  <c r="P995" i="95"/>
  <c r="O995" i="95"/>
  <c r="N995" i="95"/>
  <c r="M995" i="95"/>
  <c r="L995" i="95"/>
  <c r="K995" i="95"/>
  <c r="J995" i="95"/>
  <c r="I995" i="95"/>
  <c r="H995" i="95"/>
  <c r="G995" i="95"/>
  <c r="F995" i="95"/>
  <c r="E995" i="95"/>
  <c r="D995" i="95"/>
  <c r="C995" i="95"/>
  <c r="Q994" i="95"/>
  <c r="P994" i="95"/>
  <c r="O994" i="95"/>
  <c r="N994" i="95"/>
  <c r="M994" i="95"/>
  <c r="L994" i="95"/>
  <c r="K994" i="95"/>
  <c r="J994" i="95"/>
  <c r="I994" i="95"/>
  <c r="H994" i="95"/>
  <c r="G994" i="95"/>
  <c r="F994" i="95"/>
  <c r="E994" i="95"/>
  <c r="D994" i="95"/>
  <c r="Q950" i="95"/>
  <c r="C946" i="95"/>
  <c r="D946" i="95"/>
  <c r="E946" i="95"/>
  <c r="F946" i="95"/>
  <c r="G946" i="95"/>
  <c r="H946" i="95"/>
  <c r="I946" i="95"/>
  <c r="J946" i="95"/>
  <c r="K946" i="95"/>
  <c r="L946" i="95"/>
  <c r="M946" i="95"/>
  <c r="N946" i="95"/>
  <c r="O946" i="95"/>
  <c r="P946" i="95"/>
  <c r="Q946" i="95"/>
  <c r="C947" i="95"/>
  <c r="D947" i="95"/>
  <c r="E947" i="95"/>
  <c r="F947" i="95"/>
  <c r="G947" i="95"/>
  <c r="H947" i="95"/>
  <c r="I947" i="95"/>
  <c r="J947" i="95"/>
  <c r="K947" i="95"/>
  <c r="L947" i="95"/>
  <c r="M947" i="95"/>
  <c r="N947" i="95"/>
  <c r="O947" i="95"/>
  <c r="P947" i="95"/>
  <c r="Q947" i="95"/>
  <c r="C948" i="95"/>
  <c r="D948" i="95"/>
  <c r="E948" i="95"/>
  <c r="F948" i="95"/>
  <c r="G948" i="95"/>
  <c r="H948" i="95"/>
  <c r="I948" i="95"/>
  <c r="J948" i="95"/>
  <c r="K948" i="95"/>
  <c r="L948" i="95"/>
  <c r="M948" i="95"/>
  <c r="N948" i="95"/>
  <c r="O948" i="95"/>
  <c r="P948" i="95"/>
  <c r="Q948" i="95"/>
  <c r="C949" i="95"/>
  <c r="D949" i="95"/>
  <c r="E949" i="95"/>
  <c r="F949" i="95"/>
  <c r="G949" i="95"/>
  <c r="H949" i="95"/>
  <c r="I949" i="95"/>
  <c r="J949" i="95"/>
  <c r="K949" i="95"/>
  <c r="L949" i="95"/>
  <c r="M949" i="95"/>
  <c r="N949" i="95"/>
  <c r="O949" i="95"/>
  <c r="P949" i="95"/>
  <c r="Q949" i="95"/>
  <c r="C950" i="95"/>
  <c r="D950" i="95"/>
  <c r="E950" i="95"/>
  <c r="F950" i="95"/>
  <c r="G950" i="95"/>
  <c r="H950" i="95"/>
  <c r="I950" i="95"/>
  <c r="J950" i="95"/>
  <c r="K950" i="95"/>
  <c r="L950" i="95"/>
  <c r="M950" i="95"/>
  <c r="N950" i="95"/>
  <c r="O950" i="95"/>
  <c r="P950" i="95"/>
  <c r="D945" i="95"/>
  <c r="E945" i="95"/>
  <c r="F945" i="95"/>
  <c r="G945" i="95"/>
  <c r="H945" i="95"/>
  <c r="I945" i="95"/>
  <c r="J945" i="95"/>
  <c r="K945" i="95"/>
  <c r="L945" i="95"/>
  <c r="M945" i="95"/>
  <c r="N945" i="95"/>
  <c r="O945" i="95"/>
  <c r="P945" i="95"/>
  <c r="Q945" i="95"/>
  <c r="C945" i="95"/>
  <c r="C938" i="95"/>
  <c r="Q943" i="95"/>
  <c r="P943" i="95"/>
  <c r="O943" i="95"/>
  <c r="N943" i="95"/>
  <c r="M943" i="95"/>
  <c r="L943" i="95"/>
  <c r="K943" i="95"/>
  <c r="J943" i="95"/>
  <c r="I943" i="95"/>
  <c r="H943" i="95"/>
  <c r="G943" i="95"/>
  <c r="F943" i="95"/>
  <c r="E943" i="95"/>
  <c r="D943" i="95"/>
  <c r="C943" i="95"/>
  <c r="Q942" i="95"/>
  <c r="P942" i="95"/>
  <c r="O942" i="95"/>
  <c r="N942" i="95"/>
  <c r="M942" i="95"/>
  <c r="L942" i="95"/>
  <c r="K942" i="95"/>
  <c r="J942" i="95"/>
  <c r="I942" i="95"/>
  <c r="H942" i="95"/>
  <c r="G942" i="95"/>
  <c r="F942" i="95"/>
  <c r="E942" i="95"/>
  <c r="D942" i="95"/>
  <c r="C942" i="95"/>
  <c r="Q941" i="95"/>
  <c r="P941" i="95"/>
  <c r="O941" i="95"/>
  <c r="N941" i="95"/>
  <c r="M941" i="95"/>
  <c r="L941" i="95"/>
  <c r="K941" i="95"/>
  <c r="J941" i="95"/>
  <c r="I941" i="95"/>
  <c r="H941" i="95"/>
  <c r="G941" i="95"/>
  <c r="F941" i="95"/>
  <c r="E941" i="95"/>
  <c r="D941" i="95"/>
  <c r="C941" i="95"/>
  <c r="Q940" i="95"/>
  <c r="P940" i="95"/>
  <c r="O940" i="95"/>
  <c r="N940" i="95"/>
  <c r="M940" i="95"/>
  <c r="L940" i="95"/>
  <c r="K940" i="95"/>
  <c r="J940" i="95"/>
  <c r="I940" i="95"/>
  <c r="H940" i="95"/>
  <c r="G940" i="95"/>
  <c r="F940" i="95"/>
  <c r="E940" i="95"/>
  <c r="D940" i="95"/>
  <c r="C940" i="95"/>
  <c r="Q939" i="95"/>
  <c r="P939" i="95"/>
  <c r="O939" i="95"/>
  <c r="N939" i="95"/>
  <c r="M939" i="95"/>
  <c r="L939" i="95"/>
  <c r="K939" i="95"/>
  <c r="J939" i="95"/>
  <c r="I939" i="95"/>
  <c r="H939" i="95"/>
  <c r="G939" i="95"/>
  <c r="F939" i="95"/>
  <c r="E939" i="95"/>
  <c r="D939" i="95"/>
  <c r="C939" i="95"/>
  <c r="Q938" i="95"/>
  <c r="P938" i="95"/>
  <c r="O938" i="95"/>
  <c r="N938" i="95"/>
  <c r="M938" i="95"/>
  <c r="L938" i="95"/>
  <c r="K938" i="95"/>
  <c r="J938" i="95"/>
  <c r="I938" i="95"/>
  <c r="H938" i="95"/>
  <c r="G938" i="95"/>
  <c r="F938" i="95"/>
  <c r="E938" i="95"/>
  <c r="D938" i="95"/>
  <c r="C931" i="95"/>
  <c r="Q936" i="95"/>
  <c r="P936" i="95"/>
  <c r="O936" i="95"/>
  <c r="N936" i="95"/>
  <c r="M936" i="95"/>
  <c r="L936" i="95"/>
  <c r="K936" i="95"/>
  <c r="J936" i="95"/>
  <c r="I936" i="95"/>
  <c r="H936" i="95"/>
  <c r="G936" i="95"/>
  <c r="F936" i="95"/>
  <c r="E936" i="95"/>
  <c r="D936" i="95"/>
  <c r="C936" i="95"/>
  <c r="Q935" i="95"/>
  <c r="P935" i="95"/>
  <c r="O935" i="95"/>
  <c r="N935" i="95"/>
  <c r="M935" i="95"/>
  <c r="L935" i="95"/>
  <c r="K935" i="95"/>
  <c r="J935" i="95"/>
  <c r="I935" i="95"/>
  <c r="H935" i="95"/>
  <c r="G935" i="95"/>
  <c r="F935" i="95"/>
  <c r="E935" i="95"/>
  <c r="D935" i="95"/>
  <c r="C935" i="95"/>
  <c r="Q934" i="95"/>
  <c r="P934" i="95"/>
  <c r="O934" i="95"/>
  <c r="N934" i="95"/>
  <c r="M934" i="95"/>
  <c r="L934" i="95"/>
  <c r="K934" i="95"/>
  <c r="J934" i="95"/>
  <c r="I934" i="95"/>
  <c r="H934" i="95"/>
  <c r="G934" i="95"/>
  <c r="F934" i="95"/>
  <c r="E934" i="95"/>
  <c r="D934" i="95"/>
  <c r="C934" i="95"/>
  <c r="Q933" i="95"/>
  <c r="P933" i="95"/>
  <c r="O933" i="95"/>
  <c r="N933" i="95"/>
  <c r="M933" i="95"/>
  <c r="L933" i="95"/>
  <c r="K933" i="95"/>
  <c r="J933" i="95"/>
  <c r="I933" i="95"/>
  <c r="H933" i="95"/>
  <c r="G933" i="95"/>
  <c r="F933" i="95"/>
  <c r="E933" i="95"/>
  <c r="D933" i="95"/>
  <c r="C933" i="95"/>
  <c r="Q932" i="95"/>
  <c r="P932" i="95"/>
  <c r="O932" i="95"/>
  <c r="N932" i="95"/>
  <c r="M932" i="95"/>
  <c r="L932" i="95"/>
  <c r="K932" i="95"/>
  <c r="J932" i="95"/>
  <c r="I932" i="95"/>
  <c r="H932" i="95"/>
  <c r="G932" i="95"/>
  <c r="F932" i="95"/>
  <c r="E932" i="95"/>
  <c r="D932" i="95"/>
  <c r="C932" i="95"/>
  <c r="Q931" i="95"/>
  <c r="P931" i="95"/>
  <c r="O931" i="95"/>
  <c r="N931" i="95"/>
  <c r="M931" i="95"/>
  <c r="L931" i="95"/>
  <c r="K931" i="95"/>
  <c r="J931" i="95"/>
  <c r="I931" i="95"/>
  <c r="H931" i="95"/>
  <c r="G931" i="95"/>
  <c r="F931" i="95"/>
  <c r="E931" i="95"/>
  <c r="D931" i="95"/>
  <c r="C924" i="95"/>
  <c r="Q929" i="95"/>
  <c r="P929" i="95"/>
  <c r="O929" i="95"/>
  <c r="N929" i="95"/>
  <c r="M929" i="95"/>
  <c r="L929" i="95"/>
  <c r="K929" i="95"/>
  <c r="J929" i="95"/>
  <c r="I929" i="95"/>
  <c r="H929" i="95"/>
  <c r="G929" i="95"/>
  <c r="F929" i="95"/>
  <c r="E929" i="95"/>
  <c r="D929" i="95"/>
  <c r="C929" i="95"/>
  <c r="Q928" i="95"/>
  <c r="P928" i="95"/>
  <c r="O928" i="95"/>
  <c r="N928" i="95"/>
  <c r="M928" i="95"/>
  <c r="L928" i="95"/>
  <c r="K928" i="95"/>
  <c r="J928" i="95"/>
  <c r="I928" i="95"/>
  <c r="H928" i="95"/>
  <c r="G928" i="95"/>
  <c r="F928" i="95"/>
  <c r="E928" i="95"/>
  <c r="D928" i="95"/>
  <c r="C928" i="95"/>
  <c r="Q927" i="95"/>
  <c r="P927" i="95"/>
  <c r="O927" i="95"/>
  <c r="N927" i="95"/>
  <c r="M927" i="95"/>
  <c r="L927" i="95"/>
  <c r="K927" i="95"/>
  <c r="J927" i="95"/>
  <c r="I927" i="95"/>
  <c r="H927" i="95"/>
  <c r="G927" i="95"/>
  <c r="F927" i="95"/>
  <c r="E927" i="95"/>
  <c r="D927" i="95"/>
  <c r="C927" i="95"/>
  <c r="Q926" i="95"/>
  <c r="P926" i="95"/>
  <c r="O926" i="95"/>
  <c r="N926" i="95"/>
  <c r="M926" i="95"/>
  <c r="L926" i="95"/>
  <c r="K926" i="95"/>
  <c r="J926" i="95"/>
  <c r="I926" i="95"/>
  <c r="H926" i="95"/>
  <c r="G926" i="95"/>
  <c r="F926" i="95"/>
  <c r="E926" i="95"/>
  <c r="D926" i="95"/>
  <c r="C926" i="95"/>
  <c r="Q925" i="95"/>
  <c r="P925" i="95"/>
  <c r="O925" i="95"/>
  <c r="N925" i="95"/>
  <c r="M925" i="95"/>
  <c r="L925" i="95"/>
  <c r="K925" i="95"/>
  <c r="J925" i="95"/>
  <c r="I925" i="95"/>
  <c r="H925" i="95"/>
  <c r="G925" i="95"/>
  <c r="F925" i="95"/>
  <c r="E925" i="95"/>
  <c r="D925" i="95"/>
  <c r="C925" i="95"/>
  <c r="Q924" i="95"/>
  <c r="P924" i="95"/>
  <c r="O924" i="95"/>
  <c r="N924" i="95"/>
  <c r="M924" i="95"/>
  <c r="L924" i="95"/>
  <c r="K924" i="95"/>
  <c r="J924" i="95"/>
  <c r="I924" i="95"/>
  <c r="H924" i="95"/>
  <c r="G924" i="95"/>
  <c r="F924" i="95"/>
  <c r="E924" i="95"/>
  <c r="D924" i="95"/>
  <c r="C917" i="95"/>
  <c r="Q922" i="95"/>
  <c r="P922" i="95"/>
  <c r="O922" i="95"/>
  <c r="N922" i="95"/>
  <c r="M922" i="95"/>
  <c r="L922" i="95"/>
  <c r="K922" i="95"/>
  <c r="J922" i="95"/>
  <c r="I922" i="95"/>
  <c r="H922" i="95"/>
  <c r="G922" i="95"/>
  <c r="F922" i="95"/>
  <c r="E922" i="95"/>
  <c r="D922" i="95"/>
  <c r="C922" i="95"/>
  <c r="Q921" i="95"/>
  <c r="P921" i="95"/>
  <c r="O921" i="95"/>
  <c r="N921" i="95"/>
  <c r="M921" i="95"/>
  <c r="L921" i="95"/>
  <c r="K921" i="95"/>
  <c r="J921" i="95"/>
  <c r="I921" i="95"/>
  <c r="H921" i="95"/>
  <c r="G921" i="95"/>
  <c r="F921" i="95"/>
  <c r="E921" i="95"/>
  <c r="D921" i="95"/>
  <c r="C921" i="95"/>
  <c r="Q920" i="95"/>
  <c r="P920" i="95"/>
  <c r="O920" i="95"/>
  <c r="N920" i="95"/>
  <c r="M920" i="95"/>
  <c r="L920" i="95"/>
  <c r="K920" i="95"/>
  <c r="J920" i="95"/>
  <c r="I920" i="95"/>
  <c r="H920" i="95"/>
  <c r="G920" i="95"/>
  <c r="F920" i="95"/>
  <c r="E920" i="95"/>
  <c r="D920" i="95"/>
  <c r="C920" i="95"/>
  <c r="Q919" i="95"/>
  <c r="P919" i="95"/>
  <c r="O919" i="95"/>
  <c r="N919" i="95"/>
  <c r="M919" i="95"/>
  <c r="L919" i="95"/>
  <c r="K919" i="95"/>
  <c r="J919" i="95"/>
  <c r="I919" i="95"/>
  <c r="H919" i="95"/>
  <c r="G919" i="95"/>
  <c r="F919" i="95"/>
  <c r="E919" i="95"/>
  <c r="D919" i="95"/>
  <c r="C919" i="95"/>
  <c r="Q918" i="95"/>
  <c r="P918" i="95"/>
  <c r="O918" i="95"/>
  <c r="N918" i="95"/>
  <c r="M918" i="95"/>
  <c r="L918" i="95"/>
  <c r="K918" i="95"/>
  <c r="J918" i="95"/>
  <c r="I918" i="95"/>
  <c r="H918" i="95"/>
  <c r="G918" i="95"/>
  <c r="F918" i="95"/>
  <c r="E918" i="95"/>
  <c r="D918" i="95"/>
  <c r="C918" i="95"/>
  <c r="Q917" i="95"/>
  <c r="P917" i="95"/>
  <c r="O917" i="95"/>
  <c r="N917" i="95"/>
  <c r="M917" i="95"/>
  <c r="L917" i="95"/>
  <c r="K917" i="95"/>
  <c r="J917" i="95"/>
  <c r="I917" i="95"/>
  <c r="H917" i="95"/>
  <c r="G917" i="95"/>
  <c r="F917" i="95"/>
  <c r="E917" i="95"/>
  <c r="D917" i="95"/>
  <c r="C910" i="95"/>
  <c r="Q915" i="95"/>
  <c r="P915" i="95"/>
  <c r="O915" i="95"/>
  <c r="N915" i="95"/>
  <c r="M915" i="95"/>
  <c r="L915" i="95"/>
  <c r="K915" i="95"/>
  <c r="J915" i="95"/>
  <c r="I915" i="95"/>
  <c r="H915" i="95"/>
  <c r="G915" i="95"/>
  <c r="F915" i="95"/>
  <c r="E915" i="95"/>
  <c r="D915" i="95"/>
  <c r="C915" i="95"/>
  <c r="Q914" i="95"/>
  <c r="P914" i="95"/>
  <c r="O914" i="95"/>
  <c r="N914" i="95"/>
  <c r="M914" i="95"/>
  <c r="L914" i="95"/>
  <c r="K914" i="95"/>
  <c r="J914" i="95"/>
  <c r="I914" i="95"/>
  <c r="H914" i="95"/>
  <c r="G914" i="95"/>
  <c r="F914" i="95"/>
  <c r="E914" i="95"/>
  <c r="D914" i="95"/>
  <c r="C914" i="95"/>
  <c r="Q913" i="95"/>
  <c r="P913" i="95"/>
  <c r="O913" i="95"/>
  <c r="N913" i="95"/>
  <c r="M913" i="95"/>
  <c r="L913" i="95"/>
  <c r="K913" i="95"/>
  <c r="J913" i="95"/>
  <c r="I913" i="95"/>
  <c r="H913" i="95"/>
  <c r="G913" i="95"/>
  <c r="F913" i="95"/>
  <c r="E913" i="95"/>
  <c r="D913" i="95"/>
  <c r="C913" i="95"/>
  <c r="Q912" i="95"/>
  <c r="P912" i="95"/>
  <c r="O912" i="95"/>
  <c r="N912" i="95"/>
  <c r="M912" i="95"/>
  <c r="L912" i="95"/>
  <c r="K912" i="95"/>
  <c r="J912" i="95"/>
  <c r="I912" i="95"/>
  <c r="H912" i="95"/>
  <c r="G912" i="95"/>
  <c r="F912" i="95"/>
  <c r="E912" i="95"/>
  <c r="D912" i="95"/>
  <c r="C912" i="95"/>
  <c r="Q911" i="95"/>
  <c r="P911" i="95"/>
  <c r="O911" i="95"/>
  <c r="N911" i="95"/>
  <c r="M911" i="95"/>
  <c r="L911" i="95"/>
  <c r="K911" i="95"/>
  <c r="J911" i="95"/>
  <c r="I911" i="95"/>
  <c r="H911" i="95"/>
  <c r="G911" i="95"/>
  <c r="F911" i="95"/>
  <c r="E911" i="95"/>
  <c r="D911" i="95"/>
  <c r="C911" i="95"/>
  <c r="Q910" i="95"/>
  <c r="P910" i="95"/>
  <c r="O910" i="95"/>
  <c r="N910" i="95"/>
  <c r="M910" i="95"/>
  <c r="L910" i="95"/>
  <c r="K910" i="95"/>
  <c r="J910" i="95"/>
  <c r="I910" i="95"/>
  <c r="H910" i="95"/>
  <c r="G910" i="95"/>
  <c r="F910" i="95"/>
  <c r="E910" i="95"/>
  <c r="D910" i="95"/>
  <c r="C903" i="95"/>
  <c r="Q908" i="95"/>
  <c r="P908" i="95"/>
  <c r="O908" i="95"/>
  <c r="N908" i="95"/>
  <c r="M908" i="95"/>
  <c r="L908" i="95"/>
  <c r="K908" i="95"/>
  <c r="J908" i="95"/>
  <c r="I908" i="95"/>
  <c r="H908" i="95"/>
  <c r="G908" i="95"/>
  <c r="F908" i="95"/>
  <c r="E908" i="95"/>
  <c r="D908" i="95"/>
  <c r="C908" i="95"/>
  <c r="Q907" i="95"/>
  <c r="P907" i="95"/>
  <c r="O907" i="95"/>
  <c r="N907" i="95"/>
  <c r="M907" i="95"/>
  <c r="L907" i="95"/>
  <c r="K907" i="95"/>
  <c r="J907" i="95"/>
  <c r="I907" i="95"/>
  <c r="H907" i="95"/>
  <c r="G907" i="95"/>
  <c r="F907" i="95"/>
  <c r="E907" i="95"/>
  <c r="D907" i="95"/>
  <c r="C907" i="95"/>
  <c r="Q906" i="95"/>
  <c r="P906" i="95"/>
  <c r="O906" i="95"/>
  <c r="N906" i="95"/>
  <c r="M906" i="95"/>
  <c r="L906" i="95"/>
  <c r="K906" i="95"/>
  <c r="J906" i="95"/>
  <c r="I906" i="95"/>
  <c r="H906" i="95"/>
  <c r="G906" i="95"/>
  <c r="F906" i="95"/>
  <c r="E906" i="95"/>
  <c r="D906" i="95"/>
  <c r="C906" i="95"/>
  <c r="Q905" i="95"/>
  <c r="P905" i="95"/>
  <c r="O905" i="95"/>
  <c r="N905" i="95"/>
  <c r="M905" i="95"/>
  <c r="L905" i="95"/>
  <c r="K905" i="95"/>
  <c r="J905" i="95"/>
  <c r="I905" i="95"/>
  <c r="H905" i="95"/>
  <c r="G905" i="95"/>
  <c r="F905" i="95"/>
  <c r="E905" i="95"/>
  <c r="D905" i="95"/>
  <c r="C905" i="95"/>
  <c r="Q904" i="95"/>
  <c r="P904" i="95"/>
  <c r="O904" i="95"/>
  <c r="N904" i="95"/>
  <c r="M904" i="95"/>
  <c r="L904" i="95"/>
  <c r="K904" i="95"/>
  <c r="J904" i="95"/>
  <c r="I904" i="95"/>
  <c r="H904" i="95"/>
  <c r="G904" i="95"/>
  <c r="F904" i="95"/>
  <c r="E904" i="95"/>
  <c r="D904" i="95"/>
  <c r="C904" i="95"/>
  <c r="Q903" i="95"/>
  <c r="P903" i="95"/>
  <c r="O903" i="95"/>
  <c r="N903" i="95"/>
  <c r="M903" i="95"/>
  <c r="L903" i="95"/>
  <c r="K903" i="95"/>
  <c r="J903" i="95"/>
  <c r="I903" i="95"/>
  <c r="H903" i="95"/>
  <c r="G903" i="95"/>
  <c r="F903" i="95"/>
  <c r="E903" i="95"/>
  <c r="D903" i="95"/>
  <c r="C896" i="95"/>
  <c r="Q901" i="95"/>
  <c r="P901" i="95"/>
  <c r="O901" i="95"/>
  <c r="N901" i="95"/>
  <c r="M901" i="95"/>
  <c r="L901" i="95"/>
  <c r="K901" i="95"/>
  <c r="J901" i="95"/>
  <c r="I901" i="95"/>
  <c r="H901" i="95"/>
  <c r="G901" i="95"/>
  <c r="F901" i="95"/>
  <c r="E901" i="95"/>
  <c r="D901" i="95"/>
  <c r="C901" i="95"/>
  <c r="Q900" i="95"/>
  <c r="P900" i="95"/>
  <c r="O900" i="95"/>
  <c r="N900" i="95"/>
  <c r="M900" i="95"/>
  <c r="L900" i="95"/>
  <c r="K900" i="95"/>
  <c r="J900" i="95"/>
  <c r="I900" i="95"/>
  <c r="H900" i="95"/>
  <c r="G900" i="95"/>
  <c r="F900" i="95"/>
  <c r="E900" i="95"/>
  <c r="D900" i="95"/>
  <c r="C900" i="95"/>
  <c r="Q899" i="95"/>
  <c r="P899" i="95"/>
  <c r="O899" i="95"/>
  <c r="N899" i="95"/>
  <c r="M899" i="95"/>
  <c r="L899" i="95"/>
  <c r="K899" i="95"/>
  <c r="J899" i="95"/>
  <c r="I899" i="95"/>
  <c r="H899" i="95"/>
  <c r="G899" i="95"/>
  <c r="F899" i="95"/>
  <c r="E899" i="95"/>
  <c r="D899" i="95"/>
  <c r="C899" i="95"/>
  <c r="Q898" i="95"/>
  <c r="P898" i="95"/>
  <c r="O898" i="95"/>
  <c r="N898" i="95"/>
  <c r="M898" i="95"/>
  <c r="L898" i="95"/>
  <c r="K898" i="95"/>
  <c r="J898" i="95"/>
  <c r="I898" i="95"/>
  <c r="H898" i="95"/>
  <c r="G898" i="95"/>
  <c r="F898" i="95"/>
  <c r="E898" i="95"/>
  <c r="D898" i="95"/>
  <c r="C898" i="95"/>
  <c r="Q897" i="95"/>
  <c r="P897" i="95"/>
  <c r="O897" i="95"/>
  <c r="N897" i="95"/>
  <c r="M897" i="95"/>
  <c r="L897" i="95"/>
  <c r="K897" i="95"/>
  <c r="J897" i="95"/>
  <c r="I897" i="95"/>
  <c r="H897" i="95"/>
  <c r="G897" i="95"/>
  <c r="F897" i="95"/>
  <c r="E897" i="95"/>
  <c r="D897" i="95"/>
  <c r="C897" i="95"/>
  <c r="Q896" i="95"/>
  <c r="P896" i="95"/>
  <c r="O896" i="95"/>
  <c r="N896" i="95"/>
  <c r="M896" i="95"/>
  <c r="L896" i="95"/>
  <c r="K896" i="95"/>
  <c r="J896" i="95"/>
  <c r="I896" i="95"/>
  <c r="H896" i="95"/>
  <c r="G896" i="95"/>
  <c r="F896" i="95"/>
  <c r="E896" i="95"/>
  <c r="D896" i="95"/>
  <c r="C889" i="95"/>
  <c r="Q894" i="95"/>
  <c r="P894" i="95"/>
  <c r="O894" i="95"/>
  <c r="N894" i="95"/>
  <c r="M894" i="95"/>
  <c r="L894" i="95"/>
  <c r="K894" i="95"/>
  <c r="J894" i="95"/>
  <c r="I894" i="95"/>
  <c r="H894" i="95"/>
  <c r="G894" i="95"/>
  <c r="F894" i="95"/>
  <c r="E894" i="95"/>
  <c r="D894" i="95"/>
  <c r="C894" i="95"/>
  <c r="Q893" i="95"/>
  <c r="P893" i="95"/>
  <c r="O893" i="95"/>
  <c r="N893" i="95"/>
  <c r="M893" i="95"/>
  <c r="L893" i="95"/>
  <c r="K893" i="95"/>
  <c r="J893" i="95"/>
  <c r="I893" i="95"/>
  <c r="H893" i="95"/>
  <c r="G893" i="95"/>
  <c r="F893" i="95"/>
  <c r="E893" i="95"/>
  <c r="D893" i="95"/>
  <c r="C893" i="95"/>
  <c r="Q892" i="95"/>
  <c r="P892" i="95"/>
  <c r="O892" i="95"/>
  <c r="N892" i="95"/>
  <c r="M892" i="95"/>
  <c r="L892" i="95"/>
  <c r="K892" i="95"/>
  <c r="J892" i="95"/>
  <c r="I892" i="95"/>
  <c r="H892" i="95"/>
  <c r="G892" i="95"/>
  <c r="F892" i="95"/>
  <c r="E892" i="95"/>
  <c r="D892" i="95"/>
  <c r="C892" i="95"/>
  <c r="Q891" i="95"/>
  <c r="P891" i="95"/>
  <c r="O891" i="95"/>
  <c r="N891" i="95"/>
  <c r="M891" i="95"/>
  <c r="L891" i="95"/>
  <c r="K891" i="95"/>
  <c r="J891" i="95"/>
  <c r="I891" i="95"/>
  <c r="H891" i="95"/>
  <c r="G891" i="95"/>
  <c r="F891" i="95"/>
  <c r="E891" i="95"/>
  <c r="D891" i="95"/>
  <c r="C891" i="95"/>
  <c r="Q890" i="95"/>
  <c r="P890" i="95"/>
  <c r="O890" i="95"/>
  <c r="N890" i="95"/>
  <c r="M890" i="95"/>
  <c r="L890" i="95"/>
  <c r="K890" i="95"/>
  <c r="J890" i="95"/>
  <c r="I890" i="95"/>
  <c r="H890" i="95"/>
  <c r="G890" i="95"/>
  <c r="F890" i="95"/>
  <c r="E890" i="95"/>
  <c r="D890" i="95"/>
  <c r="C890" i="95"/>
  <c r="Q889" i="95"/>
  <c r="P889" i="95"/>
  <c r="O889" i="95"/>
  <c r="N889" i="95"/>
  <c r="M889" i="95"/>
  <c r="L889" i="95"/>
  <c r="K889" i="95"/>
  <c r="J889" i="95"/>
  <c r="I889" i="95"/>
  <c r="H889" i="95"/>
  <c r="G889" i="95"/>
  <c r="F889" i="95"/>
  <c r="E889" i="95"/>
  <c r="D889" i="95"/>
  <c r="C882" i="95"/>
  <c r="Q887" i="95"/>
  <c r="P887" i="95"/>
  <c r="O887" i="95"/>
  <c r="N887" i="95"/>
  <c r="M887" i="95"/>
  <c r="L887" i="95"/>
  <c r="K887" i="95"/>
  <c r="J887" i="95"/>
  <c r="I887" i="95"/>
  <c r="H887" i="95"/>
  <c r="G887" i="95"/>
  <c r="F887" i="95"/>
  <c r="E887" i="95"/>
  <c r="D887" i="95"/>
  <c r="C887" i="95"/>
  <c r="Q886" i="95"/>
  <c r="P886" i="95"/>
  <c r="O886" i="95"/>
  <c r="N886" i="95"/>
  <c r="M886" i="95"/>
  <c r="L886" i="95"/>
  <c r="K886" i="95"/>
  <c r="J886" i="95"/>
  <c r="I886" i="95"/>
  <c r="H886" i="95"/>
  <c r="G886" i="95"/>
  <c r="F886" i="95"/>
  <c r="E886" i="95"/>
  <c r="D886" i="95"/>
  <c r="C886" i="95"/>
  <c r="Q885" i="95"/>
  <c r="P885" i="95"/>
  <c r="O885" i="95"/>
  <c r="N885" i="95"/>
  <c r="M885" i="95"/>
  <c r="L885" i="95"/>
  <c r="K885" i="95"/>
  <c r="J885" i="95"/>
  <c r="I885" i="95"/>
  <c r="H885" i="95"/>
  <c r="G885" i="95"/>
  <c r="F885" i="95"/>
  <c r="E885" i="95"/>
  <c r="D885" i="95"/>
  <c r="C885" i="95"/>
  <c r="Q884" i="95"/>
  <c r="P884" i="95"/>
  <c r="O884" i="95"/>
  <c r="N884" i="95"/>
  <c r="M884" i="95"/>
  <c r="L884" i="95"/>
  <c r="K884" i="95"/>
  <c r="J884" i="95"/>
  <c r="I884" i="95"/>
  <c r="H884" i="95"/>
  <c r="G884" i="95"/>
  <c r="F884" i="95"/>
  <c r="E884" i="95"/>
  <c r="D884" i="95"/>
  <c r="C884" i="95"/>
  <c r="Q883" i="95"/>
  <c r="P883" i="95"/>
  <c r="O883" i="95"/>
  <c r="N883" i="95"/>
  <c r="M883" i="95"/>
  <c r="L883" i="95"/>
  <c r="K883" i="95"/>
  <c r="J883" i="95"/>
  <c r="I883" i="95"/>
  <c r="H883" i="95"/>
  <c r="G883" i="95"/>
  <c r="F883" i="95"/>
  <c r="E883" i="95"/>
  <c r="D883" i="95"/>
  <c r="C883" i="95"/>
  <c r="Q882" i="95"/>
  <c r="P882" i="95"/>
  <c r="O882" i="95"/>
  <c r="N882" i="95"/>
  <c r="M882" i="95"/>
  <c r="L882" i="95"/>
  <c r="K882" i="95"/>
  <c r="J882" i="95"/>
  <c r="I882" i="95"/>
  <c r="H882" i="95"/>
  <c r="G882" i="95"/>
  <c r="F882" i="95"/>
  <c r="E882" i="95"/>
  <c r="D882" i="95"/>
  <c r="C875" i="95"/>
  <c r="Q880" i="95"/>
  <c r="P880" i="95"/>
  <c r="O880" i="95"/>
  <c r="N880" i="95"/>
  <c r="M880" i="95"/>
  <c r="L880" i="95"/>
  <c r="K880" i="95"/>
  <c r="J880" i="95"/>
  <c r="I880" i="95"/>
  <c r="H880" i="95"/>
  <c r="G880" i="95"/>
  <c r="F880" i="95"/>
  <c r="E880" i="95"/>
  <c r="D880" i="95"/>
  <c r="C880" i="95"/>
  <c r="Q879" i="95"/>
  <c r="P879" i="95"/>
  <c r="O879" i="95"/>
  <c r="N879" i="95"/>
  <c r="M879" i="95"/>
  <c r="L879" i="95"/>
  <c r="K879" i="95"/>
  <c r="J879" i="95"/>
  <c r="I879" i="95"/>
  <c r="H879" i="95"/>
  <c r="G879" i="95"/>
  <c r="F879" i="95"/>
  <c r="E879" i="95"/>
  <c r="D879" i="95"/>
  <c r="C879" i="95"/>
  <c r="Q878" i="95"/>
  <c r="P878" i="95"/>
  <c r="O878" i="95"/>
  <c r="N878" i="95"/>
  <c r="M878" i="95"/>
  <c r="L878" i="95"/>
  <c r="K878" i="95"/>
  <c r="J878" i="95"/>
  <c r="I878" i="95"/>
  <c r="H878" i="95"/>
  <c r="G878" i="95"/>
  <c r="F878" i="95"/>
  <c r="E878" i="95"/>
  <c r="D878" i="95"/>
  <c r="C878" i="95"/>
  <c r="Q877" i="95"/>
  <c r="P877" i="95"/>
  <c r="O877" i="95"/>
  <c r="N877" i="95"/>
  <c r="M877" i="95"/>
  <c r="L877" i="95"/>
  <c r="K877" i="95"/>
  <c r="J877" i="95"/>
  <c r="I877" i="95"/>
  <c r="H877" i="95"/>
  <c r="G877" i="95"/>
  <c r="F877" i="95"/>
  <c r="E877" i="95"/>
  <c r="D877" i="95"/>
  <c r="C877" i="95"/>
  <c r="Q876" i="95"/>
  <c r="P876" i="95"/>
  <c r="O876" i="95"/>
  <c r="N876" i="95"/>
  <c r="M876" i="95"/>
  <c r="L876" i="95"/>
  <c r="K876" i="95"/>
  <c r="J876" i="95"/>
  <c r="I876" i="95"/>
  <c r="H876" i="95"/>
  <c r="G876" i="95"/>
  <c r="F876" i="95"/>
  <c r="E876" i="95"/>
  <c r="D876" i="95"/>
  <c r="C876" i="95"/>
  <c r="Q875" i="95"/>
  <c r="P875" i="95"/>
  <c r="O875" i="95"/>
  <c r="N875" i="95"/>
  <c r="M875" i="95"/>
  <c r="L875" i="95"/>
  <c r="K875" i="95"/>
  <c r="J875" i="95"/>
  <c r="I875" i="95"/>
  <c r="H875" i="95"/>
  <c r="G875" i="95"/>
  <c r="F875" i="95"/>
  <c r="E875" i="95"/>
  <c r="D875" i="95"/>
  <c r="C868" i="95"/>
  <c r="Q873" i="95"/>
  <c r="P873" i="95"/>
  <c r="O873" i="95"/>
  <c r="N873" i="95"/>
  <c r="M873" i="95"/>
  <c r="L873" i="95"/>
  <c r="K873" i="95"/>
  <c r="J873" i="95"/>
  <c r="I873" i="95"/>
  <c r="H873" i="95"/>
  <c r="G873" i="95"/>
  <c r="F873" i="95"/>
  <c r="E873" i="95"/>
  <c r="D873" i="95"/>
  <c r="C873" i="95"/>
  <c r="Q872" i="95"/>
  <c r="P872" i="95"/>
  <c r="O872" i="95"/>
  <c r="N872" i="95"/>
  <c r="M872" i="95"/>
  <c r="L872" i="95"/>
  <c r="K872" i="95"/>
  <c r="J872" i="95"/>
  <c r="I872" i="95"/>
  <c r="H872" i="95"/>
  <c r="G872" i="95"/>
  <c r="F872" i="95"/>
  <c r="E872" i="95"/>
  <c r="D872" i="95"/>
  <c r="C872" i="95"/>
  <c r="Q871" i="95"/>
  <c r="P871" i="95"/>
  <c r="O871" i="95"/>
  <c r="N871" i="95"/>
  <c r="M871" i="95"/>
  <c r="L871" i="95"/>
  <c r="K871" i="95"/>
  <c r="J871" i="95"/>
  <c r="I871" i="95"/>
  <c r="H871" i="95"/>
  <c r="G871" i="95"/>
  <c r="F871" i="95"/>
  <c r="E871" i="95"/>
  <c r="D871" i="95"/>
  <c r="C871" i="95"/>
  <c r="Q870" i="95"/>
  <c r="P870" i="95"/>
  <c r="O870" i="95"/>
  <c r="N870" i="95"/>
  <c r="M870" i="95"/>
  <c r="L870" i="95"/>
  <c r="K870" i="95"/>
  <c r="J870" i="95"/>
  <c r="I870" i="95"/>
  <c r="H870" i="95"/>
  <c r="G870" i="95"/>
  <c r="F870" i="95"/>
  <c r="E870" i="95"/>
  <c r="D870" i="95"/>
  <c r="C870" i="95"/>
  <c r="Q869" i="95"/>
  <c r="P869" i="95"/>
  <c r="O869" i="95"/>
  <c r="N869" i="95"/>
  <c r="M869" i="95"/>
  <c r="L869" i="95"/>
  <c r="K869" i="95"/>
  <c r="J869" i="95"/>
  <c r="I869" i="95"/>
  <c r="H869" i="95"/>
  <c r="G869" i="95"/>
  <c r="F869" i="95"/>
  <c r="E869" i="95"/>
  <c r="D869" i="95"/>
  <c r="C869" i="95"/>
  <c r="Q868" i="95"/>
  <c r="P868" i="95"/>
  <c r="O868" i="95"/>
  <c r="N868" i="95"/>
  <c r="M868" i="95"/>
  <c r="L868" i="95"/>
  <c r="K868" i="95"/>
  <c r="J868" i="95"/>
  <c r="I868" i="95"/>
  <c r="H868" i="95"/>
  <c r="G868" i="95"/>
  <c r="F868" i="95"/>
  <c r="E868" i="95"/>
  <c r="D868" i="95"/>
  <c r="C861" i="95"/>
  <c r="Q866" i="95"/>
  <c r="P866" i="95"/>
  <c r="O866" i="95"/>
  <c r="N866" i="95"/>
  <c r="M866" i="95"/>
  <c r="L866" i="95"/>
  <c r="K866" i="95"/>
  <c r="J866" i="95"/>
  <c r="I866" i="95"/>
  <c r="H866" i="95"/>
  <c r="G866" i="95"/>
  <c r="F866" i="95"/>
  <c r="E866" i="95"/>
  <c r="D866" i="95"/>
  <c r="C866" i="95"/>
  <c r="Q865" i="95"/>
  <c r="P865" i="95"/>
  <c r="O865" i="95"/>
  <c r="N865" i="95"/>
  <c r="M865" i="95"/>
  <c r="L865" i="95"/>
  <c r="K865" i="95"/>
  <c r="J865" i="95"/>
  <c r="I865" i="95"/>
  <c r="H865" i="95"/>
  <c r="G865" i="95"/>
  <c r="F865" i="95"/>
  <c r="E865" i="95"/>
  <c r="D865" i="95"/>
  <c r="C865" i="95"/>
  <c r="Q864" i="95"/>
  <c r="P864" i="95"/>
  <c r="O864" i="95"/>
  <c r="N864" i="95"/>
  <c r="M864" i="95"/>
  <c r="L864" i="95"/>
  <c r="K864" i="95"/>
  <c r="J864" i="95"/>
  <c r="I864" i="95"/>
  <c r="H864" i="95"/>
  <c r="G864" i="95"/>
  <c r="F864" i="95"/>
  <c r="E864" i="95"/>
  <c r="D864" i="95"/>
  <c r="C864" i="95"/>
  <c r="Q863" i="95"/>
  <c r="P863" i="95"/>
  <c r="O863" i="95"/>
  <c r="N863" i="95"/>
  <c r="M863" i="95"/>
  <c r="L863" i="95"/>
  <c r="K863" i="95"/>
  <c r="J863" i="95"/>
  <c r="I863" i="95"/>
  <c r="H863" i="95"/>
  <c r="G863" i="95"/>
  <c r="F863" i="95"/>
  <c r="E863" i="95"/>
  <c r="D863" i="95"/>
  <c r="C863" i="95"/>
  <c r="Q862" i="95"/>
  <c r="P862" i="95"/>
  <c r="O862" i="95"/>
  <c r="N862" i="95"/>
  <c r="M862" i="95"/>
  <c r="L862" i="95"/>
  <c r="K862" i="95"/>
  <c r="J862" i="95"/>
  <c r="I862" i="95"/>
  <c r="H862" i="95"/>
  <c r="G862" i="95"/>
  <c r="F862" i="95"/>
  <c r="E862" i="95"/>
  <c r="D862" i="95"/>
  <c r="C862" i="95"/>
  <c r="Q861" i="95"/>
  <c r="P861" i="95"/>
  <c r="O861" i="95"/>
  <c r="N861" i="95"/>
  <c r="M861" i="95"/>
  <c r="L861" i="95"/>
  <c r="K861" i="95"/>
  <c r="J861" i="95"/>
  <c r="I861" i="95"/>
  <c r="H861" i="95"/>
  <c r="G861" i="95"/>
  <c r="F861" i="95"/>
  <c r="E861" i="95"/>
  <c r="D861" i="95"/>
  <c r="C854" i="95"/>
  <c r="Q859" i="95"/>
  <c r="P859" i="95"/>
  <c r="O859" i="95"/>
  <c r="N859" i="95"/>
  <c r="M859" i="95"/>
  <c r="L859" i="95"/>
  <c r="K859" i="95"/>
  <c r="J859" i="95"/>
  <c r="I859" i="95"/>
  <c r="H859" i="95"/>
  <c r="G859" i="95"/>
  <c r="F859" i="95"/>
  <c r="E859" i="95"/>
  <c r="D859" i="95"/>
  <c r="C859" i="95"/>
  <c r="Q858" i="95"/>
  <c r="P858" i="95"/>
  <c r="O858" i="95"/>
  <c r="N858" i="95"/>
  <c r="M858" i="95"/>
  <c r="L858" i="95"/>
  <c r="K858" i="95"/>
  <c r="J858" i="95"/>
  <c r="I858" i="95"/>
  <c r="H858" i="95"/>
  <c r="G858" i="95"/>
  <c r="F858" i="95"/>
  <c r="E858" i="95"/>
  <c r="D858" i="95"/>
  <c r="C858" i="95"/>
  <c r="Q857" i="95"/>
  <c r="P857" i="95"/>
  <c r="O857" i="95"/>
  <c r="N857" i="95"/>
  <c r="M857" i="95"/>
  <c r="L857" i="95"/>
  <c r="K857" i="95"/>
  <c r="J857" i="95"/>
  <c r="I857" i="95"/>
  <c r="H857" i="95"/>
  <c r="G857" i="95"/>
  <c r="F857" i="95"/>
  <c r="E857" i="95"/>
  <c r="D857" i="95"/>
  <c r="C857" i="95"/>
  <c r="Q856" i="95"/>
  <c r="P856" i="95"/>
  <c r="O856" i="95"/>
  <c r="N856" i="95"/>
  <c r="M856" i="95"/>
  <c r="L856" i="95"/>
  <c r="K856" i="95"/>
  <c r="J856" i="95"/>
  <c r="I856" i="95"/>
  <c r="H856" i="95"/>
  <c r="G856" i="95"/>
  <c r="F856" i="95"/>
  <c r="E856" i="95"/>
  <c r="D856" i="95"/>
  <c r="C856" i="95"/>
  <c r="Q855" i="95"/>
  <c r="P855" i="95"/>
  <c r="O855" i="95"/>
  <c r="N855" i="95"/>
  <c r="M855" i="95"/>
  <c r="L855" i="95"/>
  <c r="K855" i="95"/>
  <c r="J855" i="95"/>
  <c r="I855" i="95"/>
  <c r="H855" i="95"/>
  <c r="G855" i="95"/>
  <c r="F855" i="95"/>
  <c r="E855" i="95"/>
  <c r="D855" i="95"/>
  <c r="C855" i="95"/>
  <c r="Q854" i="95"/>
  <c r="P854" i="95"/>
  <c r="O854" i="95"/>
  <c r="N854" i="95"/>
  <c r="M854" i="95"/>
  <c r="L854" i="95"/>
  <c r="K854" i="95"/>
  <c r="J854" i="95"/>
  <c r="I854" i="95"/>
  <c r="H854" i="95"/>
  <c r="G854" i="95"/>
  <c r="F854" i="95"/>
  <c r="E854" i="95"/>
  <c r="D854" i="95"/>
  <c r="Q852" i="95"/>
  <c r="C847" i="95"/>
  <c r="P852" i="95"/>
  <c r="O852" i="95"/>
  <c r="N852" i="95"/>
  <c r="M852" i="95"/>
  <c r="L852" i="95"/>
  <c r="K852" i="95"/>
  <c r="J852" i="95"/>
  <c r="I852" i="95"/>
  <c r="H852" i="95"/>
  <c r="G852" i="95"/>
  <c r="F852" i="95"/>
  <c r="E852" i="95"/>
  <c r="D852" i="95"/>
  <c r="C852" i="95"/>
  <c r="Q851" i="95"/>
  <c r="P851" i="95"/>
  <c r="O851" i="95"/>
  <c r="N851" i="95"/>
  <c r="M851" i="95"/>
  <c r="L851" i="95"/>
  <c r="K851" i="95"/>
  <c r="J851" i="95"/>
  <c r="I851" i="95"/>
  <c r="H851" i="95"/>
  <c r="G851" i="95"/>
  <c r="F851" i="95"/>
  <c r="E851" i="95"/>
  <c r="D851" i="95"/>
  <c r="C851" i="95"/>
  <c r="Q850" i="95"/>
  <c r="P850" i="95"/>
  <c r="O850" i="95"/>
  <c r="N850" i="95"/>
  <c r="M850" i="95"/>
  <c r="L850" i="95"/>
  <c r="K850" i="95"/>
  <c r="J850" i="95"/>
  <c r="I850" i="95"/>
  <c r="H850" i="95"/>
  <c r="G850" i="95"/>
  <c r="F850" i="95"/>
  <c r="E850" i="95"/>
  <c r="D850" i="95"/>
  <c r="C850" i="95"/>
  <c r="Q849" i="95"/>
  <c r="P849" i="95"/>
  <c r="O849" i="95"/>
  <c r="N849" i="95"/>
  <c r="M849" i="95"/>
  <c r="L849" i="95"/>
  <c r="K849" i="95"/>
  <c r="J849" i="95"/>
  <c r="I849" i="95"/>
  <c r="H849" i="95"/>
  <c r="G849" i="95"/>
  <c r="F849" i="95"/>
  <c r="E849" i="95"/>
  <c r="D849" i="95"/>
  <c r="C849" i="95"/>
  <c r="Q848" i="95"/>
  <c r="P848" i="95"/>
  <c r="O848" i="95"/>
  <c r="N848" i="95"/>
  <c r="M848" i="95"/>
  <c r="L848" i="95"/>
  <c r="K848" i="95"/>
  <c r="J848" i="95"/>
  <c r="I848" i="95"/>
  <c r="H848" i="95"/>
  <c r="G848" i="95"/>
  <c r="F848" i="95"/>
  <c r="E848" i="95"/>
  <c r="D848" i="95"/>
  <c r="C848" i="95"/>
  <c r="Q847" i="95"/>
  <c r="P847" i="95"/>
  <c r="O847" i="95"/>
  <c r="N847" i="95"/>
  <c r="M847" i="95"/>
  <c r="L847" i="95"/>
  <c r="K847" i="95"/>
  <c r="J847" i="95"/>
  <c r="I847" i="95"/>
  <c r="H847" i="95"/>
  <c r="G847" i="95"/>
  <c r="F847" i="95"/>
  <c r="E847" i="95"/>
  <c r="D847" i="95"/>
  <c r="C693" i="95"/>
  <c r="Q845" i="95"/>
  <c r="C840" i="95"/>
  <c r="P845" i="95"/>
  <c r="O845" i="95"/>
  <c r="N845" i="95"/>
  <c r="M845" i="95"/>
  <c r="L845" i="95"/>
  <c r="K845" i="95"/>
  <c r="J845" i="95"/>
  <c r="I845" i="95"/>
  <c r="H845" i="95"/>
  <c r="G845" i="95"/>
  <c r="F845" i="95"/>
  <c r="E845" i="95"/>
  <c r="D845" i="95"/>
  <c r="C845" i="95"/>
  <c r="Q844" i="95"/>
  <c r="P844" i="95"/>
  <c r="O844" i="95"/>
  <c r="N844" i="95"/>
  <c r="M844" i="95"/>
  <c r="L844" i="95"/>
  <c r="K844" i="95"/>
  <c r="J844" i="95"/>
  <c r="I844" i="95"/>
  <c r="H844" i="95"/>
  <c r="G844" i="95"/>
  <c r="F844" i="95"/>
  <c r="E844" i="95"/>
  <c r="D844" i="95"/>
  <c r="C844" i="95"/>
  <c r="Q843" i="95"/>
  <c r="P843" i="95"/>
  <c r="O843" i="95"/>
  <c r="N843" i="95"/>
  <c r="M843" i="95"/>
  <c r="L843" i="95"/>
  <c r="K843" i="95"/>
  <c r="J843" i="95"/>
  <c r="I843" i="95"/>
  <c r="H843" i="95"/>
  <c r="G843" i="95"/>
  <c r="F843" i="95"/>
  <c r="E843" i="95"/>
  <c r="D843" i="95"/>
  <c r="C843" i="95"/>
  <c r="Q842" i="95"/>
  <c r="P842" i="95"/>
  <c r="O842" i="95"/>
  <c r="N842" i="95"/>
  <c r="M842" i="95"/>
  <c r="L842" i="95"/>
  <c r="K842" i="95"/>
  <c r="J842" i="95"/>
  <c r="I842" i="95"/>
  <c r="H842" i="95"/>
  <c r="G842" i="95"/>
  <c r="F842" i="95"/>
  <c r="E842" i="95"/>
  <c r="D842" i="95"/>
  <c r="C842" i="95"/>
  <c r="Q841" i="95"/>
  <c r="P841" i="95"/>
  <c r="O841" i="95"/>
  <c r="N841" i="95"/>
  <c r="M841" i="95"/>
  <c r="L841" i="95"/>
  <c r="K841" i="95"/>
  <c r="J841" i="95"/>
  <c r="I841" i="95"/>
  <c r="H841" i="95"/>
  <c r="G841" i="95"/>
  <c r="F841" i="95"/>
  <c r="E841" i="95"/>
  <c r="D841" i="95"/>
  <c r="C841" i="95"/>
  <c r="Q840" i="95"/>
  <c r="P840" i="95"/>
  <c r="O840" i="95"/>
  <c r="N840" i="95"/>
  <c r="M840" i="95"/>
  <c r="L840" i="95"/>
  <c r="K840" i="95"/>
  <c r="J840" i="95"/>
  <c r="I840" i="95"/>
  <c r="H840" i="95"/>
  <c r="G840" i="95"/>
  <c r="F840" i="95"/>
  <c r="E840" i="95"/>
  <c r="D840" i="95"/>
  <c r="C833" i="95"/>
  <c r="C826" i="95"/>
  <c r="C819" i="95"/>
  <c r="C812" i="95"/>
  <c r="Q810" i="95"/>
  <c r="C806" i="95"/>
  <c r="D806" i="95"/>
  <c r="E806" i="95"/>
  <c r="F806" i="95"/>
  <c r="G806" i="95"/>
  <c r="H806" i="95"/>
  <c r="I806" i="95"/>
  <c r="J806" i="95"/>
  <c r="K806" i="95"/>
  <c r="L806" i="95"/>
  <c r="M806" i="95"/>
  <c r="N806" i="95"/>
  <c r="O806" i="95"/>
  <c r="P806" i="95"/>
  <c r="Q806" i="95"/>
  <c r="C807" i="95"/>
  <c r="D807" i="95"/>
  <c r="E807" i="95"/>
  <c r="F807" i="95"/>
  <c r="G807" i="95"/>
  <c r="H807" i="95"/>
  <c r="I807" i="95"/>
  <c r="J807" i="95"/>
  <c r="K807" i="95"/>
  <c r="L807" i="95"/>
  <c r="M807" i="95"/>
  <c r="N807" i="95"/>
  <c r="O807" i="95"/>
  <c r="P807" i="95"/>
  <c r="Q807" i="95"/>
  <c r="C808" i="95"/>
  <c r="D808" i="95"/>
  <c r="E808" i="95"/>
  <c r="F808" i="95"/>
  <c r="G808" i="95"/>
  <c r="H808" i="95"/>
  <c r="I808" i="95"/>
  <c r="J808" i="95"/>
  <c r="K808" i="95"/>
  <c r="L808" i="95"/>
  <c r="M808" i="95"/>
  <c r="N808" i="95"/>
  <c r="O808" i="95"/>
  <c r="P808" i="95"/>
  <c r="Q808" i="95"/>
  <c r="C809" i="95"/>
  <c r="D809" i="95"/>
  <c r="E809" i="95"/>
  <c r="F809" i="95"/>
  <c r="G809" i="95"/>
  <c r="H809" i="95"/>
  <c r="I809" i="95"/>
  <c r="J809" i="95"/>
  <c r="K809" i="95"/>
  <c r="L809" i="95"/>
  <c r="M809" i="95"/>
  <c r="N809" i="95"/>
  <c r="O809" i="95"/>
  <c r="P809" i="95"/>
  <c r="Q809" i="95"/>
  <c r="C810" i="95"/>
  <c r="D810" i="95"/>
  <c r="E810" i="95"/>
  <c r="F810" i="95"/>
  <c r="G810" i="95"/>
  <c r="H810" i="95"/>
  <c r="I810" i="95"/>
  <c r="J810" i="95"/>
  <c r="K810" i="95"/>
  <c r="L810" i="95"/>
  <c r="M810" i="95"/>
  <c r="N810" i="95"/>
  <c r="O810" i="95"/>
  <c r="P810" i="95"/>
  <c r="D805" i="95"/>
  <c r="E805" i="95"/>
  <c r="F805" i="95"/>
  <c r="G805" i="95"/>
  <c r="H805" i="95"/>
  <c r="I805" i="95"/>
  <c r="J805" i="95"/>
  <c r="K805" i="95"/>
  <c r="L805" i="95"/>
  <c r="M805" i="95"/>
  <c r="N805" i="95"/>
  <c r="O805" i="95"/>
  <c r="P805" i="95"/>
  <c r="Q805" i="95"/>
  <c r="C805" i="95"/>
  <c r="C798" i="95"/>
  <c r="C791" i="95"/>
  <c r="C784" i="95"/>
  <c r="C777" i="95"/>
  <c r="C770" i="95"/>
  <c r="C756" i="95"/>
  <c r="C749" i="95"/>
  <c r="C742" i="95"/>
  <c r="Q740" i="95"/>
  <c r="C736" i="95"/>
  <c r="D736" i="95"/>
  <c r="E736" i="95"/>
  <c r="F736" i="95"/>
  <c r="G736" i="95"/>
  <c r="H736" i="95"/>
  <c r="I736" i="95"/>
  <c r="J736" i="95"/>
  <c r="K736" i="95"/>
  <c r="L736" i="95"/>
  <c r="M736" i="95"/>
  <c r="N736" i="95"/>
  <c r="O736" i="95"/>
  <c r="P736" i="95"/>
  <c r="Q736" i="95"/>
  <c r="C737" i="95"/>
  <c r="D737" i="95"/>
  <c r="E737" i="95"/>
  <c r="F737" i="95"/>
  <c r="G737" i="95"/>
  <c r="H737" i="95"/>
  <c r="I737" i="95"/>
  <c r="J737" i="95"/>
  <c r="K737" i="95"/>
  <c r="L737" i="95"/>
  <c r="M737" i="95"/>
  <c r="N737" i="95"/>
  <c r="O737" i="95"/>
  <c r="P737" i="95"/>
  <c r="Q737" i="95"/>
  <c r="C738" i="95"/>
  <c r="D738" i="95"/>
  <c r="E738" i="95"/>
  <c r="F738" i="95"/>
  <c r="G738" i="95"/>
  <c r="H738" i="95"/>
  <c r="I738" i="95"/>
  <c r="J738" i="95"/>
  <c r="K738" i="95"/>
  <c r="L738" i="95"/>
  <c r="M738" i="95"/>
  <c r="N738" i="95"/>
  <c r="O738" i="95"/>
  <c r="P738" i="95"/>
  <c r="Q738" i="95"/>
  <c r="C739" i="95"/>
  <c r="D739" i="95"/>
  <c r="E739" i="95"/>
  <c r="F739" i="95"/>
  <c r="G739" i="95"/>
  <c r="H739" i="95"/>
  <c r="I739" i="95"/>
  <c r="J739" i="95"/>
  <c r="K739" i="95"/>
  <c r="L739" i="95"/>
  <c r="M739" i="95"/>
  <c r="N739" i="95"/>
  <c r="O739" i="95"/>
  <c r="P739" i="95"/>
  <c r="Q739" i="95"/>
  <c r="D740" i="95"/>
  <c r="E740" i="95"/>
  <c r="F740" i="95"/>
  <c r="G740" i="95"/>
  <c r="H740" i="95"/>
  <c r="I740" i="95"/>
  <c r="J740" i="95"/>
  <c r="K740" i="95"/>
  <c r="L740" i="95"/>
  <c r="M740" i="95"/>
  <c r="N740" i="95"/>
  <c r="O740" i="95"/>
  <c r="P740" i="95"/>
  <c r="D735" i="95"/>
  <c r="E735" i="95"/>
  <c r="F735" i="95"/>
  <c r="G735" i="95"/>
  <c r="H735" i="95"/>
  <c r="I735" i="95"/>
  <c r="J735" i="95"/>
  <c r="K735" i="95"/>
  <c r="L735" i="95"/>
  <c r="M735" i="95"/>
  <c r="N735" i="95"/>
  <c r="O735" i="95"/>
  <c r="P735" i="95"/>
  <c r="Q735" i="95"/>
  <c r="C735" i="95"/>
  <c r="C728" i="95"/>
  <c r="M724" i="95"/>
  <c r="Q726" i="95"/>
  <c r="C722" i="95"/>
  <c r="D722" i="95"/>
  <c r="E722" i="95"/>
  <c r="F722" i="95"/>
  <c r="G722" i="95"/>
  <c r="H722" i="95"/>
  <c r="I722" i="95"/>
  <c r="J722" i="95"/>
  <c r="K722" i="95"/>
  <c r="L722" i="95"/>
  <c r="M722" i="95"/>
  <c r="N722" i="95"/>
  <c r="O722" i="95"/>
  <c r="P722" i="95"/>
  <c r="Q722" i="95"/>
  <c r="C723" i="95"/>
  <c r="D723" i="95"/>
  <c r="E723" i="95"/>
  <c r="F723" i="95"/>
  <c r="G723" i="95"/>
  <c r="H723" i="95"/>
  <c r="I723" i="95"/>
  <c r="J723" i="95"/>
  <c r="K723" i="95"/>
  <c r="L723" i="95"/>
  <c r="M723" i="95"/>
  <c r="N723" i="95"/>
  <c r="O723" i="95"/>
  <c r="P723" i="95"/>
  <c r="Q723" i="95"/>
  <c r="C724" i="95"/>
  <c r="D724" i="95"/>
  <c r="E724" i="95"/>
  <c r="F724" i="95"/>
  <c r="G724" i="95"/>
  <c r="H724" i="95"/>
  <c r="I724" i="95"/>
  <c r="J724" i="95"/>
  <c r="K724" i="95"/>
  <c r="L724" i="95"/>
  <c r="N724" i="95"/>
  <c r="O724" i="95"/>
  <c r="P724" i="95"/>
  <c r="Q724" i="95"/>
  <c r="C725" i="95"/>
  <c r="D725" i="95"/>
  <c r="E725" i="95"/>
  <c r="F725" i="95"/>
  <c r="G725" i="95"/>
  <c r="H725" i="95"/>
  <c r="I725" i="95"/>
  <c r="J725" i="95"/>
  <c r="K725" i="95"/>
  <c r="L725" i="95"/>
  <c r="M725" i="95"/>
  <c r="N725" i="95"/>
  <c r="O725" i="95"/>
  <c r="P725" i="95"/>
  <c r="Q725" i="95"/>
  <c r="C726" i="95"/>
  <c r="D726" i="95"/>
  <c r="E726" i="95"/>
  <c r="F726" i="95"/>
  <c r="G726" i="95"/>
  <c r="H726" i="95"/>
  <c r="I726" i="95"/>
  <c r="J726" i="95"/>
  <c r="K726" i="95"/>
  <c r="L726" i="95"/>
  <c r="M726" i="95"/>
  <c r="N726" i="95"/>
  <c r="O726" i="95"/>
  <c r="P726" i="95"/>
  <c r="D721" i="95"/>
  <c r="E721" i="95"/>
  <c r="F721" i="95"/>
  <c r="G721" i="95"/>
  <c r="H721" i="95"/>
  <c r="I721" i="95"/>
  <c r="J721" i="95"/>
  <c r="K721" i="95"/>
  <c r="L721" i="95"/>
  <c r="M721" i="95"/>
  <c r="N721" i="95"/>
  <c r="O721" i="95"/>
  <c r="P721" i="95"/>
  <c r="Q721" i="95"/>
  <c r="C721" i="95"/>
  <c r="Q719" i="95"/>
  <c r="C715" i="95"/>
  <c r="D715" i="95"/>
  <c r="E715" i="95"/>
  <c r="F715" i="95"/>
  <c r="G715" i="95"/>
  <c r="H715" i="95"/>
  <c r="I715" i="95"/>
  <c r="J715" i="95"/>
  <c r="K715" i="95"/>
  <c r="L715" i="95"/>
  <c r="M715" i="95"/>
  <c r="N715" i="95"/>
  <c r="O715" i="95"/>
  <c r="P715" i="95"/>
  <c r="Q715" i="95"/>
  <c r="C716" i="95"/>
  <c r="D716" i="95"/>
  <c r="E716" i="95"/>
  <c r="F716" i="95"/>
  <c r="G716" i="95"/>
  <c r="H716" i="95"/>
  <c r="I716" i="95"/>
  <c r="J716" i="95"/>
  <c r="K716" i="95"/>
  <c r="L716" i="95"/>
  <c r="M716" i="95"/>
  <c r="N716" i="95"/>
  <c r="O716" i="95"/>
  <c r="P716" i="95"/>
  <c r="Q716" i="95"/>
  <c r="C717" i="95"/>
  <c r="D717" i="95"/>
  <c r="E717" i="95"/>
  <c r="F717" i="95"/>
  <c r="G717" i="95"/>
  <c r="H717" i="95"/>
  <c r="I717" i="95"/>
  <c r="J717" i="95"/>
  <c r="K717" i="95"/>
  <c r="L717" i="95"/>
  <c r="M717" i="95"/>
  <c r="N717" i="95"/>
  <c r="O717" i="95"/>
  <c r="P717" i="95"/>
  <c r="Q717" i="95"/>
  <c r="C718" i="95"/>
  <c r="D718" i="95"/>
  <c r="E718" i="95"/>
  <c r="F718" i="95"/>
  <c r="G718" i="95"/>
  <c r="H718" i="95"/>
  <c r="I718" i="95"/>
  <c r="J718" i="95"/>
  <c r="K718" i="95"/>
  <c r="L718" i="95"/>
  <c r="M718" i="95"/>
  <c r="N718" i="95"/>
  <c r="O718" i="95"/>
  <c r="P718" i="95"/>
  <c r="Q718" i="95"/>
  <c r="C719" i="95"/>
  <c r="D719" i="95"/>
  <c r="E719" i="95"/>
  <c r="F719" i="95"/>
  <c r="G719" i="95"/>
  <c r="H719" i="95"/>
  <c r="I719" i="95"/>
  <c r="J719" i="95"/>
  <c r="K719" i="95"/>
  <c r="L719" i="95"/>
  <c r="M719" i="95"/>
  <c r="N719" i="95"/>
  <c r="O719" i="95"/>
  <c r="P719" i="95"/>
  <c r="D714" i="95"/>
  <c r="E714" i="95"/>
  <c r="F714" i="95"/>
  <c r="G714" i="95"/>
  <c r="H714" i="95"/>
  <c r="I714" i="95"/>
  <c r="J714" i="95"/>
  <c r="K714" i="95"/>
  <c r="L714" i="95"/>
  <c r="M714" i="95"/>
  <c r="N714" i="95"/>
  <c r="O714" i="95"/>
  <c r="P714" i="95"/>
  <c r="Q714" i="95"/>
  <c r="Q712" i="95"/>
  <c r="C708" i="95"/>
  <c r="D708" i="95"/>
  <c r="E708" i="95"/>
  <c r="F708" i="95"/>
  <c r="G708" i="95"/>
  <c r="H708" i="95"/>
  <c r="I708" i="95"/>
  <c r="J708" i="95"/>
  <c r="K708" i="95"/>
  <c r="L708" i="95"/>
  <c r="M708" i="95"/>
  <c r="N708" i="95"/>
  <c r="O708" i="95"/>
  <c r="P708" i="95"/>
  <c r="Q708" i="95"/>
  <c r="C709" i="95"/>
  <c r="D709" i="95"/>
  <c r="E709" i="95"/>
  <c r="F709" i="95"/>
  <c r="G709" i="95"/>
  <c r="H709" i="95"/>
  <c r="I709" i="95"/>
  <c r="J709" i="95"/>
  <c r="K709" i="95"/>
  <c r="L709" i="95"/>
  <c r="M709" i="95"/>
  <c r="N709" i="95"/>
  <c r="O709" i="95"/>
  <c r="P709" i="95"/>
  <c r="Q709" i="95"/>
  <c r="C710" i="95"/>
  <c r="D710" i="95"/>
  <c r="E710" i="95"/>
  <c r="F710" i="95"/>
  <c r="G710" i="95"/>
  <c r="H710" i="95"/>
  <c r="I710" i="95"/>
  <c r="J710" i="95"/>
  <c r="K710" i="95"/>
  <c r="L710" i="95"/>
  <c r="M710" i="95"/>
  <c r="N710" i="95"/>
  <c r="O710" i="95"/>
  <c r="P710" i="95"/>
  <c r="Q710" i="95"/>
  <c r="C711" i="95"/>
  <c r="D711" i="95"/>
  <c r="E711" i="95"/>
  <c r="F711" i="95"/>
  <c r="G711" i="95"/>
  <c r="H711" i="95"/>
  <c r="I711" i="95"/>
  <c r="J711" i="95"/>
  <c r="K711" i="95"/>
  <c r="L711" i="95"/>
  <c r="M711" i="95"/>
  <c r="N711" i="95"/>
  <c r="O711" i="95"/>
  <c r="P711" i="95"/>
  <c r="Q711" i="95"/>
  <c r="C712" i="95"/>
  <c r="D712" i="95"/>
  <c r="E712" i="95"/>
  <c r="F712" i="95"/>
  <c r="G712" i="95"/>
  <c r="H712" i="95"/>
  <c r="I712" i="95"/>
  <c r="J712" i="95"/>
  <c r="K712" i="95"/>
  <c r="L712" i="95"/>
  <c r="M712" i="95"/>
  <c r="N712" i="95"/>
  <c r="O712" i="95"/>
  <c r="P712" i="95"/>
  <c r="D707" i="95"/>
  <c r="E707" i="95"/>
  <c r="F707" i="95"/>
  <c r="G707" i="95"/>
  <c r="H707" i="95"/>
  <c r="I707" i="95"/>
  <c r="J707" i="95"/>
  <c r="K707" i="95"/>
  <c r="L707" i="95"/>
  <c r="M707" i="95"/>
  <c r="N707" i="95"/>
  <c r="O707" i="95"/>
  <c r="P707" i="95"/>
  <c r="Q707" i="95"/>
  <c r="C707" i="95"/>
  <c r="N702" i="95"/>
  <c r="O695" i="95"/>
  <c r="Q705" i="95"/>
  <c r="C701" i="95"/>
  <c r="D701" i="95"/>
  <c r="E701" i="95"/>
  <c r="F701" i="95"/>
  <c r="G701" i="95"/>
  <c r="H701" i="95"/>
  <c r="I701" i="95"/>
  <c r="J701" i="95"/>
  <c r="K701" i="95"/>
  <c r="L701" i="95"/>
  <c r="M701" i="95"/>
  <c r="N701" i="95"/>
  <c r="O701" i="95"/>
  <c r="P701" i="95"/>
  <c r="Q701" i="95"/>
  <c r="C702" i="95"/>
  <c r="D702" i="95"/>
  <c r="E702" i="95"/>
  <c r="F702" i="95"/>
  <c r="G702" i="95"/>
  <c r="H702" i="95"/>
  <c r="I702" i="95"/>
  <c r="J702" i="95"/>
  <c r="K702" i="95"/>
  <c r="L702" i="95"/>
  <c r="M702" i="95"/>
  <c r="O702" i="95"/>
  <c r="P702" i="95"/>
  <c r="Q702" i="95"/>
  <c r="C703" i="95"/>
  <c r="D703" i="95"/>
  <c r="E703" i="95"/>
  <c r="F703" i="95"/>
  <c r="G703" i="95"/>
  <c r="H703" i="95"/>
  <c r="I703" i="95"/>
  <c r="J703" i="95"/>
  <c r="K703" i="95"/>
  <c r="L703" i="95"/>
  <c r="M703" i="95"/>
  <c r="N703" i="95"/>
  <c r="O703" i="95"/>
  <c r="P703" i="95"/>
  <c r="Q703" i="95"/>
  <c r="C704" i="95"/>
  <c r="D704" i="95"/>
  <c r="E704" i="95"/>
  <c r="F704" i="95"/>
  <c r="G704" i="95"/>
  <c r="H704" i="95"/>
  <c r="I704" i="95"/>
  <c r="J704" i="95"/>
  <c r="K704" i="95"/>
  <c r="L704" i="95"/>
  <c r="M704" i="95"/>
  <c r="N704" i="95"/>
  <c r="O704" i="95"/>
  <c r="P704" i="95"/>
  <c r="Q704" i="95"/>
  <c r="C705" i="95"/>
  <c r="D705" i="95"/>
  <c r="E705" i="95"/>
  <c r="F705" i="95"/>
  <c r="G705" i="95"/>
  <c r="H705" i="95"/>
  <c r="I705" i="95"/>
  <c r="J705" i="95"/>
  <c r="K705" i="95"/>
  <c r="L705" i="95"/>
  <c r="M705" i="95"/>
  <c r="N705" i="95"/>
  <c r="O705" i="95"/>
  <c r="P705" i="95"/>
  <c r="D700" i="95"/>
  <c r="E700" i="95"/>
  <c r="F700" i="95"/>
  <c r="G700" i="95"/>
  <c r="H700" i="95"/>
  <c r="I700" i="95"/>
  <c r="J700" i="95"/>
  <c r="K700" i="95"/>
  <c r="L700" i="95"/>
  <c r="M700" i="95"/>
  <c r="N700" i="95"/>
  <c r="O700" i="95"/>
  <c r="P700" i="95"/>
  <c r="Q700" i="95"/>
  <c r="C700" i="95"/>
  <c r="I695" i="95"/>
  <c r="Q698" i="95"/>
  <c r="C694" i="95"/>
  <c r="D694" i="95"/>
  <c r="E694" i="95"/>
  <c r="F694" i="95"/>
  <c r="G694" i="95"/>
  <c r="H694" i="95"/>
  <c r="I694" i="95"/>
  <c r="J694" i="95"/>
  <c r="K694" i="95"/>
  <c r="L694" i="95"/>
  <c r="M694" i="95"/>
  <c r="N694" i="95"/>
  <c r="O694" i="95"/>
  <c r="P694" i="95"/>
  <c r="Q694" i="95"/>
  <c r="C695" i="95"/>
  <c r="D695" i="95"/>
  <c r="E695" i="95"/>
  <c r="F695" i="95"/>
  <c r="G695" i="95"/>
  <c r="H695" i="95"/>
  <c r="J695" i="95"/>
  <c r="K695" i="95"/>
  <c r="L695" i="95"/>
  <c r="M695" i="95"/>
  <c r="N695" i="95"/>
  <c r="P695" i="95"/>
  <c r="Q695" i="95"/>
  <c r="C696" i="95"/>
  <c r="D696" i="95"/>
  <c r="E696" i="95"/>
  <c r="F696" i="95"/>
  <c r="G696" i="95"/>
  <c r="H696" i="95"/>
  <c r="I696" i="95"/>
  <c r="J696" i="95"/>
  <c r="K696" i="95"/>
  <c r="L696" i="95"/>
  <c r="M696" i="95"/>
  <c r="N696" i="95"/>
  <c r="O696" i="95"/>
  <c r="P696" i="95"/>
  <c r="Q696" i="95"/>
  <c r="C697" i="95"/>
  <c r="D697" i="95"/>
  <c r="E697" i="95"/>
  <c r="F697" i="95"/>
  <c r="G697" i="95"/>
  <c r="H697" i="95"/>
  <c r="I697" i="95"/>
  <c r="J697" i="95"/>
  <c r="K697" i="95"/>
  <c r="L697" i="95"/>
  <c r="M697" i="95"/>
  <c r="N697" i="95"/>
  <c r="O697" i="95"/>
  <c r="P697" i="95"/>
  <c r="Q697" i="95"/>
  <c r="C698" i="95"/>
  <c r="D698" i="95"/>
  <c r="E698" i="95"/>
  <c r="F698" i="95"/>
  <c r="G698" i="95"/>
  <c r="H698" i="95"/>
  <c r="I698" i="95"/>
  <c r="J698" i="95"/>
  <c r="K698" i="95"/>
  <c r="L698" i="95"/>
  <c r="M698" i="95"/>
  <c r="N698" i="95"/>
  <c r="O698" i="95"/>
  <c r="P698" i="95"/>
  <c r="D693" i="95"/>
  <c r="E693" i="95"/>
  <c r="F693" i="95"/>
  <c r="G693" i="95"/>
  <c r="H693" i="95"/>
  <c r="I693" i="95"/>
  <c r="J693" i="95"/>
  <c r="K693" i="95"/>
  <c r="L693" i="95"/>
  <c r="M693" i="95"/>
  <c r="N693" i="95"/>
  <c r="O693" i="95"/>
  <c r="P693" i="95"/>
  <c r="Q693" i="95"/>
  <c r="C686" i="95"/>
  <c r="C679" i="95"/>
  <c r="C672" i="95"/>
  <c r="C665" i="95"/>
  <c r="Q663" i="95"/>
  <c r="C659" i="95"/>
  <c r="D659" i="95"/>
  <c r="E659" i="95"/>
  <c r="F659" i="95"/>
  <c r="G659" i="95"/>
  <c r="H659" i="95"/>
  <c r="I659" i="95"/>
  <c r="J659" i="95"/>
  <c r="K659" i="95"/>
  <c r="L659" i="95"/>
  <c r="M659" i="95"/>
  <c r="N659" i="95"/>
  <c r="O659" i="95"/>
  <c r="P659" i="95"/>
  <c r="Q659" i="95"/>
  <c r="C660" i="95"/>
  <c r="D660" i="95"/>
  <c r="E660" i="95"/>
  <c r="F660" i="95"/>
  <c r="G660" i="95"/>
  <c r="H660" i="95"/>
  <c r="I660" i="95"/>
  <c r="J660" i="95"/>
  <c r="K660" i="95"/>
  <c r="L660" i="95"/>
  <c r="M660" i="95"/>
  <c r="N660" i="95"/>
  <c r="O660" i="95"/>
  <c r="P660" i="95"/>
  <c r="Q660" i="95"/>
  <c r="C661" i="95"/>
  <c r="D661" i="95"/>
  <c r="E661" i="95"/>
  <c r="F661" i="95"/>
  <c r="G661" i="95"/>
  <c r="H661" i="95"/>
  <c r="I661" i="95"/>
  <c r="J661" i="95"/>
  <c r="K661" i="95"/>
  <c r="L661" i="95"/>
  <c r="M661" i="95"/>
  <c r="N661" i="95"/>
  <c r="O661" i="95"/>
  <c r="P661" i="95"/>
  <c r="Q661" i="95"/>
  <c r="C662" i="95"/>
  <c r="D662" i="95"/>
  <c r="E662" i="95"/>
  <c r="F662" i="95"/>
  <c r="G662" i="95"/>
  <c r="H662" i="95"/>
  <c r="I662" i="95"/>
  <c r="J662" i="95"/>
  <c r="K662" i="95"/>
  <c r="L662" i="95"/>
  <c r="M662" i="95"/>
  <c r="N662" i="95"/>
  <c r="O662" i="95"/>
  <c r="P662" i="95"/>
  <c r="Q662" i="95"/>
  <c r="C663" i="95"/>
  <c r="D663" i="95"/>
  <c r="E663" i="95"/>
  <c r="F663" i="95"/>
  <c r="G663" i="95"/>
  <c r="H663" i="95"/>
  <c r="I663" i="95"/>
  <c r="J663" i="95"/>
  <c r="K663" i="95"/>
  <c r="L663" i="95"/>
  <c r="M663" i="95"/>
  <c r="N663" i="95"/>
  <c r="O663" i="95"/>
  <c r="P663" i="95"/>
  <c r="D658" i="95"/>
  <c r="E658" i="95"/>
  <c r="F658" i="95"/>
  <c r="G658" i="95"/>
  <c r="H658" i="95"/>
  <c r="I658" i="95"/>
  <c r="J658" i="95"/>
  <c r="K658" i="95"/>
  <c r="L658" i="95"/>
  <c r="M658" i="95"/>
  <c r="N658" i="95"/>
  <c r="O658" i="95"/>
  <c r="P658" i="95"/>
  <c r="Q658" i="95"/>
  <c r="C658" i="95"/>
  <c r="J653" i="95"/>
  <c r="L646" i="95"/>
  <c r="F638" i="95"/>
  <c r="Q635" i="95"/>
  <c r="C631" i="95"/>
  <c r="D631" i="95"/>
  <c r="E631" i="95"/>
  <c r="F631" i="95"/>
  <c r="G631" i="95"/>
  <c r="H631" i="95"/>
  <c r="I631" i="95"/>
  <c r="J631" i="95"/>
  <c r="K631" i="95"/>
  <c r="L631" i="95"/>
  <c r="M631" i="95"/>
  <c r="N631" i="95"/>
  <c r="O631" i="95"/>
  <c r="P631" i="95"/>
  <c r="Q631" i="95"/>
  <c r="C632" i="95"/>
  <c r="D632" i="95"/>
  <c r="E632" i="95"/>
  <c r="F632" i="95"/>
  <c r="G632" i="95"/>
  <c r="H632" i="95"/>
  <c r="I632" i="95"/>
  <c r="J632" i="95"/>
  <c r="K632" i="95"/>
  <c r="L632" i="95"/>
  <c r="M632" i="95"/>
  <c r="N632" i="95"/>
  <c r="O632" i="95"/>
  <c r="P632" i="95"/>
  <c r="Q632" i="95"/>
  <c r="C633" i="95"/>
  <c r="D633" i="95"/>
  <c r="E633" i="95"/>
  <c r="F633" i="95"/>
  <c r="G633" i="95"/>
  <c r="H633" i="95"/>
  <c r="I633" i="95"/>
  <c r="J633" i="95"/>
  <c r="K633" i="95"/>
  <c r="L633" i="95"/>
  <c r="M633" i="95"/>
  <c r="N633" i="95"/>
  <c r="O633" i="95"/>
  <c r="P633" i="95"/>
  <c r="Q633" i="95"/>
  <c r="C634" i="95"/>
  <c r="D634" i="95"/>
  <c r="E634" i="95"/>
  <c r="F634" i="95"/>
  <c r="G634" i="95"/>
  <c r="H634" i="95"/>
  <c r="I634" i="95"/>
  <c r="J634" i="95"/>
  <c r="K634" i="95"/>
  <c r="L634" i="95"/>
  <c r="M634" i="95"/>
  <c r="N634" i="95"/>
  <c r="O634" i="95"/>
  <c r="P634" i="95"/>
  <c r="Q634" i="95"/>
  <c r="C635" i="95"/>
  <c r="D635" i="95"/>
  <c r="E635" i="95"/>
  <c r="F635" i="95"/>
  <c r="G635" i="95"/>
  <c r="H635" i="95"/>
  <c r="I635" i="95"/>
  <c r="J635" i="95"/>
  <c r="K635" i="95"/>
  <c r="L635" i="95"/>
  <c r="M635" i="95"/>
  <c r="N635" i="95"/>
  <c r="O635" i="95"/>
  <c r="P635" i="95"/>
  <c r="D630" i="95"/>
  <c r="E630" i="95"/>
  <c r="F630" i="95"/>
  <c r="G630" i="95"/>
  <c r="H630" i="95"/>
  <c r="I630" i="95"/>
  <c r="J630" i="95"/>
  <c r="K630" i="95"/>
  <c r="L630" i="95"/>
  <c r="M630" i="95"/>
  <c r="N630" i="95"/>
  <c r="O630" i="95"/>
  <c r="P630" i="95"/>
  <c r="Q630" i="95"/>
  <c r="C630" i="95"/>
  <c r="I626" i="95"/>
  <c r="I618" i="95"/>
  <c r="I611" i="95"/>
  <c r="J605" i="95"/>
  <c r="G598" i="95"/>
  <c r="I591" i="95"/>
  <c r="F582" i="95"/>
  <c r="J577" i="95"/>
  <c r="I569" i="95"/>
  <c r="H563" i="95"/>
  <c r="I556" i="95"/>
  <c r="H549" i="95"/>
  <c r="H542" i="95"/>
  <c r="H534" i="95"/>
  <c r="J535" i="95"/>
  <c r="G527" i="95"/>
  <c r="H520" i="95"/>
  <c r="G514" i="95"/>
  <c r="I507" i="95"/>
  <c r="E497" i="95"/>
  <c r="H500" i="95"/>
  <c r="H493" i="95"/>
  <c r="H486" i="95"/>
  <c r="G478" i="95"/>
  <c r="H472" i="95"/>
  <c r="I465" i="95"/>
  <c r="H457" i="95"/>
  <c r="H451" i="95"/>
  <c r="I444" i="95"/>
  <c r="F436" i="95"/>
  <c r="I428" i="95"/>
  <c r="H421" i="95"/>
  <c r="G414" i="95"/>
  <c r="H407" i="95"/>
  <c r="H402" i="95"/>
  <c r="H394" i="95"/>
  <c r="H387" i="95"/>
  <c r="H381" i="95"/>
  <c r="H375" i="95"/>
  <c r="H366" i="95"/>
  <c r="H360" i="95"/>
  <c r="H353" i="95"/>
  <c r="H345" i="95"/>
  <c r="H338" i="95"/>
  <c r="G331" i="95"/>
  <c r="L324" i="95"/>
  <c r="D316" i="95"/>
  <c r="J309" i="95"/>
  <c r="K303" i="95"/>
  <c r="D295" i="95"/>
  <c r="G289" i="95"/>
  <c r="G283" i="95"/>
  <c r="H276" i="95"/>
  <c r="H268" i="95"/>
  <c r="I261" i="95"/>
  <c r="I254" i="95"/>
  <c r="G249" i="95"/>
  <c r="H240" i="95"/>
  <c r="H225" i="95"/>
  <c r="L218" i="95"/>
  <c r="C210" i="95"/>
  <c r="C203" i="95"/>
  <c r="C196" i="95"/>
  <c r="Q502" i="92"/>
  <c r="C498" i="92"/>
  <c r="D498" i="92"/>
  <c r="E498" i="92"/>
  <c r="F498" i="92"/>
  <c r="G498" i="92"/>
  <c r="H498" i="92"/>
  <c r="I498" i="92"/>
  <c r="J498" i="92"/>
  <c r="K498" i="92"/>
  <c r="L498" i="92"/>
  <c r="M498" i="92"/>
  <c r="N498" i="92"/>
  <c r="O498" i="92"/>
  <c r="P498" i="92"/>
  <c r="Q498" i="92"/>
  <c r="C499" i="92"/>
  <c r="D499" i="92"/>
  <c r="E499" i="92"/>
  <c r="F499" i="92"/>
  <c r="G499" i="92"/>
  <c r="H499" i="92"/>
  <c r="I499" i="92"/>
  <c r="J499" i="92"/>
  <c r="K499" i="92"/>
  <c r="L499" i="92"/>
  <c r="M499" i="92"/>
  <c r="N499" i="92"/>
  <c r="O499" i="92"/>
  <c r="P499" i="92"/>
  <c r="Q499" i="92"/>
  <c r="C500" i="92"/>
  <c r="D500" i="92"/>
  <c r="E500" i="92"/>
  <c r="F500" i="92"/>
  <c r="G500" i="92"/>
  <c r="H500" i="92"/>
  <c r="I500" i="92"/>
  <c r="J500" i="92"/>
  <c r="K500" i="92"/>
  <c r="L500" i="92"/>
  <c r="M500" i="92"/>
  <c r="N500" i="92"/>
  <c r="O500" i="92"/>
  <c r="P500" i="92"/>
  <c r="Q500" i="92"/>
  <c r="C501" i="92"/>
  <c r="D501" i="92"/>
  <c r="E501" i="92"/>
  <c r="F501" i="92"/>
  <c r="G501" i="92"/>
  <c r="H501" i="92"/>
  <c r="I501" i="92"/>
  <c r="J501" i="92"/>
  <c r="K501" i="92"/>
  <c r="L501" i="92"/>
  <c r="M501" i="92"/>
  <c r="N501" i="92"/>
  <c r="O501" i="92"/>
  <c r="P501" i="92"/>
  <c r="Q501" i="92"/>
  <c r="C502" i="92"/>
  <c r="D502" i="92"/>
  <c r="E502" i="92"/>
  <c r="F502" i="92"/>
  <c r="G502" i="92"/>
  <c r="H502" i="92"/>
  <c r="I502" i="92"/>
  <c r="J502" i="92"/>
  <c r="K502" i="92"/>
  <c r="L502" i="92"/>
  <c r="M502" i="92"/>
  <c r="N502" i="92"/>
  <c r="O502" i="92"/>
  <c r="P502" i="92"/>
  <c r="D497" i="92"/>
  <c r="E497" i="92"/>
  <c r="F497" i="92"/>
  <c r="G497" i="92"/>
  <c r="H497" i="92"/>
  <c r="I497" i="92"/>
  <c r="J497" i="92"/>
  <c r="K497" i="92"/>
  <c r="L497" i="92"/>
  <c r="M497" i="92"/>
  <c r="N497" i="92"/>
  <c r="O497" i="92"/>
  <c r="P497" i="92"/>
  <c r="Q497" i="92"/>
  <c r="C497" i="92"/>
  <c r="Q495" i="92"/>
  <c r="C491" i="92"/>
  <c r="D491" i="92"/>
  <c r="E491" i="92"/>
  <c r="F491" i="92"/>
  <c r="G491" i="92"/>
  <c r="H491" i="92"/>
  <c r="I491" i="92"/>
  <c r="J491" i="92"/>
  <c r="K491" i="92"/>
  <c r="L491" i="92"/>
  <c r="M491" i="92"/>
  <c r="N491" i="92"/>
  <c r="O491" i="92"/>
  <c r="P491" i="92"/>
  <c r="Q491" i="92"/>
  <c r="C492" i="92"/>
  <c r="D492" i="92"/>
  <c r="E492" i="92"/>
  <c r="F492" i="92"/>
  <c r="G492" i="92"/>
  <c r="H492" i="92"/>
  <c r="I492" i="92"/>
  <c r="J492" i="92"/>
  <c r="K492" i="92"/>
  <c r="L492" i="92"/>
  <c r="M492" i="92"/>
  <c r="N492" i="92"/>
  <c r="O492" i="92"/>
  <c r="P492" i="92"/>
  <c r="Q492" i="92"/>
  <c r="C493" i="92"/>
  <c r="D493" i="92"/>
  <c r="E493" i="92"/>
  <c r="F493" i="92"/>
  <c r="G493" i="92"/>
  <c r="H493" i="92"/>
  <c r="I493" i="92"/>
  <c r="J493" i="92"/>
  <c r="K493" i="92"/>
  <c r="L493" i="92"/>
  <c r="M493" i="92"/>
  <c r="N493" i="92"/>
  <c r="O493" i="92"/>
  <c r="P493" i="92"/>
  <c r="Q493" i="92"/>
  <c r="C494" i="92"/>
  <c r="D494" i="92"/>
  <c r="E494" i="92"/>
  <c r="F494" i="92"/>
  <c r="G494" i="92"/>
  <c r="H494" i="92"/>
  <c r="I494" i="92"/>
  <c r="J494" i="92"/>
  <c r="K494" i="92"/>
  <c r="L494" i="92"/>
  <c r="M494" i="92"/>
  <c r="N494" i="92"/>
  <c r="O494" i="92"/>
  <c r="P494" i="92"/>
  <c r="Q494" i="92"/>
  <c r="C495" i="92"/>
  <c r="D495" i="92"/>
  <c r="E495" i="92"/>
  <c r="F495" i="92"/>
  <c r="G495" i="92"/>
  <c r="H495" i="92"/>
  <c r="I495" i="92"/>
  <c r="J495" i="92"/>
  <c r="K495" i="92"/>
  <c r="L495" i="92"/>
  <c r="M495" i="92"/>
  <c r="N495" i="92"/>
  <c r="O495" i="92"/>
  <c r="P495" i="92"/>
  <c r="D490" i="92"/>
  <c r="E490" i="92"/>
  <c r="F490" i="92"/>
  <c r="G490" i="92"/>
  <c r="H490" i="92"/>
  <c r="I490" i="92"/>
  <c r="J490" i="92"/>
  <c r="K490" i="92"/>
  <c r="L490" i="92"/>
  <c r="M490" i="92"/>
  <c r="N490" i="92"/>
  <c r="O490" i="92"/>
  <c r="P490" i="92"/>
  <c r="Q490" i="92"/>
  <c r="C490" i="92"/>
  <c r="Q488" i="92"/>
  <c r="C484" i="92"/>
  <c r="D484" i="92"/>
  <c r="E484" i="92"/>
  <c r="F484" i="92"/>
  <c r="G484" i="92"/>
  <c r="H484" i="92"/>
  <c r="I484" i="92"/>
  <c r="J484" i="92"/>
  <c r="K484" i="92"/>
  <c r="L484" i="92"/>
  <c r="M484" i="92"/>
  <c r="N484" i="92"/>
  <c r="O484" i="92"/>
  <c r="P484" i="92"/>
  <c r="Q484" i="92"/>
  <c r="C485" i="92"/>
  <c r="D485" i="92"/>
  <c r="E485" i="92"/>
  <c r="F485" i="92"/>
  <c r="G485" i="92"/>
  <c r="H485" i="92"/>
  <c r="I485" i="92"/>
  <c r="J485" i="92"/>
  <c r="K485" i="92"/>
  <c r="L485" i="92"/>
  <c r="M485" i="92"/>
  <c r="N485" i="92"/>
  <c r="O485" i="92"/>
  <c r="P485" i="92"/>
  <c r="Q485" i="92"/>
  <c r="C486" i="92"/>
  <c r="D486" i="92"/>
  <c r="E486" i="92"/>
  <c r="F486" i="92"/>
  <c r="G486" i="92"/>
  <c r="H486" i="92"/>
  <c r="I486" i="92"/>
  <c r="J486" i="92"/>
  <c r="K486" i="92"/>
  <c r="L486" i="92"/>
  <c r="M486" i="92"/>
  <c r="N486" i="92"/>
  <c r="O486" i="92"/>
  <c r="P486" i="92"/>
  <c r="Q486" i="92"/>
  <c r="C487" i="92"/>
  <c r="D487" i="92"/>
  <c r="E487" i="92"/>
  <c r="F487" i="92"/>
  <c r="G487" i="92"/>
  <c r="H487" i="92"/>
  <c r="I487" i="92"/>
  <c r="J487" i="92"/>
  <c r="K487" i="92"/>
  <c r="L487" i="92"/>
  <c r="M487" i="92"/>
  <c r="N487" i="92"/>
  <c r="O487" i="92"/>
  <c r="P487" i="92"/>
  <c r="Q487" i="92"/>
  <c r="C488" i="92"/>
  <c r="D488" i="92"/>
  <c r="E488" i="92"/>
  <c r="F488" i="92"/>
  <c r="G488" i="92"/>
  <c r="H488" i="92"/>
  <c r="I488" i="92"/>
  <c r="J488" i="92"/>
  <c r="K488" i="92"/>
  <c r="L488" i="92"/>
  <c r="M488" i="92"/>
  <c r="N488" i="92"/>
  <c r="O488" i="92"/>
  <c r="P488" i="92"/>
  <c r="D483" i="92"/>
  <c r="E483" i="92"/>
  <c r="F483" i="92"/>
  <c r="G483" i="92"/>
  <c r="H483" i="92"/>
  <c r="I483" i="92"/>
  <c r="J483" i="92"/>
  <c r="K483" i="92"/>
  <c r="L483" i="92"/>
  <c r="M483" i="92"/>
  <c r="N483" i="92"/>
  <c r="O483" i="92"/>
  <c r="P483" i="92"/>
  <c r="Q483" i="92"/>
  <c r="C483" i="92"/>
  <c r="Q481" i="92"/>
  <c r="C477" i="92"/>
  <c r="D477" i="92"/>
  <c r="E477" i="92"/>
  <c r="F477" i="92"/>
  <c r="G477" i="92"/>
  <c r="H477" i="92"/>
  <c r="I477" i="92"/>
  <c r="J477" i="92"/>
  <c r="K477" i="92"/>
  <c r="L477" i="92"/>
  <c r="M477" i="92"/>
  <c r="N477" i="92"/>
  <c r="O477" i="92"/>
  <c r="P477" i="92"/>
  <c r="Q477" i="92"/>
  <c r="C478" i="92"/>
  <c r="D478" i="92"/>
  <c r="E478" i="92"/>
  <c r="F478" i="92"/>
  <c r="G478" i="92"/>
  <c r="H478" i="92"/>
  <c r="I478" i="92"/>
  <c r="J478" i="92"/>
  <c r="K478" i="92"/>
  <c r="L478" i="92"/>
  <c r="M478" i="92"/>
  <c r="N478" i="92"/>
  <c r="O478" i="92"/>
  <c r="P478" i="92"/>
  <c r="Q478" i="92"/>
  <c r="C479" i="92"/>
  <c r="D479" i="92"/>
  <c r="E479" i="92"/>
  <c r="F479" i="92"/>
  <c r="G479" i="92"/>
  <c r="H479" i="92"/>
  <c r="I479" i="92"/>
  <c r="J479" i="92"/>
  <c r="K479" i="92"/>
  <c r="L479" i="92"/>
  <c r="M479" i="92"/>
  <c r="N479" i="92"/>
  <c r="O479" i="92"/>
  <c r="P479" i="92"/>
  <c r="Q479" i="92"/>
  <c r="C480" i="92"/>
  <c r="D480" i="92"/>
  <c r="E480" i="92"/>
  <c r="F480" i="92"/>
  <c r="G480" i="92"/>
  <c r="H480" i="92"/>
  <c r="I480" i="92"/>
  <c r="J480" i="92"/>
  <c r="K480" i="92"/>
  <c r="L480" i="92"/>
  <c r="M480" i="92"/>
  <c r="N480" i="92"/>
  <c r="O480" i="92"/>
  <c r="P480" i="92"/>
  <c r="Q480" i="92"/>
  <c r="C481" i="92"/>
  <c r="D481" i="92"/>
  <c r="E481" i="92"/>
  <c r="F481" i="92"/>
  <c r="G481" i="92"/>
  <c r="H481" i="92"/>
  <c r="I481" i="92"/>
  <c r="J481" i="92"/>
  <c r="K481" i="92"/>
  <c r="L481" i="92"/>
  <c r="M481" i="92"/>
  <c r="N481" i="92"/>
  <c r="O481" i="92"/>
  <c r="P481" i="92"/>
  <c r="D476" i="92"/>
  <c r="E476" i="92"/>
  <c r="F476" i="92"/>
  <c r="G476" i="92"/>
  <c r="H476" i="92"/>
  <c r="I476" i="92"/>
  <c r="J476" i="92"/>
  <c r="K476" i="92"/>
  <c r="L476" i="92"/>
  <c r="M476" i="92"/>
  <c r="N476" i="92"/>
  <c r="O476" i="92"/>
  <c r="P476" i="92"/>
  <c r="Q476" i="92"/>
  <c r="C476" i="92"/>
  <c r="Q474" i="92"/>
  <c r="C470" i="92"/>
  <c r="D470" i="92"/>
  <c r="E470" i="92"/>
  <c r="F470" i="92"/>
  <c r="G470" i="92"/>
  <c r="H470" i="92"/>
  <c r="I470" i="92"/>
  <c r="J470" i="92"/>
  <c r="K470" i="92"/>
  <c r="L470" i="92"/>
  <c r="M470" i="92"/>
  <c r="N470" i="92"/>
  <c r="O470" i="92"/>
  <c r="P470" i="92"/>
  <c r="Q470" i="92"/>
  <c r="C471" i="92"/>
  <c r="D471" i="92"/>
  <c r="E471" i="92"/>
  <c r="F471" i="92"/>
  <c r="G471" i="92"/>
  <c r="H471" i="92"/>
  <c r="I471" i="92"/>
  <c r="J471" i="92"/>
  <c r="K471" i="92"/>
  <c r="L471" i="92"/>
  <c r="M471" i="92"/>
  <c r="N471" i="92"/>
  <c r="O471" i="92"/>
  <c r="P471" i="92"/>
  <c r="Q471" i="92"/>
  <c r="C472" i="92"/>
  <c r="D472" i="92"/>
  <c r="E472" i="92"/>
  <c r="F472" i="92"/>
  <c r="G472" i="92"/>
  <c r="H472" i="92"/>
  <c r="I472" i="92"/>
  <c r="J472" i="92"/>
  <c r="K472" i="92"/>
  <c r="L472" i="92"/>
  <c r="M472" i="92"/>
  <c r="N472" i="92"/>
  <c r="O472" i="92"/>
  <c r="P472" i="92"/>
  <c r="Q472" i="92"/>
  <c r="C473" i="92"/>
  <c r="D473" i="92"/>
  <c r="E473" i="92"/>
  <c r="F473" i="92"/>
  <c r="G473" i="92"/>
  <c r="H473" i="92"/>
  <c r="I473" i="92"/>
  <c r="J473" i="92"/>
  <c r="K473" i="92"/>
  <c r="L473" i="92"/>
  <c r="M473" i="92"/>
  <c r="N473" i="92"/>
  <c r="O473" i="92"/>
  <c r="P473" i="92"/>
  <c r="Q473" i="92"/>
  <c r="C474" i="92"/>
  <c r="D474" i="92"/>
  <c r="E474" i="92"/>
  <c r="F474" i="92"/>
  <c r="G474" i="92"/>
  <c r="H474" i="92"/>
  <c r="I474" i="92"/>
  <c r="J474" i="92"/>
  <c r="K474" i="92"/>
  <c r="L474" i="92"/>
  <c r="M474" i="92"/>
  <c r="N474" i="92"/>
  <c r="O474" i="92"/>
  <c r="P474" i="92"/>
  <c r="D469" i="92"/>
  <c r="E469" i="92"/>
  <c r="F469" i="92"/>
  <c r="G469" i="92"/>
  <c r="H469" i="92"/>
  <c r="I469" i="92"/>
  <c r="J469" i="92"/>
  <c r="K469" i="92"/>
  <c r="L469" i="92"/>
  <c r="M469" i="92"/>
  <c r="N469" i="92"/>
  <c r="O469" i="92"/>
  <c r="P469" i="92"/>
  <c r="Q469" i="92"/>
  <c r="C469" i="92"/>
  <c r="Q467" i="92"/>
  <c r="C463" i="92"/>
  <c r="D463" i="92"/>
  <c r="E463" i="92"/>
  <c r="F463" i="92"/>
  <c r="G463" i="92"/>
  <c r="H463" i="92"/>
  <c r="I463" i="92"/>
  <c r="J463" i="92"/>
  <c r="K463" i="92"/>
  <c r="L463" i="92"/>
  <c r="M463" i="92"/>
  <c r="N463" i="92"/>
  <c r="O463" i="92"/>
  <c r="P463" i="92"/>
  <c r="Q463" i="92"/>
  <c r="C464" i="92"/>
  <c r="D464" i="92"/>
  <c r="E464" i="92"/>
  <c r="F464" i="92"/>
  <c r="G464" i="92"/>
  <c r="H464" i="92"/>
  <c r="I464" i="92"/>
  <c r="J464" i="92"/>
  <c r="K464" i="92"/>
  <c r="L464" i="92"/>
  <c r="M464" i="92"/>
  <c r="N464" i="92"/>
  <c r="O464" i="92"/>
  <c r="P464" i="92"/>
  <c r="Q464" i="92"/>
  <c r="C465" i="92"/>
  <c r="D465" i="92"/>
  <c r="E465" i="92"/>
  <c r="F465" i="92"/>
  <c r="G465" i="92"/>
  <c r="H465" i="92"/>
  <c r="I465" i="92"/>
  <c r="J465" i="92"/>
  <c r="K465" i="92"/>
  <c r="L465" i="92"/>
  <c r="M465" i="92"/>
  <c r="N465" i="92"/>
  <c r="O465" i="92"/>
  <c r="P465" i="92"/>
  <c r="Q465" i="92"/>
  <c r="C466" i="92"/>
  <c r="D466" i="92"/>
  <c r="E466" i="92"/>
  <c r="F466" i="92"/>
  <c r="G466" i="92"/>
  <c r="H466" i="92"/>
  <c r="I466" i="92"/>
  <c r="J466" i="92"/>
  <c r="K466" i="92"/>
  <c r="L466" i="92"/>
  <c r="M466" i="92"/>
  <c r="N466" i="92"/>
  <c r="O466" i="92"/>
  <c r="P466" i="92"/>
  <c r="Q466" i="92"/>
  <c r="C467" i="92"/>
  <c r="D467" i="92"/>
  <c r="E467" i="92"/>
  <c r="F467" i="92"/>
  <c r="G467" i="92"/>
  <c r="H467" i="92"/>
  <c r="I467" i="92"/>
  <c r="J467" i="92"/>
  <c r="K467" i="92"/>
  <c r="L467" i="92"/>
  <c r="M467" i="92"/>
  <c r="N467" i="92"/>
  <c r="O467" i="92"/>
  <c r="P467" i="92"/>
  <c r="D462" i="92"/>
  <c r="E462" i="92"/>
  <c r="F462" i="92"/>
  <c r="G462" i="92"/>
  <c r="H462" i="92"/>
  <c r="I462" i="92"/>
  <c r="J462" i="92"/>
  <c r="K462" i="92"/>
  <c r="L462" i="92"/>
  <c r="M462" i="92"/>
  <c r="N462" i="92"/>
  <c r="O462" i="92"/>
  <c r="P462" i="92"/>
  <c r="Q462" i="92"/>
  <c r="C462" i="92"/>
  <c r="Q460" i="92"/>
  <c r="C456" i="92"/>
  <c r="D456" i="92"/>
  <c r="E456" i="92"/>
  <c r="F456" i="92"/>
  <c r="G456" i="92"/>
  <c r="H456" i="92"/>
  <c r="I456" i="92"/>
  <c r="J456" i="92"/>
  <c r="K456" i="92"/>
  <c r="L456" i="92"/>
  <c r="M456" i="92"/>
  <c r="N456" i="92"/>
  <c r="O456" i="92"/>
  <c r="P456" i="92"/>
  <c r="Q456" i="92"/>
  <c r="C457" i="92"/>
  <c r="D457" i="92"/>
  <c r="E457" i="92"/>
  <c r="F457" i="92"/>
  <c r="G457" i="92"/>
  <c r="H457" i="92"/>
  <c r="I457" i="92"/>
  <c r="J457" i="92"/>
  <c r="K457" i="92"/>
  <c r="L457" i="92"/>
  <c r="M457" i="92"/>
  <c r="N457" i="92"/>
  <c r="O457" i="92"/>
  <c r="P457" i="92"/>
  <c r="Q457" i="92"/>
  <c r="C458" i="92"/>
  <c r="D458" i="92"/>
  <c r="E458" i="92"/>
  <c r="F458" i="92"/>
  <c r="G458" i="92"/>
  <c r="H458" i="92"/>
  <c r="I458" i="92"/>
  <c r="J458" i="92"/>
  <c r="K458" i="92"/>
  <c r="L458" i="92"/>
  <c r="M458" i="92"/>
  <c r="N458" i="92"/>
  <c r="O458" i="92"/>
  <c r="P458" i="92"/>
  <c r="Q458" i="92"/>
  <c r="C459" i="92"/>
  <c r="D459" i="92"/>
  <c r="E459" i="92"/>
  <c r="F459" i="92"/>
  <c r="G459" i="92"/>
  <c r="H459" i="92"/>
  <c r="I459" i="92"/>
  <c r="J459" i="92"/>
  <c r="K459" i="92"/>
  <c r="L459" i="92"/>
  <c r="M459" i="92"/>
  <c r="N459" i="92"/>
  <c r="O459" i="92"/>
  <c r="P459" i="92"/>
  <c r="Q459" i="92"/>
  <c r="C460" i="92"/>
  <c r="D460" i="92"/>
  <c r="E460" i="92"/>
  <c r="F460" i="92"/>
  <c r="G460" i="92"/>
  <c r="H460" i="92"/>
  <c r="I460" i="92"/>
  <c r="J460" i="92"/>
  <c r="K460" i="92"/>
  <c r="L460" i="92"/>
  <c r="M460" i="92"/>
  <c r="N460" i="92"/>
  <c r="O460" i="92"/>
  <c r="P460" i="92"/>
  <c r="D455" i="92"/>
  <c r="E455" i="92"/>
  <c r="F455" i="92"/>
  <c r="G455" i="92"/>
  <c r="H455" i="92"/>
  <c r="I455" i="92"/>
  <c r="J455" i="92"/>
  <c r="K455" i="92"/>
  <c r="L455" i="92"/>
  <c r="M455" i="92"/>
  <c r="N455" i="92"/>
  <c r="O455" i="92"/>
  <c r="P455" i="92"/>
  <c r="Q455" i="92"/>
  <c r="C455" i="92"/>
  <c r="Q453" i="92"/>
  <c r="C449" i="92"/>
  <c r="D449" i="92"/>
  <c r="E449" i="92"/>
  <c r="F449" i="92"/>
  <c r="G449" i="92"/>
  <c r="H449" i="92"/>
  <c r="I449" i="92"/>
  <c r="J449" i="92"/>
  <c r="K449" i="92"/>
  <c r="L449" i="92"/>
  <c r="M449" i="92"/>
  <c r="N449" i="92"/>
  <c r="O449" i="92"/>
  <c r="P449" i="92"/>
  <c r="Q449" i="92"/>
  <c r="C450" i="92"/>
  <c r="D450" i="92"/>
  <c r="E450" i="92"/>
  <c r="F450" i="92"/>
  <c r="G450" i="92"/>
  <c r="H450" i="92"/>
  <c r="I450" i="92"/>
  <c r="J450" i="92"/>
  <c r="K450" i="92"/>
  <c r="L450" i="92"/>
  <c r="M450" i="92"/>
  <c r="N450" i="92"/>
  <c r="O450" i="92"/>
  <c r="P450" i="92"/>
  <c r="Q450" i="92"/>
  <c r="C451" i="92"/>
  <c r="D451" i="92"/>
  <c r="E451" i="92"/>
  <c r="F451" i="92"/>
  <c r="G451" i="92"/>
  <c r="H451" i="92"/>
  <c r="I451" i="92"/>
  <c r="J451" i="92"/>
  <c r="K451" i="92"/>
  <c r="L451" i="92"/>
  <c r="M451" i="92"/>
  <c r="N451" i="92"/>
  <c r="O451" i="92"/>
  <c r="P451" i="92"/>
  <c r="Q451" i="92"/>
  <c r="C452" i="92"/>
  <c r="D452" i="92"/>
  <c r="E452" i="92"/>
  <c r="F452" i="92"/>
  <c r="G452" i="92"/>
  <c r="H452" i="92"/>
  <c r="I452" i="92"/>
  <c r="J452" i="92"/>
  <c r="K452" i="92"/>
  <c r="L452" i="92"/>
  <c r="M452" i="92"/>
  <c r="N452" i="92"/>
  <c r="O452" i="92"/>
  <c r="P452" i="92"/>
  <c r="Q452" i="92"/>
  <c r="C453" i="92"/>
  <c r="D453" i="92"/>
  <c r="E453" i="92"/>
  <c r="F453" i="92"/>
  <c r="G453" i="92"/>
  <c r="H453" i="92"/>
  <c r="I453" i="92"/>
  <c r="J453" i="92"/>
  <c r="K453" i="92"/>
  <c r="L453" i="92"/>
  <c r="M453" i="92"/>
  <c r="N453" i="92"/>
  <c r="O453" i="92"/>
  <c r="P453" i="92"/>
  <c r="D448" i="92"/>
  <c r="E448" i="92"/>
  <c r="F448" i="92"/>
  <c r="G448" i="92"/>
  <c r="H448" i="92"/>
  <c r="I448" i="92"/>
  <c r="J448" i="92"/>
  <c r="K448" i="92"/>
  <c r="L448" i="92"/>
  <c r="M448" i="92"/>
  <c r="N448" i="92"/>
  <c r="O448" i="92"/>
  <c r="P448" i="92"/>
  <c r="Q448" i="92"/>
  <c r="C448" i="92"/>
  <c r="Q446" i="92"/>
  <c r="C442" i="92"/>
  <c r="D442" i="92"/>
  <c r="E442" i="92"/>
  <c r="F442" i="92"/>
  <c r="G442" i="92"/>
  <c r="H442" i="92"/>
  <c r="I442" i="92"/>
  <c r="J442" i="92"/>
  <c r="K442" i="92"/>
  <c r="L442" i="92"/>
  <c r="M442" i="92"/>
  <c r="N442" i="92"/>
  <c r="O442" i="92"/>
  <c r="P442" i="92"/>
  <c r="Q442" i="92"/>
  <c r="C443" i="92"/>
  <c r="D443" i="92"/>
  <c r="E443" i="92"/>
  <c r="F443" i="92"/>
  <c r="G443" i="92"/>
  <c r="H443" i="92"/>
  <c r="I443" i="92"/>
  <c r="J443" i="92"/>
  <c r="K443" i="92"/>
  <c r="L443" i="92"/>
  <c r="M443" i="92"/>
  <c r="N443" i="92"/>
  <c r="O443" i="92"/>
  <c r="P443" i="92"/>
  <c r="Q443" i="92"/>
  <c r="C444" i="92"/>
  <c r="D444" i="92"/>
  <c r="E444" i="92"/>
  <c r="F444" i="92"/>
  <c r="G444" i="92"/>
  <c r="H444" i="92"/>
  <c r="I444" i="92"/>
  <c r="J444" i="92"/>
  <c r="K444" i="92"/>
  <c r="L444" i="92"/>
  <c r="M444" i="92"/>
  <c r="N444" i="92"/>
  <c r="O444" i="92"/>
  <c r="P444" i="92"/>
  <c r="Q444" i="92"/>
  <c r="C445" i="92"/>
  <c r="D445" i="92"/>
  <c r="E445" i="92"/>
  <c r="F445" i="92"/>
  <c r="G445" i="92"/>
  <c r="H445" i="92"/>
  <c r="I445" i="92"/>
  <c r="J445" i="92"/>
  <c r="K445" i="92"/>
  <c r="L445" i="92"/>
  <c r="M445" i="92"/>
  <c r="N445" i="92"/>
  <c r="O445" i="92"/>
  <c r="P445" i="92"/>
  <c r="Q445" i="92"/>
  <c r="C446" i="92"/>
  <c r="D446" i="92"/>
  <c r="E446" i="92"/>
  <c r="F446" i="92"/>
  <c r="G446" i="92"/>
  <c r="H446" i="92"/>
  <c r="I446" i="92"/>
  <c r="J446" i="92"/>
  <c r="K446" i="92"/>
  <c r="L446" i="92"/>
  <c r="M446" i="92"/>
  <c r="N446" i="92"/>
  <c r="O446" i="92"/>
  <c r="P446" i="92"/>
  <c r="D441" i="92"/>
  <c r="E441" i="92"/>
  <c r="F441" i="92"/>
  <c r="G441" i="92"/>
  <c r="H441" i="92"/>
  <c r="I441" i="92"/>
  <c r="J441" i="92"/>
  <c r="K441" i="92"/>
  <c r="L441" i="92"/>
  <c r="M441" i="92"/>
  <c r="N441" i="92"/>
  <c r="O441" i="92"/>
  <c r="P441" i="92"/>
  <c r="Q441" i="92"/>
  <c r="C441" i="92"/>
  <c r="Q439" i="92"/>
  <c r="C435" i="92"/>
  <c r="D435" i="92"/>
  <c r="E435" i="92"/>
  <c r="F435" i="92"/>
  <c r="G435" i="92"/>
  <c r="H435" i="92"/>
  <c r="I435" i="92"/>
  <c r="J435" i="92"/>
  <c r="K435" i="92"/>
  <c r="L435" i="92"/>
  <c r="M435" i="92"/>
  <c r="N435" i="92"/>
  <c r="O435" i="92"/>
  <c r="P435" i="92"/>
  <c r="Q435" i="92"/>
  <c r="C436" i="92"/>
  <c r="D436" i="92"/>
  <c r="E436" i="92"/>
  <c r="F436" i="92"/>
  <c r="G436" i="92"/>
  <c r="H436" i="92"/>
  <c r="I436" i="92"/>
  <c r="J436" i="92"/>
  <c r="K436" i="92"/>
  <c r="L436" i="92"/>
  <c r="M436" i="92"/>
  <c r="N436" i="92"/>
  <c r="O436" i="92"/>
  <c r="P436" i="92"/>
  <c r="Q436" i="92"/>
  <c r="C437" i="92"/>
  <c r="D437" i="92"/>
  <c r="E437" i="92"/>
  <c r="F437" i="92"/>
  <c r="G437" i="92"/>
  <c r="H437" i="92"/>
  <c r="I437" i="92"/>
  <c r="J437" i="92"/>
  <c r="K437" i="92"/>
  <c r="L437" i="92"/>
  <c r="M437" i="92"/>
  <c r="N437" i="92"/>
  <c r="O437" i="92"/>
  <c r="P437" i="92"/>
  <c r="Q437" i="92"/>
  <c r="C438" i="92"/>
  <c r="D438" i="92"/>
  <c r="E438" i="92"/>
  <c r="F438" i="92"/>
  <c r="G438" i="92"/>
  <c r="H438" i="92"/>
  <c r="I438" i="92"/>
  <c r="J438" i="92"/>
  <c r="K438" i="92"/>
  <c r="L438" i="92"/>
  <c r="M438" i="92"/>
  <c r="N438" i="92"/>
  <c r="O438" i="92"/>
  <c r="P438" i="92"/>
  <c r="Q438" i="92"/>
  <c r="C439" i="92"/>
  <c r="D439" i="92"/>
  <c r="E439" i="92"/>
  <c r="F439" i="92"/>
  <c r="G439" i="92"/>
  <c r="H439" i="92"/>
  <c r="I439" i="92"/>
  <c r="J439" i="92"/>
  <c r="K439" i="92"/>
  <c r="L439" i="92"/>
  <c r="M439" i="92"/>
  <c r="N439" i="92"/>
  <c r="O439" i="92"/>
  <c r="P439" i="92"/>
  <c r="D434" i="92"/>
  <c r="E434" i="92"/>
  <c r="F434" i="92"/>
  <c r="G434" i="92"/>
  <c r="H434" i="92"/>
  <c r="I434" i="92"/>
  <c r="J434" i="92"/>
  <c r="K434" i="92"/>
  <c r="L434" i="92"/>
  <c r="M434" i="92"/>
  <c r="N434" i="92"/>
  <c r="O434" i="92"/>
  <c r="P434" i="92"/>
  <c r="Q434" i="92"/>
  <c r="C434" i="92"/>
  <c r="Q432" i="92"/>
  <c r="C428" i="92"/>
  <c r="D428" i="92"/>
  <c r="E428" i="92"/>
  <c r="F428" i="92"/>
  <c r="G428" i="92"/>
  <c r="H428" i="92"/>
  <c r="I428" i="92"/>
  <c r="J428" i="92"/>
  <c r="K428" i="92"/>
  <c r="L428" i="92"/>
  <c r="M428" i="92"/>
  <c r="N428" i="92"/>
  <c r="O428" i="92"/>
  <c r="P428" i="92"/>
  <c r="Q428" i="92"/>
  <c r="C429" i="92"/>
  <c r="D429" i="92"/>
  <c r="E429" i="92"/>
  <c r="F429" i="92"/>
  <c r="G429" i="92"/>
  <c r="H429" i="92"/>
  <c r="I429" i="92"/>
  <c r="J429" i="92"/>
  <c r="K429" i="92"/>
  <c r="L429" i="92"/>
  <c r="M429" i="92"/>
  <c r="N429" i="92"/>
  <c r="O429" i="92"/>
  <c r="P429" i="92"/>
  <c r="Q429" i="92"/>
  <c r="C430" i="92"/>
  <c r="D430" i="92"/>
  <c r="E430" i="92"/>
  <c r="F430" i="92"/>
  <c r="G430" i="92"/>
  <c r="H430" i="92"/>
  <c r="I430" i="92"/>
  <c r="J430" i="92"/>
  <c r="K430" i="92"/>
  <c r="L430" i="92"/>
  <c r="M430" i="92"/>
  <c r="N430" i="92"/>
  <c r="O430" i="92"/>
  <c r="P430" i="92"/>
  <c r="Q430" i="92"/>
  <c r="C431" i="92"/>
  <c r="D431" i="92"/>
  <c r="E431" i="92"/>
  <c r="F431" i="92"/>
  <c r="G431" i="92"/>
  <c r="H431" i="92"/>
  <c r="I431" i="92"/>
  <c r="J431" i="92"/>
  <c r="K431" i="92"/>
  <c r="L431" i="92"/>
  <c r="M431" i="92"/>
  <c r="N431" i="92"/>
  <c r="O431" i="92"/>
  <c r="P431" i="92"/>
  <c r="Q431" i="92"/>
  <c r="C432" i="92"/>
  <c r="D432" i="92"/>
  <c r="E432" i="92"/>
  <c r="F432" i="92"/>
  <c r="G432" i="92"/>
  <c r="H432" i="92"/>
  <c r="I432" i="92"/>
  <c r="J432" i="92"/>
  <c r="K432" i="92"/>
  <c r="L432" i="92"/>
  <c r="M432" i="92"/>
  <c r="N432" i="92"/>
  <c r="O432" i="92"/>
  <c r="P432" i="92"/>
  <c r="D427" i="92"/>
  <c r="E427" i="92"/>
  <c r="F427" i="92"/>
  <c r="G427" i="92"/>
  <c r="H427" i="92"/>
  <c r="I427" i="92"/>
  <c r="J427" i="92"/>
  <c r="K427" i="92"/>
  <c r="L427" i="92"/>
  <c r="M427" i="92"/>
  <c r="N427" i="92"/>
  <c r="O427" i="92"/>
  <c r="P427" i="92"/>
  <c r="Q427" i="92"/>
  <c r="C427" i="92"/>
  <c r="Q425" i="92"/>
  <c r="C421" i="92"/>
  <c r="D421" i="92"/>
  <c r="E421" i="92"/>
  <c r="F421" i="92"/>
  <c r="G421" i="92"/>
  <c r="H421" i="92"/>
  <c r="I421" i="92"/>
  <c r="J421" i="92"/>
  <c r="K421" i="92"/>
  <c r="L421" i="92"/>
  <c r="M421" i="92"/>
  <c r="N421" i="92"/>
  <c r="O421" i="92"/>
  <c r="P421" i="92"/>
  <c r="Q421" i="92"/>
  <c r="C422" i="92"/>
  <c r="D422" i="92"/>
  <c r="E422" i="92"/>
  <c r="F422" i="92"/>
  <c r="G422" i="92"/>
  <c r="H422" i="92"/>
  <c r="I422" i="92"/>
  <c r="J422" i="92"/>
  <c r="K422" i="92"/>
  <c r="L422" i="92"/>
  <c r="M422" i="92"/>
  <c r="N422" i="92"/>
  <c r="O422" i="92"/>
  <c r="P422" i="92"/>
  <c r="Q422" i="92"/>
  <c r="C423" i="92"/>
  <c r="D423" i="92"/>
  <c r="E423" i="92"/>
  <c r="F423" i="92"/>
  <c r="G423" i="92"/>
  <c r="H423" i="92"/>
  <c r="I423" i="92"/>
  <c r="J423" i="92"/>
  <c r="K423" i="92"/>
  <c r="L423" i="92"/>
  <c r="M423" i="92"/>
  <c r="N423" i="92"/>
  <c r="O423" i="92"/>
  <c r="P423" i="92"/>
  <c r="Q423" i="92"/>
  <c r="C424" i="92"/>
  <c r="D424" i="92"/>
  <c r="E424" i="92"/>
  <c r="F424" i="92"/>
  <c r="G424" i="92"/>
  <c r="H424" i="92"/>
  <c r="I424" i="92"/>
  <c r="J424" i="92"/>
  <c r="K424" i="92"/>
  <c r="L424" i="92"/>
  <c r="M424" i="92"/>
  <c r="N424" i="92"/>
  <c r="O424" i="92"/>
  <c r="P424" i="92"/>
  <c r="Q424" i="92"/>
  <c r="C425" i="92"/>
  <c r="D425" i="92"/>
  <c r="E425" i="92"/>
  <c r="F425" i="92"/>
  <c r="G425" i="92"/>
  <c r="H425" i="92"/>
  <c r="I425" i="92"/>
  <c r="J425" i="92"/>
  <c r="K425" i="92"/>
  <c r="L425" i="92"/>
  <c r="M425" i="92"/>
  <c r="N425" i="92"/>
  <c r="O425" i="92"/>
  <c r="P425" i="92"/>
  <c r="D420" i="92"/>
  <c r="E420" i="92"/>
  <c r="F420" i="92"/>
  <c r="G420" i="92"/>
  <c r="H420" i="92"/>
  <c r="I420" i="92"/>
  <c r="J420" i="92"/>
  <c r="K420" i="92"/>
  <c r="L420" i="92"/>
  <c r="M420" i="92"/>
  <c r="N420" i="92"/>
  <c r="O420" i="92"/>
  <c r="P420" i="92"/>
  <c r="Q420" i="92"/>
  <c r="C420" i="92"/>
  <c r="Q418" i="92"/>
  <c r="C414" i="92"/>
  <c r="D414" i="92"/>
  <c r="E414" i="92"/>
  <c r="F414" i="92"/>
  <c r="G414" i="92"/>
  <c r="H414" i="92"/>
  <c r="I414" i="92"/>
  <c r="J414" i="92"/>
  <c r="K414" i="92"/>
  <c r="L414" i="92"/>
  <c r="M414" i="92"/>
  <c r="N414" i="92"/>
  <c r="O414" i="92"/>
  <c r="P414" i="92"/>
  <c r="Q414" i="92"/>
  <c r="C415" i="92"/>
  <c r="D415" i="92"/>
  <c r="E415" i="92"/>
  <c r="F415" i="92"/>
  <c r="G415" i="92"/>
  <c r="H415" i="92"/>
  <c r="I415" i="92"/>
  <c r="J415" i="92"/>
  <c r="K415" i="92"/>
  <c r="L415" i="92"/>
  <c r="M415" i="92"/>
  <c r="N415" i="92"/>
  <c r="O415" i="92"/>
  <c r="P415" i="92"/>
  <c r="Q415" i="92"/>
  <c r="C416" i="92"/>
  <c r="D416" i="92"/>
  <c r="E416" i="92"/>
  <c r="F416" i="92"/>
  <c r="G416" i="92"/>
  <c r="H416" i="92"/>
  <c r="I416" i="92"/>
  <c r="J416" i="92"/>
  <c r="K416" i="92"/>
  <c r="L416" i="92"/>
  <c r="M416" i="92"/>
  <c r="N416" i="92"/>
  <c r="O416" i="92"/>
  <c r="P416" i="92"/>
  <c r="Q416" i="92"/>
  <c r="C417" i="92"/>
  <c r="D417" i="92"/>
  <c r="E417" i="92"/>
  <c r="F417" i="92"/>
  <c r="G417" i="92"/>
  <c r="H417" i="92"/>
  <c r="I417" i="92"/>
  <c r="J417" i="92"/>
  <c r="K417" i="92"/>
  <c r="L417" i="92"/>
  <c r="M417" i="92"/>
  <c r="N417" i="92"/>
  <c r="O417" i="92"/>
  <c r="P417" i="92"/>
  <c r="Q417" i="92"/>
  <c r="C418" i="92"/>
  <c r="D418" i="92"/>
  <c r="E418" i="92"/>
  <c r="F418" i="92"/>
  <c r="G418" i="92"/>
  <c r="H418" i="92"/>
  <c r="I418" i="92"/>
  <c r="J418" i="92"/>
  <c r="K418" i="92"/>
  <c r="L418" i="92"/>
  <c r="M418" i="92"/>
  <c r="N418" i="92"/>
  <c r="O418" i="92"/>
  <c r="P418" i="92"/>
  <c r="D413" i="92"/>
  <c r="E413" i="92"/>
  <c r="F413" i="92"/>
  <c r="G413" i="92"/>
  <c r="H413" i="92"/>
  <c r="I413" i="92"/>
  <c r="J413" i="92"/>
  <c r="K413" i="92"/>
  <c r="L413" i="92"/>
  <c r="M413" i="92"/>
  <c r="N413" i="92"/>
  <c r="O413" i="92"/>
  <c r="P413" i="92"/>
  <c r="Q413" i="92"/>
  <c r="C413" i="92"/>
  <c r="Q411" i="92"/>
  <c r="C407" i="92"/>
  <c r="D407" i="92"/>
  <c r="E407" i="92"/>
  <c r="F407" i="92"/>
  <c r="G407" i="92"/>
  <c r="H407" i="92"/>
  <c r="I407" i="92"/>
  <c r="J407" i="92"/>
  <c r="K407" i="92"/>
  <c r="L407" i="92"/>
  <c r="M407" i="92"/>
  <c r="N407" i="92"/>
  <c r="O407" i="92"/>
  <c r="P407" i="92"/>
  <c r="Q407" i="92"/>
  <c r="C408" i="92"/>
  <c r="D408" i="92"/>
  <c r="E408" i="92"/>
  <c r="F408" i="92"/>
  <c r="G408" i="92"/>
  <c r="H408" i="92"/>
  <c r="I408" i="92"/>
  <c r="J408" i="92"/>
  <c r="K408" i="92"/>
  <c r="L408" i="92"/>
  <c r="M408" i="92"/>
  <c r="N408" i="92"/>
  <c r="O408" i="92"/>
  <c r="P408" i="92"/>
  <c r="Q408" i="92"/>
  <c r="C409" i="92"/>
  <c r="D409" i="92"/>
  <c r="E409" i="92"/>
  <c r="F409" i="92"/>
  <c r="G409" i="92"/>
  <c r="H409" i="92"/>
  <c r="I409" i="92"/>
  <c r="J409" i="92"/>
  <c r="K409" i="92"/>
  <c r="L409" i="92"/>
  <c r="M409" i="92"/>
  <c r="N409" i="92"/>
  <c r="O409" i="92"/>
  <c r="P409" i="92"/>
  <c r="Q409" i="92"/>
  <c r="C410" i="92"/>
  <c r="D410" i="92"/>
  <c r="E410" i="92"/>
  <c r="F410" i="92"/>
  <c r="G410" i="92"/>
  <c r="H410" i="92"/>
  <c r="I410" i="92"/>
  <c r="J410" i="92"/>
  <c r="K410" i="92"/>
  <c r="L410" i="92"/>
  <c r="M410" i="92"/>
  <c r="N410" i="92"/>
  <c r="O410" i="92"/>
  <c r="P410" i="92"/>
  <c r="Q410" i="92"/>
  <c r="C411" i="92"/>
  <c r="D411" i="92"/>
  <c r="E411" i="92"/>
  <c r="F411" i="92"/>
  <c r="G411" i="92"/>
  <c r="H411" i="92"/>
  <c r="I411" i="92"/>
  <c r="J411" i="92"/>
  <c r="K411" i="92"/>
  <c r="L411" i="92"/>
  <c r="M411" i="92"/>
  <c r="N411" i="92"/>
  <c r="O411" i="92"/>
  <c r="P411" i="92"/>
  <c r="D406" i="92"/>
  <c r="E406" i="92"/>
  <c r="F406" i="92"/>
  <c r="G406" i="92"/>
  <c r="H406" i="92"/>
  <c r="I406" i="92"/>
  <c r="J406" i="92"/>
  <c r="K406" i="92"/>
  <c r="L406" i="92"/>
  <c r="M406" i="92"/>
  <c r="N406" i="92"/>
  <c r="O406" i="92"/>
  <c r="P406" i="92"/>
  <c r="Q406" i="92"/>
  <c r="C406" i="92"/>
  <c r="Q404" i="92"/>
  <c r="C400" i="92"/>
  <c r="D400" i="92"/>
  <c r="E400" i="92"/>
  <c r="F400" i="92"/>
  <c r="G400" i="92"/>
  <c r="H400" i="92"/>
  <c r="I400" i="92"/>
  <c r="J400" i="92"/>
  <c r="K400" i="92"/>
  <c r="L400" i="92"/>
  <c r="M400" i="92"/>
  <c r="N400" i="92"/>
  <c r="O400" i="92"/>
  <c r="P400" i="92"/>
  <c r="Q400" i="92"/>
  <c r="C401" i="92"/>
  <c r="D401" i="92"/>
  <c r="E401" i="92"/>
  <c r="F401" i="92"/>
  <c r="G401" i="92"/>
  <c r="H401" i="92"/>
  <c r="I401" i="92"/>
  <c r="J401" i="92"/>
  <c r="K401" i="92"/>
  <c r="L401" i="92"/>
  <c r="M401" i="92"/>
  <c r="N401" i="92"/>
  <c r="O401" i="92"/>
  <c r="P401" i="92"/>
  <c r="Q401" i="92"/>
  <c r="C402" i="92"/>
  <c r="D402" i="92"/>
  <c r="E402" i="92"/>
  <c r="F402" i="92"/>
  <c r="G402" i="92"/>
  <c r="H402" i="92"/>
  <c r="I402" i="92"/>
  <c r="J402" i="92"/>
  <c r="K402" i="92"/>
  <c r="L402" i="92"/>
  <c r="M402" i="92"/>
  <c r="N402" i="92"/>
  <c r="O402" i="92"/>
  <c r="P402" i="92"/>
  <c r="Q402" i="92"/>
  <c r="C403" i="92"/>
  <c r="D403" i="92"/>
  <c r="E403" i="92"/>
  <c r="F403" i="92"/>
  <c r="G403" i="92"/>
  <c r="H403" i="92"/>
  <c r="I403" i="92"/>
  <c r="J403" i="92"/>
  <c r="K403" i="92"/>
  <c r="L403" i="92"/>
  <c r="M403" i="92"/>
  <c r="N403" i="92"/>
  <c r="O403" i="92"/>
  <c r="P403" i="92"/>
  <c r="Q403" i="92"/>
  <c r="C404" i="92"/>
  <c r="D404" i="92"/>
  <c r="E404" i="92"/>
  <c r="F404" i="92"/>
  <c r="G404" i="92"/>
  <c r="H404" i="92"/>
  <c r="I404" i="92"/>
  <c r="J404" i="92"/>
  <c r="K404" i="92"/>
  <c r="L404" i="92"/>
  <c r="M404" i="92"/>
  <c r="N404" i="92"/>
  <c r="O404" i="92"/>
  <c r="P404" i="92"/>
  <c r="D399" i="92"/>
  <c r="E399" i="92"/>
  <c r="F399" i="92"/>
  <c r="G399" i="92"/>
  <c r="H399" i="92"/>
  <c r="I399" i="92"/>
  <c r="J399" i="92"/>
  <c r="K399" i="92"/>
  <c r="L399" i="92"/>
  <c r="M399" i="92"/>
  <c r="N399" i="92"/>
  <c r="O399" i="92"/>
  <c r="P399" i="92"/>
  <c r="Q399" i="92"/>
  <c r="C399" i="92"/>
  <c r="Q397" i="92"/>
  <c r="C393" i="92"/>
  <c r="D393" i="92"/>
  <c r="E393" i="92"/>
  <c r="F393" i="92"/>
  <c r="G393" i="92"/>
  <c r="H393" i="92"/>
  <c r="I393" i="92"/>
  <c r="J393" i="92"/>
  <c r="K393" i="92"/>
  <c r="L393" i="92"/>
  <c r="M393" i="92"/>
  <c r="N393" i="92"/>
  <c r="O393" i="92"/>
  <c r="P393" i="92"/>
  <c r="Q393" i="92"/>
  <c r="C394" i="92"/>
  <c r="D394" i="92"/>
  <c r="E394" i="92"/>
  <c r="F394" i="92"/>
  <c r="G394" i="92"/>
  <c r="H394" i="92"/>
  <c r="I394" i="92"/>
  <c r="J394" i="92"/>
  <c r="K394" i="92"/>
  <c r="L394" i="92"/>
  <c r="M394" i="92"/>
  <c r="N394" i="92"/>
  <c r="O394" i="92"/>
  <c r="P394" i="92"/>
  <c r="Q394" i="92"/>
  <c r="C395" i="92"/>
  <c r="D395" i="92"/>
  <c r="E395" i="92"/>
  <c r="F395" i="92"/>
  <c r="G395" i="92"/>
  <c r="H395" i="92"/>
  <c r="I395" i="92"/>
  <c r="J395" i="92"/>
  <c r="K395" i="92"/>
  <c r="L395" i="92"/>
  <c r="M395" i="92"/>
  <c r="N395" i="92"/>
  <c r="O395" i="92"/>
  <c r="P395" i="92"/>
  <c r="Q395" i="92"/>
  <c r="C396" i="92"/>
  <c r="D396" i="92"/>
  <c r="E396" i="92"/>
  <c r="F396" i="92"/>
  <c r="G396" i="92"/>
  <c r="H396" i="92"/>
  <c r="I396" i="92"/>
  <c r="J396" i="92"/>
  <c r="K396" i="92"/>
  <c r="L396" i="92"/>
  <c r="M396" i="92"/>
  <c r="N396" i="92"/>
  <c r="O396" i="92"/>
  <c r="P396" i="92"/>
  <c r="Q396" i="92"/>
  <c r="C397" i="92"/>
  <c r="D397" i="92"/>
  <c r="E397" i="92"/>
  <c r="F397" i="92"/>
  <c r="G397" i="92"/>
  <c r="H397" i="92"/>
  <c r="I397" i="92"/>
  <c r="J397" i="92"/>
  <c r="K397" i="92"/>
  <c r="L397" i="92"/>
  <c r="M397" i="92"/>
  <c r="N397" i="92"/>
  <c r="O397" i="92"/>
  <c r="P397" i="92"/>
  <c r="D392" i="92"/>
  <c r="E392" i="92"/>
  <c r="F392" i="92"/>
  <c r="G392" i="92"/>
  <c r="H392" i="92"/>
  <c r="I392" i="92"/>
  <c r="J392" i="92"/>
  <c r="K392" i="92"/>
  <c r="L392" i="92"/>
  <c r="M392" i="92"/>
  <c r="N392" i="92"/>
  <c r="O392" i="92"/>
  <c r="P392" i="92"/>
  <c r="Q392" i="92"/>
  <c r="C392" i="92"/>
  <c r="Q390" i="92"/>
  <c r="C386" i="92"/>
  <c r="D386" i="92"/>
  <c r="E386" i="92"/>
  <c r="F386" i="92"/>
  <c r="G386" i="92"/>
  <c r="H386" i="92"/>
  <c r="I386" i="92"/>
  <c r="J386" i="92"/>
  <c r="K386" i="92"/>
  <c r="L386" i="92"/>
  <c r="M386" i="92"/>
  <c r="N386" i="92"/>
  <c r="O386" i="92"/>
  <c r="P386" i="92"/>
  <c r="Q386" i="92"/>
  <c r="C387" i="92"/>
  <c r="D387" i="92"/>
  <c r="E387" i="92"/>
  <c r="F387" i="92"/>
  <c r="G387" i="92"/>
  <c r="H387" i="92"/>
  <c r="I387" i="92"/>
  <c r="J387" i="92"/>
  <c r="K387" i="92"/>
  <c r="L387" i="92"/>
  <c r="M387" i="92"/>
  <c r="N387" i="92"/>
  <c r="O387" i="92"/>
  <c r="P387" i="92"/>
  <c r="Q387" i="92"/>
  <c r="C388" i="92"/>
  <c r="D388" i="92"/>
  <c r="E388" i="92"/>
  <c r="F388" i="92"/>
  <c r="G388" i="92"/>
  <c r="H388" i="92"/>
  <c r="I388" i="92"/>
  <c r="J388" i="92"/>
  <c r="K388" i="92"/>
  <c r="L388" i="92"/>
  <c r="M388" i="92"/>
  <c r="N388" i="92"/>
  <c r="O388" i="92"/>
  <c r="P388" i="92"/>
  <c r="Q388" i="92"/>
  <c r="C389" i="92"/>
  <c r="D389" i="92"/>
  <c r="E389" i="92"/>
  <c r="F389" i="92"/>
  <c r="G389" i="92"/>
  <c r="H389" i="92"/>
  <c r="I389" i="92"/>
  <c r="J389" i="92"/>
  <c r="K389" i="92"/>
  <c r="L389" i="92"/>
  <c r="M389" i="92"/>
  <c r="N389" i="92"/>
  <c r="O389" i="92"/>
  <c r="P389" i="92"/>
  <c r="Q389" i="92"/>
  <c r="C390" i="92"/>
  <c r="D390" i="92"/>
  <c r="E390" i="92"/>
  <c r="F390" i="92"/>
  <c r="G390" i="92"/>
  <c r="H390" i="92"/>
  <c r="I390" i="92"/>
  <c r="J390" i="92"/>
  <c r="K390" i="92"/>
  <c r="L390" i="92"/>
  <c r="M390" i="92"/>
  <c r="N390" i="92"/>
  <c r="O390" i="92"/>
  <c r="P390" i="92"/>
  <c r="D385" i="92"/>
  <c r="E385" i="92"/>
  <c r="F385" i="92"/>
  <c r="G385" i="92"/>
  <c r="H385" i="92"/>
  <c r="I385" i="92"/>
  <c r="J385" i="92"/>
  <c r="K385" i="92"/>
  <c r="L385" i="92"/>
  <c r="M385" i="92"/>
  <c r="N385" i="92"/>
  <c r="O385" i="92"/>
  <c r="P385" i="92"/>
  <c r="Q385" i="92"/>
  <c r="C385" i="92"/>
  <c r="Q383" i="92"/>
  <c r="C379" i="92"/>
  <c r="D379" i="92"/>
  <c r="E379" i="92"/>
  <c r="F379" i="92"/>
  <c r="G379" i="92"/>
  <c r="H379" i="92"/>
  <c r="I379" i="92"/>
  <c r="J379" i="92"/>
  <c r="K379" i="92"/>
  <c r="L379" i="92"/>
  <c r="M379" i="92"/>
  <c r="N379" i="92"/>
  <c r="O379" i="92"/>
  <c r="P379" i="92"/>
  <c r="Q379" i="92"/>
  <c r="C380" i="92"/>
  <c r="D380" i="92"/>
  <c r="E380" i="92"/>
  <c r="F380" i="92"/>
  <c r="G380" i="92"/>
  <c r="H380" i="92"/>
  <c r="I380" i="92"/>
  <c r="J380" i="92"/>
  <c r="K380" i="92"/>
  <c r="L380" i="92"/>
  <c r="M380" i="92"/>
  <c r="N380" i="92"/>
  <c r="O380" i="92"/>
  <c r="P380" i="92"/>
  <c r="Q380" i="92"/>
  <c r="C381" i="92"/>
  <c r="D381" i="92"/>
  <c r="E381" i="92"/>
  <c r="F381" i="92"/>
  <c r="G381" i="92"/>
  <c r="H381" i="92"/>
  <c r="I381" i="92"/>
  <c r="J381" i="92"/>
  <c r="K381" i="92"/>
  <c r="L381" i="92"/>
  <c r="M381" i="92"/>
  <c r="N381" i="92"/>
  <c r="O381" i="92"/>
  <c r="P381" i="92"/>
  <c r="Q381" i="92"/>
  <c r="C382" i="92"/>
  <c r="D382" i="92"/>
  <c r="E382" i="92"/>
  <c r="F382" i="92"/>
  <c r="G382" i="92"/>
  <c r="H382" i="92"/>
  <c r="I382" i="92"/>
  <c r="J382" i="92"/>
  <c r="K382" i="92"/>
  <c r="L382" i="92"/>
  <c r="M382" i="92"/>
  <c r="N382" i="92"/>
  <c r="O382" i="92"/>
  <c r="P382" i="92"/>
  <c r="Q382" i="92"/>
  <c r="C383" i="92"/>
  <c r="D383" i="92"/>
  <c r="E383" i="92"/>
  <c r="F383" i="92"/>
  <c r="G383" i="92"/>
  <c r="H383" i="92"/>
  <c r="I383" i="92"/>
  <c r="J383" i="92"/>
  <c r="K383" i="92"/>
  <c r="L383" i="92"/>
  <c r="M383" i="92"/>
  <c r="N383" i="92"/>
  <c r="O383" i="92"/>
  <c r="P383" i="92"/>
  <c r="D378" i="92"/>
  <c r="E378" i="92"/>
  <c r="F378" i="92"/>
  <c r="G378" i="92"/>
  <c r="H378" i="92"/>
  <c r="I378" i="92"/>
  <c r="J378" i="92"/>
  <c r="K378" i="92"/>
  <c r="L378" i="92"/>
  <c r="M378" i="92"/>
  <c r="N378" i="92"/>
  <c r="O378" i="92"/>
  <c r="P378" i="92"/>
  <c r="Q378" i="92"/>
  <c r="C378" i="92"/>
  <c r="Q376" i="92"/>
  <c r="C372" i="92"/>
  <c r="D372" i="92"/>
  <c r="E372" i="92"/>
  <c r="F372" i="92"/>
  <c r="G372" i="92"/>
  <c r="H372" i="92"/>
  <c r="I372" i="92"/>
  <c r="J372" i="92"/>
  <c r="K372" i="92"/>
  <c r="L372" i="92"/>
  <c r="M372" i="92"/>
  <c r="N372" i="92"/>
  <c r="O372" i="92"/>
  <c r="P372" i="92"/>
  <c r="Q372" i="92"/>
  <c r="C373" i="92"/>
  <c r="D373" i="92"/>
  <c r="E373" i="92"/>
  <c r="F373" i="92"/>
  <c r="G373" i="92"/>
  <c r="H373" i="92"/>
  <c r="I373" i="92"/>
  <c r="J373" i="92"/>
  <c r="K373" i="92"/>
  <c r="L373" i="92"/>
  <c r="M373" i="92"/>
  <c r="N373" i="92"/>
  <c r="O373" i="92"/>
  <c r="P373" i="92"/>
  <c r="Q373" i="92"/>
  <c r="C374" i="92"/>
  <c r="D374" i="92"/>
  <c r="E374" i="92"/>
  <c r="F374" i="92"/>
  <c r="G374" i="92"/>
  <c r="H374" i="92"/>
  <c r="I374" i="92"/>
  <c r="J374" i="92"/>
  <c r="K374" i="92"/>
  <c r="L374" i="92"/>
  <c r="M374" i="92"/>
  <c r="N374" i="92"/>
  <c r="O374" i="92"/>
  <c r="P374" i="92"/>
  <c r="Q374" i="92"/>
  <c r="C375" i="92"/>
  <c r="D375" i="92"/>
  <c r="E375" i="92"/>
  <c r="F375" i="92"/>
  <c r="G375" i="92"/>
  <c r="H375" i="92"/>
  <c r="I375" i="92"/>
  <c r="J375" i="92"/>
  <c r="K375" i="92"/>
  <c r="L375" i="92"/>
  <c r="M375" i="92"/>
  <c r="N375" i="92"/>
  <c r="O375" i="92"/>
  <c r="P375" i="92"/>
  <c r="Q375" i="92"/>
  <c r="C376" i="92"/>
  <c r="D376" i="92"/>
  <c r="E376" i="92"/>
  <c r="F376" i="92"/>
  <c r="G376" i="92"/>
  <c r="H376" i="92"/>
  <c r="I376" i="92"/>
  <c r="J376" i="92"/>
  <c r="K376" i="92"/>
  <c r="L376" i="92"/>
  <c r="M376" i="92"/>
  <c r="N376" i="92"/>
  <c r="O376" i="92"/>
  <c r="P376" i="92"/>
  <c r="D371" i="92"/>
  <c r="E371" i="92"/>
  <c r="F371" i="92"/>
  <c r="G371" i="92"/>
  <c r="H371" i="92"/>
  <c r="I371" i="92"/>
  <c r="J371" i="92"/>
  <c r="K371" i="92"/>
  <c r="L371" i="92"/>
  <c r="M371" i="92"/>
  <c r="N371" i="92"/>
  <c r="O371" i="92"/>
  <c r="P371" i="92"/>
  <c r="Q371" i="92"/>
  <c r="C371" i="92"/>
  <c r="Q369" i="92"/>
  <c r="C365" i="92"/>
  <c r="D365" i="92"/>
  <c r="E365" i="92"/>
  <c r="F365" i="92"/>
  <c r="G365" i="92"/>
  <c r="H365" i="92"/>
  <c r="I365" i="92"/>
  <c r="J365" i="92"/>
  <c r="K365" i="92"/>
  <c r="L365" i="92"/>
  <c r="M365" i="92"/>
  <c r="N365" i="92"/>
  <c r="O365" i="92"/>
  <c r="P365" i="92"/>
  <c r="Q365" i="92"/>
  <c r="C366" i="92"/>
  <c r="D366" i="92"/>
  <c r="E366" i="92"/>
  <c r="F366" i="92"/>
  <c r="G366" i="92"/>
  <c r="H366" i="92"/>
  <c r="I366" i="92"/>
  <c r="J366" i="92"/>
  <c r="K366" i="92"/>
  <c r="L366" i="92"/>
  <c r="M366" i="92"/>
  <c r="N366" i="92"/>
  <c r="O366" i="92"/>
  <c r="P366" i="92"/>
  <c r="Q366" i="92"/>
  <c r="C367" i="92"/>
  <c r="D367" i="92"/>
  <c r="E367" i="92"/>
  <c r="F367" i="92"/>
  <c r="G367" i="92"/>
  <c r="H367" i="92"/>
  <c r="I367" i="92"/>
  <c r="J367" i="92"/>
  <c r="K367" i="92"/>
  <c r="L367" i="92"/>
  <c r="M367" i="92"/>
  <c r="N367" i="92"/>
  <c r="O367" i="92"/>
  <c r="P367" i="92"/>
  <c r="Q367" i="92"/>
  <c r="C368" i="92"/>
  <c r="D368" i="92"/>
  <c r="E368" i="92"/>
  <c r="F368" i="92"/>
  <c r="G368" i="92"/>
  <c r="H368" i="92"/>
  <c r="I368" i="92"/>
  <c r="J368" i="92"/>
  <c r="K368" i="92"/>
  <c r="L368" i="92"/>
  <c r="M368" i="92"/>
  <c r="N368" i="92"/>
  <c r="O368" i="92"/>
  <c r="P368" i="92"/>
  <c r="Q368" i="92"/>
  <c r="C369" i="92"/>
  <c r="D369" i="92"/>
  <c r="E369" i="92"/>
  <c r="F369" i="92"/>
  <c r="G369" i="92"/>
  <c r="H369" i="92"/>
  <c r="I369" i="92"/>
  <c r="J369" i="92"/>
  <c r="K369" i="92"/>
  <c r="L369" i="92"/>
  <c r="M369" i="92"/>
  <c r="N369" i="92"/>
  <c r="O369" i="92"/>
  <c r="P369" i="92"/>
  <c r="D364" i="92"/>
  <c r="E364" i="92"/>
  <c r="F364" i="92"/>
  <c r="G364" i="92"/>
  <c r="H364" i="92"/>
  <c r="I364" i="92"/>
  <c r="J364" i="92"/>
  <c r="K364" i="92"/>
  <c r="L364" i="92"/>
  <c r="M364" i="92"/>
  <c r="N364" i="92"/>
  <c r="O364" i="92"/>
  <c r="P364" i="92"/>
  <c r="Q364" i="92"/>
  <c r="C364" i="92"/>
  <c r="Q362" i="92"/>
  <c r="C358" i="92"/>
  <c r="D358" i="92"/>
  <c r="E358" i="92"/>
  <c r="F358" i="92"/>
  <c r="G358" i="92"/>
  <c r="H358" i="92"/>
  <c r="I358" i="92"/>
  <c r="J358" i="92"/>
  <c r="K358" i="92"/>
  <c r="L358" i="92"/>
  <c r="M358" i="92"/>
  <c r="N358" i="92"/>
  <c r="O358" i="92"/>
  <c r="P358" i="92"/>
  <c r="Q358" i="92"/>
  <c r="C359" i="92"/>
  <c r="D359" i="92"/>
  <c r="E359" i="92"/>
  <c r="F359" i="92"/>
  <c r="G359" i="92"/>
  <c r="H359" i="92"/>
  <c r="I359" i="92"/>
  <c r="J359" i="92"/>
  <c r="K359" i="92"/>
  <c r="L359" i="92"/>
  <c r="M359" i="92"/>
  <c r="N359" i="92"/>
  <c r="O359" i="92"/>
  <c r="P359" i="92"/>
  <c r="Q359" i="92"/>
  <c r="C360" i="92"/>
  <c r="D360" i="92"/>
  <c r="E360" i="92"/>
  <c r="F360" i="92"/>
  <c r="G360" i="92"/>
  <c r="H360" i="92"/>
  <c r="I360" i="92"/>
  <c r="J360" i="92"/>
  <c r="K360" i="92"/>
  <c r="L360" i="92"/>
  <c r="M360" i="92"/>
  <c r="N360" i="92"/>
  <c r="O360" i="92"/>
  <c r="P360" i="92"/>
  <c r="Q360" i="92"/>
  <c r="C361" i="92"/>
  <c r="D361" i="92"/>
  <c r="E361" i="92"/>
  <c r="F361" i="92"/>
  <c r="G361" i="92"/>
  <c r="H361" i="92"/>
  <c r="I361" i="92"/>
  <c r="J361" i="92"/>
  <c r="K361" i="92"/>
  <c r="L361" i="92"/>
  <c r="M361" i="92"/>
  <c r="N361" i="92"/>
  <c r="O361" i="92"/>
  <c r="P361" i="92"/>
  <c r="Q361" i="92"/>
  <c r="C362" i="92"/>
  <c r="D362" i="92"/>
  <c r="E362" i="92"/>
  <c r="F362" i="92"/>
  <c r="G362" i="92"/>
  <c r="H362" i="92"/>
  <c r="I362" i="92"/>
  <c r="J362" i="92"/>
  <c r="K362" i="92"/>
  <c r="L362" i="92"/>
  <c r="M362" i="92"/>
  <c r="N362" i="92"/>
  <c r="O362" i="92"/>
  <c r="P362" i="92"/>
  <c r="D357" i="92"/>
  <c r="E357" i="92"/>
  <c r="F357" i="92"/>
  <c r="G357" i="92"/>
  <c r="H357" i="92"/>
  <c r="I357" i="92"/>
  <c r="J357" i="92"/>
  <c r="K357" i="92"/>
  <c r="L357" i="92"/>
  <c r="M357" i="92"/>
  <c r="N357" i="92"/>
  <c r="O357" i="92"/>
  <c r="P357" i="92"/>
  <c r="Q357" i="92"/>
  <c r="C357" i="92"/>
  <c r="Q355" i="92"/>
  <c r="C351" i="92"/>
  <c r="D351" i="92"/>
  <c r="E351" i="92"/>
  <c r="F351" i="92"/>
  <c r="G351" i="92"/>
  <c r="H351" i="92"/>
  <c r="I351" i="92"/>
  <c r="J351" i="92"/>
  <c r="K351" i="92"/>
  <c r="L351" i="92"/>
  <c r="M351" i="92"/>
  <c r="N351" i="92"/>
  <c r="O351" i="92"/>
  <c r="P351" i="92"/>
  <c r="Q351" i="92"/>
  <c r="C352" i="92"/>
  <c r="D352" i="92"/>
  <c r="E352" i="92"/>
  <c r="F352" i="92"/>
  <c r="G352" i="92"/>
  <c r="H352" i="92"/>
  <c r="I352" i="92"/>
  <c r="J352" i="92"/>
  <c r="K352" i="92"/>
  <c r="L352" i="92"/>
  <c r="M352" i="92"/>
  <c r="N352" i="92"/>
  <c r="O352" i="92"/>
  <c r="P352" i="92"/>
  <c r="Q352" i="92"/>
  <c r="C353" i="92"/>
  <c r="D353" i="92"/>
  <c r="E353" i="92"/>
  <c r="F353" i="92"/>
  <c r="G353" i="92"/>
  <c r="H353" i="92"/>
  <c r="I353" i="92"/>
  <c r="J353" i="92"/>
  <c r="K353" i="92"/>
  <c r="L353" i="92"/>
  <c r="M353" i="92"/>
  <c r="N353" i="92"/>
  <c r="O353" i="92"/>
  <c r="P353" i="92"/>
  <c r="Q353" i="92"/>
  <c r="C354" i="92"/>
  <c r="D354" i="92"/>
  <c r="E354" i="92"/>
  <c r="F354" i="92"/>
  <c r="G354" i="92"/>
  <c r="H354" i="92"/>
  <c r="I354" i="92"/>
  <c r="J354" i="92"/>
  <c r="K354" i="92"/>
  <c r="L354" i="92"/>
  <c r="M354" i="92"/>
  <c r="N354" i="92"/>
  <c r="O354" i="92"/>
  <c r="P354" i="92"/>
  <c r="Q354" i="92"/>
  <c r="C355" i="92"/>
  <c r="D355" i="92"/>
  <c r="E355" i="92"/>
  <c r="F355" i="92"/>
  <c r="G355" i="92"/>
  <c r="H355" i="92"/>
  <c r="I355" i="92"/>
  <c r="J355" i="92"/>
  <c r="K355" i="92"/>
  <c r="L355" i="92"/>
  <c r="M355" i="92"/>
  <c r="N355" i="92"/>
  <c r="O355" i="92"/>
  <c r="P355" i="92"/>
  <c r="D350" i="92"/>
  <c r="E350" i="92"/>
  <c r="F350" i="92"/>
  <c r="G350" i="92"/>
  <c r="H350" i="92"/>
  <c r="I350" i="92"/>
  <c r="J350" i="92"/>
  <c r="K350" i="92"/>
  <c r="L350" i="92"/>
  <c r="M350" i="92"/>
  <c r="N350" i="92"/>
  <c r="O350" i="92"/>
  <c r="P350" i="92"/>
  <c r="Q350" i="92"/>
  <c r="C350" i="92"/>
  <c r="Q348" i="92"/>
  <c r="C344" i="92"/>
  <c r="D344" i="92"/>
  <c r="E344" i="92"/>
  <c r="F344" i="92"/>
  <c r="G344" i="92"/>
  <c r="H344" i="92"/>
  <c r="I344" i="92"/>
  <c r="J344" i="92"/>
  <c r="K344" i="92"/>
  <c r="L344" i="92"/>
  <c r="M344" i="92"/>
  <c r="N344" i="92"/>
  <c r="O344" i="92"/>
  <c r="P344" i="92"/>
  <c r="Q344" i="92"/>
  <c r="C345" i="92"/>
  <c r="D345" i="92"/>
  <c r="E345" i="92"/>
  <c r="F345" i="92"/>
  <c r="G345" i="92"/>
  <c r="H345" i="92"/>
  <c r="I345" i="92"/>
  <c r="J345" i="92"/>
  <c r="K345" i="92"/>
  <c r="L345" i="92"/>
  <c r="M345" i="92"/>
  <c r="N345" i="92"/>
  <c r="O345" i="92"/>
  <c r="P345" i="92"/>
  <c r="Q345" i="92"/>
  <c r="C346" i="92"/>
  <c r="D346" i="92"/>
  <c r="E346" i="92"/>
  <c r="F346" i="92"/>
  <c r="G346" i="92"/>
  <c r="H346" i="92"/>
  <c r="I346" i="92"/>
  <c r="J346" i="92"/>
  <c r="K346" i="92"/>
  <c r="L346" i="92"/>
  <c r="M346" i="92"/>
  <c r="N346" i="92"/>
  <c r="O346" i="92"/>
  <c r="P346" i="92"/>
  <c r="Q346" i="92"/>
  <c r="C347" i="92"/>
  <c r="D347" i="92"/>
  <c r="E347" i="92"/>
  <c r="F347" i="92"/>
  <c r="G347" i="92"/>
  <c r="H347" i="92"/>
  <c r="I347" i="92"/>
  <c r="J347" i="92"/>
  <c r="K347" i="92"/>
  <c r="L347" i="92"/>
  <c r="M347" i="92"/>
  <c r="N347" i="92"/>
  <c r="O347" i="92"/>
  <c r="P347" i="92"/>
  <c r="Q347" i="92"/>
  <c r="C348" i="92"/>
  <c r="D348" i="92"/>
  <c r="E348" i="92"/>
  <c r="F348" i="92"/>
  <c r="G348" i="92"/>
  <c r="H348" i="92"/>
  <c r="I348" i="92"/>
  <c r="J348" i="92"/>
  <c r="K348" i="92"/>
  <c r="L348" i="92"/>
  <c r="M348" i="92"/>
  <c r="N348" i="92"/>
  <c r="O348" i="92"/>
  <c r="P348" i="92"/>
  <c r="D343" i="92"/>
  <c r="E343" i="92"/>
  <c r="F343" i="92"/>
  <c r="G343" i="92"/>
  <c r="H343" i="92"/>
  <c r="I343" i="92"/>
  <c r="J343" i="92"/>
  <c r="K343" i="92"/>
  <c r="L343" i="92"/>
  <c r="M343" i="92"/>
  <c r="N343" i="92"/>
  <c r="O343" i="92"/>
  <c r="P343" i="92"/>
  <c r="Q343" i="92"/>
  <c r="C343" i="92"/>
  <c r="Q341" i="92"/>
  <c r="C337" i="92"/>
  <c r="D337" i="92"/>
  <c r="E337" i="92"/>
  <c r="F337" i="92"/>
  <c r="G337" i="92"/>
  <c r="H337" i="92"/>
  <c r="I337" i="92"/>
  <c r="J337" i="92"/>
  <c r="K337" i="92"/>
  <c r="L337" i="92"/>
  <c r="M337" i="92"/>
  <c r="N337" i="92"/>
  <c r="O337" i="92"/>
  <c r="P337" i="92"/>
  <c r="Q337" i="92"/>
  <c r="C338" i="92"/>
  <c r="D338" i="92"/>
  <c r="E338" i="92"/>
  <c r="F338" i="92"/>
  <c r="G338" i="92"/>
  <c r="H338" i="92"/>
  <c r="I338" i="92"/>
  <c r="J338" i="92"/>
  <c r="K338" i="92"/>
  <c r="L338" i="92"/>
  <c r="M338" i="92"/>
  <c r="N338" i="92"/>
  <c r="O338" i="92"/>
  <c r="P338" i="92"/>
  <c r="Q338" i="92"/>
  <c r="C339" i="92"/>
  <c r="D339" i="92"/>
  <c r="E339" i="92"/>
  <c r="F339" i="92"/>
  <c r="G339" i="92"/>
  <c r="H339" i="92"/>
  <c r="I339" i="92"/>
  <c r="J339" i="92"/>
  <c r="K339" i="92"/>
  <c r="L339" i="92"/>
  <c r="M339" i="92"/>
  <c r="N339" i="92"/>
  <c r="O339" i="92"/>
  <c r="P339" i="92"/>
  <c r="Q339" i="92"/>
  <c r="C340" i="92"/>
  <c r="D340" i="92"/>
  <c r="E340" i="92"/>
  <c r="F340" i="92"/>
  <c r="G340" i="92"/>
  <c r="H340" i="92"/>
  <c r="I340" i="92"/>
  <c r="J340" i="92"/>
  <c r="K340" i="92"/>
  <c r="L340" i="92"/>
  <c r="M340" i="92"/>
  <c r="N340" i="92"/>
  <c r="O340" i="92"/>
  <c r="P340" i="92"/>
  <c r="Q340" i="92"/>
  <c r="C341" i="92"/>
  <c r="D341" i="92"/>
  <c r="E341" i="92"/>
  <c r="F341" i="92"/>
  <c r="G341" i="92"/>
  <c r="H341" i="92"/>
  <c r="I341" i="92"/>
  <c r="J341" i="92"/>
  <c r="K341" i="92"/>
  <c r="L341" i="92"/>
  <c r="M341" i="92"/>
  <c r="N341" i="92"/>
  <c r="O341" i="92"/>
  <c r="P341" i="92"/>
  <c r="D336" i="92"/>
  <c r="E336" i="92"/>
  <c r="F336" i="92"/>
  <c r="G336" i="92"/>
  <c r="H336" i="92"/>
  <c r="I336" i="92"/>
  <c r="J336" i="92"/>
  <c r="K336" i="92"/>
  <c r="L336" i="92"/>
  <c r="M336" i="92"/>
  <c r="N336" i="92"/>
  <c r="O336" i="92"/>
  <c r="P336" i="92"/>
  <c r="Q336" i="92"/>
  <c r="C336" i="92"/>
  <c r="Q334" i="92"/>
  <c r="C330" i="92"/>
  <c r="D330" i="92"/>
  <c r="E330" i="92"/>
  <c r="F330" i="92"/>
  <c r="G330" i="92"/>
  <c r="H330" i="92"/>
  <c r="I330" i="92"/>
  <c r="J330" i="92"/>
  <c r="K330" i="92"/>
  <c r="L330" i="92"/>
  <c r="M330" i="92"/>
  <c r="N330" i="92"/>
  <c r="O330" i="92"/>
  <c r="P330" i="92"/>
  <c r="Q330" i="92"/>
  <c r="C331" i="92"/>
  <c r="D331" i="92"/>
  <c r="E331" i="92"/>
  <c r="F331" i="92"/>
  <c r="G331" i="92"/>
  <c r="H331" i="92"/>
  <c r="I331" i="92"/>
  <c r="J331" i="92"/>
  <c r="K331" i="92"/>
  <c r="L331" i="92"/>
  <c r="M331" i="92"/>
  <c r="N331" i="92"/>
  <c r="O331" i="92"/>
  <c r="P331" i="92"/>
  <c r="Q331" i="92"/>
  <c r="C332" i="92"/>
  <c r="D332" i="92"/>
  <c r="E332" i="92"/>
  <c r="F332" i="92"/>
  <c r="G332" i="92"/>
  <c r="H332" i="92"/>
  <c r="I332" i="92"/>
  <c r="J332" i="92"/>
  <c r="K332" i="92"/>
  <c r="L332" i="92"/>
  <c r="M332" i="92"/>
  <c r="N332" i="92"/>
  <c r="O332" i="92"/>
  <c r="P332" i="92"/>
  <c r="Q332" i="92"/>
  <c r="C333" i="92"/>
  <c r="D333" i="92"/>
  <c r="E333" i="92"/>
  <c r="F333" i="92"/>
  <c r="G333" i="92"/>
  <c r="H333" i="92"/>
  <c r="I333" i="92"/>
  <c r="J333" i="92"/>
  <c r="K333" i="92"/>
  <c r="L333" i="92"/>
  <c r="M333" i="92"/>
  <c r="N333" i="92"/>
  <c r="O333" i="92"/>
  <c r="P333" i="92"/>
  <c r="Q333" i="92"/>
  <c r="C334" i="92"/>
  <c r="D334" i="92"/>
  <c r="E334" i="92"/>
  <c r="F334" i="92"/>
  <c r="G334" i="92"/>
  <c r="H334" i="92"/>
  <c r="I334" i="92"/>
  <c r="J334" i="92"/>
  <c r="K334" i="92"/>
  <c r="L334" i="92"/>
  <c r="M334" i="92"/>
  <c r="N334" i="92"/>
  <c r="O334" i="92"/>
  <c r="P334" i="92"/>
  <c r="D329" i="92"/>
  <c r="E329" i="92"/>
  <c r="F329" i="92"/>
  <c r="G329" i="92"/>
  <c r="H329" i="92"/>
  <c r="I329" i="92"/>
  <c r="J329" i="92"/>
  <c r="K329" i="92"/>
  <c r="L329" i="92"/>
  <c r="M329" i="92"/>
  <c r="N329" i="92"/>
  <c r="O329" i="92"/>
  <c r="P329" i="92"/>
  <c r="Q329" i="92"/>
  <c r="C329" i="92"/>
  <c r="Q327" i="92"/>
  <c r="T11" i="30" l="1"/>
  <c r="U11" i="30" s="1"/>
  <c r="V11" i="30" s="1"/>
  <c r="W11" i="30" s="1"/>
  <c r="X11" i="30" s="1"/>
  <c r="Y11" i="30" s="1"/>
  <c r="Z11" i="30" s="1"/>
  <c r="T12" i="30" s="1"/>
  <c r="U12" i="30" s="1"/>
  <c r="V12" i="30" s="1"/>
  <c r="C951" i="95"/>
  <c r="C133" i="95" s="1"/>
  <c r="C1021" i="95"/>
  <c r="C144" i="95" s="1"/>
  <c r="F1028" i="95"/>
  <c r="F145" i="95" s="1"/>
  <c r="J1028" i="95"/>
  <c r="J145" i="95" s="1"/>
  <c r="N1028" i="95"/>
  <c r="N145" i="95" s="1"/>
  <c r="C1028" i="95"/>
  <c r="C145" i="95" s="1"/>
  <c r="L937" i="95"/>
  <c r="L131" i="95" s="1"/>
  <c r="L951" i="95"/>
  <c r="L133" i="95" s="1"/>
  <c r="J867" i="95"/>
  <c r="J119" i="95" s="1"/>
  <c r="O895" i="95"/>
  <c r="O124" i="95" s="1"/>
  <c r="O853" i="95"/>
  <c r="O117" i="95" s="1"/>
  <c r="H930" i="95"/>
  <c r="H130" i="95" s="1"/>
  <c r="Q951" i="95"/>
  <c r="Q133" i="95" s="1"/>
  <c r="O944" i="95"/>
  <c r="O132" i="95" s="1"/>
  <c r="J874" i="95"/>
  <c r="J121" i="95" s="1"/>
  <c r="M888" i="95"/>
  <c r="M123" i="95" s="1"/>
  <c r="K895" i="95"/>
  <c r="K124" i="95" s="1"/>
  <c r="E916" i="95"/>
  <c r="E128" i="95" s="1"/>
  <c r="I916" i="95"/>
  <c r="I128" i="95" s="1"/>
  <c r="M916" i="95"/>
  <c r="M128" i="95" s="1"/>
  <c r="Q916" i="95"/>
  <c r="Q128" i="95" s="1"/>
  <c r="P916" i="95"/>
  <c r="P128" i="95" s="1"/>
  <c r="N951" i="95"/>
  <c r="N133" i="95" s="1"/>
  <c r="J951" i="95"/>
  <c r="J133" i="95" s="1"/>
  <c r="F951" i="95"/>
  <c r="F133" i="95" s="1"/>
  <c r="O951" i="95"/>
  <c r="O133" i="95" s="1"/>
  <c r="K951" i="95"/>
  <c r="K133" i="95" s="1"/>
  <c r="P951" i="95"/>
  <c r="P133" i="95" s="1"/>
  <c r="G951" i="95"/>
  <c r="G133" i="95" s="1"/>
  <c r="H965" i="95"/>
  <c r="H136" i="95" s="1"/>
  <c r="L965" i="95"/>
  <c r="L136" i="95" s="1"/>
  <c r="P965" i="95"/>
  <c r="P136" i="95" s="1"/>
  <c r="P853" i="95"/>
  <c r="P117" i="95" s="1"/>
  <c r="P909" i="95"/>
  <c r="P126" i="95" s="1"/>
  <c r="M923" i="95"/>
  <c r="M129" i="95" s="1"/>
  <c r="M930" i="95"/>
  <c r="M130" i="95" s="1"/>
  <c r="F930" i="95"/>
  <c r="F130" i="95" s="1"/>
  <c r="J930" i="95"/>
  <c r="J130" i="95" s="1"/>
  <c r="L944" i="95"/>
  <c r="L132" i="95" s="1"/>
  <c r="P944" i="95"/>
  <c r="P132" i="95" s="1"/>
  <c r="M951" i="95"/>
  <c r="M133" i="95" s="1"/>
  <c r="M860" i="95"/>
  <c r="M118" i="95" s="1"/>
  <c r="N909" i="95"/>
  <c r="N126" i="95" s="1"/>
  <c r="K923" i="95"/>
  <c r="K129" i="95" s="1"/>
  <c r="K944" i="95"/>
  <c r="K132" i="95" s="1"/>
  <c r="D944" i="95"/>
  <c r="D132" i="95" s="1"/>
  <c r="C944" i="95"/>
  <c r="C132" i="95" s="1"/>
  <c r="C867" i="95"/>
  <c r="C119" i="95" s="1"/>
  <c r="D965" i="95"/>
  <c r="D136" i="95" s="1"/>
  <c r="D951" i="95"/>
  <c r="D133" i="95" s="1"/>
  <c r="H944" i="95"/>
  <c r="H132" i="95" s="1"/>
  <c r="H951" i="95"/>
  <c r="H133" i="95" s="1"/>
  <c r="I867" i="95"/>
  <c r="I119" i="95" s="1"/>
  <c r="G916" i="95"/>
  <c r="G128" i="95" s="1"/>
  <c r="G944" i="95"/>
  <c r="G132" i="95" s="1"/>
  <c r="E860" i="95"/>
  <c r="E118" i="95" s="1"/>
  <c r="I860" i="95"/>
  <c r="I118" i="95" s="1"/>
  <c r="Q860" i="95"/>
  <c r="Q118" i="95" s="1"/>
  <c r="F860" i="95"/>
  <c r="F118" i="95" s="1"/>
  <c r="N860" i="95"/>
  <c r="N118" i="95" s="1"/>
  <c r="D867" i="95"/>
  <c r="D119" i="95" s="1"/>
  <c r="H867" i="95"/>
  <c r="H119" i="95" s="1"/>
  <c r="L867" i="95"/>
  <c r="L119" i="95" s="1"/>
  <c r="P867" i="95"/>
  <c r="P119" i="95" s="1"/>
  <c r="F874" i="95"/>
  <c r="F121" i="95" s="1"/>
  <c r="F895" i="95"/>
  <c r="F124" i="95" s="1"/>
  <c r="J895" i="95"/>
  <c r="J124" i="95" s="1"/>
  <c r="N895" i="95"/>
  <c r="N124" i="95" s="1"/>
  <c r="C895" i="95"/>
  <c r="C124" i="95" s="1"/>
  <c r="I951" i="95"/>
  <c r="I133" i="95" s="1"/>
  <c r="E951" i="95"/>
  <c r="E133" i="95" s="1"/>
  <c r="F853" i="95"/>
  <c r="F117" i="95" s="1"/>
  <c r="C853" i="95"/>
  <c r="C117" i="95" s="1"/>
  <c r="E853" i="95"/>
  <c r="E117" i="95" s="1"/>
  <c r="J860" i="95"/>
  <c r="J118" i="95" s="1"/>
  <c r="E867" i="95"/>
  <c r="E119" i="95" s="1"/>
  <c r="N867" i="95"/>
  <c r="N119" i="95" s="1"/>
  <c r="G867" i="95"/>
  <c r="G119" i="95" s="1"/>
  <c r="O867" i="95"/>
  <c r="O119" i="95" s="1"/>
  <c r="G895" i="95"/>
  <c r="G124" i="95" s="1"/>
  <c r="D923" i="95"/>
  <c r="D129" i="95" s="1"/>
  <c r="H923" i="95"/>
  <c r="H129" i="95" s="1"/>
  <c r="L923" i="95"/>
  <c r="L129" i="95" s="1"/>
  <c r="P923" i="95"/>
  <c r="P129" i="95" s="1"/>
  <c r="F923" i="95"/>
  <c r="F129" i="95" s="1"/>
  <c r="G930" i="95"/>
  <c r="G130" i="95" s="1"/>
  <c r="K930" i="95"/>
  <c r="K130" i="95" s="1"/>
  <c r="O930" i="95"/>
  <c r="O130" i="95" s="1"/>
  <c r="I930" i="95"/>
  <c r="I130" i="95" s="1"/>
  <c r="Q930" i="95"/>
  <c r="Q130" i="95" s="1"/>
  <c r="C930" i="95"/>
  <c r="C130" i="95" s="1"/>
  <c r="D846" i="95"/>
  <c r="D116" i="95" s="1"/>
  <c r="H846" i="95"/>
  <c r="H116" i="95" s="1"/>
  <c r="L846" i="95"/>
  <c r="L116" i="95" s="1"/>
  <c r="P846" i="95"/>
  <c r="P116" i="95" s="1"/>
  <c r="E846" i="95"/>
  <c r="E116" i="95" s="1"/>
  <c r="Q846" i="95"/>
  <c r="Q116" i="95" s="1"/>
  <c r="F846" i="95"/>
  <c r="F116" i="95" s="1"/>
  <c r="G846" i="95"/>
  <c r="G116" i="95" s="1"/>
  <c r="C846" i="95"/>
  <c r="C116" i="95" s="1"/>
  <c r="D853" i="95"/>
  <c r="D117" i="95" s="1"/>
  <c r="Q853" i="95"/>
  <c r="Q117" i="95" s="1"/>
  <c r="G909" i="95"/>
  <c r="G126" i="95" s="1"/>
  <c r="K909" i="95"/>
  <c r="K126" i="95" s="1"/>
  <c r="O909" i="95"/>
  <c r="O126" i="95" s="1"/>
  <c r="D909" i="95"/>
  <c r="D126" i="95" s="1"/>
  <c r="H909" i="95"/>
  <c r="H126" i="95" s="1"/>
  <c r="L909" i="95"/>
  <c r="L126" i="95" s="1"/>
  <c r="E909" i="95"/>
  <c r="E126" i="95" s="1"/>
  <c r="I909" i="95"/>
  <c r="I126" i="95" s="1"/>
  <c r="M909" i="95"/>
  <c r="M126" i="95" s="1"/>
  <c r="Q909" i="95"/>
  <c r="Q126" i="95" s="1"/>
  <c r="F909" i="95"/>
  <c r="F126" i="95" s="1"/>
  <c r="J909" i="95"/>
  <c r="J126" i="95" s="1"/>
  <c r="C909" i="95"/>
  <c r="C126" i="95" s="1"/>
  <c r="L930" i="95"/>
  <c r="L130" i="95" s="1"/>
  <c r="E937" i="95"/>
  <c r="E131" i="95" s="1"/>
  <c r="F937" i="95"/>
  <c r="F131" i="95" s="1"/>
  <c r="K937" i="95"/>
  <c r="K131" i="95" s="1"/>
  <c r="E944" i="95"/>
  <c r="E132" i="95" s="1"/>
  <c r="I944" i="95"/>
  <c r="I132" i="95" s="1"/>
  <c r="M944" i="95"/>
  <c r="M132" i="95" s="1"/>
  <c r="Q944" i="95"/>
  <c r="Q132" i="95" s="1"/>
  <c r="E958" i="95"/>
  <c r="E135" i="95" s="1"/>
  <c r="P972" i="95"/>
  <c r="P137" i="95" s="1"/>
  <c r="G1028" i="95"/>
  <c r="G145" i="95" s="1"/>
  <c r="K1028" i="95"/>
  <c r="K145" i="95" s="1"/>
  <c r="Q1028" i="95"/>
  <c r="Q145" i="95" s="1"/>
  <c r="O1028" i="95"/>
  <c r="O145" i="95" s="1"/>
  <c r="P1021" i="95"/>
  <c r="P144" i="95" s="1"/>
  <c r="P1007" i="95"/>
  <c r="P142" i="95" s="1"/>
  <c r="I1000" i="95"/>
  <c r="I141" i="95" s="1"/>
  <c r="G965" i="95"/>
  <c r="G136" i="95" s="1"/>
  <c r="K965" i="95"/>
  <c r="K136" i="95" s="1"/>
  <c r="O965" i="95"/>
  <c r="O136" i="95" s="1"/>
  <c r="C965" i="95"/>
  <c r="C136" i="95" s="1"/>
  <c r="K958" i="95"/>
  <c r="K135" i="95" s="1"/>
  <c r="O958" i="95"/>
  <c r="O135" i="95" s="1"/>
  <c r="F958" i="95"/>
  <c r="F135" i="95" s="1"/>
  <c r="N958" i="95"/>
  <c r="N135" i="95" s="1"/>
  <c r="G958" i="95"/>
  <c r="G135" i="95" s="1"/>
  <c r="E965" i="95"/>
  <c r="E136" i="95" s="1"/>
  <c r="I965" i="95"/>
  <c r="I136" i="95" s="1"/>
  <c r="M965" i="95"/>
  <c r="M136" i="95" s="1"/>
  <c r="Q965" i="95"/>
  <c r="Q136" i="95" s="1"/>
  <c r="J958" i="95"/>
  <c r="J135" i="95" s="1"/>
  <c r="C135" i="95"/>
  <c r="E1021" i="95"/>
  <c r="E144" i="95" s="1"/>
  <c r="F965" i="95"/>
  <c r="F136" i="95" s="1"/>
  <c r="J965" i="95"/>
  <c r="J136" i="95" s="1"/>
  <c r="N965" i="95"/>
  <c r="N136" i="95" s="1"/>
  <c r="E1028" i="95"/>
  <c r="E145" i="95" s="1"/>
  <c r="H853" i="95"/>
  <c r="H117" i="95" s="1"/>
  <c r="L853" i="95"/>
  <c r="L117" i="95" s="1"/>
  <c r="G860" i="95"/>
  <c r="G118" i="95" s="1"/>
  <c r="K860" i="95"/>
  <c r="K118" i="95" s="1"/>
  <c r="O860" i="95"/>
  <c r="O118" i="95" s="1"/>
  <c r="F867" i="95"/>
  <c r="F119" i="95" s="1"/>
  <c r="K867" i="95"/>
  <c r="K119" i="95" s="1"/>
  <c r="N888" i="95"/>
  <c r="N123" i="95" s="1"/>
  <c r="H888" i="95"/>
  <c r="H123" i="95" s="1"/>
  <c r="F916" i="95"/>
  <c r="F128" i="95" s="1"/>
  <c r="J916" i="95"/>
  <c r="J128" i="95" s="1"/>
  <c r="N916" i="95"/>
  <c r="N128" i="95" s="1"/>
  <c r="C916" i="95"/>
  <c r="C128" i="95" s="1"/>
  <c r="K916" i="95"/>
  <c r="K128" i="95" s="1"/>
  <c r="O916" i="95"/>
  <c r="O128" i="95" s="1"/>
  <c r="D916" i="95"/>
  <c r="D128" i="95" s="1"/>
  <c r="H916" i="95"/>
  <c r="H128" i="95" s="1"/>
  <c r="L916" i="95"/>
  <c r="L128" i="95" s="1"/>
  <c r="E923" i="95"/>
  <c r="E129" i="95" s="1"/>
  <c r="I923" i="95"/>
  <c r="I129" i="95" s="1"/>
  <c r="Q923" i="95"/>
  <c r="Q129" i="95" s="1"/>
  <c r="D930" i="95"/>
  <c r="D130" i="95" s="1"/>
  <c r="P930" i="95"/>
  <c r="P130" i="95" s="1"/>
  <c r="J937" i="95"/>
  <c r="J131" i="95" s="1"/>
  <c r="N937" i="95"/>
  <c r="N131" i="95" s="1"/>
  <c r="C937" i="95"/>
  <c r="C131" i="95" s="1"/>
  <c r="I958" i="95"/>
  <c r="I135" i="95" s="1"/>
  <c r="M958" i="95"/>
  <c r="M135" i="95" s="1"/>
  <c r="Q958" i="95"/>
  <c r="Q135" i="95" s="1"/>
  <c r="D958" i="95"/>
  <c r="D135" i="95" s="1"/>
  <c r="H958" i="95"/>
  <c r="H135" i="95" s="1"/>
  <c r="L958" i="95"/>
  <c r="L135" i="95" s="1"/>
  <c r="P958" i="95"/>
  <c r="P135" i="95" s="1"/>
  <c r="I853" i="95"/>
  <c r="I117" i="95" s="1"/>
  <c r="M853" i="95"/>
  <c r="M117" i="95" s="1"/>
  <c r="J853" i="95"/>
  <c r="J117" i="95" s="1"/>
  <c r="N853" i="95"/>
  <c r="N117" i="95" s="1"/>
  <c r="K853" i="95"/>
  <c r="K117" i="95" s="1"/>
  <c r="D860" i="95"/>
  <c r="D118" i="95" s="1"/>
  <c r="H860" i="95"/>
  <c r="H118" i="95" s="1"/>
  <c r="L860" i="95"/>
  <c r="L118" i="95" s="1"/>
  <c r="P860" i="95"/>
  <c r="P118" i="95" s="1"/>
  <c r="C860" i="95"/>
  <c r="C118" i="95" s="1"/>
  <c r="E895" i="95"/>
  <c r="E124" i="95" s="1"/>
  <c r="I895" i="95"/>
  <c r="I124" i="95" s="1"/>
  <c r="M895" i="95"/>
  <c r="M124" i="95" s="1"/>
  <c r="Q895" i="95"/>
  <c r="Q124" i="95" s="1"/>
  <c r="D895" i="95"/>
  <c r="D124" i="95" s="1"/>
  <c r="H895" i="95"/>
  <c r="H124" i="95" s="1"/>
  <c r="L895" i="95"/>
  <c r="L124" i="95" s="1"/>
  <c r="P895" i="95"/>
  <c r="P124" i="95" s="1"/>
  <c r="J923" i="95"/>
  <c r="J129" i="95" s="1"/>
  <c r="N923" i="95"/>
  <c r="N129" i="95" s="1"/>
  <c r="C923" i="95"/>
  <c r="C129" i="95" s="1"/>
  <c r="G923" i="95"/>
  <c r="G129" i="95" s="1"/>
  <c r="O923" i="95"/>
  <c r="O129" i="95" s="1"/>
  <c r="E930" i="95"/>
  <c r="E130" i="95" s="1"/>
  <c r="D937" i="95"/>
  <c r="D131" i="95" s="1"/>
  <c r="D902" i="95"/>
  <c r="D125" i="95" s="1"/>
  <c r="H902" i="95"/>
  <c r="H125" i="95" s="1"/>
  <c r="L902" i="95"/>
  <c r="L125" i="95" s="1"/>
  <c r="P902" i="95"/>
  <c r="P125" i="95" s="1"/>
  <c r="E902" i="95"/>
  <c r="E125" i="95" s="1"/>
  <c r="I902" i="95"/>
  <c r="I125" i="95" s="1"/>
  <c r="M902" i="95"/>
  <c r="M125" i="95" s="1"/>
  <c r="Q902" i="95"/>
  <c r="Q125" i="95" s="1"/>
  <c r="F902" i="95"/>
  <c r="F125" i="95" s="1"/>
  <c r="J902" i="95"/>
  <c r="J125" i="95" s="1"/>
  <c r="N902" i="95"/>
  <c r="N125" i="95" s="1"/>
  <c r="C902" i="95"/>
  <c r="C125" i="95" s="1"/>
  <c r="G902" i="95"/>
  <c r="G125" i="95" s="1"/>
  <c r="K902" i="95"/>
  <c r="K125" i="95" s="1"/>
  <c r="O902" i="95"/>
  <c r="O125" i="95" s="1"/>
  <c r="N930" i="95"/>
  <c r="N130" i="95" s="1"/>
  <c r="F944" i="95"/>
  <c r="F132" i="95" s="1"/>
  <c r="J944" i="95"/>
  <c r="J132" i="95" s="1"/>
  <c r="N944" i="95"/>
  <c r="N132" i="95" s="1"/>
  <c r="K972" i="95"/>
  <c r="K137" i="95" s="1"/>
  <c r="F1021" i="95"/>
  <c r="F144" i="95" s="1"/>
  <c r="J1021" i="95"/>
  <c r="J144" i="95" s="1"/>
  <c r="N1021" i="95"/>
  <c r="N144" i="95" s="1"/>
  <c r="I846" i="95"/>
  <c r="I116" i="95" s="1"/>
  <c r="M846" i="95"/>
  <c r="M116" i="95" s="1"/>
  <c r="J846" i="95"/>
  <c r="J116" i="95" s="1"/>
  <c r="N846" i="95"/>
  <c r="N116" i="95" s="1"/>
  <c r="K846" i="95"/>
  <c r="K116" i="95" s="1"/>
  <c r="O846" i="95"/>
  <c r="O116" i="95" s="1"/>
  <c r="G853" i="95"/>
  <c r="G117" i="95" s="1"/>
  <c r="M867" i="95"/>
  <c r="M119" i="95" s="1"/>
  <c r="Q867" i="95"/>
  <c r="Q119" i="95" s="1"/>
  <c r="N874" i="95"/>
  <c r="N121" i="95" s="1"/>
  <c r="F1007" i="95"/>
  <c r="F142" i="95" s="1"/>
  <c r="J1007" i="95"/>
  <c r="J142" i="95" s="1"/>
  <c r="N1007" i="95"/>
  <c r="N142" i="95" s="1"/>
  <c r="C1007" i="95"/>
  <c r="C142" i="95" s="1"/>
  <c r="D1028" i="95"/>
  <c r="D145" i="95" s="1"/>
  <c r="H1028" i="95"/>
  <c r="H145" i="95" s="1"/>
  <c r="L1028" i="95"/>
  <c r="L145" i="95" s="1"/>
  <c r="P1028" i="95"/>
  <c r="P145" i="95" s="1"/>
  <c r="I1028" i="95"/>
  <c r="I145" i="95" s="1"/>
  <c r="M1028" i="95"/>
  <c r="M145" i="95" s="1"/>
  <c r="G1021" i="95"/>
  <c r="G144" i="95" s="1"/>
  <c r="K1021" i="95"/>
  <c r="K144" i="95" s="1"/>
  <c r="O1021" i="95"/>
  <c r="O144" i="95" s="1"/>
  <c r="D1021" i="95"/>
  <c r="D144" i="95" s="1"/>
  <c r="H1021" i="95"/>
  <c r="H144" i="95" s="1"/>
  <c r="L1021" i="95"/>
  <c r="L144" i="95" s="1"/>
  <c r="G1014" i="95"/>
  <c r="G143" i="95" s="1"/>
  <c r="E1014" i="95"/>
  <c r="E143" i="95" s="1"/>
  <c r="I1014" i="95"/>
  <c r="I143" i="95" s="1"/>
  <c r="C1014" i="95"/>
  <c r="C143" i="95" s="1"/>
  <c r="K1014" i="95"/>
  <c r="K143" i="95" s="1"/>
  <c r="O1014" i="95"/>
  <c r="O143" i="95" s="1"/>
  <c r="E1007" i="95"/>
  <c r="E142" i="95" s="1"/>
  <c r="G1007" i="95"/>
  <c r="G142" i="95" s="1"/>
  <c r="K1007" i="95"/>
  <c r="K142" i="95" s="1"/>
  <c r="O1007" i="95"/>
  <c r="O142" i="95" s="1"/>
  <c r="D1007" i="95"/>
  <c r="D142" i="95" s="1"/>
  <c r="H1007" i="95"/>
  <c r="H142" i="95" s="1"/>
  <c r="L1007" i="95"/>
  <c r="L142" i="95" s="1"/>
  <c r="I1007" i="95"/>
  <c r="I142" i="95" s="1"/>
  <c r="M1007" i="95"/>
  <c r="M142" i="95" s="1"/>
  <c r="F993" i="95"/>
  <c r="F140" i="95" s="1"/>
  <c r="J993" i="95"/>
  <c r="J140" i="95" s="1"/>
  <c r="N993" i="95"/>
  <c r="N140" i="95" s="1"/>
  <c r="C993" i="95"/>
  <c r="C140" i="95" s="1"/>
  <c r="G993" i="95"/>
  <c r="G140" i="95" s="1"/>
  <c r="K993" i="95"/>
  <c r="K140" i="95" s="1"/>
  <c r="O993" i="95"/>
  <c r="O140" i="95" s="1"/>
  <c r="D993" i="95"/>
  <c r="D140" i="95" s="1"/>
  <c r="H993" i="95"/>
  <c r="H140" i="95" s="1"/>
  <c r="L993" i="95"/>
  <c r="L140" i="95" s="1"/>
  <c r="P993" i="95"/>
  <c r="P140" i="95" s="1"/>
  <c r="E993" i="95"/>
  <c r="E140" i="95" s="1"/>
  <c r="I993" i="95"/>
  <c r="I140" i="95" s="1"/>
  <c r="M993" i="95"/>
  <c r="M140" i="95" s="1"/>
  <c r="Q993" i="95"/>
  <c r="Q140" i="95" s="1"/>
  <c r="F986" i="95"/>
  <c r="F139" i="95" s="1"/>
  <c r="O986" i="95"/>
  <c r="O139" i="95" s="1"/>
  <c r="E986" i="95"/>
  <c r="E139" i="95" s="1"/>
  <c r="I986" i="95"/>
  <c r="I139" i="95" s="1"/>
  <c r="M986" i="95"/>
  <c r="M139" i="95" s="1"/>
  <c r="Q986" i="95"/>
  <c r="Q139" i="95" s="1"/>
  <c r="J986" i="95"/>
  <c r="J139" i="95" s="1"/>
  <c r="N986" i="95"/>
  <c r="N139" i="95" s="1"/>
  <c r="G986" i="95"/>
  <c r="G139" i="95" s="1"/>
  <c r="K986" i="95"/>
  <c r="K139" i="95" s="1"/>
  <c r="D986" i="95"/>
  <c r="D139" i="95" s="1"/>
  <c r="F979" i="95"/>
  <c r="F138" i="95" s="1"/>
  <c r="J979" i="95"/>
  <c r="J138" i="95" s="1"/>
  <c r="N979" i="95"/>
  <c r="N138" i="95" s="1"/>
  <c r="C979" i="95"/>
  <c r="C138" i="95" s="1"/>
  <c r="D979" i="95"/>
  <c r="D138" i="95" s="1"/>
  <c r="H979" i="95"/>
  <c r="H138" i="95" s="1"/>
  <c r="L979" i="95"/>
  <c r="L138" i="95" s="1"/>
  <c r="P979" i="95"/>
  <c r="P138" i="95" s="1"/>
  <c r="E979" i="95"/>
  <c r="E138" i="95" s="1"/>
  <c r="I979" i="95"/>
  <c r="I138" i="95" s="1"/>
  <c r="M979" i="95"/>
  <c r="M138" i="95" s="1"/>
  <c r="Q979" i="95"/>
  <c r="Q138" i="95" s="1"/>
  <c r="G979" i="95"/>
  <c r="G138" i="95" s="1"/>
  <c r="K979" i="95"/>
  <c r="K138" i="95" s="1"/>
  <c r="O979" i="95"/>
  <c r="O138" i="95" s="1"/>
  <c r="E972" i="95"/>
  <c r="E137" i="95" s="1"/>
  <c r="C986" i="95"/>
  <c r="C139" i="95" s="1"/>
  <c r="Q1007" i="95"/>
  <c r="Q142" i="95" s="1"/>
  <c r="I1021" i="95"/>
  <c r="I144" i="95" s="1"/>
  <c r="M1021" i="95"/>
  <c r="M144" i="95" s="1"/>
  <c r="Q1021" i="95"/>
  <c r="Q144" i="95" s="1"/>
  <c r="M1014" i="95"/>
  <c r="M143" i="95" s="1"/>
  <c r="Q1014" i="95"/>
  <c r="Q143" i="95" s="1"/>
  <c r="F1014" i="95"/>
  <c r="F143" i="95" s="1"/>
  <c r="J1014" i="95"/>
  <c r="J143" i="95" s="1"/>
  <c r="N1014" i="95"/>
  <c r="N143" i="95" s="1"/>
  <c r="D1014" i="95"/>
  <c r="D143" i="95" s="1"/>
  <c r="H1014" i="95"/>
  <c r="H143" i="95" s="1"/>
  <c r="L1014" i="95"/>
  <c r="L143" i="95" s="1"/>
  <c r="P1014" i="95"/>
  <c r="P143" i="95" s="1"/>
  <c r="J1000" i="95"/>
  <c r="J141" i="95" s="1"/>
  <c r="F972" i="95"/>
  <c r="F137" i="95" s="1"/>
  <c r="J972" i="95"/>
  <c r="J137" i="95" s="1"/>
  <c r="N972" i="95"/>
  <c r="N137" i="95" s="1"/>
  <c r="C972" i="95"/>
  <c r="C137" i="95" s="1"/>
  <c r="G972" i="95"/>
  <c r="G137" i="95" s="1"/>
  <c r="O972" i="95"/>
  <c r="O137" i="95" s="1"/>
  <c r="D972" i="95"/>
  <c r="D137" i="95" s="1"/>
  <c r="H972" i="95"/>
  <c r="H137" i="95" s="1"/>
  <c r="L972" i="95"/>
  <c r="L137" i="95" s="1"/>
  <c r="H986" i="95"/>
  <c r="H139" i="95" s="1"/>
  <c r="L986" i="95"/>
  <c r="L139" i="95" s="1"/>
  <c r="P986" i="95"/>
  <c r="P139" i="95" s="1"/>
  <c r="G937" i="95"/>
  <c r="G131" i="95" s="1"/>
  <c r="O937" i="95"/>
  <c r="O131" i="95" s="1"/>
  <c r="I937" i="95"/>
  <c r="I131" i="95" s="1"/>
  <c r="M937" i="95"/>
  <c r="M131" i="95" s="1"/>
  <c r="Q937" i="95"/>
  <c r="Q131" i="95" s="1"/>
  <c r="H937" i="95"/>
  <c r="H131" i="95" s="1"/>
  <c r="P937" i="95"/>
  <c r="P131" i="95" s="1"/>
  <c r="D874" i="95"/>
  <c r="D121" i="95" s="1"/>
  <c r="H874" i="95"/>
  <c r="H121" i="95" s="1"/>
  <c r="L874" i="95"/>
  <c r="L121" i="95" s="1"/>
  <c r="P874" i="95"/>
  <c r="P121" i="95" s="1"/>
  <c r="E874" i="95"/>
  <c r="E121" i="95" s="1"/>
  <c r="I874" i="95"/>
  <c r="I121" i="95" s="1"/>
  <c r="M874" i="95"/>
  <c r="M121" i="95" s="1"/>
  <c r="Q874" i="95"/>
  <c r="Q121" i="95" s="1"/>
  <c r="C874" i="95"/>
  <c r="C121" i="95" s="1"/>
  <c r="G888" i="95"/>
  <c r="G123" i="95" s="1"/>
  <c r="K888" i="95"/>
  <c r="K123" i="95" s="1"/>
  <c r="O888" i="95"/>
  <c r="O123" i="95" s="1"/>
  <c r="D888" i="95"/>
  <c r="D123" i="95" s="1"/>
  <c r="P888" i="95"/>
  <c r="P123" i="95" s="1"/>
  <c r="G874" i="95"/>
  <c r="G121" i="95" s="1"/>
  <c r="K874" i="95"/>
  <c r="K121" i="95" s="1"/>
  <c r="O874" i="95"/>
  <c r="O121" i="95" s="1"/>
  <c r="Q881" i="95"/>
  <c r="Q122" i="95" s="1"/>
  <c r="E888" i="95"/>
  <c r="E123" i="95" s="1"/>
  <c r="I888" i="95"/>
  <c r="I123" i="95" s="1"/>
  <c r="Q888" i="95"/>
  <c r="Q123" i="95" s="1"/>
  <c r="F888" i="95"/>
  <c r="F123" i="95" s="1"/>
  <c r="J888" i="95"/>
  <c r="J123" i="95" s="1"/>
  <c r="C888" i="95"/>
  <c r="C123" i="95" s="1"/>
  <c r="L888" i="95"/>
  <c r="L123" i="95" s="1"/>
  <c r="E881" i="95"/>
  <c r="E122" i="95" s="1"/>
  <c r="I881" i="95"/>
  <c r="I122" i="95" s="1"/>
  <c r="M881" i="95"/>
  <c r="M122" i="95" s="1"/>
  <c r="F881" i="95"/>
  <c r="F122" i="95" s="1"/>
  <c r="J881" i="95"/>
  <c r="J122" i="95" s="1"/>
  <c r="N881" i="95"/>
  <c r="N122" i="95" s="1"/>
  <c r="C881" i="95"/>
  <c r="C122" i="95" s="1"/>
  <c r="G881" i="95"/>
  <c r="G122" i="95" s="1"/>
  <c r="K881" i="95"/>
  <c r="K122" i="95" s="1"/>
  <c r="O881" i="95"/>
  <c r="O122" i="95" s="1"/>
  <c r="D881" i="95"/>
  <c r="D122" i="95" s="1"/>
  <c r="H881" i="95"/>
  <c r="H122" i="95" s="1"/>
  <c r="L881" i="95"/>
  <c r="L122" i="95" s="1"/>
  <c r="P881" i="95"/>
  <c r="P122" i="95" s="1"/>
  <c r="I972" i="95"/>
  <c r="I137" i="95" s="1"/>
  <c r="M972" i="95"/>
  <c r="M137" i="95" s="1"/>
  <c r="Q972" i="95"/>
  <c r="Q137" i="95" s="1"/>
  <c r="F1000" i="95"/>
  <c r="F141" i="95" s="1"/>
  <c r="N1000" i="95"/>
  <c r="N141" i="95" s="1"/>
  <c r="C1000" i="95"/>
  <c r="C141" i="95" s="1"/>
  <c r="G1000" i="95"/>
  <c r="G141" i="95" s="1"/>
  <c r="K1000" i="95"/>
  <c r="K141" i="95" s="1"/>
  <c r="D1000" i="95"/>
  <c r="D141" i="95" s="1"/>
  <c r="H1000" i="95"/>
  <c r="H141" i="95" s="1"/>
  <c r="L1000" i="95"/>
  <c r="L141" i="95" s="1"/>
  <c r="P1000" i="95"/>
  <c r="P141" i="95" s="1"/>
  <c r="E1000" i="95"/>
  <c r="E141" i="95" s="1"/>
  <c r="M1000" i="95"/>
  <c r="M141" i="95" s="1"/>
  <c r="Q1000" i="95"/>
  <c r="Q141" i="95" s="1"/>
  <c r="O1000" i="95"/>
  <c r="O141" i="95" s="1"/>
  <c r="C323" i="92"/>
  <c r="D323" i="92"/>
  <c r="E323" i="92"/>
  <c r="F323" i="92"/>
  <c r="G323" i="92"/>
  <c r="H323" i="92"/>
  <c r="I323" i="92"/>
  <c r="J323" i="92"/>
  <c r="K323" i="92"/>
  <c r="L323" i="92"/>
  <c r="M323" i="92"/>
  <c r="N323" i="92"/>
  <c r="O323" i="92"/>
  <c r="P323" i="92"/>
  <c r="Q323" i="92"/>
  <c r="C324" i="92"/>
  <c r="D324" i="92"/>
  <c r="E324" i="92"/>
  <c r="F324" i="92"/>
  <c r="G324" i="92"/>
  <c r="H324" i="92"/>
  <c r="I324" i="92"/>
  <c r="J324" i="92"/>
  <c r="K324" i="92"/>
  <c r="L324" i="92"/>
  <c r="M324" i="92"/>
  <c r="N324" i="92"/>
  <c r="O324" i="92"/>
  <c r="P324" i="92"/>
  <c r="Q324" i="92"/>
  <c r="C325" i="92"/>
  <c r="D325" i="92"/>
  <c r="E325" i="92"/>
  <c r="F325" i="92"/>
  <c r="G325" i="92"/>
  <c r="H325" i="92"/>
  <c r="I325" i="92"/>
  <c r="J325" i="92"/>
  <c r="K325" i="92"/>
  <c r="L325" i="92"/>
  <c r="M325" i="92"/>
  <c r="N325" i="92"/>
  <c r="O325" i="92"/>
  <c r="P325" i="92"/>
  <c r="Q325" i="92"/>
  <c r="C326" i="92"/>
  <c r="D326" i="92"/>
  <c r="E326" i="92"/>
  <c r="F326" i="92"/>
  <c r="G326" i="92"/>
  <c r="H326" i="92"/>
  <c r="I326" i="92"/>
  <c r="J326" i="92"/>
  <c r="K326" i="92"/>
  <c r="L326" i="92"/>
  <c r="M326" i="92"/>
  <c r="N326" i="92"/>
  <c r="O326" i="92"/>
  <c r="P326" i="92"/>
  <c r="Q326" i="92"/>
  <c r="C327" i="92"/>
  <c r="D327" i="92"/>
  <c r="E327" i="92"/>
  <c r="F327" i="92"/>
  <c r="G327" i="92"/>
  <c r="H327" i="92"/>
  <c r="I327" i="92"/>
  <c r="J327" i="92"/>
  <c r="K327" i="92"/>
  <c r="L327" i="92"/>
  <c r="M327" i="92"/>
  <c r="N327" i="92"/>
  <c r="O327" i="92"/>
  <c r="P327" i="92"/>
  <c r="D322" i="92"/>
  <c r="E322" i="92"/>
  <c r="F322" i="92"/>
  <c r="G322" i="92"/>
  <c r="H322" i="92"/>
  <c r="I322" i="92"/>
  <c r="J322" i="92"/>
  <c r="K322" i="92"/>
  <c r="L322" i="92"/>
  <c r="M322" i="92"/>
  <c r="N322" i="92"/>
  <c r="O322" i="92"/>
  <c r="P322" i="92"/>
  <c r="Q322" i="92"/>
  <c r="C322" i="92"/>
  <c r="Q320" i="92"/>
  <c r="C316" i="92"/>
  <c r="D316" i="92"/>
  <c r="E316" i="92"/>
  <c r="F316" i="92"/>
  <c r="G316" i="92"/>
  <c r="H316" i="92"/>
  <c r="I316" i="92"/>
  <c r="J316" i="92"/>
  <c r="K316" i="92"/>
  <c r="L316" i="92"/>
  <c r="M316" i="92"/>
  <c r="N316" i="92"/>
  <c r="O316" i="92"/>
  <c r="P316" i="92"/>
  <c r="Q316" i="92"/>
  <c r="C317" i="92"/>
  <c r="D317" i="92"/>
  <c r="E317" i="92"/>
  <c r="F317" i="92"/>
  <c r="G317" i="92"/>
  <c r="H317" i="92"/>
  <c r="I317" i="92"/>
  <c r="J317" i="92"/>
  <c r="K317" i="92"/>
  <c r="L317" i="92"/>
  <c r="M317" i="92"/>
  <c r="N317" i="92"/>
  <c r="O317" i="92"/>
  <c r="P317" i="92"/>
  <c r="Q317" i="92"/>
  <c r="C318" i="92"/>
  <c r="D318" i="92"/>
  <c r="E318" i="92"/>
  <c r="F318" i="92"/>
  <c r="G318" i="92"/>
  <c r="H318" i="92"/>
  <c r="I318" i="92"/>
  <c r="J318" i="92"/>
  <c r="K318" i="92"/>
  <c r="L318" i="92"/>
  <c r="M318" i="92"/>
  <c r="N318" i="92"/>
  <c r="O318" i="92"/>
  <c r="P318" i="92"/>
  <c r="Q318" i="92"/>
  <c r="C319" i="92"/>
  <c r="D319" i="92"/>
  <c r="E319" i="92"/>
  <c r="F319" i="92"/>
  <c r="G319" i="92"/>
  <c r="H319" i="92"/>
  <c r="I319" i="92"/>
  <c r="J319" i="92"/>
  <c r="K319" i="92"/>
  <c r="L319" i="92"/>
  <c r="M319" i="92"/>
  <c r="N319" i="92"/>
  <c r="O319" i="92"/>
  <c r="P319" i="92"/>
  <c r="Q319" i="92"/>
  <c r="C320" i="92"/>
  <c r="D320" i="92"/>
  <c r="E320" i="92"/>
  <c r="F320" i="92"/>
  <c r="G320" i="92"/>
  <c r="H320" i="92"/>
  <c r="I320" i="92"/>
  <c r="J320" i="92"/>
  <c r="K320" i="92"/>
  <c r="L320" i="92"/>
  <c r="M320" i="92"/>
  <c r="N320" i="92"/>
  <c r="O320" i="92"/>
  <c r="P320" i="92"/>
  <c r="D315" i="92"/>
  <c r="E315" i="92"/>
  <c r="F315" i="92"/>
  <c r="G315" i="92"/>
  <c r="H315" i="92"/>
  <c r="I315" i="92"/>
  <c r="J315" i="92"/>
  <c r="K315" i="92"/>
  <c r="L315" i="92"/>
  <c r="M315" i="92"/>
  <c r="N315" i="92"/>
  <c r="O315" i="92"/>
  <c r="P315" i="92"/>
  <c r="Q315" i="92"/>
  <c r="C315" i="92"/>
  <c r="Q313" i="92"/>
  <c r="C309" i="92"/>
  <c r="D309" i="92"/>
  <c r="E309" i="92"/>
  <c r="F309" i="92"/>
  <c r="G309" i="92"/>
  <c r="H309" i="92"/>
  <c r="I309" i="92"/>
  <c r="J309" i="92"/>
  <c r="K309" i="92"/>
  <c r="L309" i="92"/>
  <c r="M309" i="92"/>
  <c r="N309" i="92"/>
  <c r="O309" i="92"/>
  <c r="P309" i="92"/>
  <c r="Q309" i="92"/>
  <c r="C310" i="92"/>
  <c r="D310" i="92"/>
  <c r="E310" i="92"/>
  <c r="F310" i="92"/>
  <c r="G310" i="92"/>
  <c r="H310" i="92"/>
  <c r="I310" i="92"/>
  <c r="J310" i="92"/>
  <c r="K310" i="92"/>
  <c r="L310" i="92"/>
  <c r="M310" i="92"/>
  <c r="N310" i="92"/>
  <c r="O310" i="92"/>
  <c r="P310" i="92"/>
  <c r="Q310" i="92"/>
  <c r="C311" i="92"/>
  <c r="D311" i="92"/>
  <c r="E311" i="92"/>
  <c r="F311" i="92"/>
  <c r="G311" i="92"/>
  <c r="H311" i="92"/>
  <c r="I311" i="92"/>
  <c r="J311" i="92"/>
  <c r="K311" i="92"/>
  <c r="L311" i="92"/>
  <c r="M311" i="92"/>
  <c r="N311" i="92"/>
  <c r="O311" i="92"/>
  <c r="P311" i="92"/>
  <c r="Q311" i="92"/>
  <c r="C312" i="92"/>
  <c r="D312" i="92"/>
  <c r="E312" i="92"/>
  <c r="F312" i="92"/>
  <c r="G312" i="92"/>
  <c r="H312" i="92"/>
  <c r="I312" i="92"/>
  <c r="J312" i="92"/>
  <c r="K312" i="92"/>
  <c r="L312" i="92"/>
  <c r="M312" i="92"/>
  <c r="N312" i="92"/>
  <c r="O312" i="92"/>
  <c r="P312" i="92"/>
  <c r="Q312" i="92"/>
  <c r="C313" i="92"/>
  <c r="D313" i="92"/>
  <c r="E313" i="92"/>
  <c r="F313" i="92"/>
  <c r="G313" i="92"/>
  <c r="H313" i="92"/>
  <c r="I313" i="92"/>
  <c r="J313" i="92"/>
  <c r="K313" i="92"/>
  <c r="L313" i="92"/>
  <c r="M313" i="92"/>
  <c r="N313" i="92"/>
  <c r="O313" i="92"/>
  <c r="P313" i="92"/>
  <c r="D308" i="92"/>
  <c r="E308" i="92"/>
  <c r="F308" i="92"/>
  <c r="G308" i="92"/>
  <c r="H308" i="92"/>
  <c r="I308" i="92"/>
  <c r="J308" i="92"/>
  <c r="K308" i="92"/>
  <c r="L308" i="92"/>
  <c r="M308" i="92"/>
  <c r="N308" i="92"/>
  <c r="O308" i="92"/>
  <c r="P308" i="92"/>
  <c r="Q308" i="92"/>
  <c r="C308" i="92"/>
  <c r="Q306" i="92"/>
  <c r="C302" i="92"/>
  <c r="D302" i="92"/>
  <c r="E302" i="92"/>
  <c r="F302" i="92"/>
  <c r="G302" i="92"/>
  <c r="H302" i="92"/>
  <c r="I302" i="92"/>
  <c r="J302" i="92"/>
  <c r="K302" i="92"/>
  <c r="L302" i="92"/>
  <c r="M302" i="92"/>
  <c r="N302" i="92"/>
  <c r="O302" i="92"/>
  <c r="P302" i="92"/>
  <c r="Q302" i="92"/>
  <c r="C303" i="92"/>
  <c r="D303" i="92"/>
  <c r="E303" i="92"/>
  <c r="F303" i="92"/>
  <c r="G303" i="92"/>
  <c r="H303" i="92"/>
  <c r="I303" i="92"/>
  <c r="J303" i="92"/>
  <c r="K303" i="92"/>
  <c r="L303" i="92"/>
  <c r="M303" i="92"/>
  <c r="N303" i="92"/>
  <c r="O303" i="92"/>
  <c r="P303" i="92"/>
  <c r="Q303" i="92"/>
  <c r="C304" i="92"/>
  <c r="D304" i="92"/>
  <c r="E304" i="92"/>
  <c r="F304" i="92"/>
  <c r="G304" i="92"/>
  <c r="H304" i="92"/>
  <c r="I304" i="92"/>
  <c r="J304" i="92"/>
  <c r="K304" i="92"/>
  <c r="L304" i="92"/>
  <c r="M304" i="92"/>
  <c r="N304" i="92"/>
  <c r="O304" i="92"/>
  <c r="P304" i="92"/>
  <c r="Q304" i="92"/>
  <c r="C305" i="92"/>
  <c r="D305" i="92"/>
  <c r="E305" i="92"/>
  <c r="F305" i="92"/>
  <c r="G305" i="92"/>
  <c r="H305" i="92"/>
  <c r="I305" i="92"/>
  <c r="J305" i="92"/>
  <c r="K305" i="92"/>
  <c r="L305" i="92"/>
  <c r="M305" i="92"/>
  <c r="N305" i="92"/>
  <c r="O305" i="92"/>
  <c r="P305" i="92"/>
  <c r="Q305" i="92"/>
  <c r="C306" i="92"/>
  <c r="D306" i="92"/>
  <c r="E306" i="92"/>
  <c r="F306" i="92"/>
  <c r="G306" i="92"/>
  <c r="H306" i="92"/>
  <c r="I306" i="92"/>
  <c r="J306" i="92"/>
  <c r="K306" i="92"/>
  <c r="L306" i="92"/>
  <c r="M306" i="92"/>
  <c r="N306" i="92"/>
  <c r="O306" i="92"/>
  <c r="P306" i="92"/>
  <c r="D301" i="92"/>
  <c r="E301" i="92"/>
  <c r="F301" i="92"/>
  <c r="G301" i="92"/>
  <c r="H301" i="92"/>
  <c r="I301" i="92"/>
  <c r="J301" i="92"/>
  <c r="K301" i="92"/>
  <c r="L301" i="92"/>
  <c r="M301" i="92"/>
  <c r="N301" i="92"/>
  <c r="O301" i="92"/>
  <c r="P301" i="92"/>
  <c r="Q301" i="92"/>
  <c r="C301" i="92"/>
  <c r="Q299" i="92"/>
  <c r="C295" i="92"/>
  <c r="D295" i="92"/>
  <c r="E295" i="92"/>
  <c r="F295" i="92"/>
  <c r="G295" i="92"/>
  <c r="H295" i="92"/>
  <c r="I295" i="92"/>
  <c r="J295" i="92"/>
  <c r="K295" i="92"/>
  <c r="L295" i="92"/>
  <c r="M295" i="92"/>
  <c r="N295" i="92"/>
  <c r="O295" i="92"/>
  <c r="P295" i="92"/>
  <c r="Q295" i="92"/>
  <c r="C296" i="92"/>
  <c r="D296" i="92"/>
  <c r="E296" i="92"/>
  <c r="F296" i="92"/>
  <c r="G296" i="92"/>
  <c r="H296" i="92"/>
  <c r="I296" i="92"/>
  <c r="J296" i="92"/>
  <c r="K296" i="92"/>
  <c r="L296" i="92"/>
  <c r="M296" i="92"/>
  <c r="N296" i="92"/>
  <c r="O296" i="92"/>
  <c r="P296" i="92"/>
  <c r="Q296" i="92"/>
  <c r="C297" i="92"/>
  <c r="D297" i="92"/>
  <c r="E297" i="92"/>
  <c r="F297" i="92"/>
  <c r="G297" i="92"/>
  <c r="H297" i="92"/>
  <c r="I297" i="92"/>
  <c r="J297" i="92"/>
  <c r="K297" i="92"/>
  <c r="L297" i="92"/>
  <c r="M297" i="92"/>
  <c r="N297" i="92"/>
  <c r="O297" i="92"/>
  <c r="P297" i="92"/>
  <c r="Q297" i="92"/>
  <c r="C298" i="92"/>
  <c r="D298" i="92"/>
  <c r="E298" i="92"/>
  <c r="F298" i="92"/>
  <c r="G298" i="92"/>
  <c r="H298" i="92"/>
  <c r="I298" i="92"/>
  <c r="J298" i="92"/>
  <c r="K298" i="92"/>
  <c r="L298" i="92"/>
  <c r="M298" i="92"/>
  <c r="N298" i="92"/>
  <c r="O298" i="92"/>
  <c r="P298" i="92"/>
  <c r="Q298" i="92"/>
  <c r="C299" i="92"/>
  <c r="D299" i="92"/>
  <c r="E299" i="92"/>
  <c r="F299" i="92"/>
  <c r="G299" i="92"/>
  <c r="H299" i="92"/>
  <c r="I299" i="92"/>
  <c r="J299" i="92"/>
  <c r="K299" i="92"/>
  <c r="L299" i="92"/>
  <c r="M299" i="92"/>
  <c r="N299" i="92"/>
  <c r="O299" i="92"/>
  <c r="P299" i="92"/>
  <c r="D294" i="92"/>
  <c r="E294" i="92"/>
  <c r="F294" i="92"/>
  <c r="G294" i="92"/>
  <c r="H294" i="92"/>
  <c r="I294" i="92"/>
  <c r="J294" i="92"/>
  <c r="K294" i="92"/>
  <c r="L294" i="92"/>
  <c r="M294" i="92"/>
  <c r="N294" i="92"/>
  <c r="O294" i="92"/>
  <c r="P294" i="92"/>
  <c r="Q294" i="92"/>
  <c r="C294" i="92"/>
  <c r="Q292" i="92"/>
  <c r="C288" i="92"/>
  <c r="D288" i="92"/>
  <c r="E288" i="92"/>
  <c r="F288" i="92"/>
  <c r="G288" i="92"/>
  <c r="H288" i="92"/>
  <c r="I288" i="92"/>
  <c r="J288" i="92"/>
  <c r="K288" i="92"/>
  <c r="L288" i="92"/>
  <c r="M288" i="92"/>
  <c r="N288" i="92"/>
  <c r="O288" i="92"/>
  <c r="P288" i="92"/>
  <c r="Q288" i="92"/>
  <c r="C289" i="92"/>
  <c r="D289" i="92"/>
  <c r="E289" i="92"/>
  <c r="F289" i="92"/>
  <c r="G289" i="92"/>
  <c r="H289" i="92"/>
  <c r="I289" i="92"/>
  <c r="J289" i="92"/>
  <c r="K289" i="92"/>
  <c r="L289" i="92"/>
  <c r="M289" i="92"/>
  <c r="N289" i="92"/>
  <c r="O289" i="92"/>
  <c r="P289" i="92"/>
  <c r="Q289" i="92"/>
  <c r="C290" i="92"/>
  <c r="D290" i="92"/>
  <c r="E290" i="92"/>
  <c r="F290" i="92"/>
  <c r="G290" i="92"/>
  <c r="H290" i="92"/>
  <c r="I290" i="92"/>
  <c r="J290" i="92"/>
  <c r="K290" i="92"/>
  <c r="L290" i="92"/>
  <c r="M290" i="92"/>
  <c r="N290" i="92"/>
  <c r="O290" i="92"/>
  <c r="P290" i="92"/>
  <c r="Q290" i="92"/>
  <c r="C291" i="92"/>
  <c r="D291" i="92"/>
  <c r="E291" i="92"/>
  <c r="F291" i="92"/>
  <c r="G291" i="92"/>
  <c r="H291" i="92"/>
  <c r="I291" i="92"/>
  <c r="J291" i="92"/>
  <c r="K291" i="92"/>
  <c r="L291" i="92"/>
  <c r="M291" i="92"/>
  <c r="N291" i="92"/>
  <c r="O291" i="92"/>
  <c r="P291" i="92"/>
  <c r="Q291" i="92"/>
  <c r="C292" i="92"/>
  <c r="D292" i="92"/>
  <c r="E292" i="92"/>
  <c r="F292" i="92"/>
  <c r="G292" i="92"/>
  <c r="H292" i="92"/>
  <c r="I292" i="92"/>
  <c r="J292" i="92"/>
  <c r="K292" i="92"/>
  <c r="L292" i="92"/>
  <c r="M292" i="92"/>
  <c r="N292" i="92"/>
  <c r="O292" i="92"/>
  <c r="P292" i="92"/>
  <c r="D287" i="92"/>
  <c r="E287" i="92"/>
  <c r="F287" i="92"/>
  <c r="G287" i="92"/>
  <c r="H287" i="92"/>
  <c r="I287" i="92"/>
  <c r="J287" i="92"/>
  <c r="K287" i="92"/>
  <c r="L287" i="92"/>
  <c r="M287" i="92"/>
  <c r="N287" i="92"/>
  <c r="O287" i="92"/>
  <c r="P287" i="92"/>
  <c r="Q287" i="92"/>
  <c r="C287" i="92"/>
  <c r="Q285" i="92"/>
  <c r="C281" i="92"/>
  <c r="D281" i="92"/>
  <c r="E281" i="92"/>
  <c r="F281" i="92"/>
  <c r="G281" i="92"/>
  <c r="H281" i="92"/>
  <c r="I281" i="92"/>
  <c r="J281" i="92"/>
  <c r="K281" i="92"/>
  <c r="L281" i="92"/>
  <c r="M281" i="92"/>
  <c r="N281" i="92"/>
  <c r="O281" i="92"/>
  <c r="P281" i="92"/>
  <c r="Q281" i="92"/>
  <c r="C282" i="92"/>
  <c r="D282" i="92"/>
  <c r="E282" i="92"/>
  <c r="F282" i="92"/>
  <c r="G282" i="92"/>
  <c r="H282" i="92"/>
  <c r="I282" i="92"/>
  <c r="J282" i="92"/>
  <c r="K282" i="92"/>
  <c r="L282" i="92"/>
  <c r="M282" i="92"/>
  <c r="N282" i="92"/>
  <c r="O282" i="92"/>
  <c r="P282" i="92"/>
  <c r="Q282" i="92"/>
  <c r="C283" i="92"/>
  <c r="D283" i="92"/>
  <c r="E283" i="92"/>
  <c r="F283" i="92"/>
  <c r="G283" i="92"/>
  <c r="H283" i="92"/>
  <c r="I283" i="92"/>
  <c r="J283" i="92"/>
  <c r="K283" i="92"/>
  <c r="L283" i="92"/>
  <c r="M283" i="92"/>
  <c r="N283" i="92"/>
  <c r="O283" i="92"/>
  <c r="P283" i="92"/>
  <c r="Q283" i="92"/>
  <c r="C284" i="92"/>
  <c r="D284" i="92"/>
  <c r="E284" i="92"/>
  <c r="F284" i="92"/>
  <c r="G284" i="92"/>
  <c r="H284" i="92"/>
  <c r="I284" i="92"/>
  <c r="J284" i="92"/>
  <c r="K284" i="92"/>
  <c r="L284" i="92"/>
  <c r="M284" i="92"/>
  <c r="N284" i="92"/>
  <c r="O284" i="92"/>
  <c r="P284" i="92"/>
  <c r="Q284" i="92"/>
  <c r="C285" i="92"/>
  <c r="D285" i="92"/>
  <c r="E285" i="92"/>
  <c r="F285" i="92"/>
  <c r="G285" i="92"/>
  <c r="H285" i="92"/>
  <c r="I285" i="92"/>
  <c r="J285" i="92"/>
  <c r="K285" i="92"/>
  <c r="L285" i="92"/>
  <c r="M285" i="92"/>
  <c r="N285" i="92"/>
  <c r="O285" i="92"/>
  <c r="P285" i="92"/>
  <c r="D280" i="92"/>
  <c r="E280" i="92"/>
  <c r="F280" i="92"/>
  <c r="G280" i="92"/>
  <c r="H280" i="92"/>
  <c r="I280" i="92"/>
  <c r="J280" i="92"/>
  <c r="K280" i="92"/>
  <c r="L280" i="92"/>
  <c r="M280" i="92"/>
  <c r="N280" i="92"/>
  <c r="O280" i="92"/>
  <c r="P280" i="92"/>
  <c r="Q280" i="92"/>
  <c r="C280" i="92"/>
  <c r="Q278" i="92"/>
  <c r="C274" i="92"/>
  <c r="D274" i="92"/>
  <c r="E274" i="92"/>
  <c r="F274" i="92"/>
  <c r="G274" i="92"/>
  <c r="H274" i="92"/>
  <c r="I274" i="92"/>
  <c r="J274" i="92"/>
  <c r="K274" i="92"/>
  <c r="L274" i="92"/>
  <c r="M274" i="92"/>
  <c r="N274" i="92"/>
  <c r="O274" i="92"/>
  <c r="P274" i="92"/>
  <c r="Q274" i="92"/>
  <c r="C275" i="92"/>
  <c r="D275" i="92"/>
  <c r="E275" i="92"/>
  <c r="F275" i="92"/>
  <c r="G275" i="92"/>
  <c r="H275" i="92"/>
  <c r="I275" i="92"/>
  <c r="J275" i="92"/>
  <c r="K275" i="92"/>
  <c r="L275" i="92"/>
  <c r="M275" i="92"/>
  <c r="N275" i="92"/>
  <c r="O275" i="92"/>
  <c r="P275" i="92"/>
  <c r="Q275" i="92"/>
  <c r="C276" i="92"/>
  <c r="D276" i="92"/>
  <c r="E276" i="92"/>
  <c r="F276" i="92"/>
  <c r="G276" i="92"/>
  <c r="H276" i="92"/>
  <c r="I276" i="92"/>
  <c r="J276" i="92"/>
  <c r="K276" i="92"/>
  <c r="L276" i="92"/>
  <c r="M276" i="92"/>
  <c r="N276" i="92"/>
  <c r="O276" i="92"/>
  <c r="P276" i="92"/>
  <c r="Q276" i="92"/>
  <c r="C277" i="92"/>
  <c r="D277" i="92"/>
  <c r="E277" i="92"/>
  <c r="F277" i="92"/>
  <c r="G277" i="92"/>
  <c r="H277" i="92"/>
  <c r="I277" i="92"/>
  <c r="J277" i="92"/>
  <c r="K277" i="92"/>
  <c r="L277" i="92"/>
  <c r="M277" i="92"/>
  <c r="N277" i="92"/>
  <c r="O277" i="92"/>
  <c r="P277" i="92"/>
  <c r="Q277" i="92"/>
  <c r="C278" i="92"/>
  <c r="D278" i="92"/>
  <c r="E278" i="92"/>
  <c r="F278" i="92"/>
  <c r="G278" i="92"/>
  <c r="H278" i="92"/>
  <c r="I278" i="92"/>
  <c r="J278" i="92"/>
  <c r="K278" i="92"/>
  <c r="L278" i="92"/>
  <c r="M278" i="92"/>
  <c r="N278" i="92"/>
  <c r="O278" i="92"/>
  <c r="P278" i="92"/>
  <c r="D273" i="92"/>
  <c r="E273" i="92"/>
  <c r="F273" i="92"/>
  <c r="G273" i="92"/>
  <c r="H273" i="92"/>
  <c r="I273" i="92"/>
  <c r="J273" i="92"/>
  <c r="K273" i="92"/>
  <c r="L273" i="92"/>
  <c r="M273" i="92"/>
  <c r="N273" i="92"/>
  <c r="O273" i="92"/>
  <c r="P273" i="92"/>
  <c r="Q273" i="92"/>
  <c r="C273" i="92"/>
  <c r="Q271" i="92"/>
  <c r="C267" i="92"/>
  <c r="D267" i="92"/>
  <c r="E267" i="92"/>
  <c r="F267" i="92"/>
  <c r="G267" i="92"/>
  <c r="H267" i="92"/>
  <c r="I267" i="92"/>
  <c r="J267" i="92"/>
  <c r="K267" i="92"/>
  <c r="L267" i="92"/>
  <c r="M267" i="92"/>
  <c r="N267" i="92"/>
  <c r="O267" i="92"/>
  <c r="P267" i="92"/>
  <c r="Q267" i="92"/>
  <c r="C268" i="92"/>
  <c r="D268" i="92"/>
  <c r="E268" i="92"/>
  <c r="F268" i="92"/>
  <c r="G268" i="92"/>
  <c r="H268" i="92"/>
  <c r="I268" i="92"/>
  <c r="J268" i="92"/>
  <c r="K268" i="92"/>
  <c r="L268" i="92"/>
  <c r="M268" i="92"/>
  <c r="N268" i="92"/>
  <c r="O268" i="92"/>
  <c r="P268" i="92"/>
  <c r="Q268" i="92"/>
  <c r="C269" i="92"/>
  <c r="D269" i="92"/>
  <c r="E269" i="92"/>
  <c r="F269" i="92"/>
  <c r="G269" i="92"/>
  <c r="H269" i="92"/>
  <c r="I269" i="92"/>
  <c r="J269" i="92"/>
  <c r="K269" i="92"/>
  <c r="L269" i="92"/>
  <c r="M269" i="92"/>
  <c r="N269" i="92"/>
  <c r="O269" i="92"/>
  <c r="P269" i="92"/>
  <c r="Q269" i="92"/>
  <c r="C270" i="92"/>
  <c r="D270" i="92"/>
  <c r="E270" i="92"/>
  <c r="F270" i="92"/>
  <c r="G270" i="92"/>
  <c r="H270" i="92"/>
  <c r="I270" i="92"/>
  <c r="J270" i="92"/>
  <c r="K270" i="92"/>
  <c r="L270" i="92"/>
  <c r="M270" i="92"/>
  <c r="N270" i="92"/>
  <c r="O270" i="92"/>
  <c r="P270" i="92"/>
  <c r="Q270" i="92"/>
  <c r="C271" i="92"/>
  <c r="D271" i="92"/>
  <c r="E271" i="92"/>
  <c r="F271" i="92"/>
  <c r="G271" i="92"/>
  <c r="H271" i="92"/>
  <c r="I271" i="92"/>
  <c r="J271" i="92"/>
  <c r="K271" i="92"/>
  <c r="L271" i="92"/>
  <c r="M271" i="92"/>
  <c r="N271" i="92"/>
  <c r="O271" i="92"/>
  <c r="P271" i="92"/>
  <c r="D266" i="92"/>
  <c r="E266" i="92"/>
  <c r="F266" i="92"/>
  <c r="G266" i="92"/>
  <c r="H266" i="92"/>
  <c r="I266" i="92"/>
  <c r="J266" i="92"/>
  <c r="K266" i="92"/>
  <c r="L266" i="92"/>
  <c r="M266" i="92"/>
  <c r="N266" i="92"/>
  <c r="O266" i="92"/>
  <c r="P266" i="92"/>
  <c r="Q266" i="92"/>
  <c r="C266" i="92"/>
  <c r="Q264" i="92"/>
  <c r="C260" i="92"/>
  <c r="D260" i="92"/>
  <c r="E260" i="92"/>
  <c r="F260" i="92"/>
  <c r="G260" i="92"/>
  <c r="H260" i="92"/>
  <c r="I260" i="92"/>
  <c r="J260" i="92"/>
  <c r="K260" i="92"/>
  <c r="L260" i="92"/>
  <c r="M260" i="92"/>
  <c r="N260" i="92"/>
  <c r="O260" i="92"/>
  <c r="P260" i="92"/>
  <c r="Q260" i="92"/>
  <c r="C261" i="92"/>
  <c r="D261" i="92"/>
  <c r="E261" i="92"/>
  <c r="F261" i="92"/>
  <c r="G261" i="92"/>
  <c r="H261" i="92"/>
  <c r="I261" i="92"/>
  <c r="J261" i="92"/>
  <c r="K261" i="92"/>
  <c r="L261" i="92"/>
  <c r="M261" i="92"/>
  <c r="N261" i="92"/>
  <c r="O261" i="92"/>
  <c r="P261" i="92"/>
  <c r="Q261" i="92"/>
  <c r="C262" i="92"/>
  <c r="D262" i="92"/>
  <c r="E262" i="92"/>
  <c r="F262" i="92"/>
  <c r="G262" i="92"/>
  <c r="H262" i="92"/>
  <c r="I262" i="92"/>
  <c r="J262" i="92"/>
  <c r="K262" i="92"/>
  <c r="L262" i="92"/>
  <c r="M262" i="92"/>
  <c r="N262" i="92"/>
  <c r="O262" i="92"/>
  <c r="P262" i="92"/>
  <c r="Q262" i="92"/>
  <c r="C263" i="92"/>
  <c r="D263" i="92"/>
  <c r="E263" i="92"/>
  <c r="F263" i="92"/>
  <c r="G263" i="92"/>
  <c r="H263" i="92"/>
  <c r="I263" i="92"/>
  <c r="J263" i="92"/>
  <c r="K263" i="92"/>
  <c r="L263" i="92"/>
  <c r="M263" i="92"/>
  <c r="N263" i="92"/>
  <c r="O263" i="92"/>
  <c r="P263" i="92"/>
  <c r="Q263" i="92"/>
  <c r="C264" i="92"/>
  <c r="D264" i="92"/>
  <c r="E264" i="92"/>
  <c r="F264" i="92"/>
  <c r="G264" i="92"/>
  <c r="H264" i="92"/>
  <c r="I264" i="92"/>
  <c r="J264" i="92"/>
  <c r="K264" i="92"/>
  <c r="L264" i="92"/>
  <c r="M264" i="92"/>
  <c r="N264" i="92"/>
  <c r="O264" i="92"/>
  <c r="P264" i="92"/>
  <c r="D259" i="92"/>
  <c r="E259" i="92"/>
  <c r="F259" i="92"/>
  <c r="G259" i="92"/>
  <c r="H259" i="92"/>
  <c r="I259" i="92"/>
  <c r="J259" i="92"/>
  <c r="K259" i="92"/>
  <c r="L259" i="92"/>
  <c r="M259" i="92"/>
  <c r="N259" i="92"/>
  <c r="O259" i="92"/>
  <c r="P259" i="92"/>
  <c r="Q259" i="92"/>
  <c r="C259" i="92"/>
  <c r="Q257" i="92"/>
  <c r="C253" i="92"/>
  <c r="D253" i="92"/>
  <c r="E253" i="92"/>
  <c r="F253" i="92"/>
  <c r="G253" i="92"/>
  <c r="H253" i="92"/>
  <c r="I253" i="92"/>
  <c r="J253" i="92"/>
  <c r="K253" i="92"/>
  <c r="L253" i="92"/>
  <c r="M253" i="92"/>
  <c r="N253" i="92"/>
  <c r="O253" i="92"/>
  <c r="P253" i="92"/>
  <c r="Q253" i="92"/>
  <c r="C254" i="92"/>
  <c r="D254" i="92"/>
  <c r="E254" i="92"/>
  <c r="F254" i="92"/>
  <c r="G254" i="92"/>
  <c r="H254" i="92"/>
  <c r="I254" i="92"/>
  <c r="J254" i="92"/>
  <c r="K254" i="92"/>
  <c r="L254" i="92"/>
  <c r="M254" i="92"/>
  <c r="N254" i="92"/>
  <c r="O254" i="92"/>
  <c r="P254" i="92"/>
  <c r="Q254" i="92"/>
  <c r="C255" i="92"/>
  <c r="D255" i="92"/>
  <c r="E255" i="92"/>
  <c r="F255" i="92"/>
  <c r="G255" i="92"/>
  <c r="H255" i="92"/>
  <c r="I255" i="92"/>
  <c r="J255" i="92"/>
  <c r="K255" i="92"/>
  <c r="L255" i="92"/>
  <c r="M255" i="92"/>
  <c r="N255" i="92"/>
  <c r="O255" i="92"/>
  <c r="P255" i="92"/>
  <c r="Q255" i="92"/>
  <c r="C256" i="92"/>
  <c r="D256" i="92"/>
  <c r="E256" i="92"/>
  <c r="F256" i="92"/>
  <c r="G256" i="92"/>
  <c r="H256" i="92"/>
  <c r="I256" i="92"/>
  <c r="J256" i="92"/>
  <c r="K256" i="92"/>
  <c r="L256" i="92"/>
  <c r="M256" i="92"/>
  <c r="N256" i="92"/>
  <c r="O256" i="92"/>
  <c r="P256" i="92"/>
  <c r="Q256" i="92"/>
  <c r="C257" i="92"/>
  <c r="D257" i="92"/>
  <c r="E257" i="92"/>
  <c r="F257" i="92"/>
  <c r="G257" i="92"/>
  <c r="H257" i="92"/>
  <c r="I257" i="92"/>
  <c r="J257" i="92"/>
  <c r="K257" i="92"/>
  <c r="L257" i="92"/>
  <c r="M257" i="92"/>
  <c r="N257" i="92"/>
  <c r="O257" i="92"/>
  <c r="P257" i="92"/>
  <c r="D252" i="92"/>
  <c r="E252" i="92"/>
  <c r="F252" i="92"/>
  <c r="G252" i="92"/>
  <c r="H252" i="92"/>
  <c r="I252" i="92"/>
  <c r="J252" i="92"/>
  <c r="K252" i="92"/>
  <c r="L252" i="92"/>
  <c r="M252" i="92"/>
  <c r="N252" i="92"/>
  <c r="O252" i="92"/>
  <c r="P252" i="92"/>
  <c r="Q252" i="92"/>
  <c r="C252" i="92"/>
  <c r="Q250" i="92"/>
  <c r="C246" i="92"/>
  <c r="D246" i="92"/>
  <c r="E246" i="92"/>
  <c r="F246" i="92"/>
  <c r="G246" i="92"/>
  <c r="H246" i="92"/>
  <c r="I246" i="92"/>
  <c r="J246" i="92"/>
  <c r="K246" i="92"/>
  <c r="L246" i="92"/>
  <c r="M246" i="92"/>
  <c r="N246" i="92"/>
  <c r="O246" i="92"/>
  <c r="P246" i="92"/>
  <c r="Q246" i="92"/>
  <c r="C247" i="92"/>
  <c r="D247" i="92"/>
  <c r="E247" i="92"/>
  <c r="F247" i="92"/>
  <c r="G247" i="92"/>
  <c r="H247" i="92"/>
  <c r="I247" i="92"/>
  <c r="J247" i="92"/>
  <c r="K247" i="92"/>
  <c r="L247" i="92"/>
  <c r="M247" i="92"/>
  <c r="N247" i="92"/>
  <c r="O247" i="92"/>
  <c r="P247" i="92"/>
  <c r="Q247" i="92"/>
  <c r="C248" i="92"/>
  <c r="D248" i="92"/>
  <c r="E248" i="92"/>
  <c r="F248" i="92"/>
  <c r="G248" i="92"/>
  <c r="H248" i="92"/>
  <c r="I248" i="92"/>
  <c r="J248" i="92"/>
  <c r="K248" i="92"/>
  <c r="L248" i="92"/>
  <c r="M248" i="92"/>
  <c r="N248" i="92"/>
  <c r="O248" i="92"/>
  <c r="P248" i="92"/>
  <c r="Q248" i="92"/>
  <c r="C249" i="92"/>
  <c r="D249" i="92"/>
  <c r="E249" i="92"/>
  <c r="F249" i="92"/>
  <c r="G249" i="92"/>
  <c r="H249" i="92"/>
  <c r="I249" i="92"/>
  <c r="J249" i="92"/>
  <c r="K249" i="92"/>
  <c r="L249" i="92"/>
  <c r="M249" i="92"/>
  <c r="N249" i="92"/>
  <c r="O249" i="92"/>
  <c r="P249" i="92"/>
  <c r="Q249" i="92"/>
  <c r="C250" i="92"/>
  <c r="D250" i="92"/>
  <c r="E250" i="92"/>
  <c r="F250" i="92"/>
  <c r="G250" i="92"/>
  <c r="H250" i="92"/>
  <c r="I250" i="92"/>
  <c r="J250" i="92"/>
  <c r="K250" i="92"/>
  <c r="L250" i="92"/>
  <c r="M250" i="92"/>
  <c r="N250" i="92"/>
  <c r="O250" i="92"/>
  <c r="P250" i="92"/>
  <c r="D245" i="92"/>
  <c r="E245" i="92"/>
  <c r="F245" i="92"/>
  <c r="G245" i="92"/>
  <c r="H245" i="92"/>
  <c r="I245" i="92"/>
  <c r="J245" i="92"/>
  <c r="K245" i="92"/>
  <c r="L245" i="92"/>
  <c r="M245" i="92"/>
  <c r="N245" i="92"/>
  <c r="O245" i="92"/>
  <c r="P245" i="92"/>
  <c r="Q245" i="92"/>
  <c r="C245" i="92"/>
  <c r="Q243" i="92"/>
  <c r="C239" i="92"/>
  <c r="D239" i="92"/>
  <c r="E239" i="92"/>
  <c r="F239" i="92"/>
  <c r="G239" i="92"/>
  <c r="H239" i="92"/>
  <c r="I239" i="92"/>
  <c r="J239" i="92"/>
  <c r="K239" i="92"/>
  <c r="L239" i="92"/>
  <c r="M239" i="92"/>
  <c r="N239" i="92"/>
  <c r="O239" i="92"/>
  <c r="P239" i="92"/>
  <c r="Q239" i="92"/>
  <c r="C240" i="92"/>
  <c r="D240" i="92"/>
  <c r="E240" i="92"/>
  <c r="F240" i="92"/>
  <c r="G240" i="92"/>
  <c r="H240" i="92"/>
  <c r="I240" i="92"/>
  <c r="J240" i="92"/>
  <c r="K240" i="92"/>
  <c r="L240" i="92"/>
  <c r="M240" i="92"/>
  <c r="N240" i="92"/>
  <c r="O240" i="92"/>
  <c r="P240" i="92"/>
  <c r="Q240" i="92"/>
  <c r="C241" i="92"/>
  <c r="D241" i="92"/>
  <c r="E241" i="92"/>
  <c r="F241" i="92"/>
  <c r="G241" i="92"/>
  <c r="H241" i="92"/>
  <c r="I241" i="92"/>
  <c r="J241" i="92"/>
  <c r="K241" i="92"/>
  <c r="L241" i="92"/>
  <c r="M241" i="92"/>
  <c r="N241" i="92"/>
  <c r="O241" i="92"/>
  <c r="P241" i="92"/>
  <c r="Q241" i="92"/>
  <c r="C242" i="92"/>
  <c r="D242" i="92"/>
  <c r="E242" i="92"/>
  <c r="F242" i="92"/>
  <c r="G242" i="92"/>
  <c r="H242" i="92"/>
  <c r="I242" i="92"/>
  <c r="J242" i="92"/>
  <c r="K242" i="92"/>
  <c r="L242" i="92"/>
  <c r="M242" i="92"/>
  <c r="N242" i="92"/>
  <c r="O242" i="92"/>
  <c r="P242" i="92"/>
  <c r="Q242" i="92"/>
  <c r="C243" i="92"/>
  <c r="D243" i="92"/>
  <c r="E243" i="92"/>
  <c r="F243" i="92"/>
  <c r="G243" i="92"/>
  <c r="H243" i="92"/>
  <c r="I243" i="92"/>
  <c r="J243" i="92"/>
  <c r="K243" i="92"/>
  <c r="L243" i="92"/>
  <c r="M243" i="92"/>
  <c r="N243" i="92"/>
  <c r="O243" i="92"/>
  <c r="P243" i="92"/>
  <c r="D238" i="92"/>
  <c r="E238" i="92"/>
  <c r="F238" i="92"/>
  <c r="G238" i="92"/>
  <c r="H238" i="92"/>
  <c r="I238" i="92"/>
  <c r="J238" i="92"/>
  <c r="K238" i="92"/>
  <c r="L238" i="92"/>
  <c r="M238" i="92"/>
  <c r="N238" i="92"/>
  <c r="O238" i="92"/>
  <c r="P238" i="92"/>
  <c r="Q238" i="92"/>
  <c r="C238" i="92"/>
  <c r="Q236" i="92"/>
  <c r="C232" i="92"/>
  <c r="D232" i="92"/>
  <c r="E232" i="92"/>
  <c r="F232" i="92"/>
  <c r="G232" i="92"/>
  <c r="H232" i="92"/>
  <c r="I232" i="92"/>
  <c r="J232" i="92"/>
  <c r="K232" i="92"/>
  <c r="L232" i="92"/>
  <c r="M232" i="92"/>
  <c r="N232" i="92"/>
  <c r="O232" i="92"/>
  <c r="P232" i="92"/>
  <c r="Q232" i="92"/>
  <c r="C233" i="92"/>
  <c r="D233" i="92"/>
  <c r="E233" i="92"/>
  <c r="F233" i="92"/>
  <c r="G233" i="92"/>
  <c r="H233" i="92"/>
  <c r="I233" i="92"/>
  <c r="J233" i="92"/>
  <c r="K233" i="92"/>
  <c r="L233" i="92"/>
  <c r="M233" i="92"/>
  <c r="N233" i="92"/>
  <c r="O233" i="92"/>
  <c r="P233" i="92"/>
  <c r="Q233" i="92"/>
  <c r="C234" i="92"/>
  <c r="D234" i="92"/>
  <c r="E234" i="92"/>
  <c r="F234" i="92"/>
  <c r="G234" i="92"/>
  <c r="H234" i="92"/>
  <c r="I234" i="92"/>
  <c r="J234" i="92"/>
  <c r="K234" i="92"/>
  <c r="L234" i="92"/>
  <c r="M234" i="92"/>
  <c r="N234" i="92"/>
  <c r="O234" i="92"/>
  <c r="P234" i="92"/>
  <c r="Q234" i="92"/>
  <c r="C235" i="92"/>
  <c r="D235" i="92"/>
  <c r="E235" i="92"/>
  <c r="F235" i="92"/>
  <c r="G235" i="92"/>
  <c r="H235" i="92"/>
  <c r="I235" i="92"/>
  <c r="J235" i="92"/>
  <c r="K235" i="92"/>
  <c r="L235" i="92"/>
  <c r="M235" i="92"/>
  <c r="N235" i="92"/>
  <c r="O235" i="92"/>
  <c r="P235" i="92"/>
  <c r="Q235" i="92"/>
  <c r="C236" i="92"/>
  <c r="D236" i="92"/>
  <c r="E236" i="92"/>
  <c r="F236" i="92"/>
  <c r="G236" i="92"/>
  <c r="H236" i="92"/>
  <c r="I236" i="92"/>
  <c r="J236" i="92"/>
  <c r="K236" i="92"/>
  <c r="L236" i="92"/>
  <c r="M236" i="92"/>
  <c r="N236" i="92"/>
  <c r="O236" i="92"/>
  <c r="P236" i="92"/>
  <c r="D231" i="92"/>
  <c r="E231" i="92"/>
  <c r="F231" i="92"/>
  <c r="G231" i="92"/>
  <c r="H231" i="92"/>
  <c r="I231" i="92"/>
  <c r="J231" i="92"/>
  <c r="K231" i="92"/>
  <c r="L231" i="92"/>
  <c r="M231" i="92"/>
  <c r="N231" i="92"/>
  <c r="O231" i="92"/>
  <c r="P231" i="92"/>
  <c r="Q231" i="92"/>
  <c r="C231" i="92"/>
  <c r="Q229" i="92"/>
  <c r="C225" i="92"/>
  <c r="D225" i="92"/>
  <c r="E225" i="92"/>
  <c r="F225" i="92"/>
  <c r="G225" i="92"/>
  <c r="H225" i="92"/>
  <c r="I225" i="92"/>
  <c r="J225" i="92"/>
  <c r="K225" i="92"/>
  <c r="L225" i="92"/>
  <c r="M225" i="92"/>
  <c r="N225" i="92"/>
  <c r="O225" i="92"/>
  <c r="P225" i="92"/>
  <c r="Q225" i="92"/>
  <c r="C226" i="92"/>
  <c r="D226" i="92"/>
  <c r="E226" i="92"/>
  <c r="F226" i="92"/>
  <c r="G226" i="92"/>
  <c r="H226" i="92"/>
  <c r="I226" i="92"/>
  <c r="J226" i="92"/>
  <c r="K226" i="92"/>
  <c r="L226" i="92"/>
  <c r="M226" i="92"/>
  <c r="N226" i="92"/>
  <c r="O226" i="92"/>
  <c r="P226" i="92"/>
  <c r="Q226" i="92"/>
  <c r="C227" i="92"/>
  <c r="D227" i="92"/>
  <c r="E227" i="92"/>
  <c r="F227" i="92"/>
  <c r="G227" i="92"/>
  <c r="H227" i="92"/>
  <c r="I227" i="92"/>
  <c r="J227" i="92"/>
  <c r="K227" i="92"/>
  <c r="L227" i="92"/>
  <c r="M227" i="92"/>
  <c r="N227" i="92"/>
  <c r="O227" i="92"/>
  <c r="P227" i="92"/>
  <c r="Q227" i="92"/>
  <c r="C228" i="92"/>
  <c r="D228" i="92"/>
  <c r="E228" i="92"/>
  <c r="F228" i="92"/>
  <c r="G228" i="92"/>
  <c r="H228" i="92"/>
  <c r="I228" i="92"/>
  <c r="J228" i="92"/>
  <c r="K228" i="92"/>
  <c r="L228" i="92"/>
  <c r="M228" i="92"/>
  <c r="N228" i="92"/>
  <c r="O228" i="92"/>
  <c r="P228" i="92"/>
  <c r="Q228" i="92"/>
  <c r="C229" i="92"/>
  <c r="D229" i="92"/>
  <c r="E229" i="92"/>
  <c r="F229" i="92"/>
  <c r="G229" i="92"/>
  <c r="H229" i="92"/>
  <c r="I229" i="92"/>
  <c r="J229" i="92"/>
  <c r="K229" i="92"/>
  <c r="L229" i="92"/>
  <c r="M229" i="92"/>
  <c r="N229" i="92"/>
  <c r="O229" i="92"/>
  <c r="P229" i="92"/>
  <c r="D224" i="92"/>
  <c r="E224" i="92"/>
  <c r="F224" i="92"/>
  <c r="G224" i="92"/>
  <c r="H224" i="92"/>
  <c r="I224" i="92"/>
  <c r="J224" i="92"/>
  <c r="K224" i="92"/>
  <c r="L224" i="92"/>
  <c r="M224" i="92"/>
  <c r="N224" i="92"/>
  <c r="O224" i="92"/>
  <c r="P224" i="92"/>
  <c r="Q224" i="92"/>
  <c r="C224" i="92"/>
  <c r="Q222" i="92"/>
  <c r="C218" i="92"/>
  <c r="D218" i="92"/>
  <c r="E218" i="92"/>
  <c r="F218" i="92"/>
  <c r="G218" i="92"/>
  <c r="H218" i="92"/>
  <c r="I218" i="92"/>
  <c r="J218" i="92"/>
  <c r="K218" i="92"/>
  <c r="L218" i="92"/>
  <c r="M218" i="92"/>
  <c r="N218" i="92"/>
  <c r="O218" i="92"/>
  <c r="P218" i="92"/>
  <c r="Q218" i="92"/>
  <c r="C219" i="92"/>
  <c r="D219" i="92"/>
  <c r="E219" i="92"/>
  <c r="F219" i="92"/>
  <c r="G219" i="92"/>
  <c r="H219" i="92"/>
  <c r="I219" i="92"/>
  <c r="J219" i="92"/>
  <c r="K219" i="92"/>
  <c r="L219" i="92"/>
  <c r="M219" i="92"/>
  <c r="N219" i="92"/>
  <c r="O219" i="92"/>
  <c r="P219" i="92"/>
  <c r="Q219" i="92"/>
  <c r="C220" i="92"/>
  <c r="D220" i="92"/>
  <c r="E220" i="92"/>
  <c r="F220" i="92"/>
  <c r="G220" i="92"/>
  <c r="H220" i="92"/>
  <c r="I220" i="92"/>
  <c r="J220" i="92"/>
  <c r="K220" i="92"/>
  <c r="L220" i="92"/>
  <c r="M220" i="92"/>
  <c r="N220" i="92"/>
  <c r="O220" i="92"/>
  <c r="P220" i="92"/>
  <c r="Q220" i="92"/>
  <c r="C221" i="92"/>
  <c r="D221" i="92"/>
  <c r="E221" i="92"/>
  <c r="F221" i="92"/>
  <c r="G221" i="92"/>
  <c r="H221" i="92"/>
  <c r="I221" i="92"/>
  <c r="J221" i="92"/>
  <c r="K221" i="92"/>
  <c r="L221" i="92"/>
  <c r="M221" i="92"/>
  <c r="N221" i="92"/>
  <c r="O221" i="92"/>
  <c r="P221" i="92"/>
  <c r="Q221" i="92"/>
  <c r="C222" i="92"/>
  <c r="D222" i="92"/>
  <c r="E222" i="92"/>
  <c r="F222" i="92"/>
  <c r="G222" i="92"/>
  <c r="H222" i="92"/>
  <c r="I222" i="92"/>
  <c r="J222" i="92"/>
  <c r="K222" i="92"/>
  <c r="L222" i="92"/>
  <c r="M222" i="92"/>
  <c r="N222" i="92"/>
  <c r="O222" i="92"/>
  <c r="P222" i="92"/>
  <c r="D217" i="92"/>
  <c r="E217" i="92"/>
  <c r="F217" i="92"/>
  <c r="G217" i="92"/>
  <c r="H217" i="92"/>
  <c r="I217" i="92"/>
  <c r="J217" i="92"/>
  <c r="K217" i="92"/>
  <c r="L217" i="92"/>
  <c r="M217" i="92"/>
  <c r="N217" i="92"/>
  <c r="O217" i="92"/>
  <c r="P217" i="92"/>
  <c r="Q217" i="92"/>
  <c r="C217" i="92"/>
  <c r="Q215" i="92"/>
  <c r="C211" i="92"/>
  <c r="D211" i="92"/>
  <c r="E211" i="92"/>
  <c r="F211" i="92"/>
  <c r="G211" i="92"/>
  <c r="H211" i="92"/>
  <c r="I211" i="92"/>
  <c r="J211" i="92"/>
  <c r="K211" i="92"/>
  <c r="L211" i="92"/>
  <c r="M211" i="92"/>
  <c r="N211" i="92"/>
  <c r="O211" i="92"/>
  <c r="P211" i="92"/>
  <c r="Q211" i="92"/>
  <c r="C212" i="92"/>
  <c r="D212" i="92"/>
  <c r="E212" i="92"/>
  <c r="F212" i="92"/>
  <c r="G212" i="92"/>
  <c r="H212" i="92"/>
  <c r="I212" i="92"/>
  <c r="J212" i="92"/>
  <c r="K212" i="92"/>
  <c r="L212" i="92"/>
  <c r="M212" i="92"/>
  <c r="N212" i="92"/>
  <c r="O212" i="92"/>
  <c r="P212" i="92"/>
  <c r="Q212" i="92"/>
  <c r="C213" i="92"/>
  <c r="D213" i="92"/>
  <c r="E213" i="92"/>
  <c r="F213" i="92"/>
  <c r="G213" i="92"/>
  <c r="H213" i="92"/>
  <c r="I213" i="92"/>
  <c r="J213" i="92"/>
  <c r="K213" i="92"/>
  <c r="L213" i="92"/>
  <c r="M213" i="92"/>
  <c r="N213" i="92"/>
  <c r="O213" i="92"/>
  <c r="P213" i="92"/>
  <c r="Q213" i="92"/>
  <c r="C214" i="92"/>
  <c r="D214" i="92"/>
  <c r="E214" i="92"/>
  <c r="F214" i="92"/>
  <c r="G214" i="92"/>
  <c r="H214" i="92"/>
  <c r="I214" i="92"/>
  <c r="J214" i="92"/>
  <c r="K214" i="92"/>
  <c r="L214" i="92"/>
  <c r="M214" i="92"/>
  <c r="N214" i="92"/>
  <c r="O214" i="92"/>
  <c r="P214" i="92"/>
  <c r="Q214" i="92"/>
  <c r="C215" i="92"/>
  <c r="D215" i="92"/>
  <c r="E215" i="92"/>
  <c r="F215" i="92"/>
  <c r="G215" i="92"/>
  <c r="H215" i="92"/>
  <c r="I215" i="92"/>
  <c r="J215" i="92"/>
  <c r="K215" i="92"/>
  <c r="L215" i="92"/>
  <c r="M215" i="92"/>
  <c r="N215" i="92"/>
  <c r="O215" i="92"/>
  <c r="P215" i="92"/>
  <c r="D210" i="92"/>
  <c r="E210" i="92"/>
  <c r="F210" i="92"/>
  <c r="G210" i="92"/>
  <c r="H210" i="92"/>
  <c r="I210" i="92"/>
  <c r="J210" i="92"/>
  <c r="K210" i="92"/>
  <c r="L210" i="92"/>
  <c r="M210" i="92"/>
  <c r="N210" i="92"/>
  <c r="O210" i="92"/>
  <c r="P210" i="92"/>
  <c r="Q210" i="92"/>
  <c r="C210" i="92"/>
  <c r="Q208" i="92"/>
  <c r="C204" i="92"/>
  <c r="D204" i="92"/>
  <c r="E204" i="92"/>
  <c r="F204" i="92"/>
  <c r="G204" i="92"/>
  <c r="H204" i="92"/>
  <c r="I204" i="92"/>
  <c r="J204" i="92"/>
  <c r="K204" i="92"/>
  <c r="L204" i="92"/>
  <c r="M204" i="92"/>
  <c r="N204" i="92"/>
  <c r="O204" i="92"/>
  <c r="P204" i="92"/>
  <c r="Q204" i="92"/>
  <c r="C205" i="92"/>
  <c r="D205" i="92"/>
  <c r="E205" i="92"/>
  <c r="F205" i="92"/>
  <c r="G205" i="92"/>
  <c r="H205" i="92"/>
  <c r="I205" i="92"/>
  <c r="J205" i="92"/>
  <c r="K205" i="92"/>
  <c r="L205" i="92"/>
  <c r="M205" i="92"/>
  <c r="N205" i="92"/>
  <c r="O205" i="92"/>
  <c r="P205" i="92"/>
  <c r="Q205" i="92"/>
  <c r="C206" i="92"/>
  <c r="D206" i="92"/>
  <c r="E206" i="92"/>
  <c r="F206" i="92"/>
  <c r="G206" i="92"/>
  <c r="H206" i="92"/>
  <c r="I206" i="92"/>
  <c r="J206" i="92"/>
  <c r="K206" i="92"/>
  <c r="L206" i="92"/>
  <c r="M206" i="92"/>
  <c r="N206" i="92"/>
  <c r="O206" i="92"/>
  <c r="P206" i="92"/>
  <c r="Q206" i="92"/>
  <c r="C207" i="92"/>
  <c r="D207" i="92"/>
  <c r="E207" i="92"/>
  <c r="F207" i="92"/>
  <c r="G207" i="92"/>
  <c r="H207" i="92"/>
  <c r="I207" i="92"/>
  <c r="J207" i="92"/>
  <c r="K207" i="92"/>
  <c r="L207" i="92"/>
  <c r="M207" i="92"/>
  <c r="N207" i="92"/>
  <c r="O207" i="92"/>
  <c r="P207" i="92"/>
  <c r="Q207" i="92"/>
  <c r="C208" i="92"/>
  <c r="D208" i="92"/>
  <c r="E208" i="92"/>
  <c r="F208" i="92"/>
  <c r="G208" i="92"/>
  <c r="H208" i="92"/>
  <c r="I208" i="92"/>
  <c r="J208" i="92"/>
  <c r="K208" i="92"/>
  <c r="L208" i="92"/>
  <c r="M208" i="92"/>
  <c r="N208" i="92"/>
  <c r="O208" i="92"/>
  <c r="P208" i="92"/>
  <c r="D203" i="92"/>
  <c r="E203" i="92"/>
  <c r="F203" i="92"/>
  <c r="G203" i="92"/>
  <c r="H203" i="92"/>
  <c r="I203" i="92"/>
  <c r="J203" i="92"/>
  <c r="K203" i="92"/>
  <c r="L203" i="92"/>
  <c r="M203" i="92"/>
  <c r="N203" i="92"/>
  <c r="O203" i="92"/>
  <c r="P203" i="92"/>
  <c r="Q203" i="92"/>
  <c r="C203" i="92"/>
  <c r="Q201" i="92"/>
  <c r="C197" i="92"/>
  <c r="D197" i="92"/>
  <c r="E197" i="92"/>
  <c r="F197" i="92"/>
  <c r="G197" i="92"/>
  <c r="H197" i="92"/>
  <c r="I197" i="92"/>
  <c r="J197" i="92"/>
  <c r="K197" i="92"/>
  <c r="L197" i="92"/>
  <c r="M197" i="92"/>
  <c r="N197" i="92"/>
  <c r="O197" i="92"/>
  <c r="P197" i="92"/>
  <c r="Q197" i="92"/>
  <c r="C198" i="92"/>
  <c r="D198" i="92"/>
  <c r="E198" i="92"/>
  <c r="F198" i="92"/>
  <c r="G198" i="92"/>
  <c r="H198" i="92"/>
  <c r="I198" i="92"/>
  <c r="J198" i="92"/>
  <c r="K198" i="92"/>
  <c r="L198" i="92"/>
  <c r="M198" i="92"/>
  <c r="N198" i="92"/>
  <c r="O198" i="92"/>
  <c r="P198" i="92"/>
  <c r="Q198" i="92"/>
  <c r="C199" i="92"/>
  <c r="D199" i="92"/>
  <c r="E199" i="92"/>
  <c r="F199" i="92"/>
  <c r="G199" i="92"/>
  <c r="H199" i="92"/>
  <c r="I199" i="92"/>
  <c r="J199" i="92"/>
  <c r="K199" i="92"/>
  <c r="L199" i="92"/>
  <c r="M199" i="92"/>
  <c r="N199" i="92"/>
  <c r="O199" i="92"/>
  <c r="P199" i="92"/>
  <c r="Q199" i="92"/>
  <c r="C200" i="92"/>
  <c r="D200" i="92"/>
  <c r="E200" i="92"/>
  <c r="F200" i="92"/>
  <c r="G200" i="92"/>
  <c r="H200" i="92"/>
  <c r="I200" i="92"/>
  <c r="J200" i="92"/>
  <c r="K200" i="92"/>
  <c r="L200" i="92"/>
  <c r="M200" i="92"/>
  <c r="N200" i="92"/>
  <c r="O200" i="92"/>
  <c r="P200" i="92"/>
  <c r="Q200" i="92"/>
  <c r="C201" i="92"/>
  <c r="D201" i="92"/>
  <c r="E201" i="92"/>
  <c r="F201" i="92"/>
  <c r="G201" i="92"/>
  <c r="H201" i="92"/>
  <c r="I201" i="92"/>
  <c r="J201" i="92"/>
  <c r="K201" i="92"/>
  <c r="L201" i="92"/>
  <c r="M201" i="92"/>
  <c r="N201" i="92"/>
  <c r="O201" i="92"/>
  <c r="P201" i="92"/>
  <c r="D196" i="92"/>
  <c r="E196" i="92"/>
  <c r="F196" i="92"/>
  <c r="G196" i="92"/>
  <c r="H196" i="92"/>
  <c r="I196" i="92"/>
  <c r="J196" i="92"/>
  <c r="K196" i="92"/>
  <c r="L196" i="92"/>
  <c r="M196" i="92"/>
  <c r="N196" i="92"/>
  <c r="O196" i="92"/>
  <c r="P196" i="92"/>
  <c r="Q196" i="92"/>
  <c r="C196" i="92"/>
  <c r="Q194" i="92"/>
  <c r="C190" i="92"/>
  <c r="D190" i="92"/>
  <c r="E190" i="92"/>
  <c r="F190" i="92"/>
  <c r="G190" i="92"/>
  <c r="H190" i="92"/>
  <c r="I190" i="92"/>
  <c r="J190" i="92"/>
  <c r="K190" i="92"/>
  <c r="L190" i="92"/>
  <c r="M190" i="92"/>
  <c r="N190" i="92"/>
  <c r="O190" i="92"/>
  <c r="P190" i="92"/>
  <c r="Q190" i="92"/>
  <c r="C191" i="92"/>
  <c r="D191" i="92"/>
  <c r="E191" i="92"/>
  <c r="F191" i="92"/>
  <c r="G191" i="92"/>
  <c r="H191" i="92"/>
  <c r="I191" i="92"/>
  <c r="J191" i="92"/>
  <c r="K191" i="92"/>
  <c r="L191" i="92"/>
  <c r="M191" i="92"/>
  <c r="N191" i="92"/>
  <c r="O191" i="92"/>
  <c r="P191" i="92"/>
  <c r="Q191" i="92"/>
  <c r="C192" i="92"/>
  <c r="D192" i="92"/>
  <c r="E192" i="92"/>
  <c r="F192" i="92"/>
  <c r="G192" i="92"/>
  <c r="H192" i="92"/>
  <c r="I192" i="92"/>
  <c r="J192" i="92"/>
  <c r="K192" i="92"/>
  <c r="L192" i="92"/>
  <c r="M192" i="92"/>
  <c r="N192" i="92"/>
  <c r="O192" i="92"/>
  <c r="P192" i="92"/>
  <c r="Q192" i="92"/>
  <c r="C193" i="92"/>
  <c r="D193" i="92"/>
  <c r="E193" i="92"/>
  <c r="F193" i="92"/>
  <c r="G193" i="92"/>
  <c r="H193" i="92"/>
  <c r="I193" i="92"/>
  <c r="J193" i="92"/>
  <c r="K193" i="92"/>
  <c r="L193" i="92"/>
  <c r="M193" i="92"/>
  <c r="N193" i="92"/>
  <c r="O193" i="92"/>
  <c r="P193" i="92"/>
  <c r="Q193" i="92"/>
  <c r="C194" i="92"/>
  <c r="D194" i="92"/>
  <c r="E194" i="92"/>
  <c r="F194" i="92"/>
  <c r="G194" i="92"/>
  <c r="H194" i="92"/>
  <c r="I194" i="92"/>
  <c r="J194" i="92"/>
  <c r="K194" i="92"/>
  <c r="L194" i="92"/>
  <c r="M194" i="92"/>
  <c r="N194" i="92"/>
  <c r="O194" i="92"/>
  <c r="P194" i="92"/>
  <c r="D189" i="92"/>
  <c r="E189" i="92"/>
  <c r="F189" i="92"/>
  <c r="G189" i="92"/>
  <c r="H189" i="92"/>
  <c r="I189" i="92"/>
  <c r="J189" i="92"/>
  <c r="K189" i="92"/>
  <c r="L189" i="92"/>
  <c r="M189" i="92"/>
  <c r="N189" i="92"/>
  <c r="O189" i="92"/>
  <c r="P189" i="92"/>
  <c r="Q189" i="92"/>
  <c r="C189" i="92"/>
  <c r="Q187" i="92"/>
  <c r="C183" i="92"/>
  <c r="D183" i="92"/>
  <c r="E183" i="92"/>
  <c r="F183" i="92"/>
  <c r="G183" i="92"/>
  <c r="H183" i="92"/>
  <c r="I183" i="92"/>
  <c r="J183" i="92"/>
  <c r="K183" i="92"/>
  <c r="L183" i="92"/>
  <c r="M183" i="92"/>
  <c r="N183" i="92"/>
  <c r="O183" i="92"/>
  <c r="P183" i="92"/>
  <c r="Q183" i="92"/>
  <c r="C184" i="92"/>
  <c r="D184" i="92"/>
  <c r="E184" i="92"/>
  <c r="F184" i="92"/>
  <c r="G184" i="92"/>
  <c r="H184" i="92"/>
  <c r="I184" i="92"/>
  <c r="J184" i="92"/>
  <c r="K184" i="92"/>
  <c r="L184" i="92"/>
  <c r="M184" i="92"/>
  <c r="N184" i="92"/>
  <c r="O184" i="92"/>
  <c r="P184" i="92"/>
  <c r="Q184" i="92"/>
  <c r="C185" i="92"/>
  <c r="D185" i="92"/>
  <c r="E185" i="92"/>
  <c r="F185" i="92"/>
  <c r="G185" i="92"/>
  <c r="H185" i="92"/>
  <c r="I185" i="92"/>
  <c r="J185" i="92"/>
  <c r="K185" i="92"/>
  <c r="L185" i="92"/>
  <c r="M185" i="92"/>
  <c r="N185" i="92"/>
  <c r="O185" i="92"/>
  <c r="P185" i="92"/>
  <c r="Q185" i="92"/>
  <c r="C186" i="92"/>
  <c r="D186" i="92"/>
  <c r="E186" i="92"/>
  <c r="F186" i="92"/>
  <c r="G186" i="92"/>
  <c r="H186" i="92"/>
  <c r="I186" i="92"/>
  <c r="J186" i="92"/>
  <c r="K186" i="92"/>
  <c r="L186" i="92"/>
  <c r="M186" i="92"/>
  <c r="N186" i="92"/>
  <c r="O186" i="92"/>
  <c r="P186" i="92"/>
  <c r="Q186" i="92"/>
  <c r="C187" i="92"/>
  <c r="D187" i="92"/>
  <c r="E187" i="92"/>
  <c r="F187" i="92"/>
  <c r="G187" i="92"/>
  <c r="H187" i="92"/>
  <c r="I187" i="92"/>
  <c r="J187" i="92"/>
  <c r="K187" i="92"/>
  <c r="L187" i="92"/>
  <c r="M187" i="92"/>
  <c r="N187" i="92"/>
  <c r="O187" i="92"/>
  <c r="P187" i="92"/>
  <c r="D182" i="92"/>
  <c r="E182" i="92"/>
  <c r="F182" i="92"/>
  <c r="G182" i="92"/>
  <c r="H182" i="92"/>
  <c r="I182" i="92"/>
  <c r="J182" i="92"/>
  <c r="K182" i="92"/>
  <c r="L182" i="92"/>
  <c r="M182" i="92"/>
  <c r="N182" i="92"/>
  <c r="O182" i="92"/>
  <c r="P182" i="92"/>
  <c r="Q182" i="92"/>
  <c r="C182" i="92"/>
  <c r="Q180" i="92"/>
  <c r="C176" i="92"/>
  <c r="D176" i="92"/>
  <c r="E176" i="92"/>
  <c r="F176" i="92"/>
  <c r="G176" i="92"/>
  <c r="H176" i="92"/>
  <c r="I176" i="92"/>
  <c r="J176" i="92"/>
  <c r="K176" i="92"/>
  <c r="L176" i="92"/>
  <c r="M176" i="92"/>
  <c r="N176" i="92"/>
  <c r="O176" i="92"/>
  <c r="P176" i="92"/>
  <c r="Q176" i="92"/>
  <c r="C177" i="92"/>
  <c r="D177" i="92"/>
  <c r="E177" i="92"/>
  <c r="F177" i="92"/>
  <c r="G177" i="92"/>
  <c r="H177" i="92"/>
  <c r="I177" i="92"/>
  <c r="J177" i="92"/>
  <c r="K177" i="92"/>
  <c r="L177" i="92"/>
  <c r="M177" i="92"/>
  <c r="N177" i="92"/>
  <c r="O177" i="92"/>
  <c r="P177" i="92"/>
  <c r="Q177" i="92"/>
  <c r="C178" i="92"/>
  <c r="D178" i="92"/>
  <c r="E178" i="92"/>
  <c r="F178" i="92"/>
  <c r="G178" i="92"/>
  <c r="H178" i="92"/>
  <c r="I178" i="92"/>
  <c r="J178" i="92"/>
  <c r="K178" i="92"/>
  <c r="L178" i="92"/>
  <c r="M178" i="92"/>
  <c r="N178" i="92"/>
  <c r="O178" i="92"/>
  <c r="P178" i="92"/>
  <c r="Q178" i="92"/>
  <c r="C179" i="92"/>
  <c r="D179" i="92"/>
  <c r="E179" i="92"/>
  <c r="F179" i="92"/>
  <c r="G179" i="92"/>
  <c r="H179" i="92"/>
  <c r="I179" i="92"/>
  <c r="J179" i="92"/>
  <c r="K179" i="92"/>
  <c r="L179" i="92"/>
  <c r="M179" i="92"/>
  <c r="N179" i="92"/>
  <c r="O179" i="92"/>
  <c r="P179" i="92"/>
  <c r="Q179" i="92"/>
  <c r="C180" i="92"/>
  <c r="D180" i="92"/>
  <c r="E180" i="92"/>
  <c r="F180" i="92"/>
  <c r="G180" i="92"/>
  <c r="H180" i="92"/>
  <c r="I180" i="92"/>
  <c r="J180" i="92"/>
  <c r="K180" i="92"/>
  <c r="L180" i="92"/>
  <c r="M180" i="92"/>
  <c r="N180" i="92"/>
  <c r="O180" i="92"/>
  <c r="P180" i="92"/>
  <c r="D175" i="92"/>
  <c r="E175" i="92"/>
  <c r="F175" i="92"/>
  <c r="G175" i="92"/>
  <c r="H175" i="92"/>
  <c r="I175" i="92"/>
  <c r="J175" i="92"/>
  <c r="K175" i="92"/>
  <c r="L175" i="92"/>
  <c r="M175" i="92"/>
  <c r="N175" i="92"/>
  <c r="O175" i="92"/>
  <c r="P175" i="92"/>
  <c r="Q175" i="92"/>
  <c r="C175" i="92"/>
  <c r="Q173" i="92"/>
  <c r="C169" i="92"/>
  <c r="D169" i="92"/>
  <c r="E169" i="92"/>
  <c r="F169" i="92"/>
  <c r="G169" i="92"/>
  <c r="H169" i="92"/>
  <c r="I169" i="92"/>
  <c r="J169" i="92"/>
  <c r="K169" i="92"/>
  <c r="L169" i="92"/>
  <c r="M169" i="92"/>
  <c r="N169" i="92"/>
  <c r="O169" i="92"/>
  <c r="P169" i="92"/>
  <c r="Q169" i="92"/>
  <c r="C170" i="92"/>
  <c r="D170" i="92"/>
  <c r="E170" i="92"/>
  <c r="F170" i="92"/>
  <c r="G170" i="92"/>
  <c r="H170" i="92"/>
  <c r="I170" i="92"/>
  <c r="J170" i="92"/>
  <c r="K170" i="92"/>
  <c r="L170" i="92"/>
  <c r="M170" i="92"/>
  <c r="N170" i="92"/>
  <c r="O170" i="92"/>
  <c r="P170" i="92"/>
  <c r="Q170" i="92"/>
  <c r="C171" i="92"/>
  <c r="D171" i="92"/>
  <c r="E171" i="92"/>
  <c r="F171" i="92"/>
  <c r="G171" i="92"/>
  <c r="H171" i="92"/>
  <c r="I171" i="92"/>
  <c r="J171" i="92"/>
  <c r="K171" i="92"/>
  <c r="L171" i="92"/>
  <c r="M171" i="92"/>
  <c r="N171" i="92"/>
  <c r="O171" i="92"/>
  <c r="P171" i="92"/>
  <c r="Q171" i="92"/>
  <c r="C172" i="92"/>
  <c r="D172" i="92"/>
  <c r="E172" i="92"/>
  <c r="F172" i="92"/>
  <c r="G172" i="92"/>
  <c r="H172" i="92"/>
  <c r="I172" i="92"/>
  <c r="J172" i="92"/>
  <c r="K172" i="92"/>
  <c r="L172" i="92"/>
  <c r="M172" i="92"/>
  <c r="N172" i="92"/>
  <c r="O172" i="92"/>
  <c r="P172" i="92"/>
  <c r="Q172" i="92"/>
  <c r="C173" i="92"/>
  <c r="D173" i="92"/>
  <c r="E173" i="92"/>
  <c r="F173" i="92"/>
  <c r="G173" i="92"/>
  <c r="H173" i="92"/>
  <c r="I173" i="92"/>
  <c r="J173" i="92"/>
  <c r="K173" i="92"/>
  <c r="L173" i="92"/>
  <c r="M173" i="92"/>
  <c r="N173" i="92"/>
  <c r="O173" i="92"/>
  <c r="P173" i="92"/>
  <c r="D168" i="92"/>
  <c r="E168" i="92"/>
  <c r="F168" i="92"/>
  <c r="G168" i="92"/>
  <c r="H168" i="92"/>
  <c r="I168" i="92"/>
  <c r="J168" i="92"/>
  <c r="K168" i="92"/>
  <c r="L168" i="92"/>
  <c r="M168" i="92"/>
  <c r="N168" i="92"/>
  <c r="O168" i="92"/>
  <c r="P168" i="92"/>
  <c r="Q168" i="92"/>
  <c r="C168" i="92"/>
  <c r="Q166" i="92"/>
  <c r="C162" i="92"/>
  <c r="D162" i="92"/>
  <c r="E162" i="92"/>
  <c r="F162" i="92"/>
  <c r="G162" i="92"/>
  <c r="H162" i="92"/>
  <c r="I162" i="92"/>
  <c r="J162" i="92"/>
  <c r="K162" i="92"/>
  <c r="L162" i="92"/>
  <c r="M162" i="92"/>
  <c r="N162" i="92"/>
  <c r="O162" i="92"/>
  <c r="P162" i="92"/>
  <c r="Q162" i="92"/>
  <c r="C163" i="92"/>
  <c r="D163" i="92"/>
  <c r="E163" i="92"/>
  <c r="F163" i="92"/>
  <c r="G163" i="92"/>
  <c r="H163" i="92"/>
  <c r="I163" i="92"/>
  <c r="J163" i="92"/>
  <c r="K163" i="92"/>
  <c r="L163" i="92"/>
  <c r="M163" i="92"/>
  <c r="N163" i="92"/>
  <c r="O163" i="92"/>
  <c r="P163" i="92"/>
  <c r="Q163" i="92"/>
  <c r="C164" i="92"/>
  <c r="D164" i="92"/>
  <c r="E164" i="92"/>
  <c r="F164" i="92"/>
  <c r="G164" i="92"/>
  <c r="H164" i="92"/>
  <c r="I164" i="92"/>
  <c r="J164" i="92"/>
  <c r="K164" i="92"/>
  <c r="L164" i="92"/>
  <c r="M164" i="92"/>
  <c r="N164" i="92"/>
  <c r="O164" i="92"/>
  <c r="P164" i="92"/>
  <c r="Q164" i="92"/>
  <c r="C165" i="92"/>
  <c r="D165" i="92"/>
  <c r="E165" i="92"/>
  <c r="F165" i="92"/>
  <c r="G165" i="92"/>
  <c r="H165" i="92"/>
  <c r="I165" i="92"/>
  <c r="J165" i="92"/>
  <c r="K165" i="92"/>
  <c r="L165" i="92"/>
  <c r="M165" i="92"/>
  <c r="N165" i="92"/>
  <c r="O165" i="92"/>
  <c r="P165" i="92"/>
  <c r="Q165" i="92"/>
  <c r="C166" i="92"/>
  <c r="D166" i="92"/>
  <c r="E166" i="92"/>
  <c r="F166" i="92"/>
  <c r="G166" i="92"/>
  <c r="H166" i="92"/>
  <c r="I166" i="92"/>
  <c r="J166" i="92"/>
  <c r="K166" i="92"/>
  <c r="L166" i="92"/>
  <c r="M166" i="92"/>
  <c r="N166" i="92"/>
  <c r="O166" i="92"/>
  <c r="P166" i="92"/>
  <c r="D161" i="92"/>
  <c r="E161" i="92"/>
  <c r="F161" i="92"/>
  <c r="G161" i="92"/>
  <c r="H161" i="92"/>
  <c r="I161" i="92"/>
  <c r="J161" i="92"/>
  <c r="K161" i="92"/>
  <c r="L161" i="92"/>
  <c r="M161" i="92"/>
  <c r="N161" i="92"/>
  <c r="O161" i="92"/>
  <c r="P161" i="92"/>
  <c r="Q161" i="92"/>
  <c r="C161" i="92"/>
  <c r="C155" i="92"/>
  <c r="D155" i="92"/>
  <c r="E155" i="92"/>
  <c r="F155" i="92"/>
  <c r="G155" i="92"/>
  <c r="H155" i="92"/>
  <c r="I155" i="92"/>
  <c r="J155" i="92"/>
  <c r="K155" i="92"/>
  <c r="L155" i="92"/>
  <c r="M155" i="92"/>
  <c r="N155" i="92"/>
  <c r="C156" i="92"/>
  <c r="D156" i="92"/>
  <c r="E156" i="92"/>
  <c r="F156" i="92"/>
  <c r="G156" i="92"/>
  <c r="H156" i="92"/>
  <c r="I156" i="92"/>
  <c r="J156" i="92"/>
  <c r="K156" i="92"/>
  <c r="L156" i="92"/>
  <c r="M156" i="92"/>
  <c r="N156" i="92"/>
  <c r="C157" i="92"/>
  <c r="D157" i="92"/>
  <c r="E157" i="92"/>
  <c r="F157" i="92"/>
  <c r="G157" i="92"/>
  <c r="H157" i="92"/>
  <c r="I157" i="92"/>
  <c r="J157" i="92"/>
  <c r="K157" i="92"/>
  <c r="L157" i="92"/>
  <c r="M157" i="92"/>
  <c r="N157" i="92"/>
  <c r="C158" i="92"/>
  <c r="D158" i="92"/>
  <c r="E158" i="92"/>
  <c r="F158" i="92"/>
  <c r="G158" i="92"/>
  <c r="H158" i="92"/>
  <c r="I158" i="92"/>
  <c r="J158" i="92"/>
  <c r="K158" i="92"/>
  <c r="L158" i="92"/>
  <c r="M158" i="92"/>
  <c r="N158" i="92"/>
  <c r="C159" i="92"/>
  <c r="D159" i="92"/>
  <c r="E159" i="92"/>
  <c r="F159" i="92"/>
  <c r="G159" i="92"/>
  <c r="H159" i="92"/>
  <c r="I159" i="92"/>
  <c r="J159" i="92"/>
  <c r="K159" i="92"/>
  <c r="L159" i="92"/>
  <c r="M159" i="92"/>
  <c r="N159" i="92"/>
  <c r="D154" i="92"/>
  <c r="E154" i="92"/>
  <c r="F154" i="92"/>
  <c r="G154" i="92"/>
  <c r="H154" i="92"/>
  <c r="I154" i="92"/>
  <c r="J154" i="92"/>
  <c r="K154" i="92"/>
  <c r="L154" i="92"/>
  <c r="M154" i="92"/>
  <c r="N154" i="92"/>
  <c r="C154" i="92"/>
  <c r="Q152" i="92"/>
  <c r="C147" i="92"/>
  <c r="C140" i="92"/>
  <c r="C148" i="92"/>
  <c r="D148" i="92"/>
  <c r="E148" i="92"/>
  <c r="F148" i="92"/>
  <c r="G148" i="92"/>
  <c r="H148" i="92"/>
  <c r="I148" i="92"/>
  <c r="J148" i="92"/>
  <c r="K148" i="92"/>
  <c r="L148" i="92"/>
  <c r="M148" i="92"/>
  <c r="N148" i="92"/>
  <c r="O148" i="92"/>
  <c r="P148" i="92"/>
  <c r="Q148" i="92"/>
  <c r="C149" i="92"/>
  <c r="D149" i="92"/>
  <c r="E149" i="92"/>
  <c r="F149" i="92"/>
  <c r="G149" i="92"/>
  <c r="H149" i="92"/>
  <c r="I149" i="92"/>
  <c r="J149" i="92"/>
  <c r="K149" i="92"/>
  <c r="L149" i="92"/>
  <c r="M149" i="92"/>
  <c r="N149" i="92"/>
  <c r="O149" i="92"/>
  <c r="P149" i="92"/>
  <c r="Q149" i="92"/>
  <c r="C150" i="92"/>
  <c r="D150" i="92"/>
  <c r="E150" i="92"/>
  <c r="F150" i="92"/>
  <c r="G150" i="92"/>
  <c r="H150" i="92"/>
  <c r="I150" i="92"/>
  <c r="J150" i="92"/>
  <c r="K150" i="92"/>
  <c r="L150" i="92"/>
  <c r="M150" i="92"/>
  <c r="N150" i="92"/>
  <c r="O150" i="92"/>
  <c r="P150" i="92"/>
  <c r="Q150" i="92"/>
  <c r="C151" i="92"/>
  <c r="D151" i="92"/>
  <c r="E151" i="92"/>
  <c r="F151" i="92"/>
  <c r="G151" i="92"/>
  <c r="H151" i="92"/>
  <c r="I151" i="92"/>
  <c r="J151" i="92"/>
  <c r="K151" i="92"/>
  <c r="L151" i="92"/>
  <c r="M151" i="92"/>
  <c r="N151" i="92"/>
  <c r="O151" i="92"/>
  <c r="P151" i="92"/>
  <c r="Q151" i="92"/>
  <c r="C152" i="92"/>
  <c r="D152" i="92"/>
  <c r="E152" i="92"/>
  <c r="F152" i="92"/>
  <c r="G152" i="92"/>
  <c r="H152" i="92"/>
  <c r="I152" i="92"/>
  <c r="J152" i="92"/>
  <c r="K152" i="92"/>
  <c r="L152" i="92"/>
  <c r="M152" i="92"/>
  <c r="N152" i="92"/>
  <c r="O152" i="92"/>
  <c r="P152" i="92"/>
  <c r="D147" i="92"/>
  <c r="E147" i="92"/>
  <c r="F147" i="92"/>
  <c r="G147" i="92"/>
  <c r="H147" i="92"/>
  <c r="I147" i="92"/>
  <c r="J147" i="92"/>
  <c r="K147" i="92"/>
  <c r="L147" i="92"/>
  <c r="M147" i="92"/>
  <c r="N147" i="92"/>
  <c r="O147" i="92"/>
  <c r="P147" i="92"/>
  <c r="Q147" i="92"/>
  <c r="Q145" i="92"/>
  <c r="C141" i="92"/>
  <c r="D141" i="92"/>
  <c r="E141" i="92"/>
  <c r="F141" i="92"/>
  <c r="G141" i="92"/>
  <c r="H141" i="92"/>
  <c r="I141" i="92"/>
  <c r="J141" i="92"/>
  <c r="K141" i="92"/>
  <c r="L141" i="92"/>
  <c r="M141" i="92"/>
  <c r="N141" i="92"/>
  <c r="O141" i="92"/>
  <c r="P141" i="92"/>
  <c r="Q141" i="92"/>
  <c r="C142" i="92"/>
  <c r="D142" i="92"/>
  <c r="E142" i="92"/>
  <c r="F142" i="92"/>
  <c r="G142" i="92"/>
  <c r="H142" i="92"/>
  <c r="I142" i="92"/>
  <c r="J142" i="92"/>
  <c r="K142" i="92"/>
  <c r="L142" i="92"/>
  <c r="M142" i="92"/>
  <c r="N142" i="92"/>
  <c r="O142" i="92"/>
  <c r="P142" i="92"/>
  <c r="Q142" i="92"/>
  <c r="C143" i="92"/>
  <c r="D143" i="92"/>
  <c r="E143" i="92"/>
  <c r="F143" i="92"/>
  <c r="G143" i="92"/>
  <c r="H143" i="92"/>
  <c r="I143" i="92"/>
  <c r="J143" i="92"/>
  <c r="K143" i="92"/>
  <c r="L143" i="92"/>
  <c r="M143" i="92"/>
  <c r="N143" i="92"/>
  <c r="O143" i="92"/>
  <c r="P143" i="92"/>
  <c r="Q143" i="92"/>
  <c r="C144" i="92"/>
  <c r="D144" i="92"/>
  <c r="E144" i="92"/>
  <c r="F144" i="92"/>
  <c r="G144" i="92"/>
  <c r="H144" i="92"/>
  <c r="I144" i="92"/>
  <c r="J144" i="92"/>
  <c r="K144" i="92"/>
  <c r="L144" i="92"/>
  <c r="M144" i="92"/>
  <c r="N144" i="92"/>
  <c r="O144" i="92"/>
  <c r="P144" i="92"/>
  <c r="Q144" i="92"/>
  <c r="C145" i="92"/>
  <c r="D145" i="92"/>
  <c r="E145" i="92"/>
  <c r="F145" i="92"/>
  <c r="G145" i="92"/>
  <c r="H145" i="92"/>
  <c r="I145" i="92"/>
  <c r="J145" i="92"/>
  <c r="K145" i="92"/>
  <c r="L145" i="92"/>
  <c r="M145" i="92"/>
  <c r="N145" i="92"/>
  <c r="O145" i="92"/>
  <c r="P145" i="92"/>
  <c r="D140" i="92"/>
  <c r="E140" i="92"/>
  <c r="F140" i="92"/>
  <c r="G140" i="92"/>
  <c r="H140" i="92"/>
  <c r="I140" i="92"/>
  <c r="J140" i="92"/>
  <c r="K140" i="92"/>
  <c r="L140" i="92"/>
  <c r="M140" i="92"/>
  <c r="N140" i="92"/>
  <c r="O140" i="92"/>
  <c r="P140" i="92"/>
  <c r="Q140" i="92"/>
  <c r="Q138" i="92"/>
  <c r="C134" i="92"/>
  <c r="D134" i="92"/>
  <c r="E134" i="92"/>
  <c r="F134" i="92"/>
  <c r="G134" i="92"/>
  <c r="H134" i="92"/>
  <c r="I134" i="92"/>
  <c r="J134" i="92"/>
  <c r="K134" i="92"/>
  <c r="L134" i="92"/>
  <c r="M134" i="92"/>
  <c r="N134" i="92"/>
  <c r="O134" i="92"/>
  <c r="P134" i="92"/>
  <c r="Q134" i="92"/>
  <c r="C135" i="92"/>
  <c r="D135" i="92"/>
  <c r="E135" i="92"/>
  <c r="F135" i="92"/>
  <c r="G135" i="92"/>
  <c r="H135" i="92"/>
  <c r="I135" i="92"/>
  <c r="J135" i="92"/>
  <c r="K135" i="92"/>
  <c r="L135" i="92"/>
  <c r="M135" i="92"/>
  <c r="N135" i="92"/>
  <c r="O135" i="92"/>
  <c r="P135" i="92"/>
  <c r="Q135" i="92"/>
  <c r="C136" i="92"/>
  <c r="D136" i="92"/>
  <c r="E136" i="92"/>
  <c r="F136" i="92"/>
  <c r="G136" i="92"/>
  <c r="H136" i="92"/>
  <c r="I136" i="92"/>
  <c r="J136" i="92"/>
  <c r="K136" i="92"/>
  <c r="L136" i="92"/>
  <c r="M136" i="92"/>
  <c r="N136" i="92"/>
  <c r="O136" i="92"/>
  <c r="P136" i="92"/>
  <c r="Q136" i="92"/>
  <c r="C137" i="92"/>
  <c r="D137" i="92"/>
  <c r="E137" i="92"/>
  <c r="F137" i="92"/>
  <c r="G137" i="92"/>
  <c r="H137" i="92"/>
  <c r="I137" i="92"/>
  <c r="J137" i="92"/>
  <c r="K137" i="92"/>
  <c r="L137" i="92"/>
  <c r="M137" i="92"/>
  <c r="N137" i="92"/>
  <c r="O137" i="92"/>
  <c r="P137" i="92"/>
  <c r="Q137" i="92"/>
  <c r="C138" i="92"/>
  <c r="D138" i="92"/>
  <c r="E138" i="92"/>
  <c r="F138" i="92"/>
  <c r="G138" i="92"/>
  <c r="H138" i="92"/>
  <c r="I138" i="92"/>
  <c r="J138" i="92"/>
  <c r="K138" i="92"/>
  <c r="L138" i="92"/>
  <c r="M138" i="92"/>
  <c r="N138" i="92"/>
  <c r="O138" i="92"/>
  <c r="P138" i="92"/>
  <c r="D133" i="92"/>
  <c r="E133" i="92"/>
  <c r="F133" i="92"/>
  <c r="G133" i="92"/>
  <c r="H133" i="92"/>
  <c r="I133" i="92"/>
  <c r="J133" i="92"/>
  <c r="K133" i="92"/>
  <c r="L133" i="92"/>
  <c r="M133" i="92"/>
  <c r="N133" i="92"/>
  <c r="O133" i="92"/>
  <c r="P133" i="92"/>
  <c r="Q133" i="92"/>
  <c r="C133" i="92"/>
  <c r="Q830" i="30"/>
  <c r="C826" i="30"/>
  <c r="D826" i="30"/>
  <c r="E826" i="30"/>
  <c r="F826" i="30"/>
  <c r="G826" i="30"/>
  <c r="H826" i="30"/>
  <c r="I826" i="30"/>
  <c r="J826" i="30"/>
  <c r="K826" i="30"/>
  <c r="L826" i="30"/>
  <c r="M826" i="30"/>
  <c r="N826" i="30"/>
  <c r="O826" i="30"/>
  <c r="P826" i="30"/>
  <c r="Q826" i="30"/>
  <c r="C827" i="30"/>
  <c r="D827" i="30"/>
  <c r="E827" i="30"/>
  <c r="F827" i="30"/>
  <c r="G827" i="30"/>
  <c r="H827" i="30"/>
  <c r="I827" i="30"/>
  <c r="J827" i="30"/>
  <c r="K827" i="30"/>
  <c r="L827" i="30"/>
  <c r="M827" i="30"/>
  <c r="N827" i="30"/>
  <c r="O827" i="30"/>
  <c r="P827" i="30"/>
  <c r="Q827" i="30"/>
  <c r="C828" i="30"/>
  <c r="D828" i="30"/>
  <c r="E828" i="30"/>
  <c r="F828" i="30"/>
  <c r="G828" i="30"/>
  <c r="H828" i="30"/>
  <c r="I828" i="30"/>
  <c r="J828" i="30"/>
  <c r="K828" i="30"/>
  <c r="L828" i="30"/>
  <c r="M828" i="30"/>
  <c r="N828" i="30"/>
  <c r="O828" i="30"/>
  <c r="P828" i="30"/>
  <c r="Q828" i="30"/>
  <c r="C829" i="30"/>
  <c r="D829" i="30"/>
  <c r="E829" i="30"/>
  <c r="F829" i="30"/>
  <c r="G829" i="30"/>
  <c r="H829" i="30"/>
  <c r="I829" i="30"/>
  <c r="J829" i="30"/>
  <c r="K829" i="30"/>
  <c r="L829" i="30"/>
  <c r="M829" i="30"/>
  <c r="N829" i="30"/>
  <c r="O829" i="30"/>
  <c r="P829" i="30"/>
  <c r="Q829" i="30"/>
  <c r="C830" i="30"/>
  <c r="D830" i="30"/>
  <c r="E830" i="30"/>
  <c r="F830" i="30"/>
  <c r="G830" i="30"/>
  <c r="H830" i="30"/>
  <c r="I830" i="30"/>
  <c r="J830" i="30"/>
  <c r="K830" i="30"/>
  <c r="L830" i="30"/>
  <c r="M830" i="30"/>
  <c r="N830" i="30"/>
  <c r="O830" i="30"/>
  <c r="P830" i="30"/>
  <c r="D825" i="30"/>
  <c r="E825" i="30"/>
  <c r="F825" i="30"/>
  <c r="G825" i="30"/>
  <c r="H825" i="30"/>
  <c r="I825" i="30"/>
  <c r="J825" i="30"/>
  <c r="K825" i="30"/>
  <c r="L825" i="30"/>
  <c r="M825" i="30"/>
  <c r="N825" i="30"/>
  <c r="O825" i="30"/>
  <c r="P825" i="30"/>
  <c r="Q825" i="30"/>
  <c r="C825" i="30"/>
  <c r="C818" i="30"/>
  <c r="Q816" i="30"/>
  <c r="C812" i="30"/>
  <c r="D812" i="30"/>
  <c r="E812" i="30"/>
  <c r="F812" i="30"/>
  <c r="G812" i="30"/>
  <c r="H812" i="30"/>
  <c r="I812" i="30"/>
  <c r="J812" i="30"/>
  <c r="K812" i="30"/>
  <c r="L812" i="30"/>
  <c r="M812" i="30"/>
  <c r="N812" i="30"/>
  <c r="O812" i="30"/>
  <c r="P812" i="30"/>
  <c r="Q812" i="30"/>
  <c r="C813" i="30"/>
  <c r="D813" i="30"/>
  <c r="E813" i="30"/>
  <c r="F813" i="30"/>
  <c r="G813" i="30"/>
  <c r="H813" i="30"/>
  <c r="I813" i="30"/>
  <c r="J813" i="30"/>
  <c r="K813" i="30"/>
  <c r="L813" i="30"/>
  <c r="M813" i="30"/>
  <c r="N813" i="30"/>
  <c r="O813" i="30"/>
  <c r="P813" i="30"/>
  <c r="Q813" i="30"/>
  <c r="C814" i="30"/>
  <c r="D814" i="30"/>
  <c r="E814" i="30"/>
  <c r="F814" i="30"/>
  <c r="G814" i="30"/>
  <c r="H814" i="30"/>
  <c r="I814" i="30"/>
  <c r="J814" i="30"/>
  <c r="K814" i="30"/>
  <c r="L814" i="30"/>
  <c r="M814" i="30"/>
  <c r="N814" i="30"/>
  <c r="O814" i="30"/>
  <c r="P814" i="30"/>
  <c r="Q814" i="30"/>
  <c r="C815" i="30"/>
  <c r="D815" i="30"/>
  <c r="E815" i="30"/>
  <c r="F815" i="30"/>
  <c r="G815" i="30"/>
  <c r="H815" i="30"/>
  <c r="I815" i="30"/>
  <c r="J815" i="30"/>
  <c r="K815" i="30"/>
  <c r="L815" i="30"/>
  <c r="M815" i="30"/>
  <c r="N815" i="30"/>
  <c r="O815" i="30"/>
  <c r="P815" i="30"/>
  <c r="Q815" i="30"/>
  <c r="C816" i="30"/>
  <c r="D816" i="30"/>
  <c r="E816" i="30"/>
  <c r="F816" i="30"/>
  <c r="G816" i="30"/>
  <c r="H816" i="30"/>
  <c r="I816" i="30"/>
  <c r="J816" i="30"/>
  <c r="K816" i="30"/>
  <c r="L816" i="30"/>
  <c r="M816" i="30"/>
  <c r="N816" i="30"/>
  <c r="O816" i="30"/>
  <c r="P816" i="30"/>
  <c r="D811" i="30"/>
  <c r="E811" i="30"/>
  <c r="F811" i="30"/>
  <c r="G811" i="30"/>
  <c r="H811" i="30"/>
  <c r="I811" i="30"/>
  <c r="J811" i="30"/>
  <c r="K811" i="30"/>
  <c r="L811" i="30"/>
  <c r="M811" i="30"/>
  <c r="N811" i="30"/>
  <c r="O811" i="30"/>
  <c r="P811" i="30"/>
  <c r="Q811" i="30"/>
  <c r="C811" i="30"/>
  <c r="Q809" i="30"/>
  <c r="C805" i="30"/>
  <c r="D805" i="30"/>
  <c r="E805" i="30"/>
  <c r="F805" i="30"/>
  <c r="G805" i="30"/>
  <c r="H805" i="30"/>
  <c r="I805" i="30"/>
  <c r="J805" i="30"/>
  <c r="K805" i="30"/>
  <c r="L805" i="30"/>
  <c r="M805" i="30"/>
  <c r="N805" i="30"/>
  <c r="O805" i="30"/>
  <c r="P805" i="30"/>
  <c r="Q805" i="30"/>
  <c r="C806" i="30"/>
  <c r="D806" i="30"/>
  <c r="E806" i="30"/>
  <c r="F806" i="30"/>
  <c r="G806" i="30"/>
  <c r="H806" i="30"/>
  <c r="I806" i="30"/>
  <c r="J806" i="30"/>
  <c r="K806" i="30"/>
  <c r="L806" i="30"/>
  <c r="M806" i="30"/>
  <c r="N806" i="30"/>
  <c r="O806" i="30"/>
  <c r="P806" i="30"/>
  <c r="Q806" i="30"/>
  <c r="C807" i="30"/>
  <c r="D807" i="30"/>
  <c r="E807" i="30"/>
  <c r="F807" i="30"/>
  <c r="G807" i="30"/>
  <c r="H807" i="30"/>
  <c r="I807" i="30"/>
  <c r="J807" i="30"/>
  <c r="K807" i="30"/>
  <c r="L807" i="30"/>
  <c r="M807" i="30"/>
  <c r="N807" i="30"/>
  <c r="O807" i="30"/>
  <c r="P807" i="30"/>
  <c r="Q807" i="30"/>
  <c r="C808" i="30"/>
  <c r="D808" i="30"/>
  <c r="E808" i="30"/>
  <c r="F808" i="30"/>
  <c r="G808" i="30"/>
  <c r="H808" i="30"/>
  <c r="I808" i="30"/>
  <c r="J808" i="30"/>
  <c r="K808" i="30"/>
  <c r="L808" i="30"/>
  <c r="M808" i="30"/>
  <c r="N808" i="30"/>
  <c r="O808" i="30"/>
  <c r="P808" i="30"/>
  <c r="Q808" i="30"/>
  <c r="C809" i="30"/>
  <c r="D809" i="30"/>
  <c r="E809" i="30"/>
  <c r="F809" i="30"/>
  <c r="G809" i="30"/>
  <c r="H809" i="30"/>
  <c r="I809" i="30"/>
  <c r="J809" i="30"/>
  <c r="K809" i="30"/>
  <c r="L809" i="30"/>
  <c r="M809" i="30"/>
  <c r="N809" i="30"/>
  <c r="O809" i="30"/>
  <c r="P809" i="30"/>
  <c r="D804" i="30"/>
  <c r="E804" i="30"/>
  <c r="F804" i="30"/>
  <c r="G804" i="30"/>
  <c r="H804" i="30"/>
  <c r="I804" i="30"/>
  <c r="J804" i="30"/>
  <c r="K804" i="30"/>
  <c r="L804" i="30"/>
  <c r="M804" i="30"/>
  <c r="N804" i="30"/>
  <c r="O804" i="30"/>
  <c r="P804" i="30"/>
  <c r="Q804" i="30"/>
  <c r="C804" i="30"/>
  <c r="Q802" i="30"/>
  <c r="C798" i="30"/>
  <c r="D798" i="30"/>
  <c r="E798" i="30"/>
  <c r="F798" i="30"/>
  <c r="G798" i="30"/>
  <c r="H798" i="30"/>
  <c r="I798" i="30"/>
  <c r="J798" i="30"/>
  <c r="K798" i="30"/>
  <c r="L798" i="30"/>
  <c r="M798" i="30"/>
  <c r="N798" i="30"/>
  <c r="O798" i="30"/>
  <c r="P798" i="30"/>
  <c r="Q798" i="30"/>
  <c r="C799" i="30"/>
  <c r="D799" i="30"/>
  <c r="E799" i="30"/>
  <c r="F799" i="30"/>
  <c r="G799" i="30"/>
  <c r="H799" i="30"/>
  <c r="I799" i="30"/>
  <c r="J799" i="30"/>
  <c r="K799" i="30"/>
  <c r="L799" i="30"/>
  <c r="M799" i="30"/>
  <c r="N799" i="30"/>
  <c r="O799" i="30"/>
  <c r="P799" i="30"/>
  <c r="Q799" i="30"/>
  <c r="C800" i="30"/>
  <c r="D800" i="30"/>
  <c r="E800" i="30"/>
  <c r="F800" i="30"/>
  <c r="G800" i="30"/>
  <c r="H800" i="30"/>
  <c r="I800" i="30"/>
  <c r="J800" i="30"/>
  <c r="K800" i="30"/>
  <c r="L800" i="30"/>
  <c r="M800" i="30"/>
  <c r="N800" i="30"/>
  <c r="O800" i="30"/>
  <c r="P800" i="30"/>
  <c r="Q800" i="30"/>
  <c r="C801" i="30"/>
  <c r="D801" i="30"/>
  <c r="E801" i="30"/>
  <c r="F801" i="30"/>
  <c r="G801" i="30"/>
  <c r="H801" i="30"/>
  <c r="I801" i="30"/>
  <c r="J801" i="30"/>
  <c r="K801" i="30"/>
  <c r="L801" i="30"/>
  <c r="M801" i="30"/>
  <c r="N801" i="30"/>
  <c r="O801" i="30"/>
  <c r="P801" i="30"/>
  <c r="Q801" i="30"/>
  <c r="C802" i="30"/>
  <c r="D802" i="30"/>
  <c r="E802" i="30"/>
  <c r="F802" i="30"/>
  <c r="G802" i="30"/>
  <c r="H802" i="30"/>
  <c r="I802" i="30"/>
  <c r="J802" i="30"/>
  <c r="K802" i="30"/>
  <c r="L802" i="30"/>
  <c r="M802" i="30"/>
  <c r="N802" i="30"/>
  <c r="O802" i="30"/>
  <c r="P802" i="30"/>
  <c r="D797" i="30"/>
  <c r="E797" i="30"/>
  <c r="F797" i="30"/>
  <c r="G797" i="30"/>
  <c r="H797" i="30"/>
  <c r="I797" i="30"/>
  <c r="J797" i="30"/>
  <c r="K797" i="30"/>
  <c r="L797" i="30"/>
  <c r="M797" i="30"/>
  <c r="N797" i="30"/>
  <c r="O797" i="30"/>
  <c r="P797" i="30"/>
  <c r="Q797" i="30"/>
  <c r="C797" i="30"/>
  <c r="Q795" i="30"/>
  <c r="C791" i="30"/>
  <c r="D791" i="30"/>
  <c r="E791" i="30"/>
  <c r="F791" i="30"/>
  <c r="G791" i="30"/>
  <c r="H791" i="30"/>
  <c r="I791" i="30"/>
  <c r="J791" i="30"/>
  <c r="K791" i="30"/>
  <c r="L791" i="30"/>
  <c r="M791" i="30"/>
  <c r="N791" i="30"/>
  <c r="O791" i="30"/>
  <c r="P791" i="30"/>
  <c r="Q791" i="30"/>
  <c r="C792" i="30"/>
  <c r="D792" i="30"/>
  <c r="E792" i="30"/>
  <c r="F792" i="30"/>
  <c r="G792" i="30"/>
  <c r="H792" i="30"/>
  <c r="I792" i="30"/>
  <c r="J792" i="30"/>
  <c r="K792" i="30"/>
  <c r="L792" i="30"/>
  <c r="M792" i="30"/>
  <c r="N792" i="30"/>
  <c r="O792" i="30"/>
  <c r="P792" i="30"/>
  <c r="Q792" i="30"/>
  <c r="C793" i="30"/>
  <c r="D793" i="30"/>
  <c r="E793" i="30"/>
  <c r="F793" i="30"/>
  <c r="G793" i="30"/>
  <c r="H793" i="30"/>
  <c r="I793" i="30"/>
  <c r="J793" i="30"/>
  <c r="K793" i="30"/>
  <c r="L793" i="30"/>
  <c r="M793" i="30"/>
  <c r="N793" i="30"/>
  <c r="O793" i="30"/>
  <c r="P793" i="30"/>
  <c r="Q793" i="30"/>
  <c r="C794" i="30"/>
  <c r="D794" i="30"/>
  <c r="E794" i="30"/>
  <c r="F794" i="30"/>
  <c r="G794" i="30"/>
  <c r="H794" i="30"/>
  <c r="I794" i="30"/>
  <c r="J794" i="30"/>
  <c r="K794" i="30"/>
  <c r="L794" i="30"/>
  <c r="M794" i="30"/>
  <c r="N794" i="30"/>
  <c r="O794" i="30"/>
  <c r="P794" i="30"/>
  <c r="Q794" i="30"/>
  <c r="C795" i="30"/>
  <c r="D795" i="30"/>
  <c r="E795" i="30"/>
  <c r="F795" i="30"/>
  <c r="G795" i="30"/>
  <c r="H795" i="30"/>
  <c r="I795" i="30"/>
  <c r="J795" i="30"/>
  <c r="K795" i="30"/>
  <c r="L795" i="30"/>
  <c r="M795" i="30"/>
  <c r="N795" i="30"/>
  <c r="O795" i="30"/>
  <c r="P795" i="30"/>
  <c r="D790" i="30"/>
  <c r="E790" i="30"/>
  <c r="F790" i="30"/>
  <c r="G790" i="30"/>
  <c r="H790" i="30"/>
  <c r="I790" i="30"/>
  <c r="J790" i="30"/>
  <c r="K790" i="30"/>
  <c r="L790" i="30"/>
  <c r="M790" i="30"/>
  <c r="N790" i="30"/>
  <c r="O790" i="30"/>
  <c r="P790" i="30"/>
  <c r="Q790" i="30"/>
  <c r="C790" i="30"/>
  <c r="Q788" i="30"/>
  <c r="C784" i="30"/>
  <c r="D784" i="30"/>
  <c r="E784" i="30"/>
  <c r="F784" i="30"/>
  <c r="G784" i="30"/>
  <c r="H784" i="30"/>
  <c r="I784" i="30"/>
  <c r="J784" i="30"/>
  <c r="K784" i="30"/>
  <c r="L784" i="30"/>
  <c r="M784" i="30"/>
  <c r="N784" i="30"/>
  <c r="O784" i="30"/>
  <c r="P784" i="30"/>
  <c r="Q784" i="30"/>
  <c r="C785" i="30"/>
  <c r="D785" i="30"/>
  <c r="E785" i="30"/>
  <c r="F785" i="30"/>
  <c r="G785" i="30"/>
  <c r="H785" i="30"/>
  <c r="I785" i="30"/>
  <c r="J785" i="30"/>
  <c r="K785" i="30"/>
  <c r="L785" i="30"/>
  <c r="M785" i="30"/>
  <c r="N785" i="30"/>
  <c r="O785" i="30"/>
  <c r="P785" i="30"/>
  <c r="Q785" i="30"/>
  <c r="C786" i="30"/>
  <c r="D786" i="30"/>
  <c r="E786" i="30"/>
  <c r="F786" i="30"/>
  <c r="G786" i="30"/>
  <c r="H786" i="30"/>
  <c r="I786" i="30"/>
  <c r="J786" i="30"/>
  <c r="K786" i="30"/>
  <c r="L786" i="30"/>
  <c r="M786" i="30"/>
  <c r="N786" i="30"/>
  <c r="O786" i="30"/>
  <c r="P786" i="30"/>
  <c r="Q786" i="30"/>
  <c r="C787" i="30"/>
  <c r="D787" i="30"/>
  <c r="E787" i="30"/>
  <c r="F787" i="30"/>
  <c r="G787" i="30"/>
  <c r="H787" i="30"/>
  <c r="I787" i="30"/>
  <c r="J787" i="30"/>
  <c r="K787" i="30"/>
  <c r="L787" i="30"/>
  <c r="M787" i="30"/>
  <c r="N787" i="30"/>
  <c r="O787" i="30"/>
  <c r="P787" i="30"/>
  <c r="Q787" i="30"/>
  <c r="C788" i="30"/>
  <c r="D788" i="30"/>
  <c r="E788" i="30"/>
  <c r="F788" i="30"/>
  <c r="G788" i="30"/>
  <c r="H788" i="30"/>
  <c r="I788" i="30"/>
  <c r="J788" i="30"/>
  <c r="K788" i="30"/>
  <c r="L788" i="30"/>
  <c r="M788" i="30"/>
  <c r="N788" i="30"/>
  <c r="O788" i="30"/>
  <c r="P788" i="30"/>
  <c r="D783" i="30"/>
  <c r="E783" i="30"/>
  <c r="F783" i="30"/>
  <c r="G783" i="30"/>
  <c r="H783" i="30"/>
  <c r="I783" i="30"/>
  <c r="J783" i="30"/>
  <c r="K783" i="30"/>
  <c r="L783" i="30"/>
  <c r="M783" i="30"/>
  <c r="N783" i="30"/>
  <c r="O783" i="30"/>
  <c r="P783" i="30"/>
  <c r="Q783" i="30"/>
  <c r="C783" i="30"/>
  <c r="Q781" i="30"/>
  <c r="C777" i="30"/>
  <c r="D777" i="30"/>
  <c r="E777" i="30"/>
  <c r="F777" i="30"/>
  <c r="G777" i="30"/>
  <c r="H777" i="30"/>
  <c r="I777" i="30"/>
  <c r="J777" i="30"/>
  <c r="K777" i="30"/>
  <c r="L777" i="30"/>
  <c r="M777" i="30"/>
  <c r="N777" i="30"/>
  <c r="O777" i="30"/>
  <c r="P777" i="30"/>
  <c r="Q777" i="30"/>
  <c r="C778" i="30"/>
  <c r="D778" i="30"/>
  <c r="E778" i="30"/>
  <c r="F778" i="30"/>
  <c r="G778" i="30"/>
  <c r="H778" i="30"/>
  <c r="I778" i="30"/>
  <c r="J778" i="30"/>
  <c r="K778" i="30"/>
  <c r="L778" i="30"/>
  <c r="M778" i="30"/>
  <c r="N778" i="30"/>
  <c r="O778" i="30"/>
  <c r="P778" i="30"/>
  <c r="Q778" i="30"/>
  <c r="C779" i="30"/>
  <c r="D779" i="30"/>
  <c r="E779" i="30"/>
  <c r="F779" i="30"/>
  <c r="G779" i="30"/>
  <c r="H779" i="30"/>
  <c r="I779" i="30"/>
  <c r="J779" i="30"/>
  <c r="K779" i="30"/>
  <c r="L779" i="30"/>
  <c r="M779" i="30"/>
  <c r="N779" i="30"/>
  <c r="O779" i="30"/>
  <c r="P779" i="30"/>
  <c r="Q779" i="30"/>
  <c r="C780" i="30"/>
  <c r="D780" i="30"/>
  <c r="E780" i="30"/>
  <c r="F780" i="30"/>
  <c r="G780" i="30"/>
  <c r="H780" i="30"/>
  <c r="I780" i="30"/>
  <c r="J780" i="30"/>
  <c r="K780" i="30"/>
  <c r="L780" i="30"/>
  <c r="M780" i="30"/>
  <c r="N780" i="30"/>
  <c r="O780" i="30"/>
  <c r="P780" i="30"/>
  <c r="Q780" i="30"/>
  <c r="C781" i="30"/>
  <c r="D781" i="30"/>
  <c r="E781" i="30"/>
  <c r="F781" i="30"/>
  <c r="G781" i="30"/>
  <c r="H781" i="30"/>
  <c r="I781" i="30"/>
  <c r="J781" i="30"/>
  <c r="K781" i="30"/>
  <c r="L781" i="30"/>
  <c r="M781" i="30"/>
  <c r="N781" i="30"/>
  <c r="O781" i="30"/>
  <c r="P781" i="30"/>
  <c r="D776" i="30"/>
  <c r="E776" i="30"/>
  <c r="F776" i="30"/>
  <c r="G776" i="30"/>
  <c r="H776" i="30"/>
  <c r="I776" i="30"/>
  <c r="J776" i="30"/>
  <c r="K776" i="30"/>
  <c r="L776" i="30"/>
  <c r="M776" i="30"/>
  <c r="N776" i="30"/>
  <c r="O776" i="30"/>
  <c r="P776" i="30"/>
  <c r="Q776" i="30"/>
  <c r="C776" i="30"/>
  <c r="Q774" i="30"/>
  <c r="C770" i="30"/>
  <c r="D770" i="30"/>
  <c r="E770" i="30"/>
  <c r="F770" i="30"/>
  <c r="G770" i="30"/>
  <c r="H770" i="30"/>
  <c r="I770" i="30"/>
  <c r="J770" i="30"/>
  <c r="K770" i="30"/>
  <c r="L770" i="30"/>
  <c r="M770" i="30"/>
  <c r="N770" i="30"/>
  <c r="O770" i="30"/>
  <c r="P770" i="30"/>
  <c r="Q770" i="30"/>
  <c r="C771" i="30"/>
  <c r="D771" i="30"/>
  <c r="E771" i="30"/>
  <c r="F771" i="30"/>
  <c r="G771" i="30"/>
  <c r="H771" i="30"/>
  <c r="I771" i="30"/>
  <c r="J771" i="30"/>
  <c r="K771" i="30"/>
  <c r="L771" i="30"/>
  <c r="M771" i="30"/>
  <c r="N771" i="30"/>
  <c r="O771" i="30"/>
  <c r="P771" i="30"/>
  <c r="Q771" i="30"/>
  <c r="C772" i="30"/>
  <c r="D772" i="30"/>
  <c r="E772" i="30"/>
  <c r="F772" i="30"/>
  <c r="G772" i="30"/>
  <c r="H772" i="30"/>
  <c r="I772" i="30"/>
  <c r="J772" i="30"/>
  <c r="K772" i="30"/>
  <c r="L772" i="30"/>
  <c r="M772" i="30"/>
  <c r="N772" i="30"/>
  <c r="O772" i="30"/>
  <c r="P772" i="30"/>
  <c r="Q772" i="30"/>
  <c r="C773" i="30"/>
  <c r="D773" i="30"/>
  <c r="E773" i="30"/>
  <c r="F773" i="30"/>
  <c r="G773" i="30"/>
  <c r="H773" i="30"/>
  <c r="I773" i="30"/>
  <c r="J773" i="30"/>
  <c r="K773" i="30"/>
  <c r="L773" i="30"/>
  <c r="M773" i="30"/>
  <c r="N773" i="30"/>
  <c r="O773" i="30"/>
  <c r="P773" i="30"/>
  <c r="Q773" i="30"/>
  <c r="C774" i="30"/>
  <c r="D774" i="30"/>
  <c r="E774" i="30"/>
  <c r="F774" i="30"/>
  <c r="G774" i="30"/>
  <c r="H774" i="30"/>
  <c r="I774" i="30"/>
  <c r="J774" i="30"/>
  <c r="K774" i="30"/>
  <c r="L774" i="30"/>
  <c r="M774" i="30"/>
  <c r="N774" i="30"/>
  <c r="O774" i="30"/>
  <c r="P774" i="30"/>
  <c r="D769" i="30"/>
  <c r="E769" i="30"/>
  <c r="F769" i="30"/>
  <c r="G769" i="30"/>
  <c r="H769" i="30"/>
  <c r="I769" i="30"/>
  <c r="J769" i="30"/>
  <c r="K769" i="30"/>
  <c r="L769" i="30"/>
  <c r="M769" i="30"/>
  <c r="N769" i="30"/>
  <c r="O769" i="30"/>
  <c r="P769" i="30"/>
  <c r="Q769" i="30"/>
  <c r="C769" i="30"/>
  <c r="Q767" i="30"/>
  <c r="C763" i="30"/>
  <c r="D763" i="30"/>
  <c r="E763" i="30"/>
  <c r="F763" i="30"/>
  <c r="G763" i="30"/>
  <c r="H763" i="30"/>
  <c r="I763" i="30"/>
  <c r="J763" i="30"/>
  <c r="K763" i="30"/>
  <c r="L763" i="30"/>
  <c r="M763" i="30"/>
  <c r="N763" i="30"/>
  <c r="O763" i="30"/>
  <c r="P763" i="30"/>
  <c r="Q763" i="30"/>
  <c r="C764" i="30"/>
  <c r="D764" i="30"/>
  <c r="E764" i="30"/>
  <c r="F764" i="30"/>
  <c r="G764" i="30"/>
  <c r="H764" i="30"/>
  <c r="I764" i="30"/>
  <c r="J764" i="30"/>
  <c r="K764" i="30"/>
  <c r="L764" i="30"/>
  <c r="M764" i="30"/>
  <c r="N764" i="30"/>
  <c r="O764" i="30"/>
  <c r="P764" i="30"/>
  <c r="Q764" i="30"/>
  <c r="C765" i="30"/>
  <c r="D765" i="30"/>
  <c r="E765" i="30"/>
  <c r="F765" i="30"/>
  <c r="G765" i="30"/>
  <c r="H765" i="30"/>
  <c r="I765" i="30"/>
  <c r="J765" i="30"/>
  <c r="K765" i="30"/>
  <c r="L765" i="30"/>
  <c r="M765" i="30"/>
  <c r="N765" i="30"/>
  <c r="O765" i="30"/>
  <c r="P765" i="30"/>
  <c r="Q765" i="30"/>
  <c r="C766" i="30"/>
  <c r="D766" i="30"/>
  <c r="E766" i="30"/>
  <c r="F766" i="30"/>
  <c r="G766" i="30"/>
  <c r="H766" i="30"/>
  <c r="I766" i="30"/>
  <c r="J766" i="30"/>
  <c r="K766" i="30"/>
  <c r="L766" i="30"/>
  <c r="M766" i="30"/>
  <c r="N766" i="30"/>
  <c r="O766" i="30"/>
  <c r="P766" i="30"/>
  <c r="Q766" i="30"/>
  <c r="C767" i="30"/>
  <c r="D767" i="30"/>
  <c r="E767" i="30"/>
  <c r="F767" i="30"/>
  <c r="G767" i="30"/>
  <c r="H767" i="30"/>
  <c r="I767" i="30"/>
  <c r="J767" i="30"/>
  <c r="K767" i="30"/>
  <c r="L767" i="30"/>
  <c r="M767" i="30"/>
  <c r="N767" i="30"/>
  <c r="O767" i="30"/>
  <c r="P767" i="30"/>
  <c r="D762" i="30"/>
  <c r="E762" i="30"/>
  <c r="F762" i="30"/>
  <c r="G762" i="30"/>
  <c r="H762" i="30"/>
  <c r="I762" i="30"/>
  <c r="J762" i="30"/>
  <c r="K762" i="30"/>
  <c r="L762" i="30"/>
  <c r="M762" i="30"/>
  <c r="N762" i="30"/>
  <c r="O762" i="30"/>
  <c r="P762" i="30"/>
  <c r="Q762" i="30"/>
  <c r="C762" i="30"/>
  <c r="Q760" i="30"/>
  <c r="C756" i="30"/>
  <c r="D756" i="30"/>
  <c r="E756" i="30"/>
  <c r="F756" i="30"/>
  <c r="G756" i="30"/>
  <c r="H756" i="30"/>
  <c r="I756" i="30"/>
  <c r="J756" i="30"/>
  <c r="K756" i="30"/>
  <c r="L756" i="30"/>
  <c r="M756" i="30"/>
  <c r="N756" i="30"/>
  <c r="O756" i="30"/>
  <c r="P756" i="30"/>
  <c r="Q756" i="30"/>
  <c r="C757" i="30"/>
  <c r="D757" i="30"/>
  <c r="E757" i="30"/>
  <c r="F757" i="30"/>
  <c r="G757" i="30"/>
  <c r="H757" i="30"/>
  <c r="I757" i="30"/>
  <c r="J757" i="30"/>
  <c r="K757" i="30"/>
  <c r="L757" i="30"/>
  <c r="M757" i="30"/>
  <c r="N757" i="30"/>
  <c r="O757" i="30"/>
  <c r="P757" i="30"/>
  <c r="Q757" i="30"/>
  <c r="C758" i="30"/>
  <c r="D758" i="30"/>
  <c r="E758" i="30"/>
  <c r="F758" i="30"/>
  <c r="G758" i="30"/>
  <c r="H758" i="30"/>
  <c r="I758" i="30"/>
  <c r="J758" i="30"/>
  <c r="K758" i="30"/>
  <c r="L758" i="30"/>
  <c r="M758" i="30"/>
  <c r="N758" i="30"/>
  <c r="O758" i="30"/>
  <c r="P758" i="30"/>
  <c r="Q758" i="30"/>
  <c r="C759" i="30"/>
  <c r="D759" i="30"/>
  <c r="E759" i="30"/>
  <c r="F759" i="30"/>
  <c r="G759" i="30"/>
  <c r="H759" i="30"/>
  <c r="I759" i="30"/>
  <c r="J759" i="30"/>
  <c r="K759" i="30"/>
  <c r="L759" i="30"/>
  <c r="M759" i="30"/>
  <c r="N759" i="30"/>
  <c r="O759" i="30"/>
  <c r="P759" i="30"/>
  <c r="Q759" i="30"/>
  <c r="C760" i="30"/>
  <c r="D760" i="30"/>
  <c r="E760" i="30"/>
  <c r="F760" i="30"/>
  <c r="G760" i="30"/>
  <c r="H760" i="30"/>
  <c r="I760" i="30"/>
  <c r="J760" i="30"/>
  <c r="K760" i="30"/>
  <c r="L760" i="30"/>
  <c r="M760" i="30"/>
  <c r="N760" i="30"/>
  <c r="O760" i="30"/>
  <c r="P760" i="30"/>
  <c r="D755" i="30"/>
  <c r="E755" i="30"/>
  <c r="F755" i="30"/>
  <c r="G755" i="30"/>
  <c r="H755" i="30"/>
  <c r="I755" i="30"/>
  <c r="J755" i="30"/>
  <c r="K755" i="30"/>
  <c r="L755" i="30"/>
  <c r="M755" i="30"/>
  <c r="N755" i="30"/>
  <c r="O755" i="30"/>
  <c r="P755" i="30"/>
  <c r="Q755" i="30"/>
  <c r="C755" i="30"/>
  <c r="Q753" i="30"/>
  <c r="C749" i="30"/>
  <c r="D749" i="30"/>
  <c r="E749" i="30"/>
  <c r="F749" i="30"/>
  <c r="G749" i="30"/>
  <c r="H749" i="30"/>
  <c r="I749" i="30"/>
  <c r="J749" i="30"/>
  <c r="K749" i="30"/>
  <c r="L749" i="30"/>
  <c r="M749" i="30"/>
  <c r="N749" i="30"/>
  <c r="O749" i="30"/>
  <c r="P749" i="30"/>
  <c r="Q749" i="30"/>
  <c r="C750" i="30"/>
  <c r="D750" i="30"/>
  <c r="E750" i="30"/>
  <c r="F750" i="30"/>
  <c r="G750" i="30"/>
  <c r="H750" i="30"/>
  <c r="I750" i="30"/>
  <c r="J750" i="30"/>
  <c r="K750" i="30"/>
  <c r="L750" i="30"/>
  <c r="M750" i="30"/>
  <c r="N750" i="30"/>
  <c r="O750" i="30"/>
  <c r="P750" i="30"/>
  <c r="Q750" i="30"/>
  <c r="C751" i="30"/>
  <c r="D751" i="30"/>
  <c r="E751" i="30"/>
  <c r="F751" i="30"/>
  <c r="G751" i="30"/>
  <c r="H751" i="30"/>
  <c r="I751" i="30"/>
  <c r="J751" i="30"/>
  <c r="K751" i="30"/>
  <c r="L751" i="30"/>
  <c r="M751" i="30"/>
  <c r="N751" i="30"/>
  <c r="O751" i="30"/>
  <c r="P751" i="30"/>
  <c r="Q751" i="30"/>
  <c r="C752" i="30"/>
  <c r="D752" i="30"/>
  <c r="E752" i="30"/>
  <c r="F752" i="30"/>
  <c r="G752" i="30"/>
  <c r="H752" i="30"/>
  <c r="I752" i="30"/>
  <c r="J752" i="30"/>
  <c r="K752" i="30"/>
  <c r="L752" i="30"/>
  <c r="M752" i="30"/>
  <c r="N752" i="30"/>
  <c r="O752" i="30"/>
  <c r="P752" i="30"/>
  <c r="Q752" i="30"/>
  <c r="C753" i="30"/>
  <c r="D753" i="30"/>
  <c r="E753" i="30"/>
  <c r="F753" i="30"/>
  <c r="G753" i="30"/>
  <c r="H753" i="30"/>
  <c r="I753" i="30"/>
  <c r="J753" i="30"/>
  <c r="K753" i="30"/>
  <c r="L753" i="30"/>
  <c r="M753" i="30"/>
  <c r="N753" i="30"/>
  <c r="O753" i="30"/>
  <c r="P753" i="30"/>
  <c r="D748" i="30"/>
  <c r="E748" i="30"/>
  <c r="F748" i="30"/>
  <c r="G748" i="30"/>
  <c r="H748" i="30"/>
  <c r="I748" i="30"/>
  <c r="J748" i="30"/>
  <c r="K748" i="30"/>
  <c r="L748" i="30"/>
  <c r="M748" i="30"/>
  <c r="N748" i="30"/>
  <c r="O748" i="30"/>
  <c r="P748" i="30"/>
  <c r="Q748" i="30"/>
  <c r="C748" i="30"/>
  <c r="Q746" i="30"/>
  <c r="C742" i="30"/>
  <c r="D742" i="30"/>
  <c r="E742" i="30"/>
  <c r="F742" i="30"/>
  <c r="G742" i="30"/>
  <c r="H742" i="30"/>
  <c r="I742" i="30"/>
  <c r="J742" i="30"/>
  <c r="K742" i="30"/>
  <c r="L742" i="30"/>
  <c r="M742" i="30"/>
  <c r="N742" i="30"/>
  <c r="O742" i="30"/>
  <c r="P742" i="30"/>
  <c r="Q742" i="30"/>
  <c r="C743" i="30"/>
  <c r="D743" i="30"/>
  <c r="E743" i="30"/>
  <c r="F743" i="30"/>
  <c r="G743" i="30"/>
  <c r="H743" i="30"/>
  <c r="I743" i="30"/>
  <c r="J743" i="30"/>
  <c r="K743" i="30"/>
  <c r="L743" i="30"/>
  <c r="M743" i="30"/>
  <c r="N743" i="30"/>
  <c r="O743" i="30"/>
  <c r="P743" i="30"/>
  <c r="Q743" i="30"/>
  <c r="C744" i="30"/>
  <c r="D744" i="30"/>
  <c r="E744" i="30"/>
  <c r="F744" i="30"/>
  <c r="G744" i="30"/>
  <c r="H744" i="30"/>
  <c r="I744" i="30"/>
  <c r="J744" i="30"/>
  <c r="K744" i="30"/>
  <c r="L744" i="30"/>
  <c r="M744" i="30"/>
  <c r="N744" i="30"/>
  <c r="O744" i="30"/>
  <c r="P744" i="30"/>
  <c r="Q744" i="30"/>
  <c r="C745" i="30"/>
  <c r="D745" i="30"/>
  <c r="E745" i="30"/>
  <c r="F745" i="30"/>
  <c r="G745" i="30"/>
  <c r="H745" i="30"/>
  <c r="I745" i="30"/>
  <c r="J745" i="30"/>
  <c r="K745" i="30"/>
  <c r="L745" i="30"/>
  <c r="M745" i="30"/>
  <c r="N745" i="30"/>
  <c r="O745" i="30"/>
  <c r="P745" i="30"/>
  <c r="Q745" i="30"/>
  <c r="C746" i="30"/>
  <c r="D746" i="30"/>
  <c r="E746" i="30"/>
  <c r="F746" i="30"/>
  <c r="G746" i="30"/>
  <c r="H746" i="30"/>
  <c r="I746" i="30"/>
  <c r="J746" i="30"/>
  <c r="K746" i="30"/>
  <c r="L746" i="30"/>
  <c r="M746" i="30"/>
  <c r="N746" i="30"/>
  <c r="O746" i="30"/>
  <c r="P746" i="30"/>
  <c r="D741" i="30"/>
  <c r="E741" i="30"/>
  <c r="F741" i="30"/>
  <c r="G741" i="30"/>
  <c r="H741" i="30"/>
  <c r="I741" i="30"/>
  <c r="J741" i="30"/>
  <c r="K741" i="30"/>
  <c r="L741" i="30"/>
  <c r="M741" i="30"/>
  <c r="N741" i="30"/>
  <c r="O741" i="30"/>
  <c r="P741" i="30"/>
  <c r="Q741" i="30"/>
  <c r="C741" i="30"/>
  <c r="Q739" i="30"/>
  <c r="C735" i="30"/>
  <c r="D735" i="30"/>
  <c r="E735" i="30"/>
  <c r="F735" i="30"/>
  <c r="G735" i="30"/>
  <c r="H735" i="30"/>
  <c r="I735" i="30"/>
  <c r="J735" i="30"/>
  <c r="K735" i="30"/>
  <c r="L735" i="30"/>
  <c r="M735" i="30"/>
  <c r="N735" i="30"/>
  <c r="O735" i="30"/>
  <c r="P735" i="30"/>
  <c r="Q735" i="30"/>
  <c r="C736" i="30"/>
  <c r="D736" i="30"/>
  <c r="E736" i="30"/>
  <c r="F736" i="30"/>
  <c r="G736" i="30"/>
  <c r="H736" i="30"/>
  <c r="I736" i="30"/>
  <c r="J736" i="30"/>
  <c r="K736" i="30"/>
  <c r="L736" i="30"/>
  <c r="M736" i="30"/>
  <c r="N736" i="30"/>
  <c r="O736" i="30"/>
  <c r="P736" i="30"/>
  <c r="Q736" i="30"/>
  <c r="C737" i="30"/>
  <c r="D737" i="30"/>
  <c r="E737" i="30"/>
  <c r="F737" i="30"/>
  <c r="G737" i="30"/>
  <c r="H737" i="30"/>
  <c r="I737" i="30"/>
  <c r="J737" i="30"/>
  <c r="K737" i="30"/>
  <c r="L737" i="30"/>
  <c r="M737" i="30"/>
  <c r="N737" i="30"/>
  <c r="O737" i="30"/>
  <c r="P737" i="30"/>
  <c r="Q737" i="30"/>
  <c r="C738" i="30"/>
  <c r="D738" i="30"/>
  <c r="E738" i="30"/>
  <c r="F738" i="30"/>
  <c r="G738" i="30"/>
  <c r="H738" i="30"/>
  <c r="I738" i="30"/>
  <c r="J738" i="30"/>
  <c r="K738" i="30"/>
  <c r="L738" i="30"/>
  <c r="M738" i="30"/>
  <c r="N738" i="30"/>
  <c r="O738" i="30"/>
  <c r="P738" i="30"/>
  <c r="Q738" i="30"/>
  <c r="C739" i="30"/>
  <c r="D739" i="30"/>
  <c r="E739" i="30"/>
  <c r="F739" i="30"/>
  <c r="G739" i="30"/>
  <c r="H739" i="30"/>
  <c r="I739" i="30"/>
  <c r="J739" i="30"/>
  <c r="K739" i="30"/>
  <c r="L739" i="30"/>
  <c r="M739" i="30"/>
  <c r="N739" i="30"/>
  <c r="O739" i="30"/>
  <c r="P739" i="30"/>
  <c r="D734" i="30"/>
  <c r="E734" i="30"/>
  <c r="F734" i="30"/>
  <c r="G734" i="30"/>
  <c r="H734" i="30"/>
  <c r="I734" i="30"/>
  <c r="J734" i="30"/>
  <c r="K734" i="30"/>
  <c r="L734" i="30"/>
  <c r="M734" i="30"/>
  <c r="N734" i="30"/>
  <c r="O734" i="30"/>
  <c r="P734" i="30"/>
  <c r="Q734" i="30"/>
  <c r="C734" i="30"/>
  <c r="Q732" i="30"/>
  <c r="C728" i="30"/>
  <c r="D728" i="30"/>
  <c r="E728" i="30"/>
  <c r="F728" i="30"/>
  <c r="G728" i="30"/>
  <c r="H728" i="30"/>
  <c r="I728" i="30"/>
  <c r="J728" i="30"/>
  <c r="K728" i="30"/>
  <c r="L728" i="30"/>
  <c r="M728" i="30"/>
  <c r="N728" i="30"/>
  <c r="O728" i="30"/>
  <c r="P728" i="30"/>
  <c r="Q728" i="30"/>
  <c r="C729" i="30"/>
  <c r="D729" i="30"/>
  <c r="E729" i="30"/>
  <c r="F729" i="30"/>
  <c r="G729" i="30"/>
  <c r="H729" i="30"/>
  <c r="I729" i="30"/>
  <c r="J729" i="30"/>
  <c r="K729" i="30"/>
  <c r="L729" i="30"/>
  <c r="M729" i="30"/>
  <c r="N729" i="30"/>
  <c r="O729" i="30"/>
  <c r="P729" i="30"/>
  <c r="Q729" i="30"/>
  <c r="C730" i="30"/>
  <c r="D730" i="30"/>
  <c r="E730" i="30"/>
  <c r="F730" i="30"/>
  <c r="G730" i="30"/>
  <c r="H730" i="30"/>
  <c r="I730" i="30"/>
  <c r="J730" i="30"/>
  <c r="K730" i="30"/>
  <c r="L730" i="30"/>
  <c r="M730" i="30"/>
  <c r="N730" i="30"/>
  <c r="O730" i="30"/>
  <c r="P730" i="30"/>
  <c r="Q730" i="30"/>
  <c r="C731" i="30"/>
  <c r="D731" i="30"/>
  <c r="E731" i="30"/>
  <c r="F731" i="30"/>
  <c r="G731" i="30"/>
  <c r="H731" i="30"/>
  <c r="I731" i="30"/>
  <c r="J731" i="30"/>
  <c r="K731" i="30"/>
  <c r="L731" i="30"/>
  <c r="M731" i="30"/>
  <c r="N731" i="30"/>
  <c r="O731" i="30"/>
  <c r="P731" i="30"/>
  <c r="Q731" i="30"/>
  <c r="C732" i="30"/>
  <c r="D732" i="30"/>
  <c r="E732" i="30"/>
  <c r="F732" i="30"/>
  <c r="G732" i="30"/>
  <c r="H732" i="30"/>
  <c r="I732" i="30"/>
  <c r="J732" i="30"/>
  <c r="K732" i="30"/>
  <c r="L732" i="30"/>
  <c r="M732" i="30"/>
  <c r="N732" i="30"/>
  <c r="O732" i="30"/>
  <c r="P732" i="30"/>
  <c r="D727" i="30"/>
  <c r="E727" i="30"/>
  <c r="F727" i="30"/>
  <c r="G727" i="30"/>
  <c r="H727" i="30"/>
  <c r="I727" i="30"/>
  <c r="J727" i="30"/>
  <c r="K727" i="30"/>
  <c r="L727" i="30"/>
  <c r="M727" i="30"/>
  <c r="N727" i="30"/>
  <c r="O727" i="30"/>
  <c r="P727" i="30"/>
  <c r="Q727" i="30"/>
  <c r="C727" i="30"/>
  <c r="Q725" i="30"/>
  <c r="C721" i="30"/>
  <c r="D721" i="30"/>
  <c r="E721" i="30"/>
  <c r="F721" i="30"/>
  <c r="G721" i="30"/>
  <c r="H721" i="30"/>
  <c r="I721" i="30"/>
  <c r="J721" i="30"/>
  <c r="K721" i="30"/>
  <c r="L721" i="30"/>
  <c r="M721" i="30"/>
  <c r="N721" i="30"/>
  <c r="O721" i="30"/>
  <c r="P721" i="30"/>
  <c r="Q721" i="30"/>
  <c r="C722" i="30"/>
  <c r="D722" i="30"/>
  <c r="E722" i="30"/>
  <c r="F722" i="30"/>
  <c r="G722" i="30"/>
  <c r="H722" i="30"/>
  <c r="I722" i="30"/>
  <c r="J722" i="30"/>
  <c r="K722" i="30"/>
  <c r="L722" i="30"/>
  <c r="M722" i="30"/>
  <c r="N722" i="30"/>
  <c r="O722" i="30"/>
  <c r="P722" i="30"/>
  <c r="Q722" i="30"/>
  <c r="C723" i="30"/>
  <c r="D723" i="30"/>
  <c r="E723" i="30"/>
  <c r="F723" i="30"/>
  <c r="G723" i="30"/>
  <c r="H723" i="30"/>
  <c r="I723" i="30"/>
  <c r="J723" i="30"/>
  <c r="K723" i="30"/>
  <c r="L723" i="30"/>
  <c r="M723" i="30"/>
  <c r="N723" i="30"/>
  <c r="O723" i="30"/>
  <c r="P723" i="30"/>
  <c r="Q723" i="30"/>
  <c r="C724" i="30"/>
  <c r="D724" i="30"/>
  <c r="E724" i="30"/>
  <c r="F724" i="30"/>
  <c r="G724" i="30"/>
  <c r="H724" i="30"/>
  <c r="I724" i="30"/>
  <c r="J724" i="30"/>
  <c r="K724" i="30"/>
  <c r="L724" i="30"/>
  <c r="M724" i="30"/>
  <c r="N724" i="30"/>
  <c r="O724" i="30"/>
  <c r="P724" i="30"/>
  <c r="Q724" i="30"/>
  <c r="C725" i="30"/>
  <c r="D725" i="30"/>
  <c r="E725" i="30"/>
  <c r="F725" i="30"/>
  <c r="G725" i="30"/>
  <c r="H725" i="30"/>
  <c r="I725" i="30"/>
  <c r="J725" i="30"/>
  <c r="K725" i="30"/>
  <c r="L725" i="30"/>
  <c r="M725" i="30"/>
  <c r="N725" i="30"/>
  <c r="O725" i="30"/>
  <c r="P725" i="30"/>
  <c r="D720" i="30"/>
  <c r="E720" i="30"/>
  <c r="F720" i="30"/>
  <c r="G720" i="30"/>
  <c r="H720" i="30"/>
  <c r="I720" i="30"/>
  <c r="J720" i="30"/>
  <c r="K720" i="30"/>
  <c r="L720" i="30"/>
  <c r="M720" i="30"/>
  <c r="N720" i="30"/>
  <c r="O720" i="30"/>
  <c r="P720" i="30"/>
  <c r="Q720" i="30"/>
  <c r="C720" i="30"/>
  <c r="Q718" i="30"/>
  <c r="C714" i="30"/>
  <c r="D714" i="30"/>
  <c r="E714" i="30"/>
  <c r="F714" i="30"/>
  <c r="G714" i="30"/>
  <c r="H714" i="30"/>
  <c r="I714" i="30"/>
  <c r="J714" i="30"/>
  <c r="K714" i="30"/>
  <c r="L714" i="30"/>
  <c r="M714" i="30"/>
  <c r="N714" i="30"/>
  <c r="O714" i="30"/>
  <c r="P714" i="30"/>
  <c r="Q714" i="30"/>
  <c r="C715" i="30"/>
  <c r="D715" i="30"/>
  <c r="E715" i="30"/>
  <c r="F715" i="30"/>
  <c r="G715" i="30"/>
  <c r="H715" i="30"/>
  <c r="I715" i="30"/>
  <c r="J715" i="30"/>
  <c r="K715" i="30"/>
  <c r="L715" i="30"/>
  <c r="M715" i="30"/>
  <c r="N715" i="30"/>
  <c r="O715" i="30"/>
  <c r="P715" i="30"/>
  <c r="Q715" i="30"/>
  <c r="C716" i="30"/>
  <c r="D716" i="30"/>
  <c r="E716" i="30"/>
  <c r="F716" i="30"/>
  <c r="G716" i="30"/>
  <c r="H716" i="30"/>
  <c r="I716" i="30"/>
  <c r="J716" i="30"/>
  <c r="K716" i="30"/>
  <c r="L716" i="30"/>
  <c r="M716" i="30"/>
  <c r="N716" i="30"/>
  <c r="O716" i="30"/>
  <c r="P716" i="30"/>
  <c r="Q716" i="30"/>
  <c r="C717" i="30"/>
  <c r="D717" i="30"/>
  <c r="E717" i="30"/>
  <c r="F717" i="30"/>
  <c r="G717" i="30"/>
  <c r="H717" i="30"/>
  <c r="I717" i="30"/>
  <c r="J717" i="30"/>
  <c r="K717" i="30"/>
  <c r="L717" i="30"/>
  <c r="M717" i="30"/>
  <c r="N717" i="30"/>
  <c r="O717" i="30"/>
  <c r="P717" i="30"/>
  <c r="Q717" i="30"/>
  <c r="C718" i="30"/>
  <c r="D718" i="30"/>
  <c r="E718" i="30"/>
  <c r="F718" i="30"/>
  <c r="G718" i="30"/>
  <c r="H718" i="30"/>
  <c r="I718" i="30"/>
  <c r="J718" i="30"/>
  <c r="K718" i="30"/>
  <c r="L718" i="30"/>
  <c r="M718" i="30"/>
  <c r="N718" i="30"/>
  <c r="O718" i="30"/>
  <c r="P718" i="30"/>
  <c r="D713" i="30"/>
  <c r="E713" i="30"/>
  <c r="F713" i="30"/>
  <c r="G713" i="30"/>
  <c r="H713" i="30"/>
  <c r="I713" i="30"/>
  <c r="J713" i="30"/>
  <c r="K713" i="30"/>
  <c r="L713" i="30"/>
  <c r="M713" i="30"/>
  <c r="N713" i="30"/>
  <c r="O713" i="30"/>
  <c r="P713" i="30"/>
  <c r="Q713" i="30"/>
  <c r="C713" i="30"/>
  <c r="Q711" i="30"/>
  <c r="C707" i="30"/>
  <c r="D707" i="30"/>
  <c r="E707" i="30"/>
  <c r="F707" i="30"/>
  <c r="G707" i="30"/>
  <c r="H707" i="30"/>
  <c r="I707" i="30"/>
  <c r="J707" i="30"/>
  <c r="K707" i="30"/>
  <c r="L707" i="30"/>
  <c r="M707" i="30"/>
  <c r="N707" i="30"/>
  <c r="O707" i="30"/>
  <c r="P707" i="30"/>
  <c r="Q707" i="30"/>
  <c r="C708" i="30"/>
  <c r="D708" i="30"/>
  <c r="E708" i="30"/>
  <c r="F708" i="30"/>
  <c r="G708" i="30"/>
  <c r="H708" i="30"/>
  <c r="I708" i="30"/>
  <c r="J708" i="30"/>
  <c r="K708" i="30"/>
  <c r="L708" i="30"/>
  <c r="M708" i="30"/>
  <c r="N708" i="30"/>
  <c r="O708" i="30"/>
  <c r="P708" i="30"/>
  <c r="Q708" i="30"/>
  <c r="C709" i="30"/>
  <c r="D709" i="30"/>
  <c r="E709" i="30"/>
  <c r="F709" i="30"/>
  <c r="G709" i="30"/>
  <c r="H709" i="30"/>
  <c r="I709" i="30"/>
  <c r="J709" i="30"/>
  <c r="K709" i="30"/>
  <c r="L709" i="30"/>
  <c r="M709" i="30"/>
  <c r="N709" i="30"/>
  <c r="O709" i="30"/>
  <c r="P709" i="30"/>
  <c r="Q709" i="30"/>
  <c r="C710" i="30"/>
  <c r="D710" i="30"/>
  <c r="E710" i="30"/>
  <c r="F710" i="30"/>
  <c r="G710" i="30"/>
  <c r="H710" i="30"/>
  <c r="I710" i="30"/>
  <c r="J710" i="30"/>
  <c r="K710" i="30"/>
  <c r="L710" i="30"/>
  <c r="M710" i="30"/>
  <c r="N710" i="30"/>
  <c r="O710" i="30"/>
  <c r="P710" i="30"/>
  <c r="Q710" i="30"/>
  <c r="C711" i="30"/>
  <c r="D711" i="30"/>
  <c r="E711" i="30"/>
  <c r="F711" i="30"/>
  <c r="G711" i="30"/>
  <c r="H711" i="30"/>
  <c r="I711" i="30"/>
  <c r="J711" i="30"/>
  <c r="K711" i="30"/>
  <c r="L711" i="30"/>
  <c r="M711" i="30"/>
  <c r="N711" i="30"/>
  <c r="O711" i="30"/>
  <c r="P711" i="30"/>
  <c r="D706" i="30"/>
  <c r="E706" i="30"/>
  <c r="F706" i="30"/>
  <c r="G706" i="30"/>
  <c r="H706" i="30"/>
  <c r="I706" i="30"/>
  <c r="J706" i="30"/>
  <c r="K706" i="30"/>
  <c r="L706" i="30"/>
  <c r="M706" i="30"/>
  <c r="N706" i="30"/>
  <c r="O706" i="30"/>
  <c r="P706" i="30"/>
  <c r="Q706" i="30"/>
  <c r="C706" i="30"/>
  <c r="C699" i="30"/>
  <c r="Q704" i="30"/>
  <c r="C700" i="30"/>
  <c r="D700" i="30"/>
  <c r="E700" i="30"/>
  <c r="F700" i="30"/>
  <c r="G700" i="30"/>
  <c r="H700" i="30"/>
  <c r="I700" i="30"/>
  <c r="J700" i="30"/>
  <c r="K700" i="30"/>
  <c r="L700" i="30"/>
  <c r="M700" i="30"/>
  <c r="N700" i="30"/>
  <c r="O700" i="30"/>
  <c r="P700" i="30"/>
  <c r="Q700" i="30"/>
  <c r="C701" i="30"/>
  <c r="D701" i="30"/>
  <c r="E701" i="30"/>
  <c r="F701" i="30"/>
  <c r="G701" i="30"/>
  <c r="H701" i="30"/>
  <c r="I701" i="30"/>
  <c r="J701" i="30"/>
  <c r="K701" i="30"/>
  <c r="L701" i="30"/>
  <c r="M701" i="30"/>
  <c r="N701" i="30"/>
  <c r="O701" i="30"/>
  <c r="P701" i="30"/>
  <c r="Q701" i="30"/>
  <c r="C702" i="30"/>
  <c r="D702" i="30"/>
  <c r="E702" i="30"/>
  <c r="F702" i="30"/>
  <c r="G702" i="30"/>
  <c r="H702" i="30"/>
  <c r="I702" i="30"/>
  <c r="J702" i="30"/>
  <c r="K702" i="30"/>
  <c r="L702" i="30"/>
  <c r="M702" i="30"/>
  <c r="N702" i="30"/>
  <c r="O702" i="30"/>
  <c r="P702" i="30"/>
  <c r="Q702" i="30"/>
  <c r="C703" i="30"/>
  <c r="D703" i="30"/>
  <c r="E703" i="30"/>
  <c r="F703" i="30"/>
  <c r="G703" i="30"/>
  <c r="H703" i="30"/>
  <c r="I703" i="30"/>
  <c r="J703" i="30"/>
  <c r="K703" i="30"/>
  <c r="L703" i="30"/>
  <c r="M703" i="30"/>
  <c r="N703" i="30"/>
  <c r="O703" i="30"/>
  <c r="P703" i="30"/>
  <c r="Q703" i="30"/>
  <c r="C704" i="30"/>
  <c r="D704" i="30"/>
  <c r="E704" i="30"/>
  <c r="F704" i="30"/>
  <c r="G704" i="30"/>
  <c r="H704" i="30"/>
  <c r="I704" i="30"/>
  <c r="J704" i="30"/>
  <c r="K704" i="30"/>
  <c r="L704" i="30"/>
  <c r="M704" i="30"/>
  <c r="N704" i="30"/>
  <c r="O704" i="30"/>
  <c r="P704" i="30"/>
  <c r="D699" i="30"/>
  <c r="E699" i="30"/>
  <c r="F699" i="30"/>
  <c r="G699" i="30"/>
  <c r="H699" i="30"/>
  <c r="I699" i="30"/>
  <c r="J699" i="30"/>
  <c r="K699" i="30"/>
  <c r="L699" i="30"/>
  <c r="M699" i="30"/>
  <c r="N699" i="30"/>
  <c r="O699" i="30"/>
  <c r="P699" i="30"/>
  <c r="Q699" i="30"/>
  <c r="Q697" i="30"/>
  <c r="C693" i="30"/>
  <c r="D693" i="30"/>
  <c r="E693" i="30"/>
  <c r="F693" i="30"/>
  <c r="G693" i="30"/>
  <c r="H693" i="30"/>
  <c r="I693" i="30"/>
  <c r="J693" i="30"/>
  <c r="K693" i="30"/>
  <c r="L693" i="30"/>
  <c r="M693" i="30"/>
  <c r="N693" i="30"/>
  <c r="O693" i="30"/>
  <c r="P693" i="30"/>
  <c r="Q693" i="30"/>
  <c r="C694" i="30"/>
  <c r="D694" i="30"/>
  <c r="E694" i="30"/>
  <c r="F694" i="30"/>
  <c r="G694" i="30"/>
  <c r="H694" i="30"/>
  <c r="I694" i="30"/>
  <c r="J694" i="30"/>
  <c r="K694" i="30"/>
  <c r="L694" i="30"/>
  <c r="M694" i="30"/>
  <c r="N694" i="30"/>
  <c r="O694" i="30"/>
  <c r="P694" i="30"/>
  <c r="Q694" i="30"/>
  <c r="C695" i="30"/>
  <c r="D695" i="30"/>
  <c r="E695" i="30"/>
  <c r="F695" i="30"/>
  <c r="G695" i="30"/>
  <c r="H695" i="30"/>
  <c r="I695" i="30"/>
  <c r="J695" i="30"/>
  <c r="K695" i="30"/>
  <c r="L695" i="30"/>
  <c r="M695" i="30"/>
  <c r="N695" i="30"/>
  <c r="O695" i="30"/>
  <c r="P695" i="30"/>
  <c r="Q695" i="30"/>
  <c r="C696" i="30"/>
  <c r="D696" i="30"/>
  <c r="E696" i="30"/>
  <c r="F696" i="30"/>
  <c r="G696" i="30"/>
  <c r="H696" i="30"/>
  <c r="I696" i="30"/>
  <c r="J696" i="30"/>
  <c r="K696" i="30"/>
  <c r="L696" i="30"/>
  <c r="M696" i="30"/>
  <c r="N696" i="30"/>
  <c r="O696" i="30"/>
  <c r="P696" i="30"/>
  <c r="Q696" i="30"/>
  <c r="C697" i="30"/>
  <c r="D697" i="30"/>
  <c r="E697" i="30"/>
  <c r="F697" i="30"/>
  <c r="G697" i="30"/>
  <c r="H697" i="30"/>
  <c r="I697" i="30"/>
  <c r="J697" i="30"/>
  <c r="K697" i="30"/>
  <c r="L697" i="30"/>
  <c r="M697" i="30"/>
  <c r="N697" i="30"/>
  <c r="O697" i="30"/>
  <c r="P697" i="30"/>
  <c r="D692" i="30"/>
  <c r="E692" i="30"/>
  <c r="F692" i="30"/>
  <c r="G692" i="30"/>
  <c r="H692" i="30"/>
  <c r="I692" i="30"/>
  <c r="J692" i="30"/>
  <c r="K692" i="30"/>
  <c r="L692" i="30"/>
  <c r="M692" i="30"/>
  <c r="N692" i="30"/>
  <c r="O692" i="30"/>
  <c r="P692" i="30"/>
  <c r="Q692" i="30"/>
  <c r="C692" i="30"/>
  <c r="Q690" i="30"/>
  <c r="C686" i="30"/>
  <c r="D686" i="30"/>
  <c r="E686" i="30"/>
  <c r="F686" i="30"/>
  <c r="G686" i="30"/>
  <c r="H686" i="30"/>
  <c r="I686" i="30"/>
  <c r="J686" i="30"/>
  <c r="K686" i="30"/>
  <c r="L686" i="30"/>
  <c r="M686" i="30"/>
  <c r="N686" i="30"/>
  <c r="O686" i="30"/>
  <c r="P686" i="30"/>
  <c r="Q686" i="30"/>
  <c r="C687" i="30"/>
  <c r="D687" i="30"/>
  <c r="E687" i="30"/>
  <c r="F687" i="30"/>
  <c r="G687" i="30"/>
  <c r="H687" i="30"/>
  <c r="I687" i="30"/>
  <c r="J687" i="30"/>
  <c r="K687" i="30"/>
  <c r="L687" i="30"/>
  <c r="M687" i="30"/>
  <c r="N687" i="30"/>
  <c r="O687" i="30"/>
  <c r="P687" i="30"/>
  <c r="Q687" i="30"/>
  <c r="C688" i="30"/>
  <c r="D688" i="30"/>
  <c r="E688" i="30"/>
  <c r="F688" i="30"/>
  <c r="G688" i="30"/>
  <c r="H688" i="30"/>
  <c r="I688" i="30"/>
  <c r="J688" i="30"/>
  <c r="K688" i="30"/>
  <c r="L688" i="30"/>
  <c r="M688" i="30"/>
  <c r="N688" i="30"/>
  <c r="O688" i="30"/>
  <c r="P688" i="30"/>
  <c r="Q688" i="30"/>
  <c r="C689" i="30"/>
  <c r="D689" i="30"/>
  <c r="E689" i="30"/>
  <c r="F689" i="30"/>
  <c r="G689" i="30"/>
  <c r="H689" i="30"/>
  <c r="I689" i="30"/>
  <c r="J689" i="30"/>
  <c r="K689" i="30"/>
  <c r="L689" i="30"/>
  <c r="M689" i="30"/>
  <c r="N689" i="30"/>
  <c r="O689" i="30"/>
  <c r="P689" i="30"/>
  <c r="Q689" i="30"/>
  <c r="C690" i="30"/>
  <c r="D690" i="30"/>
  <c r="E690" i="30"/>
  <c r="F690" i="30"/>
  <c r="G690" i="30"/>
  <c r="H690" i="30"/>
  <c r="I690" i="30"/>
  <c r="J690" i="30"/>
  <c r="K690" i="30"/>
  <c r="L690" i="30"/>
  <c r="M690" i="30"/>
  <c r="N690" i="30"/>
  <c r="O690" i="30"/>
  <c r="P690" i="30"/>
  <c r="D685" i="30"/>
  <c r="E685" i="30"/>
  <c r="F685" i="30"/>
  <c r="G685" i="30"/>
  <c r="H685" i="30"/>
  <c r="I685" i="30"/>
  <c r="J685" i="30"/>
  <c r="K685" i="30"/>
  <c r="L685" i="30"/>
  <c r="M685" i="30"/>
  <c r="N685" i="30"/>
  <c r="O685" i="30"/>
  <c r="P685" i="30"/>
  <c r="Q685" i="30"/>
  <c r="C685" i="30"/>
  <c r="Q683" i="30"/>
  <c r="C679" i="30"/>
  <c r="D679" i="30"/>
  <c r="E679" i="30"/>
  <c r="F679" i="30"/>
  <c r="G679" i="30"/>
  <c r="H679" i="30"/>
  <c r="I679" i="30"/>
  <c r="J679" i="30"/>
  <c r="K679" i="30"/>
  <c r="L679" i="30"/>
  <c r="M679" i="30"/>
  <c r="N679" i="30"/>
  <c r="O679" i="30"/>
  <c r="P679" i="30"/>
  <c r="Q679" i="30"/>
  <c r="C680" i="30"/>
  <c r="D680" i="30"/>
  <c r="E680" i="30"/>
  <c r="F680" i="30"/>
  <c r="G680" i="30"/>
  <c r="H680" i="30"/>
  <c r="I680" i="30"/>
  <c r="J680" i="30"/>
  <c r="K680" i="30"/>
  <c r="L680" i="30"/>
  <c r="M680" i="30"/>
  <c r="N680" i="30"/>
  <c r="O680" i="30"/>
  <c r="P680" i="30"/>
  <c r="Q680" i="30"/>
  <c r="C681" i="30"/>
  <c r="D681" i="30"/>
  <c r="E681" i="30"/>
  <c r="F681" i="30"/>
  <c r="G681" i="30"/>
  <c r="H681" i="30"/>
  <c r="I681" i="30"/>
  <c r="J681" i="30"/>
  <c r="K681" i="30"/>
  <c r="L681" i="30"/>
  <c r="M681" i="30"/>
  <c r="N681" i="30"/>
  <c r="O681" i="30"/>
  <c r="P681" i="30"/>
  <c r="Q681" i="30"/>
  <c r="C682" i="30"/>
  <c r="D682" i="30"/>
  <c r="E682" i="30"/>
  <c r="F682" i="30"/>
  <c r="G682" i="30"/>
  <c r="H682" i="30"/>
  <c r="I682" i="30"/>
  <c r="J682" i="30"/>
  <c r="K682" i="30"/>
  <c r="L682" i="30"/>
  <c r="M682" i="30"/>
  <c r="N682" i="30"/>
  <c r="O682" i="30"/>
  <c r="P682" i="30"/>
  <c r="Q682" i="30"/>
  <c r="C683" i="30"/>
  <c r="D683" i="30"/>
  <c r="E683" i="30"/>
  <c r="F683" i="30"/>
  <c r="G683" i="30"/>
  <c r="H683" i="30"/>
  <c r="I683" i="30"/>
  <c r="J683" i="30"/>
  <c r="K683" i="30"/>
  <c r="L683" i="30"/>
  <c r="M683" i="30"/>
  <c r="N683" i="30"/>
  <c r="O683" i="30"/>
  <c r="P683" i="30"/>
  <c r="D678" i="30"/>
  <c r="E678" i="30"/>
  <c r="F678" i="30"/>
  <c r="G678" i="30"/>
  <c r="H678" i="30"/>
  <c r="I678" i="30"/>
  <c r="J678" i="30"/>
  <c r="K678" i="30"/>
  <c r="L678" i="30"/>
  <c r="M678" i="30"/>
  <c r="N678" i="30"/>
  <c r="O678" i="30"/>
  <c r="P678" i="30"/>
  <c r="Q678" i="30"/>
  <c r="C678" i="30"/>
  <c r="Q676" i="30"/>
  <c r="C672" i="30"/>
  <c r="D672" i="30"/>
  <c r="E672" i="30"/>
  <c r="F672" i="30"/>
  <c r="G672" i="30"/>
  <c r="H672" i="30"/>
  <c r="I672" i="30"/>
  <c r="J672" i="30"/>
  <c r="K672" i="30"/>
  <c r="L672" i="30"/>
  <c r="M672" i="30"/>
  <c r="N672" i="30"/>
  <c r="O672" i="30"/>
  <c r="P672" i="30"/>
  <c r="Q672" i="30"/>
  <c r="C673" i="30"/>
  <c r="D673" i="30"/>
  <c r="E673" i="30"/>
  <c r="F673" i="30"/>
  <c r="G673" i="30"/>
  <c r="H673" i="30"/>
  <c r="I673" i="30"/>
  <c r="J673" i="30"/>
  <c r="K673" i="30"/>
  <c r="L673" i="30"/>
  <c r="M673" i="30"/>
  <c r="N673" i="30"/>
  <c r="O673" i="30"/>
  <c r="P673" i="30"/>
  <c r="Q673" i="30"/>
  <c r="C674" i="30"/>
  <c r="D674" i="30"/>
  <c r="E674" i="30"/>
  <c r="F674" i="30"/>
  <c r="G674" i="30"/>
  <c r="H674" i="30"/>
  <c r="I674" i="30"/>
  <c r="J674" i="30"/>
  <c r="K674" i="30"/>
  <c r="L674" i="30"/>
  <c r="M674" i="30"/>
  <c r="N674" i="30"/>
  <c r="O674" i="30"/>
  <c r="P674" i="30"/>
  <c r="Q674" i="30"/>
  <c r="C675" i="30"/>
  <c r="D675" i="30"/>
  <c r="E675" i="30"/>
  <c r="F675" i="30"/>
  <c r="G675" i="30"/>
  <c r="H675" i="30"/>
  <c r="I675" i="30"/>
  <c r="J675" i="30"/>
  <c r="K675" i="30"/>
  <c r="L675" i="30"/>
  <c r="M675" i="30"/>
  <c r="N675" i="30"/>
  <c r="O675" i="30"/>
  <c r="P675" i="30"/>
  <c r="Q675" i="30"/>
  <c r="C676" i="30"/>
  <c r="D676" i="30"/>
  <c r="E676" i="30"/>
  <c r="F676" i="30"/>
  <c r="G676" i="30"/>
  <c r="H676" i="30"/>
  <c r="I676" i="30"/>
  <c r="J676" i="30"/>
  <c r="K676" i="30"/>
  <c r="L676" i="30"/>
  <c r="M676" i="30"/>
  <c r="N676" i="30"/>
  <c r="O676" i="30"/>
  <c r="P676" i="30"/>
  <c r="D671" i="30"/>
  <c r="E671" i="30"/>
  <c r="F671" i="30"/>
  <c r="G671" i="30"/>
  <c r="H671" i="30"/>
  <c r="I671" i="30"/>
  <c r="J671" i="30"/>
  <c r="K671" i="30"/>
  <c r="L671" i="30"/>
  <c r="M671" i="30"/>
  <c r="N671" i="30"/>
  <c r="O671" i="30"/>
  <c r="P671" i="30"/>
  <c r="Q671" i="30"/>
  <c r="C671" i="30"/>
  <c r="Q669" i="30"/>
  <c r="C665" i="30"/>
  <c r="D665" i="30"/>
  <c r="E665" i="30"/>
  <c r="F665" i="30"/>
  <c r="G665" i="30"/>
  <c r="H665" i="30"/>
  <c r="I665" i="30"/>
  <c r="J665" i="30"/>
  <c r="K665" i="30"/>
  <c r="L665" i="30"/>
  <c r="M665" i="30"/>
  <c r="N665" i="30"/>
  <c r="O665" i="30"/>
  <c r="P665" i="30"/>
  <c r="Q665" i="30"/>
  <c r="C666" i="30"/>
  <c r="D666" i="30"/>
  <c r="E666" i="30"/>
  <c r="F666" i="30"/>
  <c r="G666" i="30"/>
  <c r="H666" i="30"/>
  <c r="I666" i="30"/>
  <c r="J666" i="30"/>
  <c r="K666" i="30"/>
  <c r="L666" i="30"/>
  <c r="M666" i="30"/>
  <c r="N666" i="30"/>
  <c r="O666" i="30"/>
  <c r="P666" i="30"/>
  <c r="Q666" i="30"/>
  <c r="C667" i="30"/>
  <c r="D667" i="30"/>
  <c r="E667" i="30"/>
  <c r="F667" i="30"/>
  <c r="G667" i="30"/>
  <c r="H667" i="30"/>
  <c r="I667" i="30"/>
  <c r="J667" i="30"/>
  <c r="K667" i="30"/>
  <c r="L667" i="30"/>
  <c r="M667" i="30"/>
  <c r="N667" i="30"/>
  <c r="O667" i="30"/>
  <c r="P667" i="30"/>
  <c r="Q667" i="30"/>
  <c r="C668" i="30"/>
  <c r="D668" i="30"/>
  <c r="E668" i="30"/>
  <c r="F668" i="30"/>
  <c r="G668" i="30"/>
  <c r="H668" i="30"/>
  <c r="I668" i="30"/>
  <c r="J668" i="30"/>
  <c r="K668" i="30"/>
  <c r="L668" i="30"/>
  <c r="M668" i="30"/>
  <c r="N668" i="30"/>
  <c r="O668" i="30"/>
  <c r="P668" i="30"/>
  <c r="Q668" i="30"/>
  <c r="C669" i="30"/>
  <c r="D669" i="30"/>
  <c r="E669" i="30"/>
  <c r="F669" i="30"/>
  <c r="G669" i="30"/>
  <c r="H669" i="30"/>
  <c r="I669" i="30"/>
  <c r="J669" i="30"/>
  <c r="K669" i="30"/>
  <c r="L669" i="30"/>
  <c r="M669" i="30"/>
  <c r="N669" i="30"/>
  <c r="O669" i="30"/>
  <c r="P669" i="30"/>
  <c r="D664" i="30"/>
  <c r="E664" i="30"/>
  <c r="F664" i="30"/>
  <c r="G664" i="30"/>
  <c r="H664" i="30"/>
  <c r="I664" i="30"/>
  <c r="J664" i="30"/>
  <c r="K664" i="30"/>
  <c r="L664" i="30"/>
  <c r="M664" i="30"/>
  <c r="N664" i="30"/>
  <c r="O664" i="30"/>
  <c r="P664" i="30"/>
  <c r="Q664" i="30"/>
  <c r="C664" i="30"/>
  <c r="Q662" i="30"/>
  <c r="C658" i="30"/>
  <c r="D658" i="30"/>
  <c r="E658" i="30"/>
  <c r="F658" i="30"/>
  <c r="G658" i="30"/>
  <c r="H658" i="30"/>
  <c r="I658" i="30"/>
  <c r="J658" i="30"/>
  <c r="K658" i="30"/>
  <c r="L658" i="30"/>
  <c r="M658" i="30"/>
  <c r="N658" i="30"/>
  <c r="O658" i="30"/>
  <c r="P658" i="30"/>
  <c r="Q658" i="30"/>
  <c r="C659" i="30"/>
  <c r="D659" i="30"/>
  <c r="E659" i="30"/>
  <c r="F659" i="30"/>
  <c r="G659" i="30"/>
  <c r="H659" i="30"/>
  <c r="I659" i="30"/>
  <c r="J659" i="30"/>
  <c r="K659" i="30"/>
  <c r="L659" i="30"/>
  <c r="M659" i="30"/>
  <c r="N659" i="30"/>
  <c r="O659" i="30"/>
  <c r="P659" i="30"/>
  <c r="Q659" i="30"/>
  <c r="C660" i="30"/>
  <c r="D660" i="30"/>
  <c r="E660" i="30"/>
  <c r="F660" i="30"/>
  <c r="G660" i="30"/>
  <c r="H660" i="30"/>
  <c r="I660" i="30"/>
  <c r="J660" i="30"/>
  <c r="K660" i="30"/>
  <c r="L660" i="30"/>
  <c r="M660" i="30"/>
  <c r="N660" i="30"/>
  <c r="O660" i="30"/>
  <c r="P660" i="30"/>
  <c r="Q660" i="30"/>
  <c r="C661" i="30"/>
  <c r="D661" i="30"/>
  <c r="E661" i="30"/>
  <c r="F661" i="30"/>
  <c r="G661" i="30"/>
  <c r="H661" i="30"/>
  <c r="I661" i="30"/>
  <c r="J661" i="30"/>
  <c r="K661" i="30"/>
  <c r="L661" i="30"/>
  <c r="M661" i="30"/>
  <c r="N661" i="30"/>
  <c r="O661" i="30"/>
  <c r="P661" i="30"/>
  <c r="Q661" i="30"/>
  <c r="C662" i="30"/>
  <c r="D662" i="30"/>
  <c r="E662" i="30"/>
  <c r="F662" i="30"/>
  <c r="G662" i="30"/>
  <c r="H662" i="30"/>
  <c r="I662" i="30"/>
  <c r="J662" i="30"/>
  <c r="K662" i="30"/>
  <c r="L662" i="30"/>
  <c r="M662" i="30"/>
  <c r="N662" i="30"/>
  <c r="O662" i="30"/>
  <c r="P662" i="30"/>
  <c r="D657" i="30"/>
  <c r="E657" i="30"/>
  <c r="F657" i="30"/>
  <c r="G657" i="30"/>
  <c r="H657" i="30"/>
  <c r="I657" i="30"/>
  <c r="J657" i="30"/>
  <c r="K657" i="30"/>
  <c r="L657" i="30"/>
  <c r="M657" i="30"/>
  <c r="N657" i="30"/>
  <c r="O657" i="30"/>
  <c r="P657" i="30"/>
  <c r="Q657" i="30"/>
  <c r="C657" i="30"/>
  <c r="C134" i="95" l="1"/>
  <c r="C587" i="30"/>
  <c r="C594" i="30"/>
  <c r="C601" i="30"/>
  <c r="C608" i="30"/>
  <c r="C615" i="30"/>
  <c r="C622" i="30"/>
  <c r="C629" i="30"/>
  <c r="C636" i="30"/>
  <c r="C643" i="30"/>
  <c r="Q655" i="30"/>
  <c r="C651" i="30"/>
  <c r="D651" i="30"/>
  <c r="E651" i="30"/>
  <c r="F651" i="30"/>
  <c r="G651" i="30"/>
  <c r="H651" i="30"/>
  <c r="I651" i="30"/>
  <c r="J651" i="30"/>
  <c r="K651" i="30"/>
  <c r="L651" i="30"/>
  <c r="M651" i="30"/>
  <c r="N651" i="30"/>
  <c r="O651" i="30"/>
  <c r="P651" i="30"/>
  <c r="Q651" i="30"/>
  <c r="C652" i="30"/>
  <c r="D652" i="30"/>
  <c r="E652" i="30"/>
  <c r="F652" i="30"/>
  <c r="G652" i="30"/>
  <c r="H652" i="30"/>
  <c r="I652" i="30"/>
  <c r="J652" i="30"/>
  <c r="K652" i="30"/>
  <c r="L652" i="30"/>
  <c r="M652" i="30"/>
  <c r="N652" i="30"/>
  <c r="O652" i="30"/>
  <c r="P652" i="30"/>
  <c r="Q652" i="30"/>
  <c r="C653" i="30"/>
  <c r="D653" i="30"/>
  <c r="E653" i="30"/>
  <c r="F653" i="30"/>
  <c r="G653" i="30"/>
  <c r="H653" i="30"/>
  <c r="I653" i="30"/>
  <c r="J653" i="30"/>
  <c r="K653" i="30"/>
  <c r="L653" i="30"/>
  <c r="M653" i="30"/>
  <c r="N653" i="30"/>
  <c r="O653" i="30"/>
  <c r="P653" i="30"/>
  <c r="Q653" i="30"/>
  <c r="C654" i="30"/>
  <c r="D654" i="30"/>
  <c r="E654" i="30"/>
  <c r="F654" i="30"/>
  <c r="G654" i="30"/>
  <c r="H654" i="30"/>
  <c r="I654" i="30"/>
  <c r="J654" i="30"/>
  <c r="K654" i="30"/>
  <c r="L654" i="30"/>
  <c r="M654" i="30"/>
  <c r="N654" i="30"/>
  <c r="O654" i="30"/>
  <c r="P654" i="30"/>
  <c r="Q654" i="30"/>
  <c r="C655" i="30"/>
  <c r="D655" i="30"/>
  <c r="E655" i="30"/>
  <c r="F655" i="30"/>
  <c r="G655" i="30"/>
  <c r="H655" i="30"/>
  <c r="I655" i="30"/>
  <c r="J655" i="30"/>
  <c r="K655" i="30"/>
  <c r="L655" i="30"/>
  <c r="M655" i="30"/>
  <c r="N655" i="30"/>
  <c r="O655" i="30"/>
  <c r="P655" i="30"/>
  <c r="D650" i="30"/>
  <c r="E650" i="30"/>
  <c r="F650" i="30"/>
  <c r="G650" i="30"/>
  <c r="H650" i="30"/>
  <c r="I650" i="30"/>
  <c r="J650" i="30"/>
  <c r="K650" i="30"/>
  <c r="L650" i="30"/>
  <c r="M650" i="30"/>
  <c r="N650" i="30"/>
  <c r="O650" i="30"/>
  <c r="P650" i="30"/>
  <c r="Q650" i="30"/>
  <c r="C650" i="30"/>
  <c r="Q648" i="30"/>
  <c r="C644" i="30"/>
  <c r="D644" i="30"/>
  <c r="E644" i="30"/>
  <c r="F644" i="30"/>
  <c r="G644" i="30"/>
  <c r="H644" i="30"/>
  <c r="I644" i="30"/>
  <c r="J644" i="30"/>
  <c r="K644" i="30"/>
  <c r="L644" i="30"/>
  <c r="M644" i="30"/>
  <c r="N644" i="30"/>
  <c r="O644" i="30"/>
  <c r="P644" i="30"/>
  <c r="Q644" i="30"/>
  <c r="C645" i="30"/>
  <c r="D645" i="30"/>
  <c r="E645" i="30"/>
  <c r="F645" i="30"/>
  <c r="G645" i="30"/>
  <c r="H645" i="30"/>
  <c r="I645" i="30"/>
  <c r="J645" i="30"/>
  <c r="K645" i="30"/>
  <c r="L645" i="30"/>
  <c r="M645" i="30"/>
  <c r="N645" i="30"/>
  <c r="O645" i="30"/>
  <c r="P645" i="30"/>
  <c r="Q645" i="30"/>
  <c r="C646" i="30"/>
  <c r="D646" i="30"/>
  <c r="E646" i="30"/>
  <c r="F646" i="30"/>
  <c r="G646" i="30"/>
  <c r="H646" i="30"/>
  <c r="I646" i="30"/>
  <c r="J646" i="30"/>
  <c r="K646" i="30"/>
  <c r="L646" i="30"/>
  <c r="M646" i="30"/>
  <c r="N646" i="30"/>
  <c r="O646" i="30"/>
  <c r="P646" i="30"/>
  <c r="Q646" i="30"/>
  <c r="C647" i="30"/>
  <c r="D647" i="30"/>
  <c r="E647" i="30"/>
  <c r="F647" i="30"/>
  <c r="G647" i="30"/>
  <c r="H647" i="30"/>
  <c r="I647" i="30"/>
  <c r="J647" i="30"/>
  <c r="K647" i="30"/>
  <c r="L647" i="30"/>
  <c r="M647" i="30"/>
  <c r="N647" i="30"/>
  <c r="O647" i="30"/>
  <c r="P647" i="30"/>
  <c r="Q647" i="30"/>
  <c r="C648" i="30"/>
  <c r="D648" i="30"/>
  <c r="E648" i="30"/>
  <c r="F648" i="30"/>
  <c r="G648" i="30"/>
  <c r="H648" i="30"/>
  <c r="I648" i="30"/>
  <c r="J648" i="30"/>
  <c r="K648" i="30"/>
  <c r="L648" i="30"/>
  <c r="M648" i="30"/>
  <c r="N648" i="30"/>
  <c r="O648" i="30"/>
  <c r="P648" i="30"/>
  <c r="D643" i="30"/>
  <c r="E643" i="30"/>
  <c r="F643" i="30"/>
  <c r="G643" i="30"/>
  <c r="H643" i="30"/>
  <c r="I643" i="30"/>
  <c r="J643" i="30"/>
  <c r="K643" i="30"/>
  <c r="L643" i="30"/>
  <c r="M643" i="30"/>
  <c r="N643" i="30"/>
  <c r="O643" i="30"/>
  <c r="P643" i="30"/>
  <c r="Q643" i="30"/>
  <c r="Q641" i="30"/>
  <c r="C637" i="30"/>
  <c r="D637" i="30"/>
  <c r="E637" i="30"/>
  <c r="F637" i="30"/>
  <c r="G637" i="30"/>
  <c r="H637" i="30"/>
  <c r="I637" i="30"/>
  <c r="J637" i="30"/>
  <c r="K637" i="30"/>
  <c r="L637" i="30"/>
  <c r="M637" i="30"/>
  <c r="N637" i="30"/>
  <c r="O637" i="30"/>
  <c r="P637" i="30"/>
  <c r="Q637" i="30"/>
  <c r="C638" i="30"/>
  <c r="D638" i="30"/>
  <c r="E638" i="30"/>
  <c r="F638" i="30"/>
  <c r="G638" i="30"/>
  <c r="H638" i="30"/>
  <c r="I638" i="30"/>
  <c r="J638" i="30"/>
  <c r="K638" i="30"/>
  <c r="L638" i="30"/>
  <c r="M638" i="30"/>
  <c r="N638" i="30"/>
  <c r="O638" i="30"/>
  <c r="P638" i="30"/>
  <c r="Q638" i="30"/>
  <c r="C639" i="30"/>
  <c r="D639" i="30"/>
  <c r="E639" i="30"/>
  <c r="F639" i="30"/>
  <c r="G639" i="30"/>
  <c r="H639" i="30"/>
  <c r="I639" i="30"/>
  <c r="J639" i="30"/>
  <c r="K639" i="30"/>
  <c r="L639" i="30"/>
  <c r="M639" i="30"/>
  <c r="N639" i="30"/>
  <c r="O639" i="30"/>
  <c r="P639" i="30"/>
  <c r="Q639" i="30"/>
  <c r="C640" i="30"/>
  <c r="D640" i="30"/>
  <c r="E640" i="30"/>
  <c r="F640" i="30"/>
  <c r="G640" i="30"/>
  <c r="H640" i="30"/>
  <c r="I640" i="30"/>
  <c r="J640" i="30"/>
  <c r="K640" i="30"/>
  <c r="L640" i="30"/>
  <c r="M640" i="30"/>
  <c r="N640" i="30"/>
  <c r="O640" i="30"/>
  <c r="P640" i="30"/>
  <c r="Q640" i="30"/>
  <c r="C641" i="30"/>
  <c r="D641" i="30"/>
  <c r="E641" i="30"/>
  <c r="F641" i="30"/>
  <c r="G641" i="30"/>
  <c r="H641" i="30"/>
  <c r="I641" i="30"/>
  <c r="J641" i="30"/>
  <c r="K641" i="30"/>
  <c r="L641" i="30"/>
  <c r="M641" i="30"/>
  <c r="N641" i="30"/>
  <c r="O641" i="30"/>
  <c r="P641" i="30"/>
  <c r="D636" i="30"/>
  <c r="E636" i="30"/>
  <c r="F636" i="30"/>
  <c r="G636" i="30"/>
  <c r="H636" i="30"/>
  <c r="I636" i="30"/>
  <c r="J636" i="30"/>
  <c r="K636" i="30"/>
  <c r="L636" i="30"/>
  <c r="M636" i="30"/>
  <c r="N636" i="30"/>
  <c r="O636" i="30"/>
  <c r="P636" i="30"/>
  <c r="Q636" i="30"/>
  <c r="Q634" i="30"/>
  <c r="C630" i="30"/>
  <c r="D630" i="30"/>
  <c r="E630" i="30"/>
  <c r="F630" i="30"/>
  <c r="G630" i="30"/>
  <c r="H630" i="30"/>
  <c r="I630" i="30"/>
  <c r="J630" i="30"/>
  <c r="K630" i="30"/>
  <c r="L630" i="30"/>
  <c r="M630" i="30"/>
  <c r="N630" i="30"/>
  <c r="O630" i="30"/>
  <c r="P630" i="30"/>
  <c r="Q630" i="30"/>
  <c r="C631" i="30"/>
  <c r="D631" i="30"/>
  <c r="E631" i="30"/>
  <c r="F631" i="30"/>
  <c r="G631" i="30"/>
  <c r="H631" i="30"/>
  <c r="I631" i="30"/>
  <c r="J631" i="30"/>
  <c r="K631" i="30"/>
  <c r="L631" i="30"/>
  <c r="M631" i="30"/>
  <c r="N631" i="30"/>
  <c r="O631" i="30"/>
  <c r="P631" i="30"/>
  <c r="Q631" i="30"/>
  <c r="C632" i="30"/>
  <c r="D632" i="30"/>
  <c r="E632" i="30"/>
  <c r="F632" i="30"/>
  <c r="G632" i="30"/>
  <c r="H632" i="30"/>
  <c r="I632" i="30"/>
  <c r="J632" i="30"/>
  <c r="K632" i="30"/>
  <c r="L632" i="30"/>
  <c r="M632" i="30"/>
  <c r="N632" i="30"/>
  <c r="O632" i="30"/>
  <c r="P632" i="30"/>
  <c r="Q632" i="30"/>
  <c r="C633" i="30"/>
  <c r="D633" i="30"/>
  <c r="E633" i="30"/>
  <c r="F633" i="30"/>
  <c r="G633" i="30"/>
  <c r="H633" i="30"/>
  <c r="I633" i="30"/>
  <c r="J633" i="30"/>
  <c r="K633" i="30"/>
  <c r="L633" i="30"/>
  <c r="M633" i="30"/>
  <c r="N633" i="30"/>
  <c r="O633" i="30"/>
  <c r="P633" i="30"/>
  <c r="Q633" i="30"/>
  <c r="C634" i="30"/>
  <c r="D634" i="30"/>
  <c r="E634" i="30"/>
  <c r="F634" i="30"/>
  <c r="G634" i="30"/>
  <c r="H634" i="30"/>
  <c r="I634" i="30"/>
  <c r="J634" i="30"/>
  <c r="K634" i="30"/>
  <c r="L634" i="30"/>
  <c r="M634" i="30"/>
  <c r="N634" i="30"/>
  <c r="O634" i="30"/>
  <c r="P634" i="30"/>
  <c r="D629" i="30"/>
  <c r="E629" i="30"/>
  <c r="F629" i="30"/>
  <c r="G629" i="30"/>
  <c r="H629" i="30"/>
  <c r="I629" i="30"/>
  <c r="J629" i="30"/>
  <c r="K629" i="30"/>
  <c r="L629" i="30"/>
  <c r="M629" i="30"/>
  <c r="N629" i="30"/>
  <c r="O629" i="30"/>
  <c r="P629" i="30"/>
  <c r="Q629" i="30"/>
  <c r="Q627" i="30"/>
  <c r="C623" i="30"/>
  <c r="D623" i="30"/>
  <c r="E623" i="30"/>
  <c r="F623" i="30"/>
  <c r="G623" i="30"/>
  <c r="H623" i="30"/>
  <c r="I623" i="30"/>
  <c r="J623" i="30"/>
  <c r="K623" i="30"/>
  <c r="L623" i="30"/>
  <c r="M623" i="30"/>
  <c r="N623" i="30"/>
  <c r="O623" i="30"/>
  <c r="P623" i="30"/>
  <c r="Q623" i="30"/>
  <c r="C624" i="30"/>
  <c r="D624" i="30"/>
  <c r="E624" i="30"/>
  <c r="F624" i="30"/>
  <c r="G624" i="30"/>
  <c r="H624" i="30"/>
  <c r="I624" i="30"/>
  <c r="J624" i="30"/>
  <c r="K624" i="30"/>
  <c r="L624" i="30"/>
  <c r="M624" i="30"/>
  <c r="N624" i="30"/>
  <c r="O624" i="30"/>
  <c r="P624" i="30"/>
  <c r="Q624" i="30"/>
  <c r="C625" i="30"/>
  <c r="D625" i="30"/>
  <c r="E625" i="30"/>
  <c r="F625" i="30"/>
  <c r="G625" i="30"/>
  <c r="H625" i="30"/>
  <c r="I625" i="30"/>
  <c r="J625" i="30"/>
  <c r="K625" i="30"/>
  <c r="L625" i="30"/>
  <c r="M625" i="30"/>
  <c r="N625" i="30"/>
  <c r="O625" i="30"/>
  <c r="P625" i="30"/>
  <c r="Q625" i="30"/>
  <c r="C626" i="30"/>
  <c r="D626" i="30"/>
  <c r="E626" i="30"/>
  <c r="F626" i="30"/>
  <c r="G626" i="30"/>
  <c r="H626" i="30"/>
  <c r="I626" i="30"/>
  <c r="J626" i="30"/>
  <c r="K626" i="30"/>
  <c r="L626" i="30"/>
  <c r="M626" i="30"/>
  <c r="N626" i="30"/>
  <c r="O626" i="30"/>
  <c r="P626" i="30"/>
  <c r="Q626" i="30"/>
  <c r="C627" i="30"/>
  <c r="D627" i="30"/>
  <c r="E627" i="30"/>
  <c r="F627" i="30"/>
  <c r="G627" i="30"/>
  <c r="H627" i="30"/>
  <c r="I627" i="30"/>
  <c r="J627" i="30"/>
  <c r="K627" i="30"/>
  <c r="L627" i="30"/>
  <c r="M627" i="30"/>
  <c r="N627" i="30"/>
  <c r="O627" i="30"/>
  <c r="P627" i="30"/>
  <c r="D622" i="30"/>
  <c r="E622" i="30"/>
  <c r="F622" i="30"/>
  <c r="G622" i="30"/>
  <c r="H622" i="30"/>
  <c r="I622" i="30"/>
  <c r="J622" i="30"/>
  <c r="K622" i="30"/>
  <c r="L622" i="30"/>
  <c r="M622" i="30"/>
  <c r="N622" i="30"/>
  <c r="O622" i="30"/>
  <c r="P622" i="30"/>
  <c r="Q622" i="30"/>
  <c r="Q613" i="30"/>
  <c r="C609" i="30"/>
  <c r="D609" i="30"/>
  <c r="E609" i="30"/>
  <c r="F609" i="30"/>
  <c r="G609" i="30"/>
  <c r="H609" i="30"/>
  <c r="I609" i="30"/>
  <c r="J609" i="30"/>
  <c r="K609" i="30"/>
  <c r="L609" i="30"/>
  <c r="M609" i="30"/>
  <c r="N609" i="30"/>
  <c r="O609" i="30"/>
  <c r="P609" i="30"/>
  <c r="Q609" i="30"/>
  <c r="C610" i="30"/>
  <c r="D610" i="30"/>
  <c r="E610" i="30"/>
  <c r="F610" i="30"/>
  <c r="G610" i="30"/>
  <c r="H610" i="30"/>
  <c r="I610" i="30"/>
  <c r="J610" i="30"/>
  <c r="K610" i="30"/>
  <c r="L610" i="30"/>
  <c r="M610" i="30"/>
  <c r="N610" i="30"/>
  <c r="O610" i="30"/>
  <c r="P610" i="30"/>
  <c r="Q610" i="30"/>
  <c r="C611" i="30"/>
  <c r="D611" i="30"/>
  <c r="E611" i="30"/>
  <c r="F611" i="30"/>
  <c r="G611" i="30"/>
  <c r="H611" i="30"/>
  <c r="I611" i="30"/>
  <c r="J611" i="30"/>
  <c r="K611" i="30"/>
  <c r="L611" i="30"/>
  <c r="M611" i="30"/>
  <c r="N611" i="30"/>
  <c r="O611" i="30"/>
  <c r="P611" i="30"/>
  <c r="Q611" i="30"/>
  <c r="C612" i="30"/>
  <c r="D612" i="30"/>
  <c r="E612" i="30"/>
  <c r="F612" i="30"/>
  <c r="G612" i="30"/>
  <c r="H612" i="30"/>
  <c r="I612" i="30"/>
  <c r="J612" i="30"/>
  <c r="K612" i="30"/>
  <c r="L612" i="30"/>
  <c r="M612" i="30"/>
  <c r="N612" i="30"/>
  <c r="O612" i="30"/>
  <c r="P612" i="30"/>
  <c r="Q612" i="30"/>
  <c r="C613" i="30"/>
  <c r="D613" i="30"/>
  <c r="E613" i="30"/>
  <c r="F613" i="30"/>
  <c r="G613" i="30"/>
  <c r="H613" i="30"/>
  <c r="I613" i="30"/>
  <c r="J613" i="30"/>
  <c r="K613" i="30"/>
  <c r="L613" i="30"/>
  <c r="M613" i="30"/>
  <c r="N613" i="30"/>
  <c r="O613" i="30"/>
  <c r="P613" i="30"/>
  <c r="D608" i="30"/>
  <c r="E608" i="30"/>
  <c r="F608" i="30"/>
  <c r="G608" i="30"/>
  <c r="H608" i="30"/>
  <c r="I608" i="30"/>
  <c r="J608" i="30"/>
  <c r="K608" i="30"/>
  <c r="L608" i="30"/>
  <c r="M608" i="30"/>
  <c r="N608" i="30"/>
  <c r="O608" i="30"/>
  <c r="P608" i="30"/>
  <c r="Q608" i="30"/>
  <c r="Q606" i="30"/>
  <c r="C602" i="30"/>
  <c r="D602" i="30"/>
  <c r="E602" i="30"/>
  <c r="F602" i="30"/>
  <c r="G602" i="30"/>
  <c r="H602" i="30"/>
  <c r="I602" i="30"/>
  <c r="J602" i="30"/>
  <c r="K602" i="30"/>
  <c r="L602" i="30"/>
  <c r="M602" i="30"/>
  <c r="N602" i="30"/>
  <c r="O602" i="30"/>
  <c r="P602" i="30"/>
  <c r="Q602" i="30"/>
  <c r="C603" i="30"/>
  <c r="D603" i="30"/>
  <c r="E603" i="30"/>
  <c r="F603" i="30"/>
  <c r="G603" i="30"/>
  <c r="H603" i="30"/>
  <c r="I603" i="30"/>
  <c r="J603" i="30"/>
  <c r="K603" i="30"/>
  <c r="L603" i="30"/>
  <c r="M603" i="30"/>
  <c r="N603" i="30"/>
  <c r="O603" i="30"/>
  <c r="P603" i="30"/>
  <c r="Q603" i="30"/>
  <c r="C604" i="30"/>
  <c r="D604" i="30"/>
  <c r="E604" i="30"/>
  <c r="F604" i="30"/>
  <c r="G604" i="30"/>
  <c r="H604" i="30"/>
  <c r="I604" i="30"/>
  <c r="J604" i="30"/>
  <c r="K604" i="30"/>
  <c r="L604" i="30"/>
  <c r="M604" i="30"/>
  <c r="N604" i="30"/>
  <c r="O604" i="30"/>
  <c r="P604" i="30"/>
  <c r="Q604" i="30"/>
  <c r="C605" i="30"/>
  <c r="D605" i="30"/>
  <c r="E605" i="30"/>
  <c r="F605" i="30"/>
  <c r="G605" i="30"/>
  <c r="H605" i="30"/>
  <c r="I605" i="30"/>
  <c r="J605" i="30"/>
  <c r="K605" i="30"/>
  <c r="L605" i="30"/>
  <c r="M605" i="30"/>
  <c r="N605" i="30"/>
  <c r="O605" i="30"/>
  <c r="P605" i="30"/>
  <c r="Q605" i="30"/>
  <c r="C606" i="30"/>
  <c r="D606" i="30"/>
  <c r="E606" i="30"/>
  <c r="F606" i="30"/>
  <c r="G606" i="30"/>
  <c r="H606" i="30"/>
  <c r="I606" i="30"/>
  <c r="J606" i="30"/>
  <c r="K606" i="30"/>
  <c r="L606" i="30"/>
  <c r="M606" i="30"/>
  <c r="N606" i="30"/>
  <c r="O606" i="30"/>
  <c r="P606" i="30"/>
  <c r="D601" i="30"/>
  <c r="E601" i="30"/>
  <c r="F601" i="30"/>
  <c r="G601" i="30"/>
  <c r="H601" i="30"/>
  <c r="I601" i="30"/>
  <c r="J601" i="30"/>
  <c r="K601" i="30"/>
  <c r="L601" i="30"/>
  <c r="M601" i="30"/>
  <c r="N601" i="30"/>
  <c r="O601" i="30"/>
  <c r="P601" i="30"/>
  <c r="Q601" i="30"/>
  <c r="Q599" i="30"/>
  <c r="C595" i="30"/>
  <c r="D595" i="30"/>
  <c r="E595" i="30"/>
  <c r="F595" i="30"/>
  <c r="G595" i="30"/>
  <c r="H595" i="30"/>
  <c r="I595" i="30"/>
  <c r="J595" i="30"/>
  <c r="K595" i="30"/>
  <c r="L595" i="30"/>
  <c r="M595" i="30"/>
  <c r="N595" i="30"/>
  <c r="O595" i="30"/>
  <c r="P595" i="30"/>
  <c r="Q595" i="30"/>
  <c r="C596" i="30"/>
  <c r="D596" i="30"/>
  <c r="E596" i="30"/>
  <c r="F596" i="30"/>
  <c r="G596" i="30"/>
  <c r="H596" i="30"/>
  <c r="I596" i="30"/>
  <c r="J596" i="30"/>
  <c r="K596" i="30"/>
  <c r="L596" i="30"/>
  <c r="M596" i="30"/>
  <c r="N596" i="30"/>
  <c r="O596" i="30"/>
  <c r="P596" i="30"/>
  <c r="Q596" i="30"/>
  <c r="C597" i="30"/>
  <c r="D597" i="30"/>
  <c r="E597" i="30"/>
  <c r="F597" i="30"/>
  <c r="G597" i="30"/>
  <c r="H597" i="30"/>
  <c r="I597" i="30"/>
  <c r="J597" i="30"/>
  <c r="K597" i="30"/>
  <c r="L597" i="30"/>
  <c r="M597" i="30"/>
  <c r="N597" i="30"/>
  <c r="O597" i="30"/>
  <c r="P597" i="30"/>
  <c r="Q597" i="30"/>
  <c r="C598" i="30"/>
  <c r="D598" i="30"/>
  <c r="E598" i="30"/>
  <c r="F598" i="30"/>
  <c r="G598" i="30"/>
  <c r="H598" i="30"/>
  <c r="I598" i="30"/>
  <c r="J598" i="30"/>
  <c r="K598" i="30"/>
  <c r="L598" i="30"/>
  <c r="M598" i="30"/>
  <c r="N598" i="30"/>
  <c r="O598" i="30"/>
  <c r="P598" i="30"/>
  <c r="Q598" i="30"/>
  <c r="C599" i="30"/>
  <c r="D599" i="30"/>
  <c r="E599" i="30"/>
  <c r="F599" i="30"/>
  <c r="G599" i="30"/>
  <c r="H599" i="30"/>
  <c r="I599" i="30"/>
  <c r="J599" i="30"/>
  <c r="K599" i="30"/>
  <c r="L599" i="30"/>
  <c r="M599" i="30"/>
  <c r="N599" i="30"/>
  <c r="O599" i="30"/>
  <c r="P599" i="30"/>
  <c r="D594" i="30"/>
  <c r="E594" i="30"/>
  <c r="F594" i="30"/>
  <c r="G594" i="30"/>
  <c r="H594" i="30"/>
  <c r="I594" i="30"/>
  <c r="J594" i="30"/>
  <c r="K594" i="30"/>
  <c r="L594" i="30"/>
  <c r="M594" i="30"/>
  <c r="N594" i="30"/>
  <c r="O594" i="30"/>
  <c r="P594" i="30"/>
  <c r="Q594" i="30"/>
  <c r="Q592" i="30"/>
  <c r="C588" i="30"/>
  <c r="D588" i="30"/>
  <c r="E588" i="30"/>
  <c r="F588" i="30"/>
  <c r="G588" i="30"/>
  <c r="H588" i="30"/>
  <c r="I588" i="30"/>
  <c r="J588" i="30"/>
  <c r="K588" i="30"/>
  <c r="L588" i="30"/>
  <c r="M588" i="30"/>
  <c r="N588" i="30"/>
  <c r="O588" i="30"/>
  <c r="P588" i="30"/>
  <c r="Q588" i="30"/>
  <c r="C589" i="30"/>
  <c r="D589" i="30"/>
  <c r="E589" i="30"/>
  <c r="F589" i="30"/>
  <c r="G589" i="30"/>
  <c r="H589" i="30"/>
  <c r="I589" i="30"/>
  <c r="J589" i="30"/>
  <c r="K589" i="30"/>
  <c r="L589" i="30"/>
  <c r="M589" i="30"/>
  <c r="N589" i="30"/>
  <c r="O589" i="30"/>
  <c r="P589" i="30"/>
  <c r="Q589" i="30"/>
  <c r="C590" i="30"/>
  <c r="D590" i="30"/>
  <c r="E590" i="30"/>
  <c r="F590" i="30"/>
  <c r="G590" i="30"/>
  <c r="H590" i="30"/>
  <c r="I590" i="30"/>
  <c r="J590" i="30"/>
  <c r="K590" i="30"/>
  <c r="L590" i="30"/>
  <c r="M590" i="30"/>
  <c r="N590" i="30"/>
  <c r="O590" i="30"/>
  <c r="P590" i="30"/>
  <c r="Q590" i="30"/>
  <c r="C591" i="30"/>
  <c r="D591" i="30"/>
  <c r="E591" i="30"/>
  <c r="F591" i="30"/>
  <c r="G591" i="30"/>
  <c r="H591" i="30"/>
  <c r="I591" i="30"/>
  <c r="J591" i="30"/>
  <c r="K591" i="30"/>
  <c r="L591" i="30"/>
  <c r="M591" i="30"/>
  <c r="N591" i="30"/>
  <c r="O591" i="30"/>
  <c r="P591" i="30"/>
  <c r="Q591" i="30"/>
  <c r="C592" i="30"/>
  <c r="D592" i="30"/>
  <c r="E592" i="30"/>
  <c r="F592" i="30"/>
  <c r="G592" i="30"/>
  <c r="H592" i="30"/>
  <c r="I592" i="30"/>
  <c r="J592" i="30"/>
  <c r="K592" i="30"/>
  <c r="L592" i="30"/>
  <c r="M592" i="30"/>
  <c r="N592" i="30"/>
  <c r="O592" i="30"/>
  <c r="P592" i="30"/>
  <c r="D587" i="30"/>
  <c r="E587" i="30"/>
  <c r="F587" i="30"/>
  <c r="G587" i="30"/>
  <c r="H587" i="30"/>
  <c r="I587" i="30"/>
  <c r="J587" i="30"/>
  <c r="K587" i="30"/>
  <c r="L587" i="30"/>
  <c r="M587" i="30"/>
  <c r="N587" i="30"/>
  <c r="O587" i="30"/>
  <c r="P587" i="30"/>
  <c r="Q587" i="30"/>
  <c r="Q585" i="30"/>
  <c r="C581" i="30"/>
  <c r="D581" i="30"/>
  <c r="E581" i="30"/>
  <c r="F581" i="30"/>
  <c r="G581" i="30"/>
  <c r="H581" i="30"/>
  <c r="I581" i="30"/>
  <c r="J581" i="30"/>
  <c r="K581" i="30"/>
  <c r="L581" i="30"/>
  <c r="M581" i="30"/>
  <c r="N581" i="30"/>
  <c r="O581" i="30"/>
  <c r="P581" i="30"/>
  <c r="Q581" i="30"/>
  <c r="C582" i="30"/>
  <c r="D582" i="30"/>
  <c r="E582" i="30"/>
  <c r="F582" i="30"/>
  <c r="G582" i="30"/>
  <c r="H582" i="30"/>
  <c r="I582" i="30"/>
  <c r="J582" i="30"/>
  <c r="K582" i="30"/>
  <c r="L582" i="30"/>
  <c r="M582" i="30"/>
  <c r="N582" i="30"/>
  <c r="O582" i="30"/>
  <c r="P582" i="30"/>
  <c r="Q582" i="30"/>
  <c r="C583" i="30"/>
  <c r="D583" i="30"/>
  <c r="E583" i="30"/>
  <c r="F583" i="30"/>
  <c r="G583" i="30"/>
  <c r="H583" i="30"/>
  <c r="I583" i="30"/>
  <c r="J583" i="30"/>
  <c r="K583" i="30"/>
  <c r="L583" i="30"/>
  <c r="M583" i="30"/>
  <c r="N583" i="30"/>
  <c r="O583" i="30"/>
  <c r="P583" i="30"/>
  <c r="Q583" i="30"/>
  <c r="C584" i="30"/>
  <c r="D584" i="30"/>
  <c r="E584" i="30"/>
  <c r="F584" i="30"/>
  <c r="G584" i="30"/>
  <c r="H584" i="30"/>
  <c r="I584" i="30"/>
  <c r="J584" i="30"/>
  <c r="K584" i="30"/>
  <c r="L584" i="30"/>
  <c r="M584" i="30"/>
  <c r="N584" i="30"/>
  <c r="O584" i="30"/>
  <c r="P584" i="30"/>
  <c r="Q584" i="30"/>
  <c r="C585" i="30"/>
  <c r="D585" i="30"/>
  <c r="E585" i="30"/>
  <c r="F585" i="30"/>
  <c r="G585" i="30"/>
  <c r="H585" i="30"/>
  <c r="I585" i="30"/>
  <c r="J585" i="30"/>
  <c r="K585" i="30"/>
  <c r="L585" i="30"/>
  <c r="M585" i="30"/>
  <c r="N585" i="30"/>
  <c r="O585" i="30"/>
  <c r="P585" i="30"/>
  <c r="D580" i="30"/>
  <c r="E580" i="30"/>
  <c r="F580" i="30"/>
  <c r="G580" i="30"/>
  <c r="H580" i="30"/>
  <c r="I580" i="30"/>
  <c r="J580" i="30"/>
  <c r="K580" i="30"/>
  <c r="L580" i="30"/>
  <c r="M580" i="30"/>
  <c r="N580" i="30"/>
  <c r="O580" i="30"/>
  <c r="P580" i="30"/>
  <c r="Q580" i="30"/>
  <c r="C580" i="30"/>
  <c r="Q578" i="30"/>
  <c r="C574" i="30"/>
  <c r="D574" i="30"/>
  <c r="E574" i="30"/>
  <c r="F574" i="30"/>
  <c r="G574" i="30"/>
  <c r="H574" i="30"/>
  <c r="I574" i="30"/>
  <c r="J574" i="30"/>
  <c r="K574" i="30"/>
  <c r="L574" i="30"/>
  <c r="M574" i="30"/>
  <c r="N574" i="30"/>
  <c r="O574" i="30"/>
  <c r="P574" i="30"/>
  <c r="Q574" i="30"/>
  <c r="C575" i="30"/>
  <c r="D575" i="30"/>
  <c r="E575" i="30"/>
  <c r="F575" i="30"/>
  <c r="G575" i="30"/>
  <c r="H575" i="30"/>
  <c r="I575" i="30"/>
  <c r="J575" i="30"/>
  <c r="K575" i="30"/>
  <c r="L575" i="30"/>
  <c r="M575" i="30"/>
  <c r="N575" i="30"/>
  <c r="O575" i="30"/>
  <c r="P575" i="30"/>
  <c r="Q575" i="30"/>
  <c r="C576" i="30"/>
  <c r="D576" i="30"/>
  <c r="E576" i="30"/>
  <c r="F576" i="30"/>
  <c r="G576" i="30"/>
  <c r="H576" i="30"/>
  <c r="I576" i="30"/>
  <c r="J576" i="30"/>
  <c r="K576" i="30"/>
  <c r="L576" i="30"/>
  <c r="M576" i="30"/>
  <c r="N576" i="30"/>
  <c r="O576" i="30"/>
  <c r="P576" i="30"/>
  <c r="Q576" i="30"/>
  <c r="C577" i="30"/>
  <c r="D577" i="30"/>
  <c r="E577" i="30"/>
  <c r="F577" i="30"/>
  <c r="G577" i="30"/>
  <c r="H577" i="30"/>
  <c r="I577" i="30"/>
  <c r="J577" i="30"/>
  <c r="K577" i="30"/>
  <c r="L577" i="30"/>
  <c r="M577" i="30"/>
  <c r="N577" i="30"/>
  <c r="O577" i="30"/>
  <c r="P577" i="30"/>
  <c r="Q577" i="30"/>
  <c r="C578" i="30"/>
  <c r="D578" i="30"/>
  <c r="E578" i="30"/>
  <c r="F578" i="30"/>
  <c r="G578" i="30"/>
  <c r="H578" i="30"/>
  <c r="I578" i="30"/>
  <c r="J578" i="30"/>
  <c r="K578" i="30"/>
  <c r="L578" i="30"/>
  <c r="M578" i="30"/>
  <c r="N578" i="30"/>
  <c r="O578" i="30"/>
  <c r="P578" i="30"/>
  <c r="D573" i="30"/>
  <c r="E573" i="30"/>
  <c r="F573" i="30"/>
  <c r="G573" i="30"/>
  <c r="H573" i="30"/>
  <c r="I573" i="30"/>
  <c r="J573" i="30"/>
  <c r="K573" i="30"/>
  <c r="L573" i="30"/>
  <c r="M573" i="30"/>
  <c r="N573" i="30"/>
  <c r="O573" i="30"/>
  <c r="P573" i="30"/>
  <c r="Q573" i="30"/>
  <c r="C573" i="30"/>
  <c r="Q571" i="30"/>
  <c r="C567" i="30"/>
  <c r="D567" i="30"/>
  <c r="E567" i="30"/>
  <c r="F567" i="30"/>
  <c r="G567" i="30"/>
  <c r="H567" i="30"/>
  <c r="I567" i="30"/>
  <c r="J567" i="30"/>
  <c r="K567" i="30"/>
  <c r="L567" i="30"/>
  <c r="M567" i="30"/>
  <c r="N567" i="30"/>
  <c r="O567" i="30"/>
  <c r="P567" i="30"/>
  <c r="Q567" i="30"/>
  <c r="C568" i="30"/>
  <c r="D568" i="30"/>
  <c r="E568" i="30"/>
  <c r="F568" i="30"/>
  <c r="G568" i="30"/>
  <c r="H568" i="30"/>
  <c r="I568" i="30"/>
  <c r="J568" i="30"/>
  <c r="K568" i="30"/>
  <c r="L568" i="30"/>
  <c r="M568" i="30"/>
  <c r="N568" i="30"/>
  <c r="O568" i="30"/>
  <c r="P568" i="30"/>
  <c r="Q568" i="30"/>
  <c r="C569" i="30"/>
  <c r="D569" i="30"/>
  <c r="E569" i="30"/>
  <c r="F569" i="30"/>
  <c r="G569" i="30"/>
  <c r="H569" i="30"/>
  <c r="I569" i="30"/>
  <c r="J569" i="30"/>
  <c r="K569" i="30"/>
  <c r="L569" i="30"/>
  <c r="M569" i="30"/>
  <c r="N569" i="30"/>
  <c r="O569" i="30"/>
  <c r="P569" i="30"/>
  <c r="Q569" i="30"/>
  <c r="C570" i="30"/>
  <c r="D570" i="30"/>
  <c r="E570" i="30"/>
  <c r="F570" i="30"/>
  <c r="G570" i="30"/>
  <c r="H570" i="30"/>
  <c r="I570" i="30"/>
  <c r="J570" i="30"/>
  <c r="K570" i="30"/>
  <c r="L570" i="30"/>
  <c r="M570" i="30"/>
  <c r="N570" i="30"/>
  <c r="O570" i="30"/>
  <c r="P570" i="30"/>
  <c r="Q570" i="30"/>
  <c r="C571" i="30"/>
  <c r="D571" i="30"/>
  <c r="E571" i="30"/>
  <c r="F571" i="30"/>
  <c r="G571" i="30"/>
  <c r="H571" i="30"/>
  <c r="I571" i="30"/>
  <c r="J571" i="30"/>
  <c r="K571" i="30"/>
  <c r="L571" i="30"/>
  <c r="M571" i="30"/>
  <c r="N571" i="30"/>
  <c r="O571" i="30"/>
  <c r="P571" i="30"/>
  <c r="D566" i="30"/>
  <c r="E566" i="30"/>
  <c r="F566" i="30"/>
  <c r="G566" i="30"/>
  <c r="H566" i="30"/>
  <c r="I566" i="30"/>
  <c r="J566" i="30"/>
  <c r="K566" i="30"/>
  <c r="L566" i="30"/>
  <c r="M566" i="30"/>
  <c r="N566" i="30"/>
  <c r="O566" i="30"/>
  <c r="P566" i="30"/>
  <c r="Q566" i="30"/>
  <c r="C566" i="30"/>
  <c r="Q564" i="30"/>
  <c r="C560" i="30"/>
  <c r="D560" i="30"/>
  <c r="E560" i="30"/>
  <c r="F560" i="30"/>
  <c r="G560" i="30"/>
  <c r="H560" i="30"/>
  <c r="I560" i="30"/>
  <c r="J560" i="30"/>
  <c r="K560" i="30"/>
  <c r="L560" i="30"/>
  <c r="M560" i="30"/>
  <c r="N560" i="30"/>
  <c r="O560" i="30"/>
  <c r="P560" i="30"/>
  <c r="Q560" i="30"/>
  <c r="C561" i="30"/>
  <c r="D561" i="30"/>
  <c r="E561" i="30"/>
  <c r="F561" i="30"/>
  <c r="G561" i="30"/>
  <c r="H561" i="30"/>
  <c r="I561" i="30"/>
  <c r="J561" i="30"/>
  <c r="K561" i="30"/>
  <c r="L561" i="30"/>
  <c r="M561" i="30"/>
  <c r="N561" i="30"/>
  <c r="O561" i="30"/>
  <c r="P561" i="30"/>
  <c r="Q561" i="30"/>
  <c r="C562" i="30"/>
  <c r="D562" i="30"/>
  <c r="E562" i="30"/>
  <c r="F562" i="30"/>
  <c r="G562" i="30"/>
  <c r="H562" i="30"/>
  <c r="I562" i="30"/>
  <c r="J562" i="30"/>
  <c r="K562" i="30"/>
  <c r="L562" i="30"/>
  <c r="M562" i="30"/>
  <c r="N562" i="30"/>
  <c r="O562" i="30"/>
  <c r="P562" i="30"/>
  <c r="Q562" i="30"/>
  <c r="C563" i="30"/>
  <c r="D563" i="30"/>
  <c r="E563" i="30"/>
  <c r="F563" i="30"/>
  <c r="G563" i="30"/>
  <c r="H563" i="30"/>
  <c r="I563" i="30"/>
  <c r="J563" i="30"/>
  <c r="K563" i="30"/>
  <c r="L563" i="30"/>
  <c r="M563" i="30"/>
  <c r="N563" i="30"/>
  <c r="O563" i="30"/>
  <c r="P563" i="30"/>
  <c r="Q563" i="30"/>
  <c r="C564" i="30"/>
  <c r="D564" i="30"/>
  <c r="E564" i="30"/>
  <c r="F564" i="30"/>
  <c r="G564" i="30"/>
  <c r="H564" i="30"/>
  <c r="I564" i="30"/>
  <c r="J564" i="30"/>
  <c r="K564" i="30"/>
  <c r="L564" i="30"/>
  <c r="M564" i="30"/>
  <c r="N564" i="30"/>
  <c r="O564" i="30"/>
  <c r="P564" i="30"/>
  <c r="D559" i="30"/>
  <c r="E559" i="30"/>
  <c r="F559" i="30"/>
  <c r="G559" i="30"/>
  <c r="H559" i="30"/>
  <c r="I559" i="30"/>
  <c r="J559" i="30"/>
  <c r="K559" i="30"/>
  <c r="L559" i="30"/>
  <c r="M559" i="30"/>
  <c r="N559" i="30"/>
  <c r="O559" i="30"/>
  <c r="P559" i="30"/>
  <c r="Q559" i="30"/>
  <c r="C559" i="30"/>
  <c r="Q557" i="30"/>
  <c r="C553" i="30"/>
  <c r="D553" i="30"/>
  <c r="E553" i="30"/>
  <c r="F553" i="30"/>
  <c r="G553" i="30"/>
  <c r="H553" i="30"/>
  <c r="I553" i="30"/>
  <c r="J553" i="30"/>
  <c r="K553" i="30"/>
  <c r="L553" i="30"/>
  <c r="M553" i="30"/>
  <c r="N553" i="30"/>
  <c r="O553" i="30"/>
  <c r="P553" i="30"/>
  <c r="Q553" i="30"/>
  <c r="C554" i="30"/>
  <c r="D554" i="30"/>
  <c r="E554" i="30"/>
  <c r="F554" i="30"/>
  <c r="G554" i="30"/>
  <c r="H554" i="30"/>
  <c r="I554" i="30"/>
  <c r="J554" i="30"/>
  <c r="K554" i="30"/>
  <c r="L554" i="30"/>
  <c r="M554" i="30"/>
  <c r="N554" i="30"/>
  <c r="O554" i="30"/>
  <c r="P554" i="30"/>
  <c r="Q554" i="30"/>
  <c r="C555" i="30"/>
  <c r="D555" i="30"/>
  <c r="E555" i="30"/>
  <c r="F555" i="30"/>
  <c r="G555" i="30"/>
  <c r="H555" i="30"/>
  <c r="I555" i="30"/>
  <c r="J555" i="30"/>
  <c r="K555" i="30"/>
  <c r="L555" i="30"/>
  <c r="M555" i="30"/>
  <c r="N555" i="30"/>
  <c r="O555" i="30"/>
  <c r="P555" i="30"/>
  <c r="Q555" i="30"/>
  <c r="C556" i="30"/>
  <c r="D556" i="30"/>
  <c r="E556" i="30"/>
  <c r="F556" i="30"/>
  <c r="G556" i="30"/>
  <c r="H556" i="30"/>
  <c r="I556" i="30"/>
  <c r="J556" i="30"/>
  <c r="K556" i="30"/>
  <c r="L556" i="30"/>
  <c r="M556" i="30"/>
  <c r="N556" i="30"/>
  <c r="O556" i="30"/>
  <c r="P556" i="30"/>
  <c r="Q556" i="30"/>
  <c r="C557" i="30"/>
  <c r="D557" i="30"/>
  <c r="E557" i="30"/>
  <c r="F557" i="30"/>
  <c r="G557" i="30"/>
  <c r="H557" i="30"/>
  <c r="I557" i="30"/>
  <c r="J557" i="30"/>
  <c r="K557" i="30"/>
  <c r="L557" i="30"/>
  <c r="M557" i="30"/>
  <c r="N557" i="30"/>
  <c r="O557" i="30"/>
  <c r="P557" i="30"/>
  <c r="D552" i="30"/>
  <c r="E552" i="30"/>
  <c r="F552" i="30"/>
  <c r="G552" i="30"/>
  <c r="H552" i="30"/>
  <c r="I552" i="30"/>
  <c r="J552" i="30"/>
  <c r="K552" i="30"/>
  <c r="L552" i="30"/>
  <c r="M552" i="30"/>
  <c r="N552" i="30"/>
  <c r="O552" i="30"/>
  <c r="P552" i="30"/>
  <c r="Q552" i="30"/>
  <c r="C552" i="30"/>
  <c r="Q550" i="30"/>
  <c r="C546" i="30"/>
  <c r="D546" i="30"/>
  <c r="E546" i="30"/>
  <c r="F546" i="30"/>
  <c r="G546" i="30"/>
  <c r="H546" i="30"/>
  <c r="I546" i="30"/>
  <c r="J546" i="30"/>
  <c r="K546" i="30"/>
  <c r="L546" i="30"/>
  <c r="M546" i="30"/>
  <c r="N546" i="30"/>
  <c r="O546" i="30"/>
  <c r="P546" i="30"/>
  <c r="Q546" i="30"/>
  <c r="C547" i="30"/>
  <c r="D547" i="30"/>
  <c r="E547" i="30"/>
  <c r="F547" i="30"/>
  <c r="G547" i="30"/>
  <c r="H547" i="30"/>
  <c r="I547" i="30"/>
  <c r="J547" i="30"/>
  <c r="K547" i="30"/>
  <c r="L547" i="30"/>
  <c r="M547" i="30"/>
  <c r="N547" i="30"/>
  <c r="O547" i="30"/>
  <c r="P547" i="30"/>
  <c r="Q547" i="30"/>
  <c r="C548" i="30"/>
  <c r="D548" i="30"/>
  <c r="E548" i="30"/>
  <c r="F548" i="30"/>
  <c r="G548" i="30"/>
  <c r="H548" i="30"/>
  <c r="I548" i="30"/>
  <c r="J548" i="30"/>
  <c r="K548" i="30"/>
  <c r="L548" i="30"/>
  <c r="M548" i="30"/>
  <c r="N548" i="30"/>
  <c r="O548" i="30"/>
  <c r="P548" i="30"/>
  <c r="Q548" i="30"/>
  <c r="C549" i="30"/>
  <c r="D549" i="30"/>
  <c r="E549" i="30"/>
  <c r="F549" i="30"/>
  <c r="G549" i="30"/>
  <c r="H549" i="30"/>
  <c r="I549" i="30"/>
  <c r="J549" i="30"/>
  <c r="K549" i="30"/>
  <c r="L549" i="30"/>
  <c r="M549" i="30"/>
  <c r="N549" i="30"/>
  <c r="O549" i="30"/>
  <c r="P549" i="30"/>
  <c r="Q549" i="30"/>
  <c r="C550" i="30"/>
  <c r="D550" i="30"/>
  <c r="E550" i="30"/>
  <c r="F550" i="30"/>
  <c r="G550" i="30"/>
  <c r="H550" i="30"/>
  <c r="I550" i="30"/>
  <c r="J550" i="30"/>
  <c r="K550" i="30"/>
  <c r="L550" i="30"/>
  <c r="M550" i="30"/>
  <c r="N550" i="30"/>
  <c r="O550" i="30"/>
  <c r="P550" i="30"/>
  <c r="D545" i="30"/>
  <c r="E545" i="30"/>
  <c r="F545" i="30"/>
  <c r="G545" i="30"/>
  <c r="H545" i="30"/>
  <c r="I545" i="30"/>
  <c r="J545" i="30"/>
  <c r="K545" i="30"/>
  <c r="L545" i="30"/>
  <c r="M545" i="30"/>
  <c r="N545" i="30"/>
  <c r="O545" i="30"/>
  <c r="P545" i="30"/>
  <c r="Q545" i="30"/>
  <c r="C545" i="30"/>
  <c r="Q543" i="30"/>
  <c r="C539" i="30"/>
  <c r="D539" i="30"/>
  <c r="E539" i="30"/>
  <c r="F539" i="30"/>
  <c r="G539" i="30"/>
  <c r="H539" i="30"/>
  <c r="I539" i="30"/>
  <c r="J539" i="30"/>
  <c r="K539" i="30"/>
  <c r="L539" i="30"/>
  <c r="M539" i="30"/>
  <c r="N539" i="30"/>
  <c r="O539" i="30"/>
  <c r="P539" i="30"/>
  <c r="Q539" i="30"/>
  <c r="C540" i="30"/>
  <c r="D540" i="30"/>
  <c r="E540" i="30"/>
  <c r="F540" i="30"/>
  <c r="G540" i="30"/>
  <c r="H540" i="30"/>
  <c r="I540" i="30"/>
  <c r="J540" i="30"/>
  <c r="K540" i="30"/>
  <c r="L540" i="30"/>
  <c r="M540" i="30"/>
  <c r="N540" i="30"/>
  <c r="O540" i="30"/>
  <c r="P540" i="30"/>
  <c r="Q540" i="30"/>
  <c r="C541" i="30"/>
  <c r="D541" i="30"/>
  <c r="E541" i="30"/>
  <c r="F541" i="30"/>
  <c r="G541" i="30"/>
  <c r="H541" i="30"/>
  <c r="I541" i="30"/>
  <c r="J541" i="30"/>
  <c r="K541" i="30"/>
  <c r="L541" i="30"/>
  <c r="M541" i="30"/>
  <c r="N541" i="30"/>
  <c r="O541" i="30"/>
  <c r="P541" i="30"/>
  <c r="Q541" i="30"/>
  <c r="C542" i="30"/>
  <c r="D542" i="30"/>
  <c r="E542" i="30"/>
  <c r="F542" i="30"/>
  <c r="G542" i="30"/>
  <c r="H542" i="30"/>
  <c r="I542" i="30"/>
  <c r="J542" i="30"/>
  <c r="K542" i="30"/>
  <c r="L542" i="30"/>
  <c r="M542" i="30"/>
  <c r="N542" i="30"/>
  <c r="O542" i="30"/>
  <c r="P542" i="30"/>
  <c r="Q542" i="30"/>
  <c r="C543" i="30"/>
  <c r="D543" i="30"/>
  <c r="E543" i="30"/>
  <c r="F543" i="30"/>
  <c r="G543" i="30"/>
  <c r="H543" i="30"/>
  <c r="I543" i="30"/>
  <c r="J543" i="30"/>
  <c r="K543" i="30"/>
  <c r="L543" i="30"/>
  <c r="M543" i="30"/>
  <c r="N543" i="30"/>
  <c r="O543" i="30"/>
  <c r="P543" i="30"/>
  <c r="D538" i="30"/>
  <c r="E538" i="30"/>
  <c r="F538" i="30"/>
  <c r="G538" i="30"/>
  <c r="H538" i="30"/>
  <c r="I538" i="30"/>
  <c r="J538" i="30"/>
  <c r="K538" i="30"/>
  <c r="L538" i="30"/>
  <c r="M538" i="30"/>
  <c r="N538" i="30"/>
  <c r="O538" i="30"/>
  <c r="P538" i="30"/>
  <c r="Q538" i="30"/>
  <c r="C538" i="30"/>
  <c r="Q536" i="30"/>
  <c r="C532" i="30"/>
  <c r="D532" i="30"/>
  <c r="E532" i="30"/>
  <c r="F532" i="30"/>
  <c r="G532" i="30"/>
  <c r="H532" i="30"/>
  <c r="I532" i="30"/>
  <c r="J532" i="30"/>
  <c r="K532" i="30"/>
  <c r="L532" i="30"/>
  <c r="M532" i="30"/>
  <c r="N532" i="30"/>
  <c r="O532" i="30"/>
  <c r="P532" i="30"/>
  <c r="Q532" i="30"/>
  <c r="C533" i="30"/>
  <c r="D533" i="30"/>
  <c r="E533" i="30"/>
  <c r="F533" i="30"/>
  <c r="G533" i="30"/>
  <c r="H533" i="30"/>
  <c r="I533" i="30"/>
  <c r="J533" i="30"/>
  <c r="K533" i="30"/>
  <c r="L533" i="30"/>
  <c r="M533" i="30"/>
  <c r="N533" i="30"/>
  <c r="O533" i="30"/>
  <c r="P533" i="30"/>
  <c r="Q533" i="30"/>
  <c r="C534" i="30"/>
  <c r="D534" i="30"/>
  <c r="E534" i="30"/>
  <c r="F534" i="30"/>
  <c r="G534" i="30"/>
  <c r="H534" i="30"/>
  <c r="I534" i="30"/>
  <c r="J534" i="30"/>
  <c r="K534" i="30"/>
  <c r="L534" i="30"/>
  <c r="M534" i="30"/>
  <c r="N534" i="30"/>
  <c r="O534" i="30"/>
  <c r="P534" i="30"/>
  <c r="Q534" i="30"/>
  <c r="C535" i="30"/>
  <c r="D535" i="30"/>
  <c r="E535" i="30"/>
  <c r="F535" i="30"/>
  <c r="G535" i="30"/>
  <c r="H535" i="30"/>
  <c r="I535" i="30"/>
  <c r="J535" i="30"/>
  <c r="K535" i="30"/>
  <c r="L535" i="30"/>
  <c r="M535" i="30"/>
  <c r="N535" i="30"/>
  <c r="O535" i="30"/>
  <c r="P535" i="30"/>
  <c r="Q535" i="30"/>
  <c r="C536" i="30"/>
  <c r="D536" i="30"/>
  <c r="E536" i="30"/>
  <c r="F536" i="30"/>
  <c r="G536" i="30"/>
  <c r="H536" i="30"/>
  <c r="I536" i="30"/>
  <c r="J536" i="30"/>
  <c r="K536" i="30"/>
  <c r="L536" i="30"/>
  <c r="M536" i="30"/>
  <c r="N536" i="30"/>
  <c r="O536" i="30"/>
  <c r="P536" i="30"/>
  <c r="D531" i="30"/>
  <c r="E531" i="30"/>
  <c r="F531" i="30"/>
  <c r="G531" i="30"/>
  <c r="H531" i="30"/>
  <c r="I531" i="30"/>
  <c r="J531" i="30"/>
  <c r="K531" i="30"/>
  <c r="L531" i="30"/>
  <c r="M531" i="30"/>
  <c r="N531" i="30"/>
  <c r="O531" i="30"/>
  <c r="P531" i="30"/>
  <c r="Q531" i="30"/>
  <c r="C531" i="30"/>
  <c r="Q529" i="30"/>
  <c r="C525" i="30"/>
  <c r="D525" i="30"/>
  <c r="E525" i="30"/>
  <c r="F525" i="30"/>
  <c r="G525" i="30"/>
  <c r="H525" i="30"/>
  <c r="I525" i="30"/>
  <c r="J525" i="30"/>
  <c r="K525" i="30"/>
  <c r="L525" i="30"/>
  <c r="M525" i="30"/>
  <c r="N525" i="30"/>
  <c r="O525" i="30"/>
  <c r="P525" i="30"/>
  <c r="Q525" i="30"/>
  <c r="C526" i="30"/>
  <c r="D526" i="30"/>
  <c r="E526" i="30"/>
  <c r="F526" i="30"/>
  <c r="G526" i="30"/>
  <c r="H526" i="30"/>
  <c r="I526" i="30"/>
  <c r="J526" i="30"/>
  <c r="K526" i="30"/>
  <c r="L526" i="30"/>
  <c r="M526" i="30"/>
  <c r="N526" i="30"/>
  <c r="O526" i="30"/>
  <c r="P526" i="30"/>
  <c r="Q526" i="30"/>
  <c r="C527" i="30"/>
  <c r="D527" i="30"/>
  <c r="E527" i="30"/>
  <c r="F527" i="30"/>
  <c r="G527" i="30"/>
  <c r="H527" i="30"/>
  <c r="I527" i="30"/>
  <c r="J527" i="30"/>
  <c r="K527" i="30"/>
  <c r="L527" i="30"/>
  <c r="M527" i="30"/>
  <c r="N527" i="30"/>
  <c r="O527" i="30"/>
  <c r="P527" i="30"/>
  <c r="Q527" i="30"/>
  <c r="C528" i="30"/>
  <c r="D528" i="30"/>
  <c r="E528" i="30"/>
  <c r="F528" i="30"/>
  <c r="G528" i="30"/>
  <c r="H528" i="30"/>
  <c r="I528" i="30"/>
  <c r="J528" i="30"/>
  <c r="K528" i="30"/>
  <c r="L528" i="30"/>
  <c r="M528" i="30"/>
  <c r="N528" i="30"/>
  <c r="O528" i="30"/>
  <c r="P528" i="30"/>
  <c r="Q528" i="30"/>
  <c r="C529" i="30"/>
  <c r="D529" i="30"/>
  <c r="E529" i="30"/>
  <c r="F529" i="30"/>
  <c r="G529" i="30"/>
  <c r="H529" i="30"/>
  <c r="I529" i="30"/>
  <c r="J529" i="30"/>
  <c r="K529" i="30"/>
  <c r="L529" i="30"/>
  <c r="M529" i="30"/>
  <c r="N529" i="30"/>
  <c r="O529" i="30"/>
  <c r="P529" i="30"/>
  <c r="D524" i="30"/>
  <c r="E524" i="30"/>
  <c r="F524" i="30"/>
  <c r="G524" i="30"/>
  <c r="H524" i="30"/>
  <c r="I524" i="30"/>
  <c r="J524" i="30"/>
  <c r="K524" i="30"/>
  <c r="L524" i="30"/>
  <c r="M524" i="30"/>
  <c r="N524" i="30"/>
  <c r="O524" i="30"/>
  <c r="P524" i="30"/>
  <c r="Q524" i="30"/>
  <c r="C524" i="30"/>
  <c r="Q522" i="30"/>
  <c r="C518" i="30"/>
  <c r="D518" i="30"/>
  <c r="E518" i="30"/>
  <c r="F518" i="30"/>
  <c r="G518" i="30"/>
  <c r="H518" i="30"/>
  <c r="I518" i="30"/>
  <c r="J518" i="30"/>
  <c r="K518" i="30"/>
  <c r="L518" i="30"/>
  <c r="M518" i="30"/>
  <c r="N518" i="30"/>
  <c r="O518" i="30"/>
  <c r="P518" i="30"/>
  <c r="Q518" i="30"/>
  <c r="C519" i="30"/>
  <c r="D519" i="30"/>
  <c r="E519" i="30"/>
  <c r="F519" i="30"/>
  <c r="G519" i="30"/>
  <c r="H519" i="30"/>
  <c r="I519" i="30"/>
  <c r="J519" i="30"/>
  <c r="K519" i="30"/>
  <c r="L519" i="30"/>
  <c r="M519" i="30"/>
  <c r="N519" i="30"/>
  <c r="O519" i="30"/>
  <c r="P519" i="30"/>
  <c r="Q519" i="30"/>
  <c r="C520" i="30"/>
  <c r="D520" i="30"/>
  <c r="E520" i="30"/>
  <c r="F520" i="30"/>
  <c r="G520" i="30"/>
  <c r="H520" i="30"/>
  <c r="I520" i="30"/>
  <c r="J520" i="30"/>
  <c r="K520" i="30"/>
  <c r="L520" i="30"/>
  <c r="M520" i="30"/>
  <c r="N520" i="30"/>
  <c r="O520" i="30"/>
  <c r="P520" i="30"/>
  <c r="Q520" i="30"/>
  <c r="C521" i="30"/>
  <c r="D521" i="30"/>
  <c r="E521" i="30"/>
  <c r="F521" i="30"/>
  <c r="G521" i="30"/>
  <c r="H521" i="30"/>
  <c r="I521" i="30"/>
  <c r="J521" i="30"/>
  <c r="K521" i="30"/>
  <c r="L521" i="30"/>
  <c r="M521" i="30"/>
  <c r="N521" i="30"/>
  <c r="O521" i="30"/>
  <c r="P521" i="30"/>
  <c r="Q521" i="30"/>
  <c r="C522" i="30"/>
  <c r="D522" i="30"/>
  <c r="E522" i="30"/>
  <c r="F522" i="30"/>
  <c r="G522" i="30"/>
  <c r="H522" i="30"/>
  <c r="I522" i="30"/>
  <c r="J522" i="30"/>
  <c r="K522" i="30"/>
  <c r="L522" i="30"/>
  <c r="M522" i="30"/>
  <c r="N522" i="30"/>
  <c r="O522" i="30"/>
  <c r="P522" i="30"/>
  <c r="Q517" i="30"/>
  <c r="D517" i="30"/>
  <c r="E517" i="30"/>
  <c r="F517" i="30"/>
  <c r="G517" i="30"/>
  <c r="H517" i="30"/>
  <c r="I517" i="30"/>
  <c r="J517" i="30"/>
  <c r="K517" i="30"/>
  <c r="L517" i="30"/>
  <c r="M517" i="30"/>
  <c r="N517" i="30"/>
  <c r="O517" i="30"/>
  <c r="P517" i="30"/>
  <c r="C517" i="30"/>
  <c r="Q508" i="30"/>
  <c r="Q515" i="30"/>
  <c r="C511" i="30"/>
  <c r="D511" i="30"/>
  <c r="E511" i="30"/>
  <c r="F511" i="30"/>
  <c r="G511" i="30"/>
  <c r="H511" i="30"/>
  <c r="I511" i="30"/>
  <c r="J511" i="30"/>
  <c r="K511" i="30"/>
  <c r="L511" i="30"/>
  <c r="M511" i="30"/>
  <c r="N511" i="30"/>
  <c r="O511" i="30"/>
  <c r="P511" i="30"/>
  <c r="Q511" i="30"/>
  <c r="C512" i="30"/>
  <c r="D512" i="30"/>
  <c r="E512" i="30"/>
  <c r="F512" i="30"/>
  <c r="G512" i="30"/>
  <c r="H512" i="30"/>
  <c r="I512" i="30"/>
  <c r="J512" i="30"/>
  <c r="K512" i="30"/>
  <c r="L512" i="30"/>
  <c r="M512" i="30"/>
  <c r="N512" i="30"/>
  <c r="O512" i="30"/>
  <c r="P512" i="30"/>
  <c r="Q512" i="30"/>
  <c r="C513" i="30"/>
  <c r="D513" i="30"/>
  <c r="E513" i="30"/>
  <c r="F513" i="30"/>
  <c r="G513" i="30"/>
  <c r="H513" i="30"/>
  <c r="I513" i="30"/>
  <c r="J513" i="30"/>
  <c r="K513" i="30"/>
  <c r="L513" i="30"/>
  <c r="M513" i="30"/>
  <c r="N513" i="30"/>
  <c r="O513" i="30"/>
  <c r="P513" i="30"/>
  <c r="Q513" i="30"/>
  <c r="C514" i="30"/>
  <c r="D514" i="30"/>
  <c r="E514" i="30"/>
  <c r="F514" i="30"/>
  <c r="G514" i="30"/>
  <c r="H514" i="30"/>
  <c r="I514" i="30"/>
  <c r="J514" i="30"/>
  <c r="K514" i="30"/>
  <c r="L514" i="30"/>
  <c r="M514" i="30"/>
  <c r="N514" i="30"/>
  <c r="O514" i="30"/>
  <c r="P514" i="30"/>
  <c r="Q514" i="30"/>
  <c r="C515" i="30"/>
  <c r="D515" i="30"/>
  <c r="E515" i="30"/>
  <c r="F515" i="30"/>
  <c r="G515" i="30"/>
  <c r="H515" i="30"/>
  <c r="I515" i="30"/>
  <c r="J515" i="30"/>
  <c r="K515" i="30"/>
  <c r="L515" i="30"/>
  <c r="M515" i="30"/>
  <c r="N515" i="30"/>
  <c r="O515" i="30"/>
  <c r="P515" i="30"/>
  <c r="D510" i="30"/>
  <c r="E510" i="30"/>
  <c r="F510" i="30"/>
  <c r="G510" i="30"/>
  <c r="H510" i="30"/>
  <c r="I510" i="30"/>
  <c r="J510" i="30"/>
  <c r="K510" i="30"/>
  <c r="L510" i="30"/>
  <c r="M510" i="30"/>
  <c r="N510" i="30"/>
  <c r="O510" i="30"/>
  <c r="P510" i="30"/>
  <c r="Q510" i="30"/>
  <c r="C510" i="30"/>
  <c r="C504" i="30" l="1"/>
  <c r="D504" i="30"/>
  <c r="E504" i="30"/>
  <c r="F504" i="30"/>
  <c r="G504" i="30"/>
  <c r="H504" i="30"/>
  <c r="I504" i="30"/>
  <c r="J504" i="30"/>
  <c r="K504" i="30"/>
  <c r="L504" i="30"/>
  <c r="M504" i="30"/>
  <c r="N504" i="30"/>
  <c r="O504" i="30"/>
  <c r="P504" i="30"/>
  <c r="Q504" i="30"/>
  <c r="C505" i="30"/>
  <c r="D505" i="30"/>
  <c r="E505" i="30"/>
  <c r="F505" i="30"/>
  <c r="G505" i="30"/>
  <c r="H505" i="30"/>
  <c r="I505" i="30"/>
  <c r="J505" i="30"/>
  <c r="K505" i="30"/>
  <c r="L505" i="30"/>
  <c r="M505" i="30"/>
  <c r="N505" i="30"/>
  <c r="O505" i="30"/>
  <c r="P505" i="30"/>
  <c r="Q505" i="30"/>
  <c r="C506" i="30"/>
  <c r="D506" i="30"/>
  <c r="E506" i="30"/>
  <c r="F506" i="30"/>
  <c r="G506" i="30"/>
  <c r="H506" i="30"/>
  <c r="I506" i="30"/>
  <c r="J506" i="30"/>
  <c r="K506" i="30"/>
  <c r="L506" i="30"/>
  <c r="M506" i="30"/>
  <c r="N506" i="30"/>
  <c r="O506" i="30"/>
  <c r="P506" i="30"/>
  <c r="Q506" i="30"/>
  <c r="C507" i="30"/>
  <c r="D507" i="30"/>
  <c r="E507" i="30"/>
  <c r="F507" i="30"/>
  <c r="G507" i="30"/>
  <c r="H507" i="30"/>
  <c r="I507" i="30"/>
  <c r="J507" i="30"/>
  <c r="K507" i="30"/>
  <c r="L507" i="30"/>
  <c r="M507" i="30"/>
  <c r="N507" i="30"/>
  <c r="O507" i="30"/>
  <c r="P507" i="30"/>
  <c r="Q507" i="30"/>
  <c r="C508" i="30"/>
  <c r="D508" i="30"/>
  <c r="E508" i="30"/>
  <c r="F508" i="30"/>
  <c r="G508" i="30"/>
  <c r="H508" i="30"/>
  <c r="I508" i="30"/>
  <c r="J508" i="30"/>
  <c r="K508" i="30"/>
  <c r="L508" i="30"/>
  <c r="M508" i="30"/>
  <c r="N508" i="30"/>
  <c r="O508" i="30"/>
  <c r="P508" i="30"/>
  <c r="D503" i="30"/>
  <c r="E503" i="30"/>
  <c r="F503" i="30"/>
  <c r="G503" i="30"/>
  <c r="H503" i="30"/>
  <c r="I503" i="30"/>
  <c r="J503" i="30"/>
  <c r="K503" i="30"/>
  <c r="L503" i="30"/>
  <c r="M503" i="30"/>
  <c r="N503" i="30"/>
  <c r="O503" i="30"/>
  <c r="P503" i="30"/>
  <c r="Q503" i="30"/>
  <c r="C503" i="30"/>
  <c r="Q501" i="30"/>
  <c r="C497" i="30"/>
  <c r="D497" i="30"/>
  <c r="E497" i="30"/>
  <c r="F497" i="30"/>
  <c r="G497" i="30"/>
  <c r="H497" i="30"/>
  <c r="I497" i="30"/>
  <c r="J497" i="30"/>
  <c r="K497" i="30"/>
  <c r="L497" i="30"/>
  <c r="M497" i="30"/>
  <c r="N497" i="30"/>
  <c r="O497" i="30"/>
  <c r="P497" i="30"/>
  <c r="Q497" i="30"/>
  <c r="C498" i="30"/>
  <c r="D498" i="30"/>
  <c r="E498" i="30"/>
  <c r="F498" i="30"/>
  <c r="G498" i="30"/>
  <c r="H498" i="30"/>
  <c r="I498" i="30"/>
  <c r="J498" i="30"/>
  <c r="K498" i="30"/>
  <c r="L498" i="30"/>
  <c r="M498" i="30"/>
  <c r="N498" i="30"/>
  <c r="O498" i="30"/>
  <c r="P498" i="30"/>
  <c r="Q498" i="30"/>
  <c r="C499" i="30"/>
  <c r="D499" i="30"/>
  <c r="E499" i="30"/>
  <c r="F499" i="30"/>
  <c r="G499" i="30"/>
  <c r="H499" i="30"/>
  <c r="I499" i="30"/>
  <c r="J499" i="30"/>
  <c r="K499" i="30"/>
  <c r="L499" i="30"/>
  <c r="M499" i="30"/>
  <c r="N499" i="30"/>
  <c r="O499" i="30"/>
  <c r="P499" i="30"/>
  <c r="Q499" i="30"/>
  <c r="C500" i="30"/>
  <c r="D500" i="30"/>
  <c r="E500" i="30"/>
  <c r="F500" i="30"/>
  <c r="G500" i="30"/>
  <c r="H500" i="30"/>
  <c r="I500" i="30"/>
  <c r="J500" i="30"/>
  <c r="K500" i="30"/>
  <c r="L500" i="30"/>
  <c r="M500" i="30"/>
  <c r="N500" i="30"/>
  <c r="O500" i="30"/>
  <c r="P500" i="30"/>
  <c r="Q500" i="30"/>
  <c r="C501" i="30"/>
  <c r="D501" i="30"/>
  <c r="E501" i="30"/>
  <c r="F501" i="30"/>
  <c r="G501" i="30"/>
  <c r="H501" i="30"/>
  <c r="I501" i="30"/>
  <c r="J501" i="30"/>
  <c r="K501" i="30"/>
  <c r="L501" i="30"/>
  <c r="M501" i="30"/>
  <c r="N501" i="30"/>
  <c r="O501" i="30"/>
  <c r="P501" i="30"/>
  <c r="D496" i="30"/>
  <c r="E496" i="30"/>
  <c r="F496" i="30"/>
  <c r="G496" i="30"/>
  <c r="H496" i="30"/>
  <c r="I496" i="30"/>
  <c r="J496" i="30"/>
  <c r="K496" i="30"/>
  <c r="L496" i="30"/>
  <c r="M496" i="30"/>
  <c r="N496" i="30"/>
  <c r="O496" i="30"/>
  <c r="P496" i="30"/>
  <c r="Q496" i="30"/>
  <c r="C496" i="30"/>
  <c r="Q494" i="30"/>
  <c r="C490" i="30"/>
  <c r="D490" i="30"/>
  <c r="E490" i="30"/>
  <c r="F490" i="30"/>
  <c r="G490" i="30"/>
  <c r="H490" i="30"/>
  <c r="I490" i="30"/>
  <c r="J490" i="30"/>
  <c r="K490" i="30"/>
  <c r="L490" i="30"/>
  <c r="M490" i="30"/>
  <c r="N490" i="30"/>
  <c r="O490" i="30"/>
  <c r="P490" i="30"/>
  <c r="Q490" i="30"/>
  <c r="C491" i="30"/>
  <c r="D491" i="30"/>
  <c r="E491" i="30"/>
  <c r="F491" i="30"/>
  <c r="G491" i="30"/>
  <c r="H491" i="30"/>
  <c r="I491" i="30"/>
  <c r="J491" i="30"/>
  <c r="K491" i="30"/>
  <c r="L491" i="30"/>
  <c r="M491" i="30"/>
  <c r="N491" i="30"/>
  <c r="O491" i="30"/>
  <c r="P491" i="30"/>
  <c r="Q491" i="30"/>
  <c r="C492" i="30"/>
  <c r="D492" i="30"/>
  <c r="E492" i="30"/>
  <c r="F492" i="30"/>
  <c r="G492" i="30"/>
  <c r="H492" i="30"/>
  <c r="I492" i="30"/>
  <c r="J492" i="30"/>
  <c r="K492" i="30"/>
  <c r="L492" i="30"/>
  <c r="M492" i="30"/>
  <c r="N492" i="30"/>
  <c r="O492" i="30"/>
  <c r="P492" i="30"/>
  <c r="Q492" i="30"/>
  <c r="C493" i="30"/>
  <c r="D493" i="30"/>
  <c r="E493" i="30"/>
  <c r="F493" i="30"/>
  <c r="G493" i="30"/>
  <c r="H493" i="30"/>
  <c r="I493" i="30"/>
  <c r="J493" i="30"/>
  <c r="K493" i="30"/>
  <c r="L493" i="30"/>
  <c r="M493" i="30"/>
  <c r="N493" i="30"/>
  <c r="O493" i="30"/>
  <c r="P493" i="30"/>
  <c r="Q493" i="30"/>
  <c r="C494" i="30"/>
  <c r="D494" i="30"/>
  <c r="E494" i="30"/>
  <c r="F494" i="30"/>
  <c r="G494" i="30"/>
  <c r="H494" i="30"/>
  <c r="I494" i="30"/>
  <c r="J494" i="30"/>
  <c r="K494" i="30"/>
  <c r="L494" i="30"/>
  <c r="M494" i="30"/>
  <c r="N494" i="30"/>
  <c r="O494" i="30"/>
  <c r="P494" i="30"/>
  <c r="D489" i="30"/>
  <c r="E489" i="30"/>
  <c r="F489" i="30"/>
  <c r="G489" i="30"/>
  <c r="H489" i="30"/>
  <c r="I489" i="30"/>
  <c r="J489" i="30"/>
  <c r="K489" i="30"/>
  <c r="L489" i="30"/>
  <c r="M489" i="30"/>
  <c r="N489" i="30"/>
  <c r="O489" i="30"/>
  <c r="P489" i="30"/>
  <c r="Q489" i="30"/>
  <c r="C489" i="30"/>
  <c r="Q487" i="30"/>
  <c r="C483" i="30"/>
  <c r="D483" i="30"/>
  <c r="E483" i="30"/>
  <c r="F483" i="30"/>
  <c r="G483" i="30"/>
  <c r="H483" i="30"/>
  <c r="I483" i="30"/>
  <c r="J483" i="30"/>
  <c r="K483" i="30"/>
  <c r="L483" i="30"/>
  <c r="M483" i="30"/>
  <c r="N483" i="30"/>
  <c r="O483" i="30"/>
  <c r="P483" i="30"/>
  <c r="Q483" i="30"/>
  <c r="C484" i="30"/>
  <c r="D484" i="30"/>
  <c r="E484" i="30"/>
  <c r="F484" i="30"/>
  <c r="G484" i="30"/>
  <c r="H484" i="30"/>
  <c r="I484" i="30"/>
  <c r="J484" i="30"/>
  <c r="K484" i="30"/>
  <c r="L484" i="30"/>
  <c r="M484" i="30"/>
  <c r="N484" i="30"/>
  <c r="O484" i="30"/>
  <c r="P484" i="30"/>
  <c r="Q484" i="30"/>
  <c r="C485" i="30"/>
  <c r="D485" i="30"/>
  <c r="E485" i="30"/>
  <c r="F485" i="30"/>
  <c r="G485" i="30"/>
  <c r="H485" i="30"/>
  <c r="I485" i="30"/>
  <c r="J485" i="30"/>
  <c r="K485" i="30"/>
  <c r="L485" i="30"/>
  <c r="M485" i="30"/>
  <c r="N485" i="30"/>
  <c r="O485" i="30"/>
  <c r="P485" i="30"/>
  <c r="Q485" i="30"/>
  <c r="C486" i="30"/>
  <c r="D486" i="30"/>
  <c r="E486" i="30"/>
  <c r="F486" i="30"/>
  <c r="G486" i="30"/>
  <c r="H486" i="30"/>
  <c r="I486" i="30"/>
  <c r="J486" i="30"/>
  <c r="K486" i="30"/>
  <c r="L486" i="30"/>
  <c r="M486" i="30"/>
  <c r="N486" i="30"/>
  <c r="O486" i="30"/>
  <c r="P486" i="30"/>
  <c r="Q486" i="30"/>
  <c r="C487" i="30"/>
  <c r="D487" i="30"/>
  <c r="E487" i="30"/>
  <c r="F487" i="30"/>
  <c r="G487" i="30"/>
  <c r="H487" i="30"/>
  <c r="I487" i="30"/>
  <c r="J487" i="30"/>
  <c r="K487" i="30"/>
  <c r="L487" i="30"/>
  <c r="M487" i="30"/>
  <c r="N487" i="30"/>
  <c r="O487" i="30"/>
  <c r="P487" i="30"/>
  <c r="D482" i="30"/>
  <c r="E482" i="30"/>
  <c r="F482" i="30"/>
  <c r="G482" i="30"/>
  <c r="H482" i="30"/>
  <c r="I482" i="30"/>
  <c r="J482" i="30"/>
  <c r="K482" i="30"/>
  <c r="L482" i="30"/>
  <c r="M482" i="30"/>
  <c r="N482" i="30"/>
  <c r="O482" i="30"/>
  <c r="P482" i="30"/>
  <c r="Q482" i="30"/>
  <c r="C482" i="30"/>
  <c r="Q480" i="30"/>
  <c r="C476" i="30"/>
  <c r="D476" i="30"/>
  <c r="E476" i="30"/>
  <c r="F476" i="30"/>
  <c r="G476" i="30"/>
  <c r="H476" i="30"/>
  <c r="I476" i="30"/>
  <c r="J476" i="30"/>
  <c r="K476" i="30"/>
  <c r="L476" i="30"/>
  <c r="M476" i="30"/>
  <c r="N476" i="30"/>
  <c r="O476" i="30"/>
  <c r="P476" i="30"/>
  <c r="Q476" i="30"/>
  <c r="C477" i="30"/>
  <c r="D477" i="30"/>
  <c r="E477" i="30"/>
  <c r="F477" i="30"/>
  <c r="G477" i="30"/>
  <c r="H477" i="30"/>
  <c r="I477" i="30"/>
  <c r="J477" i="30"/>
  <c r="K477" i="30"/>
  <c r="L477" i="30"/>
  <c r="M477" i="30"/>
  <c r="N477" i="30"/>
  <c r="O477" i="30"/>
  <c r="P477" i="30"/>
  <c r="Q477" i="30"/>
  <c r="C478" i="30"/>
  <c r="D478" i="30"/>
  <c r="E478" i="30"/>
  <c r="F478" i="30"/>
  <c r="G478" i="30"/>
  <c r="H478" i="30"/>
  <c r="I478" i="30"/>
  <c r="J478" i="30"/>
  <c r="K478" i="30"/>
  <c r="L478" i="30"/>
  <c r="M478" i="30"/>
  <c r="N478" i="30"/>
  <c r="O478" i="30"/>
  <c r="P478" i="30"/>
  <c r="Q478" i="30"/>
  <c r="C479" i="30"/>
  <c r="D479" i="30"/>
  <c r="E479" i="30"/>
  <c r="F479" i="30"/>
  <c r="G479" i="30"/>
  <c r="H479" i="30"/>
  <c r="I479" i="30"/>
  <c r="J479" i="30"/>
  <c r="K479" i="30"/>
  <c r="L479" i="30"/>
  <c r="M479" i="30"/>
  <c r="N479" i="30"/>
  <c r="O479" i="30"/>
  <c r="P479" i="30"/>
  <c r="Q479" i="30"/>
  <c r="C480" i="30"/>
  <c r="D480" i="30"/>
  <c r="E480" i="30"/>
  <c r="F480" i="30"/>
  <c r="G480" i="30"/>
  <c r="H480" i="30"/>
  <c r="I480" i="30"/>
  <c r="J480" i="30"/>
  <c r="K480" i="30"/>
  <c r="L480" i="30"/>
  <c r="M480" i="30"/>
  <c r="N480" i="30"/>
  <c r="O480" i="30"/>
  <c r="P480" i="30"/>
  <c r="D475" i="30"/>
  <c r="E475" i="30"/>
  <c r="F475" i="30"/>
  <c r="G475" i="30"/>
  <c r="H475" i="30"/>
  <c r="I475" i="30"/>
  <c r="J475" i="30"/>
  <c r="K475" i="30"/>
  <c r="L475" i="30"/>
  <c r="M475" i="30"/>
  <c r="N475" i="30"/>
  <c r="O475" i="30"/>
  <c r="P475" i="30"/>
  <c r="Q475" i="30"/>
  <c r="C475" i="30"/>
  <c r="Q473" i="30"/>
  <c r="C469" i="30"/>
  <c r="D469" i="30"/>
  <c r="E469" i="30"/>
  <c r="F469" i="30"/>
  <c r="G469" i="30"/>
  <c r="H469" i="30"/>
  <c r="I469" i="30"/>
  <c r="J469" i="30"/>
  <c r="K469" i="30"/>
  <c r="L469" i="30"/>
  <c r="M469" i="30"/>
  <c r="N469" i="30"/>
  <c r="O469" i="30"/>
  <c r="P469" i="30"/>
  <c r="Q469" i="30"/>
  <c r="C470" i="30"/>
  <c r="D470" i="30"/>
  <c r="E470" i="30"/>
  <c r="F470" i="30"/>
  <c r="G470" i="30"/>
  <c r="H470" i="30"/>
  <c r="I470" i="30"/>
  <c r="J470" i="30"/>
  <c r="K470" i="30"/>
  <c r="L470" i="30"/>
  <c r="M470" i="30"/>
  <c r="N470" i="30"/>
  <c r="O470" i="30"/>
  <c r="P470" i="30"/>
  <c r="Q470" i="30"/>
  <c r="C471" i="30"/>
  <c r="D471" i="30"/>
  <c r="E471" i="30"/>
  <c r="F471" i="30"/>
  <c r="G471" i="30"/>
  <c r="H471" i="30"/>
  <c r="I471" i="30"/>
  <c r="J471" i="30"/>
  <c r="K471" i="30"/>
  <c r="L471" i="30"/>
  <c r="M471" i="30"/>
  <c r="N471" i="30"/>
  <c r="O471" i="30"/>
  <c r="P471" i="30"/>
  <c r="Q471" i="30"/>
  <c r="C472" i="30"/>
  <c r="D472" i="30"/>
  <c r="E472" i="30"/>
  <c r="F472" i="30"/>
  <c r="G472" i="30"/>
  <c r="H472" i="30"/>
  <c r="I472" i="30"/>
  <c r="J472" i="30"/>
  <c r="K472" i="30"/>
  <c r="L472" i="30"/>
  <c r="M472" i="30"/>
  <c r="N472" i="30"/>
  <c r="O472" i="30"/>
  <c r="P472" i="30"/>
  <c r="Q472" i="30"/>
  <c r="C473" i="30"/>
  <c r="D473" i="30"/>
  <c r="E473" i="30"/>
  <c r="F473" i="30"/>
  <c r="G473" i="30"/>
  <c r="H473" i="30"/>
  <c r="I473" i="30"/>
  <c r="J473" i="30"/>
  <c r="K473" i="30"/>
  <c r="L473" i="30"/>
  <c r="M473" i="30"/>
  <c r="N473" i="30"/>
  <c r="O473" i="30"/>
  <c r="P473" i="30"/>
  <c r="D468" i="30"/>
  <c r="E468" i="30"/>
  <c r="F468" i="30"/>
  <c r="G468" i="30"/>
  <c r="H468" i="30"/>
  <c r="I468" i="30"/>
  <c r="J468" i="30"/>
  <c r="K468" i="30"/>
  <c r="L468" i="30"/>
  <c r="M468" i="30"/>
  <c r="N468" i="30"/>
  <c r="O468" i="30"/>
  <c r="P468" i="30"/>
  <c r="Q468" i="30"/>
  <c r="C468" i="30"/>
  <c r="Q466" i="30"/>
  <c r="C462" i="30"/>
  <c r="D462" i="30"/>
  <c r="E462" i="30"/>
  <c r="F462" i="30"/>
  <c r="G462" i="30"/>
  <c r="H462" i="30"/>
  <c r="I462" i="30"/>
  <c r="J462" i="30"/>
  <c r="K462" i="30"/>
  <c r="L462" i="30"/>
  <c r="M462" i="30"/>
  <c r="N462" i="30"/>
  <c r="O462" i="30"/>
  <c r="P462" i="30"/>
  <c r="Q462" i="30"/>
  <c r="C463" i="30"/>
  <c r="D463" i="30"/>
  <c r="E463" i="30"/>
  <c r="F463" i="30"/>
  <c r="G463" i="30"/>
  <c r="H463" i="30"/>
  <c r="I463" i="30"/>
  <c r="J463" i="30"/>
  <c r="K463" i="30"/>
  <c r="L463" i="30"/>
  <c r="M463" i="30"/>
  <c r="N463" i="30"/>
  <c r="O463" i="30"/>
  <c r="P463" i="30"/>
  <c r="Q463" i="30"/>
  <c r="C464" i="30"/>
  <c r="D464" i="30"/>
  <c r="E464" i="30"/>
  <c r="F464" i="30"/>
  <c r="G464" i="30"/>
  <c r="H464" i="30"/>
  <c r="I464" i="30"/>
  <c r="J464" i="30"/>
  <c r="K464" i="30"/>
  <c r="L464" i="30"/>
  <c r="M464" i="30"/>
  <c r="N464" i="30"/>
  <c r="O464" i="30"/>
  <c r="P464" i="30"/>
  <c r="Q464" i="30"/>
  <c r="C465" i="30"/>
  <c r="D465" i="30"/>
  <c r="E465" i="30"/>
  <c r="F465" i="30"/>
  <c r="G465" i="30"/>
  <c r="H465" i="30"/>
  <c r="I465" i="30"/>
  <c r="J465" i="30"/>
  <c r="K465" i="30"/>
  <c r="L465" i="30"/>
  <c r="M465" i="30"/>
  <c r="N465" i="30"/>
  <c r="O465" i="30"/>
  <c r="P465" i="30"/>
  <c r="Q465" i="30"/>
  <c r="C466" i="30"/>
  <c r="D466" i="30"/>
  <c r="E466" i="30"/>
  <c r="F466" i="30"/>
  <c r="G466" i="30"/>
  <c r="H466" i="30"/>
  <c r="I466" i="30"/>
  <c r="J466" i="30"/>
  <c r="K466" i="30"/>
  <c r="L466" i="30"/>
  <c r="M466" i="30"/>
  <c r="N466" i="30"/>
  <c r="O466" i="30"/>
  <c r="P466" i="30"/>
  <c r="D461" i="30"/>
  <c r="E461" i="30"/>
  <c r="F461" i="30"/>
  <c r="G461" i="30"/>
  <c r="H461" i="30"/>
  <c r="I461" i="30"/>
  <c r="J461" i="30"/>
  <c r="K461" i="30"/>
  <c r="L461" i="30"/>
  <c r="M461" i="30"/>
  <c r="N461" i="30"/>
  <c r="O461" i="30"/>
  <c r="P461" i="30"/>
  <c r="Q461" i="30"/>
  <c r="C461" i="30"/>
  <c r="Q459" i="30"/>
  <c r="C455" i="30"/>
  <c r="D455" i="30"/>
  <c r="E455" i="30"/>
  <c r="F455" i="30"/>
  <c r="G455" i="30"/>
  <c r="H455" i="30"/>
  <c r="I455" i="30"/>
  <c r="J455" i="30"/>
  <c r="K455" i="30"/>
  <c r="L455" i="30"/>
  <c r="M455" i="30"/>
  <c r="N455" i="30"/>
  <c r="O455" i="30"/>
  <c r="P455" i="30"/>
  <c r="Q455" i="30"/>
  <c r="C456" i="30"/>
  <c r="D456" i="30"/>
  <c r="E456" i="30"/>
  <c r="F456" i="30"/>
  <c r="G456" i="30"/>
  <c r="H456" i="30"/>
  <c r="I456" i="30"/>
  <c r="J456" i="30"/>
  <c r="K456" i="30"/>
  <c r="L456" i="30"/>
  <c r="M456" i="30"/>
  <c r="N456" i="30"/>
  <c r="O456" i="30"/>
  <c r="P456" i="30"/>
  <c r="Q456" i="30"/>
  <c r="C457" i="30"/>
  <c r="D457" i="30"/>
  <c r="E457" i="30"/>
  <c r="F457" i="30"/>
  <c r="G457" i="30"/>
  <c r="H457" i="30"/>
  <c r="I457" i="30"/>
  <c r="J457" i="30"/>
  <c r="K457" i="30"/>
  <c r="L457" i="30"/>
  <c r="M457" i="30"/>
  <c r="N457" i="30"/>
  <c r="O457" i="30"/>
  <c r="P457" i="30"/>
  <c r="Q457" i="30"/>
  <c r="C458" i="30"/>
  <c r="D458" i="30"/>
  <c r="E458" i="30"/>
  <c r="F458" i="30"/>
  <c r="G458" i="30"/>
  <c r="H458" i="30"/>
  <c r="I458" i="30"/>
  <c r="J458" i="30"/>
  <c r="K458" i="30"/>
  <c r="L458" i="30"/>
  <c r="M458" i="30"/>
  <c r="N458" i="30"/>
  <c r="O458" i="30"/>
  <c r="P458" i="30"/>
  <c r="Q458" i="30"/>
  <c r="C459" i="30"/>
  <c r="D459" i="30"/>
  <c r="E459" i="30"/>
  <c r="F459" i="30"/>
  <c r="G459" i="30"/>
  <c r="H459" i="30"/>
  <c r="I459" i="30"/>
  <c r="J459" i="30"/>
  <c r="K459" i="30"/>
  <c r="L459" i="30"/>
  <c r="M459" i="30"/>
  <c r="N459" i="30"/>
  <c r="O459" i="30"/>
  <c r="P459" i="30"/>
  <c r="D454" i="30"/>
  <c r="E454" i="30"/>
  <c r="F454" i="30"/>
  <c r="G454" i="30"/>
  <c r="H454" i="30"/>
  <c r="I454" i="30"/>
  <c r="J454" i="30"/>
  <c r="K454" i="30"/>
  <c r="L454" i="30"/>
  <c r="M454" i="30"/>
  <c r="N454" i="30"/>
  <c r="O454" i="30"/>
  <c r="P454" i="30"/>
  <c r="Q454" i="30"/>
  <c r="C454" i="30"/>
  <c r="Q452" i="30"/>
  <c r="C448" i="30"/>
  <c r="D448" i="30"/>
  <c r="E448" i="30"/>
  <c r="F448" i="30"/>
  <c r="G448" i="30"/>
  <c r="H448" i="30"/>
  <c r="I448" i="30"/>
  <c r="J448" i="30"/>
  <c r="K448" i="30"/>
  <c r="L448" i="30"/>
  <c r="M448" i="30"/>
  <c r="N448" i="30"/>
  <c r="O448" i="30"/>
  <c r="P448" i="30"/>
  <c r="Q448" i="30"/>
  <c r="C449" i="30"/>
  <c r="D449" i="30"/>
  <c r="E449" i="30"/>
  <c r="F449" i="30"/>
  <c r="G449" i="30"/>
  <c r="H449" i="30"/>
  <c r="I449" i="30"/>
  <c r="J449" i="30"/>
  <c r="K449" i="30"/>
  <c r="L449" i="30"/>
  <c r="M449" i="30"/>
  <c r="N449" i="30"/>
  <c r="O449" i="30"/>
  <c r="P449" i="30"/>
  <c r="Q449" i="30"/>
  <c r="C450" i="30"/>
  <c r="D450" i="30"/>
  <c r="E450" i="30"/>
  <c r="F450" i="30"/>
  <c r="G450" i="30"/>
  <c r="H450" i="30"/>
  <c r="I450" i="30"/>
  <c r="J450" i="30"/>
  <c r="K450" i="30"/>
  <c r="L450" i="30"/>
  <c r="M450" i="30"/>
  <c r="N450" i="30"/>
  <c r="O450" i="30"/>
  <c r="P450" i="30"/>
  <c r="Q450" i="30"/>
  <c r="C451" i="30"/>
  <c r="D451" i="30"/>
  <c r="E451" i="30"/>
  <c r="F451" i="30"/>
  <c r="G451" i="30"/>
  <c r="H451" i="30"/>
  <c r="I451" i="30"/>
  <c r="J451" i="30"/>
  <c r="K451" i="30"/>
  <c r="L451" i="30"/>
  <c r="M451" i="30"/>
  <c r="N451" i="30"/>
  <c r="O451" i="30"/>
  <c r="P451" i="30"/>
  <c r="Q451" i="30"/>
  <c r="C452" i="30"/>
  <c r="D452" i="30"/>
  <c r="E452" i="30"/>
  <c r="F452" i="30"/>
  <c r="G452" i="30"/>
  <c r="H452" i="30"/>
  <c r="I452" i="30"/>
  <c r="J452" i="30"/>
  <c r="K452" i="30"/>
  <c r="L452" i="30"/>
  <c r="M452" i="30"/>
  <c r="N452" i="30"/>
  <c r="O452" i="30"/>
  <c r="P452" i="30"/>
  <c r="D447" i="30"/>
  <c r="E447" i="30"/>
  <c r="F447" i="30"/>
  <c r="G447" i="30"/>
  <c r="H447" i="30"/>
  <c r="I447" i="30"/>
  <c r="J447" i="30"/>
  <c r="K447" i="30"/>
  <c r="L447" i="30"/>
  <c r="M447" i="30"/>
  <c r="N447" i="30"/>
  <c r="O447" i="30"/>
  <c r="P447" i="30"/>
  <c r="Q447" i="30"/>
  <c r="C447" i="30"/>
  <c r="Q445" i="30"/>
  <c r="C441" i="30"/>
  <c r="D441" i="30"/>
  <c r="E441" i="30"/>
  <c r="F441" i="30"/>
  <c r="G441" i="30"/>
  <c r="H441" i="30"/>
  <c r="I441" i="30"/>
  <c r="J441" i="30"/>
  <c r="K441" i="30"/>
  <c r="L441" i="30"/>
  <c r="M441" i="30"/>
  <c r="N441" i="30"/>
  <c r="O441" i="30"/>
  <c r="P441" i="30"/>
  <c r="Q441" i="30"/>
  <c r="C442" i="30"/>
  <c r="D442" i="30"/>
  <c r="E442" i="30"/>
  <c r="F442" i="30"/>
  <c r="G442" i="30"/>
  <c r="H442" i="30"/>
  <c r="I442" i="30"/>
  <c r="J442" i="30"/>
  <c r="K442" i="30"/>
  <c r="L442" i="30"/>
  <c r="M442" i="30"/>
  <c r="N442" i="30"/>
  <c r="O442" i="30"/>
  <c r="P442" i="30"/>
  <c r="Q442" i="30"/>
  <c r="C443" i="30"/>
  <c r="D443" i="30"/>
  <c r="E443" i="30"/>
  <c r="F443" i="30"/>
  <c r="G443" i="30"/>
  <c r="H443" i="30"/>
  <c r="I443" i="30"/>
  <c r="J443" i="30"/>
  <c r="K443" i="30"/>
  <c r="L443" i="30"/>
  <c r="M443" i="30"/>
  <c r="N443" i="30"/>
  <c r="O443" i="30"/>
  <c r="P443" i="30"/>
  <c r="Q443" i="30"/>
  <c r="C444" i="30"/>
  <c r="D444" i="30"/>
  <c r="E444" i="30"/>
  <c r="F444" i="30"/>
  <c r="G444" i="30"/>
  <c r="H444" i="30"/>
  <c r="I444" i="30"/>
  <c r="J444" i="30"/>
  <c r="K444" i="30"/>
  <c r="L444" i="30"/>
  <c r="M444" i="30"/>
  <c r="N444" i="30"/>
  <c r="O444" i="30"/>
  <c r="P444" i="30"/>
  <c r="Q444" i="30"/>
  <c r="C445" i="30"/>
  <c r="D445" i="30"/>
  <c r="E445" i="30"/>
  <c r="F445" i="30"/>
  <c r="G445" i="30"/>
  <c r="H445" i="30"/>
  <c r="I445" i="30"/>
  <c r="J445" i="30"/>
  <c r="K445" i="30"/>
  <c r="L445" i="30"/>
  <c r="M445" i="30"/>
  <c r="N445" i="30"/>
  <c r="O445" i="30"/>
  <c r="P445" i="30"/>
  <c r="D440" i="30"/>
  <c r="E440" i="30"/>
  <c r="F440" i="30"/>
  <c r="G440" i="30"/>
  <c r="H440" i="30"/>
  <c r="I440" i="30"/>
  <c r="J440" i="30"/>
  <c r="K440" i="30"/>
  <c r="L440" i="30"/>
  <c r="M440" i="30"/>
  <c r="N440" i="30"/>
  <c r="O440" i="30"/>
  <c r="P440" i="30"/>
  <c r="Q440" i="30"/>
  <c r="C440" i="30"/>
  <c r="Q438" i="30"/>
  <c r="C434" i="30"/>
  <c r="D434" i="30"/>
  <c r="E434" i="30"/>
  <c r="F434" i="30"/>
  <c r="G434" i="30"/>
  <c r="H434" i="30"/>
  <c r="I434" i="30"/>
  <c r="J434" i="30"/>
  <c r="K434" i="30"/>
  <c r="L434" i="30"/>
  <c r="M434" i="30"/>
  <c r="N434" i="30"/>
  <c r="O434" i="30"/>
  <c r="P434" i="30"/>
  <c r="Q434" i="30"/>
  <c r="C435" i="30"/>
  <c r="D435" i="30"/>
  <c r="E435" i="30"/>
  <c r="F435" i="30"/>
  <c r="G435" i="30"/>
  <c r="H435" i="30"/>
  <c r="I435" i="30"/>
  <c r="J435" i="30"/>
  <c r="K435" i="30"/>
  <c r="L435" i="30"/>
  <c r="M435" i="30"/>
  <c r="N435" i="30"/>
  <c r="O435" i="30"/>
  <c r="P435" i="30"/>
  <c r="Q435" i="30"/>
  <c r="C436" i="30"/>
  <c r="D436" i="30"/>
  <c r="E436" i="30"/>
  <c r="F436" i="30"/>
  <c r="G436" i="30"/>
  <c r="H436" i="30"/>
  <c r="I436" i="30"/>
  <c r="J436" i="30"/>
  <c r="K436" i="30"/>
  <c r="L436" i="30"/>
  <c r="M436" i="30"/>
  <c r="N436" i="30"/>
  <c r="O436" i="30"/>
  <c r="P436" i="30"/>
  <c r="Q436" i="30"/>
  <c r="C437" i="30"/>
  <c r="D437" i="30"/>
  <c r="E437" i="30"/>
  <c r="F437" i="30"/>
  <c r="G437" i="30"/>
  <c r="H437" i="30"/>
  <c r="I437" i="30"/>
  <c r="J437" i="30"/>
  <c r="K437" i="30"/>
  <c r="L437" i="30"/>
  <c r="M437" i="30"/>
  <c r="N437" i="30"/>
  <c r="O437" i="30"/>
  <c r="P437" i="30"/>
  <c r="Q437" i="30"/>
  <c r="C438" i="30"/>
  <c r="D438" i="30"/>
  <c r="E438" i="30"/>
  <c r="F438" i="30"/>
  <c r="G438" i="30"/>
  <c r="H438" i="30"/>
  <c r="I438" i="30"/>
  <c r="J438" i="30"/>
  <c r="K438" i="30"/>
  <c r="L438" i="30"/>
  <c r="M438" i="30"/>
  <c r="N438" i="30"/>
  <c r="O438" i="30"/>
  <c r="P438" i="30"/>
  <c r="D433" i="30"/>
  <c r="E433" i="30"/>
  <c r="F433" i="30"/>
  <c r="G433" i="30"/>
  <c r="H433" i="30"/>
  <c r="I433" i="30"/>
  <c r="J433" i="30"/>
  <c r="K433" i="30"/>
  <c r="L433" i="30"/>
  <c r="M433" i="30"/>
  <c r="N433" i="30"/>
  <c r="O433" i="30"/>
  <c r="P433" i="30"/>
  <c r="Q433" i="30"/>
  <c r="C433" i="30"/>
  <c r="Q431" i="30"/>
  <c r="C427" i="30"/>
  <c r="D427" i="30"/>
  <c r="E427" i="30"/>
  <c r="F427" i="30"/>
  <c r="G427" i="30"/>
  <c r="H427" i="30"/>
  <c r="I427" i="30"/>
  <c r="J427" i="30"/>
  <c r="K427" i="30"/>
  <c r="L427" i="30"/>
  <c r="M427" i="30"/>
  <c r="N427" i="30"/>
  <c r="O427" i="30"/>
  <c r="P427" i="30"/>
  <c r="Q427" i="30"/>
  <c r="C428" i="30"/>
  <c r="D428" i="30"/>
  <c r="E428" i="30"/>
  <c r="F428" i="30"/>
  <c r="G428" i="30"/>
  <c r="H428" i="30"/>
  <c r="I428" i="30"/>
  <c r="J428" i="30"/>
  <c r="K428" i="30"/>
  <c r="L428" i="30"/>
  <c r="M428" i="30"/>
  <c r="N428" i="30"/>
  <c r="O428" i="30"/>
  <c r="P428" i="30"/>
  <c r="Q428" i="30"/>
  <c r="C429" i="30"/>
  <c r="D429" i="30"/>
  <c r="E429" i="30"/>
  <c r="F429" i="30"/>
  <c r="G429" i="30"/>
  <c r="H429" i="30"/>
  <c r="I429" i="30"/>
  <c r="J429" i="30"/>
  <c r="K429" i="30"/>
  <c r="L429" i="30"/>
  <c r="M429" i="30"/>
  <c r="N429" i="30"/>
  <c r="O429" i="30"/>
  <c r="P429" i="30"/>
  <c r="Q429" i="30"/>
  <c r="C430" i="30"/>
  <c r="D430" i="30"/>
  <c r="E430" i="30"/>
  <c r="F430" i="30"/>
  <c r="G430" i="30"/>
  <c r="H430" i="30"/>
  <c r="I430" i="30"/>
  <c r="J430" i="30"/>
  <c r="K430" i="30"/>
  <c r="L430" i="30"/>
  <c r="M430" i="30"/>
  <c r="N430" i="30"/>
  <c r="O430" i="30"/>
  <c r="P430" i="30"/>
  <c r="Q430" i="30"/>
  <c r="C431" i="30"/>
  <c r="D431" i="30"/>
  <c r="E431" i="30"/>
  <c r="F431" i="30"/>
  <c r="G431" i="30"/>
  <c r="H431" i="30"/>
  <c r="I431" i="30"/>
  <c r="J431" i="30"/>
  <c r="K431" i="30"/>
  <c r="L431" i="30"/>
  <c r="M431" i="30"/>
  <c r="N431" i="30"/>
  <c r="O431" i="30"/>
  <c r="P431" i="30"/>
  <c r="D426" i="30"/>
  <c r="E426" i="30"/>
  <c r="F426" i="30"/>
  <c r="G426" i="30"/>
  <c r="H426" i="30"/>
  <c r="I426" i="30"/>
  <c r="J426" i="30"/>
  <c r="K426" i="30"/>
  <c r="L426" i="30"/>
  <c r="M426" i="30"/>
  <c r="N426" i="30"/>
  <c r="O426" i="30"/>
  <c r="P426" i="30"/>
  <c r="Q426" i="30"/>
  <c r="C426" i="30"/>
  <c r="Q424" i="30"/>
  <c r="C420" i="30"/>
  <c r="D420" i="30"/>
  <c r="E420" i="30"/>
  <c r="F420" i="30"/>
  <c r="G420" i="30"/>
  <c r="H420" i="30"/>
  <c r="I420" i="30"/>
  <c r="J420" i="30"/>
  <c r="K420" i="30"/>
  <c r="L420" i="30"/>
  <c r="M420" i="30"/>
  <c r="N420" i="30"/>
  <c r="O420" i="30"/>
  <c r="P420" i="30"/>
  <c r="Q420" i="30"/>
  <c r="C421" i="30"/>
  <c r="D421" i="30"/>
  <c r="E421" i="30"/>
  <c r="F421" i="30"/>
  <c r="G421" i="30"/>
  <c r="H421" i="30"/>
  <c r="I421" i="30"/>
  <c r="J421" i="30"/>
  <c r="K421" i="30"/>
  <c r="L421" i="30"/>
  <c r="M421" i="30"/>
  <c r="N421" i="30"/>
  <c r="O421" i="30"/>
  <c r="P421" i="30"/>
  <c r="Q421" i="30"/>
  <c r="C422" i="30"/>
  <c r="D422" i="30"/>
  <c r="E422" i="30"/>
  <c r="F422" i="30"/>
  <c r="G422" i="30"/>
  <c r="H422" i="30"/>
  <c r="I422" i="30"/>
  <c r="J422" i="30"/>
  <c r="K422" i="30"/>
  <c r="L422" i="30"/>
  <c r="M422" i="30"/>
  <c r="N422" i="30"/>
  <c r="O422" i="30"/>
  <c r="P422" i="30"/>
  <c r="Q422" i="30"/>
  <c r="C423" i="30"/>
  <c r="D423" i="30"/>
  <c r="E423" i="30"/>
  <c r="F423" i="30"/>
  <c r="G423" i="30"/>
  <c r="H423" i="30"/>
  <c r="I423" i="30"/>
  <c r="J423" i="30"/>
  <c r="K423" i="30"/>
  <c r="L423" i="30"/>
  <c r="M423" i="30"/>
  <c r="N423" i="30"/>
  <c r="O423" i="30"/>
  <c r="P423" i="30"/>
  <c r="Q423" i="30"/>
  <c r="C424" i="30"/>
  <c r="D424" i="30"/>
  <c r="E424" i="30"/>
  <c r="F424" i="30"/>
  <c r="G424" i="30"/>
  <c r="H424" i="30"/>
  <c r="I424" i="30"/>
  <c r="J424" i="30"/>
  <c r="K424" i="30"/>
  <c r="L424" i="30"/>
  <c r="M424" i="30"/>
  <c r="N424" i="30"/>
  <c r="O424" i="30"/>
  <c r="P424" i="30"/>
  <c r="D419" i="30"/>
  <c r="E419" i="30"/>
  <c r="F419" i="30"/>
  <c r="G419" i="30"/>
  <c r="H419" i="30"/>
  <c r="I419" i="30"/>
  <c r="J419" i="30"/>
  <c r="K419" i="30"/>
  <c r="L419" i="30"/>
  <c r="M419" i="30"/>
  <c r="N419" i="30"/>
  <c r="O419" i="30"/>
  <c r="P419" i="30"/>
  <c r="Q419" i="30"/>
  <c r="C419" i="30"/>
  <c r="Q417" i="30"/>
  <c r="C413" i="30"/>
  <c r="D413" i="30"/>
  <c r="E413" i="30"/>
  <c r="F413" i="30"/>
  <c r="G413" i="30"/>
  <c r="H413" i="30"/>
  <c r="I413" i="30"/>
  <c r="J413" i="30"/>
  <c r="K413" i="30"/>
  <c r="L413" i="30"/>
  <c r="M413" i="30"/>
  <c r="N413" i="30"/>
  <c r="O413" i="30"/>
  <c r="P413" i="30"/>
  <c r="Q413" i="30"/>
  <c r="C414" i="30"/>
  <c r="D414" i="30"/>
  <c r="E414" i="30"/>
  <c r="F414" i="30"/>
  <c r="G414" i="30"/>
  <c r="H414" i="30"/>
  <c r="I414" i="30"/>
  <c r="J414" i="30"/>
  <c r="K414" i="30"/>
  <c r="L414" i="30"/>
  <c r="M414" i="30"/>
  <c r="N414" i="30"/>
  <c r="O414" i="30"/>
  <c r="P414" i="30"/>
  <c r="Q414" i="30"/>
  <c r="C415" i="30"/>
  <c r="D415" i="30"/>
  <c r="E415" i="30"/>
  <c r="F415" i="30"/>
  <c r="G415" i="30"/>
  <c r="H415" i="30"/>
  <c r="I415" i="30"/>
  <c r="J415" i="30"/>
  <c r="K415" i="30"/>
  <c r="L415" i="30"/>
  <c r="M415" i="30"/>
  <c r="N415" i="30"/>
  <c r="O415" i="30"/>
  <c r="P415" i="30"/>
  <c r="Q415" i="30"/>
  <c r="C416" i="30"/>
  <c r="D416" i="30"/>
  <c r="E416" i="30"/>
  <c r="F416" i="30"/>
  <c r="G416" i="30"/>
  <c r="H416" i="30"/>
  <c r="I416" i="30"/>
  <c r="J416" i="30"/>
  <c r="K416" i="30"/>
  <c r="L416" i="30"/>
  <c r="M416" i="30"/>
  <c r="N416" i="30"/>
  <c r="O416" i="30"/>
  <c r="P416" i="30"/>
  <c r="Q416" i="30"/>
  <c r="C417" i="30"/>
  <c r="D417" i="30"/>
  <c r="E417" i="30"/>
  <c r="F417" i="30"/>
  <c r="G417" i="30"/>
  <c r="H417" i="30"/>
  <c r="I417" i="30"/>
  <c r="J417" i="30"/>
  <c r="K417" i="30"/>
  <c r="L417" i="30"/>
  <c r="M417" i="30"/>
  <c r="N417" i="30"/>
  <c r="O417" i="30"/>
  <c r="P417" i="30"/>
  <c r="D412" i="30"/>
  <c r="E412" i="30"/>
  <c r="F412" i="30"/>
  <c r="G412" i="30"/>
  <c r="H412" i="30"/>
  <c r="I412" i="30"/>
  <c r="J412" i="30"/>
  <c r="K412" i="30"/>
  <c r="L412" i="30"/>
  <c r="M412" i="30"/>
  <c r="N412" i="30"/>
  <c r="O412" i="30"/>
  <c r="P412" i="30"/>
  <c r="Q412" i="30"/>
  <c r="C412" i="30"/>
  <c r="Q410" i="30"/>
  <c r="C406" i="30"/>
  <c r="D406" i="30"/>
  <c r="E406" i="30"/>
  <c r="F406" i="30"/>
  <c r="G406" i="30"/>
  <c r="H406" i="30"/>
  <c r="I406" i="30"/>
  <c r="J406" i="30"/>
  <c r="K406" i="30"/>
  <c r="L406" i="30"/>
  <c r="M406" i="30"/>
  <c r="N406" i="30"/>
  <c r="O406" i="30"/>
  <c r="P406" i="30"/>
  <c r="Q406" i="30"/>
  <c r="C407" i="30"/>
  <c r="D407" i="30"/>
  <c r="E407" i="30"/>
  <c r="F407" i="30"/>
  <c r="G407" i="30"/>
  <c r="H407" i="30"/>
  <c r="I407" i="30"/>
  <c r="J407" i="30"/>
  <c r="K407" i="30"/>
  <c r="L407" i="30"/>
  <c r="M407" i="30"/>
  <c r="N407" i="30"/>
  <c r="O407" i="30"/>
  <c r="P407" i="30"/>
  <c r="Q407" i="30"/>
  <c r="C408" i="30"/>
  <c r="D408" i="30"/>
  <c r="E408" i="30"/>
  <c r="F408" i="30"/>
  <c r="G408" i="30"/>
  <c r="H408" i="30"/>
  <c r="I408" i="30"/>
  <c r="J408" i="30"/>
  <c r="K408" i="30"/>
  <c r="L408" i="30"/>
  <c r="M408" i="30"/>
  <c r="N408" i="30"/>
  <c r="O408" i="30"/>
  <c r="P408" i="30"/>
  <c r="Q408" i="30"/>
  <c r="C409" i="30"/>
  <c r="D409" i="30"/>
  <c r="E409" i="30"/>
  <c r="F409" i="30"/>
  <c r="G409" i="30"/>
  <c r="H409" i="30"/>
  <c r="I409" i="30"/>
  <c r="J409" i="30"/>
  <c r="K409" i="30"/>
  <c r="L409" i="30"/>
  <c r="M409" i="30"/>
  <c r="N409" i="30"/>
  <c r="O409" i="30"/>
  <c r="P409" i="30"/>
  <c r="Q409" i="30"/>
  <c r="C410" i="30"/>
  <c r="D410" i="30"/>
  <c r="E410" i="30"/>
  <c r="F410" i="30"/>
  <c r="G410" i="30"/>
  <c r="H410" i="30"/>
  <c r="I410" i="30"/>
  <c r="J410" i="30"/>
  <c r="K410" i="30"/>
  <c r="L410" i="30"/>
  <c r="M410" i="30"/>
  <c r="N410" i="30"/>
  <c r="O410" i="30"/>
  <c r="P410" i="30"/>
  <c r="D405" i="30"/>
  <c r="E405" i="30"/>
  <c r="F405" i="30"/>
  <c r="G405" i="30"/>
  <c r="H405" i="30"/>
  <c r="I405" i="30"/>
  <c r="J405" i="30"/>
  <c r="K405" i="30"/>
  <c r="L405" i="30"/>
  <c r="M405" i="30"/>
  <c r="N405" i="30"/>
  <c r="O405" i="30"/>
  <c r="P405" i="30"/>
  <c r="Q405" i="30"/>
  <c r="C405" i="30"/>
  <c r="Q403" i="30"/>
  <c r="C399" i="30"/>
  <c r="D399" i="30"/>
  <c r="E399" i="30"/>
  <c r="F399" i="30"/>
  <c r="G399" i="30"/>
  <c r="H399" i="30"/>
  <c r="I399" i="30"/>
  <c r="J399" i="30"/>
  <c r="K399" i="30"/>
  <c r="L399" i="30"/>
  <c r="M399" i="30"/>
  <c r="N399" i="30"/>
  <c r="O399" i="30"/>
  <c r="P399" i="30"/>
  <c r="Q399" i="30"/>
  <c r="C400" i="30"/>
  <c r="D400" i="30"/>
  <c r="E400" i="30"/>
  <c r="F400" i="30"/>
  <c r="G400" i="30"/>
  <c r="H400" i="30"/>
  <c r="I400" i="30"/>
  <c r="J400" i="30"/>
  <c r="K400" i="30"/>
  <c r="L400" i="30"/>
  <c r="M400" i="30"/>
  <c r="N400" i="30"/>
  <c r="O400" i="30"/>
  <c r="P400" i="30"/>
  <c r="Q400" i="30"/>
  <c r="C401" i="30"/>
  <c r="D401" i="30"/>
  <c r="E401" i="30"/>
  <c r="F401" i="30"/>
  <c r="G401" i="30"/>
  <c r="H401" i="30"/>
  <c r="I401" i="30"/>
  <c r="J401" i="30"/>
  <c r="K401" i="30"/>
  <c r="L401" i="30"/>
  <c r="M401" i="30"/>
  <c r="N401" i="30"/>
  <c r="O401" i="30"/>
  <c r="P401" i="30"/>
  <c r="Q401" i="30"/>
  <c r="C402" i="30"/>
  <c r="D402" i="30"/>
  <c r="E402" i="30"/>
  <c r="F402" i="30"/>
  <c r="G402" i="30"/>
  <c r="H402" i="30"/>
  <c r="I402" i="30"/>
  <c r="J402" i="30"/>
  <c r="K402" i="30"/>
  <c r="L402" i="30"/>
  <c r="M402" i="30"/>
  <c r="N402" i="30"/>
  <c r="O402" i="30"/>
  <c r="P402" i="30"/>
  <c r="Q402" i="30"/>
  <c r="C403" i="30"/>
  <c r="D403" i="30"/>
  <c r="E403" i="30"/>
  <c r="F403" i="30"/>
  <c r="G403" i="30"/>
  <c r="H403" i="30"/>
  <c r="I403" i="30"/>
  <c r="J403" i="30"/>
  <c r="K403" i="30"/>
  <c r="L403" i="30"/>
  <c r="M403" i="30"/>
  <c r="N403" i="30"/>
  <c r="O403" i="30"/>
  <c r="P403" i="30"/>
  <c r="D398" i="30"/>
  <c r="E398" i="30"/>
  <c r="F398" i="30"/>
  <c r="G398" i="30"/>
  <c r="H398" i="30"/>
  <c r="I398" i="30"/>
  <c r="J398" i="30"/>
  <c r="K398" i="30"/>
  <c r="L398" i="30"/>
  <c r="M398" i="30"/>
  <c r="N398" i="30"/>
  <c r="O398" i="30"/>
  <c r="P398" i="30"/>
  <c r="Q398" i="30"/>
  <c r="C398" i="30"/>
  <c r="C391" i="30"/>
  <c r="Q333" i="30"/>
  <c r="C329" i="30"/>
  <c r="D329" i="30"/>
  <c r="E329" i="30"/>
  <c r="F329" i="30"/>
  <c r="G329" i="30"/>
  <c r="H329" i="30"/>
  <c r="I329" i="30"/>
  <c r="J329" i="30"/>
  <c r="K329" i="30"/>
  <c r="L329" i="30"/>
  <c r="M329" i="30"/>
  <c r="N329" i="30"/>
  <c r="O329" i="30"/>
  <c r="P329" i="30"/>
  <c r="Q329" i="30"/>
  <c r="C330" i="30"/>
  <c r="D330" i="30"/>
  <c r="E330" i="30"/>
  <c r="F330" i="30"/>
  <c r="G330" i="30"/>
  <c r="H330" i="30"/>
  <c r="I330" i="30"/>
  <c r="J330" i="30"/>
  <c r="K330" i="30"/>
  <c r="L330" i="30"/>
  <c r="M330" i="30"/>
  <c r="N330" i="30"/>
  <c r="O330" i="30"/>
  <c r="P330" i="30"/>
  <c r="Q330" i="30"/>
  <c r="C331" i="30"/>
  <c r="D331" i="30"/>
  <c r="E331" i="30"/>
  <c r="F331" i="30"/>
  <c r="G331" i="30"/>
  <c r="H331" i="30"/>
  <c r="I331" i="30"/>
  <c r="J331" i="30"/>
  <c r="K331" i="30"/>
  <c r="L331" i="30"/>
  <c r="M331" i="30"/>
  <c r="N331" i="30"/>
  <c r="O331" i="30"/>
  <c r="P331" i="30"/>
  <c r="Q331" i="30"/>
  <c r="C332" i="30"/>
  <c r="D332" i="30"/>
  <c r="E332" i="30"/>
  <c r="F332" i="30"/>
  <c r="G332" i="30"/>
  <c r="H332" i="30"/>
  <c r="I332" i="30"/>
  <c r="J332" i="30"/>
  <c r="K332" i="30"/>
  <c r="L332" i="30"/>
  <c r="M332" i="30"/>
  <c r="N332" i="30"/>
  <c r="O332" i="30"/>
  <c r="P332" i="30"/>
  <c r="Q332" i="30"/>
  <c r="C333" i="30"/>
  <c r="D333" i="30"/>
  <c r="E333" i="30"/>
  <c r="F333" i="30"/>
  <c r="G333" i="30"/>
  <c r="H333" i="30"/>
  <c r="I333" i="30"/>
  <c r="J333" i="30"/>
  <c r="K333" i="30"/>
  <c r="L333" i="30"/>
  <c r="M333" i="30"/>
  <c r="N333" i="30"/>
  <c r="O333" i="30"/>
  <c r="P333" i="30"/>
  <c r="D328" i="30"/>
  <c r="E328" i="30"/>
  <c r="F328" i="30"/>
  <c r="G328" i="30"/>
  <c r="H328" i="30"/>
  <c r="I328" i="30"/>
  <c r="J328" i="30"/>
  <c r="K328" i="30"/>
  <c r="L328" i="30"/>
  <c r="M328" i="30"/>
  <c r="N328" i="30"/>
  <c r="O328" i="30"/>
  <c r="P328" i="30"/>
  <c r="Q328" i="30"/>
  <c r="Q326" i="30"/>
  <c r="C322" i="30"/>
  <c r="D322" i="30"/>
  <c r="E322" i="30"/>
  <c r="F322" i="30"/>
  <c r="G322" i="30"/>
  <c r="H322" i="30"/>
  <c r="I322" i="30"/>
  <c r="J322" i="30"/>
  <c r="K322" i="30"/>
  <c r="L322" i="30"/>
  <c r="M322" i="30"/>
  <c r="N322" i="30"/>
  <c r="O322" i="30"/>
  <c r="P322" i="30"/>
  <c r="Q322" i="30"/>
  <c r="C323" i="30"/>
  <c r="D323" i="30"/>
  <c r="E323" i="30"/>
  <c r="F323" i="30"/>
  <c r="G323" i="30"/>
  <c r="H323" i="30"/>
  <c r="I323" i="30"/>
  <c r="J323" i="30"/>
  <c r="K323" i="30"/>
  <c r="L323" i="30"/>
  <c r="M323" i="30"/>
  <c r="N323" i="30"/>
  <c r="O323" i="30"/>
  <c r="P323" i="30"/>
  <c r="Q323" i="30"/>
  <c r="C324" i="30"/>
  <c r="D324" i="30"/>
  <c r="E324" i="30"/>
  <c r="F324" i="30"/>
  <c r="G324" i="30"/>
  <c r="H324" i="30"/>
  <c r="I324" i="30"/>
  <c r="J324" i="30"/>
  <c r="K324" i="30"/>
  <c r="L324" i="30"/>
  <c r="M324" i="30"/>
  <c r="N324" i="30"/>
  <c r="O324" i="30"/>
  <c r="P324" i="30"/>
  <c r="Q324" i="30"/>
  <c r="C325" i="30"/>
  <c r="D325" i="30"/>
  <c r="E325" i="30"/>
  <c r="F325" i="30"/>
  <c r="G325" i="30"/>
  <c r="H325" i="30"/>
  <c r="I325" i="30"/>
  <c r="J325" i="30"/>
  <c r="K325" i="30"/>
  <c r="L325" i="30"/>
  <c r="M325" i="30"/>
  <c r="N325" i="30"/>
  <c r="O325" i="30"/>
  <c r="P325" i="30"/>
  <c r="Q325" i="30"/>
  <c r="C326" i="30"/>
  <c r="D326" i="30"/>
  <c r="E326" i="30"/>
  <c r="F326" i="30"/>
  <c r="G326" i="30"/>
  <c r="H326" i="30"/>
  <c r="I326" i="30"/>
  <c r="J326" i="30"/>
  <c r="K326" i="30"/>
  <c r="L326" i="30"/>
  <c r="M326" i="30"/>
  <c r="N326" i="30"/>
  <c r="O326" i="30"/>
  <c r="P326" i="30"/>
  <c r="D321" i="30"/>
  <c r="E321" i="30"/>
  <c r="F321" i="30"/>
  <c r="G321" i="30"/>
  <c r="H321" i="30"/>
  <c r="I321" i="30"/>
  <c r="J321" i="30"/>
  <c r="K321" i="30"/>
  <c r="L321" i="30"/>
  <c r="M321" i="30"/>
  <c r="N321" i="30"/>
  <c r="O321" i="30"/>
  <c r="P321" i="30"/>
  <c r="Q321" i="30"/>
  <c r="Q319" i="30"/>
  <c r="C315" i="30"/>
  <c r="D315" i="30"/>
  <c r="E315" i="30"/>
  <c r="F315" i="30"/>
  <c r="G315" i="30"/>
  <c r="H315" i="30"/>
  <c r="I315" i="30"/>
  <c r="J315" i="30"/>
  <c r="K315" i="30"/>
  <c r="L315" i="30"/>
  <c r="M315" i="30"/>
  <c r="N315" i="30"/>
  <c r="O315" i="30"/>
  <c r="P315" i="30"/>
  <c r="Q315" i="30"/>
  <c r="C316" i="30"/>
  <c r="D316" i="30"/>
  <c r="E316" i="30"/>
  <c r="F316" i="30"/>
  <c r="G316" i="30"/>
  <c r="H316" i="30"/>
  <c r="I316" i="30"/>
  <c r="J316" i="30"/>
  <c r="K316" i="30"/>
  <c r="L316" i="30"/>
  <c r="M316" i="30"/>
  <c r="N316" i="30"/>
  <c r="O316" i="30"/>
  <c r="P316" i="30"/>
  <c r="Q316" i="30"/>
  <c r="C317" i="30"/>
  <c r="D317" i="30"/>
  <c r="E317" i="30"/>
  <c r="F317" i="30"/>
  <c r="G317" i="30"/>
  <c r="H317" i="30"/>
  <c r="I317" i="30"/>
  <c r="J317" i="30"/>
  <c r="K317" i="30"/>
  <c r="L317" i="30"/>
  <c r="M317" i="30"/>
  <c r="N317" i="30"/>
  <c r="O317" i="30"/>
  <c r="P317" i="30"/>
  <c r="Q317" i="30"/>
  <c r="C318" i="30"/>
  <c r="D318" i="30"/>
  <c r="E318" i="30"/>
  <c r="F318" i="30"/>
  <c r="G318" i="30"/>
  <c r="H318" i="30"/>
  <c r="I318" i="30"/>
  <c r="J318" i="30"/>
  <c r="K318" i="30"/>
  <c r="L318" i="30"/>
  <c r="M318" i="30"/>
  <c r="N318" i="30"/>
  <c r="O318" i="30"/>
  <c r="P318" i="30"/>
  <c r="Q318" i="30"/>
  <c r="C319" i="30"/>
  <c r="D319" i="30"/>
  <c r="E319" i="30"/>
  <c r="F319" i="30"/>
  <c r="G319" i="30"/>
  <c r="H319" i="30"/>
  <c r="I319" i="30"/>
  <c r="J319" i="30"/>
  <c r="K319" i="30"/>
  <c r="L319" i="30"/>
  <c r="M319" i="30"/>
  <c r="N319" i="30"/>
  <c r="O319" i="30"/>
  <c r="P319" i="30"/>
  <c r="D314" i="30"/>
  <c r="E314" i="30"/>
  <c r="F314" i="30"/>
  <c r="G314" i="30"/>
  <c r="H314" i="30"/>
  <c r="I314" i="30"/>
  <c r="J314" i="30"/>
  <c r="K314" i="30"/>
  <c r="L314" i="30"/>
  <c r="M314" i="30"/>
  <c r="N314" i="30"/>
  <c r="O314" i="30"/>
  <c r="P314" i="30"/>
  <c r="Q314" i="30"/>
  <c r="Q312" i="30"/>
  <c r="C308" i="30"/>
  <c r="D308" i="30"/>
  <c r="E308" i="30"/>
  <c r="F308" i="30"/>
  <c r="G308" i="30"/>
  <c r="H308" i="30"/>
  <c r="I308" i="30"/>
  <c r="J308" i="30"/>
  <c r="K308" i="30"/>
  <c r="L308" i="30"/>
  <c r="M308" i="30"/>
  <c r="N308" i="30"/>
  <c r="O308" i="30"/>
  <c r="P308" i="30"/>
  <c r="Q308" i="30"/>
  <c r="C309" i="30"/>
  <c r="D309" i="30"/>
  <c r="E309" i="30"/>
  <c r="F309" i="30"/>
  <c r="G309" i="30"/>
  <c r="H309" i="30"/>
  <c r="I309" i="30"/>
  <c r="J309" i="30"/>
  <c r="K309" i="30"/>
  <c r="L309" i="30"/>
  <c r="M309" i="30"/>
  <c r="N309" i="30"/>
  <c r="O309" i="30"/>
  <c r="P309" i="30"/>
  <c r="Q309" i="30"/>
  <c r="C310" i="30"/>
  <c r="D310" i="30"/>
  <c r="E310" i="30"/>
  <c r="F310" i="30"/>
  <c r="G310" i="30"/>
  <c r="H310" i="30"/>
  <c r="I310" i="30"/>
  <c r="J310" i="30"/>
  <c r="K310" i="30"/>
  <c r="L310" i="30"/>
  <c r="M310" i="30"/>
  <c r="N310" i="30"/>
  <c r="O310" i="30"/>
  <c r="P310" i="30"/>
  <c r="Q310" i="30"/>
  <c r="C311" i="30"/>
  <c r="D311" i="30"/>
  <c r="E311" i="30"/>
  <c r="F311" i="30"/>
  <c r="G311" i="30"/>
  <c r="H311" i="30"/>
  <c r="I311" i="30"/>
  <c r="J311" i="30"/>
  <c r="K311" i="30"/>
  <c r="L311" i="30"/>
  <c r="M311" i="30"/>
  <c r="N311" i="30"/>
  <c r="O311" i="30"/>
  <c r="P311" i="30"/>
  <c r="Q311" i="30"/>
  <c r="C312" i="30"/>
  <c r="D312" i="30"/>
  <c r="E312" i="30"/>
  <c r="F312" i="30"/>
  <c r="G312" i="30"/>
  <c r="H312" i="30"/>
  <c r="I312" i="30"/>
  <c r="J312" i="30"/>
  <c r="K312" i="30"/>
  <c r="L312" i="30"/>
  <c r="M312" i="30"/>
  <c r="N312" i="30"/>
  <c r="O312" i="30"/>
  <c r="P312" i="30"/>
  <c r="D307" i="30"/>
  <c r="E307" i="30"/>
  <c r="F307" i="30"/>
  <c r="G307" i="30"/>
  <c r="H307" i="30"/>
  <c r="I307" i="30"/>
  <c r="J307" i="30"/>
  <c r="K307" i="30"/>
  <c r="L307" i="30"/>
  <c r="M307" i="30"/>
  <c r="N307" i="30"/>
  <c r="O307" i="30"/>
  <c r="P307" i="30"/>
  <c r="Q307" i="30"/>
  <c r="Q305" i="30"/>
  <c r="C301" i="30"/>
  <c r="D301" i="30"/>
  <c r="E301" i="30"/>
  <c r="F301" i="30"/>
  <c r="G301" i="30"/>
  <c r="H301" i="30"/>
  <c r="I301" i="30"/>
  <c r="J301" i="30"/>
  <c r="K301" i="30"/>
  <c r="L301" i="30"/>
  <c r="M301" i="30"/>
  <c r="N301" i="30"/>
  <c r="O301" i="30"/>
  <c r="P301" i="30"/>
  <c r="Q301" i="30"/>
  <c r="C302" i="30"/>
  <c r="D302" i="30"/>
  <c r="E302" i="30"/>
  <c r="F302" i="30"/>
  <c r="G302" i="30"/>
  <c r="H302" i="30"/>
  <c r="I302" i="30"/>
  <c r="J302" i="30"/>
  <c r="K302" i="30"/>
  <c r="L302" i="30"/>
  <c r="M302" i="30"/>
  <c r="N302" i="30"/>
  <c r="O302" i="30"/>
  <c r="P302" i="30"/>
  <c r="Q302" i="30"/>
  <c r="C303" i="30"/>
  <c r="D303" i="30"/>
  <c r="E303" i="30"/>
  <c r="F303" i="30"/>
  <c r="G303" i="30"/>
  <c r="H303" i="30"/>
  <c r="I303" i="30"/>
  <c r="J303" i="30"/>
  <c r="K303" i="30"/>
  <c r="L303" i="30"/>
  <c r="M303" i="30"/>
  <c r="N303" i="30"/>
  <c r="O303" i="30"/>
  <c r="P303" i="30"/>
  <c r="Q303" i="30"/>
  <c r="C304" i="30"/>
  <c r="D304" i="30"/>
  <c r="E304" i="30"/>
  <c r="F304" i="30"/>
  <c r="G304" i="30"/>
  <c r="H304" i="30"/>
  <c r="I304" i="30"/>
  <c r="J304" i="30"/>
  <c r="K304" i="30"/>
  <c r="L304" i="30"/>
  <c r="M304" i="30"/>
  <c r="N304" i="30"/>
  <c r="O304" i="30"/>
  <c r="P304" i="30"/>
  <c r="Q304" i="30"/>
  <c r="C305" i="30"/>
  <c r="D305" i="30"/>
  <c r="E305" i="30"/>
  <c r="F305" i="30"/>
  <c r="G305" i="30"/>
  <c r="H305" i="30"/>
  <c r="I305" i="30"/>
  <c r="J305" i="30"/>
  <c r="K305" i="30"/>
  <c r="L305" i="30"/>
  <c r="M305" i="30"/>
  <c r="N305" i="30"/>
  <c r="O305" i="30"/>
  <c r="P305" i="30"/>
  <c r="D300" i="30"/>
  <c r="E300" i="30"/>
  <c r="F300" i="30"/>
  <c r="G300" i="30"/>
  <c r="H300" i="30"/>
  <c r="I300" i="30"/>
  <c r="J300" i="30"/>
  <c r="K300" i="30"/>
  <c r="L300" i="30"/>
  <c r="M300" i="30"/>
  <c r="N300" i="30"/>
  <c r="O300" i="30"/>
  <c r="P300" i="30"/>
  <c r="Q300" i="30"/>
  <c r="Q298" i="30"/>
  <c r="C294" i="30"/>
  <c r="D294" i="30"/>
  <c r="E294" i="30"/>
  <c r="F294" i="30"/>
  <c r="G294" i="30"/>
  <c r="H294" i="30"/>
  <c r="I294" i="30"/>
  <c r="J294" i="30"/>
  <c r="K294" i="30"/>
  <c r="L294" i="30"/>
  <c r="M294" i="30"/>
  <c r="N294" i="30"/>
  <c r="O294" i="30"/>
  <c r="P294" i="30"/>
  <c r="Q294" i="30"/>
  <c r="C295" i="30"/>
  <c r="D295" i="30"/>
  <c r="E295" i="30"/>
  <c r="F295" i="30"/>
  <c r="G295" i="30"/>
  <c r="H295" i="30"/>
  <c r="I295" i="30"/>
  <c r="J295" i="30"/>
  <c r="K295" i="30"/>
  <c r="L295" i="30"/>
  <c r="M295" i="30"/>
  <c r="N295" i="30"/>
  <c r="O295" i="30"/>
  <c r="P295" i="30"/>
  <c r="Q295" i="30"/>
  <c r="C296" i="30"/>
  <c r="D296" i="30"/>
  <c r="E296" i="30"/>
  <c r="F296" i="30"/>
  <c r="G296" i="30"/>
  <c r="H296" i="30"/>
  <c r="I296" i="30"/>
  <c r="J296" i="30"/>
  <c r="K296" i="30"/>
  <c r="L296" i="30"/>
  <c r="M296" i="30"/>
  <c r="N296" i="30"/>
  <c r="O296" i="30"/>
  <c r="P296" i="30"/>
  <c r="Q296" i="30"/>
  <c r="C297" i="30"/>
  <c r="D297" i="30"/>
  <c r="E297" i="30"/>
  <c r="F297" i="30"/>
  <c r="G297" i="30"/>
  <c r="H297" i="30"/>
  <c r="I297" i="30"/>
  <c r="J297" i="30"/>
  <c r="K297" i="30"/>
  <c r="L297" i="30"/>
  <c r="M297" i="30"/>
  <c r="N297" i="30"/>
  <c r="O297" i="30"/>
  <c r="P297" i="30"/>
  <c r="Q297" i="30"/>
  <c r="C298" i="30"/>
  <c r="D298" i="30"/>
  <c r="E298" i="30"/>
  <c r="F298" i="30"/>
  <c r="G298" i="30"/>
  <c r="H298" i="30"/>
  <c r="I298" i="30"/>
  <c r="J298" i="30"/>
  <c r="K298" i="30"/>
  <c r="L298" i="30"/>
  <c r="M298" i="30"/>
  <c r="N298" i="30"/>
  <c r="O298" i="30"/>
  <c r="P298" i="30"/>
  <c r="D293" i="30"/>
  <c r="E293" i="30"/>
  <c r="F293" i="30"/>
  <c r="G293" i="30"/>
  <c r="H293" i="30"/>
  <c r="I293" i="30"/>
  <c r="J293" i="30"/>
  <c r="K293" i="30"/>
  <c r="L293" i="30"/>
  <c r="M293" i="30"/>
  <c r="N293" i="30"/>
  <c r="O293" i="30"/>
  <c r="P293" i="30"/>
  <c r="Q293" i="30"/>
  <c r="Q291" i="30"/>
  <c r="C287" i="30"/>
  <c r="D287" i="30"/>
  <c r="E287" i="30"/>
  <c r="F287" i="30"/>
  <c r="G287" i="30"/>
  <c r="H287" i="30"/>
  <c r="I287" i="30"/>
  <c r="J287" i="30"/>
  <c r="K287" i="30"/>
  <c r="L287" i="30"/>
  <c r="M287" i="30"/>
  <c r="N287" i="30"/>
  <c r="O287" i="30"/>
  <c r="P287" i="30"/>
  <c r="Q287" i="30"/>
  <c r="C288" i="30"/>
  <c r="D288" i="30"/>
  <c r="E288" i="30"/>
  <c r="F288" i="30"/>
  <c r="G288" i="30"/>
  <c r="H288" i="30"/>
  <c r="I288" i="30"/>
  <c r="J288" i="30"/>
  <c r="K288" i="30"/>
  <c r="L288" i="30"/>
  <c r="M288" i="30"/>
  <c r="N288" i="30"/>
  <c r="O288" i="30"/>
  <c r="P288" i="30"/>
  <c r="Q288" i="30"/>
  <c r="C289" i="30"/>
  <c r="D289" i="30"/>
  <c r="E289" i="30"/>
  <c r="F289" i="30"/>
  <c r="G289" i="30"/>
  <c r="H289" i="30"/>
  <c r="I289" i="30"/>
  <c r="J289" i="30"/>
  <c r="K289" i="30"/>
  <c r="L289" i="30"/>
  <c r="M289" i="30"/>
  <c r="N289" i="30"/>
  <c r="O289" i="30"/>
  <c r="P289" i="30"/>
  <c r="Q289" i="30"/>
  <c r="C290" i="30"/>
  <c r="D290" i="30"/>
  <c r="E290" i="30"/>
  <c r="F290" i="30"/>
  <c r="G290" i="30"/>
  <c r="H290" i="30"/>
  <c r="I290" i="30"/>
  <c r="J290" i="30"/>
  <c r="K290" i="30"/>
  <c r="L290" i="30"/>
  <c r="M290" i="30"/>
  <c r="N290" i="30"/>
  <c r="O290" i="30"/>
  <c r="P290" i="30"/>
  <c r="Q290" i="30"/>
  <c r="C291" i="30"/>
  <c r="D291" i="30"/>
  <c r="E291" i="30"/>
  <c r="F291" i="30"/>
  <c r="G291" i="30"/>
  <c r="H291" i="30"/>
  <c r="I291" i="30"/>
  <c r="J291" i="30"/>
  <c r="K291" i="30"/>
  <c r="L291" i="30"/>
  <c r="M291" i="30"/>
  <c r="N291" i="30"/>
  <c r="O291" i="30"/>
  <c r="P291" i="30"/>
  <c r="D286" i="30"/>
  <c r="E286" i="30"/>
  <c r="F286" i="30"/>
  <c r="G286" i="30"/>
  <c r="H286" i="30"/>
  <c r="I286" i="30"/>
  <c r="J286" i="30"/>
  <c r="K286" i="30"/>
  <c r="L286" i="30"/>
  <c r="M286" i="30"/>
  <c r="N286" i="30"/>
  <c r="O286" i="30"/>
  <c r="P286" i="30"/>
  <c r="Q286" i="30"/>
  <c r="Q284" i="30"/>
  <c r="C280" i="30"/>
  <c r="D280" i="30"/>
  <c r="E280" i="30"/>
  <c r="F280" i="30"/>
  <c r="G280" i="30"/>
  <c r="H280" i="30"/>
  <c r="I280" i="30"/>
  <c r="J280" i="30"/>
  <c r="K280" i="30"/>
  <c r="L280" i="30"/>
  <c r="M280" i="30"/>
  <c r="N280" i="30"/>
  <c r="O280" i="30"/>
  <c r="P280" i="30"/>
  <c r="Q280" i="30"/>
  <c r="C281" i="30"/>
  <c r="D281" i="30"/>
  <c r="E281" i="30"/>
  <c r="F281" i="30"/>
  <c r="G281" i="30"/>
  <c r="H281" i="30"/>
  <c r="I281" i="30"/>
  <c r="J281" i="30"/>
  <c r="K281" i="30"/>
  <c r="L281" i="30"/>
  <c r="M281" i="30"/>
  <c r="N281" i="30"/>
  <c r="O281" i="30"/>
  <c r="P281" i="30"/>
  <c r="Q281" i="30"/>
  <c r="C282" i="30"/>
  <c r="D282" i="30"/>
  <c r="E282" i="30"/>
  <c r="F282" i="30"/>
  <c r="G282" i="30"/>
  <c r="H282" i="30"/>
  <c r="I282" i="30"/>
  <c r="J282" i="30"/>
  <c r="K282" i="30"/>
  <c r="L282" i="30"/>
  <c r="M282" i="30"/>
  <c r="N282" i="30"/>
  <c r="O282" i="30"/>
  <c r="P282" i="30"/>
  <c r="Q282" i="30"/>
  <c r="C283" i="30"/>
  <c r="D283" i="30"/>
  <c r="E283" i="30"/>
  <c r="F283" i="30"/>
  <c r="G283" i="30"/>
  <c r="H283" i="30"/>
  <c r="I283" i="30"/>
  <c r="J283" i="30"/>
  <c r="K283" i="30"/>
  <c r="L283" i="30"/>
  <c r="M283" i="30"/>
  <c r="N283" i="30"/>
  <c r="O283" i="30"/>
  <c r="P283" i="30"/>
  <c r="Q283" i="30"/>
  <c r="C284" i="30"/>
  <c r="D284" i="30"/>
  <c r="E284" i="30"/>
  <c r="F284" i="30"/>
  <c r="G284" i="30"/>
  <c r="H284" i="30"/>
  <c r="I284" i="30"/>
  <c r="J284" i="30"/>
  <c r="K284" i="30"/>
  <c r="L284" i="30"/>
  <c r="M284" i="30"/>
  <c r="N284" i="30"/>
  <c r="O284" i="30"/>
  <c r="P284" i="30"/>
  <c r="D279" i="30"/>
  <c r="E279" i="30"/>
  <c r="F279" i="30"/>
  <c r="G279" i="30"/>
  <c r="H279" i="30"/>
  <c r="I279" i="30"/>
  <c r="J279" i="30"/>
  <c r="K279" i="30"/>
  <c r="L279" i="30"/>
  <c r="M279" i="30"/>
  <c r="N279" i="30"/>
  <c r="O279" i="30"/>
  <c r="P279" i="30"/>
  <c r="Q279" i="30"/>
  <c r="Q277" i="30"/>
  <c r="C273" i="30"/>
  <c r="D273" i="30"/>
  <c r="E273" i="30"/>
  <c r="F273" i="30"/>
  <c r="G273" i="30"/>
  <c r="H273" i="30"/>
  <c r="I273" i="30"/>
  <c r="J273" i="30"/>
  <c r="K273" i="30"/>
  <c r="L273" i="30"/>
  <c r="M273" i="30"/>
  <c r="N273" i="30"/>
  <c r="O273" i="30"/>
  <c r="P273" i="30"/>
  <c r="Q273" i="30"/>
  <c r="C274" i="30"/>
  <c r="D274" i="30"/>
  <c r="E274" i="30"/>
  <c r="F274" i="30"/>
  <c r="G274" i="30"/>
  <c r="H274" i="30"/>
  <c r="I274" i="30"/>
  <c r="J274" i="30"/>
  <c r="K274" i="30"/>
  <c r="L274" i="30"/>
  <c r="M274" i="30"/>
  <c r="N274" i="30"/>
  <c r="O274" i="30"/>
  <c r="P274" i="30"/>
  <c r="Q274" i="30"/>
  <c r="C275" i="30"/>
  <c r="D275" i="30"/>
  <c r="E275" i="30"/>
  <c r="F275" i="30"/>
  <c r="G275" i="30"/>
  <c r="H275" i="30"/>
  <c r="I275" i="30"/>
  <c r="J275" i="30"/>
  <c r="K275" i="30"/>
  <c r="L275" i="30"/>
  <c r="M275" i="30"/>
  <c r="N275" i="30"/>
  <c r="O275" i="30"/>
  <c r="P275" i="30"/>
  <c r="Q275" i="30"/>
  <c r="C276" i="30"/>
  <c r="D276" i="30"/>
  <c r="E276" i="30"/>
  <c r="F276" i="30"/>
  <c r="G276" i="30"/>
  <c r="H276" i="30"/>
  <c r="I276" i="30"/>
  <c r="J276" i="30"/>
  <c r="K276" i="30"/>
  <c r="L276" i="30"/>
  <c r="M276" i="30"/>
  <c r="N276" i="30"/>
  <c r="O276" i="30"/>
  <c r="P276" i="30"/>
  <c r="Q276" i="30"/>
  <c r="C277" i="30"/>
  <c r="D277" i="30"/>
  <c r="E277" i="30"/>
  <c r="F277" i="30"/>
  <c r="G277" i="30"/>
  <c r="H277" i="30"/>
  <c r="I277" i="30"/>
  <c r="J277" i="30"/>
  <c r="K277" i="30"/>
  <c r="L277" i="30"/>
  <c r="M277" i="30"/>
  <c r="N277" i="30"/>
  <c r="O277" i="30"/>
  <c r="P277" i="30"/>
  <c r="D272" i="30"/>
  <c r="E272" i="30"/>
  <c r="F272" i="30"/>
  <c r="G272" i="30"/>
  <c r="H272" i="30"/>
  <c r="I272" i="30"/>
  <c r="J272" i="30"/>
  <c r="K272" i="30"/>
  <c r="L272" i="30"/>
  <c r="M272" i="30"/>
  <c r="N272" i="30"/>
  <c r="O272" i="30"/>
  <c r="P272" i="30"/>
  <c r="Q272" i="30"/>
  <c r="Q270" i="30"/>
  <c r="C266" i="30"/>
  <c r="D266" i="30"/>
  <c r="E266" i="30"/>
  <c r="F266" i="30"/>
  <c r="G266" i="30"/>
  <c r="H266" i="30"/>
  <c r="I266" i="30"/>
  <c r="J266" i="30"/>
  <c r="K266" i="30"/>
  <c r="L266" i="30"/>
  <c r="M266" i="30"/>
  <c r="N266" i="30"/>
  <c r="O266" i="30"/>
  <c r="P266" i="30"/>
  <c r="Q266" i="30"/>
  <c r="C267" i="30"/>
  <c r="D267" i="30"/>
  <c r="E267" i="30"/>
  <c r="F267" i="30"/>
  <c r="G267" i="30"/>
  <c r="H267" i="30"/>
  <c r="I267" i="30"/>
  <c r="J267" i="30"/>
  <c r="K267" i="30"/>
  <c r="L267" i="30"/>
  <c r="M267" i="30"/>
  <c r="N267" i="30"/>
  <c r="O267" i="30"/>
  <c r="P267" i="30"/>
  <c r="Q267" i="30"/>
  <c r="C268" i="30"/>
  <c r="D268" i="30"/>
  <c r="E268" i="30"/>
  <c r="F268" i="30"/>
  <c r="G268" i="30"/>
  <c r="H268" i="30"/>
  <c r="I268" i="30"/>
  <c r="J268" i="30"/>
  <c r="K268" i="30"/>
  <c r="L268" i="30"/>
  <c r="M268" i="30"/>
  <c r="N268" i="30"/>
  <c r="O268" i="30"/>
  <c r="P268" i="30"/>
  <c r="Q268" i="30"/>
  <c r="C269" i="30"/>
  <c r="D269" i="30"/>
  <c r="E269" i="30"/>
  <c r="F269" i="30"/>
  <c r="G269" i="30"/>
  <c r="H269" i="30"/>
  <c r="I269" i="30"/>
  <c r="J269" i="30"/>
  <c r="K269" i="30"/>
  <c r="L269" i="30"/>
  <c r="M269" i="30"/>
  <c r="N269" i="30"/>
  <c r="O269" i="30"/>
  <c r="P269" i="30"/>
  <c r="Q269" i="30"/>
  <c r="C270" i="30"/>
  <c r="D270" i="30"/>
  <c r="E270" i="30"/>
  <c r="F270" i="30"/>
  <c r="G270" i="30"/>
  <c r="H270" i="30"/>
  <c r="I270" i="30"/>
  <c r="J270" i="30"/>
  <c r="K270" i="30"/>
  <c r="L270" i="30"/>
  <c r="M270" i="30"/>
  <c r="N270" i="30"/>
  <c r="O270" i="30"/>
  <c r="P270" i="30"/>
  <c r="D265" i="30"/>
  <c r="E265" i="30"/>
  <c r="F265" i="30"/>
  <c r="G265" i="30"/>
  <c r="H265" i="30"/>
  <c r="I265" i="30"/>
  <c r="J265" i="30"/>
  <c r="K265" i="30"/>
  <c r="L265" i="30"/>
  <c r="M265" i="30"/>
  <c r="N265" i="30"/>
  <c r="O265" i="30"/>
  <c r="P265" i="30"/>
  <c r="Q265" i="30"/>
  <c r="Q263" i="30"/>
  <c r="C259" i="30"/>
  <c r="D259" i="30"/>
  <c r="E259" i="30"/>
  <c r="F259" i="30"/>
  <c r="G259" i="30"/>
  <c r="H259" i="30"/>
  <c r="I259" i="30"/>
  <c r="J259" i="30"/>
  <c r="K259" i="30"/>
  <c r="L259" i="30"/>
  <c r="M259" i="30"/>
  <c r="N259" i="30"/>
  <c r="O259" i="30"/>
  <c r="P259" i="30"/>
  <c r="Q259" i="30"/>
  <c r="C260" i="30"/>
  <c r="D260" i="30"/>
  <c r="E260" i="30"/>
  <c r="F260" i="30"/>
  <c r="G260" i="30"/>
  <c r="H260" i="30"/>
  <c r="I260" i="30"/>
  <c r="J260" i="30"/>
  <c r="K260" i="30"/>
  <c r="L260" i="30"/>
  <c r="M260" i="30"/>
  <c r="N260" i="30"/>
  <c r="O260" i="30"/>
  <c r="P260" i="30"/>
  <c r="Q260" i="30"/>
  <c r="C261" i="30"/>
  <c r="D261" i="30"/>
  <c r="E261" i="30"/>
  <c r="F261" i="30"/>
  <c r="G261" i="30"/>
  <c r="H261" i="30"/>
  <c r="I261" i="30"/>
  <c r="J261" i="30"/>
  <c r="K261" i="30"/>
  <c r="L261" i="30"/>
  <c r="M261" i="30"/>
  <c r="N261" i="30"/>
  <c r="O261" i="30"/>
  <c r="P261" i="30"/>
  <c r="Q261" i="30"/>
  <c r="C262" i="30"/>
  <c r="D262" i="30"/>
  <c r="E262" i="30"/>
  <c r="F262" i="30"/>
  <c r="G262" i="30"/>
  <c r="H262" i="30"/>
  <c r="I262" i="30"/>
  <c r="J262" i="30"/>
  <c r="K262" i="30"/>
  <c r="L262" i="30"/>
  <c r="M262" i="30"/>
  <c r="N262" i="30"/>
  <c r="O262" i="30"/>
  <c r="P262" i="30"/>
  <c r="Q262" i="30"/>
  <c r="C263" i="30"/>
  <c r="D263" i="30"/>
  <c r="E263" i="30"/>
  <c r="F263" i="30"/>
  <c r="G263" i="30"/>
  <c r="H263" i="30"/>
  <c r="I263" i="30"/>
  <c r="J263" i="30"/>
  <c r="K263" i="30"/>
  <c r="L263" i="30"/>
  <c r="M263" i="30"/>
  <c r="N263" i="30"/>
  <c r="O263" i="30"/>
  <c r="P263" i="30"/>
  <c r="D258" i="30"/>
  <c r="E258" i="30"/>
  <c r="F258" i="30"/>
  <c r="G258" i="30"/>
  <c r="H258" i="30"/>
  <c r="I258" i="30"/>
  <c r="J258" i="30"/>
  <c r="K258" i="30"/>
  <c r="L258" i="30"/>
  <c r="M258" i="30"/>
  <c r="N258" i="30"/>
  <c r="O258" i="30"/>
  <c r="P258" i="30"/>
  <c r="Q258" i="30"/>
  <c r="Q256" i="30"/>
  <c r="C252" i="30"/>
  <c r="D252" i="30"/>
  <c r="E252" i="30"/>
  <c r="F252" i="30"/>
  <c r="G252" i="30"/>
  <c r="H252" i="30"/>
  <c r="I252" i="30"/>
  <c r="J252" i="30"/>
  <c r="K252" i="30"/>
  <c r="L252" i="30"/>
  <c r="M252" i="30"/>
  <c r="N252" i="30"/>
  <c r="O252" i="30"/>
  <c r="P252" i="30"/>
  <c r="Q252" i="30"/>
  <c r="C253" i="30"/>
  <c r="D253" i="30"/>
  <c r="E253" i="30"/>
  <c r="F253" i="30"/>
  <c r="G253" i="30"/>
  <c r="H253" i="30"/>
  <c r="I253" i="30"/>
  <c r="J253" i="30"/>
  <c r="K253" i="30"/>
  <c r="L253" i="30"/>
  <c r="M253" i="30"/>
  <c r="N253" i="30"/>
  <c r="O253" i="30"/>
  <c r="P253" i="30"/>
  <c r="Q253" i="30"/>
  <c r="C254" i="30"/>
  <c r="D254" i="30"/>
  <c r="E254" i="30"/>
  <c r="F254" i="30"/>
  <c r="G254" i="30"/>
  <c r="H254" i="30"/>
  <c r="I254" i="30"/>
  <c r="J254" i="30"/>
  <c r="K254" i="30"/>
  <c r="L254" i="30"/>
  <c r="M254" i="30"/>
  <c r="N254" i="30"/>
  <c r="O254" i="30"/>
  <c r="P254" i="30"/>
  <c r="Q254" i="30"/>
  <c r="C255" i="30"/>
  <c r="D255" i="30"/>
  <c r="E255" i="30"/>
  <c r="F255" i="30"/>
  <c r="G255" i="30"/>
  <c r="H255" i="30"/>
  <c r="I255" i="30"/>
  <c r="J255" i="30"/>
  <c r="K255" i="30"/>
  <c r="L255" i="30"/>
  <c r="M255" i="30"/>
  <c r="N255" i="30"/>
  <c r="O255" i="30"/>
  <c r="P255" i="30"/>
  <c r="Q255" i="30"/>
  <c r="C256" i="30"/>
  <c r="D256" i="30"/>
  <c r="E256" i="30"/>
  <c r="F256" i="30"/>
  <c r="G256" i="30"/>
  <c r="H256" i="30"/>
  <c r="I256" i="30"/>
  <c r="J256" i="30"/>
  <c r="K256" i="30"/>
  <c r="L256" i="30"/>
  <c r="M256" i="30"/>
  <c r="N256" i="30"/>
  <c r="O256" i="30"/>
  <c r="P256" i="30"/>
  <c r="D251" i="30"/>
  <c r="E251" i="30"/>
  <c r="F251" i="30"/>
  <c r="G251" i="30"/>
  <c r="H251" i="30"/>
  <c r="I251" i="30"/>
  <c r="J251" i="30"/>
  <c r="K251" i="30"/>
  <c r="L251" i="30"/>
  <c r="M251" i="30"/>
  <c r="N251" i="30"/>
  <c r="O251" i="30"/>
  <c r="P251" i="30"/>
  <c r="Q251" i="30"/>
  <c r="C245" i="30"/>
  <c r="D245" i="30"/>
  <c r="E245" i="30"/>
  <c r="F245" i="30"/>
  <c r="G245" i="30"/>
  <c r="H245" i="30"/>
  <c r="I245" i="30"/>
  <c r="J245" i="30"/>
  <c r="K245" i="30"/>
  <c r="L245" i="30"/>
  <c r="M245" i="30"/>
  <c r="N245" i="30"/>
  <c r="O245" i="30"/>
  <c r="P245" i="30"/>
  <c r="Q245" i="30"/>
  <c r="C246" i="30"/>
  <c r="D246" i="30"/>
  <c r="E246" i="30"/>
  <c r="F246" i="30"/>
  <c r="G246" i="30"/>
  <c r="H246" i="30"/>
  <c r="I246" i="30"/>
  <c r="J246" i="30"/>
  <c r="K246" i="30"/>
  <c r="L246" i="30"/>
  <c r="M246" i="30"/>
  <c r="N246" i="30"/>
  <c r="O246" i="30"/>
  <c r="P246" i="30"/>
  <c r="Q246" i="30"/>
  <c r="C247" i="30"/>
  <c r="D247" i="30"/>
  <c r="E247" i="30"/>
  <c r="F247" i="30"/>
  <c r="G247" i="30"/>
  <c r="H247" i="30"/>
  <c r="I247" i="30"/>
  <c r="J247" i="30"/>
  <c r="K247" i="30"/>
  <c r="L247" i="30"/>
  <c r="M247" i="30"/>
  <c r="N247" i="30"/>
  <c r="O247" i="30"/>
  <c r="P247" i="30"/>
  <c r="Q247" i="30"/>
  <c r="C248" i="30"/>
  <c r="D248" i="30"/>
  <c r="E248" i="30"/>
  <c r="F248" i="30"/>
  <c r="G248" i="30"/>
  <c r="H248" i="30"/>
  <c r="I248" i="30"/>
  <c r="J248" i="30"/>
  <c r="K248" i="30"/>
  <c r="L248" i="30"/>
  <c r="M248" i="30"/>
  <c r="N248" i="30"/>
  <c r="O248" i="30"/>
  <c r="P248" i="30"/>
  <c r="Q248" i="30"/>
  <c r="D249" i="30"/>
  <c r="E249" i="30"/>
  <c r="F249" i="30"/>
  <c r="G249" i="30"/>
  <c r="H249" i="30"/>
  <c r="I249" i="30"/>
  <c r="J249" i="30"/>
  <c r="K249" i="30"/>
  <c r="L249" i="30"/>
  <c r="M249" i="30"/>
  <c r="N249" i="30"/>
  <c r="O249" i="30"/>
  <c r="P249" i="30"/>
  <c r="D244" i="30"/>
  <c r="E244" i="30"/>
  <c r="F244" i="30"/>
  <c r="G244" i="30"/>
  <c r="H244" i="30"/>
  <c r="I244" i="30"/>
  <c r="J244" i="30"/>
  <c r="K244" i="30"/>
  <c r="L244" i="30"/>
  <c r="M244" i="30"/>
  <c r="N244" i="30"/>
  <c r="O244" i="30"/>
  <c r="P244" i="30"/>
  <c r="Q244" i="30"/>
  <c r="C238" i="30"/>
  <c r="D238" i="30"/>
  <c r="E238" i="30"/>
  <c r="F238" i="30"/>
  <c r="G238" i="30"/>
  <c r="H238" i="30"/>
  <c r="I238" i="30"/>
  <c r="J238" i="30"/>
  <c r="K238" i="30"/>
  <c r="L238" i="30"/>
  <c r="M238" i="30"/>
  <c r="N238" i="30"/>
  <c r="O238" i="30"/>
  <c r="P238" i="30"/>
  <c r="Q238" i="30"/>
  <c r="C239" i="30"/>
  <c r="D239" i="30"/>
  <c r="E239" i="30"/>
  <c r="F239" i="30"/>
  <c r="G239" i="30"/>
  <c r="H239" i="30"/>
  <c r="I239" i="30"/>
  <c r="J239" i="30"/>
  <c r="K239" i="30"/>
  <c r="L239" i="30"/>
  <c r="M239" i="30"/>
  <c r="N239" i="30"/>
  <c r="O239" i="30"/>
  <c r="P239" i="30"/>
  <c r="Q239" i="30"/>
  <c r="C240" i="30"/>
  <c r="D240" i="30"/>
  <c r="E240" i="30"/>
  <c r="F240" i="30"/>
  <c r="G240" i="30"/>
  <c r="H240" i="30"/>
  <c r="I240" i="30"/>
  <c r="J240" i="30"/>
  <c r="K240" i="30"/>
  <c r="L240" i="30"/>
  <c r="M240" i="30"/>
  <c r="N240" i="30"/>
  <c r="O240" i="30"/>
  <c r="P240" i="30"/>
  <c r="Q240" i="30"/>
  <c r="C241" i="30"/>
  <c r="D241" i="30"/>
  <c r="E241" i="30"/>
  <c r="F241" i="30"/>
  <c r="G241" i="30"/>
  <c r="H241" i="30"/>
  <c r="I241" i="30"/>
  <c r="J241" i="30"/>
  <c r="K241" i="30"/>
  <c r="L241" i="30"/>
  <c r="M241" i="30"/>
  <c r="N241" i="30"/>
  <c r="O241" i="30"/>
  <c r="P241" i="30"/>
  <c r="Q241" i="30"/>
  <c r="C242" i="30"/>
  <c r="D242" i="30"/>
  <c r="E242" i="30"/>
  <c r="F242" i="30"/>
  <c r="G242" i="30"/>
  <c r="H242" i="30"/>
  <c r="I242" i="30"/>
  <c r="J242" i="30"/>
  <c r="K242" i="30"/>
  <c r="L242" i="30"/>
  <c r="M242" i="30"/>
  <c r="N242" i="30"/>
  <c r="O242" i="30"/>
  <c r="P242" i="30"/>
  <c r="D237" i="30"/>
  <c r="E237" i="30"/>
  <c r="F237" i="30"/>
  <c r="G237" i="30"/>
  <c r="H237" i="30"/>
  <c r="I237" i="30"/>
  <c r="J237" i="30"/>
  <c r="K237" i="30"/>
  <c r="L237" i="30"/>
  <c r="M237" i="30"/>
  <c r="N237" i="30"/>
  <c r="O237" i="30"/>
  <c r="P237" i="30"/>
  <c r="Q237" i="30"/>
  <c r="E232" i="30"/>
  <c r="L225" i="30"/>
  <c r="C216" i="30"/>
  <c r="C209" i="30"/>
  <c r="I2730" i="91"/>
  <c r="I2723" i="91"/>
  <c r="I2716" i="91"/>
  <c r="I2708" i="91"/>
  <c r="I2701" i="91"/>
  <c r="J2693" i="91"/>
  <c r="H2686" i="91"/>
  <c r="H2679" i="91"/>
  <c r="G2671" i="91"/>
  <c r="H2664" i="91"/>
  <c r="H2657" i="91"/>
  <c r="H2649" i="91"/>
  <c r="I2642" i="91"/>
  <c r="I2635" i="91"/>
  <c r="H2628" i="91"/>
  <c r="F2619" i="91"/>
  <c r="M2612" i="91"/>
  <c r="D2605" i="91"/>
  <c r="M2598" i="91"/>
  <c r="D2590" i="91"/>
  <c r="N2583" i="91"/>
  <c r="E2576" i="91"/>
  <c r="L2569" i="91"/>
  <c r="D2561" i="91"/>
  <c r="O2554" i="91"/>
  <c r="D2546" i="91"/>
  <c r="N2539" i="91"/>
  <c r="E2532" i="91"/>
  <c r="K2525" i="91"/>
  <c r="D2517" i="91"/>
  <c r="N2509" i="91"/>
  <c r="D2502" i="91"/>
  <c r="P2496" i="91"/>
  <c r="D2487" i="91"/>
  <c r="L2480" i="91"/>
  <c r="D2473" i="91"/>
  <c r="L2465" i="91"/>
  <c r="D2458" i="91"/>
  <c r="N2451" i="91"/>
  <c r="D2444" i="91"/>
  <c r="M2437" i="91"/>
  <c r="D2430" i="91"/>
  <c r="M2422" i="91"/>
  <c r="F2415" i="91"/>
  <c r="K2408" i="91"/>
  <c r="G2400" i="91"/>
  <c r="J2393" i="91"/>
  <c r="E2385" i="91"/>
  <c r="O2378" i="91"/>
  <c r="D2370" i="91"/>
  <c r="Q2365" i="91"/>
  <c r="C2356" i="91"/>
  <c r="C2349" i="91"/>
  <c r="C2341" i="91"/>
  <c r="C2333" i="91"/>
  <c r="C2326" i="91"/>
  <c r="C2318" i="91"/>
  <c r="C2309" i="91"/>
  <c r="C2302" i="91"/>
  <c r="C2295" i="91"/>
  <c r="C2287" i="91"/>
  <c r="C430" i="91"/>
  <c r="C2281" i="91"/>
  <c r="C2273" i="91"/>
  <c r="C2265" i="91"/>
  <c r="C2258" i="91"/>
  <c r="C2251" i="91"/>
  <c r="C2243" i="91"/>
  <c r="C2236" i="91"/>
  <c r="C2229" i="91"/>
  <c r="C2221" i="91"/>
  <c r="C2214" i="91"/>
  <c r="C2207" i="91"/>
  <c r="C2204" i="91"/>
  <c r="C2197" i="91"/>
  <c r="C2185" i="91"/>
  <c r="Q2182" i="91"/>
  <c r="C2178" i="91"/>
  <c r="D2178" i="91"/>
  <c r="E2178" i="91"/>
  <c r="F2178" i="91"/>
  <c r="G2178" i="91"/>
  <c r="H2178" i="91"/>
  <c r="I2178" i="91"/>
  <c r="J2178" i="91"/>
  <c r="K2178" i="91"/>
  <c r="L2178" i="91"/>
  <c r="M2178" i="91"/>
  <c r="N2178" i="91"/>
  <c r="O2178" i="91"/>
  <c r="P2178" i="91"/>
  <c r="Q2178" i="91"/>
  <c r="C2179" i="91"/>
  <c r="D2179" i="91"/>
  <c r="E2179" i="91"/>
  <c r="F2179" i="91"/>
  <c r="G2179" i="91"/>
  <c r="H2179" i="91"/>
  <c r="I2179" i="91"/>
  <c r="J2179" i="91"/>
  <c r="K2179" i="91"/>
  <c r="L2179" i="91"/>
  <c r="M2179" i="91"/>
  <c r="N2179" i="91"/>
  <c r="O2179" i="91"/>
  <c r="P2179" i="91"/>
  <c r="Q2179" i="91"/>
  <c r="C2180" i="91"/>
  <c r="D2180" i="91"/>
  <c r="E2180" i="91"/>
  <c r="F2180" i="91"/>
  <c r="G2180" i="91"/>
  <c r="H2180" i="91"/>
  <c r="I2180" i="91"/>
  <c r="J2180" i="91"/>
  <c r="K2180" i="91"/>
  <c r="L2180" i="91"/>
  <c r="M2180" i="91"/>
  <c r="N2180" i="91"/>
  <c r="O2180" i="91"/>
  <c r="P2180" i="91"/>
  <c r="Q2180" i="91"/>
  <c r="C2181" i="91"/>
  <c r="D2181" i="91"/>
  <c r="E2181" i="91"/>
  <c r="F2181" i="91"/>
  <c r="G2181" i="91"/>
  <c r="H2181" i="91"/>
  <c r="I2181" i="91"/>
  <c r="J2181" i="91"/>
  <c r="K2181" i="91"/>
  <c r="L2181" i="91"/>
  <c r="M2181" i="91"/>
  <c r="N2181" i="91"/>
  <c r="O2181" i="91"/>
  <c r="P2181" i="91"/>
  <c r="Q2181" i="91"/>
  <c r="C2182" i="91"/>
  <c r="D2182" i="91"/>
  <c r="E2182" i="91"/>
  <c r="F2182" i="91"/>
  <c r="G2182" i="91"/>
  <c r="H2182" i="91"/>
  <c r="I2182" i="91"/>
  <c r="J2182" i="91"/>
  <c r="K2182" i="91"/>
  <c r="L2182" i="91"/>
  <c r="M2182" i="91"/>
  <c r="N2182" i="91"/>
  <c r="O2182" i="91"/>
  <c r="P2182" i="91"/>
  <c r="D2177" i="91"/>
  <c r="E2177" i="91"/>
  <c r="F2177" i="91"/>
  <c r="G2177" i="91"/>
  <c r="H2177" i="91"/>
  <c r="I2177" i="91"/>
  <c r="J2177" i="91"/>
  <c r="K2177" i="91"/>
  <c r="L2177" i="91"/>
  <c r="M2177" i="91"/>
  <c r="N2177" i="91"/>
  <c r="O2177" i="91"/>
  <c r="P2177" i="91"/>
  <c r="Q2177" i="91"/>
  <c r="C2177" i="91"/>
  <c r="C2171" i="91"/>
  <c r="D2171" i="91"/>
  <c r="E2171" i="91"/>
  <c r="F2171" i="91"/>
  <c r="G2171" i="91"/>
  <c r="H2171" i="91"/>
  <c r="I2171" i="91"/>
  <c r="J2171" i="91"/>
  <c r="K2171" i="91"/>
  <c r="L2171" i="91"/>
  <c r="M2171" i="91"/>
  <c r="N2171" i="91"/>
  <c r="O2171" i="91"/>
  <c r="P2171" i="91"/>
  <c r="Q2171" i="91"/>
  <c r="C2172" i="91"/>
  <c r="D2172" i="91"/>
  <c r="E2172" i="91"/>
  <c r="F2172" i="91"/>
  <c r="G2172" i="91"/>
  <c r="H2172" i="91"/>
  <c r="I2172" i="91"/>
  <c r="J2172" i="91"/>
  <c r="K2172" i="91"/>
  <c r="L2172" i="91"/>
  <c r="M2172" i="91"/>
  <c r="N2172" i="91"/>
  <c r="O2172" i="91"/>
  <c r="P2172" i="91"/>
  <c r="Q2172" i="91"/>
  <c r="C2173" i="91"/>
  <c r="D2173" i="91"/>
  <c r="E2173" i="91"/>
  <c r="F2173" i="91"/>
  <c r="G2173" i="91"/>
  <c r="H2173" i="91"/>
  <c r="I2173" i="91"/>
  <c r="J2173" i="91"/>
  <c r="K2173" i="91"/>
  <c r="L2173" i="91"/>
  <c r="M2173" i="91"/>
  <c r="N2173" i="91"/>
  <c r="O2173" i="91"/>
  <c r="P2173" i="91"/>
  <c r="Q2173" i="91"/>
  <c r="C2174" i="91"/>
  <c r="D2174" i="91"/>
  <c r="E2174" i="91"/>
  <c r="F2174" i="91"/>
  <c r="G2174" i="91"/>
  <c r="H2174" i="91"/>
  <c r="I2174" i="91"/>
  <c r="J2174" i="91"/>
  <c r="K2174" i="91"/>
  <c r="L2174" i="91"/>
  <c r="M2174" i="91"/>
  <c r="N2174" i="91"/>
  <c r="O2174" i="91"/>
  <c r="P2174" i="91"/>
  <c r="Q2174" i="91"/>
  <c r="C2175" i="91"/>
  <c r="D2175" i="91"/>
  <c r="E2175" i="91"/>
  <c r="F2175" i="91"/>
  <c r="G2175" i="91"/>
  <c r="H2175" i="91"/>
  <c r="I2175" i="91"/>
  <c r="J2175" i="91"/>
  <c r="K2175" i="91"/>
  <c r="L2175" i="91"/>
  <c r="M2175" i="91"/>
  <c r="N2175" i="91"/>
  <c r="O2175" i="91"/>
  <c r="P2175" i="91"/>
  <c r="Q2175" i="91"/>
  <c r="D2170" i="91"/>
  <c r="E2170" i="91"/>
  <c r="F2170" i="91"/>
  <c r="G2170" i="91"/>
  <c r="H2170" i="91"/>
  <c r="I2170" i="91"/>
  <c r="J2170" i="91"/>
  <c r="K2170" i="91"/>
  <c r="L2170" i="91"/>
  <c r="M2170" i="91"/>
  <c r="N2170" i="91"/>
  <c r="O2170" i="91"/>
  <c r="P2170" i="91"/>
  <c r="Q2170" i="91"/>
  <c r="C2170" i="91"/>
  <c r="Q2168" i="91"/>
  <c r="C2164" i="91"/>
  <c r="D2164" i="91"/>
  <c r="E2164" i="91"/>
  <c r="F2164" i="91"/>
  <c r="G2164" i="91"/>
  <c r="H2164" i="91"/>
  <c r="I2164" i="91"/>
  <c r="J2164" i="91"/>
  <c r="K2164" i="91"/>
  <c r="L2164" i="91"/>
  <c r="M2164" i="91"/>
  <c r="N2164" i="91"/>
  <c r="O2164" i="91"/>
  <c r="P2164" i="91"/>
  <c r="Q2164" i="91"/>
  <c r="C2165" i="91"/>
  <c r="D2165" i="91"/>
  <c r="E2165" i="91"/>
  <c r="F2165" i="91"/>
  <c r="G2165" i="91"/>
  <c r="H2165" i="91"/>
  <c r="I2165" i="91"/>
  <c r="J2165" i="91"/>
  <c r="K2165" i="91"/>
  <c r="L2165" i="91"/>
  <c r="M2165" i="91"/>
  <c r="N2165" i="91"/>
  <c r="O2165" i="91"/>
  <c r="P2165" i="91"/>
  <c r="Q2165" i="91"/>
  <c r="C2166" i="91"/>
  <c r="D2166" i="91"/>
  <c r="E2166" i="91"/>
  <c r="F2166" i="91"/>
  <c r="G2166" i="91"/>
  <c r="H2166" i="91"/>
  <c r="I2166" i="91"/>
  <c r="J2166" i="91"/>
  <c r="K2166" i="91"/>
  <c r="L2166" i="91"/>
  <c r="M2166" i="91"/>
  <c r="N2166" i="91"/>
  <c r="O2166" i="91"/>
  <c r="P2166" i="91"/>
  <c r="Q2166" i="91"/>
  <c r="C2167" i="91"/>
  <c r="D2167" i="91"/>
  <c r="E2167" i="91"/>
  <c r="F2167" i="91"/>
  <c r="G2167" i="91"/>
  <c r="H2167" i="91"/>
  <c r="I2167" i="91"/>
  <c r="J2167" i="91"/>
  <c r="K2167" i="91"/>
  <c r="L2167" i="91"/>
  <c r="M2167" i="91"/>
  <c r="N2167" i="91"/>
  <c r="O2167" i="91"/>
  <c r="P2167" i="91"/>
  <c r="Q2167" i="91"/>
  <c r="C2168" i="91"/>
  <c r="D2168" i="91"/>
  <c r="E2168" i="91"/>
  <c r="F2168" i="91"/>
  <c r="G2168" i="91"/>
  <c r="H2168" i="91"/>
  <c r="I2168" i="91"/>
  <c r="J2168" i="91"/>
  <c r="K2168" i="91"/>
  <c r="L2168" i="91"/>
  <c r="M2168" i="91"/>
  <c r="N2168" i="91"/>
  <c r="O2168" i="91"/>
  <c r="P2168" i="91"/>
  <c r="D2163" i="91"/>
  <c r="E2163" i="91"/>
  <c r="F2163" i="91"/>
  <c r="G2163" i="91"/>
  <c r="H2163" i="91"/>
  <c r="I2163" i="91"/>
  <c r="J2163" i="91"/>
  <c r="K2163" i="91"/>
  <c r="L2163" i="91"/>
  <c r="M2163" i="91"/>
  <c r="N2163" i="91"/>
  <c r="O2163" i="91"/>
  <c r="P2163" i="91"/>
  <c r="Q2163" i="91"/>
  <c r="C2163" i="91"/>
  <c r="C2156" i="91"/>
  <c r="D2156" i="91"/>
  <c r="E2156" i="91"/>
  <c r="F2156" i="91"/>
  <c r="G2156" i="91"/>
  <c r="H2156" i="91"/>
  <c r="I2156" i="91"/>
  <c r="J2156" i="91"/>
  <c r="K2156" i="91"/>
  <c r="L2156" i="91"/>
  <c r="M2156" i="91"/>
  <c r="N2156" i="91"/>
  <c r="O2156" i="91"/>
  <c r="P2156" i="91"/>
  <c r="Q2156" i="91"/>
  <c r="C2157" i="91"/>
  <c r="D2157" i="91"/>
  <c r="E2157" i="91"/>
  <c r="F2157" i="91"/>
  <c r="G2157" i="91"/>
  <c r="H2157" i="91"/>
  <c r="I2157" i="91"/>
  <c r="J2157" i="91"/>
  <c r="K2157" i="91"/>
  <c r="L2157" i="91"/>
  <c r="M2157" i="91"/>
  <c r="N2157" i="91"/>
  <c r="O2157" i="91"/>
  <c r="P2157" i="91"/>
  <c r="Q2157" i="91"/>
  <c r="C2158" i="91"/>
  <c r="D2158" i="91"/>
  <c r="E2158" i="91"/>
  <c r="F2158" i="91"/>
  <c r="G2158" i="91"/>
  <c r="H2158" i="91"/>
  <c r="I2158" i="91"/>
  <c r="J2158" i="91"/>
  <c r="K2158" i="91"/>
  <c r="L2158" i="91"/>
  <c r="M2158" i="91"/>
  <c r="N2158" i="91"/>
  <c r="O2158" i="91"/>
  <c r="P2158" i="91"/>
  <c r="Q2158" i="91"/>
  <c r="C2159" i="91"/>
  <c r="D2159" i="91"/>
  <c r="E2159" i="91"/>
  <c r="F2159" i="91"/>
  <c r="G2159" i="91"/>
  <c r="H2159" i="91"/>
  <c r="I2159" i="91"/>
  <c r="J2159" i="91"/>
  <c r="K2159" i="91"/>
  <c r="L2159" i="91"/>
  <c r="M2159" i="91"/>
  <c r="N2159" i="91"/>
  <c r="O2159" i="91"/>
  <c r="P2159" i="91"/>
  <c r="Q2159" i="91"/>
  <c r="C2160" i="91"/>
  <c r="D2160" i="91"/>
  <c r="E2160" i="91"/>
  <c r="F2160" i="91"/>
  <c r="G2160" i="91"/>
  <c r="H2160" i="91"/>
  <c r="I2160" i="91"/>
  <c r="J2160" i="91"/>
  <c r="K2160" i="91"/>
  <c r="L2160" i="91"/>
  <c r="M2160" i="91"/>
  <c r="N2160" i="91"/>
  <c r="O2160" i="91"/>
  <c r="P2160" i="91"/>
  <c r="Q2160" i="91"/>
  <c r="D2155" i="91"/>
  <c r="E2155" i="91"/>
  <c r="F2155" i="91"/>
  <c r="G2155" i="91"/>
  <c r="H2155" i="91"/>
  <c r="I2155" i="91"/>
  <c r="J2155" i="91"/>
  <c r="K2155" i="91"/>
  <c r="L2155" i="91"/>
  <c r="M2155" i="91"/>
  <c r="N2155" i="91"/>
  <c r="O2155" i="91"/>
  <c r="P2155" i="91"/>
  <c r="Q2155" i="91"/>
  <c r="C2155" i="91"/>
  <c r="C2149" i="91"/>
  <c r="D2149" i="91"/>
  <c r="E2149" i="91"/>
  <c r="F2149" i="91"/>
  <c r="G2149" i="91"/>
  <c r="H2149" i="91"/>
  <c r="I2149" i="91"/>
  <c r="J2149" i="91"/>
  <c r="K2149" i="91"/>
  <c r="L2149" i="91"/>
  <c r="M2149" i="91"/>
  <c r="N2149" i="91"/>
  <c r="O2149" i="91"/>
  <c r="P2149" i="91"/>
  <c r="Q2149" i="91"/>
  <c r="C2150" i="91"/>
  <c r="D2150" i="91"/>
  <c r="E2150" i="91"/>
  <c r="F2150" i="91"/>
  <c r="G2150" i="91"/>
  <c r="H2150" i="91"/>
  <c r="I2150" i="91"/>
  <c r="J2150" i="91"/>
  <c r="K2150" i="91"/>
  <c r="L2150" i="91"/>
  <c r="M2150" i="91"/>
  <c r="N2150" i="91"/>
  <c r="O2150" i="91"/>
  <c r="P2150" i="91"/>
  <c r="Q2150" i="91"/>
  <c r="C2151" i="91"/>
  <c r="D2151" i="91"/>
  <c r="E2151" i="91"/>
  <c r="F2151" i="91"/>
  <c r="G2151" i="91"/>
  <c r="H2151" i="91"/>
  <c r="I2151" i="91"/>
  <c r="J2151" i="91"/>
  <c r="K2151" i="91"/>
  <c r="L2151" i="91"/>
  <c r="M2151" i="91"/>
  <c r="N2151" i="91"/>
  <c r="O2151" i="91"/>
  <c r="P2151" i="91"/>
  <c r="Q2151" i="91"/>
  <c r="C2152" i="91"/>
  <c r="D2152" i="91"/>
  <c r="E2152" i="91"/>
  <c r="F2152" i="91"/>
  <c r="G2152" i="91"/>
  <c r="H2152" i="91"/>
  <c r="I2152" i="91"/>
  <c r="J2152" i="91"/>
  <c r="K2152" i="91"/>
  <c r="L2152" i="91"/>
  <c r="M2152" i="91"/>
  <c r="N2152" i="91"/>
  <c r="O2152" i="91"/>
  <c r="P2152" i="91"/>
  <c r="Q2152" i="91"/>
  <c r="C2153" i="91"/>
  <c r="D2153" i="91"/>
  <c r="E2153" i="91"/>
  <c r="F2153" i="91"/>
  <c r="G2153" i="91"/>
  <c r="H2153" i="91"/>
  <c r="I2153" i="91"/>
  <c r="J2153" i="91"/>
  <c r="K2153" i="91"/>
  <c r="L2153" i="91"/>
  <c r="M2153" i="91"/>
  <c r="N2153" i="91"/>
  <c r="O2153" i="91"/>
  <c r="P2153" i="91"/>
  <c r="Q2153" i="91"/>
  <c r="D2148" i="91"/>
  <c r="E2148" i="91"/>
  <c r="F2148" i="91"/>
  <c r="G2148" i="91"/>
  <c r="H2148" i="91"/>
  <c r="I2148" i="91"/>
  <c r="J2148" i="91"/>
  <c r="K2148" i="91"/>
  <c r="L2148" i="91"/>
  <c r="M2148" i="91"/>
  <c r="N2148" i="91"/>
  <c r="O2148" i="91"/>
  <c r="P2148" i="91"/>
  <c r="Q2148" i="91"/>
  <c r="C2148" i="91"/>
  <c r="C2141" i="91"/>
  <c r="D2141" i="91"/>
  <c r="E2141" i="91"/>
  <c r="F2141" i="91"/>
  <c r="G2141" i="91"/>
  <c r="H2141" i="91"/>
  <c r="I2141" i="91"/>
  <c r="J2141" i="91"/>
  <c r="K2141" i="91"/>
  <c r="L2141" i="91"/>
  <c r="M2141" i="91"/>
  <c r="N2141" i="91"/>
  <c r="O2141" i="91"/>
  <c r="P2141" i="91"/>
  <c r="Q2141" i="91"/>
  <c r="C2142" i="91"/>
  <c r="D2142" i="91"/>
  <c r="E2142" i="91"/>
  <c r="F2142" i="91"/>
  <c r="G2142" i="91"/>
  <c r="H2142" i="91"/>
  <c r="I2142" i="91"/>
  <c r="J2142" i="91"/>
  <c r="K2142" i="91"/>
  <c r="L2142" i="91"/>
  <c r="M2142" i="91"/>
  <c r="N2142" i="91"/>
  <c r="O2142" i="91"/>
  <c r="P2142" i="91"/>
  <c r="Q2142" i="91"/>
  <c r="C2143" i="91"/>
  <c r="D2143" i="91"/>
  <c r="E2143" i="91"/>
  <c r="F2143" i="91"/>
  <c r="G2143" i="91"/>
  <c r="H2143" i="91"/>
  <c r="I2143" i="91"/>
  <c r="J2143" i="91"/>
  <c r="K2143" i="91"/>
  <c r="L2143" i="91"/>
  <c r="M2143" i="91"/>
  <c r="N2143" i="91"/>
  <c r="O2143" i="91"/>
  <c r="P2143" i="91"/>
  <c r="Q2143" i="91"/>
  <c r="C2144" i="91"/>
  <c r="D2144" i="91"/>
  <c r="E2144" i="91"/>
  <c r="F2144" i="91"/>
  <c r="G2144" i="91"/>
  <c r="H2144" i="91"/>
  <c r="I2144" i="91"/>
  <c r="J2144" i="91"/>
  <c r="K2144" i="91"/>
  <c r="L2144" i="91"/>
  <c r="M2144" i="91"/>
  <c r="N2144" i="91"/>
  <c r="O2144" i="91"/>
  <c r="P2144" i="91"/>
  <c r="Q2144" i="91"/>
  <c r="C2145" i="91"/>
  <c r="D2145" i="91"/>
  <c r="E2145" i="91"/>
  <c r="F2145" i="91"/>
  <c r="G2145" i="91"/>
  <c r="H2145" i="91"/>
  <c r="I2145" i="91"/>
  <c r="J2145" i="91"/>
  <c r="K2145" i="91"/>
  <c r="L2145" i="91"/>
  <c r="M2145" i="91"/>
  <c r="N2145" i="91"/>
  <c r="O2145" i="91"/>
  <c r="P2145" i="91"/>
  <c r="Q2145" i="91"/>
  <c r="D2140" i="91"/>
  <c r="E2140" i="91"/>
  <c r="F2140" i="91"/>
  <c r="G2140" i="91"/>
  <c r="H2140" i="91"/>
  <c r="I2140" i="91"/>
  <c r="J2140" i="91"/>
  <c r="K2140" i="91"/>
  <c r="L2140" i="91"/>
  <c r="M2140" i="91"/>
  <c r="N2140" i="91"/>
  <c r="O2140" i="91"/>
  <c r="P2140" i="91"/>
  <c r="Q2140" i="91"/>
  <c r="C2140" i="91"/>
  <c r="C2134" i="91"/>
  <c r="D2134" i="91"/>
  <c r="E2134" i="91"/>
  <c r="F2134" i="91"/>
  <c r="G2134" i="91"/>
  <c r="H2134" i="91"/>
  <c r="I2134" i="91"/>
  <c r="J2134" i="91"/>
  <c r="K2134" i="91"/>
  <c r="L2134" i="91"/>
  <c r="M2134" i="91"/>
  <c r="N2134" i="91"/>
  <c r="O2134" i="91"/>
  <c r="P2134" i="91"/>
  <c r="Q2134" i="91"/>
  <c r="C2135" i="91"/>
  <c r="D2135" i="91"/>
  <c r="E2135" i="91"/>
  <c r="F2135" i="91"/>
  <c r="G2135" i="91"/>
  <c r="H2135" i="91"/>
  <c r="I2135" i="91"/>
  <c r="J2135" i="91"/>
  <c r="K2135" i="91"/>
  <c r="L2135" i="91"/>
  <c r="M2135" i="91"/>
  <c r="N2135" i="91"/>
  <c r="O2135" i="91"/>
  <c r="P2135" i="91"/>
  <c r="Q2135" i="91"/>
  <c r="C2136" i="91"/>
  <c r="D2136" i="91"/>
  <c r="E2136" i="91"/>
  <c r="F2136" i="91"/>
  <c r="G2136" i="91"/>
  <c r="H2136" i="91"/>
  <c r="I2136" i="91"/>
  <c r="J2136" i="91"/>
  <c r="K2136" i="91"/>
  <c r="L2136" i="91"/>
  <c r="M2136" i="91"/>
  <c r="N2136" i="91"/>
  <c r="O2136" i="91"/>
  <c r="P2136" i="91"/>
  <c r="Q2136" i="91"/>
  <c r="C2137" i="91"/>
  <c r="D2137" i="91"/>
  <c r="E2137" i="91"/>
  <c r="F2137" i="91"/>
  <c r="G2137" i="91"/>
  <c r="H2137" i="91"/>
  <c r="I2137" i="91"/>
  <c r="J2137" i="91"/>
  <c r="K2137" i="91"/>
  <c r="L2137" i="91"/>
  <c r="M2137" i="91"/>
  <c r="N2137" i="91"/>
  <c r="O2137" i="91"/>
  <c r="P2137" i="91"/>
  <c r="Q2137" i="91"/>
  <c r="C2138" i="91"/>
  <c r="D2138" i="91"/>
  <c r="E2138" i="91"/>
  <c r="F2138" i="91"/>
  <c r="G2138" i="91"/>
  <c r="H2138" i="91"/>
  <c r="I2138" i="91"/>
  <c r="J2138" i="91"/>
  <c r="K2138" i="91"/>
  <c r="L2138" i="91"/>
  <c r="M2138" i="91"/>
  <c r="N2138" i="91"/>
  <c r="O2138" i="91"/>
  <c r="P2138" i="91"/>
  <c r="Q2138" i="91"/>
  <c r="D2133" i="91"/>
  <c r="E2133" i="91"/>
  <c r="F2133" i="91"/>
  <c r="G2133" i="91"/>
  <c r="H2133" i="91"/>
  <c r="I2133" i="91"/>
  <c r="J2133" i="91"/>
  <c r="K2133" i="91"/>
  <c r="L2133" i="91"/>
  <c r="M2133" i="91"/>
  <c r="N2133" i="91"/>
  <c r="O2133" i="91"/>
  <c r="P2133" i="91"/>
  <c r="Q2133" i="91"/>
  <c r="C2133" i="91"/>
  <c r="C2126" i="91"/>
  <c r="D2126" i="91"/>
  <c r="E2126" i="91"/>
  <c r="F2126" i="91"/>
  <c r="G2126" i="91"/>
  <c r="H2126" i="91"/>
  <c r="I2126" i="91"/>
  <c r="J2126" i="91"/>
  <c r="K2126" i="91"/>
  <c r="L2126" i="91"/>
  <c r="M2126" i="91"/>
  <c r="N2126" i="91"/>
  <c r="O2126" i="91"/>
  <c r="P2126" i="91"/>
  <c r="Q2126" i="91"/>
  <c r="C2127" i="91"/>
  <c r="D2127" i="91"/>
  <c r="E2127" i="91"/>
  <c r="F2127" i="91"/>
  <c r="G2127" i="91"/>
  <c r="H2127" i="91"/>
  <c r="I2127" i="91"/>
  <c r="J2127" i="91"/>
  <c r="K2127" i="91"/>
  <c r="L2127" i="91"/>
  <c r="M2127" i="91"/>
  <c r="N2127" i="91"/>
  <c r="O2127" i="91"/>
  <c r="P2127" i="91"/>
  <c r="Q2127" i="91"/>
  <c r="C2128" i="91"/>
  <c r="D2128" i="91"/>
  <c r="E2128" i="91"/>
  <c r="F2128" i="91"/>
  <c r="G2128" i="91"/>
  <c r="H2128" i="91"/>
  <c r="I2128" i="91"/>
  <c r="J2128" i="91"/>
  <c r="K2128" i="91"/>
  <c r="L2128" i="91"/>
  <c r="M2128" i="91"/>
  <c r="N2128" i="91"/>
  <c r="O2128" i="91"/>
  <c r="P2128" i="91"/>
  <c r="Q2128" i="91"/>
  <c r="C2129" i="91"/>
  <c r="D2129" i="91"/>
  <c r="E2129" i="91"/>
  <c r="F2129" i="91"/>
  <c r="G2129" i="91"/>
  <c r="H2129" i="91"/>
  <c r="I2129" i="91"/>
  <c r="J2129" i="91"/>
  <c r="K2129" i="91"/>
  <c r="L2129" i="91"/>
  <c r="M2129" i="91"/>
  <c r="N2129" i="91"/>
  <c r="O2129" i="91"/>
  <c r="P2129" i="91"/>
  <c r="Q2129" i="91"/>
  <c r="C2130" i="91"/>
  <c r="D2130" i="91"/>
  <c r="E2130" i="91"/>
  <c r="F2130" i="91"/>
  <c r="G2130" i="91"/>
  <c r="H2130" i="91"/>
  <c r="I2130" i="91"/>
  <c r="J2130" i="91"/>
  <c r="K2130" i="91"/>
  <c r="L2130" i="91"/>
  <c r="M2130" i="91"/>
  <c r="N2130" i="91"/>
  <c r="O2130" i="91"/>
  <c r="P2130" i="91"/>
  <c r="Q2130" i="91"/>
  <c r="D2125" i="91"/>
  <c r="E2125" i="91"/>
  <c r="F2125" i="91"/>
  <c r="G2125" i="91"/>
  <c r="H2125" i="91"/>
  <c r="I2125" i="91"/>
  <c r="J2125" i="91"/>
  <c r="K2125" i="91"/>
  <c r="L2125" i="91"/>
  <c r="M2125" i="91"/>
  <c r="N2125" i="91"/>
  <c r="O2125" i="91"/>
  <c r="P2125" i="91"/>
  <c r="Q2125" i="91"/>
  <c r="C2125" i="91"/>
  <c r="C2119" i="91"/>
  <c r="D2119" i="91"/>
  <c r="E2119" i="91"/>
  <c r="F2119" i="91"/>
  <c r="G2119" i="91"/>
  <c r="H2119" i="91"/>
  <c r="I2119" i="91"/>
  <c r="J2119" i="91"/>
  <c r="K2119" i="91"/>
  <c r="L2119" i="91"/>
  <c r="M2119" i="91"/>
  <c r="N2119" i="91"/>
  <c r="O2119" i="91"/>
  <c r="P2119" i="91"/>
  <c r="Q2119" i="91"/>
  <c r="C2120" i="91"/>
  <c r="D2120" i="91"/>
  <c r="E2120" i="91"/>
  <c r="F2120" i="91"/>
  <c r="G2120" i="91"/>
  <c r="H2120" i="91"/>
  <c r="I2120" i="91"/>
  <c r="J2120" i="91"/>
  <c r="K2120" i="91"/>
  <c r="L2120" i="91"/>
  <c r="M2120" i="91"/>
  <c r="N2120" i="91"/>
  <c r="O2120" i="91"/>
  <c r="P2120" i="91"/>
  <c r="Q2120" i="91"/>
  <c r="C2121" i="91"/>
  <c r="D2121" i="91"/>
  <c r="E2121" i="91"/>
  <c r="F2121" i="91"/>
  <c r="G2121" i="91"/>
  <c r="H2121" i="91"/>
  <c r="I2121" i="91"/>
  <c r="J2121" i="91"/>
  <c r="K2121" i="91"/>
  <c r="L2121" i="91"/>
  <c r="M2121" i="91"/>
  <c r="N2121" i="91"/>
  <c r="O2121" i="91"/>
  <c r="P2121" i="91"/>
  <c r="Q2121" i="91"/>
  <c r="C2122" i="91"/>
  <c r="D2122" i="91"/>
  <c r="E2122" i="91"/>
  <c r="F2122" i="91"/>
  <c r="G2122" i="91"/>
  <c r="H2122" i="91"/>
  <c r="I2122" i="91"/>
  <c r="J2122" i="91"/>
  <c r="K2122" i="91"/>
  <c r="L2122" i="91"/>
  <c r="M2122" i="91"/>
  <c r="N2122" i="91"/>
  <c r="O2122" i="91"/>
  <c r="P2122" i="91"/>
  <c r="Q2122" i="91"/>
  <c r="C2123" i="91"/>
  <c r="D2123" i="91"/>
  <c r="E2123" i="91"/>
  <c r="F2123" i="91"/>
  <c r="G2123" i="91"/>
  <c r="H2123" i="91"/>
  <c r="I2123" i="91"/>
  <c r="J2123" i="91"/>
  <c r="K2123" i="91"/>
  <c r="L2123" i="91"/>
  <c r="M2123" i="91"/>
  <c r="N2123" i="91"/>
  <c r="O2123" i="91"/>
  <c r="P2123" i="91"/>
  <c r="Q2123" i="91"/>
  <c r="D2118" i="91"/>
  <c r="E2118" i="91"/>
  <c r="F2118" i="91"/>
  <c r="G2118" i="91"/>
  <c r="H2118" i="91"/>
  <c r="I2118" i="91"/>
  <c r="J2118" i="91"/>
  <c r="K2118" i="91"/>
  <c r="L2118" i="91"/>
  <c r="M2118" i="91"/>
  <c r="N2118" i="91"/>
  <c r="O2118" i="91"/>
  <c r="P2118" i="91"/>
  <c r="Q2118" i="91"/>
  <c r="C2118" i="91"/>
  <c r="C2111" i="91"/>
  <c r="D2111" i="91"/>
  <c r="E2111" i="91"/>
  <c r="F2111" i="91"/>
  <c r="G2111" i="91"/>
  <c r="H2111" i="91"/>
  <c r="I2111" i="91"/>
  <c r="J2111" i="91"/>
  <c r="K2111" i="91"/>
  <c r="L2111" i="91"/>
  <c r="M2111" i="91"/>
  <c r="N2111" i="91"/>
  <c r="O2111" i="91"/>
  <c r="P2111" i="91"/>
  <c r="Q2111" i="91"/>
  <c r="C2112" i="91"/>
  <c r="D2112" i="91"/>
  <c r="E2112" i="91"/>
  <c r="F2112" i="91"/>
  <c r="G2112" i="91"/>
  <c r="H2112" i="91"/>
  <c r="I2112" i="91"/>
  <c r="J2112" i="91"/>
  <c r="K2112" i="91"/>
  <c r="L2112" i="91"/>
  <c r="M2112" i="91"/>
  <c r="N2112" i="91"/>
  <c r="O2112" i="91"/>
  <c r="P2112" i="91"/>
  <c r="Q2112" i="91"/>
  <c r="C2113" i="91"/>
  <c r="D2113" i="91"/>
  <c r="E2113" i="91"/>
  <c r="F2113" i="91"/>
  <c r="G2113" i="91"/>
  <c r="H2113" i="91"/>
  <c r="I2113" i="91"/>
  <c r="J2113" i="91"/>
  <c r="K2113" i="91"/>
  <c r="L2113" i="91"/>
  <c r="M2113" i="91"/>
  <c r="N2113" i="91"/>
  <c r="O2113" i="91"/>
  <c r="P2113" i="91"/>
  <c r="Q2113" i="91"/>
  <c r="C2114" i="91"/>
  <c r="D2114" i="91"/>
  <c r="E2114" i="91"/>
  <c r="F2114" i="91"/>
  <c r="G2114" i="91"/>
  <c r="H2114" i="91"/>
  <c r="I2114" i="91"/>
  <c r="J2114" i="91"/>
  <c r="K2114" i="91"/>
  <c r="L2114" i="91"/>
  <c r="M2114" i="91"/>
  <c r="N2114" i="91"/>
  <c r="O2114" i="91"/>
  <c r="P2114" i="91"/>
  <c r="Q2114" i="91"/>
  <c r="C2115" i="91"/>
  <c r="D2115" i="91"/>
  <c r="E2115" i="91"/>
  <c r="F2115" i="91"/>
  <c r="G2115" i="91"/>
  <c r="H2115" i="91"/>
  <c r="I2115" i="91"/>
  <c r="J2115" i="91"/>
  <c r="K2115" i="91"/>
  <c r="L2115" i="91"/>
  <c r="M2115" i="91"/>
  <c r="N2115" i="91"/>
  <c r="O2115" i="91"/>
  <c r="P2115" i="91"/>
  <c r="Q2115" i="91"/>
  <c r="D2110" i="91"/>
  <c r="E2110" i="91"/>
  <c r="F2110" i="91"/>
  <c r="G2110" i="91"/>
  <c r="H2110" i="91"/>
  <c r="I2110" i="91"/>
  <c r="J2110" i="91"/>
  <c r="K2110" i="91"/>
  <c r="L2110" i="91"/>
  <c r="M2110" i="91"/>
  <c r="N2110" i="91"/>
  <c r="O2110" i="91"/>
  <c r="P2110" i="91"/>
  <c r="Q2110" i="91"/>
  <c r="C2110" i="91"/>
  <c r="C2104" i="91"/>
  <c r="D2104" i="91"/>
  <c r="E2104" i="91"/>
  <c r="F2104" i="91"/>
  <c r="G2104" i="91"/>
  <c r="H2104" i="91"/>
  <c r="I2104" i="91"/>
  <c r="J2104" i="91"/>
  <c r="K2104" i="91"/>
  <c r="L2104" i="91"/>
  <c r="M2104" i="91"/>
  <c r="N2104" i="91"/>
  <c r="O2104" i="91"/>
  <c r="P2104" i="91"/>
  <c r="Q2104" i="91"/>
  <c r="C2105" i="91"/>
  <c r="D2105" i="91"/>
  <c r="E2105" i="91"/>
  <c r="F2105" i="91"/>
  <c r="G2105" i="91"/>
  <c r="H2105" i="91"/>
  <c r="I2105" i="91"/>
  <c r="J2105" i="91"/>
  <c r="K2105" i="91"/>
  <c r="L2105" i="91"/>
  <c r="M2105" i="91"/>
  <c r="N2105" i="91"/>
  <c r="O2105" i="91"/>
  <c r="P2105" i="91"/>
  <c r="Q2105" i="91"/>
  <c r="C2106" i="91"/>
  <c r="D2106" i="91"/>
  <c r="E2106" i="91"/>
  <c r="F2106" i="91"/>
  <c r="G2106" i="91"/>
  <c r="H2106" i="91"/>
  <c r="I2106" i="91"/>
  <c r="J2106" i="91"/>
  <c r="K2106" i="91"/>
  <c r="L2106" i="91"/>
  <c r="M2106" i="91"/>
  <c r="N2106" i="91"/>
  <c r="O2106" i="91"/>
  <c r="P2106" i="91"/>
  <c r="Q2106" i="91"/>
  <c r="C2107" i="91"/>
  <c r="D2107" i="91"/>
  <c r="E2107" i="91"/>
  <c r="F2107" i="91"/>
  <c r="G2107" i="91"/>
  <c r="H2107" i="91"/>
  <c r="I2107" i="91"/>
  <c r="J2107" i="91"/>
  <c r="K2107" i="91"/>
  <c r="L2107" i="91"/>
  <c r="M2107" i="91"/>
  <c r="N2107" i="91"/>
  <c r="O2107" i="91"/>
  <c r="P2107" i="91"/>
  <c r="Q2107" i="91"/>
  <c r="C2108" i="91"/>
  <c r="D2108" i="91"/>
  <c r="E2108" i="91"/>
  <c r="F2108" i="91"/>
  <c r="G2108" i="91"/>
  <c r="H2108" i="91"/>
  <c r="I2108" i="91"/>
  <c r="J2108" i="91"/>
  <c r="K2108" i="91"/>
  <c r="L2108" i="91"/>
  <c r="M2108" i="91"/>
  <c r="N2108" i="91"/>
  <c r="O2108" i="91"/>
  <c r="P2108" i="91"/>
  <c r="Q2108" i="91"/>
  <c r="D2103" i="91"/>
  <c r="E2103" i="91"/>
  <c r="F2103" i="91"/>
  <c r="G2103" i="91"/>
  <c r="H2103" i="91"/>
  <c r="I2103" i="91"/>
  <c r="J2103" i="91"/>
  <c r="K2103" i="91"/>
  <c r="L2103" i="91"/>
  <c r="M2103" i="91"/>
  <c r="N2103" i="91"/>
  <c r="O2103" i="91"/>
  <c r="P2103" i="91"/>
  <c r="Q2103" i="91"/>
  <c r="C2103" i="91"/>
  <c r="C2096" i="91"/>
  <c r="D2096" i="91"/>
  <c r="E2096" i="91"/>
  <c r="F2096" i="91"/>
  <c r="G2096" i="91"/>
  <c r="H2096" i="91"/>
  <c r="I2096" i="91"/>
  <c r="J2096" i="91"/>
  <c r="K2096" i="91"/>
  <c r="L2096" i="91"/>
  <c r="M2096" i="91"/>
  <c r="N2096" i="91"/>
  <c r="O2096" i="91"/>
  <c r="P2096" i="91"/>
  <c r="Q2096" i="91"/>
  <c r="C2097" i="91"/>
  <c r="D2097" i="91"/>
  <c r="E2097" i="91"/>
  <c r="F2097" i="91"/>
  <c r="G2097" i="91"/>
  <c r="H2097" i="91"/>
  <c r="I2097" i="91"/>
  <c r="J2097" i="91"/>
  <c r="K2097" i="91"/>
  <c r="L2097" i="91"/>
  <c r="M2097" i="91"/>
  <c r="N2097" i="91"/>
  <c r="O2097" i="91"/>
  <c r="P2097" i="91"/>
  <c r="Q2097" i="91"/>
  <c r="C2098" i="91"/>
  <c r="D2098" i="91"/>
  <c r="E2098" i="91"/>
  <c r="F2098" i="91"/>
  <c r="G2098" i="91"/>
  <c r="H2098" i="91"/>
  <c r="I2098" i="91"/>
  <c r="J2098" i="91"/>
  <c r="K2098" i="91"/>
  <c r="L2098" i="91"/>
  <c r="M2098" i="91"/>
  <c r="N2098" i="91"/>
  <c r="O2098" i="91"/>
  <c r="P2098" i="91"/>
  <c r="Q2098" i="91"/>
  <c r="C2099" i="91"/>
  <c r="D2099" i="91"/>
  <c r="E2099" i="91"/>
  <c r="F2099" i="91"/>
  <c r="G2099" i="91"/>
  <c r="H2099" i="91"/>
  <c r="I2099" i="91"/>
  <c r="J2099" i="91"/>
  <c r="K2099" i="91"/>
  <c r="L2099" i="91"/>
  <c r="M2099" i="91"/>
  <c r="N2099" i="91"/>
  <c r="O2099" i="91"/>
  <c r="P2099" i="91"/>
  <c r="Q2099" i="91"/>
  <c r="C2100" i="91"/>
  <c r="D2100" i="91"/>
  <c r="E2100" i="91"/>
  <c r="F2100" i="91"/>
  <c r="G2100" i="91"/>
  <c r="H2100" i="91"/>
  <c r="I2100" i="91"/>
  <c r="J2100" i="91"/>
  <c r="K2100" i="91"/>
  <c r="L2100" i="91"/>
  <c r="M2100" i="91"/>
  <c r="N2100" i="91"/>
  <c r="O2100" i="91"/>
  <c r="P2100" i="91"/>
  <c r="Q2100" i="91"/>
  <c r="D2095" i="91"/>
  <c r="E2095" i="91"/>
  <c r="F2095" i="91"/>
  <c r="G2095" i="91"/>
  <c r="H2095" i="91"/>
  <c r="I2095" i="91"/>
  <c r="J2095" i="91"/>
  <c r="K2095" i="91"/>
  <c r="L2095" i="91"/>
  <c r="M2095" i="91"/>
  <c r="N2095" i="91"/>
  <c r="O2095" i="91"/>
  <c r="P2095" i="91"/>
  <c r="Q2095" i="91"/>
  <c r="C2095" i="91"/>
  <c r="C2089" i="91"/>
  <c r="D2089" i="91"/>
  <c r="E2089" i="91"/>
  <c r="F2089" i="91"/>
  <c r="G2089" i="91"/>
  <c r="H2089" i="91"/>
  <c r="I2089" i="91"/>
  <c r="J2089" i="91"/>
  <c r="K2089" i="91"/>
  <c r="L2089" i="91"/>
  <c r="M2089" i="91"/>
  <c r="N2089" i="91"/>
  <c r="O2089" i="91"/>
  <c r="P2089" i="91"/>
  <c r="Q2089" i="91"/>
  <c r="C2090" i="91"/>
  <c r="D2090" i="91"/>
  <c r="E2090" i="91"/>
  <c r="F2090" i="91"/>
  <c r="G2090" i="91"/>
  <c r="H2090" i="91"/>
  <c r="I2090" i="91"/>
  <c r="J2090" i="91"/>
  <c r="K2090" i="91"/>
  <c r="L2090" i="91"/>
  <c r="M2090" i="91"/>
  <c r="N2090" i="91"/>
  <c r="O2090" i="91"/>
  <c r="P2090" i="91"/>
  <c r="Q2090" i="91"/>
  <c r="C2091" i="91"/>
  <c r="D2091" i="91"/>
  <c r="E2091" i="91"/>
  <c r="F2091" i="91"/>
  <c r="G2091" i="91"/>
  <c r="H2091" i="91"/>
  <c r="I2091" i="91"/>
  <c r="J2091" i="91"/>
  <c r="K2091" i="91"/>
  <c r="L2091" i="91"/>
  <c r="M2091" i="91"/>
  <c r="N2091" i="91"/>
  <c r="O2091" i="91"/>
  <c r="P2091" i="91"/>
  <c r="Q2091" i="91"/>
  <c r="C2092" i="91"/>
  <c r="D2092" i="91"/>
  <c r="E2092" i="91"/>
  <c r="F2092" i="91"/>
  <c r="G2092" i="91"/>
  <c r="H2092" i="91"/>
  <c r="I2092" i="91"/>
  <c r="J2092" i="91"/>
  <c r="K2092" i="91"/>
  <c r="L2092" i="91"/>
  <c r="M2092" i="91"/>
  <c r="N2092" i="91"/>
  <c r="O2092" i="91"/>
  <c r="P2092" i="91"/>
  <c r="Q2092" i="91"/>
  <c r="C2093" i="91"/>
  <c r="D2093" i="91"/>
  <c r="E2093" i="91"/>
  <c r="F2093" i="91"/>
  <c r="G2093" i="91"/>
  <c r="H2093" i="91"/>
  <c r="I2093" i="91"/>
  <c r="J2093" i="91"/>
  <c r="K2093" i="91"/>
  <c r="L2093" i="91"/>
  <c r="M2093" i="91"/>
  <c r="N2093" i="91"/>
  <c r="O2093" i="91"/>
  <c r="P2093" i="91"/>
  <c r="Q2093" i="91"/>
  <c r="D2088" i="91"/>
  <c r="E2088" i="91"/>
  <c r="F2088" i="91"/>
  <c r="G2088" i="91"/>
  <c r="H2088" i="91"/>
  <c r="I2088" i="91"/>
  <c r="J2088" i="91"/>
  <c r="K2088" i="91"/>
  <c r="L2088" i="91"/>
  <c r="M2088" i="91"/>
  <c r="N2088" i="91"/>
  <c r="O2088" i="91"/>
  <c r="P2088" i="91"/>
  <c r="Q2088" i="91"/>
  <c r="C2088" i="91"/>
  <c r="C2081" i="91"/>
  <c r="D2081" i="91"/>
  <c r="E2081" i="91"/>
  <c r="F2081" i="91"/>
  <c r="G2081" i="91"/>
  <c r="H2081" i="91"/>
  <c r="I2081" i="91"/>
  <c r="J2081" i="91"/>
  <c r="K2081" i="91"/>
  <c r="L2081" i="91"/>
  <c r="M2081" i="91"/>
  <c r="N2081" i="91"/>
  <c r="O2081" i="91"/>
  <c r="P2081" i="91"/>
  <c r="Q2081" i="91"/>
  <c r="C2082" i="91"/>
  <c r="D2082" i="91"/>
  <c r="E2082" i="91"/>
  <c r="F2082" i="91"/>
  <c r="G2082" i="91"/>
  <c r="H2082" i="91"/>
  <c r="I2082" i="91"/>
  <c r="J2082" i="91"/>
  <c r="K2082" i="91"/>
  <c r="L2082" i="91"/>
  <c r="M2082" i="91"/>
  <c r="N2082" i="91"/>
  <c r="O2082" i="91"/>
  <c r="P2082" i="91"/>
  <c r="Q2082" i="91"/>
  <c r="C2083" i="91"/>
  <c r="D2083" i="91"/>
  <c r="E2083" i="91"/>
  <c r="F2083" i="91"/>
  <c r="G2083" i="91"/>
  <c r="H2083" i="91"/>
  <c r="I2083" i="91"/>
  <c r="J2083" i="91"/>
  <c r="K2083" i="91"/>
  <c r="L2083" i="91"/>
  <c r="M2083" i="91"/>
  <c r="N2083" i="91"/>
  <c r="O2083" i="91"/>
  <c r="P2083" i="91"/>
  <c r="Q2083" i="91"/>
  <c r="C2084" i="91"/>
  <c r="D2084" i="91"/>
  <c r="E2084" i="91"/>
  <c r="F2084" i="91"/>
  <c r="G2084" i="91"/>
  <c r="H2084" i="91"/>
  <c r="I2084" i="91"/>
  <c r="J2084" i="91"/>
  <c r="K2084" i="91"/>
  <c r="L2084" i="91"/>
  <c r="M2084" i="91"/>
  <c r="N2084" i="91"/>
  <c r="O2084" i="91"/>
  <c r="P2084" i="91"/>
  <c r="Q2084" i="91"/>
  <c r="C2085" i="91"/>
  <c r="D2085" i="91"/>
  <c r="E2085" i="91"/>
  <c r="F2085" i="91"/>
  <c r="G2085" i="91"/>
  <c r="H2085" i="91"/>
  <c r="I2085" i="91"/>
  <c r="J2085" i="91"/>
  <c r="K2085" i="91"/>
  <c r="L2085" i="91"/>
  <c r="M2085" i="91"/>
  <c r="N2085" i="91"/>
  <c r="O2085" i="91"/>
  <c r="P2085" i="91"/>
  <c r="Q2085" i="91"/>
  <c r="D2080" i="91"/>
  <c r="E2080" i="91"/>
  <c r="F2080" i="91"/>
  <c r="G2080" i="91"/>
  <c r="H2080" i="91"/>
  <c r="I2080" i="91"/>
  <c r="J2080" i="91"/>
  <c r="K2080" i="91"/>
  <c r="L2080" i="91"/>
  <c r="M2080" i="91"/>
  <c r="N2080" i="91"/>
  <c r="O2080" i="91"/>
  <c r="P2080" i="91"/>
  <c r="Q2080" i="91"/>
  <c r="C2080" i="91"/>
  <c r="C2074" i="91"/>
  <c r="D2074" i="91"/>
  <c r="E2074" i="91"/>
  <c r="F2074" i="91"/>
  <c r="G2074" i="91"/>
  <c r="H2074" i="91"/>
  <c r="I2074" i="91"/>
  <c r="J2074" i="91"/>
  <c r="K2074" i="91"/>
  <c r="L2074" i="91"/>
  <c r="M2074" i="91"/>
  <c r="N2074" i="91"/>
  <c r="O2074" i="91"/>
  <c r="P2074" i="91"/>
  <c r="Q2074" i="91"/>
  <c r="C2075" i="91"/>
  <c r="D2075" i="91"/>
  <c r="E2075" i="91"/>
  <c r="F2075" i="91"/>
  <c r="G2075" i="91"/>
  <c r="H2075" i="91"/>
  <c r="I2075" i="91"/>
  <c r="J2075" i="91"/>
  <c r="K2075" i="91"/>
  <c r="L2075" i="91"/>
  <c r="M2075" i="91"/>
  <c r="N2075" i="91"/>
  <c r="O2075" i="91"/>
  <c r="P2075" i="91"/>
  <c r="Q2075" i="91"/>
  <c r="C2076" i="91"/>
  <c r="D2076" i="91"/>
  <c r="E2076" i="91"/>
  <c r="F2076" i="91"/>
  <c r="G2076" i="91"/>
  <c r="H2076" i="91"/>
  <c r="I2076" i="91"/>
  <c r="J2076" i="91"/>
  <c r="K2076" i="91"/>
  <c r="L2076" i="91"/>
  <c r="M2076" i="91"/>
  <c r="N2076" i="91"/>
  <c r="O2076" i="91"/>
  <c r="P2076" i="91"/>
  <c r="Q2076" i="91"/>
  <c r="C2077" i="91"/>
  <c r="D2077" i="91"/>
  <c r="E2077" i="91"/>
  <c r="F2077" i="91"/>
  <c r="G2077" i="91"/>
  <c r="H2077" i="91"/>
  <c r="I2077" i="91"/>
  <c r="J2077" i="91"/>
  <c r="K2077" i="91"/>
  <c r="L2077" i="91"/>
  <c r="M2077" i="91"/>
  <c r="N2077" i="91"/>
  <c r="O2077" i="91"/>
  <c r="P2077" i="91"/>
  <c r="Q2077" i="91"/>
  <c r="C2078" i="91"/>
  <c r="D2078" i="91"/>
  <c r="E2078" i="91"/>
  <c r="F2078" i="91"/>
  <c r="G2078" i="91"/>
  <c r="H2078" i="91"/>
  <c r="I2078" i="91"/>
  <c r="J2078" i="91"/>
  <c r="K2078" i="91"/>
  <c r="L2078" i="91"/>
  <c r="M2078" i="91"/>
  <c r="N2078" i="91"/>
  <c r="O2078" i="91"/>
  <c r="P2078" i="91"/>
  <c r="Q2078" i="91"/>
  <c r="D2073" i="91"/>
  <c r="E2073" i="91"/>
  <c r="F2073" i="91"/>
  <c r="G2073" i="91"/>
  <c r="H2073" i="91"/>
  <c r="I2073" i="91"/>
  <c r="J2073" i="91"/>
  <c r="K2073" i="91"/>
  <c r="L2073" i="91"/>
  <c r="M2073" i="91"/>
  <c r="N2073" i="91"/>
  <c r="O2073" i="91"/>
  <c r="P2073" i="91"/>
  <c r="Q2073" i="91"/>
  <c r="C2073" i="91"/>
  <c r="C2070" i="91"/>
  <c r="C2066" i="91"/>
  <c r="D2066" i="91"/>
  <c r="E2066" i="91"/>
  <c r="F2066" i="91"/>
  <c r="G2066" i="91"/>
  <c r="H2066" i="91"/>
  <c r="I2066" i="91"/>
  <c r="J2066" i="91"/>
  <c r="K2066" i="91"/>
  <c r="L2066" i="91"/>
  <c r="M2066" i="91"/>
  <c r="N2066" i="91"/>
  <c r="O2066" i="91"/>
  <c r="P2066" i="91"/>
  <c r="Q2066" i="91"/>
  <c r="C2067" i="91"/>
  <c r="D2067" i="91"/>
  <c r="E2067" i="91"/>
  <c r="F2067" i="91"/>
  <c r="G2067" i="91"/>
  <c r="H2067" i="91"/>
  <c r="I2067" i="91"/>
  <c r="J2067" i="91"/>
  <c r="K2067" i="91"/>
  <c r="L2067" i="91"/>
  <c r="M2067" i="91"/>
  <c r="N2067" i="91"/>
  <c r="O2067" i="91"/>
  <c r="P2067" i="91"/>
  <c r="Q2067" i="91"/>
  <c r="C2068" i="91"/>
  <c r="D2068" i="91"/>
  <c r="E2068" i="91"/>
  <c r="F2068" i="91"/>
  <c r="G2068" i="91"/>
  <c r="H2068" i="91"/>
  <c r="I2068" i="91"/>
  <c r="J2068" i="91"/>
  <c r="K2068" i="91"/>
  <c r="L2068" i="91"/>
  <c r="M2068" i="91"/>
  <c r="N2068" i="91"/>
  <c r="O2068" i="91"/>
  <c r="P2068" i="91"/>
  <c r="Q2068" i="91"/>
  <c r="C2069" i="91"/>
  <c r="D2069" i="91"/>
  <c r="E2069" i="91"/>
  <c r="F2069" i="91"/>
  <c r="G2069" i="91"/>
  <c r="H2069" i="91"/>
  <c r="I2069" i="91"/>
  <c r="J2069" i="91"/>
  <c r="K2069" i="91"/>
  <c r="L2069" i="91"/>
  <c r="M2069" i="91"/>
  <c r="N2069" i="91"/>
  <c r="O2069" i="91"/>
  <c r="P2069" i="91"/>
  <c r="Q2069" i="91"/>
  <c r="D2070" i="91"/>
  <c r="E2070" i="91"/>
  <c r="F2070" i="91"/>
  <c r="G2070" i="91"/>
  <c r="H2070" i="91"/>
  <c r="I2070" i="91"/>
  <c r="J2070" i="91"/>
  <c r="K2070" i="91"/>
  <c r="L2070" i="91"/>
  <c r="M2070" i="91"/>
  <c r="N2070" i="91"/>
  <c r="O2070" i="91"/>
  <c r="P2070" i="91"/>
  <c r="Q2070" i="91"/>
  <c r="D2065" i="91"/>
  <c r="E2065" i="91"/>
  <c r="F2065" i="91"/>
  <c r="G2065" i="91"/>
  <c r="H2065" i="91"/>
  <c r="I2065" i="91"/>
  <c r="J2065" i="91"/>
  <c r="K2065" i="91"/>
  <c r="L2065" i="91"/>
  <c r="M2065" i="91"/>
  <c r="N2065" i="91"/>
  <c r="O2065" i="91"/>
  <c r="P2065" i="91"/>
  <c r="Q2065" i="91"/>
  <c r="C2065" i="91"/>
  <c r="C2059" i="91"/>
  <c r="D2059" i="91"/>
  <c r="E2059" i="91"/>
  <c r="F2059" i="91"/>
  <c r="G2059" i="91"/>
  <c r="H2059" i="91"/>
  <c r="I2059" i="91"/>
  <c r="J2059" i="91"/>
  <c r="K2059" i="91"/>
  <c r="L2059" i="91"/>
  <c r="M2059" i="91"/>
  <c r="N2059" i="91"/>
  <c r="O2059" i="91"/>
  <c r="P2059" i="91"/>
  <c r="Q2059" i="91"/>
  <c r="C2060" i="91"/>
  <c r="D2060" i="91"/>
  <c r="E2060" i="91"/>
  <c r="F2060" i="91"/>
  <c r="G2060" i="91"/>
  <c r="H2060" i="91"/>
  <c r="I2060" i="91"/>
  <c r="J2060" i="91"/>
  <c r="K2060" i="91"/>
  <c r="L2060" i="91"/>
  <c r="M2060" i="91"/>
  <c r="N2060" i="91"/>
  <c r="O2060" i="91"/>
  <c r="P2060" i="91"/>
  <c r="Q2060" i="91"/>
  <c r="C2061" i="91"/>
  <c r="D2061" i="91"/>
  <c r="E2061" i="91"/>
  <c r="F2061" i="91"/>
  <c r="G2061" i="91"/>
  <c r="H2061" i="91"/>
  <c r="I2061" i="91"/>
  <c r="J2061" i="91"/>
  <c r="K2061" i="91"/>
  <c r="L2061" i="91"/>
  <c r="M2061" i="91"/>
  <c r="N2061" i="91"/>
  <c r="O2061" i="91"/>
  <c r="P2061" i="91"/>
  <c r="Q2061" i="91"/>
  <c r="C2062" i="91"/>
  <c r="D2062" i="91"/>
  <c r="E2062" i="91"/>
  <c r="F2062" i="91"/>
  <c r="G2062" i="91"/>
  <c r="H2062" i="91"/>
  <c r="I2062" i="91"/>
  <c r="J2062" i="91"/>
  <c r="K2062" i="91"/>
  <c r="L2062" i="91"/>
  <c r="M2062" i="91"/>
  <c r="N2062" i="91"/>
  <c r="O2062" i="91"/>
  <c r="P2062" i="91"/>
  <c r="Q2062" i="91"/>
  <c r="C2063" i="91"/>
  <c r="D2063" i="91"/>
  <c r="E2063" i="91"/>
  <c r="F2063" i="91"/>
  <c r="G2063" i="91"/>
  <c r="H2063" i="91"/>
  <c r="I2063" i="91"/>
  <c r="J2063" i="91"/>
  <c r="K2063" i="91"/>
  <c r="L2063" i="91"/>
  <c r="M2063" i="91"/>
  <c r="N2063" i="91"/>
  <c r="O2063" i="91"/>
  <c r="P2063" i="91"/>
  <c r="Q2063" i="91"/>
  <c r="D2058" i="91"/>
  <c r="E2058" i="91"/>
  <c r="F2058" i="91"/>
  <c r="G2058" i="91"/>
  <c r="H2058" i="91"/>
  <c r="I2058" i="91"/>
  <c r="J2058" i="91"/>
  <c r="K2058" i="91"/>
  <c r="L2058" i="91"/>
  <c r="M2058" i="91"/>
  <c r="N2058" i="91"/>
  <c r="O2058" i="91"/>
  <c r="P2058" i="91"/>
  <c r="Q2058" i="91"/>
  <c r="C2058" i="91"/>
  <c r="C2051" i="91"/>
  <c r="D2051" i="91"/>
  <c r="E2051" i="91"/>
  <c r="F2051" i="91"/>
  <c r="G2051" i="91"/>
  <c r="H2051" i="91"/>
  <c r="I2051" i="91"/>
  <c r="J2051" i="91"/>
  <c r="K2051" i="91"/>
  <c r="L2051" i="91"/>
  <c r="M2051" i="91"/>
  <c r="N2051" i="91"/>
  <c r="O2051" i="91"/>
  <c r="P2051" i="91"/>
  <c r="Q2051" i="91"/>
  <c r="C2052" i="91"/>
  <c r="D2052" i="91"/>
  <c r="E2052" i="91"/>
  <c r="F2052" i="91"/>
  <c r="G2052" i="91"/>
  <c r="H2052" i="91"/>
  <c r="I2052" i="91"/>
  <c r="J2052" i="91"/>
  <c r="K2052" i="91"/>
  <c r="L2052" i="91"/>
  <c r="M2052" i="91"/>
  <c r="N2052" i="91"/>
  <c r="O2052" i="91"/>
  <c r="P2052" i="91"/>
  <c r="Q2052" i="91"/>
  <c r="C2053" i="91"/>
  <c r="D2053" i="91"/>
  <c r="E2053" i="91"/>
  <c r="F2053" i="91"/>
  <c r="G2053" i="91"/>
  <c r="H2053" i="91"/>
  <c r="I2053" i="91"/>
  <c r="J2053" i="91"/>
  <c r="K2053" i="91"/>
  <c r="L2053" i="91"/>
  <c r="M2053" i="91"/>
  <c r="N2053" i="91"/>
  <c r="O2053" i="91"/>
  <c r="P2053" i="91"/>
  <c r="Q2053" i="91"/>
  <c r="C2054" i="91"/>
  <c r="D2054" i="91"/>
  <c r="E2054" i="91"/>
  <c r="F2054" i="91"/>
  <c r="G2054" i="91"/>
  <c r="H2054" i="91"/>
  <c r="I2054" i="91"/>
  <c r="J2054" i="91"/>
  <c r="K2054" i="91"/>
  <c r="L2054" i="91"/>
  <c r="M2054" i="91"/>
  <c r="N2054" i="91"/>
  <c r="O2054" i="91"/>
  <c r="P2054" i="91"/>
  <c r="Q2054" i="91"/>
  <c r="C2055" i="91"/>
  <c r="D2055" i="91"/>
  <c r="E2055" i="91"/>
  <c r="F2055" i="91"/>
  <c r="G2055" i="91"/>
  <c r="H2055" i="91"/>
  <c r="I2055" i="91"/>
  <c r="J2055" i="91"/>
  <c r="K2055" i="91"/>
  <c r="L2055" i="91"/>
  <c r="M2055" i="91"/>
  <c r="N2055" i="91"/>
  <c r="O2055" i="91"/>
  <c r="P2055" i="91"/>
  <c r="Q2055" i="91"/>
  <c r="D2050" i="91"/>
  <c r="E2050" i="91"/>
  <c r="F2050" i="91"/>
  <c r="G2050" i="91"/>
  <c r="H2050" i="91"/>
  <c r="I2050" i="91"/>
  <c r="J2050" i="91"/>
  <c r="K2050" i="91"/>
  <c r="L2050" i="91"/>
  <c r="M2050" i="91"/>
  <c r="N2050" i="91"/>
  <c r="O2050" i="91"/>
  <c r="P2050" i="91"/>
  <c r="Q2050" i="91"/>
  <c r="C2050" i="91"/>
  <c r="C2044" i="91"/>
  <c r="D2044" i="91"/>
  <c r="E2044" i="91"/>
  <c r="F2044" i="91"/>
  <c r="G2044" i="91"/>
  <c r="H2044" i="91"/>
  <c r="I2044" i="91"/>
  <c r="J2044" i="91"/>
  <c r="K2044" i="91"/>
  <c r="L2044" i="91"/>
  <c r="M2044" i="91"/>
  <c r="N2044" i="91"/>
  <c r="O2044" i="91"/>
  <c r="P2044" i="91"/>
  <c r="Q2044" i="91"/>
  <c r="C2045" i="91"/>
  <c r="D2045" i="91"/>
  <c r="E2045" i="91"/>
  <c r="F2045" i="91"/>
  <c r="G2045" i="91"/>
  <c r="H2045" i="91"/>
  <c r="I2045" i="91"/>
  <c r="J2045" i="91"/>
  <c r="K2045" i="91"/>
  <c r="L2045" i="91"/>
  <c r="M2045" i="91"/>
  <c r="N2045" i="91"/>
  <c r="O2045" i="91"/>
  <c r="P2045" i="91"/>
  <c r="Q2045" i="91"/>
  <c r="C2046" i="91"/>
  <c r="D2046" i="91"/>
  <c r="E2046" i="91"/>
  <c r="F2046" i="91"/>
  <c r="G2046" i="91"/>
  <c r="H2046" i="91"/>
  <c r="I2046" i="91"/>
  <c r="J2046" i="91"/>
  <c r="K2046" i="91"/>
  <c r="L2046" i="91"/>
  <c r="M2046" i="91"/>
  <c r="N2046" i="91"/>
  <c r="O2046" i="91"/>
  <c r="P2046" i="91"/>
  <c r="Q2046" i="91"/>
  <c r="C2047" i="91"/>
  <c r="D2047" i="91"/>
  <c r="E2047" i="91"/>
  <c r="F2047" i="91"/>
  <c r="G2047" i="91"/>
  <c r="H2047" i="91"/>
  <c r="I2047" i="91"/>
  <c r="J2047" i="91"/>
  <c r="K2047" i="91"/>
  <c r="L2047" i="91"/>
  <c r="M2047" i="91"/>
  <c r="N2047" i="91"/>
  <c r="O2047" i="91"/>
  <c r="P2047" i="91"/>
  <c r="Q2047" i="91"/>
  <c r="C2048" i="91"/>
  <c r="D2048" i="91"/>
  <c r="E2048" i="91"/>
  <c r="F2048" i="91"/>
  <c r="G2048" i="91"/>
  <c r="H2048" i="91"/>
  <c r="I2048" i="91"/>
  <c r="J2048" i="91"/>
  <c r="K2048" i="91"/>
  <c r="L2048" i="91"/>
  <c r="M2048" i="91"/>
  <c r="N2048" i="91"/>
  <c r="O2048" i="91"/>
  <c r="P2048" i="91"/>
  <c r="Q2048" i="91"/>
  <c r="D2043" i="91"/>
  <c r="E2043" i="91"/>
  <c r="F2043" i="91"/>
  <c r="G2043" i="91"/>
  <c r="H2043" i="91"/>
  <c r="I2043" i="91"/>
  <c r="J2043" i="91"/>
  <c r="K2043" i="91"/>
  <c r="L2043" i="91"/>
  <c r="M2043" i="91"/>
  <c r="N2043" i="91"/>
  <c r="O2043" i="91"/>
  <c r="P2043" i="91"/>
  <c r="Q2043" i="91"/>
  <c r="C2043" i="91"/>
  <c r="C2036" i="91"/>
  <c r="D2036" i="91"/>
  <c r="E2036" i="91"/>
  <c r="F2036" i="91"/>
  <c r="G2036" i="91"/>
  <c r="H2036" i="91"/>
  <c r="I2036" i="91"/>
  <c r="J2036" i="91"/>
  <c r="K2036" i="91"/>
  <c r="L2036" i="91"/>
  <c r="M2036" i="91"/>
  <c r="N2036" i="91"/>
  <c r="O2036" i="91"/>
  <c r="P2036" i="91"/>
  <c r="Q2036" i="91"/>
  <c r="C2037" i="91"/>
  <c r="D2037" i="91"/>
  <c r="E2037" i="91"/>
  <c r="F2037" i="91"/>
  <c r="G2037" i="91"/>
  <c r="H2037" i="91"/>
  <c r="I2037" i="91"/>
  <c r="J2037" i="91"/>
  <c r="K2037" i="91"/>
  <c r="L2037" i="91"/>
  <c r="M2037" i="91"/>
  <c r="N2037" i="91"/>
  <c r="O2037" i="91"/>
  <c r="P2037" i="91"/>
  <c r="Q2037" i="91"/>
  <c r="C2038" i="91"/>
  <c r="D2038" i="91"/>
  <c r="E2038" i="91"/>
  <c r="F2038" i="91"/>
  <c r="G2038" i="91"/>
  <c r="H2038" i="91"/>
  <c r="I2038" i="91"/>
  <c r="J2038" i="91"/>
  <c r="K2038" i="91"/>
  <c r="L2038" i="91"/>
  <c r="M2038" i="91"/>
  <c r="N2038" i="91"/>
  <c r="O2038" i="91"/>
  <c r="P2038" i="91"/>
  <c r="Q2038" i="91"/>
  <c r="C2039" i="91"/>
  <c r="D2039" i="91"/>
  <c r="E2039" i="91"/>
  <c r="F2039" i="91"/>
  <c r="G2039" i="91"/>
  <c r="H2039" i="91"/>
  <c r="I2039" i="91"/>
  <c r="J2039" i="91"/>
  <c r="K2039" i="91"/>
  <c r="L2039" i="91"/>
  <c r="M2039" i="91"/>
  <c r="N2039" i="91"/>
  <c r="O2039" i="91"/>
  <c r="P2039" i="91"/>
  <c r="Q2039" i="91"/>
  <c r="C2040" i="91"/>
  <c r="D2040" i="91"/>
  <c r="E2040" i="91"/>
  <c r="F2040" i="91"/>
  <c r="G2040" i="91"/>
  <c r="H2040" i="91"/>
  <c r="I2040" i="91"/>
  <c r="J2040" i="91"/>
  <c r="K2040" i="91"/>
  <c r="L2040" i="91"/>
  <c r="M2040" i="91"/>
  <c r="N2040" i="91"/>
  <c r="O2040" i="91"/>
  <c r="P2040" i="91"/>
  <c r="Q2040" i="91"/>
  <c r="D2035" i="91"/>
  <c r="E2035" i="91"/>
  <c r="F2035" i="91"/>
  <c r="G2035" i="91"/>
  <c r="H2035" i="91"/>
  <c r="I2035" i="91"/>
  <c r="J2035" i="91"/>
  <c r="K2035" i="91"/>
  <c r="L2035" i="91"/>
  <c r="M2035" i="91"/>
  <c r="N2035" i="91"/>
  <c r="O2035" i="91"/>
  <c r="P2035" i="91"/>
  <c r="Q2035" i="91"/>
  <c r="C2035" i="91"/>
  <c r="C2029" i="91"/>
  <c r="D2029" i="91"/>
  <c r="E2029" i="91"/>
  <c r="F2029" i="91"/>
  <c r="G2029" i="91"/>
  <c r="H2029" i="91"/>
  <c r="I2029" i="91"/>
  <c r="J2029" i="91"/>
  <c r="K2029" i="91"/>
  <c r="L2029" i="91"/>
  <c r="M2029" i="91"/>
  <c r="N2029" i="91"/>
  <c r="O2029" i="91"/>
  <c r="P2029" i="91"/>
  <c r="Q2029" i="91"/>
  <c r="C2030" i="91"/>
  <c r="D2030" i="91"/>
  <c r="E2030" i="91"/>
  <c r="F2030" i="91"/>
  <c r="G2030" i="91"/>
  <c r="H2030" i="91"/>
  <c r="I2030" i="91"/>
  <c r="J2030" i="91"/>
  <c r="K2030" i="91"/>
  <c r="L2030" i="91"/>
  <c r="M2030" i="91"/>
  <c r="N2030" i="91"/>
  <c r="O2030" i="91"/>
  <c r="P2030" i="91"/>
  <c r="Q2030" i="91"/>
  <c r="C2031" i="91"/>
  <c r="D2031" i="91"/>
  <c r="E2031" i="91"/>
  <c r="F2031" i="91"/>
  <c r="G2031" i="91"/>
  <c r="H2031" i="91"/>
  <c r="I2031" i="91"/>
  <c r="J2031" i="91"/>
  <c r="K2031" i="91"/>
  <c r="L2031" i="91"/>
  <c r="M2031" i="91"/>
  <c r="N2031" i="91"/>
  <c r="O2031" i="91"/>
  <c r="P2031" i="91"/>
  <c r="Q2031" i="91"/>
  <c r="C2032" i="91"/>
  <c r="D2032" i="91"/>
  <c r="E2032" i="91"/>
  <c r="F2032" i="91"/>
  <c r="G2032" i="91"/>
  <c r="H2032" i="91"/>
  <c r="I2032" i="91"/>
  <c r="J2032" i="91"/>
  <c r="K2032" i="91"/>
  <c r="L2032" i="91"/>
  <c r="M2032" i="91"/>
  <c r="N2032" i="91"/>
  <c r="O2032" i="91"/>
  <c r="P2032" i="91"/>
  <c r="Q2032" i="91"/>
  <c r="C2033" i="91"/>
  <c r="D2033" i="91"/>
  <c r="E2033" i="91"/>
  <c r="F2033" i="91"/>
  <c r="G2033" i="91"/>
  <c r="H2033" i="91"/>
  <c r="I2033" i="91"/>
  <c r="J2033" i="91"/>
  <c r="K2033" i="91"/>
  <c r="L2033" i="91"/>
  <c r="M2033" i="91"/>
  <c r="N2033" i="91"/>
  <c r="O2033" i="91"/>
  <c r="P2033" i="91"/>
  <c r="Q2033" i="91"/>
  <c r="D2028" i="91"/>
  <c r="E2028" i="91"/>
  <c r="F2028" i="91"/>
  <c r="G2028" i="91"/>
  <c r="H2028" i="91"/>
  <c r="I2028" i="91"/>
  <c r="J2028" i="91"/>
  <c r="K2028" i="91"/>
  <c r="L2028" i="91"/>
  <c r="M2028" i="91"/>
  <c r="N2028" i="91"/>
  <c r="O2028" i="91"/>
  <c r="P2028" i="91"/>
  <c r="Q2028" i="91"/>
  <c r="C2028" i="91"/>
  <c r="C2021" i="91"/>
  <c r="D2021" i="91"/>
  <c r="E2021" i="91"/>
  <c r="F2021" i="91"/>
  <c r="G2021" i="91"/>
  <c r="H2021" i="91"/>
  <c r="I2021" i="91"/>
  <c r="J2021" i="91"/>
  <c r="K2021" i="91"/>
  <c r="L2021" i="91"/>
  <c r="M2021" i="91"/>
  <c r="N2021" i="91"/>
  <c r="O2021" i="91"/>
  <c r="P2021" i="91"/>
  <c r="Q2021" i="91"/>
  <c r="C2022" i="91"/>
  <c r="D2022" i="91"/>
  <c r="E2022" i="91"/>
  <c r="F2022" i="91"/>
  <c r="G2022" i="91"/>
  <c r="H2022" i="91"/>
  <c r="I2022" i="91"/>
  <c r="J2022" i="91"/>
  <c r="K2022" i="91"/>
  <c r="L2022" i="91"/>
  <c r="M2022" i="91"/>
  <c r="N2022" i="91"/>
  <c r="O2022" i="91"/>
  <c r="P2022" i="91"/>
  <c r="Q2022" i="91"/>
  <c r="C2023" i="91"/>
  <c r="D2023" i="91"/>
  <c r="E2023" i="91"/>
  <c r="F2023" i="91"/>
  <c r="G2023" i="91"/>
  <c r="H2023" i="91"/>
  <c r="I2023" i="91"/>
  <c r="J2023" i="91"/>
  <c r="K2023" i="91"/>
  <c r="L2023" i="91"/>
  <c r="M2023" i="91"/>
  <c r="N2023" i="91"/>
  <c r="O2023" i="91"/>
  <c r="P2023" i="91"/>
  <c r="Q2023" i="91"/>
  <c r="C2024" i="91"/>
  <c r="D2024" i="91"/>
  <c r="E2024" i="91"/>
  <c r="F2024" i="91"/>
  <c r="G2024" i="91"/>
  <c r="H2024" i="91"/>
  <c r="I2024" i="91"/>
  <c r="J2024" i="91"/>
  <c r="K2024" i="91"/>
  <c r="L2024" i="91"/>
  <c r="M2024" i="91"/>
  <c r="N2024" i="91"/>
  <c r="O2024" i="91"/>
  <c r="P2024" i="91"/>
  <c r="Q2024" i="91"/>
  <c r="C2025" i="91"/>
  <c r="D2025" i="91"/>
  <c r="E2025" i="91"/>
  <c r="F2025" i="91"/>
  <c r="G2025" i="91"/>
  <c r="H2025" i="91"/>
  <c r="I2025" i="91"/>
  <c r="J2025" i="91"/>
  <c r="K2025" i="91"/>
  <c r="L2025" i="91"/>
  <c r="M2025" i="91"/>
  <c r="N2025" i="91"/>
  <c r="O2025" i="91"/>
  <c r="P2025" i="91"/>
  <c r="Q2025" i="91"/>
  <c r="D2020" i="91"/>
  <c r="E2020" i="91"/>
  <c r="F2020" i="91"/>
  <c r="G2020" i="91"/>
  <c r="H2020" i="91"/>
  <c r="I2020" i="91"/>
  <c r="J2020" i="91"/>
  <c r="K2020" i="91"/>
  <c r="L2020" i="91"/>
  <c r="M2020" i="91"/>
  <c r="N2020" i="91"/>
  <c r="O2020" i="91"/>
  <c r="P2020" i="91"/>
  <c r="Q2020" i="91"/>
  <c r="C2020" i="91"/>
  <c r="C2014" i="91"/>
  <c r="D2014" i="91"/>
  <c r="E2014" i="91"/>
  <c r="F2014" i="91"/>
  <c r="G2014" i="91"/>
  <c r="H2014" i="91"/>
  <c r="I2014" i="91"/>
  <c r="J2014" i="91"/>
  <c r="K2014" i="91"/>
  <c r="L2014" i="91"/>
  <c r="M2014" i="91"/>
  <c r="N2014" i="91"/>
  <c r="O2014" i="91"/>
  <c r="P2014" i="91"/>
  <c r="Q2014" i="91"/>
  <c r="C2015" i="91"/>
  <c r="D2015" i="91"/>
  <c r="E2015" i="91"/>
  <c r="F2015" i="91"/>
  <c r="G2015" i="91"/>
  <c r="H2015" i="91"/>
  <c r="I2015" i="91"/>
  <c r="J2015" i="91"/>
  <c r="K2015" i="91"/>
  <c r="L2015" i="91"/>
  <c r="M2015" i="91"/>
  <c r="N2015" i="91"/>
  <c r="O2015" i="91"/>
  <c r="P2015" i="91"/>
  <c r="Q2015" i="91"/>
  <c r="C2016" i="91"/>
  <c r="D2016" i="91"/>
  <c r="E2016" i="91"/>
  <c r="F2016" i="91"/>
  <c r="G2016" i="91"/>
  <c r="H2016" i="91"/>
  <c r="I2016" i="91"/>
  <c r="J2016" i="91"/>
  <c r="K2016" i="91"/>
  <c r="L2016" i="91"/>
  <c r="M2016" i="91"/>
  <c r="N2016" i="91"/>
  <c r="O2016" i="91"/>
  <c r="P2016" i="91"/>
  <c r="Q2016" i="91"/>
  <c r="C2017" i="91"/>
  <c r="D2017" i="91"/>
  <c r="E2017" i="91"/>
  <c r="F2017" i="91"/>
  <c r="G2017" i="91"/>
  <c r="H2017" i="91"/>
  <c r="I2017" i="91"/>
  <c r="J2017" i="91"/>
  <c r="K2017" i="91"/>
  <c r="L2017" i="91"/>
  <c r="M2017" i="91"/>
  <c r="N2017" i="91"/>
  <c r="O2017" i="91"/>
  <c r="P2017" i="91"/>
  <c r="Q2017" i="91"/>
  <c r="C2018" i="91"/>
  <c r="D2018" i="91"/>
  <c r="E2018" i="91"/>
  <c r="F2018" i="91"/>
  <c r="G2018" i="91"/>
  <c r="H2018" i="91"/>
  <c r="I2018" i="91"/>
  <c r="J2018" i="91"/>
  <c r="K2018" i="91"/>
  <c r="L2018" i="91"/>
  <c r="M2018" i="91"/>
  <c r="N2018" i="91"/>
  <c r="O2018" i="91"/>
  <c r="P2018" i="91"/>
  <c r="Q2018" i="91"/>
  <c r="D2013" i="91"/>
  <c r="E2013" i="91"/>
  <c r="F2013" i="91"/>
  <c r="G2013" i="91"/>
  <c r="H2013" i="91"/>
  <c r="I2013" i="91"/>
  <c r="J2013" i="91"/>
  <c r="K2013" i="91"/>
  <c r="L2013" i="91"/>
  <c r="M2013" i="91"/>
  <c r="N2013" i="91"/>
  <c r="O2013" i="91"/>
  <c r="P2013" i="91"/>
  <c r="Q2013" i="91"/>
  <c r="C2013" i="91"/>
  <c r="C2006" i="91"/>
  <c r="D2006" i="91"/>
  <c r="E2006" i="91"/>
  <c r="F2006" i="91"/>
  <c r="G2006" i="91"/>
  <c r="H2006" i="91"/>
  <c r="I2006" i="91"/>
  <c r="J2006" i="91"/>
  <c r="K2006" i="91"/>
  <c r="L2006" i="91"/>
  <c r="M2006" i="91"/>
  <c r="N2006" i="91"/>
  <c r="O2006" i="91"/>
  <c r="P2006" i="91"/>
  <c r="Q2006" i="91"/>
  <c r="C2007" i="91"/>
  <c r="D2007" i="91"/>
  <c r="E2007" i="91"/>
  <c r="F2007" i="91"/>
  <c r="G2007" i="91"/>
  <c r="H2007" i="91"/>
  <c r="I2007" i="91"/>
  <c r="J2007" i="91"/>
  <c r="K2007" i="91"/>
  <c r="L2007" i="91"/>
  <c r="M2007" i="91"/>
  <c r="N2007" i="91"/>
  <c r="O2007" i="91"/>
  <c r="P2007" i="91"/>
  <c r="Q2007" i="91"/>
  <c r="C2008" i="91"/>
  <c r="D2008" i="91"/>
  <c r="E2008" i="91"/>
  <c r="F2008" i="91"/>
  <c r="G2008" i="91"/>
  <c r="H2008" i="91"/>
  <c r="I2008" i="91"/>
  <c r="J2008" i="91"/>
  <c r="K2008" i="91"/>
  <c r="L2008" i="91"/>
  <c r="M2008" i="91"/>
  <c r="N2008" i="91"/>
  <c r="O2008" i="91"/>
  <c r="P2008" i="91"/>
  <c r="Q2008" i="91"/>
  <c r="C2009" i="91"/>
  <c r="D2009" i="91"/>
  <c r="E2009" i="91"/>
  <c r="F2009" i="91"/>
  <c r="G2009" i="91"/>
  <c r="H2009" i="91"/>
  <c r="I2009" i="91"/>
  <c r="J2009" i="91"/>
  <c r="K2009" i="91"/>
  <c r="L2009" i="91"/>
  <c r="M2009" i="91"/>
  <c r="N2009" i="91"/>
  <c r="O2009" i="91"/>
  <c r="P2009" i="91"/>
  <c r="Q2009" i="91"/>
  <c r="C2010" i="91"/>
  <c r="D2010" i="91"/>
  <c r="E2010" i="91"/>
  <c r="F2010" i="91"/>
  <c r="G2010" i="91"/>
  <c r="H2010" i="91"/>
  <c r="I2010" i="91"/>
  <c r="J2010" i="91"/>
  <c r="K2010" i="91"/>
  <c r="L2010" i="91"/>
  <c r="M2010" i="91"/>
  <c r="N2010" i="91"/>
  <c r="O2010" i="91"/>
  <c r="P2010" i="91"/>
  <c r="Q2010" i="91"/>
  <c r="D2005" i="91"/>
  <c r="E2005" i="91"/>
  <c r="F2005" i="91"/>
  <c r="G2005" i="91"/>
  <c r="H2005" i="91"/>
  <c r="I2005" i="91"/>
  <c r="J2005" i="91"/>
  <c r="K2005" i="91"/>
  <c r="L2005" i="91"/>
  <c r="M2005" i="91"/>
  <c r="N2005" i="91"/>
  <c r="O2005" i="91"/>
  <c r="P2005" i="91"/>
  <c r="Q2005" i="91"/>
  <c r="C2005" i="91"/>
  <c r="C1999" i="91"/>
  <c r="D1999" i="91"/>
  <c r="E1999" i="91"/>
  <c r="F1999" i="91"/>
  <c r="G1999" i="91"/>
  <c r="H1999" i="91"/>
  <c r="I1999" i="91"/>
  <c r="J1999" i="91"/>
  <c r="K1999" i="91"/>
  <c r="L1999" i="91"/>
  <c r="M1999" i="91"/>
  <c r="N1999" i="91"/>
  <c r="O1999" i="91"/>
  <c r="P1999" i="91"/>
  <c r="Q1999" i="91"/>
  <c r="C2000" i="91"/>
  <c r="D2000" i="91"/>
  <c r="E2000" i="91"/>
  <c r="F2000" i="91"/>
  <c r="G2000" i="91"/>
  <c r="H2000" i="91"/>
  <c r="I2000" i="91"/>
  <c r="J2000" i="91"/>
  <c r="K2000" i="91"/>
  <c r="L2000" i="91"/>
  <c r="M2000" i="91"/>
  <c r="N2000" i="91"/>
  <c r="O2000" i="91"/>
  <c r="P2000" i="91"/>
  <c r="Q2000" i="91"/>
  <c r="C2001" i="91"/>
  <c r="D2001" i="91"/>
  <c r="E2001" i="91"/>
  <c r="F2001" i="91"/>
  <c r="G2001" i="91"/>
  <c r="H2001" i="91"/>
  <c r="I2001" i="91"/>
  <c r="J2001" i="91"/>
  <c r="K2001" i="91"/>
  <c r="L2001" i="91"/>
  <c r="M2001" i="91"/>
  <c r="N2001" i="91"/>
  <c r="O2001" i="91"/>
  <c r="P2001" i="91"/>
  <c r="Q2001" i="91"/>
  <c r="C2002" i="91"/>
  <c r="D2002" i="91"/>
  <c r="E2002" i="91"/>
  <c r="F2002" i="91"/>
  <c r="G2002" i="91"/>
  <c r="H2002" i="91"/>
  <c r="I2002" i="91"/>
  <c r="J2002" i="91"/>
  <c r="K2002" i="91"/>
  <c r="L2002" i="91"/>
  <c r="M2002" i="91"/>
  <c r="N2002" i="91"/>
  <c r="O2002" i="91"/>
  <c r="P2002" i="91"/>
  <c r="Q2002" i="91"/>
  <c r="C2003" i="91"/>
  <c r="D2003" i="91"/>
  <c r="E2003" i="91"/>
  <c r="F2003" i="91"/>
  <c r="G2003" i="91"/>
  <c r="H2003" i="91"/>
  <c r="I2003" i="91"/>
  <c r="J2003" i="91"/>
  <c r="K2003" i="91"/>
  <c r="L2003" i="91"/>
  <c r="M2003" i="91"/>
  <c r="N2003" i="91"/>
  <c r="O2003" i="91"/>
  <c r="P2003" i="91"/>
  <c r="Q2003" i="91"/>
  <c r="D1998" i="91"/>
  <c r="E1998" i="91"/>
  <c r="F1998" i="91"/>
  <c r="G1998" i="91"/>
  <c r="H1998" i="91"/>
  <c r="I1998" i="91"/>
  <c r="J1998" i="91"/>
  <c r="K1998" i="91"/>
  <c r="L1998" i="91"/>
  <c r="M1998" i="91"/>
  <c r="N1998" i="91"/>
  <c r="O1998" i="91"/>
  <c r="P1998" i="91"/>
  <c r="Q1998" i="91"/>
  <c r="C1998" i="91"/>
  <c r="C1991" i="91"/>
  <c r="D1991" i="91"/>
  <c r="E1991" i="91"/>
  <c r="F1991" i="91"/>
  <c r="G1991" i="91"/>
  <c r="H1991" i="91"/>
  <c r="I1991" i="91"/>
  <c r="J1991" i="91"/>
  <c r="K1991" i="91"/>
  <c r="L1991" i="91"/>
  <c r="M1991" i="91"/>
  <c r="N1991" i="91"/>
  <c r="O1991" i="91"/>
  <c r="P1991" i="91"/>
  <c r="Q1991" i="91"/>
  <c r="C1992" i="91"/>
  <c r="D1992" i="91"/>
  <c r="E1992" i="91"/>
  <c r="F1992" i="91"/>
  <c r="G1992" i="91"/>
  <c r="H1992" i="91"/>
  <c r="I1992" i="91"/>
  <c r="J1992" i="91"/>
  <c r="K1992" i="91"/>
  <c r="L1992" i="91"/>
  <c r="M1992" i="91"/>
  <c r="N1992" i="91"/>
  <c r="O1992" i="91"/>
  <c r="P1992" i="91"/>
  <c r="Q1992" i="91"/>
  <c r="C1993" i="91"/>
  <c r="D1993" i="91"/>
  <c r="E1993" i="91"/>
  <c r="F1993" i="91"/>
  <c r="G1993" i="91"/>
  <c r="H1993" i="91"/>
  <c r="I1993" i="91"/>
  <c r="J1993" i="91"/>
  <c r="K1993" i="91"/>
  <c r="L1993" i="91"/>
  <c r="M1993" i="91"/>
  <c r="N1993" i="91"/>
  <c r="O1993" i="91"/>
  <c r="P1993" i="91"/>
  <c r="Q1993" i="91"/>
  <c r="C1994" i="91"/>
  <c r="D1994" i="91"/>
  <c r="E1994" i="91"/>
  <c r="F1994" i="91"/>
  <c r="G1994" i="91"/>
  <c r="H1994" i="91"/>
  <c r="I1994" i="91"/>
  <c r="J1994" i="91"/>
  <c r="K1994" i="91"/>
  <c r="L1994" i="91"/>
  <c r="M1994" i="91"/>
  <c r="N1994" i="91"/>
  <c r="O1994" i="91"/>
  <c r="P1994" i="91"/>
  <c r="Q1994" i="91"/>
  <c r="C1995" i="91"/>
  <c r="D1995" i="91"/>
  <c r="E1995" i="91"/>
  <c r="F1995" i="91"/>
  <c r="G1995" i="91"/>
  <c r="H1995" i="91"/>
  <c r="I1995" i="91"/>
  <c r="J1995" i="91"/>
  <c r="K1995" i="91"/>
  <c r="L1995" i="91"/>
  <c r="M1995" i="91"/>
  <c r="N1995" i="91"/>
  <c r="O1995" i="91"/>
  <c r="P1995" i="91"/>
  <c r="Q1995" i="91"/>
  <c r="D1990" i="91"/>
  <c r="E1990" i="91"/>
  <c r="F1990" i="91"/>
  <c r="G1990" i="91"/>
  <c r="H1990" i="91"/>
  <c r="I1990" i="91"/>
  <c r="J1990" i="91"/>
  <c r="K1990" i="91"/>
  <c r="L1990" i="91"/>
  <c r="M1990" i="91"/>
  <c r="N1990" i="91"/>
  <c r="O1990" i="91"/>
  <c r="P1990" i="91"/>
  <c r="Q1990" i="91"/>
  <c r="C1990" i="91"/>
  <c r="C1984" i="91"/>
  <c r="D1984" i="91"/>
  <c r="E1984" i="91"/>
  <c r="F1984" i="91"/>
  <c r="G1984" i="91"/>
  <c r="H1984" i="91"/>
  <c r="I1984" i="91"/>
  <c r="J1984" i="91"/>
  <c r="K1984" i="91"/>
  <c r="L1984" i="91"/>
  <c r="M1984" i="91"/>
  <c r="N1984" i="91"/>
  <c r="O1984" i="91"/>
  <c r="P1984" i="91"/>
  <c r="Q1984" i="91"/>
  <c r="C1985" i="91"/>
  <c r="D1985" i="91"/>
  <c r="E1985" i="91"/>
  <c r="F1985" i="91"/>
  <c r="G1985" i="91"/>
  <c r="H1985" i="91"/>
  <c r="I1985" i="91"/>
  <c r="J1985" i="91"/>
  <c r="K1985" i="91"/>
  <c r="L1985" i="91"/>
  <c r="M1985" i="91"/>
  <c r="N1985" i="91"/>
  <c r="O1985" i="91"/>
  <c r="P1985" i="91"/>
  <c r="Q1985" i="91"/>
  <c r="C1986" i="91"/>
  <c r="D1986" i="91"/>
  <c r="E1986" i="91"/>
  <c r="F1986" i="91"/>
  <c r="G1986" i="91"/>
  <c r="H1986" i="91"/>
  <c r="I1986" i="91"/>
  <c r="J1986" i="91"/>
  <c r="K1986" i="91"/>
  <c r="L1986" i="91"/>
  <c r="M1986" i="91"/>
  <c r="N1986" i="91"/>
  <c r="O1986" i="91"/>
  <c r="P1986" i="91"/>
  <c r="Q1986" i="91"/>
  <c r="C1987" i="91"/>
  <c r="D1987" i="91"/>
  <c r="E1987" i="91"/>
  <c r="F1987" i="91"/>
  <c r="G1987" i="91"/>
  <c r="H1987" i="91"/>
  <c r="I1987" i="91"/>
  <c r="J1987" i="91"/>
  <c r="K1987" i="91"/>
  <c r="L1987" i="91"/>
  <c r="M1987" i="91"/>
  <c r="N1987" i="91"/>
  <c r="O1987" i="91"/>
  <c r="P1987" i="91"/>
  <c r="Q1987" i="91"/>
  <c r="C1988" i="91"/>
  <c r="D1988" i="91"/>
  <c r="E1988" i="91"/>
  <c r="F1988" i="91"/>
  <c r="G1988" i="91"/>
  <c r="H1988" i="91"/>
  <c r="I1988" i="91"/>
  <c r="J1988" i="91"/>
  <c r="K1988" i="91"/>
  <c r="L1988" i="91"/>
  <c r="M1988" i="91"/>
  <c r="N1988" i="91"/>
  <c r="O1988" i="91"/>
  <c r="P1988" i="91"/>
  <c r="Q1988" i="91"/>
  <c r="D1983" i="91"/>
  <c r="E1983" i="91"/>
  <c r="F1983" i="91"/>
  <c r="G1983" i="91"/>
  <c r="H1983" i="91"/>
  <c r="I1983" i="91"/>
  <c r="J1983" i="91"/>
  <c r="K1983" i="91"/>
  <c r="L1983" i="91"/>
  <c r="M1983" i="91"/>
  <c r="N1983" i="91"/>
  <c r="O1983" i="91"/>
  <c r="P1983" i="91"/>
  <c r="Q1983" i="91"/>
  <c r="C1983" i="91"/>
  <c r="C1976" i="91"/>
  <c r="D1976" i="91"/>
  <c r="E1976" i="91"/>
  <c r="F1976" i="91"/>
  <c r="G1976" i="91"/>
  <c r="H1976" i="91"/>
  <c r="I1976" i="91"/>
  <c r="J1976" i="91"/>
  <c r="K1976" i="91"/>
  <c r="L1976" i="91"/>
  <c r="M1976" i="91"/>
  <c r="N1976" i="91"/>
  <c r="O1976" i="91"/>
  <c r="P1976" i="91"/>
  <c r="Q1976" i="91"/>
  <c r="C1977" i="91"/>
  <c r="D1977" i="91"/>
  <c r="E1977" i="91"/>
  <c r="F1977" i="91"/>
  <c r="G1977" i="91"/>
  <c r="H1977" i="91"/>
  <c r="I1977" i="91"/>
  <c r="J1977" i="91"/>
  <c r="K1977" i="91"/>
  <c r="L1977" i="91"/>
  <c r="M1977" i="91"/>
  <c r="N1977" i="91"/>
  <c r="O1977" i="91"/>
  <c r="P1977" i="91"/>
  <c r="Q1977" i="91"/>
  <c r="C1978" i="91"/>
  <c r="D1978" i="91"/>
  <c r="E1978" i="91"/>
  <c r="F1978" i="91"/>
  <c r="G1978" i="91"/>
  <c r="H1978" i="91"/>
  <c r="I1978" i="91"/>
  <c r="J1978" i="91"/>
  <c r="K1978" i="91"/>
  <c r="L1978" i="91"/>
  <c r="M1978" i="91"/>
  <c r="N1978" i="91"/>
  <c r="O1978" i="91"/>
  <c r="P1978" i="91"/>
  <c r="Q1978" i="91"/>
  <c r="C1979" i="91"/>
  <c r="D1979" i="91"/>
  <c r="E1979" i="91"/>
  <c r="F1979" i="91"/>
  <c r="G1979" i="91"/>
  <c r="H1979" i="91"/>
  <c r="I1979" i="91"/>
  <c r="J1979" i="91"/>
  <c r="K1979" i="91"/>
  <c r="L1979" i="91"/>
  <c r="M1979" i="91"/>
  <c r="N1979" i="91"/>
  <c r="O1979" i="91"/>
  <c r="P1979" i="91"/>
  <c r="Q1979" i="91"/>
  <c r="C1980" i="91"/>
  <c r="D1980" i="91"/>
  <c r="E1980" i="91"/>
  <c r="F1980" i="91"/>
  <c r="G1980" i="91"/>
  <c r="H1980" i="91"/>
  <c r="I1980" i="91"/>
  <c r="J1980" i="91"/>
  <c r="K1980" i="91"/>
  <c r="L1980" i="91"/>
  <c r="M1980" i="91"/>
  <c r="N1980" i="91"/>
  <c r="O1980" i="91"/>
  <c r="P1980" i="91"/>
  <c r="Q1980" i="91"/>
  <c r="D1975" i="91"/>
  <c r="E1975" i="91"/>
  <c r="F1975" i="91"/>
  <c r="G1975" i="91"/>
  <c r="H1975" i="91"/>
  <c r="I1975" i="91"/>
  <c r="J1975" i="91"/>
  <c r="K1975" i="91"/>
  <c r="L1975" i="91"/>
  <c r="M1975" i="91"/>
  <c r="N1975" i="91"/>
  <c r="O1975" i="91"/>
  <c r="P1975" i="91"/>
  <c r="Q1975" i="91"/>
  <c r="C1975" i="91"/>
  <c r="C1969" i="91"/>
  <c r="D1969" i="91"/>
  <c r="E1969" i="91"/>
  <c r="F1969" i="91"/>
  <c r="G1969" i="91"/>
  <c r="H1969" i="91"/>
  <c r="I1969" i="91"/>
  <c r="J1969" i="91"/>
  <c r="K1969" i="91"/>
  <c r="L1969" i="91"/>
  <c r="M1969" i="91"/>
  <c r="N1969" i="91"/>
  <c r="O1969" i="91"/>
  <c r="P1969" i="91"/>
  <c r="Q1969" i="91"/>
  <c r="C1970" i="91"/>
  <c r="D1970" i="91"/>
  <c r="E1970" i="91"/>
  <c r="F1970" i="91"/>
  <c r="G1970" i="91"/>
  <c r="H1970" i="91"/>
  <c r="I1970" i="91"/>
  <c r="J1970" i="91"/>
  <c r="K1970" i="91"/>
  <c r="L1970" i="91"/>
  <c r="M1970" i="91"/>
  <c r="N1970" i="91"/>
  <c r="O1970" i="91"/>
  <c r="P1970" i="91"/>
  <c r="Q1970" i="91"/>
  <c r="C1971" i="91"/>
  <c r="D1971" i="91"/>
  <c r="E1971" i="91"/>
  <c r="F1971" i="91"/>
  <c r="G1971" i="91"/>
  <c r="H1971" i="91"/>
  <c r="I1971" i="91"/>
  <c r="J1971" i="91"/>
  <c r="K1971" i="91"/>
  <c r="L1971" i="91"/>
  <c r="M1971" i="91"/>
  <c r="N1971" i="91"/>
  <c r="O1971" i="91"/>
  <c r="P1971" i="91"/>
  <c r="Q1971" i="91"/>
  <c r="C1972" i="91"/>
  <c r="D1972" i="91"/>
  <c r="E1972" i="91"/>
  <c r="F1972" i="91"/>
  <c r="G1972" i="91"/>
  <c r="H1972" i="91"/>
  <c r="I1972" i="91"/>
  <c r="J1972" i="91"/>
  <c r="K1972" i="91"/>
  <c r="L1972" i="91"/>
  <c r="M1972" i="91"/>
  <c r="N1972" i="91"/>
  <c r="O1972" i="91"/>
  <c r="P1972" i="91"/>
  <c r="Q1972" i="91"/>
  <c r="C1973" i="91"/>
  <c r="D1973" i="91"/>
  <c r="E1973" i="91"/>
  <c r="F1973" i="91"/>
  <c r="G1973" i="91"/>
  <c r="H1973" i="91"/>
  <c r="I1973" i="91"/>
  <c r="J1973" i="91"/>
  <c r="K1973" i="91"/>
  <c r="L1973" i="91"/>
  <c r="M1973" i="91"/>
  <c r="N1973" i="91"/>
  <c r="O1973" i="91"/>
  <c r="P1973" i="91"/>
  <c r="Q1973" i="91"/>
  <c r="D1968" i="91"/>
  <c r="E1968" i="91"/>
  <c r="F1968" i="91"/>
  <c r="G1968" i="91"/>
  <c r="H1968" i="91"/>
  <c r="I1968" i="91"/>
  <c r="J1968" i="91"/>
  <c r="K1968" i="91"/>
  <c r="L1968" i="91"/>
  <c r="M1968" i="91"/>
  <c r="N1968" i="91"/>
  <c r="O1968" i="91"/>
  <c r="P1968" i="91"/>
  <c r="Q1968" i="91"/>
  <c r="C1968" i="91"/>
  <c r="C1961" i="91"/>
  <c r="D1961" i="91"/>
  <c r="E1961" i="91"/>
  <c r="F1961" i="91"/>
  <c r="G1961" i="91"/>
  <c r="H1961" i="91"/>
  <c r="I1961" i="91"/>
  <c r="J1961" i="91"/>
  <c r="K1961" i="91"/>
  <c r="L1961" i="91"/>
  <c r="M1961" i="91"/>
  <c r="N1961" i="91"/>
  <c r="O1961" i="91"/>
  <c r="P1961" i="91"/>
  <c r="Q1961" i="91"/>
  <c r="C1962" i="91"/>
  <c r="D1962" i="91"/>
  <c r="E1962" i="91"/>
  <c r="F1962" i="91"/>
  <c r="G1962" i="91"/>
  <c r="H1962" i="91"/>
  <c r="I1962" i="91"/>
  <c r="J1962" i="91"/>
  <c r="K1962" i="91"/>
  <c r="L1962" i="91"/>
  <c r="M1962" i="91"/>
  <c r="N1962" i="91"/>
  <c r="O1962" i="91"/>
  <c r="P1962" i="91"/>
  <c r="Q1962" i="91"/>
  <c r="C1963" i="91"/>
  <c r="D1963" i="91"/>
  <c r="E1963" i="91"/>
  <c r="F1963" i="91"/>
  <c r="G1963" i="91"/>
  <c r="H1963" i="91"/>
  <c r="I1963" i="91"/>
  <c r="J1963" i="91"/>
  <c r="K1963" i="91"/>
  <c r="L1963" i="91"/>
  <c r="M1963" i="91"/>
  <c r="N1963" i="91"/>
  <c r="O1963" i="91"/>
  <c r="P1963" i="91"/>
  <c r="Q1963" i="91"/>
  <c r="C1964" i="91"/>
  <c r="D1964" i="91"/>
  <c r="E1964" i="91"/>
  <c r="F1964" i="91"/>
  <c r="G1964" i="91"/>
  <c r="H1964" i="91"/>
  <c r="I1964" i="91"/>
  <c r="J1964" i="91"/>
  <c r="K1964" i="91"/>
  <c r="L1964" i="91"/>
  <c r="M1964" i="91"/>
  <c r="N1964" i="91"/>
  <c r="O1964" i="91"/>
  <c r="P1964" i="91"/>
  <c r="Q1964" i="91"/>
  <c r="C1965" i="91"/>
  <c r="D1965" i="91"/>
  <c r="E1965" i="91"/>
  <c r="F1965" i="91"/>
  <c r="G1965" i="91"/>
  <c r="H1965" i="91"/>
  <c r="I1965" i="91"/>
  <c r="J1965" i="91"/>
  <c r="K1965" i="91"/>
  <c r="L1965" i="91"/>
  <c r="M1965" i="91"/>
  <c r="N1965" i="91"/>
  <c r="O1965" i="91"/>
  <c r="P1965" i="91"/>
  <c r="Q1965" i="91"/>
  <c r="D1960" i="91"/>
  <c r="E1960" i="91"/>
  <c r="F1960" i="91"/>
  <c r="G1960" i="91"/>
  <c r="H1960" i="91"/>
  <c r="I1960" i="91"/>
  <c r="J1960" i="91"/>
  <c r="K1960" i="91"/>
  <c r="L1960" i="91"/>
  <c r="M1960" i="91"/>
  <c r="N1960" i="91"/>
  <c r="O1960" i="91"/>
  <c r="P1960" i="91"/>
  <c r="Q1960" i="91"/>
  <c r="C1960" i="91"/>
  <c r="C1954" i="91"/>
  <c r="D1954" i="91"/>
  <c r="E1954" i="91"/>
  <c r="F1954" i="91"/>
  <c r="G1954" i="91"/>
  <c r="H1954" i="91"/>
  <c r="I1954" i="91"/>
  <c r="J1954" i="91"/>
  <c r="K1954" i="91"/>
  <c r="L1954" i="91"/>
  <c r="M1954" i="91"/>
  <c r="N1954" i="91"/>
  <c r="O1954" i="91"/>
  <c r="P1954" i="91"/>
  <c r="Q1954" i="91"/>
  <c r="C1955" i="91"/>
  <c r="D1955" i="91"/>
  <c r="E1955" i="91"/>
  <c r="F1955" i="91"/>
  <c r="G1955" i="91"/>
  <c r="H1955" i="91"/>
  <c r="I1955" i="91"/>
  <c r="J1955" i="91"/>
  <c r="K1955" i="91"/>
  <c r="L1955" i="91"/>
  <c r="M1955" i="91"/>
  <c r="N1955" i="91"/>
  <c r="O1955" i="91"/>
  <c r="P1955" i="91"/>
  <c r="Q1955" i="91"/>
  <c r="C1956" i="91"/>
  <c r="D1956" i="91"/>
  <c r="E1956" i="91"/>
  <c r="F1956" i="91"/>
  <c r="G1956" i="91"/>
  <c r="H1956" i="91"/>
  <c r="I1956" i="91"/>
  <c r="J1956" i="91"/>
  <c r="K1956" i="91"/>
  <c r="L1956" i="91"/>
  <c r="M1956" i="91"/>
  <c r="N1956" i="91"/>
  <c r="O1956" i="91"/>
  <c r="P1956" i="91"/>
  <c r="Q1956" i="91"/>
  <c r="C1957" i="91"/>
  <c r="D1957" i="91"/>
  <c r="E1957" i="91"/>
  <c r="F1957" i="91"/>
  <c r="G1957" i="91"/>
  <c r="H1957" i="91"/>
  <c r="I1957" i="91"/>
  <c r="J1957" i="91"/>
  <c r="K1957" i="91"/>
  <c r="L1957" i="91"/>
  <c r="M1957" i="91"/>
  <c r="N1957" i="91"/>
  <c r="O1957" i="91"/>
  <c r="P1957" i="91"/>
  <c r="Q1957" i="91"/>
  <c r="C1958" i="91"/>
  <c r="D1958" i="91"/>
  <c r="E1958" i="91"/>
  <c r="F1958" i="91"/>
  <c r="G1958" i="91"/>
  <c r="H1958" i="91"/>
  <c r="I1958" i="91"/>
  <c r="J1958" i="91"/>
  <c r="K1958" i="91"/>
  <c r="L1958" i="91"/>
  <c r="M1958" i="91"/>
  <c r="N1958" i="91"/>
  <c r="O1958" i="91"/>
  <c r="P1958" i="91"/>
  <c r="Q1958" i="91"/>
  <c r="D1953" i="91"/>
  <c r="E1953" i="91"/>
  <c r="F1953" i="91"/>
  <c r="G1953" i="91"/>
  <c r="H1953" i="91"/>
  <c r="I1953" i="91"/>
  <c r="J1953" i="91"/>
  <c r="K1953" i="91"/>
  <c r="L1953" i="91"/>
  <c r="M1953" i="91"/>
  <c r="N1953" i="91"/>
  <c r="O1953" i="91"/>
  <c r="P1953" i="91"/>
  <c r="Q1953" i="91"/>
  <c r="C1953" i="91"/>
  <c r="C1946" i="91"/>
  <c r="D1946" i="91"/>
  <c r="E1946" i="91"/>
  <c r="F1946" i="91"/>
  <c r="G1946" i="91"/>
  <c r="H1946" i="91"/>
  <c r="I1946" i="91"/>
  <c r="J1946" i="91"/>
  <c r="K1946" i="91"/>
  <c r="L1946" i="91"/>
  <c r="M1946" i="91"/>
  <c r="N1946" i="91"/>
  <c r="O1946" i="91"/>
  <c r="P1946" i="91"/>
  <c r="Q1946" i="91"/>
  <c r="C1947" i="91"/>
  <c r="D1947" i="91"/>
  <c r="E1947" i="91"/>
  <c r="F1947" i="91"/>
  <c r="G1947" i="91"/>
  <c r="H1947" i="91"/>
  <c r="I1947" i="91"/>
  <c r="J1947" i="91"/>
  <c r="K1947" i="91"/>
  <c r="L1947" i="91"/>
  <c r="M1947" i="91"/>
  <c r="N1947" i="91"/>
  <c r="O1947" i="91"/>
  <c r="P1947" i="91"/>
  <c r="Q1947" i="91"/>
  <c r="C1948" i="91"/>
  <c r="D1948" i="91"/>
  <c r="E1948" i="91"/>
  <c r="F1948" i="91"/>
  <c r="G1948" i="91"/>
  <c r="H1948" i="91"/>
  <c r="I1948" i="91"/>
  <c r="J1948" i="91"/>
  <c r="K1948" i="91"/>
  <c r="L1948" i="91"/>
  <c r="M1948" i="91"/>
  <c r="N1948" i="91"/>
  <c r="O1948" i="91"/>
  <c r="P1948" i="91"/>
  <c r="Q1948" i="91"/>
  <c r="C1949" i="91"/>
  <c r="D1949" i="91"/>
  <c r="E1949" i="91"/>
  <c r="F1949" i="91"/>
  <c r="G1949" i="91"/>
  <c r="H1949" i="91"/>
  <c r="I1949" i="91"/>
  <c r="J1949" i="91"/>
  <c r="K1949" i="91"/>
  <c r="L1949" i="91"/>
  <c r="M1949" i="91"/>
  <c r="N1949" i="91"/>
  <c r="O1949" i="91"/>
  <c r="P1949" i="91"/>
  <c r="Q1949" i="91"/>
  <c r="C1950" i="91"/>
  <c r="D1950" i="91"/>
  <c r="E1950" i="91"/>
  <c r="F1950" i="91"/>
  <c r="G1950" i="91"/>
  <c r="H1950" i="91"/>
  <c r="I1950" i="91"/>
  <c r="J1950" i="91"/>
  <c r="K1950" i="91"/>
  <c r="L1950" i="91"/>
  <c r="M1950" i="91"/>
  <c r="N1950" i="91"/>
  <c r="O1950" i="91"/>
  <c r="P1950" i="91"/>
  <c r="Q1950" i="91"/>
  <c r="D1945" i="91"/>
  <c r="E1945" i="91"/>
  <c r="F1945" i="91"/>
  <c r="G1945" i="91"/>
  <c r="H1945" i="91"/>
  <c r="I1945" i="91"/>
  <c r="J1945" i="91"/>
  <c r="K1945" i="91"/>
  <c r="L1945" i="91"/>
  <c r="M1945" i="91"/>
  <c r="N1945" i="91"/>
  <c r="O1945" i="91"/>
  <c r="P1945" i="91"/>
  <c r="Q1945" i="91"/>
  <c r="C1945" i="91"/>
  <c r="C1939" i="91"/>
  <c r="D1939" i="91"/>
  <c r="E1939" i="91"/>
  <c r="F1939" i="91"/>
  <c r="G1939" i="91"/>
  <c r="H1939" i="91"/>
  <c r="I1939" i="91"/>
  <c r="J1939" i="91"/>
  <c r="K1939" i="91"/>
  <c r="L1939" i="91"/>
  <c r="M1939" i="91"/>
  <c r="N1939" i="91"/>
  <c r="O1939" i="91"/>
  <c r="P1939" i="91"/>
  <c r="Q1939" i="91"/>
  <c r="C1940" i="91"/>
  <c r="D1940" i="91"/>
  <c r="E1940" i="91"/>
  <c r="F1940" i="91"/>
  <c r="G1940" i="91"/>
  <c r="H1940" i="91"/>
  <c r="I1940" i="91"/>
  <c r="J1940" i="91"/>
  <c r="K1940" i="91"/>
  <c r="L1940" i="91"/>
  <c r="M1940" i="91"/>
  <c r="N1940" i="91"/>
  <c r="O1940" i="91"/>
  <c r="P1940" i="91"/>
  <c r="Q1940" i="91"/>
  <c r="C1941" i="91"/>
  <c r="D1941" i="91"/>
  <c r="E1941" i="91"/>
  <c r="F1941" i="91"/>
  <c r="G1941" i="91"/>
  <c r="H1941" i="91"/>
  <c r="I1941" i="91"/>
  <c r="J1941" i="91"/>
  <c r="K1941" i="91"/>
  <c r="L1941" i="91"/>
  <c r="M1941" i="91"/>
  <c r="N1941" i="91"/>
  <c r="O1941" i="91"/>
  <c r="P1941" i="91"/>
  <c r="Q1941" i="91"/>
  <c r="C1942" i="91"/>
  <c r="D1942" i="91"/>
  <c r="E1942" i="91"/>
  <c r="F1942" i="91"/>
  <c r="G1942" i="91"/>
  <c r="H1942" i="91"/>
  <c r="I1942" i="91"/>
  <c r="J1942" i="91"/>
  <c r="K1942" i="91"/>
  <c r="L1942" i="91"/>
  <c r="M1942" i="91"/>
  <c r="N1942" i="91"/>
  <c r="O1942" i="91"/>
  <c r="P1942" i="91"/>
  <c r="Q1942" i="91"/>
  <c r="C1943" i="91"/>
  <c r="D1943" i="91"/>
  <c r="E1943" i="91"/>
  <c r="F1943" i="91"/>
  <c r="G1943" i="91"/>
  <c r="H1943" i="91"/>
  <c r="I1943" i="91"/>
  <c r="J1943" i="91"/>
  <c r="K1943" i="91"/>
  <c r="L1943" i="91"/>
  <c r="M1943" i="91"/>
  <c r="N1943" i="91"/>
  <c r="O1943" i="91"/>
  <c r="P1943" i="91"/>
  <c r="Q1943" i="91"/>
  <c r="D1938" i="91"/>
  <c r="E1938" i="91"/>
  <c r="F1938" i="91"/>
  <c r="G1938" i="91"/>
  <c r="H1938" i="91"/>
  <c r="I1938" i="91"/>
  <c r="J1938" i="91"/>
  <c r="K1938" i="91"/>
  <c r="L1938" i="91"/>
  <c r="M1938" i="91"/>
  <c r="N1938" i="91"/>
  <c r="O1938" i="91"/>
  <c r="P1938" i="91"/>
  <c r="Q1938" i="91"/>
  <c r="C1938" i="91"/>
  <c r="C1931" i="91"/>
  <c r="D1931" i="91"/>
  <c r="E1931" i="91"/>
  <c r="F1931" i="91"/>
  <c r="G1931" i="91"/>
  <c r="H1931" i="91"/>
  <c r="I1931" i="91"/>
  <c r="J1931" i="91"/>
  <c r="K1931" i="91"/>
  <c r="L1931" i="91"/>
  <c r="M1931" i="91"/>
  <c r="N1931" i="91"/>
  <c r="O1931" i="91"/>
  <c r="P1931" i="91"/>
  <c r="Q1931" i="91"/>
  <c r="C1932" i="91"/>
  <c r="D1932" i="91"/>
  <c r="E1932" i="91"/>
  <c r="F1932" i="91"/>
  <c r="G1932" i="91"/>
  <c r="H1932" i="91"/>
  <c r="I1932" i="91"/>
  <c r="J1932" i="91"/>
  <c r="K1932" i="91"/>
  <c r="L1932" i="91"/>
  <c r="M1932" i="91"/>
  <c r="N1932" i="91"/>
  <c r="O1932" i="91"/>
  <c r="P1932" i="91"/>
  <c r="Q1932" i="91"/>
  <c r="C1933" i="91"/>
  <c r="D1933" i="91"/>
  <c r="E1933" i="91"/>
  <c r="F1933" i="91"/>
  <c r="G1933" i="91"/>
  <c r="H1933" i="91"/>
  <c r="I1933" i="91"/>
  <c r="J1933" i="91"/>
  <c r="K1933" i="91"/>
  <c r="L1933" i="91"/>
  <c r="M1933" i="91"/>
  <c r="N1933" i="91"/>
  <c r="O1933" i="91"/>
  <c r="P1933" i="91"/>
  <c r="Q1933" i="91"/>
  <c r="C1934" i="91"/>
  <c r="D1934" i="91"/>
  <c r="E1934" i="91"/>
  <c r="F1934" i="91"/>
  <c r="G1934" i="91"/>
  <c r="H1934" i="91"/>
  <c r="I1934" i="91"/>
  <c r="J1934" i="91"/>
  <c r="K1934" i="91"/>
  <c r="L1934" i="91"/>
  <c r="M1934" i="91"/>
  <c r="N1934" i="91"/>
  <c r="O1934" i="91"/>
  <c r="P1934" i="91"/>
  <c r="Q1934" i="91"/>
  <c r="C1935" i="91"/>
  <c r="D1935" i="91"/>
  <c r="E1935" i="91"/>
  <c r="F1935" i="91"/>
  <c r="G1935" i="91"/>
  <c r="H1935" i="91"/>
  <c r="I1935" i="91"/>
  <c r="J1935" i="91"/>
  <c r="K1935" i="91"/>
  <c r="L1935" i="91"/>
  <c r="M1935" i="91"/>
  <c r="N1935" i="91"/>
  <c r="O1935" i="91"/>
  <c r="P1935" i="91"/>
  <c r="Q1935" i="91"/>
  <c r="D1930" i="91"/>
  <c r="E1930" i="91"/>
  <c r="F1930" i="91"/>
  <c r="G1930" i="91"/>
  <c r="H1930" i="91"/>
  <c r="I1930" i="91"/>
  <c r="J1930" i="91"/>
  <c r="K1930" i="91"/>
  <c r="L1930" i="91"/>
  <c r="M1930" i="91"/>
  <c r="N1930" i="91"/>
  <c r="O1930" i="91"/>
  <c r="P1930" i="91"/>
  <c r="Q1930" i="91"/>
  <c r="C1930" i="91"/>
  <c r="C1924" i="91"/>
  <c r="D1924" i="91"/>
  <c r="E1924" i="91"/>
  <c r="F1924" i="91"/>
  <c r="G1924" i="91"/>
  <c r="H1924" i="91"/>
  <c r="I1924" i="91"/>
  <c r="J1924" i="91"/>
  <c r="K1924" i="91"/>
  <c r="L1924" i="91"/>
  <c r="M1924" i="91"/>
  <c r="N1924" i="91"/>
  <c r="O1924" i="91"/>
  <c r="P1924" i="91"/>
  <c r="Q1924" i="91"/>
  <c r="C1925" i="91"/>
  <c r="D1925" i="91"/>
  <c r="E1925" i="91"/>
  <c r="F1925" i="91"/>
  <c r="G1925" i="91"/>
  <c r="H1925" i="91"/>
  <c r="I1925" i="91"/>
  <c r="J1925" i="91"/>
  <c r="K1925" i="91"/>
  <c r="L1925" i="91"/>
  <c r="M1925" i="91"/>
  <c r="N1925" i="91"/>
  <c r="O1925" i="91"/>
  <c r="P1925" i="91"/>
  <c r="Q1925" i="91"/>
  <c r="C1926" i="91"/>
  <c r="D1926" i="91"/>
  <c r="E1926" i="91"/>
  <c r="F1926" i="91"/>
  <c r="G1926" i="91"/>
  <c r="H1926" i="91"/>
  <c r="I1926" i="91"/>
  <c r="J1926" i="91"/>
  <c r="K1926" i="91"/>
  <c r="L1926" i="91"/>
  <c r="M1926" i="91"/>
  <c r="N1926" i="91"/>
  <c r="O1926" i="91"/>
  <c r="P1926" i="91"/>
  <c r="Q1926" i="91"/>
  <c r="C1927" i="91"/>
  <c r="D1927" i="91"/>
  <c r="E1927" i="91"/>
  <c r="F1927" i="91"/>
  <c r="G1927" i="91"/>
  <c r="H1927" i="91"/>
  <c r="I1927" i="91"/>
  <c r="J1927" i="91"/>
  <c r="K1927" i="91"/>
  <c r="L1927" i="91"/>
  <c r="M1927" i="91"/>
  <c r="N1927" i="91"/>
  <c r="O1927" i="91"/>
  <c r="P1927" i="91"/>
  <c r="Q1927" i="91"/>
  <c r="C1928" i="91"/>
  <c r="D1928" i="91"/>
  <c r="E1928" i="91"/>
  <c r="F1928" i="91"/>
  <c r="G1928" i="91"/>
  <c r="H1928" i="91"/>
  <c r="I1928" i="91"/>
  <c r="J1928" i="91"/>
  <c r="K1928" i="91"/>
  <c r="L1928" i="91"/>
  <c r="M1928" i="91"/>
  <c r="N1928" i="91"/>
  <c r="O1928" i="91"/>
  <c r="P1928" i="91"/>
  <c r="Q1928" i="91"/>
  <c r="D1923" i="91"/>
  <c r="E1923" i="91"/>
  <c r="F1923" i="91"/>
  <c r="G1923" i="91"/>
  <c r="H1923" i="91"/>
  <c r="I1923" i="91"/>
  <c r="J1923" i="91"/>
  <c r="K1923" i="91"/>
  <c r="L1923" i="91"/>
  <c r="M1923" i="91"/>
  <c r="N1923" i="91"/>
  <c r="O1923" i="91"/>
  <c r="P1923" i="91"/>
  <c r="Q1923" i="91"/>
  <c r="C1923" i="91"/>
  <c r="C1916" i="91"/>
  <c r="D1916" i="91"/>
  <c r="E1916" i="91"/>
  <c r="F1916" i="91"/>
  <c r="G1916" i="91"/>
  <c r="H1916" i="91"/>
  <c r="I1916" i="91"/>
  <c r="J1916" i="91"/>
  <c r="K1916" i="91"/>
  <c r="L1916" i="91"/>
  <c r="M1916" i="91"/>
  <c r="N1916" i="91"/>
  <c r="O1916" i="91"/>
  <c r="P1916" i="91"/>
  <c r="Q1916" i="91"/>
  <c r="C1917" i="91"/>
  <c r="D1917" i="91"/>
  <c r="E1917" i="91"/>
  <c r="F1917" i="91"/>
  <c r="G1917" i="91"/>
  <c r="H1917" i="91"/>
  <c r="I1917" i="91"/>
  <c r="J1917" i="91"/>
  <c r="K1917" i="91"/>
  <c r="L1917" i="91"/>
  <c r="M1917" i="91"/>
  <c r="N1917" i="91"/>
  <c r="O1917" i="91"/>
  <c r="P1917" i="91"/>
  <c r="Q1917" i="91"/>
  <c r="C1918" i="91"/>
  <c r="D1918" i="91"/>
  <c r="E1918" i="91"/>
  <c r="F1918" i="91"/>
  <c r="G1918" i="91"/>
  <c r="H1918" i="91"/>
  <c r="I1918" i="91"/>
  <c r="J1918" i="91"/>
  <c r="K1918" i="91"/>
  <c r="L1918" i="91"/>
  <c r="M1918" i="91"/>
  <c r="N1918" i="91"/>
  <c r="O1918" i="91"/>
  <c r="P1918" i="91"/>
  <c r="Q1918" i="91"/>
  <c r="C1919" i="91"/>
  <c r="D1919" i="91"/>
  <c r="E1919" i="91"/>
  <c r="F1919" i="91"/>
  <c r="G1919" i="91"/>
  <c r="H1919" i="91"/>
  <c r="I1919" i="91"/>
  <c r="J1919" i="91"/>
  <c r="K1919" i="91"/>
  <c r="L1919" i="91"/>
  <c r="M1919" i="91"/>
  <c r="N1919" i="91"/>
  <c r="O1919" i="91"/>
  <c r="P1919" i="91"/>
  <c r="Q1919" i="91"/>
  <c r="C1920" i="91"/>
  <c r="D1920" i="91"/>
  <c r="E1920" i="91"/>
  <c r="F1920" i="91"/>
  <c r="G1920" i="91"/>
  <c r="H1920" i="91"/>
  <c r="I1920" i="91"/>
  <c r="J1920" i="91"/>
  <c r="K1920" i="91"/>
  <c r="L1920" i="91"/>
  <c r="M1920" i="91"/>
  <c r="N1920" i="91"/>
  <c r="O1920" i="91"/>
  <c r="P1920" i="91"/>
  <c r="Q1920" i="91"/>
  <c r="D1915" i="91"/>
  <c r="E1915" i="91"/>
  <c r="F1915" i="91"/>
  <c r="G1915" i="91"/>
  <c r="H1915" i="91"/>
  <c r="I1915" i="91"/>
  <c r="J1915" i="91"/>
  <c r="K1915" i="91"/>
  <c r="L1915" i="91"/>
  <c r="M1915" i="91"/>
  <c r="N1915" i="91"/>
  <c r="O1915" i="91"/>
  <c r="P1915" i="91"/>
  <c r="Q1915" i="91"/>
  <c r="C1915" i="91"/>
  <c r="C1909" i="91"/>
  <c r="D1909" i="91"/>
  <c r="E1909" i="91"/>
  <c r="F1909" i="91"/>
  <c r="G1909" i="91"/>
  <c r="H1909" i="91"/>
  <c r="I1909" i="91"/>
  <c r="J1909" i="91"/>
  <c r="K1909" i="91"/>
  <c r="L1909" i="91"/>
  <c r="M1909" i="91"/>
  <c r="N1909" i="91"/>
  <c r="O1909" i="91"/>
  <c r="P1909" i="91"/>
  <c r="Q1909" i="91"/>
  <c r="C1910" i="91"/>
  <c r="D1910" i="91"/>
  <c r="E1910" i="91"/>
  <c r="F1910" i="91"/>
  <c r="G1910" i="91"/>
  <c r="H1910" i="91"/>
  <c r="I1910" i="91"/>
  <c r="J1910" i="91"/>
  <c r="K1910" i="91"/>
  <c r="L1910" i="91"/>
  <c r="M1910" i="91"/>
  <c r="N1910" i="91"/>
  <c r="O1910" i="91"/>
  <c r="P1910" i="91"/>
  <c r="Q1910" i="91"/>
  <c r="C1911" i="91"/>
  <c r="D1911" i="91"/>
  <c r="E1911" i="91"/>
  <c r="F1911" i="91"/>
  <c r="G1911" i="91"/>
  <c r="H1911" i="91"/>
  <c r="I1911" i="91"/>
  <c r="J1911" i="91"/>
  <c r="K1911" i="91"/>
  <c r="L1911" i="91"/>
  <c r="M1911" i="91"/>
  <c r="N1911" i="91"/>
  <c r="O1911" i="91"/>
  <c r="P1911" i="91"/>
  <c r="Q1911" i="91"/>
  <c r="C1912" i="91"/>
  <c r="D1912" i="91"/>
  <c r="E1912" i="91"/>
  <c r="F1912" i="91"/>
  <c r="G1912" i="91"/>
  <c r="H1912" i="91"/>
  <c r="I1912" i="91"/>
  <c r="J1912" i="91"/>
  <c r="K1912" i="91"/>
  <c r="L1912" i="91"/>
  <c r="M1912" i="91"/>
  <c r="N1912" i="91"/>
  <c r="O1912" i="91"/>
  <c r="P1912" i="91"/>
  <c r="Q1912" i="91"/>
  <c r="C1913" i="91"/>
  <c r="D1913" i="91"/>
  <c r="E1913" i="91"/>
  <c r="F1913" i="91"/>
  <c r="G1913" i="91"/>
  <c r="H1913" i="91"/>
  <c r="I1913" i="91"/>
  <c r="J1913" i="91"/>
  <c r="K1913" i="91"/>
  <c r="L1913" i="91"/>
  <c r="M1913" i="91"/>
  <c r="N1913" i="91"/>
  <c r="O1913" i="91"/>
  <c r="P1913" i="91"/>
  <c r="Q1913" i="91"/>
  <c r="D1908" i="91"/>
  <c r="E1908" i="91"/>
  <c r="F1908" i="91"/>
  <c r="G1908" i="91"/>
  <c r="H1908" i="91"/>
  <c r="I1908" i="91"/>
  <c r="J1908" i="91"/>
  <c r="K1908" i="91"/>
  <c r="L1908" i="91"/>
  <c r="M1908" i="91"/>
  <c r="N1908" i="91"/>
  <c r="O1908" i="91"/>
  <c r="P1908" i="91"/>
  <c r="Q1908" i="91"/>
  <c r="C1908" i="91"/>
  <c r="C1901" i="91"/>
  <c r="D1901" i="91"/>
  <c r="E1901" i="91"/>
  <c r="F1901" i="91"/>
  <c r="G1901" i="91"/>
  <c r="H1901" i="91"/>
  <c r="I1901" i="91"/>
  <c r="J1901" i="91"/>
  <c r="K1901" i="91"/>
  <c r="L1901" i="91"/>
  <c r="M1901" i="91"/>
  <c r="N1901" i="91"/>
  <c r="O1901" i="91"/>
  <c r="P1901" i="91"/>
  <c r="Q1901" i="91"/>
  <c r="C1902" i="91"/>
  <c r="D1902" i="91"/>
  <c r="E1902" i="91"/>
  <c r="F1902" i="91"/>
  <c r="G1902" i="91"/>
  <c r="H1902" i="91"/>
  <c r="I1902" i="91"/>
  <c r="J1902" i="91"/>
  <c r="K1902" i="91"/>
  <c r="L1902" i="91"/>
  <c r="M1902" i="91"/>
  <c r="N1902" i="91"/>
  <c r="O1902" i="91"/>
  <c r="P1902" i="91"/>
  <c r="Q1902" i="91"/>
  <c r="C1903" i="91"/>
  <c r="D1903" i="91"/>
  <c r="E1903" i="91"/>
  <c r="F1903" i="91"/>
  <c r="G1903" i="91"/>
  <c r="H1903" i="91"/>
  <c r="I1903" i="91"/>
  <c r="J1903" i="91"/>
  <c r="K1903" i="91"/>
  <c r="L1903" i="91"/>
  <c r="M1903" i="91"/>
  <c r="N1903" i="91"/>
  <c r="O1903" i="91"/>
  <c r="P1903" i="91"/>
  <c r="Q1903" i="91"/>
  <c r="C1904" i="91"/>
  <c r="D1904" i="91"/>
  <c r="E1904" i="91"/>
  <c r="F1904" i="91"/>
  <c r="G1904" i="91"/>
  <c r="H1904" i="91"/>
  <c r="I1904" i="91"/>
  <c r="J1904" i="91"/>
  <c r="K1904" i="91"/>
  <c r="L1904" i="91"/>
  <c r="M1904" i="91"/>
  <c r="N1904" i="91"/>
  <c r="O1904" i="91"/>
  <c r="P1904" i="91"/>
  <c r="Q1904" i="91"/>
  <c r="C1905" i="91"/>
  <c r="D1905" i="91"/>
  <c r="E1905" i="91"/>
  <c r="F1905" i="91"/>
  <c r="G1905" i="91"/>
  <c r="H1905" i="91"/>
  <c r="I1905" i="91"/>
  <c r="J1905" i="91"/>
  <c r="K1905" i="91"/>
  <c r="L1905" i="91"/>
  <c r="M1905" i="91"/>
  <c r="N1905" i="91"/>
  <c r="O1905" i="91"/>
  <c r="P1905" i="91"/>
  <c r="Q1905" i="91"/>
  <c r="D1900" i="91"/>
  <c r="E1900" i="91"/>
  <c r="F1900" i="91"/>
  <c r="G1900" i="91"/>
  <c r="H1900" i="91"/>
  <c r="I1900" i="91"/>
  <c r="J1900" i="91"/>
  <c r="K1900" i="91"/>
  <c r="L1900" i="91"/>
  <c r="M1900" i="91"/>
  <c r="N1900" i="91"/>
  <c r="O1900" i="91"/>
  <c r="P1900" i="91"/>
  <c r="Q1900" i="91"/>
  <c r="C1900" i="91"/>
  <c r="C1894" i="91"/>
  <c r="D1894" i="91"/>
  <c r="E1894" i="91"/>
  <c r="F1894" i="91"/>
  <c r="G1894" i="91"/>
  <c r="H1894" i="91"/>
  <c r="I1894" i="91"/>
  <c r="J1894" i="91"/>
  <c r="K1894" i="91"/>
  <c r="L1894" i="91"/>
  <c r="M1894" i="91"/>
  <c r="N1894" i="91"/>
  <c r="O1894" i="91"/>
  <c r="P1894" i="91"/>
  <c r="Q1894" i="91"/>
  <c r="C1895" i="91"/>
  <c r="D1895" i="91"/>
  <c r="E1895" i="91"/>
  <c r="F1895" i="91"/>
  <c r="G1895" i="91"/>
  <c r="H1895" i="91"/>
  <c r="I1895" i="91"/>
  <c r="J1895" i="91"/>
  <c r="K1895" i="91"/>
  <c r="L1895" i="91"/>
  <c r="M1895" i="91"/>
  <c r="N1895" i="91"/>
  <c r="O1895" i="91"/>
  <c r="P1895" i="91"/>
  <c r="Q1895" i="91"/>
  <c r="C1896" i="91"/>
  <c r="D1896" i="91"/>
  <c r="E1896" i="91"/>
  <c r="F1896" i="91"/>
  <c r="G1896" i="91"/>
  <c r="H1896" i="91"/>
  <c r="I1896" i="91"/>
  <c r="J1896" i="91"/>
  <c r="K1896" i="91"/>
  <c r="L1896" i="91"/>
  <c r="M1896" i="91"/>
  <c r="N1896" i="91"/>
  <c r="O1896" i="91"/>
  <c r="P1896" i="91"/>
  <c r="Q1896" i="91"/>
  <c r="C1897" i="91"/>
  <c r="D1897" i="91"/>
  <c r="E1897" i="91"/>
  <c r="F1897" i="91"/>
  <c r="G1897" i="91"/>
  <c r="H1897" i="91"/>
  <c r="I1897" i="91"/>
  <c r="J1897" i="91"/>
  <c r="K1897" i="91"/>
  <c r="L1897" i="91"/>
  <c r="M1897" i="91"/>
  <c r="N1897" i="91"/>
  <c r="O1897" i="91"/>
  <c r="P1897" i="91"/>
  <c r="Q1897" i="91"/>
  <c r="C1898" i="91"/>
  <c r="D1898" i="91"/>
  <c r="E1898" i="91"/>
  <c r="F1898" i="91"/>
  <c r="G1898" i="91"/>
  <c r="H1898" i="91"/>
  <c r="I1898" i="91"/>
  <c r="J1898" i="91"/>
  <c r="K1898" i="91"/>
  <c r="L1898" i="91"/>
  <c r="M1898" i="91"/>
  <c r="N1898" i="91"/>
  <c r="O1898" i="91"/>
  <c r="P1898" i="91"/>
  <c r="Q1898" i="91"/>
  <c r="D1893" i="91"/>
  <c r="E1893" i="91"/>
  <c r="F1893" i="91"/>
  <c r="G1893" i="91"/>
  <c r="H1893" i="91"/>
  <c r="I1893" i="91"/>
  <c r="J1893" i="91"/>
  <c r="K1893" i="91"/>
  <c r="L1893" i="91"/>
  <c r="M1893" i="91"/>
  <c r="N1893" i="91"/>
  <c r="O1893" i="91"/>
  <c r="P1893" i="91"/>
  <c r="Q1893" i="91"/>
  <c r="C1893" i="91"/>
  <c r="Q1890" i="91"/>
  <c r="C1886" i="91"/>
  <c r="D1886" i="91"/>
  <c r="E1886" i="91"/>
  <c r="F1886" i="91"/>
  <c r="G1886" i="91"/>
  <c r="H1886" i="91"/>
  <c r="I1886" i="91"/>
  <c r="J1886" i="91"/>
  <c r="K1886" i="91"/>
  <c r="L1886" i="91"/>
  <c r="M1886" i="91"/>
  <c r="N1886" i="91"/>
  <c r="O1886" i="91"/>
  <c r="P1886" i="91"/>
  <c r="Q1886" i="91"/>
  <c r="C1887" i="91"/>
  <c r="D1887" i="91"/>
  <c r="E1887" i="91"/>
  <c r="F1887" i="91"/>
  <c r="G1887" i="91"/>
  <c r="H1887" i="91"/>
  <c r="I1887" i="91"/>
  <c r="J1887" i="91"/>
  <c r="K1887" i="91"/>
  <c r="L1887" i="91"/>
  <c r="M1887" i="91"/>
  <c r="N1887" i="91"/>
  <c r="O1887" i="91"/>
  <c r="P1887" i="91"/>
  <c r="Q1887" i="91"/>
  <c r="C1888" i="91"/>
  <c r="D1888" i="91"/>
  <c r="E1888" i="91"/>
  <c r="F1888" i="91"/>
  <c r="G1888" i="91"/>
  <c r="H1888" i="91"/>
  <c r="I1888" i="91"/>
  <c r="J1888" i="91"/>
  <c r="K1888" i="91"/>
  <c r="L1888" i="91"/>
  <c r="M1888" i="91"/>
  <c r="N1888" i="91"/>
  <c r="O1888" i="91"/>
  <c r="P1888" i="91"/>
  <c r="Q1888" i="91"/>
  <c r="C1889" i="91"/>
  <c r="D1889" i="91"/>
  <c r="E1889" i="91"/>
  <c r="F1889" i="91"/>
  <c r="G1889" i="91"/>
  <c r="H1889" i="91"/>
  <c r="I1889" i="91"/>
  <c r="J1889" i="91"/>
  <c r="K1889" i="91"/>
  <c r="L1889" i="91"/>
  <c r="M1889" i="91"/>
  <c r="N1889" i="91"/>
  <c r="O1889" i="91"/>
  <c r="P1889" i="91"/>
  <c r="Q1889" i="91"/>
  <c r="C1890" i="91"/>
  <c r="D1890" i="91"/>
  <c r="E1890" i="91"/>
  <c r="F1890" i="91"/>
  <c r="G1890" i="91"/>
  <c r="H1890" i="91"/>
  <c r="I1890" i="91"/>
  <c r="J1890" i="91"/>
  <c r="K1890" i="91"/>
  <c r="L1890" i="91"/>
  <c r="M1890" i="91"/>
  <c r="N1890" i="91"/>
  <c r="O1890" i="91"/>
  <c r="P1890" i="91"/>
  <c r="D1885" i="91"/>
  <c r="E1885" i="91"/>
  <c r="F1885" i="91"/>
  <c r="G1885" i="91"/>
  <c r="H1885" i="91"/>
  <c r="I1885" i="91"/>
  <c r="J1885" i="91"/>
  <c r="K1885" i="91"/>
  <c r="L1885" i="91"/>
  <c r="M1885" i="91"/>
  <c r="N1885" i="91"/>
  <c r="O1885" i="91"/>
  <c r="P1885" i="91"/>
  <c r="Q1885" i="91"/>
  <c r="C1885" i="91"/>
  <c r="C1879" i="91"/>
  <c r="D1879" i="91"/>
  <c r="E1879" i="91"/>
  <c r="F1879" i="91"/>
  <c r="G1879" i="91"/>
  <c r="H1879" i="91"/>
  <c r="I1879" i="91"/>
  <c r="J1879" i="91"/>
  <c r="K1879" i="91"/>
  <c r="L1879" i="91"/>
  <c r="M1879" i="91"/>
  <c r="N1879" i="91"/>
  <c r="O1879" i="91"/>
  <c r="P1879" i="91"/>
  <c r="Q1879" i="91"/>
  <c r="C1880" i="91"/>
  <c r="D1880" i="91"/>
  <c r="E1880" i="91"/>
  <c r="F1880" i="91"/>
  <c r="G1880" i="91"/>
  <c r="H1880" i="91"/>
  <c r="I1880" i="91"/>
  <c r="J1880" i="91"/>
  <c r="K1880" i="91"/>
  <c r="L1880" i="91"/>
  <c r="M1880" i="91"/>
  <c r="N1880" i="91"/>
  <c r="O1880" i="91"/>
  <c r="P1880" i="91"/>
  <c r="Q1880" i="91"/>
  <c r="C1881" i="91"/>
  <c r="D1881" i="91"/>
  <c r="E1881" i="91"/>
  <c r="F1881" i="91"/>
  <c r="G1881" i="91"/>
  <c r="H1881" i="91"/>
  <c r="I1881" i="91"/>
  <c r="J1881" i="91"/>
  <c r="K1881" i="91"/>
  <c r="L1881" i="91"/>
  <c r="M1881" i="91"/>
  <c r="N1881" i="91"/>
  <c r="O1881" i="91"/>
  <c r="P1881" i="91"/>
  <c r="Q1881" i="91"/>
  <c r="C1882" i="91"/>
  <c r="D1882" i="91"/>
  <c r="E1882" i="91"/>
  <c r="F1882" i="91"/>
  <c r="G1882" i="91"/>
  <c r="H1882" i="91"/>
  <c r="I1882" i="91"/>
  <c r="J1882" i="91"/>
  <c r="K1882" i="91"/>
  <c r="L1882" i="91"/>
  <c r="M1882" i="91"/>
  <c r="N1882" i="91"/>
  <c r="O1882" i="91"/>
  <c r="P1882" i="91"/>
  <c r="Q1882" i="91"/>
  <c r="C1883" i="91"/>
  <c r="D1883" i="91"/>
  <c r="E1883" i="91"/>
  <c r="F1883" i="91"/>
  <c r="G1883" i="91"/>
  <c r="H1883" i="91"/>
  <c r="I1883" i="91"/>
  <c r="J1883" i="91"/>
  <c r="K1883" i="91"/>
  <c r="L1883" i="91"/>
  <c r="M1883" i="91"/>
  <c r="N1883" i="91"/>
  <c r="O1883" i="91"/>
  <c r="P1883" i="91"/>
  <c r="Q1883" i="91"/>
  <c r="D1878" i="91"/>
  <c r="E1878" i="91"/>
  <c r="F1878" i="91"/>
  <c r="G1878" i="91"/>
  <c r="H1878" i="91"/>
  <c r="I1878" i="91"/>
  <c r="J1878" i="91"/>
  <c r="K1878" i="91"/>
  <c r="L1878" i="91"/>
  <c r="M1878" i="91"/>
  <c r="N1878" i="91"/>
  <c r="O1878" i="91"/>
  <c r="P1878" i="91"/>
  <c r="Q1878" i="91"/>
  <c r="C1878" i="91"/>
  <c r="Q1875" i="91"/>
  <c r="C1871" i="91"/>
  <c r="D1871" i="91"/>
  <c r="E1871" i="91"/>
  <c r="F1871" i="91"/>
  <c r="G1871" i="91"/>
  <c r="H1871" i="91"/>
  <c r="I1871" i="91"/>
  <c r="J1871" i="91"/>
  <c r="K1871" i="91"/>
  <c r="L1871" i="91"/>
  <c r="M1871" i="91"/>
  <c r="N1871" i="91"/>
  <c r="O1871" i="91"/>
  <c r="P1871" i="91"/>
  <c r="Q1871" i="91"/>
  <c r="C1872" i="91"/>
  <c r="D1872" i="91"/>
  <c r="E1872" i="91"/>
  <c r="F1872" i="91"/>
  <c r="G1872" i="91"/>
  <c r="H1872" i="91"/>
  <c r="I1872" i="91"/>
  <c r="J1872" i="91"/>
  <c r="K1872" i="91"/>
  <c r="L1872" i="91"/>
  <c r="M1872" i="91"/>
  <c r="N1872" i="91"/>
  <c r="O1872" i="91"/>
  <c r="P1872" i="91"/>
  <c r="Q1872" i="91"/>
  <c r="C1873" i="91"/>
  <c r="D1873" i="91"/>
  <c r="E1873" i="91"/>
  <c r="F1873" i="91"/>
  <c r="G1873" i="91"/>
  <c r="H1873" i="91"/>
  <c r="I1873" i="91"/>
  <c r="J1873" i="91"/>
  <c r="K1873" i="91"/>
  <c r="L1873" i="91"/>
  <c r="M1873" i="91"/>
  <c r="N1873" i="91"/>
  <c r="O1873" i="91"/>
  <c r="P1873" i="91"/>
  <c r="Q1873" i="91"/>
  <c r="C1874" i="91"/>
  <c r="D1874" i="91"/>
  <c r="E1874" i="91"/>
  <c r="F1874" i="91"/>
  <c r="G1874" i="91"/>
  <c r="H1874" i="91"/>
  <c r="I1874" i="91"/>
  <c r="J1874" i="91"/>
  <c r="K1874" i="91"/>
  <c r="L1874" i="91"/>
  <c r="M1874" i="91"/>
  <c r="N1874" i="91"/>
  <c r="O1874" i="91"/>
  <c r="P1874" i="91"/>
  <c r="Q1874" i="91"/>
  <c r="C1875" i="91"/>
  <c r="D1875" i="91"/>
  <c r="E1875" i="91"/>
  <c r="F1875" i="91"/>
  <c r="G1875" i="91"/>
  <c r="H1875" i="91"/>
  <c r="I1875" i="91"/>
  <c r="J1875" i="91"/>
  <c r="K1875" i="91"/>
  <c r="L1875" i="91"/>
  <c r="M1875" i="91"/>
  <c r="N1875" i="91"/>
  <c r="O1875" i="91"/>
  <c r="P1875" i="91"/>
  <c r="D1870" i="91"/>
  <c r="E1870" i="91"/>
  <c r="F1870" i="91"/>
  <c r="G1870" i="91"/>
  <c r="H1870" i="91"/>
  <c r="I1870" i="91"/>
  <c r="J1870" i="91"/>
  <c r="K1870" i="91"/>
  <c r="L1870" i="91"/>
  <c r="M1870" i="91"/>
  <c r="N1870" i="91"/>
  <c r="O1870" i="91"/>
  <c r="P1870" i="91"/>
  <c r="Q1870" i="91"/>
  <c r="C1870" i="91"/>
  <c r="C1864" i="91"/>
  <c r="D1864" i="91"/>
  <c r="E1864" i="91"/>
  <c r="F1864" i="91"/>
  <c r="G1864" i="91"/>
  <c r="H1864" i="91"/>
  <c r="I1864" i="91"/>
  <c r="J1864" i="91"/>
  <c r="K1864" i="91"/>
  <c r="L1864" i="91"/>
  <c r="M1864" i="91"/>
  <c r="N1864" i="91"/>
  <c r="O1864" i="91"/>
  <c r="P1864" i="91"/>
  <c r="Q1864" i="91"/>
  <c r="C1865" i="91"/>
  <c r="D1865" i="91"/>
  <c r="E1865" i="91"/>
  <c r="F1865" i="91"/>
  <c r="G1865" i="91"/>
  <c r="H1865" i="91"/>
  <c r="I1865" i="91"/>
  <c r="J1865" i="91"/>
  <c r="K1865" i="91"/>
  <c r="L1865" i="91"/>
  <c r="M1865" i="91"/>
  <c r="N1865" i="91"/>
  <c r="O1865" i="91"/>
  <c r="P1865" i="91"/>
  <c r="Q1865" i="91"/>
  <c r="C1866" i="91"/>
  <c r="D1866" i="91"/>
  <c r="E1866" i="91"/>
  <c r="F1866" i="91"/>
  <c r="G1866" i="91"/>
  <c r="H1866" i="91"/>
  <c r="I1866" i="91"/>
  <c r="J1866" i="91"/>
  <c r="K1866" i="91"/>
  <c r="L1866" i="91"/>
  <c r="M1866" i="91"/>
  <c r="N1866" i="91"/>
  <c r="O1866" i="91"/>
  <c r="P1866" i="91"/>
  <c r="Q1866" i="91"/>
  <c r="C1867" i="91"/>
  <c r="D1867" i="91"/>
  <c r="E1867" i="91"/>
  <c r="F1867" i="91"/>
  <c r="G1867" i="91"/>
  <c r="H1867" i="91"/>
  <c r="I1867" i="91"/>
  <c r="J1867" i="91"/>
  <c r="K1867" i="91"/>
  <c r="L1867" i="91"/>
  <c r="M1867" i="91"/>
  <c r="N1867" i="91"/>
  <c r="O1867" i="91"/>
  <c r="P1867" i="91"/>
  <c r="Q1867" i="91"/>
  <c r="C1868" i="91"/>
  <c r="D1868" i="91"/>
  <c r="E1868" i="91"/>
  <c r="F1868" i="91"/>
  <c r="G1868" i="91"/>
  <c r="H1868" i="91"/>
  <c r="I1868" i="91"/>
  <c r="J1868" i="91"/>
  <c r="K1868" i="91"/>
  <c r="L1868" i="91"/>
  <c r="M1868" i="91"/>
  <c r="N1868" i="91"/>
  <c r="O1868" i="91"/>
  <c r="P1868" i="91"/>
  <c r="Q1868" i="91"/>
  <c r="D1863" i="91"/>
  <c r="E1863" i="91"/>
  <c r="F1863" i="91"/>
  <c r="G1863" i="91"/>
  <c r="H1863" i="91"/>
  <c r="I1863" i="91"/>
  <c r="J1863" i="91"/>
  <c r="K1863" i="91"/>
  <c r="L1863" i="91"/>
  <c r="M1863" i="91"/>
  <c r="N1863" i="91"/>
  <c r="O1863" i="91"/>
  <c r="P1863" i="91"/>
  <c r="Q1863" i="91"/>
  <c r="C1863" i="91"/>
  <c r="C1855" i="91"/>
  <c r="Q1860" i="91"/>
  <c r="C1856" i="91"/>
  <c r="D1856" i="91"/>
  <c r="E1856" i="91"/>
  <c r="F1856" i="91"/>
  <c r="G1856" i="91"/>
  <c r="H1856" i="91"/>
  <c r="I1856" i="91"/>
  <c r="J1856" i="91"/>
  <c r="K1856" i="91"/>
  <c r="L1856" i="91"/>
  <c r="M1856" i="91"/>
  <c r="N1856" i="91"/>
  <c r="O1856" i="91"/>
  <c r="P1856" i="91"/>
  <c r="Q1856" i="91"/>
  <c r="C1857" i="91"/>
  <c r="D1857" i="91"/>
  <c r="E1857" i="91"/>
  <c r="F1857" i="91"/>
  <c r="G1857" i="91"/>
  <c r="H1857" i="91"/>
  <c r="I1857" i="91"/>
  <c r="J1857" i="91"/>
  <c r="K1857" i="91"/>
  <c r="L1857" i="91"/>
  <c r="M1857" i="91"/>
  <c r="N1857" i="91"/>
  <c r="O1857" i="91"/>
  <c r="P1857" i="91"/>
  <c r="Q1857" i="91"/>
  <c r="C1858" i="91"/>
  <c r="D1858" i="91"/>
  <c r="E1858" i="91"/>
  <c r="F1858" i="91"/>
  <c r="G1858" i="91"/>
  <c r="H1858" i="91"/>
  <c r="I1858" i="91"/>
  <c r="J1858" i="91"/>
  <c r="K1858" i="91"/>
  <c r="L1858" i="91"/>
  <c r="M1858" i="91"/>
  <c r="N1858" i="91"/>
  <c r="O1858" i="91"/>
  <c r="P1858" i="91"/>
  <c r="Q1858" i="91"/>
  <c r="C1859" i="91"/>
  <c r="D1859" i="91"/>
  <c r="E1859" i="91"/>
  <c r="F1859" i="91"/>
  <c r="G1859" i="91"/>
  <c r="H1859" i="91"/>
  <c r="I1859" i="91"/>
  <c r="J1859" i="91"/>
  <c r="K1859" i="91"/>
  <c r="L1859" i="91"/>
  <c r="M1859" i="91"/>
  <c r="N1859" i="91"/>
  <c r="O1859" i="91"/>
  <c r="P1859" i="91"/>
  <c r="Q1859" i="91"/>
  <c r="C1860" i="91"/>
  <c r="D1860" i="91"/>
  <c r="E1860" i="91"/>
  <c r="F1860" i="91"/>
  <c r="G1860" i="91"/>
  <c r="H1860" i="91"/>
  <c r="I1860" i="91"/>
  <c r="J1860" i="91"/>
  <c r="K1860" i="91"/>
  <c r="L1860" i="91"/>
  <c r="M1860" i="91"/>
  <c r="N1860" i="91"/>
  <c r="O1860" i="91"/>
  <c r="P1860" i="91"/>
  <c r="D1855" i="91"/>
  <c r="E1855" i="91"/>
  <c r="F1855" i="91"/>
  <c r="G1855" i="91"/>
  <c r="H1855" i="91"/>
  <c r="I1855" i="91"/>
  <c r="J1855" i="91"/>
  <c r="K1855" i="91"/>
  <c r="L1855" i="91"/>
  <c r="M1855" i="91"/>
  <c r="N1855" i="91"/>
  <c r="O1855" i="91"/>
  <c r="P1855" i="91"/>
  <c r="Q1855" i="91"/>
  <c r="C1849" i="91"/>
  <c r="D1849" i="91"/>
  <c r="E1849" i="91"/>
  <c r="F1849" i="91"/>
  <c r="G1849" i="91"/>
  <c r="H1849" i="91"/>
  <c r="I1849" i="91"/>
  <c r="J1849" i="91"/>
  <c r="K1849" i="91"/>
  <c r="L1849" i="91"/>
  <c r="M1849" i="91"/>
  <c r="N1849" i="91"/>
  <c r="O1849" i="91"/>
  <c r="P1849" i="91"/>
  <c r="Q1849" i="91"/>
  <c r="C1850" i="91"/>
  <c r="D1850" i="91"/>
  <c r="E1850" i="91"/>
  <c r="F1850" i="91"/>
  <c r="G1850" i="91"/>
  <c r="H1850" i="91"/>
  <c r="I1850" i="91"/>
  <c r="J1850" i="91"/>
  <c r="K1850" i="91"/>
  <c r="L1850" i="91"/>
  <c r="M1850" i="91"/>
  <c r="N1850" i="91"/>
  <c r="O1850" i="91"/>
  <c r="P1850" i="91"/>
  <c r="Q1850" i="91"/>
  <c r="C1851" i="91"/>
  <c r="D1851" i="91"/>
  <c r="E1851" i="91"/>
  <c r="F1851" i="91"/>
  <c r="G1851" i="91"/>
  <c r="H1851" i="91"/>
  <c r="I1851" i="91"/>
  <c r="J1851" i="91"/>
  <c r="K1851" i="91"/>
  <c r="L1851" i="91"/>
  <c r="M1851" i="91"/>
  <c r="N1851" i="91"/>
  <c r="O1851" i="91"/>
  <c r="P1851" i="91"/>
  <c r="Q1851" i="91"/>
  <c r="C1852" i="91"/>
  <c r="D1852" i="91"/>
  <c r="E1852" i="91"/>
  <c r="F1852" i="91"/>
  <c r="G1852" i="91"/>
  <c r="H1852" i="91"/>
  <c r="I1852" i="91"/>
  <c r="J1852" i="91"/>
  <c r="K1852" i="91"/>
  <c r="L1852" i="91"/>
  <c r="M1852" i="91"/>
  <c r="N1852" i="91"/>
  <c r="O1852" i="91"/>
  <c r="P1852" i="91"/>
  <c r="Q1852" i="91"/>
  <c r="C1853" i="91"/>
  <c r="D1853" i="91"/>
  <c r="E1853" i="91"/>
  <c r="F1853" i="91"/>
  <c r="G1853" i="91"/>
  <c r="H1853" i="91"/>
  <c r="I1853" i="91"/>
  <c r="J1853" i="91"/>
  <c r="K1853" i="91"/>
  <c r="L1853" i="91"/>
  <c r="M1853" i="91"/>
  <c r="N1853" i="91"/>
  <c r="O1853" i="91"/>
  <c r="P1853" i="91"/>
  <c r="Q1853" i="91"/>
  <c r="D1848" i="91"/>
  <c r="E1848" i="91"/>
  <c r="F1848" i="91"/>
  <c r="G1848" i="91"/>
  <c r="H1848" i="91"/>
  <c r="I1848" i="91"/>
  <c r="J1848" i="91"/>
  <c r="K1848" i="91"/>
  <c r="L1848" i="91"/>
  <c r="M1848" i="91"/>
  <c r="N1848" i="91"/>
  <c r="O1848" i="91"/>
  <c r="P1848" i="91"/>
  <c r="Q1848" i="91"/>
  <c r="C1848" i="91"/>
  <c r="Q1845" i="91"/>
  <c r="C1841" i="91"/>
  <c r="D1841" i="91"/>
  <c r="E1841" i="91"/>
  <c r="F1841" i="91"/>
  <c r="G1841" i="91"/>
  <c r="H1841" i="91"/>
  <c r="I1841" i="91"/>
  <c r="J1841" i="91"/>
  <c r="K1841" i="91"/>
  <c r="L1841" i="91"/>
  <c r="M1841" i="91"/>
  <c r="N1841" i="91"/>
  <c r="O1841" i="91"/>
  <c r="P1841" i="91"/>
  <c r="Q1841" i="91"/>
  <c r="C1842" i="91"/>
  <c r="D1842" i="91"/>
  <c r="E1842" i="91"/>
  <c r="F1842" i="91"/>
  <c r="G1842" i="91"/>
  <c r="H1842" i="91"/>
  <c r="I1842" i="91"/>
  <c r="J1842" i="91"/>
  <c r="K1842" i="91"/>
  <c r="L1842" i="91"/>
  <c r="M1842" i="91"/>
  <c r="N1842" i="91"/>
  <c r="O1842" i="91"/>
  <c r="P1842" i="91"/>
  <c r="Q1842" i="91"/>
  <c r="C1843" i="91"/>
  <c r="D1843" i="91"/>
  <c r="E1843" i="91"/>
  <c r="F1843" i="91"/>
  <c r="G1843" i="91"/>
  <c r="H1843" i="91"/>
  <c r="I1843" i="91"/>
  <c r="J1843" i="91"/>
  <c r="K1843" i="91"/>
  <c r="L1843" i="91"/>
  <c r="M1843" i="91"/>
  <c r="N1843" i="91"/>
  <c r="O1843" i="91"/>
  <c r="P1843" i="91"/>
  <c r="Q1843" i="91"/>
  <c r="C1844" i="91"/>
  <c r="D1844" i="91"/>
  <c r="E1844" i="91"/>
  <c r="F1844" i="91"/>
  <c r="G1844" i="91"/>
  <c r="H1844" i="91"/>
  <c r="I1844" i="91"/>
  <c r="J1844" i="91"/>
  <c r="K1844" i="91"/>
  <c r="L1844" i="91"/>
  <c r="M1844" i="91"/>
  <c r="N1844" i="91"/>
  <c r="O1844" i="91"/>
  <c r="P1844" i="91"/>
  <c r="Q1844" i="91"/>
  <c r="C1845" i="91"/>
  <c r="D1845" i="91"/>
  <c r="E1845" i="91"/>
  <c r="F1845" i="91"/>
  <c r="G1845" i="91"/>
  <c r="H1845" i="91"/>
  <c r="I1845" i="91"/>
  <c r="J1845" i="91"/>
  <c r="K1845" i="91"/>
  <c r="L1845" i="91"/>
  <c r="M1845" i="91"/>
  <c r="N1845" i="91"/>
  <c r="O1845" i="91"/>
  <c r="P1845" i="91"/>
  <c r="D1840" i="91"/>
  <c r="E1840" i="91"/>
  <c r="F1840" i="91"/>
  <c r="G1840" i="91"/>
  <c r="H1840" i="91"/>
  <c r="I1840" i="91"/>
  <c r="J1840" i="91"/>
  <c r="K1840" i="91"/>
  <c r="L1840" i="91"/>
  <c r="M1840" i="91"/>
  <c r="N1840" i="91"/>
  <c r="O1840" i="91"/>
  <c r="P1840" i="91"/>
  <c r="Q1840" i="91"/>
  <c r="C1840" i="91"/>
  <c r="C1834" i="91"/>
  <c r="D1834" i="91"/>
  <c r="E1834" i="91"/>
  <c r="F1834" i="91"/>
  <c r="G1834" i="91"/>
  <c r="H1834" i="91"/>
  <c r="I1834" i="91"/>
  <c r="J1834" i="91"/>
  <c r="K1834" i="91"/>
  <c r="L1834" i="91"/>
  <c r="M1834" i="91"/>
  <c r="N1834" i="91"/>
  <c r="O1834" i="91"/>
  <c r="P1834" i="91"/>
  <c r="Q1834" i="91"/>
  <c r="C1835" i="91"/>
  <c r="D1835" i="91"/>
  <c r="E1835" i="91"/>
  <c r="F1835" i="91"/>
  <c r="G1835" i="91"/>
  <c r="H1835" i="91"/>
  <c r="I1835" i="91"/>
  <c r="J1835" i="91"/>
  <c r="K1835" i="91"/>
  <c r="L1835" i="91"/>
  <c r="M1835" i="91"/>
  <c r="N1835" i="91"/>
  <c r="O1835" i="91"/>
  <c r="P1835" i="91"/>
  <c r="Q1835" i="91"/>
  <c r="C1836" i="91"/>
  <c r="D1836" i="91"/>
  <c r="E1836" i="91"/>
  <c r="F1836" i="91"/>
  <c r="G1836" i="91"/>
  <c r="H1836" i="91"/>
  <c r="I1836" i="91"/>
  <c r="J1836" i="91"/>
  <c r="K1836" i="91"/>
  <c r="L1836" i="91"/>
  <c r="M1836" i="91"/>
  <c r="N1836" i="91"/>
  <c r="O1836" i="91"/>
  <c r="P1836" i="91"/>
  <c r="Q1836" i="91"/>
  <c r="C1837" i="91"/>
  <c r="D1837" i="91"/>
  <c r="E1837" i="91"/>
  <c r="F1837" i="91"/>
  <c r="G1837" i="91"/>
  <c r="H1837" i="91"/>
  <c r="I1837" i="91"/>
  <c r="J1837" i="91"/>
  <c r="K1837" i="91"/>
  <c r="L1837" i="91"/>
  <c r="M1837" i="91"/>
  <c r="N1837" i="91"/>
  <c r="O1837" i="91"/>
  <c r="P1837" i="91"/>
  <c r="Q1837" i="91"/>
  <c r="C1838" i="91"/>
  <c r="D1838" i="91"/>
  <c r="E1838" i="91"/>
  <c r="F1838" i="91"/>
  <c r="G1838" i="91"/>
  <c r="H1838" i="91"/>
  <c r="I1838" i="91"/>
  <c r="J1838" i="91"/>
  <c r="K1838" i="91"/>
  <c r="L1838" i="91"/>
  <c r="M1838" i="91"/>
  <c r="N1838" i="91"/>
  <c r="O1838" i="91"/>
  <c r="P1838" i="91"/>
  <c r="Q1838" i="91"/>
  <c r="D1833" i="91"/>
  <c r="E1833" i="91"/>
  <c r="F1833" i="91"/>
  <c r="G1833" i="91"/>
  <c r="H1833" i="91"/>
  <c r="I1833" i="91"/>
  <c r="J1833" i="91"/>
  <c r="K1833" i="91"/>
  <c r="L1833" i="91"/>
  <c r="M1833" i="91"/>
  <c r="N1833" i="91"/>
  <c r="O1833" i="91"/>
  <c r="P1833" i="91"/>
  <c r="Q1833" i="91"/>
  <c r="C1833" i="91"/>
  <c r="C1825" i="91"/>
  <c r="C1818" i="91"/>
  <c r="C1826" i="91"/>
  <c r="D1826" i="91"/>
  <c r="E1826" i="91"/>
  <c r="F1826" i="91"/>
  <c r="G1826" i="91"/>
  <c r="H1826" i="91"/>
  <c r="I1826" i="91"/>
  <c r="J1826" i="91"/>
  <c r="K1826" i="91"/>
  <c r="L1826" i="91"/>
  <c r="M1826" i="91"/>
  <c r="N1826" i="91"/>
  <c r="O1826" i="91"/>
  <c r="P1826" i="91"/>
  <c r="Q1826" i="91"/>
  <c r="C1827" i="91"/>
  <c r="D1827" i="91"/>
  <c r="E1827" i="91"/>
  <c r="F1827" i="91"/>
  <c r="G1827" i="91"/>
  <c r="H1827" i="91"/>
  <c r="I1827" i="91"/>
  <c r="J1827" i="91"/>
  <c r="K1827" i="91"/>
  <c r="L1827" i="91"/>
  <c r="M1827" i="91"/>
  <c r="N1827" i="91"/>
  <c r="O1827" i="91"/>
  <c r="P1827" i="91"/>
  <c r="Q1827" i="91"/>
  <c r="C1828" i="91"/>
  <c r="D1828" i="91"/>
  <c r="E1828" i="91"/>
  <c r="F1828" i="91"/>
  <c r="G1828" i="91"/>
  <c r="H1828" i="91"/>
  <c r="I1828" i="91"/>
  <c r="J1828" i="91"/>
  <c r="K1828" i="91"/>
  <c r="L1828" i="91"/>
  <c r="M1828" i="91"/>
  <c r="N1828" i="91"/>
  <c r="O1828" i="91"/>
  <c r="P1828" i="91"/>
  <c r="Q1828" i="91"/>
  <c r="C1829" i="91"/>
  <c r="D1829" i="91"/>
  <c r="E1829" i="91"/>
  <c r="F1829" i="91"/>
  <c r="G1829" i="91"/>
  <c r="H1829" i="91"/>
  <c r="I1829" i="91"/>
  <c r="J1829" i="91"/>
  <c r="K1829" i="91"/>
  <c r="L1829" i="91"/>
  <c r="M1829" i="91"/>
  <c r="N1829" i="91"/>
  <c r="O1829" i="91"/>
  <c r="P1829" i="91"/>
  <c r="Q1829" i="91"/>
  <c r="C1830" i="91"/>
  <c r="D1830" i="91"/>
  <c r="E1830" i="91"/>
  <c r="F1830" i="91"/>
  <c r="G1830" i="91"/>
  <c r="H1830" i="91"/>
  <c r="I1830" i="91"/>
  <c r="J1830" i="91"/>
  <c r="K1830" i="91"/>
  <c r="L1830" i="91"/>
  <c r="M1830" i="91"/>
  <c r="N1830" i="91"/>
  <c r="O1830" i="91"/>
  <c r="P1830" i="91"/>
  <c r="Q1830" i="91"/>
  <c r="D1825" i="91"/>
  <c r="E1825" i="91"/>
  <c r="F1825" i="91"/>
  <c r="G1825" i="91"/>
  <c r="H1825" i="91"/>
  <c r="I1825" i="91"/>
  <c r="J1825" i="91"/>
  <c r="K1825" i="91"/>
  <c r="L1825" i="91"/>
  <c r="M1825" i="91"/>
  <c r="N1825" i="91"/>
  <c r="O1825" i="91"/>
  <c r="P1825" i="91"/>
  <c r="Q1825" i="91"/>
  <c r="Q1823" i="91"/>
  <c r="C1819" i="91"/>
  <c r="D1819" i="91"/>
  <c r="E1819" i="91"/>
  <c r="F1819" i="91"/>
  <c r="G1819" i="91"/>
  <c r="H1819" i="91"/>
  <c r="I1819" i="91"/>
  <c r="J1819" i="91"/>
  <c r="K1819" i="91"/>
  <c r="L1819" i="91"/>
  <c r="M1819" i="91"/>
  <c r="N1819" i="91"/>
  <c r="O1819" i="91"/>
  <c r="P1819" i="91"/>
  <c r="Q1819" i="91"/>
  <c r="C1820" i="91"/>
  <c r="D1820" i="91"/>
  <c r="E1820" i="91"/>
  <c r="F1820" i="91"/>
  <c r="G1820" i="91"/>
  <c r="H1820" i="91"/>
  <c r="I1820" i="91"/>
  <c r="J1820" i="91"/>
  <c r="K1820" i="91"/>
  <c r="L1820" i="91"/>
  <c r="M1820" i="91"/>
  <c r="N1820" i="91"/>
  <c r="O1820" i="91"/>
  <c r="P1820" i="91"/>
  <c r="Q1820" i="91"/>
  <c r="C1821" i="91"/>
  <c r="D1821" i="91"/>
  <c r="E1821" i="91"/>
  <c r="F1821" i="91"/>
  <c r="G1821" i="91"/>
  <c r="H1821" i="91"/>
  <c r="I1821" i="91"/>
  <c r="J1821" i="91"/>
  <c r="K1821" i="91"/>
  <c r="L1821" i="91"/>
  <c r="M1821" i="91"/>
  <c r="N1821" i="91"/>
  <c r="O1821" i="91"/>
  <c r="P1821" i="91"/>
  <c r="Q1821" i="91"/>
  <c r="C1822" i="91"/>
  <c r="D1822" i="91"/>
  <c r="E1822" i="91"/>
  <c r="F1822" i="91"/>
  <c r="G1822" i="91"/>
  <c r="H1822" i="91"/>
  <c r="I1822" i="91"/>
  <c r="J1822" i="91"/>
  <c r="K1822" i="91"/>
  <c r="L1822" i="91"/>
  <c r="M1822" i="91"/>
  <c r="N1822" i="91"/>
  <c r="O1822" i="91"/>
  <c r="P1822" i="91"/>
  <c r="Q1822" i="91"/>
  <c r="C1823" i="91"/>
  <c r="D1823" i="91"/>
  <c r="E1823" i="91"/>
  <c r="F1823" i="91"/>
  <c r="G1823" i="91"/>
  <c r="H1823" i="91"/>
  <c r="I1823" i="91"/>
  <c r="J1823" i="91"/>
  <c r="K1823" i="91"/>
  <c r="L1823" i="91"/>
  <c r="M1823" i="91"/>
  <c r="N1823" i="91"/>
  <c r="O1823" i="91"/>
  <c r="P1823" i="91"/>
  <c r="D1818" i="91"/>
  <c r="E1818" i="91"/>
  <c r="F1818" i="91"/>
  <c r="G1818" i="91"/>
  <c r="H1818" i="91"/>
  <c r="I1818" i="91"/>
  <c r="J1818" i="91"/>
  <c r="K1818" i="91"/>
  <c r="L1818" i="91"/>
  <c r="M1818" i="91"/>
  <c r="N1818" i="91"/>
  <c r="O1818" i="91"/>
  <c r="P1818" i="91"/>
  <c r="Q1818" i="91"/>
  <c r="Q1815" i="91"/>
  <c r="C1811" i="91"/>
  <c r="D1811" i="91"/>
  <c r="E1811" i="91"/>
  <c r="F1811" i="91"/>
  <c r="G1811" i="91"/>
  <c r="H1811" i="91"/>
  <c r="I1811" i="91"/>
  <c r="J1811" i="91"/>
  <c r="K1811" i="91"/>
  <c r="L1811" i="91"/>
  <c r="M1811" i="91"/>
  <c r="N1811" i="91"/>
  <c r="O1811" i="91"/>
  <c r="P1811" i="91"/>
  <c r="Q1811" i="91"/>
  <c r="C1812" i="91"/>
  <c r="D1812" i="91"/>
  <c r="E1812" i="91"/>
  <c r="F1812" i="91"/>
  <c r="G1812" i="91"/>
  <c r="H1812" i="91"/>
  <c r="I1812" i="91"/>
  <c r="J1812" i="91"/>
  <c r="K1812" i="91"/>
  <c r="L1812" i="91"/>
  <c r="M1812" i="91"/>
  <c r="N1812" i="91"/>
  <c r="O1812" i="91"/>
  <c r="P1812" i="91"/>
  <c r="Q1812" i="91"/>
  <c r="C1813" i="91"/>
  <c r="D1813" i="91"/>
  <c r="E1813" i="91"/>
  <c r="F1813" i="91"/>
  <c r="G1813" i="91"/>
  <c r="H1813" i="91"/>
  <c r="I1813" i="91"/>
  <c r="J1813" i="91"/>
  <c r="K1813" i="91"/>
  <c r="L1813" i="91"/>
  <c r="M1813" i="91"/>
  <c r="N1813" i="91"/>
  <c r="O1813" i="91"/>
  <c r="P1813" i="91"/>
  <c r="Q1813" i="91"/>
  <c r="C1814" i="91"/>
  <c r="D1814" i="91"/>
  <c r="E1814" i="91"/>
  <c r="F1814" i="91"/>
  <c r="G1814" i="91"/>
  <c r="H1814" i="91"/>
  <c r="I1814" i="91"/>
  <c r="J1814" i="91"/>
  <c r="K1814" i="91"/>
  <c r="L1814" i="91"/>
  <c r="M1814" i="91"/>
  <c r="N1814" i="91"/>
  <c r="O1814" i="91"/>
  <c r="P1814" i="91"/>
  <c r="Q1814" i="91"/>
  <c r="C1815" i="91"/>
  <c r="D1815" i="91"/>
  <c r="E1815" i="91"/>
  <c r="F1815" i="91"/>
  <c r="G1815" i="91"/>
  <c r="H1815" i="91"/>
  <c r="I1815" i="91"/>
  <c r="J1815" i="91"/>
  <c r="K1815" i="91"/>
  <c r="L1815" i="91"/>
  <c r="M1815" i="91"/>
  <c r="N1815" i="91"/>
  <c r="O1815" i="91"/>
  <c r="P1815" i="91"/>
  <c r="D1810" i="91"/>
  <c r="E1810" i="91"/>
  <c r="F1810" i="91"/>
  <c r="G1810" i="91"/>
  <c r="H1810" i="91"/>
  <c r="I1810" i="91"/>
  <c r="J1810" i="91"/>
  <c r="K1810" i="91"/>
  <c r="L1810" i="91"/>
  <c r="M1810" i="91"/>
  <c r="N1810" i="91"/>
  <c r="O1810" i="91"/>
  <c r="P1810" i="91"/>
  <c r="Q1810" i="91"/>
  <c r="C1810" i="91"/>
  <c r="C1804" i="91"/>
  <c r="D1804" i="91"/>
  <c r="E1804" i="91"/>
  <c r="F1804" i="91"/>
  <c r="G1804" i="91"/>
  <c r="H1804" i="91"/>
  <c r="I1804" i="91"/>
  <c r="J1804" i="91"/>
  <c r="K1804" i="91"/>
  <c r="L1804" i="91"/>
  <c r="M1804" i="91"/>
  <c r="N1804" i="91"/>
  <c r="O1804" i="91"/>
  <c r="P1804" i="91"/>
  <c r="Q1804" i="91"/>
  <c r="C1805" i="91"/>
  <c r="D1805" i="91"/>
  <c r="E1805" i="91"/>
  <c r="F1805" i="91"/>
  <c r="G1805" i="91"/>
  <c r="H1805" i="91"/>
  <c r="I1805" i="91"/>
  <c r="J1805" i="91"/>
  <c r="K1805" i="91"/>
  <c r="L1805" i="91"/>
  <c r="M1805" i="91"/>
  <c r="N1805" i="91"/>
  <c r="O1805" i="91"/>
  <c r="P1805" i="91"/>
  <c r="Q1805" i="91"/>
  <c r="C1806" i="91"/>
  <c r="D1806" i="91"/>
  <c r="E1806" i="91"/>
  <c r="F1806" i="91"/>
  <c r="G1806" i="91"/>
  <c r="H1806" i="91"/>
  <c r="I1806" i="91"/>
  <c r="J1806" i="91"/>
  <c r="K1806" i="91"/>
  <c r="L1806" i="91"/>
  <c r="M1806" i="91"/>
  <c r="N1806" i="91"/>
  <c r="O1806" i="91"/>
  <c r="P1806" i="91"/>
  <c r="Q1806" i="91"/>
  <c r="C1807" i="91"/>
  <c r="D1807" i="91"/>
  <c r="E1807" i="91"/>
  <c r="F1807" i="91"/>
  <c r="G1807" i="91"/>
  <c r="H1807" i="91"/>
  <c r="I1807" i="91"/>
  <c r="J1807" i="91"/>
  <c r="K1807" i="91"/>
  <c r="L1807" i="91"/>
  <c r="M1807" i="91"/>
  <c r="N1807" i="91"/>
  <c r="O1807" i="91"/>
  <c r="P1807" i="91"/>
  <c r="Q1807" i="91"/>
  <c r="C1808" i="91"/>
  <c r="D1808" i="91"/>
  <c r="E1808" i="91"/>
  <c r="F1808" i="91"/>
  <c r="G1808" i="91"/>
  <c r="H1808" i="91"/>
  <c r="I1808" i="91"/>
  <c r="J1808" i="91"/>
  <c r="K1808" i="91"/>
  <c r="L1808" i="91"/>
  <c r="M1808" i="91"/>
  <c r="N1808" i="91"/>
  <c r="O1808" i="91"/>
  <c r="P1808" i="91"/>
  <c r="Q1808" i="91"/>
  <c r="D1803" i="91"/>
  <c r="E1803" i="91"/>
  <c r="F1803" i="91"/>
  <c r="G1803" i="91"/>
  <c r="H1803" i="91"/>
  <c r="I1803" i="91"/>
  <c r="J1803" i="91"/>
  <c r="K1803" i="91"/>
  <c r="L1803" i="91"/>
  <c r="M1803" i="91"/>
  <c r="N1803" i="91"/>
  <c r="O1803" i="91"/>
  <c r="P1803" i="91"/>
  <c r="Q1803" i="91"/>
  <c r="C1803" i="91"/>
  <c r="Q1800" i="91"/>
  <c r="C1796" i="91"/>
  <c r="D1796" i="91"/>
  <c r="E1796" i="91"/>
  <c r="F1796" i="91"/>
  <c r="G1796" i="91"/>
  <c r="H1796" i="91"/>
  <c r="I1796" i="91"/>
  <c r="J1796" i="91"/>
  <c r="K1796" i="91"/>
  <c r="L1796" i="91"/>
  <c r="M1796" i="91"/>
  <c r="N1796" i="91"/>
  <c r="O1796" i="91"/>
  <c r="P1796" i="91"/>
  <c r="Q1796" i="91"/>
  <c r="C1797" i="91"/>
  <c r="D1797" i="91"/>
  <c r="E1797" i="91"/>
  <c r="F1797" i="91"/>
  <c r="G1797" i="91"/>
  <c r="H1797" i="91"/>
  <c r="I1797" i="91"/>
  <c r="J1797" i="91"/>
  <c r="K1797" i="91"/>
  <c r="L1797" i="91"/>
  <c r="M1797" i="91"/>
  <c r="N1797" i="91"/>
  <c r="O1797" i="91"/>
  <c r="P1797" i="91"/>
  <c r="Q1797" i="91"/>
  <c r="C1798" i="91"/>
  <c r="D1798" i="91"/>
  <c r="E1798" i="91"/>
  <c r="F1798" i="91"/>
  <c r="G1798" i="91"/>
  <c r="H1798" i="91"/>
  <c r="I1798" i="91"/>
  <c r="J1798" i="91"/>
  <c r="K1798" i="91"/>
  <c r="L1798" i="91"/>
  <c r="M1798" i="91"/>
  <c r="N1798" i="91"/>
  <c r="O1798" i="91"/>
  <c r="P1798" i="91"/>
  <c r="Q1798" i="91"/>
  <c r="C1799" i="91"/>
  <c r="D1799" i="91"/>
  <c r="E1799" i="91"/>
  <c r="F1799" i="91"/>
  <c r="G1799" i="91"/>
  <c r="H1799" i="91"/>
  <c r="I1799" i="91"/>
  <c r="J1799" i="91"/>
  <c r="K1799" i="91"/>
  <c r="L1799" i="91"/>
  <c r="M1799" i="91"/>
  <c r="N1799" i="91"/>
  <c r="O1799" i="91"/>
  <c r="P1799" i="91"/>
  <c r="Q1799" i="91"/>
  <c r="C1800" i="91"/>
  <c r="D1800" i="91"/>
  <c r="E1800" i="91"/>
  <c r="F1800" i="91"/>
  <c r="G1800" i="91"/>
  <c r="H1800" i="91"/>
  <c r="I1800" i="91"/>
  <c r="J1800" i="91"/>
  <c r="K1800" i="91"/>
  <c r="L1800" i="91"/>
  <c r="M1800" i="91"/>
  <c r="N1800" i="91"/>
  <c r="O1800" i="91"/>
  <c r="P1800" i="91"/>
  <c r="D1795" i="91"/>
  <c r="E1795" i="91"/>
  <c r="F1795" i="91"/>
  <c r="G1795" i="91"/>
  <c r="H1795" i="91"/>
  <c r="I1795" i="91"/>
  <c r="J1795" i="91"/>
  <c r="K1795" i="91"/>
  <c r="L1795" i="91"/>
  <c r="M1795" i="91"/>
  <c r="N1795" i="91"/>
  <c r="O1795" i="91"/>
  <c r="P1795" i="91"/>
  <c r="Q1795" i="91"/>
  <c r="C1795" i="91"/>
  <c r="Q1793" i="91"/>
  <c r="C1789" i="91"/>
  <c r="D1789" i="91"/>
  <c r="E1789" i="91"/>
  <c r="F1789" i="91"/>
  <c r="G1789" i="91"/>
  <c r="H1789" i="91"/>
  <c r="I1789" i="91"/>
  <c r="J1789" i="91"/>
  <c r="K1789" i="91"/>
  <c r="L1789" i="91"/>
  <c r="M1789" i="91"/>
  <c r="N1789" i="91"/>
  <c r="O1789" i="91"/>
  <c r="P1789" i="91"/>
  <c r="Q1789" i="91"/>
  <c r="C1790" i="91"/>
  <c r="D1790" i="91"/>
  <c r="E1790" i="91"/>
  <c r="F1790" i="91"/>
  <c r="G1790" i="91"/>
  <c r="H1790" i="91"/>
  <c r="I1790" i="91"/>
  <c r="J1790" i="91"/>
  <c r="K1790" i="91"/>
  <c r="L1790" i="91"/>
  <c r="M1790" i="91"/>
  <c r="N1790" i="91"/>
  <c r="O1790" i="91"/>
  <c r="P1790" i="91"/>
  <c r="Q1790" i="91"/>
  <c r="C1791" i="91"/>
  <c r="D1791" i="91"/>
  <c r="E1791" i="91"/>
  <c r="F1791" i="91"/>
  <c r="G1791" i="91"/>
  <c r="H1791" i="91"/>
  <c r="I1791" i="91"/>
  <c r="J1791" i="91"/>
  <c r="K1791" i="91"/>
  <c r="L1791" i="91"/>
  <c r="M1791" i="91"/>
  <c r="N1791" i="91"/>
  <c r="O1791" i="91"/>
  <c r="P1791" i="91"/>
  <c r="Q1791" i="91"/>
  <c r="C1792" i="91"/>
  <c r="D1792" i="91"/>
  <c r="E1792" i="91"/>
  <c r="F1792" i="91"/>
  <c r="G1792" i="91"/>
  <c r="H1792" i="91"/>
  <c r="I1792" i="91"/>
  <c r="J1792" i="91"/>
  <c r="K1792" i="91"/>
  <c r="L1792" i="91"/>
  <c r="M1792" i="91"/>
  <c r="N1792" i="91"/>
  <c r="O1792" i="91"/>
  <c r="P1792" i="91"/>
  <c r="Q1792" i="91"/>
  <c r="C1793" i="91"/>
  <c r="D1793" i="91"/>
  <c r="E1793" i="91"/>
  <c r="F1793" i="91"/>
  <c r="G1793" i="91"/>
  <c r="H1793" i="91"/>
  <c r="I1793" i="91"/>
  <c r="J1793" i="91"/>
  <c r="K1793" i="91"/>
  <c r="L1793" i="91"/>
  <c r="M1793" i="91"/>
  <c r="N1793" i="91"/>
  <c r="O1793" i="91"/>
  <c r="P1793" i="91"/>
  <c r="D1788" i="91"/>
  <c r="E1788" i="91"/>
  <c r="F1788" i="91"/>
  <c r="G1788" i="91"/>
  <c r="H1788" i="91"/>
  <c r="I1788" i="91"/>
  <c r="J1788" i="91"/>
  <c r="K1788" i="91"/>
  <c r="L1788" i="91"/>
  <c r="M1788" i="91"/>
  <c r="N1788" i="91"/>
  <c r="O1788" i="91"/>
  <c r="P1788" i="91"/>
  <c r="Q1788" i="91"/>
  <c r="C1788" i="91"/>
  <c r="C1780" i="91"/>
  <c r="Q1785" i="91"/>
  <c r="C1781" i="91"/>
  <c r="D1781" i="91"/>
  <c r="E1781" i="91"/>
  <c r="F1781" i="91"/>
  <c r="G1781" i="91"/>
  <c r="H1781" i="91"/>
  <c r="I1781" i="91"/>
  <c r="J1781" i="91"/>
  <c r="K1781" i="91"/>
  <c r="L1781" i="91"/>
  <c r="M1781" i="91"/>
  <c r="N1781" i="91"/>
  <c r="O1781" i="91"/>
  <c r="P1781" i="91"/>
  <c r="Q1781" i="91"/>
  <c r="C1782" i="91"/>
  <c r="D1782" i="91"/>
  <c r="E1782" i="91"/>
  <c r="F1782" i="91"/>
  <c r="G1782" i="91"/>
  <c r="H1782" i="91"/>
  <c r="I1782" i="91"/>
  <c r="J1782" i="91"/>
  <c r="K1782" i="91"/>
  <c r="L1782" i="91"/>
  <c r="M1782" i="91"/>
  <c r="N1782" i="91"/>
  <c r="O1782" i="91"/>
  <c r="P1782" i="91"/>
  <c r="Q1782" i="91"/>
  <c r="C1783" i="91"/>
  <c r="D1783" i="91"/>
  <c r="E1783" i="91"/>
  <c r="F1783" i="91"/>
  <c r="G1783" i="91"/>
  <c r="H1783" i="91"/>
  <c r="I1783" i="91"/>
  <c r="J1783" i="91"/>
  <c r="K1783" i="91"/>
  <c r="L1783" i="91"/>
  <c r="M1783" i="91"/>
  <c r="N1783" i="91"/>
  <c r="O1783" i="91"/>
  <c r="P1783" i="91"/>
  <c r="Q1783" i="91"/>
  <c r="C1784" i="91"/>
  <c r="D1784" i="91"/>
  <c r="E1784" i="91"/>
  <c r="F1784" i="91"/>
  <c r="G1784" i="91"/>
  <c r="H1784" i="91"/>
  <c r="I1784" i="91"/>
  <c r="J1784" i="91"/>
  <c r="K1784" i="91"/>
  <c r="L1784" i="91"/>
  <c r="M1784" i="91"/>
  <c r="N1784" i="91"/>
  <c r="O1784" i="91"/>
  <c r="P1784" i="91"/>
  <c r="Q1784" i="91"/>
  <c r="C1785" i="91"/>
  <c r="D1785" i="91"/>
  <c r="E1785" i="91"/>
  <c r="F1785" i="91"/>
  <c r="G1785" i="91"/>
  <c r="H1785" i="91"/>
  <c r="I1785" i="91"/>
  <c r="J1785" i="91"/>
  <c r="K1785" i="91"/>
  <c r="L1785" i="91"/>
  <c r="M1785" i="91"/>
  <c r="N1785" i="91"/>
  <c r="O1785" i="91"/>
  <c r="P1785" i="91"/>
  <c r="D1780" i="91"/>
  <c r="E1780" i="91"/>
  <c r="F1780" i="91"/>
  <c r="G1780" i="91"/>
  <c r="H1780" i="91"/>
  <c r="I1780" i="91"/>
  <c r="J1780" i="91"/>
  <c r="K1780" i="91"/>
  <c r="L1780" i="91"/>
  <c r="M1780" i="91"/>
  <c r="N1780" i="91"/>
  <c r="O1780" i="91"/>
  <c r="P1780" i="91"/>
  <c r="Q1780" i="91"/>
  <c r="C1774" i="91"/>
  <c r="D1774" i="91"/>
  <c r="E1774" i="91"/>
  <c r="F1774" i="91"/>
  <c r="G1774" i="91"/>
  <c r="H1774" i="91"/>
  <c r="I1774" i="91"/>
  <c r="J1774" i="91"/>
  <c r="K1774" i="91"/>
  <c r="L1774" i="91"/>
  <c r="M1774" i="91"/>
  <c r="N1774" i="91"/>
  <c r="O1774" i="91"/>
  <c r="P1774" i="91"/>
  <c r="Q1774" i="91"/>
  <c r="C1775" i="91"/>
  <c r="D1775" i="91"/>
  <c r="E1775" i="91"/>
  <c r="F1775" i="91"/>
  <c r="G1775" i="91"/>
  <c r="H1775" i="91"/>
  <c r="I1775" i="91"/>
  <c r="J1775" i="91"/>
  <c r="K1775" i="91"/>
  <c r="L1775" i="91"/>
  <c r="M1775" i="91"/>
  <c r="N1775" i="91"/>
  <c r="O1775" i="91"/>
  <c r="P1775" i="91"/>
  <c r="Q1775" i="91"/>
  <c r="C1776" i="91"/>
  <c r="D1776" i="91"/>
  <c r="E1776" i="91"/>
  <c r="F1776" i="91"/>
  <c r="G1776" i="91"/>
  <c r="H1776" i="91"/>
  <c r="I1776" i="91"/>
  <c r="J1776" i="91"/>
  <c r="K1776" i="91"/>
  <c r="L1776" i="91"/>
  <c r="M1776" i="91"/>
  <c r="N1776" i="91"/>
  <c r="O1776" i="91"/>
  <c r="P1776" i="91"/>
  <c r="Q1776" i="91"/>
  <c r="C1777" i="91"/>
  <c r="D1777" i="91"/>
  <c r="E1777" i="91"/>
  <c r="F1777" i="91"/>
  <c r="G1777" i="91"/>
  <c r="H1777" i="91"/>
  <c r="I1777" i="91"/>
  <c r="J1777" i="91"/>
  <c r="K1777" i="91"/>
  <c r="L1777" i="91"/>
  <c r="M1777" i="91"/>
  <c r="N1777" i="91"/>
  <c r="O1777" i="91"/>
  <c r="P1777" i="91"/>
  <c r="Q1777" i="91"/>
  <c r="C1778" i="91"/>
  <c r="D1778" i="91"/>
  <c r="E1778" i="91"/>
  <c r="F1778" i="91"/>
  <c r="G1778" i="91"/>
  <c r="H1778" i="91"/>
  <c r="I1778" i="91"/>
  <c r="J1778" i="91"/>
  <c r="K1778" i="91"/>
  <c r="L1778" i="91"/>
  <c r="M1778" i="91"/>
  <c r="N1778" i="91"/>
  <c r="O1778" i="91"/>
  <c r="P1778" i="91"/>
  <c r="Q1778" i="91"/>
  <c r="D1773" i="91"/>
  <c r="E1773" i="91"/>
  <c r="F1773" i="91"/>
  <c r="G1773" i="91"/>
  <c r="H1773" i="91"/>
  <c r="I1773" i="91"/>
  <c r="J1773" i="91"/>
  <c r="K1773" i="91"/>
  <c r="L1773" i="91"/>
  <c r="M1773" i="91"/>
  <c r="N1773" i="91"/>
  <c r="O1773" i="91"/>
  <c r="P1773" i="91"/>
  <c r="Q1773" i="91"/>
  <c r="C1773" i="91"/>
  <c r="C1767" i="91"/>
  <c r="D1767" i="91"/>
  <c r="E1767" i="91"/>
  <c r="F1767" i="91"/>
  <c r="G1767" i="91"/>
  <c r="H1767" i="91"/>
  <c r="I1767" i="91"/>
  <c r="J1767" i="91"/>
  <c r="K1767" i="91"/>
  <c r="L1767" i="91"/>
  <c r="M1767" i="91"/>
  <c r="N1767" i="91"/>
  <c r="O1767" i="91"/>
  <c r="P1767" i="91"/>
  <c r="Q1767" i="91"/>
  <c r="C1768" i="91"/>
  <c r="D1768" i="91"/>
  <c r="E1768" i="91"/>
  <c r="F1768" i="91"/>
  <c r="G1768" i="91"/>
  <c r="H1768" i="91"/>
  <c r="I1768" i="91"/>
  <c r="J1768" i="91"/>
  <c r="K1768" i="91"/>
  <c r="L1768" i="91"/>
  <c r="M1768" i="91"/>
  <c r="N1768" i="91"/>
  <c r="O1768" i="91"/>
  <c r="P1768" i="91"/>
  <c r="Q1768" i="91"/>
  <c r="C1769" i="91"/>
  <c r="D1769" i="91"/>
  <c r="E1769" i="91"/>
  <c r="F1769" i="91"/>
  <c r="G1769" i="91"/>
  <c r="H1769" i="91"/>
  <c r="I1769" i="91"/>
  <c r="J1769" i="91"/>
  <c r="K1769" i="91"/>
  <c r="L1769" i="91"/>
  <c r="M1769" i="91"/>
  <c r="N1769" i="91"/>
  <c r="O1769" i="91"/>
  <c r="P1769" i="91"/>
  <c r="Q1769" i="91"/>
  <c r="C1770" i="91"/>
  <c r="D1770" i="91"/>
  <c r="E1770" i="91"/>
  <c r="F1770" i="91"/>
  <c r="G1770" i="91"/>
  <c r="H1770" i="91"/>
  <c r="I1770" i="91"/>
  <c r="J1770" i="91"/>
  <c r="K1770" i="91"/>
  <c r="L1770" i="91"/>
  <c r="M1770" i="91"/>
  <c r="N1770" i="91"/>
  <c r="O1770" i="91"/>
  <c r="P1770" i="91"/>
  <c r="Q1770" i="91"/>
  <c r="C1771" i="91"/>
  <c r="D1771" i="91"/>
  <c r="E1771" i="91"/>
  <c r="F1771" i="91"/>
  <c r="G1771" i="91"/>
  <c r="H1771" i="91"/>
  <c r="I1771" i="91"/>
  <c r="J1771" i="91"/>
  <c r="K1771" i="91"/>
  <c r="L1771" i="91"/>
  <c r="M1771" i="91"/>
  <c r="N1771" i="91"/>
  <c r="O1771" i="91"/>
  <c r="P1771" i="91"/>
  <c r="Q1771" i="91"/>
  <c r="D1766" i="91"/>
  <c r="E1766" i="91"/>
  <c r="F1766" i="91"/>
  <c r="G1766" i="91"/>
  <c r="H1766" i="91"/>
  <c r="I1766" i="91"/>
  <c r="J1766" i="91"/>
  <c r="K1766" i="91"/>
  <c r="L1766" i="91"/>
  <c r="M1766" i="91"/>
  <c r="N1766" i="91"/>
  <c r="O1766" i="91"/>
  <c r="P1766" i="91"/>
  <c r="Q1766" i="91"/>
  <c r="C1766" i="91"/>
  <c r="C1760" i="91"/>
  <c r="D1760" i="91"/>
  <c r="E1760" i="91"/>
  <c r="F1760" i="91"/>
  <c r="G1760" i="91"/>
  <c r="H1760" i="91"/>
  <c r="I1760" i="91"/>
  <c r="J1760" i="91"/>
  <c r="K1760" i="91"/>
  <c r="L1760" i="91"/>
  <c r="M1760" i="91"/>
  <c r="N1760" i="91"/>
  <c r="O1760" i="91"/>
  <c r="P1760" i="91"/>
  <c r="Q1760" i="91"/>
  <c r="C1761" i="91"/>
  <c r="D1761" i="91"/>
  <c r="E1761" i="91"/>
  <c r="F1761" i="91"/>
  <c r="G1761" i="91"/>
  <c r="H1761" i="91"/>
  <c r="I1761" i="91"/>
  <c r="J1761" i="91"/>
  <c r="K1761" i="91"/>
  <c r="L1761" i="91"/>
  <c r="M1761" i="91"/>
  <c r="N1761" i="91"/>
  <c r="O1761" i="91"/>
  <c r="P1761" i="91"/>
  <c r="Q1761" i="91"/>
  <c r="C1762" i="91"/>
  <c r="D1762" i="91"/>
  <c r="E1762" i="91"/>
  <c r="F1762" i="91"/>
  <c r="G1762" i="91"/>
  <c r="H1762" i="91"/>
  <c r="I1762" i="91"/>
  <c r="J1762" i="91"/>
  <c r="K1762" i="91"/>
  <c r="L1762" i="91"/>
  <c r="M1762" i="91"/>
  <c r="N1762" i="91"/>
  <c r="O1762" i="91"/>
  <c r="P1762" i="91"/>
  <c r="Q1762" i="91"/>
  <c r="C1763" i="91"/>
  <c r="D1763" i="91"/>
  <c r="E1763" i="91"/>
  <c r="F1763" i="91"/>
  <c r="G1763" i="91"/>
  <c r="H1763" i="91"/>
  <c r="I1763" i="91"/>
  <c r="J1763" i="91"/>
  <c r="K1763" i="91"/>
  <c r="L1763" i="91"/>
  <c r="M1763" i="91"/>
  <c r="N1763" i="91"/>
  <c r="O1763" i="91"/>
  <c r="P1763" i="91"/>
  <c r="Q1763" i="91"/>
  <c r="C1764" i="91"/>
  <c r="D1764" i="91"/>
  <c r="E1764" i="91"/>
  <c r="F1764" i="91"/>
  <c r="G1764" i="91"/>
  <c r="H1764" i="91"/>
  <c r="I1764" i="91"/>
  <c r="J1764" i="91"/>
  <c r="K1764" i="91"/>
  <c r="L1764" i="91"/>
  <c r="M1764" i="91"/>
  <c r="N1764" i="91"/>
  <c r="O1764" i="91"/>
  <c r="P1764" i="91"/>
  <c r="Q1764" i="91"/>
  <c r="D1759" i="91"/>
  <c r="E1759" i="91"/>
  <c r="F1759" i="91"/>
  <c r="G1759" i="91"/>
  <c r="H1759" i="91"/>
  <c r="I1759" i="91"/>
  <c r="J1759" i="91"/>
  <c r="K1759" i="91"/>
  <c r="L1759" i="91"/>
  <c r="M1759" i="91"/>
  <c r="N1759" i="91"/>
  <c r="O1759" i="91"/>
  <c r="P1759" i="91"/>
  <c r="Q1759" i="91"/>
  <c r="C1759" i="91"/>
  <c r="C1753" i="91"/>
  <c r="D1753" i="91"/>
  <c r="E1753" i="91"/>
  <c r="F1753" i="91"/>
  <c r="G1753" i="91"/>
  <c r="H1753" i="91"/>
  <c r="I1753" i="91"/>
  <c r="J1753" i="91"/>
  <c r="K1753" i="91"/>
  <c r="L1753" i="91"/>
  <c r="M1753" i="91"/>
  <c r="N1753" i="91"/>
  <c r="O1753" i="91"/>
  <c r="P1753" i="91"/>
  <c r="Q1753" i="91"/>
  <c r="C1754" i="91"/>
  <c r="D1754" i="91"/>
  <c r="E1754" i="91"/>
  <c r="F1754" i="91"/>
  <c r="G1754" i="91"/>
  <c r="H1754" i="91"/>
  <c r="I1754" i="91"/>
  <c r="J1754" i="91"/>
  <c r="K1754" i="91"/>
  <c r="L1754" i="91"/>
  <c r="M1754" i="91"/>
  <c r="N1754" i="91"/>
  <c r="O1754" i="91"/>
  <c r="P1754" i="91"/>
  <c r="Q1754" i="91"/>
  <c r="C1755" i="91"/>
  <c r="D1755" i="91"/>
  <c r="E1755" i="91"/>
  <c r="F1755" i="91"/>
  <c r="G1755" i="91"/>
  <c r="H1755" i="91"/>
  <c r="I1755" i="91"/>
  <c r="J1755" i="91"/>
  <c r="K1755" i="91"/>
  <c r="L1755" i="91"/>
  <c r="M1755" i="91"/>
  <c r="N1755" i="91"/>
  <c r="O1755" i="91"/>
  <c r="P1755" i="91"/>
  <c r="Q1755" i="91"/>
  <c r="C1756" i="91"/>
  <c r="D1756" i="91"/>
  <c r="E1756" i="91"/>
  <c r="F1756" i="91"/>
  <c r="G1756" i="91"/>
  <c r="H1756" i="91"/>
  <c r="I1756" i="91"/>
  <c r="J1756" i="91"/>
  <c r="K1756" i="91"/>
  <c r="L1756" i="91"/>
  <c r="M1756" i="91"/>
  <c r="N1756" i="91"/>
  <c r="O1756" i="91"/>
  <c r="P1756" i="91"/>
  <c r="Q1756" i="91"/>
  <c r="C1757" i="91"/>
  <c r="D1757" i="91"/>
  <c r="E1757" i="91"/>
  <c r="F1757" i="91"/>
  <c r="G1757" i="91"/>
  <c r="H1757" i="91"/>
  <c r="I1757" i="91"/>
  <c r="J1757" i="91"/>
  <c r="K1757" i="91"/>
  <c r="L1757" i="91"/>
  <c r="M1757" i="91"/>
  <c r="N1757" i="91"/>
  <c r="O1757" i="91"/>
  <c r="P1757" i="91"/>
  <c r="Q1757" i="91"/>
  <c r="D1752" i="91"/>
  <c r="E1752" i="91"/>
  <c r="F1752" i="91"/>
  <c r="G1752" i="91"/>
  <c r="H1752" i="91"/>
  <c r="I1752" i="91"/>
  <c r="J1752" i="91"/>
  <c r="K1752" i="91"/>
  <c r="L1752" i="91"/>
  <c r="M1752" i="91"/>
  <c r="N1752" i="91"/>
  <c r="O1752" i="91"/>
  <c r="P1752" i="91"/>
  <c r="Q1752" i="91"/>
  <c r="C1752" i="91"/>
  <c r="C1746" i="91"/>
  <c r="D1746" i="91"/>
  <c r="E1746" i="91"/>
  <c r="F1746" i="91"/>
  <c r="G1746" i="91"/>
  <c r="H1746" i="91"/>
  <c r="I1746" i="91"/>
  <c r="J1746" i="91"/>
  <c r="K1746" i="91"/>
  <c r="L1746" i="91"/>
  <c r="M1746" i="91"/>
  <c r="N1746" i="91"/>
  <c r="O1746" i="91"/>
  <c r="P1746" i="91"/>
  <c r="Q1746" i="91"/>
  <c r="C1747" i="91"/>
  <c r="D1747" i="91"/>
  <c r="E1747" i="91"/>
  <c r="F1747" i="91"/>
  <c r="G1747" i="91"/>
  <c r="H1747" i="91"/>
  <c r="I1747" i="91"/>
  <c r="J1747" i="91"/>
  <c r="K1747" i="91"/>
  <c r="L1747" i="91"/>
  <c r="M1747" i="91"/>
  <c r="N1747" i="91"/>
  <c r="O1747" i="91"/>
  <c r="P1747" i="91"/>
  <c r="Q1747" i="91"/>
  <c r="C1748" i="91"/>
  <c r="D1748" i="91"/>
  <c r="E1748" i="91"/>
  <c r="F1748" i="91"/>
  <c r="G1748" i="91"/>
  <c r="H1748" i="91"/>
  <c r="I1748" i="91"/>
  <c r="J1748" i="91"/>
  <c r="K1748" i="91"/>
  <c r="L1748" i="91"/>
  <c r="M1748" i="91"/>
  <c r="N1748" i="91"/>
  <c r="O1748" i="91"/>
  <c r="P1748" i="91"/>
  <c r="Q1748" i="91"/>
  <c r="C1749" i="91"/>
  <c r="D1749" i="91"/>
  <c r="E1749" i="91"/>
  <c r="F1749" i="91"/>
  <c r="G1749" i="91"/>
  <c r="H1749" i="91"/>
  <c r="I1749" i="91"/>
  <c r="J1749" i="91"/>
  <c r="K1749" i="91"/>
  <c r="L1749" i="91"/>
  <c r="M1749" i="91"/>
  <c r="N1749" i="91"/>
  <c r="O1749" i="91"/>
  <c r="P1749" i="91"/>
  <c r="Q1749" i="91"/>
  <c r="C1750" i="91"/>
  <c r="D1750" i="91"/>
  <c r="E1750" i="91"/>
  <c r="F1750" i="91"/>
  <c r="G1750" i="91"/>
  <c r="H1750" i="91"/>
  <c r="I1750" i="91"/>
  <c r="J1750" i="91"/>
  <c r="K1750" i="91"/>
  <c r="L1750" i="91"/>
  <c r="M1750" i="91"/>
  <c r="N1750" i="91"/>
  <c r="O1750" i="91"/>
  <c r="P1750" i="91"/>
  <c r="Q1750" i="91"/>
  <c r="D1745" i="91"/>
  <c r="E1745" i="91"/>
  <c r="F1745" i="91"/>
  <c r="G1745" i="91"/>
  <c r="H1745" i="91"/>
  <c r="I1745" i="91"/>
  <c r="J1745" i="91"/>
  <c r="K1745" i="91"/>
  <c r="L1745" i="91"/>
  <c r="M1745" i="91"/>
  <c r="N1745" i="91"/>
  <c r="O1745" i="91"/>
  <c r="P1745" i="91"/>
  <c r="Q1745" i="91"/>
  <c r="C1745" i="91"/>
  <c r="C1739" i="91"/>
  <c r="D1739" i="91"/>
  <c r="E1739" i="91"/>
  <c r="F1739" i="91"/>
  <c r="G1739" i="91"/>
  <c r="H1739" i="91"/>
  <c r="I1739" i="91"/>
  <c r="J1739" i="91"/>
  <c r="K1739" i="91"/>
  <c r="L1739" i="91"/>
  <c r="M1739" i="91"/>
  <c r="N1739" i="91"/>
  <c r="O1739" i="91"/>
  <c r="P1739" i="91"/>
  <c r="Q1739" i="91"/>
  <c r="C1740" i="91"/>
  <c r="D1740" i="91"/>
  <c r="E1740" i="91"/>
  <c r="F1740" i="91"/>
  <c r="G1740" i="91"/>
  <c r="H1740" i="91"/>
  <c r="I1740" i="91"/>
  <c r="J1740" i="91"/>
  <c r="K1740" i="91"/>
  <c r="L1740" i="91"/>
  <c r="M1740" i="91"/>
  <c r="N1740" i="91"/>
  <c r="O1740" i="91"/>
  <c r="P1740" i="91"/>
  <c r="Q1740" i="91"/>
  <c r="C1741" i="91"/>
  <c r="D1741" i="91"/>
  <c r="E1741" i="91"/>
  <c r="F1741" i="91"/>
  <c r="G1741" i="91"/>
  <c r="H1741" i="91"/>
  <c r="I1741" i="91"/>
  <c r="J1741" i="91"/>
  <c r="K1741" i="91"/>
  <c r="L1741" i="91"/>
  <c r="M1741" i="91"/>
  <c r="N1741" i="91"/>
  <c r="O1741" i="91"/>
  <c r="P1741" i="91"/>
  <c r="Q1741" i="91"/>
  <c r="C1742" i="91"/>
  <c r="D1742" i="91"/>
  <c r="E1742" i="91"/>
  <c r="F1742" i="91"/>
  <c r="G1742" i="91"/>
  <c r="H1742" i="91"/>
  <c r="I1742" i="91"/>
  <c r="J1742" i="91"/>
  <c r="K1742" i="91"/>
  <c r="L1742" i="91"/>
  <c r="M1742" i="91"/>
  <c r="N1742" i="91"/>
  <c r="O1742" i="91"/>
  <c r="P1742" i="91"/>
  <c r="Q1742" i="91"/>
  <c r="C1743" i="91"/>
  <c r="D1743" i="91"/>
  <c r="E1743" i="91"/>
  <c r="F1743" i="91"/>
  <c r="G1743" i="91"/>
  <c r="H1743" i="91"/>
  <c r="I1743" i="91"/>
  <c r="J1743" i="91"/>
  <c r="K1743" i="91"/>
  <c r="L1743" i="91"/>
  <c r="M1743" i="91"/>
  <c r="N1743" i="91"/>
  <c r="O1743" i="91"/>
  <c r="P1743" i="91"/>
  <c r="Q1743" i="91"/>
  <c r="D1738" i="91"/>
  <c r="E1738" i="91"/>
  <c r="F1738" i="91"/>
  <c r="G1738" i="91"/>
  <c r="H1738" i="91"/>
  <c r="I1738" i="91"/>
  <c r="J1738" i="91"/>
  <c r="K1738" i="91"/>
  <c r="L1738" i="91"/>
  <c r="M1738" i="91"/>
  <c r="N1738" i="91"/>
  <c r="O1738" i="91"/>
  <c r="P1738" i="91"/>
  <c r="Q1738" i="91"/>
  <c r="C1738" i="91"/>
  <c r="C1732" i="91"/>
  <c r="D1732" i="91"/>
  <c r="E1732" i="91"/>
  <c r="F1732" i="91"/>
  <c r="G1732" i="91"/>
  <c r="H1732" i="91"/>
  <c r="I1732" i="91"/>
  <c r="J1732" i="91"/>
  <c r="K1732" i="91"/>
  <c r="L1732" i="91"/>
  <c r="M1732" i="91"/>
  <c r="N1732" i="91"/>
  <c r="O1732" i="91"/>
  <c r="P1732" i="91"/>
  <c r="Q1732" i="91"/>
  <c r="C1733" i="91"/>
  <c r="D1733" i="91"/>
  <c r="E1733" i="91"/>
  <c r="F1733" i="91"/>
  <c r="G1733" i="91"/>
  <c r="H1733" i="91"/>
  <c r="I1733" i="91"/>
  <c r="J1733" i="91"/>
  <c r="K1733" i="91"/>
  <c r="L1733" i="91"/>
  <c r="M1733" i="91"/>
  <c r="N1733" i="91"/>
  <c r="O1733" i="91"/>
  <c r="P1733" i="91"/>
  <c r="Q1733" i="91"/>
  <c r="C1734" i="91"/>
  <c r="D1734" i="91"/>
  <c r="E1734" i="91"/>
  <c r="F1734" i="91"/>
  <c r="G1734" i="91"/>
  <c r="H1734" i="91"/>
  <c r="I1734" i="91"/>
  <c r="J1734" i="91"/>
  <c r="K1734" i="91"/>
  <c r="L1734" i="91"/>
  <c r="M1734" i="91"/>
  <c r="N1734" i="91"/>
  <c r="O1734" i="91"/>
  <c r="P1734" i="91"/>
  <c r="Q1734" i="91"/>
  <c r="C1735" i="91"/>
  <c r="D1735" i="91"/>
  <c r="E1735" i="91"/>
  <c r="F1735" i="91"/>
  <c r="G1735" i="91"/>
  <c r="H1735" i="91"/>
  <c r="I1735" i="91"/>
  <c r="J1735" i="91"/>
  <c r="K1735" i="91"/>
  <c r="L1735" i="91"/>
  <c r="M1735" i="91"/>
  <c r="N1735" i="91"/>
  <c r="O1735" i="91"/>
  <c r="P1735" i="91"/>
  <c r="Q1735" i="91"/>
  <c r="C1736" i="91"/>
  <c r="D1736" i="91"/>
  <c r="E1736" i="91"/>
  <c r="F1736" i="91"/>
  <c r="G1736" i="91"/>
  <c r="H1736" i="91"/>
  <c r="I1736" i="91"/>
  <c r="J1736" i="91"/>
  <c r="K1736" i="91"/>
  <c r="L1736" i="91"/>
  <c r="M1736" i="91"/>
  <c r="N1736" i="91"/>
  <c r="O1736" i="91"/>
  <c r="P1736" i="91"/>
  <c r="Q1736" i="91"/>
  <c r="D1731" i="91"/>
  <c r="E1731" i="91"/>
  <c r="F1731" i="91"/>
  <c r="G1731" i="91"/>
  <c r="H1731" i="91"/>
  <c r="I1731" i="91"/>
  <c r="J1731" i="91"/>
  <c r="K1731" i="91"/>
  <c r="L1731" i="91"/>
  <c r="M1731" i="91"/>
  <c r="N1731" i="91"/>
  <c r="O1731" i="91"/>
  <c r="P1731" i="91"/>
  <c r="Q1731" i="91"/>
  <c r="C1731" i="91"/>
  <c r="C1725" i="91"/>
  <c r="D1725" i="91"/>
  <c r="E1725" i="91"/>
  <c r="F1725" i="91"/>
  <c r="G1725" i="91"/>
  <c r="H1725" i="91"/>
  <c r="I1725" i="91"/>
  <c r="J1725" i="91"/>
  <c r="K1725" i="91"/>
  <c r="L1725" i="91"/>
  <c r="M1725" i="91"/>
  <c r="N1725" i="91"/>
  <c r="O1725" i="91"/>
  <c r="P1725" i="91"/>
  <c r="Q1725" i="91"/>
  <c r="C1726" i="91"/>
  <c r="D1726" i="91"/>
  <c r="E1726" i="91"/>
  <c r="F1726" i="91"/>
  <c r="G1726" i="91"/>
  <c r="H1726" i="91"/>
  <c r="I1726" i="91"/>
  <c r="J1726" i="91"/>
  <c r="K1726" i="91"/>
  <c r="L1726" i="91"/>
  <c r="M1726" i="91"/>
  <c r="N1726" i="91"/>
  <c r="O1726" i="91"/>
  <c r="P1726" i="91"/>
  <c r="Q1726" i="91"/>
  <c r="C1727" i="91"/>
  <c r="D1727" i="91"/>
  <c r="E1727" i="91"/>
  <c r="F1727" i="91"/>
  <c r="G1727" i="91"/>
  <c r="H1727" i="91"/>
  <c r="I1727" i="91"/>
  <c r="J1727" i="91"/>
  <c r="K1727" i="91"/>
  <c r="L1727" i="91"/>
  <c r="M1727" i="91"/>
  <c r="N1727" i="91"/>
  <c r="O1727" i="91"/>
  <c r="P1727" i="91"/>
  <c r="Q1727" i="91"/>
  <c r="C1728" i="91"/>
  <c r="D1728" i="91"/>
  <c r="E1728" i="91"/>
  <c r="F1728" i="91"/>
  <c r="G1728" i="91"/>
  <c r="H1728" i="91"/>
  <c r="I1728" i="91"/>
  <c r="J1728" i="91"/>
  <c r="K1728" i="91"/>
  <c r="L1728" i="91"/>
  <c r="M1728" i="91"/>
  <c r="N1728" i="91"/>
  <c r="O1728" i="91"/>
  <c r="P1728" i="91"/>
  <c r="Q1728" i="91"/>
  <c r="C1729" i="91"/>
  <c r="D1729" i="91"/>
  <c r="E1729" i="91"/>
  <c r="F1729" i="91"/>
  <c r="G1729" i="91"/>
  <c r="H1729" i="91"/>
  <c r="I1729" i="91"/>
  <c r="J1729" i="91"/>
  <c r="K1729" i="91"/>
  <c r="L1729" i="91"/>
  <c r="M1729" i="91"/>
  <c r="N1729" i="91"/>
  <c r="O1729" i="91"/>
  <c r="P1729" i="91"/>
  <c r="Q1729" i="91"/>
  <c r="D1724" i="91"/>
  <c r="E1724" i="91"/>
  <c r="F1724" i="91"/>
  <c r="G1724" i="91"/>
  <c r="H1724" i="91"/>
  <c r="I1724" i="91"/>
  <c r="J1724" i="91"/>
  <c r="K1724" i="91"/>
  <c r="L1724" i="91"/>
  <c r="M1724" i="91"/>
  <c r="N1724" i="91"/>
  <c r="O1724" i="91"/>
  <c r="P1724" i="91"/>
  <c r="Q1724" i="91"/>
  <c r="C1724" i="91"/>
  <c r="C1718" i="91"/>
  <c r="D1718" i="91"/>
  <c r="E1718" i="91"/>
  <c r="F1718" i="91"/>
  <c r="G1718" i="91"/>
  <c r="H1718" i="91"/>
  <c r="I1718" i="91"/>
  <c r="J1718" i="91"/>
  <c r="K1718" i="91"/>
  <c r="L1718" i="91"/>
  <c r="M1718" i="91"/>
  <c r="N1718" i="91"/>
  <c r="O1718" i="91"/>
  <c r="P1718" i="91"/>
  <c r="Q1718" i="91"/>
  <c r="C1719" i="91"/>
  <c r="D1719" i="91"/>
  <c r="E1719" i="91"/>
  <c r="F1719" i="91"/>
  <c r="G1719" i="91"/>
  <c r="H1719" i="91"/>
  <c r="I1719" i="91"/>
  <c r="J1719" i="91"/>
  <c r="K1719" i="91"/>
  <c r="L1719" i="91"/>
  <c r="M1719" i="91"/>
  <c r="N1719" i="91"/>
  <c r="O1719" i="91"/>
  <c r="P1719" i="91"/>
  <c r="Q1719" i="91"/>
  <c r="C1720" i="91"/>
  <c r="D1720" i="91"/>
  <c r="E1720" i="91"/>
  <c r="F1720" i="91"/>
  <c r="G1720" i="91"/>
  <c r="H1720" i="91"/>
  <c r="I1720" i="91"/>
  <c r="J1720" i="91"/>
  <c r="K1720" i="91"/>
  <c r="L1720" i="91"/>
  <c r="M1720" i="91"/>
  <c r="N1720" i="91"/>
  <c r="O1720" i="91"/>
  <c r="P1720" i="91"/>
  <c r="Q1720" i="91"/>
  <c r="C1721" i="91"/>
  <c r="D1721" i="91"/>
  <c r="E1721" i="91"/>
  <c r="F1721" i="91"/>
  <c r="G1721" i="91"/>
  <c r="H1721" i="91"/>
  <c r="I1721" i="91"/>
  <c r="J1721" i="91"/>
  <c r="K1721" i="91"/>
  <c r="L1721" i="91"/>
  <c r="M1721" i="91"/>
  <c r="N1721" i="91"/>
  <c r="O1721" i="91"/>
  <c r="P1721" i="91"/>
  <c r="Q1721" i="91"/>
  <c r="C1722" i="91"/>
  <c r="D1722" i="91"/>
  <c r="E1722" i="91"/>
  <c r="F1722" i="91"/>
  <c r="G1722" i="91"/>
  <c r="H1722" i="91"/>
  <c r="I1722" i="91"/>
  <c r="J1722" i="91"/>
  <c r="K1722" i="91"/>
  <c r="L1722" i="91"/>
  <c r="M1722" i="91"/>
  <c r="N1722" i="91"/>
  <c r="O1722" i="91"/>
  <c r="P1722" i="91"/>
  <c r="Q1722" i="91"/>
  <c r="D1717" i="91"/>
  <c r="E1717" i="91"/>
  <c r="F1717" i="91"/>
  <c r="G1717" i="91"/>
  <c r="H1717" i="91"/>
  <c r="I1717" i="91"/>
  <c r="J1717" i="91"/>
  <c r="K1717" i="91"/>
  <c r="L1717" i="91"/>
  <c r="M1717" i="91"/>
  <c r="N1717" i="91"/>
  <c r="O1717" i="91"/>
  <c r="P1717" i="91"/>
  <c r="Q1717" i="91"/>
  <c r="C1717" i="91"/>
  <c r="C1711" i="91"/>
  <c r="D1711" i="91"/>
  <c r="E1711" i="91"/>
  <c r="F1711" i="91"/>
  <c r="G1711" i="91"/>
  <c r="H1711" i="91"/>
  <c r="I1711" i="91"/>
  <c r="J1711" i="91"/>
  <c r="K1711" i="91"/>
  <c r="L1711" i="91"/>
  <c r="M1711" i="91"/>
  <c r="N1711" i="91"/>
  <c r="O1711" i="91"/>
  <c r="P1711" i="91"/>
  <c r="Q1711" i="91"/>
  <c r="C1712" i="91"/>
  <c r="D1712" i="91"/>
  <c r="E1712" i="91"/>
  <c r="F1712" i="91"/>
  <c r="G1712" i="91"/>
  <c r="H1712" i="91"/>
  <c r="I1712" i="91"/>
  <c r="J1712" i="91"/>
  <c r="K1712" i="91"/>
  <c r="L1712" i="91"/>
  <c r="M1712" i="91"/>
  <c r="N1712" i="91"/>
  <c r="O1712" i="91"/>
  <c r="P1712" i="91"/>
  <c r="Q1712" i="91"/>
  <c r="C1713" i="91"/>
  <c r="D1713" i="91"/>
  <c r="E1713" i="91"/>
  <c r="F1713" i="91"/>
  <c r="G1713" i="91"/>
  <c r="H1713" i="91"/>
  <c r="I1713" i="91"/>
  <c r="J1713" i="91"/>
  <c r="K1713" i="91"/>
  <c r="L1713" i="91"/>
  <c r="M1713" i="91"/>
  <c r="N1713" i="91"/>
  <c r="O1713" i="91"/>
  <c r="P1713" i="91"/>
  <c r="Q1713" i="91"/>
  <c r="C1714" i="91"/>
  <c r="D1714" i="91"/>
  <c r="E1714" i="91"/>
  <c r="F1714" i="91"/>
  <c r="G1714" i="91"/>
  <c r="H1714" i="91"/>
  <c r="I1714" i="91"/>
  <c r="J1714" i="91"/>
  <c r="K1714" i="91"/>
  <c r="L1714" i="91"/>
  <c r="M1714" i="91"/>
  <c r="N1714" i="91"/>
  <c r="O1714" i="91"/>
  <c r="P1714" i="91"/>
  <c r="Q1714" i="91"/>
  <c r="C1715" i="91"/>
  <c r="D1715" i="91"/>
  <c r="E1715" i="91"/>
  <c r="F1715" i="91"/>
  <c r="G1715" i="91"/>
  <c r="H1715" i="91"/>
  <c r="I1715" i="91"/>
  <c r="J1715" i="91"/>
  <c r="K1715" i="91"/>
  <c r="L1715" i="91"/>
  <c r="M1715" i="91"/>
  <c r="N1715" i="91"/>
  <c r="O1715" i="91"/>
  <c r="P1715" i="91"/>
  <c r="Q1715" i="91"/>
  <c r="D1710" i="91"/>
  <c r="E1710" i="91"/>
  <c r="F1710" i="91"/>
  <c r="G1710" i="91"/>
  <c r="H1710" i="91"/>
  <c r="I1710" i="91"/>
  <c r="J1710" i="91"/>
  <c r="K1710" i="91"/>
  <c r="L1710" i="91"/>
  <c r="M1710" i="91"/>
  <c r="N1710" i="91"/>
  <c r="O1710" i="91"/>
  <c r="P1710" i="91"/>
  <c r="Q1710" i="91"/>
  <c r="C1710" i="91"/>
  <c r="C1704" i="91"/>
  <c r="D1704" i="91"/>
  <c r="E1704" i="91"/>
  <c r="F1704" i="91"/>
  <c r="G1704" i="91"/>
  <c r="H1704" i="91"/>
  <c r="I1704" i="91"/>
  <c r="J1704" i="91"/>
  <c r="K1704" i="91"/>
  <c r="L1704" i="91"/>
  <c r="M1704" i="91"/>
  <c r="N1704" i="91"/>
  <c r="O1704" i="91"/>
  <c r="P1704" i="91"/>
  <c r="Q1704" i="91"/>
  <c r="C1705" i="91"/>
  <c r="D1705" i="91"/>
  <c r="E1705" i="91"/>
  <c r="F1705" i="91"/>
  <c r="G1705" i="91"/>
  <c r="H1705" i="91"/>
  <c r="I1705" i="91"/>
  <c r="J1705" i="91"/>
  <c r="K1705" i="91"/>
  <c r="L1705" i="91"/>
  <c r="M1705" i="91"/>
  <c r="N1705" i="91"/>
  <c r="O1705" i="91"/>
  <c r="P1705" i="91"/>
  <c r="Q1705" i="91"/>
  <c r="C1706" i="91"/>
  <c r="D1706" i="91"/>
  <c r="E1706" i="91"/>
  <c r="F1706" i="91"/>
  <c r="G1706" i="91"/>
  <c r="H1706" i="91"/>
  <c r="I1706" i="91"/>
  <c r="J1706" i="91"/>
  <c r="K1706" i="91"/>
  <c r="L1706" i="91"/>
  <c r="M1706" i="91"/>
  <c r="N1706" i="91"/>
  <c r="O1706" i="91"/>
  <c r="P1706" i="91"/>
  <c r="Q1706" i="91"/>
  <c r="C1707" i="91"/>
  <c r="D1707" i="91"/>
  <c r="E1707" i="91"/>
  <c r="F1707" i="91"/>
  <c r="G1707" i="91"/>
  <c r="H1707" i="91"/>
  <c r="I1707" i="91"/>
  <c r="J1707" i="91"/>
  <c r="K1707" i="91"/>
  <c r="L1707" i="91"/>
  <c r="M1707" i="91"/>
  <c r="N1707" i="91"/>
  <c r="O1707" i="91"/>
  <c r="P1707" i="91"/>
  <c r="Q1707" i="91"/>
  <c r="C1708" i="91"/>
  <c r="D1708" i="91"/>
  <c r="E1708" i="91"/>
  <c r="F1708" i="91"/>
  <c r="G1708" i="91"/>
  <c r="H1708" i="91"/>
  <c r="I1708" i="91"/>
  <c r="J1708" i="91"/>
  <c r="K1708" i="91"/>
  <c r="L1708" i="91"/>
  <c r="M1708" i="91"/>
  <c r="N1708" i="91"/>
  <c r="O1708" i="91"/>
  <c r="P1708" i="91"/>
  <c r="Q1708" i="91"/>
  <c r="D1703" i="91"/>
  <c r="E1703" i="91"/>
  <c r="F1703" i="91"/>
  <c r="G1703" i="91"/>
  <c r="H1703" i="91"/>
  <c r="I1703" i="91"/>
  <c r="J1703" i="91"/>
  <c r="K1703" i="91"/>
  <c r="L1703" i="91"/>
  <c r="M1703" i="91"/>
  <c r="N1703" i="91"/>
  <c r="O1703" i="91"/>
  <c r="P1703" i="91"/>
  <c r="Q1703" i="91"/>
  <c r="C1703" i="91"/>
  <c r="C1697" i="91"/>
  <c r="D1697" i="91"/>
  <c r="E1697" i="91"/>
  <c r="F1697" i="91"/>
  <c r="G1697" i="91"/>
  <c r="H1697" i="91"/>
  <c r="I1697" i="91"/>
  <c r="J1697" i="91"/>
  <c r="K1697" i="91"/>
  <c r="L1697" i="91"/>
  <c r="M1697" i="91"/>
  <c r="N1697" i="91"/>
  <c r="O1697" i="91"/>
  <c r="P1697" i="91"/>
  <c r="Q1697" i="91"/>
  <c r="C1698" i="91"/>
  <c r="D1698" i="91"/>
  <c r="E1698" i="91"/>
  <c r="F1698" i="91"/>
  <c r="G1698" i="91"/>
  <c r="H1698" i="91"/>
  <c r="I1698" i="91"/>
  <c r="J1698" i="91"/>
  <c r="K1698" i="91"/>
  <c r="L1698" i="91"/>
  <c r="M1698" i="91"/>
  <c r="N1698" i="91"/>
  <c r="O1698" i="91"/>
  <c r="P1698" i="91"/>
  <c r="Q1698" i="91"/>
  <c r="C1699" i="91"/>
  <c r="D1699" i="91"/>
  <c r="E1699" i="91"/>
  <c r="F1699" i="91"/>
  <c r="G1699" i="91"/>
  <c r="H1699" i="91"/>
  <c r="I1699" i="91"/>
  <c r="J1699" i="91"/>
  <c r="K1699" i="91"/>
  <c r="L1699" i="91"/>
  <c r="M1699" i="91"/>
  <c r="N1699" i="91"/>
  <c r="O1699" i="91"/>
  <c r="P1699" i="91"/>
  <c r="Q1699" i="91"/>
  <c r="C1700" i="91"/>
  <c r="D1700" i="91"/>
  <c r="E1700" i="91"/>
  <c r="F1700" i="91"/>
  <c r="G1700" i="91"/>
  <c r="H1700" i="91"/>
  <c r="I1700" i="91"/>
  <c r="J1700" i="91"/>
  <c r="K1700" i="91"/>
  <c r="L1700" i="91"/>
  <c r="M1700" i="91"/>
  <c r="N1700" i="91"/>
  <c r="O1700" i="91"/>
  <c r="P1700" i="91"/>
  <c r="Q1700" i="91"/>
  <c r="C1701" i="91"/>
  <c r="D1701" i="91"/>
  <c r="E1701" i="91"/>
  <c r="F1701" i="91"/>
  <c r="G1701" i="91"/>
  <c r="H1701" i="91"/>
  <c r="I1701" i="91"/>
  <c r="J1701" i="91"/>
  <c r="K1701" i="91"/>
  <c r="L1701" i="91"/>
  <c r="M1701" i="91"/>
  <c r="N1701" i="91"/>
  <c r="O1701" i="91"/>
  <c r="P1701" i="91"/>
  <c r="Q1701" i="91"/>
  <c r="D1696" i="91"/>
  <c r="E1696" i="91"/>
  <c r="F1696" i="91"/>
  <c r="G1696" i="91"/>
  <c r="H1696" i="91"/>
  <c r="I1696" i="91"/>
  <c r="J1696" i="91"/>
  <c r="K1696" i="91"/>
  <c r="L1696" i="91"/>
  <c r="M1696" i="91"/>
  <c r="N1696" i="91"/>
  <c r="O1696" i="91"/>
  <c r="P1696" i="91"/>
  <c r="Q1696" i="91"/>
  <c r="C1696" i="91"/>
  <c r="C1690" i="91"/>
  <c r="D1690" i="91"/>
  <c r="E1690" i="91"/>
  <c r="F1690" i="91"/>
  <c r="G1690" i="91"/>
  <c r="H1690" i="91"/>
  <c r="I1690" i="91"/>
  <c r="J1690" i="91"/>
  <c r="K1690" i="91"/>
  <c r="L1690" i="91"/>
  <c r="M1690" i="91"/>
  <c r="N1690" i="91"/>
  <c r="O1690" i="91"/>
  <c r="P1690" i="91"/>
  <c r="Q1690" i="91"/>
  <c r="C1691" i="91"/>
  <c r="D1691" i="91"/>
  <c r="E1691" i="91"/>
  <c r="F1691" i="91"/>
  <c r="G1691" i="91"/>
  <c r="H1691" i="91"/>
  <c r="I1691" i="91"/>
  <c r="J1691" i="91"/>
  <c r="K1691" i="91"/>
  <c r="L1691" i="91"/>
  <c r="M1691" i="91"/>
  <c r="N1691" i="91"/>
  <c r="O1691" i="91"/>
  <c r="P1691" i="91"/>
  <c r="Q1691" i="91"/>
  <c r="C1692" i="91"/>
  <c r="D1692" i="91"/>
  <c r="E1692" i="91"/>
  <c r="F1692" i="91"/>
  <c r="G1692" i="91"/>
  <c r="H1692" i="91"/>
  <c r="I1692" i="91"/>
  <c r="J1692" i="91"/>
  <c r="K1692" i="91"/>
  <c r="L1692" i="91"/>
  <c r="M1692" i="91"/>
  <c r="N1692" i="91"/>
  <c r="O1692" i="91"/>
  <c r="P1692" i="91"/>
  <c r="Q1692" i="91"/>
  <c r="C1693" i="91"/>
  <c r="D1693" i="91"/>
  <c r="E1693" i="91"/>
  <c r="F1693" i="91"/>
  <c r="G1693" i="91"/>
  <c r="H1693" i="91"/>
  <c r="I1693" i="91"/>
  <c r="J1693" i="91"/>
  <c r="K1693" i="91"/>
  <c r="L1693" i="91"/>
  <c r="M1693" i="91"/>
  <c r="N1693" i="91"/>
  <c r="O1693" i="91"/>
  <c r="P1693" i="91"/>
  <c r="Q1693" i="91"/>
  <c r="C1694" i="91"/>
  <c r="D1694" i="91"/>
  <c r="E1694" i="91"/>
  <c r="F1694" i="91"/>
  <c r="G1694" i="91"/>
  <c r="H1694" i="91"/>
  <c r="I1694" i="91"/>
  <c r="J1694" i="91"/>
  <c r="K1694" i="91"/>
  <c r="L1694" i="91"/>
  <c r="M1694" i="91"/>
  <c r="N1694" i="91"/>
  <c r="O1694" i="91"/>
  <c r="P1694" i="91"/>
  <c r="Q1694" i="91"/>
  <c r="D1689" i="91"/>
  <c r="E1689" i="91"/>
  <c r="F1689" i="91"/>
  <c r="G1689" i="91"/>
  <c r="H1689" i="91"/>
  <c r="I1689" i="91"/>
  <c r="J1689" i="91"/>
  <c r="K1689" i="91"/>
  <c r="L1689" i="91"/>
  <c r="M1689" i="91"/>
  <c r="N1689" i="91"/>
  <c r="O1689" i="91"/>
  <c r="P1689" i="91"/>
  <c r="Q1689" i="91"/>
  <c r="C1689" i="91"/>
  <c r="C1683" i="91"/>
  <c r="D1683" i="91"/>
  <c r="E1683" i="91"/>
  <c r="F1683" i="91"/>
  <c r="G1683" i="91"/>
  <c r="H1683" i="91"/>
  <c r="I1683" i="91"/>
  <c r="J1683" i="91"/>
  <c r="K1683" i="91"/>
  <c r="L1683" i="91"/>
  <c r="M1683" i="91"/>
  <c r="N1683" i="91"/>
  <c r="O1683" i="91"/>
  <c r="P1683" i="91"/>
  <c r="Q1683" i="91"/>
  <c r="C1684" i="91"/>
  <c r="D1684" i="91"/>
  <c r="E1684" i="91"/>
  <c r="F1684" i="91"/>
  <c r="G1684" i="91"/>
  <c r="H1684" i="91"/>
  <c r="I1684" i="91"/>
  <c r="J1684" i="91"/>
  <c r="K1684" i="91"/>
  <c r="L1684" i="91"/>
  <c r="M1684" i="91"/>
  <c r="N1684" i="91"/>
  <c r="O1684" i="91"/>
  <c r="P1684" i="91"/>
  <c r="Q1684" i="91"/>
  <c r="C1685" i="91"/>
  <c r="D1685" i="91"/>
  <c r="E1685" i="91"/>
  <c r="F1685" i="91"/>
  <c r="G1685" i="91"/>
  <c r="H1685" i="91"/>
  <c r="I1685" i="91"/>
  <c r="J1685" i="91"/>
  <c r="K1685" i="91"/>
  <c r="L1685" i="91"/>
  <c r="M1685" i="91"/>
  <c r="N1685" i="91"/>
  <c r="O1685" i="91"/>
  <c r="P1685" i="91"/>
  <c r="Q1685" i="91"/>
  <c r="C1686" i="91"/>
  <c r="D1686" i="91"/>
  <c r="E1686" i="91"/>
  <c r="F1686" i="91"/>
  <c r="G1686" i="91"/>
  <c r="H1686" i="91"/>
  <c r="I1686" i="91"/>
  <c r="J1686" i="91"/>
  <c r="K1686" i="91"/>
  <c r="L1686" i="91"/>
  <c r="M1686" i="91"/>
  <c r="N1686" i="91"/>
  <c r="O1686" i="91"/>
  <c r="P1686" i="91"/>
  <c r="Q1686" i="91"/>
  <c r="C1687" i="91"/>
  <c r="D1687" i="91"/>
  <c r="E1687" i="91"/>
  <c r="F1687" i="91"/>
  <c r="G1687" i="91"/>
  <c r="H1687" i="91"/>
  <c r="I1687" i="91"/>
  <c r="J1687" i="91"/>
  <c r="K1687" i="91"/>
  <c r="L1687" i="91"/>
  <c r="M1687" i="91"/>
  <c r="N1687" i="91"/>
  <c r="O1687" i="91"/>
  <c r="P1687" i="91"/>
  <c r="Q1687" i="91"/>
  <c r="D1682" i="91"/>
  <c r="E1682" i="91"/>
  <c r="F1682" i="91"/>
  <c r="G1682" i="91"/>
  <c r="H1682" i="91"/>
  <c r="I1682" i="91"/>
  <c r="J1682" i="91"/>
  <c r="K1682" i="91"/>
  <c r="L1682" i="91"/>
  <c r="M1682" i="91"/>
  <c r="N1682" i="91"/>
  <c r="O1682" i="91"/>
  <c r="P1682" i="91"/>
  <c r="Q1682" i="91"/>
  <c r="C1682" i="91"/>
  <c r="C1676" i="91"/>
  <c r="D1676" i="91"/>
  <c r="E1676" i="91"/>
  <c r="F1676" i="91"/>
  <c r="G1676" i="91"/>
  <c r="H1676" i="91"/>
  <c r="I1676" i="91"/>
  <c r="J1676" i="91"/>
  <c r="K1676" i="91"/>
  <c r="L1676" i="91"/>
  <c r="M1676" i="91"/>
  <c r="N1676" i="91"/>
  <c r="O1676" i="91"/>
  <c r="P1676" i="91"/>
  <c r="Q1676" i="91"/>
  <c r="C1677" i="91"/>
  <c r="D1677" i="91"/>
  <c r="E1677" i="91"/>
  <c r="F1677" i="91"/>
  <c r="G1677" i="91"/>
  <c r="H1677" i="91"/>
  <c r="I1677" i="91"/>
  <c r="J1677" i="91"/>
  <c r="K1677" i="91"/>
  <c r="L1677" i="91"/>
  <c r="M1677" i="91"/>
  <c r="N1677" i="91"/>
  <c r="O1677" i="91"/>
  <c r="P1677" i="91"/>
  <c r="Q1677" i="91"/>
  <c r="C1678" i="91"/>
  <c r="D1678" i="91"/>
  <c r="E1678" i="91"/>
  <c r="F1678" i="91"/>
  <c r="G1678" i="91"/>
  <c r="H1678" i="91"/>
  <c r="I1678" i="91"/>
  <c r="J1678" i="91"/>
  <c r="K1678" i="91"/>
  <c r="L1678" i="91"/>
  <c r="M1678" i="91"/>
  <c r="N1678" i="91"/>
  <c r="O1678" i="91"/>
  <c r="P1678" i="91"/>
  <c r="Q1678" i="91"/>
  <c r="C1679" i="91"/>
  <c r="D1679" i="91"/>
  <c r="E1679" i="91"/>
  <c r="F1679" i="91"/>
  <c r="G1679" i="91"/>
  <c r="H1679" i="91"/>
  <c r="I1679" i="91"/>
  <c r="J1679" i="91"/>
  <c r="K1679" i="91"/>
  <c r="L1679" i="91"/>
  <c r="M1679" i="91"/>
  <c r="N1679" i="91"/>
  <c r="O1679" i="91"/>
  <c r="P1679" i="91"/>
  <c r="Q1679" i="91"/>
  <c r="C1680" i="91"/>
  <c r="D1680" i="91"/>
  <c r="E1680" i="91"/>
  <c r="F1680" i="91"/>
  <c r="G1680" i="91"/>
  <c r="H1680" i="91"/>
  <c r="I1680" i="91"/>
  <c r="J1680" i="91"/>
  <c r="K1680" i="91"/>
  <c r="L1680" i="91"/>
  <c r="M1680" i="91"/>
  <c r="N1680" i="91"/>
  <c r="O1680" i="91"/>
  <c r="P1680" i="91"/>
  <c r="Q1680" i="91"/>
  <c r="D1675" i="91"/>
  <c r="E1675" i="91"/>
  <c r="F1675" i="91"/>
  <c r="G1675" i="91"/>
  <c r="H1675" i="91"/>
  <c r="I1675" i="91"/>
  <c r="J1675" i="91"/>
  <c r="K1675" i="91"/>
  <c r="L1675" i="91"/>
  <c r="M1675" i="91"/>
  <c r="N1675" i="91"/>
  <c r="O1675" i="91"/>
  <c r="P1675" i="91"/>
  <c r="Q1675" i="91"/>
  <c r="C1675" i="91"/>
  <c r="C1669" i="91"/>
  <c r="D1669" i="91"/>
  <c r="E1669" i="91"/>
  <c r="F1669" i="91"/>
  <c r="G1669" i="91"/>
  <c r="H1669" i="91"/>
  <c r="I1669" i="91"/>
  <c r="J1669" i="91"/>
  <c r="K1669" i="91"/>
  <c r="L1669" i="91"/>
  <c r="M1669" i="91"/>
  <c r="N1669" i="91"/>
  <c r="O1669" i="91"/>
  <c r="P1669" i="91"/>
  <c r="Q1669" i="91"/>
  <c r="C1670" i="91"/>
  <c r="D1670" i="91"/>
  <c r="E1670" i="91"/>
  <c r="F1670" i="91"/>
  <c r="G1670" i="91"/>
  <c r="H1670" i="91"/>
  <c r="I1670" i="91"/>
  <c r="J1670" i="91"/>
  <c r="K1670" i="91"/>
  <c r="L1670" i="91"/>
  <c r="M1670" i="91"/>
  <c r="N1670" i="91"/>
  <c r="O1670" i="91"/>
  <c r="P1670" i="91"/>
  <c r="Q1670" i="91"/>
  <c r="C1671" i="91"/>
  <c r="D1671" i="91"/>
  <c r="E1671" i="91"/>
  <c r="F1671" i="91"/>
  <c r="G1671" i="91"/>
  <c r="H1671" i="91"/>
  <c r="I1671" i="91"/>
  <c r="J1671" i="91"/>
  <c r="K1671" i="91"/>
  <c r="L1671" i="91"/>
  <c r="M1671" i="91"/>
  <c r="N1671" i="91"/>
  <c r="O1671" i="91"/>
  <c r="P1671" i="91"/>
  <c r="Q1671" i="91"/>
  <c r="C1672" i="91"/>
  <c r="D1672" i="91"/>
  <c r="E1672" i="91"/>
  <c r="F1672" i="91"/>
  <c r="G1672" i="91"/>
  <c r="H1672" i="91"/>
  <c r="I1672" i="91"/>
  <c r="J1672" i="91"/>
  <c r="K1672" i="91"/>
  <c r="L1672" i="91"/>
  <c r="M1672" i="91"/>
  <c r="N1672" i="91"/>
  <c r="O1672" i="91"/>
  <c r="P1672" i="91"/>
  <c r="Q1672" i="91"/>
  <c r="C1673" i="91"/>
  <c r="D1673" i="91"/>
  <c r="E1673" i="91"/>
  <c r="F1673" i="91"/>
  <c r="G1673" i="91"/>
  <c r="H1673" i="91"/>
  <c r="I1673" i="91"/>
  <c r="J1673" i="91"/>
  <c r="K1673" i="91"/>
  <c r="L1673" i="91"/>
  <c r="M1673" i="91"/>
  <c r="N1673" i="91"/>
  <c r="O1673" i="91"/>
  <c r="P1673" i="91"/>
  <c r="Q1673" i="91"/>
  <c r="D1668" i="91"/>
  <c r="E1668" i="91"/>
  <c r="F1668" i="91"/>
  <c r="G1668" i="91"/>
  <c r="H1668" i="91"/>
  <c r="I1668" i="91"/>
  <c r="J1668" i="91"/>
  <c r="K1668" i="91"/>
  <c r="L1668" i="91"/>
  <c r="M1668" i="91"/>
  <c r="N1668" i="91"/>
  <c r="O1668" i="91"/>
  <c r="P1668" i="91"/>
  <c r="Q1668" i="91"/>
  <c r="C1668" i="91"/>
  <c r="C1662" i="91"/>
  <c r="D1662" i="91"/>
  <c r="E1662" i="91"/>
  <c r="F1662" i="91"/>
  <c r="G1662" i="91"/>
  <c r="H1662" i="91"/>
  <c r="I1662" i="91"/>
  <c r="J1662" i="91"/>
  <c r="K1662" i="91"/>
  <c r="L1662" i="91"/>
  <c r="M1662" i="91"/>
  <c r="N1662" i="91"/>
  <c r="O1662" i="91"/>
  <c r="P1662" i="91"/>
  <c r="Q1662" i="91"/>
  <c r="C1663" i="91"/>
  <c r="D1663" i="91"/>
  <c r="E1663" i="91"/>
  <c r="F1663" i="91"/>
  <c r="G1663" i="91"/>
  <c r="H1663" i="91"/>
  <c r="I1663" i="91"/>
  <c r="J1663" i="91"/>
  <c r="K1663" i="91"/>
  <c r="L1663" i="91"/>
  <c r="M1663" i="91"/>
  <c r="N1663" i="91"/>
  <c r="O1663" i="91"/>
  <c r="P1663" i="91"/>
  <c r="Q1663" i="91"/>
  <c r="C1664" i="91"/>
  <c r="D1664" i="91"/>
  <c r="E1664" i="91"/>
  <c r="F1664" i="91"/>
  <c r="G1664" i="91"/>
  <c r="H1664" i="91"/>
  <c r="I1664" i="91"/>
  <c r="J1664" i="91"/>
  <c r="K1664" i="91"/>
  <c r="L1664" i="91"/>
  <c r="M1664" i="91"/>
  <c r="N1664" i="91"/>
  <c r="O1664" i="91"/>
  <c r="P1664" i="91"/>
  <c r="Q1664" i="91"/>
  <c r="C1665" i="91"/>
  <c r="D1665" i="91"/>
  <c r="E1665" i="91"/>
  <c r="F1665" i="91"/>
  <c r="G1665" i="91"/>
  <c r="H1665" i="91"/>
  <c r="I1665" i="91"/>
  <c r="J1665" i="91"/>
  <c r="K1665" i="91"/>
  <c r="L1665" i="91"/>
  <c r="M1665" i="91"/>
  <c r="N1665" i="91"/>
  <c r="O1665" i="91"/>
  <c r="P1665" i="91"/>
  <c r="Q1665" i="91"/>
  <c r="C1666" i="91"/>
  <c r="D1666" i="91"/>
  <c r="E1666" i="91"/>
  <c r="F1666" i="91"/>
  <c r="G1666" i="91"/>
  <c r="H1666" i="91"/>
  <c r="I1666" i="91"/>
  <c r="J1666" i="91"/>
  <c r="K1666" i="91"/>
  <c r="L1666" i="91"/>
  <c r="M1666" i="91"/>
  <c r="N1666" i="91"/>
  <c r="O1666" i="91"/>
  <c r="P1666" i="91"/>
  <c r="Q1666" i="91"/>
  <c r="D1661" i="91"/>
  <c r="E1661" i="91"/>
  <c r="F1661" i="91"/>
  <c r="G1661" i="91"/>
  <c r="H1661" i="91"/>
  <c r="I1661" i="91"/>
  <c r="J1661" i="91"/>
  <c r="K1661" i="91"/>
  <c r="L1661" i="91"/>
  <c r="M1661" i="91"/>
  <c r="N1661" i="91"/>
  <c r="O1661" i="91"/>
  <c r="P1661" i="91"/>
  <c r="Q1661" i="91"/>
  <c r="C1661" i="91"/>
  <c r="C1655" i="91"/>
  <c r="D1655" i="91"/>
  <c r="E1655" i="91"/>
  <c r="F1655" i="91"/>
  <c r="G1655" i="91"/>
  <c r="H1655" i="91"/>
  <c r="I1655" i="91"/>
  <c r="J1655" i="91"/>
  <c r="K1655" i="91"/>
  <c r="L1655" i="91"/>
  <c r="M1655" i="91"/>
  <c r="N1655" i="91"/>
  <c r="O1655" i="91"/>
  <c r="P1655" i="91"/>
  <c r="Q1655" i="91"/>
  <c r="C1656" i="91"/>
  <c r="D1656" i="91"/>
  <c r="E1656" i="91"/>
  <c r="F1656" i="91"/>
  <c r="G1656" i="91"/>
  <c r="H1656" i="91"/>
  <c r="I1656" i="91"/>
  <c r="J1656" i="91"/>
  <c r="K1656" i="91"/>
  <c r="L1656" i="91"/>
  <c r="M1656" i="91"/>
  <c r="N1656" i="91"/>
  <c r="O1656" i="91"/>
  <c r="P1656" i="91"/>
  <c r="Q1656" i="91"/>
  <c r="C1657" i="91"/>
  <c r="D1657" i="91"/>
  <c r="E1657" i="91"/>
  <c r="F1657" i="91"/>
  <c r="G1657" i="91"/>
  <c r="H1657" i="91"/>
  <c r="I1657" i="91"/>
  <c r="J1657" i="91"/>
  <c r="K1657" i="91"/>
  <c r="L1657" i="91"/>
  <c r="M1657" i="91"/>
  <c r="N1657" i="91"/>
  <c r="O1657" i="91"/>
  <c r="P1657" i="91"/>
  <c r="Q1657" i="91"/>
  <c r="C1658" i="91"/>
  <c r="D1658" i="91"/>
  <c r="E1658" i="91"/>
  <c r="F1658" i="91"/>
  <c r="G1658" i="91"/>
  <c r="H1658" i="91"/>
  <c r="I1658" i="91"/>
  <c r="J1658" i="91"/>
  <c r="K1658" i="91"/>
  <c r="L1658" i="91"/>
  <c r="M1658" i="91"/>
  <c r="N1658" i="91"/>
  <c r="O1658" i="91"/>
  <c r="P1658" i="91"/>
  <c r="Q1658" i="91"/>
  <c r="C1659" i="91"/>
  <c r="D1659" i="91"/>
  <c r="E1659" i="91"/>
  <c r="F1659" i="91"/>
  <c r="G1659" i="91"/>
  <c r="H1659" i="91"/>
  <c r="I1659" i="91"/>
  <c r="J1659" i="91"/>
  <c r="K1659" i="91"/>
  <c r="L1659" i="91"/>
  <c r="M1659" i="91"/>
  <c r="N1659" i="91"/>
  <c r="O1659" i="91"/>
  <c r="P1659" i="91"/>
  <c r="Q1659" i="91"/>
  <c r="D1654" i="91"/>
  <c r="E1654" i="91"/>
  <c r="F1654" i="91"/>
  <c r="G1654" i="91"/>
  <c r="H1654" i="91"/>
  <c r="I1654" i="91"/>
  <c r="J1654" i="91"/>
  <c r="K1654" i="91"/>
  <c r="L1654" i="91"/>
  <c r="M1654" i="91"/>
  <c r="N1654" i="91"/>
  <c r="O1654" i="91"/>
  <c r="P1654" i="91"/>
  <c r="Q1654" i="91"/>
  <c r="C1654" i="91"/>
  <c r="C1648" i="91"/>
  <c r="D1648" i="91"/>
  <c r="E1648" i="91"/>
  <c r="F1648" i="91"/>
  <c r="G1648" i="91"/>
  <c r="H1648" i="91"/>
  <c r="I1648" i="91"/>
  <c r="J1648" i="91"/>
  <c r="K1648" i="91"/>
  <c r="L1648" i="91"/>
  <c r="M1648" i="91"/>
  <c r="N1648" i="91"/>
  <c r="O1648" i="91"/>
  <c r="P1648" i="91"/>
  <c r="Q1648" i="91"/>
  <c r="C1649" i="91"/>
  <c r="D1649" i="91"/>
  <c r="E1649" i="91"/>
  <c r="F1649" i="91"/>
  <c r="G1649" i="91"/>
  <c r="H1649" i="91"/>
  <c r="I1649" i="91"/>
  <c r="J1649" i="91"/>
  <c r="K1649" i="91"/>
  <c r="L1649" i="91"/>
  <c r="M1649" i="91"/>
  <c r="N1649" i="91"/>
  <c r="O1649" i="91"/>
  <c r="P1649" i="91"/>
  <c r="Q1649" i="91"/>
  <c r="C1650" i="91"/>
  <c r="D1650" i="91"/>
  <c r="E1650" i="91"/>
  <c r="F1650" i="91"/>
  <c r="G1650" i="91"/>
  <c r="H1650" i="91"/>
  <c r="I1650" i="91"/>
  <c r="J1650" i="91"/>
  <c r="K1650" i="91"/>
  <c r="L1650" i="91"/>
  <c r="M1650" i="91"/>
  <c r="N1650" i="91"/>
  <c r="O1650" i="91"/>
  <c r="P1650" i="91"/>
  <c r="Q1650" i="91"/>
  <c r="C1651" i="91"/>
  <c r="D1651" i="91"/>
  <c r="E1651" i="91"/>
  <c r="F1651" i="91"/>
  <c r="G1651" i="91"/>
  <c r="H1651" i="91"/>
  <c r="I1651" i="91"/>
  <c r="J1651" i="91"/>
  <c r="K1651" i="91"/>
  <c r="L1651" i="91"/>
  <c r="M1651" i="91"/>
  <c r="N1651" i="91"/>
  <c r="O1651" i="91"/>
  <c r="P1651" i="91"/>
  <c r="Q1651" i="91"/>
  <c r="C1652" i="91"/>
  <c r="D1652" i="91"/>
  <c r="E1652" i="91"/>
  <c r="F1652" i="91"/>
  <c r="G1652" i="91"/>
  <c r="H1652" i="91"/>
  <c r="I1652" i="91"/>
  <c r="J1652" i="91"/>
  <c r="K1652" i="91"/>
  <c r="L1652" i="91"/>
  <c r="M1652" i="91"/>
  <c r="N1652" i="91"/>
  <c r="O1652" i="91"/>
  <c r="P1652" i="91"/>
  <c r="Q1652" i="91"/>
  <c r="D1647" i="91"/>
  <c r="E1647" i="91"/>
  <c r="F1647" i="91"/>
  <c r="G1647" i="91"/>
  <c r="H1647" i="91"/>
  <c r="I1647" i="91"/>
  <c r="J1647" i="91"/>
  <c r="K1647" i="91"/>
  <c r="L1647" i="91"/>
  <c r="M1647" i="91"/>
  <c r="N1647" i="91"/>
  <c r="O1647" i="91"/>
  <c r="P1647" i="91"/>
  <c r="Q1647" i="91"/>
  <c r="C1647" i="91"/>
  <c r="C1641" i="91"/>
  <c r="D1641" i="91"/>
  <c r="E1641" i="91"/>
  <c r="F1641" i="91"/>
  <c r="G1641" i="91"/>
  <c r="H1641" i="91"/>
  <c r="I1641" i="91"/>
  <c r="J1641" i="91"/>
  <c r="K1641" i="91"/>
  <c r="L1641" i="91"/>
  <c r="M1641" i="91"/>
  <c r="N1641" i="91"/>
  <c r="O1641" i="91"/>
  <c r="P1641" i="91"/>
  <c r="Q1641" i="91"/>
  <c r="C1642" i="91"/>
  <c r="D1642" i="91"/>
  <c r="E1642" i="91"/>
  <c r="F1642" i="91"/>
  <c r="G1642" i="91"/>
  <c r="H1642" i="91"/>
  <c r="I1642" i="91"/>
  <c r="J1642" i="91"/>
  <c r="K1642" i="91"/>
  <c r="L1642" i="91"/>
  <c r="M1642" i="91"/>
  <c r="N1642" i="91"/>
  <c r="O1642" i="91"/>
  <c r="P1642" i="91"/>
  <c r="Q1642" i="91"/>
  <c r="C1643" i="91"/>
  <c r="D1643" i="91"/>
  <c r="E1643" i="91"/>
  <c r="F1643" i="91"/>
  <c r="G1643" i="91"/>
  <c r="H1643" i="91"/>
  <c r="I1643" i="91"/>
  <c r="J1643" i="91"/>
  <c r="K1643" i="91"/>
  <c r="L1643" i="91"/>
  <c r="M1643" i="91"/>
  <c r="N1643" i="91"/>
  <c r="O1643" i="91"/>
  <c r="P1643" i="91"/>
  <c r="Q1643" i="91"/>
  <c r="C1644" i="91"/>
  <c r="D1644" i="91"/>
  <c r="E1644" i="91"/>
  <c r="F1644" i="91"/>
  <c r="G1644" i="91"/>
  <c r="H1644" i="91"/>
  <c r="I1644" i="91"/>
  <c r="J1644" i="91"/>
  <c r="K1644" i="91"/>
  <c r="L1644" i="91"/>
  <c r="M1644" i="91"/>
  <c r="N1644" i="91"/>
  <c r="O1644" i="91"/>
  <c r="P1644" i="91"/>
  <c r="Q1644" i="91"/>
  <c r="C1645" i="91"/>
  <c r="D1645" i="91"/>
  <c r="E1645" i="91"/>
  <c r="F1645" i="91"/>
  <c r="G1645" i="91"/>
  <c r="H1645" i="91"/>
  <c r="I1645" i="91"/>
  <c r="J1645" i="91"/>
  <c r="K1645" i="91"/>
  <c r="L1645" i="91"/>
  <c r="M1645" i="91"/>
  <c r="N1645" i="91"/>
  <c r="O1645" i="91"/>
  <c r="P1645" i="91"/>
  <c r="Q1645" i="91"/>
  <c r="D1640" i="91"/>
  <c r="E1640" i="91"/>
  <c r="F1640" i="91"/>
  <c r="G1640" i="91"/>
  <c r="H1640" i="91"/>
  <c r="I1640" i="91"/>
  <c r="J1640" i="91"/>
  <c r="K1640" i="91"/>
  <c r="L1640" i="91"/>
  <c r="M1640" i="91"/>
  <c r="N1640" i="91"/>
  <c r="O1640" i="91"/>
  <c r="P1640" i="91"/>
  <c r="Q1640" i="91"/>
  <c r="C1640" i="91"/>
  <c r="C1634" i="91"/>
  <c r="D1634" i="91"/>
  <c r="E1634" i="91"/>
  <c r="F1634" i="91"/>
  <c r="G1634" i="91"/>
  <c r="H1634" i="91"/>
  <c r="I1634" i="91"/>
  <c r="J1634" i="91"/>
  <c r="K1634" i="91"/>
  <c r="L1634" i="91"/>
  <c r="M1634" i="91"/>
  <c r="N1634" i="91"/>
  <c r="O1634" i="91"/>
  <c r="P1634" i="91"/>
  <c r="Q1634" i="91"/>
  <c r="C1635" i="91"/>
  <c r="D1635" i="91"/>
  <c r="E1635" i="91"/>
  <c r="F1635" i="91"/>
  <c r="G1635" i="91"/>
  <c r="H1635" i="91"/>
  <c r="I1635" i="91"/>
  <c r="J1635" i="91"/>
  <c r="K1635" i="91"/>
  <c r="L1635" i="91"/>
  <c r="M1635" i="91"/>
  <c r="N1635" i="91"/>
  <c r="O1635" i="91"/>
  <c r="P1635" i="91"/>
  <c r="Q1635" i="91"/>
  <c r="C1636" i="91"/>
  <c r="D1636" i="91"/>
  <c r="E1636" i="91"/>
  <c r="F1636" i="91"/>
  <c r="G1636" i="91"/>
  <c r="H1636" i="91"/>
  <c r="I1636" i="91"/>
  <c r="J1636" i="91"/>
  <c r="K1636" i="91"/>
  <c r="L1636" i="91"/>
  <c r="M1636" i="91"/>
  <c r="N1636" i="91"/>
  <c r="O1636" i="91"/>
  <c r="P1636" i="91"/>
  <c r="Q1636" i="91"/>
  <c r="C1637" i="91"/>
  <c r="D1637" i="91"/>
  <c r="E1637" i="91"/>
  <c r="F1637" i="91"/>
  <c r="G1637" i="91"/>
  <c r="H1637" i="91"/>
  <c r="I1637" i="91"/>
  <c r="J1637" i="91"/>
  <c r="K1637" i="91"/>
  <c r="L1637" i="91"/>
  <c r="M1637" i="91"/>
  <c r="N1637" i="91"/>
  <c r="O1637" i="91"/>
  <c r="P1637" i="91"/>
  <c r="Q1637" i="91"/>
  <c r="C1638" i="91"/>
  <c r="D1638" i="91"/>
  <c r="E1638" i="91"/>
  <c r="F1638" i="91"/>
  <c r="G1638" i="91"/>
  <c r="H1638" i="91"/>
  <c r="I1638" i="91"/>
  <c r="J1638" i="91"/>
  <c r="K1638" i="91"/>
  <c r="L1638" i="91"/>
  <c r="M1638" i="91"/>
  <c r="N1638" i="91"/>
  <c r="O1638" i="91"/>
  <c r="P1638" i="91"/>
  <c r="Q1638" i="91"/>
  <c r="D1633" i="91"/>
  <c r="E1633" i="91"/>
  <c r="F1633" i="91"/>
  <c r="G1633" i="91"/>
  <c r="H1633" i="91"/>
  <c r="I1633" i="91"/>
  <c r="J1633" i="91"/>
  <c r="K1633" i="91"/>
  <c r="L1633" i="91"/>
  <c r="M1633" i="91"/>
  <c r="N1633" i="91"/>
  <c r="O1633" i="91"/>
  <c r="P1633" i="91"/>
  <c r="Q1633" i="91"/>
  <c r="C1633" i="91"/>
  <c r="C1631" i="91"/>
  <c r="D1631" i="91"/>
  <c r="E1631" i="91"/>
  <c r="F1631" i="91"/>
  <c r="G1631" i="91"/>
  <c r="H1631" i="91"/>
  <c r="I1631" i="91"/>
  <c r="J1631" i="91"/>
  <c r="K1631" i="91"/>
  <c r="L1631" i="91"/>
  <c r="M1631" i="91"/>
  <c r="N1631" i="91"/>
  <c r="O1631" i="91"/>
  <c r="P1631" i="91"/>
  <c r="Q1631" i="91"/>
  <c r="C1627" i="91"/>
  <c r="D1627" i="91"/>
  <c r="E1627" i="91"/>
  <c r="F1627" i="91"/>
  <c r="G1627" i="91"/>
  <c r="H1627" i="91"/>
  <c r="I1627" i="91"/>
  <c r="J1627" i="91"/>
  <c r="K1627" i="91"/>
  <c r="L1627" i="91"/>
  <c r="M1627" i="91"/>
  <c r="N1627" i="91"/>
  <c r="O1627" i="91"/>
  <c r="P1627" i="91"/>
  <c r="Q1627" i="91"/>
  <c r="C1628" i="91"/>
  <c r="D1628" i="91"/>
  <c r="E1628" i="91"/>
  <c r="F1628" i="91"/>
  <c r="G1628" i="91"/>
  <c r="H1628" i="91"/>
  <c r="I1628" i="91"/>
  <c r="J1628" i="91"/>
  <c r="K1628" i="91"/>
  <c r="L1628" i="91"/>
  <c r="M1628" i="91"/>
  <c r="N1628" i="91"/>
  <c r="O1628" i="91"/>
  <c r="P1628" i="91"/>
  <c r="Q1628" i="91"/>
  <c r="C1629" i="91"/>
  <c r="D1629" i="91"/>
  <c r="E1629" i="91"/>
  <c r="F1629" i="91"/>
  <c r="G1629" i="91"/>
  <c r="H1629" i="91"/>
  <c r="I1629" i="91"/>
  <c r="J1629" i="91"/>
  <c r="K1629" i="91"/>
  <c r="L1629" i="91"/>
  <c r="M1629" i="91"/>
  <c r="N1629" i="91"/>
  <c r="O1629" i="91"/>
  <c r="P1629" i="91"/>
  <c r="Q1629" i="91"/>
  <c r="C1630" i="91"/>
  <c r="D1630" i="91"/>
  <c r="E1630" i="91"/>
  <c r="F1630" i="91"/>
  <c r="G1630" i="91"/>
  <c r="H1630" i="91"/>
  <c r="I1630" i="91"/>
  <c r="J1630" i="91"/>
  <c r="K1630" i="91"/>
  <c r="L1630" i="91"/>
  <c r="M1630" i="91"/>
  <c r="N1630" i="91"/>
  <c r="O1630" i="91"/>
  <c r="P1630" i="91"/>
  <c r="Q1630" i="91"/>
  <c r="D1626" i="91"/>
  <c r="E1626" i="91"/>
  <c r="F1626" i="91"/>
  <c r="G1626" i="91"/>
  <c r="H1626" i="91"/>
  <c r="I1626" i="91"/>
  <c r="J1626" i="91"/>
  <c r="K1626" i="91"/>
  <c r="L1626" i="91"/>
  <c r="M1626" i="91"/>
  <c r="N1626" i="91"/>
  <c r="O1626" i="91"/>
  <c r="P1626" i="91"/>
  <c r="Q1626" i="91"/>
  <c r="C1626" i="91"/>
  <c r="C1620" i="91"/>
  <c r="D1620" i="91"/>
  <c r="E1620" i="91"/>
  <c r="F1620" i="91"/>
  <c r="G1620" i="91"/>
  <c r="H1620" i="91"/>
  <c r="I1620" i="91"/>
  <c r="J1620" i="91"/>
  <c r="K1620" i="91"/>
  <c r="L1620" i="91"/>
  <c r="M1620" i="91"/>
  <c r="N1620" i="91"/>
  <c r="O1620" i="91"/>
  <c r="P1620" i="91"/>
  <c r="Q1620" i="91"/>
  <c r="C1621" i="91"/>
  <c r="D1621" i="91"/>
  <c r="E1621" i="91"/>
  <c r="F1621" i="91"/>
  <c r="G1621" i="91"/>
  <c r="H1621" i="91"/>
  <c r="I1621" i="91"/>
  <c r="J1621" i="91"/>
  <c r="K1621" i="91"/>
  <c r="L1621" i="91"/>
  <c r="M1621" i="91"/>
  <c r="N1621" i="91"/>
  <c r="O1621" i="91"/>
  <c r="P1621" i="91"/>
  <c r="Q1621" i="91"/>
  <c r="C1622" i="91"/>
  <c r="D1622" i="91"/>
  <c r="E1622" i="91"/>
  <c r="F1622" i="91"/>
  <c r="G1622" i="91"/>
  <c r="H1622" i="91"/>
  <c r="I1622" i="91"/>
  <c r="J1622" i="91"/>
  <c r="K1622" i="91"/>
  <c r="L1622" i="91"/>
  <c r="M1622" i="91"/>
  <c r="N1622" i="91"/>
  <c r="O1622" i="91"/>
  <c r="P1622" i="91"/>
  <c r="Q1622" i="91"/>
  <c r="C1623" i="91"/>
  <c r="D1623" i="91"/>
  <c r="E1623" i="91"/>
  <c r="F1623" i="91"/>
  <c r="G1623" i="91"/>
  <c r="H1623" i="91"/>
  <c r="I1623" i="91"/>
  <c r="J1623" i="91"/>
  <c r="K1623" i="91"/>
  <c r="L1623" i="91"/>
  <c r="M1623" i="91"/>
  <c r="N1623" i="91"/>
  <c r="O1623" i="91"/>
  <c r="P1623" i="91"/>
  <c r="Q1623" i="91"/>
  <c r="C1624" i="91"/>
  <c r="D1624" i="91"/>
  <c r="E1624" i="91"/>
  <c r="F1624" i="91"/>
  <c r="G1624" i="91"/>
  <c r="H1624" i="91"/>
  <c r="I1624" i="91"/>
  <c r="J1624" i="91"/>
  <c r="K1624" i="91"/>
  <c r="L1624" i="91"/>
  <c r="M1624" i="91"/>
  <c r="N1624" i="91"/>
  <c r="O1624" i="91"/>
  <c r="P1624" i="91"/>
  <c r="Q1624" i="91"/>
  <c r="D1619" i="91"/>
  <c r="E1619" i="91"/>
  <c r="F1619" i="91"/>
  <c r="G1619" i="91"/>
  <c r="H1619" i="91"/>
  <c r="I1619" i="91"/>
  <c r="J1619" i="91"/>
  <c r="K1619" i="91"/>
  <c r="L1619" i="91"/>
  <c r="M1619" i="91"/>
  <c r="N1619" i="91"/>
  <c r="O1619" i="91"/>
  <c r="P1619" i="91"/>
  <c r="Q1619" i="91"/>
  <c r="C1619" i="91"/>
  <c r="C1613" i="91"/>
  <c r="D1613" i="91"/>
  <c r="E1613" i="91"/>
  <c r="F1613" i="91"/>
  <c r="G1613" i="91"/>
  <c r="H1613" i="91"/>
  <c r="I1613" i="91"/>
  <c r="J1613" i="91"/>
  <c r="K1613" i="91"/>
  <c r="L1613" i="91"/>
  <c r="M1613" i="91"/>
  <c r="N1613" i="91"/>
  <c r="O1613" i="91"/>
  <c r="P1613" i="91"/>
  <c r="Q1613" i="91"/>
  <c r="C1614" i="91"/>
  <c r="D1614" i="91"/>
  <c r="E1614" i="91"/>
  <c r="F1614" i="91"/>
  <c r="G1614" i="91"/>
  <c r="H1614" i="91"/>
  <c r="I1614" i="91"/>
  <c r="J1614" i="91"/>
  <c r="K1614" i="91"/>
  <c r="L1614" i="91"/>
  <c r="M1614" i="91"/>
  <c r="N1614" i="91"/>
  <c r="O1614" i="91"/>
  <c r="P1614" i="91"/>
  <c r="Q1614" i="91"/>
  <c r="C1615" i="91"/>
  <c r="D1615" i="91"/>
  <c r="E1615" i="91"/>
  <c r="F1615" i="91"/>
  <c r="G1615" i="91"/>
  <c r="H1615" i="91"/>
  <c r="I1615" i="91"/>
  <c r="J1615" i="91"/>
  <c r="K1615" i="91"/>
  <c r="L1615" i="91"/>
  <c r="M1615" i="91"/>
  <c r="N1615" i="91"/>
  <c r="O1615" i="91"/>
  <c r="P1615" i="91"/>
  <c r="Q1615" i="91"/>
  <c r="C1616" i="91"/>
  <c r="D1616" i="91"/>
  <c r="E1616" i="91"/>
  <c r="F1616" i="91"/>
  <c r="G1616" i="91"/>
  <c r="H1616" i="91"/>
  <c r="I1616" i="91"/>
  <c r="J1616" i="91"/>
  <c r="K1616" i="91"/>
  <c r="L1616" i="91"/>
  <c r="M1616" i="91"/>
  <c r="N1616" i="91"/>
  <c r="O1616" i="91"/>
  <c r="P1616" i="91"/>
  <c r="Q1616" i="91"/>
  <c r="C1617" i="91"/>
  <c r="D1617" i="91"/>
  <c r="E1617" i="91"/>
  <c r="F1617" i="91"/>
  <c r="G1617" i="91"/>
  <c r="H1617" i="91"/>
  <c r="I1617" i="91"/>
  <c r="J1617" i="91"/>
  <c r="K1617" i="91"/>
  <c r="L1617" i="91"/>
  <c r="M1617" i="91"/>
  <c r="N1617" i="91"/>
  <c r="O1617" i="91"/>
  <c r="P1617" i="91"/>
  <c r="Q1617" i="91"/>
  <c r="D1612" i="91"/>
  <c r="E1612" i="91"/>
  <c r="F1612" i="91"/>
  <c r="G1612" i="91"/>
  <c r="H1612" i="91"/>
  <c r="I1612" i="91"/>
  <c r="J1612" i="91"/>
  <c r="K1612" i="91"/>
  <c r="L1612" i="91"/>
  <c r="M1612" i="91"/>
  <c r="N1612" i="91"/>
  <c r="O1612" i="91"/>
  <c r="P1612" i="91"/>
  <c r="Q1612" i="91"/>
  <c r="C1612" i="91"/>
  <c r="C1606" i="91"/>
  <c r="D1606" i="91"/>
  <c r="E1606" i="91"/>
  <c r="F1606" i="91"/>
  <c r="G1606" i="91"/>
  <c r="H1606" i="91"/>
  <c r="I1606" i="91"/>
  <c r="J1606" i="91"/>
  <c r="K1606" i="91"/>
  <c r="L1606" i="91"/>
  <c r="M1606" i="91"/>
  <c r="N1606" i="91"/>
  <c r="O1606" i="91"/>
  <c r="P1606" i="91"/>
  <c r="Q1606" i="91"/>
  <c r="C1607" i="91"/>
  <c r="D1607" i="91"/>
  <c r="E1607" i="91"/>
  <c r="F1607" i="91"/>
  <c r="G1607" i="91"/>
  <c r="H1607" i="91"/>
  <c r="I1607" i="91"/>
  <c r="J1607" i="91"/>
  <c r="K1607" i="91"/>
  <c r="L1607" i="91"/>
  <c r="M1607" i="91"/>
  <c r="N1607" i="91"/>
  <c r="O1607" i="91"/>
  <c r="P1607" i="91"/>
  <c r="Q1607" i="91"/>
  <c r="C1608" i="91"/>
  <c r="D1608" i="91"/>
  <c r="E1608" i="91"/>
  <c r="F1608" i="91"/>
  <c r="G1608" i="91"/>
  <c r="H1608" i="91"/>
  <c r="I1608" i="91"/>
  <c r="J1608" i="91"/>
  <c r="K1608" i="91"/>
  <c r="L1608" i="91"/>
  <c r="M1608" i="91"/>
  <c r="N1608" i="91"/>
  <c r="O1608" i="91"/>
  <c r="P1608" i="91"/>
  <c r="Q1608" i="91"/>
  <c r="C1609" i="91"/>
  <c r="D1609" i="91"/>
  <c r="E1609" i="91"/>
  <c r="F1609" i="91"/>
  <c r="G1609" i="91"/>
  <c r="H1609" i="91"/>
  <c r="I1609" i="91"/>
  <c r="J1609" i="91"/>
  <c r="K1609" i="91"/>
  <c r="L1609" i="91"/>
  <c r="M1609" i="91"/>
  <c r="N1609" i="91"/>
  <c r="O1609" i="91"/>
  <c r="P1609" i="91"/>
  <c r="Q1609" i="91"/>
  <c r="C1610" i="91"/>
  <c r="D1610" i="91"/>
  <c r="E1610" i="91"/>
  <c r="F1610" i="91"/>
  <c r="G1610" i="91"/>
  <c r="H1610" i="91"/>
  <c r="I1610" i="91"/>
  <c r="J1610" i="91"/>
  <c r="K1610" i="91"/>
  <c r="L1610" i="91"/>
  <c r="M1610" i="91"/>
  <c r="N1610" i="91"/>
  <c r="O1610" i="91"/>
  <c r="P1610" i="91"/>
  <c r="Q1610" i="91"/>
  <c r="D1605" i="91"/>
  <c r="E1605" i="91"/>
  <c r="F1605" i="91"/>
  <c r="G1605" i="91"/>
  <c r="H1605" i="91"/>
  <c r="I1605" i="91"/>
  <c r="J1605" i="91"/>
  <c r="K1605" i="91"/>
  <c r="L1605" i="91"/>
  <c r="M1605" i="91"/>
  <c r="N1605" i="91"/>
  <c r="O1605" i="91"/>
  <c r="P1605" i="91"/>
  <c r="Q1605" i="91"/>
  <c r="C1605" i="91"/>
  <c r="C1599" i="91"/>
  <c r="D1599" i="91"/>
  <c r="E1599" i="91"/>
  <c r="F1599" i="91"/>
  <c r="G1599" i="91"/>
  <c r="H1599" i="91"/>
  <c r="I1599" i="91"/>
  <c r="J1599" i="91"/>
  <c r="K1599" i="91"/>
  <c r="L1599" i="91"/>
  <c r="M1599" i="91"/>
  <c r="N1599" i="91"/>
  <c r="O1599" i="91"/>
  <c r="P1599" i="91"/>
  <c r="Q1599" i="91"/>
  <c r="C1600" i="91"/>
  <c r="D1600" i="91"/>
  <c r="E1600" i="91"/>
  <c r="F1600" i="91"/>
  <c r="G1600" i="91"/>
  <c r="H1600" i="91"/>
  <c r="I1600" i="91"/>
  <c r="J1600" i="91"/>
  <c r="K1600" i="91"/>
  <c r="L1600" i="91"/>
  <c r="M1600" i="91"/>
  <c r="N1600" i="91"/>
  <c r="O1600" i="91"/>
  <c r="P1600" i="91"/>
  <c r="Q1600" i="91"/>
  <c r="C1601" i="91"/>
  <c r="D1601" i="91"/>
  <c r="E1601" i="91"/>
  <c r="F1601" i="91"/>
  <c r="G1601" i="91"/>
  <c r="H1601" i="91"/>
  <c r="I1601" i="91"/>
  <c r="J1601" i="91"/>
  <c r="K1601" i="91"/>
  <c r="L1601" i="91"/>
  <c r="M1601" i="91"/>
  <c r="N1601" i="91"/>
  <c r="O1601" i="91"/>
  <c r="P1601" i="91"/>
  <c r="Q1601" i="91"/>
  <c r="C1602" i="91"/>
  <c r="D1602" i="91"/>
  <c r="E1602" i="91"/>
  <c r="F1602" i="91"/>
  <c r="G1602" i="91"/>
  <c r="H1602" i="91"/>
  <c r="I1602" i="91"/>
  <c r="J1602" i="91"/>
  <c r="K1602" i="91"/>
  <c r="L1602" i="91"/>
  <c r="M1602" i="91"/>
  <c r="N1602" i="91"/>
  <c r="O1602" i="91"/>
  <c r="P1602" i="91"/>
  <c r="Q1602" i="91"/>
  <c r="C1603" i="91"/>
  <c r="D1603" i="91"/>
  <c r="E1603" i="91"/>
  <c r="F1603" i="91"/>
  <c r="G1603" i="91"/>
  <c r="H1603" i="91"/>
  <c r="I1603" i="91"/>
  <c r="J1603" i="91"/>
  <c r="K1603" i="91"/>
  <c r="L1603" i="91"/>
  <c r="M1603" i="91"/>
  <c r="N1603" i="91"/>
  <c r="O1603" i="91"/>
  <c r="P1603" i="91"/>
  <c r="Q1603" i="91"/>
  <c r="D1598" i="91"/>
  <c r="E1598" i="91"/>
  <c r="F1598" i="91"/>
  <c r="G1598" i="91"/>
  <c r="H1598" i="91"/>
  <c r="I1598" i="91"/>
  <c r="J1598" i="91"/>
  <c r="K1598" i="91"/>
  <c r="L1598" i="91"/>
  <c r="M1598" i="91"/>
  <c r="N1598" i="91"/>
  <c r="O1598" i="91"/>
  <c r="P1598" i="91"/>
  <c r="Q1598" i="91"/>
  <c r="C1598" i="91"/>
  <c r="C1592" i="91"/>
  <c r="D1592" i="91"/>
  <c r="E1592" i="91"/>
  <c r="F1592" i="91"/>
  <c r="G1592" i="91"/>
  <c r="H1592" i="91"/>
  <c r="I1592" i="91"/>
  <c r="J1592" i="91"/>
  <c r="K1592" i="91"/>
  <c r="L1592" i="91"/>
  <c r="M1592" i="91"/>
  <c r="N1592" i="91"/>
  <c r="O1592" i="91"/>
  <c r="P1592" i="91"/>
  <c r="Q1592" i="91"/>
  <c r="C1593" i="91"/>
  <c r="D1593" i="91"/>
  <c r="E1593" i="91"/>
  <c r="F1593" i="91"/>
  <c r="G1593" i="91"/>
  <c r="H1593" i="91"/>
  <c r="I1593" i="91"/>
  <c r="J1593" i="91"/>
  <c r="K1593" i="91"/>
  <c r="L1593" i="91"/>
  <c r="M1593" i="91"/>
  <c r="N1593" i="91"/>
  <c r="O1593" i="91"/>
  <c r="P1593" i="91"/>
  <c r="Q1593" i="91"/>
  <c r="C1594" i="91"/>
  <c r="D1594" i="91"/>
  <c r="E1594" i="91"/>
  <c r="F1594" i="91"/>
  <c r="G1594" i="91"/>
  <c r="H1594" i="91"/>
  <c r="I1594" i="91"/>
  <c r="J1594" i="91"/>
  <c r="K1594" i="91"/>
  <c r="L1594" i="91"/>
  <c r="M1594" i="91"/>
  <c r="N1594" i="91"/>
  <c r="O1594" i="91"/>
  <c r="P1594" i="91"/>
  <c r="Q1594" i="91"/>
  <c r="C1595" i="91"/>
  <c r="D1595" i="91"/>
  <c r="E1595" i="91"/>
  <c r="F1595" i="91"/>
  <c r="G1595" i="91"/>
  <c r="H1595" i="91"/>
  <c r="I1595" i="91"/>
  <c r="J1595" i="91"/>
  <c r="K1595" i="91"/>
  <c r="L1595" i="91"/>
  <c r="M1595" i="91"/>
  <c r="N1595" i="91"/>
  <c r="O1595" i="91"/>
  <c r="P1595" i="91"/>
  <c r="Q1595" i="91"/>
  <c r="C1596" i="91"/>
  <c r="D1596" i="91"/>
  <c r="E1596" i="91"/>
  <c r="F1596" i="91"/>
  <c r="G1596" i="91"/>
  <c r="H1596" i="91"/>
  <c r="I1596" i="91"/>
  <c r="J1596" i="91"/>
  <c r="K1596" i="91"/>
  <c r="L1596" i="91"/>
  <c r="M1596" i="91"/>
  <c r="N1596" i="91"/>
  <c r="O1596" i="91"/>
  <c r="P1596" i="91"/>
  <c r="Q1596" i="91"/>
  <c r="D1591" i="91"/>
  <c r="E1591" i="91"/>
  <c r="F1591" i="91"/>
  <c r="G1591" i="91"/>
  <c r="H1591" i="91"/>
  <c r="I1591" i="91"/>
  <c r="J1591" i="91"/>
  <c r="K1591" i="91"/>
  <c r="L1591" i="91"/>
  <c r="M1591" i="91"/>
  <c r="N1591" i="91"/>
  <c r="O1591" i="91"/>
  <c r="P1591" i="91"/>
  <c r="Q1591" i="91"/>
  <c r="C1591" i="91"/>
  <c r="C1585" i="91"/>
  <c r="D1585" i="91"/>
  <c r="E1585" i="91"/>
  <c r="F1585" i="91"/>
  <c r="G1585" i="91"/>
  <c r="H1585" i="91"/>
  <c r="I1585" i="91"/>
  <c r="J1585" i="91"/>
  <c r="K1585" i="91"/>
  <c r="L1585" i="91"/>
  <c r="M1585" i="91"/>
  <c r="N1585" i="91"/>
  <c r="O1585" i="91"/>
  <c r="P1585" i="91"/>
  <c r="Q1585" i="91"/>
  <c r="C1586" i="91"/>
  <c r="D1586" i="91"/>
  <c r="E1586" i="91"/>
  <c r="F1586" i="91"/>
  <c r="G1586" i="91"/>
  <c r="H1586" i="91"/>
  <c r="I1586" i="91"/>
  <c r="J1586" i="91"/>
  <c r="K1586" i="91"/>
  <c r="L1586" i="91"/>
  <c r="M1586" i="91"/>
  <c r="N1586" i="91"/>
  <c r="O1586" i="91"/>
  <c r="P1586" i="91"/>
  <c r="Q1586" i="91"/>
  <c r="C1587" i="91"/>
  <c r="D1587" i="91"/>
  <c r="E1587" i="91"/>
  <c r="F1587" i="91"/>
  <c r="G1587" i="91"/>
  <c r="H1587" i="91"/>
  <c r="I1587" i="91"/>
  <c r="J1587" i="91"/>
  <c r="K1587" i="91"/>
  <c r="L1587" i="91"/>
  <c r="M1587" i="91"/>
  <c r="N1587" i="91"/>
  <c r="O1587" i="91"/>
  <c r="P1587" i="91"/>
  <c r="Q1587" i="91"/>
  <c r="C1588" i="91"/>
  <c r="D1588" i="91"/>
  <c r="E1588" i="91"/>
  <c r="F1588" i="91"/>
  <c r="G1588" i="91"/>
  <c r="H1588" i="91"/>
  <c r="I1588" i="91"/>
  <c r="J1588" i="91"/>
  <c r="K1588" i="91"/>
  <c r="L1588" i="91"/>
  <c r="M1588" i="91"/>
  <c r="N1588" i="91"/>
  <c r="O1588" i="91"/>
  <c r="P1588" i="91"/>
  <c r="Q1588" i="91"/>
  <c r="C1589" i="91"/>
  <c r="D1589" i="91"/>
  <c r="E1589" i="91"/>
  <c r="F1589" i="91"/>
  <c r="G1589" i="91"/>
  <c r="H1589" i="91"/>
  <c r="I1589" i="91"/>
  <c r="J1589" i="91"/>
  <c r="K1589" i="91"/>
  <c r="L1589" i="91"/>
  <c r="M1589" i="91"/>
  <c r="N1589" i="91"/>
  <c r="O1589" i="91"/>
  <c r="P1589" i="91"/>
  <c r="Q1589" i="91"/>
  <c r="D1584" i="91"/>
  <c r="E1584" i="91"/>
  <c r="F1584" i="91"/>
  <c r="G1584" i="91"/>
  <c r="H1584" i="91"/>
  <c r="I1584" i="91"/>
  <c r="J1584" i="91"/>
  <c r="K1584" i="91"/>
  <c r="L1584" i="91"/>
  <c r="M1584" i="91"/>
  <c r="N1584" i="91"/>
  <c r="O1584" i="91"/>
  <c r="P1584" i="91"/>
  <c r="Q1584" i="91"/>
  <c r="C1584" i="91"/>
  <c r="C1578" i="91"/>
  <c r="D1578" i="91"/>
  <c r="E1578" i="91"/>
  <c r="F1578" i="91"/>
  <c r="G1578" i="91"/>
  <c r="H1578" i="91"/>
  <c r="I1578" i="91"/>
  <c r="J1578" i="91"/>
  <c r="K1578" i="91"/>
  <c r="L1578" i="91"/>
  <c r="M1578" i="91"/>
  <c r="N1578" i="91"/>
  <c r="O1578" i="91"/>
  <c r="P1578" i="91"/>
  <c r="Q1578" i="91"/>
  <c r="C1579" i="91"/>
  <c r="D1579" i="91"/>
  <c r="E1579" i="91"/>
  <c r="F1579" i="91"/>
  <c r="G1579" i="91"/>
  <c r="H1579" i="91"/>
  <c r="I1579" i="91"/>
  <c r="J1579" i="91"/>
  <c r="K1579" i="91"/>
  <c r="L1579" i="91"/>
  <c r="M1579" i="91"/>
  <c r="N1579" i="91"/>
  <c r="O1579" i="91"/>
  <c r="P1579" i="91"/>
  <c r="Q1579" i="91"/>
  <c r="C1580" i="91"/>
  <c r="D1580" i="91"/>
  <c r="E1580" i="91"/>
  <c r="F1580" i="91"/>
  <c r="G1580" i="91"/>
  <c r="H1580" i="91"/>
  <c r="I1580" i="91"/>
  <c r="J1580" i="91"/>
  <c r="K1580" i="91"/>
  <c r="L1580" i="91"/>
  <c r="M1580" i="91"/>
  <c r="N1580" i="91"/>
  <c r="O1580" i="91"/>
  <c r="P1580" i="91"/>
  <c r="Q1580" i="91"/>
  <c r="C1581" i="91"/>
  <c r="D1581" i="91"/>
  <c r="E1581" i="91"/>
  <c r="F1581" i="91"/>
  <c r="G1581" i="91"/>
  <c r="H1581" i="91"/>
  <c r="I1581" i="91"/>
  <c r="J1581" i="91"/>
  <c r="K1581" i="91"/>
  <c r="L1581" i="91"/>
  <c r="M1581" i="91"/>
  <c r="N1581" i="91"/>
  <c r="O1581" i="91"/>
  <c r="P1581" i="91"/>
  <c r="Q1581" i="91"/>
  <c r="C1582" i="91"/>
  <c r="D1582" i="91"/>
  <c r="E1582" i="91"/>
  <c r="F1582" i="91"/>
  <c r="G1582" i="91"/>
  <c r="H1582" i="91"/>
  <c r="I1582" i="91"/>
  <c r="J1582" i="91"/>
  <c r="K1582" i="91"/>
  <c r="L1582" i="91"/>
  <c r="M1582" i="91"/>
  <c r="N1582" i="91"/>
  <c r="O1582" i="91"/>
  <c r="P1582" i="91"/>
  <c r="Q1582" i="91"/>
  <c r="D1577" i="91"/>
  <c r="E1577" i="91"/>
  <c r="F1577" i="91"/>
  <c r="G1577" i="91"/>
  <c r="H1577" i="91"/>
  <c r="I1577" i="91"/>
  <c r="J1577" i="91"/>
  <c r="K1577" i="91"/>
  <c r="L1577" i="91"/>
  <c r="M1577" i="91"/>
  <c r="N1577" i="91"/>
  <c r="O1577" i="91"/>
  <c r="P1577" i="91"/>
  <c r="Q1577" i="91"/>
  <c r="C1577" i="91"/>
  <c r="C1571" i="91"/>
  <c r="D1571" i="91"/>
  <c r="E1571" i="91"/>
  <c r="F1571" i="91"/>
  <c r="G1571" i="91"/>
  <c r="H1571" i="91"/>
  <c r="I1571" i="91"/>
  <c r="J1571" i="91"/>
  <c r="K1571" i="91"/>
  <c r="L1571" i="91"/>
  <c r="M1571" i="91"/>
  <c r="N1571" i="91"/>
  <c r="O1571" i="91"/>
  <c r="P1571" i="91"/>
  <c r="Q1571" i="91"/>
  <c r="C1572" i="91"/>
  <c r="D1572" i="91"/>
  <c r="E1572" i="91"/>
  <c r="F1572" i="91"/>
  <c r="G1572" i="91"/>
  <c r="H1572" i="91"/>
  <c r="I1572" i="91"/>
  <c r="J1572" i="91"/>
  <c r="K1572" i="91"/>
  <c r="L1572" i="91"/>
  <c r="M1572" i="91"/>
  <c r="N1572" i="91"/>
  <c r="O1572" i="91"/>
  <c r="P1572" i="91"/>
  <c r="Q1572" i="91"/>
  <c r="C1573" i="91"/>
  <c r="D1573" i="91"/>
  <c r="E1573" i="91"/>
  <c r="F1573" i="91"/>
  <c r="G1573" i="91"/>
  <c r="H1573" i="91"/>
  <c r="I1573" i="91"/>
  <c r="J1573" i="91"/>
  <c r="K1573" i="91"/>
  <c r="L1573" i="91"/>
  <c r="M1573" i="91"/>
  <c r="N1573" i="91"/>
  <c r="O1573" i="91"/>
  <c r="P1573" i="91"/>
  <c r="Q1573" i="91"/>
  <c r="C1574" i="91"/>
  <c r="D1574" i="91"/>
  <c r="E1574" i="91"/>
  <c r="F1574" i="91"/>
  <c r="G1574" i="91"/>
  <c r="H1574" i="91"/>
  <c r="I1574" i="91"/>
  <c r="J1574" i="91"/>
  <c r="K1574" i="91"/>
  <c r="L1574" i="91"/>
  <c r="M1574" i="91"/>
  <c r="N1574" i="91"/>
  <c r="O1574" i="91"/>
  <c r="P1574" i="91"/>
  <c r="Q1574" i="91"/>
  <c r="C1575" i="91"/>
  <c r="D1575" i="91"/>
  <c r="E1575" i="91"/>
  <c r="F1575" i="91"/>
  <c r="G1575" i="91"/>
  <c r="H1575" i="91"/>
  <c r="I1575" i="91"/>
  <c r="J1575" i="91"/>
  <c r="K1575" i="91"/>
  <c r="L1575" i="91"/>
  <c r="M1575" i="91"/>
  <c r="N1575" i="91"/>
  <c r="O1575" i="91"/>
  <c r="P1575" i="91"/>
  <c r="Q1575" i="91"/>
  <c r="D1570" i="91"/>
  <c r="E1570" i="91"/>
  <c r="F1570" i="91"/>
  <c r="G1570" i="91"/>
  <c r="H1570" i="91"/>
  <c r="I1570" i="91"/>
  <c r="J1570" i="91"/>
  <c r="K1570" i="91"/>
  <c r="L1570" i="91"/>
  <c r="M1570" i="91"/>
  <c r="N1570" i="91"/>
  <c r="O1570" i="91"/>
  <c r="P1570" i="91"/>
  <c r="Q1570" i="91"/>
  <c r="C1570" i="91"/>
  <c r="C1564" i="91"/>
  <c r="D1564" i="91"/>
  <c r="E1564" i="91"/>
  <c r="F1564" i="91"/>
  <c r="G1564" i="91"/>
  <c r="H1564" i="91"/>
  <c r="I1564" i="91"/>
  <c r="J1564" i="91"/>
  <c r="K1564" i="91"/>
  <c r="L1564" i="91"/>
  <c r="M1564" i="91"/>
  <c r="N1564" i="91"/>
  <c r="O1564" i="91"/>
  <c r="P1564" i="91"/>
  <c r="Q1564" i="91"/>
  <c r="C1565" i="91"/>
  <c r="D1565" i="91"/>
  <c r="E1565" i="91"/>
  <c r="F1565" i="91"/>
  <c r="G1565" i="91"/>
  <c r="H1565" i="91"/>
  <c r="I1565" i="91"/>
  <c r="J1565" i="91"/>
  <c r="K1565" i="91"/>
  <c r="L1565" i="91"/>
  <c r="M1565" i="91"/>
  <c r="N1565" i="91"/>
  <c r="O1565" i="91"/>
  <c r="P1565" i="91"/>
  <c r="Q1565" i="91"/>
  <c r="C1566" i="91"/>
  <c r="D1566" i="91"/>
  <c r="E1566" i="91"/>
  <c r="F1566" i="91"/>
  <c r="G1566" i="91"/>
  <c r="H1566" i="91"/>
  <c r="I1566" i="91"/>
  <c r="J1566" i="91"/>
  <c r="K1566" i="91"/>
  <c r="L1566" i="91"/>
  <c r="M1566" i="91"/>
  <c r="N1566" i="91"/>
  <c r="O1566" i="91"/>
  <c r="P1566" i="91"/>
  <c r="Q1566" i="91"/>
  <c r="C1567" i="91"/>
  <c r="D1567" i="91"/>
  <c r="E1567" i="91"/>
  <c r="F1567" i="91"/>
  <c r="G1567" i="91"/>
  <c r="H1567" i="91"/>
  <c r="I1567" i="91"/>
  <c r="J1567" i="91"/>
  <c r="K1567" i="91"/>
  <c r="L1567" i="91"/>
  <c r="M1567" i="91"/>
  <c r="N1567" i="91"/>
  <c r="O1567" i="91"/>
  <c r="P1567" i="91"/>
  <c r="Q1567" i="91"/>
  <c r="C1568" i="91"/>
  <c r="D1568" i="91"/>
  <c r="E1568" i="91"/>
  <c r="F1568" i="91"/>
  <c r="G1568" i="91"/>
  <c r="H1568" i="91"/>
  <c r="I1568" i="91"/>
  <c r="J1568" i="91"/>
  <c r="K1568" i="91"/>
  <c r="L1568" i="91"/>
  <c r="M1568" i="91"/>
  <c r="N1568" i="91"/>
  <c r="O1568" i="91"/>
  <c r="P1568" i="91"/>
  <c r="Q1568" i="91"/>
  <c r="D1563" i="91"/>
  <c r="E1563" i="91"/>
  <c r="F1563" i="91"/>
  <c r="G1563" i="91"/>
  <c r="H1563" i="91"/>
  <c r="I1563" i="91"/>
  <c r="J1563" i="91"/>
  <c r="K1563" i="91"/>
  <c r="L1563" i="91"/>
  <c r="M1563" i="91"/>
  <c r="N1563" i="91"/>
  <c r="O1563" i="91"/>
  <c r="P1563" i="91"/>
  <c r="Q1563" i="91"/>
  <c r="C1563" i="91"/>
  <c r="C1557" i="91"/>
  <c r="D1557" i="91"/>
  <c r="E1557" i="91"/>
  <c r="F1557" i="91"/>
  <c r="G1557" i="91"/>
  <c r="H1557" i="91"/>
  <c r="I1557" i="91"/>
  <c r="J1557" i="91"/>
  <c r="K1557" i="91"/>
  <c r="L1557" i="91"/>
  <c r="M1557" i="91"/>
  <c r="N1557" i="91"/>
  <c r="O1557" i="91"/>
  <c r="P1557" i="91"/>
  <c r="Q1557" i="91"/>
  <c r="C1558" i="91"/>
  <c r="D1558" i="91"/>
  <c r="E1558" i="91"/>
  <c r="F1558" i="91"/>
  <c r="G1558" i="91"/>
  <c r="H1558" i="91"/>
  <c r="I1558" i="91"/>
  <c r="J1558" i="91"/>
  <c r="K1558" i="91"/>
  <c r="L1558" i="91"/>
  <c r="M1558" i="91"/>
  <c r="N1558" i="91"/>
  <c r="O1558" i="91"/>
  <c r="P1558" i="91"/>
  <c r="Q1558" i="91"/>
  <c r="C1559" i="91"/>
  <c r="D1559" i="91"/>
  <c r="E1559" i="91"/>
  <c r="F1559" i="91"/>
  <c r="G1559" i="91"/>
  <c r="H1559" i="91"/>
  <c r="I1559" i="91"/>
  <c r="J1559" i="91"/>
  <c r="K1559" i="91"/>
  <c r="L1559" i="91"/>
  <c r="M1559" i="91"/>
  <c r="N1559" i="91"/>
  <c r="O1559" i="91"/>
  <c r="P1559" i="91"/>
  <c r="Q1559" i="91"/>
  <c r="C1560" i="91"/>
  <c r="D1560" i="91"/>
  <c r="E1560" i="91"/>
  <c r="F1560" i="91"/>
  <c r="G1560" i="91"/>
  <c r="H1560" i="91"/>
  <c r="I1560" i="91"/>
  <c r="J1560" i="91"/>
  <c r="K1560" i="91"/>
  <c r="L1560" i="91"/>
  <c r="M1560" i="91"/>
  <c r="N1560" i="91"/>
  <c r="O1560" i="91"/>
  <c r="P1560" i="91"/>
  <c r="Q1560" i="91"/>
  <c r="C1561" i="91"/>
  <c r="D1561" i="91"/>
  <c r="E1561" i="91"/>
  <c r="F1561" i="91"/>
  <c r="G1561" i="91"/>
  <c r="H1561" i="91"/>
  <c r="I1561" i="91"/>
  <c r="J1561" i="91"/>
  <c r="K1561" i="91"/>
  <c r="L1561" i="91"/>
  <c r="M1561" i="91"/>
  <c r="N1561" i="91"/>
  <c r="O1561" i="91"/>
  <c r="P1561" i="91"/>
  <c r="Q1561" i="91"/>
  <c r="D1556" i="91"/>
  <c r="E1556" i="91"/>
  <c r="F1556" i="91"/>
  <c r="G1556" i="91"/>
  <c r="H1556" i="91"/>
  <c r="I1556" i="91"/>
  <c r="J1556" i="91"/>
  <c r="K1556" i="91"/>
  <c r="L1556" i="91"/>
  <c r="M1556" i="91"/>
  <c r="N1556" i="91"/>
  <c r="O1556" i="91"/>
  <c r="P1556" i="91"/>
  <c r="Q1556" i="91"/>
  <c r="C1556" i="91"/>
  <c r="C1550" i="91"/>
  <c r="D1550" i="91"/>
  <c r="E1550" i="91"/>
  <c r="F1550" i="91"/>
  <c r="G1550" i="91"/>
  <c r="H1550" i="91"/>
  <c r="I1550" i="91"/>
  <c r="J1550" i="91"/>
  <c r="K1550" i="91"/>
  <c r="L1550" i="91"/>
  <c r="M1550" i="91"/>
  <c r="N1550" i="91"/>
  <c r="O1550" i="91"/>
  <c r="P1550" i="91"/>
  <c r="Q1550" i="91"/>
  <c r="C1551" i="91"/>
  <c r="D1551" i="91"/>
  <c r="E1551" i="91"/>
  <c r="F1551" i="91"/>
  <c r="G1551" i="91"/>
  <c r="H1551" i="91"/>
  <c r="I1551" i="91"/>
  <c r="J1551" i="91"/>
  <c r="K1551" i="91"/>
  <c r="L1551" i="91"/>
  <c r="M1551" i="91"/>
  <c r="N1551" i="91"/>
  <c r="O1551" i="91"/>
  <c r="P1551" i="91"/>
  <c r="Q1551" i="91"/>
  <c r="C1552" i="91"/>
  <c r="D1552" i="91"/>
  <c r="E1552" i="91"/>
  <c r="F1552" i="91"/>
  <c r="G1552" i="91"/>
  <c r="H1552" i="91"/>
  <c r="I1552" i="91"/>
  <c r="J1552" i="91"/>
  <c r="K1552" i="91"/>
  <c r="L1552" i="91"/>
  <c r="M1552" i="91"/>
  <c r="N1552" i="91"/>
  <c r="O1552" i="91"/>
  <c r="P1552" i="91"/>
  <c r="Q1552" i="91"/>
  <c r="C1553" i="91"/>
  <c r="D1553" i="91"/>
  <c r="E1553" i="91"/>
  <c r="F1553" i="91"/>
  <c r="G1553" i="91"/>
  <c r="H1553" i="91"/>
  <c r="I1553" i="91"/>
  <c r="J1553" i="91"/>
  <c r="K1553" i="91"/>
  <c r="L1553" i="91"/>
  <c r="M1553" i="91"/>
  <c r="N1553" i="91"/>
  <c r="O1553" i="91"/>
  <c r="P1553" i="91"/>
  <c r="Q1553" i="91"/>
  <c r="C1554" i="91"/>
  <c r="D1554" i="91"/>
  <c r="E1554" i="91"/>
  <c r="F1554" i="91"/>
  <c r="G1554" i="91"/>
  <c r="H1554" i="91"/>
  <c r="I1554" i="91"/>
  <c r="J1554" i="91"/>
  <c r="K1554" i="91"/>
  <c r="L1554" i="91"/>
  <c r="M1554" i="91"/>
  <c r="N1554" i="91"/>
  <c r="O1554" i="91"/>
  <c r="P1554" i="91"/>
  <c r="Q1554" i="91"/>
  <c r="D1549" i="91"/>
  <c r="E1549" i="91"/>
  <c r="F1549" i="91"/>
  <c r="G1549" i="91"/>
  <c r="H1549" i="91"/>
  <c r="I1549" i="91"/>
  <c r="J1549" i="91"/>
  <c r="K1549" i="91"/>
  <c r="L1549" i="91"/>
  <c r="M1549" i="91"/>
  <c r="N1549" i="91"/>
  <c r="O1549" i="91"/>
  <c r="P1549" i="91"/>
  <c r="Q1549" i="91"/>
  <c r="C1549" i="91"/>
  <c r="C1543" i="91"/>
  <c r="D1543" i="91"/>
  <c r="E1543" i="91"/>
  <c r="F1543" i="91"/>
  <c r="G1543" i="91"/>
  <c r="H1543" i="91"/>
  <c r="I1543" i="91"/>
  <c r="J1543" i="91"/>
  <c r="K1543" i="91"/>
  <c r="L1543" i="91"/>
  <c r="M1543" i="91"/>
  <c r="N1543" i="91"/>
  <c r="O1543" i="91"/>
  <c r="P1543" i="91"/>
  <c r="Q1543" i="91"/>
  <c r="C1544" i="91"/>
  <c r="D1544" i="91"/>
  <c r="E1544" i="91"/>
  <c r="F1544" i="91"/>
  <c r="G1544" i="91"/>
  <c r="H1544" i="91"/>
  <c r="I1544" i="91"/>
  <c r="J1544" i="91"/>
  <c r="K1544" i="91"/>
  <c r="L1544" i="91"/>
  <c r="M1544" i="91"/>
  <c r="N1544" i="91"/>
  <c r="O1544" i="91"/>
  <c r="P1544" i="91"/>
  <c r="Q1544" i="91"/>
  <c r="C1545" i="91"/>
  <c r="D1545" i="91"/>
  <c r="E1545" i="91"/>
  <c r="F1545" i="91"/>
  <c r="G1545" i="91"/>
  <c r="H1545" i="91"/>
  <c r="I1545" i="91"/>
  <c r="J1545" i="91"/>
  <c r="K1545" i="91"/>
  <c r="L1545" i="91"/>
  <c r="M1545" i="91"/>
  <c r="N1545" i="91"/>
  <c r="O1545" i="91"/>
  <c r="P1545" i="91"/>
  <c r="Q1545" i="91"/>
  <c r="C1546" i="91"/>
  <c r="D1546" i="91"/>
  <c r="E1546" i="91"/>
  <c r="F1546" i="91"/>
  <c r="G1546" i="91"/>
  <c r="H1546" i="91"/>
  <c r="I1546" i="91"/>
  <c r="J1546" i="91"/>
  <c r="K1546" i="91"/>
  <c r="L1546" i="91"/>
  <c r="M1546" i="91"/>
  <c r="N1546" i="91"/>
  <c r="O1546" i="91"/>
  <c r="P1546" i="91"/>
  <c r="Q1546" i="91"/>
  <c r="C1547" i="91"/>
  <c r="D1547" i="91"/>
  <c r="E1547" i="91"/>
  <c r="F1547" i="91"/>
  <c r="G1547" i="91"/>
  <c r="H1547" i="91"/>
  <c r="I1547" i="91"/>
  <c r="J1547" i="91"/>
  <c r="K1547" i="91"/>
  <c r="L1547" i="91"/>
  <c r="M1547" i="91"/>
  <c r="N1547" i="91"/>
  <c r="O1547" i="91"/>
  <c r="P1547" i="91"/>
  <c r="Q1547" i="91"/>
  <c r="D1542" i="91"/>
  <c r="E1542" i="91"/>
  <c r="F1542" i="91"/>
  <c r="G1542" i="91"/>
  <c r="H1542" i="91"/>
  <c r="I1542" i="91"/>
  <c r="J1542" i="91"/>
  <c r="K1542" i="91"/>
  <c r="L1542" i="91"/>
  <c r="M1542" i="91"/>
  <c r="N1542" i="91"/>
  <c r="O1542" i="91"/>
  <c r="P1542" i="91"/>
  <c r="Q1542" i="91"/>
  <c r="C1542" i="91"/>
  <c r="C1536" i="91"/>
  <c r="D1536" i="91"/>
  <c r="E1536" i="91"/>
  <c r="F1536" i="91"/>
  <c r="G1536" i="91"/>
  <c r="H1536" i="91"/>
  <c r="I1536" i="91"/>
  <c r="J1536" i="91"/>
  <c r="K1536" i="91"/>
  <c r="L1536" i="91"/>
  <c r="M1536" i="91"/>
  <c r="N1536" i="91"/>
  <c r="O1536" i="91"/>
  <c r="P1536" i="91"/>
  <c r="Q1536" i="91"/>
  <c r="C1537" i="91"/>
  <c r="D1537" i="91"/>
  <c r="E1537" i="91"/>
  <c r="F1537" i="91"/>
  <c r="G1537" i="91"/>
  <c r="H1537" i="91"/>
  <c r="I1537" i="91"/>
  <c r="J1537" i="91"/>
  <c r="K1537" i="91"/>
  <c r="L1537" i="91"/>
  <c r="M1537" i="91"/>
  <c r="N1537" i="91"/>
  <c r="O1537" i="91"/>
  <c r="P1537" i="91"/>
  <c r="Q1537" i="91"/>
  <c r="C1538" i="91"/>
  <c r="D1538" i="91"/>
  <c r="E1538" i="91"/>
  <c r="F1538" i="91"/>
  <c r="G1538" i="91"/>
  <c r="H1538" i="91"/>
  <c r="I1538" i="91"/>
  <c r="J1538" i="91"/>
  <c r="K1538" i="91"/>
  <c r="L1538" i="91"/>
  <c r="M1538" i="91"/>
  <c r="N1538" i="91"/>
  <c r="O1538" i="91"/>
  <c r="P1538" i="91"/>
  <c r="Q1538" i="91"/>
  <c r="C1539" i="91"/>
  <c r="D1539" i="91"/>
  <c r="E1539" i="91"/>
  <c r="F1539" i="91"/>
  <c r="G1539" i="91"/>
  <c r="H1539" i="91"/>
  <c r="I1539" i="91"/>
  <c r="J1539" i="91"/>
  <c r="K1539" i="91"/>
  <c r="L1539" i="91"/>
  <c r="M1539" i="91"/>
  <c r="N1539" i="91"/>
  <c r="O1539" i="91"/>
  <c r="P1539" i="91"/>
  <c r="Q1539" i="91"/>
  <c r="C1540" i="91"/>
  <c r="D1540" i="91"/>
  <c r="E1540" i="91"/>
  <c r="F1540" i="91"/>
  <c r="G1540" i="91"/>
  <c r="H1540" i="91"/>
  <c r="I1540" i="91"/>
  <c r="J1540" i="91"/>
  <c r="K1540" i="91"/>
  <c r="L1540" i="91"/>
  <c r="M1540" i="91"/>
  <c r="N1540" i="91"/>
  <c r="O1540" i="91"/>
  <c r="P1540" i="91"/>
  <c r="Q1540" i="91"/>
  <c r="D1535" i="91"/>
  <c r="E1535" i="91"/>
  <c r="F1535" i="91"/>
  <c r="G1535" i="91"/>
  <c r="H1535" i="91"/>
  <c r="I1535" i="91"/>
  <c r="J1535" i="91"/>
  <c r="K1535" i="91"/>
  <c r="L1535" i="91"/>
  <c r="M1535" i="91"/>
  <c r="N1535" i="91"/>
  <c r="O1535" i="91"/>
  <c r="P1535" i="91"/>
  <c r="Q1535" i="91"/>
  <c r="C1535" i="91"/>
  <c r="C1529" i="91"/>
  <c r="D1529" i="91"/>
  <c r="E1529" i="91"/>
  <c r="F1529" i="91"/>
  <c r="G1529" i="91"/>
  <c r="H1529" i="91"/>
  <c r="I1529" i="91"/>
  <c r="J1529" i="91"/>
  <c r="K1529" i="91"/>
  <c r="L1529" i="91"/>
  <c r="M1529" i="91"/>
  <c r="N1529" i="91"/>
  <c r="O1529" i="91"/>
  <c r="P1529" i="91"/>
  <c r="Q1529" i="91"/>
  <c r="C1530" i="91"/>
  <c r="D1530" i="91"/>
  <c r="E1530" i="91"/>
  <c r="F1530" i="91"/>
  <c r="G1530" i="91"/>
  <c r="H1530" i="91"/>
  <c r="I1530" i="91"/>
  <c r="J1530" i="91"/>
  <c r="K1530" i="91"/>
  <c r="L1530" i="91"/>
  <c r="M1530" i="91"/>
  <c r="N1530" i="91"/>
  <c r="O1530" i="91"/>
  <c r="P1530" i="91"/>
  <c r="Q1530" i="91"/>
  <c r="C1531" i="91"/>
  <c r="D1531" i="91"/>
  <c r="E1531" i="91"/>
  <c r="F1531" i="91"/>
  <c r="G1531" i="91"/>
  <c r="H1531" i="91"/>
  <c r="I1531" i="91"/>
  <c r="J1531" i="91"/>
  <c r="K1531" i="91"/>
  <c r="L1531" i="91"/>
  <c r="M1531" i="91"/>
  <c r="N1531" i="91"/>
  <c r="O1531" i="91"/>
  <c r="P1531" i="91"/>
  <c r="Q1531" i="91"/>
  <c r="C1532" i="91"/>
  <c r="D1532" i="91"/>
  <c r="E1532" i="91"/>
  <c r="F1532" i="91"/>
  <c r="G1532" i="91"/>
  <c r="H1532" i="91"/>
  <c r="I1532" i="91"/>
  <c r="J1532" i="91"/>
  <c r="K1532" i="91"/>
  <c r="L1532" i="91"/>
  <c r="M1532" i="91"/>
  <c r="N1532" i="91"/>
  <c r="O1532" i="91"/>
  <c r="P1532" i="91"/>
  <c r="Q1532" i="91"/>
  <c r="C1533" i="91"/>
  <c r="D1533" i="91"/>
  <c r="E1533" i="91"/>
  <c r="F1533" i="91"/>
  <c r="G1533" i="91"/>
  <c r="H1533" i="91"/>
  <c r="I1533" i="91"/>
  <c r="J1533" i="91"/>
  <c r="K1533" i="91"/>
  <c r="L1533" i="91"/>
  <c r="M1533" i="91"/>
  <c r="N1533" i="91"/>
  <c r="O1533" i="91"/>
  <c r="P1533" i="91"/>
  <c r="Q1533" i="91"/>
  <c r="D1528" i="91"/>
  <c r="E1528" i="91"/>
  <c r="F1528" i="91"/>
  <c r="G1528" i="91"/>
  <c r="H1528" i="91"/>
  <c r="I1528" i="91"/>
  <c r="J1528" i="91"/>
  <c r="K1528" i="91"/>
  <c r="L1528" i="91"/>
  <c r="M1528" i="91"/>
  <c r="N1528" i="91"/>
  <c r="O1528" i="91"/>
  <c r="P1528" i="91"/>
  <c r="Q1528" i="91"/>
  <c r="C1528" i="91"/>
  <c r="C1522" i="91"/>
  <c r="D1522" i="91"/>
  <c r="E1522" i="91"/>
  <c r="F1522" i="91"/>
  <c r="G1522" i="91"/>
  <c r="H1522" i="91"/>
  <c r="I1522" i="91"/>
  <c r="J1522" i="91"/>
  <c r="K1522" i="91"/>
  <c r="L1522" i="91"/>
  <c r="M1522" i="91"/>
  <c r="N1522" i="91"/>
  <c r="O1522" i="91"/>
  <c r="P1522" i="91"/>
  <c r="Q1522" i="91"/>
  <c r="C1523" i="91"/>
  <c r="D1523" i="91"/>
  <c r="E1523" i="91"/>
  <c r="F1523" i="91"/>
  <c r="G1523" i="91"/>
  <c r="H1523" i="91"/>
  <c r="I1523" i="91"/>
  <c r="J1523" i="91"/>
  <c r="K1523" i="91"/>
  <c r="L1523" i="91"/>
  <c r="M1523" i="91"/>
  <c r="N1523" i="91"/>
  <c r="O1523" i="91"/>
  <c r="P1523" i="91"/>
  <c r="Q1523" i="91"/>
  <c r="C1524" i="91"/>
  <c r="D1524" i="91"/>
  <c r="E1524" i="91"/>
  <c r="F1524" i="91"/>
  <c r="G1524" i="91"/>
  <c r="H1524" i="91"/>
  <c r="I1524" i="91"/>
  <c r="J1524" i="91"/>
  <c r="K1524" i="91"/>
  <c r="L1524" i="91"/>
  <c r="M1524" i="91"/>
  <c r="N1524" i="91"/>
  <c r="O1524" i="91"/>
  <c r="P1524" i="91"/>
  <c r="Q1524" i="91"/>
  <c r="C1525" i="91"/>
  <c r="D1525" i="91"/>
  <c r="E1525" i="91"/>
  <c r="F1525" i="91"/>
  <c r="G1525" i="91"/>
  <c r="H1525" i="91"/>
  <c r="I1525" i="91"/>
  <c r="J1525" i="91"/>
  <c r="K1525" i="91"/>
  <c r="L1525" i="91"/>
  <c r="M1525" i="91"/>
  <c r="N1525" i="91"/>
  <c r="O1525" i="91"/>
  <c r="P1525" i="91"/>
  <c r="Q1525" i="91"/>
  <c r="C1526" i="91"/>
  <c r="D1526" i="91"/>
  <c r="E1526" i="91"/>
  <c r="F1526" i="91"/>
  <c r="G1526" i="91"/>
  <c r="H1526" i="91"/>
  <c r="I1526" i="91"/>
  <c r="J1526" i="91"/>
  <c r="K1526" i="91"/>
  <c r="L1526" i="91"/>
  <c r="M1526" i="91"/>
  <c r="N1526" i="91"/>
  <c r="O1526" i="91"/>
  <c r="P1526" i="91"/>
  <c r="Q1526" i="91"/>
  <c r="D1521" i="91"/>
  <c r="E1521" i="91"/>
  <c r="F1521" i="91"/>
  <c r="G1521" i="91"/>
  <c r="H1521" i="91"/>
  <c r="I1521" i="91"/>
  <c r="J1521" i="91"/>
  <c r="K1521" i="91"/>
  <c r="L1521" i="91"/>
  <c r="M1521" i="91"/>
  <c r="N1521" i="91"/>
  <c r="O1521" i="91"/>
  <c r="P1521" i="91"/>
  <c r="Q1521" i="91"/>
  <c r="C1521" i="91"/>
  <c r="C1515" i="91"/>
  <c r="D1515" i="91"/>
  <c r="E1515" i="91"/>
  <c r="F1515" i="91"/>
  <c r="G1515" i="91"/>
  <c r="H1515" i="91"/>
  <c r="I1515" i="91"/>
  <c r="J1515" i="91"/>
  <c r="K1515" i="91"/>
  <c r="L1515" i="91"/>
  <c r="M1515" i="91"/>
  <c r="N1515" i="91"/>
  <c r="O1515" i="91"/>
  <c r="P1515" i="91"/>
  <c r="Q1515" i="91"/>
  <c r="C1516" i="91"/>
  <c r="D1516" i="91"/>
  <c r="E1516" i="91"/>
  <c r="F1516" i="91"/>
  <c r="G1516" i="91"/>
  <c r="H1516" i="91"/>
  <c r="I1516" i="91"/>
  <c r="J1516" i="91"/>
  <c r="K1516" i="91"/>
  <c r="L1516" i="91"/>
  <c r="M1516" i="91"/>
  <c r="N1516" i="91"/>
  <c r="O1516" i="91"/>
  <c r="P1516" i="91"/>
  <c r="Q1516" i="91"/>
  <c r="C1517" i="91"/>
  <c r="D1517" i="91"/>
  <c r="E1517" i="91"/>
  <c r="F1517" i="91"/>
  <c r="G1517" i="91"/>
  <c r="H1517" i="91"/>
  <c r="I1517" i="91"/>
  <c r="J1517" i="91"/>
  <c r="K1517" i="91"/>
  <c r="L1517" i="91"/>
  <c r="M1517" i="91"/>
  <c r="N1517" i="91"/>
  <c r="O1517" i="91"/>
  <c r="P1517" i="91"/>
  <c r="Q1517" i="91"/>
  <c r="C1518" i="91"/>
  <c r="D1518" i="91"/>
  <c r="E1518" i="91"/>
  <c r="F1518" i="91"/>
  <c r="G1518" i="91"/>
  <c r="H1518" i="91"/>
  <c r="I1518" i="91"/>
  <c r="J1518" i="91"/>
  <c r="K1518" i="91"/>
  <c r="L1518" i="91"/>
  <c r="M1518" i="91"/>
  <c r="N1518" i="91"/>
  <c r="O1518" i="91"/>
  <c r="P1518" i="91"/>
  <c r="Q1518" i="91"/>
  <c r="C1519" i="91"/>
  <c r="D1519" i="91"/>
  <c r="E1519" i="91"/>
  <c r="F1519" i="91"/>
  <c r="G1519" i="91"/>
  <c r="H1519" i="91"/>
  <c r="I1519" i="91"/>
  <c r="J1519" i="91"/>
  <c r="K1519" i="91"/>
  <c r="L1519" i="91"/>
  <c r="M1519" i="91"/>
  <c r="N1519" i="91"/>
  <c r="O1519" i="91"/>
  <c r="P1519" i="91"/>
  <c r="Q1519" i="91"/>
  <c r="D1514" i="91"/>
  <c r="E1514" i="91"/>
  <c r="F1514" i="91"/>
  <c r="G1514" i="91"/>
  <c r="H1514" i="91"/>
  <c r="I1514" i="91"/>
  <c r="J1514" i="91"/>
  <c r="K1514" i="91"/>
  <c r="L1514" i="91"/>
  <c r="M1514" i="91"/>
  <c r="N1514" i="91"/>
  <c r="O1514" i="91"/>
  <c r="P1514" i="91"/>
  <c r="Q1514" i="91"/>
  <c r="C1514" i="91"/>
  <c r="C1508" i="91"/>
  <c r="D1508" i="91"/>
  <c r="E1508" i="91"/>
  <c r="F1508" i="91"/>
  <c r="G1508" i="91"/>
  <c r="H1508" i="91"/>
  <c r="I1508" i="91"/>
  <c r="J1508" i="91"/>
  <c r="K1508" i="91"/>
  <c r="L1508" i="91"/>
  <c r="M1508" i="91"/>
  <c r="N1508" i="91"/>
  <c r="O1508" i="91"/>
  <c r="P1508" i="91"/>
  <c r="Q1508" i="91"/>
  <c r="C1509" i="91"/>
  <c r="D1509" i="91"/>
  <c r="E1509" i="91"/>
  <c r="F1509" i="91"/>
  <c r="G1509" i="91"/>
  <c r="H1509" i="91"/>
  <c r="I1509" i="91"/>
  <c r="J1509" i="91"/>
  <c r="K1509" i="91"/>
  <c r="L1509" i="91"/>
  <c r="M1509" i="91"/>
  <c r="N1509" i="91"/>
  <c r="O1509" i="91"/>
  <c r="P1509" i="91"/>
  <c r="Q1509" i="91"/>
  <c r="C1510" i="91"/>
  <c r="D1510" i="91"/>
  <c r="E1510" i="91"/>
  <c r="F1510" i="91"/>
  <c r="G1510" i="91"/>
  <c r="H1510" i="91"/>
  <c r="I1510" i="91"/>
  <c r="J1510" i="91"/>
  <c r="K1510" i="91"/>
  <c r="L1510" i="91"/>
  <c r="M1510" i="91"/>
  <c r="N1510" i="91"/>
  <c r="O1510" i="91"/>
  <c r="P1510" i="91"/>
  <c r="Q1510" i="91"/>
  <c r="C1511" i="91"/>
  <c r="D1511" i="91"/>
  <c r="E1511" i="91"/>
  <c r="F1511" i="91"/>
  <c r="G1511" i="91"/>
  <c r="H1511" i="91"/>
  <c r="I1511" i="91"/>
  <c r="J1511" i="91"/>
  <c r="K1511" i="91"/>
  <c r="L1511" i="91"/>
  <c r="M1511" i="91"/>
  <c r="N1511" i="91"/>
  <c r="O1511" i="91"/>
  <c r="P1511" i="91"/>
  <c r="Q1511" i="91"/>
  <c r="C1512" i="91"/>
  <c r="D1512" i="91"/>
  <c r="E1512" i="91"/>
  <c r="F1512" i="91"/>
  <c r="G1512" i="91"/>
  <c r="H1512" i="91"/>
  <c r="I1512" i="91"/>
  <c r="J1512" i="91"/>
  <c r="K1512" i="91"/>
  <c r="L1512" i="91"/>
  <c r="M1512" i="91"/>
  <c r="N1512" i="91"/>
  <c r="O1512" i="91"/>
  <c r="P1512" i="91"/>
  <c r="Q1512" i="91"/>
  <c r="D1507" i="91"/>
  <c r="E1507" i="91"/>
  <c r="F1507" i="91"/>
  <c r="G1507" i="91"/>
  <c r="H1507" i="91"/>
  <c r="I1507" i="91"/>
  <c r="J1507" i="91"/>
  <c r="K1507" i="91"/>
  <c r="L1507" i="91"/>
  <c r="M1507" i="91"/>
  <c r="N1507" i="91"/>
  <c r="O1507" i="91"/>
  <c r="P1507" i="91"/>
  <c r="Q1507" i="91"/>
  <c r="C1507" i="91"/>
  <c r="C1501" i="91"/>
  <c r="D1501" i="91"/>
  <c r="E1501" i="91"/>
  <c r="F1501" i="91"/>
  <c r="G1501" i="91"/>
  <c r="H1501" i="91"/>
  <c r="I1501" i="91"/>
  <c r="J1501" i="91"/>
  <c r="K1501" i="91"/>
  <c r="L1501" i="91"/>
  <c r="M1501" i="91"/>
  <c r="N1501" i="91"/>
  <c r="O1501" i="91"/>
  <c r="P1501" i="91"/>
  <c r="Q1501" i="91"/>
  <c r="C1502" i="91"/>
  <c r="D1502" i="91"/>
  <c r="E1502" i="91"/>
  <c r="F1502" i="91"/>
  <c r="G1502" i="91"/>
  <c r="H1502" i="91"/>
  <c r="I1502" i="91"/>
  <c r="J1502" i="91"/>
  <c r="K1502" i="91"/>
  <c r="L1502" i="91"/>
  <c r="M1502" i="91"/>
  <c r="N1502" i="91"/>
  <c r="O1502" i="91"/>
  <c r="P1502" i="91"/>
  <c r="Q1502" i="91"/>
  <c r="C1503" i="91"/>
  <c r="D1503" i="91"/>
  <c r="E1503" i="91"/>
  <c r="F1503" i="91"/>
  <c r="G1503" i="91"/>
  <c r="H1503" i="91"/>
  <c r="I1503" i="91"/>
  <c r="J1503" i="91"/>
  <c r="K1503" i="91"/>
  <c r="L1503" i="91"/>
  <c r="M1503" i="91"/>
  <c r="N1503" i="91"/>
  <c r="O1503" i="91"/>
  <c r="P1503" i="91"/>
  <c r="Q1503" i="91"/>
  <c r="C1504" i="91"/>
  <c r="D1504" i="91"/>
  <c r="E1504" i="91"/>
  <c r="F1504" i="91"/>
  <c r="G1504" i="91"/>
  <c r="H1504" i="91"/>
  <c r="I1504" i="91"/>
  <c r="J1504" i="91"/>
  <c r="K1504" i="91"/>
  <c r="L1504" i="91"/>
  <c r="M1504" i="91"/>
  <c r="N1504" i="91"/>
  <c r="O1504" i="91"/>
  <c r="P1504" i="91"/>
  <c r="Q1504" i="91"/>
  <c r="C1505" i="91"/>
  <c r="D1505" i="91"/>
  <c r="E1505" i="91"/>
  <c r="F1505" i="91"/>
  <c r="G1505" i="91"/>
  <c r="H1505" i="91"/>
  <c r="I1505" i="91"/>
  <c r="J1505" i="91"/>
  <c r="K1505" i="91"/>
  <c r="L1505" i="91"/>
  <c r="M1505" i="91"/>
  <c r="N1505" i="91"/>
  <c r="O1505" i="91"/>
  <c r="P1505" i="91"/>
  <c r="Q1505" i="91"/>
  <c r="D1500" i="91"/>
  <c r="E1500" i="91"/>
  <c r="F1500" i="91"/>
  <c r="G1500" i="91"/>
  <c r="H1500" i="91"/>
  <c r="I1500" i="91"/>
  <c r="J1500" i="91"/>
  <c r="K1500" i="91"/>
  <c r="L1500" i="91"/>
  <c r="M1500" i="91"/>
  <c r="N1500" i="91"/>
  <c r="O1500" i="91"/>
  <c r="P1500" i="91"/>
  <c r="Q1500" i="91"/>
  <c r="C1500" i="91"/>
  <c r="C1494" i="91"/>
  <c r="D1494" i="91"/>
  <c r="E1494" i="91"/>
  <c r="F1494" i="91"/>
  <c r="G1494" i="91"/>
  <c r="H1494" i="91"/>
  <c r="I1494" i="91"/>
  <c r="J1494" i="91"/>
  <c r="K1494" i="91"/>
  <c r="L1494" i="91"/>
  <c r="M1494" i="91"/>
  <c r="N1494" i="91"/>
  <c r="O1494" i="91"/>
  <c r="P1494" i="91"/>
  <c r="Q1494" i="91"/>
  <c r="C1495" i="91"/>
  <c r="D1495" i="91"/>
  <c r="E1495" i="91"/>
  <c r="F1495" i="91"/>
  <c r="G1495" i="91"/>
  <c r="H1495" i="91"/>
  <c r="I1495" i="91"/>
  <c r="J1495" i="91"/>
  <c r="K1495" i="91"/>
  <c r="L1495" i="91"/>
  <c r="M1495" i="91"/>
  <c r="N1495" i="91"/>
  <c r="O1495" i="91"/>
  <c r="P1495" i="91"/>
  <c r="Q1495" i="91"/>
  <c r="C1496" i="91"/>
  <c r="D1496" i="91"/>
  <c r="E1496" i="91"/>
  <c r="F1496" i="91"/>
  <c r="G1496" i="91"/>
  <c r="H1496" i="91"/>
  <c r="I1496" i="91"/>
  <c r="J1496" i="91"/>
  <c r="K1496" i="91"/>
  <c r="L1496" i="91"/>
  <c r="M1496" i="91"/>
  <c r="N1496" i="91"/>
  <c r="O1496" i="91"/>
  <c r="P1496" i="91"/>
  <c r="Q1496" i="91"/>
  <c r="C1497" i="91"/>
  <c r="D1497" i="91"/>
  <c r="E1497" i="91"/>
  <c r="F1497" i="91"/>
  <c r="G1497" i="91"/>
  <c r="H1497" i="91"/>
  <c r="I1497" i="91"/>
  <c r="J1497" i="91"/>
  <c r="K1497" i="91"/>
  <c r="L1497" i="91"/>
  <c r="M1497" i="91"/>
  <c r="N1497" i="91"/>
  <c r="O1497" i="91"/>
  <c r="P1497" i="91"/>
  <c r="Q1497" i="91"/>
  <c r="C1498" i="91"/>
  <c r="D1498" i="91"/>
  <c r="E1498" i="91"/>
  <c r="F1498" i="91"/>
  <c r="G1498" i="91"/>
  <c r="H1498" i="91"/>
  <c r="I1498" i="91"/>
  <c r="J1498" i="91"/>
  <c r="K1498" i="91"/>
  <c r="L1498" i="91"/>
  <c r="M1498" i="91"/>
  <c r="N1498" i="91"/>
  <c r="O1498" i="91"/>
  <c r="P1498" i="91"/>
  <c r="Q1498" i="91"/>
  <c r="D1493" i="91"/>
  <c r="E1493" i="91"/>
  <c r="F1493" i="91"/>
  <c r="G1493" i="91"/>
  <c r="H1493" i="91"/>
  <c r="I1493" i="91"/>
  <c r="J1493" i="91"/>
  <c r="K1493" i="91"/>
  <c r="L1493" i="91"/>
  <c r="M1493" i="91"/>
  <c r="N1493" i="91"/>
  <c r="O1493" i="91"/>
  <c r="P1493" i="91"/>
  <c r="Q1493" i="91"/>
  <c r="C1493" i="91"/>
  <c r="C1487" i="91"/>
  <c r="D1487" i="91"/>
  <c r="E1487" i="91"/>
  <c r="F1487" i="91"/>
  <c r="G1487" i="91"/>
  <c r="H1487" i="91"/>
  <c r="I1487" i="91"/>
  <c r="J1487" i="91"/>
  <c r="K1487" i="91"/>
  <c r="L1487" i="91"/>
  <c r="M1487" i="91"/>
  <c r="N1487" i="91"/>
  <c r="O1487" i="91"/>
  <c r="P1487" i="91"/>
  <c r="Q1487" i="91"/>
  <c r="C1488" i="91"/>
  <c r="D1488" i="91"/>
  <c r="E1488" i="91"/>
  <c r="F1488" i="91"/>
  <c r="G1488" i="91"/>
  <c r="H1488" i="91"/>
  <c r="I1488" i="91"/>
  <c r="J1488" i="91"/>
  <c r="K1488" i="91"/>
  <c r="L1488" i="91"/>
  <c r="M1488" i="91"/>
  <c r="N1488" i="91"/>
  <c r="O1488" i="91"/>
  <c r="P1488" i="91"/>
  <c r="Q1488" i="91"/>
  <c r="C1489" i="91"/>
  <c r="D1489" i="91"/>
  <c r="E1489" i="91"/>
  <c r="F1489" i="91"/>
  <c r="G1489" i="91"/>
  <c r="H1489" i="91"/>
  <c r="I1489" i="91"/>
  <c r="J1489" i="91"/>
  <c r="K1489" i="91"/>
  <c r="L1489" i="91"/>
  <c r="M1489" i="91"/>
  <c r="N1489" i="91"/>
  <c r="O1489" i="91"/>
  <c r="P1489" i="91"/>
  <c r="Q1489" i="91"/>
  <c r="C1490" i="91"/>
  <c r="D1490" i="91"/>
  <c r="E1490" i="91"/>
  <c r="F1490" i="91"/>
  <c r="G1490" i="91"/>
  <c r="H1490" i="91"/>
  <c r="I1490" i="91"/>
  <c r="J1490" i="91"/>
  <c r="K1490" i="91"/>
  <c r="L1490" i="91"/>
  <c r="M1490" i="91"/>
  <c r="N1490" i="91"/>
  <c r="O1490" i="91"/>
  <c r="P1490" i="91"/>
  <c r="Q1490" i="91"/>
  <c r="C1491" i="91"/>
  <c r="D1491" i="91"/>
  <c r="E1491" i="91"/>
  <c r="F1491" i="91"/>
  <c r="G1491" i="91"/>
  <c r="H1491" i="91"/>
  <c r="I1491" i="91"/>
  <c r="J1491" i="91"/>
  <c r="K1491" i="91"/>
  <c r="L1491" i="91"/>
  <c r="M1491" i="91"/>
  <c r="N1491" i="91"/>
  <c r="O1491" i="91"/>
  <c r="P1491" i="91"/>
  <c r="Q1491" i="91"/>
  <c r="D1486" i="91"/>
  <c r="E1486" i="91"/>
  <c r="F1486" i="91"/>
  <c r="G1486" i="91"/>
  <c r="H1486" i="91"/>
  <c r="I1486" i="91"/>
  <c r="J1486" i="91"/>
  <c r="K1486" i="91"/>
  <c r="L1486" i="91"/>
  <c r="M1486" i="91"/>
  <c r="N1486" i="91"/>
  <c r="O1486" i="91"/>
  <c r="P1486" i="91"/>
  <c r="Q1486" i="91"/>
  <c r="C1486" i="91"/>
  <c r="C1480" i="91"/>
  <c r="D1480" i="91"/>
  <c r="E1480" i="91"/>
  <c r="F1480" i="91"/>
  <c r="G1480" i="91"/>
  <c r="H1480" i="91"/>
  <c r="I1480" i="91"/>
  <c r="J1480" i="91"/>
  <c r="K1480" i="91"/>
  <c r="L1480" i="91"/>
  <c r="M1480" i="91"/>
  <c r="N1480" i="91"/>
  <c r="O1480" i="91"/>
  <c r="P1480" i="91"/>
  <c r="Q1480" i="91"/>
  <c r="C1481" i="91"/>
  <c r="D1481" i="91"/>
  <c r="E1481" i="91"/>
  <c r="F1481" i="91"/>
  <c r="G1481" i="91"/>
  <c r="H1481" i="91"/>
  <c r="I1481" i="91"/>
  <c r="J1481" i="91"/>
  <c r="K1481" i="91"/>
  <c r="L1481" i="91"/>
  <c r="M1481" i="91"/>
  <c r="N1481" i="91"/>
  <c r="O1481" i="91"/>
  <c r="P1481" i="91"/>
  <c r="Q1481" i="91"/>
  <c r="C1482" i="91"/>
  <c r="D1482" i="91"/>
  <c r="E1482" i="91"/>
  <c r="F1482" i="91"/>
  <c r="G1482" i="91"/>
  <c r="H1482" i="91"/>
  <c r="I1482" i="91"/>
  <c r="J1482" i="91"/>
  <c r="K1482" i="91"/>
  <c r="L1482" i="91"/>
  <c r="M1482" i="91"/>
  <c r="N1482" i="91"/>
  <c r="O1482" i="91"/>
  <c r="P1482" i="91"/>
  <c r="Q1482" i="91"/>
  <c r="C1483" i="91"/>
  <c r="D1483" i="91"/>
  <c r="E1483" i="91"/>
  <c r="F1483" i="91"/>
  <c r="G1483" i="91"/>
  <c r="H1483" i="91"/>
  <c r="I1483" i="91"/>
  <c r="J1483" i="91"/>
  <c r="K1483" i="91"/>
  <c r="L1483" i="91"/>
  <c r="M1483" i="91"/>
  <c r="N1483" i="91"/>
  <c r="O1483" i="91"/>
  <c r="P1483" i="91"/>
  <c r="Q1483" i="91"/>
  <c r="C1484" i="91"/>
  <c r="D1484" i="91"/>
  <c r="E1484" i="91"/>
  <c r="F1484" i="91"/>
  <c r="G1484" i="91"/>
  <c r="H1484" i="91"/>
  <c r="I1484" i="91"/>
  <c r="J1484" i="91"/>
  <c r="K1484" i="91"/>
  <c r="L1484" i="91"/>
  <c r="M1484" i="91"/>
  <c r="N1484" i="91"/>
  <c r="O1484" i="91"/>
  <c r="P1484" i="91"/>
  <c r="Q1484" i="91"/>
  <c r="D1479" i="91"/>
  <c r="E1479" i="91"/>
  <c r="F1479" i="91"/>
  <c r="G1479" i="91"/>
  <c r="H1479" i="91"/>
  <c r="I1479" i="91"/>
  <c r="J1479" i="91"/>
  <c r="K1479" i="91"/>
  <c r="L1479" i="91"/>
  <c r="M1479" i="91"/>
  <c r="N1479" i="91"/>
  <c r="O1479" i="91"/>
  <c r="P1479" i="91"/>
  <c r="Q1479" i="91"/>
  <c r="C1479" i="91"/>
  <c r="C1473" i="91"/>
  <c r="D1473" i="91"/>
  <c r="E1473" i="91"/>
  <c r="F1473" i="91"/>
  <c r="G1473" i="91"/>
  <c r="H1473" i="91"/>
  <c r="I1473" i="91"/>
  <c r="J1473" i="91"/>
  <c r="K1473" i="91"/>
  <c r="L1473" i="91"/>
  <c r="M1473" i="91"/>
  <c r="N1473" i="91"/>
  <c r="O1473" i="91"/>
  <c r="P1473" i="91"/>
  <c r="Q1473" i="91"/>
  <c r="C1474" i="91"/>
  <c r="D1474" i="91"/>
  <c r="E1474" i="91"/>
  <c r="F1474" i="91"/>
  <c r="G1474" i="91"/>
  <c r="H1474" i="91"/>
  <c r="I1474" i="91"/>
  <c r="J1474" i="91"/>
  <c r="K1474" i="91"/>
  <c r="L1474" i="91"/>
  <c r="M1474" i="91"/>
  <c r="N1474" i="91"/>
  <c r="O1474" i="91"/>
  <c r="P1474" i="91"/>
  <c r="Q1474" i="91"/>
  <c r="C1475" i="91"/>
  <c r="D1475" i="91"/>
  <c r="E1475" i="91"/>
  <c r="F1475" i="91"/>
  <c r="G1475" i="91"/>
  <c r="H1475" i="91"/>
  <c r="I1475" i="91"/>
  <c r="J1475" i="91"/>
  <c r="K1475" i="91"/>
  <c r="L1475" i="91"/>
  <c r="M1475" i="91"/>
  <c r="N1475" i="91"/>
  <c r="O1475" i="91"/>
  <c r="P1475" i="91"/>
  <c r="Q1475" i="91"/>
  <c r="C1476" i="91"/>
  <c r="D1476" i="91"/>
  <c r="E1476" i="91"/>
  <c r="F1476" i="91"/>
  <c r="G1476" i="91"/>
  <c r="H1476" i="91"/>
  <c r="I1476" i="91"/>
  <c r="J1476" i="91"/>
  <c r="K1476" i="91"/>
  <c r="L1476" i="91"/>
  <c r="M1476" i="91"/>
  <c r="N1476" i="91"/>
  <c r="O1476" i="91"/>
  <c r="P1476" i="91"/>
  <c r="Q1476" i="91"/>
  <c r="C1477" i="91"/>
  <c r="D1477" i="91"/>
  <c r="E1477" i="91"/>
  <c r="F1477" i="91"/>
  <c r="G1477" i="91"/>
  <c r="H1477" i="91"/>
  <c r="I1477" i="91"/>
  <c r="J1477" i="91"/>
  <c r="K1477" i="91"/>
  <c r="L1477" i="91"/>
  <c r="M1477" i="91"/>
  <c r="N1477" i="91"/>
  <c r="O1477" i="91"/>
  <c r="P1477" i="91"/>
  <c r="Q1477" i="91"/>
  <c r="D1472" i="91"/>
  <c r="E1472" i="91"/>
  <c r="F1472" i="91"/>
  <c r="G1472" i="91"/>
  <c r="H1472" i="91"/>
  <c r="I1472" i="91"/>
  <c r="J1472" i="91"/>
  <c r="K1472" i="91"/>
  <c r="L1472" i="91"/>
  <c r="M1472" i="91"/>
  <c r="N1472" i="91"/>
  <c r="O1472" i="91"/>
  <c r="P1472" i="91"/>
  <c r="Q1472" i="91"/>
  <c r="C1472" i="91"/>
  <c r="C1466" i="91"/>
  <c r="D1466" i="91"/>
  <c r="E1466" i="91"/>
  <c r="F1466" i="91"/>
  <c r="G1466" i="91"/>
  <c r="H1466" i="91"/>
  <c r="I1466" i="91"/>
  <c r="J1466" i="91"/>
  <c r="K1466" i="91"/>
  <c r="L1466" i="91"/>
  <c r="M1466" i="91"/>
  <c r="N1466" i="91"/>
  <c r="O1466" i="91"/>
  <c r="P1466" i="91"/>
  <c r="Q1466" i="91"/>
  <c r="C1467" i="91"/>
  <c r="D1467" i="91"/>
  <c r="E1467" i="91"/>
  <c r="F1467" i="91"/>
  <c r="G1467" i="91"/>
  <c r="H1467" i="91"/>
  <c r="I1467" i="91"/>
  <c r="J1467" i="91"/>
  <c r="K1467" i="91"/>
  <c r="L1467" i="91"/>
  <c r="M1467" i="91"/>
  <c r="N1467" i="91"/>
  <c r="O1467" i="91"/>
  <c r="P1467" i="91"/>
  <c r="Q1467" i="91"/>
  <c r="C1468" i="91"/>
  <c r="D1468" i="91"/>
  <c r="E1468" i="91"/>
  <c r="F1468" i="91"/>
  <c r="G1468" i="91"/>
  <c r="H1468" i="91"/>
  <c r="I1468" i="91"/>
  <c r="J1468" i="91"/>
  <c r="K1468" i="91"/>
  <c r="L1468" i="91"/>
  <c r="M1468" i="91"/>
  <c r="N1468" i="91"/>
  <c r="O1468" i="91"/>
  <c r="P1468" i="91"/>
  <c r="Q1468" i="91"/>
  <c r="C1469" i="91"/>
  <c r="D1469" i="91"/>
  <c r="E1469" i="91"/>
  <c r="F1469" i="91"/>
  <c r="G1469" i="91"/>
  <c r="H1469" i="91"/>
  <c r="I1469" i="91"/>
  <c r="J1469" i="91"/>
  <c r="K1469" i="91"/>
  <c r="L1469" i="91"/>
  <c r="M1469" i="91"/>
  <c r="N1469" i="91"/>
  <c r="O1469" i="91"/>
  <c r="P1469" i="91"/>
  <c r="Q1469" i="91"/>
  <c r="C1470" i="91"/>
  <c r="D1470" i="91"/>
  <c r="E1470" i="91"/>
  <c r="F1470" i="91"/>
  <c r="G1470" i="91"/>
  <c r="H1470" i="91"/>
  <c r="I1470" i="91"/>
  <c r="J1470" i="91"/>
  <c r="K1470" i="91"/>
  <c r="L1470" i="91"/>
  <c r="M1470" i="91"/>
  <c r="N1470" i="91"/>
  <c r="O1470" i="91"/>
  <c r="P1470" i="91"/>
  <c r="Q1470" i="91"/>
  <c r="D1465" i="91"/>
  <c r="E1465" i="91"/>
  <c r="F1465" i="91"/>
  <c r="G1465" i="91"/>
  <c r="H1465" i="91"/>
  <c r="I1465" i="91"/>
  <c r="J1465" i="91"/>
  <c r="K1465" i="91"/>
  <c r="L1465" i="91"/>
  <c r="M1465" i="91"/>
  <c r="N1465" i="91"/>
  <c r="O1465" i="91"/>
  <c r="P1465" i="91"/>
  <c r="Q1465" i="91"/>
  <c r="C1465" i="91"/>
  <c r="C1459" i="91"/>
  <c r="D1459" i="91"/>
  <c r="E1459" i="91"/>
  <c r="F1459" i="91"/>
  <c r="G1459" i="91"/>
  <c r="H1459" i="91"/>
  <c r="I1459" i="91"/>
  <c r="J1459" i="91"/>
  <c r="K1459" i="91"/>
  <c r="L1459" i="91"/>
  <c r="M1459" i="91"/>
  <c r="N1459" i="91"/>
  <c r="O1459" i="91"/>
  <c r="P1459" i="91"/>
  <c r="Q1459" i="91"/>
  <c r="C1460" i="91"/>
  <c r="D1460" i="91"/>
  <c r="E1460" i="91"/>
  <c r="F1460" i="91"/>
  <c r="G1460" i="91"/>
  <c r="H1460" i="91"/>
  <c r="I1460" i="91"/>
  <c r="J1460" i="91"/>
  <c r="K1460" i="91"/>
  <c r="L1460" i="91"/>
  <c r="M1460" i="91"/>
  <c r="N1460" i="91"/>
  <c r="O1460" i="91"/>
  <c r="P1460" i="91"/>
  <c r="Q1460" i="91"/>
  <c r="C1461" i="91"/>
  <c r="D1461" i="91"/>
  <c r="E1461" i="91"/>
  <c r="F1461" i="91"/>
  <c r="G1461" i="91"/>
  <c r="H1461" i="91"/>
  <c r="I1461" i="91"/>
  <c r="J1461" i="91"/>
  <c r="K1461" i="91"/>
  <c r="L1461" i="91"/>
  <c r="M1461" i="91"/>
  <c r="N1461" i="91"/>
  <c r="O1461" i="91"/>
  <c r="P1461" i="91"/>
  <c r="Q1461" i="91"/>
  <c r="C1462" i="91"/>
  <c r="D1462" i="91"/>
  <c r="E1462" i="91"/>
  <c r="F1462" i="91"/>
  <c r="G1462" i="91"/>
  <c r="H1462" i="91"/>
  <c r="I1462" i="91"/>
  <c r="J1462" i="91"/>
  <c r="K1462" i="91"/>
  <c r="L1462" i="91"/>
  <c r="M1462" i="91"/>
  <c r="N1462" i="91"/>
  <c r="O1462" i="91"/>
  <c r="P1462" i="91"/>
  <c r="Q1462" i="91"/>
  <c r="C1463" i="91"/>
  <c r="D1463" i="91"/>
  <c r="E1463" i="91"/>
  <c r="F1463" i="91"/>
  <c r="G1463" i="91"/>
  <c r="H1463" i="91"/>
  <c r="I1463" i="91"/>
  <c r="J1463" i="91"/>
  <c r="K1463" i="91"/>
  <c r="L1463" i="91"/>
  <c r="M1463" i="91"/>
  <c r="N1463" i="91"/>
  <c r="O1463" i="91"/>
  <c r="P1463" i="91"/>
  <c r="Q1463" i="91"/>
  <c r="D1458" i="91"/>
  <c r="E1458" i="91"/>
  <c r="F1458" i="91"/>
  <c r="G1458" i="91"/>
  <c r="H1458" i="91"/>
  <c r="I1458" i="91"/>
  <c r="J1458" i="91"/>
  <c r="K1458" i="91"/>
  <c r="L1458" i="91"/>
  <c r="M1458" i="91"/>
  <c r="N1458" i="91"/>
  <c r="O1458" i="91"/>
  <c r="P1458" i="91"/>
  <c r="Q1458" i="91"/>
  <c r="C1458" i="91"/>
  <c r="C1452" i="91"/>
  <c r="D1452" i="91"/>
  <c r="E1452" i="91"/>
  <c r="F1452" i="91"/>
  <c r="G1452" i="91"/>
  <c r="H1452" i="91"/>
  <c r="I1452" i="91"/>
  <c r="J1452" i="91"/>
  <c r="K1452" i="91"/>
  <c r="L1452" i="91"/>
  <c r="M1452" i="91"/>
  <c r="N1452" i="91"/>
  <c r="O1452" i="91"/>
  <c r="P1452" i="91"/>
  <c r="Q1452" i="91"/>
  <c r="C1453" i="91"/>
  <c r="D1453" i="91"/>
  <c r="E1453" i="91"/>
  <c r="F1453" i="91"/>
  <c r="G1453" i="91"/>
  <c r="H1453" i="91"/>
  <c r="I1453" i="91"/>
  <c r="J1453" i="91"/>
  <c r="K1453" i="91"/>
  <c r="L1453" i="91"/>
  <c r="M1453" i="91"/>
  <c r="N1453" i="91"/>
  <c r="O1453" i="91"/>
  <c r="P1453" i="91"/>
  <c r="Q1453" i="91"/>
  <c r="C1454" i="91"/>
  <c r="D1454" i="91"/>
  <c r="E1454" i="91"/>
  <c r="F1454" i="91"/>
  <c r="G1454" i="91"/>
  <c r="H1454" i="91"/>
  <c r="I1454" i="91"/>
  <c r="J1454" i="91"/>
  <c r="K1454" i="91"/>
  <c r="L1454" i="91"/>
  <c r="M1454" i="91"/>
  <c r="N1454" i="91"/>
  <c r="O1454" i="91"/>
  <c r="P1454" i="91"/>
  <c r="Q1454" i="91"/>
  <c r="C1455" i="91"/>
  <c r="D1455" i="91"/>
  <c r="E1455" i="91"/>
  <c r="F1455" i="91"/>
  <c r="G1455" i="91"/>
  <c r="H1455" i="91"/>
  <c r="I1455" i="91"/>
  <c r="J1455" i="91"/>
  <c r="K1455" i="91"/>
  <c r="L1455" i="91"/>
  <c r="M1455" i="91"/>
  <c r="N1455" i="91"/>
  <c r="O1455" i="91"/>
  <c r="P1455" i="91"/>
  <c r="Q1455" i="91"/>
  <c r="C1456" i="91"/>
  <c r="D1456" i="91"/>
  <c r="E1456" i="91"/>
  <c r="F1456" i="91"/>
  <c r="G1456" i="91"/>
  <c r="H1456" i="91"/>
  <c r="I1456" i="91"/>
  <c r="J1456" i="91"/>
  <c r="K1456" i="91"/>
  <c r="L1456" i="91"/>
  <c r="M1456" i="91"/>
  <c r="N1456" i="91"/>
  <c r="O1456" i="91"/>
  <c r="P1456" i="91"/>
  <c r="Q1456" i="91"/>
  <c r="D1451" i="91"/>
  <c r="E1451" i="91"/>
  <c r="F1451" i="91"/>
  <c r="G1451" i="91"/>
  <c r="H1451" i="91"/>
  <c r="I1451" i="91"/>
  <c r="J1451" i="91"/>
  <c r="K1451" i="91"/>
  <c r="L1451" i="91"/>
  <c r="M1451" i="91"/>
  <c r="N1451" i="91"/>
  <c r="O1451" i="91"/>
  <c r="P1451" i="91"/>
  <c r="Q1451" i="91"/>
  <c r="C1451" i="91"/>
  <c r="C1445" i="91"/>
  <c r="D1445" i="91"/>
  <c r="E1445" i="91"/>
  <c r="F1445" i="91"/>
  <c r="G1445" i="91"/>
  <c r="H1445" i="91"/>
  <c r="I1445" i="91"/>
  <c r="J1445" i="91"/>
  <c r="K1445" i="91"/>
  <c r="L1445" i="91"/>
  <c r="M1445" i="91"/>
  <c r="N1445" i="91"/>
  <c r="O1445" i="91"/>
  <c r="P1445" i="91"/>
  <c r="Q1445" i="91"/>
  <c r="C1446" i="91"/>
  <c r="D1446" i="91"/>
  <c r="E1446" i="91"/>
  <c r="F1446" i="91"/>
  <c r="G1446" i="91"/>
  <c r="H1446" i="91"/>
  <c r="I1446" i="91"/>
  <c r="J1446" i="91"/>
  <c r="K1446" i="91"/>
  <c r="L1446" i="91"/>
  <c r="M1446" i="91"/>
  <c r="N1446" i="91"/>
  <c r="O1446" i="91"/>
  <c r="P1446" i="91"/>
  <c r="Q1446" i="91"/>
  <c r="C1447" i="91"/>
  <c r="D1447" i="91"/>
  <c r="E1447" i="91"/>
  <c r="F1447" i="91"/>
  <c r="G1447" i="91"/>
  <c r="H1447" i="91"/>
  <c r="I1447" i="91"/>
  <c r="J1447" i="91"/>
  <c r="K1447" i="91"/>
  <c r="L1447" i="91"/>
  <c r="M1447" i="91"/>
  <c r="N1447" i="91"/>
  <c r="O1447" i="91"/>
  <c r="P1447" i="91"/>
  <c r="Q1447" i="91"/>
  <c r="C1448" i="91"/>
  <c r="D1448" i="91"/>
  <c r="E1448" i="91"/>
  <c r="F1448" i="91"/>
  <c r="G1448" i="91"/>
  <c r="H1448" i="91"/>
  <c r="I1448" i="91"/>
  <c r="J1448" i="91"/>
  <c r="K1448" i="91"/>
  <c r="L1448" i="91"/>
  <c r="M1448" i="91"/>
  <c r="N1448" i="91"/>
  <c r="O1448" i="91"/>
  <c r="P1448" i="91"/>
  <c r="Q1448" i="91"/>
  <c r="C1449" i="91"/>
  <c r="D1449" i="91"/>
  <c r="E1449" i="91"/>
  <c r="F1449" i="91"/>
  <c r="G1449" i="91"/>
  <c r="H1449" i="91"/>
  <c r="I1449" i="91"/>
  <c r="J1449" i="91"/>
  <c r="K1449" i="91"/>
  <c r="L1449" i="91"/>
  <c r="M1449" i="91"/>
  <c r="N1449" i="91"/>
  <c r="O1449" i="91"/>
  <c r="P1449" i="91"/>
  <c r="Q1449" i="91"/>
  <c r="D1444" i="91"/>
  <c r="E1444" i="91"/>
  <c r="F1444" i="91"/>
  <c r="G1444" i="91"/>
  <c r="H1444" i="91"/>
  <c r="I1444" i="91"/>
  <c r="J1444" i="91"/>
  <c r="K1444" i="91"/>
  <c r="L1444" i="91"/>
  <c r="M1444" i="91"/>
  <c r="N1444" i="91"/>
  <c r="O1444" i="91"/>
  <c r="P1444" i="91"/>
  <c r="Q1444" i="91"/>
  <c r="C1444" i="91"/>
  <c r="C1438" i="91"/>
  <c r="D1438" i="91"/>
  <c r="E1438" i="91"/>
  <c r="F1438" i="91"/>
  <c r="G1438" i="91"/>
  <c r="H1438" i="91"/>
  <c r="I1438" i="91"/>
  <c r="J1438" i="91"/>
  <c r="K1438" i="91"/>
  <c r="L1438" i="91"/>
  <c r="M1438" i="91"/>
  <c r="N1438" i="91"/>
  <c r="O1438" i="91"/>
  <c r="P1438" i="91"/>
  <c r="Q1438" i="91"/>
  <c r="C1439" i="91"/>
  <c r="D1439" i="91"/>
  <c r="E1439" i="91"/>
  <c r="F1439" i="91"/>
  <c r="G1439" i="91"/>
  <c r="H1439" i="91"/>
  <c r="I1439" i="91"/>
  <c r="J1439" i="91"/>
  <c r="K1439" i="91"/>
  <c r="L1439" i="91"/>
  <c r="M1439" i="91"/>
  <c r="N1439" i="91"/>
  <c r="O1439" i="91"/>
  <c r="P1439" i="91"/>
  <c r="Q1439" i="91"/>
  <c r="C1440" i="91"/>
  <c r="D1440" i="91"/>
  <c r="E1440" i="91"/>
  <c r="F1440" i="91"/>
  <c r="G1440" i="91"/>
  <c r="H1440" i="91"/>
  <c r="I1440" i="91"/>
  <c r="J1440" i="91"/>
  <c r="K1440" i="91"/>
  <c r="L1440" i="91"/>
  <c r="M1440" i="91"/>
  <c r="N1440" i="91"/>
  <c r="O1440" i="91"/>
  <c r="P1440" i="91"/>
  <c r="Q1440" i="91"/>
  <c r="C1441" i="91"/>
  <c r="D1441" i="91"/>
  <c r="E1441" i="91"/>
  <c r="F1441" i="91"/>
  <c r="G1441" i="91"/>
  <c r="H1441" i="91"/>
  <c r="I1441" i="91"/>
  <c r="J1441" i="91"/>
  <c r="K1441" i="91"/>
  <c r="L1441" i="91"/>
  <c r="M1441" i="91"/>
  <c r="N1441" i="91"/>
  <c r="O1441" i="91"/>
  <c r="P1441" i="91"/>
  <c r="Q1441" i="91"/>
  <c r="C1442" i="91"/>
  <c r="D1442" i="91"/>
  <c r="E1442" i="91"/>
  <c r="F1442" i="91"/>
  <c r="G1442" i="91"/>
  <c r="H1442" i="91"/>
  <c r="I1442" i="91"/>
  <c r="J1442" i="91"/>
  <c r="K1442" i="91"/>
  <c r="L1442" i="91"/>
  <c r="M1442" i="91"/>
  <c r="N1442" i="91"/>
  <c r="O1442" i="91"/>
  <c r="P1442" i="91"/>
  <c r="Q1442" i="91"/>
  <c r="D1437" i="91"/>
  <c r="E1437" i="91"/>
  <c r="F1437" i="91"/>
  <c r="G1437" i="91"/>
  <c r="H1437" i="91"/>
  <c r="I1437" i="91"/>
  <c r="J1437" i="91"/>
  <c r="K1437" i="91"/>
  <c r="L1437" i="91"/>
  <c r="M1437" i="91"/>
  <c r="N1437" i="91"/>
  <c r="O1437" i="91"/>
  <c r="P1437" i="91"/>
  <c r="Q1437" i="91"/>
  <c r="C1437" i="91"/>
  <c r="C1431" i="91"/>
  <c r="D1431" i="91"/>
  <c r="E1431" i="91"/>
  <c r="F1431" i="91"/>
  <c r="G1431" i="91"/>
  <c r="H1431" i="91"/>
  <c r="I1431" i="91"/>
  <c r="J1431" i="91"/>
  <c r="K1431" i="91"/>
  <c r="L1431" i="91"/>
  <c r="M1431" i="91"/>
  <c r="N1431" i="91"/>
  <c r="O1431" i="91"/>
  <c r="P1431" i="91"/>
  <c r="Q1431" i="91"/>
  <c r="C1432" i="91"/>
  <c r="D1432" i="91"/>
  <c r="E1432" i="91"/>
  <c r="F1432" i="91"/>
  <c r="G1432" i="91"/>
  <c r="H1432" i="91"/>
  <c r="I1432" i="91"/>
  <c r="J1432" i="91"/>
  <c r="K1432" i="91"/>
  <c r="L1432" i="91"/>
  <c r="M1432" i="91"/>
  <c r="N1432" i="91"/>
  <c r="O1432" i="91"/>
  <c r="P1432" i="91"/>
  <c r="Q1432" i="91"/>
  <c r="C1433" i="91"/>
  <c r="D1433" i="91"/>
  <c r="E1433" i="91"/>
  <c r="F1433" i="91"/>
  <c r="G1433" i="91"/>
  <c r="H1433" i="91"/>
  <c r="I1433" i="91"/>
  <c r="J1433" i="91"/>
  <c r="K1433" i="91"/>
  <c r="L1433" i="91"/>
  <c r="M1433" i="91"/>
  <c r="N1433" i="91"/>
  <c r="O1433" i="91"/>
  <c r="P1433" i="91"/>
  <c r="Q1433" i="91"/>
  <c r="C1434" i="91"/>
  <c r="D1434" i="91"/>
  <c r="E1434" i="91"/>
  <c r="F1434" i="91"/>
  <c r="G1434" i="91"/>
  <c r="H1434" i="91"/>
  <c r="I1434" i="91"/>
  <c r="J1434" i="91"/>
  <c r="K1434" i="91"/>
  <c r="L1434" i="91"/>
  <c r="M1434" i="91"/>
  <c r="N1434" i="91"/>
  <c r="O1434" i="91"/>
  <c r="P1434" i="91"/>
  <c r="Q1434" i="91"/>
  <c r="C1435" i="91"/>
  <c r="D1435" i="91"/>
  <c r="E1435" i="91"/>
  <c r="F1435" i="91"/>
  <c r="G1435" i="91"/>
  <c r="H1435" i="91"/>
  <c r="I1435" i="91"/>
  <c r="J1435" i="91"/>
  <c r="K1435" i="91"/>
  <c r="L1435" i="91"/>
  <c r="M1435" i="91"/>
  <c r="N1435" i="91"/>
  <c r="O1435" i="91"/>
  <c r="P1435" i="91"/>
  <c r="Q1435" i="91"/>
  <c r="D1430" i="91"/>
  <c r="E1430" i="91"/>
  <c r="F1430" i="91"/>
  <c r="G1430" i="91"/>
  <c r="H1430" i="91"/>
  <c r="I1430" i="91"/>
  <c r="J1430" i="91"/>
  <c r="K1430" i="91"/>
  <c r="L1430" i="91"/>
  <c r="M1430" i="91"/>
  <c r="N1430" i="91"/>
  <c r="O1430" i="91"/>
  <c r="P1430" i="91"/>
  <c r="Q1430" i="91"/>
  <c r="C1430" i="91"/>
  <c r="C1424" i="91"/>
  <c r="D1424" i="91"/>
  <c r="E1424" i="91"/>
  <c r="F1424" i="91"/>
  <c r="G1424" i="91"/>
  <c r="H1424" i="91"/>
  <c r="I1424" i="91"/>
  <c r="J1424" i="91"/>
  <c r="K1424" i="91"/>
  <c r="L1424" i="91"/>
  <c r="M1424" i="91"/>
  <c r="N1424" i="91"/>
  <c r="O1424" i="91"/>
  <c r="P1424" i="91"/>
  <c r="Q1424" i="91"/>
  <c r="C1425" i="91"/>
  <c r="D1425" i="91"/>
  <c r="E1425" i="91"/>
  <c r="F1425" i="91"/>
  <c r="G1425" i="91"/>
  <c r="H1425" i="91"/>
  <c r="I1425" i="91"/>
  <c r="J1425" i="91"/>
  <c r="K1425" i="91"/>
  <c r="L1425" i="91"/>
  <c r="M1425" i="91"/>
  <c r="N1425" i="91"/>
  <c r="O1425" i="91"/>
  <c r="P1425" i="91"/>
  <c r="Q1425" i="91"/>
  <c r="C1426" i="91"/>
  <c r="D1426" i="91"/>
  <c r="E1426" i="91"/>
  <c r="F1426" i="91"/>
  <c r="G1426" i="91"/>
  <c r="H1426" i="91"/>
  <c r="I1426" i="91"/>
  <c r="J1426" i="91"/>
  <c r="K1426" i="91"/>
  <c r="L1426" i="91"/>
  <c r="M1426" i="91"/>
  <c r="N1426" i="91"/>
  <c r="O1426" i="91"/>
  <c r="P1426" i="91"/>
  <c r="Q1426" i="91"/>
  <c r="C1427" i="91"/>
  <c r="D1427" i="91"/>
  <c r="E1427" i="91"/>
  <c r="F1427" i="91"/>
  <c r="G1427" i="91"/>
  <c r="H1427" i="91"/>
  <c r="I1427" i="91"/>
  <c r="J1427" i="91"/>
  <c r="K1427" i="91"/>
  <c r="L1427" i="91"/>
  <c r="M1427" i="91"/>
  <c r="N1427" i="91"/>
  <c r="O1427" i="91"/>
  <c r="P1427" i="91"/>
  <c r="Q1427" i="91"/>
  <c r="C1428" i="91"/>
  <c r="D1428" i="91"/>
  <c r="E1428" i="91"/>
  <c r="F1428" i="91"/>
  <c r="G1428" i="91"/>
  <c r="H1428" i="91"/>
  <c r="I1428" i="91"/>
  <c r="J1428" i="91"/>
  <c r="K1428" i="91"/>
  <c r="L1428" i="91"/>
  <c r="M1428" i="91"/>
  <c r="N1428" i="91"/>
  <c r="O1428" i="91"/>
  <c r="P1428" i="91"/>
  <c r="Q1428" i="91"/>
  <c r="D1423" i="91"/>
  <c r="E1423" i="91"/>
  <c r="F1423" i="91"/>
  <c r="G1423" i="91"/>
  <c r="H1423" i="91"/>
  <c r="I1423" i="91"/>
  <c r="J1423" i="91"/>
  <c r="K1423" i="91"/>
  <c r="L1423" i="91"/>
  <c r="M1423" i="91"/>
  <c r="N1423" i="91"/>
  <c r="O1423" i="91"/>
  <c r="P1423" i="91"/>
  <c r="Q1423" i="91"/>
  <c r="C1423" i="91"/>
  <c r="C1417" i="91"/>
  <c r="D1417" i="91"/>
  <c r="E1417" i="91"/>
  <c r="F1417" i="91"/>
  <c r="G1417" i="91"/>
  <c r="H1417" i="91"/>
  <c r="I1417" i="91"/>
  <c r="J1417" i="91"/>
  <c r="K1417" i="91"/>
  <c r="L1417" i="91"/>
  <c r="M1417" i="91"/>
  <c r="N1417" i="91"/>
  <c r="O1417" i="91"/>
  <c r="P1417" i="91"/>
  <c r="Q1417" i="91"/>
  <c r="C1418" i="91"/>
  <c r="D1418" i="91"/>
  <c r="E1418" i="91"/>
  <c r="F1418" i="91"/>
  <c r="G1418" i="91"/>
  <c r="H1418" i="91"/>
  <c r="I1418" i="91"/>
  <c r="J1418" i="91"/>
  <c r="K1418" i="91"/>
  <c r="L1418" i="91"/>
  <c r="M1418" i="91"/>
  <c r="N1418" i="91"/>
  <c r="O1418" i="91"/>
  <c r="P1418" i="91"/>
  <c r="Q1418" i="91"/>
  <c r="C1419" i="91"/>
  <c r="D1419" i="91"/>
  <c r="E1419" i="91"/>
  <c r="F1419" i="91"/>
  <c r="G1419" i="91"/>
  <c r="H1419" i="91"/>
  <c r="I1419" i="91"/>
  <c r="J1419" i="91"/>
  <c r="K1419" i="91"/>
  <c r="L1419" i="91"/>
  <c r="M1419" i="91"/>
  <c r="N1419" i="91"/>
  <c r="O1419" i="91"/>
  <c r="P1419" i="91"/>
  <c r="Q1419" i="91"/>
  <c r="C1420" i="91"/>
  <c r="D1420" i="91"/>
  <c r="E1420" i="91"/>
  <c r="F1420" i="91"/>
  <c r="G1420" i="91"/>
  <c r="H1420" i="91"/>
  <c r="I1420" i="91"/>
  <c r="J1420" i="91"/>
  <c r="K1420" i="91"/>
  <c r="L1420" i="91"/>
  <c r="M1420" i="91"/>
  <c r="N1420" i="91"/>
  <c r="O1420" i="91"/>
  <c r="P1420" i="91"/>
  <c r="Q1420" i="91"/>
  <c r="C1421" i="91"/>
  <c r="D1421" i="91"/>
  <c r="E1421" i="91"/>
  <c r="F1421" i="91"/>
  <c r="G1421" i="91"/>
  <c r="H1421" i="91"/>
  <c r="I1421" i="91"/>
  <c r="J1421" i="91"/>
  <c r="K1421" i="91"/>
  <c r="L1421" i="91"/>
  <c r="M1421" i="91"/>
  <c r="N1421" i="91"/>
  <c r="O1421" i="91"/>
  <c r="P1421" i="91"/>
  <c r="Q1421" i="91"/>
  <c r="D1416" i="91"/>
  <c r="E1416" i="91"/>
  <c r="F1416" i="91"/>
  <c r="G1416" i="91"/>
  <c r="H1416" i="91"/>
  <c r="I1416" i="91"/>
  <c r="J1416" i="91"/>
  <c r="K1416" i="91"/>
  <c r="L1416" i="91"/>
  <c r="M1416" i="91"/>
  <c r="N1416" i="91"/>
  <c r="O1416" i="91"/>
  <c r="P1416" i="91"/>
  <c r="Q1416" i="91"/>
  <c r="C1416" i="91"/>
  <c r="C1410" i="91"/>
  <c r="D1410" i="91"/>
  <c r="E1410" i="91"/>
  <c r="F1410" i="91"/>
  <c r="G1410" i="91"/>
  <c r="H1410" i="91"/>
  <c r="I1410" i="91"/>
  <c r="J1410" i="91"/>
  <c r="K1410" i="91"/>
  <c r="L1410" i="91"/>
  <c r="M1410" i="91"/>
  <c r="N1410" i="91"/>
  <c r="O1410" i="91"/>
  <c r="P1410" i="91"/>
  <c r="Q1410" i="91"/>
  <c r="C1411" i="91"/>
  <c r="D1411" i="91"/>
  <c r="E1411" i="91"/>
  <c r="F1411" i="91"/>
  <c r="G1411" i="91"/>
  <c r="H1411" i="91"/>
  <c r="I1411" i="91"/>
  <c r="J1411" i="91"/>
  <c r="K1411" i="91"/>
  <c r="L1411" i="91"/>
  <c r="M1411" i="91"/>
  <c r="N1411" i="91"/>
  <c r="O1411" i="91"/>
  <c r="P1411" i="91"/>
  <c r="Q1411" i="91"/>
  <c r="C1412" i="91"/>
  <c r="D1412" i="91"/>
  <c r="E1412" i="91"/>
  <c r="F1412" i="91"/>
  <c r="G1412" i="91"/>
  <c r="H1412" i="91"/>
  <c r="I1412" i="91"/>
  <c r="J1412" i="91"/>
  <c r="K1412" i="91"/>
  <c r="L1412" i="91"/>
  <c r="M1412" i="91"/>
  <c r="N1412" i="91"/>
  <c r="O1412" i="91"/>
  <c r="P1412" i="91"/>
  <c r="Q1412" i="91"/>
  <c r="C1413" i="91"/>
  <c r="D1413" i="91"/>
  <c r="E1413" i="91"/>
  <c r="F1413" i="91"/>
  <c r="G1413" i="91"/>
  <c r="H1413" i="91"/>
  <c r="I1413" i="91"/>
  <c r="J1413" i="91"/>
  <c r="K1413" i="91"/>
  <c r="L1413" i="91"/>
  <c r="M1413" i="91"/>
  <c r="N1413" i="91"/>
  <c r="O1413" i="91"/>
  <c r="P1413" i="91"/>
  <c r="Q1413" i="91"/>
  <c r="C1414" i="91"/>
  <c r="D1414" i="91"/>
  <c r="E1414" i="91"/>
  <c r="F1414" i="91"/>
  <c r="G1414" i="91"/>
  <c r="H1414" i="91"/>
  <c r="I1414" i="91"/>
  <c r="J1414" i="91"/>
  <c r="K1414" i="91"/>
  <c r="L1414" i="91"/>
  <c r="M1414" i="91"/>
  <c r="N1414" i="91"/>
  <c r="O1414" i="91"/>
  <c r="P1414" i="91"/>
  <c r="Q1414" i="91"/>
  <c r="D1409" i="91"/>
  <c r="E1409" i="91"/>
  <c r="F1409" i="91"/>
  <c r="G1409" i="91"/>
  <c r="H1409" i="91"/>
  <c r="I1409" i="91"/>
  <c r="J1409" i="91"/>
  <c r="K1409" i="91"/>
  <c r="L1409" i="91"/>
  <c r="M1409" i="91"/>
  <c r="N1409" i="91"/>
  <c r="O1409" i="91"/>
  <c r="P1409" i="91"/>
  <c r="Q1409" i="91"/>
  <c r="C1409" i="91"/>
  <c r="C1403" i="91"/>
  <c r="D1403" i="91"/>
  <c r="E1403" i="91"/>
  <c r="F1403" i="91"/>
  <c r="G1403" i="91"/>
  <c r="H1403" i="91"/>
  <c r="I1403" i="91"/>
  <c r="J1403" i="91"/>
  <c r="K1403" i="91"/>
  <c r="L1403" i="91"/>
  <c r="M1403" i="91"/>
  <c r="N1403" i="91"/>
  <c r="O1403" i="91"/>
  <c r="P1403" i="91"/>
  <c r="Q1403" i="91"/>
  <c r="C1404" i="91"/>
  <c r="D1404" i="91"/>
  <c r="E1404" i="91"/>
  <c r="F1404" i="91"/>
  <c r="G1404" i="91"/>
  <c r="H1404" i="91"/>
  <c r="I1404" i="91"/>
  <c r="J1404" i="91"/>
  <c r="K1404" i="91"/>
  <c r="L1404" i="91"/>
  <c r="M1404" i="91"/>
  <c r="N1404" i="91"/>
  <c r="O1404" i="91"/>
  <c r="P1404" i="91"/>
  <c r="Q1404" i="91"/>
  <c r="C1405" i="91"/>
  <c r="D1405" i="91"/>
  <c r="E1405" i="91"/>
  <c r="F1405" i="91"/>
  <c r="G1405" i="91"/>
  <c r="H1405" i="91"/>
  <c r="I1405" i="91"/>
  <c r="J1405" i="91"/>
  <c r="K1405" i="91"/>
  <c r="L1405" i="91"/>
  <c r="M1405" i="91"/>
  <c r="N1405" i="91"/>
  <c r="O1405" i="91"/>
  <c r="P1405" i="91"/>
  <c r="Q1405" i="91"/>
  <c r="C1406" i="91"/>
  <c r="D1406" i="91"/>
  <c r="E1406" i="91"/>
  <c r="F1406" i="91"/>
  <c r="G1406" i="91"/>
  <c r="H1406" i="91"/>
  <c r="I1406" i="91"/>
  <c r="J1406" i="91"/>
  <c r="K1406" i="91"/>
  <c r="L1406" i="91"/>
  <c r="M1406" i="91"/>
  <c r="N1406" i="91"/>
  <c r="O1406" i="91"/>
  <c r="P1406" i="91"/>
  <c r="Q1406" i="91"/>
  <c r="C1407" i="91"/>
  <c r="D1407" i="91"/>
  <c r="E1407" i="91"/>
  <c r="F1407" i="91"/>
  <c r="G1407" i="91"/>
  <c r="H1407" i="91"/>
  <c r="I1407" i="91"/>
  <c r="J1407" i="91"/>
  <c r="K1407" i="91"/>
  <c r="L1407" i="91"/>
  <c r="M1407" i="91"/>
  <c r="N1407" i="91"/>
  <c r="O1407" i="91"/>
  <c r="P1407" i="91"/>
  <c r="Q1407" i="91"/>
  <c r="D1402" i="91"/>
  <c r="E1402" i="91"/>
  <c r="F1402" i="91"/>
  <c r="G1402" i="91"/>
  <c r="H1402" i="91"/>
  <c r="I1402" i="91"/>
  <c r="J1402" i="91"/>
  <c r="K1402" i="91"/>
  <c r="L1402" i="91"/>
  <c r="M1402" i="91"/>
  <c r="N1402" i="91"/>
  <c r="O1402" i="91"/>
  <c r="P1402" i="91"/>
  <c r="Q1402" i="91"/>
  <c r="C1402" i="91"/>
  <c r="C1396" i="91"/>
  <c r="D1396" i="91"/>
  <c r="E1396" i="91"/>
  <c r="F1396" i="91"/>
  <c r="G1396" i="91"/>
  <c r="H1396" i="91"/>
  <c r="I1396" i="91"/>
  <c r="J1396" i="91"/>
  <c r="K1396" i="91"/>
  <c r="L1396" i="91"/>
  <c r="M1396" i="91"/>
  <c r="N1396" i="91"/>
  <c r="O1396" i="91"/>
  <c r="P1396" i="91"/>
  <c r="Q1396" i="91"/>
  <c r="C1397" i="91"/>
  <c r="D1397" i="91"/>
  <c r="E1397" i="91"/>
  <c r="F1397" i="91"/>
  <c r="G1397" i="91"/>
  <c r="H1397" i="91"/>
  <c r="I1397" i="91"/>
  <c r="J1397" i="91"/>
  <c r="K1397" i="91"/>
  <c r="L1397" i="91"/>
  <c r="M1397" i="91"/>
  <c r="N1397" i="91"/>
  <c r="O1397" i="91"/>
  <c r="P1397" i="91"/>
  <c r="Q1397" i="91"/>
  <c r="C1398" i="91"/>
  <c r="D1398" i="91"/>
  <c r="E1398" i="91"/>
  <c r="F1398" i="91"/>
  <c r="G1398" i="91"/>
  <c r="H1398" i="91"/>
  <c r="I1398" i="91"/>
  <c r="J1398" i="91"/>
  <c r="K1398" i="91"/>
  <c r="L1398" i="91"/>
  <c r="M1398" i="91"/>
  <c r="N1398" i="91"/>
  <c r="O1398" i="91"/>
  <c r="P1398" i="91"/>
  <c r="Q1398" i="91"/>
  <c r="C1399" i="91"/>
  <c r="D1399" i="91"/>
  <c r="E1399" i="91"/>
  <c r="F1399" i="91"/>
  <c r="G1399" i="91"/>
  <c r="H1399" i="91"/>
  <c r="I1399" i="91"/>
  <c r="J1399" i="91"/>
  <c r="K1399" i="91"/>
  <c r="L1399" i="91"/>
  <c r="M1399" i="91"/>
  <c r="N1399" i="91"/>
  <c r="O1399" i="91"/>
  <c r="P1399" i="91"/>
  <c r="Q1399" i="91"/>
  <c r="C1400" i="91"/>
  <c r="D1400" i="91"/>
  <c r="E1400" i="91"/>
  <c r="F1400" i="91"/>
  <c r="G1400" i="91"/>
  <c r="H1400" i="91"/>
  <c r="I1400" i="91"/>
  <c r="J1400" i="91"/>
  <c r="K1400" i="91"/>
  <c r="L1400" i="91"/>
  <c r="M1400" i="91"/>
  <c r="N1400" i="91"/>
  <c r="O1400" i="91"/>
  <c r="P1400" i="91"/>
  <c r="Q1400" i="91"/>
  <c r="D1395" i="91"/>
  <c r="E1395" i="91"/>
  <c r="F1395" i="91"/>
  <c r="G1395" i="91"/>
  <c r="H1395" i="91"/>
  <c r="I1395" i="91"/>
  <c r="J1395" i="91"/>
  <c r="K1395" i="91"/>
  <c r="L1395" i="91"/>
  <c r="M1395" i="91"/>
  <c r="N1395" i="91"/>
  <c r="O1395" i="91"/>
  <c r="P1395" i="91"/>
  <c r="Q1395" i="91"/>
  <c r="C1395" i="91"/>
  <c r="C1389" i="91"/>
  <c r="D1389" i="91"/>
  <c r="E1389" i="91"/>
  <c r="F1389" i="91"/>
  <c r="G1389" i="91"/>
  <c r="H1389" i="91"/>
  <c r="I1389" i="91"/>
  <c r="J1389" i="91"/>
  <c r="K1389" i="91"/>
  <c r="L1389" i="91"/>
  <c r="M1389" i="91"/>
  <c r="N1389" i="91"/>
  <c r="O1389" i="91"/>
  <c r="P1389" i="91"/>
  <c r="Q1389" i="91"/>
  <c r="C1390" i="91"/>
  <c r="D1390" i="91"/>
  <c r="E1390" i="91"/>
  <c r="F1390" i="91"/>
  <c r="G1390" i="91"/>
  <c r="H1390" i="91"/>
  <c r="I1390" i="91"/>
  <c r="J1390" i="91"/>
  <c r="K1390" i="91"/>
  <c r="L1390" i="91"/>
  <c r="M1390" i="91"/>
  <c r="N1390" i="91"/>
  <c r="O1390" i="91"/>
  <c r="P1390" i="91"/>
  <c r="Q1390" i="91"/>
  <c r="C1391" i="91"/>
  <c r="D1391" i="91"/>
  <c r="E1391" i="91"/>
  <c r="F1391" i="91"/>
  <c r="G1391" i="91"/>
  <c r="H1391" i="91"/>
  <c r="I1391" i="91"/>
  <c r="J1391" i="91"/>
  <c r="K1391" i="91"/>
  <c r="L1391" i="91"/>
  <c r="M1391" i="91"/>
  <c r="N1391" i="91"/>
  <c r="O1391" i="91"/>
  <c r="P1391" i="91"/>
  <c r="Q1391" i="91"/>
  <c r="C1392" i="91"/>
  <c r="D1392" i="91"/>
  <c r="E1392" i="91"/>
  <c r="F1392" i="91"/>
  <c r="G1392" i="91"/>
  <c r="H1392" i="91"/>
  <c r="I1392" i="91"/>
  <c r="J1392" i="91"/>
  <c r="K1392" i="91"/>
  <c r="L1392" i="91"/>
  <c r="M1392" i="91"/>
  <c r="N1392" i="91"/>
  <c r="O1392" i="91"/>
  <c r="P1392" i="91"/>
  <c r="Q1392" i="91"/>
  <c r="C1393" i="91"/>
  <c r="D1393" i="91"/>
  <c r="E1393" i="91"/>
  <c r="F1393" i="91"/>
  <c r="G1393" i="91"/>
  <c r="H1393" i="91"/>
  <c r="I1393" i="91"/>
  <c r="J1393" i="91"/>
  <c r="K1393" i="91"/>
  <c r="L1393" i="91"/>
  <c r="M1393" i="91"/>
  <c r="N1393" i="91"/>
  <c r="O1393" i="91"/>
  <c r="P1393" i="91"/>
  <c r="Q1393" i="91"/>
  <c r="D1388" i="91"/>
  <c r="E1388" i="91"/>
  <c r="F1388" i="91"/>
  <c r="G1388" i="91"/>
  <c r="H1388" i="91"/>
  <c r="I1388" i="91"/>
  <c r="J1388" i="91"/>
  <c r="K1388" i="91"/>
  <c r="L1388" i="91"/>
  <c r="M1388" i="91"/>
  <c r="N1388" i="91"/>
  <c r="O1388" i="91"/>
  <c r="P1388" i="91"/>
  <c r="Q1388" i="91"/>
  <c r="C1388" i="91"/>
  <c r="C1382" i="91"/>
  <c r="D1382" i="91"/>
  <c r="E1382" i="91"/>
  <c r="F1382" i="91"/>
  <c r="G1382" i="91"/>
  <c r="H1382" i="91"/>
  <c r="I1382" i="91"/>
  <c r="J1382" i="91"/>
  <c r="K1382" i="91"/>
  <c r="L1382" i="91"/>
  <c r="M1382" i="91"/>
  <c r="N1382" i="91"/>
  <c r="O1382" i="91"/>
  <c r="P1382" i="91"/>
  <c r="Q1382" i="91"/>
  <c r="C1383" i="91"/>
  <c r="D1383" i="91"/>
  <c r="E1383" i="91"/>
  <c r="F1383" i="91"/>
  <c r="G1383" i="91"/>
  <c r="H1383" i="91"/>
  <c r="I1383" i="91"/>
  <c r="J1383" i="91"/>
  <c r="K1383" i="91"/>
  <c r="L1383" i="91"/>
  <c r="M1383" i="91"/>
  <c r="N1383" i="91"/>
  <c r="O1383" i="91"/>
  <c r="P1383" i="91"/>
  <c r="Q1383" i="91"/>
  <c r="C1384" i="91"/>
  <c r="D1384" i="91"/>
  <c r="E1384" i="91"/>
  <c r="F1384" i="91"/>
  <c r="G1384" i="91"/>
  <c r="H1384" i="91"/>
  <c r="I1384" i="91"/>
  <c r="J1384" i="91"/>
  <c r="K1384" i="91"/>
  <c r="L1384" i="91"/>
  <c r="M1384" i="91"/>
  <c r="N1384" i="91"/>
  <c r="O1384" i="91"/>
  <c r="P1384" i="91"/>
  <c r="Q1384" i="91"/>
  <c r="C1385" i="91"/>
  <c r="D1385" i="91"/>
  <c r="E1385" i="91"/>
  <c r="F1385" i="91"/>
  <c r="G1385" i="91"/>
  <c r="H1385" i="91"/>
  <c r="I1385" i="91"/>
  <c r="J1385" i="91"/>
  <c r="K1385" i="91"/>
  <c r="L1385" i="91"/>
  <c r="M1385" i="91"/>
  <c r="N1385" i="91"/>
  <c r="O1385" i="91"/>
  <c r="P1385" i="91"/>
  <c r="Q1385" i="91"/>
  <c r="C1386" i="91"/>
  <c r="D1386" i="91"/>
  <c r="E1386" i="91"/>
  <c r="F1386" i="91"/>
  <c r="G1386" i="91"/>
  <c r="H1386" i="91"/>
  <c r="I1386" i="91"/>
  <c r="J1386" i="91"/>
  <c r="K1386" i="91"/>
  <c r="L1386" i="91"/>
  <c r="M1386" i="91"/>
  <c r="N1386" i="91"/>
  <c r="O1386" i="91"/>
  <c r="P1386" i="91"/>
  <c r="Q1386" i="91"/>
  <c r="D1381" i="91"/>
  <c r="E1381" i="91"/>
  <c r="F1381" i="91"/>
  <c r="G1381" i="91"/>
  <c r="H1381" i="91"/>
  <c r="I1381" i="91"/>
  <c r="J1381" i="91"/>
  <c r="K1381" i="91"/>
  <c r="L1381" i="91"/>
  <c r="M1381" i="91"/>
  <c r="N1381" i="91"/>
  <c r="O1381" i="91"/>
  <c r="P1381" i="91"/>
  <c r="Q1381" i="91"/>
  <c r="C1381" i="91"/>
  <c r="C1375" i="91"/>
  <c r="D1375" i="91"/>
  <c r="E1375" i="91"/>
  <c r="F1375" i="91"/>
  <c r="G1375" i="91"/>
  <c r="H1375" i="91"/>
  <c r="I1375" i="91"/>
  <c r="J1375" i="91"/>
  <c r="K1375" i="91"/>
  <c r="L1375" i="91"/>
  <c r="M1375" i="91"/>
  <c r="N1375" i="91"/>
  <c r="O1375" i="91"/>
  <c r="P1375" i="91"/>
  <c r="Q1375" i="91"/>
  <c r="C1376" i="91"/>
  <c r="D1376" i="91"/>
  <c r="E1376" i="91"/>
  <c r="F1376" i="91"/>
  <c r="G1376" i="91"/>
  <c r="H1376" i="91"/>
  <c r="I1376" i="91"/>
  <c r="J1376" i="91"/>
  <c r="K1376" i="91"/>
  <c r="L1376" i="91"/>
  <c r="M1376" i="91"/>
  <c r="N1376" i="91"/>
  <c r="O1376" i="91"/>
  <c r="P1376" i="91"/>
  <c r="Q1376" i="91"/>
  <c r="C1377" i="91"/>
  <c r="D1377" i="91"/>
  <c r="E1377" i="91"/>
  <c r="F1377" i="91"/>
  <c r="G1377" i="91"/>
  <c r="H1377" i="91"/>
  <c r="I1377" i="91"/>
  <c r="J1377" i="91"/>
  <c r="K1377" i="91"/>
  <c r="L1377" i="91"/>
  <c r="M1377" i="91"/>
  <c r="N1377" i="91"/>
  <c r="O1377" i="91"/>
  <c r="P1377" i="91"/>
  <c r="Q1377" i="91"/>
  <c r="C1378" i="91"/>
  <c r="D1378" i="91"/>
  <c r="E1378" i="91"/>
  <c r="F1378" i="91"/>
  <c r="G1378" i="91"/>
  <c r="H1378" i="91"/>
  <c r="I1378" i="91"/>
  <c r="J1378" i="91"/>
  <c r="K1378" i="91"/>
  <c r="L1378" i="91"/>
  <c r="M1378" i="91"/>
  <c r="N1378" i="91"/>
  <c r="O1378" i="91"/>
  <c r="P1378" i="91"/>
  <c r="Q1378" i="91"/>
  <c r="C1379" i="91"/>
  <c r="D1379" i="91"/>
  <c r="E1379" i="91"/>
  <c r="F1379" i="91"/>
  <c r="G1379" i="91"/>
  <c r="H1379" i="91"/>
  <c r="I1379" i="91"/>
  <c r="J1379" i="91"/>
  <c r="K1379" i="91"/>
  <c r="L1379" i="91"/>
  <c r="M1379" i="91"/>
  <c r="N1379" i="91"/>
  <c r="O1379" i="91"/>
  <c r="P1379" i="91"/>
  <c r="Q1379" i="91"/>
  <c r="D1374" i="91"/>
  <c r="E1374" i="91"/>
  <c r="F1374" i="91"/>
  <c r="G1374" i="91"/>
  <c r="H1374" i="91"/>
  <c r="I1374" i="91"/>
  <c r="J1374" i="91"/>
  <c r="K1374" i="91"/>
  <c r="L1374" i="91"/>
  <c r="M1374" i="91"/>
  <c r="N1374" i="91"/>
  <c r="O1374" i="91"/>
  <c r="P1374" i="91"/>
  <c r="Q1374" i="91"/>
  <c r="C1374" i="91"/>
  <c r="C1368" i="91"/>
  <c r="D1368" i="91"/>
  <c r="E1368" i="91"/>
  <c r="F1368" i="91"/>
  <c r="G1368" i="91"/>
  <c r="H1368" i="91"/>
  <c r="I1368" i="91"/>
  <c r="J1368" i="91"/>
  <c r="K1368" i="91"/>
  <c r="L1368" i="91"/>
  <c r="M1368" i="91"/>
  <c r="N1368" i="91"/>
  <c r="O1368" i="91"/>
  <c r="P1368" i="91"/>
  <c r="Q1368" i="91"/>
  <c r="C1369" i="91"/>
  <c r="D1369" i="91"/>
  <c r="E1369" i="91"/>
  <c r="F1369" i="91"/>
  <c r="G1369" i="91"/>
  <c r="H1369" i="91"/>
  <c r="I1369" i="91"/>
  <c r="J1369" i="91"/>
  <c r="K1369" i="91"/>
  <c r="L1369" i="91"/>
  <c r="M1369" i="91"/>
  <c r="N1369" i="91"/>
  <c r="O1369" i="91"/>
  <c r="P1369" i="91"/>
  <c r="Q1369" i="91"/>
  <c r="C1370" i="91"/>
  <c r="D1370" i="91"/>
  <c r="E1370" i="91"/>
  <c r="F1370" i="91"/>
  <c r="G1370" i="91"/>
  <c r="H1370" i="91"/>
  <c r="I1370" i="91"/>
  <c r="J1370" i="91"/>
  <c r="K1370" i="91"/>
  <c r="L1370" i="91"/>
  <c r="M1370" i="91"/>
  <c r="N1370" i="91"/>
  <c r="O1370" i="91"/>
  <c r="P1370" i="91"/>
  <c r="Q1370" i="91"/>
  <c r="C1371" i="91"/>
  <c r="D1371" i="91"/>
  <c r="E1371" i="91"/>
  <c r="F1371" i="91"/>
  <c r="G1371" i="91"/>
  <c r="H1371" i="91"/>
  <c r="I1371" i="91"/>
  <c r="J1371" i="91"/>
  <c r="K1371" i="91"/>
  <c r="L1371" i="91"/>
  <c r="M1371" i="91"/>
  <c r="N1371" i="91"/>
  <c r="O1371" i="91"/>
  <c r="P1371" i="91"/>
  <c r="Q1371" i="91"/>
  <c r="C1372" i="91"/>
  <c r="D1372" i="91"/>
  <c r="E1372" i="91"/>
  <c r="F1372" i="91"/>
  <c r="G1372" i="91"/>
  <c r="H1372" i="91"/>
  <c r="I1372" i="91"/>
  <c r="J1372" i="91"/>
  <c r="K1372" i="91"/>
  <c r="L1372" i="91"/>
  <c r="M1372" i="91"/>
  <c r="N1372" i="91"/>
  <c r="O1372" i="91"/>
  <c r="P1372" i="91"/>
  <c r="Q1372" i="91"/>
  <c r="D1367" i="91"/>
  <c r="E1367" i="91"/>
  <c r="F1367" i="91"/>
  <c r="G1367" i="91"/>
  <c r="H1367" i="91"/>
  <c r="I1367" i="91"/>
  <c r="J1367" i="91"/>
  <c r="K1367" i="91"/>
  <c r="L1367" i="91"/>
  <c r="M1367" i="91"/>
  <c r="N1367" i="91"/>
  <c r="O1367" i="91"/>
  <c r="P1367" i="91"/>
  <c r="Q1367" i="91"/>
  <c r="C1367" i="91"/>
  <c r="C1361" i="91"/>
  <c r="D1361" i="91"/>
  <c r="E1361" i="91"/>
  <c r="F1361" i="91"/>
  <c r="G1361" i="91"/>
  <c r="H1361" i="91"/>
  <c r="I1361" i="91"/>
  <c r="J1361" i="91"/>
  <c r="K1361" i="91"/>
  <c r="L1361" i="91"/>
  <c r="M1361" i="91"/>
  <c r="N1361" i="91"/>
  <c r="O1361" i="91"/>
  <c r="P1361" i="91"/>
  <c r="Q1361" i="91"/>
  <c r="C1362" i="91"/>
  <c r="D1362" i="91"/>
  <c r="E1362" i="91"/>
  <c r="F1362" i="91"/>
  <c r="G1362" i="91"/>
  <c r="H1362" i="91"/>
  <c r="I1362" i="91"/>
  <c r="J1362" i="91"/>
  <c r="K1362" i="91"/>
  <c r="L1362" i="91"/>
  <c r="M1362" i="91"/>
  <c r="N1362" i="91"/>
  <c r="O1362" i="91"/>
  <c r="P1362" i="91"/>
  <c r="Q1362" i="91"/>
  <c r="C1363" i="91"/>
  <c r="D1363" i="91"/>
  <c r="E1363" i="91"/>
  <c r="F1363" i="91"/>
  <c r="G1363" i="91"/>
  <c r="H1363" i="91"/>
  <c r="I1363" i="91"/>
  <c r="J1363" i="91"/>
  <c r="K1363" i="91"/>
  <c r="L1363" i="91"/>
  <c r="M1363" i="91"/>
  <c r="N1363" i="91"/>
  <c r="O1363" i="91"/>
  <c r="P1363" i="91"/>
  <c r="Q1363" i="91"/>
  <c r="C1364" i="91"/>
  <c r="D1364" i="91"/>
  <c r="E1364" i="91"/>
  <c r="F1364" i="91"/>
  <c r="G1364" i="91"/>
  <c r="H1364" i="91"/>
  <c r="I1364" i="91"/>
  <c r="J1364" i="91"/>
  <c r="K1364" i="91"/>
  <c r="L1364" i="91"/>
  <c r="M1364" i="91"/>
  <c r="N1364" i="91"/>
  <c r="O1364" i="91"/>
  <c r="P1364" i="91"/>
  <c r="Q1364" i="91"/>
  <c r="C1365" i="91"/>
  <c r="D1365" i="91"/>
  <c r="E1365" i="91"/>
  <c r="F1365" i="91"/>
  <c r="G1365" i="91"/>
  <c r="H1365" i="91"/>
  <c r="I1365" i="91"/>
  <c r="J1365" i="91"/>
  <c r="K1365" i="91"/>
  <c r="L1365" i="91"/>
  <c r="M1365" i="91"/>
  <c r="N1365" i="91"/>
  <c r="O1365" i="91"/>
  <c r="P1365" i="91"/>
  <c r="Q1365" i="91"/>
  <c r="D1360" i="91"/>
  <c r="E1360" i="91"/>
  <c r="F1360" i="91"/>
  <c r="G1360" i="91"/>
  <c r="H1360" i="91"/>
  <c r="I1360" i="91"/>
  <c r="J1360" i="91"/>
  <c r="K1360" i="91"/>
  <c r="L1360" i="91"/>
  <c r="M1360" i="91"/>
  <c r="N1360" i="91"/>
  <c r="O1360" i="91"/>
  <c r="P1360" i="91"/>
  <c r="Q1360" i="91"/>
  <c r="C1360" i="91"/>
  <c r="C1354" i="91"/>
  <c r="D1354" i="91"/>
  <c r="E1354" i="91"/>
  <c r="F1354" i="91"/>
  <c r="G1354" i="91"/>
  <c r="H1354" i="91"/>
  <c r="I1354" i="91"/>
  <c r="J1354" i="91"/>
  <c r="K1354" i="91"/>
  <c r="L1354" i="91"/>
  <c r="M1354" i="91"/>
  <c r="N1354" i="91"/>
  <c r="O1354" i="91"/>
  <c r="P1354" i="91"/>
  <c r="Q1354" i="91"/>
  <c r="C1355" i="91"/>
  <c r="D1355" i="91"/>
  <c r="E1355" i="91"/>
  <c r="F1355" i="91"/>
  <c r="G1355" i="91"/>
  <c r="H1355" i="91"/>
  <c r="I1355" i="91"/>
  <c r="J1355" i="91"/>
  <c r="K1355" i="91"/>
  <c r="L1355" i="91"/>
  <c r="M1355" i="91"/>
  <c r="N1355" i="91"/>
  <c r="O1355" i="91"/>
  <c r="P1355" i="91"/>
  <c r="Q1355" i="91"/>
  <c r="C1356" i="91"/>
  <c r="D1356" i="91"/>
  <c r="E1356" i="91"/>
  <c r="F1356" i="91"/>
  <c r="G1356" i="91"/>
  <c r="H1356" i="91"/>
  <c r="I1356" i="91"/>
  <c r="J1356" i="91"/>
  <c r="K1356" i="91"/>
  <c r="L1356" i="91"/>
  <c r="M1356" i="91"/>
  <c r="N1356" i="91"/>
  <c r="O1356" i="91"/>
  <c r="P1356" i="91"/>
  <c r="Q1356" i="91"/>
  <c r="C1357" i="91"/>
  <c r="D1357" i="91"/>
  <c r="E1357" i="91"/>
  <c r="F1357" i="91"/>
  <c r="G1357" i="91"/>
  <c r="H1357" i="91"/>
  <c r="I1357" i="91"/>
  <c r="J1357" i="91"/>
  <c r="K1357" i="91"/>
  <c r="L1357" i="91"/>
  <c r="M1357" i="91"/>
  <c r="N1357" i="91"/>
  <c r="O1357" i="91"/>
  <c r="P1357" i="91"/>
  <c r="Q1357" i="91"/>
  <c r="C1358" i="91"/>
  <c r="D1358" i="91"/>
  <c r="E1358" i="91"/>
  <c r="F1358" i="91"/>
  <c r="G1358" i="91"/>
  <c r="H1358" i="91"/>
  <c r="I1358" i="91"/>
  <c r="J1358" i="91"/>
  <c r="K1358" i="91"/>
  <c r="L1358" i="91"/>
  <c r="M1358" i="91"/>
  <c r="N1358" i="91"/>
  <c r="O1358" i="91"/>
  <c r="P1358" i="91"/>
  <c r="Q1358" i="91"/>
  <c r="D1353" i="91"/>
  <c r="E1353" i="91"/>
  <c r="F1353" i="91"/>
  <c r="G1353" i="91"/>
  <c r="H1353" i="91"/>
  <c r="I1353" i="91"/>
  <c r="J1353" i="91"/>
  <c r="K1353" i="91"/>
  <c r="L1353" i="91"/>
  <c r="M1353" i="91"/>
  <c r="N1353" i="91"/>
  <c r="O1353" i="91"/>
  <c r="P1353" i="91"/>
  <c r="Q1353" i="91"/>
  <c r="C1353" i="91"/>
  <c r="C1347" i="91"/>
  <c r="D1347" i="91"/>
  <c r="E1347" i="91"/>
  <c r="F1347" i="91"/>
  <c r="G1347" i="91"/>
  <c r="H1347" i="91"/>
  <c r="I1347" i="91"/>
  <c r="J1347" i="91"/>
  <c r="K1347" i="91"/>
  <c r="L1347" i="91"/>
  <c r="M1347" i="91"/>
  <c r="N1347" i="91"/>
  <c r="O1347" i="91"/>
  <c r="P1347" i="91"/>
  <c r="Q1347" i="91"/>
  <c r="C1348" i="91"/>
  <c r="D1348" i="91"/>
  <c r="E1348" i="91"/>
  <c r="F1348" i="91"/>
  <c r="G1348" i="91"/>
  <c r="H1348" i="91"/>
  <c r="I1348" i="91"/>
  <c r="J1348" i="91"/>
  <c r="K1348" i="91"/>
  <c r="L1348" i="91"/>
  <c r="M1348" i="91"/>
  <c r="N1348" i="91"/>
  <c r="O1348" i="91"/>
  <c r="P1348" i="91"/>
  <c r="Q1348" i="91"/>
  <c r="C1349" i="91"/>
  <c r="D1349" i="91"/>
  <c r="E1349" i="91"/>
  <c r="F1349" i="91"/>
  <c r="G1349" i="91"/>
  <c r="H1349" i="91"/>
  <c r="I1349" i="91"/>
  <c r="J1349" i="91"/>
  <c r="K1349" i="91"/>
  <c r="L1349" i="91"/>
  <c r="M1349" i="91"/>
  <c r="N1349" i="91"/>
  <c r="O1349" i="91"/>
  <c r="P1349" i="91"/>
  <c r="Q1349" i="91"/>
  <c r="C1350" i="91"/>
  <c r="D1350" i="91"/>
  <c r="E1350" i="91"/>
  <c r="F1350" i="91"/>
  <c r="G1350" i="91"/>
  <c r="H1350" i="91"/>
  <c r="I1350" i="91"/>
  <c r="J1350" i="91"/>
  <c r="K1350" i="91"/>
  <c r="L1350" i="91"/>
  <c r="M1350" i="91"/>
  <c r="N1350" i="91"/>
  <c r="O1350" i="91"/>
  <c r="P1350" i="91"/>
  <c r="Q1350" i="91"/>
  <c r="C1351" i="91"/>
  <c r="D1351" i="91"/>
  <c r="E1351" i="91"/>
  <c r="F1351" i="91"/>
  <c r="G1351" i="91"/>
  <c r="H1351" i="91"/>
  <c r="I1351" i="91"/>
  <c r="J1351" i="91"/>
  <c r="K1351" i="91"/>
  <c r="L1351" i="91"/>
  <c r="M1351" i="91"/>
  <c r="N1351" i="91"/>
  <c r="O1351" i="91"/>
  <c r="P1351" i="91"/>
  <c r="Q1351" i="91"/>
  <c r="D1346" i="91"/>
  <c r="E1346" i="91"/>
  <c r="F1346" i="91"/>
  <c r="G1346" i="91"/>
  <c r="H1346" i="91"/>
  <c r="I1346" i="91"/>
  <c r="J1346" i="91"/>
  <c r="K1346" i="91"/>
  <c r="L1346" i="91"/>
  <c r="M1346" i="91"/>
  <c r="N1346" i="91"/>
  <c r="O1346" i="91"/>
  <c r="P1346" i="91"/>
  <c r="Q1346" i="91"/>
  <c r="C1346" i="91"/>
  <c r="C1340" i="91"/>
  <c r="D1340" i="91"/>
  <c r="E1340" i="91"/>
  <c r="F1340" i="91"/>
  <c r="G1340" i="91"/>
  <c r="H1340" i="91"/>
  <c r="I1340" i="91"/>
  <c r="J1340" i="91"/>
  <c r="K1340" i="91"/>
  <c r="L1340" i="91"/>
  <c r="M1340" i="91"/>
  <c r="N1340" i="91"/>
  <c r="O1340" i="91"/>
  <c r="P1340" i="91"/>
  <c r="Q1340" i="91"/>
  <c r="C1341" i="91"/>
  <c r="D1341" i="91"/>
  <c r="E1341" i="91"/>
  <c r="F1341" i="91"/>
  <c r="G1341" i="91"/>
  <c r="H1341" i="91"/>
  <c r="I1341" i="91"/>
  <c r="J1341" i="91"/>
  <c r="K1341" i="91"/>
  <c r="L1341" i="91"/>
  <c r="M1341" i="91"/>
  <c r="N1341" i="91"/>
  <c r="O1341" i="91"/>
  <c r="P1341" i="91"/>
  <c r="Q1341" i="91"/>
  <c r="C1342" i="91"/>
  <c r="D1342" i="91"/>
  <c r="E1342" i="91"/>
  <c r="F1342" i="91"/>
  <c r="G1342" i="91"/>
  <c r="H1342" i="91"/>
  <c r="I1342" i="91"/>
  <c r="J1342" i="91"/>
  <c r="K1342" i="91"/>
  <c r="L1342" i="91"/>
  <c r="M1342" i="91"/>
  <c r="N1342" i="91"/>
  <c r="O1342" i="91"/>
  <c r="P1342" i="91"/>
  <c r="Q1342" i="91"/>
  <c r="C1343" i="91"/>
  <c r="D1343" i="91"/>
  <c r="E1343" i="91"/>
  <c r="F1343" i="91"/>
  <c r="G1343" i="91"/>
  <c r="H1343" i="91"/>
  <c r="I1343" i="91"/>
  <c r="J1343" i="91"/>
  <c r="K1343" i="91"/>
  <c r="L1343" i="91"/>
  <c r="M1343" i="91"/>
  <c r="N1343" i="91"/>
  <c r="O1343" i="91"/>
  <c r="P1343" i="91"/>
  <c r="Q1343" i="91"/>
  <c r="C1344" i="91"/>
  <c r="D1344" i="91"/>
  <c r="E1344" i="91"/>
  <c r="F1344" i="91"/>
  <c r="G1344" i="91"/>
  <c r="H1344" i="91"/>
  <c r="I1344" i="91"/>
  <c r="J1344" i="91"/>
  <c r="K1344" i="91"/>
  <c r="L1344" i="91"/>
  <c r="M1344" i="91"/>
  <c r="N1344" i="91"/>
  <c r="O1344" i="91"/>
  <c r="P1344" i="91"/>
  <c r="Q1344" i="91"/>
  <c r="D1339" i="91"/>
  <c r="E1339" i="91"/>
  <c r="F1339" i="91"/>
  <c r="G1339" i="91"/>
  <c r="H1339" i="91"/>
  <c r="I1339" i="91"/>
  <c r="J1339" i="91"/>
  <c r="K1339" i="91"/>
  <c r="L1339" i="91"/>
  <c r="M1339" i="91"/>
  <c r="N1339" i="91"/>
  <c r="O1339" i="91"/>
  <c r="P1339" i="91"/>
  <c r="Q1339" i="91"/>
  <c r="C1339" i="91"/>
  <c r="C1333" i="91"/>
  <c r="D1333" i="91"/>
  <c r="E1333" i="91"/>
  <c r="F1333" i="91"/>
  <c r="G1333" i="91"/>
  <c r="H1333" i="91"/>
  <c r="I1333" i="91"/>
  <c r="J1333" i="91"/>
  <c r="K1333" i="91"/>
  <c r="L1333" i="91"/>
  <c r="M1333" i="91"/>
  <c r="N1333" i="91"/>
  <c r="O1333" i="91"/>
  <c r="P1333" i="91"/>
  <c r="Q1333" i="91"/>
  <c r="C1334" i="91"/>
  <c r="D1334" i="91"/>
  <c r="E1334" i="91"/>
  <c r="F1334" i="91"/>
  <c r="G1334" i="91"/>
  <c r="H1334" i="91"/>
  <c r="I1334" i="91"/>
  <c r="J1334" i="91"/>
  <c r="K1334" i="91"/>
  <c r="L1334" i="91"/>
  <c r="M1334" i="91"/>
  <c r="N1334" i="91"/>
  <c r="O1334" i="91"/>
  <c r="P1334" i="91"/>
  <c r="Q1334" i="91"/>
  <c r="C1335" i="91"/>
  <c r="D1335" i="91"/>
  <c r="E1335" i="91"/>
  <c r="F1335" i="91"/>
  <c r="G1335" i="91"/>
  <c r="H1335" i="91"/>
  <c r="I1335" i="91"/>
  <c r="J1335" i="91"/>
  <c r="K1335" i="91"/>
  <c r="L1335" i="91"/>
  <c r="M1335" i="91"/>
  <c r="N1335" i="91"/>
  <c r="O1335" i="91"/>
  <c r="P1335" i="91"/>
  <c r="Q1335" i="91"/>
  <c r="C1336" i="91"/>
  <c r="D1336" i="91"/>
  <c r="E1336" i="91"/>
  <c r="F1336" i="91"/>
  <c r="G1336" i="91"/>
  <c r="H1336" i="91"/>
  <c r="I1336" i="91"/>
  <c r="J1336" i="91"/>
  <c r="K1336" i="91"/>
  <c r="L1336" i="91"/>
  <c r="M1336" i="91"/>
  <c r="N1336" i="91"/>
  <c r="O1336" i="91"/>
  <c r="P1336" i="91"/>
  <c r="Q1336" i="91"/>
  <c r="C1337" i="91"/>
  <c r="D1337" i="91"/>
  <c r="E1337" i="91"/>
  <c r="F1337" i="91"/>
  <c r="G1337" i="91"/>
  <c r="H1337" i="91"/>
  <c r="I1337" i="91"/>
  <c r="J1337" i="91"/>
  <c r="K1337" i="91"/>
  <c r="L1337" i="91"/>
  <c r="M1337" i="91"/>
  <c r="N1337" i="91"/>
  <c r="O1337" i="91"/>
  <c r="P1337" i="91"/>
  <c r="Q1337" i="91"/>
  <c r="D1332" i="91"/>
  <c r="E1332" i="91"/>
  <c r="F1332" i="91"/>
  <c r="G1332" i="91"/>
  <c r="H1332" i="91"/>
  <c r="I1332" i="91"/>
  <c r="J1332" i="91"/>
  <c r="K1332" i="91"/>
  <c r="L1332" i="91"/>
  <c r="M1332" i="91"/>
  <c r="N1332" i="91"/>
  <c r="O1332" i="91"/>
  <c r="P1332" i="91"/>
  <c r="Q1332" i="91"/>
  <c r="C1332" i="91"/>
  <c r="C1326" i="91"/>
  <c r="D1326" i="91"/>
  <c r="E1326" i="91"/>
  <c r="F1326" i="91"/>
  <c r="G1326" i="91"/>
  <c r="H1326" i="91"/>
  <c r="I1326" i="91"/>
  <c r="J1326" i="91"/>
  <c r="K1326" i="91"/>
  <c r="L1326" i="91"/>
  <c r="M1326" i="91"/>
  <c r="N1326" i="91"/>
  <c r="O1326" i="91"/>
  <c r="P1326" i="91"/>
  <c r="Q1326" i="91"/>
  <c r="C1327" i="91"/>
  <c r="D1327" i="91"/>
  <c r="E1327" i="91"/>
  <c r="F1327" i="91"/>
  <c r="G1327" i="91"/>
  <c r="H1327" i="91"/>
  <c r="I1327" i="91"/>
  <c r="J1327" i="91"/>
  <c r="K1327" i="91"/>
  <c r="L1327" i="91"/>
  <c r="M1327" i="91"/>
  <c r="N1327" i="91"/>
  <c r="O1327" i="91"/>
  <c r="P1327" i="91"/>
  <c r="Q1327" i="91"/>
  <c r="C1328" i="91"/>
  <c r="D1328" i="91"/>
  <c r="E1328" i="91"/>
  <c r="F1328" i="91"/>
  <c r="G1328" i="91"/>
  <c r="H1328" i="91"/>
  <c r="I1328" i="91"/>
  <c r="J1328" i="91"/>
  <c r="K1328" i="91"/>
  <c r="L1328" i="91"/>
  <c r="M1328" i="91"/>
  <c r="N1328" i="91"/>
  <c r="O1328" i="91"/>
  <c r="P1328" i="91"/>
  <c r="Q1328" i="91"/>
  <c r="C1329" i="91"/>
  <c r="D1329" i="91"/>
  <c r="E1329" i="91"/>
  <c r="F1329" i="91"/>
  <c r="G1329" i="91"/>
  <c r="H1329" i="91"/>
  <c r="I1329" i="91"/>
  <c r="J1329" i="91"/>
  <c r="K1329" i="91"/>
  <c r="L1329" i="91"/>
  <c r="M1329" i="91"/>
  <c r="N1329" i="91"/>
  <c r="O1329" i="91"/>
  <c r="P1329" i="91"/>
  <c r="Q1329" i="91"/>
  <c r="C1330" i="91"/>
  <c r="D1330" i="91"/>
  <c r="E1330" i="91"/>
  <c r="F1330" i="91"/>
  <c r="G1330" i="91"/>
  <c r="H1330" i="91"/>
  <c r="I1330" i="91"/>
  <c r="J1330" i="91"/>
  <c r="K1330" i="91"/>
  <c r="L1330" i="91"/>
  <c r="M1330" i="91"/>
  <c r="N1330" i="91"/>
  <c r="O1330" i="91"/>
  <c r="P1330" i="91"/>
  <c r="Q1330" i="91"/>
  <c r="D1325" i="91"/>
  <c r="E1325" i="91"/>
  <c r="F1325" i="91"/>
  <c r="G1325" i="91"/>
  <c r="H1325" i="91"/>
  <c r="I1325" i="91"/>
  <c r="J1325" i="91"/>
  <c r="K1325" i="91"/>
  <c r="L1325" i="91"/>
  <c r="M1325" i="91"/>
  <c r="N1325" i="91"/>
  <c r="O1325" i="91"/>
  <c r="P1325" i="91"/>
  <c r="Q1325" i="91"/>
  <c r="C1325" i="91"/>
  <c r="C1319" i="91"/>
  <c r="D1319" i="91"/>
  <c r="E1319" i="91"/>
  <c r="F1319" i="91"/>
  <c r="G1319" i="91"/>
  <c r="H1319" i="91"/>
  <c r="I1319" i="91"/>
  <c r="J1319" i="91"/>
  <c r="K1319" i="91"/>
  <c r="L1319" i="91"/>
  <c r="M1319" i="91"/>
  <c r="N1319" i="91"/>
  <c r="O1319" i="91"/>
  <c r="P1319" i="91"/>
  <c r="Q1319" i="91"/>
  <c r="C1320" i="91"/>
  <c r="D1320" i="91"/>
  <c r="E1320" i="91"/>
  <c r="F1320" i="91"/>
  <c r="G1320" i="91"/>
  <c r="H1320" i="91"/>
  <c r="I1320" i="91"/>
  <c r="J1320" i="91"/>
  <c r="K1320" i="91"/>
  <c r="L1320" i="91"/>
  <c r="M1320" i="91"/>
  <c r="N1320" i="91"/>
  <c r="O1320" i="91"/>
  <c r="P1320" i="91"/>
  <c r="Q1320" i="91"/>
  <c r="C1321" i="91"/>
  <c r="D1321" i="91"/>
  <c r="E1321" i="91"/>
  <c r="F1321" i="91"/>
  <c r="G1321" i="91"/>
  <c r="H1321" i="91"/>
  <c r="I1321" i="91"/>
  <c r="J1321" i="91"/>
  <c r="K1321" i="91"/>
  <c r="L1321" i="91"/>
  <c r="M1321" i="91"/>
  <c r="N1321" i="91"/>
  <c r="O1321" i="91"/>
  <c r="P1321" i="91"/>
  <c r="Q1321" i="91"/>
  <c r="C1322" i="91"/>
  <c r="D1322" i="91"/>
  <c r="E1322" i="91"/>
  <c r="F1322" i="91"/>
  <c r="G1322" i="91"/>
  <c r="H1322" i="91"/>
  <c r="I1322" i="91"/>
  <c r="J1322" i="91"/>
  <c r="K1322" i="91"/>
  <c r="L1322" i="91"/>
  <c r="M1322" i="91"/>
  <c r="N1322" i="91"/>
  <c r="O1322" i="91"/>
  <c r="P1322" i="91"/>
  <c r="Q1322" i="91"/>
  <c r="C1323" i="91"/>
  <c r="D1323" i="91"/>
  <c r="E1323" i="91"/>
  <c r="F1323" i="91"/>
  <c r="G1323" i="91"/>
  <c r="H1323" i="91"/>
  <c r="I1323" i="91"/>
  <c r="J1323" i="91"/>
  <c r="K1323" i="91"/>
  <c r="L1323" i="91"/>
  <c r="M1323" i="91"/>
  <c r="N1323" i="91"/>
  <c r="O1323" i="91"/>
  <c r="P1323" i="91"/>
  <c r="Q1323" i="91"/>
  <c r="D1318" i="91"/>
  <c r="E1318" i="91"/>
  <c r="F1318" i="91"/>
  <c r="G1318" i="91"/>
  <c r="H1318" i="91"/>
  <c r="I1318" i="91"/>
  <c r="J1318" i="91"/>
  <c r="K1318" i="91"/>
  <c r="L1318" i="91"/>
  <c r="M1318" i="91"/>
  <c r="N1318" i="91"/>
  <c r="O1318" i="91"/>
  <c r="P1318" i="91"/>
  <c r="Q1318" i="91"/>
  <c r="C1318" i="91"/>
  <c r="C1312" i="91"/>
  <c r="D1312" i="91"/>
  <c r="E1312" i="91"/>
  <c r="F1312" i="91"/>
  <c r="G1312" i="91"/>
  <c r="H1312" i="91"/>
  <c r="I1312" i="91"/>
  <c r="J1312" i="91"/>
  <c r="K1312" i="91"/>
  <c r="L1312" i="91"/>
  <c r="M1312" i="91"/>
  <c r="N1312" i="91"/>
  <c r="O1312" i="91"/>
  <c r="P1312" i="91"/>
  <c r="Q1312" i="91"/>
  <c r="C1313" i="91"/>
  <c r="D1313" i="91"/>
  <c r="E1313" i="91"/>
  <c r="F1313" i="91"/>
  <c r="G1313" i="91"/>
  <c r="H1313" i="91"/>
  <c r="I1313" i="91"/>
  <c r="J1313" i="91"/>
  <c r="K1313" i="91"/>
  <c r="L1313" i="91"/>
  <c r="M1313" i="91"/>
  <c r="N1313" i="91"/>
  <c r="O1313" i="91"/>
  <c r="P1313" i="91"/>
  <c r="Q1313" i="91"/>
  <c r="C1314" i="91"/>
  <c r="D1314" i="91"/>
  <c r="E1314" i="91"/>
  <c r="F1314" i="91"/>
  <c r="G1314" i="91"/>
  <c r="H1314" i="91"/>
  <c r="I1314" i="91"/>
  <c r="J1314" i="91"/>
  <c r="K1314" i="91"/>
  <c r="L1314" i="91"/>
  <c r="M1314" i="91"/>
  <c r="N1314" i="91"/>
  <c r="O1314" i="91"/>
  <c r="P1314" i="91"/>
  <c r="Q1314" i="91"/>
  <c r="C1315" i="91"/>
  <c r="D1315" i="91"/>
  <c r="E1315" i="91"/>
  <c r="F1315" i="91"/>
  <c r="G1315" i="91"/>
  <c r="H1315" i="91"/>
  <c r="I1315" i="91"/>
  <c r="J1315" i="91"/>
  <c r="K1315" i="91"/>
  <c r="L1315" i="91"/>
  <c r="M1315" i="91"/>
  <c r="N1315" i="91"/>
  <c r="O1315" i="91"/>
  <c r="P1315" i="91"/>
  <c r="Q1315" i="91"/>
  <c r="C1316" i="91"/>
  <c r="D1316" i="91"/>
  <c r="E1316" i="91"/>
  <c r="F1316" i="91"/>
  <c r="G1316" i="91"/>
  <c r="H1316" i="91"/>
  <c r="I1316" i="91"/>
  <c r="J1316" i="91"/>
  <c r="K1316" i="91"/>
  <c r="L1316" i="91"/>
  <c r="M1316" i="91"/>
  <c r="N1316" i="91"/>
  <c r="O1316" i="91"/>
  <c r="P1316" i="91"/>
  <c r="Q1316" i="91"/>
  <c r="D1311" i="91"/>
  <c r="E1311" i="91"/>
  <c r="F1311" i="91"/>
  <c r="G1311" i="91"/>
  <c r="H1311" i="91"/>
  <c r="I1311" i="91"/>
  <c r="J1311" i="91"/>
  <c r="K1311" i="91"/>
  <c r="L1311" i="91"/>
  <c r="M1311" i="91"/>
  <c r="N1311" i="91"/>
  <c r="O1311" i="91"/>
  <c r="P1311" i="91"/>
  <c r="Q1311" i="91"/>
  <c r="C1311" i="91"/>
  <c r="C1305" i="91"/>
  <c r="D1305" i="91"/>
  <c r="E1305" i="91"/>
  <c r="F1305" i="91"/>
  <c r="G1305" i="91"/>
  <c r="H1305" i="91"/>
  <c r="I1305" i="91"/>
  <c r="J1305" i="91"/>
  <c r="K1305" i="91"/>
  <c r="L1305" i="91"/>
  <c r="M1305" i="91"/>
  <c r="N1305" i="91"/>
  <c r="O1305" i="91"/>
  <c r="P1305" i="91"/>
  <c r="Q1305" i="91"/>
  <c r="C1306" i="91"/>
  <c r="D1306" i="91"/>
  <c r="E1306" i="91"/>
  <c r="F1306" i="91"/>
  <c r="G1306" i="91"/>
  <c r="H1306" i="91"/>
  <c r="I1306" i="91"/>
  <c r="J1306" i="91"/>
  <c r="K1306" i="91"/>
  <c r="L1306" i="91"/>
  <c r="M1306" i="91"/>
  <c r="N1306" i="91"/>
  <c r="O1306" i="91"/>
  <c r="P1306" i="91"/>
  <c r="Q1306" i="91"/>
  <c r="C1307" i="91"/>
  <c r="D1307" i="91"/>
  <c r="E1307" i="91"/>
  <c r="F1307" i="91"/>
  <c r="G1307" i="91"/>
  <c r="H1307" i="91"/>
  <c r="I1307" i="91"/>
  <c r="J1307" i="91"/>
  <c r="K1307" i="91"/>
  <c r="L1307" i="91"/>
  <c r="M1307" i="91"/>
  <c r="N1307" i="91"/>
  <c r="O1307" i="91"/>
  <c r="P1307" i="91"/>
  <c r="Q1307" i="91"/>
  <c r="C1308" i="91"/>
  <c r="D1308" i="91"/>
  <c r="E1308" i="91"/>
  <c r="F1308" i="91"/>
  <c r="G1308" i="91"/>
  <c r="H1308" i="91"/>
  <c r="I1308" i="91"/>
  <c r="J1308" i="91"/>
  <c r="K1308" i="91"/>
  <c r="L1308" i="91"/>
  <c r="M1308" i="91"/>
  <c r="N1308" i="91"/>
  <c r="O1308" i="91"/>
  <c r="P1308" i="91"/>
  <c r="Q1308" i="91"/>
  <c r="C1309" i="91"/>
  <c r="D1309" i="91"/>
  <c r="E1309" i="91"/>
  <c r="F1309" i="91"/>
  <c r="G1309" i="91"/>
  <c r="H1309" i="91"/>
  <c r="I1309" i="91"/>
  <c r="J1309" i="91"/>
  <c r="K1309" i="91"/>
  <c r="L1309" i="91"/>
  <c r="M1309" i="91"/>
  <c r="N1309" i="91"/>
  <c r="O1309" i="91"/>
  <c r="P1309" i="91"/>
  <c r="Q1309" i="91"/>
  <c r="D1304" i="91"/>
  <c r="E1304" i="91"/>
  <c r="F1304" i="91"/>
  <c r="G1304" i="91"/>
  <c r="H1304" i="91"/>
  <c r="I1304" i="91"/>
  <c r="J1304" i="91"/>
  <c r="K1304" i="91"/>
  <c r="L1304" i="91"/>
  <c r="M1304" i="91"/>
  <c r="N1304" i="91"/>
  <c r="O1304" i="91"/>
  <c r="P1304" i="91"/>
  <c r="Q1304" i="91"/>
  <c r="C1304" i="91"/>
  <c r="C1298" i="91"/>
  <c r="D1298" i="91"/>
  <c r="E1298" i="91"/>
  <c r="F1298" i="91"/>
  <c r="G1298" i="91"/>
  <c r="H1298" i="91"/>
  <c r="I1298" i="91"/>
  <c r="J1298" i="91"/>
  <c r="K1298" i="91"/>
  <c r="L1298" i="91"/>
  <c r="M1298" i="91"/>
  <c r="N1298" i="91"/>
  <c r="O1298" i="91"/>
  <c r="P1298" i="91"/>
  <c r="Q1298" i="91"/>
  <c r="C1299" i="91"/>
  <c r="D1299" i="91"/>
  <c r="E1299" i="91"/>
  <c r="F1299" i="91"/>
  <c r="G1299" i="91"/>
  <c r="H1299" i="91"/>
  <c r="I1299" i="91"/>
  <c r="J1299" i="91"/>
  <c r="K1299" i="91"/>
  <c r="L1299" i="91"/>
  <c r="M1299" i="91"/>
  <c r="N1299" i="91"/>
  <c r="O1299" i="91"/>
  <c r="P1299" i="91"/>
  <c r="Q1299" i="91"/>
  <c r="C1300" i="91"/>
  <c r="D1300" i="91"/>
  <c r="E1300" i="91"/>
  <c r="F1300" i="91"/>
  <c r="G1300" i="91"/>
  <c r="H1300" i="91"/>
  <c r="I1300" i="91"/>
  <c r="J1300" i="91"/>
  <c r="K1300" i="91"/>
  <c r="L1300" i="91"/>
  <c r="M1300" i="91"/>
  <c r="N1300" i="91"/>
  <c r="O1300" i="91"/>
  <c r="P1300" i="91"/>
  <c r="Q1300" i="91"/>
  <c r="C1301" i="91"/>
  <c r="D1301" i="91"/>
  <c r="E1301" i="91"/>
  <c r="F1301" i="91"/>
  <c r="G1301" i="91"/>
  <c r="H1301" i="91"/>
  <c r="I1301" i="91"/>
  <c r="J1301" i="91"/>
  <c r="K1301" i="91"/>
  <c r="L1301" i="91"/>
  <c r="M1301" i="91"/>
  <c r="N1301" i="91"/>
  <c r="O1301" i="91"/>
  <c r="P1301" i="91"/>
  <c r="Q1301" i="91"/>
  <c r="C1302" i="91"/>
  <c r="D1302" i="91"/>
  <c r="E1302" i="91"/>
  <c r="F1302" i="91"/>
  <c r="G1302" i="91"/>
  <c r="H1302" i="91"/>
  <c r="I1302" i="91"/>
  <c r="J1302" i="91"/>
  <c r="K1302" i="91"/>
  <c r="L1302" i="91"/>
  <c r="M1302" i="91"/>
  <c r="N1302" i="91"/>
  <c r="O1302" i="91"/>
  <c r="P1302" i="91"/>
  <c r="Q1302" i="91"/>
  <c r="D1297" i="91"/>
  <c r="E1297" i="91"/>
  <c r="F1297" i="91"/>
  <c r="G1297" i="91"/>
  <c r="H1297" i="91"/>
  <c r="I1297" i="91"/>
  <c r="J1297" i="91"/>
  <c r="K1297" i="91"/>
  <c r="L1297" i="91"/>
  <c r="M1297" i="91"/>
  <c r="N1297" i="91"/>
  <c r="O1297" i="91"/>
  <c r="P1297" i="91"/>
  <c r="Q1297" i="91"/>
  <c r="C1297" i="91"/>
  <c r="C1291" i="91"/>
  <c r="D1291" i="91"/>
  <c r="E1291" i="91"/>
  <c r="F1291" i="91"/>
  <c r="G1291" i="91"/>
  <c r="H1291" i="91"/>
  <c r="I1291" i="91"/>
  <c r="J1291" i="91"/>
  <c r="K1291" i="91"/>
  <c r="L1291" i="91"/>
  <c r="M1291" i="91"/>
  <c r="N1291" i="91"/>
  <c r="O1291" i="91"/>
  <c r="P1291" i="91"/>
  <c r="Q1291" i="91"/>
  <c r="C1292" i="91"/>
  <c r="D1292" i="91"/>
  <c r="E1292" i="91"/>
  <c r="F1292" i="91"/>
  <c r="G1292" i="91"/>
  <c r="H1292" i="91"/>
  <c r="I1292" i="91"/>
  <c r="J1292" i="91"/>
  <c r="K1292" i="91"/>
  <c r="L1292" i="91"/>
  <c r="M1292" i="91"/>
  <c r="N1292" i="91"/>
  <c r="O1292" i="91"/>
  <c r="P1292" i="91"/>
  <c r="Q1292" i="91"/>
  <c r="C1293" i="91"/>
  <c r="D1293" i="91"/>
  <c r="E1293" i="91"/>
  <c r="F1293" i="91"/>
  <c r="G1293" i="91"/>
  <c r="H1293" i="91"/>
  <c r="I1293" i="91"/>
  <c r="J1293" i="91"/>
  <c r="K1293" i="91"/>
  <c r="L1293" i="91"/>
  <c r="M1293" i="91"/>
  <c r="N1293" i="91"/>
  <c r="O1293" i="91"/>
  <c r="P1293" i="91"/>
  <c r="Q1293" i="91"/>
  <c r="C1294" i="91"/>
  <c r="D1294" i="91"/>
  <c r="E1294" i="91"/>
  <c r="F1294" i="91"/>
  <c r="G1294" i="91"/>
  <c r="H1294" i="91"/>
  <c r="I1294" i="91"/>
  <c r="J1294" i="91"/>
  <c r="K1294" i="91"/>
  <c r="L1294" i="91"/>
  <c r="M1294" i="91"/>
  <c r="N1294" i="91"/>
  <c r="O1294" i="91"/>
  <c r="P1294" i="91"/>
  <c r="Q1294" i="91"/>
  <c r="C1295" i="91"/>
  <c r="D1295" i="91"/>
  <c r="E1295" i="91"/>
  <c r="F1295" i="91"/>
  <c r="G1295" i="91"/>
  <c r="H1295" i="91"/>
  <c r="I1295" i="91"/>
  <c r="J1295" i="91"/>
  <c r="K1295" i="91"/>
  <c r="L1295" i="91"/>
  <c r="M1295" i="91"/>
  <c r="N1295" i="91"/>
  <c r="O1295" i="91"/>
  <c r="P1295" i="91"/>
  <c r="Q1295" i="91"/>
  <c r="D1290" i="91"/>
  <c r="E1290" i="91"/>
  <c r="F1290" i="91"/>
  <c r="G1290" i="91"/>
  <c r="H1290" i="91"/>
  <c r="I1290" i="91"/>
  <c r="J1290" i="91"/>
  <c r="K1290" i="91"/>
  <c r="L1290" i="91"/>
  <c r="M1290" i="91"/>
  <c r="N1290" i="91"/>
  <c r="O1290" i="91"/>
  <c r="P1290" i="91"/>
  <c r="Q1290" i="91"/>
  <c r="C1290" i="91"/>
  <c r="C1284" i="91"/>
  <c r="D1284" i="91"/>
  <c r="E1284" i="91"/>
  <c r="F1284" i="91"/>
  <c r="G1284" i="91"/>
  <c r="H1284" i="91"/>
  <c r="I1284" i="91"/>
  <c r="J1284" i="91"/>
  <c r="K1284" i="91"/>
  <c r="L1284" i="91"/>
  <c r="M1284" i="91"/>
  <c r="N1284" i="91"/>
  <c r="O1284" i="91"/>
  <c r="P1284" i="91"/>
  <c r="Q1284" i="91"/>
  <c r="C1285" i="91"/>
  <c r="D1285" i="91"/>
  <c r="E1285" i="91"/>
  <c r="F1285" i="91"/>
  <c r="G1285" i="91"/>
  <c r="H1285" i="91"/>
  <c r="I1285" i="91"/>
  <c r="J1285" i="91"/>
  <c r="K1285" i="91"/>
  <c r="L1285" i="91"/>
  <c r="M1285" i="91"/>
  <c r="N1285" i="91"/>
  <c r="O1285" i="91"/>
  <c r="P1285" i="91"/>
  <c r="Q1285" i="91"/>
  <c r="C1286" i="91"/>
  <c r="D1286" i="91"/>
  <c r="E1286" i="91"/>
  <c r="F1286" i="91"/>
  <c r="G1286" i="91"/>
  <c r="H1286" i="91"/>
  <c r="I1286" i="91"/>
  <c r="J1286" i="91"/>
  <c r="K1286" i="91"/>
  <c r="L1286" i="91"/>
  <c r="M1286" i="91"/>
  <c r="N1286" i="91"/>
  <c r="O1286" i="91"/>
  <c r="P1286" i="91"/>
  <c r="Q1286" i="91"/>
  <c r="C1287" i="91"/>
  <c r="D1287" i="91"/>
  <c r="E1287" i="91"/>
  <c r="F1287" i="91"/>
  <c r="G1287" i="91"/>
  <c r="H1287" i="91"/>
  <c r="I1287" i="91"/>
  <c r="J1287" i="91"/>
  <c r="K1287" i="91"/>
  <c r="L1287" i="91"/>
  <c r="M1287" i="91"/>
  <c r="N1287" i="91"/>
  <c r="O1287" i="91"/>
  <c r="P1287" i="91"/>
  <c r="Q1287" i="91"/>
  <c r="C1288" i="91"/>
  <c r="D1288" i="91"/>
  <c r="E1288" i="91"/>
  <c r="F1288" i="91"/>
  <c r="G1288" i="91"/>
  <c r="H1288" i="91"/>
  <c r="I1288" i="91"/>
  <c r="J1288" i="91"/>
  <c r="K1288" i="91"/>
  <c r="L1288" i="91"/>
  <c r="M1288" i="91"/>
  <c r="N1288" i="91"/>
  <c r="O1288" i="91"/>
  <c r="P1288" i="91"/>
  <c r="Q1288" i="91"/>
  <c r="D1283" i="91"/>
  <c r="E1283" i="91"/>
  <c r="F1283" i="91"/>
  <c r="G1283" i="91"/>
  <c r="H1283" i="91"/>
  <c r="I1283" i="91"/>
  <c r="J1283" i="91"/>
  <c r="K1283" i="91"/>
  <c r="L1283" i="91"/>
  <c r="M1283" i="91"/>
  <c r="N1283" i="91"/>
  <c r="O1283" i="91"/>
  <c r="P1283" i="91"/>
  <c r="Q1283" i="91"/>
  <c r="C1283" i="91"/>
  <c r="C1277" i="91"/>
  <c r="D1277" i="91"/>
  <c r="E1277" i="91"/>
  <c r="F1277" i="91"/>
  <c r="G1277" i="91"/>
  <c r="H1277" i="91"/>
  <c r="I1277" i="91"/>
  <c r="J1277" i="91"/>
  <c r="K1277" i="91"/>
  <c r="L1277" i="91"/>
  <c r="M1277" i="91"/>
  <c r="N1277" i="91"/>
  <c r="O1277" i="91"/>
  <c r="P1277" i="91"/>
  <c r="Q1277" i="91"/>
  <c r="C1278" i="91"/>
  <c r="D1278" i="91"/>
  <c r="E1278" i="91"/>
  <c r="F1278" i="91"/>
  <c r="G1278" i="91"/>
  <c r="H1278" i="91"/>
  <c r="I1278" i="91"/>
  <c r="J1278" i="91"/>
  <c r="K1278" i="91"/>
  <c r="L1278" i="91"/>
  <c r="M1278" i="91"/>
  <c r="N1278" i="91"/>
  <c r="O1278" i="91"/>
  <c r="P1278" i="91"/>
  <c r="Q1278" i="91"/>
  <c r="C1279" i="91"/>
  <c r="D1279" i="91"/>
  <c r="E1279" i="91"/>
  <c r="F1279" i="91"/>
  <c r="G1279" i="91"/>
  <c r="H1279" i="91"/>
  <c r="I1279" i="91"/>
  <c r="J1279" i="91"/>
  <c r="K1279" i="91"/>
  <c r="L1279" i="91"/>
  <c r="M1279" i="91"/>
  <c r="N1279" i="91"/>
  <c r="O1279" i="91"/>
  <c r="P1279" i="91"/>
  <c r="Q1279" i="91"/>
  <c r="C1280" i="91"/>
  <c r="D1280" i="91"/>
  <c r="E1280" i="91"/>
  <c r="F1280" i="91"/>
  <c r="G1280" i="91"/>
  <c r="H1280" i="91"/>
  <c r="I1280" i="91"/>
  <c r="J1280" i="91"/>
  <c r="K1280" i="91"/>
  <c r="L1280" i="91"/>
  <c r="M1280" i="91"/>
  <c r="N1280" i="91"/>
  <c r="O1280" i="91"/>
  <c r="P1280" i="91"/>
  <c r="Q1280" i="91"/>
  <c r="C1281" i="91"/>
  <c r="D1281" i="91"/>
  <c r="E1281" i="91"/>
  <c r="F1281" i="91"/>
  <c r="G1281" i="91"/>
  <c r="H1281" i="91"/>
  <c r="I1281" i="91"/>
  <c r="J1281" i="91"/>
  <c r="K1281" i="91"/>
  <c r="L1281" i="91"/>
  <c r="M1281" i="91"/>
  <c r="N1281" i="91"/>
  <c r="O1281" i="91"/>
  <c r="P1281" i="91"/>
  <c r="Q1281" i="91"/>
  <c r="D1276" i="91"/>
  <c r="E1276" i="91"/>
  <c r="F1276" i="91"/>
  <c r="G1276" i="91"/>
  <c r="H1276" i="91"/>
  <c r="I1276" i="91"/>
  <c r="J1276" i="91"/>
  <c r="K1276" i="91"/>
  <c r="L1276" i="91"/>
  <c r="M1276" i="91"/>
  <c r="N1276" i="91"/>
  <c r="O1276" i="91"/>
  <c r="P1276" i="91"/>
  <c r="Q1276" i="91"/>
  <c r="C1276" i="91"/>
  <c r="C1274" i="91"/>
  <c r="C1270" i="91"/>
  <c r="D1270" i="91"/>
  <c r="E1270" i="91"/>
  <c r="F1270" i="91"/>
  <c r="G1270" i="91"/>
  <c r="H1270" i="91"/>
  <c r="I1270" i="91"/>
  <c r="J1270" i="91"/>
  <c r="K1270" i="91"/>
  <c r="L1270" i="91"/>
  <c r="M1270" i="91"/>
  <c r="N1270" i="91"/>
  <c r="O1270" i="91"/>
  <c r="P1270" i="91"/>
  <c r="Q1270" i="91"/>
  <c r="C1271" i="91"/>
  <c r="D1271" i="91"/>
  <c r="E1271" i="91"/>
  <c r="F1271" i="91"/>
  <c r="G1271" i="91"/>
  <c r="H1271" i="91"/>
  <c r="I1271" i="91"/>
  <c r="J1271" i="91"/>
  <c r="K1271" i="91"/>
  <c r="L1271" i="91"/>
  <c r="M1271" i="91"/>
  <c r="N1271" i="91"/>
  <c r="O1271" i="91"/>
  <c r="P1271" i="91"/>
  <c r="Q1271" i="91"/>
  <c r="C1272" i="91"/>
  <c r="D1272" i="91"/>
  <c r="E1272" i="91"/>
  <c r="F1272" i="91"/>
  <c r="G1272" i="91"/>
  <c r="H1272" i="91"/>
  <c r="I1272" i="91"/>
  <c r="J1272" i="91"/>
  <c r="K1272" i="91"/>
  <c r="L1272" i="91"/>
  <c r="M1272" i="91"/>
  <c r="N1272" i="91"/>
  <c r="O1272" i="91"/>
  <c r="P1272" i="91"/>
  <c r="Q1272" i="91"/>
  <c r="C1273" i="91"/>
  <c r="D1273" i="91"/>
  <c r="E1273" i="91"/>
  <c r="F1273" i="91"/>
  <c r="G1273" i="91"/>
  <c r="H1273" i="91"/>
  <c r="I1273" i="91"/>
  <c r="J1273" i="91"/>
  <c r="K1273" i="91"/>
  <c r="L1273" i="91"/>
  <c r="M1273" i="91"/>
  <c r="N1273" i="91"/>
  <c r="O1273" i="91"/>
  <c r="P1273" i="91"/>
  <c r="Q1273" i="91"/>
  <c r="D1274" i="91"/>
  <c r="E1274" i="91"/>
  <c r="F1274" i="91"/>
  <c r="G1274" i="91"/>
  <c r="H1274" i="91"/>
  <c r="I1274" i="91"/>
  <c r="J1274" i="91"/>
  <c r="K1274" i="91"/>
  <c r="L1274" i="91"/>
  <c r="M1274" i="91"/>
  <c r="N1274" i="91"/>
  <c r="O1274" i="91"/>
  <c r="P1274" i="91"/>
  <c r="Q1274" i="91"/>
  <c r="D1269" i="91"/>
  <c r="E1269" i="91"/>
  <c r="F1269" i="91"/>
  <c r="G1269" i="91"/>
  <c r="H1269" i="91"/>
  <c r="I1269" i="91"/>
  <c r="J1269" i="91"/>
  <c r="K1269" i="91"/>
  <c r="L1269" i="91"/>
  <c r="M1269" i="91"/>
  <c r="N1269" i="91"/>
  <c r="O1269" i="91"/>
  <c r="P1269" i="91"/>
  <c r="Q1269" i="91"/>
  <c r="C1269" i="91"/>
  <c r="C1263" i="91"/>
  <c r="D1263" i="91"/>
  <c r="E1263" i="91"/>
  <c r="F1263" i="91"/>
  <c r="G1263" i="91"/>
  <c r="H1263" i="91"/>
  <c r="I1263" i="91"/>
  <c r="J1263" i="91"/>
  <c r="K1263" i="91"/>
  <c r="L1263" i="91"/>
  <c r="M1263" i="91"/>
  <c r="N1263" i="91"/>
  <c r="O1263" i="91"/>
  <c r="P1263" i="91"/>
  <c r="Q1263" i="91"/>
  <c r="C1264" i="91"/>
  <c r="D1264" i="91"/>
  <c r="E1264" i="91"/>
  <c r="F1264" i="91"/>
  <c r="G1264" i="91"/>
  <c r="H1264" i="91"/>
  <c r="I1264" i="91"/>
  <c r="J1264" i="91"/>
  <c r="K1264" i="91"/>
  <c r="L1264" i="91"/>
  <c r="M1264" i="91"/>
  <c r="N1264" i="91"/>
  <c r="O1264" i="91"/>
  <c r="P1264" i="91"/>
  <c r="Q1264" i="91"/>
  <c r="C1265" i="91"/>
  <c r="D1265" i="91"/>
  <c r="E1265" i="91"/>
  <c r="F1265" i="91"/>
  <c r="G1265" i="91"/>
  <c r="H1265" i="91"/>
  <c r="I1265" i="91"/>
  <c r="J1265" i="91"/>
  <c r="K1265" i="91"/>
  <c r="L1265" i="91"/>
  <c r="M1265" i="91"/>
  <c r="N1265" i="91"/>
  <c r="O1265" i="91"/>
  <c r="P1265" i="91"/>
  <c r="Q1265" i="91"/>
  <c r="C1266" i="91"/>
  <c r="D1266" i="91"/>
  <c r="E1266" i="91"/>
  <c r="F1266" i="91"/>
  <c r="G1266" i="91"/>
  <c r="H1266" i="91"/>
  <c r="I1266" i="91"/>
  <c r="J1266" i="91"/>
  <c r="K1266" i="91"/>
  <c r="L1266" i="91"/>
  <c r="M1266" i="91"/>
  <c r="N1266" i="91"/>
  <c r="O1266" i="91"/>
  <c r="P1266" i="91"/>
  <c r="Q1266" i="91"/>
  <c r="C1267" i="91"/>
  <c r="D1267" i="91"/>
  <c r="E1267" i="91"/>
  <c r="F1267" i="91"/>
  <c r="G1267" i="91"/>
  <c r="H1267" i="91"/>
  <c r="I1267" i="91"/>
  <c r="J1267" i="91"/>
  <c r="K1267" i="91"/>
  <c r="L1267" i="91"/>
  <c r="M1267" i="91"/>
  <c r="N1267" i="91"/>
  <c r="O1267" i="91"/>
  <c r="P1267" i="91"/>
  <c r="Q1267" i="91"/>
  <c r="D1262" i="91"/>
  <c r="E1262" i="91"/>
  <c r="F1262" i="91"/>
  <c r="G1262" i="91"/>
  <c r="H1262" i="91"/>
  <c r="I1262" i="91"/>
  <c r="J1262" i="91"/>
  <c r="K1262" i="91"/>
  <c r="L1262" i="91"/>
  <c r="M1262" i="91"/>
  <c r="N1262" i="91"/>
  <c r="O1262" i="91"/>
  <c r="P1262" i="91"/>
  <c r="Q1262" i="91"/>
  <c r="C1262" i="91"/>
  <c r="C1256" i="91"/>
  <c r="D1256" i="91"/>
  <c r="E1256" i="91"/>
  <c r="F1256" i="91"/>
  <c r="G1256" i="91"/>
  <c r="H1256" i="91"/>
  <c r="I1256" i="91"/>
  <c r="J1256" i="91"/>
  <c r="K1256" i="91"/>
  <c r="L1256" i="91"/>
  <c r="M1256" i="91"/>
  <c r="N1256" i="91"/>
  <c r="O1256" i="91"/>
  <c r="P1256" i="91"/>
  <c r="Q1256" i="91"/>
  <c r="C1257" i="91"/>
  <c r="D1257" i="91"/>
  <c r="E1257" i="91"/>
  <c r="F1257" i="91"/>
  <c r="G1257" i="91"/>
  <c r="H1257" i="91"/>
  <c r="I1257" i="91"/>
  <c r="J1257" i="91"/>
  <c r="K1257" i="91"/>
  <c r="L1257" i="91"/>
  <c r="M1257" i="91"/>
  <c r="N1257" i="91"/>
  <c r="O1257" i="91"/>
  <c r="P1257" i="91"/>
  <c r="Q1257" i="91"/>
  <c r="C1258" i="91"/>
  <c r="D1258" i="91"/>
  <c r="E1258" i="91"/>
  <c r="F1258" i="91"/>
  <c r="G1258" i="91"/>
  <c r="H1258" i="91"/>
  <c r="I1258" i="91"/>
  <c r="J1258" i="91"/>
  <c r="K1258" i="91"/>
  <c r="L1258" i="91"/>
  <c r="M1258" i="91"/>
  <c r="N1258" i="91"/>
  <c r="O1258" i="91"/>
  <c r="P1258" i="91"/>
  <c r="Q1258" i="91"/>
  <c r="C1259" i="91"/>
  <c r="D1259" i="91"/>
  <c r="E1259" i="91"/>
  <c r="F1259" i="91"/>
  <c r="G1259" i="91"/>
  <c r="H1259" i="91"/>
  <c r="I1259" i="91"/>
  <c r="J1259" i="91"/>
  <c r="K1259" i="91"/>
  <c r="L1259" i="91"/>
  <c r="M1259" i="91"/>
  <c r="N1259" i="91"/>
  <c r="O1259" i="91"/>
  <c r="P1259" i="91"/>
  <c r="Q1259" i="91"/>
  <c r="C1260" i="91"/>
  <c r="D1260" i="91"/>
  <c r="E1260" i="91"/>
  <c r="F1260" i="91"/>
  <c r="G1260" i="91"/>
  <c r="H1260" i="91"/>
  <c r="I1260" i="91"/>
  <c r="J1260" i="91"/>
  <c r="K1260" i="91"/>
  <c r="L1260" i="91"/>
  <c r="M1260" i="91"/>
  <c r="N1260" i="91"/>
  <c r="O1260" i="91"/>
  <c r="P1260" i="91"/>
  <c r="Q1260" i="91"/>
  <c r="D1255" i="91"/>
  <c r="E1255" i="91"/>
  <c r="F1255" i="91"/>
  <c r="G1255" i="91"/>
  <c r="H1255" i="91"/>
  <c r="I1255" i="91"/>
  <c r="J1255" i="91"/>
  <c r="K1255" i="91"/>
  <c r="L1255" i="91"/>
  <c r="M1255" i="91"/>
  <c r="N1255" i="91"/>
  <c r="O1255" i="91"/>
  <c r="P1255" i="91"/>
  <c r="Q1255" i="91"/>
  <c r="C1255" i="91"/>
  <c r="C1249" i="91"/>
  <c r="D1249" i="91"/>
  <c r="E1249" i="91"/>
  <c r="F1249" i="91"/>
  <c r="G1249" i="91"/>
  <c r="H1249" i="91"/>
  <c r="I1249" i="91"/>
  <c r="J1249" i="91"/>
  <c r="K1249" i="91"/>
  <c r="L1249" i="91"/>
  <c r="M1249" i="91"/>
  <c r="N1249" i="91"/>
  <c r="O1249" i="91"/>
  <c r="P1249" i="91"/>
  <c r="Q1249" i="91"/>
  <c r="C1250" i="91"/>
  <c r="D1250" i="91"/>
  <c r="E1250" i="91"/>
  <c r="F1250" i="91"/>
  <c r="G1250" i="91"/>
  <c r="H1250" i="91"/>
  <c r="I1250" i="91"/>
  <c r="J1250" i="91"/>
  <c r="K1250" i="91"/>
  <c r="L1250" i="91"/>
  <c r="M1250" i="91"/>
  <c r="N1250" i="91"/>
  <c r="O1250" i="91"/>
  <c r="P1250" i="91"/>
  <c r="Q1250" i="91"/>
  <c r="C1251" i="91"/>
  <c r="D1251" i="91"/>
  <c r="E1251" i="91"/>
  <c r="F1251" i="91"/>
  <c r="G1251" i="91"/>
  <c r="H1251" i="91"/>
  <c r="I1251" i="91"/>
  <c r="J1251" i="91"/>
  <c r="K1251" i="91"/>
  <c r="L1251" i="91"/>
  <c r="M1251" i="91"/>
  <c r="N1251" i="91"/>
  <c r="O1251" i="91"/>
  <c r="P1251" i="91"/>
  <c r="Q1251" i="91"/>
  <c r="C1252" i="91"/>
  <c r="D1252" i="91"/>
  <c r="E1252" i="91"/>
  <c r="F1252" i="91"/>
  <c r="G1252" i="91"/>
  <c r="H1252" i="91"/>
  <c r="I1252" i="91"/>
  <c r="J1252" i="91"/>
  <c r="K1252" i="91"/>
  <c r="L1252" i="91"/>
  <c r="M1252" i="91"/>
  <c r="N1252" i="91"/>
  <c r="O1252" i="91"/>
  <c r="P1252" i="91"/>
  <c r="Q1252" i="91"/>
  <c r="C1253" i="91"/>
  <c r="D1253" i="91"/>
  <c r="E1253" i="91"/>
  <c r="F1253" i="91"/>
  <c r="G1253" i="91"/>
  <c r="H1253" i="91"/>
  <c r="I1253" i="91"/>
  <c r="J1253" i="91"/>
  <c r="K1253" i="91"/>
  <c r="L1253" i="91"/>
  <c r="M1253" i="91"/>
  <c r="N1253" i="91"/>
  <c r="O1253" i="91"/>
  <c r="P1253" i="91"/>
  <c r="Q1253" i="91"/>
  <c r="D1248" i="91"/>
  <c r="E1248" i="91"/>
  <c r="F1248" i="91"/>
  <c r="G1248" i="91"/>
  <c r="H1248" i="91"/>
  <c r="I1248" i="91"/>
  <c r="J1248" i="91"/>
  <c r="K1248" i="91"/>
  <c r="L1248" i="91"/>
  <c r="M1248" i="91"/>
  <c r="N1248" i="91"/>
  <c r="O1248" i="91"/>
  <c r="P1248" i="91"/>
  <c r="Q1248" i="91"/>
  <c r="C1248" i="91"/>
  <c r="C1242" i="91"/>
  <c r="D1242" i="91"/>
  <c r="E1242" i="91"/>
  <c r="F1242" i="91"/>
  <c r="G1242" i="91"/>
  <c r="H1242" i="91"/>
  <c r="I1242" i="91"/>
  <c r="J1242" i="91"/>
  <c r="K1242" i="91"/>
  <c r="L1242" i="91"/>
  <c r="M1242" i="91"/>
  <c r="N1242" i="91"/>
  <c r="O1242" i="91"/>
  <c r="P1242" i="91"/>
  <c r="Q1242" i="91"/>
  <c r="C1243" i="91"/>
  <c r="D1243" i="91"/>
  <c r="E1243" i="91"/>
  <c r="F1243" i="91"/>
  <c r="G1243" i="91"/>
  <c r="H1243" i="91"/>
  <c r="I1243" i="91"/>
  <c r="J1243" i="91"/>
  <c r="K1243" i="91"/>
  <c r="L1243" i="91"/>
  <c r="M1243" i="91"/>
  <c r="N1243" i="91"/>
  <c r="O1243" i="91"/>
  <c r="P1243" i="91"/>
  <c r="Q1243" i="91"/>
  <c r="C1244" i="91"/>
  <c r="D1244" i="91"/>
  <c r="E1244" i="91"/>
  <c r="F1244" i="91"/>
  <c r="G1244" i="91"/>
  <c r="H1244" i="91"/>
  <c r="I1244" i="91"/>
  <c r="J1244" i="91"/>
  <c r="K1244" i="91"/>
  <c r="L1244" i="91"/>
  <c r="M1244" i="91"/>
  <c r="N1244" i="91"/>
  <c r="O1244" i="91"/>
  <c r="P1244" i="91"/>
  <c r="Q1244" i="91"/>
  <c r="C1245" i="91"/>
  <c r="D1245" i="91"/>
  <c r="E1245" i="91"/>
  <c r="F1245" i="91"/>
  <c r="G1245" i="91"/>
  <c r="H1245" i="91"/>
  <c r="I1245" i="91"/>
  <c r="J1245" i="91"/>
  <c r="K1245" i="91"/>
  <c r="L1245" i="91"/>
  <c r="M1245" i="91"/>
  <c r="N1245" i="91"/>
  <c r="O1245" i="91"/>
  <c r="P1245" i="91"/>
  <c r="Q1245" i="91"/>
  <c r="C1246" i="91"/>
  <c r="D1246" i="91"/>
  <c r="E1246" i="91"/>
  <c r="F1246" i="91"/>
  <c r="G1246" i="91"/>
  <c r="H1246" i="91"/>
  <c r="I1246" i="91"/>
  <c r="J1246" i="91"/>
  <c r="K1246" i="91"/>
  <c r="L1246" i="91"/>
  <c r="M1246" i="91"/>
  <c r="N1246" i="91"/>
  <c r="O1246" i="91"/>
  <c r="P1246" i="91"/>
  <c r="Q1246" i="91"/>
  <c r="D1241" i="91"/>
  <c r="E1241" i="91"/>
  <c r="F1241" i="91"/>
  <c r="G1241" i="91"/>
  <c r="H1241" i="91"/>
  <c r="I1241" i="91"/>
  <c r="J1241" i="91"/>
  <c r="K1241" i="91"/>
  <c r="L1241" i="91"/>
  <c r="M1241" i="91"/>
  <c r="N1241" i="91"/>
  <c r="O1241" i="91"/>
  <c r="P1241" i="91"/>
  <c r="Q1241" i="91"/>
  <c r="C1241" i="91"/>
  <c r="C1235" i="91"/>
  <c r="D1235" i="91"/>
  <c r="E1235" i="91"/>
  <c r="F1235" i="91"/>
  <c r="G1235" i="91"/>
  <c r="H1235" i="91"/>
  <c r="I1235" i="91"/>
  <c r="J1235" i="91"/>
  <c r="K1235" i="91"/>
  <c r="L1235" i="91"/>
  <c r="M1235" i="91"/>
  <c r="N1235" i="91"/>
  <c r="O1235" i="91"/>
  <c r="P1235" i="91"/>
  <c r="Q1235" i="91"/>
  <c r="C1236" i="91"/>
  <c r="D1236" i="91"/>
  <c r="E1236" i="91"/>
  <c r="F1236" i="91"/>
  <c r="G1236" i="91"/>
  <c r="H1236" i="91"/>
  <c r="I1236" i="91"/>
  <c r="J1236" i="91"/>
  <c r="K1236" i="91"/>
  <c r="L1236" i="91"/>
  <c r="M1236" i="91"/>
  <c r="N1236" i="91"/>
  <c r="O1236" i="91"/>
  <c r="P1236" i="91"/>
  <c r="Q1236" i="91"/>
  <c r="C1237" i="91"/>
  <c r="D1237" i="91"/>
  <c r="E1237" i="91"/>
  <c r="F1237" i="91"/>
  <c r="G1237" i="91"/>
  <c r="H1237" i="91"/>
  <c r="I1237" i="91"/>
  <c r="J1237" i="91"/>
  <c r="K1237" i="91"/>
  <c r="L1237" i="91"/>
  <c r="M1237" i="91"/>
  <c r="N1237" i="91"/>
  <c r="O1237" i="91"/>
  <c r="P1237" i="91"/>
  <c r="Q1237" i="91"/>
  <c r="C1238" i="91"/>
  <c r="D1238" i="91"/>
  <c r="E1238" i="91"/>
  <c r="F1238" i="91"/>
  <c r="G1238" i="91"/>
  <c r="H1238" i="91"/>
  <c r="I1238" i="91"/>
  <c r="J1238" i="91"/>
  <c r="K1238" i="91"/>
  <c r="L1238" i="91"/>
  <c r="M1238" i="91"/>
  <c r="N1238" i="91"/>
  <c r="O1238" i="91"/>
  <c r="P1238" i="91"/>
  <c r="Q1238" i="91"/>
  <c r="C1239" i="91"/>
  <c r="D1239" i="91"/>
  <c r="E1239" i="91"/>
  <c r="F1239" i="91"/>
  <c r="G1239" i="91"/>
  <c r="H1239" i="91"/>
  <c r="I1239" i="91"/>
  <c r="J1239" i="91"/>
  <c r="K1239" i="91"/>
  <c r="L1239" i="91"/>
  <c r="M1239" i="91"/>
  <c r="N1239" i="91"/>
  <c r="O1239" i="91"/>
  <c r="P1239" i="91"/>
  <c r="Q1239" i="91"/>
  <c r="D1234" i="91"/>
  <c r="E1234" i="91"/>
  <c r="F1234" i="91"/>
  <c r="G1234" i="91"/>
  <c r="H1234" i="91"/>
  <c r="I1234" i="91"/>
  <c r="J1234" i="91"/>
  <c r="K1234" i="91"/>
  <c r="L1234" i="91"/>
  <c r="M1234" i="91"/>
  <c r="N1234" i="91"/>
  <c r="O1234" i="91"/>
  <c r="P1234" i="91"/>
  <c r="Q1234" i="91"/>
  <c r="C1234" i="91"/>
  <c r="C1228" i="91"/>
  <c r="D1228" i="91"/>
  <c r="E1228" i="91"/>
  <c r="F1228" i="91"/>
  <c r="G1228" i="91"/>
  <c r="H1228" i="91"/>
  <c r="I1228" i="91"/>
  <c r="J1228" i="91"/>
  <c r="K1228" i="91"/>
  <c r="L1228" i="91"/>
  <c r="M1228" i="91"/>
  <c r="N1228" i="91"/>
  <c r="O1228" i="91"/>
  <c r="P1228" i="91"/>
  <c r="Q1228" i="91"/>
  <c r="C1229" i="91"/>
  <c r="D1229" i="91"/>
  <c r="E1229" i="91"/>
  <c r="F1229" i="91"/>
  <c r="G1229" i="91"/>
  <c r="H1229" i="91"/>
  <c r="I1229" i="91"/>
  <c r="J1229" i="91"/>
  <c r="K1229" i="91"/>
  <c r="L1229" i="91"/>
  <c r="M1229" i="91"/>
  <c r="N1229" i="91"/>
  <c r="O1229" i="91"/>
  <c r="P1229" i="91"/>
  <c r="Q1229" i="91"/>
  <c r="C1230" i="91"/>
  <c r="D1230" i="91"/>
  <c r="E1230" i="91"/>
  <c r="F1230" i="91"/>
  <c r="G1230" i="91"/>
  <c r="H1230" i="91"/>
  <c r="I1230" i="91"/>
  <c r="J1230" i="91"/>
  <c r="K1230" i="91"/>
  <c r="L1230" i="91"/>
  <c r="M1230" i="91"/>
  <c r="N1230" i="91"/>
  <c r="O1230" i="91"/>
  <c r="P1230" i="91"/>
  <c r="Q1230" i="91"/>
  <c r="C1231" i="91"/>
  <c r="D1231" i="91"/>
  <c r="E1231" i="91"/>
  <c r="F1231" i="91"/>
  <c r="G1231" i="91"/>
  <c r="H1231" i="91"/>
  <c r="I1231" i="91"/>
  <c r="J1231" i="91"/>
  <c r="K1231" i="91"/>
  <c r="L1231" i="91"/>
  <c r="M1231" i="91"/>
  <c r="N1231" i="91"/>
  <c r="O1231" i="91"/>
  <c r="P1231" i="91"/>
  <c r="Q1231" i="91"/>
  <c r="C1232" i="91"/>
  <c r="D1232" i="91"/>
  <c r="E1232" i="91"/>
  <c r="F1232" i="91"/>
  <c r="G1232" i="91"/>
  <c r="H1232" i="91"/>
  <c r="I1232" i="91"/>
  <c r="J1232" i="91"/>
  <c r="K1232" i="91"/>
  <c r="L1232" i="91"/>
  <c r="M1232" i="91"/>
  <c r="N1232" i="91"/>
  <c r="O1232" i="91"/>
  <c r="P1232" i="91"/>
  <c r="Q1232" i="91"/>
  <c r="D1227" i="91"/>
  <c r="E1227" i="91"/>
  <c r="F1227" i="91"/>
  <c r="G1227" i="91"/>
  <c r="H1227" i="91"/>
  <c r="I1227" i="91"/>
  <c r="J1227" i="91"/>
  <c r="K1227" i="91"/>
  <c r="L1227" i="91"/>
  <c r="M1227" i="91"/>
  <c r="N1227" i="91"/>
  <c r="O1227" i="91"/>
  <c r="P1227" i="91"/>
  <c r="Q1227" i="91"/>
  <c r="C1227" i="91"/>
  <c r="C1221" i="91"/>
  <c r="D1221" i="91"/>
  <c r="E1221" i="91"/>
  <c r="F1221" i="91"/>
  <c r="G1221" i="91"/>
  <c r="H1221" i="91"/>
  <c r="I1221" i="91"/>
  <c r="J1221" i="91"/>
  <c r="K1221" i="91"/>
  <c r="L1221" i="91"/>
  <c r="M1221" i="91"/>
  <c r="N1221" i="91"/>
  <c r="O1221" i="91"/>
  <c r="P1221" i="91"/>
  <c r="Q1221" i="91"/>
  <c r="C1222" i="91"/>
  <c r="D1222" i="91"/>
  <c r="E1222" i="91"/>
  <c r="F1222" i="91"/>
  <c r="G1222" i="91"/>
  <c r="H1222" i="91"/>
  <c r="I1222" i="91"/>
  <c r="J1222" i="91"/>
  <c r="K1222" i="91"/>
  <c r="L1222" i="91"/>
  <c r="M1222" i="91"/>
  <c r="N1222" i="91"/>
  <c r="O1222" i="91"/>
  <c r="P1222" i="91"/>
  <c r="Q1222" i="91"/>
  <c r="C1223" i="91"/>
  <c r="D1223" i="91"/>
  <c r="E1223" i="91"/>
  <c r="F1223" i="91"/>
  <c r="G1223" i="91"/>
  <c r="H1223" i="91"/>
  <c r="I1223" i="91"/>
  <c r="J1223" i="91"/>
  <c r="K1223" i="91"/>
  <c r="L1223" i="91"/>
  <c r="M1223" i="91"/>
  <c r="N1223" i="91"/>
  <c r="O1223" i="91"/>
  <c r="P1223" i="91"/>
  <c r="Q1223" i="91"/>
  <c r="C1224" i="91"/>
  <c r="D1224" i="91"/>
  <c r="E1224" i="91"/>
  <c r="F1224" i="91"/>
  <c r="G1224" i="91"/>
  <c r="H1224" i="91"/>
  <c r="I1224" i="91"/>
  <c r="J1224" i="91"/>
  <c r="K1224" i="91"/>
  <c r="L1224" i="91"/>
  <c r="M1224" i="91"/>
  <c r="N1224" i="91"/>
  <c r="O1224" i="91"/>
  <c r="P1224" i="91"/>
  <c r="Q1224" i="91"/>
  <c r="C1225" i="91"/>
  <c r="D1225" i="91"/>
  <c r="E1225" i="91"/>
  <c r="F1225" i="91"/>
  <c r="G1225" i="91"/>
  <c r="H1225" i="91"/>
  <c r="I1225" i="91"/>
  <c r="J1225" i="91"/>
  <c r="K1225" i="91"/>
  <c r="L1225" i="91"/>
  <c r="M1225" i="91"/>
  <c r="N1225" i="91"/>
  <c r="O1225" i="91"/>
  <c r="P1225" i="91"/>
  <c r="Q1225" i="91"/>
  <c r="D1220" i="91"/>
  <c r="E1220" i="91"/>
  <c r="F1220" i="91"/>
  <c r="G1220" i="91"/>
  <c r="H1220" i="91"/>
  <c r="I1220" i="91"/>
  <c r="J1220" i="91"/>
  <c r="K1220" i="91"/>
  <c r="L1220" i="91"/>
  <c r="M1220" i="91"/>
  <c r="N1220" i="91"/>
  <c r="O1220" i="91"/>
  <c r="P1220" i="91"/>
  <c r="Q1220" i="91"/>
  <c r="C1220" i="91"/>
  <c r="C1214" i="91"/>
  <c r="D1214" i="91"/>
  <c r="E1214" i="91"/>
  <c r="F1214" i="91"/>
  <c r="G1214" i="91"/>
  <c r="H1214" i="91"/>
  <c r="I1214" i="91"/>
  <c r="J1214" i="91"/>
  <c r="K1214" i="91"/>
  <c r="L1214" i="91"/>
  <c r="M1214" i="91"/>
  <c r="N1214" i="91"/>
  <c r="O1214" i="91"/>
  <c r="P1214" i="91"/>
  <c r="Q1214" i="91"/>
  <c r="C1215" i="91"/>
  <c r="D1215" i="91"/>
  <c r="E1215" i="91"/>
  <c r="F1215" i="91"/>
  <c r="G1215" i="91"/>
  <c r="H1215" i="91"/>
  <c r="I1215" i="91"/>
  <c r="J1215" i="91"/>
  <c r="K1215" i="91"/>
  <c r="L1215" i="91"/>
  <c r="M1215" i="91"/>
  <c r="N1215" i="91"/>
  <c r="O1215" i="91"/>
  <c r="P1215" i="91"/>
  <c r="Q1215" i="91"/>
  <c r="C1216" i="91"/>
  <c r="D1216" i="91"/>
  <c r="E1216" i="91"/>
  <c r="F1216" i="91"/>
  <c r="G1216" i="91"/>
  <c r="H1216" i="91"/>
  <c r="I1216" i="91"/>
  <c r="J1216" i="91"/>
  <c r="K1216" i="91"/>
  <c r="L1216" i="91"/>
  <c r="M1216" i="91"/>
  <c r="N1216" i="91"/>
  <c r="O1216" i="91"/>
  <c r="P1216" i="91"/>
  <c r="Q1216" i="91"/>
  <c r="C1217" i="91"/>
  <c r="D1217" i="91"/>
  <c r="E1217" i="91"/>
  <c r="F1217" i="91"/>
  <c r="G1217" i="91"/>
  <c r="H1217" i="91"/>
  <c r="I1217" i="91"/>
  <c r="J1217" i="91"/>
  <c r="K1217" i="91"/>
  <c r="L1217" i="91"/>
  <c r="M1217" i="91"/>
  <c r="N1217" i="91"/>
  <c r="O1217" i="91"/>
  <c r="P1217" i="91"/>
  <c r="Q1217" i="91"/>
  <c r="C1218" i="91"/>
  <c r="D1218" i="91"/>
  <c r="E1218" i="91"/>
  <c r="F1218" i="91"/>
  <c r="G1218" i="91"/>
  <c r="H1218" i="91"/>
  <c r="I1218" i="91"/>
  <c r="J1218" i="91"/>
  <c r="K1218" i="91"/>
  <c r="L1218" i="91"/>
  <c r="M1218" i="91"/>
  <c r="N1218" i="91"/>
  <c r="O1218" i="91"/>
  <c r="P1218" i="91"/>
  <c r="Q1218" i="91"/>
  <c r="D1213" i="91"/>
  <c r="E1213" i="91"/>
  <c r="F1213" i="91"/>
  <c r="G1213" i="91"/>
  <c r="H1213" i="91"/>
  <c r="I1213" i="91"/>
  <c r="J1213" i="91"/>
  <c r="K1213" i="91"/>
  <c r="L1213" i="91"/>
  <c r="M1213" i="91"/>
  <c r="N1213" i="91"/>
  <c r="O1213" i="91"/>
  <c r="P1213" i="91"/>
  <c r="Q1213" i="91"/>
  <c r="C1213" i="91"/>
  <c r="C1207" i="91"/>
  <c r="D1207" i="91"/>
  <c r="E1207" i="91"/>
  <c r="F1207" i="91"/>
  <c r="G1207" i="91"/>
  <c r="H1207" i="91"/>
  <c r="I1207" i="91"/>
  <c r="J1207" i="91"/>
  <c r="K1207" i="91"/>
  <c r="L1207" i="91"/>
  <c r="M1207" i="91"/>
  <c r="N1207" i="91"/>
  <c r="O1207" i="91"/>
  <c r="P1207" i="91"/>
  <c r="Q1207" i="91"/>
  <c r="C1208" i="91"/>
  <c r="D1208" i="91"/>
  <c r="E1208" i="91"/>
  <c r="F1208" i="91"/>
  <c r="G1208" i="91"/>
  <c r="H1208" i="91"/>
  <c r="I1208" i="91"/>
  <c r="J1208" i="91"/>
  <c r="K1208" i="91"/>
  <c r="L1208" i="91"/>
  <c r="M1208" i="91"/>
  <c r="N1208" i="91"/>
  <c r="O1208" i="91"/>
  <c r="P1208" i="91"/>
  <c r="Q1208" i="91"/>
  <c r="C1209" i="91"/>
  <c r="D1209" i="91"/>
  <c r="E1209" i="91"/>
  <c r="F1209" i="91"/>
  <c r="G1209" i="91"/>
  <c r="H1209" i="91"/>
  <c r="I1209" i="91"/>
  <c r="J1209" i="91"/>
  <c r="K1209" i="91"/>
  <c r="L1209" i="91"/>
  <c r="M1209" i="91"/>
  <c r="N1209" i="91"/>
  <c r="O1209" i="91"/>
  <c r="P1209" i="91"/>
  <c r="Q1209" i="91"/>
  <c r="C1210" i="91"/>
  <c r="D1210" i="91"/>
  <c r="E1210" i="91"/>
  <c r="F1210" i="91"/>
  <c r="G1210" i="91"/>
  <c r="H1210" i="91"/>
  <c r="I1210" i="91"/>
  <c r="J1210" i="91"/>
  <c r="K1210" i="91"/>
  <c r="L1210" i="91"/>
  <c r="M1210" i="91"/>
  <c r="N1210" i="91"/>
  <c r="O1210" i="91"/>
  <c r="P1210" i="91"/>
  <c r="Q1210" i="91"/>
  <c r="C1211" i="91"/>
  <c r="D1211" i="91"/>
  <c r="E1211" i="91"/>
  <c r="F1211" i="91"/>
  <c r="G1211" i="91"/>
  <c r="H1211" i="91"/>
  <c r="I1211" i="91"/>
  <c r="J1211" i="91"/>
  <c r="K1211" i="91"/>
  <c r="L1211" i="91"/>
  <c r="M1211" i="91"/>
  <c r="N1211" i="91"/>
  <c r="O1211" i="91"/>
  <c r="P1211" i="91"/>
  <c r="Q1211" i="91"/>
  <c r="D1206" i="91"/>
  <c r="E1206" i="91"/>
  <c r="F1206" i="91"/>
  <c r="G1206" i="91"/>
  <c r="H1206" i="91"/>
  <c r="I1206" i="91"/>
  <c r="J1206" i="91"/>
  <c r="K1206" i="91"/>
  <c r="L1206" i="91"/>
  <c r="M1206" i="91"/>
  <c r="N1206" i="91"/>
  <c r="O1206" i="91"/>
  <c r="P1206" i="91"/>
  <c r="Q1206" i="91"/>
  <c r="C1206" i="91"/>
  <c r="C1200" i="91"/>
  <c r="D1200" i="91"/>
  <c r="E1200" i="91"/>
  <c r="F1200" i="91"/>
  <c r="G1200" i="91"/>
  <c r="H1200" i="91"/>
  <c r="I1200" i="91"/>
  <c r="J1200" i="91"/>
  <c r="K1200" i="91"/>
  <c r="L1200" i="91"/>
  <c r="M1200" i="91"/>
  <c r="N1200" i="91"/>
  <c r="O1200" i="91"/>
  <c r="P1200" i="91"/>
  <c r="Q1200" i="91"/>
  <c r="C1201" i="91"/>
  <c r="D1201" i="91"/>
  <c r="E1201" i="91"/>
  <c r="F1201" i="91"/>
  <c r="G1201" i="91"/>
  <c r="H1201" i="91"/>
  <c r="I1201" i="91"/>
  <c r="J1201" i="91"/>
  <c r="K1201" i="91"/>
  <c r="L1201" i="91"/>
  <c r="M1201" i="91"/>
  <c r="N1201" i="91"/>
  <c r="O1201" i="91"/>
  <c r="P1201" i="91"/>
  <c r="Q1201" i="91"/>
  <c r="C1202" i="91"/>
  <c r="D1202" i="91"/>
  <c r="E1202" i="91"/>
  <c r="F1202" i="91"/>
  <c r="G1202" i="91"/>
  <c r="H1202" i="91"/>
  <c r="I1202" i="91"/>
  <c r="J1202" i="91"/>
  <c r="K1202" i="91"/>
  <c r="L1202" i="91"/>
  <c r="M1202" i="91"/>
  <c r="N1202" i="91"/>
  <c r="O1202" i="91"/>
  <c r="P1202" i="91"/>
  <c r="Q1202" i="91"/>
  <c r="C1203" i="91"/>
  <c r="D1203" i="91"/>
  <c r="E1203" i="91"/>
  <c r="F1203" i="91"/>
  <c r="G1203" i="91"/>
  <c r="H1203" i="91"/>
  <c r="I1203" i="91"/>
  <c r="J1203" i="91"/>
  <c r="K1203" i="91"/>
  <c r="L1203" i="91"/>
  <c r="M1203" i="91"/>
  <c r="N1203" i="91"/>
  <c r="O1203" i="91"/>
  <c r="P1203" i="91"/>
  <c r="Q1203" i="91"/>
  <c r="C1204" i="91"/>
  <c r="D1204" i="91"/>
  <c r="E1204" i="91"/>
  <c r="F1204" i="91"/>
  <c r="G1204" i="91"/>
  <c r="H1204" i="91"/>
  <c r="I1204" i="91"/>
  <c r="J1204" i="91"/>
  <c r="K1204" i="91"/>
  <c r="L1204" i="91"/>
  <c r="M1204" i="91"/>
  <c r="N1204" i="91"/>
  <c r="O1204" i="91"/>
  <c r="P1204" i="91"/>
  <c r="Q1204" i="91"/>
  <c r="D1199" i="91"/>
  <c r="E1199" i="91"/>
  <c r="F1199" i="91"/>
  <c r="G1199" i="91"/>
  <c r="H1199" i="91"/>
  <c r="I1199" i="91"/>
  <c r="J1199" i="91"/>
  <c r="K1199" i="91"/>
  <c r="L1199" i="91"/>
  <c r="M1199" i="91"/>
  <c r="N1199" i="91"/>
  <c r="O1199" i="91"/>
  <c r="P1199" i="91"/>
  <c r="Q1199" i="91"/>
  <c r="C1199" i="91"/>
  <c r="C1193" i="91"/>
  <c r="D1193" i="91"/>
  <c r="E1193" i="91"/>
  <c r="F1193" i="91"/>
  <c r="G1193" i="91"/>
  <c r="H1193" i="91"/>
  <c r="I1193" i="91"/>
  <c r="J1193" i="91"/>
  <c r="K1193" i="91"/>
  <c r="L1193" i="91"/>
  <c r="M1193" i="91"/>
  <c r="N1193" i="91"/>
  <c r="O1193" i="91"/>
  <c r="P1193" i="91"/>
  <c r="Q1193" i="91"/>
  <c r="C1194" i="91"/>
  <c r="D1194" i="91"/>
  <c r="E1194" i="91"/>
  <c r="F1194" i="91"/>
  <c r="G1194" i="91"/>
  <c r="H1194" i="91"/>
  <c r="I1194" i="91"/>
  <c r="J1194" i="91"/>
  <c r="K1194" i="91"/>
  <c r="L1194" i="91"/>
  <c r="M1194" i="91"/>
  <c r="N1194" i="91"/>
  <c r="O1194" i="91"/>
  <c r="P1194" i="91"/>
  <c r="Q1194" i="91"/>
  <c r="C1195" i="91"/>
  <c r="D1195" i="91"/>
  <c r="E1195" i="91"/>
  <c r="F1195" i="91"/>
  <c r="G1195" i="91"/>
  <c r="H1195" i="91"/>
  <c r="I1195" i="91"/>
  <c r="J1195" i="91"/>
  <c r="K1195" i="91"/>
  <c r="L1195" i="91"/>
  <c r="M1195" i="91"/>
  <c r="N1195" i="91"/>
  <c r="O1195" i="91"/>
  <c r="P1195" i="91"/>
  <c r="Q1195" i="91"/>
  <c r="C1196" i="91"/>
  <c r="D1196" i="91"/>
  <c r="E1196" i="91"/>
  <c r="F1196" i="91"/>
  <c r="G1196" i="91"/>
  <c r="H1196" i="91"/>
  <c r="I1196" i="91"/>
  <c r="J1196" i="91"/>
  <c r="K1196" i="91"/>
  <c r="L1196" i="91"/>
  <c r="M1196" i="91"/>
  <c r="N1196" i="91"/>
  <c r="O1196" i="91"/>
  <c r="P1196" i="91"/>
  <c r="Q1196" i="91"/>
  <c r="C1197" i="91"/>
  <c r="D1197" i="91"/>
  <c r="E1197" i="91"/>
  <c r="F1197" i="91"/>
  <c r="G1197" i="91"/>
  <c r="H1197" i="91"/>
  <c r="I1197" i="91"/>
  <c r="J1197" i="91"/>
  <c r="K1197" i="91"/>
  <c r="L1197" i="91"/>
  <c r="M1197" i="91"/>
  <c r="N1197" i="91"/>
  <c r="O1197" i="91"/>
  <c r="P1197" i="91"/>
  <c r="Q1197" i="91"/>
  <c r="D1192" i="91"/>
  <c r="E1192" i="91"/>
  <c r="F1192" i="91"/>
  <c r="G1192" i="91"/>
  <c r="H1192" i="91"/>
  <c r="I1192" i="91"/>
  <c r="J1192" i="91"/>
  <c r="K1192" i="91"/>
  <c r="L1192" i="91"/>
  <c r="M1192" i="91"/>
  <c r="N1192" i="91"/>
  <c r="O1192" i="91"/>
  <c r="P1192" i="91"/>
  <c r="Q1192" i="91"/>
  <c r="C1192" i="91"/>
  <c r="C1186" i="91"/>
  <c r="D1186" i="91"/>
  <c r="E1186" i="91"/>
  <c r="F1186" i="91"/>
  <c r="G1186" i="91"/>
  <c r="H1186" i="91"/>
  <c r="I1186" i="91"/>
  <c r="J1186" i="91"/>
  <c r="K1186" i="91"/>
  <c r="L1186" i="91"/>
  <c r="M1186" i="91"/>
  <c r="N1186" i="91"/>
  <c r="O1186" i="91"/>
  <c r="P1186" i="91"/>
  <c r="Q1186" i="91"/>
  <c r="C1187" i="91"/>
  <c r="D1187" i="91"/>
  <c r="E1187" i="91"/>
  <c r="F1187" i="91"/>
  <c r="G1187" i="91"/>
  <c r="H1187" i="91"/>
  <c r="I1187" i="91"/>
  <c r="J1187" i="91"/>
  <c r="K1187" i="91"/>
  <c r="L1187" i="91"/>
  <c r="M1187" i="91"/>
  <c r="N1187" i="91"/>
  <c r="O1187" i="91"/>
  <c r="P1187" i="91"/>
  <c r="Q1187" i="91"/>
  <c r="C1188" i="91"/>
  <c r="D1188" i="91"/>
  <c r="E1188" i="91"/>
  <c r="F1188" i="91"/>
  <c r="G1188" i="91"/>
  <c r="H1188" i="91"/>
  <c r="I1188" i="91"/>
  <c r="J1188" i="91"/>
  <c r="K1188" i="91"/>
  <c r="L1188" i="91"/>
  <c r="M1188" i="91"/>
  <c r="N1188" i="91"/>
  <c r="O1188" i="91"/>
  <c r="P1188" i="91"/>
  <c r="Q1188" i="91"/>
  <c r="C1189" i="91"/>
  <c r="D1189" i="91"/>
  <c r="E1189" i="91"/>
  <c r="F1189" i="91"/>
  <c r="G1189" i="91"/>
  <c r="H1189" i="91"/>
  <c r="I1189" i="91"/>
  <c r="J1189" i="91"/>
  <c r="K1189" i="91"/>
  <c r="L1189" i="91"/>
  <c r="M1189" i="91"/>
  <c r="N1189" i="91"/>
  <c r="O1189" i="91"/>
  <c r="P1189" i="91"/>
  <c r="Q1189" i="91"/>
  <c r="C1190" i="91"/>
  <c r="D1190" i="91"/>
  <c r="E1190" i="91"/>
  <c r="F1190" i="91"/>
  <c r="G1190" i="91"/>
  <c r="H1190" i="91"/>
  <c r="I1190" i="91"/>
  <c r="J1190" i="91"/>
  <c r="K1190" i="91"/>
  <c r="L1190" i="91"/>
  <c r="M1190" i="91"/>
  <c r="N1190" i="91"/>
  <c r="O1190" i="91"/>
  <c r="P1190" i="91"/>
  <c r="Q1190" i="91"/>
  <c r="D1185" i="91"/>
  <c r="E1185" i="91"/>
  <c r="F1185" i="91"/>
  <c r="G1185" i="91"/>
  <c r="H1185" i="91"/>
  <c r="I1185" i="91"/>
  <c r="J1185" i="91"/>
  <c r="K1185" i="91"/>
  <c r="L1185" i="91"/>
  <c r="M1185" i="91"/>
  <c r="N1185" i="91"/>
  <c r="O1185" i="91"/>
  <c r="P1185" i="91"/>
  <c r="Q1185" i="91"/>
  <c r="C1185" i="91"/>
  <c r="C1179" i="91"/>
  <c r="D1179" i="91"/>
  <c r="E1179" i="91"/>
  <c r="F1179" i="91"/>
  <c r="G1179" i="91"/>
  <c r="H1179" i="91"/>
  <c r="I1179" i="91"/>
  <c r="J1179" i="91"/>
  <c r="K1179" i="91"/>
  <c r="L1179" i="91"/>
  <c r="M1179" i="91"/>
  <c r="N1179" i="91"/>
  <c r="O1179" i="91"/>
  <c r="P1179" i="91"/>
  <c r="Q1179" i="91"/>
  <c r="C1180" i="91"/>
  <c r="D1180" i="91"/>
  <c r="E1180" i="91"/>
  <c r="F1180" i="91"/>
  <c r="G1180" i="91"/>
  <c r="H1180" i="91"/>
  <c r="I1180" i="91"/>
  <c r="J1180" i="91"/>
  <c r="K1180" i="91"/>
  <c r="L1180" i="91"/>
  <c r="M1180" i="91"/>
  <c r="N1180" i="91"/>
  <c r="O1180" i="91"/>
  <c r="P1180" i="91"/>
  <c r="Q1180" i="91"/>
  <c r="C1181" i="91"/>
  <c r="D1181" i="91"/>
  <c r="E1181" i="91"/>
  <c r="F1181" i="91"/>
  <c r="G1181" i="91"/>
  <c r="H1181" i="91"/>
  <c r="I1181" i="91"/>
  <c r="J1181" i="91"/>
  <c r="K1181" i="91"/>
  <c r="L1181" i="91"/>
  <c r="M1181" i="91"/>
  <c r="N1181" i="91"/>
  <c r="O1181" i="91"/>
  <c r="P1181" i="91"/>
  <c r="Q1181" i="91"/>
  <c r="C1182" i="91"/>
  <c r="D1182" i="91"/>
  <c r="E1182" i="91"/>
  <c r="F1182" i="91"/>
  <c r="G1182" i="91"/>
  <c r="H1182" i="91"/>
  <c r="I1182" i="91"/>
  <c r="J1182" i="91"/>
  <c r="K1182" i="91"/>
  <c r="L1182" i="91"/>
  <c r="M1182" i="91"/>
  <c r="N1182" i="91"/>
  <c r="O1182" i="91"/>
  <c r="P1182" i="91"/>
  <c r="Q1182" i="91"/>
  <c r="C1183" i="91"/>
  <c r="D1183" i="91"/>
  <c r="E1183" i="91"/>
  <c r="F1183" i="91"/>
  <c r="G1183" i="91"/>
  <c r="H1183" i="91"/>
  <c r="I1183" i="91"/>
  <c r="J1183" i="91"/>
  <c r="K1183" i="91"/>
  <c r="L1183" i="91"/>
  <c r="M1183" i="91"/>
  <c r="N1183" i="91"/>
  <c r="O1183" i="91"/>
  <c r="P1183" i="91"/>
  <c r="Q1183" i="91"/>
  <c r="D1178" i="91"/>
  <c r="E1178" i="91"/>
  <c r="F1178" i="91"/>
  <c r="G1178" i="91"/>
  <c r="H1178" i="91"/>
  <c r="I1178" i="91"/>
  <c r="J1178" i="91"/>
  <c r="K1178" i="91"/>
  <c r="L1178" i="91"/>
  <c r="M1178" i="91"/>
  <c r="N1178" i="91"/>
  <c r="O1178" i="91"/>
  <c r="P1178" i="91"/>
  <c r="Q1178" i="91"/>
  <c r="C1178" i="91"/>
  <c r="C1172" i="91"/>
  <c r="D1172" i="91"/>
  <c r="E1172" i="91"/>
  <c r="F1172" i="91"/>
  <c r="G1172" i="91"/>
  <c r="H1172" i="91"/>
  <c r="I1172" i="91"/>
  <c r="J1172" i="91"/>
  <c r="K1172" i="91"/>
  <c r="L1172" i="91"/>
  <c r="M1172" i="91"/>
  <c r="N1172" i="91"/>
  <c r="O1172" i="91"/>
  <c r="P1172" i="91"/>
  <c r="Q1172" i="91"/>
  <c r="C1173" i="91"/>
  <c r="D1173" i="91"/>
  <c r="E1173" i="91"/>
  <c r="F1173" i="91"/>
  <c r="G1173" i="91"/>
  <c r="H1173" i="91"/>
  <c r="I1173" i="91"/>
  <c r="J1173" i="91"/>
  <c r="K1173" i="91"/>
  <c r="L1173" i="91"/>
  <c r="M1173" i="91"/>
  <c r="N1173" i="91"/>
  <c r="O1173" i="91"/>
  <c r="P1173" i="91"/>
  <c r="Q1173" i="91"/>
  <c r="C1174" i="91"/>
  <c r="D1174" i="91"/>
  <c r="E1174" i="91"/>
  <c r="F1174" i="91"/>
  <c r="G1174" i="91"/>
  <c r="H1174" i="91"/>
  <c r="I1174" i="91"/>
  <c r="J1174" i="91"/>
  <c r="K1174" i="91"/>
  <c r="L1174" i="91"/>
  <c r="M1174" i="91"/>
  <c r="N1174" i="91"/>
  <c r="O1174" i="91"/>
  <c r="P1174" i="91"/>
  <c r="Q1174" i="91"/>
  <c r="C1175" i="91"/>
  <c r="D1175" i="91"/>
  <c r="E1175" i="91"/>
  <c r="F1175" i="91"/>
  <c r="G1175" i="91"/>
  <c r="H1175" i="91"/>
  <c r="I1175" i="91"/>
  <c r="J1175" i="91"/>
  <c r="K1175" i="91"/>
  <c r="L1175" i="91"/>
  <c r="M1175" i="91"/>
  <c r="N1175" i="91"/>
  <c r="O1175" i="91"/>
  <c r="P1175" i="91"/>
  <c r="Q1175" i="91"/>
  <c r="C1176" i="91"/>
  <c r="D1176" i="91"/>
  <c r="E1176" i="91"/>
  <c r="F1176" i="91"/>
  <c r="G1176" i="91"/>
  <c r="H1176" i="91"/>
  <c r="I1176" i="91"/>
  <c r="J1176" i="91"/>
  <c r="K1176" i="91"/>
  <c r="L1176" i="91"/>
  <c r="M1176" i="91"/>
  <c r="N1176" i="91"/>
  <c r="O1176" i="91"/>
  <c r="P1176" i="91"/>
  <c r="Q1176" i="91"/>
  <c r="D1171" i="91"/>
  <c r="E1171" i="91"/>
  <c r="F1171" i="91"/>
  <c r="G1171" i="91"/>
  <c r="H1171" i="91"/>
  <c r="I1171" i="91"/>
  <c r="J1171" i="91"/>
  <c r="K1171" i="91"/>
  <c r="L1171" i="91"/>
  <c r="M1171" i="91"/>
  <c r="N1171" i="91"/>
  <c r="O1171" i="91"/>
  <c r="P1171" i="91"/>
  <c r="Q1171" i="91"/>
  <c r="C1171" i="91"/>
  <c r="C1165" i="91"/>
  <c r="D1165" i="91"/>
  <c r="E1165" i="91"/>
  <c r="F1165" i="91"/>
  <c r="G1165" i="91"/>
  <c r="H1165" i="91"/>
  <c r="I1165" i="91"/>
  <c r="J1165" i="91"/>
  <c r="K1165" i="91"/>
  <c r="L1165" i="91"/>
  <c r="M1165" i="91"/>
  <c r="N1165" i="91"/>
  <c r="O1165" i="91"/>
  <c r="P1165" i="91"/>
  <c r="Q1165" i="91"/>
  <c r="C1166" i="91"/>
  <c r="D1166" i="91"/>
  <c r="E1166" i="91"/>
  <c r="F1166" i="91"/>
  <c r="G1166" i="91"/>
  <c r="H1166" i="91"/>
  <c r="I1166" i="91"/>
  <c r="J1166" i="91"/>
  <c r="K1166" i="91"/>
  <c r="L1166" i="91"/>
  <c r="M1166" i="91"/>
  <c r="N1166" i="91"/>
  <c r="O1166" i="91"/>
  <c r="P1166" i="91"/>
  <c r="Q1166" i="91"/>
  <c r="C1167" i="91"/>
  <c r="D1167" i="91"/>
  <c r="E1167" i="91"/>
  <c r="F1167" i="91"/>
  <c r="G1167" i="91"/>
  <c r="H1167" i="91"/>
  <c r="I1167" i="91"/>
  <c r="J1167" i="91"/>
  <c r="K1167" i="91"/>
  <c r="L1167" i="91"/>
  <c r="M1167" i="91"/>
  <c r="N1167" i="91"/>
  <c r="O1167" i="91"/>
  <c r="P1167" i="91"/>
  <c r="Q1167" i="91"/>
  <c r="C1168" i="91"/>
  <c r="D1168" i="91"/>
  <c r="E1168" i="91"/>
  <c r="F1168" i="91"/>
  <c r="G1168" i="91"/>
  <c r="H1168" i="91"/>
  <c r="I1168" i="91"/>
  <c r="J1168" i="91"/>
  <c r="K1168" i="91"/>
  <c r="L1168" i="91"/>
  <c r="M1168" i="91"/>
  <c r="N1168" i="91"/>
  <c r="O1168" i="91"/>
  <c r="P1168" i="91"/>
  <c r="Q1168" i="91"/>
  <c r="C1169" i="91"/>
  <c r="D1169" i="91"/>
  <c r="E1169" i="91"/>
  <c r="F1169" i="91"/>
  <c r="G1169" i="91"/>
  <c r="H1169" i="91"/>
  <c r="I1169" i="91"/>
  <c r="J1169" i="91"/>
  <c r="K1169" i="91"/>
  <c r="L1169" i="91"/>
  <c r="M1169" i="91"/>
  <c r="N1169" i="91"/>
  <c r="O1169" i="91"/>
  <c r="P1169" i="91"/>
  <c r="Q1169" i="91"/>
  <c r="D1164" i="91"/>
  <c r="E1164" i="91"/>
  <c r="F1164" i="91"/>
  <c r="G1164" i="91"/>
  <c r="H1164" i="91"/>
  <c r="I1164" i="91"/>
  <c r="J1164" i="91"/>
  <c r="K1164" i="91"/>
  <c r="L1164" i="91"/>
  <c r="M1164" i="91"/>
  <c r="N1164" i="91"/>
  <c r="O1164" i="91"/>
  <c r="P1164" i="91"/>
  <c r="Q1164" i="91"/>
  <c r="C1164" i="91"/>
  <c r="C1158" i="91"/>
  <c r="D1158" i="91"/>
  <c r="E1158" i="91"/>
  <c r="F1158" i="91"/>
  <c r="G1158" i="91"/>
  <c r="H1158" i="91"/>
  <c r="I1158" i="91"/>
  <c r="J1158" i="91"/>
  <c r="K1158" i="91"/>
  <c r="L1158" i="91"/>
  <c r="M1158" i="91"/>
  <c r="N1158" i="91"/>
  <c r="O1158" i="91"/>
  <c r="P1158" i="91"/>
  <c r="Q1158" i="91"/>
  <c r="C1159" i="91"/>
  <c r="D1159" i="91"/>
  <c r="E1159" i="91"/>
  <c r="F1159" i="91"/>
  <c r="G1159" i="91"/>
  <c r="H1159" i="91"/>
  <c r="I1159" i="91"/>
  <c r="J1159" i="91"/>
  <c r="K1159" i="91"/>
  <c r="L1159" i="91"/>
  <c r="M1159" i="91"/>
  <c r="N1159" i="91"/>
  <c r="O1159" i="91"/>
  <c r="P1159" i="91"/>
  <c r="Q1159" i="91"/>
  <c r="C1160" i="91"/>
  <c r="D1160" i="91"/>
  <c r="E1160" i="91"/>
  <c r="F1160" i="91"/>
  <c r="G1160" i="91"/>
  <c r="H1160" i="91"/>
  <c r="I1160" i="91"/>
  <c r="J1160" i="91"/>
  <c r="K1160" i="91"/>
  <c r="L1160" i="91"/>
  <c r="M1160" i="91"/>
  <c r="N1160" i="91"/>
  <c r="O1160" i="91"/>
  <c r="P1160" i="91"/>
  <c r="Q1160" i="91"/>
  <c r="C1161" i="91"/>
  <c r="D1161" i="91"/>
  <c r="E1161" i="91"/>
  <c r="F1161" i="91"/>
  <c r="G1161" i="91"/>
  <c r="H1161" i="91"/>
  <c r="I1161" i="91"/>
  <c r="J1161" i="91"/>
  <c r="K1161" i="91"/>
  <c r="L1161" i="91"/>
  <c r="M1161" i="91"/>
  <c r="N1161" i="91"/>
  <c r="O1161" i="91"/>
  <c r="P1161" i="91"/>
  <c r="Q1161" i="91"/>
  <c r="C1162" i="91"/>
  <c r="D1162" i="91"/>
  <c r="E1162" i="91"/>
  <c r="F1162" i="91"/>
  <c r="G1162" i="91"/>
  <c r="H1162" i="91"/>
  <c r="I1162" i="91"/>
  <c r="J1162" i="91"/>
  <c r="K1162" i="91"/>
  <c r="L1162" i="91"/>
  <c r="M1162" i="91"/>
  <c r="N1162" i="91"/>
  <c r="O1162" i="91"/>
  <c r="P1162" i="91"/>
  <c r="Q1162" i="91"/>
  <c r="D1157" i="91"/>
  <c r="E1157" i="91"/>
  <c r="F1157" i="91"/>
  <c r="G1157" i="91"/>
  <c r="H1157" i="91"/>
  <c r="I1157" i="91"/>
  <c r="J1157" i="91"/>
  <c r="K1157" i="91"/>
  <c r="L1157" i="91"/>
  <c r="M1157" i="91"/>
  <c r="N1157" i="91"/>
  <c r="O1157" i="91"/>
  <c r="P1157" i="91"/>
  <c r="Q1157" i="91"/>
  <c r="C1157" i="91"/>
  <c r="C1151" i="91"/>
  <c r="D1151" i="91"/>
  <c r="E1151" i="91"/>
  <c r="F1151" i="91"/>
  <c r="G1151" i="91"/>
  <c r="H1151" i="91"/>
  <c r="I1151" i="91"/>
  <c r="J1151" i="91"/>
  <c r="K1151" i="91"/>
  <c r="L1151" i="91"/>
  <c r="M1151" i="91"/>
  <c r="N1151" i="91"/>
  <c r="O1151" i="91"/>
  <c r="P1151" i="91"/>
  <c r="Q1151" i="91"/>
  <c r="C1152" i="91"/>
  <c r="D1152" i="91"/>
  <c r="E1152" i="91"/>
  <c r="F1152" i="91"/>
  <c r="G1152" i="91"/>
  <c r="H1152" i="91"/>
  <c r="I1152" i="91"/>
  <c r="J1152" i="91"/>
  <c r="K1152" i="91"/>
  <c r="L1152" i="91"/>
  <c r="M1152" i="91"/>
  <c r="N1152" i="91"/>
  <c r="O1152" i="91"/>
  <c r="P1152" i="91"/>
  <c r="Q1152" i="91"/>
  <c r="C1153" i="91"/>
  <c r="D1153" i="91"/>
  <c r="E1153" i="91"/>
  <c r="F1153" i="91"/>
  <c r="G1153" i="91"/>
  <c r="H1153" i="91"/>
  <c r="I1153" i="91"/>
  <c r="J1153" i="91"/>
  <c r="K1153" i="91"/>
  <c r="L1153" i="91"/>
  <c r="M1153" i="91"/>
  <c r="N1153" i="91"/>
  <c r="O1153" i="91"/>
  <c r="P1153" i="91"/>
  <c r="Q1153" i="91"/>
  <c r="C1154" i="91"/>
  <c r="D1154" i="91"/>
  <c r="E1154" i="91"/>
  <c r="F1154" i="91"/>
  <c r="G1154" i="91"/>
  <c r="H1154" i="91"/>
  <c r="I1154" i="91"/>
  <c r="J1154" i="91"/>
  <c r="K1154" i="91"/>
  <c r="L1154" i="91"/>
  <c r="M1154" i="91"/>
  <c r="N1154" i="91"/>
  <c r="O1154" i="91"/>
  <c r="P1154" i="91"/>
  <c r="Q1154" i="91"/>
  <c r="C1155" i="91"/>
  <c r="D1155" i="91"/>
  <c r="E1155" i="91"/>
  <c r="F1155" i="91"/>
  <c r="G1155" i="91"/>
  <c r="H1155" i="91"/>
  <c r="I1155" i="91"/>
  <c r="J1155" i="91"/>
  <c r="K1155" i="91"/>
  <c r="L1155" i="91"/>
  <c r="M1155" i="91"/>
  <c r="N1155" i="91"/>
  <c r="O1155" i="91"/>
  <c r="P1155" i="91"/>
  <c r="Q1155" i="91"/>
  <c r="D1150" i="91"/>
  <c r="E1150" i="91"/>
  <c r="F1150" i="91"/>
  <c r="G1150" i="91"/>
  <c r="H1150" i="91"/>
  <c r="I1150" i="91"/>
  <c r="J1150" i="91"/>
  <c r="K1150" i="91"/>
  <c r="L1150" i="91"/>
  <c r="M1150" i="91"/>
  <c r="N1150" i="91"/>
  <c r="O1150" i="91"/>
  <c r="P1150" i="91"/>
  <c r="Q1150" i="91"/>
  <c r="C1150" i="91"/>
  <c r="C1144" i="91"/>
  <c r="D1144" i="91"/>
  <c r="E1144" i="91"/>
  <c r="F1144" i="91"/>
  <c r="G1144" i="91"/>
  <c r="H1144" i="91"/>
  <c r="I1144" i="91"/>
  <c r="J1144" i="91"/>
  <c r="K1144" i="91"/>
  <c r="L1144" i="91"/>
  <c r="M1144" i="91"/>
  <c r="N1144" i="91"/>
  <c r="O1144" i="91"/>
  <c r="P1144" i="91"/>
  <c r="Q1144" i="91"/>
  <c r="C1145" i="91"/>
  <c r="D1145" i="91"/>
  <c r="E1145" i="91"/>
  <c r="F1145" i="91"/>
  <c r="G1145" i="91"/>
  <c r="H1145" i="91"/>
  <c r="I1145" i="91"/>
  <c r="J1145" i="91"/>
  <c r="K1145" i="91"/>
  <c r="L1145" i="91"/>
  <c r="M1145" i="91"/>
  <c r="N1145" i="91"/>
  <c r="O1145" i="91"/>
  <c r="P1145" i="91"/>
  <c r="Q1145" i="91"/>
  <c r="C1146" i="91"/>
  <c r="D1146" i="91"/>
  <c r="E1146" i="91"/>
  <c r="F1146" i="91"/>
  <c r="G1146" i="91"/>
  <c r="H1146" i="91"/>
  <c r="I1146" i="91"/>
  <c r="J1146" i="91"/>
  <c r="K1146" i="91"/>
  <c r="L1146" i="91"/>
  <c r="M1146" i="91"/>
  <c r="N1146" i="91"/>
  <c r="O1146" i="91"/>
  <c r="P1146" i="91"/>
  <c r="Q1146" i="91"/>
  <c r="C1147" i="91"/>
  <c r="D1147" i="91"/>
  <c r="E1147" i="91"/>
  <c r="F1147" i="91"/>
  <c r="G1147" i="91"/>
  <c r="H1147" i="91"/>
  <c r="I1147" i="91"/>
  <c r="J1147" i="91"/>
  <c r="K1147" i="91"/>
  <c r="L1147" i="91"/>
  <c r="M1147" i="91"/>
  <c r="N1147" i="91"/>
  <c r="O1147" i="91"/>
  <c r="P1147" i="91"/>
  <c r="Q1147" i="91"/>
  <c r="C1148" i="91"/>
  <c r="D1148" i="91"/>
  <c r="E1148" i="91"/>
  <c r="F1148" i="91"/>
  <c r="G1148" i="91"/>
  <c r="H1148" i="91"/>
  <c r="I1148" i="91"/>
  <c r="J1148" i="91"/>
  <c r="K1148" i="91"/>
  <c r="L1148" i="91"/>
  <c r="M1148" i="91"/>
  <c r="N1148" i="91"/>
  <c r="O1148" i="91"/>
  <c r="P1148" i="91"/>
  <c r="Q1148" i="91"/>
  <c r="D1143" i="91"/>
  <c r="E1143" i="91"/>
  <c r="F1143" i="91"/>
  <c r="G1143" i="91"/>
  <c r="H1143" i="91"/>
  <c r="I1143" i="91"/>
  <c r="J1143" i="91"/>
  <c r="K1143" i="91"/>
  <c r="L1143" i="91"/>
  <c r="M1143" i="91"/>
  <c r="N1143" i="91"/>
  <c r="O1143" i="91"/>
  <c r="P1143" i="91"/>
  <c r="Q1143" i="91"/>
  <c r="C1143" i="91"/>
  <c r="C1137" i="91"/>
  <c r="D1137" i="91"/>
  <c r="E1137" i="91"/>
  <c r="F1137" i="91"/>
  <c r="G1137" i="91"/>
  <c r="H1137" i="91"/>
  <c r="I1137" i="91"/>
  <c r="J1137" i="91"/>
  <c r="K1137" i="91"/>
  <c r="L1137" i="91"/>
  <c r="M1137" i="91"/>
  <c r="N1137" i="91"/>
  <c r="O1137" i="91"/>
  <c r="P1137" i="91"/>
  <c r="Q1137" i="91"/>
  <c r="C1138" i="91"/>
  <c r="D1138" i="91"/>
  <c r="E1138" i="91"/>
  <c r="F1138" i="91"/>
  <c r="G1138" i="91"/>
  <c r="H1138" i="91"/>
  <c r="I1138" i="91"/>
  <c r="J1138" i="91"/>
  <c r="K1138" i="91"/>
  <c r="L1138" i="91"/>
  <c r="M1138" i="91"/>
  <c r="N1138" i="91"/>
  <c r="O1138" i="91"/>
  <c r="P1138" i="91"/>
  <c r="Q1138" i="91"/>
  <c r="C1139" i="91"/>
  <c r="D1139" i="91"/>
  <c r="E1139" i="91"/>
  <c r="F1139" i="91"/>
  <c r="G1139" i="91"/>
  <c r="H1139" i="91"/>
  <c r="I1139" i="91"/>
  <c r="J1139" i="91"/>
  <c r="K1139" i="91"/>
  <c r="L1139" i="91"/>
  <c r="M1139" i="91"/>
  <c r="N1139" i="91"/>
  <c r="O1139" i="91"/>
  <c r="P1139" i="91"/>
  <c r="Q1139" i="91"/>
  <c r="C1140" i="91"/>
  <c r="D1140" i="91"/>
  <c r="E1140" i="91"/>
  <c r="F1140" i="91"/>
  <c r="G1140" i="91"/>
  <c r="H1140" i="91"/>
  <c r="I1140" i="91"/>
  <c r="J1140" i="91"/>
  <c r="K1140" i="91"/>
  <c r="L1140" i="91"/>
  <c r="M1140" i="91"/>
  <c r="N1140" i="91"/>
  <c r="O1140" i="91"/>
  <c r="P1140" i="91"/>
  <c r="Q1140" i="91"/>
  <c r="C1141" i="91"/>
  <c r="D1141" i="91"/>
  <c r="E1141" i="91"/>
  <c r="F1141" i="91"/>
  <c r="G1141" i="91"/>
  <c r="H1141" i="91"/>
  <c r="I1141" i="91"/>
  <c r="J1141" i="91"/>
  <c r="K1141" i="91"/>
  <c r="L1141" i="91"/>
  <c r="M1141" i="91"/>
  <c r="N1141" i="91"/>
  <c r="O1141" i="91"/>
  <c r="P1141" i="91"/>
  <c r="Q1141" i="91"/>
  <c r="D1136" i="91"/>
  <c r="E1136" i="91"/>
  <c r="F1136" i="91"/>
  <c r="G1136" i="91"/>
  <c r="H1136" i="91"/>
  <c r="I1136" i="91"/>
  <c r="J1136" i="91"/>
  <c r="K1136" i="91"/>
  <c r="L1136" i="91"/>
  <c r="M1136" i="91"/>
  <c r="N1136" i="91"/>
  <c r="O1136" i="91"/>
  <c r="P1136" i="91"/>
  <c r="Q1136" i="91"/>
  <c r="C1136" i="91"/>
  <c r="C1130" i="91"/>
  <c r="D1130" i="91"/>
  <c r="E1130" i="91"/>
  <c r="F1130" i="91"/>
  <c r="G1130" i="91"/>
  <c r="H1130" i="91"/>
  <c r="I1130" i="91"/>
  <c r="J1130" i="91"/>
  <c r="K1130" i="91"/>
  <c r="L1130" i="91"/>
  <c r="M1130" i="91"/>
  <c r="N1130" i="91"/>
  <c r="O1130" i="91"/>
  <c r="P1130" i="91"/>
  <c r="Q1130" i="91"/>
  <c r="C1131" i="91"/>
  <c r="D1131" i="91"/>
  <c r="E1131" i="91"/>
  <c r="F1131" i="91"/>
  <c r="G1131" i="91"/>
  <c r="H1131" i="91"/>
  <c r="I1131" i="91"/>
  <c r="J1131" i="91"/>
  <c r="K1131" i="91"/>
  <c r="L1131" i="91"/>
  <c r="M1131" i="91"/>
  <c r="N1131" i="91"/>
  <c r="O1131" i="91"/>
  <c r="P1131" i="91"/>
  <c r="Q1131" i="91"/>
  <c r="C1132" i="91"/>
  <c r="D1132" i="91"/>
  <c r="E1132" i="91"/>
  <c r="F1132" i="91"/>
  <c r="G1132" i="91"/>
  <c r="H1132" i="91"/>
  <c r="I1132" i="91"/>
  <c r="J1132" i="91"/>
  <c r="K1132" i="91"/>
  <c r="L1132" i="91"/>
  <c r="M1132" i="91"/>
  <c r="N1132" i="91"/>
  <c r="O1132" i="91"/>
  <c r="P1132" i="91"/>
  <c r="Q1132" i="91"/>
  <c r="C1133" i="91"/>
  <c r="D1133" i="91"/>
  <c r="E1133" i="91"/>
  <c r="F1133" i="91"/>
  <c r="G1133" i="91"/>
  <c r="H1133" i="91"/>
  <c r="I1133" i="91"/>
  <c r="J1133" i="91"/>
  <c r="K1133" i="91"/>
  <c r="L1133" i="91"/>
  <c r="M1133" i="91"/>
  <c r="N1133" i="91"/>
  <c r="O1133" i="91"/>
  <c r="P1133" i="91"/>
  <c r="Q1133" i="91"/>
  <c r="C1134" i="91"/>
  <c r="D1134" i="91"/>
  <c r="E1134" i="91"/>
  <c r="F1134" i="91"/>
  <c r="G1134" i="91"/>
  <c r="H1134" i="91"/>
  <c r="I1134" i="91"/>
  <c r="J1134" i="91"/>
  <c r="K1134" i="91"/>
  <c r="L1134" i="91"/>
  <c r="M1134" i="91"/>
  <c r="N1134" i="91"/>
  <c r="O1134" i="91"/>
  <c r="P1134" i="91"/>
  <c r="Q1134" i="91"/>
  <c r="D1129" i="91"/>
  <c r="E1129" i="91"/>
  <c r="F1129" i="91"/>
  <c r="G1129" i="91"/>
  <c r="H1129" i="91"/>
  <c r="I1129" i="91"/>
  <c r="J1129" i="91"/>
  <c r="K1129" i="91"/>
  <c r="L1129" i="91"/>
  <c r="M1129" i="91"/>
  <c r="N1129" i="91"/>
  <c r="O1129" i="91"/>
  <c r="P1129" i="91"/>
  <c r="Q1129" i="91"/>
  <c r="C1129" i="91"/>
  <c r="C1123" i="91"/>
  <c r="D1123" i="91"/>
  <c r="E1123" i="91"/>
  <c r="F1123" i="91"/>
  <c r="G1123" i="91"/>
  <c r="H1123" i="91"/>
  <c r="I1123" i="91"/>
  <c r="J1123" i="91"/>
  <c r="K1123" i="91"/>
  <c r="L1123" i="91"/>
  <c r="M1123" i="91"/>
  <c r="N1123" i="91"/>
  <c r="O1123" i="91"/>
  <c r="P1123" i="91"/>
  <c r="Q1123" i="91"/>
  <c r="C1124" i="91"/>
  <c r="D1124" i="91"/>
  <c r="E1124" i="91"/>
  <c r="F1124" i="91"/>
  <c r="G1124" i="91"/>
  <c r="H1124" i="91"/>
  <c r="I1124" i="91"/>
  <c r="J1124" i="91"/>
  <c r="K1124" i="91"/>
  <c r="L1124" i="91"/>
  <c r="M1124" i="91"/>
  <c r="N1124" i="91"/>
  <c r="O1124" i="91"/>
  <c r="P1124" i="91"/>
  <c r="Q1124" i="91"/>
  <c r="C1125" i="91"/>
  <c r="D1125" i="91"/>
  <c r="E1125" i="91"/>
  <c r="F1125" i="91"/>
  <c r="G1125" i="91"/>
  <c r="H1125" i="91"/>
  <c r="I1125" i="91"/>
  <c r="J1125" i="91"/>
  <c r="K1125" i="91"/>
  <c r="L1125" i="91"/>
  <c r="M1125" i="91"/>
  <c r="N1125" i="91"/>
  <c r="O1125" i="91"/>
  <c r="P1125" i="91"/>
  <c r="Q1125" i="91"/>
  <c r="C1126" i="91"/>
  <c r="D1126" i="91"/>
  <c r="E1126" i="91"/>
  <c r="F1126" i="91"/>
  <c r="G1126" i="91"/>
  <c r="H1126" i="91"/>
  <c r="I1126" i="91"/>
  <c r="J1126" i="91"/>
  <c r="K1126" i="91"/>
  <c r="L1126" i="91"/>
  <c r="M1126" i="91"/>
  <c r="N1126" i="91"/>
  <c r="O1126" i="91"/>
  <c r="P1126" i="91"/>
  <c r="Q1126" i="91"/>
  <c r="C1127" i="91"/>
  <c r="D1127" i="91"/>
  <c r="E1127" i="91"/>
  <c r="F1127" i="91"/>
  <c r="G1127" i="91"/>
  <c r="H1127" i="91"/>
  <c r="I1127" i="91"/>
  <c r="J1127" i="91"/>
  <c r="K1127" i="91"/>
  <c r="L1127" i="91"/>
  <c r="M1127" i="91"/>
  <c r="N1127" i="91"/>
  <c r="O1127" i="91"/>
  <c r="P1127" i="91"/>
  <c r="Q1127" i="91"/>
  <c r="D1122" i="91"/>
  <c r="E1122" i="91"/>
  <c r="F1122" i="91"/>
  <c r="G1122" i="91"/>
  <c r="H1122" i="91"/>
  <c r="I1122" i="91"/>
  <c r="J1122" i="91"/>
  <c r="K1122" i="91"/>
  <c r="L1122" i="91"/>
  <c r="M1122" i="91"/>
  <c r="N1122" i="91"/>
  <c r="O1122" i="91"/>
  <c r="P1122" i="91"/>
  <c r="Q1122" i="91"/>
  <c r="C1122" i="91"/>
  <c r="C1116" i="91"/>
  <c r="D1116" i="91"/>
  <c r="E1116" i="91"/>
  <c r="F1116" i="91"/>
  <c r="G1116" i="91"/>
  <c r="H1116" i="91"/>
  <c r="I1116" i="91"/>
  <c r="J1116" i="91"/>
  <c r="K1116" i="91"/>
  <c r="L1116" i="91"/>
  <c r="M1116" i="91"/>
  <c r="N1116" i="91"/>
  <c r="O1116" i="91"/>
  <c r="P1116" i="91"/>
  <c r="Q1116" i="91"/>
  <c r="C1117" i="91"/>
  <c r="D1117" i="91"/>
  <c r="E1117" i="91"/>
  <c r="F1117" i="91"/>
  <c r="G1117" i="91"/>
  <c r="H1117" i="91"/>
  <c r="I1117" i="91"/>
  <c r="J1117" i="91"/>
  <c r="K1117" i="91"/>
  <c r="L1117" i="91"/>
  <c r="M1117" i="91"/>
  <c r="N1117" i="91"/>
  <c r="O1117" i="91"/>
  <c r="P1117" i="91"/>
  <c r="Q1117" i="91"/>
  <c r="C1118" i="91"/>
  <c r="D1118" i="91"/>
  <c r="E1118" i="91"/>
  <c r="F1118" i="91"/>
  <c r="G1118" i="91"/>
  <c r="H1118" i="91"/>
  <c r="I1118" i="91"/>
  <c r="J1118" i="91"/>
  <c r="K1118" i="91"/>
  <c r="L1118" i="91"/>
  <c r="M1118" i="91"/>
  <c r="N1118" i="91"/>
  <c r="O1118" i="91"/>
  <c r="P1118" i="91"/>
  <c r="Q1118" i="91"/>
  <c r="C1119" i="91"/>
  <c r="D1119" i="91"/>
  <c r="E1119" i="91"/>
  <c r="F1119" i="91"/>
  <c r="G1119" i="91"/>
  <c r="H1119" i="91"/>
  <c r="I1119" i="91"/>
  <c r="J1119" i="91"/>
  <c r="K1119" i="91"/>
  <c r="L1119" i="91"/>
  <c r="M1119" i="91"/>
  <c r="N1119" i="91"/>
  <c r="O1119" i="91"/>
  <c r="P1119" i="91"/>
  <c r="Q1119" i="91"/>
  <c r="C1120" i="91"/>
  <c r="D1120" i="91"/>
  <c r="E1120" i="91"/>
  <c r="F1120" i="91"/>
  <c r="G1120" i="91"/>
  <c r="H1120" i="91"/>
  <c r="I1120" i="91"/>
  <c r="J1120" i="91"/>
  <c r="K1120" i="91"/>
  <c r="L1120" i="91"/>
  <c r="M1120" i="91"/>
  <c r="N1120" i="91"/>
  <c r="O1120" i="91"/>
  <c r="P1120" i="91"/>
  <c r="Q1120" i="91"/>
  <c r="D1115" i="91"/>
  <c r="E1115" i="91"/>
  <c r="F1115" i="91"/>
  <c r="G1115" i="91"/>
  <c r="H1115" i="91"/>
  <c r="I1115" i="91"/>
  <c r="J1115" i="91"/>
  <c r="K1115" i="91"/>
  <c r="L1115" i="91"/>
  <c r="M1115" i="91"/>
  <c r="N1115" i="91"/>
  <c r="O1115" i="91"/>
  <c r="P1115" i="91"/>
  <c r="Q1115" i="91"/>
  <c r="C1115" i="91"/>
  <c r="C1109" i="91"/>
  <c r="D1109" i="91"/>
  <c r="E1109" i="91"/>
  <c r="F1109" i="91"/>
  <c r="G1109" i="91"/>
  <c r="H1109" i="91"/>
  <c r="I1109" i="91"/>
  <c r="J1109" i="91"/>
  <c r="K1109" i="91"/>
  <c r="L1109" i="91"/>
  <c r="M1109" i="91"/>
  <c r="N1109" i="91"/>
  <c r="O1109" i="91"/>
  <c r="P1109" i="91"/>
  <c r="Q1109" i="91"/>
  <c r="C1110" i="91"/>
  <c r="D1110" i="91"/>
  <c r="E1110" i="91"/>
  <c r="F1110" i="91"/>
  <c r="G1110" i="91"/>
  <c r="H1110" i="91"/>
  <c r="I1110" i="91"/>
  <c r="J1110" i="91"/>
  <c r="K1110" i="91"/>
  <c r="L1110" i="91"/>
  <c r="M1110" i="91"/>
  <c r="N1110" i="91"/>
  <c r="O1110" i="91"/>
  <c r="P1110" i="91"/>
  <c r="Q1110" i="91"/>
  <c r="C1111" i="91"/>
  <c r="D1111" i="91"/>
  <c r="E1111" i="91"/>
  <c r="F1111" i="91"/>
  <c r="G1111" i="91"/>
  <c r="H1111" i="91"/>
  <c r="I1111" i="91"/>
  <c r="J1111" i="91"/>
  <c r="K1111" i="91"/>
  <c r="L1111" i="91"/>
  <c r="M1111" i="91"/>
  <c r="N1111" i="91"/>
  <c r="O1111" i="91"/>
  <c r="P1111" i="91"/>
  <c r="Q1111" i="91"/>
  <c r="C1112" i="91"/>
  <c r="D1112" i="91"/>
  <c r="E1112" i="91"/>
  <c r="F1112" i="91"/>
  <c r="G1112" i="91"/>
  <c r="H1112" i="91"/>
  <c r="I1112" i="91"/>
  <c r="J1112" i="91"/>
  <c r="K1112" i="91"/>
  <c r="L1112" i="91"/>
  <c r="M1112" i="91"/>
  <c r="N1112" i="91"/>
  <c r="O1112" i="91"/>
  <c r="P1112" i="91"/>
  <c r="Q1112" i="91"/>
  <c r="C1113" i="91"/>
  <c r="D1113" i="91"/>
  <c r="E1113" i="91"/>
  <c r="F1113" i="91"/>
  <c r="G1113" i="91"/>
  <c r="H1113" i="91"/>
  <c r="I1113" i="91"/>
  <c r="J1113" i="91"/>
  <c r="K1113" i="91"/>
  <c r="L1113" i="91"/>
  <c r="M1113" i="91"/>
  <c r="N1113" i="91"/>
  <c r="O1113" i="91"/>
  <c r="P1113" i="91"/>
  <c r="Q1113" i="91"/>
  <c r="D1108" i="91"/>
  <c r="E1108" i="91"/>
  <c r="F1108" i="91"/>
  <c r="G1108" i="91"/>
  <c r="H1108" i="91"/>
  <c r="I1108" i="91"/>
  <c r="J1108" i="91"/>
  <c r="K1108" i="91"/>
  <c r="L1108" i="91"/>
  <c r="M1108" i="91"/>
  <c r="N1108" i="91"/>
  <c r="O1108" i="91"/>
  <c r="P1108" i="91"/>
  <c r="Q1108" i="91"/>
  <c r="C1108" i="91"/>
  <c r="C1102" i="91"/>
  <c r="D1102" i="91"/>
  <c r="E1102" i="91"/>
  <c r="F1102" i="91"/>
  <c r="G1102" i="91"/>
  <c r="H1102" i="91"/>
  <c r="I1102" i="91"/>
  <c r="J1102" i="91"/>
  <c r="K1102" i="91"/>
  <c r="L1102" i="91"/>
  <c r="M1102" i="91"/>
  <c r="N1102" i="91"/>
  <c r="O1102" i="91"/>
  <c r="P1102" i="91"/>
  <c r="Q1102" i="91"/>
  <c r="C1103" i="91"/>
  <c r="D1103" i="91"/>
  <c r="E1103" i="91"/>
  <c r="F1103" i="91"/>
  <c r="G1103" i="91"/>
  <c r="H1103" i="91"/>
  <c r="I1103" i="91"/>
  <c r="J1103" i="91"/>
  <c r="K1103" i="91"/>
  <c r="L1103" i="91"/>
  <c r="M1103" i="91"/>
  <c r="N1103" i="91"/>
  <c r="O1103" i="91"/>
  <c r="P1103" i="91"/>
  <c r="Q1103" i="91"/>
  <c r="C1104" i="91"/>
  <c r="D1104" i="91"/>
  <c r="E1104" i="91"/>
  <c r="F1104" i="91"/>
  <c r="G1104" i="91"/>
  <c r="H1104" i="91"/>
  <c r="I1104" i="91"/>
  <c r="J1104" i="91"/>
  <c r="K1104" i="91"/>
  <c r="L1104" i="91"/>
  <c r="M1104" i="91"/>
  <c r="N1104" i="91"/>
  <c r="O1104" i="91"/>
  <c r="P1104" i="91"/>
  <c r="Q1104" i="91"/>
  <c r="C1105" i="91"/>
  <c r="D1105" i="91"/>
  <c r="E1105" i="91"/>
  <c r="F1105" i="91"/>
  <c r="G1105" i="91"/>
  <c r="H1105" i="91"/>
  <c r="I1105" i="91"/>
  <c r="J1105" i="91"/>
  <c r="K1105" i="91"/>
  <c r="L1105" i="91"/>
  <c r="M1105" i="91"/>
  <c r="N1105" i="91"/>
  <c r="O1105" i="91"/>
  <c r="P1105" i="91"/>
  <c r="Q1105" i="91"/>
  <c r="C1106" i="91"/>
  <c r="D1106" i="91"/>
  <c r="E1106" i="91"/>
  <c r="F1106" i="91"/>
  <c r="G1106" i="91"/>
  <c r="H1106" i="91"/>
  <c r="I1106" i="91"/>
  <c r="J1106" i="91"/>
  <c r="K1106" i="91"/>
  <c r="L1106" i="91"/>
  <c r="M1106" i="91"/>
  <c r="N1106" i="91"/>
  <c r="O1106" i="91"/>
  <c r="P1106" i="91"/>
  <c r="Q1106" i="91"/>
  <c r="D1101" i="91"/>
  <c r="E1101" i="91"/>
  <c r="F1101" i="91"/>
  <c r="G1101" i="91"/>
  <c r="H1101" i="91"/>
  <c r="I1101" i="91"/>
  <c r="J1101" i="91"/>
  <c r="K1101" i="91"/>
  <c r="L1101" i="91"/>
  <c r="M1101" i="91"/>
  <c r="N1101" i="91"/>
  <c r="O1101" i="91"/>
  <c r="P1101" i="91"/>
  <c r="Q1101" i="91"/>
  <c r="C1101" i="91"/>
  <c r="C1095" i="91"/>
  <c r="D1095" i="91"/>
  <c r="E1095" i="91"/>
  <c r="F1095" i="91"/>
  <c r="G1095" i="91"/>
  <c r="H1095" i="91"/>
  <c r="I1095" i="91"/>
  <c r="J1095" i="91"/>
  <c r="K1095" i="91"/>
  <c r="L1095" i="91"/>
  <c r="M1095" i="91"/>
  <c r="N1095" i="91"/>
  <c r="O1095" i="91"/>
  <c r="P1095" i="91"/>
  <c r="Q1095" i="91"/>
  <c r="C1096" i="91"/>
  <c r="D1096" i="91"/>
  <c r="E1096" i="91"/>
  <c r="F1096" i="91"/>
  <c r="G1096" i="91"/>
  <c r="H1096" i="91"/>
  <c r="I1096" i="91"/>
  <c r="J1096" i="91"/>
  <c r="K1096" i="91"/>
  <c r="L1096" i="91"/>
  <c r="M1096" i="91"/>
  <c r="N1096" i="91"/>
  <c r="O1096" i="91"/>
  <c r="P1096" i="91"/>
  <c r="Q1096" i="91"/>
  <c r="C1097" i="91"/>
  <c r="D1097" i="91"/>
  <c r="E1097" i="91"/>
  <c r="F1097" i="91"/>
  <c r="G1097" i="91"/>
  <c r="H1097" i="91"/>
  <c r="I1097" i="91"/>
  <c r="J1097" i="91"/>
  <c r="K1097" i="91"/>
  <c r="L1097" i="91"/>
  <c r="M1097" i="91"/>
  <c r="N1097" i="91"/>
  <c r="O1097" i="91"/>
  <c r="P1097" i="91"/>
  <c r="Q1097" i="91"/>
  <c r="C1098" i="91"/>
  <c r="D1098" i="91"/>
  <c r="E1098" i="91"/>
  <c r="F1098" i="91"/>
  <c r="G1098" i="91"/>
  <c r="H1098" i="91"/>
  <c r="I1098" i="91"/>
  <c r="J1098" i="91"/>
  <c r="K1098" i="91"/>
  <c r="L1098" i="91"/>
  <c r="M1098" i="91"/>
  <c r="N1098" i="91"/>
  <c r="O1098" i="91"/>
  <c r="P1098" i="91"/>
  <c r="Q1098" i="91"/>
  <c r="C1099" i="91"/>
  <c r="D1099" i="91"/>
  <c r="E1099" i="91"/>
  <c r="F1099" i="91"/>
  <c r="G1099" i="91"/>
  <c r="H1099" i="91"/>
  <c r="I1099" i="91"/>
  <c r="J1099" i="91"/>
  <c r="K1099" i="91"/>
  <c r="L1099" i="91"/>
  <c r="M1099" i="91"/>
  <c r="N1099" i="91"/>
  <c r="O1099" i="91"/>
  <c r="P1099" i="91"/>
  <c r="Q1099" i="91"/>
  <c r="D1094" i="91"/>
  <c r="E1094" i="91"/>
  <c r="F1094" i="91"/>
  <c r="G1094" i="91"/>
  <c r="H1094" i="91"/>
  <c r="I1094" i="91"/>
  <c r="J1094" i="91"/>
  <c r="K1094" i="91"/>
  <c r="L1094" i="91"/>
  <c r="M1094" i="91"/>
  <c r="N1094" i="91"/>
  <c r="O1094" i="91"/>
  <c r="P1094" i="91"/>
  <c r="Q1094" i="91"/>
  <c r="C1094" i="91"/>
  <c r="C1088" i="91"/>
  <c r="D1088" i="91"/>
  <c r="E1088" i="91"/>
  <c r="F1088" i="91"/>
  <c r="G1088" i="91"/>
  <c r="H1088" i="91"/>
  <c r="I1088" i="91"/>
  <c r="J1088" i="91"/>
  <c r="K1088" i="91"/>
  <c r="L1088" i="91"/>
  <c r="M1088" i="91"/>
  <c r="N1088" i="91"/>
  <c r="O1088" i="91"/>
  <c r="P1088" i="91"/>
  <c r="Q1088" i="91"/>
  <c r="C1089" i="91"/>
  <c r="D1089" i="91"/>
  <c r="E1089" i="91"/>
  <c r="F1089" i="91"/>
  <c r="G1089" i="91"/>
  <c r="H1089" i="91"/>
  <c r="I1089" i="91"/>
  <c r="J1089" i="91"/>
  <c r="K1089" i="91"/>
  <c r="L1089" i="91"/>
  <c r="M1089" i="91"/>
  <c r="N1089" i="91"/>
  <c r="O1089" i="91"/>
  <c r="P1089" i="91"/>
  <c r="Q1089" i="91"/>
  <c r="C1090" i="91"/>
  <c r="D1090" i="91"/>
  <c r="E1090" i="91"/>
  <c r="F1090" i="91"/>
  <c r="G1090" i="91"/>
  <c r="H1090" i="91"/>
  <c r="I1090" i="91"/>
  <c r="J1090" i="91"/>
  <c r="K1090" i="91"/>
  <c r="L1090" i="91"/>
  <c r="M1090" i="91"/>
  <c r="N1090" i="91"/>
  <c r="O1090" i="91"/>
  <c r="P1090" i="91"/>
  <c r="Q1090" i="91"/>
  <c r="C1091" i="91"/>
  <c r="D1091" i="91"/>
  <c r="E1091" i="91"/>
  <c r="F1091" i="91"/>
  <c r="G1091" i="91"/>
  <c r="H1091" i="91"/>
  <c r="I1091" i="91"/>
  <c r="J1091" i="91"/>
  <c r="K1091" i="91"/>
  <c r="L1091" i="91"/>
  <c r="M1091" i="91"/>
  <c r="N1091" i="91"/>
  <c r="O1091" i="91"/>
  <c r="P1091" i="91"/>
  <c r="Q1091" i="91"/>
  <c r="C1092" i="91"/>
  <c r="D1092" i="91"/>
  <c r="E1092" i="91"/>
  <c r="F1092" i="91"/>
  <c r="G1092" i="91"/>
  <c r="H1092" i="91"/>
  <c r="I1092" i="91"/>
  <c r="J1092" i="91"/>
  <c r="K1092" i="91"/>
  <c r="L1092" i="91"/>
  <c r="M1092" i="91"/>
  <c r="N1092" i="91"/>
  <c r="O1092" i="91"/>
  <c r="P1092" i="91"/>
  <c r="Q1092" i="91"/>
  <c r="D1087" i="91"/>
  <c r="E1087" i="91"/>
  <c r="F1087" i="91"/>
  <c r="G1087" i="91"/>
  <c r="H1087" i="91"/>
  <c r="I1087" i="91"/>
  <c r="J1087" i="91"/>
  <c r="K1087" i="91"/>
  <c r="L1087" i="91"/>
  <c r="M1087" i="91"/>
  <c r="N1087" i="91"/>
  <c r="O1087" i="91"/>
  <c r="P1087" i="91"/>
  <c r="Q1087" i="91"/>
  <c r="C1087" i="91"/>
  <c r="C1081" i="91"/>
  <c r="D1081" i="91"/>
  <c r="E1081" i="91"/>
  <c r="F1081" i="91"/>
  <c r="G1081" i="91"/>
  <c r="H1081" i="91"/>
  <c r="I1081" i="91"/>
  <c r="J1081" i="91"/>
  <c r="K1081" i="91"/>
  <c r="L1081" i="91"/>
  <c r="M1081" i="91"/>
  <c r="N1081" i="91"/>
  <c r="O1081" i="91"/>
  <c r="P1081" i="91"/>
  <c r="Q1081" i="91"/>
  <c r="C1082" i="91"/>
  <c r="D1082" i="91"/>
  <c r="E1082" i="91"/>
  <c r="F1082" i="91"/>
  <c r="G1082" i="91"/>
  <c r="H1082" i="91"/>
  <c r="I1082" i="91"/>
  <c r="J1082" i="91"/>
  <c r="K1082" i="91"/>
  <c r="L1082" i="91"/>
  <c r="M1082" i="91"/>
  <c r="N1082" i="91"/>
  <c r="O1082" i="91"/>
  <c r="P1082" i="91"/>
  <c r="Q1082" i="91"/>
  <c r="C1083" i="91"/>
  <c r="D1083" i="91"/>
  <c r="E1083" i="91"/>
  <c r="F1083" i="91"/>
  <c r="G1083" i="91"/>
  <c r="H1083" i="91"/>
  <c r="I1083" i="91"/>
  <c r="J1083" i="91"/>
  <c r="K1083" i="91"/>
  <c r="L1083" i="91"/>
  <c r="M1083" i="91"/>
  <c r="N1083" i="91"/>
  <c r="O1083" i="91"/>
  <c r="P1083" i="91"/>
  <c r="Q1083" i="91"/>
  <c r="C1084" i="91"/>
  <c r="D1084" i="91"/>
  <c r="E1084" i="91"/>
  <c r="F1084" i="91"/>
  <c r="G1084" i="91"/>
  <c r="H1084" i="91"/>
  <c r="I1084" i="91"/>
  <c r="J1084" i="91"/>
  <c r="K1084" i="91"/>
  <c r="L1084" i="91"/>
  <c r="M1084" i="91"/>
  <c r="N1084" i="91"/>
  <c r="O1084" i="91"/>
  <c r="P1084" i="91"/>
  <c r="Q1084" i="91"/>
  <c r="C1085" i="91"/>
  <c r="D1085" i="91"/>
  <c r="E1085" i="91"/>
  <c r="F1085" i="91"/>
  <c r="G1085" i="91"/>
  <c r="H1085" i="91"/>
  <c r="I1085" i="91"/>
  <c r="J1085" i="91"/>
  <c r="K1085" i="91"/>
  <c r="L1085" i="91"/>
  <c r="M1085" i="91"/>
  <c r="N1085" i="91"/>
  <c r="O1085" i="91"/>
  <c r="P1085" i="91"/>
  <c r="Q1085" i="91"/>
  <c r="D1080" i="91"/>
  <c r="E1080" i="91"/>
  <c r="F1080" i="91"/>
  <c r="G1080" i="91"/>
  <c r="H1080" i="91"/>
  <c r="I1080" i="91"/>
  <c r="J1080" i="91"/>
  <c r="K1080" i="91"/>
  <c r="L1080" i="91"/>
  <c r="M1080" i="91"/>
  <c r="N1080" i="91"/>
  <c r="O1080" i="91"/>
  <c r="P1080" i="91"/>
  <c r="Q1080" i="91"/>
  <c r="C1080" i="91"/>
  <c r="C1078" i="91"/>
  <c r="C1074" i="91"/>
  <c r="D1074" i="91"/>
  <c r="E1074" i="91"/>
  <c r="F1074" i="91"/>
  <c r="G1074" i="91"/>
  <c r="H1074" i="91"/>
  <c r="I1074" i="91"/>
  <c r="J1074" i="91"/>
  <c r="K1074" i="91"/>
  <c r="L1074" i="91"/>
  <c r="M1074" i="91"/>
  <c r="N1074" i="91"/>
  <c r="O1074" i="91"/>
  <c r="P1074" i="91"/>
  <c r="Q1074" i="91"/>
  <c r="C1075" i="91"/>
  <c r="D1075" i="91"/>
  <c r="E1075" i="91"/>
  <c r="F1075" i="91"/>
  <c r="G1075" i="91"/>
  <c r="H1075" i="91"/>
  <c r="I1075" i="91"/>
  <c r="J1075" i="91"/>
  <c r="K1075" i="91"/>
  <c r="L1075" i="91"/>
  <c r="M1075" i="91"/>
  <c r="N1075" i="91"/>
  <c r="O1075" i="91"/>
  <c r="P1075" i="91"/>
  <c r="Q1075" i="91"/>
  <c r="C1076" i="91"/>
  <c r="D1076" i="91"/>
  <c r="E1076" i="91"/>
  <c r="F1076" i="91"/>
  <c r="G1076" i="91"/>
  <c r="H1076" i="91"/>
  <c r="I1076" i="91"/>
  <c r="J1076" i="91"/>
  <c r="K1076" i="91"/>
  <c r="L1076" i="91"/>
  <c r="M1076" i="91"/>
  <c r="N1076" i="91"/>
  <c r="O1076" i="91"/>
  <c r="P1076" i="91"/>
  <c r="Q1076" i="91"/>
  <c r="C1077" i="91"/>
  <c r="D1077" i="91"/>
  <c r="E1077" i="91"/>
  <c r="F1077" i="91"/>
  <c r="G1077" i="91"/>
  <c r="H1077" i="91"/>
  <c r="I1077" i="91"/>
  <c r="J1077" i="91"/>
  <c r="K1077" i="91"/>
  <c r="L1077" i="91"/>
  <c r="M1077" i="91"/>
  <c r="N1077" i="91"/>
  <c r="O1077" i="91"/>
  <c r="P1077" i="91"/>
  <c r="Q1077" i="91"/>
  <c r="D1078" i="91"/>
  <c r="E1078" i="91"/>
  <c r="F1078" i="91"/>
  <c r="G1078" i="91"/>
  <c r="H1078" i="91"/>
  <c r="I1078" i="91"/>
  <c r="J1078" i="91"/>
  <c r="K1078" i="91"/>
  <c r="L1078" i="91"/>
  <c r="M1078" i="91"/>
  <c r="N1078" i="91"/>
  <c r="O1078" i="91"/>
  <c r="P1078" i="91"/>
  <c r="Q1078" i="91"/>
  <c r="D1073" i="91"/>
  <c r="E1073" i="91"/>
  <c r="F1073" i="91"/>
  <c r="G1073" i="91"/>
  <c r="H1073" i="91"/>
  <c r="I1073" i="91"/>
  <c r="J1073" i="91"/>
  <c r="K1073" i="91"/>
  <c r="L1073" i="91"/>
  <c r="M1073" i="91"/>
  <c r="N1073" i="91"/>
  <c r="O1073" i="91"/>
  <c r="P1073" i="91"/>
  <c r="Q1073" i="91"/>
  <c r="C1073" i="91"/>
  <c r="C1067" i="91"/>
  <c r="D1067" i="91"/>
  <c r="E1067" i="91"/>
  <c r="F1067" i="91"/>
  <c r="G1067" i="91"/>
  <c r="H1067" i="91"/>
  <c r="I1067" i="91"/>
  <c r="J1067" i="91"/>
  <c r="K1067" i="91"/>
  <c r="L1067" i="91"/>
  <c r="M1067" i="91"/>
  <c r="N1067" i="91"/>
  <c r="O1067" i="91"/>
  <c r="P1067" i="91"/>
  <c r="Q1067" i="91"/>
  <c r="C1068" i="91"/>
  <c r="D1068" i="91"/>
  <c r="E1068" i="91"/>
  <c r="F1068" i="91"/>
  <c r="G1068" i="91"/>
  <c r="H1068" i="91"/>
  <c r="I1068" i="91"/>
  <c r="J1068" i="91"/>
  <c r="K1068" i="91"/>
  <c r="L1068" i="91"/>
  <c r="M1068" i="91"/>
  <c r="N1068" i="91"/>
  <c r="O1068" i="91"/>
  <c r="P1068" i="91"/>
  <c r="Q1068" i="91"/>
  <c r="C1069" i="91"/>
  <c r="D1069" i="91"/>
  <c r="E1069" i="91"/>
  <c r="F1069" i="91"/>
  <c r="G1069" i="91"/>
  <c r="H1069" i="91"/>
  <c r="I1069" i="91"/>
  <c r="J1069" i="91"/>
  <c r="K1069" i="91"/>
  <c r="L1069" i="91"/>
  <c r="M1069" i="91"/>
  <c r="N1069" i="91"/>
  <c r="O1069" i="91"/>
  <c r="P1069" i="91"/>
  <c r="Q1069" i="91"/>
  <c r="C1070" i="91"/>
  <c r="D1070" i="91"/>
  <c r="E1070" i="91"/>
  <c r="F1070" i="91"/>
  <c r="G1070" i="91"/>
  <c r="H1070" i="91"/>
  <c r="I1070" i="91"/>
  <c r="J1070" i="91"/>
  <c r="K1070" i="91"/>
  <c r="L1070" i="91"/>
  <c r="M1070" i="91"/>
  <c r="N1070" i="91"/>
  <c r="O1070" i="91"/>
  <c r="P1070" i="91"/>
  <c r="Q1070" i="91"/>
  <c r="C1071" i="91"/>
  <c r="D1071" i="91"/>
  <c r="E1071" i="91"/>
  <c r="F1071" i="91"/>
  <c r="G1071" i="91"/>
  <c r="H1071" i="91"/>
  <c r="I1071" i="91"/>
  <c r="J1071" i="91"/>
  <c r="K1071" i="91"/>
  <c r="L1071" i="91"/>
  <c r="M1071" i="91"/>
  <c r="N1071" i="91"/>
  <c r="O1071" i="91"/>
  <c r="P1071" i="91"/>
  <c r="Q1071" i="91"/>
  <c r="D1066" i="91"/>
  <c r="E1066" i="91"/>
  <c r="F1066" i="91"/>
  <c r="G1066" i="91"/>
  <c r="H1066" i="91"/>
  <c r="I1066" i="91"/>
  <c r="J1066" i="91"/>
  <c r="K1066" i="91"/>
  <c r="L1066" i="91"/>
  <c r="M1066" i="91"/>
  <c r="N1066" i="91"/>
  <c r="O1066" i="91"/>
  <c r="P1066" i="91"/>
  <c r="Q1066" i="91"/>
  <c r="C1066" i="91"/>
  <c r="C1060" i="91"/>
  <c r="D1060" i="91"/>
  <c r="E1060" i="91"/>
  <c r="F1060" i="91"/>
  <c r="G1060" i="91"/>
  <c r="H1060" i="91"/>
  <c r="I1060" i="91"/>
  <c r="J1060" i="91"/>
  <c r="K1060" i="91"/>
  <c r="L1060" i="91"/>
  <c r="M1060" i="91"/>
  <c r="N1060" i="91"/>
  <c r="O1060" i="91"/>
  <c r="P1060" i="91"/>
  <c r="Q1060" i="91"/>
  <c r="C1061" i="91"/>
  <c r="D1061" i="91"/>
  <c r="E1061" i="91"/>
  <c r="F1061" i="91"/>
  <c r="G1061" i="91"/>
  <c r="H1061" i="91"/>
  <c r="I1061" i="91"/>
  <c r="J1061" i="91"/>
  <c r="K1061" i="91"/>
  <c r="L1061" i="91"/>
  <c r="M1061" i="91"/>
  <c r="N1061" i="91"/>
  <c r="O1061" i="91"/>
  <c r="P1061" i="91"/>
  <c r="Q1061" i="91"/>
  <c r="C1062" i="91"/>
  <c r="D1062" i="91"/>
  <c r="E1062" i="91"/>
  <c r="F1062" i="91"/>
  <c r="G1062" i="91"/>
  <c r="H1062" i="91"/>
  <c r="I1062" i="91"/>
  <c r="J1062" i="91"/>
  <c r="K1062" i="91"/>
  <c r="L1062" i="91"/>
  <c r="M1062" i="91"/>
  <c r="N1062" i="91"/>
  <c r="O1062" i="91"/>
  <c r="P1062" i="91"/>
  <c r="Q1062" i="91"/>
  <c r="C1063" i="91"/>
  <c r="D1063" i="91"/>
  <c r="E1063" i="91"/>
  <c r="F1063" i="91"/>
  <c r="G1063" i="91"/>
  <c r="H1063" i="91"/>
  <c r="I1063" i="91"/>
  <c r="J1063" i="91"/>
  <c r="K1063" i="91"/>
  <c r="L1063" i="91"/>
  <c r="M1063" i="91"/>
  <c r="N1063" i="91"/>
  <c r="O1063" i="91"/>
  <c r="P1063" i="91"/>
  <c r="Q1063" i="91"/>
  <c r="C1064" i="91"/>
  <c r="D1064" i="91"/>
  <c r="E1064" i="91"/>
  <c r="F1064" i="91"/>
  <c r="G1064" i="91"/>
  <c r="H1064" i="91"/>
  <c r="I1064" i="91"/>
  <c r="J1064" i="91"/>
  <c r="K1064" i="91"/>
  <c r="L1064" i="91"/>
  <c r="M1064" i="91"/>
  <c r="N1064" i="91"/>
  <c r="O1064" i="91"/>
  <c r="P1064" i="91"/>
  <c r="Q1064" i="91"/>
  <c r="D1059" i="91"/>
  <c r="E1059" i="91"/>
  <c r="F1059" i="91"/>
  <c r="G1059" i="91"/>
  <c r="H1059" i="91"/>
  <c r="I1059" i="91"/>
  <c r="J1059" i="91"/>
  <c r="K1059" i="91"/>
  <c r="L1059" i="91"/>
  <c r="M1059" i="91"/>
  <c r="N1059" i="91"/>
  <c r="O1059" i="91"/>
  <c r="P1059" i="91"/>
  <c r="Q1059" i="91"/>
  <c r="C1059" i="91"/>
  <c r="C1053" i="91"/>
  <c r="D1053" i="91"/>
  <c r="E1053" i="91"/>
  <c r="F1053" i="91"/>
  <c r="G1053" i="91"/>
  <c r="H1053" i="91"/>
  <c r="I1053" i="91"/>
  <c r="J1053" i="91"/>
  <c r="K1053" i="91"/>
  <c r="L1053" i="91"/>
  <c r="M1053" i="91"/>
  <c r="N1053" i="91"/>
  <c r="O1053" i="91"/>
  <c r="P1053" i="91"/>
  <c r="Q1053" i="91"/>
  <c r="C1054" i="91"/>
  <c r="D1054" i="91"/>
  <c r="E1054" i="91"/>
  <c r="F1054" i="91"/>
  <c r="G1054" i="91"/>
  <c r="H1054" i="91"/>
  <c r="I1054" i="91"/>
  <c r="J1054" i="91"/>
  <c r="K1054" i="91"/>
  <c r="L1054" i="91"/>
  <c r="M1054" i="91"/>
  <c r="N1054" i="91"/>
  <c r="O1054" i="91"/>
  <c r="P1054" i="91"/>
  <c r="Q1054" i="91"/>
  <c r="C1055" i="91"/>
  <c r="D1055" i="91"/>
  <c r="E1055" i="91"/>
  <c r="F1055" i="91"/>
  <c r="G1055" i="91"/>
  <c r="H1055" i="91"/>
  <c r="I1055" i="91"/>
  <c r="J1055" i="91"/>
  <c r="K1055" i="91"/>
  <c r="L1055" i="91"/>
  <c r="M1055" i="91"/>
  <c r="N1055" i="91"/>
  <c r="O1055" i="91"/>
  <c r="P1055" i="91"/>
  <c r="Q1055" i="91"/>
  <c r="C1056" i="91"/>
  <c r="D1056" i="91"/>
  <c r="E1056" i="91"/>
  <c r="F1056" i="91"/>
  <c r="G1056" i="91"/>
  <c r="H1056" i="91"/>
  <c r="I1056" i="91"/>
  <c r="J1056" i="91"/>
  <c r="K1056" i="91"/>
  <c r="L1056" i="91"/>
  <c r="M1056" i="91"/>
  <c r="N1056" i="91"/>
  <c r="O1056" i="91"/>
  <c r="P1056" i="91"/>
  <c r="Q1056" i="91"/>
  <c r="C1057" i="91"/>
  <c r="D1057" i="91"/>
  <c r="E1057" i="91"/>
  <c r="F1057" i="91"/>
  <c r="G1057" i="91"/>
  <c r="H1057" i="91"/>
  <c r="I1057" i="91"/>
  <c r="J1057" i="91"/>
  <c r="K1057" i="91"/>
  <c r="L1057" i="91"/>
  <c r="M1057" i="91"/>
  <c r="N1057" i="91"/>
  <c r="O1057" i="91"/>
  <c r="P1057" i="91"/>
  <c r="Q1057" i="91"/>
  <c r="D1052" i="91"/>
  <c r="E1052" i="91"/>
  <c r="F1052" i="91"/>
  <c r="G1052" i="91"/>
  <c r="H1052" i="91"/>
  <c r="I1052" i="91"/>
  <c r="J1052" i="91"/>
  <c r="K1052" i="91"/>
  <c r="L1052" i="91"/>
  <c r="M1052" i="91"/>
  <c r="N1052" i="91"/>
  <c r="O1052" i="91"/>
  <c r="P1052" i="91"/>
  <c r="Q1052" i="91"/>
  <c r="C1052" i="91"/>
  <c r="C1046" i="91"/>
  <c r="D1046" i="91"/>
  <c r="E1046" i="91"/>
  <c r="F1046" i="91"/>
  <c r="G1046" i="91"/>
  <c r="H1046" i="91"/>
  <c r="I1046" i="91"/>
  <c r="J1046" i="91"/>
  <c r="K1046" i="91"/>
  <c r="L1046" i="91"/>
  <c r="M1046" i="91"/>
  <c r="N1046" i="91"/>
  <c r="O1046" i="91"/>
  <c r="P1046" i="91"/>
  <c r="Q1046" i="91"/>
  <c r="C1047" i="91"/>
  <c r="D1047" i="91"/>
  <c r="E1047" i="91"/>
  <c r="F1047" i="91"/>
  <c r="G1047" i="91"/>
  <c r="H1047" i="91"/>
  <c r="I1047" i="91"/>
  <c r="J1047" i="91"/>
  <c r="K1047" i="91"/>
  <c r="L1047" i="91"/>
  <c r="M1047" i="91"/>
  <c r="N1047" i="91"/>
  <c r="O1047" i="91"/>
  <c r="P1047" i="91"/>
  <c r="Q1047" i="91"/>
  <c r="C1048" i="91"/>
  <c r="D1048" i="91"/>
  <c r="E1048" i="91"/>
  <c r="F1048" i="91"/>
  <c r="G1048" i="91"/>
  <c r="H1048" i="91"/>
  <c r="I1048" i="91"/>
  <c r="J1048" i="91"/>
  <c r="K1048" i="91"/>
  <c r="L1048" i="91"/>
  <c r="M1048" i="91"/>
  <c r="N1048" i="91"/>
  <c r="O1048" i="91"/>
  <c r="P1048" i="91"/>
  <c r="Q1048" i="91"/>
  <c r="C1049" i="91"/>
  <c r="D1049" i="91"/>
  <c r="E1049" i="91"/>
  <c r="F1049" i="91"/>
  <c r="G1049" i="91"/>
  <c r="H1049" i="91"/>
  <c r="I1049" i="91"/>
  <c r="J1049" i="91"/>
  <c r="K1049" i="91"/>
  <c r="L1049" i="91"/>
  <c r="M1049" i="91"/>
  <c r="N1049" i="91"/>
  <c r="O1049" i="91"/>
  <c r="P1049" i="91"/>
  <c r="Q1049" i="91"/>
  <c r="C1050" i="91"/>
  <c r="D1050" i="91"/>
  <c r="E1050" i="91"/>
  <c r="F1050" i="91"/>
  <c r="G1050" i="91"/>
  <c r="H1050" i="91"/>
  <c r="I1050" i="91"/>
  <c r="J1050" i="91"/>
  <c r="K1050" i="91"/>
  <c r="L1050" i="91"/>
  <c r="M1050" i="91"/>
  <c r="N1050" i="91"/>
  <c r="O1050" i="91"/>
  <c r="P1050" i="91"/>
  <c r="Q1050" i="91"/>
  <c r="D1045" i="91"/>
  <c r="E1045" i="91"/>
  <c r="F1045" i="91"/>
  <c r="G1045" i="91"/>
  <c r="H1045" i="91"/>
  <c r="I1045" i="91"/>
  <c r="J1045" i="91"/>
  <c r="K1045" i="91"/>
  <c r="L1045" i="91"/>
  <c r="M1045" i="91"/>
  <c r="N1045" i="91"/>
  <c r="O1045" i="91"/>
  <c r="P1045" i="91"/>
  <c r="Q1045" i="91"/>
  <c r="C1045" i="91"/>
  <c r="C1039" i="91"/>
  <c r="D1039" i="91"/>
  <c r="E1039" i="91"/>
  <c r="F1039" i="91"/>
  <c r="G1039" i="91"/>
  <c r="H1039" i="91"/>
  <c r="I1039" i="91"/>
  <c r="J1039" i="91"/>
  <c r="K1039" i="91"/>
  <c r="L1039" i="91"/>
  <c r="M1039" i="91"/>
  <c r="N1039" i="91"/>
  <c r="O1039" i="91"/>
  <c r="P1039" i="91"/>
  <c r="Q1039" i="91"/>
  <c r="C1040" i="91"/>
  <c r="D1040" i="91"/>
  <c r="E1040" i="91"/>
  <c r="F1040" i="91"/>
  <c r="G1040" i="91"/>
  <c r="H1040" i="91"/>
  <c r="I1040" i="91"/>
  <c r="J1040" i="91"/>
  <c r="K1040" i="91"/>
  <c r="L1040" i="91"/>
  <c r="M1040" i="91"/>
  <c r="N1040" i="91"/>
  <c r="O1040" i="91"/>
  <c r="P1040" i="91"/>
  <c r="Q1040" i="91"/>
  <c r="C1041" i="91"/>
  <c r="D1041" i="91"/>
  <c r="E1041" i="91"/>
  <c r="F1041" i="91"/>
  <c r="G1041" i="91"/>
  <c r="H1041" i="91"/>
  <c r="I1041" i="91"/>
  <c r="J1041" i="91"/>
  <c r="K1041" i="91"/>
  <c r="L1041" i="91"/>
  <c r="M1041" i="91"/>
  <c r="N1041" i="91"/>
  <c r="O1041" i="91"/>
  <c r="P1041" i="91"/>
  <c r="Q1041" i="91"/>
  <c r="C1042" i="91"/>
  <c r="D1042" i="91"/>
  <c r="E1042" i="91"/>
  <c r="F1042" i="91"/>
  <c r="G1042" i="91"/>
  <c r="H1042" i="91"/>
  <c r="I1042" i="91"/>
  <c r="J1042" i="91"/>
  <c r="K1042" i="91"/>
  <c r="L1042" i="91"/>
  <c r="M1042" i="91"/>
  <c r="N1042" i="91"/>
  <c r="O1042" i="91"/>
  <c r="P1042" i="91"/>
  <c r="Q1042" i="91"/>
  <c r="C1043" i="91"/>
  <c r="D1043" i="91"/>
  <c r="E1043" i="91"/>
  <c r="F1043" i="91"/>
  <c r="G1043" i="91"/>
  <c r="H1043" i="91"/>
  <c r="I1043" i="91"/>
  <c r="J1043" i="91"/>
  <c r="K1043" i="91"/>
  <c r="L1043" i="91"/>
  <c r="M1043" i="91"/>
  <c r="N1043" i="91"/>
  <c r="O1043" i="91"/>
  <c r="P1043" i="91"/>
  <c r="Q1043" i="91"/>
  <c r="D1038" i="91"/>
  <c r="E1038" i="91"/>
  <c r="F1038" i="91"/>
  <c r="G1038" i="91"/>
  <c r="H1038" i="91"/>
  <c r="I1038" i="91"/>
  <c r="J1038" i="91"/>
  <c r="K1038" i="91"/>
  <c r="L1038" i="91"/>
  <c r="M1038" i="91"/>
  <c r="N1038" i="91"/>
  <c r="O1038" i="91"/>
  <c r="P1038" i="91"/>
  <c r="Q1038" i="91"/>
  <c r="C1038" i="91"/>
  <c r="C1032" i="91"/>
  <c r="D1032" i="91"/>
  <c r="E1032" i="91"/>
  <c r="F1032" i="91"/>
  <c r="G1032" i="91"/>
  <c r="H1032" i="91"/>
  <c r="I1032" i="91"/>
  <c r="J1032" i="91"/>
  <c r="K1032" i="91"/>
  <c r="L1032" i="91"/>
  <c r="M1032" i="91"/>
  <c r="N1032" i="91"/>
  <c r="O1032" i="91"/>
  <c r="P1032" i="91"/>
  <c r="Q1032" i="91"/>
  <c r="C1033" i="91"/>
  <c r="D1033" i="91"/>
  <c r="E1033" i="91"/>
  <c r="F1033" i="91"/>
  <c r="G1033" i="91"/>
  <c r="H1033" i="91"/>
  <c r="I1033" i="91"/>
  <c r="J1033" i="91"/>
  <c r="K1033" i="91"/>
  <c r="L1033" i="91"/>
  <c r="M1033" i="91"/>
  <c r="N1033" i="91"/>
  <c r="O1033" i="91"/>
  <c r="P1033" i="91"/>
  <c r="Q1033" i="91"/>
  <c r="C1034" i="91"/>
  <c r="D1034" i="91"/>
  <c r="E1034" i="91"/>
  <c r="F1034" i="91"/>
  <c r="G1034" i="91"/>
  <c r="H1034" i="91"/>
  <c r="I1034" i="91"/>
  <c r="J1034" i="91"/>
  <c r="K1034" i="91"/>
  <c r="L1034" i="91"/>
  <c r="M1034" i="91"/>
  <c r="N1034" i="91"/>
  <c r="O1034" i="91"/>
  <c r="P1034" i="91"/>
  <c r="Q1034" i="91"/>
  <c r="C1035" i="91"/>
  <c r="D1035" i="91"/>
  <c r="E1035" i="91"/>
  <c r="F1035" i="91"/>
  <c r="G1035" i="91"/>
  <c r="H1035" i="91"/>
  <c r="I1035" i="91"/>
  <c r="J1035" i="91"/>
  <c r="K1035" i="91"/>
  <c r="L1035" i="91"/>
  <c r="M1035" i="91"/>
  <c r="N1035" i="91"/>
  <c r="O1035" i="91"/>
  <c r="P1035" i="91"/>
  <c r="Q1035" i="91"/>
  <c r="C1036" i="91"/>
  <c r="D1036" i="91"/>
  <c r="E1036" i="91"/>
  <c r="F1036" i="91"/>
  <c r="G1036" i="91"/>
  <c r="H1036" i="91"/>
  <c r="I1036" i="91"/>
  <c r="J1036" i="91"/>
  <c r="K1036" i="91"/>
  <c r="L1036" i="91"/>
  <c r="M1036" i="91"/>
  <c r="N1036" i="91"/>
  <c r="O1036" i="91"/>
  <c r="P1036" i="91"/>
  <c r="Q1036" i="91"/>
  <c r="D1031" i="91"/>
  <c r="E1031" i="91"/>
  <c r="F1031" i="91"/>
  <c r="G1031" i="91"/>
  <c r="H1031" i="91"/>
  <c r="I1031" i="91"/>
  <c r="J1031" i="91"/>
  <c r="K1031" i="91"/>
  <c r="L1031" i="91"/>
  <c r="M1031" i="91"/>
  <c r="N1031" i="91"/>
  <c r="O1031" i="91"/>
  <c r="P1031" i="91"/>
  <c r="Q1031" i="91"/>
  <c r="C1031" i="91"/>
  <c r="C1025" i="91"/>
  <c r="D1025" i="91"/>
  <c r="E1025" i="91"/>
  <c r="F1025" i="91"/>
  <c r="G1025" i="91"/>
  <c r="H1025" i="91"/>
  <c r="I1025" i="91"/>
  <c r="J1025" i="91"/>
  <c r="K1025" i="91"/>
  <c r="L1025" i="91"/>
  <c r="M1025" i="91"/>
  <c r="N1025" i="91"/>
  <c r="O1025" i="91"/>
  <c r="P1025" i="91"/>
  <c r="Q1025" i="91"/>
  <c r="C1026" i="91"/>
  <c r="D1026" i="91"/>
  <c r="E1026" i="91"/>
  <c r="F1026" i="91"/>
  <c r="G1026" i="91"/>
  <c r="H1026" i="91"/>
  <c r="I1026" i="91"/>
  <c r="J1026" i="91"/>
  <c r="K1026" i="91"/>
  <c r="L1026" i="91"/>
  <c r="M1026" i="91"/>
  <c r="N1026" i="91"/>
  <c r="O1026" i="91"/>
  <c r="P1026" i="91"/>
  <c r="Q1026" i="91"/>
  <c r="C1027" i="91"/>
  <c r="D1027" i="91"/>
  <c r="E1027" i="91"/>
  <c r="F1027" i="91"/>
  <c r="G1027" i="91"/>
  <c r="H1027" i="91"/>
  <c r="I1027" i="91"/>
  <c r="J1027" i="91"/>
  <c r="K1027" i="91"/>
  <c r="L1027" i="91"/>
  <c r="M1027" i="91"/>
  <c r="N1027" i="91"/>
  <c r="O1027" i="91"/>
  <c r="P1027" i="91"/>
  <c r="Q1027" i="91"/>
  <c r="C1028" i="91"/>
  <c r="D1028" i="91"/>
  <c r="E1028" i="91"/>
  <c r="F1028" i="91"/>
  <c r="G1028" i="91"/>
  <c r="H1028" i="91"/>
  <c r="I1028" i="91"/>
  <c r="J1028" i="91"/>
  <c r="K1028" i="91"/>
  <c r="L1028" i="91"/>
  <c r="M1028" i="91"/>
  <c r="N1028" i="91"/>
  <c r="O1028" i="91"/>
  <c r="P1028" i="91"/>
  <c r="Q1028" i="91"/>
  <c r="C1029" i="91"/>
  <c r="D1029" i="91"/>
  <c r="E1029" i="91"/>
  <c r="F1029" i="91"/>
  <c r="G1029" i="91"/>
  <c r="H1029" i="91"/>
  <c r="I1029" i="91"/>
  <c r="J1029" i="91"/>
  <c r="K1029" i="91"/>
  <c r="L1029" i="91"/>
  <c r="M1029" i="91"/>
  <c r="N1029" i="91"/>
  <c r="O1029" i="91"/>
  <c r="P1029" i="91"/>
  <c r="Q1029" i="91"/>
  <c r="D1024" i="91"/>
  <c r="E1024" i="91"/>
  <c r="F1024" i="91"/>
  <c r="G1024" i="91"/>
  <c r="H1024" i="91"/>
  <c r="I1024" i="91"/>
  <c r="J1024" i="91"/>
  <c r="K1024" i="91"/>
  <c r="L1024" i="91"/>
  <c r="M1024" i="91"/>
  <c r="N1024" i="91"/>
  <c r="O1024" i="91"/>
  <c r="P1024" i="91"/>
  <c r="Q1024" i="91"/>
  <c r="C1024" i="91"/>
  <c r="C1018" i="91"/>
  <c r="D1018" i="91"/>
  <c r="E1018" i="91"/>
  <c r="F1018" i="91"/>
  <c r="G1018" i="91"/>
  <c r="H1018" i="91"/>
  <c r="I1018" i="91"/>
  <c r="J1018" i="91"/>
  <c r="K1018" i="91"/>
  <c r="L1018" i="91"/>
  <c r="M1018" i="91"/>
  <c r="N1018" i="91"/>
  <c r="O1018" i="91"/>
  <c r="P1018" i="91"/>
  <c r="Q1018" i="91"/>
  <c r="C1019" i="91"/>
  <c r="D1019" i="91"/>
  <c r="E1019" i="91"/>
  <c r="F1019" i="91"/>
  <c r="G1019" i="91"/>
  <c r="H1019" i="91"/>
  <c r="I1019" i="91"/>
  <c r="J1019" i="91"/>
  <c r="K1019" i="91"/>
  <c r="L1019" i="91"/>
  <c r="M1019" i="91"/>
  <c r="N1019" i="91"/>
  <c r="O1019" i="91"/>
  <c r="P1019" i="91"/>
  <c r="Q1019" i="91"/>
  <c r="C1020" i="91"/>
  <c r="D1020" i="91"/>
  <c r="E1020" i="91"/>
  <c r="F1020" i="91"/>
  <c r="G1020" i="91"/>
  <c r="H1020" i="91"/>
  <c r="I1020" i="91"/>
  <c r="J1020" i="91"/>
  <c r="K1020" i="91"/>
  <c r="L1020" i="91"/>
  <c r="M1020" i="91"/>
  <c r="N1020" i="91"/>
  <c r="O1020" i="91"/>
  <c r="P1020" i="91"/>
  <c r="Q1020" i="91"/>
  <c r="C1021" i="91"/>
  <c r="D1021" i="91"/>
  <c r="E1021" i="91"/>
  <c r="F1021" i="91"/>
  <c r="G1021" i="91"/>
  <c r="H1021" i="91"/>
  <c r="I1021" i="91"/>
  <c r="J1021" i="91"/>
  <c r="K1021" i="91"/>
  <c r="L1021" i="91"/>
  <c r="M1021" i="91"/>
  <c r="N1021" i="91"/>
  <c r="O1021" i="91"/>
  <c r="P1021" i="91"/>
  <c r="Q1021" i="91"/>
  <c r="C1022" i="91"/>
  <c r="D1022" i="91"/>
  <c r="E1022" i="91"/>
  <c r="F1022" i="91"/>
  <c r="G1022" i="91"/>
  <c r="H1022" i="91"/>
  <c r="I1022" i="91"/>
  <c r="J1022" i="91"/>
  <c r="K1022" i="91"/>
  <c r="L1022" i="91"/>
  <c r="M1022" i="91"/>
  <c r="N1022" i="91"/>
  <c r="O1022" i="91"/>
  <c r="P1022" i="91"/>
  <c r="Q1022" i="91"/>
  <c r="D1017" i="91"/>
  <c r="E1017" i="91"/>
  <c r="F1017" i="91"/>
  <c r="G1017" i="91"/>
  <c r="H1017" i="91"/>
  <c r="I1017" i="91"/>
  <c r="J1017" i="91"/>
  <c r="K1017" i="91"/>
  <c r="L1017" i="91"/>
  <c r="M1017" i="91"/>
  <c r="N1017" i="91"/>
  <c r="O1017" i="91"/>
  <c r="P1017" i="91"/>
  <c r="Q1017" i="91"/>
  <c r="C1017" i="91"/>
  <c r="C1011" i="91"/>
  <c r="D1011" i="91"/>
  <c r="E1011" i="91"/>
  <c r="F1011" i="91"/>
  <c r="G1011" i="91"/>
  <c r="H1011" i="91"/>
  <c r="I1011" i="91"/>
  <c r="J1011" i="91"/>
  <c r="K1011" i="91"/>
  <c r="L1011" i="91"/>
  <c r="M1011" i="91"/>
  <c r="N1011" i="91"/>
  <c r="O1011" i="91"/>
  <c r="P1011" i="91"/>
  <c r="Q1011" i="91"/>
  <c r="C1012" i="91"/>
  <c r="D1012" i="91"/>
  <c r="E1012" i="91"/>
  <c r="F1012" i="91"/>
  <c r="G1012" i="91"/>
  <c r="H1012" i="91"/>
  <c r="I1012" i="91"/>
  <c r="J1012" i="91"/>
  <c r="K1012" i="91"/>
  <c r="L1012" i="91"/>
  <c r="M1012" i="91"/>
  <c r="N1012" i="91"/>
  <c r="O1012" i="91"/>
  <c r="P1012" i="91"/>
  <c r="Q1012" i="91"/>
  <c r="C1013" i="91"/>
  <c r="D1013" i="91"/>
  <c r="E1013" i="91"/>
  <c r="F1013" i="91"/>
  <c r="G1013" i="91"/>
  <c r="H1013" i="91"/>
  <c r="I1013" i="91"/>
  <c r="J1013" i="91"/>
  <c r="K1013" i="91"/>
  <c r="L1013" i="91"/>
  <c r="M1013" i="91"/>
  <c r="N1013" i="91"/>
  <c r="O1013" i="91"/>
  <c r="P1013" i="91"/>
  <c r="Q1013" i="91"/>
  <c r="C1014" i="91"/>
  <c r="D1014" i="91"/>
  <c r="E1014" i="91"/>
  <c r="F1014" i="91"/>
  <c r="G1014" i="91"/>
  <c r="H1014" i="91"/>
  <c r="I1014" i="91"/>
  <c r="J1014" i="91"/>
  <c r="K1014" i="91"/>
  <c r="L1014" i="91"/>
  <c r="M1014" i="91"/>
  <c r="N1014" i="91"/>
  <c r="O1014" i="91"/>
  <c r="P1014" i="91"/>
  <c r="Q1014" i="91"/>
  <c r="C1015" i="91"/>
  <c r="D1015" i="91"/>
  <c r="E1015" i="91"/>
  <c r="F1015" i="91"/>
  <c r="G1015" i="91"/>
  <c r="H1015" i="91"/>
  <c r="I1015" i="91"/>
  <c r="J1015" i="91"/>
  <c r="K1015" i="91"/>
  <c r="L1015" i="91"/>
  <c r="M1015" i="91"/>
  <c r="N1015" i="91"/>
  <c r="O1015" i="91"/>
  <c r="P1015" i="91"/>
  <c r="Q1015" i="91"/>
  <c r="D1010" i="91"/>
  <c r="E1010" i="91"/>
  <c r="F1010" i="91"/>
  <c r="G1010" i="91"/>
  <c r="H1010" i="91"/>
  <c r="I1010" i="91"/>
  <c r="J1010" i="91"/>
  <c r="K1010" i="91"/>
  <c r="L1010" i="91"/>
  <c r="M1010" i="91"/>
  <c r="N1010" i="91"/>
  <c r="O1010" i="91"/>
  <c r="P1010" i="91"/>
  <c r="Q1010" i="91"/>
  <c r="C1010" i="91"/>
  <c r="C1004" i="91"/>
  <c r="D1004" i="91"/>
  <c r="E1004" i="91"/>
  <c r="F1004" i="91"/>
  <c r="G1004" i="91"/>
  <c r="H1004" i="91"/>
  <c r="I1004" i="91"/>
  <c r="J1004" i="91"/>
  <c r="K1004" i="91"/>
  <c r="L1004" i="91"/>
  <c r="M1004" i="91"/>
  <c r="N1004" i="91"/>
  <c r="O1004" i="91"/>
  <c r="P1004" i="91"/>
  <c r="Q1004" i="91"/>
  <c r="C1005" i="91"/>
  <c r="D1005" i="91"/>
  <c r="E1005" i="91"/>
  <c r="F1005" i="91"/>
  <c r="G1005" i="91"/>
  <c r="H1005" i="91"/>
  <c r="I1005" i="91"/>
  <c r="J1005" i="91"/>
  <c r="K1005" i="91"/>
  <c r="L1005" i="91"/>
  <c r="M1005" i="91"/>
  <c r="N1005" i="91"/>
  <c r="O1005" i="91"/>
  <c r="P1005" i="91"/>
  <c r="Q1005" i="91"/>
  <c r="C1006" i="91"/>
  <c r="D1006" i="91"/>
  <c r="E1006" i="91"/>
  <c r="F1006" i="91"/>
  <c r="G1006" i="91"/>
  <c r="H1006" i="91"/>
  <c r="I1006" i="91"/>
  <c r="J1006" i="91"/>
  <c r="K1006" i="91"/>
  <c r="L1006" i="91"/>
  <c r="M1006" i="91"/>
  <c r="N1006" i="91"/>
  <c r="O1006" i="91"/>
  <c r="P1006" i="91"/>
  <c r="Q1006" i="91"/>
  <c r="C1007" i="91"/>
  <c r="D1007" i="91"/>
  <c r="E1007" i="91"/>
  <c r="F1007" i="91"/>
  <c r="G1007" i="91"/>
  <c r="H1007" i="91"/>
  <c r="I1007" i="91"/>
  <c r="J1007" i="91"/>
  <c r="K1007" i="91"/>
  <c r="L1007" i="91"/>
  <c r="M1007" i="91"/>
  <c r="N1007" i="91"/>
  <c r="O1007" i="91"/>
  <c r="P1007" i="91"/>
  <c r="Q1007" i="91"/>
  <c r="C1008" i="91"/>
  <c r="D1008" i="91"/>
  <c r="E1008" i="91"/>
  <c r="F1008" i="91"/>
  <c r="G1008" i="91"/>
  <c r="H1008" i="91"/>
  <c r="I1008" i="91"/>
  <c r="J1008" i="91"/>
  <c r="K1008" i="91"/>
  <c r="L1008" i="91"/>
  <c r="M1008" i="91"/>
  <c r="N1008" i="91"/>
  <c r="O1008" i="91"/>
  <c r="P1008" i="91"/>
  <c r="Q1008" i="91"/>
  <c r="D1003" i="91"/>
  <c r="E1003" i="91"/>
  <c r="F1003" i="91"/>
  <c r="G1003" i="91"/>
  <c r="H1003" i="91"/>
  <c r="I1003" i="91"/>
  <c r="J1003" i="91"/>
  <c r="K1003" i="91"/>
  <c r="L1003" i="91"/>
  <c r="M1003" i="91"/>
  <c r="N1003" i="91"/>
  <c r="O1003" i="91"/>
  <c r="P1003" i="91"/>
  <c r="Q1003" i="91"/>
  <c r="C1003" i="91"/>
  <c r="C997" i="91"/>
  <c r="D997" i="91"/>
  <c r="E997" i="91"/>
  <c r="F997" i="91"/>
  <c r="G997" i="91"/>
  <c r="H997" i="91"/>
  <c r="I997" i="91"/>
  <c r="J997" i="91"/>
  <c r="K997" i="91"/>
  <c r="L997" i="91"/>
  <c r="M997" i="91"/>
  <c r="N997" i="91"/>
  <c r="O997" i="91"/>
  <c r="P997" i="91"/>
  <c r="Q997" i="91"/>
  <c r="C998" i="91"/>
  <c r="D998" i="91"/>
  <c r="E998" i="91"/>
  <c r="F998" i="91"/>
  <c r="G998" i="91"/>
  <c r="H998" i="91"/>
  <c r="I998" i="91"/>
  <c r="J998" i="91"/>
  <c r="K998" i="91"/>
  <c r="L998" i="91"/>
  <c r="M998" i="91"/>
  <c r="N998" i="91"/>
  <c r="O998" i="91"/>
  <c r="P998" i="91"/>
  <c r="Q998" i="91"/>
  <c r="C999" i="91"/>
  <c r="D999" i="91"/>
  <c r="E999" i="91"/>
  <c r="F999" i="91"/>
  <c r="G999" i="91"/>
  <c r="H999" i="91"/>
  <c r="I999" i="91"/>
  <c r="J999" i="91"/>
  <c r="K999" i="91"/>
  <c r="L999" i="91"/>
  <c r="M999" i="91"/>
  <c r="N999" i="91"/>
  <c r="O999" i="91"/>
  <c r="P999" i="91"/>
  <c r="Q999" i="91"/>
  <c r="C1000" i="91"/>
  <c r="D1000" i="91"/>
  <c r="E1000" i="91"/>
  <c r="F1000" i="91"/>
  <c r="G1000" i="91"/>
  <c r="H1000" i="91"/>
  <c r="I1000" i="91"/>
  <c r="J1000" i="91"/>
  <c r="K1000" i="91"/>
  <c r="L1000" i="91"/>
  <c r="M1000" i="91"/>
  <c r="N1000" i="91"/>
  <c r="O1000" i="91"/>
  <c r="P1000" i="91"/>
  <c r="Q1000" i="91"/>
  <c r="C1001" i="91"/>
  <c r="D1001" i="91"/>
  <c r="E1001" i="91"/>
  <c r="F1001" i="91"/>
  <c r="G1001" i="91"/>
  <c r="H1001" i="91"/>
  <c r="I1001" i="91"/>
  <c r="J1001" i="91"/>
  <c r="K1001" i="91"/>
  <c r="L1001" i="91"/>
  <c r="M1001" i="91"/>
  <c r="N1001" i="91"/>
  <c r="O1001" i="91"/>
  <c r="P1001" i="91"/>
  <c r="Q1001" i="91"/>
  <c r="D996" i="91"/>
  <c r="E996" i="91"/>
  <c r="F996" i="91"/>
  <c r="G996" i="91"/>
  <c r="H996" i="91"/>
  <c r="I996" i="91"/>
  <c r="J996" i="91"/>
  <c r="K996" i="91"/>
  <c r="L996" i="91"/>
  <c r="M996" i="91"/>
  <c r="N996" i="91"/>
  <c r="O996" i="91"/>
  <c r="P996" i="91"/>
  <c r="Q996" i="91"/>
  <c r="C996" i="91"/>
  <c r="C990" i="91"/>
  <c r="D990" i="91"/>
  <c r="E990" i="91"/>
  <c r="F990" i="91"/>
  <c r="G990" i="91"/>
  <c r="H990" i="91"/>
  <c r="I990" i="91"/>
  <c r="J990" i="91"/>
  <c r="K990" i="91"/>
  <c r="L990" i="91"/>
  <c r="M990" i="91"/>
  <c r="N990" i="91"/>
  <c r="O990" i="91"/>
  <c r="P990" i="91"/>
  <c r="Q990" i="91"/>
  <c r="C991" i="91"/>
  <c r="D991" i="91"/>
  <c r="E991" i="91"/>
  <c r="F991" i="91"/>
  <c r="G991" i="91"/>
  <c r="H991" i="91"/>
  <c r="I991" i="91"/>
  <c r="J991" i="91"/>
  <c r="K991" i="91"/>
  <c r="L991" i="91"/>
  <c r="M991" i="91"/>
  <c r="N991" i="91"/>
  <c r="O991" i="91"/>
  <c r="P991" i="91"/>
  <c r="Q991" i="91"/>
  <c r="C992" i="91"/>
  <c r="D992" i="91"/>
  <c r="E992" i="91"/>
  <c r="F992" i="91"/>
  <c r="G992" i="91"/>
  <c r="H992" i="91"/>
  <c r="I992" i="91"/>
  <c r="J992" i="91"/>
  <c r="K992" i="91"/>
  <c r="L992" i="91"/>
  <c r="M992" i="91"/>
  <c r="N992" i="91"/>
  <c r="O992" i="91"/>
  <c r="P992" i="91"/>
  <c r="Q992" i="91"/>
  <c r="C993" i="91"/>
  <c r="D993" i="91"/>
  <c r="E993" i="91"/>
  <c r="F993" i="91"/>
  <c r="G993" i="91"/>
  <c r="H993" i="91"/>
  <c r="I993" i="91"/>
  <c r="J993" i="91"/>
  <c r="K993" i="91"/>
  <c r="L993" i="91"/>
  <c r="M993" i="91"/>
  <c r="N993" i="91"/>
  <c r="O993" i="91"/>
  <c r="P993" i="91"/>
  <c r="Q993" i="91"/>
  <c r="C994" i="91"/>
  <c r="D994" i="91"/>
  <c r="E994" i="91"/>
  <c r="F994" i="91"/>
  <c r="G994" i="91"/>
  <c r="H994" i="91"/>
  <c r="I994" i="91"/>
  <c r="J994" i="91"/>
  <c r="K994" i="91"/>
  <c r="L994" i="91"/>
  <c r="M994" i="91"/>
  <c r="N994" i="91"/>
  <c r="O994" i="91"/>
  <c r="P994" i="91"/>
  <c r="Q994" i="91"/>
  <c r="D989" i="91"/>
  <c r="E989" i="91"/>
  <c r="F989" i="91"/>
  <c r="G989" i="91"/>
  <c r="H989" i="91"/>
  <c r="I989" i="91"/>
  <c r="J989" i="91"/>
  <c r="K989" i="91"/>
  <c r="L989" i="91"/>
  <c r="M989" i="91"/>
  <c r="N989" i="91"/>
  <c r="O989" i="91"/>
  <c r="P989" i="91"/>
  <c r="Q989" i="91"/>
  <c r="C989" i="91"/>
  <c r="C983" i="91"/>
  <c r="D983" i="91"/>
  <c r="E983" i="91"/>
  <c r="F983" i="91"/>
  <c r="G983" i="91"/>
  <c r="H983" i="91"/>
  <c r="I983" i="91"/>
  <c r="J983" i="91"/>
  <c r="K983" i="91"/>
  <c r="L983" i="91"/>
  <c r="M983" i="91"/>
  <c r="N983" i="91"/>
  <c r="O983" i="91"/>
  <c r="P983" i="91"/>
  <c r="Q983" i="91"/>
  <c r="C984" i="91"/>
  <c r="D984" i="91"/>
  <c r="E984" i="91"/>
  <c r="F984" i="91"/>
  <c r="G984" i="91"/>
  <c r="H984" i="91"/>
  <c r="I984" i="91"/>
  <c r="J984" i="91"/>
  <c r="K984" i="91"/>
  <c r="L984" i="91"/>
  <c r="M984" i="91"/>
  <c r="N984" i="91"/>
  <c r="O984" i="91"/>
  <c r="P984" i="91"/>
  <c r="Q984" i="91"/>
  <c r="C985" i="91"/>
  <c r="D985" i="91"/>
  <c r="E985" i="91"/>
  <c r="F985" i="91"/>
  <c r="G985" i="91"/>
  <c r="H985" i="91"/>
  <c r="I985" i="91"/>
  <c r="J985" i="91"/>
  <c r="K985" i="91"/>
  <c r="L985" i="91"/>
  <c r="M985" i="91"/>
  <c r="N985" i="91"/>
  <c r="O985" i="91"/>
  <c r="P985" i="91"/>
  <c r="Q985" i="91"/>
  <c r="C986" i="91"/>
  <c r="D986" i="91"/>
  <c r="E986" i="91"/>
  <c r="F986" i="91"/>
  <c r="G986" i="91"/>
  <c r="H986" i="91"/>
  <c r="I986" i="91"/>
  <c r="J986" i="91"/>
  <c r="K986" i="91"/>
  <c r="L986" i="91"/>
  <c r="M986" i="91"/>
  <c r="N986" i="91"/>
  <c r="O986" i="91"/>
  <c r="P986" i="91"/>
  <c r="Q986" i="91"/>
  <c r="C987" i="91"/>
  <c r="D987" i="91"/>
  <c r="E987" i="91"/>
  <c r="F987" i="91"/>
  <c r="G987" i="91"/>
  <c r="H987" i="91"/>
  <c r="I987" i="91"/>
  <c r="J987" i="91"/>
  <c r="K987" i="91"/>
  <c r="L987" i="91"/>
  <c r="M987" i="91"/>
  <c r="N987" i="91"/>
  <c r="O987" i="91"/>
  <c r="P987" i="91"/>
  <c r="Q987" i="91"/>
  <c r="D982" i="91"/>
  <c r="E982" i="91"/>
  <c r="F982" i="91"/>
  <c r="G982" i="91"/>
  <c r="H982" i="91"/>
  <c r="I982" i="91"/>
  <c r="J982" i="91"/>
  <c r="K982" i="91"/>
  <c r="L982" i="91"/>
  <c r="M982" i="91"/>
  <c r="N982" i="91"/>
  <c r="O982" i="91"/>
  <c r="P982" i="91"/>
  <c r="Q982" i="91"/>
  <c r="C982" i="91"/>
  <c r="C976" i="91"/>
  <c r="D976" i="91"/>
  <c r="E976" i="91"/>
  <c r="F976" i="91"/>
  <c r="G976" i="91"/>
  <c r="H976" i="91"/>
  <c r="I976" i="91"/>
  <c r="J976" i="91"/>
  <c r="K976" i="91"/>
  <c r="L976" i="91"/>
  <c r="M976" i="91"/>
  <c r="N976" i="91"/>
  <c r="O976" i="91"/>
  <c r="P976" i="91"/>
  <c r="Q976" i="91"/>
  <c r="C977" i="91"/>
  <c r="D977" i="91"/>
  <c r="E977" i="91"/>
  <c r="F977" i="91"/>
  <c r="G977" i="91"/>
  <c r="H977" i="91"/>
  <c r="I977" i="91"/>
  <c r="J977" i="91"/>
  <c r="K977" i="91"/>
  <c r="L977" i="91"/>
  <c r="M977" i="91"/>
  <c r="N977" i="91"/>
  <c r="O977" i="91"/>
  <c r="P977" i="91"/>
  <c r="Q977" i="91"/>
  <c r="C978" i="91"/>
  <c r="D978" i="91"/>
  <c r="E978" i="91"/>
  <c r="F978" i="91"/>
  <c r="G978" i="91"/>
  <c r="H978" i="91"/>
  <c r="I978" i="91"/>
  <c r="J978" i="91"/>
  <c r="K978" i="91"/>
  <c r="L978" i="91"/>
  <c r="M978" i="91"/>
  <c r="N978" i="91"/>
  <c r="O978" i="91"/>
  <c r="P978" i="91"/>
  <c r="Q978" i="91"/>
  <c r="C979" i="91"/>
  <c r="D979" i="91"/>
  <c r="E979" i="91"/>
  <c r="F979" i="91"/>
  <c r="G979" i="91"/>
  <c r="H979" i="91"/>
  <c r="I979" i="91"/>
  <c r="J979" i="91"/>
  <c r="K979" i="91"/>
  <c r="L979" i="91"/>
  <c r="M979" i="91"/>
  <c r="N979" i="91"/>
  <c r="O979" i="91"/>
  <c r="P979" i="91"/>
  <c r="Q979" i="91"/>
  <c r="C980" i="91"/>
  <c r="D980" i="91"/>
  <c r="E980" i="91"/>
  <c r="F980" i="91"/>
  <c r="G980" i="91"/>
  <c r="H980" i="91"/>
  <c r="I980" i="91"/>
  <c r="J980" i="91"/>
  <c r="K980" i="91"/>
  <c r="L980" i="91"/>
  <c r="M980" i="91"/>
  <c r="N980" i="91"/>
  <c r="O980" i="91"/>
  <c r="P980" i="91"/>
  <c r="Q980" i="91"/>
  <c r="D975" i="91"/>
  <c r="E975" i="91"/>
  <c r="F975" i="91"/>
  <c r="G975" i="91"/>
  <c r="H975" i="91"/>
  <c r="I975" i="91"/>
  <c r="J975" i="91"/>
  <c r="K975" i="91"/>
  <c r="L975" i="91"/>
  <c r="M975" i="91"/>
  <c r="N975" i="91"/>
  <c r="O975" i="91"/>
  <c r="P975" i="91"/>
  <c r="Q975" i="91"/>
  <c r="C975" i="91"/>
  <c r="C969" i="91"/>
  <c r="D969" i="91"/>
  <c r="E969" i="91"/>
  <c r="F969" i="91"/>
  <c r="G969" i="91"/>
  <c r="H969" i="91"/>
  <c r="I969" i="91"/>
  <c r="J969" i="91"/>
  <c r="K969" i="91"/>
  <c r="L969" i="91"/>
  <c r="M969" i="91"/>
  <c r="N969" i="91"/>
  <c r="O969" i="91"/>
  <c r="P969" i="91"/>
  <c r="Q969" i="91"/>
  <c r="C970" i="91"/>
  <c r="D970" i="91"/>
  <c r="E970" i="91"/>
  <c r="F970" i="91"/>
  <c r="G970" i="91"/>
  <c r="H970" i="91"/>
  <c r="I970" i="91"/>
  <c r="J970" i="91"/>
  <c r="K970" i="91"/>
  <c r="L970" i="91"/>
  <c r="M970" i="91"/>
  <c r="N970" i="91"/>
  <c r="O970" i="91"/>
  <c r="P970" i="91"/>
  <c r="Q970" i="91"/>
  <c r="C971" i="91"/>
  <c r="D971" i="91"/>
  <c r="E971" i="91"/>
  <c r="F971" i="91"/>
  <c r="G971" i="91"/>
  <c r="H971" i="91"/>
  <c r="I971" i="91"/>
  <c r="J971" i="91"/>
  <c r="K971" i="91"/>
  <c r="L971" i="91"/>
  <c r="M971" i="91"/>
  <c r="N971" i="91"/>
  <c r="O971" i="91"/>
  <c r="P971" i="91"/>
  <c r="Q971" i="91"/>
  <c r="C972" i="91"/>
  <c r="D972" i="91"/>
  <c r="E972" i="91"/>
  <c r="F972" i="91"/>
  <c r="G972" i="91"/>
  <c r="H972" i="91"/>
  <c r="I972" i="91"/>
  <c r="J972" i="91"/>
  <c r="K972" i="91"/>
  <c r="L972" i="91"/>
  <c r="M972" i="91"/>
  <c r="N972" i="91"/>
  <c r="O972" i="91"/>
  <c r="P972" i="91"/>
  <c r="Q972" i="91"/>
  <c r="C973" i="91"/>
  <c r="D973" i="91"/>
  <c r="E973" i="91"/>
  <c r="F973" i="91"/>
  <c r="G973" i="91"/>
  <c r="H973" i="91"/>
  <c r="I973" i="91"/>
  <c r="J973" i="91"/>
  <c r="K973" i="91"/>
  <c r="L973" i="91"/>
  <c r="M973" i="91"/>
  <c r="N973" i="91"/>
  <c r="O973" i="91"/>
  <c r="P973" i="91"/>
  <c r="Q973" i="91"/>
  <c r="D968" i="91"/>
  <c r="E968" i="91"/>
  <c r="F968" i="91"/>
  <c r="G968" i="91"/>
  <c r="H968" i="91"/>
  <c r="I968" i="91"/>
  <c r="J968" i="91"/>
  <c r="K968" i="91"/>
  <c r="L968" i="91"/>
  <c r="M968" i="91"/>
  <c r="N968" i="91"/>
  <c r="O968" i="91"/>
  <c r="P968" i="91"/>
  <c r="Q968" i="91"/>
  <c r="C968" i="91"/>
  <c r="C962" i="91"/>
  <c r="D962" i="91"/>
  <c r="E962" i="91"/>
  <c r="F962" i="91"/>
  <c r="G962" i="91"/>
  <c r="H962" i="91"/>
  <c r="I962" i="91"/>
  <c r="J962" i="91"/>
  <c r="K962" i="91"/>
  <c r="L962" i="91"/>
  <c r="M962" i="91"/>
  <c r="N962" i="91"/>
  <c r="O962" i="91"/>
  <c r="P962" i="91"/>
  <c r="Q962" i="91"/>
  <c r="C963" i="91"/>
  <c r="D963" i="91"/>
  <c r="E963" i="91"/>
  <c r="F963" i="91"/>
  <c r="G963" i="91"/>
  <c r="H963" i="91"/>
  <c r="I963" i="91"/>
  <c r="J963" i="91"/>
  <c r="K963" i="91"/>
  <c r="L963" i="91"/>
  <c r="M963" i="91"/>
  <c r="N963" i="91"/>
  <c r="O963" i="91"/>
  <c r="P963" i="91"/>
  <c r="Q963" i="91"/>
  <c r="C964" i="91"/>
  <c r="D964" i="91"/>
  <c r="E964" i="91"/>
  <c r="F964" i="91"/>
  <c r="G964" i="91"/>
  <c r="H964" i="91"/>
  <c r="I964" i="91"/>
  <c r="J964" i="91"/>
  <c r="K964" i="91"/>
  <c r="L964" i="91"/>
  <c r="M964" i="91"/>
  <c r="N964" i="91"/>
  <c r="O964" i="91"/>
  <c r="P964" i="91"/>
  <c r="Q964" i="91"/>
  <c r="C965" i="91"/>
  <c r="D965" i="91"/>
  <c r="E965" i="91"/>
  <c r="F965" i="91"/>
  <c r="G965" i="91"/>
  <c r="H965" i="91"/>
  <c r="I965" i="91"/>
  <c r="J965" i="91"/>
  <c r="K965" i="91"/>
  <c r="L965" i="91"/>
  <c r="M965" i="91"/>
  <c r="N965" i="91"/>
  <c r="O965" i="91"/>
  <c r="P965" i="91"/>
  <c r="Q965" i="91"/>
  <c r="C966" i="91"/>
  <c r="D966" i="91"/>
  <c r="E966" i="91"/>
  <c r="F966" i="91"/>
  <c r="G966" i="91"/>
  <c r="H966" i="91"/>
  <c r="I966" i="91"/>
  <c r="J966" i="91"/>
  <c r="K966" i="91"/>
  <c r="L966" i="91"/>
  <c r="M966" i="91"/>
  <c r="N966" i="91"/>
  <c r="O966" i="91"/>
  <c r="P966" i="91"/>
  <c r="Q966" i="91"/>
  <c r="D961" i="91"/>
  <c r="E961" i="91"/>
  <c r="F961" i="91"/>
  <c r="G961" i="91"/>
  <c r="H961" i="91"/>
  <c r="I961" i="91"/>
  <c r="J961" i="91"/>
  <c r="K961" i="91"/>
  <c r="L961" i="91"/>
  <c r="M961" i="91"/>
  <c r="N961" i="91"/>
  <c r="O961" i="91"/>
  <c r="P961" i="91"/>
  <c r="Q961" i="91"/>
  <c r="C961" i="91"/>
  <c r="C955" i="91"/>
  <c r="D955" i="91"/>
  <c r="E955" i="91"/>
  <c r="F955" i="91"/>
  <c r="G955" i="91"/>
  <c r="H955" i="91"/>
  <c r="I955" i="91"/>
  <c r="J955" i="91"/>
  <c r="K955" i="91"/>
  <c r="L955" i="91"/>
  <c r="M955" i="91"/>
  <c r="N955" i="91"/>
  <c r="O955" i="91"/>
  <c r="P955" i="91"/>
  <c r="Q955" i="91"/>
  <c r="C956" i="91"/>
  <c r="D956" i="91"/>
  <c r="E956" i="91"/>
  <c r="F956" i="91"/>
  <c r="G956" i="91"/>
  <c r="H956" i="91"/>
  <c r="I956" i="91"/>
  <c r="J956" i="91"/>
  <c r="K956" i="91"/>
  <c r="L956" i="91"/>
  <c r="M956" i="91"/>
  <c r="N956" i="91"/>
  <c r="O956" i="91"/>
  <c r="P956" i="91"/>
  <c r="Q956" i="91"/>
  <c r="C957" i="91"/>
  <c r="D957" i="91"/>
  <c r="E957" i="91"/>
  <c r="F957" i="91"/>
  <c r="G957" i="91"/>
  <c r="H957" i="91"/>
  <c r="I957" i="91"/>
  <c r="J957" i="91"/>
  <c r="K957" i="91"/>
  <c r="L957" i="91"/>
  <c r="M957" i="91"/>
  <c r="N957" i="91"/>
  <c r="O957" i="91"/>
  <c r="P957" i="91"/>
  <c r="Q957" i="91"/>
  <c r="C958" i="91"/>
  <c r="D958" i="91"/>
  <c r="E958" i="91"/>
  <c r="F958" i="91"/>
  <c r="G958" i="91"/>
  <c r="H958" i="91"/>
  <c r="I958" i="91"/>
  <c r="J958" i="91"/>
  <c r="K958" i="91"/>
  <c r="L958" i="91"/>
  <c r="M958" i="91"/>
  <c r="N958" i="91"/>
  <c r="O958" i="91"/>
  <c r="P958" i="91"/>
  <c r="Q958" i="91"/>
  <c r="C959" i="91"/>
  <c r="D959" i="91"/>
  <c r="E959" i="91"/>
  <c r="F959" i="91"/>
  <c r="G959" i="91"/>
  <c r="H959" i="91"/>
  <c r="I959" i="91"/>
  <c r="J959" i="91"/>
  <c r="K959" i="91"/>
  <c r="L959" i="91"/>
  <c r="M959" i="91"/>
  <c r="N959" i="91"/>
  <c r="O959" i="91"/>
  <c r="P959" i="91"/>
  <c r="Q959" i="91"/>
  <c r="D954" i="91"/>
  <c r="E954" i="91"/>
  <c r="F954" i="91"/>
  <c r="G954" i="91"/>
  <c r="H954" i="91"/>
  <c r="I954" i="91"/>
  <c r="J954" i="91"/>
  <c r="K954" i="91"/>
  <c r="L954" i="91"/>
  <c r="M954" i="91"/>
  <c r="N954" i="91"/>
  <c r="O954" i="91"/>
  <c r="P954" i="91"/>
  <c r="Q954" i="91"/>
  <c r="C954" i="91"/>
  <c r="C948" i="91"/>
  <c r="D948" i="91"/>
  <c r="E948" i="91"/>
  <c r="F948" i="91"/>
  <c r="G948" i="91"/>
  <c r="H948" i="91"/>
  <c r="I948" i="91"/>
  <c r="J948" i="91"/>
  <c r="K948" i="91"/>
  <c r="L948" i="91"/>
  <c r="M948" i="91"/>
  <c r="N948" i="91"/>
  <c r="O948" i="91"/>
  <c r="P948" i="91"/>
  <c r="Q948" i="91"/>
  <c r="C949" i="91"/>
  <c r="D949" i="91"/>
  <c r="E949" i="91"/>
  <c r="F949" i="91"/>
  <c r="G949" i="91"/>
  <c r="H949" i="91"/>
  <c r="I949" i="91"/>
  <c r="J949" i="91"/>
  <c r="K949" i="91"/>
  <c r="L949" i="91"/>
  <c r="M949" i="91"/>
  <c r="N949" i="91"/>
  <c r="O949" i="91"/>
  <c r="P949" i="91"/>
  <c r="Q949" i="91"/>
  <c r="C950" i="91"/>
  <c r="D950" i="91"/>
  <c r="E950" i="91"/>
  <c r="F950" i="91"/>
  <c r="G950" i="91"/>
  <c r="H950" i="91"/>
  <c r="I950" i="91"/>
  <c r="J950" i="91"/>
  <c r="K950" i="91"/>
  <c r="L950" i="91"/>
  <c r="M950" i="91"/>
  <c r="N950" i="91"/>
  <c r="O950" i="91"/>
  <c r="P950" i="91"/>
  <c r="Q950" i="91"/>
  <c r="C951" i="91"/>
  <c r="D951" i="91"/>
  <c r="E951" i="91"/>
  <c r="F951" i="91"/>
  <c r="G951" i="91"/>
  <c r="H951" i="91"/>
  <c r="I951" i="91"/>
  <c r="J951" i="91"/>
  <c r="K951" i="91"/>
  <c r="L951" i="91"/>
  <c r="M951" i="91"/>
  <c r="N951" i="91"/>
  <c r="O951" i="91"/>
  <c r="P951" i="91"/>
  <c r="Q951" i="91"/>
  <c r="C952" i="91"/>
  <c r="D952" i="91"/>
  <c r="E952" i="91"/>
  <c r="F952" i="91"/>
  <c r="G952" i="91"/>
  <c r="H952" i="91"/>
  <c r="I952" i="91"/>
  <c r="J952" i="91"/>
  <c r="K952" i="91"/>
  <c r="L952" i="91"/>
  <c r="M952" i="91"/>
  <c r="N952" i="91"/>
  <c r="O952" i="91"/>
  <c r="P952" i="91"/>
  <c r="Q952" i="91"/>
  <c r="D947" i="91"/>
  <c r="E947" i="91"/>
  <c r="F947" i="91"/>
  <c r="G947" i="91"/>
  <c r="H947" i="91"/>
  <c r="I947" i="91"/>
  <c r="J947" i="91"/>
  <c r="K947" i="91"/>
  <c r="L947" i="91"/>
  <c r="M947" i="91"/>
  <c r="N947" i="91"/>
  <c r="O947" i="91"/>
  <c r="P947" i="91"/>
  <c r="Q947" i="91"/>
  <c r="C947" i="91"/>
  <c r="C941" i="91"/>
  <c r="D941" i="91"/>
  <c r="E941" i="91"/>
  <c r="F941" i="91"/>
  <c r="G941" i="91"/>
  <c r="H941" i="91"/>
  <c r="I941" i="91"/>
  <c r="J941" i="91"/>
  <c r="K941" i="91"/>
  <c r="L941" i="91"/>
  <c r="M941" i="91"/>
  <c r="N941" i="91"/>
  <c r="O941" i="91"/>
  <c r="P941" i="91"/>
  <c r="Q941" i="91"/>
  <c r="C942" i="91"/>
  <c r="D942" i="91"/>
  <c r="E942" i="91"/>
  <c r="F942" i="91"/>
  <c r="G942" i="91"/>
  <c r="H942" i="91"/>
  <c r="I942" i="91"/>
  <c r="J942" i="91"/>
  <c r="K942" i="91"/>
  <c r="L942" i="91"/>
  <c r="M942" i="91"/>
  <c r="N942" i="91"/>
  <c r="O942" i="91"/>
  <c r="P942" i="91"/>
  <c r="Q942" i="91"/>
  <c r="C943" i="91"/>
  <c r="D943" i="91"/>
  <c r="E943" i="91"/>
  <c r="F943" i="91"/>
  <c r="G943" i="91"/>
  <c r="H943" i="91"/>
  <c r="I943" i="91"/>
  <c r="J943" i="91"/>
  <c r="K943" i="91"/>
  <c r="L943" i="91"/>
  <c r="M943" i="91"/>
  <c r="N943" i="91"/>
  <c r="O943" i="91"/>
  <c r="P943" i="91"/>
  <c r="Q943" i="91"/>
  <c r="C944" i="91"/>
  <c r="D944" i="91"/>
  <c r="E944" i="91"/>
  <c r="F944" i="91"/>
  <c r="G944" i="91"/>
  <c r="H944" i="91"/>
  <c r="I944" i="91"/>
  <c r="J944" i="91"/>
  <c r="K944" i="91"/>
  <c r="L944" i="91"/>
  <c r="M944" i="91"/>
  <c r="N944" i="91"/>
  <c r="O944" i="91"/>
  <c r="P944" i="91"/>
  <c r="Q944" i="91"/>
  <c r="C945" i="91"/>
  <c r="D945" i="91"/>
  <c r="E945" i="91"/>
  <c r="F945" i="91"/>
  <c r="G945" i="91"/>
  <c r="H945" i="91"/>
  <c r="I945" i="91"/>
  <c r="J945" i="91"/>
  <c r="K945" i="91"/>
  <c r="L945" i="91"/>
  <c r="M945" i="91"/>
  <c r="N945" i="91"/>
  <c r="O945" i="91"/>
  <c r="P945" i="91"/>
  <c r="Q945" i="91"/>
  <c r="D940" i="91"/>
  <c r="E940" i="91"/>
  <c r="F940" i="91"/>
  <c r="G940" i="91"/>
  <c r="H940" i="91"/>
  <c r="I940" i="91"/>
  <c r="J940" i="91"/>
  <c r="K940" i="91"/>
  <c r="L940" i="91"/>
  <c r="M940" i="91"/>
  <c r="N940" i="91"/>
  <c r="O940" i="91"/>
  <c r="P940" i="91"/>
  <c r="Q940" i="91"/>
  <c r="C940" i="91"/>
  <c r="C934" i="91"/>
  <c r="D934" i="91"/>
  <c r="E934" i="91"/>
  <c r="F934" i="91"/>
  <c r="G934" i="91"/>
  <c r="H934" i="91"/>
  <c r="I934" i="91"/>
  <c r="J934" i="91"/>
  <c r="K934" i="91"/>
  <c r="L934" i="91"/>
  <c r="M934" i="91"/>
  <c r="N934" i="91"/>
  <c r="O934" i="91"/>
  <c r="P934" i="91"/>
  <c r="Q934" i="91"/>
  <c r="C935" i="91"/>
  <c r="D935" i="91"/>
  <c r="E935" i="91"/>
  <c r="F935" i="91"/>
  <c r="G935" i="91"/>
  <c r="H935" i="91"/>
  <c r="I935" i="91"/>
  <c r="J935" i="91"/>
  <c r="K935" i="91"/>
  <c r="L935" i="91"/>
  <c r="M935" i="91"/>
  <c r="N935" i="91"/>
  <c r="O935" i="91"/>
  <c r="P935" i="91"/>
  <c r="Q935" i="91"/>
  <c r="C936" i="91"/>
  <c r="D936" i="91"/>
  <c r="E936" i="91"/>
  <c r="F936" i="91"/>
  <c r="G936" i="91"/>
  <c r="H936" i="91"/>
  <c r="I936" i="91"/>
  <c r="J936" i="91"/>
  <c r="K936" i="91"/>
  <c r="L936" i="91"/>
  <c r="M936" i="91"/>
  <c r="N936" i="91"/>
  <c r="O936" i="91"/>
  <c r="P936" i="91"/>
  <c r="Q936" i="91"/>
  <c r="C937" i="91"/>
  <c r="D937" i="91"/>
  <c r="E937" i="91"/>
  <c r="F937" i="91"/>
  <c r="G937" i="91"/>
  <c r="H937" i="91"/>
  <c r="I937" i="91"/>
  <c r="J937" i="91"/>
  <c r="K937" i="91"/>
  <c r="L937" i="91"/>
  <c r="M937" i="91"/>
  <c r="N937" i="91"/>
  <c r="O937" i="91"/>
  <c r="P937" i="91"/>
  <c r="Q937" i="91"/>
  <c r="C938" i="91"/>
  <c r="D938" i="91"/>
  <c r="E938" i="91"/>
  <c r="F938" i="91"/>
  <c r="G938" i="91"/>
  <c r="H938" i="91"/>
  <c r="I938" i="91"/>
  <c r="J938" i="91"/>
  <c r="K938" i="91"/>
  <c r="L938" i="91"/>
  <c r="M938" i="91"/>
  <c r="N938" i="91"/>
  <c r="O938" i="91"/>
  <c r="P938" i="91"/>
  <c r="Q938" i="91"/>
  <c r="D933" i="91"/>
  <c r="E933" i="91"/>
  <c r="F933" i="91"/>
  <c r="G933" i="91"/>
  <c r="H933" i="91"/>
  <c r="I933" i="91"/>
  <c r="J933" i="91"/>
  <c r="K933" i="91"/>
  <c r="L933" i="91"/>
  <c r="M933" i="91"/>
  <c r="N933" i="91"/>
  <c r="O933" i="91"/>
  <c r="P933" i="91"/>
  <c r="Q933" i="91"/>
  <c r="C933" i="91"/>
  <c r="C927" i="91"/>
  <c r="D927" i="91"/>
  <c r="E927" i="91"/>
  <c r="F927" i="91"/>
  <c r="G927" i="91"/>
  <c r="H927" i="91"/>
  <c r="I927" i="91"/>
  <c r="J927" i="91"/>
  <c r="K927" i="91"/>
  <c r="L927" i="91"/>
  <c r="M927" i="91"/>
  <c r="N927" i="91"/>
  <c r="O927" i="91"/>
  <c r="P927" i="91"/>
  <c r="Q927" i="91"/>
  <c r="C928" i="91"/>
  <c r="D928" i="91"/>
  <c r="E928" i="91"/>
  <c r="F928" i="91"/>
  <c r="G928" i="91"/>
  <c r="H928" i="91"/>
  <c r="I928" i="91"/>
  <c r="J928" i="91"/>
  <c r="K928" i="91"/>
  <c r="L928" i="91"/>
  <c r="M928" i="91"/>
  <c r="N928" i="91"/>
  <c r="O928" i="91"/>
  <c r="P928" i="91"/>
  <c r="Q928" i="91"/>
  <c r="C929" i="91"/>
  <c r="D929" i="91"/>
  <c r="E929" i="91"/>
  <c r="F929" i="91"/>
  <c r="G929" i="91"/>
  <c r="H929" i="91"/>
  <c r="I929" i="91"/>
  <c r="J929" i="91"/>
  <c r="K929" i="91"/>
  <c r="L929" i="91"/>
  <c r="M929" i="91"/>
  <c r="N929" i="91"/>
  <c r="O929" i="91"/>
  <c r="P929" i="91"/>
  <c r="Q929" i="91"/>
  <c r="C930" i="91"/>
  <c r="D930" i="91"/>
  <c r="E930" i="91"/>
  <c r="F930" i="91"/>
  <c r="G930" i="91"/>
  <c r="H930" i="91"/>
  <c r="I930" i="91"/>
  <c r="J930" i="91"/>
  <c r="K930" i="91"/>
  <c r="L930" i="91"/>
  <c r="M930" i="91"/>
  <c r="N930" i="91"/>
  <c r="O930" i="91"/>
  <c r="P930" i="91"/>
  <c r="Q930" i="91"/>
  <c r="C931" i="91"/>
  <c r="D931" i="91"/>
  <c r="E931" i="91"/>
  <c r="F931" i="91"/>
  <c r="G931" i="91"/>
  <c r="H931" i="91"/>
  <c r="I931" i="91"/>
  <c r="J931" i="91"/>
  <c r="K931" i="91"/>
  <c r="L931" i="91"/>
  <c r="M931" i="91"/>
  <c r="N931" i="91"/>
  <c r="O931" i="91"/>
  <c r="P931" i="91"/>
  <c r="Q931" i="91"/>
  <c r="D926" i="91"/>
  <c r="E926" i="91"/>
  <c r="F926" i="91"/>
  <c r="G926" i="91"/>
  <c r="H926" i="91"/>
  <c r="I926" i="91"/>
  <c r="J926" i="91"/>
  <c r="K926" i="91"/>
  <c r="L926" i="91"/>
  <c r="M926" i="91"/>
  <c r="N926" i="91"/>
  <c r="O926" i="91"/>
  <c r="P926" i="91"/>
  <c r="Q926" i="91"/>
  <c r="C926" i="91"/>
  <c r="C920" i="91"/>
  <c r="D920" i="91"/>
  <c r="E920" i="91"/>
  <c r="F920" i="91"/>
  <c r="G920" i="91"/>
  <c r="H920" i="91"/>
  <c r="I920" i="91"/>
  <c r="J920" i="91"/>
  <c r="K920" i="91"/>
  <c r="L920" i="91"/>
  <c r="M920" i="91"/>
  <c r="N920" i="91"/>
  <c r="O920" i="91"/>
  <c r="P920" i="91"/>
  <c r="Q920" i="91"/>
  <c r="C921" i="91"/>
  <c r="D921" i="91"/>
  <c r="E921" i="91"/>
  <c r="F921" i="91"/>
  <c r="G921" i="91"/>
  <c r="H921" i="91"/>
  <c r="I921" i="91"/>
  <c r="J921" i="91"/>
  <c r="K921" i="91"/>
  <c r="L921" i="91"/>
  <c r="M921" i="91"/>
  <c r="N921" i="91"/>
  <c r="O921" i="91"/>
  <c r="P921" i="91"/>
  <c r="Q921" i="91"/>
  <c r="C922" i="91"/>
  <c r="D922" i="91"/>
  <c r="E922" i="91"/>
  <c r="F922" i="91"/>
  <c r="G922" i="91"/>
  <c r="H922" i="91"/>
  <c r="I922" i="91"/>
  <c r="J922" i="91"/>
  <c r="K922" i="91"/>
  <c r="L922" i="91"/>
  <c r="M922" i="91"/>
  <c r="N922" i="91"/>
  <c r="O922" i="91"/>
  <c r="P922" i="91"/>
  <c r="Q922" i="91"/>
  <c r="C923" i="91"/>
  <c r="D923" i="91"/>
  <c r="E923" i="91"/>
  <c r="F923" i="91"/>
  <c r="G923" i="91"/>
  <c r="H923" i="91"/>
  <c r="I923" i="91"/>
  <c r="J923" i="91"/>
  <c r="K923" i="91"/>
  <c r="L923" i="91"/>
  <c r="M923" i="91"/>
  <c r="N923" i="91"/>
  <c r="O923" i="91"/>
  <c r="P923" i="91"/>
  <c r="Q923" i="91"/>
  <c r="C924" i="91"/>
  <c r="D924" i="91"/>
  <c r="E924" i="91"/>
  <c r="F924" i="91"/>
  <c r="G924" i="91"/>
  <c r="H924" i="91"/>
  <c r="I924" i="91"/>
  <c r="J924" i="91"/>
  <c r="K924" i="91"/>
  <c r="L924" i="91"/>
  <c r="M924" i="91"/>
  <c r="N924" i="91"/>
  <c r="O924" i="91"/>
  <c r="P924" i="91"/>
  <c r="Q924" i="91"/>
  <c r="D919" i="91"/>
  <c r="E919" i="91"/>
  <c r="F919" i="91"/>
  <c r="G919" i="91"/>
  <c r="H919" i="91"/>
  <c r="I919" i="91"/>
  <c r="J919" i="91"/>
  <c r="K919" i="91"/>
  <c r="L919" i="91"/>
  <c r="M919" i="91"/>
  <c r="N919" i="91"/>
  <c r="O919" i="91"/>
  <c r="P919" i="91"/>
  <c r="Q919" i="91"/>
  <c r="C919" i="91"/>
  <c r="C913" i="91"/>
  <c r="D913" i="91"/>
  <c r="E913" i="91"/>
  <c r="F913" i="91"/>
  <c r="G913" i="91"/>
  <c r="H913" i="91"/>
  <c r="I913" i="91"/>
  <c r="J913" i="91"/>
  <c r="K913" i="91"/>
  <c r="L913" i="91"/>
  <c r="M913" i="91"/>
  <c r="N913" i="91"/>
  <c r="O913" i="91"/>
  <c r="P913" i="91"/>
  <c r="Q913" i="91"/>
  <c r="C914" i="91"/>
  <c r="D914" i="91"/>
  <c r="E914" i="91"/>
  <c r="F914" i="91"/>
  <c r="G914" i="91"/>
  <c r="H914" i="91"/>
  <c r="I914" i="91"/>
  <c r="J914" i="91"/>
  <c r="K914" i="91"/>
  <c r="L914" i="91"/>
  <c r="M914" i="91"/>
  <c r="N914" i="91"/>
  <c r="O914" i="91"/>
  <c r="P914" i="91"/>
  <c r="Q914" i="91"/>
  <c r="C915" i="91"/>
  <c r="D915" i="91"/>
  <c r="E915" i="91"/>
  <c r="F915" i="91"/>
  <c r="G915" i="91"/>
  <c r="H915" i="91"/>
  <c r="I915" i="91"/>
  <c r="J915" i="91"/>
  <c r="K915" i="91"/>
  <c r="L915" i="91"/>
  <c r="M915" i="91"/>
  <c r="N915" i="91"/>
  <c r="O915" i="91"/>
  <c r="P915" i="91"/>
  <c r="Q915" i="91"/>
  <c r="C916" i="91"/>
  <c r="D916" i="91"/>
  <c r="E916" i="91"/>
  <c r="F916" i="91"/>
  <c r="G916" i="91"/>
  <c r="H916" i="91"/>
  <c r="I916" i="91"/>
  <c r="J916" i="91"/>
  <c r="K916" i="91"/>
  <c r="L916" i="91"/>
  <c r="M916" i="91"/>
  <c r="N916" i="91"/>
  <c r="O916" i="91"/>
  <c r="P916" i="91"/>
  <c r="Q916" i="91"/>
  <c r="C917" i="91"/>
  <c r="D917" i="91"/>
  <c r="E917" i="91"/>
  <c r="F917" i="91"/>
  <c r="G917" i="91"/>
  <c r="H917" i="91"/>
  <c r="I917" i="91"/>
  <c r="J917" i="91"/>
  <c r="K917" i="91"/>
  <c r="L917" i="91"/>
  <c r="M917" i="91"/>
  <c r="N917" i="91"/>
  <c r="O917" i="91"/>
  <c r="P917" i="91"/>
  <c r="Q917" i="91"/>
  <c r="D912" i="91"/>
  <c r="E912" i="91"/>
  <c r="F912" i="91"/>
  <c r="G912" i="91"/>
  <c r="H912" i="91"/>
  <c r="I912" i="91"/>
  <c r="J912" i="91"/>
  <c r="K912" i="91"/>
  <c r="L912" i="91"/>
  <c r="M912" i="91"/>
  <c r="N912" i="91"/>
  <c r="O912" i="91"/>
  <c r="P912" i="91"/>
  <c r="Q912" i="91"/>
  <c r="C912" i="91"/>
  <c r="Q910" i="91"/>
  <c r="C906" i="91"/>
  <c r="D906" i="91"/>
  <c r="E906" i="91"/>
  <c r="F906" i="91"/>
  <c r="G906" i="91"/>
  <c r="H906" i="91"/>
  <c r="I906" i="91"/>
  <c r="J906" i="91"/>
  <c r="K906" i="91"/>
  <c r="L906" i="91"/>
  <c r="M906" i="91"/>
  <c r="N906" i="91"/>
  <c r="O906" i="91"/>
  <c r="P906" i="91"/>
  <c r="Q906" i="91"/>
  <c r="C907" i="91"/>
  <c r="D907" i="91"/>
  <c r="E907" i="91"/>
  <c r="F907" i="91"/>
  <c r="G907" i="91"/>
  <c r="H907" i="91"/>
  <c r="I907" i="91"/>
  <c r="J907" i="91"/>
  <c r="K907" i="91"/>
  <c r="L907" i="91"/>
  <c r="M907" i="91"/>
  <c r="N907" i="91"/>
  <c r="O907" i="91"/>
  <c r="P907" i="91"/>
  <c r="Q907" i="91"/>
  <c r="C908" i="91"/>
  <c r="D908" i="91"/>
  <c r="E908" i="91"/>
  <c r="F908" i="91"/>
  <c r="G908" i="91"/>
  <c r="H908" i="91"/>
  <c r="I908" i="91"/>
  <c r="J908" i="91"/>
  <c r="K908" i="91"/>
  <c r="L908" i="91"/>
  <c r="M908" i="91"/>
  <c r="N908" i="91"/>
  <c r="O908" i="91"/>
  <c r="P908" i="91"/>
  <c r="Q908" i="91"/>
  <c r="C909" i="91"/>
  <c r="D909" i="91"/>
  <c r="E909" i="91"/>
  <c r="F909" i="91"/>
  <c r="G909" i="91"/>
  <c r="H909" i="91"/>
  <c r="I909" i="91"/>
  <c r="J909" i="91"/>
  <c r="K909" i="91"/>
  <c r="L909" i="91"/>
  <c r="M909" i="91"/>
  <c r="N909" i="91"/>
  <c r="O909" i="91"/>
  <c r="P909" i="91"/>
  <c r="Q909" i="91"/>
  <c r="C910" i="91"/>
  <c r="D910" i="91"/>
  <c r="E910" i="91"/>
  <c r="F910" i="91"/>
  <c r="G910" i="91"/>
  <c r="H910" i="91"/>
  <c r="I910" i="91"/>
  <c r="J910" i="91"/>
  <c r="K910" i="91"/>
  <c r="L910" i="91"/>
  <c r="M910" i="91"/>
  <c r="N910" i="91"/>
  <c r="O910" i="91"/>
  <c r="P910" i="91"/>
  <c r="D905" i="91"/>
  <c r="E905" i="91"/>
  <c r="F905" i="91"/>
  <c r="G905" i="91"/>
  <c r="H905" i="91"/>
  <c r="I905" i="91"/>
  <c r="J905" i="91"/>
  <c r="K905" i="91"/>
  <c r="L905" i="91"/>
  <c r="M905" i="91"/>
  <c r="N905" i="91"/>
  <c r="O905" i="91"/>
  <c r="P905" i="91"/>
  <c r="Q905" i="91"/>
  <c r="C905" i="91"/>
  <c r="C899" i="91"/>
  <c r="D899" i="91"/>
  <c r="E899" i="91"/>
  <c r="F899" i="91"/>
  <c r="G899" i="91"/>
  <c r="H899" i="91"/>
  <c r="I899" i="91"/>
  <c r="J899" i="91"/>
  <c r="K899" i="91"/>
  <c r="L899" i="91"/>
  <c r="M899" i="91"/>
  <c r="N899" i="91"/>
  <c r="O899" i="91"/>
  <c r="P899" i="91"/>
  <c r="Q899" i="91"/>
  <c r="C900" i="91"/>
  <c r="D900" i="91"/>
  <c r="E900" i="91"/>
  <c r="F900" i="91"/>
  <c r="G900" i="91"/>
  <c r="H900" i="91"/>
  <c r="I900" i="91"/>
  <c r="J900" i="91"/>
  <c r="K900" i="91"/>
  <c r="L900" i="91"/>
  <c r="M900" i="91"/>
  <c r="N900" i="91"/>
  <c r="O900" i="91"/>
  <c r="P900" i="91"/>
  <c r="Q900" i="91"/>
  <c r="C901" i="91"/>
  <c r="D901" i="91"/>
  <c r="E901" i="91"/>
  <c r="F901" i="91"/>
  <c r="G901" i="91"/>
  <c r="H901" i="91"/>
  <c r="I901" i="91"/>
  <c r="J901" i="91"/>
  <c r="K901" i="91"/>
  <c r="L901" i="91"/>
  <c r="M901" i="91"/>
  <c r="N901" i="91"/>
  <c r="O901" i="91"/>
  <c r="P901" i="91"/>
  <c r="Q901" i="91"/>
  <c r="C902" i="91"/>
  <c r="D902" i="91"/>
  <c r="E902" i="91"/>
  <c r="F902" i="91"/>
  <c r="G902" i="91"/>
  <c r="H902" i="91"/>
  <c r="I902" i="91"/>
  <c r="J902" i="91"/>
  <c r="K902" i="91"/>
  <c r="L902" i="91"/>
  <c r="M902" i="91"/>
  <c r="N902" i="91"/>
  <c r="O902" i="91"/>
  <c r="P902" i="91"/>
  <c r="Q902" i="91"/>
  <c r="C903" i="91"/>
  <c r="D903" i="91"/>
  <c r="E903" i="91"/>
  <c r="F903" i="91"/>
  <c r="G903" i="91"/>
  <c r="H903" i="91"/>
  <c r="I903" i="91"/>
  <c r="J903" i="91"/>
  <c r="K903" i="91"/>
  <c r="L903" i="91"/>
  <c r="M903" i="91"/>
  <c r="N903" i="91"/>
  <c r="O903" i="91"/>
  <c r="P903" i="91"/>
  <c r="Q903" i="91"/>
  <c r="D898" i="91"/>
  <c r="E898" i="91"/>
  <c r="F898" i="91"/>
  <c r="G898" i="91"/>
  <c r="H898" i="91"/>
  <c r="I898" i="91"/>
  <c r="J898" i="91"/>
  <c r="K898" i="91"/>
  <c r="L898" i="91"/>
  <c r="M898" i="91"/>
  <c r="N898" i="91"/>
  <c r="O898" i="91"/>
  <c r="P898" i="91"/>
  <c r="Q898" i="91"/>
  <c r="C898" i="91"/>
  <c r="C892" i="91"/>
  <c r="D892" i="91"/>
  <c r="E892" i="91"/>
  <c r="F892" i="91"/>
  <c r="G892" i="91"/>
  <c r="H892" i="91"/>
  <c r="I892" i="91"/>
  <c r="J892" i="91"/>
  <c r="K892" i="91"/>
  <c r="L892" i="91"/>
  <c r="M892" i="91"/>
  <c r="N892" i="91"/>
  <c r="O892" i="91"/>
  <c r="P892" i="91"/>
  <c r="Q892" i="91"/>
  <c r="C893" i="91"/>
  <c r="D893" i="91"/>
  <c r="E893" i="91"/>
  <c r="F893" i="91"/>
  <c r="G893" i="91"/>
  <c r="H893" i="91"/>
  <c r="I893" i="91"/>
  <c r="J893" i="91"/>
  <c r="K893" i="91"/>
  <c r="L893" i="91"/>
  <c r="M893" i="91"/>
  <c r="N893" i="91"/>
  <c r="O893" i="91"/>
  <c r="P893" i="91"/>
  <c r="Q893" i="91"/>
  <c r="C894" i="91"/>
  <c r="D894" i="91"/>
  <c r="E894" i="91"/>
  <c r="F894" i="91"/>
  <c r="G894" i="91"/>
  <c r="H894" i="91"/>
  <c r="I894" i="91"/>
  <c r="J894" i="91"/>
  <c r="K894" i="91"/>
  <c r="L894" i="91"/>
  <c r="M894" i="91"/>
  <c r="N894" i="91"/>
  <c r="O894" i="91"/>
  <c r="P894" i="91"/>
  <c r="Q894" i="91"/>
  <c r="C895" i="91"/>
  <c r="D895" i="91"/>
  <c r="E895" i="91"/>
  <c r="F895" i="91"/>
  <c r="G895" i="91"/>
  <c r="H895" i="91"/>
  <c r="I895" i="91"/>
  <c r="J895" i="91"/>
  <c r="K895" i="91"/>
  <c r="L895" i="91"/>
  <c r="M895" i="91"/>
  <c r="N895" i="91"/>
  <c r="O895" i="91"/>
  <c r="P895" i="91"/>
  <c r="Q895" i="91"/>
  <c r="C896" i="91"/>
  <c r="D896" i="91"/>
  <c r="E896" i="91"/>
  <c r="F896" i="91"/>
  <c r="G896" i="91"/>
  <c r="H896" i="91"/>
  <c r="I896" i="91"/>
  <c r="J896" i="91"/>
  <c r="K896" i="91"/>
  <c r="L896" i="91"/>
  <c r="M896" i="91"/>
  <c r="N896" i="91"/>
  <c r="O896" i="91"/>
  <c r="P896" i="91"/>
  <c r="Q896" i="91"/>
  <c r="D891" i="91"/>
  <c r="E891" i="91"/>
  <c r="F891" i="91"/>
  <c r="G891" i="91"/>
  <c r="H891" i="91"/>
  <c r="I891" i="91"/>
  <c r="J891" i="91"/>
  <c r="K891" i="91"/>
  <c r="L891" i="91"/>
  <c r="M891" i="91"/>
  <c r="N891" i="91"/>
  <c r="O891" i="91"/>
  <c r="P891" i="91"/>
  <c r="Q891" i="91"/>
  <c r="C891" i="91"/>
  <c r="C885" i="91"/>
  <c r="D885" i="91"/>
  <c r="E885" i="91"/>
  <c r="F885" i="91"/>
  <c r="G885" i="91"/>
  <c r="H885" i="91"/>
  <c r="I885" i="91"/>
  <c r="J885" i="91"/>
  <c r="K885" i="91"/>
  <c r="L885" i="91"/>
  <c r="M885" i="91"/>
  <c r="N885" i="91"/>
  <c r="O885" i="91"/>
  <c r="P885" i="91"/>
  <c r="Q885" i="91"/>
  <c r="C886" i="91"/>
  <c r="D886" i="91"/>
  <c r="E886" i="91"/>
  <c r="F886" i="91"/>
  <c r="G886" i="91"/>
  <c r="H886" i="91"/>
  <c r="I886" i="91"/>
  <c r="J886" i="91"/>
  <c r="K886" i="91"/>
  <c r="L886" i="91"/>
  <c r="M886" i="91"/>
  <c r="N886" i="91"/>
  <c r="O886" i="91"/>
  <c r="P886" i="91"/>
  <c r="Q886" i="91"/>
  <c r="C887" i="91"/>
  <c r="D887" i="91"/>
  <c r="E887" i="91"/>
  <c r="F887" i="91"/>
  <c r="G887" i="91"/>
  <c r="H887" i="91"/>
  <c r="I887" i="91"/>
  <c r="J887" i="91"/>
  <c r="K887" i="91"/>
  <c r="L887" i="91"/>
  <c r="M887" i="91"/>
  <c r="N887" i="91"/>
  <c r="O887" i="91"/>
  <c r="P887" i="91"/>
  <c r="Q887" i="91"/>
  <c r="C888" i="91"/>
  <c r="D888" i="91"/>
  <c r="E888" i="91"/>
  <c r="F888" i="91"/>
  <c r="G888" i="91"/>
  <c r="H888" i="91"/>
  <c r="I888" i="91"/>
  <c r="J888" i="91"/>
  <c r="K888" i="91"/>
  <c r="L888" i="91"/>
  <c r="M888" i="91"/>
  <c r="N888" i="91"/>
  <c r="O888" i="91"/>
  <c r="P888" i="91"/>
  <c r="Q888" i="91"/>
  <c r="C889" i="91"/>
  <c r="D889" i="91"/>
  <c r="E889" i="91"/>
  <c r="F889" i="91"/>
  <c r="G889" i="91"/>
  <c r="H889" i="91"/>
  <c r="I889" i="91"/>
  <c r="J889" i="91"/>
  <c r="K889" i="91"/>
  <c r="L889" i="91"/>
  <c r="M889" i="91"/>
  <c r="N889" i="91"/>
  <c r="O889" i="91"/>
  <c r="P889" i="91"/>
  <c r="Q889" i="91"/>
  <c r="D884" i="91"/>
  <c r="E884" i="91"/>
  <c r="F884" i="91"/>
  <c r="G884" i="91"/>
  <c r="H884" i="91"/>
  <c r="I884" i="91"/>
  <c r="J884" i="91"/>
  <c r="K884" i="91"/>
  <c r="L884" i="91"/>
  <c r="M884" i="91"/>
  <c r="N884" i="91"/>
  <c r="O884" i="91"/>
  <c r="P884" i="91"/>
  <c r="Q884" i="91"/>
  <c r="C884" i="91"/>
  <c r="Q882" i="91"/>
  <c r="C878" i="91"/>
  <c r="D878" i="91"/>
  <c r="E878" i="91"/>
  <c r="F878" i="91"/>
  <c r="G878" i="91"/>
  <c r="H878" i="91"/>
  <c r="I878" i="91"/>
  <c r="J878" i="91"/>
  <c r="K878" i="91"/>
  <c r="L878" i="91"/>
  <c r="M878" i="91"/>
  <c r="N878" i="91"/>
  <c r="O878" i="91"/>
  <c r="P878" i="91"/>
  <c r="Q878" i="91"/>
  <c r="C879" i="91"/>
  <c r="D879" i="91"/>
  <c r="E879" i="91"/>
  <c r="F879" i="91"/>
  <c r="G879" i="91"/>
  <c r="H879" i="91"/>
  <c r="I879" i="91"/>
  <c r="J879" i="91"/>
  <c r="K879" i="91"/>
  <c r="L879" i="91"/>
  <c r="M879" i="91"/>
  <c r="N879" i="91"/>
  <c r="O879" i="91"/>
  <c r="P879" i="91"/>
  <c r="Q879" i="91"/>
  <c r="C880" i="91"/>
  <c r="D880" i="91"/>
  <c r="E880" i="91"/>
  <c r="F880" i="91"/>
  <c r="G880" i="91"/>
  <c r="H880" i="91"/>
  <c r="I880" i="91"/>
  <c r="J880" i="91"/>
  <c r="K880" i="91"/>
  <c r="L880" i="91"/>
  <c r="M880" i="91"/>
  <c r="N880" i="91"/>
  <c r="O880" i="91"/>
  <c r="P880" i="91"/>
  <c r="Q880" i="91"/>
  <c r="C881" i="91"/>
  <c r="D881" i="91"/>
  <c r="E881" i="91"/>
  <c r="F881" i="91"/>
  <c r="G881" i="91"/>
  <c r="H881" i="91"/>
  <c r="I881" i="91"/>
  <c r="J881" i="91"/>
  <c r="K881" i="91"/>
  <c r="L881" i="91"/>
  <c r="M881" i="91"/>
  <c r="N881" i="91"/>
  <c r="O881" i="91"/>
  <c r="P881" i="91"/>
  <c r="Q881" i="91"/>
  <c r="C882" i="91"/>
  <c r="D882" i="91"/>
  <c r="E882" i="91"/>
  <c r="F882" i="91"/>
  <c r="G882" i="91"/>
  <c r="H882" i="91"/>
  <c r="I882" i="91"/>
  <c r="J882" i="91"/>
  <c r="K882" i="91"/>
  <c r="L882" i="91"/>
  <c r="M882" i="91"/>
  <c r="N882" i="91"/>
  <c r="O882" i="91"/>
  <c r="P882" i="91"/>
  <c r="D877" i="91"/>
  <c r="E877" i="91"/>
  <c r="F877" i="91"/>
  <c r="G877" i="91"/>
  <c r="H877" i="91"/>
  <c r="I877" i="91"/>
  <c r="J877" i="91"/>
  <c r="K877" i="91"/>
  <c r="L877" i="91"/>
  <c r="M877" i="91"/>
  <c r="N877" i="91"/>
  <c r="O877" i="91"/>
  <c r="P877" i="91"/>
  <c r="Q877" i="91"/>
  <c r="C877" i="91"/>
  <c r="C871" i="91"/>
  <c r="D871" i="91"/>
  <c r="E871" i="91"/>
  <c r="F871" i="91"/>
  <c r="G871" i="91"/>
  <c r="H871" i="91"/>
  <c r="I871" i="91"/>
  <c r="J871" i="91"/>
  <c r="K871" i="91"/>
  <c r="L871" i="91"/>
  <c r="M871" i="91"/>
  <c r="N871" i="91"/>
  <c r="O871" i="91"/>
  <c r="P871" i="91"/>
  <c r="Q871" i="91"/>
  <c r="C872" i="91"/>
  <c r="D872" i="91"/>
  <c r="E872" i="91"/>
  <c r="F872" i="91"/>
  <c r="G872" i="91"/>
  <c r="H872" i="91"/>
  <c r="I872" i="91"/>
  <c r="J872" i="91"/>
  <c r="K872" i="91"/>
  <c r="L872" i="91"/>
  <c r="M872" i="91"/>
  <c r="N872" i="91"/>
  <c r="O872" i="91"/>
  <c r="P872" i="91"/>
  <c r="Q872" i="91"/>
  <c r="C873" i="91"/>
  <c r="D873" i="91"/>
  <c r="E873" i="91"/>
  <c r="F873" i="91"/>
  <c r="G873" i="91"/>
  <c r="H873" i="91"/>
  <c r="I873" i="91"/>
  <c r="J873" i="91"/>
  <c r="K873" i="91"/>
  <c r="L873" i="91"/>
  <c r="M873" i="91"/>
  <c r="N873" i="91"/>
  <c r="O873" i="91"/>
  <c r="P873" i="91"/>
  <c r="Q873" i="91"/>
  <c r="C874" i="91"/>
  <c r="D874" i="91"/>
  <c r="E874" i="91"/>
  <c r="F874" i="91"/>
  <c r="G874" i="91"/>
  <c r="H874" i="91"/>
  <c r="I874" i="91"/>
  <c r="J874" i="91"/>
  <c r="K874" i="91"/>
  <c r="L874" i="91"/>
  <c r="M874" i="91"/>
  <c r="N874" i="91"/>
  <c r="O874" i="91"/>
  <c r="P874" i="91"/>
  <c r="Q874" i="91"/>
  <c r="C875" i="91"/>
  <c r="D875" i="91"/>
  <c r="E875" i="91"/>
  <c r="F875" i="91"/>
  <c r="G875" i="91"/>
  <c r="H875" i="91"/>
  <c r="I875" i="91"/>
  <c r="J875" i="91"/>
  <c r="K875" i="91"/>
  <c r="L875" i="91"/>
  <c r="M875" i="91"/>
  <c r="N875" i="91"/>
  <c r="O875" i="91"/>
  <c r="P875" i="91"/>
  <c r="Q875" i="91"/>
  <c r="D870" i="91"/>
  <c r="E870" i="91"/>
  <c r="F870" i="91"/>
  <c r="G870" i="91"/>
  <c r="H870" i="91"/>
  <c r="I870" i="91"/>
  <c r="J870" i="91"/>
  <c r="K870" i="91"/>
  <c r="L870" i="91"/>
  <c r="M870" i="91"/>
  <c r="N870" i="91"/>
  <c r="O870" i="91"/>
  <c r="P870" i="91"/>
  <c r="Q870" i="91"/>
  <c r="C870" i="91"/>
  <c r="C864" i="91"/>
  <c r="D864" i="91"/>
  <c r="E864" i="91"/>
  <c r="F864" i="91"/>
  <c r="G864" i="91"/>
  <c r="H864" i="91"/>
  <c r="I864" i="91"/>
  <c r="J864" i="91"/>
  <c r="K864" i="91"/>
  <c r="L864" i="91"/>
  <c r="M864" i="91"/>
  <c r="N864" i="91"/>
  <c r="O864" i="91"/>
  <c r="P864" i="91"/>
  <c r="Q864" i="91"/>
  <c r="C865" i="91"/>
  <c r="D865" i="91"/>
  <c r="E865" i="91"/>
  <c r="F865" i="91"/>
  <c r="G865" i="91"/>
  <c r="H865" i="91"/>
  <c r="I865" i="91"/>
  <c r="J865" i="91"/>
  <c r="K865" i="91"/>
  <c r="L865" i="91"/>
  <c r="M865" i="91"/>
  <c r="N865" i="91"/>
  <c r="O865" i="91"/>
  <c r="P865" i="91"/>
  <c r="Q865" i="91"/>
  <c r="C866" i="91"/>
  <c r="D866" i="91"/>
  <c r="E866" i="91"/>
  <c r="F866" i="91"/>
  <c r="G866" i="91"/>
  <c r="H866" i="91"/>
  <c r="I866" i="91"/>
  <c r="J866" i="91"/>
  <c r="K866" i="91"/>
  <c r="L866" i="91"/>
  <c r="M866" i="91"/>
  <c r="N866" i="91"/>
  <c r="O866" i="91"/>
  <c r="P866" i="91"/>
  <c r="Q866" i="91"/>
  <c r="C867" i="91"/>
  <c r="D867" i="91"/>
  <c r="E867" i="91"/>
  <c r="F867" i="91"/>
  <c r="G867" i="91"/>
  <c r="H867" i="91"/>
  <c r="I867" i="91"/>
  <c r="J867" i="91"/>
  <c r="K867" i="91"/>
  <c r="L867" i="91"/>
  <c r="M867" i="91"/>
  <c r="N867" i="91"/>
  <c r="O867" i="91"/>
  <c r="P867" i="91"/>
  <c r="Q867" i="91"/>
  <c r="C868" i="91"/>
  <c r="D868" i="91"/>
  <c r="E868" i="91"/>
  <c r="F868" i="91"/>
  <c r="G868" i="91"/>
  <c r="H868" i="91"/>
  <c r="I868" i="91"/>
  <c r="J868" i="91"/>
  <c r="K868" i="91"/>
  <c r="L868" i="91"/>
  <c r="M868" i="91"/>
  <c r="N868" i="91"/>
  <c r="O868" i="91"/>
  <c r="P868" i="91"/>
  <c r="Q868" i="91"/>
  <c r="D863" i="91"/>
  <c r="E863" i="91"/>
  <c r="F863" i="91"/>
  <c r="G863" i="91"/>
  <c r="H863" i="91"/>
  <c r="I863" i="91"/>
  <c r="J863" i="91"/>
  <c r="K863" i="91"/>
  <c r="L863" i="91"/>
  <c r="M863" i="91"/>
  <c r="N863" i="91"/>
  <c r="O863" i="91"/>
  <c r="P863" i="91"/>
  <c r="Q863" i="91"/>
  <c r="C863" i="91"/>
  <c r="Q861" i="91"/>
  <c r="C857" i="91"/>
  <c r="D857" i="91"/>
  <c r="E857" i="91"/>
  <c r="F857" i="91"/>
  <c r="G857" i="91"/>
  <c r="H857" i="91"/>
  <c r="I857" i="91"/>
  <c r="J857" i="91"/>
  <c r="K857" i="91"/>
  <c r="L857" i="91"/>
  <c r="M857" i="91"/>
  <c r="N857" i="91"/>
  <c r="O857" i="91"/>
  <c r="P857" i="91"/>
  <c r="Q857" i="91"/>
  <c r="C858" i="91"/>
  <c r="D858" i="91"/>
  <c r="E858" i="91"/>
  <c r="F858" i="91"/>
  <c r="G858" i="91"/>
  <c r="H858" i="91"/>
  <c r="I858" i="91"/>
  <c r="J858" i="91"/>
  <c r="K858" i="91"/>
  <c r="L858" i="91"/>
  <c r="M858" i="91"/>
  <c r="N858" i="91"/>
  <c r="O858" i="91"/>
  <c r="P858" i="91"/>
  <c r="Q858" i="91"/>
  <c r="C859" i="91"/>
  <c r="D859" i="91"/>
  <c r="E859" i="91"/>
  <c r="F859" i="91"/>
  <c r="G859" i="91"/>
  <c r="H859" i="91"/>
  <c r="I859" i="91"/>
  <c r="J859" i="91"/>
  <c r="K859" i="91"/>
  <c r="L859" i="91"/>
  <c r="M859" i="91"/>
  <c r="N859" i="91"/>
  <c r="O859" i="91"/>
  <c r="P859" i="91"/>
  <c r="Q859" i="91"/>
  <c r="C860" i="91"/>
  <c r="D860" i="91"/>
  <c r="E860" i="91"/>
  <c r="F860" i="91"/>
  <c r="G860" i="91"/>
  <c r="H860" i="91"/>
  <c r="I860" i="91"/>
  <c r="J860" i="91"/>
  <c r="K860" i="91"/>
  <c r="L860" i="91"/>
  <c r="M860" i="91"/>
  <c r="N860" i="91"/>
  <c r="O860" i="91"/>
  <c r="P860" i="91"/>
  <c r="Q860" i="91"/>
  <c r="C861" i="91"/>
  <c r="D861" i="91"/>
  <c r="E861" i="91"/>
  <c r="F861" i="91"/>
  <c r="G861" i="91"/>
  <c r="H861" i="91"/>
  <c r="I861" i="91"/>
  <c r="J861" i="91"/>
  <c r="K861" i="91"/>
  <c r="L861" i="91"/>
  <c r="M861" i="91"/>
  <c r="N861" i="91"/>
  <c r="O861" i="91"/>
  <c r="P861" i="91"/>
  <c r="D856" i="91"/>
  <c r="E856" i="91"/>
  <c r="F856" i="91"/>
  <c r="G856" i="91"/>
  <c r="H856" i="91"/>
  <c r="I856" i="91"/>
  <c r="J856" i="91"/>
  <c r="K856" i="91"/>
  <c r="L856" i="91"/>
  <c r="M856" i="91"/>
  <c r="N856" i="91"/>
  <c r="O856" i="91"/>
  <c r="P856" i="91"/>
  <c r="Q856" i="91"/>
  <c r="C856" i="91"/>
  <c r="Q854" i="91"/>
  <c r="C850" i="91"/>
  <c r="D850" i="91"/>
  <c r="E850" i="91"/>
  <c r="F850" i="91"/>
  <c r="G850" i="91"/>
  <c r="H850" i="91"/>
  <c r="I850" i="91"/>
  <c r="J850" i="91"/>
  <c r="K850" i="91"/>
  <c r="L850" i="91"/>
  <c r="M850" i="91"/>
  <c r="N850" i="91"/>
  <c r="O850" i="91"/>
  <c r="P850" i="91"/>
  <c r="Q850" i="91"/>
  <c r="C851" i="91"/>
  <c r="D851" i="91"/>
  <c r="E851" i="91"/>
  <c r="F851" i="91"/>
  <c r="G851" i="91"/>
  <c r="H851" i="91"/>
  <c r="I851" i="91"/>
  <c r="J851" i="91"/>
  <c r="K851" i="91"/>
  <c r="L851" i="91"/>
  <c r="M851" i="91"/>
  <c r="N851" i="91"/>
  <c r="O851" i="91"/>
  <c r="P851" i="91"/>
  <c r="Q851" i="91"/>
  <c r="C852" i="91"/>
  <c r="D852" i="91"/>
  <c r="E852" i="91"/>
  <c r="F852" i="91"/>
  <c r="G852" i="91"/>
  <c r="H852" i="91"/>
  <c r="I852" i="91"/>
  <c r="J852" i="91"/>
  <c r="K852" i="91"/>
  <c r="L852" i="91"/>
  <c r="M852" i="91"/>
  <c r="N852" i="91"/>
  <c r="O852" i="91"/>
  <c r="P852" i="91"/>
  <c r="Q852" i="91"/>
  <c r="C853" i="91"/>
  <c r="D853" i="91"/>
  <c r="E853" i="91"/>
  <c r="F853" i="91"/>
  <c r="G853" i="91"/>
  <c r="H853" i="91"/>
  <c r="I853" i="91"/>
  <c r="J853" i="91"/>
  <c r="K853" i="91"/>
  <c r="L853" i="91"/>
  <c r="M853" i="91"/>
  <c r="N853" i="91"/>
  <c r="O853" i="91"/>
  <c r="P853" i="91"/>
  <c r="Q853" i="91"/>
  <c r="C854" i="91"/>
  <c r="D854" i="91"/>
  <c r="E854" i="91"/>
  <c r="F854" i="91"/>
  <c r="G854" i="91"/>
  <c r="H854" i="91"/>
  <c r="I854" i="91"/>
  <c r="J854" i="91"/>
  <c r="K854" i="91"/>
  <c r="L854" i="91"/>
  <c r="M854" i="91"/>
  <c r="N854" i="91"/>
  <c r="O854" i="91"/>
  <c r="P854" i="91"/>
  <c r="D849" i="91"/>
  <c r="E849" i="91"/>
  <c r="F849" i="91"/>
  <c r="G849" i="91"/>
  <c r="H849" i="91"/>
  <c r="I849" i="91"/>
  <c r="J849" i="91"/>
  <c r="K849" i="91"/>
  <c r="L849" i="91"/>
  <c r="M849" i="91"/>
  <c r="N849" i="91"/>
  <c r="O849" i="91"/>
  <c r="P849" i="91"/>
  <c r="Q849" i="91"/>
  <c r="C849" i="91"/>
  <c r="Q847" i="91"/>
  <c r="C843" i="91"/>
  <c r="D843" i="91"/>
  <c r="E843" i="91"/>
  <c r="F843" i="91"/>
  <c r="G843" i="91"/>
  <c r="H843" i="91"/>
  <c r="I843" i="91"/>
  <c r="J843" i="91"/>
  <c r="K843" i="91"/>
  <c r="L843" i="91"/>
  <c r="M843" i="91"/>
  <c r="N843" i="91"/>
  <c r="O843" i="91"/>
  <c r="P843" i="91"/>
  <c r="Q843" i="91"/>
  <c r="C844" i="91"/>
  <c r="D844" i="91"/>
  <c r="E844" i="91"/>
  <c r="F844" i="91"/>
  <c r="G844" i="91"/>
  <c r="H844" i="91"/>
  <c r="I844" i="91"/>
  <c r="J844" i="91"/>
  <c r="K844" i="91"/>
  <c r="L844" i="91"/>
  <c r="M844" i="91"/>
  <c r="N844" i="91"/>
  <c r="O844" i="91"/>
  <c r="P844" i="91"/>
  <c r="Q844" i="91"/>
  <c r="C845" i="91"/>
  <c r="D845" i="91"/>
  <c r="E845" i="91"/>
  <c r="F845" i="91"/>
  <c r="G845" i="91"/>
  <c r="H845" i="91"/>
  <c r="I845" i="91"/>
  <c r="J845" i="91"/>
  <c r="K845" i="91"/>
  <c r="L845" i="91"/>
  <c r="M845" i="91"/>
  <c r="N845" i="91"/>
  <c r="O845" i="91"/>
  <c r="P845" i="91"/>
  <c r="Q845" i="91"/>
  <c r="C846" i="91"/>
  <c r="D846" i="91"/>
  <c r="E846" i="91"/>
  <c r="F846" i="91"/>
  <c r="G846" i="91"/>
  <c r="H846" i="91"/>
  <c r="I846" i="91"/>
  <c r="J846" i="91"/>
  <c r="K846" i="91"/>
  <c r="L846" i="91"/>
  <c r="M846" i="91"/>
  <c r="N846" i="91"/>
  <c r="O846" i="91"/>
  <c r="P846" i="91"/>
  <c r="Q846" i="91"/>
  <c r="C847" i="91"/>
  <c r="D847" i="91"/>
  <c r="E847" i="91"/>
  <c r="F847" i="91"/>
  <c r="G847" i="91"/>
  <c r="H847" i="91"/>
  <c r="I847" i="91"/>
  <c r="J847" i="91"/>
  <c r="K847" i="91"/>
  <c r="L847" i="91"/>
  <c r="M847" i="91"/>
  <c r="N847" i="91"/>
  <c r="O847" i="91"/>
  <c r="P847" i="91"/>
  <c r="D842" i="91"/>
  <c r="E842" i="91"/>
  <c r="F842" i="91"/>
  <c r="G842" i="91"/>
  <c r="H842" i="91"/>
  <c r="I842" i="91"/>
  <c r="J842" i="91"/>
  <c r="K842" i="91"/>
  <c r="L842" i="91"/>
  <c r="M842" i="91"/>
  <c r="N842" i="91"/>
  <c r="O842" i="91"/>
  <c r="P842" i="91"/>
  <c r="Q842" i="91"/>
  <c r="C842" i="91"/>
  <c r="C250" i="30" l="1"/>
  <c r="C23" i="30" s="1"/>
  <c r="C243" i="30"/>
  <c r="C22" i="30" s="1"/>
  <c r="Q840" i="91"/>
  <c r="C836" i="91"/>
  <c r="D836" i="91"/>
  <c r="E836" i="91"/>
  <c r="F836" i="91"/>
  <c r="G836" i="91"/>
  <c r="H836" i="91"/>
  <c r="I836" i="91"/>
  <c r="J836" i="91"/>
  <c r="K836" i="91"/>
  <c r="L836" i="91"/>
  <c r="M836" i="91"/>
  <c r="N836" i="91"/>
  <c r="O836" i="91"/>
  <c r="P836" i="91"/>
  <c r="Q836" i="91"/>
  <c r="C837" i="91"/>
  <c r="D837" i="91"/>
  <c r="E837" i="91"/>
  <c r="F837" i="91"/>
  <c r="G837" i="91"/>
  <c r="H837" i="91"/>
  <c r="I837" i="91"/>
  <c r="J837" i="91"/>
  <c r="K837" i="91"/>
  <c r="L837" i="91"/>
  <c r="M837" i="91"/>
  <c r="N837" i="91"/>
  <c r="O837" i="91"/>
  <c r="P837" i="91"/>
  <c r="Q837" i="91"/>
  <c r="C838" i="91"/>
  <c r="D838" i="91"/>
  <c r="E838" i="91"/>
  <c r="F838" i="91"/>
  <c r="G838" i="91"/>
  <c r="H838" i="91"/>
  <c r="I838" i="91"/>
  <c r="J838" i="91"/>
  <c r="K838" i="91"/>
  <c r="L838" i="91"/>
  <c r="M838" i="91"/>
  <c r="N838" i="91"/>
  <c r="O838" i="91"/>
  <c r="P838" i="91"/>
  <c r="Q838" i="91"/>
  <c r="C839" i="91"/>
  <c r="D839" i="91"/>
  <c r="E839" i="91"/>
  <c r="F839" i="91"/>
  <c r="G839" i="91"/>
  <c r="H839" i="91"/>
  <c r="I839" i="91"/>
  <c r="J839" i="91"/>
  <c r="K839" i="91"/>
  <c r="L839" i="91"/>
  <c r="M839" i="91"/>
  <c r="N839" i="91"/>
  <c r="O839" i="91"/>
  <c r="P839" i="91"/>
  <c r="Q839" i="91"/>
  <c r="C840" i="91"/>
  <c r="D840" i="91"/>
  <c r="E840" i="91"/>
  <c r="F840" i="91"/>
  <c r="G840" i="91"/>
  <c r="H840" i="91"/>
  <c r="I840" i="91"/>
  <c r="J840" i="91"/>
  <c r="K840" i="91"/>
  <c r="L840" i="91"/>
  <c r="M840" i="91"/>
  <c r="N840" i="91"/>
  <c r="O840" i="91"/>
  <c r="P840" i="91"/>
  <c r="D835" i="91"/>
  <c r="E835" i="91"/>
  <c r="F835" i="91"/>
  <c r="G835" i="91"/>
  <c r="H835" i="91"/>
  <c r="I835" i="91"/>
  <c r="J835" i="91"/>
  <c r="K835" i="91"/>
  <c r="L835" i="91"/>
  <c r="M835" i="91"/>
  <c r="N835" i="91"/>
  <c r="O835" i="91"/>
  <c r="P835" i="91"/>
  <c r="Q835" i="91"/>
  <c r="C835" i="91"/>
  <c r="Q833" i="91"/>
  <c r="C829" i="91"/>
  <c r="D829" i="91"/>
  <c r="E829" i="91"/>
  <c r="F829" i="91"/>
  <c r="G829" i="91"/>
  <c r="H829" i="91"/>
  <c r="I829" i="91"/>
  <c r="J829" i="91"/>
  <c r="K829" i="91"/>
  <c r="L829" i="91"/>
  <c r="M829" i="91"/>
  <c r="N829" i="91"/>
  <c r="O829" i="91"/>
  <c r="P829" i="91"/>
  <c r="Q829" i="91"/>
  <c r="C830" i="91"/>
  <c r="D830" i="91"/>
  <c r="E830" i="91"/>
  <c r="F830" i="91"/>
  <c r="G830" i="91"/>
  <c r="H830" i="91"/>
  <c r="I830" i="91"/>
  <c r="J830" i="91"/>
  <c r="K830" i="91"/>
  <c r="L830" i="91"/>
  <c r="M830" i="91"/>
  <c r="N830" i="91"/>
  <c r="O830" i="91"/>
  <c r="P830" i="91"/>
  <c r="Q830" i="91"/>
  <c r="C831" i="91"/>
  <c r="D831" i="91"/>
  <c r="E831" i="91"/>
  <c r="F831" i="91"/>
  <c r="G831" i="91"/>
  <c r="H831" i="91"/>
  <c r="I831" i="91"/>
  <c r="J831" i="91"/>
  <c r="K831" i="91"/>
  <c r="L831" i="91"/>
  <c r="M831" i="91"/>
  <c r="N831" i="91"/>
  <c r="O831" i="91"/>
  <c r="P831" i="91"/>
  <c r="Q831" i="91"/>
  <c r="C832" i="91"/>
  <c r="D832" i="91"/>
  <c r="E832" i="91"/>
  <c r="F832" i="91"/>
  <c r="G832" i="91"/>
  <c r="H832" i="91"/>
  <c r="I832" i="91"/>
  <c r="J832" i="91"/>
  <c r="K832" i="91"/>
  <c r="L832" i="91"/>
  <c r="M832" i="91"/>
  <c r="N832" i="91"/>
  <c r="O832" i="91"/>
  <c r="P832" i="91"/>
  <c r="Q832" i="91"/>
  <c r="C833" i="91"/>
  <c r="D833" i="91"/>
  <c r="E833" i="91"/>
  <c r="F833" i="91"/>
  <c r="G833" i="91"/>
  <c r="H833" i="91"/>
  <c r="I833" i="91"/>
  <c r="J833" i="91"/>
  <c r="K833" i="91"/>
  <c r="L833" i="91"/>
  <c r="M833" i="91"/>
  <c r="N833" i="91"/>
  <c r="O833" i="91"/>
  <c r="P833" i="91"/>
  <c r="D828" i="91"/>
  <c r="E828" i="91"/>
  <c r="F828" i="91"/>
  <c r="G828" i="91"/>
  <c r="H828" i="91"/>
  <c r="I828" i="91"/>
  <c r="J828" i="91"/>
  <c r="K828" i="91"/>
  <c r="L828" i="91"/>
  <c r="M828" i="91"/>
  <c r="N828" i="91"/>
  <c r="O828" i="91"/>
  <c r="P828" i="91"/>
  <c r="Q828" i="91"/>
  <c r="C828" i="91"/>
  <c r="Q826" i="91"/>
  <c r="C822" i="91"/>
  <c r="D822" i="91"/>
  <c r="E822" i="91"/>
  <c r="F822" i="91"/>
  <c r="G822" i="91"/>
  <c r="H822" i="91"/>
  <c r="I822" i="91"/>
  <c r="J822" i="91"/>
  <c r="K822" i="91"/>
  <c r="L822" i="91"/>
  <c r="M822" i="91"/>
  <c r="N822" i="91"/>
  <c r="O822" i="91"/>
  <c r="P822" i="91"/>
  <c r="Q822" i="91"/>
  <c r="C823" i="91"/>
  <c r="D823" i="91"/>
  <c r="E823" i="91"/>
  <c r="F823" i="91"/>
  <c r="G823" i="91"/>
  <c r="H823" i="91"/>
  <c r="I823" i="91"/>
  <c r="J823" i="91"/>
  <c r="K823" i="91"/>
  <c r="L823" i="91"/>
  <c r="M823" i="91"/>
  <c r="N823" i="91"/>
  <c r="O823" i="91"/>
  <c r="P823" i="91"/>
  <c r="Q823" i="91"/>
  <c r="C824" i="91"/>
  <c r="D824" i="91"/>
  <c r="E824" i="91"/>
  <c r="F824" i="91"/>
  <c r="G824" i="91"/>
  <c r="H824" i="91"/>
  <c r="I824" i="91"/>
  <c r="J824" i="91"/>
  <c r="K824" i="91"/>
  <c r="L824" i="91"/>
  <c r="M824" i="91"/>
  <c r="N824" i="91"/>
  <c r="O824" i="91"/>
  <c r="P824" i="91"/>
  <c r="Q824" i="91"/>
  <c r="C825" i="91"/>
  <c r="D825" i="91"/>
  <c r="E825" i="91"/>
  <c r="F825" i="91"/>
  <c r="G825" i="91"/>
  <c r="H825" i="91"/>
  <c r="I825" i="91"/>
  <c r="J825" i="91"/>
  <c r="K825" i="91"/>
  <c r="L825" i="91"/>
  <c r="M825" i="91"/>
  <c r="N825" i="91"/>
  <c r="O825" i="91"/>
  <c r="P825" i="91"/>
  <c r="Q825" i="91"/>
  <c r="C826" i="91"/>
  <c r="D826" i="91"/>
  <c r="E826" i="91"/>
  <c r="F826" i="91"/>
  <c r="G826" i="91"/>
  <c r="H826" i="91"/>
  <c r="I826" i="91"/>
  <c r="J826" i="91"/>
  <c r="K826" i="91"/>
  <c r="L826" i="91"/>
  <c r="M826" i="91"/>
  <c r="N826" i="91"/>
  <c r="O826" i="91"/>
  <c r="P826" i="91"/>
  <c r="D821" i="91"/>
  <c r="E821" i="91"/>
  <c r="F821" i="91"/>
  <c r="G821" i="91"/>
  <c r="H821" i="91"/>
  <c r="I821" i="91"/>
  <c r="J821" i="91"/>
  <c r="K821" i="91"/>
  <c r="L821" i="91"/>
  <c r="M821" i="91"/>
  <c r="N821" i="91"/>
  <c r="O821" i="91"/>
  <c r="P821" i="91"/>
  <c r="Q821" i="91"/>
  <c r="C821" i="91"/>
  <c r="Q819" i="91"/>
  <c r="C815" i="91"/>
  <c r="D815" i="91"/>
  <c r="E815" i="91"/>
  <c r="F815" i="91"/>
  <c r="G815" i="91"/>
  <c r="H815" i="91"/>
  <c r="I815" i="91"/>
  <c r="J815" i="91"/>
  <c r="K815" i="91"/>
  <c r="L815" i="91"/>
  <c r="M815" i="91"/>
  <c r="N815" i="91"/>
  <c r="O815" i="91"/>
  <c r="P815" i="91"/>
  <c r="Q815" i="91"/>
  <c r="C816" i="91"/>
  <c r="D816" i="91"/>
  <c r="E816" i="91"/>
  <c r="F816" i="91"/>
  <c r="G816" i="91"/>
  <c r="H816" i="91"/>
  <c r="I816" i="91"/>
  <c r="J816" i="91"/>
  <c r="K816" i="91"/>
  <c r="L816" i="91"/>
  <c r="M816" i="91"/>
  <c r="N816" i="91"/>
  <c r="O816" i="91"/>
  <c r="P816" i="91"/>
  <c r="Q816" i="91"/>
  <c r="C817" i="91"/>
  <c r="D817" i="91"/>
  <c r="E817" i="91"/>
  <c r="F817" i="91"/>
  <c r="G817" i="91"/>
  <c r="H817" i="91"/>
  <c r="I817" i="91"/>
  <c r="J817" i="91"/>
  <c r="K817" i="91"/>
  <c r="L817" i="91"/>
  <c r="M817" i="91"/>
  <c r="N817" i="91"/>
  <c r="O817" i="91"/>
  <c r="P817" i="91"/>
  <c r="Q817" i="91"/>
  <c r="C818" i="91"/>
  <c r="D818" i="91"/>
  <c r="E818" i="91"/>
  <c r="F818" i="91"/>
  <c r="G818" i="91"/>
  <c r="H818" i="91"/>
  <c r="I818" i="91"/>
  <c r="J818" i="91"/>
  <c r="K818" i="91"/>
  <c r="L818" i="91"/>
  <c r="M818" i="91"/>
  <c r="N818" i="91"/>
  <c r="O818" i="91"/>
  <c r="P818" i="91"/>
  <c r="Q818" i="91"/>
  <c r="C819" i="91"/>
  <c r="D819" i="91"/>
  <c r="E819" i="91"/>
  <c r="F819" i="91"/>
  <c r="G819" i="91"/>
  <c r="H819" i="91"/>
  <c r="I819" i="91"/>
  <c r="J819" i="91"/>
  <c r="K819" i="91"/>
  <c r="L819" i="91"/>
  <c r="M819" i="91"/>
  <c r="N819" i="91"/>
  <c r="O819" i="91"/>
  <c r="P819" i="91"/>
  <c r="D814" i="91"/>
  <c r="E814" i="91"/>
  <c r="F814" i="91"/>
  <c r="G814" i="91"/>
  <c r="H814" i="91"/>
  <c r="I814" i="91"/>
  <c r="J814" i="91"/>
  <c r="K814" i="91"/>
  <c r="L814" i="91"/>
  <c r="M814" i="91"/>
  <c r="N814" i="91"/>
  <c r="O814" i="91"/>
  <c r="P814" i="91"/>
  <c r="Q814" i="91"/>
  <c r="C814" i="91"/>
  <c r="Q812" i="91"/>
  <c r="C808" i="91"/>
  <c r="D808" i="91"/>
  <c r="E808" i="91"/>
  <c r="F808" i="91"/>
  <c r="G808" i="91"/>
  <c r="H808" i="91"/>
  <c r="I808" i="91"/>
  <c r="J808" i="91"/>
  <c r="K808" i="91"/>
  <c r="L808" i="91"/>
  <c r="M808" i="91"/>
  <c r="N808" i="91"/>
  <c r="O808" i="91"/>
  <c r="P808" i="91"/>
  <c r="Q808" i="91"/>
  <c r="C809" i="91"/>
  <c r="D809" i="91"/>
  <c r="E809" i="91"/>
  <c r="F809" i="91"/>
  <c r="G809" i="91"/>
  <c r="H809" i="91"/>
  <c r="I809" i="91"/>
  <c r="J809" i="91"/>
  <c r="K809" i="91"/>
  <c r="L809" i="91"/>
  <c r="M809" i="91"/>
  <c r="N809" i="91"/>
  <c r="O809" i="91"/>
  <c r="P809" i="91"/>
  <c r="Q809" i="91"/>
  <c r="C810" i="91"/>
  <c r="D810" i="91"/>
  <c r="E810" i="91"/>
  <c r="F810" i="91"/>
  <c r="G810" i="91"/>
  <c r="H810" i="91"/>
  <c r="I810" i="91"/>
  <c r="J810" i="91"/>
  <c r="K810" i="91"/>
  <c r="L810" i="91"/>
  <c r="M810" i="91"/>
  <c r="N810" i="91"/>
  <c r="O810" i="91"/>
  <c r="P810" i="91"/>
  <c r="Q810" i="91"/>
  <c r="C811" i="91"/>
  <c r="D811" i="91"/>
  <c r="E811" i="91"/>
  <c r="F811" i="91"/>
  <c r="G811" i="91"/>
  <c r="H811" i="91"/>
  <c r="I811" i="91"/>
  <c r="J811" i="91"/>
  <c r="K811" i="91"/>
  <c r="L811" i="91"/>
  <c r="M811" i="91"/>
  <c r="N811" i="91"/>
  <c r="O811" i="91"/>
  <c r="P811" i="91"/>
  <c r="Q811" i="91"/>
  <c r="C812" i="91"/>
  <c r="D812" i="91"/>
  <c r="E812" i="91"/>
  <c r="F812" i="91"/>
  <c r="G812" i="91"/>
  <c r="H812" i="91"/>
  <c r="I812" i="91"/>
  <c r="J812" i="91"/>
  <c r="K812" i="91"/>
  <c r="L812" i="91"/>
  <c r="M812" i="91"/>
  <c r="N812" i="91"/>
  <c r="O812" i="91"/>
  <c r="P812" i="91"/>
  <c r="D807" i="91"/>
  <c r="E807" i="91"/>
  <c r="F807" i="91"/>
  <c r="G807" i="91"/>
  <c r="H807" i="91"/>
  <c r="I807" i="91"/>
  <c r="J807" i="91"/>
  <c r="K807" i="91"/>
  <c r="L807" i="91"/>
  <c r="M807" i="91"/>
  <c r="N807" i="91"/>
  <c r="O807" i="91"/>
  <c r="P807" i="91"/>
  <c r="Q807" i="91"/>
  <c r="C807" i="91"/>
  <c r="Q805" i="91"/>
  <c r="C801" i="91"/>
  <c r="D801" i="91"/>
  <c r="E801" i="91"/>
  <c r="F801" i="91"/>
  <c r="G801" i="91"/>
  <c r="H801" i="91"/>
  <c r="I801" i="91"/>
  <c r="J801" i="91"/>
  <c r="K801" i="91"/>
  <c r="L801" i="91"/>
  <c r="M801" i="91"/>
  <c r="N801" i="91"/>
  <c r="O801" i="91"/>
  <c r="P801" i="91"/>
  <c r="Q801" i="91"/>
  <c r="C802" i="91"/>
  <c r="D802" i="91"/>
  <c r="E802" i="91"/>
  <c r="F802" i="91"/>
  <c r="G802" i="91"/>
  <c r="H802" i="91"/>
  <c r="I802" i="91"/>
  <c r="J802" i="91"/>
  <c r="K802" i="91"/>
  <c r="L802" i="91"/>
  <c r="M802" i="91"/>
  <c r="N802" i="91"/>
  <c r="O802" i="91"/>
  <c r="P802" i="91"/>
  <c r="Q802" i="91"/>
  <c r="C803" i="91"/>
  <c r="D803" i="91"/>
  <c r="E803" i="91"/>
  <c r="F803" i="91"/>
  <c r="G803" i="91"/>
  <c r="H803" i="91"/>
  <c r="I803" i="91"/>
  <c r="J803" i="91"/>
  <c r="K803" i="91"/>
  <c r="L803" i="91"/>
  <c r="M803" i="91"/>
  <c r="N803" i="91"/>
  <c r="O803" i="91"/>
  <c r="P803" i="91"/>
  <c r="Q803" i="91"/>
  <c r="C804" i="91"/>
  <c r="D804" i="91"/>
  <c r="E804" i="91"/>
  <c r="F804" i="91"/>
  <c r="G804" i="91"/>
  <c r="H804" i="91"/>
  <c r="I804" i="91"/>
  <c r="J804" i="91"/>
  <c r="K804" i="91"/>
  <c r="L804" i="91"/>
  <c r="M804" i="91"/>
  <c r="N804" i="91"/>
  <c r="O804" i="91"/>
  <c r="P804" i="91"/>
  <c r="Q804" i="91"/>
  <c r="C805" i="91"/>
  <c r="D805" i="91"/>
  <c r="E805" i="91"/>
  <c r="F805" i="91"/>
  <c r="G805" i="91"/>
  <c r="H805" i="91"/>
  <c r="I805" i="91"/>
  <c r="J805" i="91"/>
  <c r="K805" i="91"/>
  <c r="L805" i="91"/>
  <c r="M805" i="91"/>
  <c r="N805" i="91"/>
  <c r="O805" i="91"/>
  <c r="P805" i="91"/>
  <c r="D800" i="91"/>
  <c r="E800" i="91"/>
  <c r="F800" i="91"/>
  <c r="G800" i="91"/>
  <c r="H800" i="91"/>
  <c r="I800" i="91"/>
  <c r="J800" i="91"/>
  <c r="K800" i="91"/>
  <c r="L800" i="91"/>
  <c r="M800" i="91"/>
  <c r="N800" i="91"/>
  <c r="O800" i="91"/>
  <c r="P800" i="91"/>
  <c r="Q800" i="91"/>
  <c r="C800" i="91"/>
  <c r="Q798" i="91"/>
  <c r="C794" i="91"/>
  <c r="D794" i="91"/>
  <c r="E794" i="91"/>
  <c r="F794" i="91"/>
  <c r="G794" i="91"/>
  <c r="H794" i="91"/>
  <c r="I794" i="91"/>
  <c r="J794" i="91"/>
  <c r="K794" i="91"/>
  <c r="L794" i="91"/>
  <c r="M794" i="91"/>
  <c r="N794" i="91"/>
  <c r="O794" i="91"/>
  <c r="P794" i="91"/>
  <c r="Q794" i="91"/>
  <c r="C795" i="91"/>
  <c r="D795" i="91"/>
  <c r="E795" i="91"/>
  <c r="F795" i="91"/>
  <c r="G795" i="91"/>
  <c r="H795" i="91"/>
  <c r="I795" i="91"/>
  <c r="J795" i="91"/>
  <c r="K795" i="91"/>
  <c r="L795" i="91"/>
  <c r="M795" i="91"/>
  <c r="N795" i="91"/>
  <c r="O795" i="91"/>
  <c r="P795" i="91"/>
  <c r="Q795" i="91"/>
  <c r="C796" i="91"/>
  <c r="D796" i="91"/>
  <c r="E796" i="91"/>
  <c r="F796" i="91"/>
  <c r="G796" i="91"/>
  <c r="H796" i="91"/>
  <c r="I796" i="91"/>
  <c r="J796" i="91"/>
  <c r="K796" i="91"/>
  <c r="L796" i="91"/>
  <c r="M796" i="91"/>
  <c r="N796" i="91"/>
  <c r="O796" i="91"/>
  <c r="P796" i="91"/>
  <c r="Q796" i="91"/>
  <c r="C797" i="91"/>
  <c r="D797" i="91"/>
  <c r="E797" i="91"/>
  <c r="F797" i="91"/>
  <c r="G797" i="91"/>
  <c r="H797" i="91"/>
  <c r="I797" i="91"/>
  <c r="J797" i="91"/>
  <c r="K797" i="91"/>
  <c r="L797" i="91"/>
  <c r="M797" i="91"/>
  <c r="N797" i="91"/>
  <c r="O797" i="91"/>
  <c r="P797" i="91"/>
  <c r="Q797" i="91"/>
  <c r="C798" i="91"/>
  <c r="D798" i="91"/>
  <c r="E798" i="91"/>
  <c r="F798" i="91"/>
  <c r="G798" i="91"/>
  <c r="H798" i="91"/>
  <c r="I798" i="91"/>
  <c r="J798" i="91"/>
  <c r="K798" i="91"/>
  <c r="L798" i="91"/>
  <c r="M798" i="91"/>
  <c r="N798" i="91"/>
  <c r="O798" i="91"/>
  <c r="P798" i="91"/>
  <c r="D793" i="91"/>
  <c r="E793" i="91"/>
  <c r="F793" i="91"/>
  <c r="G793" i="91"/>
  <c r="H793" i="91"/>
  <c r="I793" i="91"/>
  <c r="J793" i="91"/>
  <c r="K793" i="91"/>
  <c r="L793" i="91"/>
  <c r="M793" i="91"/>
  <c r="N793" i="91"/>
  <c r="O793" i="91"/>
  <c r="P793" i="91"/>
  <c r="Q793" i="91"/>
  <c r="C793" i="91"/>
  <c r="Q791" i="91"/>
  <c r="C787" i="91"/>
  <c r="D787" i="91"/>
  <c r="E787" i="91"/>
  <c r="F787" i="91"/>
  <c r="G787" i="91"/>
  <c r="H787" i="91"/>
  <c r="I787" i="91"/>
  <c r="J787" i="91"/>
  <c r="K787" i="91"/>
  <c r="L787" i="91"/>
  <c r="M787" i="91"/>
  <c r="N787" i="91"/>
  <c r="O787" i="91"/>
  <c r="P787" i="91"/>
  <c r="Q787" i="91"/>
  <c r="C788" i="91"/>
  <c r="D788" i="91"/>
  <c r="E788" i="91"/>
  <c r="F788" i="91"/>
  <c r="G788" i="91"/>
  <c r="H788" i="91"/>
  <c r="I788" i="91"/>
  <c r="J788" i="91"/>
  <c r="K788" i="91"/>
  <c r="L788" i="91"/>
  <c r="M788" i="91"/>
  <c r="N788" i="91"/>
  <c r="O788" i="91"/>
  <c r="P788" i="91"/>
  <c r="Q788" i="91"/>
  <c r="C789" i="91"/>
  <c r="D789" i="91"/>
  <c r="E789" i="91"/>
  <c r="F789" i="91"/>
  <c r="G789" i="91"/>
  <c r="H789" i="91"/>
  <c r="I789" i="91"/>
  <c r="J789" i="91"/>
  <c r="K789" i="91"/>
  <c r="L789" i="91"/>
  <c r="M789" i="91"/>
  <c r="N789" i="91"/>
  <c r="O789" i="91"/>
  <c r="P789" i="91"/>
  <c r="Q789" i="91"/>
  <c r="C790" i="91"/>
  <c r="D790" i="91"/>
  <c r="E790" i="91"/>
  <c r="F790" i="91"/>
  <c r="G790" i="91"/>
  <c r="H790" i="91"/>
  <c r="I790" i="91"/>
  <c r="J790" i="91"/>
  <c r="K790" i="91"/>
  <c r="L790" i="91"/>
  <c r="M790" i="91"/>
  <c r="N790" i="91"/>
  <c r="O790" i="91"/>
  <c r="P790" i="91"/>
  <c r="Q790" i="91"/>
  <c r="C791" i="91"/>
  <c r="D791" i="91"/>
  <c r="E791" i="91"/>
  <c r="F791" i="91"/>
  <c r="G791" i="91"/>
  <c r="H791" i="91"/>
  <c r="I791" i="91"/>
  <c r="J791" i="91"/>
  <c r="K791" i="91"/>
  <c r="L791" i="91"/>
  <c r="M791" i="91"/>
  <c r="N791" i="91"/>
  <c r="O791" i="91"/>
  <c r="P791" i="91"/>
  <c r="D786" i="91"/>
  <c r="E786" i="91"/>
  <c r="F786" i="91"/>
  <c r="G786" i="91"/>
  <c r="H786" i="91"/>
  <c r="I786" i="91"/>
  <c r="J786" i="91"/>
  <c r="K786" i="91"/>
  <c r="L786" i="91"/>
  <c r="M786" i="91"/>
  <c r="N786" i="91"/>
  <c r="O786" i="91"/>
  <c r="P786" i="91"/>
  <c r="Q786" i="91"/>
  <c r="C786" i="91"/>
  <c r="Q784" i="91"/>
  <c r="C780" i="91"/>
  <c r="D780" i="91"/>
  <c r="E780" i="91"/>
  <c r="F780" i="91"/>
  <c r="G780" i="91"/>
  <c r="H780" i="91"/>
  <c r="I780" i="91"/>
  <c r="J780" i="91"/>
  <c r="K780" i="91"/>
  <c r="L780" i="91"/>
  <c r="M780" i="91"/>
  <c r="N780" i="91"/>
  <c r="O780" i="91"/>
  <c r="P780" i="91"/>
  <c r="Q780" i="91"/>
  <c r="C781" i="91"/>
  <c r="D781" i="91"/>
  <c r="E781" i="91"/>
  <c r="F781" i="91"/>
  <c r="G781" i="91"/>
  <c r="H781" i="91"/>
  <c r="I781" i="91"/>
  <c r="J781" i="91"/>
  <c r="K781" i="91"/>
  <c r="L781" i="91"/>
  <c r="M781" i="91"/>
  <c r="N781" i="91"/>
  <c r="O781" i="91"/>
  <c r="P781" i="91"/>
  <c r="Q781" i="91"/>
  <c r="C782" i="91"/>
  <c r="D782" i="91"/>
  <c r="E782" i="91"/>
  <c r="F782" i="91"/>
  <c r="G782" i="91"/>
  <c r="H782" i="91"/>
  <c r="I782" i="91"/>
  <c r="J782" i="91"/>
  <c r="K782" i="91"/>
  <c r="L782" i="91"/>
  <c r="M782" i="91"/>
  <c r="N782" i="91"/>
  <c r="O782" i="91"/>
  <c r="P782" i="91"/>
  <c r="Q782" i="91"/>
  <c r="C783" i="91"/>
  <c r="D783" i="91"/>
  <c r="E783" i="91"/>
  <c r="F783" i="91"/>
  <c r="G783" i="91"/>
  <c r="H783" i="91"/>
  <c r="I783" i="91"/>
  <c r="J783" i="91"/>
  <c r="K783" i="91"/>
  <c r="L783" i="91"/>
  <c r="M783" i="91"/>
  <c r="N783" i="91"/>
  <c r="O783" i="91"/>
  <c r="P783" i="91"/>
  <c r="Q783" i="91"/>
  <c r="C784" i="91"/>
  <c r="D784" i="91"/>
  <c r="E784" i="91"/>
  <c r="F784" i="91"/>
  <c r="G784" i="91"/>
  <c r="H784" i="91"/>
  <c r="I784" i="91"/>
  <c r="J784" i="91"/>
  <c r="K784" i="91"/>
  <c r="L784" i="91"/>
  <c r="M784" i="91"/>
  <c r="N784" i="91"/>
  <c r="O784" i="91"/>
  <c r="P784" i="91"/>
  <c r="D779" i="91"/>
  <c r="E779" i="91"/>
  <c r="F779" i="91"/>
  <c r="G779" i="91"/>
  <c r="H779" i="91"/>
  <c r="I779" i="91"/>
  <c r="J779" i="91"/>
  <c r="K779" i="91"/>
  <c r="L779" i="91"/>
  <c r="M779" i="91"/>
  <c r="N779" i="91"/>
  <c r="O779" i="91"/>
  <c r="P779" i="91"/>
  <c r="Q779" i="91"/>
  <c r="C779" i="91"/>
  <c r="Q777" i="91"/>
  <c r="C773" i="91"/>
  <c r="D773" i="91"/>
  <c r="E773" i="91"/>
  <c r="F773" i="91"/>
  <c r="G773" i="91"/>
  <c r="H773" i="91"/>
  <c r="I773" i="91"/>
  <c r="J773" i="91"/>
  <c r="K773" i="91"/>
  <c r="L773" i="91"/>
  <c r="M773" i="91"/>
  <c r="N773" i="91"/>
  <c r="O773" i="91"/>
  <c r="P773" i="91"/>
  <c r="Q773" i="91"/>
  <c r="C774" i="91"/>
  <c r="D774" i="91"/>
  <c r="E774" i="91"/>
  <c r="F774" i="91"/>
  <c r="G774" i="91"/>
  <c r="H774" i="91"/>
  <c r="I774" i="91"/>
  <c r="J774" i="91"/>
  <c r="K774" i="91"/>
  <c r="L774" i="91"/>
  <c r="M774" i="91"/>
  <c r="N774" i="91"/>
  <c r="O774" i="91"/>
  <c r="P774" i="91"/>
  <c r="Q774" i="91"/>
  <c r="C775" i="91"/>
  <c r="D775" i="91"/>
  <c r="E775" i="91"/>
  <c r="F775" i="91"/>
  <c r="G775" i="91"/>
  <c r="H775" i="91"/>
  <c r="I775" i="91"/>
  <c r="J775" i="91"/>
  <c r="K775" i="91"/>
  <c r="L775" i="91"/>
  <c r="M775" i="91"/>
  <c r="N775" i="91"/>
  <c r="O775" i="91"/>
  <c r="P775" i="91"/>
  <c r="Q775" i="91"/>
  <c r="C776" i="91"/>
  <c r="D776" i="91"/>
  <c r="E776" i="91"/>
  <c r="F776" i="91"/>
  <c r="G776" i="91"/>
  <c r="H776" i="91"/>
  <c r="I776" i="91"/>
  <c r="J776" i="91"/>
  <c r="K776" i="91"/>
  <c r="L776" i="91"/>
  <c r="M776" i="91"/>
  <c r="N776" i="91"/>
  <c r="O776" i="91"/>
  <c r="P776" i="91"/>
  <c r="Q776" i="91"/>
  <c r="C777" i="91"/>
  <c r="D777" i="91"/>
  <c r="E777" i="91"/>
  <c r="F777" i="91"/>
  <c r="G777" i="91"/>
  <c r="H777" i="91"/>
  <c r="I777" i="91"/>
  <c r="J777" i="91"/>
  <c r="K777" i="91"/>
  <c r="L777" i="91"/>
  <c r="M777" i="91"/>
  <c r="N777" i="91"/>
  <c r="O777" i="91"/>
  <c r="P777" i="91"/>
  <c r="D772" i="91"/>
  <c r="E772" i="91"/>
  <c r="F772" i="91"/>
  <c r="G772" i="91"/>
  <c r="H772" i="91"/>
  <c r="I772" i="91"/>
  <c r="J772" i="91"/>
  <c r="K772" i="91"/>
  <c r="L772" i="91"/>
  <c r="M772" i="91"/>
  <c r="N772" i="91"/>
  <c r="O772" i="91"/>
  <c r="P772" i="91"/>
  <c r="Q772" i="91"/>
  <c r="C772" i="91"/>
  <c r="Q770" i="91"/>
  <c r="C766" i="91"/>
  <c r="D766" i="91"/>
  <c r="E766" i="91"/>
  <c r="F766" i="91"/>
  <c r="G766" i="91"/>
  <c r="H766" i="91"/>
  <c r="I766" i="91"/>
  <c r="J766" i="91"/>
  <c r="K766" i="91"/>
  <c r="L766" i="91"/>
  <c r="M766" i="91"/>
  <c r="N766" i="91"/>
  <c r="O766" i="91"/>
  <c r="P766" i="91"/>
  <c r="Q766" i="91"/>
  <c r="C767" i="91"/>
  <c r="D767" i="91"/>
  <c r="E767" i="91"/>
  <c r="F767" i="91"/>
  <c r="G767" i="91"/>
  <c r="H767" i="91"/>
  <c r="I767" i="91"/>
  <c r="J767" i="91"/>
  <c r="K767" i="91"/>
  <c r="L767" i="91"/>
  <c r="M767" i="91"/>
  <c r="N767" i="91"/>
  <c r="O767" i="91"/>
  <c r="P767" i="91"/>
  <c r="Q767" i="91"/>
  <c r="C768" i="91"/>
  <c r="D768" i="91"/>
  <c r="E768" i="91"/>
  <c r="F768" i="91"/>
  <c r="G768" i="91"/>
  <c r="H768" i="91"/>
  <c r="I768" i="91"/>
  <c r="J768" i="91"/>
  <c r="K768" i="91"/>
  <c r="L768" i="91"/>
  <c r="M768" i="91"/>
  <c r="N768" i="91"/>
  <c r="O768" i="91"/>
  <c r="P768" i="91"/>
  <c r="Q768" i="91"/>
  <c r="C769" i="91"/>
  <c r="D769" i="91"/>
  <c r="E769" i="91"/>
  <c r="F769" i="91"/>
  <c r="G769" i="91"/>
  <c r="H769" i="91"/>
  <c r="I769" i="91"/>
  <c r="J769" i="91"/>
  <c r="K769" i="91"/>
  <c r="L769" i="91"/>
  <c r="M769" i="91"/>
  <c r="N769" i="91"/>
  <c r="O769" i="91"/>
  <c r="P769" i="91"/>
  <c r="Q769" i="91"/>
  <c r="C770" i="91"/>
  <c r="D770" i="91"/>
  <c r="E770" i="91"/>
  <c r="F770" i="91"/>
  <c r="G770" i="91"/>
  <c r="H770" i="91"/>
  <c r="I770" i="91"/>
  <c r="J770" i="91"/>
  <c r="K770" i="91"/>
  <c r="L770" i="91"/>
  <c r="M770" i="91"/>
  <c r="N770" i="91"/>
  <c r="O770" i="91"/>
  <c r="P770" i="91"/>
  <c r="D765" i="91"/>
  <c r="E765" i="91"/>
  <c r="F765" i="91"/>
  <c r="G765" i="91"/>
  <c r="H765" i="91"/>
  <c r="I765" i="91"/>
  <c r="J765" i="91"/>
  <c r="K765" i="91"/>
  <c r="L765" i="91"/>
  <c r="M765" i="91"/>
  <c r="N765" i="91"/>
  <c r="O765" i="91"/>
  <c r="P765" i="91"/>
  <c r="Q765" i="91"/>
  <c r="C765" i="91"/>
  <c r="Q763" i="91"/>
  <c r="C759" i="91"/>
  <c r="D759" i="91"/>
  <c r="E759" i="91"/>
  <c r="F759" i="91"/>
  <c r="G759" i="91"/>
  <c r="H759" i="91"/>
  <c r="I759" i="91"/>
  <c r="J759" i="91"/>
  <c r="K759" i="91"/>
  <c r="L759" i="91"/>
  <c r="M759" i="91"/>
  <c r="N759" i="91"/>
  <c r="O759" i="91"/>
  <c r="P759" i="91"/>
  <c r="Q759" i="91"/>
  <c r="C760" i="91"/>
  <c r="D760" i="91"/>
  <c r="E760" i="91"/>
  <c r="F760" i="91"/>
  <c r="G760" i="91"/>
  <c r="H760" i="91"/>
  <c r="I760" i="91"/>
  <c r="J760" i="91"/>
  <c r="K760" i="91"/>
  <c r="L760" i="91"/>
  <c r="M760" i="91"/>
  <c r="N760" i="91"/>
  <c r="O760" i="91"/>
  <c r="P760" i="91"/>
  <c r="Q760" i="91"/>
  <c r="C761" i="91"/>
  <c r="D761" i="91"/>
  <c r="E761" i="91"/>
  <c r="F761" i="91"/>
  <c r="G761" i="91"/>
  <c r="H761" i="91"/>
  <c r="I761" i="91"/>
  <c r="J761" i="91"/>
  <c r="K761" i="91"/>
  <c r="L761" i="91"/>
  <c r="M761" i="91"/>
  <c r="N761" i="91"/>
  <c r="O761" i="91"/>
  <c r="P761" i="91"/>
  <c r="Q761" i="91"/>
  <c r="C762" i="91"/>
  <c r="D762" i="91"/>
  <c r="E762" i="91"/>
  <c r="F762" i="91"/>
  <c r="G762" i="91"/>
  <c r="H762" i="91"/>
  <c r="I762" i="91"/>
  <c r="J762" i="91"/>
  <c r="K762" i="91"/>
  <c r="L762" i="91"/>
  <c r="M762" i="91"/>
  <c r="N762" i="91"/>
  <c r="O762" i="91"/>
  <c r="P762" i="91"/>
  <c r="Q762" i="91"/>
  <c r="C763" i="91"/>
  <c r="D763" i="91"/>
  <c r="E763" i="91"/>
  <c r="F763" i="91"/>
  <c r="G763" i="91"/>
  <c r="H763" i="91"/>
  <c r="I763" i="91"/>
  <c r="J763" i="91"/>
  <c r="K763" i="91"/>
  <c r="L763" i="91"/>
  <c r="M763" i="91"/>
  <c r="N763" i="91"/>
  <c r="O763" i="91"/>
  <c r="P763" i="91"/>
  <c r="D758" i="91"/>
  <c r="E758" i="91"/>
  <c r="F758" i="91"/>
  <c r="G758" i="91"/>
  <c r="H758" i="91"/>
  <c r="I758" i="91"/>
  <c r="J758" i="91"/>
  <c r="K758" i="91"/>
  <c r="L758" i="91"/>
  <c r="M758" i="91"/>
  <c r="N758" i="91"/>
  <c r="O758" i="91"/>
  <c r="P758" i="91"/>
  <c r="Q758" i="91"/>
  <c r="C758" i="91"/>
  <c r="Q756" i="91"/>
  <c r="C752" i="91"/>
  <c r="D752" i="91"/>
  <c r="E752" i="91"/>
  <c r="F752" i="91"/>
  <c r="G752" i="91"/>
  <c r="H752" i="91"/>
  <c r="I752" i="91"/>
  <c r="J752" i="91"/>
  <c r="K752" i="91"/>
  <c r="L752" i="91"/>
  <c r="M752" i="91"/>
  <c r="N752" i="91"/>
  <c r="O752" i="91"/>
  <c r="P752" i="91"/>
  <c r="Q752" i="91"/>
  <c r="C753" i="91"/>
  <c r="D753" i="91"/>
  <c r="E753" i="91"/>
  <c r="F753" i="91"/>
  <c r="G753" i="91"/>
  <c r="H753" i="91"/>
  <c r="I753" i="91"/>
  <c r="J753" i="91"/>
  <c r="K753" i="91"/>
  <c r="L753" i="91"/>
  <c r="M753" i="91"/>
  <c r="N753" i="91"/>
  <c r="O753" i="91"/>
  <c r="P753" i="91"/>
  <c r="Q753" i="91"/>
  <c r="C754" i="91"/>
  <c r="D754" i="91"/>
  <c r="E754" i="91"/>
  <c r="F754" i="91"/>
  <c r="G754" i="91"/>
  <c r="H754" i="91"/>
  <c r="I754" i="91"/>
  <c r="J754" i="91"/>
  <c r="K754" i="91"/>
  <c r="L754" i="91"/>
  <c r="M754" i="91"/>
  <c r="N754" i="91"/>
  <c r="O754" i="91"/>
  <c r="P754" i="91"/>
  <c r="Q754" i="91"/>
  <c r="C755" i="91"/>
  <c r="D755" i="91"/>
  <c r="E755" i="91"/>
  <c r="F755" i="91"/>
  <c r="G755" i="91"/>
  <c r="H755" i="91"/>
  <c r="I755" i="91"/>
  <c r="J755" i="91"/>
  <c r="K755" i="91"/>
  <c r="L755" i="91"/>
  <c r="M755" i="91"/>
  <c r="N755" i="91"/>
  <c r="O755" i="91"/>
  <c r="P755" i="91"/>
  <c r="Q755" i="91"/>
  <c r="C756" i="91"/>
  <c r="D756" i="91"/>
  <c r="E756" i="91"/>
  <c r="F756" i="91"/>
  <c r="G756" i="91"/>
  <c r="H756" i="91"/>
  <c r="I756" i="91"/>
  <c r="J756" i="91"/>
  <c r="K756" i="91"/>
  <c r="L756" i="91"/>
  <c r="M756" i="91"/>
  <c r="N756" i="91"/>
  <c r="O756" i="91"/>
  <c r="P756" i="91"/>
  <c r="D751" i="91"/>
  <c r="E751" i="91"/>
  <c r="F751" i="91"/>
  <c r="G751" i="91"/>
  <c r="H751" i="91"/>
  <c r="I751" i="91"/>
  <c r="J751" i="91"/>
  <c r="K751" i="91"/>
  <c r="L751" i="91"/>
  <c r="M751" i="91"/>
  <c r="N751" i="91"/>
  <c r="O751" i="91"/>
  <c r="P751" i="91"/>
  <c r="Q751" i="91"/>
  <c r="C751" i="91"/>
  <c r="Q749" i="91"/>
  <c r="C745" i="91"/>
  <c r="D745" i="91"/>
  <c r="E745" i="91"/>
  <c r="F745" i="91"/>
  <c r="G745" i="91"/>
  <c r="H745" i="91"/>
  <c r="I745" i="91"/>
  <c r="J745" i="91"/>
  <c r="K745" i="91"/>
  <c r="L745" i="91"/>
  <c r="M745" i="91"/>
  <c r="N745" i="91"/>
  <c r="O745" i="91"/>
  <c r="P745" i="91"/>
  <c r="Q745" i="91"/>
  <c r="C746" i="91"/>
  <c r="D746" i="91"/>
  <c r="E746" i="91"/>
  <c r="F746" i="91"/>
  <c r="G746" i="91"/>
  <c r="H746" i="91"/>
  <c r="I746" i="91"/>
  <c r="J746" i="91"/>
  <c r="K746" i="91"/>
  <c r="L746" i="91"/>
  <c r="M746" i="91"/>
  <c r="N746" i="91"/>
  <c r="O746" i="91"/>
  <c r="P746" i="91"/>
  <c r="Q746" i="91"/>
  <c r="C747" i="91"/>
  <c r="D747" i="91"/>
  <c r="E747" i="91"/>
  <c r="F747" i="91"/>
  <c r="G747" i="91"/>
  <c r="H747" i="91"/>
  <c r="I747" i="91"/>
  <c r="J747" i="91"/>
  <c r="K747" i="91"/>
  <c r="L747" i="91"/>
  <c r="M747" i="91"/>
  <c r="N747" i="91"/>
  <c r="O747" i="91"/>
  <c r="P747" i="91"/>
  <c r="Q747" i="91"/>
  <c r="C748" i="91"/>
  <c r="D748" i="91"/>
  <c r="E748" i="91"/>
  <c r="F748" i="91"/>
  <c r="G748" i="91"/>
  <c r="H748" i="91"/>
  <c r="I748" i="91"/>
  <c r="J748" i="91"/>
  <c r="K748" i="91"/>
  <c r="L748" i="91"/>
  <c r="M748" i="91"/>
  <c r="N748" i="91"/>
  <c r="O748" i="91"/>
  <c r="P748" i="91"/>
  <c r="Q748" i="91"/>
  <c r="C749" i="91"/>
  <c r="D749" i="91"/>
  <c r="E749" i="91"/>
  <c r="F749" i="91"/>
  <c r="G749" i="91"/>
  <c r="H749" i="91"/>
  <c r="I749" i="91"/>
  <c r="J749" i="91"/>
  <c r="K749" i="91"/>
  <c r="L749" i="91"/>
  <c r="M749" i="91"/>
  <c r="N749" i="91"/>
  <c r="O749" i="91"/>
  <c r="P749" i="91"/>
  <c r="D744" i="91"/>
  <c r="E744" i="91"/>
  <c r="F744" i="91"/>
  <c r="G744" i="91"/>
  <c r="H744" i="91"/>
  <c r="I744" i="91"/>
  <c r="J744" i="91"/>
  <c r="K744" i="91"/>
  <c r="L744" i="91"/>
  <c r="M744" i="91"/>
  <c r="N744" i="91"/>
  <c r="O744" i="91"/>
  <c r="P744" i="91"/>
  <c r="Q744" i="91"/>
  <c r="C744" i="91"/>
  <c r="C738" i="91"/>
  <c r="D738" i="91"/>
  <c r="E738" i="91"/>
  <c r="F738" i="91"/>
  <c r="G738" i="91"/>
  <c r="H738" i="91"/>
  <c r="I738" i="91"/>
  <c r="J738" i="91"/>
  <c r="K738" i="91"/>
  <c r="L738" i="91"/>
  <c r="M738" i="91"/>
  <c r="N738" i="91"/>
  <c r="O738" i="91"/>
  <c r="P738" i="91"/>
  <c r="Q738" i="91"/>
  <c r="C739" i="91"/>
  <c r="D739" i="91"/>
  <c r="E739" i="91"/>
  <c r="F739" i="91"/>
  <c r="G739" i="91"/>
  <c r="H739" i="91"/>
  <c r="I739" i="91"/>
  <c r="J739" i="91"/>
  <c r="K739" i="91"/>
  <c r="L739" i="91"/>
  <c r="M739" i="91"/>
  <c r="N739" i="91"/>
  <c r="O739" i="91"/>
  <c r="P739" i="91"/>
  <c r="Q739" i="91"/>
  <c r="C740" i="91"/>
  <c r="D740" i="91"/>
  <c r="E740" i="91"/>
  <c r="F740" i="91"/>
  <c r="G740" i="91"/>
  <c r="H740" i="91"/>
  <c r="I740" i="91"/>
  <c r="J740" i="91"/>
  <c r="K740" i="91"/>
  <c r="L740" i="91"/>
  <c r="M740" i="91"/>
  <c r="N740" i="91"/>
  <c r="O740" i="91"/>
  <c r="P740" i="91"/>
  <c r="Q740" i="91"/>
  <c r="C741" i="91"/>
  <c r="D741" i="91"/>
  <c r="E741" i="91"/>
  <c r="F741" i="91"/>
  <c r="G741" i="91"/>
  <c r="H741" i="91"/>
  <c r="I741" i="91"/>
  <c r="J741" i="91"/>
  <c r="K741" i="91"/>
  <c r="L741" i="91"/>
  <c r="M741" i="91"/>
  <c r="N741" i="91"/>
  <c r="O741" i="91"/>
  <c r="P741" i="91"/>
  <c r="Q741" i="91"/>
  <c r="C742" i="91"/>
  <c r="D742" i="91"/>
  <c r="E742" i="91"/>
  <c r="F742" i="91"/>
  <c r="G742" i="91"/>
  <c r="H742" i="91"/>
  <c r="I742" i="91"/>
  <c r="J742" i="91"/>
  <c r="K742" i="91"/>
  <c r="L742" i="91"/>
  <c r="M742" i="91"/>
  <c r="N742" i="91"/>
  <c r="O742" i="91"/>
  <c r="P742" i="91"/>
  <c r="Q742" i="91"/>
  <c r="D737" i="91"/>
  <c r="E737" i="91"/>
  <c r="F737" i="91"/>
  <c r="G737" i="91"/>
  <c r="H737" i="91"/>
  <c r="I737" i="91"/>
  <c r="J737" i="91"/>
  <c r="K737" i="91"/>
  <c r="L737" i="91"/>
  <c r="M737" i="91"/>
  <c r="N737" i="91"/>
  <c r="O737" i="91"/>
  <c r="P737" i="91"/>
  <c r="Q737" i="91"/>
  <c r="C737" i="91"/>
  <c r="Q735" i="91"/>
  <c r="C731" i="91"/>
  <c r="D731" i="91"/>
  <c r="E731" i="91"/>
  <c r="F731" i="91"/>
  <c r="G731" i="91"/>
  <c r="H731" i="91"/>
  <c r="I731" i="91"/>
  <c r="J731" i="91"/>
  <c r="K731" i="91"/>
  <c r="L731" i="91"/>
  <c r="M731" i="91"/>
  <c r="N731" i="91"/>
  <c r="O731" i="91"/>
  <c r="P731" i="91"/>
  <c r="Q731" i="91"/>
  <c r="C732" i="91"/>
  <c r="D732" i="91"/>
  <c r="E732" i="91"/>
  <c r="F732" i="91"/>
  <c r="G732" i="91"/>
  <c r="H732" i="91"/>
  <c r="I732" i="91"/>
  <c r="J732" i="91"/>
  <c r="K732" i="91"/>
  <c r="L732" i="91"/>
  <c r="M732" i="91"/>
  <c r="N732" i="91"/>
  <c r="O732" i="91"/>
  <c r="P732" i="91"/>
  <c r="Q732" i="91"/>
  <c r="C733" i="91"/>
  <c r="D733" i="91"/>
  <c r="E733" i="91"/>
  <c r="F733" i="91"/>
  <c r="G733" i="91"/>
  <c r="H733" i="91"/>
  <c r="I733" i="91"/>
  <c r="J733" i="91"/>
  <c r="K733" i="91"/>
  <c r="L733" i="91"/>
  <c r="M733" i="91"/>
  <c r="N733" i="91"/>
  <c r="O733" i="91"/>
  <c r="P733" i="91"/>
  <c r="Q733" i="91"/>
  <c r="C734" i="91"/>
  <c r="D734" i="91"/>
  <c r="E734" i="91"/>
  <c r="F734" i="91"/>
  <c r="G734" i="91"/>
  <c r="H734" i="91"/>
  <c r="I734" i="91"/>
  <c r="J734" i="91"/>
  <c r="K734" i="91"/>
  <c r="L734" i="91"/>
  <c r="M734" i="91"/>
  <c r="N734" i="91"/>
  <c r="O734" i="91"/>
  <c r="P734" i="91"/>
  <c r="Q734" i="91"/>
  <c r="C735" i="91"/>
  <c r="D735" i="91"/>
  <c r="E735" i="91"/>
  <c r="F735" i="91"/>
  <c r="G735" i="91"/>
  <c r="H735" i="91"/>
  <c r="I735" i="91"/>
  <c r="J735" i="91"/>
  <c r="K735" i="91"/>
  <c r="L735" i="91"/>
  <c r="M735" i="91"/>
  <c r="N735" i="91"/>
  <c r="O735" i="91"/>
  <c r="P735" i="91"/>
  <c r="D730" i="91"/>
  <c r="E730" i="91"/>
  <c r="F730" i="91"/>
  <c r="G730" i="91"/>
  <c r="H730" i="91"/>
  <c r="I730" i="91"/>
  <c r="J730" i="91"/>
  <c r="K730" i="91"/>
  <c r="L730" i="91"/>
  <c r="M730" i="91"/>
  <c r="N730" i="91"/>
  <c r="O730" i="91"/>
  <c r="P730" i="91"/>
  <c r="Q730" i="91"/>
  <c r="C730" i="91"/>
  <c r="C724" i="91"/>
  <c r="D724" i="91"/>
  <c r="E724" i="91"/>
  <c r="F724" i="91"/>
  <c r="G724" i="91"/>
  <c r="H724" i="91"/>
  <c r="I724" i="91"/>
  <c r="J724" i="91"/>
  <c r="K724" i="91"/>
  <c r="L724" i="91"/>
  <c r="M724" i="91"/>
  <c r="N724" i="91"/>
  <c r="O724" i="91"/>
  <c r="P724" i="91"/>
  <c r="Q724" i="91"/>
  <c r="C725" i="91"/>
  <c r="D725" i="91"/>
  <c r="E725" i="91"/>
  <c r="F725" i="91"/>
  <c r="G725" i="91"/>
  <c r="H725" i="91"/>
  <c r="I725" i="91"/>
  <c r="J725" i="91"/>
  <c r="K725" i="91"/>
  <c r="L725" i="91"/>
  <c r="M725" i="91"/>
  <c r="N725" i="91"/>
  <c r="O725" i="91"/>
  <c r="P725" i="91"/>
  <c r="Q725" i="91"/>
  <c r="C726" i="91"/>
  <c r="D726" i="91"/>
  <c r="E726" i="91"/>
  <c r="F726" i="91"/>
  <c r="G726" i="91"/>
  <c r="H726" i="91"/>
  <c r="I726" i="91"/>
  <c r="J726" i="91"/>
  <c r="K726" i="91"/>
  <c r="L726" i="91"/>
  <c r="M726" i="91"/>
  <c r="N726" i="91"/>
  <c r="O726" i="91"/>
  <c r="P726" i="91"/>
  <c r="Q726" i="91"/>
  <c r="C727" i="91"/>
  <c r="D727" i="91"/>
  <c r="E727" i="91"/>
  <c r="F727" i="91"/>
  <c r="G727" i="91"/>
  <c r="H727" i="91"/>
  <c r="I727" i="91"/>
  <c r="J727" i="91"/>
  <c r="K727" i="91"/>
  <c r="L727" i="91"/>
  <c r="M727" i="91"/>
  <c r="N727" i="91"/>
  <c r="O727" i="91"/>
  <c r="P727" i="91"/>
  <c r="Q727" i="91"/>
  <c r="C728" i="91"/>
  <c r="D728" i="91"/>
  <c r="E728" i="91"/>
  <c r="F728" i="91"/>
  <c r="G728" i="91"/>
  <c r="H728" i="91"/>
  <c r="I728" i="91"/>
  <c r="J728" i="91"/>
  <c r="K728" i="91"/>
  <c r="L728" i="91"/>
  <c r="M728" i="91"/>
  <c r="N728" i="91"/>
  <c r="O728" i="91"/>
  <c r="P728" i="91"/>
  <c r="Q728" i="91"/>
  <c r="D723" i="91"/>
  <c r="E723" i="91"/>
  <c r="F723" i="91"/>
  <c r="G723" i="91"/>
  <c r="H723" i="91"/>
  <c r="I723" i="91"/>
  <c r="J723" i="91"/>
  <c r="K723" i="91"/>
  <c r="L723" i="91"/>
  <c r="M723" i="91"/>
  <c r="N723" i="91"/>
  <c r="O723" i="91"/>
  <c r="P723" i="91"/>
  <c r="Q723" i="91"/>
  <c r="C723" i="91"/>
  <c r="Q721" i="91"/>
  <c r="C717" i="91"/>
  <c r="D717" i="91"/>
  <c r="E717" i="91"/>
  <c r="F717" i="91"/>
  <c r="G717" i="91"/>
  <c r="H717" i="91"/>
  <c r="I717" i="91"/>
  <c r="J717" i="91"/>
  <c r="K717" i="91"/>
  <c r="L717" i="91"/>
  <c r="M717" i="91"/>
  <c r="N717" i="91"/>
  <c r="O717" i="91"/>
  <c r="P717" i="91"/>
  <c r="Q717" i="91"/>
  <c r="C718" i="91"/>
  <c r="D718" i="91"/>
  <c r="E718" i="91"/>
  <c r="F718" i="91"/>
  <c r="G718" i="91"/>
  <c r="H718" i="91"/>
  <c r="I718" i="91"/>
  <c r="J718" i="91"/>
  <c r="K718" i="91"/>
  <c r="L718" i="91"/>
  <c r="M718" i="91"/>
  <c r="N718" i="91"/>
  <c r="O718" i="91"/>
  <c r="P718" i="91"/>
  <c r="Q718" i="91"/>
  <c r="C719" i="91"/>
  <c r="D719" i="91"/>
  <c r="E719" i="91"/>
  <c r="F719" i="91"/>
  <c r="G719" i="91"/>
  <c r="H719" i="91"/>
  <c r="I719" i="91"/>
  <c r="J719" i="91"/>
  <c r="K719" i="91"/>
  <c r="L719" i="91"/>
  <c r="M719" i="91"/>
  <c r="N719" i="91"/>
  <c r="O719" i="91"/>
  <c r="P719" i="91"/>
  <c r="Q719" i="91"/>
  <c r="C720" i="91"/>
  <c r="D720" i="91"/>
  <c r="E720" i="91"/>
  <c r="F720" i="91"/>
  <c r="G720" i="91"/>
  <c r="H720" i="91"/>
  <c r="I720" i="91"/>
  <c r="J720" i="91"/>
  <c r="K720" i="91"/>
  <c r="L720" i="91"/>
  <c r="M720" i="91"/>
  <c r="N720" i="91"/>
  <c r="O720" i="91"/>
  <c r="P720" i="91"/>
  <c r="Q720" i="91"/>
  <c r="C721" i="91"/>
  <c r="D721" i="91"/>
  <c r="E721" i="91"/>
  <c r="F721" i="91"/>
  <c r="G721" i="91"/>
  <c r="H721" i="91"/>
  <c r="I721" i="91"/>
  <c r="J721" i="91"/>
  <c r="K721" i="91"/>
  <c r="L721" i="91"/>
  <c r="M721" i="91"/>
  <c r="N721" i="91"/>
  <c r="O721" i="91"/>
  <c r="P721" i="91"/>
  <c r="D716" i="91"/>
  <c r="E716" i="91"/>
  <c r="F716" i="91"/>
  <c r="G716" i="91"/>
  <c r="H716" i="91"/>
  <c r="I716" i="91"/>
  <c r="J716" i="91"/>
  <c r="K716" i="91"/>
  <c r="L716" i="91"/>
  <c r="M716" i="91"/>
  <c r="N716" i="91"/>
  <c r="O716" i="91"/>
  <c r="P716" i="91"/>
  <c r="Q716" i="91"/>
  <c r="C716" i="91"/>
  <c r="Q714" i="91"/>
  <c r="C710" i="91"/>
  <c r="D710" i="91"/>
  <c r="E710" i="91"/>
  <c r="F710" i="91"/>
  <c r="G710" i="91"/>
  <c r="H710" i="91"/>
  <c r="I710" i="91"/>
  <c r="J710" i="91"/>
  <c r="K710" i="91"/>
  <c r="L710" i="91"/>
  <c r="M710" i="91"/>
  <c r="N710" i="91"/>
  <c r="O710" i="91"/>
  <c r="P710" i="91"/>
  <c r="Q710" i="91"/>
  <c r="C711" i="91"/>
  <c r="D711" i="91"/>
  <c r="E711" i="91"/>
  <c r="F711" i="91"/>
  <c r="G711" i="91"/>
  <c r="H711" i="91"/>
  <c r="I711" i="91"/>
  <c r="J711" i="91"/>
  <c r="K711" i="91"/>
  <c r="L711" i="91"/>
  <c r="M711" i="91"/>
  <c r="N711" i="91"/>
  <c r="O711" i="91"/>
  <c r="P711" i="91"/>
  <c r="Q711" i="91"/>
  <c r="C712" i="91"/>
  <c r="D712" i="91"/>
  <c r="E712" i="91"/>
  <c r="F712" i="91"/>
  <c r="G712" i="91"/>
  <c r="H712" i="91"/>
  <c r="I712" i="91"/>
  <c r="J712" i="91"/>
  <c r="K712" i="91"/>
  <c r="L712" i="91"/>
  <c r="M712" i="91"/>
  <c r="N712" i="91"/>
  <c r="O712" i="91"/>
  <c r="P712" i="91"/>
  <c r="Q712" i="91"/>
  <c r="C713" i="91"/>
  <c r="D713" i="91"/>
  <c r="E713" i="91"/>
  <c r="F713" i="91"/>
  <c r="G713" i="91"/>
  <c r="H713" i="91"/>
  <c r="I713" i="91"/>
  <c r="J713" i="91"/>
  <c r="K713" i="91"/>
  <c r="L713" i="91"/>
  <c r="M713" i="91"/>
  <c r="N713" i="91"/>
  <c r="O713" i="91"/>
  <c r="P713" i="91"/>
  <c r="Q713" i="91"/>
  <c r="C714" i="91"/>
  <c r="D714" i="91"/>
  <c r="E714" i="91"/>
  <c r="F714" i="91"/>
  <c r="G714" i="91"/>
  <c r="H714" i="91"/>
  <c r="I714" i="91"/>
  <c r="J714" i="91"/>
  <c r="K714" i="91"/>
  <c r="L714" i="91"/>
  <c r="M714" i="91"/>
  <c r="N714" i="91"/>
  <c r="O714" i="91"/>
  <c r="P714" i="91"/>
  <c r="D709" i="91"/>
  <c r="E709" i="91"/>
  <c r="F709" i="91"/>
  <c r="G709" i="91"/>
  <c r="H709" i="91"/>
  <c r="I709" i="91"/>
  <c r="J709" i="91"/>
  <c r="K709" i="91"/>
  <c r="L709" i="91"/>
  <c r="M709" i="91"/>
  <c r="N709" i="91"/>
  <c r="O709" i="91"/>
  <c r="P709" i="91"/>
  <c r="Q709" i="91"/>
  <c r="C709" i="91"/>
  <c r="Q707" i="91"/>
  <c r="C703" i="91"/>
  <c r="D703" i="91"/>
  <c r="E703" i="91"/>
  <c r="F703" i="91"/>
  <c r="G703" i="91"/>
  <c r="H703" i="91"/>
  <c r="I703" i="91"/>
  <c r="J703" i="91"/>
  <c r="K703" i="91"/>
  <c r="L703" i="91"/>
  <c r="M703" i="91"/>
  <c r="N703" i="91"/>
  <c r="O703" i="91"/>
  <c r="P703" i="91"/>
  <c r="Q703" i="91"/>
  <c r="C704" i="91"/>
  <c r="D704" i="91"/>
  <c r="E704" i="91"/>
  <c r="F704" i="91"/>
  <c r="G704" i="91"/>
  <c r="H704" i="91"/>
  <c r="I704" i="91"/>
  <c r="J704" i="91"/>
  <c r="K704" i="91"/>
  <c r="L704" i="91"/>
  <c r="M704" i="91"/>
  <c r="N704" i="91"/>
  <c r="O704" i="91"/>
  <c r="P704" i="91"/>
  <c r="Q704" i="91"/>
  <c r="C705" i="91"/>
  <c r="D705" i="91"/>
  <c r="E705" i="91"/>
  <c r="F705" i="91"/>
  <c r="G705" i="91"/>
  <c r="H705" i="91"/>
  <c r="I705" i="91"/>
  <c r="J705" i="91"/>
  <c r="K705" i="91"/>
  <c r="L705" i="91"/>
  <c r="M705" i="91"/>
  <c r="N705" i="91"/>
  <c r="O705" i="91"/>
  <c r="P705" i="91"/>
  <c r="Q705" i="91"/>
  <c r="C706" i="91"/>
  <c r="D706" i="91"/>
  <c r="E706" i="91"/>
  <c r="F706" i="91"/>
  <c r="G706" i="91"/>
  <c r="H706" i="91"/>
  <c r="I706" i="91"/>
  <c r="J706" i="91"/>
  <c r="K706" i="91"/>
  <c r="L706" i="91"/>
  <c r="M706" i="91"/>
  <c r="N706" i="91"/>
  <c r="O706" i="91"/>
  <c r="P706" i="91"/>
  <c r="Q706" i="91"/>
  <c r="C707" i="91"/>
  <c r="D707" i="91"/>
  <c r="E707" i="91"/>
  <c r="F707" i="91"/>
  <c r="G707" i="91"/>
  <c r="H707" i="91"/>
  <c r="I707" i="91"/>
  <c r="J707" i="91"/>
  <c r="K707" i="91"/>
  <c r="L707" i="91"/>
  <c r="M707" i="91"/>
  <c r="N707" i="91"/>
  <c r="O707" i="91"/>
  <c r="P707" i="91"/>
  <c r="D702" i="91"/>
  <c r="E702" i="91"/>
  <c r="F702" i="91"/>
  <c r="G702" i="91"/>
  <c r="H702" i="91"/>
  <c r="I702" i="91"/>
  <c r="J702" i="91"/>
  <c r="K702" i="91"/>
  <c r="L702" i="91"/>
  <c r="M702" i="91"/>
  <c r="N702" i="91"/>
  <c r="O702" i="91"/>
  <c r="P702" i="91"/>
  <c r="Q702" i="91"/>
  <c r="C702" i="91"/>
  <c r="Q700" i="91"/>
  <c r="C696" i="91"/>
  <c r="D696" i="91"/>
  <c r="E696" i="91"/>
  <c r="F696" i="91"/>
  <c r="G696" i="91"/>
  <c r="H696" i="91"/>
  <c r="I696" i="91"/>
  <c r="J696" i="91"/>
  <c r="K696" i="91"/>
  <c r="L696" i="91"/>
  <c r="M696" i="91"/>
  <c r="N696" i="91"/>
  <c r="O696" i="91"/>
  <c r="P696" i="91"/>
  <c r="Q696" i="91"/>
  <c r="C697" i="91"/>
  <c r="D697" i="91"/>
  <c r="E697" i="91"/>
  <c r="F697" i="91"/>
  <c r="G697" i="91"/>
  <c r="H697" i="91"/>
  <c r="I697" i="91"/>
  <c r="J697" i="91"/>
  <c r="K697" i="91"/>
  <c r="L697" i="91"/>
  <c r="M697" i="91"/>
  <c r="N697" i="91"/>
  <c r="O697" i="91"/>
  <c r="P697" i="91"/>
  <c r="Q697" i="91"/>
  <c r="C698" i="91"/>
  <c r="D698" i="91"/>
  <c r="E698" i="91"/>
  <c r="F698" i="91"/>
  <c r="G698" i="91"/>
  <c r="H698" i="91"/>
  <c r="I698" i="91"/>
  <c r="J698" i="91"/>
  <c r="K698" i="91"/>
  <c r="L698" i="91"/>
  <c r="M698" i="91"/>
  <c r="N698" i="91"/>
  <c r="O698" i="91"/>
  <c r="P698" i="91"/>
  <c r="Q698" i="91"/>
  <c r="C699" i="91"/>
  <c r="D699" i="91"/>
  <c r="E699" i="91"/>
  <c r="F699" i="91"/>
  <c r="G699" i="91"/>
  <c r="H699" i="91"/>
  <c r="I699" i="91"/>
  <c r="J699" i="91"/>
  <c r="K699" i="91"/>
  <c r="L699" i="91"/>
  <c r="M699" i="91"/>
  <c r="N699" i="91"/>
  <c r="O699" i="91"/>
  <c r="P699" i="91"/>
  <c r="Q699" i="91"/>
  <c r="C700" i="91"/>
  <c r="D700" i="91"/>
  <c r="E700" i="91"/>
  <c r="F700" i="91"/>
  <c r="G700" i="91"/>
  <c r="H700" i="91"/>
  <c r="I700" i="91"/>
  <c r="J700" i="91"/>
  <c r="K700" i="91"/>
  <c r="L700" i="91"/>
  <c r="M700" i="91"/>
  <c r="N700" i="91"/>
  <c r="O700" i="91"/>
  <c r="P700" i="91"/>
  <c r="D695" i="91"/>
  <c r="E695" i="91"/>
  <c r="F695" i="91"/>
  <c r="G695" i="91"/>
  <c r="H695" i="91"/>
  <c r="I695" i="91"/>
  <c r="J695" i="91"/>
  <c r="K695" i="91"/>
  <c r="L695" i="91"/>
  <c r="M695" i="91"/>
  <c r="N695" i="91"/>
  <c r="O695" i="91"/>
  <c r="P695" i="91"/>
  <c r="Q695" i="91"/>
  <c r="C695" i="91"/>
  <c r="Q693" i="91"/>
  <c r="C689" i="91"/>
  <c r="D689" i="91"/>
  <c r="E689" i="91"/>
  <c r="F689" i="91"/>
  <c r="G689" i="91"/>
  <c r="H689" i="91"/>
  <c r="I689" i="91"/>
  <c r="J689" i="91"/>
  <c r="K689" i="91"/>
  <c r="L689" i="91"/>
  <c r="M689" i="91"/>
  <c r="N689" i="91"/>
  <c r="O689" i="91"/>
  <c r="P689" i="91"/>
  <c r="Q689" i="91"/>
  <c r="C690" i="91"/>
  <c r="D690" i="91"/>
  <c r="E690" i="91"/>
  <c r="F690" i="91"/>
  <c r="G690" i="91"/>
  <c r="H690" i="91"/>
  <c r="I690" i="91"/>
  <c r="J690" i="91"/>
  <c r="K690" i="91"/>
  <c r="L690" i="91"/>
  <c r="M690" i="91"/>
  <c r="N690" i="91"/>
  <c r="O690" i="91"/>
  <c r="P690" i="91"/>
  <c r="Q690" i="91"/>
  <c r="C691" i="91"/>
  <c r="D691" i="91"/>
  <c r="E691" i="91"/>
  <c r="F691" i="91"/>
  <c r="G691" i="91"/>
  <c r="H691" i="91"/>
  <c r="I691" i="91"/>
  <c r="J691" i="91"/>
  <c r="K691" i="91"/>
  <c r="L691" i="91"/>
  <c r="M691" i="91"/>
  <c r="N691" i="91"/>
  <c r="O691" i="91"/>
  <c r="P691" i="91"/>
  <c r="Q691" i="91"/>
  <c r="C692" i="91"/>
  <c r="D692" i="91"/>
  <c r="E692" i="91"/>
  <c r="F692" i="91"/>
  <c r="G692" i="91"/>
  <c r="H692" i="91"/>
  <c r="I692" i="91"/>
  <c r="J692" i="91"/>
  <c r="K692" i="91"/>
  <c r="L692" i="91"/>
  <c r="M692" i="91"/>
  <c r="N692" i="91"/>
  <c r="O692" i="91"/>
  <c r="P692" i="91"/>
  <c r="Q692" i="91"/>
  <c r="C693" i="91"/>
  <c r="D693" i="91"/>
  <c r="E693" i="91"/>
  <c r="F693" i="91"/>
  <c r="G693" i="91"/>
  <c r="H693" i="91"/>
  <c r="I693" i="91"/>
  <c r="J693" i="91"/>
  <c r="K693" i="91"/>
  <c r="L693" i="91"/>
  <c r="M693" i="91"/>
  <c r="N693" i="91"/>
  <c r="O693" i="91"/>
  <c r="P693" i="91"/>
  <c r="D688" i="91"/>
  <c r="E688" i="91"/>
  <c r="F688" i="91"/>
  <c r="G688" i="91"/>
  <c r="H688" i="91"/>
  <c r="I688" i="91"/>
  <c r="J688" i="91"/>
  <c r="K688" i="91"/>
  <c r="L688" i="91"/>
  <c r="M688" i="91"/>
  <c r="N688" i="91"/>
  <c r="O688" i="91"/>
  <c r="P688" i="91"/>
  <c r="Q688" i="91"/>
  <c r="C688" i="91"/>
  <c r="Q686" i="91"/>
  <c r="C682" i="91"/>
  <c r="D682" i="91"/>
  <c r="E682" i="91"/>
  <c r="F682" i="91"/>
  <c r="G682" i="91"/>
  <c r="H682" i="91"/>
  <c r="I682" i="91"/>
  <c r="J682" i="91"/>
  <c r="K682" i="91"/>
  <c r="L682" i="91"/>
  <c r="M682" i="91"/>
  <c r="N682" i="91"/>
  <c r="O682" i="91"/>
  <c r="P682" i="91"/>
  <c r="Q682" i="91"/>
  <c r="C683" i="91"/>
  <c r="D683" i="91"/>
  <c r="E683" i="91"/>
  <c r="F683" i="91"/>
  <c r="G683" i="91"/>
  <c r="H683" i="91"/>
  <c r="I683" i="91"/>
  <c r="J683" i="91"/>
  <c r="K683" i="91"/>
  <c r="L683" i="91"/>
  <c r="M683" i="91"/>
  <c r="N683" i="91"/>
  <c r="O683" i="91"/>
  <c r="P683" i="91"/>
  <c r="Q683" i="91"/>
  <c r="C684" i="91"/>
  <c r="D684" i="91"/>
  <c r="E684" i="91"/>
  <c r="F684" i="91"/>
  <c r="G684" i="91"/>
  <c r="H684" i="91"/>
  <c r="I684" i="91"/>
  <c r="J684" i="91"/>
  <c r="K684" i="91"/>
  <c r="L684" i="91"/>
  <c r="M684" i="91"/>
  <c r="N684" i="91"/>
  <c r="O684" i="91"/>
  <c r="P684" i="91"/>
  <c r="Q684" i="91"/>
  <c r="C685" i="91"/>
  <c r="D685" i="91"/>
  <c r="E685" i="91"/>
  <c r="F685" i="91"/>
  <c r="G685" i="91"/>
  <c r="H685" i="91"/>
  <c r="I685" i="91"/>
  <c r="J685" i="91"/>
  <c r="K685" i="91"/>
  <c r="L685" i="91"/>
  <c r="M685" i="91"/>
  <c r="N685" i="91"/>
  <c r="O685" i="91"/>
  <c r="P685" i="91"/>
  <c r="Q685" i="91"/>
  <c r="C686" i="91"/>
  <c r="D686" i="91"/>
  <c r="E686" i="91"/>
  <c r="F686" i="91"/>
  <c r="G686" i="91"/>
  <c r="H686" i="91"/>
  <c r="I686" i="91"/>
  <c r="J686" i="91"/>
  <c r="K686" i="91"/>
  <c r="L686" i="91"/>
  <c r="M686" i="91"/>
  <c r="N686" i="91"/>
  <c r="O686" i="91"/>
  <c r="P686" i="91"/>
  <c r="D681" i="91"/>
  <c r="E681" i="91"/>
  <c r="F681" i="91"/>
  <c r="G681" i="91"/>
  <c r="H681" i="91"/>
  <c r="I681" i="91"/>
  <c r="J681" i="91"/>
  <c r="K681" i="91"/>
  <c r="L681" i="91"/>
  <c r="M681" i="91"/>
  <c r="N681" i="91"/>
  <c r="O681" i="91"/>
  <c r="P681" i="91"/>
  <c r="Q681" i="91"/>
  <c r="C681" i="91"/>
  <c r="Q679" i="91"/>
  <c r="C675" i="91"/>
  <c r="D675" i="91"/>
  <c r="E675" i="91"/>
  <c r="F675" i="91"/>
  <c r="G675" i="91"/>
  <c r="H675" i="91"/>
  <c r="I675" i="91"/>
  <c r="J675" i="91"/>
  <c r="K675" i="91"/>
  <c r="L675" i="91"/>
  <c r="M675" i="91"/>
  <c r="N675" i="91"/>
  <c r="O675" i="91"/>
  <c r="P675" i="91"/>
  <c r="Q675" i="91"/>
  <c r="C676" i="91"/>
  <c r="D676" i="91"/>
  <c r="E676" i="91"/>
  <c r="F676" i="91"/>
  <c r="G676" i="91"/>
  <c r="H676" i="91"/>
  <c r="I676" i="91"/>
  <c r="J676" i="91"/>
  <c r="K676" i="91"/>
  <c r="L676" i="91"/>
  <c r="M676" i="91"/>
  <c r="N676" i="91"/>
  <c r="O676" i="91"/>
  <c r="P676" i="91"/>
  <c r="Q676" i="91"/>
  <c r="C677" i="91"/>
  <c r="D677" i="91"/>
  <c r="E677" i="91"/>
  <c r="F677" i="91"/>
  <c r="G677" i="91"/>
  <c r="H677" i="91"/>
  <c r="I677" i="91"/>
  <c r="J677" i="91"/>
  <c r="K677" i="91"/>
  <c r="L677" i="91"/>
  <c r="M677" i="91"/>
  <c r="N677" i="91"/>
  <c r="O677" i="91"/>
  <c r="P677" i="91"/>
  <c r="Q677" i="91"/>
  <c r="C678" i="91"/>
  <c r="D678" i="91"/>
  <c r="E678" i="91"/>
  <c r="F678" i="91"/>
  <c r="G678" i="91"/>
  <c r="H678" i="91"/>
  <c r="I678" i="91"/>
  <c r="J678" i="91"/>
  <c r="K678" i="91"/>
  <c r="L678" i="91"/>
  <c r="M678" i="91"/>
  <c r="N678" i="91"/>
  <c r="O678" i="91"/>
  <c r="P678" i="91"/>
  <c r="Q678" i="91"/>
  <c r="C679" i="91"/>
  <c r="D679" i="91"/>
  <c r="E679" i="91"/>
  <c r="F679" i="91"/>
  <c r="G679" i="91"/>
  <c r="H679" i="91"/>
  <c r="I679" i="91"/>
  <c r="J679" i="91"/>
  <c r="K679" i="91"/>
  <c r="L679" i="91"/>
  <c r="M679" i="91"/>
  <c r="N679" i="91"/>
  <c r="O679" i="91"/>
  <c r="P679" i="91"/>
  <c r="D674" i="91"/>
  <c r="E674" i="91"/>
  <c r="F674" i="91"/>
  <c r="G674" i="91"/>
  <c r="H674" i="91"/>
  <c r="I674" i="91"/>
  <c r="J674" i="91"/>
  <c r="K674" i="91"/>
  <c r="L674" i="91"/>
  <c r="M674" i="91"/>
  <c r="N674" i="91"/>
  <c r="O674" i="91"/>
  <c r="P674" i="91"/>
  <c r="Q674" i="91"/>
  <c r="C674" i="91"/>
  <c r="Q672" i="91"/>
  <c r="C668" i="91"/>
  <c r="D668" i="91"/>
  <c r="E668" i="91"/>
  <c r="F668" i="91"/>
  <c r="G668" i="91"/>
  <c r="H668" i="91"/>
  <c r="I668" i="91"/>
  <c r="J668" i="91"/>
  <c r="K668" i="91"/>
  <c r="L668" i="91"/>
  <c r="M668" i="91"/>
  <c r="N668" i="91"/>
  <c r="O668" i="91"/>
  <c r="P668" i="91"/>
  <c r="Q668" i="91"/>
  <c r="C669" i="91"/>
  <c r="D669" i="91"/>
  <c r="E669" i="91"/>
  <c r="F669" i="91"/>
  <c r="G669" i="91"/>
  <c r="H669" i="91"/>
  <c r="I669" i="91"/>
  <c r="J669" i="91"/>
  <c r="K669" i="91"/>
  <c r="L669" i="91"/>
  <c r="M669" i="91"/>
  <c r="N669" i="91"/>
  <c r="O669" i="91"/>
  <c r="P669" i="91"/>
  <c r="Q669" i="91"/>
  <c r="C670" i="91"/>
  <c r="D670" i="91"/>
  <c r="E670" i="91"/>
  <c r="F670" i="91"/>
  <c r="G670" i="91"/>
  <c r="H670" i="91"/>
  <c r="I670" i="91"/>
  <c r="J670" i="91"/>
  <c r="K670" i="91"/>
  <c r="L670" i="91"/>
  <c r="M670" i="91"/>
  <c r="N670" i="91"/>
  <c r="O670" i="91"/>
  <c r="P670" i="91"/>
  <c r="Q670" i="91"/>
  <c r="C671" i="91"/>
  <c r="D671" i="91"/>
  <c r="E671" i="91"/>
  <c r="F671" i="91"/>
  <c r="G671" i="91"/>
  <c r="H671" i="91"/>
  <c r="I671" i="91"/>
  <c r="J671" i="91"/>
  <c r="K671" i="91"/>
  <c r="L671" i="91"/>
  <c r="M671" i="91"/>
  <c r="N671" i="91"/>
  <c r="O671" i="91"/>
  <c r="P671" i="91"/>
  <c r="Q671" i="91"/>
  <c r="C672" i="91"/>
  <c r="D672" i="91"/>
  <c r="E672" i="91"/>
  <c r="F672" i="91"/>
  <c r="G672" i="91"/>
  <c r="H672" i="91"/>
  <c r="I672" i="91"/>
  <c r="J672" i="91"/>
  <c r="K672" i="91"/>
  <c r="L672" i="91"/>
  <c r="M672" i="91"/>
  <c r="N672" i="91"/>
  <c r="O672" i="91"/>
  <c r="P672" i="91"/>
  <c r="D667" i="91"/>
  <c r="E667" i="91"/>
  <c r="F667" i="91"/>
  <c r="G667" i="91"/>
  <c r="H667" i="91"/>
  <c r="I667" i="91"/>
  <c r="J667" i="91"/>
  <c r="K667" i="91"/>
  <c r="L667" i="91"/>
  <c r="M667" i="91"/>
  <c r="N667" i="91"/>
  <c r="O667" i="91"/>
  <c r="P667" i="91"/>
  <c r="Q667" i="91"/>
  <c r="C667" i="91"/>
  <c r="Q665" i="91"/>
  <c r="C661" i="91"/>
  <c r="D661" i="91"/>
  <c r="E661" i="91"/>
  <c r="F661" i="91"/>
  <c r="G661" i="91"/>
  <c r="H661" i="91"/>
  <c r="I661" i="91"/>
  <c r="J661" i="91"/>
  <c r="K661" i="91"/>
  <c r="L661" i="91"/>
  <c r="M661" i="91"/>
  <c r="N661" i="91"/>
  <c r="O661" i="91"/>
  <c r="P661" i="91"/>
  <c r="Q661" i="91"/>
  <c r="C662" i="91"/>
  <c r="D662" i="91"/>
  <c r="E662" i="91"/>
  <c r="F662" i="91"/>
  <c r="G662" i="91"/>
  <c r="H662" i="91"/>
  <c r="I662" i="91"/>
  <c r="J662" i="91"/>
  <c r="K662" i="91"/>
  <c r="L662" i="91"/>
  <c r="M662" i="91"/>
  <c r="N662" i="91"/>
  <c r="O662" i="91"/>
  <c r="P662" i="91"/>
  <c r="Q662" i="91"/>
  <c r="C663" i="91"/>
  <c r="D663" i="91"/>
  <c r="E663" i="91"/>
  <c r="F663" i="91"/>
  <c r="G663" i="91"/>
  <c r="H663" i="91"/>
  <c r="I663" i="91"/>
  <c r="J663" i="91"/>
  <c r="K663" i="91"/>
  <c r="L663" i="91"/>
  <c r="M663" i="91"/>
  <c r="N663" i="91"/>
  <c r="O663" i="91"/>
  <c r="P663" i="91"/>
  <c r="Q663" i="91"/>
  <c r="C664" i="91"/>
  <c r="D664" i="91"/>
  <c r="E664" i="91"/>
  <c r="F664" i="91"/>
  <c r="G664" i="91"/>
  <c r="H664" i="91"/>
  <c r="I664" i="91"/>
  <c r="J664" i="91"/>
  <c r="K664" i="91"/>
  <c r="L664" i="91"/>
  <c r="M664" i="91"/>
  <c r="N664" i="91"/>
  <c r="O664" i="91"/>
  <c r="P664" i="91"/>
  <c r="Q664" i="91"/>
  <c r="C665" i="91"/>
  <c r="D665" i="91"/>
  <c r="E665" i="91"/>
  <c r="F665" i="91"/>
  <c r="G665" i="91"/>
  <c r="H665" i="91"/>
  <c r="I665" i="91"/>
  <c r="J665" i="91"/>
  <c r="K665" i="91"/>
  <c r="L665" i="91"/>
  <c r="M665" i="91"/>
  <c r="N665" i="91"/>
  <c r="O665" i="91"/>
  <c r="P665" i="91"/>
  <c r="D660" i="91"/>
  <c r="E660" i="91"/>
  <c r="F660" i="91"/>
  <c r="G660" i="91"/>
  <c r="H660" i="91"/>
  <c r="I660" i="91"/>
  <c r="J660" i="91"/>
  <c r="K660" i="91"/>
  <c r="L660" i="91"/>
  <c r="M660" i="91"/>
  <c r="N660" i="91"/>
  <c r="O660" i="91"/>
  <c r="P660" i="91"/>
  <c r="Q660" i="91"/>
  <c r="C660" i="91"/>
  <c r="Q658" i="91"/>
  <c r="C654" i="91"/>
  <c r="D654" i="91"/>
  <c r="E654" i="91"/>
  <c r="F654" i="91"/>
  <c r="G654" i="91"/>
  <c r="H654" i="91"/>
  <c r="I654" i="91"/>
  <c r="J654" i="91"/>
  <c r="K654" i="91"/>
  <c r="L654" i="91"/>
  <c r="M654" i="91"/>
  <c r="N654" i="91"/>
  <c r="O654" i="91"/>
  <c r="P654" i="91"/>
  <c r="Q654" i="91"/>
  <c r="C655" i="91"/>
  <c r="D655" i="91"/>
  <c r="E655" i="91"/>
  <c r="F655" i="91"/>
  <c r="G655" i="91"/>
  <c r="H655" i="91"/>
  <c r="I655" i="91"/>
  <c r="J655" i="91"/>
  <c r="K655" i="91"/>
  <c r="L655" i="91"/>
  <c r="M655" i="91"/>
  <c r="N655" i="91"/>
  <c r="O655" i="91"/>
  <c r="P655" i="91"/>
  <c r="Q655" i="91"/>
  <c r="C656" i="91"/>
  <c r="D656" i="91"/>
  <c r="E656" i="91"/>
  <c r="F656" i="91"/>
  <c r="G656" i="91"/>
  <c r="H656" i="91"/>
  <c r="I656" i="91"/>
  <c r="J656" i="91"/>
  <c r="K656" i="91"/>
  <c r="L656" i="91"/>
  <c r="M656" i="91"/>
  <c r="N656" i="91"/>
  <c r="O656" i="91"/>
  <c r="P656" i="91"/>
  <c r="Q656" i="91"/>
  <c r="C657" i="91"/>
  <c r="D657" i="91"/>
  <c r="E657" i="91"/>
  <c r="F657" i="91"/>
  <c r="G657" i="91"/>
  <c r="H657" i="91"/>
  <c r="I657" i="91"/>
  <c r="J657" i="91"/>
  <c r="K657" i="91"/>
  <c r="L657" i="91"/>
  <c r="M657" i="91"/>
  <c r="N657" i="91"/>
  <c r="O657" i="91"/>
  <c r="P657" i="91"/>
  <c r="Q657" i="91"/>
  <c r="C658" i="91"/>
  <c r="D658" i="91"/>
  <c r="E658" i="91"/>
  <c r="F658" i="91"/>
  <c r="G658" i="91"/>
  <c r="H658" i="91"/>
  <c r="I658" i="91"/>
  <c r="J658" i="91"/>
  <c r="K658" i="91"/>
  <c r="L658" i="91"/>
  <c r="M658" i="91"/>
  <c r="N658" i="91"/>
  <c r="O658" i="91"/>
  <c r="P658" i="91"/>
  <c r="D653" i="91"/>
  <c r="E653" i="91"/>
  <c r="F653" i="91"/>
  <c r="G653" i="91"/>
  <c r="H653" i="91"/>
  <c r="I653" i="91"/>
  <c r="J653" i="91"/>
  <c r="K653" i="91"/>
  <c r="L653" i="91"/>
  <c r="M653" i="91"/>
  <c r="N653" i="91"/>
  <c r="O653" i="91"/>
  <c r="P653" i="91"/>
  <c r="Q653" i="91"/>
  <c r="C653" i="91"/>
  <c r="Q651" i="91"/>
  <c r="C647" i="91"/>
  <c r="D647" i="91"/>
  <c r="E647" i="91"/>
  <c r="F647" i="91"/>
  <c r="G647" i="91"/>
  <c r="H647" i="91"/>
  <c r="I647" i="91"/>
  <c r="J647" i="91"/>
  <c r="K647" i="91"/>
  <c r="L647" i="91"/>
  <c r="M647" i="91"/>
  <c r="N647" i="91"/>
  <c r="O647" i="91"/>
  <c r="P647" i="91"/>
  <c r="Q647" i="91"/>
  <c r="C648" i="91"/>
  <c r="D648" i="91"/>
  <c r="E648" i="91"/>
  <c r="F648" i="91"/>
  <c r="G648" i="91"/>
  <c r="H648" i="91"/>
  <c r="I648" i="91"/>
  <c r="J648" i="91"/>
  <c r="K648" i="91"/>
  <c r="L648" i="91"/>
  <c r="M648" i="91"/>
  <c r="N648" i="91"/>
  <c r="O648" i="91"/>
  <c r="P648" i="91"/>
  <c r="Q648" i="91"/>
  <c r="C649" i="91"/>
  <c r="D649" i="91"/>
  <c r="E649" i="91"/>
  <c r="F649" i="91"/>
  <c r="G649" i="91"/>
  <c r="H649" i="91"/>
  <c r="I649" i="91"/>
  <c r="J649" i="91"/>
  <c r="K649" i="91"/>
  <c r="L649" i="91"/>
  <c r="M649" i="91"/>
  <c r="N649" i="91"/>
  <c r="O649" i="91"/>
  <c r="P649" i="91"/>
  <c r="Q649" i="91"/>
  <c r="C650" i="91"/>
  <c r="D650" i="91"/>
  <c r="E650" i="91"/>
  <c r="F650" i="91"/>
  <c r="G650" i="91"/>
  <c r="H650" i="91"/>
  <c r="I650" i="91"/>
  <c r="J650" i="91"/>
  <c r="K650" i="91"/>
  <c r="L650" i="91"/>
  <c r="M650" i="91"/>
  <c r="N650" i="91"/>
  <c r="O650" i="91"/>
  <c r="P650" i="91"/>
  <c r="Q650" i="91"/>
  <c r="C651" i="91"/>
  <c r="D651" i="91"/>
  <c r="E651" i="91"/>
  <c r="F651" i="91"/>
  <c r="G651" i="91"/>
  <c r="H651" i="91"/>
  <c r="I651" i="91"/>
  <c r="J651" i="91"/>
  <c r="K651" i="91"/>
  <c r="L651" i="91"/>
  <c r="M651" i="91"/>
  <c r="N651" i="91"/>
  <c r="O651" i="91"/>
  <c r="P651" i="91"/>
  <c r="D646" i="91"/>
  <c r="E646" i="91"/>
  <c r="F646" i="91"/>
  <c r="G646" i="91"/>
  <c r="H646" i="91"/>
  <c r="I646" i="91"/>
  <c r="J646" i="91"/>
  <c r="K646" i="91"/>
  <c r="L646" i="91"/>
  <c r="M646" i="91"/>
  <c r="N646" i="91"/>
  <c r="O646" i="91"/>
  <c r="P646" i="91"/>
  <c r="Q646" i="91"/>
  <c r="C646" i="91"/>
  <c r="Q644" i="91"/>
  <c r="C640" i="91"/>
  <c r="D640" i="91"/>
  <c r="E640" i="91"/>
  <c r="F640" i="91"/>
  <c r="G640" i="91"/>
  <c r="H640" i="91"/>
  <c r="I640" i="91"/>
  <c r="J640" i="91"/>
  <c r="K640" i="91"/>
  <c r="L640" i="91"/>
  <c r="M640" i="91"/>
  <c r="N640" i="91"/>
  <c r="O640" i="91"/>
  <c r="P640" i="91"/>
  <c r="Q640" i="91"/>
  <c r="C641" i="91"/>
  <c r="D641" i="91"/>
  <c r="E641" i="91"/>
  <c r="F641" i="91"/>
  <c r="G641" i="91"/>
  <c r="H641" i="91"/>
  <c r="I641" i="91"/>
  <c r="J641" i="91"/>
  <c r="K641" i="91"/>
  <c r="L641" i="91"/>
  <c r="M641" i="91"/>
  <c r="N641" i="91"/>
  <c r="O641" i="91"/>
  <c r="P641" i="91"/>
  <c r="Q641" i="91"/>
  <c r="C642" i="91"/>
  <c r="D642" i="91"/>
  <c r="E642" i="91"/>
  <c r="F642" i="91"/>
  <c r="G642" i="91"/>
  <c r="H642" i="91"/>
  <c r="I642" i="91"/>
  <c r="J642" i="91"/>
  <c r="K642" i="91"/>
  <c r="L642" i="91"/>
  <c r="M642" i="91"/>
  <c r="N642" i="91"/>
  <c r="O642" i="91"/>
  <c r="P642" i="91"/>
  <c r="Q642" i="91"/>
  <c r="C643" i="91"/>
  <c r="D643" i="91"/>
  <c r="E643" i="91"/>
  <c r="F643" i="91"/>
  <c r="G643" i="91"/>
  <c r="H643" i="91"/>
  <c r="I643" i="91"/>
  <c r="J643" i="91"/>
  <c r="K643" i="91"/>
  <c r="L643" i="91"/>
  <c r="M643" i="91"/>
  <c r="N643" i="91"/>
  <c r="O643" i="91"/>
  <c r="P643" i="91"/>
  <c r="Q643" i="91"/>
  <c r="C644" i="91"/>
  <c r="D644" i="91"/>
  <c r="E644" i="91"/>
  <c r="F644" i="91"/>
  <c r="G644" i="91"/>
  <c r="H644" i="91"/>
  <c r="I644" i="91"/>
  <c r="J644" i="91"/>
  <c r="K644" i="91"/>
  <c r="L644" i="91"/>
  <c r="M644" i="91"/>
  <c r="N644" i="91"/>
  <c r="O644" i="91"/>
  <c r="P644" i="91"/>
  <c r="D639" i="91"/>
  <c r="E639" i="91"/>
  <c r="F639" i="91"/>
  <c r="G639" i="91"/>
  <c r="H639" i="91"/>
  <c r="I639" i="91"/>
  <c r="J639" i="91"/>
  <c r="K639" i="91"/>
  <c r="L639" i="91"/>
  <c r="M639" i="91"/>
  <c r="N639" i="91"/>
  <c r="O639" i="91"/>
  <c r="P639" i="91"/>
  <c r="Q639" i="91"/>
  <c r="C639" i="91"/>
  <c r="Q637" i="91"/>
  <c r="C633" i="91"/>
  <c r="D633" i="91"/>
  <c r="E633" i="91"/>
  <c r="F633" i="91"/>
  <c r="G633" i="91"/>
  <c r="H633" i="91"/>
  <c r="I633" i="91"/>
  <c r="J633" i="91"/>
  <c r="K633" i="91"/>
  <c r="L633" i="91"/>
  <c r="M633" i="91"/>
  <c r="N633" i="91"/>
  <c r="O633" i="91"/>
  <c r="P633" i="91"/>
  <c r="Q633" i="91"/>
  <c r="C634" i="91"/>
  <c r="D634" i="91"/>
  <c r="E634" i="91"/>
  <c r="F634" i="91"/>
  <c r="G634" i="91"/>
  <c r="H634" i="91"/>
  <c r="I634" i="91"/>
  <c r="J634" i="91"/>
  <c r="K634" i="91"/>
  <c r="L634" i="91"/>
  <c r="M634" i="91"/>
  <c r="N634" i="91"/>
  <c r="O634" i="91"/>
  <c r="P634" i="91"/>
  <c r="Q634" i="91"/>
  <c r="C635" i="91"/>
  <c r="D635" i="91"/>
  <c r="E635" i="91"/>
  <c r="F635" i="91"/>
  <c r="G635" i="91"/>
  <c r="H635" i="91"/>
  <c r="I635" i="91"/>
  <c r="J635" i="91"/>
  <c r="K635" i="91"/>
  <c r="L635" i="91"/>
  <c r="M635" i="91"/>
  <c r="N635" i="91"/>
  <c r="O635" i="91"/>
  <c r="P635" i="91"/>
  <c r="Q635" i="91"/>
  <c r="C636" i="91"/>
  <c r="D636" i="91"/>
  <c r="E636" i="91"/>
  <c r="F636" i="91"/>
  <c r="G636" i="91"/>
  <c r="H636" i="91"/>
  <c r="I636" i="91"/>
  <c r="J636" i="91"/>
  <c r="K636" i="91"/>
  <c r="L636" i="91"/>
  <c r="M636" i="91"/>
  <c r="N636" i="91"/>
  <c r="O636" i="91"/>
  <c r="P636" i="91"/>
  <c r="Q636" i="91"/>
  <c r="C637" i="91"/>
  <c r="D637" i="91"/>
  <c r="E637" i="91"/>
  <c r="F637" i="91"/>
  <c r="G637" i="91"/>
  <c r="H637" i="91"/>
  <c r="I637" i="91"/>
  <c r="J637" i="91"/>
  <c r="K637" i="91"/>
  <c r="L637" i="91"/>
  <c r="M637" i="91"/>
  <c r="N637" i="91"/>
  <c r="O637" i="91"/>
  <c r="P637" i="91"/>
  <c r="D632" i="91"/>
  <c r="E632" i="91"/>
  <c r="F632" i="91"/>
  <c r="G632" i="91"/>
  <c r="H632" i="91"/>
  <c r="I632" i="91"/>
  <c r="J632" i="91"/>
  <c r="K632" i="91"/>
  <c r="L632" i="91"/>
  <c r="M632" i="91"/>
  <c r="N632" i="91"/>
  <c r="O632" i="91"/>
  <c r="P632" i="91"/>
  <c r="Q632" i="91"/>
  <c r="C632" i="91"/>
  <c r="Q630" i="91"/>
  <c r="C626" i="91"/>
  <c r="D626" i="91"/>
  <c r="E626" i="91"/>
  <c r="F626" i="91"/>
  <c r="G626" i="91"/>
  <c r="H626" i="91"/>
  <c r="I626" i="91"/>
  <c r="J626" i="91"/>
  <c r="K626" i="91"/>
  <c r="L626" i="91"/>
  <c r="M626" i="91"/>
  <c r="N626" i="91"/>
  <c r="O626" i="91"/>
  <c r="P626" i="91"/>
  <c r="Q626" i="91"/>
  <c r="C627" i="91"/>
  <c r="D627" i="91"/>
  <c r="E627" i="91"/>
  <c r="F627" i="91"/>
  <c r="G627" i="91"/>
  <c r="H627" i="91"/>
  <c r="I627" i="91"/>
  <c r="J627" i="91"/>
  <c r="K627" i="91"/>
  <c r="L627" i="91"/>
  <c r="M627" i="91"/>
  <c r="N627" i="91"/>
  <c r="O627" i="91"/>
  <c r="P627" i="91"/>
  <c r="Q627" i="91"/>
  <c r="C628" i="91"/>
  <c r="D628" i="91"/>
  <c r="E628" i="91"/>
  <c r="F628" i="91"/>
  <c r="G628" i="91"/>
  <c r="H628" i="91"/>
  <c r="I628" i="91"/>
  <c r="J628" i="91"/>
  <c r="K628" i="91"/>
  <c r="L628" i="91"/>
  <c r="M628" i="91"/>
  <c r="N628" i="91"/>
  <c r="O628" i="91"/>
  <c r="P628" i="91"/>
  <c r="Q628" i="91"/>
  <c r="C629" i="91"/>
  <c r="D629" i="91"/>
  <c r="E629" i="91"/>
  <c r="F629" i="91"/>
  <c r="G629" i="91"/>
  <c r="H629" i="91"/>
  <c r="I629" i="91"/>
  <c r="J629" i="91"/>
  <c r="K629" i="91"/>
  <c r="L629" i="91"/>
  <c r="M629" i="91"/>
  <c r="N629" i="91"/>
  <c r="O629" i="91"/>
  <c r="P629" i="91"/>
  <c r="Q629" i="91"/>
  <c r="C630" i="91"/>
  <c r="D630" i="91"/>
  <c r="E630" i="91"/>
  <c r="F630" i="91"/>
  <c r="G630" i="91"/>
  <c r="H630" i="91"/>
  <c r="I630" i="91"/>
  <c r="J630" i="91"/>
  <c r="K630" i="91"/>
  <c r="L630" i="91"/>
  <c r="M630" i="91"/>
  <c r="N630" i="91"/>
  <c r="O630" i="91"/>
  <c r="P630" i="91"/>
  <c r="D625" i="91"/>
  <c r="E625" i="91"/>
  <c r="F625" i="91"/>
  <c r="G625" i="91"/>
  <c r="H625" i="91"/>
  <c r="I625" i="91"/>
  <c r="J625" i="91"/>
  <c r="K625" i="91"/>
  <c r="L625" i="91"/>
  <c r="M625" i="91"/>
  <c r="N625" i="91"/>
  <c r="O625" i="91"/>
  <c r="P625" i="91"/>
  <c r="Q625" i="91"/>
  <c r="C625" i="91"/>
  <c r="Q623" i="91"/>
  <c r="C619" i="91"/>
  <c r="D619" i="91"/>
  <c r="E619" i="91"/>
  <c r="F619" i="91"/>
  <c r="G619" i="91"/>
  <c r="H619" i="91"/>
  <c r="I619" i="91"/>
  <c r="J619" i="91"/>
  <c r="K619" i="91"/>
  <c r="L619" i="91"/>
  <c r="M619" i="91"/>
  <c r="N619" i="91"/>
  <c r="O619" i="91"/>
  <c r="P619" i="91"/>
  <c r="Q619" i="91"/>
  <c r="C620" i="91"/>
  <c r="D620" i="91"/>
  <c r="E620" i="91"/>
  <c r="F620" i="91"/>
  <c r="G620" i="91"/>
  <c r="H620" i="91"/>
  <c r="I620" i="91"/>
  <c r="J620" i="91"/>
  <c r="K620" i="91"/>
  <c r="L620" i="91"/>
  <c r="M620" i="91"/>
  <c r="N620" i="91"/>
  <c r="O620" i="91"/>
  <c r="P620" i="91"/>
  <c r="Q620" i="91"/>
  <c r="C621" i="91"/>
  <c r="D621" i="91"/>
  <c r="E621" i="91"/>
  <c r="F621" i="91"/>
  <c r="G621" i="91"/>
  <c r="H621" i="91"/>
  <c r="I621" i="91"/>
  <c r="J621" i="91"/>
  <c r="K621" i="91"/>
  <c r="L621" i="91"/>
  <c r="M621" i="91"/>
  <c r="N621" i="91"/>
  <c r="O621" i="91"/>
  <c r="P621" i="91"/>
  <c r="Q621" i="91"/>
  <c r="C622" i="91"/>
  <c r="D622" i="91"/>
  <c r="E622" i="91"/>
  <c r="F622" i="91"/>
  <c r="G622" i="91"/>
  <c r="H622" i="91"/>
  <c r="I622" i="91"/>
  <c r="J622" i="91"/>
  <c r="K622" i="91"/>
  <c r="L622" i="91"/>
  <c r="M622" i="91"/>
  <c r="N622" i="91"/>
  <c r="O622" i="91"/>
  <c r="P622" i="91"/>
  <c r="Q622" i="91"/>
  <c r="C623" i="91"/>
  <c r="D623" i="91"/>
  <c r="E623" i="91"/>
  <c r="F623" i="91"/>
  <c r="G623" i="91"/>
  <c r="H623" i="91"/>
  <c r="I623" i="91"/>
  <c r="J623" i="91"/>
  <c r="K623" i="91"/>
  <c r="L623" i="91"/>
  <c r="M623" i="91"/>
  <c r="N623" i="91"/>
  <c r="O623" i="91"/>
  <c r="P623" i="91"/>
  <c r="D618" i="91"/>
  <c r="E618" i="91"/>
  <c r="F618" i="91"/>
  <c r="G618" i="91"/>
  <c r="H618" i="91"/>
  <c r="I618" i="91"/>
  <c r="J618" i="91"/>
  <c r="K618" i="91"/>
  <c r="L618" i="91"/>
  <c r="M618" i="91"/>
  <c r="N618" i="91"/>
  <c r="O618" i="91"/>
  <c r="P618" i="91"/>
  <c r="Q618" i="91"/>
  <c r="C618" i="91"/>
  <c r="Q616" i="91"/>
  <c r="C612" i="91"/>
  <c r="D612" i="91"/>
  <c r="E612" i="91"/>
  <c r="F612" i="91"/>
  <c r="G612" i="91"/>
  <c r="H612" i="91"/>
  <c r="I612" i="91"/>
  <c r="J612" i="91"/>
  <c r="K612" i="91"/>
  <c r="L612" i="91"/>
  <c r="M612" i="91"/>
  <c r="N612" i="91"/>
  <c r="O612" i="91"/>
  <c r="P612" i="91"/>
  <c r="Q612" i="91"/>
  <c r="C613" i="91"/>
  <c r="D613" i="91"/>
  <c r="E613" i="91"/>
  <c r="F613" i="91"/>
  <c r="G613" i="91"/>
  <c r="H613" i="91"/>
  <c r="I613" i="91"/>
  <c r="J613" i="91"/>
  <c r="K613" i="91"/>
  <c r="L613" i="91"/>
  <c r="M613" i="91"/>
  <c r="N613" i="91"/>
  <c r="O613" i="91"/>
  <c r="P613" i="91"/>
  <c r="Q613" i="91"/>
  <c r="C614" i="91"/>
  <c r="D614" i="91"/>
  <c r="E614" i="91"/>
  <c r="F614" i="91"/>
  <c r="G614" i="91"/>
  <c r="H614" i="91"/>
  <c r="I614" i="91"/>
  <c r="J614" i="91"/>
  <c r="K614" i="91"/>
  <c r="L614" i="91"/>
  <c r="M614" i="91"/>
  <c r="N614" i="91"/>
  <c r="O614" i="91"/>
  <c r="P614" i="91"/>
  <c r="Q614" i="91"/>
  <c r="C615" i="91"/>
  <c r="D615" i="91"/>
  <c r="E615" i="91"/>
  <c r="F615" i="91"/>
  <c r="G615" i="91"/>
  <c r="H615" i="91"/>
  <c r="I615" i="91"/>
  <c r="J615" i="91"/>
  <c r="K615" i="91"/>
  <c r="L615" i="91"/>
  <c r="M615" i="91"/>
  <c r="N615" i="91"/>
  <c r="O615" i="91"/>
  <c r="P615" i="91"/>
  <c r="Q615" i="91"/>
  <c r="C616" i="91"/>
  <c r="D616" i="91"/>
  <c r="E616" i="91"/>
  <c r="F616" i="91"/>
  <c r="G616" i="91"/>
  <c r="H616" i="91"/>
  <c r="I616" i="91"/>
  <c r="J616" i="91"/>
  <c r="K616" i="91"/>
  <c r="L616" i="91"/>
  <c r="M616" i="91"/>
  <c r="N616" i="91"/>
  <c r="O616" i="91"/>
  <c r="P616" i="91"/>
  <c r="D611" i="91"/>
  <c r="E611" i="91"/>
  <c r="F611" i="91"/>
  <c r="G611" i="91"/>
  <c r="H611" i="91"/>
  <c r="I611" i="91"/>
  <c r="J611" i="91"/>
  <c r="K611" i="91"/>
  <c r="L611" i="91"/>
  <c r="M611" i="91"/>
  <c r="N611" i="91"/>
  <c r="O611" i="91"/>
  <c r="P611" i="91"/>
  <c r="Q611" i="91"/>
  <c r="C611" i="91"/>
  <c r="Q609" i="91"/>
  <c r="C605" i="91"/>
  <c r="D605" i="91"/>
  <c r="E605" i="91"/>
  <c r="F605" i="91"/>
  <c r="G605" i="91"/>
  <c r="H605" i="91"/>
  <c r="I605" i="91"/>
  <c r="J605" i="91"/>
  <c r="K605" i="91"/>
  <c r="L605" i="91"/>
  <c r="M605" i="91"/>
  <c r="N605" i="91"/>
  <c r="O605" i="91"/>
  <c r="P605" i="91"/>
  <c r="Q605" i="91"/>
  <c r="C606" i="91"/>
  <c r="D606" i="91"/>
  <c r="E606" i="91"/>
  <c r="F606" i="91"/>
  <c r="G606" i="91"/>
  <c r="H606" i="91"/>
  <c r="I606" i="91"/>
  <c r="J606" i="91"/>
  <c r="K606" i="91"/>
  <c r="L606" i="91"/>
  <c r="M606" i="91"/>
  <c r="N606" i="91"/>
  <c r="O606" i="91"/>
  <c r="P606" i="91"/>
  <c r="Q606" i="91"/>
  <c r="C607" i="91"/>
  <c r="D607" i="91"/>
  <c r="E607" i="91"/>
  <c r="F607" i="91"/>
  <c r="G607" i="91"/>
  <c r="H607" i="91"/>
  <c r="I607" i="91"/>
  <c r="J607" i="91"/>
  <c r="K607" i="91"/>
  <c r="L607" i="91"/>
  <c r="M607" i="91"/>
  <c r="N607" i="91"/>
  <c r="O607" i="91"/>
  <c r="P607" i="91"/>
  <c r="Q607" i="91"/>
  <c r="C608" i="91"/>
  <c r="D608" i="91"/>
  <c r="E608" i="91"/>
  <c r="F608" i="91"/>
  <c r="G608" i="91"/>
  <c r="H608" i="91"/>
  <c r="I608" i="91"/>
  <c r="J608" i="91"/>
  <c r="K608" i="91"/>
  <c r="L608" i="91"/>
  <c r="M608" i="91"/>
  <c r="N608" i="91"/>
  <c r="O608" i="91"/>
  <c r="P608" i="91"/>
  <c r="Q608" i="91"/>
  <c r="C609" i="91"/>
  <c r="D609" i="91"/>
  <c r="E609" i="91"/>
  <c r="F609" i="91"/>
  <c r="G609" i="91"/>
  <c r="H609" i="91"/>
  <c r="I609" i="91"/>
  <c r="J609" i="91"/>
  <c r="K609" i="91"/>
  <c r="L609" i="91"/>
  <c r="M609" i="91"/>
  <c r="N609" i="91"/>
  <c r="O609" i="91"/>
  <c r="P609" i="91"/>
  <c r="D604" i="91"/>
  <c r="E604" i="91"/>
  <c r="F604" i="91"/>
  <c r="G604" i="91"/>
  <c r="H604" i="91"/>
  <c r="I604" i="91"/>
  <c r="J604" i="91"/>
  <c r="K604" i="91"/>
  <c r="L604" i="91"/>
  <c r="M604" i="91"/>
  <c r="N604" i="91"/>
  <c r="O604" i="91"/>
  <c r="P604" i="91"/>
  <c r="Q604" i="91"/>
  <c r="C604" i="91"/>
  <c r="Q617" i="91" l="1"/>
  <c r="Q602" i="91"/>
  <c r="C598" i="91"/>
  <c r="D598" i="91"/>
  <c r="E598" i="91"/>
  <c r="F598" i="91"/>
  <c r="G598" i="91"/>
  <c r="H598" i="91"/>
  <c r="I598" i="91"/>
  <c r="J598" i="91"/>
  <c r="K598" i="91"/>
  <c r="L598" i="91"/>
  <c r="M598" i="91"/>
  <c r="N598" i="91"/>
  <c r="O598" i="91"/>
  <c r="P598" i="91"/>
  <c r="Q598" i="91"/>
  <c r="C599" i="91"/>
  <c r="D599" i="91"/>
  <c r="E599" i="91"/>
  <c r="F599" i="91"/>
  <c r="G599" i="91"/>
  <c r="H599" i="91"/>
  <c r="I599" i="91"/>
  <c r="J599" i="91"/>
  <c r="K599" i="91"/>
  <c r="L599" i="91"/>
  <c r="M599" i="91"/>
  <c r="N599" i="91"/>
  <c r="O599" i="91"/>
  <c r="P599" i="91"/>
  <c r="Q599" i="91"/>
  <c r="C600" i="91"/>
  <c r="D600" i="91"/>
  <c r="E600" i="91"/>
  <c r="F600" i="91"/>
  <c r="G600" i="91"/>
  <c r="H600" i="91"/>
  <c r="I600" i="91"/>
  <c r="J600" i="91"/>
  <c r="K600" i="91"/>
  <c r="L600" i="91"/>
  <c r="M600" i="91"/>
  <c r="N600" i="91"/>
  <c r="O600" i="91"/>
  <c r="P600" i="91"/>
  <c r="Q600" i="91"/>
  <c r="C601" i="91"/>
  <c r="D601" i="91"/>
  <c r="E601" i="91"/>
  <c r="F601" i="91"/>
  <c r="G601" i="91"/>
  <c r="H601" i="91"/>
  <c r="I601" i="91"/>
  <c r="J601" i="91"/>
  <c r="K601" i="91"/>
  <c r="L601" i="91"/>
  <c r="M601" i="91"/>
  <c r="N601" i="91"/>
  <c r="O601" i="91"/>
  <c r="P601" i="91"/>
  <c r="Q601" i="91"/>
  <c r="C602" i="91"/>
  <c r="D602" i="91"/>
  <c r="E602" i="91"/>
  <c r="F602" i="91"/>
  <c r="G602" i="91"/>
  <c r="H602" i="91"/>
  <c r="I602" i="91"/>
  <c r="J602" i="91"/>
  <c r="K602" i="91"/>
  <c r="L602" i="91"/>
  <c r="M602" i="91"/>
  <c r="N602" i="91"/>
  <c r="O602" i="91"/>
  <c r="P602" i="91"/>
  <c r="D597" i="91"/>
  <c r="E597" i="91"/>
  <c r="F597" i="91"/>
  <c r="G597" i="91"/>
  <c r="H597" i="91"/>
  <c r="I597" i="91"/>
  <c r="J597" i="91"/>
  <c r="K597" i="91"/>
  <c r="L597" i="91"/>
  <c r="M597" i="91"/>
  <c r="N597" i="91"/>
  <c r="O597" i="91"/>
  <c r="P597" i="91"/>
  <c r="Q597" i="91"/>
  <c r="C597" i="91"/>
  <c r="Q595" i="91"/>
  <c r="C591" i="91"/>
  <c r="D591" i="91"/>
  <c r="E591" i="91"/>
  <c r="F591" i="91"/>
  <c r="G591" i="91"/>
  <c r="H591" i="91"/>
  <c r="I591" i="91"/>
  <c r="J591" i="91"/>
  <c r="K591" i="91"/>
  <c r="L591" i="91"/>
  <c r="M591" i="91"/>
  <c r="N591" i="91"/>
  <c r="O591" i="91"/>
  <c r="P591" i="91"/>
  <c r="Q591" i="91"/>
  <c r="C592" i="91"/>
  <c r="D592" i="91"/>
  <c r="E592" i="91"/>
  <c r="F592" i="91"/>
  <c r="G592" i="91"/>
  <c r="H592" i="91"/>
  <c r="I592" i="91"/>
  <c r="J592" i="91"/>
  <c r="K592" i="91"/>
  <c r="L592" i="91"/>
  <c r="M592" i="91"/>
  <c r="N592" i="91"/>
  <c r="O592" i="91"/>
  <c r="P592" i="91"/>
  <c r="Q592" i="91"/>
  <c r="C593" i="91"/>
  <c r="D593" i="91"/>
  <c r="E593" i="91"/>
  <c r="F593" i="91"/>
  <c r="G593" i="91"/>
  <c r="H593" i="91"/>
  <c r="I593" i="91"/>
  <c r="J593" i="91"/>
  <c r="K593" i="91"/>
  <c r="L593" i="91"/>
  <c r="M593" i="91"/>
  <c r="N593" i="91"/>
  <c r="O593" i="91"/>
  <c r="P593" i="91"/>
  <c r="Q593" i="91"/>
  <c r="C594" i="91"/>
  <c r="D594" i="91"/>
  <c r="E594" i="91"/>
  <c r="F594" i="91"/>
  <c r="G594" i="91"/>
  <c r="H594" i="91"/>
  <c r="I594" i="91"/>
  <c r="J594" i="91"/>
  <c r="K594" i="91"/>
  <c r="L594" i="91"/>
  <c r="M594" i="91"/>
  <c r="N594" i="91"/>
  <c r="O594" i="91"/>
  <c r="P594" i="91"/>
  <c r="Q594" i="91"/>
  <c r="C595" i="91"/>
  <c r="D595" i="91"/>
  <c r="E595" i="91"/>
  <c r="F595" i="91"/>
  <c r="G595" i="91"/>
  <c r="H595" i="91"/>
  <c r="I595" i="91"/>
  <c r="J595" i="91"/>
  <c r="K595" i="91"/>
  <c r="L595" i="91"/>
  <c r="M595" i="91"/>
  <c r="N595" i="91"/>
  <c r="O595" i="91"/>
  <c r="P595" i="91"/>
  <c r="D590" i="91"/>
  <c r="E590" i="91"/>
  <c r="F590" i="91"/>
  <c r="G590" i="91"/>
  <c r="H590" i="91"/>
  <c r="I590" i="91"/>
  <c r="J590" i="91"/>
  <c r="K590" i="91"/>
  <c r="L590" i="91"/>
  <c r="M590" i="91"/>
  <c r="N590" i="91"/>
  <c r="O590" i="91"/>
  <c r="P590" i="91"/>
  <c r="Q590" i="91"/>
  <c r="C590" i="91"/>
  <c r="Q588" i="91"/>
  <c r="C584" i="91"/>
  <c r="D584" i="91"/>
  <c r="E584" i="91"/>
  <c r="F584" i="91"/>
  <c r="G584" i="91"/>
  <c r="H584" i="91"/>
  <c r="I584" i="91"/>
  <c r="J584" i="91"/>
  <c r="K584" i="91"/>
  <c r="L584" i="91"/>
  <c r="M584" i="91"/>
  <c r="N584" i="91"/>
  <c r="O584" i="91"/>
  <c r="P584" i="91"/>
  <c r="Q584" i="91"/>
  <c r="C585" i="91"/>
  <c r="D585" i="91"/>
  <c r="E585" i="91"/>
  <c r="F585" i="91"/>
  <c r="G585" i="91"/>
  <c r="H585" i="91"/>
  <c r="I585" i="91"/>
  <c r="J585" i="91"/>
  <c r="K585" i="91"/>
  <c r="L585" i="91"/>
  <c r="M585" i="91"/>
  <c r="N585" i="91"/>
  <c r="O585" i="91"/>
  <c r="P585" i="91"/>
  <c r="Q585" i="91"/>
  <c r="C586" i="91"/>
  <c r="D586" i="91"/>
  <c r="E586" i="91"/>
  <c r="F586" i="91"/>
  <c r="G586" i="91"/>
  <c r="H586" i="91"/>
  <c r="I586" i="91"/>
  <c r="J586" i="91"/>
  <c r="K586" i="91"/>
  <c r="L586" i="91"/>
  <c r="M586" i="91"/>
  <c r="N586" i="91"/>
  <c r="O586" i="91"/>
  <c r="P586" i="91"/>
  <c r="Q586" i="91"/>
  <c r="C587" i="91"/>
  <c r="D587" i="91"/>
  <c r="E587" i="91"/>
  <c r="F587" i="91"/>
  <c r="G587" i="91"/>
  <c r="H587" i="91"/>
  <c r="I587" i="91"/>
  <c r="J587" i="91"/>
  <c r="K587" i="91"/>
  <c r="L587" i="91"/>
  <c r="M587" i="91"/>
  <c r="N587" i="91"/>
  <c r="O587" i="91"/>
  <c r="P587" i="91"/>
  <c r="Q587" i="91"/>
  <c r="C588" i="91"/>
  <c r="D588" i="91"/>
  <c r="E588" i="91"/>
  <c r="F588" i="91"/>
  <c r="G588" i="91"/>
  <c r="H588" i="91"/>
  <c r="I588" i="91"/>
  <c r="J588" i="91"/>
  <c r="K588" i="91"/>
  <c r="L588" i="91"/>
  <c r="M588" i="91"/>
  <c r="N588" i="91"/>
  <c r="O588" i="91"/>
  <c r="P588" i="91"/>
  <c r="D583" i="91"/>
  <c r="E583" i="91"/>
  <c r="F583" i="91"/>
  <c r="G583" i="91"/>
  <c r="H583" i="91"/>
  <c r="I583" i="91"/>
  <c r="J583" i="91"/>
  <c r="K583" i="91"/>
  <c r="L583" i="91"/>
  <c r="M583" i="91"/>
  <c r="N583" i="91"/>
  <c r="O583" i="91"/>
  <c r="P583" i="91"/>
  <c r="Q583" i="91"/>
  <c r="C583" i="91"/>
  <c r="Q581" i="91"/>
  <c r="C577" i="91"/>
  <c r="D577" i="91"/>
  <c r="E577" i="91"/>
  <c r="F577" i="91"/>
  <c r="G577" i="91"/>
  <c r="H577" i="91"/>
  <c r="I577" i="91"/>
  <c r="J577" i="91"/>
  <c r="K577" i="91"/>
  <c r="L577" i="91"/>
  <c r="M577" i="91"/>
  <c r="N577" i="91"/>
  <c r="O577" i="91"/>
  <c r="P577" i="91"/>
  <c r="Q577" i="91"/>
  <c r="C578" i="91"/>
  <c r="D578" i="91"/>
  <c r="E578" i="91"/>
  <c r="F578" i="91"/>
  <c r="G578" i="91"/>
  <c r="H578" i="91"/>
  <c r="I578" i="91"/>
  <c r="J578" i="91"/>
  <c r="K578" i="91"/>
  <c r="L578" i="91"/>
  <c r="M578" i="91"/>
  <c r="N578" i="91"/>
  <c r="O578" i="91"/>
  <c r="P578" i="91"/>
  <c r="Q578" i="91"/>
  <c r="C579" i="91"/>
  <c r="D579" i="91"/>
  <c r="E579" i="91"/>
  <c r="F579" i="91"/>
  <c r="G579" i="91"/>
  <c r="H579" i="91"/>
  <c r="I579" i="91"/>
  <c r="J579" i="91"/>
  <c r="K579" i="91"/>
  <c r="L579" i="91"/>
  <c r="M579" i="91"/>
  <c r="N579" i="91"/>
  <c r="O579" i="91"/>
  <c r="P579" i="91"/>
  <c r="Q579" i="91"/>
  <c r="C580" i="91"/>
  <c r="D580" i="91"/>
  <c r="E580" i="91"/>
  <c r="F580" i="91"/>
  <c r="G580" i="91"/>
  <c r="H580" i="91"/>
  <c r="I580" i="91"/>
  <c r="J580" i="91"/>
  <c r="K580" i="91"/>
  <c r="L580" i="91"/>
  <c r="M580" i="91"/>
  <c r="N580" i="91"/>
  <c r="O580" i="91"/>
  <c r="P580" i="91"/>
  <c r="Q580" i="91"/>
  <c r="C581" i="91"/>
  <c r="D581" i="91"/>
  <c r="E581" i="91"/>
  <c r="F581" i="91"/>
  <c r="G581" i="91"/>
  <c r="H581" i="91"/>
  <c r="I581" i="91"/>
  <c r="J581" i="91"/>
  <c r="K581" i="91"/>
  <c r="L581" i="91"/>
  <c r="M581" i="91"/>
  <c r="N581" i="91"/>
  <c r="O581" i="91"/>
  <c r="P581" i="91"/>
  <c r="D576" i="91"/>
  <c r="E576" i="91"/>
  <c r="F576" i="91"/>
  <c r="G576" i="91"/>
  <c r="H576" i="91"/>
  <c r="I576" i="91"/>
  <c r="J576" i="91"/>
  <c r="K576" i="91"/>
  <c r="L576" i="91"/>
  <c r="M576" i="91"/>
  <c r="N576" i="91"/>
  <c r="O576" i="91"/>
  <c r="P576" i="91"/>
  <c r="Q576" i="91"/>
  <c r="C576" i="91"/>
  <c r="Q574" i="91"/>
  <c r="C570" i="91"/>
  <c r="D570" i="91"/>
  <c r="E570" i="91"/>
  <c r="F570" i="91"/>
  <c r="G570" i="91"/>
  <c r="H570" i="91"/>
  <c r="I570" i="91"/>
  <c r="J570" i="91"/>
  <c r="K570" i="91"/>
  <c r="L570" i="91"/>
  <c r="M570" i="91"/>
  <c r="N570" i="91"/>
  <c r="O570" i="91"/>
  <c r="P570" i="91"/>
  <c r="Q570" i="91"/>
  <c r="C571" i="91"/>
  <c r="D571" i="91"/>
  <c r="E571" i="91"/>
  <c r="F571" i="91"/>
  <c r="G571" i="91"/>
  <c r="H571" i="91"/>
  <c r="I571" i="91"/>
  <c r="J571" i="91"/>
  <c r="K571" i="91"/>
  <c r="L571" i="91"/>
  <c r="M571" i="91"/>
  <c r="N571" i="91"/>
  <c r="O571" i="91"/>
  <c r="P571" i="91"/>
  <c r="Q571" i="91"/>
  <c r="C572" i="91"/>
  <c r="D572" i="91"/>
  <c r="E572" i="91"/>
  <c r="F572" i="91"/>
  <c r="G572" i="91"/>
  <c r="H572" i="91"/>
  <c r="I572" i="91"/>
  <c r="J572" i="91"/>
  <c r="K572" i="91"/>
  <c r="L572" i="91"/>
  <c r="M572" i="91"/>
  <c r="N572" i="91"/>
  <c r="O572" i="91"/>
  <c r="P572" i="91"/>
  <c r="Q572" i="91"/>
  <c r="C573" i="91"/>
  <c r="D573" i="91"/>
  <c r="E573" i="91"/>
  <c r="F573" i="91"/>
  <c r="G573" i="91"/>
  <c r="H573" i="91"/>
  <c r="I573" i="91"/>
  <c r="J573" i="91"/>
  <c r="K573" i="91"/>
  <c r="L573" i="91"/>
  <c r="M573" i="91"/>
  <c r="N573" i="91"/>
  <c r="O573" i="91"/>
  <c r="P573" i="91"/>
  <c r="Q573" i="91"/>
  <c r="C574" i="91"/>
  <c r="D574" i="91"/>
  <c r="E574" i="91"/>
  <c r="F574" i="91"/>
  <c r="G574" i="91"/>
  <c r="H574" i="91"/>
  <c r="I574" i="91"/>
  <c r="J574" i="91"/>
  <c r="K574" i="91"/>
  <c r="L574" i="91"/>
  <c r="M574" i="91"/>
  <c r="N574" i="91"/>
  <c r="O574" i="91"/>
  <c r="P574" i="91"/>
  <c r="D569" i="91"/>
  <c r="E569" i="91"/>
  <c r="F569" i="91"/>
  <c r="G569" i="91"/>
  <c r="H569" i="91"/>
  <c r="I569" i="91"/>
  <c r="J569" i="91"/>
  <c r="K569" i="91"/>
  <c r="L569" i="91"/>
  <c r="M569" i="91"/>
  <c r="N569" i="91"/>
  <c r="O569" i="91"/>
  <c r="P569" i="91"/>
  <c r="Q569" i="91"/>
  <c r="C569" i="91"/>
  <c r="Q567" i="91"/>
  <c r="C563" i="91"/>
  <c r="D563" i="91"/>
  <c r="E563" i="91"/>
  <c r="F563" i="91"/>
  <c r="G563" i="91"/>
  <c r="H563" i="91"/>
  <c r="I563" i="91"/>
  <c r="J563" i="91"/>
  <c r="K563" i="91"/>
  <c r="L563" i="91"/>
  <c r="M563" i="91"/>
  <c r="N563" i="91"/>
  <c r="O563" i="91"/>
  <c r="P563" i="91"/>
  <c r="Q563" i="91"/>
  <c r="C564" i="91"/>
  <c r="D564" i="91"/>
  <c r="E564" i="91"/>
  <c r="F564" i="91"/>
  <c r="G564" i="91"/>
  <c r="H564" i="91"/>
  <c r="I564" i="91"/>
  <c r="J564" i="91"/>
  <c r="K564" i="91"/>
  <c r="L564" i="91"/>
  <c r="M564" i="91"/>
  <c r="N564" i="91"/>
  <c r="O564" i="91"/>
  <c r="P564" i="91"/>
  <c r="Q564" i="91"/>
  <c r="C565" i="91"/>
  <c r="D565" i="91"/>
  <c r="E565" i="91"/>
  <c r="F565" i="91"/>
  <c r="G565" i="91"/>
  <c r="H565" i="91"/>
  <c r="I565" i="91"/>
  <c r="J565" i="91"/>
  <c r="K565" i="91"/>
  <c r="L565" i="91"/>
  <c r="M565" i="91"/>
  <c r="N565" i="91"/>
  <c r="O565" i="91"/>
  <c r="P565" i="91"/>
  <c r="Q565" i="91"/>
  <c r="C566" i="91"/>
  <c r="D566" i="91"/>
  <c r="E566" i="91"/>
  <c r="F566" i="91"/>
  <c r="G566" i="91"/>
  <c r="H566" i="91"/>
  <c r="I566" i="91"/>
  <c r="J566" i="91"/>
  <c r="K566" i="91"/>
  <c r="L566" i="91"/>
  <c r="M566" i="91"/>
  <c r="N566" i="91"/>
  <c r="O566" i="91"/>
  <c r="P566" i="91"/>
  <c r="Q566" i="91"/>
  <c r="C567" i="91"/>
  <c r="D567" i="91"/>
  <c r="E567" i="91"/>
  <c r="F567" i="91"/>
  <c r="G567" i="91"/>
  <c r="H567" i="91"/>
  <c r="I567" i="91"/>
  <c r="J567" i="91"/>
  <c r="K567" i="91"/>
  <c r="L567" i="91"/>
  <c r="M567" i="91"/>
  <c r="N567" i="91"/>
  <c r="O567" i="91"/>
  <c r="P567" i="91"/>
  <c r="D562" i="91"/>
  <c r="E562" i="91"/>
  <c r="F562" i="91"/>
  <c r="G562" i="91"/>
  <c r="H562" i="91"/>
  <c r="I562" i="91"/>
  <c r="J562" i="91"/>
  <c r="K562" i="91"/>
  <c r="L562" i="91"/>
  <c r="M562" i="91"/>
  <c r="N562" i="91"/>
  <c r="O562" i="91"/>
  <c r="P562" i="91"/>
  <c r="Q562" i="91"/>
  <c r="C562" i="91"/>
  <c r="C547" i="91"/>
  <c r="Q559" i="91"/>
  <c r="C555" i="91"/>
  <c r="D555" i="91"/>
  <c r="E555" i="91"/>
  <c r="F555" i="91"/>
  <c r="G555" i="91"/>
  <c r="H555" i="91"/>
  <c r="I555" i="91"/>
  <c r="J555" i="91"/>
  <c r="K555" i="91"/>
  <c r="L555" i="91"/>
  <c r="M555" i="91"/>
  <c r="N555" i="91"/>
  <c r="O555" i="91"/>
  <c r="P555" i="91"/>
  <c r="Q555" i="91"/>
  <c r="C556" i="91"/>
  <c r="D556" i="91"/>
  <c r="E556" i="91"/>
  <c r="F556" i="91"/>
  <c r="G556" i="91"/>
  <c r="H556" i="91"/>
  <c r="I556" i="91"/>
  <c r="J556" i="91"/>
  <c r="K556" i="91"/>
  <c r="L556" i="91"/>
  <c r="M556" i="91"/>
  <c r="N556" i="91"/>
  <c r="O556" i="91"/>
  <c r="P556" i="91"/>
  <c r="Q556" i="91"/>
  <c r="C557" i="91"/>
  <c r="D557" i="91"/>
  <c r="E557" i="91"/>
  <c r="F557" i="91"/>
  <c r="G557" i="91"/>
  <c r="H557" i="91"/>
  <c r="I557" i="91"/>
  <c r="J557" i="91"/>
  <c r="K557" i="91"/>
  <c r="L557" i="91"/>
  <c r="M557" i="91"/>
  <c r="N557" i="91"/>
  <c r="O557" i="91"/>
  <c r="P557" i="91"/>
  <c r="Q557" i="91"/>
  <c r="C558" i="91"/>
  <c r="D558" i="91"/>
  <c r="E558" i="91"/>
  <c r="F558" i="91"/>
  <c r="G558" i="91"/>
  <c r="H558" i="91"/>
  <c r="I558" i="91"/>
  <c r="J558" i="91"/>
  <c r="K558" i="91"/>
  <c r="L558" i="91"/>
  <c r="M558" i="91"/>
  <c r="N558" i="91"/>
  <c r="O558" i="91"/>
  <c r="P558" i="91"/>
  <c r="Q558" i="91"/>
  <c r="C559" i="91"/>
  <c r="D559" i="91"/>
  <c r="E559" i="91"/>
  <c r="F559" i="91"/>
  <c r="G559" i="91"/>
  <c r="H559" i="91"/>
  <c r="I559" i="91"/>
  <c r="J559" i="91"/>
  <c r="K559" i="91"/>
  <c r="L559" i="91"/>
  <c r="M559" i="91"/>
  <c r="N559" i="91"/>
  <c r="O559" i="91"/>
  <c r="P559" i="91"/>
  <c r="D554" i="91"/>
  <c r="E554" i="91"/>
  <c r="F554" i="91"/>
  <c r="G554" i="91"/>
  <c r="H554" i="91"/>
  <c r="I554" i="91"/>
  <c r="J554" i="91"/>
  <c r="K554" i="91"/>
  <c r="L554" i="91"/>
  <c r="M554" i="91"/>
  <c r="N554" i="91"/>
  <c r="O554" i="91"/>
  <c r="P554" i="91"/>
  <c r="Q554" i="91"/>
  <c r="C554" i="91"/>
  <c r="Q552" i="91"/>
  <c r="C548" i="91"/>
  <c r="D548" i="91"/>
  <c r="E548" i="91"/>
  <c r="F548" i="91"/>
  <c r="G548" i="91"/>
  <c r="H548" i="91"/>
  <c r="I548" i="91"/>
  <c r="J548" i="91"/>
  <c r="K548" i="91"/>
  <c r="L548" i="91"/>
  <c r="M548" i="91"/>
  <c r="N548" i="91"/>
  <c r="O548" i="91"/>
  <c r="P548" i="91"/>
  <c r="Q548" i="91"/>
  <c r="C549" i="91"/>
  <c r="D549" i="91"/>
  <c r="E549" i="91"/>
  <c r="F549" i="91"/>
  <c r="G549" i="91"/>
  <c r="H549" i="91"/>
  <c r="I549" i="91"/>
  <c r="J549" i="91"/>
  <c r="K549" i="91"/>
  <c r="L549" i="91"/>
  <c r="M549" i="91"/>
  <c r="N549" i="91"/>
  <c r="O549" i="91"/>
  <c r="P549" i="91"/>
  <c r="Q549" i="91"/>
  <c r="C550" i="91"/>
  <c r="D550" i="91"/>
  <c r="E550" i="91"/>
  <c r="F550" i="91"/>
  <c r="G550" i="91"/>
  <c r="H550" i="91"/>
  <c r="I550" i="91"/>
  <c r="J550" i="91"/>
  <c r="K550" i="91"/>
  <c r="L550" i="91"/>
  <c r="M550" i="91"/>
  <c r="N550" i="91"/>
  <c r="O550" i="91"/>
  <c r="P550" i="91"/>
  <c r="Q550" i="91"/>
  <c r="C551" i="91"/>
  <c r="D551" i="91"/>
  <c r="E551" i="91"/>
  <c r="F551" i="91"/>
  <c r="G551" i="91"/>
  <c r="H551" i="91"/>
  <c r="I551" i="91"/>
  <c r="J551" i="91"/>
  <c r="K551" i="91"/>
  <c r="L551" i="91"/>
  <c r="M551" i="91"/>
  <c r="N551" i="91"/>
  <c r="O551" i="91"/>
  <c r="P551" i="91"/>
  <c r="Q551" i="91"/>
  <c r="C552" i="91"/>
  <c r="D552" i="91"/>
  <c r="E552" i="91"/>
  <c r="F552" i="91"/>
  <c r="G552" i="91"/>
  <c r="H552" i="91"/>
  <c r="I552" i="91"/>
  <c r="J552" i="91"/>
  <c r="K552" i="91"/>
  <c r="L552" i="91"/>
  <c r="M552" i="91"/>
  <c r="N552" i="91"/>
  <c r="O552" i="91"/>
  <c r="P552" i="91"/>
  <c r="D547" i="91"/>
  <c r="E547" i="91"/>
  <c r="F547" i="91"/>
  <c r="G547" i="91"/>
  <c r="H547" i="91"/>
  <c r="I547" i="91"/>
  <c r="J547" i="91"/>
  <c r="K547" i="91"/>
  <c r="L547" i="91"/>
  <c r="M547" i="91"/>
  <c r="N547" i="91"/>
  <c r="O547" i="91"/>
  <c r="P547" i="91"/>
  <c r="Q547" i="91"/>
  <c r="Q544" i="91"/>
  <c r="C540" i="91"/>
  <c r="D540" i="91"/>
  <c r="E540" i="91"/>
  <c r="F540" i="91"/>
  <c r="G540" i="91"/>
  <c r="H540" i="91"/>
  <c r="I540" i="91"/>
  <c r="J540" i="91"/>
  <c r="K540" i="91"/>
  <c r="L540" i="91"/>
  <c r="M540" i="91"/>
  <c r="N540" i="91"/>
  <c r="O540" i="91"/>
  <c r="P540" i="91"/>
  <c r="Q540" i="91"/>
  <c r="C541" i="91"/>
  <c r="D541" i="91"/>
  <c r="E541" i="91"/>
  <c r="F541" i="91"/>
  <c r="G541" i="91"/>
  <c r="H541" i="91"/>
  <c r="I541" i="91"/>
  <c r="J541" i="91"/>
  <c r="K541" i="91"/>
  <c r="L541" i="91"/>
  <c r="M541" i="91"/>
  <c r="N541" i="91"/>
  <c r="O541" i="91"/>
  <c r="P541" i="91"/>
  <c r="Q541" i="91"/>
  <c r="C542" i="91"/>
  <c r="D542" i="91"/>
  <c r="E542" i="91"/>
  <c r="F542" i="91"/>
  <c r="G542" i="91"/>
  <c r="H542" i="91"/>
  <c r="I542" i="91"/>
  <c r="J542" i="91"/>
  <c r="K542" i="91"/>
  <c r="L542" i="91"/>
  <c r="M542" i="91"/>
  <c r="N542" i="91"/>
  <c r="O542" i="91"/>
  <c r="P542" i="91"/>
  <c r="Q542" i="91"/>
  <c r="C543" i="91"/>
  <c r="D543" i="91"/>
  <c r="E543" i="91"/>
  <c r="F543" i="91"/>
  <c r="G543" i="91"/>
  <c r="H543" i="91"/>
  <c r="I543" i="91"/>
  <c r="J543" i="91"/>
  <c r="K543" i="91"/>
  <c r="L543" i="91"/>
  <c r="M543" i="91"/>
  <c r="N543" i="91"/>
  <c r="O543" i="91"/>
  <c r="P543" i="91"/>
  <c r="Q543" i="91"/>
  <c r="C544" i="91"/>
  <c r="D544" i="91"/>
  <c r="E544" i="91"/>
  <c r="F544" i="91"/>
  <c r="G544" i="91"/>
  <c r="H544" i="91"/>
  <c r="I544" i="91"/>
  <c r="J544" i="91"/>
  <c r="K544" i="91"/>
  <c r="L544" i="91"/>
  <c r="M544" i="91"/>
  <c r="N544" i="91"/>
  <c r="O544" i="91"/>
  <c r="P544" i="91"/>
  <c r="D539" i="91"/>
  <c r="E539" i="91"/>
  <c r="F539" i="91"/>
  <c r="G539" i="91"/>
  <c r="H539" i="91"/>
  <c r="I539" i="91"/>
  <c r="J539" i="91"/>
  <c r="K539" i="91"/>
  <c r="L539" i="91"/>
  <c r="M539" i="91"/>
  <c r="N539" i="91"/>
  <c r="O539" i="91"/>
  <c r="P539" i="91"/>
  <c r="Q539" i="91"/>
  <c r="C539" i="91"/>
  <c r="Q537" i="91"/>
  <c r="C533" i="91"/>
  <c r="D533" i="91"/>
  <c r="E533" i="91"/>
  <c r="F533" i="91"/>
  <c r="G533" i="91"/>
  <c r="H533" i="91"/>
  <c r="I533" i="91"/>
  <c r="J533" i="91"/>
  <c r="K533" i="91"/>
  <c r="L533" i="91"/>
  <c r="M533" i="91"/>
  <c r="N533" i="91"/>
  <c r="O533" i="91"/>
  <c r="P533" i="91"/>
  <c r="Q533" i="91"/>
  <c r="C534" i="91"/>
  <c r="D534" i="91"/>
  <c r="E534" i="91"/>
  <c r="F534" i="91"/>
  <c r="G534" i="91"/>
  <c r="H534" i="91"/>
  <c r="I534" i="91"/>
  <c r="J534" i="91"/>
  <c r="K534" i="91"/>
  <c r="L534" i="91"/>
  <c r="M534" i="91"/>
  <c r="N534" i="91"/>
  <c r="O534" i="91"/>
  <c r="P534" i="91"/>
  <c r="Q534" i="91"/>
  <c r="C535" i="91"/>
  <c r="D535" i="91"/>
  <c r="E535" i="91"/>
  <c r="F535" i="91"/>
  <c r="G535" i="91"/>
  <c r="H535" i="91"/>
  <c r="I535" i="91"/>
  <c r="J535" i="91"/>
  <c r="K535" i="91"/>
  <c r="L535" i="91"/>
  <c r="M535" i="91"/>
  <c r="N535" i="91"/>
  <c r="O535" i="91"/>
  <c r="P535" i="91"/>
  <c r="Q535" i="91"/>
  <c r="C536" i="91"/>
  <c r="D536" i="91"/>
  <c r="E536" i="91"/>
  <c r="F536" i="91"/>
  <c r="G536" i="91"/>
  <c r="H536" i="91"/>
  <c r="I536" i="91"/>
  <c r="J536" i="91"/>
  <c r="K536" i="91"/>
  <c r="L536" i="91"/>
  <c r="M536" i="91"/>
  <c r="N536" i="91"/>
  <c r="O536" i="91"/>
  <c r="P536" i="91"/>
  <c r="Q536" i="91"/>
  <c r="C537" i="91"/>
  <c r="D537" i="91"/>
  <c r="E537" i="91"/>
  <c r="F537" i="91"/>
  <c r="G537" i="91"/>
  <c r="H537" i="91"/>
  <c r="I537" i="91"/>
  <c r="J537" i="91"/>
  <c r="K537" i="91"/>
  <c r="L537" i="91"/>
  <c r="M537" i="91"/>
  <c r="N537" i="91"/>
  <c r="O537" i="91"/>
  <c r="P537" i="91"/>
  <c r="D532" i="91"/>
  <c r="E532" i="91"/>
  <c r="F532" i="91"/>
  <c r="G532" i="91"/>
  <c r="H532" i="91"/>
  <c r="I532" i="91"/>
  <c r="J532" i="91"/>
  <c r="K532" i="91"/>
  <c r="L532" i="91"/>
  <c r="M532" i="91"/>
  <c r="N532" i="91"/>
  <c r="O532" i="91"/>
  <c r="P532" i="91"/>
  <c r="Q532" i="91"/>
  <c r="C532" i="91"/>
  <c r="Q516" i="91"/>
  <c r="C512" i="91"/>
  <c r="D512" i="91"/>
  <c r="E512" i="91"/>
  <c r="F512" i="91"/>
  <c r="G512" i="91"/>
  <c r="H512" i="91"/>
  <c r="I512" i="91"/>
  <c r="J512" i="91"/>
  <c r="K512" i="91"/>
  <c r="L512" i="91"/>
  <c r="M512" i="91"/>
  <c r="N512" i="91"/>
  <c r="O512" i="91"/>
  <c r="P512" i="91"/>
  <c r="Q512" i="91"/>
  <c r="C513" i="91"/>
  <c r="D513" i="91"/>
  <c r="E513" i="91"/>
  <c r="F513" i="91"/>
  <c r="G513" i="91"/>
  <c r="H513" i="91"/>
  <c r="I513" i="91"/>
  <c r="J513" i="91"/>
  <c r="K513" i="91"/>
  <c r="L513" i="91"/>
  <c r="M513" i="91"/>
  <c r="N513" i="91"/>
  <c r="O513" i="91"/>
  <c r="P513" i="91"/>
  <c r="Q513" i="91"/>
  <c r="C514" i="91"/>
  <c r="D514" i="91"/>
  <c r="E514" i="91"/>
  <c r="F514" i="91"/>
  <c r="G514" i="91"/>
  <c r="H514" i="91"/>
  <c r="I514" i="91"/>
  <c r="J514" i="91"/>
  <c r="K514" i="91"/>
  <c r="L514" i="91"/>
  <c r="M514" i="91"/>
  <c r="N514" i="91"/>
  <c r="O514" i="91"/>
  <c r="P514" i="91"/>
  <c r="Q514" i="91"/>
  <c r="C515" i="91"/>
  <c r="D515" i="91"/>
  <c r="E515" i="91"/>
  <c r="F515" i="91"/>
  <c r="G515" i="91"/>
  <c r="H515" i="91"/>
  <c r="I515" i="91"/>
  <c r="J515" i="91"/>
  <c r="K515" i="91"/>
  <c r="L515" i="91"/>
  <c r="M515" i="91"/>
  <c r="N515" i="91"/>
  <c r="O515" i="91"/>
  <c r="P515" i="91"/>
  <c r="Q515" i="91"/>
  <c r="C516" i="91"/>
  <c r="D516" i="91"/>
  <c r="E516" i="91"/>
  <c r="F516" i="91"/>
  <c r="G516" i="91"/>
  <c r="H516" i="91"/>
  <c r="I516" i="91"/>
  <c r="J516" i="91"/>
  <c r="K516" i="91"/>
  <c r="L516" i="91"/>
  <c r="M516" i="91"/>
  <c r="N516" i="91"/>
  <c r="O516" i="91"/>
  <c r="P516" i="91"/>
  <c r="D511" i="91"/>
  <c r="E511" i="91"/>
  <c r="F511" i="91"/>
  <c r="G511" i="91"/>
  <c r="H511" i="91"/>
  <c r="I511" i="91"/>
  <c r="J511" i="91"/>
  <c r="K511" i="91"/>
  <c r="L511" i="91"/>
  <c r="M511" i="91"/>
  <c r="N511" i="91"/>
  <c r="O511" i="91"/>
  <c r="P511" i="91"/>
  <c r="Q511" i="91"/>
  <c r="C511" i="91"/>
  <c r="Q509" i="91"/>
  <c r="C505" i="91"/>
  <c r="D505" i="91"/>
  <c r="E505" i="91"/>
  <c r="F505" i="91"/>
  <c r="G505" i="91"/>
  <c r="H505" i="91"/>
  <c r="I505" i="91"/>
  <c r="J505" i="91"/>
  <c r="K505" i="91"/>
  <c r="L505" i="91"/>
  <c r="M505" i="91"/>
  <c r="N505" i="91"/>
  <c r="O505" i="91"/>
  <c r="P505" i="91"/>
  <c r="Q505" i="91"/>
  <c r="C506" i="91"/>
  <c r="D506" i="91"/>
  <c r="E506" i="91"/>
  <c r="F506" i="91"/>
  <c r="G506" i="91"/>
  <c r="H506" i="91"/>
  <c r="I506" i="91"/>
  <c r="J506" i="91"/>
  <c r="K506" i="91"/>
  <c r="L506" i="91"/>
  <c r="M506" i="91"/>
  <c r="N506" i="91"/>
  <c r="O506" i="91"/>
  <c r="P506" i="91"/>
  <c r="Q506" i="91"/>
  <c r="C507" i="91"/>
  <c r="D507" i="91"/>
  <c r="E507" i="91"/>
  <c r="F507" i="91"/>
  <c r="G507" i="91"/>
  <c r="H507" i="91"/>
  <c r="I507" i="91"/>
  <c r="J507" i="91"/>
  <c r="K507" i="91"/>
  <c r="L507" i="91"/>
  <c r="M507" i="91"/>
  <c r="N507" i="91"/>
  <c r="O507" i="91"/>
  <c r="P507" i="91"/>
  <c r="Q507" i="91"/>
  <c r="C508" i="91"/>
  <c r="D508" i="91"/>
  <c r="E508" i="91"/>
  <c r="F508" i="91"/>
  <c r="G508" i="91"/>
  <c r="H508" i="91"/>
  <c r="I508" i="91"/>
  <c r="J508" i="91"/>
  <c r="K508" i="91"/>
  <c r="L508" i="91"/>
  <c r="M508" i="91"/>
  <c r="N508" i="91"/>
  <c r="O508" i="91"/>
  <c r="P508" i="91"/>
  <c r="Q508" i="91"/>
  <c r="C509" i="91"/>
  <c r="D509" i="91"/>
  <c r="E509" i="91"/>
  <c r="F509" i="91"/>
  <c r="G509" i="91"/>
  <c r="H509" i="91"/>
  <c r="I509" i="91"/>
  <c r="J509" i="91"/>
  <c r="K509" i="91"/>
  <c r="L509" i="91"/>
  <c r="M509" i="91"/>
  <c r="N509" i="91"/>
  <c r="O509" i="91"/>
  <c r="P509" i="91"/>
  <c r="D504" i="91"/>
  <c r="E504" i="91"/>
  <c r="F504" i="91"/>
  <c r="G504" i="91"/>
  <c r="H504" i="91"/>
  <c r="I504" i="91"/>
  <c r="J504" i="91"/>
  <c r="K504" i="91"/>
  <c r="L504" i="91"/>
  <c r="M504" i="91"/>
  <c r="N504" i="91"/>
  <c r="O504" i="91"/>
  <c r="P504" i="91"/>
  <c r="Q504" i="91"/>
  <c r="C504" i="91"/>
  <c r="Q502" i="91"/>
  <c r="C498" i="91"/>
  <c r="D498" i="91"/>
  <c r="E498" i="91"/>
  <c r="F498" i="91"/>
  <c r="G498" i="91"/>
  <c r="H498" i="91"/>
  <c r="I498" i="91"/>
  <c r="J498" i="91"/>
  <c r="K498" i="91"/>
  <c r="L498" i="91"/>
  <c r="M498" i="91"/>
  <c r="N498" i="91"/>
  <c r="O498" i="91"/>
  <c r="P498" i="91"/>
  <c r="Q498" i="91"/>
  <c r="C499" i="91"/>
  <c r="D499" i="91"/>
  <c r="E499" i="91"/>
  <c r="F499" i="91"/>
  <c r="G499" i="91"/>
  <c r="H499" i="91"/>
  <c r="I499" i="91"/>
  <c r="J499" i="91"/>
  <c r="K499" i="91"/>
  <c r="L499" i="91"/>
  <c r="M499" i="91"/>
  <c r="N499" i="91"/>
  <c r="O499" i="91"/>
  <c r="P499" i="91"/>
  <c r="Q499" i="91"/>
  <c r="C500" i="91"/>
  <c r="D500" i="91"/>
  <c r="E500" i="91"/>
  <c r="F500" i="91"/>
  <c r="G500" i="91"/>
  <c r="H500" i="91"/>
  <c r="I500" i="91"/>
  <c r="J500" i="91"/>
  <c r="K500" i="91"/>
  <c r="L500" i="91"/>
  <c r="M500" i="91"/>
  <c r="N500" i="91"/>
  <c r="O500" i="91"/>
  <c r="P500" i="91"/>
  <c r="Q500" i="91"/>
  <c r="C501" i="91"/>
  <c r="D501" i="91"/>
  <c r="E501" i="91"/>
  <c r="F501" i="91"/>
  <c r="G501" i="91"/>
  <c r="H501" i="91"/>
  <c r="I501" i="91"/>
  <c r="J501" i="91"/>
  <c r="K501" i="91"/>
  <c r="L501" i="91"/>
  <c r="M501" i="91"/>
  <c r="N501" i="91"/>
  <c r="O501" i="91"/>
  <c r="P501" i="91"/>
  <c r="Q501" i="91"/>
  <c r="C502" i="91"/>
  <c r="D502" i="91"/>
  <c r="E502" i="91"/>
  <c r="F502" i="91"/>
  <c r="G502" i="91"/>
  <c r="H502" i="91"/>
  <c r="I502" i="91"/>
  <c r="J502" i="91"/>
  <c r="K502" i="91"/>
  <c r="L502" i="91"/>
  <c r="M502" i="91"/>
  <c r="N502" i="91"/>
  <c r="O502" i="91"/>
  <c r="P502" i="91"/>
  <c r="D497" i="91"/>
  <c r="E497" i="91"/>
  <c r="F497" i="91"/>
  <c r="G497" i="91"/>
  <c r="H497" i="91"/>
  <c r="I497" i="91"/>
  <c r="J497" i="91"/>
  <c r="K497" i="91"/>
  <c r="L497" i="91"/>
  <c r="M497" i="91"/>
  <c r="N497" i="91"/>
  <c r="O497" i="91"/>
  <c r="P497" i="91"/>
  <c r="Q497" i="91"/>
  <c r="C497" i="91"/>
  <c r="Q495" i="91"/>
  <c r="C491" i="91"/>
  <c r="D491" i="91"/>
  <c r="E491" i="91"/>
  <c r="F491" i="91"/>
  <c r="G491" i="91"/>
  <c r="H491" i="91"/>
  <c r="I491" i="91"/>
  <c r="J491" i="91"/>
  <c r="K491" i="91"/>
  <c r="L491" i="91"/>
  <c r="M491" i="91"/>
  <c r="N491" i="91"/>
  <c r="O491" i="91"/>
  <c r="P491" i="91"/>
  <c r="Q491" i="91"/>
  <c r="C492" i="91"/>
  <c r="D492" i="91"/>
  <c r="E492" i="91"/>
  <c r="F492" i="91"/>
  <c r="G492" i="91"/>
  <c r="H492" i="91"/>
  <c r="I492" i="91"/>
  <c r="J492" i="91"/>
  <c r="K492" i="91"/>
  <c r="L492" i="91"/>
  <c r="M492" i="91"/>
  <c r="N492" i="91"/>
  <c r="O492" i="91"/>
  <c r="P492" i="91"/>
  <c r="Q492" i="91"/>
  <c r="C493" i="91"/>
  <c r="D493" i="91"/>
  <c r="E493" i="91"/>
  <c r="F493" i="91"/>
  <c r="G493" i="91"/>
  <c r="H493" i="91"/>
  <c r="I493" i="91"/>
  <c r="J493" i="91"/>
  <c r="K493" i="91"/>
  <c r="L493" i="91"/>
  <c r="M493" i="91"/>
  <c r="N493" i="91"/>
  <c r="O493" i="91"/>
  <c r="P493" i="91"/>
  <c r="Q493" i="91"/>
  <c r="C494" i="91"/>
  <c r="D494" i="91"/>
  <c r="E494" i="91"/>
  <c r="F494" i="91"/>
  <c r="G494" i="91"/>
  <c r="H494" i="91"/>
  <c r="I494" i="91"/>
  <c r="J494" i="91"/>
  <c r="K494" i="91"/>
  <c r="L494" i="91"/>
  <c r="M494" i="91"/>
  <c r="N494" i="91"/>
  <c r="O494" i="91"/>
  <c r="P494" i="91"/>
  <c r="Q494" i="91"/>
  <c r="C495" i="91"/>
  <c r="D495" i="91"/>
  <c r="E495" i="91"/>
  <c r="F495" i="91"/>
  <c r="G495" i="91"/>
  <c r="H495" i="91"/>
  <c r="I495" i="91"/>
  <c r="J495" i="91"/>
  <c r="K495" i="91"/>
  <c r="L495" i="91"/>
  <c r="M495" i="91"/>
  <c r="N495" i="91"/>
  <c r="O495" i="91"/>
  <c r="P495" i="91"/>
  <c r="D490" i="91"/>
  <c r="E490" i="91"/>
  <c r="F490" i="91"/>
  <c r="G490" i="91"/>
  <c r="H490" i="91"/>
  <c r="I490" i="91"/>
  <c r="J490" i="91"/>
  <c r="K490" i="91"/>
  <c r="L490" i="91"/>
  <c r="M490" i="91"/>
  <c r="N490" i="91"/>
  <c r="O490" i="91"/>
  <c r="P490" i="91"/>
  <c r="Q490" i="91"/>
  <c r="C490" i="91"/>
  <c r="Q488" i="91"/>
  <c r="C484" i="91"/>
  <c r="D484" i="91"/>
  <c r="E484" i="91"/>
  <c r="F484" i="91"/>
  <c r="G484" i="91"/>
  <c r="H484" i="91"/>
  <c r="I484" i="91"/>
  <c r="J484" i="91"/>
  <c r="K484" i="91"/>
  <c r="L484" i="91"/>
  <c r="M484" i="91"/>
  <c r="N484" i="91"/>
  <c r="O484" i="91"/>
  <c r="P484" i="91"/>
  <c r="Q484" i="91"/>
  <c r="C485" i="91"/>
  <c r="D485" i="91"/>
  <c r="E485" i="91"/>
  <c r="F485" i="91"/>
  <c r="G485" i="91"/>
  <c r="H485" i="91"/>
  <c r="I485" i="91"/>
  <c r="J485" i="91"/>
  <c r="K485" i="91"/>
  <c r="L485" i="91"/>
  <c r="M485" i="91"/>
  <c r="N485" i="91"/>
  <c r="O485" i="91"/>
  <c r="P485" i="91"/>
  <c r="Q485" i="91"/>
  <c r="C486" i="91"/>
  <c r="D486" i="91"/>
  <c r="E486" i="91"/>
  <c r="F486" i="91"/>
  <c r="G486" i="91"/>
  <c r="H486" i="91"/>
  <c r="I486" i="91"/>
  <c r="J486" i="91"/>
  <c r="K486" i="91"/>
  <c r="L486" i="91"/>
  <c r="M486" i="91"/>
  <c r="N486" i="91"/>
  <c r="O486" i="91"/>
  <c r="P486" i="91"/>
  <c r="Q486" i="91"/>
  <c r="C487" i="91"/>
  <c r="D487" i="91"/>
  <c r="E487" i="91"/>
  <c r="F487" i="91"/>
  <c r="G487" i="91"/>
  <c r="H487" i="91"/>
  <c r="I487" i="91"/>
  <c r="J487" i="91"/>
  <c r="K487" i="91"/>
  <c r="L487" i="91"/>
  <c r="M487" i="91"/>
  <c r="N487" i="91"/>
  <c r="O487" i="91"/>
  <c r="P487" i="91"/>
  <c r="Q487" i="91"/>
  <c r="C488" i="91"/>
  <c r="D488" i="91"/>
  <c r="E488" i="91"/>
  <c r="F488" i="91"/>
  <c r="G488" i="91"/>
  <c r="H488" i="91"/>
  <c r="I488" i="91"/>
  <c r="J488" i="91"/>
  <c r="K488" i="91"/>
  <c r="L488" i="91"/>
  <c r="M488" i="91"/>
  <c r="N488" i="91"/>
  <c r="O488" i="91"/>
  <c r="P488" i="91"/>
  <c r="D483" i="91"/>
  <c r="E483" i="91"/>
  <c r="F483" i="91"/>
  <c r="G483" i="91"/>
  <c r="H483" i="91"/>
  <c r="I483" i="91"/>
  <c r="J483" i="91"/>
  <c r="K483" i="91"/>
  <c r="L483" i="91"/>
  <c r="M483" i="91"/>
  <c r="N483" i="91"/>
  <c r="O483" i="91"/>
  <c r="P483" i="91"/>
  <c r="Q483" i="91"/>
  <c r="C483" i="91"/>
  <c r="C476" i="91"/>
  <c r="Q481" i="91"/>
  <c r="C477" i="91"/>
  <c r="D477" i="91"/>
  <c r="E477" i="91"/>
  <c r="F477" i="91"/>
  <c r="G477" i="91"/>
  <c r="H477" i="91"/>
  <c r="I477" i="91"/>
  <c r="J477" i="91"/>
  <c r="K477" i="91"/>
  <c r="L477" i="91"/>
  <c r="M477" i="91"/>
  <c r="N477" i="91"/>
  <c r="O477" i="91"/>
  <c r="P477" i="91"/>
  <c r="Q477" i="91"/>
  <c r="C478" i="91"/>
  <c r="D478" i="91"/>
  <c r="E478" i="91"/>
  <c r="F478" i="91"/>
  <c r="G478" i="91"/>
  <c r="H478" i="91"/>
  <c r="I478" i="91"/>
  <c r="J478" i="91"/>
  <c r="K478" i="91"/>
  <c r="L478" i="91"/>
  <c r="M478" i="91"/>
  <c r="N478" i="91"/>
  <c r="O478" i="91"/>
  <c r="P478" i="91"/>
  <c r="Q478" i="91"/>
  <c r="C479" i="91"/>
  <c r="D479" i="91"/>
  <c r="E479" i="91"/>
  <c r="F479" i="91"/>
  <c r="G479" i="91"/>
  <c r="H479" i="91"/>
  <c r="I479" i="91"/>
  <c r="J479" i="91"/>
  <c r="K479" i="91"/>
  <c r="L479" i="91"/>
  <c r="M479" i="91"/>
  <c r="N479" i="91"/>
  <c r="O479" i="91"/>
  <c r="P479" i="91"/>
  <c r="Q479" i="91"/>
  <c r="C480" i="91"/>
  <c r="D480" i="91"/>
  <c r="E480" i="91"/>
  <c r="F480" i="91"/>
  <c r="G480" i="91"/>
  <c r="H480" i="91"/>
  <c r="I480" i="91"/>
  <c r="J480" i="91"/>
  <c r="K480" i="91"/>
  <c r="L480" i="91"/>
  <c r="M480" i="91"/>
  <c r="N480" i="91"/>
  <c r="O480" i="91"/>
  <c r="P480" i="91"/>
  <c r="Q480" i="91"/>
  <c r="C481" i="91"/>
  <c r="D481" i="91"/>
  <c r="E481" i="91"/>
  <c r="F481" i="91"/>
  <c r="G481" i="91"/>
  <c r="H481" i="91"/>
  <c r="I481" i="91"/>
  <c r="J481" i="91"/>
  <c r="K481" i="91"/>
  <c r="L481" i="91"/>
  <c r="M481" i="91"/>
  <c r="N481" i="91"/>
  <c r="O481" i="91"/>
  <c r="P481" i="91"/>
  <c r="D476" i="91"/>
  <c r="E476" i="91"/>
  <c r="F476" i="91"/>
  <c r="G476" i="91"/>
  <c r="H476" i="91"/>
  <c r="I476" i="91"/>
  <c r="J476" i="91"/>
  <c r="K476" i="91"/>
  <c r="L476" i="91"/>
  <c r="M476" i="91"/>
  <c r="N476" i="91"/>
  <c r="O476" i="91"/>
  <c r="P476" i="91"/>
  <c r="Q476" i="91"/>
  <c r="C469" i="91"/>
  <c r="Q474" i="91"/>
  <c r="C470" i="91"/>
  <c r="D470" i="91"/>
  <c r="E470" i="91"/>
  <c r="F470" i="91"/>
  <c r="G470" i="91"/>
  <c r="H470" i="91"/>
  <c r="I470" i="91"/>
  <c r="J470" i="91"/>
  <c r="K470" i="91"/>
  <c r="L470" i="91"/>
  <c r="M470" i="91"/>
  <c r="N470" i="91"/>
  <c r="O470" i="91"/>
  <c r="P470" i="91"/>
  <c r="Q470" i="91"/>
  <c r="C471" i="91"/>
  <c r="D471" i="91"/>
  <c r="E471" i="91"/>
  <c r="F471" i="91"/>
  <c r="G471" i="91"/>
  <c r="H471" i="91"/>
  <c r="I471" i="91"/>
  <c r="J471" i="91"/>
  <c r="K471" i="91"/>
  <c r="L471" i="91"/>
  <c r="M471" i="91"/>
  <c r="N471" i="91"/>
  <c r="O471" i="91"/>
  <c r="P471" i="91"/>
  <c r="Q471" i="91"/>
  <c r="C472" i="91"/>
  <c r="D472" i="91"/>
  <c r="E472" i="91"/>
  <c r="F472" i="91"/>
  <c r="G472" i="91"/>
  <c r="H472" i="91"/>
  <c r="I472" i="91"/>
  <c r="J472" i="91"/>
  <c r="K472" i="91"/>
  <c r="L472" i="91"/>
  <c r="M472" i="91"/>
  <c r="N472" i="91"/>
  <c r="O472" i="91"/>
  <c r="P472" i="91"/>
  <c r="Q472" i="91"/>
  <c r="C473" i="91"/>
  <c r="D473" i="91"/>
  <c r="E473" i="91"/>
  <c r="F473" i="91"/>
  <c r="G473" i="91"/>
  <c r="H473" i="91"/>
  <c r="I473" i="91"/>
  <c r="J473" i="91"/>
  <c r="K473" i="91"/>
  <c r="L473" i="91"/>
  <c r="M473" i="91"/>
  <c r="N473" i="91"/>
  <c r="O473" i="91"/>
  <c r="P473" i="91"/>
  <c r="Q473" i="91"/>
  <c r="C474" i="91"/>
  <c r="D474" i="91"/>
  <c r="E474" i="91"/>
  <c r="F474" i="91"/>
  <c r="G474" i="91"/>
  <c r="H474" i="91"/>
  <c r="I474" i="91"/>
  <c r="J474" i="91"/>
  <c r="K474" i="91"/>
  <c r="L474" i="91"/>
  <c r="M474" i="91"/>
  <c r="N474" i="91"/>
  <c r="O474" i="91"/>
  <c r="P474" i="91"/>
  <c r="D469" i="91"/>
  <c r="E469" i="91"/>
  <c r="F469" i="91"/>
  <c r="G469" i="91"/>
  <c r="H469" i="91"/>
  <c r="I469" i="91"/>
  <c r="J469" i="91"/>
  <c r="K469" i="91"/>
  <c r="L469" i="91"/>
  <c r="M469" i="91"/>
  <c r="N469" i="91"/>
  <c r="O469" i="91"/>
  <c r="P469" i="91"/>
  <c r="Q469" i="91"/>
  <c r="Q467" i="91"/>
  <c r="C463" i="91"/>
  <c r="D463" i="91"/>
  <c r="E463" i="91"/>
  <c r="F463" i="91"/>
  <c r="G463" i="91"/>
  <c r="H463" i="91"/>
  <c r="I463" i="91"/>
  <c r="J463" i="91"/>
  <c r="K463" i="91"/>
  <c r="L463" i="91"/>
  <c r="M463" i="91"/>
  <c r="N463" i="91"/>
  <c r="O463" i="91"/>
  <c r="P463" i="91"/>
  <c r="Q463" i="91"/>
  <c r="C464" i="91"/>
  <c r="D464" i="91"/>
  <c r="E464" i="91"/>
  <c r="F464" i="91"/>
  <c r="G464" i="91"/>
  <c r="H464" i="91"/>
  <c r="I464" i="91"/>
  <c r="J464" i="91"/>
  <c r="K464" i="91"/>
  <c r="L464" i="91"/>
  <c r="M464" i="91"/>
  <c r="N464" i="91"/>
  <c r="O464" i="91"/>
  <c r="P464" i="91"/>
  <c r="Q464" i="91"/>
  <c r="C465" i="91"/>
  <c r="D465" i="91"/>
  <c r="E465" i="91"/>
  <c r="F465" i="91"/>
  <c r="G465" i="91"/>
  <c r="H465" i="91"/>
  <c r="I465" i="91"/>
  <c r="J465" i="91"/>
  <c r="K465" i="91"/>
  <c r="L465" i="91"/>
  <c r="M465" i="91"/>
  <c r="N465" i="91"/>
  <c r="O465" i="91"/>
  <c r="P465" i="91"/>
  <c r="Q465" i="91"/>
  <c r="C466" i="91"/>
  <c r="D466" i="91"/>
  <c r="E466" i="91"/>
  <c r="F466" i="91"/>
  <c r="G466" i="91"/>
  <c r="H466" i="91"/>
  <c r="I466" i="91"/>
  <c r="J466" i="91"/>
  <c r="K466" i="91"/>
  <c r="L466" i="91"/>
  <c r="M466" i="91"/>
  <c r="N466" i="91"/>
  <c r="O466" i="91"/>
  <c r="P466" i="91"/>
  <c r="Q466" i="91"/>
  <c r="C467" i="91"/>
  <c r="D467" i="91"/>
  <c r="E467" i="91"/>
  <c r="F467" i="91"/>
  <c r="G467" i="91"/>
  <c r="H467" i="91"/>
  <c r="I467" i="91"/>
  <c r="J467" i="91"/>
  <c r="K467" i="91"/>
  <c r="L467" i="91"/>
  <c r="M467" i="91"/>
  <c r="N467" i="91"/>
  <c r="O467" i="91"/>
  <c r="P467" i="91"/>
  <c r="D462" i="91"/>
  <c r="E462" i="91"/>
  <c r="F462" i="91"/>
  <c r="G462" i="91"/>
  <c r="H462" i="91"/>
  <c r="I462" i="91"/>
  <c r="J462" i="91"/>
  <c r="K462" i="91"/>
  <c r="L462" i="91"/>
  <c r="M462" i="91"/>
  <c r="N462" i="91"/>
  <c r="O462" i="91"/>
  <c r="P462" i="91"/>
  <c r="Q462" i="91"/>
  <c r="Q460" i="91"/>
  <c r="C456" i="91"/>
  <c r="D456" i="91"/>
  <c r="E456" i="91"/>
  <c r="F456" i="91"/>
  <c r="G456" i="91"/>
  <c r="H456" i="91"/>
  <c r="I456" i="91"/>
  <c r="J456" i="91"/>
  <c r="K456" i="91"/>
  <c r="L456" i="91"/>
  <c r="M456" i="91"/>
  <c r="N456" i="91"/>
  <c r="O456" i="91"/>
  <c r="P456" i="91"/>
  <c r="Q456" i="91"/>
  <c r="C457" i="91"/>
  <c r="D457" i="91"/>
  <c r="E457" i="91"/>
  <c r="F457" i="91"/>
  <c r="G457" i="91"/>
  <c r="H457" i="91"/>
  <c r="I457" i="91"/>
  <c r="J457" i="91"/>
  <c r="K457" i="91"/>
  <c r="L457" i="91"/>
  <c r="M457" i="91"/>
  <c r="N457" i="91"/>
  <c r="O457" i="91"/>
  <c r="P457" i="91"/>
  <c r="Q457" i="91"/>
  <c r="C458" i="91"/>
  <c r="D458" i="91"/>
  <c r="E458" i="91"/>
  <c r="F458" i="91"/>
  <c r="G458" i="91"/>
  <c r="H458" i="91"/>
  <c r="I458" i="91"/>
  <c r="J458" i="91"/>
  <c r="K458" i="91"/>
  <c r="L458" i="91"/>
  <c r="M458" i="91"/>
  <c r="N458" i="91"/>
  <c r="O458" i="91"/>
  <c r="P458" i="91"/>
  <c r="Q458" i="91"/>
  <c r="C459" i="91"/>
  <c r="D459" i="91"/>
  <c r="E459" i="91"/>
  <c r="F459" i="91"/>
  <c r="G459" i="91"/>
  <c r="H459" i="91"/>
  <c r="I459" i="91"/>
  <c r="J459" i="91"/>
  <c r="K459" i="91"/>
  <c r="L459" i="91"/>
  <c r="M459" i="91"/>
  <c r="N459" i="91"/>
  <c r="O459" i="91"/>
  <c r="P459" i="91"/>
  <c r="Q459" i="91"/>
  <c r="C460" i="91"/>
  <c r="D460" i="91"/>
  <c r="E460" i="91"/>
  <c r="F460" i="91"/>
  <c r="G460" i="91"/>
  <c r="H460" i="91"/>
  <c r="I460" i="91"/>
  <c r="J460" i="91"/>
  <c r="K460" i="91"/>
  <c r="L460" i="91"/>
  <c r="M460" i="91"/>
  <c r="N460" i="91"/>
  <c r="O460" i="91"/>
  <c r="P460" i="91"/>
  <c r="D455" i="91"/>
  <c r="E455" i="91"/>
  <c r="F455" i="91"/>
  <c r="G455" i="91"/>
  <c r="H455" i="91"/>
  <c r="I455" i="91"/>
  <c r="J455" i="91"/>
  <c r="K455" i="91"/>
  <c r="L455" i="91"/>
  <c r="M455" i="91"/>
  <c r="N455" i="91"/>
  <c r="O455" i="91"/>
  <c r="P455" i="91"/>
  <c r="Q455" i="91"/>
  <c r="C455" i="91"/>
  <c r="C448" i="91"/>
  <c r="Q453" i="91"/>
  <c r="C449" i="91"/>
  <c r="D449" i="91"/>
  <c r="E449" i="91"/>
  <c r="F449" i="91"/>
  <c r="G449" i="91"/>
  <c r="H449" i="91"/>
  <c r="I449" i="91"/>
  <c r="J449" i="91"/>
  <c r="K449" i="91"/>
  <c r="L449" i="91"/>
  <c r="M449" i="91"/>
  <c r="N449" i="91"/>
  <c r="O449" i="91"/>
  <c r="P449" i="91"/>
  <c r="Q449" i="91"/>
  <c r="C450" i="91"/>
  <c r="D450" i="91"/>
  <c r="E450" i="91"/>
  <c r="F450" i="91"/>
  <c r="G450" i="91"/>
  <c r="H450" i="91"/>
  <c r="I450" i="91"/>
  <c r="J450" i="91"/>
  <c r="K450" i="91"/>
  <c r="L450" i="91"/>
  <c r="M450" i="91"/>
  <c r="N450" i="91"/>
  <c r="O450" i="91"/>
  <c r="P450" i="91"/>
  <c r="Q450" i="91"/>
  <c r="C451" i="91"/>
  <c r="D451" i="91"/>
  <c r="E451" i="91"/>
  <c r="F451" i="91"/>
  <c r="G451" i="91"/>
  <c r="H451" i="91"/>
  <c r="I451" i="91"/>
  <c r="J451" i="91"/>
  <c r="K451" i="91"/>
  <c r="L451" i="91"/>
  <c r="M451" i="91"/>
  <c r="N451" i="91"/>
  <c r="O451" i="91"/>
  <c r="P451" i="91"/>
  <c r="Q451" i="91"/>
  <c r="C452" i="91"/>
  <c r="D452" i="91"/>
  <c r="E452" i="91"/>
  <c r="F452" i="91"/>
  <c r="G452" i="91"/>
  <c r="H452" i="91"/>
  <c r="I452" i="91"/>
  <c r="J452" i="91"/>
  <c r="K452" i="91"/>
  <c r="L452" i="91"/>
  <c r="M452" i="91"/>
  <c r="N452" i="91"/>
  <c r="O452" i="91"/>
  <c r="P452" i="91"/>
  <c r="Q452" i="91"/>
  <c r="C453" i="91"/>
  <c r="D453" i="91"/>
  <c r="E453" i="91"/>
  <c r="F453" i="91"/>
  <c r="G453" i="91"/>
  <c r="H453" i="91"/>
  <c r="I453" i="91"/>
  <c r="J453" i="91"/>
  <c r="K453" i="91"/>
  <c r="L453" i="91"/>
  <c r="M453" i="91"/>
  <c r="N453" i="91"/>
  <c r="O453" i="91"/>
  <c r="P453" i="91"/>
  <c r="D448" i="91"/>
  <c r="E448" i="91"/>
  <c r="F448" i="91"/>
  <c r="G448" i="91"/>
  <c r="H448" i="91"/>
  <c r="I448" i="91"/>
  <c r="J448" i="91"/>
  <c r="K448" i="91"/>
  <c r="L448" i="91"/>
  <c r="M448" i="91"/>
  <c r="N448" i="91"/>
  <c r="O448" i="91"/>
  <c r="P448" i="91"/>
  <c r="Q448" i="91"/>
  <c r="Q446" i="91"/>
  <c r="C442" i="91"/>
  <c r="D442" i="91"/>
  <c r="C443" i="91"/>
  <c r="D443" i="91"/>
  <c r="E443" i="91"/>
  <c r="F443" i="91"/>
  <c r="G443" i="91"/>
  <c r="H443" i="91"/>
  <c r="I443" i="91"/>
  <c r="J443" i="91"/>
  <c r="K443" i="91"/>
  <c r="L443" i="91"/>
  <c r="M443" i="91"/>
  <c r="N443" i="91"/>
  <c r="O443" i="91"/>
  <c r="P443" i="91"/>
  <c r="Q443" i="91"/>
  <c r="C444" i="91"/>
  <c r="D444" i="91"/>
  <c r="E444" i="91"/>
  <c r="F444" i="91"/>
  <c r="G444" i="91"/>
  <c r="H444" i="91"/>
  <c r="I444" i="91"/>
  <c r="J444" i="91"/>
  <c r="K444" i="91"/>
  <c r="L444" i="91"/>
  <c r="M444" i="91"/>
  <c r="N444" i="91"/>
  <c r="O444" i="91"/>
  <c r="P444" i="91"/>
  <c r="Q444" i="91"/>
  <c r="C445" i="91"/>
  <c r="D445" i="91"/>
  <c r="E445" i="91"/>
  <c r="F445" i="91"/>
  <c r="G445" i="91"/>
  <c r="H445" i="91"/>
  <c r="I445" i="91"/>
  <c r="J445" i="91"/>
  <c r="K445" i="91"/>
  <c r="L445" i="91"/>
  <c r="M445" i="91"/>
  <c r="N445" i="91"/>
  <c r="O445" i="91"/>
  <c r="P445" i="91"/>
  <c r="Q445" i="91"/>
  <c r="C446" i="91"/>
  <c r="D446" i="91"/>
  <c r="E446" i="91"/>
  <c r="F446" i="91"/>
  <c r="G446" i="91"/>
  <c r="H446" i="91"/>
  <c r="I446" i="91"/>
  <c r="J446" i="91"/>
  <c r="K446" i="91"/>
  <c r="L446" i="91"/>
  <c r="M446" i="91"/>
  <c r="N446" i="91"/>
  <c r="O446" i="91"/>
  <c r="P446" i="91"/>
  <c r="D441" i="91"/>
  <c r="C441" i="91"/>
  <c r="C435" i="91"/>
  <c r="D435" i="91"/>
  <c r="E435" i="91"/>
  <c r="F435" i="91"/>
  <c r="C436" i="91"/>
  <c r="D436" i="91"/>
  <c r="E436" i="91"/>
  <c r="F436" i="91"/>
  <c r="C437" i="91"/>
  <c r="D437" i="91"/>
  <c r="C438" i="91"/>
  <c r="D438" i="91"/>
  <c r="C439" i="91"/>
  <c r="D439" i="91"/>
  <c r="D434" i="91"/>
  <c r="E434" i="91"/>
  <c r="F434" i="91"/>
  <c r="C434" i="91"/>
  <c r="C428" i="91"/>
  <c r="D428" i="91"/>
  <c r="E428" i="91"/>
  <c r="F428" i="91"/>
  <c r="G428" i="91"/>
  <c r="H428" i="91"/>
  <c r="I428" i="91"/>
  <c r="J428" i="91"/>
  <c r="K428" i="91"/>
  <c r="L428" i="91"/>
  <c r="M428" i="91"/>
  <c r="N428" i="91"/>
  <c r="O428" i="91"/>
  <c r="P428" i="91"/>
  <c r="Q428" i="91"/>
  <c r="C429" i="91"/>
  <c r="D429" i="91"/>
  <c r="E429" i="91"/>
  <c r="F429" i="91"/>
  <c r="G429" i="91"/>
  <c r="H429" i="91"/>
  <c r="I429" i="91"/>
  <c r="J429" i="91"/>
  <c r="K429" i="91"/>
  <c r="L429" i="91"/>
  <c r="M429" i="91"/>
  <c r="N429" i="91"/>
  <c r="O429" i="91"/>
  <c r="P429" i="91"/>
  <c r="Q429" i="91"/>
  <c r="D430" i="91"/>
  <c r="E430" i="91"/>
  <c r="F430" i="91"/>
  <c r="G430" i="91"/>
  <c r="H430" i="91"/>
  <c r="I430" i="91"/>
  <c r="J430" i="91"/>
  <c r="K430" i="91"/>
  <c r="L430" i="91"/>
  <c r="M430" i="91"/>
  <c r="N430" i="91"/>
  <c r="O430" i="91"/>
  <c r="P430" i="91"/>
  <c r="Q430" i="91"/>
  <c r="C431" i="91"/>
  <c r="D431" i="91"/>
  <c r="E431" i="91"/>
  <c r="F431" i="91"/>
  <c r="G431" i="91"/>
  <c r="H431" i="91"/>
  <c r="I431" i="91"/>
  <c r="J431" i="91"/>
  <c r="K431" i="91"/>
  <c r="L431" i="91"/>
  <c r="M431" i="91"/>
  <c r="N431" i="91"/>
  <c r="O431" i="91"/>
  <c r="P431" i="91"/>
  <c r="Q431" i="91"/>
  <c r="C432" i="91"/>
  <c r="D432" i="91"/>
  <c r="E432" i="91"/>
  <c r="F432" i="91"/>
  <c r="D427" i="91"/>
  <c r="E427" i="91"/>
  <c r="F427" i="91"/>
  <c r="G427" i="91"/>
  <c r="H427" i="91"/>
  <c r="I427" i="91"/>
  <c r="J427" i="91"/>
  <c r="K427" i="91"/>
  <c r="L427" i="91"/>
  <c r="M427" i="91"/>
  <c r="N427" i="91"/>
  <c r="O427" i="91"/>
  <c r="P427" i="91"/>
  <c r="Q427" i="91"/>
  <c r="C427" i="91"/>
  <c r="C421" i="91"/>
  <c r="D421" i="91"/>
  <c r="E421" i="91"/>
  <c r="F421" i="91"/>
  <c r="G421" i="91"/>
  <c r="H421" i="91"/>
  <c r="I421" i="91"/>
  <c r="J421" i="91"/>
  <c r="K421" i="91"/>
  <c r="L421" i="91"/>
  <c r="M421" i="91"/>
  <c r="N421" i="91"/>
  <c r="O421" i="91"/>
  <c r="P421" i="91"/>
  <c r="Q421" i="91"/>
  <c r="C422" i="91"/>
  <c r="D422" i="91"/>
  <c r="E422" i="91"/>
  <c r="F422" i="91"/>
  <c r="G422" i="91"/>
  <c r="H422" i="91"/>
  <c r="I422" i="91"/>
  <c r="J422" i="91"/>
  <c r="K422" i="91"/>
  <c r="L422" i="91"/>
  <c r="M422" i="91"/>
  <c r="N422" i="91"/>
  <c r="O422" i="91"/>
  <c r="P422" i="91"/>
  <c r="Q422" i="91"/>
  <c r="C423" i="91"/>
  <c r="D423" i="91"/>
  <c r="E423" i="91"/>
  <c r="F423" i="91"/>
  <c r="G423" i="91"/>
  <c r="H423" i="91"/>
  <c r="I423" i="91"/>
  <c r="J423" i="91"/>
  <c r="K423" i="91"/>
  <c r="L423" i="91"/>
  <c r="M423" i="91"/>
  <c r="N423" i="91"/>
  <c r="O423" i="91"/>
  <c r="P423" i="91"/>
  <c r="Q423" i="91"/>
  <c r="C424" i="91"/>
  <c r="D424" i="91"/>
  <c r="E424" i="91"/>
  <c r="F424" i="91"/>
  <c r="G424" i="91"/>
  <c r="H424" i="91"/>
  <c r="I424" i="91"/>
  <c r="J424" i="91"/>
  <c r="K424" i="91"/>
  <c r="L424" i="91"/>
  <c r="M424" i="91"/>
  <c r="N424" i="91"/>
  <c r="O424" i="91"/>
  <c r="P424" i="91"/>
  <c r="Q424" i="91"/>
  <c r="C425" i="91"/>
  <c r="D425" i="91"/>
  <c r="E425" i="91"/>
  <c r="F425" i="91"/>
  <c r="G425" i="91"/>
  <c r="H425" i="91"/>
  <c r="I425" i="91"/>
  <c r="J425" i="91"/>
  <c r="K425" i="91"/>
  <c r="L425" i="91"/>
  <c r="M425" i="91"/>
  <c r="N425" i="91"/>
  <c r="O425" i="91"/>
  <c r="P425" i="91"/>
  <c r="D420" i="91"/>
  <c r="E420" i="91"/>
  <c r="F420" i="91"/>
  <c r="G420" i="91"/>
  <c r="H420" i="91"/>
  <c r="I420" i="91"/>
  <c r="J420" i="91"/>
  <c r="K420" i="91"/>
  <c r="L420" i="91"/>
  <c r="M420" i="91"/>
  <c r="N420" i="91"/>
  <c r="O420" i="91"/>
  <c r="P420" i="91"/>
  <c r="Q420" i="91"/>
  <c r="Q754" i="47"/>
  <c r="Q747" i="47"/>
  <c r="Q740" i="47"/>
  <c r="C728" i="47"/>
  <c r="Q726" i="47"/>
  <c r="Q719" i="47"/>
  <c r="Q712" i="47"/>
  <c r="C707" i="47"/>
  <c r="Q704" i="47"/>
  <c r="C692" i="47"/>
  <c r="Q690" i="47"/>
  <c r="C685" i="47"/>
  <c r="Q683" i="47"/>
  <c r="C679" i="47"/>
  <c r="D679" i="47"/>
  <c r="E679" i="47"/>
  <c r="F679" i="47"/>
  <c r="G679" i="47"/>
  <c r="H679" i="47"/>
  <c r="I679" i="47"/>
  <c r="J679" i="47"/>
  <c r="K679" i="47"/>
  <c r="L679" i="47"/>
  <c r="M679" i="47"/>
  <c r="N679" i="47"/>
  <c r="O679" i="47"/>
  <c r="P679" i="47"/>
  <c r="Q679" i="47"/>
  <c r="C680" i="47"/>
  <c r="D680" i="47"/>
  <c r="E680" i="47"/>
  <c r="F680" i="47"/>
  <c r="G680" i="47"/>
  <c r="H680" i="47"/>
  <c r="I680" i="47"/>
  <c r="J680" i="47"/>
  <c r="K680" i="47"/>
  <c r="L680" i="47"/>
  <c r="M680" i="47"/>
  <c r="N680" i="47"/>
  <c r="O680" i="47"/>
  <c r="P680" i="47"/>
  <c r="Q680" i="47"/>
  <c r="C681" i="47"/>
  <c r="D681" i="47"/>
  <c r="E681" i="47"/>
  <c r="F681" i="47"/>
  <c r="G681" i="47"/>
  <c r="H681" i="47"/>
  <c r="I681" i="47"/>
  <c r="J681" i="47"/>
  <c r="K681" i="47"/>
  <c r="L681" i="47"/>
  <c r="M681" i="47"/>
  <c r="N681" i="47"/>
  <c r="O681" i="47"/>
  <c r="P681" i="47"/>
  <c r="Q681" i="47"/>
  <c r="C682" i="47"/>
  <c r="D682" i="47"/>
  <c r="E682" i="47"/>
  <c r="F682" i="47"/>
  <c r="G682" i="47"/>
  <c r="H682" i="47"/>
  <c r="I682" i="47"/>
  <c r="J682" i="47"/>
  <c r="K682" i="47"/>
  <c r="L682" i="47"/>
  <c r="M682" i="47"/>
  <c r="N682" i="47"/>
  <c r="O682" i="47"/>
  <c r="P682" i="47"/>
  <c r="Q682" i="47"/>
  <c r="C683" i="47"/>
  <c r="D683" i="47"/>
  <c r="E683" i="47"/>
  <c r="F683" i="47"/>
  <c r="G683" i="47"/>
  <c r="H683" i="47"/>
  <c r="I683" i="47"/>
  <c r="J683" i="47"/>
  <c r="K683" i="47"/>
  <c r="L683" i="47"/>
  <c r="M683" i="47"/>
  <c r="N683" i="47"/>
  <c r="O683" i="47"/>
  <c r="P683" i="47"/>
  <c r="D678" i="47"/>
  <c r="E678" i="47"/>
  <c r="F678" i="47"/>
  <c r="G678" i="47"/>
  <c r="H678" i="47"/>
  <c r="I678" i="47"/>
  <c r="J678" i="47"/>
  <c r="K678" i="47"/>
  <c r="L678" i="47"/>
  <c r="M678" i="47"/>
  <c r="N678" i="47"/>
  <c r="O678" i="47"/>
  <c r="P678" i="47"/>
  <c r="Q678" i="47"/>
  <c r="C678" i="47"/>
  <c r="Q676" i="47"/>
  <c r="C672" i="47"/>
  <c r="D672" i="47"/>
  <c r="E672" i="47"/>
  <c r="F672" i="47"/>
  <c r="G672" i="47"/>
  <c r="H672" i="47"/>
  <c r="I672" i="47"/>
  <c r="J672" i="47"/>
  <c r="K672" i="47"/>
  <c r="L672" i="47"/>
  <c r="M672" i="47"/>
  <c r="N672" i="47"/>
  <c r="O672" i="47"/>
  <c r="P672" i="47"/>
  <c r="Q672" i="47"/>
  <c r="C673" i="47"/>
  <c r="D673" i="47"/>
  <c r="E673" i="47"/>
  <c r="F673" i="47"/>
  <c r="G673" i="47"/>
  <c r="H673" i="47"/>
  <c r="I673" i="47"/>
  <c r="J673" i="47"/>
  <c r="K673" i="47"/>
  <c r="L673" i="47"/>
  <c r="M673" i="47"/>
  <c r="N673" i="47"/>
  <c r="O673" i="47"/>
  <c r="P673" i="47"/>
  <c r="Q673" i="47"/>
  <c r="C674" i="47"/>
  <c r="D674" i="47"/>
  <c r="E674" i="47"/>
  <c r="F674" i="47"/>
  <c r="G674" i="47"/>
  <c r="H674" i="47"/>
  <c r="I674" i="47"/>
  <c r="J674" i="47"/>
  <c r="K674" i="47"/>
  <c r="L674" i="47"/>
  <c r="M674" i="47"/>
  <c r="N674" i="47"/>
  <c r="O674" i="47"/>
  <c r="P674" i="47"/>
  <c r="Q674" i="47"/>
  <c r="C675" i="47"/>
  <c r="D675" i="47"/>
  <c r="E675" i="47"/>
  <c r="F675" i="47"/>
  <c r="G675" i="47"/>
  <c r="H675" i="47"/>
  <c r="I675" i="47"/>
  <c r="J675" i="47"/>
  <c r="K675" i="47"/>
  <c r="L675" i="47"/>
  <c r="M675" i="47"/>
  <c r="N675" i="47"/>
  <c r="O675" i="47"/>
  <c r="P675" i="47"/>
  <c r="Q675" i="47"/>
  <c r="C676" i="47"/>
  <c r="D676" i="47"/>
  <c r="E676" i="47"/>
  <c r="F676" i="47"/>
  <c r="G676" i="47"/>
  <c r="H676" i="47"/>
  <c r="I676" i="47"/>
  <c r="J676" i="47"/>
  <c r="K676" i="47"/>
  <c r="L676" i="47"/>
  <c r="M676" i="47"/>
  <c r="N676" i="47"/>
  <c r="O676" i="47"/>
  <c r="P676" i="47"/>
  <c r="D671" i="47"/>
  <c r="E671" i="47"/>
  <c r="F671" i="47"/>
  <c r="G671" i="47"/>
  <c r="H671" i="47"/>
  <c r="I671" i="47"/>
  <c r="J671" i="47"/>
  <c r="K671" i="47"/>
  <c r="L671" i="47"/>
  <c r="M671" i="47"/>
  <c r="N671" i="47"/>
  <c r="O671" i="47"/>
  <c r="P671" i="47"/>
  <c r="Q671" i="47"/>
  <c r="C671" i="47"/>
  <c r="Q669" i="47"/>
  <c r="C665" i="47"/>
  <c r="D665" i="47"/>
  <c r="E665" i="47"/>
  <c r="F665" i="47"/>
  <c r="G665" i="47"/>
  <c r="H665" i="47"/>
  <c r="I665" i="47"/>
  <c r="J665" i="47"/>
  <c r="K665" i="47"/>
  <c r="L665" i="47"/>
  <c r="M665" i="47"/>
  <c r="N665" i="47"/>
  <c r="O665" i="47"/>
  <c r="P665" i="47"/>
  <c r="Q665" i="47"/>
  <c r="C666" i="47"/>
  <c r="D666" i="47"/>
  <c r="E666" i="47"/>
  <c r="F666" i="47"/>
  <c r="G666" i="47"/>
  <c r="H666" i="47"/>
  <c r="I666" i="47"/>
  <c r="J666" i="47"/>
  <c r="K666" i="47"/>
  <c r="L666" i="47"/>
  <c r="M666" i="47"/>
  <c r="N666" i="47"/>
  <c r="O666" i="47"/>
  <c r="P666" i="47"/>
  <c r="Q666" i="47"/>
  <c r="C667" i="47"/>
  <c r="D667" i="47"/>
  <c r="E667" i="47"/>
  <c r="F667" i="47"/>
  <c r="G667" i="47"/>
  <c r="H667" i="47"/>
  <c r="I667" i="47"/>
  <c r="J667" i="47"/>
  <c r="K667" i="47"/>
  <c r="L667" i="47"/>
  <c r="M667" i="47"/>
  <c r="N667" i="47"/>
  <c r="O667" i="47"/>
  <c r="P667" i="47"/>
  <c r="Q667" i="47"/>
  <c r="C668" i="47"/>
  <c r="D668" i="47"/>
  <c r="E668" i="47"/>
  <c r="F668" i="47"/>
  <c r="G668" i="47"/>
  <c r="H668" i="47"/>
  <c r="I668" i="47"/>
  <c r="J668" i="47"/>
  <c r="K668" i="47"/>
  <c r="L668" i="47"/>
  <c r="M668" i="47"/>
  <c r="N668" i="47"/>
  <c r="O668" i="47"/>
  <c r="P668" i="47"/>
  <c r="Q668" i="47"/>
  <c r="C669" i="47"/>
  <c r="D669" i="47"/>
  <c r="E669" i="47"/>
  <c r="F669" i="47"/>
  <c r="G669" i="47"/>
  <c r="H669" i="47"/>
  <c r="I669" i="47"/>
  <c r="J669" i="47"/>
  <c r="K669" i="47"/>
  <c r="L669" i="47"/>
  <c r="M669" i="47"/>
  <c r="N669" i="47"/>
  <c r="O669" i="47"/>
  <c r="P669" i="47"/>
  <c r="D664" i="47"/>
  <c r="E664" i="47"/>
  <c r="F664" i="47"/>
  <c r="G664" i="47"/>
  <c r="H664" i="47"/>
  <c r="I664" i="47"/>
  <c r="J664" i="47"/>
  <c r="K664" i="47"/>
  <c r="L664" i="47"/>
  <c r="M664" i="47"/>
  <c r="N664" i="47"/>
  <c r="O664" i="47"/>
  <c r="P664" i="47"/>
  <c r="Q664" i="47"/>
  <c r="C664" i="47"/>
  <c r="Q662" i="47"/>
  <c r="C658" i="47"/>
  <c r="D658" i="47"/>
  <c r="E658" i="47"/>
  <c r="F658" i="47"/>
  <c r="G658" i="47"/>
  <c r="H658" i="47"/>
  <c r="I658" i="47"/>
  <c r="J658" i="47"/>
  <c r="K658" i="47"/>
  <c r="L658" i="47"/>
  <c r="M658" i="47"/>
  <c r="N658" i="47"/>
  <c r="O658" i="47"/>
  <c r="P658" i="47"/>
  <c r="Q658" i="47"/>
  <c r="C659" i="47"/>
  <c r="D659" i="47"/>
  <c r="E659" i="47"/>
  <c r="F659" i="47"/>
  <c r="G659" i="47"/>
  <c r="H659" i="47"/>
  <c r="I659" i="47"/>
  <c r="J659" i="47"/>
  <c r="K659" i="47"/>
  <c r="L659" i="47"/>
  <c r="M659" i="47"/>
  <c r="N659" i="47"/>
  <c r="O659" i="47"/>
  <c r="P659" i="47"/>
  <c r="Q659" i="47"/>
  <c r="C660" i="47"/>
  <c r="D660" i="47"/>
  <c r="E660" i="47"/>
  <c r="F660" i="47"/>
  <c r="G660" i="47"/>
  <c r="H660" i="47"/>
  <c r="I660" i="47"/>
  <c r="J660" i="47"/>
  <c r="K660" i="47"/>
  <c r="L660" i="47"/>
  <c r="M660" i="47"/>
  <c r="N660" i="47"/>
  <c r="O660" i="47"/>
  <c r="P660" i="47"/>
  <c r="Q660" i="47"/>
  <c r="C661" i="47"/>
  <c r="D661" i="47"/>
  <c r="E661" i="47"/>
  <c r="F661" i="47"/>
  <c r="G661" i="47"/>
  <c r="H661" i="47"/>
  <c r="I661" i="47"/>
  <c r="J661" i="47"/>
  <c r="K661" i="47"/>
  <c r="L661" i="47"/>
  <c r="M661" i="47"/>
  <c r="N661" i="47"/>
  <c r="O661" i="47"/>
  <c r="P661" i="47"/>
  <c r="Q661" i="47"/>
  <c r="C662" i="47"/>
  <c r="D662" i="47"/>
  <c r="E662" i="47"/>
  <c r="F662" i="47"/>
  <c r="G662" i="47"/>
  <c r="H662" i="47"/>
  <c r="I662" i="47"/>
  <c r="J662" i="47"/>
  <c r="K662" i="47"/>
  <c r="L662" i="47"/>
  <c r="M662" i="47"/>
  <c r="N662" i="47"/>
  <c r="O662" i="47"/>
  <c r="P662" i="47"/>
  <c r="D657" i="47"/>
  <c r="E657" i="47"/>
  <c r="F657" i="47"/>
  <c r="G657" i="47"/>
  <c r="H657" i="47"/>
  <c r="I657" i="47"/>
  <c r="J657" i="47"/>
  <c r="K657" i="47"/>
  <c r="L657" i="47"/>
  <c r="M657" i="47"/>
  <c r="N657" i="47"/>
  <c r="O657" i="47"/>
  <c r="P657" i="47"/>
  <c r="Q657" i="47"/>
  <c r="C657" i="47"/>
  <c r="Q655" i="47"/>
  <c r="C651" i="47"/>
  <c r="D651" i="47"/>
  <c r="E651" i="47"/>
  <c r="F651" i="47"/>
  <c r="G651" i="47"/>
  <c r="H651" i="47"/>
  <c r="I651" i="47"/>
  <c r="J651" i="47"/>
  <c r="K651" i="47"/>
  <c r="L651" i="47"/>
  <c r="M651" i="47"/>
  <c r="N651" i="47"/>
  <c r="O651" i="47"/>
  <c r="P651" i="47"/>
  <c r="Q651" i="47"/>
  <c r="C652" i="47"/>
  <c r="D652" i="47"/>
  <c r="E652" i="47"/>
  <c r="F652" i="47"/>
  <c r="G652" i="47"/>
  <c r="H652" i="47"/>
  <c r="I652" i="47"/>
  <c r="J652" i="47"/>
  <c r="K652" i="47"/>
  <c r="L652" i="47"/>
  <c r="M652" i="47"/>
  <c r="N652" i="47"/>
  <c r="O652" i="47"/>
  <c r="P652" i="47"/>
  <c r="Q652" i="47"/>
  <c r="C653" i="47"/>
  <c r="D653" i="47"/>
  <c r="E653" i="47"/>
  <c r="F653" i="47"/>
  <c r="G653" i="47"/>
  <c r="H653" i="47"/>
  <c r="I653" i="47"/>
  <c r="J653" i="47"/>
  <c r="K653" i="47"/>
  <c r="L653" i="47"/>
  <c r="M653" i="47"/>
  <c r="N653" i="47"/>
  <c r="O653" i="47"/>
  <c r="P653" i="47"/>
  <c r="Q653" i="47"/>
  <c r="C654" i="47"/>
  <c r="D654" i="47"/>
  <c r="E654" i="47"/>
  <c r="F654" i="47"/>
  <c r="G654" i="47"/>
  <c r="H654" i="47"/>
  <c r="I654" i="47"/>
  <c r="J654" i="47"/>
  <c r="K654" i="47"/>
  <c r="L654" i="47"/>
  <c r="M654" i="47"/>
  <c r="N654" i="47"/>
  <c r="O654" i="47"/>
  <c r="P654" i="47"/>
  <c r="Q654" i="47"/>
  <c r="C655" i="47"/>
  <c r="D655" i="47"/>
  <c r="E655" i="47"/>
  <c r="F655" i="47"/>
  <c r="G655" i="47"/>
  <c r="H655" i="47"/>
  <c r="I655" i="47"/>
  <c r="J655" i="47"/>
  <c r="K655" i="47"/>
  <c r="L655" i="47"/>
  <c r="M655" i="47"/>
  <c r="N655" i="47"/>
  <c r="O655" i="47"/>
  <c r="P655" i="47"/>
  <c r="D650" i="47"/>
  <c r="E650" i="47"/>
  <c r="F650" i="47"/>
  <c r="G650" i="47"/>
  <c r="H650" i="47"/>
  <c r="I650" i="47"/>
  <c r="J650" i="47"/>
  <c r="K650" i="47"/>
  <c r="L650" i="47"/>
  <c r="M650" i="47"/>
  <c r="N650" i="47"/>
  <c r="O650" i="47"/>
  <c r="P650" i="47"/>
  <c r="Q650" i="47"/>
  <c r="C650" i="47"/>
  <c r="Q648" i="47"/>
  <c r="C644" i="47"/>
  <c r="D644" i="47"/>
  <c r="E644" i="47"/>
  <c r="F644" i="47"/>
  <c r="G644" i="47"/>
  <c r="H644" i="47"/>
  <c r="I644" i="47"/>
  <c r="J644" i="47"/>
  <c r="K644" i="47"/>
  <c r="L644" i="47"/>
  <c r="M644" i="47"/>
  <c r="N644" i="47"/>
  <c r="O644" i="47"/>
  <c r="P644" i="47"/>
  <c r="Q644" i="47"/>
  <c r="C645" i="47"/>
  <c r="D645" i="47"/>
  <c r="E645" i="47"/>
  <c r="F645" i="47"/>
  <c r="G645" i="47"/>
  <c r="H645" i="47"/>
  <c r="I645" i="47"/>
  <c r="J645" i="47"/>
  <c r="K645" i="47"/>
  <c r="L645" i="47"/>
  <c r="M645" i="47"/>
  <c r="N645" i="47"/>
  <c r="O645" i="47"/>
  <c r="P645" i="47"/>
  <c r="Q645" i="47"/>
  <c r="C646" i="47"/>
  <c r="D646" i="47"/>
  <c r="E646" i="47"/>
  <c r="F646" i="47"/>
  <c r="G646" i="47"/>
  <c r="H646" i="47"/>
  <c r="I646" i="47"/>
  <c r="J646" i="47"/>
  <c r="K646" i="47"/>
  <c r="L646" i="47"/>
  <c r="M646" i="47"/>
  <c r="N646" i="47"/>
  <c r="O646" i="47"/>
  <c r="P646" i="47"/>
  <c r="Q646" i="47"/>
  <c r="C647" i="47"/>
  <c r="D647" i="47"/>
  <c r="E647" i="47"/>
  <c r="F647" i="47"/>
  <c r="G647" i="47"/>
  <c r="H647" i="47"/>
  <c r="I647" i="47"/>
  <c r="J647" i="47"/>
  <c r="K647" i="47"/>
  <c r="L647" i="47"/>
  <c r="M647" i="47"/>
  <c r="N647" i="47"/>
  <c r="O647" i="47"/>
  <c r="P647" i="47"/>
  <c r="Q647" i="47"/>
  <c r="C648" i="47"/>
  <c r="D648" i="47"/>
  <c r="E648" i="47"/>
  <c r="F648" i="47"/>
  <c r="G648" i="47"/>
  <c r="H648" i="47"/>
  <c r="I648" i="47"/>
  <c r="J648" i="47"/>
  <c r="K648" i="47"/>
  <c r="L648" i="47"/>
  <c r="M648" i="47"/>
  <c r="N648" i="47"/>
  <c r="O648" i="47"/>
  <c r="P648" i="47"/>
  <c r="D643" i="47"/>
  <c r="E643" i="47"/>
  <c r="F643" i="47"/>
  <c r="G643" i="47"/>
  <c r="H643" i="47"/>
  <c r="I643" i="47"/>
  <c r="J643" i="47"/>
  <c r="K643" i="47"/>
  <c r="L643" i="47"/>
  <c r="M643" i="47"/>
  <c r="N643" i="47"/>
  <c r="O643" i="47"/>
  <c r="P643" i="47"/>
  <c r="Q643" i="47"/>
  <c r="C643" i="47"/>
  <c r="C636" i="47"/>
  <c r="Q641" i="47"/>
  <c r="C637" i="47"/>
  <c r="D637" i="47"/>
  <c r="E637" i="47"/>
  <c r="F637" i="47"/>
  <c r="G637" i="47"/>
  <c r="H637" i="47"/>
  <c r="I637" i="47"/>
  <c r="J637" i="47"/>
  <c r="K637" i="47"/>
  <c r="L637" i="47"/>
  <c r="M637" i="47"/>
  <c r="N637" i="47"/>
  <c r="O637" i="47"/>
  <c r="P637" i="47"/>
  <c r="Q637" i="47"/>
  <c r="C638" i="47"/>
  <c r="D638" i="47"/>
  <c r="E638" i="47"/>
  <c r="F638" i="47"/>
  <c r="G638" i="47"/>
  <c r="H638" i="47"/>
  <c r="I638" i="47"/>
  <c r="J638" i="47"/>
  <c r="K638" i="47"/>
  <c r="L638" i="47"/>
  <c r="M638" i="47"/>
  <c r="N638" i="47"/>
  <c r="O638" i="47"/>
  <c r="P638" i="47"/>
  <c r="Q638" i="47"/>
  <c r="C639" i="47"/>
  <c r="D639" i="47"/>
  <c r="E639" i="47"/>
  <c r="F639" i="47"/>
  <c r="G639" i="47"/>
  <c r="H639" i="47"/>
  <c r="I639" i="47"/>
  <c r="J639" i="47"/>
  <c r="K639" i="47"/>
  <c r="L639" i="47"/>
  <c r="M639" i="47"/>
  <c r="N639" i="47"/>
  <c r="O639" i="47"/>
  <c r="P639" i="47"/>
  <c r="Q639" i="47"/>
  <c r="C640" i="47"/>
  <c r="D640" i="47"/>
  <c r="E640" i="47"/>
  <c r="F640" i="47"/>
  <c r="G640" i="47"/>
  <c r="H640" i="47"/>
  <c r="I640" i="47"/>
  <c r="J640" i="47"/>
  <c r="K640" i="47"/>
  <c r="L640" i="47"/>
  <c r="M640" i="47"/>
  <c r="N640" i="47"/>
  <c r="O640" i="47"/>
  <c r="P640" i="47"/>
  <c r="Q640" i="47"/>
  <c r="C641" i="47"/>
  <c r="D641" i="47"/>
  <c r="E641" i="47"/>
  <c r="F641" i="47"/>
  <c r="G641" i="47"/>
  <c r="H641" i="47"/>
  <c r="I641" i="47"/>
  <c r="J641" i="47"/>
  <c r="K641" i="47"/>
  <c r="L641" i="47"/>
  <c r="M641" i="47"/>
  <c r="N641" i="47"/>
  <c r="O641" i="47"/>
  <c r="P641" i="47"/>
  <c r="D636" i="47"/>
  <c r="E636" i="47"/>
  <c r="F636" i="47"/>
  <c r="G636" i="47"/>
  <c r="H636" i="47"/>
  <c r="I636" i="47"/>
  <c r="J636" i="47"/>
  <c r="K636" i="47"/>
  <c r="L636" i="47"/>
  <c r="M636" i="47"/>
  <c r="N636" i="47"/>
  <c r="O636" i="47"/>
  <c r="P636" i="47"/>
  <c r="Q636" i="47"/>
  <c r="Q634" i="47"/>
  <c r="C630" i="47"/>
  <c r="D630" i="47"/>
  <c r="E630" i="47"/>
  <c r="F630" i="47"/>
  <c r="G630" i="47"/>
  <c r="H630" i="47"/>
  <c r="I630" i="47"/>
  <c r="J630" i="47"/>
  <c r="K630" i="47"/>
  <c r="L630" i="47"/>
  <c r="M630" i="47"/>
  <c r="N630" i="47"/>
  <c r="O630" i="47"/>
  <c r="P630" i="47"/>
  <c r="Q630" i="47"/>
  <c r="C631" i="47"/>
  <c r="D631" i="47"/>
  <c r="E631" i="47"/>
  <c r="F631" i="47"/>
  <c r="G631" i="47"/>
  <c r="H631" i="47"/>
  <c r="I631" i="47"/>
  <c r="J631" i="47"/>
  <c r="K631" i="47"/>
  <c r="L631" i="47"/>
  <c r="M631" i="47"/>
  <c r="N631" i="47"/>
  <c r="O631" i="47"/>
  <c r="P631" i="47"/>
  <c r="Q631" i="47"/>
  <c r="C632" i="47"/>
  <c r="D632" i="47"/>
  <c r="E632" i="47"/>
  <c r="F632" i="47"/>
  <c r="G632" i="47"/>
  <c r="H632" i="47"/>
  <c r="I632" i="47"/>
  <c r="J632" i="47"/>
  <c r="K632" i="47"/>
  <c r="L632" i="47"/>
  <c r="M632" i="47"/>
  <c r="N632" i="47"/>
  <c r="O632" i="47"/>
  <c r="P632" i="47"/>
  <c r="Q632" i="47"/>
  <c r="C633" i="47"/>
  <c r="D633" i="47"/>
  <c r="E633" i="47"/>
  <c r="F633" i="47"/>
  <c r="G633" i="47"/>
  <c r="H633" i="47"/>
  <c r="I633" i="47"/>
  <c r="J633" i="47"/>
  <c r="K633" i="47"/>
  <c r="L633" i="47"/>
  <c r="M633" i="47"/>
  <c r="N633" i="47"/>
  <c r="O633" i="47"/>
  <c r="P633" i="47"/>
  <c r="Q633" i="47"/>
  <c r="C634" i="47"/>
  <c r="D634" i="47"/>
  <c r="E634" i="47"/>
  <c r="F634" i="47"/>
  <c r="G634" i="47"/>
  <c r="H634" i="47"/>
  <c r="I634" i="47"/>
  <c r="J634" i="47"/>
  <c r="K634" i="47"/>
  <c r="L634" i="47"/>
  <c r="M634" i="47"/>
  <c r="N634" i="47"/>
  <c r="O634" i="47"/>
  <c r="P634" i="47"/>
  <c r="D629" i="47"/>
  <c r="E629" i="47"/>
  <c r="F629" i="47"/>
  <c r="G629" i="47"/>
  <c r="H629" i="47"/>
  <c r="I629" i="47"/>
  <c r="J629" i="47"/>
  <c r="K629" i="47"/>
  <c r="L629" i="47"/>
  <c r="M629" i="47"/>
  <c r="N629" i="47"/>
  <c r="O629" i="47"/>
  <c r="P629" i="47"/>
  <c r="Q629" i="47"/>
  <c r="C629" i="47"/>
  <c r="Q627" i="47"/>
  <c r="C623" i="47"/>
  <c r="D623" i="47"/>
  <c r="E623" i="47"/>
  <c r="F623" i="47"/>
  <c r="G623" i="47"/>
  <c r="H623" i="47"/>
  <c r="I623" i="47"/>
  <c r="J623" i="47"/>
  <c r="K623" i="47"/>
  <c r="L623" i="47"/>
  <c r="M623" i="47"/>
  <c r="N623" i="47"/>
  <c r="O623" i="47"/>
  <c r="P623" i="47"/>
  <c r="Q623" i="47"/>
  <c r="C624" i="47"/>
  <c r="D624" i="47"/>
  <c r="E624" i="47"/>
  <c r="F624" i="47"/>
  <c r="G624" i="47"/>
  <c r="H624" i="47"/>
  <c r="I624" i="47"/>
  <c r="J624" i="47"/>
  <c r="K624" i="47"/>
  <c r="L624" i="47"/>
  <c r="M624" i="47"/>
  <c r="N624" i="47"/>
  <c r="O624" i="47"/>
  <c r="P624" i="47"/>
  <c r="Q624" i="47"/>
  <c r="C625" i="47"/>
  <c r="D625" i="47"/>
  <c r="E625" i="47"/>
  <c r="F625" i="47"/>
  <c r="G625" i="47"/>
  <c r="H625" i="47"/>
  <c r="I625" i="47"/>
  <c r="J625" i="47"/>
  <c r="K625" i="47"/>
  <c r="L625" i="47"/>
  <c r="M625" i="47"/>
  <c r="N625" i="47"/>
  <c r="O625" i="47"/>
  <c r="P625" i="47"/>
  <c r="Q625" i="47"/>
  <c r="C626" i="47"/>
  <c r="D626" i="47"/>
  <c r="E626" i="47"/>
  <c r="F626" i="47"/>
  <c r="G626" i="47"/>
  <c r="H626" i="47"/>
  <c r="I626" i="47"/>
  <c r="J626" i="47"/>
  <c r="K626" i="47"/>
  <c r="L626" i="47"/>
  <c r="M626" i="47"/>
  <c r="N626" i="47"/>
  <c r="O626" i="47"/>
  <c r="P626" i="47"/>
  <c r="Q626" i="47"/>
  <c r="C627" i="47"/>
  <c r="D627" i="47"/>
  <c r="E627" i="47"/>
  <c r="F627" i="47"/>
  <c r="G627" i="47"/>
  <c r="H627" i="47"/>
  <c r="I627" i="47"/>
  <c r="J627" i="47"/>
  <c r="K627" i="47"/>
  <c r="L627" i="47"/>
  <c r="M627" i="47"/>
  <c r="N627" i="47"/>
  <c r="O627" i="47"/>
  <c r="P627" i="47"/>
  <c r="D622" i="47"/>
  <c r="E622" i="47"/>
  <c r="F622" i="47"/>
  <c r="G622" i="47"/>
  <c r="H622" i="47"/>
  <c r="I622" i="47"/>
  <c r="J622" i="47"/>
  <c r="K622" i="47"/>
  <c r="L622" i="47"/>
  <c r="M622" i="47"/>
  <c r="N622" i="47"/>
  <c r="O622" i="47"/>
  <c r="P622" i="47"/>
  <c r="Q622" i="47"/>
  <c r="C622" i="47"/>
  <c r="Q620" i="47"/>
  <c r="C616" i="47"/>
  <c r="D616" i="47"/>
  <c r="E616" i="47"/>
  <c r="F616" i="47"/>
  <c r="G616" i="47"/>
  <c r="H616" i="47"/>
  <c r="I616" i="47"/>
  <c r="J616" i="47"/>
  <c r="K616" i="47"/>
  <c r="L616" i="47"/>
  <c r="M616" i="47"/>
  <c r="N616" i="47"/>
  <c r="O616" i="47"/>
  <c r="P616" i="47"/>
  <c r="Q616" i="47"/>
  <c r="C617" i="47"/>
  <c r="D617" i="47"/>
  <c r="E617" i="47"/>
  <c r="F617" i="47"/>
  <c r="G617" i="47"/>
  <c r="H617" i="47"/>
  <c r="I617" i="47"/>
  <c r="J617" i="47"/>
  <c r="K617" i="47"/>
  <c r="L617" i="47"/>
  <c r="M617" i="47"/>
  <c r="N617" i="47"/>
  <c r="O617" i="47"/>
  <c r="P617" i="47"/>
  <c r="Q617" i="47"/>
  <c r="C618" i="47"/>
  <c r="D618" i="47"/>
  <c r="E618" i="47"/>
  <c r="F618" i="47"/>
  <c r="G618" i="47"/>
  <c r="H618" i="47"/>
  <c r="I618" i="47"/>
  <c r="J618" i="47"/>
  <c r="K618" i="47"/>
  <c r="L618" i="47"/>
  <c r="M618" i="47"/>
  <c r="N618" i="47"/>
  <c r="O618" i="47"/>
  <c r="P618" i="47"/>
  <c r="Q618" i="47"/>
  <c r="C619" i="47"/>
  <c r="D619" i="47"/>
  <c r="E619" i="47"/>
  <c r="F619" i="47"/>
  <c r="G619" i="47"/>
  <c r="H619" i="47"/>
  <c r="I619" i="47"/>
  <c r="J619" i="47"/>
  <c r="K619" i="47"/>
  <c r="L619" i="47"/>
  <c r="M619" i="47"/>
  <c r="N619" i="47"/>
  <c r="O619" i="47"/>
  <c r="P619" i="47"/>
  <c r="Q619" i="47"/>
  <c r="C620" i="47"/>
  <c r="D620" i="47"/>
  <c r="E620" i="47"/>
  <c r="F620" i="47"/>
  <c r="G620" i="47"/>
  <c r="H620" i="47"/>
  <c r="I620" i="47"/>
  <c r="J620" i="47"/>
  <c r="K620" i="47"/>
  <c r="L620" i="47"/>
  <c r="M620" i="47"/>
  <c r="N620" i="47"/>
  <c r="O620" i="47"/>
  <c r="P620" i="47"/>
  <c r="D615" i="47"/>
  <c r="E615" i="47"/>
  <c r="F615" i="47"/>
  <c r="G615" i="47"/>
  <c r="H615" i="47"/>
  <c r="I615" i="47"/>
  <c r="J615" i="47"/>
  <c r="K615" i="47"/>
  <c r="L615" i="47"/>
  <c r="M615" i="47"/>
  <c r="N615" i="47"/>
  <c r="O615" i="47"/>
  <c r="P615" i="47"/>
  <c r="Q615" i="47"/>
  <c r="C615" i="47"/>
  <c r="Q613" i="47"/>
  <c r="C609" i="47"/>
  <c r="D609" i="47"/>
  <c r="E609" i="47"/>
  <c r="F609" i="47"/>
  <c r="G609" i="47"/>
  <c r="H609" i="47"/>
  <c r="I609" i="47"/>
  <c r="J609" i="47"/>
  <c r="K609" i="47"/>
  <c r="L609" i="47"/>
  <c r="M609" i="47"/>
  <c r="N609" i="47"/>
  <c r="O609" i="47"/>
  <c r="P609" i="47"/>
  <c r="Q609" i="47"/>
  <c r="C610" i="47"/>
  <c r="D610" i="47"/>
  <c r="E610" i="47"/>
  <c r="F610" i="47"/>
  <c r="G610" i="47"/>
  <c r="H610" i="47"/>
  <c r="I610" i="47"/>
  <c r="J610" i="47"/>
  <c r="K610" i="47"/>
  <c r="L610" i="47"/>
  <c r="M610" i="47"/>
  <c r="N610" i="47"/>
  <c r="O610" i="47"/>
  <c r="P610" i="47"/>
  <c r="Q610" i="47"/>
  <c r="C611" i="47"/>
  <c r="D611" i="47"/>
  <c r="E611" i="47"/>
  <c r="F611" i="47"/>
  <c r="G611" i="47"/>
  <c r="H611" i="47"/>
  <c r="I611" i="47"/>
  <c r="J611" i="47"/>
  <c r="K611" i="47"/>
  <c r="L611" i="47"/>
  <c r="M611" i="47"/>
  <c r="N611" i="47"/>
  <c r="O611" i="47"/>
  <c r="P611" i="47"/>
  <c r="Q611" i="47"/>
  <c r="C612" i="47"/>
  <c r="D612" i="47"/>
  <c r="E612" i="47"/>
  <c r="F612" i="47"/>
  <c r="G612" i="47"/>
  <c r="H612" i="47"/>
  <c r="I612" i="47"/>
  <c r="J612" i="47"/>
  <c r="K612" i="47"/>
  <c r="L612" i="47"/>
  <c r="M612" i="47"/>
  <c r="N612" i="47"/>
  <c r="O612" i="47"/>
  <c r="P612" i="47"/>
  <c r="Q612" i="47"/>
  <c r="C613" i="47"/>
  <c r="D613" i="47"/>
  <c r="E613" i="47"/>
  <c r="F613" i="47"/>
  <c r="G613" i="47"/>
  <c r="H613" i="47"/>
  <c r="I613" i="47"/>
  <c r="J613" i="47"/>
  <c r="K613" i="47"/>
  <c r="L613" i="47"/>
  <c r="M613" i="47"/>
  <c r="N613" i="47"/>
  <c r="O613" i="47"/>
  <c r="P613" i="47"/>
  <c r="D608" i="47"/>
  <c r="E608" i="47"/>
  <c r="F608" i="47"/>
  <c r="G608" i="47"/>
  <c r="H608" i="47"/>
  <c r="I608" i="47"/>
  <c r="J608" i="47"/>
  <c r="K608" i="47"/>
  <c r="L608" i="47"/>
  <c r="M608" i="47"/>
  <c r="N608" i="47"/>
  <c r="O608" i="47"/>
  <c r="P608" i="47"/>
  <c r="Q608" i="47"/>
  <c r="C608" i="47"/>
  <c r="Q606" i="47"/>
  <c r="C602" i="47"/>
  <c r="D602" i="47"/>
  <c r="E602" i="47"/>
  <c r="F602" i="47"/>
  <c r="G602" i="47"/>
  <c r="H602" i="47"/>
  <c r="I602" i="47"/>
  <c r="J602" i="47"/>
  <c r="K602" i="47"/>
  <c r="L602" i="47"/>
  <c r="M602" i="47"/>
  <c r="N602" i="47"/>
  <c r="O602" i="47"/>
  <c r="P602" i="47"/>
  <c r="Q602" i="47"/>
  <c r="C603" i="47"/>
  <c r="D603" i="47"/>
  <c r="E603" i="47"/>
  <c r="F603" i="47"/>
  <c r="G603" i="47"/>
  <c r="H603" i="47"/>
  <c r="I603" i="47"/>
  <c r="J603" i="47"/>
  <c r="K603" i="47"/>
  <c r="L603" i="47"/>
  <c r="M603" i="47"/>
  <c r="N603" i="47"/>
  <c r="O603" i="47"/>
  <c r="P603" i="47"/>
  <c r="Q603" i="47"/>
  <c r="C604" i="47"/>
  <c r="D604" i="47"/>
  <c r="E604" i="47"/>
  <c r="F604" i="47"/>
  <c r="G604" i="47"/>
  <c r="H604" i="47"/>
  <c r="I604" i="47"/>
  <c r="J604" i="47"/>
  <c r="K604" i="47"/>
  <c r="L604" i="47"/>
  <c r="M604" i="47"/>
  <c r="N604" i="47"/>
  <c r="O604" i="47"/>
  <c r="P604" i="47"/>
  <c r="Q604" i="47"/>
  <c r="C605" i="47"/>
  <c r="D605" i="47"/>
  <c r="E605" i="47"/>
  <c r="F605" i="47"/>
  <c r="G605" i="47"/>
  <c r="H605" i="47"/>
  <c r="I605" i="47"/>
  <c r="J605" i="47"/>
  <c r="K605" i="47"/>
  <c r="L605" i="47"/>
  <c r="M605" i="47"/>
  <c r="N605" i="47"/>
  <c r="O605" i="47"/>
  <c r="P605" i="47"/>
  <c r="Q605" i="47"/>
  <c r="C606" i="47"/>
  <c r="D606" i="47"/>
  <c r="E606" i="47"/>
  <c r="F606" i="47"/>
  <c r="G606" i="47"/>
  <c r="H606" i="47"/>
  <c r="I606" i="47"/>
  <c r="J606" i="47"/>
  <c r="K606" i="47"/>
  <c r="L606" i="47"/>
  <c r="M606" i="47"/>
  <c r="N606" i="47"/>
  <c r="O606" i="47"/>
  <c r="P606" i="47"/>
  <c r="D601" i="47"/>
  <c r="E601" i="47"/>
  <c r="F601" i="47"/>
  <c r="G601" i="47"/>
  <c r="H601" i="47"/>
  <c r="I601" i="47"/>
  <c r="J601" i="47"/>
  <c r="K601" i="47"/>
  <c r="L601" i="47"/>
  <c r="M601" i="47"/>
  <c r="N601" i="47"/>
  <c r="O601" i="47"/>
  <c r="P601" i="47"/>
  <c r="Q601" i="47"/>
  <c r="C601" i="47"/>
  <c r="Q599" i="47"/>
  <c r="C595" i="47"/>
  <c r="D595" i="47"/>
  <c r="E595" i="47"/>
  <c r="F595" i="47"/>
  <c r="G595" i="47"/>
  <c r="H595" i="47"/>
  <c r="I595" i="47"/>
  <c r="J595" i="47"/>
  <c r="K595" i="47"/>
  <c r="L595" i="47"/>
  <c r="M595" i="47"/>
  <c r="N595" i="47"/>
  <c r="O595" i="47"/>
  <c r="P595" i="47"/>
  <c r="Q595" i="47"/>
  <c r="C596" i="47"/>
  <c r="D596" i="47"/>
  <c r="E596" i="47"/>
  <c r="F596" i="47"/>
  <c r="G596" i="47"/>
  <c r="H596" i="47"/>
  <c r="I596" i="47"/>
  <c r="J596" i="47"/>
  <c r="K596" i="47"/>
  <c r="L596" i="47"/>
  <c r="M596" i="47"/>
  <c r="N596" i="47"/>
  <c r="O596" i="47"/>
  <c r="P596" i="47"/>
  <c r="Q596" i="47"/>
  <c r="C597" i="47"/>
  <c r="D597" i="47"/>
  <c r="E597" i="47"/>
  <c r="F597" i="47"/>
  <c r="G597" i="47"/>
  <c r="H597" i="47"/>
  <c r="I597" i="47"/>
  <c r="J597" i="47"/>
  <c r="K597" i="47"/>
  <c r="L597" i="47"/>
  <c r="M597" i="47"/>
  <c r="N597" i="47"/>
  <c r="O597" i="47"/>
  <c r="P597" i="47"/>
  <c r="Q597" i="47"/>
  <c r="C598" i="47"/>
  <c r="D598" i="47"/>
  <c r="E598" i="47"/>
  <c r="F598" i="47"/>
  <c r="G598" i="47"/>
  <c r="H598" i="47"/>
  <c r="I598" i="47"/>
  <c r="J598" i="47"/>
  <c r="K598" i="47"/>
  <c r="L598" i="47"/>
  <c r="M598" i="47"/>
  <c r="N598" i="47"/>
  <c r="O598" i="47"/>
  <c r="P598" i="47"/>
  <c r="Q598" i="47"/>
  <c r="C599" i="47"/>
  <c r="D599" i="47"/>
  <c r="E599" i="47"/>
  <c r="F599" i="47"/>
  <c r="G599" i="47"/>
  <c r="H599" i="47"/>
  <c r="I599" i="47"/>
  <c r="J599" i="47"/>
  <c r="K599" i="47"/>
  <c r="L599" i="47"/>
  <c r="M599" i="47"/>
  <c r="N599" i="47"/>
  <c r="O599" i="47"/>
  <c r="P599" i="47"/>
  <c r="D594" i="47"/>
  <c r="E594" i="47"/>
  <c r="F594" i="47"/>
  <c r="G594" i="47"/>
  <c r="H594" i="47"/>
  <c r="I594" i="47"/>
  <c r="J594" i="47"/>
  <c r="K594" i="47"/>
  <c r="L594" i="47"/>
  <c r="M594" i="47"/>
  <c r="N594" i="47"/>
  <c r="O594" i="47"/>
  <c r="P594" i="47"/>
  <c r="Q594" i="47"/>
  <c r="C594" i="47"/>
  <c r="Q592" i="47"/>
  <c r="C588" i="47"/>
  <c r="D588" i="47"/>
  <c r="E588" i="47"/>
  <c r="F588" i="47"/>
  <c r="G588" i="47"/>
  <c r="H588" i="47"/>
  <c r="I588" i="47"/>
  <c r="J588" i="47"/>
  <c r="K588" i="47"/>
  <c r="L588" i="47"/>
  <c r="M588" i="47"/>
  <c r="N588" i="47"/>
  <c r="O588" i="47"/>
  <c r="P588" i="47"/>
  <c r="Q588" i="47"/>
  <c r="C589" i="47"/>
  <c r="D589" i="47"/>
  <c r="E589" i="47"/>
  <c r="F589" i="47"/>
  <c r="G589" i="47"/>
  <c r="H589" i="47"/>
  <c r="I589" i="47"/>
  <c r="J589" i="47"/>
  <c r="K589" i="47"/>
  <c r="L589" i="47"/>
  <c r="M589" i="47"/>
  <c r="N589" i="47"/>
  <c r="O589" i="47"/>
  <c r="P589" i="47"/>
  <c r="Q589" i="47"/>
  <c r="C590" i="47"/>
  <c r="D590" i="47"/>
  <c r="E590" i="47"/>
  <c r="F590" i="47"/>
  <c r="G590" i="47"/>
  <c r="H590" i="47"/>
  <c r="I590" i="47"/>
  <c r="J590" i="47"/>
  <c r="K590" i="47"/>
  <c r="L590" i="47"/>
  <c r="M590" i="47"/>
  <c r="N590" i="47"/>
  <c r="O590" i="47"/>
  <c r="P590" i="47"/>
  <c r="Q590" i="47"/>
  <c r="C591" i="47"/>
  <c r="D591" i="47"/>
  <c r="E591" i="47"/>
  <c r="F591" i="47"/>
  <c r="G591" i="47"/>
  <c r="H591" i="47"/>
  <c r="I591" i="47"/>
  <c r="J591" i="47"/>
  <c r="K591" i="47"/>
  <c r="L591" i="47"/>
  <c r="M591" i="47"/>
  <c r="N591" i="47"/>
  <c r="O591" i="47"/>
  <c r="P591" i="47"/>
  <c r="Q591" i="47"/>
  <c r="C592" i="47"/>
  <c r="D592" i="47"/>
  <c r="E592" i="47"/>
  <c r="F592" i="47"/>
  <c r="G592" i="47"/>
  <c r="H592" i="47"/>
  <c r="I592" i="47"/>
  <c r="J592" i="47"/>
  <c r="K592" i="47"/>
  <c r="L592" i="47"/>
  <c r="M592" i="47"/>
  <c r="N592" i="47"/>
  <c r="O592" i="47"/>
  <c r="P592" i="47"/>
  <c r="D587" i="47"/>
  <c r="E587" i="47"/>
  <c r="F587" i="47"/>
  <c r="G587" i="47"/>
  <c r="H587" i="47"/>
  <c r="I587" i="47"/>
  <c r="J587" i="47"/>
  <c r="K587" i="47"/>
  <c r="L587" i="47"/>
  <c r="M587" i="47"/>
  <c r="N587" i="47"/>
  <c r="O587" i="47"/>
  <c r="P587" i="47"/>
  <c r="Q587" i="47"/>
  <c r="C587" i="47"/>
  <c r="Q585" i="47"/>
  <c r="C581" i="47"/>
  <c r="D581" i="47"/>
  <c r="E581" i="47"/>
  <c r="F581" i="47"/>
  <c r="G581" i="47"/>
  <c r="H581" i="47"/>
  <c r="I581" i="47"/>
  <c r="J581" i="47"/>
  <c r="K581" i="47"/>
  <c r="L581" i="47"/>
  <c r="M581" i="47"/>
  <c r="N581" i="47"/>
  <c r="O581" i="47"/>
  <c r="P581" i="47"/>
  <c r="Q581" i="47"/>
  <c r="C582" i="47"/>
  <c r="D582" i="47"/>
  <c r="E582" i="47"/>
  <c r="F582" i="47"/>
  <c r="G582" i="47"/>
  <c r="H582" i="47"/>
  <c r="I582" i="47"/>
  <c r="J582" i="47"/>
  <c r="K582" i="47"/>
  <c r="L582" i="47"/>
  <c r="M582" i="47"/>
  <c r="N582" i="47"/>
  <c r="O582" i="47"/>
  <c r="P582" i="47"/>
  <c r="Q582" i="47"/>
  <c r="C583" i="47"/>
  <c r="D583" i="47"/>
  <c r="E583" i="47"/>
  <c r="F583" i="47"/>
  <c r="G583" i="47"/>
  <c r="H583" i="47"/>
  <c r="I583" i="47"/>
  <c r="J583" i="47"/>
  <c r="K583" i="47"/>
  <c r="L583" i="47"/>
  <c r="M583" i="47"/>
  <c r="N583" i="47"/>
  <c r="O583" i="47"/>
  <c r="P583" i="47"/>
  <c r="Q583" i="47"/>
  <c r="C584" i="47"/>
  <c r="D584" i="47"/>
  <c r="E584" i="47"/>
  <c r="F584" i="47"/>
  <c r="G584" i="47"/>
  <c r="H584" i="47"/>
  <c r="I584" i="47"/>
  <c r="J584" i="47"/>
  <c r="K584" i="47"/>
  <c r="L584" i="47"/>
  <c r="M584" i="47"/>
  <c r="N584" i="47"/>
  <c r="O584" i="47"/>
  <c r="P584" i="47"/>
  <c r="Q584" i="47"/>
  <c r="C585" i="47"/>
  <c r="D585" i="47"/>
  <c r="E585" i="47"/>
  <c r="F585" i="47"/>
  <c r="G585" i="47"/>
  <c r="H585" i="47"/>
  <c r="I585" i="47"/>
  <c r="J585" i="47"/>
  <c r="K585" i="47"/>
  <c r="L585" i="47"/>
  <c r="M585" i="47"/>
  <c r="N585" i="47"/>
  <c r="O585" i="47"/>
  <c r="P585" i="47"/>
  <c r="D580" i="47"/>
  <c r="E580" i="47"/>
  <c r="F580" i="47"/>
  <c r="G580" i="47"/>
  <c r="H580" i="47"/>
  <c r="I580" i="47"/>
  <c r="J580" i="47"/>
  <c r="K580" i="47"/>
  <c r="L580" i="47"/>
  <c r="M580" i="47"/>
  <c r="N580" i="47"/>
  <c r="O580" i="47"/>
  <c r="P580" i="47"/>
  <c r="Q580" i="47"/>
  <c r="C580" i="47"/>
  <c r="Q578" i="47"/>
  <c r="C574" i="47"/>
  <c r="D574" i="47"/>
  <c r="E574" i="47"/>
  <c r="F574" i="47"/>
  <c r="G574" i="47"/>
  <c r="H574" i="47"/>
  <c r="I574" i="47"/>
  <c r="J574" i="47"/>
  <c r="K574" i="47"/>
  <c r="L574" i="47"/>
  <c r="M574" i="47"/>
  <c r="N574" i="47"/>
  <c r="O574" i="47"/>
  <c r="P574" i="47"/>
  <c r="Q574" i="47"/>
  <c r="C575" i="47"/>
  <c r="D575" i="47"/>
  <c r="E575" i="47"/>
  <c r="F575" i="47"/>
  <c r="G575" i="47"/>
  <c r="H575" i="47"/>
  <c r="I575" i="47"/>
  <c r="J575" i="47"/>
  <c r="K575" i="47"/>
  <c r="L575" i="47"/>
  <c r="M575" i="47"/>
  <c r="N575" i="47"/>
  <c r="O575" i="47"/>
  <c r="P575" i="47"/>
  <c r="Q575" i="47"/>
  <c r="C576" i="47"/>
  <c r="D576" i="47"/>
  <c r="E576" i="47"/>
  <c r="F576" i="47"/>
  <c r="G576" i="47"/>
  <c r="H576" i="47"/>
  <c r="I576" i="47"/>
  <c r="J576" i="47"/>
  <c r="K576" i="47"/>
  <c r="L576" i="47"/>
  <c r="M576" i="47"/>
  <c r="N576" i="47"/>
  <c r="O576" i="47"/>
  <c r="P576" i="47"/>
  <c r="Q576" i="47"/>
  <c r="C577" i="47"/>
  <c r="D577" i="47"/>
  <c r="E577" i="47"/>
  <c r="F577" i="47"/>
  <c r="G577" i="47"/>
  <c r="H577" i="47"/>
  <c r="I577" i="47"/>
  <c r="J577" i="47"/>
  <c r="K577" i="47"/>
  <c r="L577" i="47"/>
  <c r="M577" i="47"/>
  <c r="N577" i="47"/>
  <c r="O577" i="47"/>
  <c r="P577" i="47"/>
  <c r="Q577" i="47"/>
  <c r="C578" i="47"/>
  <c r="D578" i="47"/>
  <c r="E578" i="47"/>
  <c r="F578" i="47"/>
  <c r="G578" i="47"/>
  <c r="H578" i="47"/>
  <c r="I578" i="47"/>
  <c r="J578" i="47"/>
  <c r="K578" i="47"/>
  <c r="L578" i="47"/>
  <c r="M578" i="47"/>
  <c r="N578" i="47"/>
  <c r="O578" i="47"/>
  <c r="P578" i="47"/>
  <c r="D573" i="47"/>
  <c r="E573" i="47"/>
  <c r="F573" i="47"/>
  <c r="G573" i="47"/>
  <c r="H573" i="47"/>
  <c r="I573" i="47"/>
  <c r="J573" i="47"/>
  <c r="K573" i="47"/>
  <c r="L573" i="47"/>
  <c r="M573" i="47"/>
  <c r="N573" i="47"/>
  <c r="O573" i="47"/>
  <c r="P573" i="47"/>
  <c r="Q573" i="47"/>
  <c r="C573" i="47"/>
  <c r="Q571" i="47"/>
  <c r="C567" i="47"/>
  <c r="D567" i="47"/>
  <c r="E567" i="47"/>
  <c r="F567" i="47"/>
  <c r="G567" i="47"/>
  <c r="H567" i="47"/>
  <c r="I567" i="47"/>
  <c r="J567" i="47"/>
  <c r="K567" i="47"/>
  <c r="L567" i="47"/>
  <c r="M567" i="47"/>
  <c r="N567" i="47"/>
  <c r="O567" i="47"/>
  <c r="P567" i="47"/>
  <c r="Q567" i="47"/>
  <c r="C568" i="47"/>
  <c r="D568" i="47"/>
  <c r="E568" i="47"/>
  <c r="F568" i="47"/>
  <c r="G568" i="47"/>
  <c r="H568" i="47"/>
  <c r="I568" i="47"/>
  <c r="J568" i="47"/>
  <c r="K568" i="47"/>
  <c r="L568" i="47"/>
  <c r="M568" i="47"/>
  <c r="N568" i="47"/>
  <c r="O568" i="47"/>
  <c r="P568" i="47"/>
  <c r="Q568" i="47"/>
  <c r="C569" i="47"/>
  <c r="D569" i="47"/>
  <c r="E569" i="47"/>
  <c r="F569" i="47"/>
  <c r="G569" i="47"/>
  <c r="H569" i="47"/>
  <c r="I569" i="47"/>
  <c r="J569" i="47"/>
  <c r="K569" i="47"/>
  <c r="L569" i="47"/>
  <c r="M569" i="47"/>
  <c r="N569" i="47"/>
  <c r="O569" i="47"/>
  <c r="P569" i="47"/>
  <c r="Q569" i="47"/>
  <c r="C570" i="47"/>
  <c r="D570" i="47"/>
  <c r="E570" i="47"/>
  <c r="F570" i="47"/>
  <c r="G570" i="47"/>
  <c r="H570" i="47"/>
  <c r="I570" i="47"/>
  <c r="J570" i="47"/>
  <c r="K570" i="47"/>
  <c r="L570" i="47"/>
  <c r="M570" i="47"/>
  <c r="N570" i="47"/>
  <c r="O570" i="47"/>
  <c r="P570" i="47"/>
  <c r="Q570" i="47"/>
  <c r="C571" i="47"/>
  <c r="D571" i="47"/>
  <c r="E571" i="47"/>
  <c r="F571" i="47"/>
  <c r="G571" i="47"/>
  <c r="H571" i="47"/>
  <c r="I571" i="47"/>
  <c r="J571" i="47"/>
  <c r="K571" i="47"/>
  <c r="L571" i="47"/>
  <c r="M571" i="47"/>
  <c r="N571" i="47"/>
  <c r="O571" i="47"/>
  <c r="P571" i="47"/>
  <c r="D566" i="47"/>
  <c r="E566" i="47"/>
  <c r="F566" i="47"/>
  <c r="G566" i="47"/>
  <c r="H566" i="47"/>
  <c r="I566" i="47"/>
  <c r="J566" i="47"/>
  <c r="K566" i="47"/>
  <c r="L566" i="47"/>
  <c r="M566" i="47"/>
  <c r="N566" i="47"/>
  <c r="O566" i="47"/>
  <c r="P566" i="47"/>
  <c r="Q566" i="47"/>
  <c r="C566" i="47"/>
  <c r="Q564" i="47"/>
  <c r="C560" i="47"/>
  <c r="D560" i="47"/>
  <c r="E560" i="47"/>
  <c r="F560" i="47"/>
  <c r="G560" i="47"/>
  <c r="H560" i="47"/>
  <c r="I560" i="47"/>
  <c r="J560" i="47"/>
  <c r="K560" i="47"/>
  <c r="L560" i="47"/>
  <c r="M560" i="47"/>
  <c r="N560" i="47"/>
  <c r="O560" i="47"/>
  <c r="P560" i="47"/>
  <c r="Q560" i="47"/>
  <c r="C561" i="47"/>
  <c r="D561" i="47"/>
  <c r="E561" i="47"/>
  <c r="F561" i="47"/>
  <c r="G561" i="47"/>
  <c r="H561" i="47"/>
  <c r="I561" i="47"/>
  <c r="J561" i="47"/>
  <c r="K561" i="47"/>
  <c r="L561" i="47"/>
  <c r="M561" i="47"/>
  <c r="N561" i="47"/>
  <c r="O561" i="47"/>
  <c r="P561" i="47"/>
  <c r="Q561" i="47"/>
  <c r="C562" i="47"/>
  <c r="D562" i="47"/>
  <c r="E562" i="47"/>
  <c r="F562" i="47"/>
  <c r="G562" i="47"/>
  <c r="H562" i="47"/>
  <c r="I562" i="47"/>
  <c r="J562" i="47"/>
  <c r="K562" i="47"/>
  <c r="L562" i="47"/>
  <c r="M562" i="47"/>
  <c r="N562" i="47"/>
  <c r="O562" i="47"/>
  <c r="P562" i="47"/>
  <c r="Q562" i="47"/>
  <c r="C563" i="47"/>
  <c r="D563" i="47"/>
  <c r="E563" i="47"/>
  <c r="F563" i="47"/>
  <c r="G563" i="47"/>
  <c r="H563" i="47"/>
  <c r="I563" i="47"/>
  <c r="J563" i="47"/>
  <c r="K563" i="47"/>
  <c r="L563" i="47"/>
  <c r="M563" i="47"/>
  <c r="N563" i="47"/>
  <c r="O563" i="47"/>
  <c r="P563" i="47"/>
  <c r="Q563" i="47"/>
  <c r="C564" i="47"/>
  <c r="D564" i="47"/>
  <c r="E564" i="47"/>
  <c r="F564" i="47"/>
  <c r="G564" i="47"/>
  <c r="H564" i="47"/>
  <c r="I564" i="47"/>
  <c r="J564" i="47"/>
  <c r="K564" i="47"/>
  <c r="L564" i="47"/>
  <c r="M564" i="47"/>
  <c r="N564" i="47"/>
  <c r="O564" i="47"/>
  <c r="P564" i="47"/>
  <c r="D559" i="47"/>
  <c r="E559" i="47"/>
  <c r="F559" i="47"/>
  <c r="G559" i="47"/>
  <c r="H559" i="47"/>
  <c r="I559" i="47"/>
  <c r="J559" i="47"/>
  <c r="K559" i="47"/>
  <c r="L559" i="47"/>
  <c r="M559" i="47"/>
  <c r="N559" i="47"/>
  <c r="O559" i="47"/>
  <c r="P559" i="47"/>
  <c r="Q559" i="47"/>
  <c r="C559" i="47"/>
  <c r="Q557" i="47"/>
  <c r="C553" i="47"/>
  <c r="D553" i="47"/>
  <c r="E553" i="47"/>
  <c r="F553" i="47"/>
  <c r="G553" i="47"/>
  <c r="H553" i="47"/>
  <c r="I553" i="47"/>
  <c r="J553" i="47"/>
  <c r="K553" i="47"/>
  <c r="L553" i="47"/>
  <c r="M553" i="47"/>
  <c r="N553" i="47"/>
  <c r="O553" i="47"/>
  <c r="P553" i="47"/>
  <c r="Q553" i="47"/>
  <c r="C554" i="47"/>
  <c r="D554" i="47"/>
  <c r="E554" i="47"/>
  <c r="F554" i="47"/>
  <c r="G554" i="47"/>
  <c r="H554" i="47"/>
  <c r="I554" i="47"/>
  <c r="J554" i="47"/>
  <c r="K554" i="47"/>
  <c r="L554" i="47"/>
  <c r="M554" i="47"/>
  <c r="N554" i="47"/>
  <c r="O554" i="47"/>
  <c r="P554" i="47"/>
  <c r="Q554" i="47"/>
  <c r="C555" i="47"/>
  <c r="D555" i="47"/>
  <c r="E555" i="47"/>
  <c r="F555" i="47"/>
  <c r="G555" i="47"/>
  <c r="H555" i="47"/>
  <c r="I555" i="47"/>
  <c r="J555" i="47"/>
  <c r="K555" i="47"/>
  <c r="L555" i="47"/>
  <c r="M555" i="47"/>
  <c r="N555" i="47"/>
  <c r="O555" i="47"/>
  <c r="P555" i="47"/>
  <c r="Q555" i="47"/>
  <c r="C556" i="47"/>
  <c r="D556" i="47"/>
  <c r="E556" i="47"/>
  <c r="F556" i="47"/>
  <c r="G556" i="47"/>
  <c r="H556" i="47"/>
  <c r="I556" i="47"/>
  <c r="J556" i="47"/>
  <c r="K556" i="47"/>
  <c r="L556" i="47"/>
  <c r="M556" i="47"/>
  <c r="N556" i="47"/>
  <c r="O556" i="47"/>
  <c r="P556" i="47"/>
  <c r="Q556" i="47"/>
  <c r="C557" i="47"/>
  <c r="D557" i="47"/>
  <c r="E557" i="47"/>
  <c r="F557" i="47"/>
  <c r="G557" i="47"/>
  <c r="H557" i="47"/>
  <c r="I557" i="47"/>
  <c r="J557" i="47"/>
  <c r="K557" i="47"/>
  <c r="L557" i="47"/>
  <c r="M557" i="47"/>
  <c r="N557" i="47"/>
  <c r="O557" i="47"/>
  <c r="P557" i="47"/>
  <c r="D552" i="47"/>
  <c r="E552" i="47"/>
  <c r="F552" i="47"/>
  <c r="G552" i="47"/>
  <c r="H552" i="47"/>
  <c r="I552" i="47"/>
  <c r="J552" i="47"/>
  <c r="K552" i="47"/>
  <c r="L552" i="47"/>
  <c r="M552" i="47"/>
  <c r="N552" i="47"/>
  <c r="O552" i="47"/>
  <c r="P552" i="47"/>
  <c r="Q552" i="47"/>
  <c r="C552" i="47"/>
  <c r="Q550" i="47"/>
  <c r="C546" i="47"/>
  <c r="D546" i="47"/>
  <c r="E546" i="47"/>
  <c r="F546" i="47"/>
  <c r="G546" i="47"/>
  <c r="H546" i="47"/>
  <c r="I546" i="47"/>
  <c r="J546" i="47"/>
  <c r="K546" i="47"/>
  <c r="L546" i="47"/>
  <c r="M546" i="47"/>
  <c r="N546" i="47"/>
  <c r="O546" i="47"/>
  <c r="P546" i="47"/>
  <c r="Q546" i="47"/>
  <c r="C547" i="47"/>
  <c r="D547" i="47"/>
  <c r="E547" i="47"/>
  <c r="F547" i="47"/>
  <c r="G547" i="47"/>
  <c r="H547" i="47"/>
  <c r="I547" i="47"/>
  <c r="J547" i="47"/>
  <c r="K547" i="47"/>
  <c r="L547" i="47"/>
  <c r="M547" i="47"/>
  <c r="N547" i="47"/>
  <c r="O547" i="47"/>
  <c r="P547" i="47"/>
  <c r="Q547" i="47"/>
  <c r="C548" i="47"/>
  <c r="D548" i="47"/>
  <c r="E548" i="47"/>
  <c r="F548" i="47"/>
  <c r="G548" i="47"/>
  <c r="H548" i="47"/>
  <c r="I548" i="47"/>
  <c r="J548" i="47"/>
  <c r="K548" i="47"/>
  <c r="L548" i="47"/>
  <c r="M548" i="47"/>
  <c r="N548" i="47"/>
  <c r="O548" i="47"/>
  <c r="P548" i="47"/>
  <c r="Q548" i="47"/>
  <c r="C549" i="47"/>
  <c r="D549" i="47"/>
  <c r="E549" i="47"/>
  <c r="F549" i="47"/>
  <c r="G549" i="47"/>
  <c r="H549" i="47"/>
  <c r="I549" i="47"/>
  <c r="J549" i="47"/>
  <c r="K549" i="47"/>
  <c r="L549" i="47"/>
  <c r="M549" i="47"/>
  <c r="N549" i="47"/>
  <c r="O549" i="47"/>
  <c r="P549" i="47"/>
  <c r="Q549" i="47"/>
  <c r="C550" i="47"/>
  <c r="D550" i="47"/>
  <c r="E550" i="47"/>
  <c r="F550" i="47"/>
  <c r="G550" i="47"/>
  <c r="H550" i="47"/>
  <c r="I550" i="47"/>
  <c r="J550" i="47"/>
  <c r="K550" i="47"/>
  <c r="L550" i="47"/>
  <c r="M550" i="47"/>
  <c r="N550" i="47"/>
  <c r="O550" i="47"/>
  <c r="P550" i="47"/>
  <c r="D545" i="47"/>
  <c r="E545" i="47"/>
  <c r="F545" i="47"/>
  <c r="G545" i="47"/>
  <c r="H545" i="47"/>
  <c r="I545" i="47"/>
  <c r="J545" i="47"/>
  <c r="K545" i="47"/>
  <c r="L545" i="47"/>
  <c r="M545" i="47"/>
  <c r="N545" i="47"/>
  <c r="O545" i="47"/>
  <c r="P545" i="47"/>
  <c r="Q545" i="47"/>
  <c r="C545" i="47"/>
  <c r="Q543" i="47"/>
  <c r="C539" i="47"/>
  <c r="D539" i="47"/>
  <c r="E539" i="47"/>
  <c r="F539" i="47"/>
  <c r="G539" i="47"/>
  <c r="H539" i="47"/>
  <c r="I539" i="47"/>
  <c r="J539" i="47"/>
  <c r="K539" i="47"/>
  <c r="L539" i="47"/>
  <c r="M539" i="47"/>
  <c r="N539" i="47"/>
  <c r="O539" i="47"/>
  <c r="P539" i="47"/>
  <c r="Q539" i="47"/>
  <c r="C540" i="47"/>
  <c r="D540" i="47"/>
  <c r="E540" i="47"/>
  <c r="F540" i="47"/>
  <c r="G540" i="47"/>
  <c r="H540" i="47"/>
  <c r="I540" i="47"/>
  <c r="J540" i="47"/>
  <c r="K540" i="47"/>
  <c r="L540" i="47"/>
  <c r="M540" i="47"/>
  <c r="N540" i="47"/>
  <c r="O540" i="47"/>
  <c r="P540" i="47"/>
  <c r="Q540" i="47"/>
  <c r="C541" i="47"/>
  <c r="D541" i="47"/>
  <c r="E541" i="47"/>
  <c r="F541" i="47"/>
  <c r="G541" i="47"/>
  <c r="H541" i="47"/>
  <c r="I541" i="47"/>
  <c r="J541" i="47"/>
  <c r="K541" i="47"/>
  <c r="L541" i="47"/>
  <c r="M541" i="47"/>
  <c r="N541" i="47"/>
  <c r="O541" i="47"/>
  <c r="P541" i="47"/>
  <c r="Q541" i="47"/>
  <c r="C542" i="47"/>
  <c r="D542" i="47"/>
  <c r="E542" i="47"/>
  <c r="F542" i="47"/>
  <c r="G542" i="47"/>
  <c r="H542" i="47"/>
  <c r="I542" i="47"/>
  <c r="J542" i="47"/>
  <c r="K542" i="47"/>
  <c r="L542" i="47"/>
  <c r="M542" i="47"/>
  <c r="N542" i="47"/>
  <c r="O542" i="47"/>
  <c r="P542" i="47"/>
  <c r="Q542" i="47"/>
  <c r="C543" i="47"/>
  <c r="D543" i="47"/>
  <c r="E543" i="47"/>
  <c r="F543" i="47"/>
  <c r="G543" i="47"/>
  <c r="H543" i="47"/>
  <c r="I543" i="47"/>
  <c r="J543" i="47"/>
  <c r="K543" i="47"/>
  <c r="L543" i="47"/>
  <c r="M543" i="47"/>
  <c r="N543" i="47"/>
  <c r="O543" i="47"/>
  <c r="P543" i="47"/>
  <c r="D538" i="47"/>
  <c r="E538" i="47"/>
  <c r="F538" i="47"/>
  <c r="G538" i="47"/>
  <c r="H538" i="47"/>
  <c r="I538" i="47"/>
  <c r="J538" i="47"/>
  <c r="K538" i="47"/>
  <c r="L538" i="47"/>
  <c r="M538" i="47"/>
  <c r="N538" i="47"/>
  <c r="O538" i="47"/>
  <c r="P538" i="47"/>
  <c r="Q538" i="47"/>
  <c r="C538" i="47"/>
  <c r="Q536" i="47"/>
  <c r="C532" i="47"/>
  <c r="D532" i="47"/>
  <c r="E532" i="47"/>
  <c r="F532" i="47"/>
  <c r="G532" i="47"/>
  <c r="H532" i="47"/>
  <c r="I532" i="47"/>
  <c r="J532" i="47"/>
  <c r="K532" i="47"/>
  <c r="L532" i="47"/>
  <c r="M532" i="47"/>
  <c r="N532" i="47"/>
  <c r="O532" i="47"/>
  <c r="P532" i="47"/>
  <c r="Q532" i="47"/>
  <c r="C533" i="47"/>
  <c r="D533" i="47"/>
  <c r="E533" i="47"/>
  <c r="F533" i="47"/>
  <c r="G533" i="47"/>
  <c r="H533" i="47"/>
  <c r="I533" i="47"/>
  <c r="J533" i="47"/>
  <c r="K533" i="47"/>
  <c r="L533" i="47"/>
  <c r="M533" i="47"/>
  <c r="N533" i="47"/>
  <c r="O533" i="47"/>
  <c r="P533" i="47"/>
  <c r="Q533" i="47"/>
  <c r="C534" i="47"/>
  <c r="D534" i="47"/>
  <c r="E534" i="47"/>
  <c r="F534" i="47"/>
  <c r="G534" i="47"/>
  <c r="H534" i="47"/>
  <c r="I534" i="47"/>
  <c r="J534" i="47"/>
  <c r="K534" i="47"/>
  <c r="L534" i="47"/>
  <c r="M534" i="47"/>
  <c r="N534" i="47"/>
  <c r="O534" i="47"/>
  <c r="P534" i="47"/>
  <c r="Q534" i="47"/>
  <c r="C535" i="47"/>
  <c r="D535" i="47"/>
  <c r="E535" i="47"/>
  <c r="F535" i="47"/>
  <c r="G535" i="47"/>
  <c r="H535" i="47"/>
  <c r="I535" i="47"/>
  <c r="J535" i="47"/>
  <c r="K535" i="47"/>
  <c r="L535" i="47"/>
  <c r="M535" i="47"/>
  <c r="N535" i="47"/>
  <c r="O535" i="47"/>
  <c r="P535" i="47"/>
  <c r="Q535" i="47"/>
  <c r="C536" i="47"/>
  <c r="D536" i="47"/>
  <c r="E536" i="47"/>
  <c r="F536" i="47"/>
  <c r="G536" i="47"/>
  <c r="H536" i="47"/>
  <c r="I536" i="47"/>
  <c r="J536" i="47"/>
  <c r="K536" i="47"/>
  <c r="L536" i="47"/>
  <c r="M536" i="47"/>
  <c r="N536" i="47"/>
  <c r="O536" i="47"/>
  <c r="P536" i="47"/>
  <c r="D531" i="47"/>
  <c r="E531" i="47"/>
  <c r="F531" i="47"/>
  <c r="G531" i="47"/>
  <c r="H531" i="47"/>
  <c r="I531" i="47"/>
  <c r="J531" i="47"/>
  <c r="K531" i="47"/>
  <c r="L531" i="47"/>
  <c r="M531" i="47"/>
  <c r="N531" i="47"/>
  <c r="O531" i="47"/>
  <c r="P531" i="47"/>
  <c r="Q531" i="47"/>
  <c r="C531" i="47"/>
  <c r="Q529" i="47"/>
  <c r="C525" i="47"/>
  <c r="D525" i="47"/>
  <c r="E525" i="47"/>
  <c r="F525" i="47"/>
  <c r="G525" i="47"/>
  <c r="H525" i="47"/>
  <c r="I525" i="47"/>
  <c r="J525" i="47"/>
  <c r="K525" i="47"/>
  <c r="L525" i="47"/>
  <c r="M525" i="47"/>
  <c r="N525" i="47"/>
  <c r="O525" i="47"/>
  <c r="P525" i="47"/>
  <c r="Q525" i="47"/>
  <c r="C526" i="47"/>
  <c r="D526" i="47"/>
  <c r="E526" i="47"/>
  <c r="F526" i="47"/>
  <c r="G526" i="47"/>
  <c r="H526" i="47"/>
  <c r="I526" i="47"/>
  <c r="J526" i="47"/>
  <c r="K526" i="47"/>
  <c r="L526" i="47"/>
  <c r="M526" i="47"/>
  <c r="N526" i="47"/>
  <c r="O526" i="47"/>
  <c r="P526" i="47"/>
  <c r="Q526" i="47"/>
  <c r="C527" i="47"/>
  <c r="D527" i="47"/>
  <c r="E527" i="47"/>
  <c r="F527" i="47"/>
  <c r="G527" i="47"/>
  <c r="H527" i="47"/>
  <c r="I527" i="47"/>
  <c r="J527" i="47"/>
  <c r="K527" i="47"/>
  <c r="L527" i="47"/>
  <c r="M527" i="47"/>
  <c r="N527" i="47"/>
  <c r="O527" i="47"/>
  <c r="P527" i="47"/>
  <c r="Q527" i="47"/>
  <c r="C528" i="47"/>
  <c r="D528" i="47"/>
  <c r="E528" i="47"/>
  <c r="F528" i="47"/>
  <c r="G528" i="47"/>
  <c r="H528" i="47"/>
  <c r="I528" i="47"/>
  <c r="J528" i="47"/>
  <c r="K528" i="47"/>
  <c r="L528" i="47"/>
  <c r="M528" i="47"/>
  <c r="N528" i="47"/>
  <c r="O528" i="47"/>
  <c r="P528" i="47"/>
  <c r="Q528" i="47"/>
  <c r="C529" i="47"/>
  <c r="D529" i="47"/>
  <c r="E529" i="47"/>
  <c r="F529" i="47"/>
  <c r="G529" i="47"/>
  <c r="H529" i="47"/>
  <c r="I529" i="47"/>
  <c r="J529" i="47"/>
  <c r="K529" i="47"/>
  <c r="L529" i="47"/>
  <c r="M529" i="47"/>
  <c r="N529" i="47"/>
  <c r="O529" i="47"/>
  <c r="P529" i="47"/>
  <c r="D524" i="47"/>
  <c r="E524" i="47"/>
  <c r="F524" i="47"/>
  <c r="G524" i="47"/>
  <c r="H524" i="47"/>
  <c r="I524" i="47"/>
  <c r="J524" i="47"/>
  <c r="K524" i="47"/>
  <c r="L524" i="47"/>
  <c r="M524" i="47"/>
  <c r="N524" i="47"/>
  <c r="O524" i="47"/>
  <c r="P524" i="47"/>
  <c r="Q524" i="47"/>
  <c r="C524" i="47"/>
  <c r="Q522" i="47"/>
  <c r="C518" i="47"/>
  <c r="D518" i="47"/>
  <c r="E518" i="47"/>
  <c r="F518" i="47"/>
  <c r="G518" i="47"/>
  <c r="H518" i="47"/>
  <c r="I518" i="47"/>
  <c r="J518" i="47"/>
  <c r="K518" i="47"/>
  <c r="L518" i="47"/>
  <c r="M518" i="47"/>
  <c r="N518" i="47"/>
  <c r="O518" i="47"/>
  <c r="P518" i="47"/>
  <c r="Q518" i="47"/>
  <c r="C519" i="47"/>
  <c r="D519" i="47"/>
  <c r="E519" i="47"/>
  <c r="F519" i="47"/>
  <c r="G519" i="47"/>
  <c r="H519" i="47"/>
  <c r="I519" i="47"/>
  <c r="J519" i="47"/>
  <c r="K519" i="47"/>
  <c r="L519" i="47"/>
  <c r="M519" i="47"/>
  <c r="N519" i="47"/>
  <c r="O519" i="47"/>
  <c r="P519" i="47"/>
  <c r="Q519" i="47"/>
  <c r="C520" i="47"/>
  <c r="D520" i="47"/>
  <c r="E520" i="47"/>
  <c r="F520" i="47"/>
  <c r="G520" i="47"/>
  <c r="H520" i="47"/>
  <c r="I520" i="47"/>
  <c r="J520" i="47"/>
  <c r="K520" i="47"/>
  <c r="L520" i="47"/>
  <c r="M520" i="47"/>
  <c r="N520" i="47"/>
  <c r="O520" i="47"/>
  <c r="P520" i="47"/>
  <c r="Q520" i="47"/>
  <c r="C521" i="47"/>
  <c r="D521" i="47"/>
  <c r="E521" i="47"/>
  <c r="F521" i="47"/>
  <c r="G521" i="47"/>
  <c r="H521" i="47"/>
  <c r="I521" i="47"/>
  <c r="J521" i="47"/>
  <c r="K521" i="47"/>
  <c r="L521" i="47"/>
  <c r="M521" i="47"/>
  <c r="N521" i="47"/>
  <c r="O521" i="47"/>
  <c r="P521" i="47"/>
  <c r="Q521" i="47"/>
  <c r="C522" i="47"/>
  <c r="D522" i="47"/>
  <c r="E522" i="47"/>
  <c r="F522" i="47"/>
  <c r="G522" i="47"/>
  <c r="H522" i="47"/>
  <c r="I522" i="47"/>
  <c r="J522" i="47"/>
  <c r="K522" i="47"/>
  <c r="L522" i="47"/>
  <c r="M522" i="47"/>
  <c r="N522" i="47"/>
  <c r="O522" i="47"/>
  <c r="P522" i="47"/>
  <c r="D517" i="47"/>
  <c r="E517" i="47"/>
  <c r="F517" i="47"/>
  <c r="G517" i="47"/>
  <c r="H517" i="47"/>
  <c r="I517" i="47"/>
  <c r="J517" i="47"/>
  <c r="K517" i="47"/>
  <c r="L517" i="47"/>
  <c r="M517" i="47"/>
  <c r="N517" i="47"/>
  <c r="O517" i="47"/>
  <c r="P517" i="47"/>
  <c r="Q517" i="47"/>
  <c r="C517" i="47"/>
  <c r="C510" i="47"/>
  <c r="Q515" i="47"/>
  <c r="C511" i="47"/>
  <c r="D511" i="47"/>
  <c r="E511" i="47"/>
  <c r="F511" i="47"/>
  <c r="G511" i="47"/>
  <c r="H511" i="47"/>
  <c r="I511" i="47"/>
  <c r="J511" i="47"/>
  <c r="K511" i="47"/>
  <c r="L511" i="47"/>
  <c r="M511" i="47"/>
  <c r="N511" i="47"/>
  <c r="O511" i="47"/>
  <c r="P511" i="47"/>
  <c r="Q511" i="47"/>
  <c r="C512" i="47"/>
  <c r="D512" i="47"/>
  <c r="E512" i="47"/>
  <c r="F512" i="47"/>
  <c r="G512" i="47"/>
  <c r="H512" i="47"/>
  <c r="I512" i="47"/>
  <c r="J512" i="47"/>
  <c r="K512" i="47"/>
  <c r="L512" i="47"/>
  <c r="M512" i="47"/>
  <c r="N512" i="47"/>
  <c r="O512" i="47"/>
  <c r="P512" i="47"/>
  <c r="Q512" i="47"/>
  <c r="C513" i="47"/>
  <c r="D513" i="47"/>
  <c r="E513" i="47"/>
  <c r="F513" i="47"/>
  <c r="G513" i="47"/>
  <c r="H513" i="47"/>
  <c r="I513" i="47"/>
  <c r="J513" i="47"/>
  <c r="K513" i="47"/>
  <c r="L513" i="47"/>
  <c r="M513" i="47"/>
  <c r="N513" i="47"/>
  <c r="O513" i="47"/>
  <c r="P513" i="47"/>
  <c r="Q513" i="47"/>
  <c r="C514" i="47"/>
  <c r="D514" i="47"/>
  <c r="E514" i="47"/>
  <c r="F514" i="47"/>
  <c r="G514" i="47"/>
  <c r="H514" i="47"/>
  <c r="I514" i="47"/>
  <c r="J514" i="47"/>
  <c r="K514" i="47"/>
  <c r="L514" i="47"/>
  <c r="M514" i="47"/>
  <c r="N514" i="47"/>
  <c r="O514" i="47"/>
  <c r="P514" i="47"/>
  <c r="Q514" i="47"/>
  <c r="C515" i="47"/>
  <c r="D515" i="47"/>
  <c r="E515" i="47"/>
  <c r="F515" i="47"/>
  <c r="G515" i="47"/>
  <c r="H515" i="47"/>
  <c r="I515" i="47"/>
  <c r="J515" i="47"/>
  <c r="K515" i="47"/>
  <c r="L515" i="47"/>
  <c r="M515" i="47"/>
  <c r="N515" i="47"/>
  <c r="O515" i="47"/>
  <c r="P515" i="47"/>
  <c r="D510" i="47"/>
  <c r="E510" i="47"/>
  <c r="F510" i="47"/>
  <c r="G510" i="47"/>
  <c r="H510" i="47"/>
  <c r="I510" i="47"/>
  <c r="J510" i="47"/>
  <c r="K510" i="47"/>
  <c r="L510" i="47"/>
  <c r="M510" i="47"/>
  <c r="N510" i="47"/>
  <c r="O510" i="47"/>
  <c r="P510" i="47"/>
  <c r="Q510" i="47"/>
  <c r="Q508" i="47"/>
  <c r="C504" i="47"/>
  <c r="D504" i="47"/>
  <c r="E504" i="47"/>
  <c r="F504" i="47"/>
  <c r="G504" i="47"/>
  <c r="H504" i="47"/>
  <c r="I504" i="47"/>
  <c r="J504" i="47"/>
  <c r="K504" i="47"/>
  <c r="L504" i="47"/>
  <c r="M504" i="47"/>
  <c r="N504" i="47"/>
  <c r="O504" i="47"/>
  <c r="P504" i="47"/>
  <c r="Q504" i="47"/>
  <c r="C505" i="47"/>
  <c r="D505" i="47"/>
  <c r="E505" i="47"/>
  <c r="F505" i="47"/>
  <c r="G505" i="47"/>
  <c r="H505" i="47"/>
  <c r="I505" i="47"/>
  <c r="J505" i="47"/>
  <c r="K505" i="47"/>
  <c r="L505" i="47"/>
  <c r="M505" i="47"/>
  <c r="N505" i="47"/>
  <c r="O505" i="47"/>
  <c r="P505" i="47"/>
  <c r="Q505" i="47"/>
  <c r="C506" i="47"/>
  <c r="D506" i="47"/>
  <c r="E506" i="47"/>
  <c r="F506" i="47"/>
  <c r="G506" i="47"/>
  <c r="H506" i="47"/>
  <c r="I506" i="47"/>
  <c r="J506" i="47"/>
  <c r="K506" i="47"/>
  <c r="L506" i="47"/>
  <c r="M506" i="47"/>
  <c r="N506" i="47"/>
  <c r="O506" i="47"/>
  <c r="P506" i="47"/>
  <c r="Q506" i="47"/>
  <c r="C507" i="47"/>
  <c r="D507" i="47"/>
  <c r="E507" i="47"/>
  <c r="F507" i="47"/>
  <c r="G507" i="47"/>
  <c r="H507" i="47"/>
  <c r="I507" i="47"/>
  <c r="J507" i="47"/>
  <c r="K507" i="47"/>
  <c r="L507" i="47"/>
  <c r="M507" i="47"/>
  <c r="N507" i="47"/>
  <c r="O507" i="47"/>
  <c r="P507" i="47"/>
  <c r="Q507" i="47"/>
  <c r="C508" i="47"/>
  <c r="D508" i="47"/>
  <c r="E508" i="47"/>
  <c r="F508" i="47"/>
  <c r="G508" i="47"/>
  <c r="H508" i="47"/>
  <c r="I508" i="47"/>
  <c r="J508" i="47"/>
  <c r="K508" i="47"/>
  <c r="L508" i="47"/>
  <c r="M508" i="47"/>
  <c r="N508" i="47"/>
  <c r="O508" i="47"/>
  <c r="P508" i="47"/>
  <c r="D503" i="47"/>
  <c r="E503" i="47"/>
  <c r="F503" i="47"/>
  <c r="G503" i="47"/>
  <c r="H503" i="47"/>
  <c r="I503" i="47"/>
  <c r="J503" i="47"/>
  <c r="K503" i="47"/>
  <c r="L503" i="47"/>
  <c r="M503" i="47"/>
  <c r="N503" i="47"/>
  <c r="O503" i="47"/>
  <c r="P503" i="47"/>
  <c r="Q503" i="47"/>
  <c r="C503" i="47"/>
  <c r="Q501" i="47"/>
  <c r="Q494" i="47"/>
  <c r="Q487" i="47"/>
  <c r="Q480" i="47"/>
  <c r="C475" i="47"/>
  <c r="Q473" i="47"/>
  <c r="C468" i="47"/>
  <c r="Q459" i="47"/>
  <c r="C455" i="47"/>
  <c r="D455" i="47"/>
  <c r="E455" i="47"/>
  <c r="F455" i="47"/>
  <c r="G455" i="47"/>
  <c r="H455" i="47"/>
  <c r="I455" i="47"/>
  <c r="J455" i="47"/>
  <c r="K455" i="47"/>
  <c r="L455" i="47"/>
  <c r="M455" i="47"/>
  <c r="N455" i="47"/>
  <c r="O455" i="47"/>
  <c r="P455" i="47"/>
  <c r="Q455" i="47"/>
  <c r="C456" i="47"/>
  <c r="D456" i="47"/>
  <c r="E456" i="47"/>
  <c r="F456" i="47"/>
  <c r="G456" i="47"/>
  <c r="H456" i="47"/>
  <c r="I456" i="47"/>
  <c r="J456" i="47"/>
  <c r="K456" i="47"/>
  <c r="L456" i="47"/>
  <c r="M456" i="47"/>
  <c r="N456" i="47"/>
  <c r="O456" i="47"/>
  <c r="P456" i="47"/>
  <c r="Q456" i="47"/>
  <c r="C457" i="47"/>
  <c r="D457" i="47"/>
  <c r="E457" i="47"/>
  <c r="F457" i="47"/>
  <c r="G457" i="47"/>
  <c r="H457" i="47"/>
  <c r="I457" i="47"/>
  <c r="J457" i="47"/>
  <c r="K457" i="47"/>
  <c r="L457" i="47"/>
  <c r="M457" i="47"/>
  <c r="N457" i="47"/>
  <c r="O457" i="47"/>
  <c r="P457" i="47"/>
  <c r="Q457" i="47"/>
  <c r="C458" i="47"/>
  <c r="D458" i="47"/>
  <c r="E458" i="47"/>
  <c r="F458" i="47"/>
  <c r="G458" i="47"/>
  <c r="H458" i="47"/>
  <c r="I458" i="47"/>
  <c r="J458" i="47"/>
  <c r="K458" i="47"/>
  <c r="L458" i="47"/>
  <c r="M458" i="47"/>
  <c r="N458" i="47"/>
  <c r="O458" i="47"/>
  <c r="P458" i="47"/>
  <c r="Q458" i="47"/>
  <c r="C459" i="47"/>
  <c r="D459" i="47"/>
  <c r="E459" i="47"/>
  <c r="F459" i="47"/>
  <c r="G459" i="47"/>
  <c r="H459" i="47"/>
  <c r="I459" i="47"/>
  <c r="J459" i="47"/>
  <c r="K459" i="47"/>
  <c r="L459" i="47"/>
  <c r="M459" i="47"/>
  <c r="N459" i="47"/>
  <c r="O459" i="47"/>
  <c r="P459" i="47"/>
  <c r="D454" i="47"/>
  <c r="E454" i="47"/>
  <c r="F454" i="47"/>
  <c r="G454" i="47"/>
  <c r="H454" i="47"/>
  <c r="I454" i="47"/>
  <c r="J454" i="47"/>
  <c r="K454" i="47"/>
  <c r="L454" i="47"/>
  <c r="M454" i="47"/>
  <c r="N454" i="47"/>
  <c r="O454" i="47"/>
  <c r="P454" i="47"/>
  <c r="Q454" i="47"/>
  <c r="C454" i="47"/>
  <c r="Q452" i="47"/>
  <c r="C448" i="47"/>
  <c r="D448" i="47"/>
  <c r="E448" i="47"/>
  <c r="F448" i="47"/>
  <c r="G448" i="47"/>
  <c r="H448" i="47"/>
  <c r="I448" i="47"/>
  <c r="J448" i="47"/>
  <c r="K448" i="47"/>
  <c r="L448" i="47"/>
  <c r="M448" i="47"/>
  <c r="N448" i="47"/>
  <c r="O448" i="47"/>
  <c r="P448" i="47"/>
  <c r="Q448" i="47"/>
  <c r="C449" i="47"/>
  <c r="D449" i="47"/>
  <c r="E449" i="47"/>
  <c r="F449" i="47"/>
  <c r="G449" i="47"/>
  <c r="H449" i="47"/>
  <c r="I449" i="47"/>
  <c r="J449" i="47"/>
  <c r="K449" i="47"/>
  <c r="L449" i="47"/>
  <c r="M449" i="47"/>
  <c r="N449" i="47"/>
  <c r="O449" i="47"/>
  <c r="P449" i="47"/>
  <c r="Q449" i="47"/>
  <c r="C450" i="47"/>
  <c r="D450" i="47"/>
  <c r="E450" i="47"/>
  <c r="F450" i="47"/>
  <c r="G450" i="47"/>
  <c r="H450" i="47"/>
  <c r="I450" i="47"/>
  <c r="J450" i="47"/>
  <c r="K450" i="47"/>
  <c r="L450" i="47"/>
  <c r="M450" i="47"/>
  <c r="N450" i="47"/>
  <c r="O450" i="47"/>
  <c r="P450" i="47"/>
  <c r="Q450" i="47"/>
  <c r="C451" i="47"/>
  <c r="D451" i="47"/>
  <c r="E451" i="47"/>
  <c r="F451" i="47"/>
  <c r="G451" i="47"/>
  <c r="H451" i="47"/>
  <c r="I451" i="47"/>
  <c r="J451" i="47"/>
  <c r="K451" i="47"/>
  <c r="L451" i="47"/>
  <c r="M451" i="47"/>
  <c r="N451" i="47"/>
  <c r="O451" i="47"/>
  <c r="P451" i="47"/>
  <c r="Q451" i="47"/>
  <c r="C452" i="47"/>
  <c r="D452" i="47"/>
  <c r="E452" i="47"/>
  <c r="F452" i="47"/>
  <c r="G452" i="47"/>
  <c r="H452" i="47"/>
  <c r="I452" i="47"/>
  <c r="J452" i="47"/>
  <c r="K452" i="47"/>
  <c r="L452" i="47"/>
  <c r="M452" i="47"/>
  <c r="N452" i="47"/>
  <c r="O452" i="47"/>
  <c r="P452" i="47"/>
  <c r="D447" i="47"/>
  <c r="E447" i="47"/>
  <c r="F447" i="47"/>
  <c r="G447" i="47"/>
  <c r="H447" i="47"/>
  <c r="I447" i="47"/>
  <c r="J447" i="47"/>
  <c r="K447" i="47"/>
  <c r="L447" i="47"/>
  <c r="M447" i="47"/>
  <c r="N447" i="47"/>
  <c r="O447" i="47"/>
  <c r="P447" i="47"/>
  <c r="Q447" i="47"/>
  <c r="C447" i="47"/>
  <c r="Q445" i="47"/>
  <c r="C441" i="47"/>
  <c r="D441" i="47"/>
  <c r="E441" i="47"/>
  <c r="F441" i="47"/>
  <c r="G441" i="47"/>
  <c r="H441" i="47"/>
  <c r="I441" i="47"/>
  <c r="J441" i="47"/>
  <c r="K441" i="47"/>
  <c r="L441" i="47"/>
  <c r="M441" i="47"/>
  <c r="N441" i="47"/>
  <c r="O441" i="47"/>
  <c r="P441" i="47"/>
  <c r="Q441" i="47"/>
  <c r="C442" i="47"/>
  <c r="D442" i="47"/>
  <c r="E442" i="47"/>
  <c r="F442" i="47"/>
  <c r="G442" i="47"/>
  <c r="H442" i="47"/>
  <c r="I442" i="47"/>
  <c r="J442" i="47"/>
  <c r="K442" i="47"/>
  <c r="L442" i="47"/>
  <c r="M442" i="47"/>
  <c r="N442" i="47"/>
  <c r="O442" i="47"/>
  <c r="P442" i="47"/>
  <c r="Q442" i="47"/>
  <c r="C443" i="47"/>
  <c r="D443" i="47"/>
  <c r="E443" i="47"/>
  <c r="F443" i="47"/>
  <c r="G443" i="47"/>
  <c r="H443" i="47"/>
  <c r="I443" i="47"/>
  <c r="J443" i="47"/>
  <c r="K443" i="47"/>
  <c r="L443" i="47"/>
  <c r="M443" i="47"/>
  <c r="N443" i="47"/>
  <c r="O443" i="47"/>
  <c r="P443" i="47"/>
  <c r="Q443" i="47"/>
  <c r="C444" i="47"/>
  <c r="D444" i="47"/>
  <c r="E444" i="47"/>
  <c r="F444" i="47"/>
  <c r="G444" i="47"/>
  <c r="H444" i="47"/>
  <c r="I444" i="47"/>
  <c r="J444" i="47"/>
  <c r="K444" i="47"/>
  <c r="L444" i="47"/>
  <c r="M444" i="47"/>
  <c r="N444" i="47"/>
  <c r="O444" i="47"/>
  <c r="P444" i="47"/>
  <c r="Q444" i="47"/>
  <c r="C445" i="47"/>
  <c r="D445" i="47"/>
  <c r="E445" i="47"/>
  <c r="F445" i="47"/>
  <c r="G445" i="47"/>
  <c r="H445" i="47"/>
  <c r="I445" i="47"/>
  <c r="J445" i="47"/>
  <c r="K445" i="47"/>
  <c r="L445" i="47"/>
  <c r="M445" i="47"/>
  <c r="N445" i="47"/>
  <c r="O445" i="47"/>
  <c r="P445" i="47"/>
  <c r="D440" i="47"/>
  <c r="E440" i="47"/>
  <c r="F440" i="47"/>
  <c r="G440" i="47"/>
  <c r="H440" i="47"/>
  <c r="I440" i="47"/>
  <c r="J440" i="47"/>
  <c r="K440" i="47"/>
  <c r="L440" i="47"/>
  <c r="M440" i="47"/>
  <c r="N440" i="47"/>
  <c r="O440" i="47"/>
  <c r="P440" i="47"/>
  <c r="Q440" i="47"/>
  <c r="C440" i="47"/>
  <c r="Q438" i="47"/>
  <c r="C434" i="47"/>
  <c r="D434" i="47"/>
  <c r="E434" i="47"/>
  <c r="F434" i="47"/>
  <c r="G434" i="47"/>
  <c r="H434" i="47"/>
  <c r="I434" i="47"/>
  <c r="J434" i="47"/>
  <c r="K434" i="47"/>
  <c r="L434" i="47"/>
  <c r="M434" i="47"/>
  <c r="N434" i="47"/>
  <c r="O434" i="47"/>
  <c r="P434" i="47"/>
  <c r="Q434" i="47"/>
  <c r="C435" i="47"/>
  <c r="D435" i="47"/>
  <c r="E435" i="47"/>
  <c r="F435" i="47"/>
  <c r="G435" i="47"/>
  <c r="H435" i="47"/>
  <c r="I435" i="47"/>
  <c r="J435" i="47"/>
  <c r="K435" i="47"/>
  <c r="L435" i="47"/>
  <c r="M435" i="47"/>
  <c r="N435" i="47"/>
  <c r="O435" i="47"/>
  <c r="P435" i="47"/>
  <c r="Q435" i="47"/>
  <c r="C436" i="47"/>
  <c r="D436" i="47"/>
  <c r="E436" i="47"/>
  <c r="F436" i="47"/>
  <c r="G436" i="47"/>
  <c r="H436" i="47"/>
  <c r="I436" i="47"/>
  <c r="J436" i="47"/>
  <c r="K436" i="47"/>
  <c r="L436" i="47"/>
  <c r="M436" i="47"/>
  <c r="N436" i="47"/>
  <c r="O436" i="47"/>
  <c r="P436" i="47"/>
  <c r="Q436" i="47"/>
  <c r="C437" i="47"/>
  <c r="D437" i="47"/>
  <c r="E437" i="47"/>
  <c r="F437" i="47"/>
  <c r="G437" i="47"/>
  <c r="H437" i="47"/>
  <c r="I437" i="47"/>
  <c r="J437" i="47"/>
  <c r="K437" i="47"/>
  <c r="L437" i="47"/>
  <c r="M437" i="47"/>
  <c r="N437" i="47"/>
  <c r="O437" i="47"/>
  <c r="P437" i="47"/>
  <c r="Q437" i="47"/>
  <c r="C438" i="47"/>
  <c r="D438" i="47"/>
  <c r="E438" i="47"/>
  <c r="F438" i="47"/>
  <c r="G438" i="47"/>
  <c r="H438" i="47"/>
  <c r="I438" i="47"/>
  <c r="J438" i="47"/>
  <c r="K438" i="47"/>
  <c r="L438" i="47"/>
  <c r="M438" i="47"/>
  <c r="N438" i="47"/>
  <c r="O438" i="47"/>
  <c r="P438" i="47"/>
  <c r="D433" i="47"/>
  <c r="E433" i="47"/>
  <c r="F433" i="47"/>
  <c r="G433" i="47"/>
  <c r="H433" i="47"/>
  <c r="I433" i="47"/>
  <c r="J433" i="47"/>
  <c r="K433" i="47"/>
  <c r="L433" i="47"/>
  <c r="M433" i="47"/>
  <c r="N433" i="47"/>
  <c r="O433" i="47"/>
  <c r="P433" i="47"/>
  <c r="Q433" i="47"/>
  <c r="C433" i="47"/>
  <c r="Q431" i="47"/>
  <c r="C427" i="47"/>
  <c r="D427" i="47"/>
  <c r="E427" i="47"/>
  <c r="F427" i="47"/>
  <c r="G427" i="47"/>
  <c r="H427" i="47"/>
  <c r="I427" i="47"/>
  <c r="J427" i="47"/>
  <c r="K427" i="47"/>
  <c r="L427" i="47"/>
  <c r="M427" i="47"/>
  <c r="N427" i="47"/>
  <c r="O427" i="47"/>
  <c r="P427" i="47"/>
  <c r="Q427" i="47"/>
  <c r="C428" i="47"/>
  <c r="D428" i="47"/>
  <c r="E428" i="47"/>
  <c r="F428" i="47"/>
  <c r="G428" i="47"/>
  <c r="H428" i="47"/>
  <c r="I428" i="47"/>
  <c r="J428" i="47"/>
  <c r="K428" i="47"/>
  <c r="L428" i="47"/>
  <c r="M428" i="47"/>
  <c r="N428" i="47"/>
  <c r="O428" i="47"/>
  <c r="P428" i="47"/>
  <c r="Q428" i="47"/>
  <c r="C429" i="47"/>
  <c r="D429" i="47"/>
  <c r="E429" i="47"/>
  <c r="F429" i="47"/>
  <c r="G429" i="47"/>
  <c r="H429" i="47"/>
  <c r="I429" i="47"/>
  <c r="J429" i="47"/>
  <c r="K429" i="47"/>
  <c r="L429" i="47"/>
  <c r="M429" i="47"/>
  <c r="N429" i="47"/>
  <c r="O429" i="47"/>
  <c r="P429" i="47"/>
  <c r="Q429" i="47"/>
  <c r="C430" i="47"/>
  <c r="D430" i="47"/>
  <c r="E430" i="47"/>
  <c r="F430" i="47"/>
  <c r="G430" i="47"/>
  <c r="H430" i="47"/>
  <c r="I430" i="47"/>
  <c r="J430" i="47"/>
  <c r="K430" i="47"/>
  <c r="L430" i="47"/>
  <c r="M430" i="47"/>
  <c r="N430" i="47"/>
  <c r="O430" i="47"/>
  <c r="P430" i="47"/>
  <c r="Q430" i="47"/>
  <c r="C431" i="47"/>
  <c r="D431" i="47"/>
  <c r="E431" i="47"/>
  <c r="F431" i="47"/>
  <c r="G431" i="47"/>
  <c r="H431" i="47"/>
  <c r="I431" i="47"/>
  <c r="J431" i="47"/>
  <c r="K431" i="47"/>
  <c r="L431" i="47"/>
  <c r="M431" i="47"/>
  <c r="N431" i="47"/>
  <c r="O431" i="47"/>
  <c r="P431" i="47"/>
  <c r="D426" i="47"/>
  <c r="E426" i="47"/>
  <c r="F426" i="47"/>
  <c r="G426" i="47"/>
  <c r="H426" i="47"/>
  <c r="I426" i="47"/>
  <c r="J426" i="47"/>
  <c r="K426" i="47"/>
  <c r="L426" i="47"/>
  <c r="M426" i="47"/>
  <c r="N426" i="47"/>
  <c r="O426" i="47"/>
  <c r="P426" i="47"/>
  <c r="Q426" i="47"/>
  <c r="C426" i="47"/>
  <c r="Q424" i="47"/>
  <c r="C420" i="47"/>
  <c r="D420" i="47"/>
  <c r="E420" i="47"/>
  <c r="F420" i="47"/>
  <c r="G420" i="47"/>
  <c r="H420" i="47"/>
  <c r="I420" i="47"/>
  <c r="J420" i="47"/>
  <c r="K420" i="47"/>
  <c r="L420" i="47"/>
  <c r="M420" i="47"/>
  <c r="N420" i="47"/>
  <c r="O420" i="47"/>
  <c r="P420" i="47"/>
  <c r="Q420" i="47"/>
  <c r="C421" i="47"/>
  <c r="D421" i="47"/>
  <c r="E421" i="47"/>
  <c r="F421" i="47"/>
  <c r="G421" i="47"/>
  <c r="H421" i="47"/>
  <c r="I421" i="47"/>
  <c r="J421" i="47"/>
  <c r="K421" i="47"/>
  <c r="L421" i="47"/>
  <c r="M421" i="47"/>
  <c r="N421" i="47"/>
  <c r="O421" i="47"/>
  <c r="P421" i="47"/>
  <c r="Q421" i="47"/>
  <c r="C422" i="47"/>
  <c r="D422" i="47"/>
  <c r="E422" i="47"/>
  <c r="F422" i="47"/>
  <c r="G422" i="47"/>
  <c r="H422" i="47"/>
  <c r="I422" i="47"/>
  <c r="J422" i="47"/>
  <c r="K422" i="47"/>
  <c r="L422" i="47"/>
  <c r="M422" i="47"/>
  <c r="N422" i="47"/>
  <c r="O422" i="47"/>
  <c r="P422" i="47"/>
  <c r="Q422" i="47"/>
  <c r="C423" i="47"/>
  <c r="D423" i="47"/>
  <c r="E423" i="47"/>
  <c r="F423" i="47"/>
  <c r="G423" i="47"/>
  <c r="H423" i="47"/>
  <c r="I423" i="47"/>
  <c r="J423" i="47"/>
  <c r="K423" i="47"/>
  <c r="L423" i="47"/>
  <c r="M423" i="47"/>
  <c r="N423" i="47"/>
  <c r="O423" i="47"/>
  <c r="P423" i="47"/>
  <c r="Q423" i="47"/>
  <c r="C424" i="47"/>
  <c r="D424" i="47"/>
  <c r="E424" i="47"/>
  <c r="F424" i="47"/>
  <c r="G424" i="47"/>
  <c r="H424" i="47"/>
  <c r="I424" i="47"/>
  <c r="J424" i="47"/>
  <c r="K424" i="47"/>
  <c r="L424" i="47"/>
  <c r="M424" i="47"/>
  <c r="N424" i="47"/>
  <c r="O424" i="47"/>
  <c r="P424" i="47"/>
  <c r="D419" i="47"/>
  <c r="E419" i="47"/>
  <c r="F419" i="47"/>
  <c r="G419" i="47"/>
  <c r="H419" i="47"/>
  <c r="I419" i="47"/>
  <c r="J419" i="47"/>
  <c r="K419" i="47"/>
  <c r="L419" i="47"/>
  <c r="M419" i="47"/>
  <c r="N419" i="47"/>
  <c r="O419" i="47"/>
  <c r="P419" i="47"/>
  <c r="Q419" i="47"/>
  <c r="C419" i="47"/>
  <c r="Q417" i="47"/>
  <c r="C413" i="47"/>
  <c r="D413" i="47"/>
  <c r="E413" i="47"/>
  <c r="F413" i="47"/>
  <c r="G413" i="47"/>
  <c r="H413" i="47"/>
  <c r="I413" i="47"/>
  <c r="J413" i="47"/>
  <c r="K413" i="47"/>
  <c r="L413" i="47"/>
  <c r="M413" i="47"/>
  <c r="N413" i="47"/>
  <c r="O413" i="47"/>
  <c r="P413" i="47"/>
  <c r="Q413" i="47"/>
  <c r="C414" i="47"/>
  <c r="D414" i="47"/>
  <c r="E414" i="47"/>
  <c r="F414" i="47"/>
  <c r="G414" i="47"/>
  <c r="H414" i="47"/>
  <c r="I414" i="47"/>
  <c r="J414" i="47"/>
  <c r="K414" i="47"/>
  <c r="L414" i="47"/>
  <c r="M414" i="47"/>
  <c r="N414" i="47"/>
  <c r="O414" i="47"/>
  <c r="P414" i="47"/>
  <c r="Q414" i="47"/>
  <c r="C415" i="47"/>
  <c r="D415" i="47"/>
  <c r="E415" i="47"/>
  <c r="F415" i="47"/>
  <c r="G415" i="47"/>
  <c r="H415" i="47"/>
  <c r="I415" i="47"/>
  <c r="J415" i="47"/>
  <c r="K415" i="47"/>
  <c r="L415" i="47"/>
  <c r="M415" i="47"/>
  <c r="N415" i="47"/>
  <c r="O415" i="47"/>
  <c r="P415" i="47"/>
  <c r="Q415" i="47"/>
  <c r="C416" i="47"/>
  <c r="D416" i="47"/>
  <c r="E416" i="47"/>
  <c r="F416" i="47"/>
  <c r="G416" i="47"/>
  <c r="H416" i="47"/>
  <c r="I416" i="47"/>
  <c r="J416" i="47"/>
  <c r="K416" i="47"/>
  <c r="L416" i="47"/>
  <c r="M416" i="47"/>
  <c r="N416" i="47"/>
  <c r="O416" i="47"/>
  <c r="P416" i="47"/>
  <c r="Q416" i="47"/>
  <c r="C417" i="47"/>
  <c r="D417" i="47"/>
  <c r="E417" i="47"/>
  <c r="F417" i="47"/>
  <c r="G417" i="47"/>
  <c r="H417" i="47"/>
  <c r="I417" i="47"/>
  <c r="J417" i="47"/>
  <c r="K417" i="47"/>
  <c r="L417" i="47"/>
  <c r="M417" i="47"/>
  <c r="N417" i="47"/>
  <c r="O417" i="47"/>
  <c r="P417" i="47"/>
  <c r="D412" i="47"/>
  <c r="E412" i="47"/>
  <c r="F412" i="47"/>
  <c r="G412" i="47"/>
  <c r="H412" i="47"/>
  <c r="I412" i="47"/>
  <c r="J412" i="47"/>
  <c r="K412" i="47"/>
  <c r="L412" i="47"/>
  <c r="M412" i="47"/>
  <c r="N412" i="47"/>
  <c r="O412" i="47"/>
  <c r="P412" i="47"/>
  <c r="Q412" i="47"/>
  <c r="C412" i="47"/>
  <c r="Q410" i="47"/>
  <c r="C406" i="47"/>
  <c r="D406" i="47"/>
  <c r="E406" i="47"/>
  <c r="F406" i="47"/>
  <c r="G406" i="47"/>
  <c r="H406" i="47"/>
  <c r="I406" i="47"/>
  <c r="J406" i="47"/>
  <c r="K406" i="47"/>
  <c r="L406" i="47"/>
  <c r="M406" i="47"/>
  <c r="N406" i="47"/>
  <c r="O406" i="47"/>
  <c r="P406" i="47"/>
  <c r="Q406" i="47"/>
  <c r="C407" i="47"/>
  <c r="D407" i="47"/>
  <c r="E407" i="47"/>
  <c r="F407" i="47"/>
  <c r="G407" i="47"/>
  <c r="H407" i="47"/>
  <c r="I407" i="47"/>
  <c r="J407" i="47"/>
  <c r="K407" i="47"/>
  <c r="L407" i="47"/>
  <c r="M407" i="47"/>
  <c r="N407" i="47"/>
  <c r="O407" i="47"/>
  <c r="P407" i="47"/>
  <c r="Q407" i="47"/>
  <c r="C408" i="47"/>
  <c r="D408" i="47"/>
  <c r="E408" i="47"/>
  <c r="F408" i="47"/>
  <c r="G408" i="47"/>
  <c r="H408" i="47"/>
  <c r="I408" i="47"/>
  <c r="J408" i="47"/>
  <c r="K408" i="47"/>
  <c r="L408" i="47"/>
  <c r="M408" i="47"/>
  <c r="N408" i="47"/>
  <c r="O408" i="47"/>
  <c r="P408" i="47"/>
  <c r="Q408" i="47"/>
  <c r="C409" i="47"/>
  <c r="D409" i="47"/>
  <c r="E409" i="47"/>
  <c r="F409" i="47"/>
  <c r="G409" i="47"/>
  <c r="H409" i="47"/>
  <c r="I409" i="47"/>
  <c r="J409" i="47"/>
  <c r="K409" i="47"/>
  <c r="L409" i="47"/>
  <c r="M409" i="47"/>
  <c r="N409" i="47"/>
  <c r="O409" i="47"/>
  <c r="P409" i="47"/>
  <c r="Q409" i="47"/>
  <c r="C410" i="47"/>
  <c r="D410" i="47"/>
  <c r="E410" i="47"/>
  <c r="F410" i="47"/>
  <c r="G410" i="47"/>
  <c r="H410" i="47"/>
  <c r="I410" i="47"/>
  <c r="J410" i="47"/>
  <c r="K410" i="47"/>
  <c r="L410" i="47"/>
  <c r="M410" i="47"/>
  <c r="N410" i="47"/>
  <c r="O410" i="47"/>
  <c r="P410" i="47"/>
  <c r="D405" i="47"/>
  <c r="E405" i="47"/>
  <c r="F405" i="47"/>
  <c r="G405" i="47"/>
  <c r="H405" i="47"/>
  <c r="I405" i="47"/>
  <c r="J405" i="47"/>
  <c r="K405" i="47"/>
  <c r="L405" i="47"/>
  <c r="M405" i="47"/>
  <c r="N405" i="47"/>
  <c r="O405" i="47"/>
  <c r="P405" i="47"/>
  <c r="Q405" i="47"/>
  <c r="C405" i="47"/>
  <c r="Q403" i="47"/>
  <c r="C399" i="47"/>
  <c r="D399" i="47"/>
  <c r="E399" i="47"/>
  <c r="F399" i="47"/>
  <c r="G399" i="47"/>
  <c r="H399" i="47"/>
  <c r="I399" i="47"/>
  <c r="J399" i="47"/>
  <c r="K399" i="47"/>
  <c r="L399" i="47"/>
  <c r="M399" i="47"/>
  <c r="N399" i="47"/>
  <c r="O399" i="47"/>
  <c r="P399" i="47"/>
  <c r="Q399" i="47"/>
  <c r="C400" i="47"/>
  <c r="D400" i="47"/>
  <c r="E400" i="47"/>
  <c r="F400" i="47"/>
  <c r="G400" i="47"/>
  <c r="H400" i="47"/>
  <c r="I400" i="47"/>
  <c r="J400" i="47"/>
  <c r="K400" i="47"/>
  <c r="L400" i="47"/>
  <c r="M400" i="47"/>
  <c r="N400" i="47"/>
  <c r="O400" i="47"/>
  <c r="P400" i="47"/>
  <c r="Q400" i="47"/>
  <c r="C401" i="47"/>
  <c r="D401" i="47"/>
  <c r="E401" i="47"/>
  <c r="F401" i="47"/>
  <c r="G401" i="47"/>
  <c r="H401" i="47"/>
  <c r="I401" i="47"/>
  <c r="J401" i="47"/>
  <c r="K401" i="47"/>
  <c r="L401" i="47"/>
  <c r="M401" i="47"/>
  <c r="N401" i="47"/>
  <c r="O401" i="47"/>
  <c r="P401" i="47"/>
  <c r="Q401" i="47"/>
  <c r="C402" i="47"/>
  <c r="D402" i="47"/>
  <c r="E402" i="47"/>
  <c r="F402" i="47"/>
  <c r="G402" i="47"/>
  <c r="H402" i="47"/>
  <c r="I402" i="47"/>
  <c r="J402" i="47"/>
  <c r="K402" i="47"/>
  <c r="L402" i="47"/>
  <c r="M402" i="47"/>
  <c r="N402" i="47"/>
  <c r="O402" i="47"/>
  <c r="P402" i="47"/>
  <c r="Q402" i="47"/>
  <c r="C403" i="47"/>
  <c r="D403" i="47"/>
  <c r="E403" i="47"/>
  <c r="F403" i="47"/>
  <c r="G403" i="47"/>
  <c r="H403" i="47"/>
  <c r="I403" i="47"/>
  <c r="J403" i="47"/>
  <c r="K403" i="47"/>
  <c r="L403" i="47"/>
  <c r="M403" i="47"/>
  <c r="N403" i="47"/>
  <c r="O403" i="47"/>
  <c r="P403" i="47"/>
  <c r="D398" i="47"/>
  <c r="E398" i="47"/>
  <c r="F398" i="47"/>
  <c r="G398" i="47"/>
  <c r="H398" i="47"/>
  <c r="I398" i="47"/>
  <c r="J398" i="47"/>
  <c r="K398" i="47"/>
  <c r="L398" i="47"/>
  <c r="M398" i="47"/>
  <c r="N398" i="47"/>
  <c r="O398" i="47"/>
  <c r="P398" i="47"/>
  <c r="Q398" i="47"/>
  <c r="C398" i="47"/>
  <c r="Q396" i="47"/>
  <c r="C391" i="47"/>
  <c r="Q389" i="47"/>
  <c r="C385" i="47"/>
  <c r="D385" i="47"/>
  <c r="E385" i="47"/>
  <c r="F385" i="47"/>
  <c r="G385" i="47"/>
  <c r="H385" i="47"/>
  <c r="I385" i="47"/>
  <c r="J385" i="47"/>
  <c r="K385" i="47"/>
  <c r="L385" i="47"/>
  <c r="M385" i="47"/>
  <c r="N385" i="47"/>
  <c r="O385" i="47"/>
  <c r="P385" i="47"/>
  <c r="Q385" i="47"/>
  <c r="C386" i="47"/>
  <c r="D386" i="47"/>
  <c r="E386" i="47"/>
  <c r="F386" i="47"/>
  <c r="G386" i="47"/>
  <c r="H386" i="47"/>
  <c r="I386" i="47"/>
  <c r="J386" i="47"/>
  <c r="K386" i="47"/>
  <c r="L386" i="47"/>
  <c r="M386" i="47"/>
  <c r="N386" i="47"/>
  <c r="O386" i="47"/>
  <c r="P386" i="47"/>
  <c r="Q386" i="47"/>
  <c r="C387" i="47"/>
  <c r="D387" i="47"/>
  <c r="E387" i="47"/>
  <c r="F387" i="47"/>
  <c r="G387" i="47"/>
  <c r="H387" i="47"/>
  <c r="I387" i="47"/>
  <c r="J387" i="47"/>
  <c r="K387" i="47"/>
  <c r="L387" i="47"/>
  <c r="M387" i="47"/>
  <c r="N387" i="47"/>
  <c r="O387" i="47"/>
  <c r="P387" i="47"/>
  <c r="Q387" i="47"/>
  <c r="C388" i="47"/>
  <c r="D388" i="47"/>
  <c r="E388" i="47"/>
  <c r="F388" i="47"/>
  <c r="G388" i="47"/>
  <c r="H388" i="47"/>
  <c r="I388" i="47"/>
  <c r="J388" i="47"/>
  <c r="K388" i="47"/>
  <c r="L388" i="47"/>
  <c r="M388" i="47"/>
  <c r="N388" i="47"/>
  <c r="O388" i="47"/>
  <c r="P388" i="47"/>
  <c r="Q388" i="47"/>
  <c r="C389" i="47"/>
  <c r="D389" i="47"/>
  <c r="E389" i="47"/>
  <c r="F389" i="47"/>
  <c r="G389" i="47"/>
  <c r="H389" i="47"/>
  <c r="I389" i="47"/>
  <c r="J389" i="47"/>
  <c r="K389" i="47"/>
  <c r="L389" i="47"/>
  <c r="M389" i="47"/>
  <c r="N389" i="47"/>
  <c r="O389" i="47"/>
  <c r="P389" i="47"/>
  <c r="D384" i="47"/>
  <c r="E384" i="47"/>
  <c r="F384" i="47"/>
  <c r="G384" i="47"/>
  <c r="H384" i="47"/>
  <c r="I384" i="47"/>
  <c r="J384" i="47"/>
  <c r="K384" i="47"/>
  <c r="L384" i="47"/>
  <c r="M384" i="47"/>
  <c r="N384" i="47"/>
  <c r="O384" i="47"/>
  <c r="P384" i="47"/>
  <c r="Q384" i="47"/>
  <c r="C384" i="47"/>
  <c r="Q382" i="47"/>
  <c r="C378" i="47"/>
  <c r="D378" i="47"/>
  <c r="E378" i="47"/>
  <c r="F378" i="47"/>
  <c r="G378" i="47"/>
  <c r="H378" i="47"/>
  <c r="I378" i="47"/>
  <c r="J378" i="47"/>
  <c r="K378" i="47"/>
  <c r="L378" i="47"/>
  <c r="M378" i="47"/>
  <c r="N378" i="47"/>
  <c r="O378" i="47"/>
  <c r="P378" i="47"/>
  <c r="Q378" i="47"/>
  <c r="C379" i="47"/>
  <c r="D379" i="47"/>
  <c r="E379" i="47"/>
  <c r="F379" i="47"/>
  <c r="G379" i="47"/>
  <c r="H379" i="47"/>
  <c r="I379" i="47"/>
  <c r="J379" i="47"/>
  <c r="K379" i="47"/>
  <c r="L379" i="47"/>
  <c r="M379" i="47"/>
  <c r="N379" i="47"/>
  <c r="O379" i="47"/>
  <c r="P379" i="47"/>
  <c r="Q379" i="47"/>
  <c r="C380" i="47"/>
  <c r="D380" i="47"/>
  <c r="E380" i="47"/>
  <c r="F380" i="47"/>
  <c r="G380" i="47"/>
  <c r="H380" i="47"/>
  <c r="I380" i="47"/>
  <c r="J380" i="47"/>
  <c r="K380" i="47"/>
  <c r="L380" i="47"/>
  <c r="M380" i="47"/>
  <c r="N380" i="47"/>
  <c r="O380" i="47"/>
  <c r="P380" i="47"/>
  <c r="Q380" i="47"/>
  <c r="C381" i="47"/>
  <c r="D381" i="47"/>
  <c r="E381" i="47"/>
  <c r="F381" i="47"/>
  <c r="G381" i="47"/>
  <c r="H381" i="47"/>
  <c r="I381" i="47"/>
  <c r="J381" i="47"/>
  <c r="K381" i="47"/>
  <c r="L381" i="47"/>
  <c r="M381" i="47"/>
  <c r="N381" i="47"/>
  <c r="O381" i="47"/>
  <c r="P381" i="47"/>
  <c r="Q381" i="47"/>
  <c r="C382" i="47"/>
  <c r="D382" i="47"/>
  <c r="E382" i="47"/>
  <c r="F382" i="47"/>
  <c r="G382" i="47"/>
  <c r="H382" i="47"/>
  <c r="I382" i="47"/>
  <c r="J382" i="47"/>
  <c r="K382" i="47"/>
  <c r="L382" i="47"/>
  <c r="M382" i="47"/>
  <c r="N382" i="47"/>
  <c r="O382" i="47"/>
  <c r="P382" i="47"/>
  <c r="D377" i="47"/>
  <c r="E377" i="47"/>
  <c r="F377" i="47"/>
  <c r="G377" i="47"/>
  <c r="H377" i="47"/>
  <c r="I377" i="47"/>
  <c r="J377" i="47"/>
  <c r="K377" i="47"/>
  <c r="L377" i="47"/>
  <c r="M377" i="47"/>
  <c r="N377" i="47"/>
  <c r="O377" i="47"/>
  <c r="P377" i="47"/>
  <c r="Q377" i="47"/>
  <c r="C377" i="47"/>
  <c r="Q375" i="47"/>
  <c r="C371" i="47"/>
  <c r="D371" i="47"/>
  <c r="E371" i="47"/>
  <c r="F371" i="47"/>
  <c r="G371" i="47"/>
  <c r="H371" i="47"/>
  <c r="I371" i="47"/>
  <c r="J371" i="47"/>
  <c r="K371" i="47"/>
  <c r="L371" i="47"/>
  <c r="M371" i="47"/>
  <c r="N371" i="47"/>
  <c r="O371" i="47"/>
  <c r="P371" i="47"/>
  <c r="Q371" i="47"/>
  <c r="C372" i="47"/>
  <c r="D372" i="47"/>
  <c r="E372" i="47"/>
  <c r="F372" i="47"/>
  <c r="G372" i="47"/>
  <c r="H372" i="47"/>
  <c r="I372" i="47"/>
  <c r="J372" i="47"/>
  <c r="K372" i="47"/>
  <c r="L372" i="47"/>
  <c r="M372" i="47"/>
  <c r="N372" i="47"/>
  <c r="O372" i="47"/>
  <c r="P372" i="47"/>
  <c r="Q372" i="47"/>
  <c r="C373" i="47"/>
  <c r="D373" i="47"/>
  <c r="E373" i="47"/>
  <c r="F373" i="47"/>
  <c r="G373" i="47"/>
  <c r="H373" i="47"/>
  <c r="I373" i="47"/>
  <c r="J373" i="47"/>
  <c r="K373" i="47"/>
  <c r="L373" i="47"/>
  <c r="M373" i="47"/>
  <c r="N373" i="47"/>
  <c r="O373" i="47"/>
  <c r="P373" i="47"/>
  <c r="Q373" i="47"/>
  <c r="C374" i="47"/>
  <c r="D374" i="47"/>
  <c r="E374" i="47"/>
  <c r="F374" i="47"/>
  <c r="G374" i="47"/>
  <c r="H374" i="47"/>
  <c r="I374" i="47"/>
  <c r="J374" i="47"/>
  <c r="K374" i="47"/>
  <c r="L374" i="47"/>
  <c r="M374" i="47"/>
  <c r="N374" i="47"/>
  <c r="O374" i="47"/>
  <c r="P374" i="47"/>
  <c r="Q374" i="47"/>
  <c r="C375" i="47"/>
  <c r="D375" i="47"/>
  <c r="E375" i="47"/>
  <c r="F375" i="47"/>
  <c r="G375" i="47"/>
  <c r="H375" i="47"/>
  <c r="I375" i="47"/>
  <c r="J375" i="47"/>
  <c r="K375" i="47"/>
  <c r="L375" i="47"/>
  <c r="M375" i="47"/>
  <c r="N375" i="47"/>
  <c r="O375" i="47"/>
  <c r="P375" i="47"/>
  <c r="D370" i="47"/>
  <c r="E370" i="47"/>
  <c r="F370" i="47"/>
  <c r="G370" i="47"/>
  <c r="H370" i="47"/>
  <c r="I370" i="47"/>
  <c r="J370" i="47"/>
  <c r="K370" i="47"/>
  <c r="L370" i="47"/>
  <c r="M370" i="47"/>
  <c r="N370" i="47"/>
  <c r="O370" i="47"/>
  <c r="P370" i="47"/>
  <c r="Q370" i="47"/>
  <c r="C370" i="47"/>
  <c r="Q368" i="47"/>
  <c r="C364" i="47"/>
  <c r="D364" i="47"/>
  <c r="E364" i="47"/>
  <c r="F364" i="47"/>
  <c r="G364" i="47"/>
  <c r="H364" i="47"/>
  <c r="I364" i="47"/>
  <c r="J364" i="47"/>
  <c r="K364" i="47"/>
  <c r="L364" i="47"/>
  <c r="M364" i="47"/>
  <c r="N364" i="47"/>
  <c r="O364" i="47"/>
  <c r="P364" i="47"/>
  <c r="Q364" i="47"/>
  <c r="C365" i="47"/>
  <c r="D365" i="47"/>
  <c r="E365" i="47"/>
  <c r="F365" i="47"/>
  <c r="G365" i="47"/>
  <c r="H365" i="47"/>
  <c r="I365" i="47"/>
  <c r="J365" i="47"/>
  <c r="K365" i="47"/>
  <c r="L365" i="47"/>
  <c r="M365" i="47"/>
  <c r="N365" i="47"/>
  <c r="O365" i="47"/>
  <c r="P365" i="47"/>
  <c r="Q365" i="47"/>
  <c r="C366" i="47"/>
  <c r="D366" i="47"/>
  <c r="E366" i="47"/>
  <c r="F366" i="47"/>
  <c r="G366" i="47"/>
  <c r="H366" i="47"/>
  <c r="I366" i="47"/>
  <c r="J366" i="47"/>
  <c r="K366" i="47"/>
  <c r="L366" i="47"/>
  <c r="M366" i="47"/>
  <c r="N366" i="47"/>
  <c r="O366" i="47"/>
  <c r="P366" i="47"/>
  <c r="Q366" i="47"/>
  <c r="C367" i="47"/>
  <c r="D367" i="47"/>
  <c r="E367" i="47"/>
  <c r="F367" i="47"/>
  <c r="G367" i="47"/>
  <c r="H367" i="47"/>
  <c r="I367" i="47"/>
  <c r="J367" i="47"/>
  <c r="K367" i="47"/>
  <c r="L367" i="47"/>
  <c r="M367" i="47"/>
  <c r="N367" i="47"/>
  <c r="O367" i="47"/>
  <c r="P367" i="47"/>
  <c r="Q367" i="47"/>
  <c r="C368" i="47"/>
  <c r="D368" i="47"/>
  <c r="E368" i="47"/>
  <c r="F368" i="47"/>
  <c r="G368" i="47"/>
  <c r="H368" i="47"/>
  <c r="I368" i="47"/>
  <c r="J368" i="47"/>
  <c r="K368" i="47"/>
  <c r="L368" i="47"/>
  <c r="M368" i="47"/>
  <c r="N368" i="47"/>
  <c r="O368" i="47"/>
  <c r="P368" i="47"/>
  <c r="D363" i="47"/>
  <c r="E363" i="47"/>
  <c r="F363" i="47"/>
  <c r="G363" i="47"/>
  <c r="H363" i="47"/>
  <c r="I363" i="47"/>
  <c r="J363" i="47"/>
  <c r="K363" i="47"/>
  <c r="L363" i="47"/>
  <c r="M363" i="47"/>
  <c r="N363" i="47"/>
  <c r="O363" i="47"/>
  <c r="P363" i="47"/>
  <c r="Q363" i="47"/>
  <c r="C363" i="47"/>
  <c r="Q361" i="47"/>
  <c r="C357" i="47"/>
  <c r="D357" i="47"/>
  <c r="E357" i="47"/>
  <c r="F357" i="47"/>
  <c r="G357" i="47"/>
  <c r="H357" i="47"/>
  <c r="I357" i="47"/>
  <c r="J357" i="47"/>
  <c r="K357" i="47"/>
  <c r="L357" i="47"/>
  <c r="M357" i="47"/>
  <c r="N357" i="47"/>
  <c r="O357" i="47"/>
  <c r="P357" i="47"/>
  <c r="Q357" i="47"/>
  <c r="C358" i="47"/>
  <c r="D358" i="47"/>
  <c r="E358" i="47"/>
  <c r="F358" i="47"/>
  <c r="G358" i="47"/>
  <c r="H358" i="47"/>
  <c r="I358" i="47"/>
  <c r="J358" i="47"/>
  <c r="K358" i="47"/>
  <c r="L358" i="47"/>
  <c r="M358" i="47"/>
  <c r="N358" i="47"/>
  <c r="O358" i="47"/>
  <c r="P358" i="47"/>
  <c r="Q358" i="47"/>
  <c r="C359" i="47"/>
  <c r="D359" i="47"/>
  <c r="E359" i="47"/>
  <c r="F359" i="47"/>
  <c r="G359" i="47"/>
  <c r="H359" i="47"/>
  <c r="I359" i="47"/>
  <c r="J359" i="47"/>
  <c r="K359" i="47"/>
  <c r="L359" i="47"/>
  <c r="M359" i="47"/>
  <c r="N359" i="47"/>
  <c r="O359" i="47"/>
  <c r="P359" i="47"/>
  <c r="Q359" i="47"/>
  <c r="C360" i="47"/>
  <c r="D360" i="47"/>
  <c r="E360" i="47"/>
  <c r="F360" i="47"/>
  <c r="G360" i="47"/>
  <c r="H360" i="47"/>
  <c r="I360" i="47"/>
  <c r="J360" i="47"/>
  <c r="K360" i="47"/>
  <c r="L360" i="47"/>
  <c r="M360" i="47"/>
  <c r="N360" i="47"/>
  <c r="O360" i="47"/>
  <c r="P360" i="47"/>
  <c r="Q360" i="47"/>
  <c r="C361" i="47"/>
  <c r="D361" i="47"/>
  <c r="E361" i="47"/>
  <c r="F361" i="47"/>
  <c r="G361" i="47"/>
  <c r="H361" i="47"/>
  <c r="I361" i="47"/>
  <c r="J361" i="47"/>
  <c r="K361" i="47"/>
  <c r="L361" i="47"/>
  <c r="M361" i="47"/>
  <c r="N361" i="47"/>
  <c r="O361" i="47"/>
  <c r="P361" i="47"/>
  <c r="D356" i="47"/>
  <c r="E356" i="47"/>
  <c r="F356" i="47"/>
  <c r="G356" i="47"/>
  <c r="H356" i="47"/>
  <c r="I356" i="47"/>
  <c r="J356" i="47"/>
  <c r="K356" i="47"/>
  <c r="L356" i="47"/>
  <c r="M356" i="47"/>
  <c r="N356" i="47"/>
  <c r="O356" i="47"/>
  <c r="P356" i="47"/>
  <c r="Q356" i="47"/>
  <c r="C356" i="47"/>
  <c r="Q354" i="47"/>
  <c r="C350" i="47"/>
  <c r="D350" i="47"/>
  <c r="E350" i="47"/>
  <c r="F350" i="47"/>
  <c r="G350" i="47"/>
  <c r="H350" i="47"/>
  <c r="I350" i="47"/>
  <c r="J350" i="47"/>
  <c r="K350" i="47"/>
  <c r="L350" i="47"/>
  <c r="M350" i="47"/>
  <c r="N350" i="47"/>
  <c r="O350" i="47"/>
  <c r="P350" i="47"/>
  <c r="Q350" i="47"/>
  <c r="C351" i="47"/>
  <c r="D351" i="47"/>
  <c r="E351" i="47"/>
  <c r="F351" i="47"/>
  <c r="G351" i="47"/>
  <c r="H351" i="47"/>
  <c r="I351" i="47"/>
  <c r="J351" i="47"/>
  <c r="K351" i="47"/>
  <c r="L351" i="47"/>
  <c r="M351" i="47"/>
  <c r="N351" i="47"/>
  <c r="O351" i="47"/>
  <c r="P351" i="47"/>
  <c r="Q351" i="47"/>
  <c r="C352" i="47"/>
  <c r="D352" i="47"/>
  <c r="E352" i="47"/>
  <c r="F352" i="47"/>
  <c r="G352" i="47"/>
  <c r="H352" i="47"/>
  <c r="I352" i="47"/>
  <c r="J352" i="47"/>
  <c r="K352" i="47"/>
  <c r="L352" i="47"/>
  <c r="M352" i="47"/>
  <c r="N352" i="47"/>
  <c r="O352" i="47"/>
  <c r="P352" i="47"/>
  <c r="Q352" i="47"/>
  <c r="C353" i="47"/>
  <c r="D353" i="47"/>
  <c r="E353" i="47"/>
  <c r="F353" i="47"/>
  <c r="G353" i="47"/>
  <c r="H353" i="47"/>
  <c r="I353" i="47"/>
  <c r="J353" i="47"/>
  <c r="K353" i="47"/>
  <c r="L353" i="47"/>
  <c r="M353" i="47"/>
  <c r="N353" i="47"/>
  <c r="O353" i="47"/>
  <c r="P353" i="47"/>
  <c r="Q353" i="47"/>
  <c r="C354" i="47"/>
  <c r="D354" i="47"/>
  <c r="E354" i="47"/>
  <c r="F354" i="47"/>
  <c r="G354" i="47"/>
  <c r="H354" i="47"/>
  <c r="I354" i="47"/>
  <c r="J354" i="47"/>
  <c r="K354" i="47"/>
  <c r="L354" i="47"/>
  <c r="M354" i="47"/>
  <c r="N354" i="47"/>
  <c r="O354" i="47"/>
  <c r="P354" i="47"/>
  <c r="D349" i="47"/>
  <c r="E349" i="47"/>
  <c r="F349" i="47"/>
  <c r="G349" i="47"/>
  <c r="H349" i="47"/>
  <c r="I349" i="47"/>
  <c r="J349" i="47"/>
  <c r="K349" i="47"/>
  <c r="L349" i="47"/>
  <c r="M349" i="47"/>
  <c r="N349" i="47"/>
  <c r="O349" i="47"/>
  <c r="P349" i="47"/>
  <c r="Q349" i="47"/>
  <c r="C349" i="47"/>
  <c r="Q347" i="47"/>
  <c r="C343" i="47"/>
  <c r="D343" i="47"/>
  <c r="E343" i="47"/>
  <c r="F343" i="47"/>
  <c r="G343" i="47"/>
  <c r="H343" i="47"/>
  <c r="I343" i="47"/>
  <c r="J343" i="47"/>
  <c r="K343" i="47"/>
  <c r="L343" i="47"/>
  <c r="M343" i="47"/>
  <c r="N343" i="47"/>
  <c r="O343" i="47"/>
  <c r="P343" i="47"/>
  <c r="Q343" i="47"/>
  <c r="C344" i="47"/>
  <c r="D344" i="47"/>
  <c r="E344" i="47"/>
  <c r="F344" i="47"/>
  <c r="G344" i="47"/>
  <c r="H344" i="47"/>
  <c r="I344" i="47"/>
  <c r="J344" i="47"/>
  <c r="K344" i="47"/>
  <c r="L344" i="47"/>
  <c r="M344" i="47"/>
  <c r="N344" i="47"/>
  <c r="O344" i="47"/>
  <c r="P344" i="47"/>
  <c r="Q344" i="47"/>
  <c r="C345" i="47"/>
  <c r="D345" i="47"/>
  <c r="E345" i="47"/>
  <c r="F345" i="47"/>
  <c r="G345" i="47"/>
  <c r="H345" i="47"/>
  <c r="I345" i="47"/>
  <c r="J345" i="47"/>
  <c r="K345" i="47"/>
  <c r="L345" i="47"/>
  <c r="M345" i="47"/>
  <c r="N345" i="47"/>
  <c r="O345" i="47"/>
  <c r="P345" i="47"/>
  <c r="Q345" i="47"/>
  <c r="C346" i="47"/>
  <c r="D346" i="47"/>
  <c r="E346" i="47"/>
  <c r="F346" i="47"/>
  <c r="G346" i="47"/>
  <c r="H346" i="47"/>
  <c r="I346" i="47"/>
  <c r="J346" i="47"/>
  <c r="K346" i="47"/>
  <c r="L346" i="47"/>
  <c r="M346" i="47"/>
  <c r="N346" i="47"/>
  <c r="O346" i="47"/>
  <c r="P346" i="47"/>
  <c r="Q346" i="47"/>
  <c r="C347" i="47"/>
  <c r="D347" i="47"/>
  <c r="E347" i="47"/>
  <c r="F347" i="47"/>
  <c r="G347" i="47"/>
  <c r="H347" i="47"/>
  <c r="I347" i="47"/>
  <c r="J347" i="47"/>
  <c r="K347" i="47"/>
  <c r="L347" i="47"/>
  <c r="M347" i="47"/>
  <c r="N347" i="47"/>
  <c r="O347" i="47"/>
  <c r="P347" i="47"/>
  <c r="D342" i="47"/>
  <c r="E342" i="47"/>
  <c r="F342" i="47"/>
  <c r="G342" i="47"/>
  <c r="H342" i="47"/>
  <c r="I342" i="47"/>
  <c r="J342" i="47"/>
  <c r="K342" i="47"/>
  <c r="L342" i="47"/>
  <c r="M342" i="47"/>
  <c r="N342" i="47"/>
  <c r="O342" i="47"/>
  <c r="P342" i="47"/>
  <c r="Q342" i="47"/>
  <c r="C342" i="47"/>
  <c r="Q340" i="47"/>
  <c r="C336" i="47"/>
  <c r="D336" i="47"/>
  <c r="E336" i="47"/>
  <c r="F336" i="47"/>
  <c r="G336" i="47"/>
  <c r="H336" i="47"/>
  <c r="I336" i="47"/>
  <c r="J336" i="47"/>
  <c r="K336" i="47"/>
  <c r="L336" i="47"/>
  <c r="M336" i="47"/>
  <c r="N336" i="47"/>
  <c r="O336" i="47"/>
  <c r="P336" i="47"/>
  <c r="Q336" i="47"/>
  <c r="C337" i="47"/>
  <c r="D337" i="47"/>
  <c r="E337" i="47"/>
  <c r="F337" i="47"/>
  <c r="G337" i="47"/>
  <c r="H337" i="47"/>
  <c r="I337" i="47"/>
  <c r="J337" i="47"/>
  <c r="K337" i="47"/>
  <c r="L337" i="47"/>
  <c r="M337" i="47"/>
  <c r="N337" i="47"/>
  <c r="O337" i="47"/>
  <c r="P337" i="47"/>
  <c r="Q337" i="47"/>
  <c r="C338" i="47"/>
  <c r="D338" i="47"/>
  <c r="E338" i="47"/>
  <c r="F338" i="47"/>
  <c r="G338" i="47"/>
  <c r="H338" i="47"/>
  <c r="I338" i="47"/>
  <c r="J338" i="47"/>
  <c r="K338" i="47"/>
  <c r="L338" i="47"/>
  <c r="M338" i="47"/>
  <c r="N338" i="47"/>
  <c r="O338" i="47"/>
  <c r="P338" i="47"/>
  <c r="Q338" i="47"/>
  <c r="C339" i="47"/>
  <c r="D339" i="47"/>
  <c r="E339" i="47"/>
  <c r="F339" i="47"/>
  <c r="G339" i="47"/>
  <c r="H339" i="47"/>
  <c r="I339" i="47"/>
  <c r="J339" i="47"/>
  <c r="K339" i="47"/>
  <c r="L339" i="47"/>
  <c r="M339" i="47"/>
  <c r="N339" i="47"/>
  <c r="O339" i="47"/>
  <c r="P339" i="47"/>
  <c r="Q339" i="47"/>
  <c r="C340" i="47"/>
  <c r="D340" i="47"/>
  <c r="E340" i="47"/>
  <c r="F340" i="47"/>
  <c r="G340" i="47"/>
  <c r="H340" i="47"/>
  <c r="I340" i="47"/>
  <c r="J340" i="47"/>
  <c r="K340" i="47"/>
  <c r="L340" i="47"/>
  <c r="M340" i="47"/>
  <c r="N340" i="47"/>
  <c r="O340" i="47"/>
  <c r="P340" i="47"/>
  <c r="D335" i="47"/>
  <c r="E335" i="47"/>
  <c r="F335" i="47"/>
  <c r="G335" i="47"/>
  <c r="H335" i="47"/>
  <c r="I335" i="47"/>
  <c r="J335" i="47"/>
  <c r="K335" i="47"/>
  <c r="L335" i="47"/>
  <c r="M335" i="47"/>
  <c r="N335" i="47"/>
  <c r="O335" i="47"/>
  <c r="P335" i="47"/>
  <c r="Q335" i="47"/>
  <c r="C335" i="47"/>
  <c r="Q333" i="47"/>
  <c r="C329" i="47"/>
  <c r="D329" i="47"/>
  <c r="E329" i="47"/>
  <c r="F329" i="47"/>
  <c r="G329" i="47"/>
  <c r="H329" i="47"/>
  <c r="I329" i="47"/>
  <c r="J329" i="47"/>
  <c r="K329" i="47"/>
  <c r="L329" i="47"/>
  <c r="M329" i="47"/>
  <c r="N329" i="47"/>
  <c r="O329" i="47"/>
  <c r="P329" i="47"/>
  <c r="Q329" i="47"/>
  <c r="C330" i="47"/>
  <c r="D330" i="47"/>
  <c r="E330" i="47"/>
  <c r="F330" i="47"/>
  <c r="G330" i="47"/>
  <c r="H330" i="47"/>
  <c r="I330" i="47"/>
  <c r="J330" i="47"/>
  <c r="K330" i="47"/>
  <c r="L330" i="47"/>
  <c r="M330" i="47"/>
  <c r="N330" i="47"/>
  <c r="O330" i="47"/>
  <c r="P330" i="47"/>
  <c r="Q330" i="47"/>
  <c r="C331" i="47"/>
  <c r="D331" i="47"/>
  <c r="E331" i="47"/>
  <c r="F331" i="47"/>
  <c r="G331" i="47"/>
  <c r="H331" i="47"/>
  <c r="I331" i="47"/>
  <c r="J331" i="47"/>
  <c r="K331" i="47"/>
  <c r="L331" i="47"/>
  <c r="M331" i="47"/>
  <c r="N331" i="47"/>
  <c r="O331" i="47"/>
  <c r="P331" i="47"/>
  <c r="Q331" i="47"/>
  <c r="C332" i="47"/>
  <c r="D332" i="47"/>
  <c r="E332" i="47"/>
  <c r="F332" i="47"/>
  <c r="G332" i="47"/>
  <c r="H332" i="47"/>
  <c r="I332" i="47"/>
  <c r="J332" i="47"/>
  <c r="K332" i="47"/>
  <c r="L332" i="47"/>
  <c r="M332" i="47"/>
  <c r="N332" i="47"/>
  <c r="O332" i="47"/>
  <c r="P332" i="47"/>
  <c r="Q332" i="47"/>
  <c r="C333" i="47"/>
  <c r="D333" i="47"/>
  <c r="E333" i="47"/>
  <c r="F333" i="47"/>
  <c r="G333" i="47"/>
  <c r="H333" i="47"/>
  <c r="I333" i="47"/>
  <c r="J333" i="47"/>
  <c r="K333" i="47"/>
  <c r="L333" i="47"/>
  <c r="M333" i="47"/>
  <c r="N333" i="47"/>
  <c r="O333" i="47"/>
  <c r="P333" i="47"/>
  <c r="D328" i="47"/>
  <c r="E328" i="47"/>
  <c r="F328" i="47"/>
  <c r="G328" i="47"/>
  <c r="H328" i="47"/>
  <c r="I328" i="47"/>
  <c r="J328" i="47"/>
  <c r="K328" i="47"/>
  <c r="L328" i="47"/>
  <c r="M328" i="47"/>
  <c r="N328" i="47"/>
  <c r="O328" i="47"/>
  <c r="P328" i="47"/>
  <c r="Q328" i="47"/>
  <c r="C328" i="47"/>
  <c r="Q326" i="47"/>
  <c r="C321" i="47"/>
  <c r="Q312" i="47"/>
  <c r="C308" i="47"/>
  <c r="D308" i="47"/>
  <c r="E308" i="47"/>
  <c r="F308" i="47"/>
  <c r="G308" i="47"/>
  <c r="H308" i="47"/>
  <c r="I308" i="47"/>
  <c r="J308" i="47"/>
  <c r="K308" i="47"/>
  <c r="L308" i="47"/>
  <c r="M308" i="47"/>
  <c r="N308" i="47"/>
  <c r="O308" i="47"/>
  <c r="P308" i="47"/>
  <c r="Q308" i="47"/>
  <c r="C309" i="47"/>
  <c r="D309" i="47"/>
  <c r="E309" i="47"/>
  <c r="F309" i="47"/>
  <c r="G309" i="47"/>
  <c r="H309" i="47"/>
  <c r="I309" i="47"/>
  <c r="J309" i="47"/>
  <c r="K309" i="47"/>
  <c r="L309" i="47"/>
  <c r="M309" i="47"/>
  <c r="N309" i="47"/>
  <c r="O309" i="47"/>
  <c r="P309" i="47"/>
  <c r="Q309" i="47"/>
  <c r="C310" i="47"/>
  <c r="D310" i="47"/>
  <c r="E310" i="47"/>
  <c r="F310" i="47"/>
  <c r="G310" i="47"/>
  <c r="H310" i="47"/>
  <c r="I310" i="47"/>
  <c r="J310" i="47"/>
  <c r="K310" i="47"/>
  <c r="L310" i="47"/>
  <c r="M310" i="47"/>
  <c r="N310" i="47"/>
  <c r="O310" i="47"/>
  <c r="P310" i="47"/>
  <c r="Q310" i="47"/>
  <c r="C311" i="47"/>
  <c r="D311" i="47"/>
  <c r="E311" i="47"/>
  <c r="F311" i="47"/>
  <c r="G311" i="47"/>
  <c r="H311" i="47"/>
  <c r="I311" i="47"/>
  <c r="J311" i="47"/>
  <c r="K311" i="47"/>
  <c r="L311" i="47"/>
  <c r="M311" i="47"/>
  <c r="N311" i="47"/>
  <c r="O311" i="47"/>
  <c r="P311" i="47"/>
  <c r="Q311" i="47"/>
  <c r="C312" i="47"/>
  <c r="D312" i="47"/>
  <c r="E312" i="47"/>
  <c r="F312" i="47"/>
  <c r="G312" i="47"/>
  <c r="H312" i="47"/>
  <c r="I312" i="47"/>
  <c r="J312" i="47"/>
  <c r="K312" i="47"/>
  <c r="L312" i="47"/>
  <c r="M312" i="47"/>
  <c r="N312" i="47"/>
  <c r="O312" i="47"/>
  <c r="P312" i="47"/>
  <c r="D307" i="47"/>
  <c r="E307" i="47"/>
  <c r="F307" i="47"/>
  <c r="G307" i="47"/>
  <c r="H307" i="47"/>
  <c r="I307" i="47"/>
  <c r="J307" i="47"/>
  <c r="K307" i="47"/>
  <c r="L307" i="47"/>
  <c r="M307" i="47"/>
  <c r="N307" i="47"/>
  <c r="O307" i="47"/>
  <c r="P307" i="47"/>
  <c r="Q307" i="47"/>
  <c r="C307" i="47"/>
  <c r="Q305" i="47"/>
  <c r="C301" i="47"/>
  <c r="D301" i="47"/>
  <c r="E301" i="47"/>
  <c r="F301" i="47"/>
  <c r="G301" i="47"/>
  <c r="H301" i="47"/>
  <c r="I301" i="47"/>
  <c r="J301" i="47"/>
  <c r="K301" i="47"/>
  <c r="L301" i="47"/>
  <c r="M301" i="47"/>
  <c r="N301" i="47"/>
  <c r="O301" i="47"/>
  <c r="P301" i="47"/>
  <c r="Q301" i="47"/>
  <c r="C302" i="47"/>
  <c r="D302" i="47"/>
  <c r="E302" i="47"/>
  <c r="F302" i="47"/>
  <c r="G302" i="47"/>
  <c r="H302" i="47"/>
  <c r="I302" i="47"/>
  <c r="J302" i="47"/>
  <c r="K302" i="47"/>
  <c r="L302" i="47"/>
  <c r="M302" i="47"/>
  <c r="N302" i="47"/>
  <c r="O302" i="47"/>
  <c r="P302" i="47"/>
  <c r="Q302" i="47"/>
  <c r="C303" i="47"/>
  <c r="D303" i="47"/>
  <c r="E303" i="47"/>
  <c r="F303" i="47"/>
  <c r="G303" i="47"/>
  <c r="H303" i="47"/>
  <c r="I303" i="47"/>
  <c r="J303" i="47"/>
  <c r="K303" i="47"/>
  <c r="L303" i="47"/>
  <c r="M303" i="47"/>
  <c r="N303" i="47"/>
  <c r="O303" i="47"/>
  <c r="P303" i="47"/>
  <c r="Q303" i="47"/>
  <c r="C304" i="47"/>
  <c r="D304" i="47"/>
  <c r="E304" i="47"/>
  <c r="F304" i="47"/>
  <c r="G304" i="47"/>
  <c r="H304" i="47"/>
  <c r="I304" i="47"/>
  <c r="J304" i="47"/>
  <c r="K304" i="47"/>
  <c r="L304" i="47"/>
  <c r="M304" i="47"/>
  <c r="N304" i="47"/>
  <c r="O304" i="47"/>
  <c r="P304" i="47"/>
  <c r="Q304" i="47"/>
  <c r="C305" i="47"/>
  <c r="D305" i="47"/>
  <c r="E305" i="47"/>
  <c r="F305" i="47"/>
  <c r="G305" i="47"/>
  <c r="H305" i="47"/>
  <c r="I305" i="47"/>
  <c r="J305" i="47"/>
  <c r="K305" i="47"/>
  <c r="L305" i="47"/>
  <c r="M305" i="47"/>
  <c r="N305" i="47"/>
  <c r="O305" i="47"/>
  <c r="P305" i="47"/>
  <c r="D300" i="47"/>
  <c r="E300" i="47"/>
  <c r="F300" i="47"/>
  <c r="G300" i="47"/>
  <c r="H300" i="47"/>
  <c r="I300" i="47"/>
  <c r="J300" i="47"/>
  <c r="K300" i="47"/>
  <c r="L300" i="47"/>
  <c r="M300" i="47"/>
  <c r="N300" i="47"/>
  <c r="O300" i="47"/>
  <c r="P300" i="47"/>
  <c r="Q300" i="47"/>
  <c r="C300" i="47"/>
  <c r="Q298" i="47"/>
  <c r="C294" i="47"/>
  <c r="D294" i="47"/>
  <c r="E294" i="47"/>
  <c r="F294" i="47"/>
  <c r="G294" i="47"/>
  <c r="H294" i="47"/>
  <c r="I294" i="47"/>
  <c r="J294" i="47"/>
  <c r="K294" i="47"/>
  <c r="L294" i="47"/>
  <c r="M294" i="47"/>
  <c r="N294" i="47"/>
  <c r="O294" i="47"/>
  <c r="P294" i="47"/>
  <c r="Q294" i="47"/>
  <c r="C295" i="47"/>
  <c r="D295" i="47"/>
  <c r="E295" i="47"/>
  <c r="F295" i="47"/>
  <c r="G295" i="47"/>
  <c r="H295" i="47"/>
  <c r="I295" i="47"/>
  <c r="J295" i="47"/>
  <c r="K295" i="47"/>
  <c r="L295" i="47"/>
  <c r="M295" i="47"/>
  <c r="N295" i="47"/>
  <c r="O295" i="47"/>
  <c r="P295" i="47"/>
  <c r="Q295" i="47"/>
  <c r="C296" i="47"/>
  <c r="D296" i="47"/>
  <c r="E296" i="47"/>
  <c r="F296" i="47"/>
  <c r="G296" i="47"/>
  <c r="H296" i="47"/>
  <c r="I296" i="47"/>
  <c r="J296" i="47"/>
  <c r="K296" i="47"/>
  <c r="L296" i="47"/>
  <c r="M296" i="47"/>
  <c r="N296" i="47"/>
  <c r="O296" i="47"/>
  <c r="P296" i="47"/>
  <c r="Q296" i="47"/>
  <c r="C297" i="47"/>
  <c r="D297" i="47"/>
  <c r="E297" i="47"/>
  <c r="F297" i="47"/>
  <c r="G297" i="47"/>
  <c r="H297" i="47"/>
  <c r="I297" i="47"/>
  <c r="J297" i="47"/>
  <c r="K297" i="47"/>
  <c r="L297" i="47"/>
  <c r="M297" i="47"/>
  <c r="N297" i="47"/>
  <c r="O297" i="47"/>
  <c r="P297" i="47"/>
  <c r="Q297" i="47"/>
  <c r="C298" i="47"/>
  <c r="D298" i="47"/>
  <c r="E298" i="47"/>
  <c r="F298" i="47"/>
  <c r="G298" i="47"/>
  <c r="H298" i="47"/>
  <c r="I298" i="47"/>
  <c r="J298" i="47"/>
  <c r="K298" i="47"/>
  <c r="L298" i="47"/>
  <c r="M298" i="47"/>
  <c r="N298" i="47"/>
  <c r="O298" i="47"/>
  <c r="P298" i="47"/>
  <c r="D293" i="47"/>
  <c r="E293" i="47"/>
  <c r="F293" i="47"/>
  <c r="G293" i="47"/>
  <c r="H293" i="47"/>
  <c r="I293" i="47"/>
  <c r="J293" i="47"/>
  <c r="K293" i="47"/>
  <c r="L293" i="47"/>
  <c r="M293" i="47"/>
  <c r="N293" i="47"/>
  <c r="O293" i="47"/>
  <c r="P293" i="47"/>
  <c r="Q293" i="47"/>
  <c r="C293" i="47"/>
  <c r="Q291" i="47"/>
  <c r="C287" i="47"/>
  <c r="D287" i="47"/>
  <c r="E287" i="47"/>
  <c r="F287" i="47"/>
  <c r="G287" i="47"/>
  <c r="H287" i="47"/>
  <c r="I287" i="47"/>
  <c r="J287" i="47"/>
  <c r="K287" i="47"/>
  <c r="L287" i="47"/>
  <c r="M287" i="47"/>
  <c r="N287" i="47"/>
  <c r="O287" i="47"/>
  <c r="P287" i="47"/>
  <c r="Q287" i="47"/>
  <c r="C288" i="47"/>
  <c r="D288" i="47"/>
  <c r="E288" i="47"/>
  <c r="F288" i="47"/>
  <c r="G288" i="47"/>
  <c r="H288" i="47"/>
  <c r="I288" i="47"/>
  <c r="J288" i="47"/>
  <c r="K288" i="47"/>
  <c r="L288" i="47"/>
  <c r="M288" i="47"/>
  <c r="N288" i="47"/>
  <c r="O288" i="47"/>
  <c r="P288" i="47"/>
  <c r="Q288" i="47"/>
  <c r="C289" i="47"/>
  <c r="D289" i="47"/>
  <c r="E289" i="47"/>
  <c r="F289" i="47"/>
  <c r="G289" i="47"/>
  <c r="H289" i="47"/>
  <c r="I289" i="47"/>
  <c r="J289" i="47"/>
  <c r="K289" i="47"/>
  <c r="L289" i="47"/>
  <c r="M289" i="47"/>
  <c r="N289" i="47"/>
  <c r="O289" i="47"/>
  <c r="P289" i="47"/>
  <c r="Q289" i="47"/>
  <c r="C290" i="47"/>
  <c r="D290" i="47"/>
  <c r="E290" i="47"/>
  <c r="F290" i="47"/>
  <c r="G290" i="47"/>
  <c r="H290" i="47"/>
  <c r="I290" i="47"/>
  <c r="J290" i="47"/>
  <c r="K290" i="47"/>
  <c r="L290" i="47"/>
  <c r="M290" i="47"/>
  <c r="N290" i="47"/>
  <c r="O290" i="47"/>
  <c r="P290" i="47"/>
  <c r="Q290" i="47"/>
  <c r="C291" i="47"/>
  <c r="D291" i="47"/>
  <c r="E291" i="47"/>
  <c r="F291" i="47"/>
  <c r="G291" i="47"/>
  <c r="H291" i="47"/>
  <c r="I291" i="47"/>
  <c r="J291" i="47"/>
  <c r="K291" i="47"/>
  <c r="L291" i="47"/>
  <c r="M291" i="47"/>
  <c r="N291" i="47"/>
  <c r="O291" i="47"/>
  <c r="P291" i="47"/>
  <c r="D286" i="47"/>
  <c r="E286" i="47"/>
  <c r="F286" i="47"/>
  <c r="G286" i="47"/>
  <c r="H286" i="47"/>
  <c r="I286" i="47"/>
  <c r="J286" i="47"/>
  <c r="K286" i="47"/>
  <c r="L286" i="47"/>
  <c r="M286" i="47"/>
  <c r="N286" i="47"/>
  <c r="O286" i="47"/>
  <c r="P286" i="47"/>
  <c r="Q286" i="47"/>
  <c r="C286" i="47"/>
  <c r="Q284" i="47"/>
  <c r="C280" i="47"/>
  <c r="D280" i="47"/>
  <c r="E280" i="47"/>
  <c r="F280" i="47"/>
  <c r="G280" i="47"/>
  <c r="H280" i="47"/>
  <c r="I280" i="47"/>
  <c r="J280" i="47"/>
  <c r="K280" i="47"/>
  <c r="L280" i="47"/>
  <c r="M280" i="47"/>
  <c r="N280" i="47"/>
  <c r="O280" i="47"/>
  <c r="P280" i="47"/>
  <c r="Q280" i="47"/>
  <c r="C281" i="47"/>
  <c r="D281" i="47"/>
  <c r="E281" i="47"/>
  <c r="F281" i="47"/>
  <c r="G281" i="47"/>
  <c r="H281" i="47"/>
  <c r="I281" i="47"/>
  <c r="J281" i="47"/>
  <c r="K281" i="47"/>
  <c r="L281" i="47"/>
  <c r="M281" i="47"/>
  <c r="N281" i="47"/>
  <c r="O281" i="47"/>
  <c r="P281" i="47"/>
  <c r="Q281" i="47"/>
  <c r="C282" i="47"/>
  <c r="D282" i="47"/>
  <c r="E282" i="47"/>
  <c r="F282" i="47"/>
  <c r="G282" i="47"/>
  <c r="H282" i="47"/>
  <c r="I282" i="47"/>
  <c r="J282" i="47"/>
  <c r="K282" i="47"/>
  <c r="L282" i="47"/>
  <c r="M282" i="47"/>
  <c r="N282" i="47"/>
  <c r="O282" i="47"/>
  <c r="P282" i="47"/>
  <c r="Q282" i="47"/>
  <c r="C283" i="47"/>
  <c r="D283" i="47"/>
  <c r="E283" i="47"/>
  <c r="F283" i="47"/>
  <c r="G283" i="47"/>
  <c r="H283" i="47"/>
  <c r="I283" i="47"/>
  <c r="J283" i="47"/>
  <c r="K283" i="47"/>
  <c r="L283" i="47"/>
  <c r="M283" i="47"/>
  <c r="N283" i="47"/>
  <c r="O283" i="47"/>
  <c r="P283" i="47"/>
  <c r="Q283" i="47"/>
  <c r="C284" i="47"/>
  <c r="D284" i="47"/>
  <c r="E284" i="47"/>
  <c r="F284" i="47"/>
  <c r="G284" i="47"/>
  <c r="H284" i="47"/>
  <c r="I284" i="47"/>
  <c r="J284" i="47"/>
  <c r="K284" i="47"/>
  <c r="L284" i="47"/>
  <c r="M284" i="47"/>
  <c r="N284" i="47"/>
  <c r="O284" i="47"/>
  <c r="P284" i="47"/>
  <c r="D279" i="47"/>
  <c r="E279" i="47"/>
  <c r="F279" i="47"/>
  <c r="G279" i="47"/>
  <c r="H279" i="47"/>
  <c r="I279" i="47"/>
  <c r="J279" i="47"/>
  <c r="K279" i="47"/>
  <c r="L279" i="47"/>
  <c r="M279" i="47"/>
  <c r="N279" i="47"/>
  <c r="O279" i="47"/>
  <c r="P279" i="47"/>
  <c r="Q279" i="47"/>
  <c r="C279" i="47"/>
  <c r="Q277" i="47"/>
  <c r="C273" i="47"/>
  <c r="D273" i="47"/>
  <c r="E273" i="47"/>
  <c r="F273" i="47"/>
  <c r="G273" i="47"/>
  <c r="H273" i="47"/>
  <c r="I273" i="47"/>
  <c r="J273" i="47"/>
  <c r="K273" i="47"/>
  <c r="L273" i="47"/>
  <c r="M273" i="47"/>
  <c r="N273" i="47"/>
  <c r="O273" i="47"/>
  <c r="P273" i="47"/>
  <c r="Q273" i="47"/>
  <c r="C274" i="47"/>
  <c r="D274" i="47"/>
  <c r="E274" i="47"/>
  <c r="F274" i="47"/>
  <c r="G274" i="47"/>
  <c r="H274" i="47"/>
  <c r="I274" i="47"/>
  <c r="J274" i="47"/>
  <c r="K274" i="47"/>
  <c r="L274" i="47"/>
  <c r="M274" i="47"/>
  <c r="N274" i="47"/>
  <c r="O274" i="47"/>
  <c r="P274" i="47"/>
  <c r="Q274" i="47"/>
  <c r="C275" i="47"/>
  <c r="D275" i="47"/>
  <c r="E275" i="47"/>
  <c r="F275" i="47"/>
  <c r="G275" i="47"/>
  <c r="H275" i="47"/>
  <c r="I275" i="47"/>
  <c r="J275" i="47"/>
  <c r="K275" i="47"/>
  <c r="L275" i="47"/>
  <c r="M275" i="47"/>
  <c r="N275" i="47"/>
  <c r="O275" i="47"/>
  <c r="P275" i="47"/>
  <c r="Q275" i="47"/>
  <c r="C276" i="47"/>
  <c r="D276" i="47"/>
  <c r="E276" i="47"/>
  <c r="F276" i="47"/>
  <c r="G276" i="47"/>
  <c r="H276" i="47"/>
  <c r="I276" i="47"/>
  <c r="J276" i="47"/>
  <c r="K276" i="47"/>
  <c r="L276" i="47"/>
  <c r="M276" i="47"/>
  <c r="N276" i="47"/>
  <c r="O276" i="47"/>
  <c r="P276" i="47"/>
  <c r="Q276" i="47"/>
  <c r="C277" i="47"/>
  <c r="D277" i="47"/>
  <c r="E277" i="47"/>
  <c r="F277" i="47"/>
  <c r="G277" i="47"/>
  <c r="H277" i="47"/>
  <c r="I277" i="47"/>
  <c r="J277" i="47"/>
  <c r="K277" i="47"/>
  <c r="L277" i="47"/>
  <c r="M277" i="47"/>
  <c r="N277" i="47"/>
  <c r="O277" i="47"/>
  <c r="P277" i="47"/>
  <c r="D272" i="47"/>
  <c r="E272" i="47"/>
  <c r="F272" i="47"/>
  <c r="G272" i="47"/>
  <c r="H272" i="47"/>
  <c r="I272" i="47"/>
  <c r="J272" i="47"/>
  <c r="K272" i="47"/>
  <c r="L272" i="47"/>
  <c r="M272" i="47"/>
  <c r="N272" i="47"/>
  <c r="O272" i="47"/>
  <c r="P272" i="47"/>
  <c r="Q272" i="47"/>
  <c r="C272" i="47"/>
  <c r="Q270" i="47"/>
  <c r="C266" i="47"/>
  <c r="D266" i="47"/>
  <c r="E266" i="47"/>
  <c r="F266" i="47"/>
  <c r="G266" i="47"/>
  <c r="H266" i="47"/>
  <c r="I266" i="47"/>
  <c r="J266" i="47"/>
  <c r="K266" i="47"/>
  <c r="L266" i="47"/>
  <c r="M266" i="47"/>
  <c r="N266" i="47"/>
  <c r="O266" i="47"/>
  <c r="P266" i="47"/>
  <c r="Q266" i="47"/>
  <c r="C267" i="47"/>
  <c r="D267" i="47"/>
  <c r="E267" i="47"/>
  <c r="F267" i="47"/>
  <c r="G267" i="47"/>
  <c r="H267" i="47"/>
  <c r="I267" i="47"/>
  <c r="J267" i="47"/>
  <c r="K267" i="47"/>
  <c r="L267" i="47"/>
  <c r="M267" i="47"/>
  <c r="N267" i="47"/>
  <c r="O267" i="47"/>
  <c r="P267" i="47"/>
  <c r="Q267" i="47"/>
  <c r="C268" i="47"/>
  <c r="D268" i="47"/>
  <c r="E268" i="47"/>
  <c r="F268" i="47"/>
  <c r="G268" i="47"/>
  <c r="H268" i="47"/>
  <c r="I268" i="47"/>
  <c r="J268" i="47"/>
  <c r="K268" i="47"/>
  <c r="L268" i="47"/>
  <c r="M268" i="47"/>
  <c r="N268" i="47"/>
  <c r="O268" i="47"/>
  <c r="P268" i="47"/>
  <c r="Q268" i="47"/>
  <c r="C269" i="47"/>
  <c r="D269" i="47"/>
  <c r="E269" i="47"/>
  <c r="F269" i="47"/>
  <c r="G269" i="47"/>
  <c r="H269" i="47"/>
  <c r="I269" i="47"/>
  <c r="J269" i="47"/>
  <c r="K269" i="47"/>
  <c r="L269" i="47"/>
  <c r="M269" i="47"/>
  <c r="N269" i="47"/>
  <c r="O269" i="47"/>
  <c r="P269" i="47"/>
  <c r="Q269" i="47"/>
  <c r="C270" i="47"/>
  <c r="D270" i="47"/>
  <c r="E270" i="47"/>
  <c r="F270" i="47"/>
  <c r="G270" i="47"/>
  <c r="H270" i="47"/>
  <c r="I270" i="47"/>
  <c r="J270" i="47"/>
  <c r="K270" i="47"/>
  <c r="L270" i="47"/>
  <c r="M270" i="47"/>
  <c r="N270" i="47"/>
  <c r="O270" i="47"/>
  <c r="P270" i="47"/>
  <c r="D265" i="47"/>
  <c r="E265" i="47"/>
  <c r="F265" i="47"/>
  <c r="G265" i="47"/>
  <c r="H265" i="47"/>
  <c r="I265" i="47"/>
  <c r="J265" i="47"/>
  <c r="K265" i="47"/>
  <c r="L265" i="47"/>
  <c r="M265" i="47"/>
  <c r="N265" i="47"/>
  <c r="O265" i="47"/>
  <c r="P265" i="47"/>
  <c r="Q265" i="47"/>
  <c r="C265" i="47"/>
  <c r="Q263" i="47"/>
  <c r="C259" i="47"/>
  <c r="D259" i="47"/>
  <c r="E259" i="47"/>
  <c r="F259" i="47"/>
  <c r="G259" i="47"/>
  <c r="H259" i="47"/>
  <c r="I259" i="47"/>
  <c r="J259" i="47"/>
  <c r="K259" i="47"/>
  <c r="L259" i="47"/>
  <c r="M259" i="47"/>
  <c r="N259" i="47"/>
  <c r="O259" i="47"/>
  <c r="P259" i="47"/>
  <c r="Q259" i="47"/>
  <c r="C260" i="47"/>
  <c r="D260" i="47"/>
  <c r="E260" i="47"/>
  <c r="F260" i="47"/>
  <c r="G260" i="47"/>
  <c r="H260" i="47"/>
  <c r="I260" i="47"/>
  <c r="J260" i="47"/>
  <c r="K260" i="47"/>
  <c r="L260" i="47"/>
  <c r="M260" i="47"/>
  <c r="N260" i="47"/>
  <c r="O260" i="47"/>
  <c r="P260" i="47"/>
  <c r="Q260" i="47"/>
  <c r="C261" i="47"/>
  <c r="D261" i="47"/>
  <c r="E261" i="47"/>
  <c r="F261" i="47"/>
  <c r="G261" i="47"/>
  <c r="H261" i="47"/>
  <c r="I261" i="47"/>
  <c r="J261" i="47"/>
  <c r="K261" i="47"/>
  <c r="L261" i="47"/>
  <c r="M261" i="47"/>
  <c r="N261" i="47"/>
  <c r="O261" i="47"/>
  <c r="P261" i="47"/>
  <c r="Q261" i="47"/>
  <c r="C262" i="47"/>
  <c r="D262" i="47"/>
  <c r="E262" i="47"/>
  <c r="F262" i="47"/>
  <c r="G262" i="47"/>
  <c r="H262" i="47"/>
  <c r="I262" i="47"/>
  <c r="J262" i="47"/>
  <c r="K262" i="47"/>
  <c r="L262" i="47"/>
  <c r="M262" i="47"/>
  <c r="N262" i="47"/>
  <c r="O262" i="47"/>
  <c r="P262" i="47"/>
  <c r="Q262" i="47"/>
  <c r="C263" i="47"/>
  <c r="D263" i="47"/>
  <c r="E263" i="47"/>
  <c r="F263" i="47"/>
  <c r="G263" i="47"/>
  <c r="H263" i="47"/>
  <c r="I263" i="47"/>
  <c r="J263" i="47"/>
  <c r="K263" i="47"/>
  <c r="L263" i="47"/>
  <c r="M263" i="47"/>
  <c r="N263" i="47"/>
  <c r="O263" i="47"/>
  <c r="P263" i="47"/>
  <c r="D258" i="47"/>
  <c r="E258" i="47"/>
  <c r="F258" i="47"/>
  <c r="G258" i="47"/>
  <c r="H258" i="47"/>
  <c r="I258" i="47"/>
  <c r="J258" i="47"/>
  <c r="K258" i="47"/>
  <c r="L258" i="47"/>
  <c r="M258" i="47"/>
  <c r="N258" i="47"/>
  <c r="O258" i="47"/>
  <c r="P258" i="47"/>
  <c r="Q258" i="47"/>
  <c r="C258" i="47"/>
  <c r="Q256" i="47"/>
  <c r="C252" i="47"/>
  <c r="D252" i="47"/>
  <c r="E252" i="47"/>
  <c r="F252" i="47"/>
  <c r="G252" i="47"/>
  <c r="H252" i="47"/>
  <c r="I252" i="47"/>
  <c r="J252" i="47"/>
  <c r="K252" i="47"/>
  <c r="L252" i="47"/>
  <c r="M252" i="47"/>
  <c r="N252" i="47"/>
  <c r="O252" i="47"/>
  <c r="P252" i="47"/>
  <c r="Q252" i="47"/>
  <c r="C253" i="47"/>
  <c r="D253" i="47"/>
  <c r="E253" i="47"/>
  <c r="F253" i="47"/>
  <c r="G253" i="47"/>
  <c r="H253" i="47"/>
  <c r="I253" i="47"/>
  <c r="J253" i="47"/>
  <c r="K253" i="47"/>
  <c r="L253" i="47"/>
  <c r="M253" i="47"/>
  <c r="N253" i="47"/>
  <c r="O253" i="47"/>
  <c r="P253" i="47"/>
  <c r="Q253" i="47"/>
  <c r="C254" i="47"/>
  <c r="D254" i="47"/>
  <c r="E254" i="47"/>
  <c r="F254" i="47"/>
  <c r="G254" i="47"/>
  <c r="H254" i="47"/>
  <c r="I254" i="47"/>
  <c r="J254" i="47"/>
  <c r="K254" i="47"/>
  <c r="L254" i="47"/>
  <c r="M254" i="47"/>
  <c r="N254" i="47"/>
  <c r="O254" i="47"/>
  <c r="P254" i="47"/>
  <c r="Q254" i="47"/>
  <c r="C255" i="47"/>
  <c r="D255" i="47"/>
  <c r="E255" i="47"/>
  <c r="F255" i="47"/>
  <c r="G255" i="47"/>
  <c r="H255" i="47"/>
  <c r="I255" i="47"/>
  <c r="J255" i="47"/>
  <c r="K255" i="47"/>
  <c r="L255" i="47"/>
  <c r="M255" i="47"/>
  <c r="N255" i="47"/>
  <c r="O255" i="47"/>
  <c r="P255" i="47"/>
  <c r="Q255" i="47"/>
  <c r="C256" i="47"/>
  <c r="D256" i="47"/>
  <c r="E256" i="47"/>
  <c r="F256" i="47"/>
  <c r="G256" i="47"/>
  <c r="H256" i="47"/>
  <c r="I256" i="47"/>
  <c r="J256" i="47"/>
  <c r="K256" i="47"/>
  <c r="L256" i="47"/>
  <c r="M256" i="47"/>
  <c r="N256" i="47"/>
  <c r="O256" i="47"/>
  <c r="P256" i="47"/>
  <c r="D251" i="47"/>
  <c r="E251" i="47"/>
  <c r="F251" i="47"/>
  <c r="G251" i="47"/>
  <c r="H251" i="47"/>
  <c r="I251" i="47"/>
  <c r="J251" i="47"/>
  <c r="K251" i="47"/>
  <c r="L251" i="47"/>
  <c r="M251" i="47"/>
  <c r="N251" i="47"/>
  <c r="O251" i="47"/>
  <c r="P251" i="47"/>
  <c r="Q251" i="47"/>
  <c r="C251" i="47"/>
  <c r="C245" i="47"/>
  <c r="D245" i="47"/>
  <c r="E245" i="47"/>
  <c r="F245" i="47"/>
  <c r="G245" i="47"/>
  <c r="H245" i="47"/>
  <c r="I245" i="47"/>
  <c r="J245" i="47"/>
  <c r="K245" i="47"/>
  <c r="L245" i="47"/>
  <c r="M245" i="47"/>
  <c r="N245" i="47"/>
  <c r="O245" i="47"/>
  <c r="P245" i="47"/>
  <c r="Q245" i="47"/>
  <c r="C246" i="47"/>
  <c r="D246" i="47"/>
  <c r="E246" i="47"/>
  <c r="F246" i="47"/>
  <c r="G246" i="47"/>
  <c r="H246" i="47"/>
  <c r="I246" i="47"/>
  <c r="J246" i="47"/>
  <c r="K246" i="47"/>
  <c r="L246" i="47"/>
  <c r="M246" i="47"/>
  <c r="N246" i="47"/>
  <c r="O246" i="47"/>
  <c r="P246" i="47"/>
  <c r="Q246" i="47"/>
  <c r="C247" i="47"/>
  <c r="D247" i="47"/>
  <c r="E247" i="47"/>
  <c r="F247" i="47"/>
  <c r="G247" i="47"/>
  <c r="H247" i="47"/>
  <c r="I247" i="47"/>
  <c r="J247" i="47"/>
  <c r="K247" i="47"/>
  <c r="L247" i="47"/>
  <c r="M247" i="47"/>
  <c r="N247" i="47"/>
  <c r="O247" i="47"/>
  <c r="P247" i="47"/>
  <c r="Q247" i="47"/>
  <c r="C248" i="47"/>
  <c r="D248" i="47"/>
  <c r="E248" i="47"/>
  <c r="F248" i="47"/>
  <c r="G248" i="47"/>
  <c r="H248" i="47"/>
  <c r="I248" i="47"/>
  <c r="J248" i="47"/>
  <c r="K248" i="47"/>
  <c r="L248" i="47"/>
  <c r="M248" i="47"/>
  <c r="N248" i="47"/>
  <c r="O248" i="47"/>
  <c r="P248" i="47"/>
  <c r="Q248" i="47"/>
  <c r="C249" i="47"/>
  <c r="D249" i="47"/>
  <c r="E249" i="47"/>
  <c r="F249" i="47"/>
  <c r="G249" i="47"/>
  <c r="H249" i="47"/>
  <c r="I249" i="47"/>
  <c r="J249" i="47"/>
  <c r="K249" i="47"/>
  <c r="L249" i="47"/>
  <c r="M249" i="47"/>
  <c r="N249" i="47"/>
  <c r="O249" i="47"/>
  <c r="P249" i="47"/>
  <c r="Q249" i="47"/>
  <c r="D244" i="47"/>
  <c r="E244" i="47"/>
  <c r="F244" i="47"/>
  <c r="G244" i="47"/>
  <c r="H244" i="47"/>
  <c r="I244" i="47"/>
  <c r="J244" i="47"/>
  <c r="K244" i="47"/>
  <c r="L244" i="47"/>
  <c r="M244" i="47"/>
  <c r="N244" i="47"/>
  <c r="O244" i="47"/>
  <c r="P244" i="47"/>
  <c r="Q244" i="47"/>
  <c r="C244" i="47"/>
  <c r="Q242" i="47"/>
  <c r="C238" i="47"/>
  <c r="D238" i="47"/>
  <c r="E238" i="47"/>
  <c r="F238" i="47"/>
  <c r="G238" i="47"/>
  <c r="H238" i="47"/>
  <c r="I238" i="47"/>
  <c r="J238" i="47"/>
  <c r="K238" i="47"/>
  <c r="L238" i="47"/>
  <c r="M238" i="47"/>
  <c r="N238" i="47"/>
  <c r="O238" i="47"/>
  <c r="P238" i="47"/>
  <c r="Q238" i="47"/>
  <c r="C239" i="47"/>
  <c r="D239" i="47"/>
  <c r="E239" i="47"/>
  <c r="F239" i="47"/>
  <c r="G239" i="47"/>
  <c r="H239" i="47"/>
  <c r="I239" i="47"/>
  <c r="J239" i="47"/>
  <c r="K239" i="47"/>
  <c r="L239" i="47"/>
  <c r="M239" i="47"/>
  <c r="N239" i="47"/>
  <c r="O239" i="47"/>
  <c r="P239" i="47"/>
  <c r="Q239" i="47"/>
  <c r="C240" i="47"/>
  <c r="D240" i="47"/>
  <c r="E240" i="47"/>
  <c r="F240" i="47"/>
  <c r="G240" i="47"/>
  <c r="H240" i="47"/>
  <c r="I240" i="47"/>
  <c r="J240" i="47"/>
  <c r="K240" i="47"/>
  <c r="L240" i="47"/>
  <c r="M240" i="47"/>
  <c r="N240" i="47"/>
  <c r="O240" i="47"/>
  <c r="P240" i="47"/>
  <c r="Q240" i="47"/>
  <c r="C241" i="47"/>
  <c r="D241" i="47"/>
  <c r="E241" i="47"/>
  <c r="F241" i="47"/>
  <c r="G241" i="47"/>
  <c r="H241" i="47"/>
  <c r="I241" i="47"/>
  <c r="J241" i="47"/>
  <c r="K241" i="47"/>
  <c r="L241" i="47"/>
  <c r="M241" i="47"/>
  <c r="N241" i="47"/>
  <c r="O241" i="47"/>
  <c r="P241" i="47"/>
  <c r="Q241" i="47"/>
  <c r="C242" i="47"/>
  <c r="D242" i="47"/>
  <c r="E242" i="47"/>
  <c r="F242" i="47"/>
  <c r="G242" i="47"/>
  <c r="H242" i="47"/>
  <c r="I242" i="47"/>
  <c r="J242" i="47"/>
  <c r="K242" i="47"/>
  <c r="L242" i="47"/>
  <c r="M242" i="47"/>
  <c r="N242" i="47"/>
  <c r="O242" i="47"/>
  <c r="P242" i="47"/>
  <c r="D237" i="47"/>
  <c r="E237" i="47"/>
  <c r="F237" i="47"/>
  <c r="G237" i="47"/>
  <c r="H237" i="47"/>
  <c r="I237" i="47"/>
  <c r="J237" i="47"/>
  <c r="K237" i="47"/>
  <c r="L237" i="47"/>
  <c r="M237" i="47"/>
  <c r="N237" i="47"/>
  <c r="O237" i="47"/>
  <c r="P237" i="47"/>
  <c r="Q237" i="47"/>
  <c r="C237" i="47"/>
  <c r="Q235" i="47"/>
  <c r="C231" i="47"/>
  <c r="D231" i="47"/>
  <c r="E231" i="47"/>
  <c r="F231" i="47"/>
  <c r="G231" i="47"/>
  <c r="H231" i="47"/>
  <c r="I231" i="47"/>
  <c r="J231" i="47"/>
  <c r="K231" i="47"/>
  <c r="L231" i="47"/>
  <c r="M231" i="47"/>
  <c r="N231" i="47"/>
  <c r="O231" i="47"/>
  <c r="P231" i="47"/>
  <c r="Q231" i="47"/>
  <c r="C232" i="47"/>
  <c r="D232" i="47"/>
  <c r="E232" i="47"/>
  <c r="F232" i="47"/>
  <c r="G232" i="47"/>
  <c r="H232" i="47"/>
  <c r="I232" i="47"/>
  <c r="J232" i="47"/>
  <c r="K232" i="47"/>
  <c r="L232" i="47"/>
  <c r="M232" i="47"/>
  <c r="N232" i="47"/>
  <c r="O232" i="47"/>
  <c r="P232" i="47"/>
  <c r="Q232" i="47"/>
  <c r="C233" i="47"/>
  <c r="D233" i="47"/>
  <c r="E233" i="47"/>
  <c r="F233" i="47"/>
  <c r="G233" i="47"/>
  <c r="H233" i="47"/>
  <c r="I233" i="47"/>
  <c r="J233" i="47"/>
  <c r="K233" i="47"/>
  <c r="L233" i="47"/>
  <c r="M233" i="47"/>
  <c r="N233" i="47"/>
  <c r="O233" i="47"/>
  <c r="P233" i="47"/>
  <c r="Q233" i="47"/>
  <c r="C234" i="47"/>
  <c r="D234" i="47"/>
  <c r="E234" i="47"/>
  <c r="F234" i="47"/>
  <c r="G234" i="47"/>
  <c r="H234" i="47"/>
  <c r="I234" i="47"/>
  <c r="J234" i="47"/>
  <c r="K234" i="47"/>
  <c r="L234" i="47"/>
  <c r="M234" i="47"/>
  <c r="N234" i="47"/>
  <c r="O234" i="47"/>
  <c r="P234" i="47"/>
  <c r="Q234" i="47"/>
  <c r="C235" i="47"/>
  <c r="D235" i="47"/>
  <c r="E235" i="47"/>
  <c r="F235" i="47"/>
  <c r="G235" i="47"/>
  <c r="H235" i="47"/>
  <c r="I235" i="47"/>
  <c r="J235" i="47"/>
  <c r="K235" i="47"/>
  <c r="L235" i="47"/>
  <c r="M235" i="47"/>
  <c r="N235" i="47"/>
  <c r="O235" i="47"/>
  <c r="P235" i="47"/>
  <c r="D230" i="47"/>
  <c r="E230" i="47"/>
  <c r="F230" i="47"/>
  <c r="G230" i="47"/>
  <c r="H230" i="47"/>
  <c r="I230" i="47"/>
  <c r="J230" i="47"/>
  <c r="K230" i="47"/>
  <c r="L230" i="47"/>
  <c r="M230" i="47"/>
  <c r="N230" i="47"/>
  <c r="O230" i="47"/>
  <c r="P230" i="47"/>
  <c r="Q230" i="47"/>
  <c r="C230" i="47"/>
  <c r="C223" i="47"/>
  <c r="Q228" i="47"/>
  <c r="C224" i="47"/>
  <c r="D224" i="47"/>
  <c r="E224" i="47"/>
  <c r="F224" i="47"/>
  <c r="G224" i="47"/>
  <c r="H224" i="47"/>
  <c r="I224" i="47"/>
  <c r="J224" i="47"/>
  <c r="K224" i="47"/>
  <c r="L224" i="47"/>
  <c r="M224" i="47"/>
  <c r="N224" i="47"/>
  <c r="O224" i="47"/>
  <c r="P224" i="47"/>
  <c r="Q224" i="47"/>
  <c r="C225" i="47"/>
  <c r="D225" i="47"/>
  <c r="E225" i="47"/>
  <c r="F225" i="47"/>
  <c r="G225" i="47"/>
  <c r="H225" i="47"/>
  <c r="I225" i="47"/>
  <c r="J225" i="47"/>
  <c r="K225" i="47"/>
  <c r="L225" i="47"/>
  <c r="M225" i="47"/>
  <c r="N225" i="47"/>
  <c r="O225" i="47"/>
  <c r="P225" i="47"/>
  <c r="Q225" i="47"/>
  <c r="C226" i="47"/>
  <c r="D226" i="47"/>
  <c r="E226" i="47"/>
  <c r="F226" i="47"/>
  <c r="G226" i="47"/>
  <c r="H226" i="47"/>
  <c r="I226" i="47"/>
  <c r="J226" i="47"/>
  <c r="K226" i="47"/>
  <c r="L226" i="47"/>
  <c r="M226" i="47"/>
  <c r="N226" i="47"/>
  <c r="O226" i="47"/>
  <c r="P226" i="47"/>
  <c r="Q226" i="47"/>
  <c r="C227" i="47"/>
  <c r="D227" i="47"/>
  <c r="E227" i="47"/>
  <c r="F227" i="47"/>
  <c r="G227" i="47"/>
  <c r="H227" i="47"/>
  <c r="I227" i="47"/>
  <c r="J227" i="47"/>
  <c r="K227" i="47"/>
  <c r="L227" i="47"/>
  <c r="M227" i="47"/>
  <c r="N227" i="47"/>
  <c r="O227" i="47"/>
  <c r="P227" i="47"/>
  <c r="Q227" i="47"/>
  <c r="C228" i="47"/>
  <c r="D228" i="47"/>
  <c r="E228" i="47"/>
  <c r="F228" i="47"/>
  <c r="G228" i="47"/>
  <c r="H228" i="47"/>
  <c r="I228" i="47"/>
  <c r="J228" i="47"/>
  <c r="K228" i="47"/>
  <c r="L228" i="47"/>
  <c r="M228" i="47"/>
  <c r="N228" i="47"/>
  <c r="O228" i="47"/>
  <c r="P228" i="47"/>
  <c r="D223" i="47"/>
  <c r="E223" i="47"/>
  <c r="F223" i="47"/>
  <c r="G223" i="47"/>
  <c r="H223" i="47"/>
  <c r="I223" i="47"/>
  <c r="J223" i="47"/>
  <c r="K223" i="47"/>
  <c r="L223" i="47"/>
  <c r="M223" i="47"/>
  <c r="N223" i="47"/>
  <c r="O223" i="47"/>
  <c r="P223" i="47"/>
  <c r="Q223" i="47"/>
  <c r="C216" i="47"/>
  <c r="Q221" i="47"/>
  <c r="C217" i="47"/>
  <c r="D217" i="47"/>
  <c r="E217" i="47"/>
  <c r="F217" i="47"/>
  <c r="G217" i="47"/>
  <c r="H217" i="47"/>
  <c r="I217" i="47"/>
  <c r="J217" i="47"/>
  <c r="K217" i="47"/>
  <c r="L217" i="47"/>
  <c r="M217" i="47"/>
  <c r="N217" i="47"/>
  <c r="O217" i="47"/>
  <c r="P217" i="47"/>
  <c r="Q217" i="47"/>
  <c r="C218" i="47"/>
  <c r="D218" i="47"/>
  <c r="E218" i="47"/>
  <c r="F218" i="47"/>
  <c r="G218" i="47"/>
  <c r="H218" i="47"/>
  <c r="I218" i="47"/>
  <c r="J218" i="47"/>
  <c r="K218" i="47"/>
  <c r="L218" i="47"/>
  <c r="M218" i="47"/>
  <c r="N218" i="47"/>
  <c r="O218" i="47"/>
  <c r="P218" i="47"/>
  <c r="Q218" i="47"/>
  <c r="C219" i="47"/>
  <c r="D219" i="47"/>
  <c r="E219" i="47"/>
  <c r="F219" i="47"/>
  <c r="G219" i="47"/>
  <c r="H219" i="47"/>
  <c r="I219" i="47"/>
  <c r="J219" i="47"/>
  <c r="K219" i="47"/>
  <c r="L219" i="47"/>
  <c r="M219" i="47"/>
  <c r="N219" i="47"/>
  <c r="O219" i="47"/>
  <c r="P219" i="47"/>
  <c r="Q219" i="47"/>
  <c r="C220" i="47"/>
  <c r="D220" i="47"/>
  <c r="E220" i="47"/>
  <c r="F220" i="47"/>
  <c r="G220" i="47"/>
  <c r="H220" i="47"/>
  <c r="I220" i="47"/>
  <c r="J220" i="47"/>
  <c r="K220" i="47"/>
  <c r="L220" i="47"/>
  <c r="M220" i="47"/>
  <c r="N220" i="47"/>
  <c r="O220" i="47"/>
  <c r="P220" i="47"/>
  <c r="Q220" i="47"/>
  <c r="C221" i="47"/>
  <c r="D221" i="47"/>
  <c r="E221" i="47"/>
  <c r="F221" i="47"/>
  <c r="G221" i="47"/>
  <c r="H221" i="47"/>
  <c r="I221" i="47"/>
  <c r="J221" i="47"/>
  <c r="K221" i="47"/>
  <c r="L221" i="47"/>
  <c r="M221" i="47"/>
  <c r="N221" i="47"/>
  <c r="O221" i="47"/>
  <c r="P221" i="47"/>
  <c r="D216" i="47"/>
  <c r="E216" i="47"/>
  <c r="F216" i="47"/>
  <c r="G216" i="47"/>
  <c r="H216" i="47"/>
  <c r="I216" i="47"/>
  <c r="J216" i="47"/>
  <c r="K216" i="47"/>
  <c r="L216" i="47"/>
  <c r="M216" i="47"/>
  <c r="N216" i="47"/>
  <c r="O216" i="47"/>
  <c r="P216" i="47"/>
  <c r="Q216" i="47"/>
  <c r="Q214" i="47"/>
  <c r="C210" i="47"/>
  <c r="D210" i="47"/>
  <c r="E210" i="47"/>
  <c r="F210" i="47"/>
  <c r="G210" i="47"/>
  <c r="H210" i="47"/>
  <c r="I210" i="47"/>
  <c r="J210" i="47"/>
  <c r="K210" i="47"/>
  <c r="L210" i="47"/>
  <c r="M210" i="47"/>
  <c r="N210" i="47"/>
  <c r="O210" i="47"/>
  <c r="P210" i="47"/>
  <c r="Q210" i="47"/>
  <c r="C211" i="47"/>
  <c r="D211" i="47"/>
  <c r="E211" i="47"/>
  <c r="F211" i="47"/>
  <c r="G211" i="47"/>
  <c r="H211" i="47"/>
  <c r="I211" i="47"/>
  <c r="J211" i="47"/>
  <c r="K211" i="47"/>
  <c r="L211" i="47"/>
  <c r="M211" i="47"/>
  <c r="N211" i="47"/>
  <c r="O211" i="47"/>
  <c r="P211" i="47"/>
  <c r="Q211" i="47"/>
  <c r="C212" i="47"/>
  <c r="D212" i="47"/>
  <c r="E212" i="47"/>
  <c r="F212" i="47"/>
  <c r="G212" i="47"/>
  <c r="H212" i="47"/>
  <c r="I212" i="47"/>
  <c r="J212" i="47"/>
  <c r="K212" i="47"/>
  <c r="L212" i="47"/>
  <c r="M212" i="47"/>
  <c r="N212" i="47"/>
  <c r="O212" i="47"/>
  <c r="P212" i="47"/>
  <c r="Q212" i="47"/>
  <c r="C213" i="47"/>
  <c r="D213" i="47"/>
  <c r="E213" i="47"/>
  <c r="F213" i="47"/>
  <c r="G213" i="47"/>
  <c r="H213" i="47"/>
  <c r="I213" i="47"/>
  <c r="J213" i="47"/>
  <c r="K213" i="47"/>
  <c r="L213" i="47"/>
  <c r="M213" i="47"/>
  <c r="N213" i="47"/>
  <c r="O213" i="47"/>
  <c r="P213" i="47"/>
  <c r="Q213" i="47"/>
  <c r="C214" i="47"/>
  <c r="D214" i="47"/>
  <c r="E214" i="47"/>
  <c r="F214" i="47"/>
  <c r="G214" i="47"/>
  <c r="H214" i="47"/>
  <c r="I214" i="47"/>
  <c r="J214" i="47"/>
  <c r="K214" i="47"/>
  <c r="L214" i="47"/>
  <c r="M214" i="47"/>
  <c r="N214" i="47"/>
  <c r="O214" i="47"/>
  <c r="P214" i="47"/>
  <c r="D209" i="47"/>
  <c r="E209" i="47"/>
  <c r="F209" i="47"/>
  <c r="G209" i="47"/>
  <c r="H209" i="47"/>
  <c r="I209" i="47"/>
  <c r="J209" i="47"/>
  <c r="K209" i="47"/>
  <c r="L209" i="47"/>
  <c r="M209" i="47"/>
  <c r="N209" i="47"/>
  <c r="O209" i="47"/>
  <c r="P209" i="47"/>
  <c r="Q209" i="47"/>
  <c r="C209" i="47"/>
  <c r="C202" i="47"/>
  <c r="C195" i="47"/>
  <c r="C188" i="47"/>
  <c r="C181" i="47"/>
  <c r="C174" i="47"/>
  <c r="C167" i="47"/>
  <c r="C160" i="47"/>
  <c r="Q158" i="47"/>
  <c r="C153" i="47"/>
  <c r="C146" i="47"/>
  <c r="Q144" i="47"/>
  <c r="C139" i="47"/>
  <c r="Q433" i="91" l="1"/>
  <c r="Q33" i="91" s="1"/>
  <c r="M433" i="91"/>
  <c r="M33" i="91" s="1"/>
  <c r="I433" i="91"/>
  <c r="I33" i="91" s="1"/>
  <c r="P433" i="91"/>
  <c r="P33" i="91" s="1"/>
  <c r="O433" i="91"/>
  <c r="O33" i="91" s="1"/>
  <c r="K433" i="91"/>
  <c r="K33" i="91" s="1"/>
  <c r="G433" i="91"/>
  <c r="G33" i="91" s="1"/>
  <c r="L433" i="91"/>
  <c r="L33" i="91" s="1"/>
  <c r="H433" i="91"/>
  <c r="H33" i="91" s="1"/>
  <c r="N433" i="91"/>
  <c r="N33" i="91" s="1"/>
  <c r="J433" i="91"/>
  <c r="J33" i="91" s="1"/>
  <c r="P440" i="91"/>
  <c r="L440" i="91"/>
  <c r="H440" i="91"/>
  <c r="O440" i="91"/>
  <c r="K440" i="91"/>
  <c r="G440" i="91"/>
  <c r="Q440" i="91"/>
  <c r="M440" i="91"/>
  <c r="I440" i="91"/>
  <c r="E440" i="91"/>
  <c r="N440" i="91"/>
  <c r="J440" i="91"/>
  <c r="F440" i="91"/>
  <c r="M14" i="47"/>
  <c r="N14" i="47"/>
  <c r="O14" i="47"/>
  <c r="P14" i="47"/>
  <c r="Q14" i="47"/>
  <c r="F17" i="91" l="1"/>
  <c r="F34" i="91"/>
  <c r="I17" i="91"/>
  <c r="I34" i="91"/>
  <c r="K17" i="91"/>
  <c r="K34" i="91"/>
  <c r="P17" i="91"/>
  <c r="P34" i="91"/>
  <c r="J17" i="91"/>
  <c r="J34" i="91"/>
  <c r="M17" i="91"/>
  <c r="M34" i="91"/>
  <c r="O17" i="91"/>
  <c r="O34" i="91"/>
  <c r="N17" i="91"/>
  <c r="N34" i="91"/>
  <c r="Q17" i="91"/>
  <c r="Q34" i="91"/>
  <c r="H17" i="91"/>
  <c r="H34" i="91"/>
  <c r="E17" i="91"/>
  <c r="E34" i="91"/>
  <c r="G17" i="91"/>
  <c r="G34" i="91"/>
  <c r="L17" i="91"/>
  <c r="L34" i="91"/>
  <c r="C749" i="47"/>
  <c r="P754" i="47"/>
  <c r="O754" i="47"/>
  <c r="N754" i="47"/>
  <c r="M754" i="47"/>
  <c r="L754" i="47"/>
  <c r="K754" i="47"/>
  <c r="J754" i="47"/>
  <c r="I754" i="47"/>
  <c r="H754" i="47"/>
  <c r="G754" i="47"/>
  <c r="F754" i="47"/>
  <c r="E754" i="47"/>
  <c r="D754" i="47"/>
  <c r="C754" i="47"/>
  <c r="Q753" i="47"/>
  <c r="P753" i="47"/>
  <c r="O753" i="47"/>
  <c r="N753" i="47"/>
  <c r="M753" i="47"/>
  <c r="L753" i="47"/>
  <c r="K753" i="47"/>
  <c r="J753" i="47"/>
  <c r="I753" i="47"/>
  <c r="H753" i="47"/>
  <c r="G753" i="47"/>
  <c r="F753" i="47"/>
  <c r="E753" i="47"/>
  <c r="D753" i="47"/>
  <c r="C753" i="47"/>
  <c r="Q752" i="47"/>
  <c r="P752" i="47"/>
  <c r="O752" i="47"/>
  <c r="N752" i="47"/>
  <c r="M752" i="47"/>
  <c r="L752" i="47"/>
  <c r="K752" i="47"/>
  <c r="J752" i="47"/>
  <c r="I752" i="47"/>
  <c r="H752" i="47"/>
  <c r="G752" i="47"/>
  <c r="F752" i="47"/>
  <c r="E752" i="47"/>
  <c r="D752" i="47"/>
  <c r="C752" i="47"/>
  <c r="Q751" i="47"/>
  <c r="P751" i="47"/>
  <c r="O751" i="47"/>
  <c r="N751" i="47"/>
  <c r="M751" i="47"/>
  <c r="L751" i="47"/>
  <c r="K751" i="47"/>
  <c r="J751" i="47"/>
  <c r="I751" i="47"/>
  <c r="H751" i="47"/>
  <c r="G751" i="47"/>
  <c r="F751" i="47"/>
  <c r="E751" i="47"/>
  <c r="D751" i="47"/>
  <c r="C751" i="47"/>
  <c r="Q750" i="47"/>
  <c r="P750" i="47"/>
  <c r="O750" i="47"/>
  <c r="N750" i="47"/>
  <c r="M750" i="47"/>
  <c r="L750" i="47"/>
  <c r="K750" i="47"/>
  <c r="J750" i="47"/>
  <c r="I750" i="47"/>
  <c r="H750" i="47"/>
  <c r="G750" i="47"/>
  <c r="F750" i="47"/>
  <c r="E750" i="47"/>
  <c r="D750" i="47"/>
  <c r="C750" i="47"/>
  <c r="Q749" i="47"/>
  <c r="P749" i="47"/>
  <c r="O749" i="47"/>
  <c r="N749" i="47"/>
  <c r="M749" i="47"/>
  <c r="L749" i="47"/>
  <c r="K749" i="47"/>
  <c r="J749" i="47"/>
  <c r="I749" i="47"/>
  <c r="H749" i="47"/>
  <c r="G749" i="47"/>
  <c r="F749" i="47"/>
  <c r="E749" i="47"/>
  <c r="D749" i="47"/>
  <c r="C743" i="47"/>
  <c r="D743" i="47"/>
  <c r="E743" i="47"/>
  <c r="F743" i="47"/>
  <c r="G743" i="47"/>
  <c r="H743" i="47"/>
  <c r="I743" i="47"/>
  <c r="J743" i="47"/>
  <c r="K743" i="47"/>
  <c r="L743" i="47"/>
  <c r="M743" i="47"/>
  <c r="N743" i="47"/>
  <c r="O743" i="47"/>
  <c r="P743" i="47"/>
  <c r="Q743" i="47"/>
  <c r="C744" i="47"/>
  <c r="D744" i="47"/>
  <c r="E744" i="47"/>
  <c r="F744" i="47"/>
  <c r="G744" i="47"/>
  <c r="H744" i="47"/>
  <c r="I744" i="47"/>
  <c r="J744" i="47"/>
  <c r="K744" i="47"/>
  <c r="L744" i="47"/>
  <c r="M744" i="47"/>
  <c r="N744" i="47"/>
  <c r="O744" i="47"/>
  <c r="P744" i="47"/>
  <c r="Q744" i="47"/>
  <c r="C745" i="47"/>
  <c r="D745" i="47"/>
  <c r="E745" i="47"/>
  <c r="F745" i="47"/>
  <c r="G745" i="47"/>
  <c r="H745" i="47"/>
  <c r="I745" i="47"/>
  <c r="J745" i="47"/>
  <c r="K745" i="47"/>
  <c r="L745" i="47"/>
  <c r="M745" i="47"/>
  <c r="N745" i="47"/>
  <c r="O745" i="47"/>
  <c r="P745" i="47"/>
  <c r="Q745" i="47"/>
  <c r="C746" i="47"/>
  <c r="D746" i="47"/>
  <c r="E746" i="47"/>
  <c r="F746" i="47"/>
  <c r="G746" i="47"/>
  <c r="H746" i="47"/>
  <c r="I746" i="47"/>
  <c r="J746" i="47"/>
  <c r="K746" i="47"/>
  <c r="L746" i="47"/>
  <c r="M746" i="47"/>
  <c r="N746" i="47"/>
  <c r="O746" i="47"/>
  <c r="P746" i="47"/>
  <c r="Q746" i="47"/>
  <c r="C747" i="47"/>
  <c r="D747" i="47"/>
  <c r="E747" i="47"/>
  <c r="F747" i="47"/>
  <c r="G747" i="47"/>
  <c r="H747" i="47"/>
  <c r="I747" i="47"/>
  <c r="J747" i="47"/>
  <c r="K747" i="47"/>
  <c r="L747" i="47"/>
  <c r="M747" i="47"/>
  <c r="N747" i="47"/>
  <c r="O747" i="47"/>
  <c r="P747" i="47"/>
  <c r="D742" i="47"/>
  <c r="E742" i="47"/>
  <c r="F742" i="47"/>
  <c r="G742" i="47"/>
  <c r="H742" i="47"/>
  <c r="I742" i="47"/>
  <c r="J742" i="47"/>
  <c r="K742" i="47"/>
  <c r="L742" i="47"/>
  <c r="M742" i="47"/>
  <c r="N742" i="47"/>
  <c r="O742" i="47"/>
  <c r="P742" i="47"/>
  <c r="Q742" i="47"/>
  <c r="C742" i="47"/>
  <c r="C735" i="47"/>
  <c r="P740" i="47"/>
  <c r="O740" i="47"/>
  <c r="N740" i="47"/>
  <c r="M740" i="47"/>
  <c r="L740" i="47"/>
  <c r="K740" i="47"/>
  <c r="J740" i="47"/>
  <c r="I740" i="47"/>
  <c r="H740" i="47"/>
  <c r="G740" i="47"/>
  <c r="F740" i="47"/>
  <c r="E740" i="47"/>
  <c r="D740" i="47"/>
  <c r="C740" i="47"/>
  <c r="Q739" i="47"/>
  <c r="P739" i="47"/>
  <c r="O739" i="47"/>
  <c r="N739" i="47"/>
  <c r="M739" i="47"/>
  <c r="L739" i="47"/>
  <c r="K739" i="47"/>
  <c r="J739" i="47"/>
  <c r="I739" i="47"/>
  <c r="H739" i="47"/>
  <c r="G739" i="47"/>
  <c r="F739" i="47"/>
  <c r="E739" i="47"/>
  <c r="D739" i="47"/>
  <c r="C739" i="47"/>
  <c r="Q738" i="47"/>
  <c r="P738" i="47"/>
  <c r="O738" i="47"/>
  <c r="N738" i="47"/>
  <c r="M738" i="47"/>
  <c r="L738" i="47"/>
  <c r="K738" i="47"/>
  <c r="J738" i="47"/>
  <c r="I738" i="47"/>
  <c r="H738" i="47"/>
  <c r="G738" i="47"/>
  <c r="F738" i="47"/>
  <c r="E738" i="47"/>
  <c r="D738" i="47"/>
  <c r="C738" i="47"/>
  <c r="Q737" i="47"/>
  <c r="P737" i="47"/>
  <c r="O737" i="47"/>
  <c r="N737" i="47"/>
  <c r="M737" i="47"/>
  <c r="L737" i="47"/>
  <c r="K737" i="47"/>
  <c r="J737" i="47"/>
  <c r="I737" i="47"/>
  <c r="H737" i="47"/>
  <c r="G737" i="47"/>
  <c r="F737" i="47"/>
  <c r="E737" i="47"/>
  <c r="D737" i="47"/>
  <c r="C737" i="47"/>
  <c r="Q736" i="47"/>
  <c r="P736" i="47"/>
  <c r="O736" i="47"/>
  <c r="N736" i="47"/>
  <c r="M736" i="47"/>
  <c r="L736" i="47"/>
  <c r="K736" i="47"/>
  <c r="J736" i="47"/>
  <c r="I736" i="47"/>
  <c r="H736" i="47"/>
  <c r="G736" i="47"/>
  <c r="F736" i="47"/>
  <c r="E736" i="47"/>
  <c r="D736" i="47"/>
  <c r="C736" i="47"/>
  <c r="Q735" i="47"/>
  <c r="P735" i="47"/>
  <c r="O735" i="47"/>
  <c r="N735" i="47"/>
  <c r="M735" i="47"/>
  <c r="L735" i="47"/>
  <c r="K735" i="47"/>
  <c r="J735" i="47"/>
  <c r="I735" i="47"/>
  <c r="H735" i="47"/>
  <c r="G735" i="47"/>
  <c r="F735" i="47"/>
  <c r="E735" i="47"/>
  <c r="D735" i="47"/>
  <c r="Q733" i="47"/>
  <c r="C729" i="47"/>
  <c r="D729" i="47"/>
  <c r="E729" i="47"/>
  <c r="F729" i="47"/>
  <c r="G729" i="47"/>
  <c r="H729" i="47"/>
  <c r="I729" i="47"/>
  <c r="J729" i="47"/>
  <c r="K729" i="47"/>
  <c r="L729" i="47"/>
  <c r="M729" i="47"/>
  <c r="N729" i="47"/>
  <c r="O729" i="47"/>
  <c r="P729" i="47"/>
  <c r="Q729" i="47"/>
  <c r="C730" i="47"/>
  <c r="D730" i="47"/>
  <c r="E730" i="47"/>
  <c r="F730" i="47"/>
  <c r="G730" i="47"/>
  <c r="H730" i="47"/>
  <c r="I730" i="47"/>
  <c r="J730" i="47"/>
  <c r="K730" i="47"/>
  <c r="L730" i="47"/>
  <c r="M730" i="47"/>
  <c r="N730" i="47"/>
  <c r="O730" i="47"/>
  <c r="P730" i="47"/>
  <c r="Q730" i="47"/>
  <c r="C731" i="47"/>
  <c r="D731" i="47"/>
  <c r="E731" i="47"/>
  <c r="F731" i="47"/>
  <c r="G731" i="47"/>
  <c r="H731" i="47"/>
  <c r="I731" i="47"/>
  <c r="J731" i="47"/>
  <c r="K731" i="47"/>
  <c r="L731" i="47"/>
  <c r="M731" i="47"/>
  <c r="N731" i="47"/>
  <c r="O731" i="47"/>
  <c r="P731" i="47"/>
  <c r="Q731" i="47"/>
  <c r="C732" i="47"/>
  <c r="D732" i="47"/>
  <c r="E732" i="47"/>
  <c r="F732" i="47"/>
  <c r="G732" i="47"/>
  <c r="H732" i="47"/>
  <c r="I732" i="47"/>
  <c r="J732" i="47"/>
  <c r="K732" i="47"/>
  <c r="L732" i="47"/>
  <c r="M732" i="47"/>
  <c r="N732" i="47"/>
  <c r="O732" i="47"/>
  <c r="P732" i="47"/>
  <c r="Q732" i="47"/>
  <c r="C733" i="47"/>
  <c r="D733" i="47"/>
  <c r="E733" i="47"/>
  <c r="F733" i="47"/>
  <c r="G733" i="47"/>
  <c r="H733" i="47"/>
  <c r="I733" i="47"/>
  <c r="J733" i="47"/>
  <c r="K733" i="47"/>
  <c r="L733" i="47"/>
  <c r="M733" i="47"/>
  <c r="N733" i="47"/>
  <c r="O733" i="47"/>
  <c r="P733" i="47"/>
  <c r="D728" i="47"/>
  <c r="E728" i="47"/>
  <c r="F728" i="47"/>
  <c r="G728" i="47"/>
  <c r="H728" i="47"/>
  <c r="I728" i="47"/>
  <c r="J728" i="47"/>
  <c r="K728" i="47"/>
  <c r="L728" i="47"/>
  <c r="M728" i="47"/>
  <c r="N728" i="47"/>
  <c r="O728" i="47"/>
  <c r="P728" i="47"/>
  <c r="Q728" i="47"/>
  <c r="C721" i="47"/>
  <c r="C719" i="47"/>
  <c r="P726" i="47"/>
  <c r="O726" i="47"/>
  <c r="N726" i="47"/>
  <c r="M726" i="47"/>
  <c r="L726" i="47"/>
  <c r="K726" i="47"/>
  <c r="J726" i="47"/>
  <c r="I726" i="47"/>
  <c r="H726" i="47"/>
  <c r="G726" i="47"/>
  <c r="F726" i="47"/>
  <c r="E726" i="47"/>
  <c r="D726" i="47"/>
  <c r="C726" i="47"/>
  <c r="Q725" i="47"/>
  <c r="P725" i="47"/>
  <c r="O725" i="47"/>
  <c r="N725" i="47"/>
  <c r="M725" i="47"/>
  <c r="L725" i="47"/>
  <c r="K725" i="47"/>
  <c r="J725" i="47"/>
  <c r="I725" i="47"/>
  <c r="H725" i="47"/>
  <c r="G725" i="47"/>
  <c r="F725" i="47"/>
  <c r="E725" i="47"/>
  <c r="D725" i="47"/>
  <c r="C725" i="47"/>
  <c r="Q724" i="47"/>
  <c r="P724" i="47"/>
  <c r="O724" i="47"/>
  <c r="N724" i="47"/>
  <c r="M724" i="47"/>
  <c r="L724" i="47"/>
  <c r="K724" i="47"/>
  <c r="J724" i="47"/>
  <c r="I724" i="47"/>
  <c r="H724" i="47"/>
  <c r="G724" i="47"/>
  <c r="F724" i="47"/>
  <c r="E724" i="47"/>
  <c r="D724" i="47"/>
  <c r="C724" i="47"/>
  <c r="Q723" i="47"/>
  <c r="P723" i="47"/>
  <c r="O723" i="47"/>
  <c r="N723" i="47"/>
  <c r="M723" i="47"/>
  <c r="L723" i="47"/>
  <c r="K723" i="47"/>
  <c r="J723" i="47"/>
  <c r="I723" i="47"/>
  <c r="H723" i="47"/>
  <c r="G723" i="47"/>
  <c r="F723" i="47"/>
  <c r="E723" i="47"/>
  <c r="D723" i="47"/>
  <c r="C723" i="47"/>
  <c r="Q722" i="47"/>
  <c r="P722" i="47"/>
  <c r="O722" i="47"/>
  <c r="N722" i="47"/>
  <c r="M722" i="47"/>
  <c r="L722" i="47"/>
  <c r="K722" i="47"/>
  <c r="J722" i="47"/>
  <c r="I722" i="47"/>
  <c r="H722" i="47"/>
  <c r="G722" i="47"/>
  <c r="F722" i="47"/>
  <c r="E722" i="47"/>
  <c r="D722" i="47"/>
  <c r="C722" i="47"/>
  <c r="Q721" i="47"/>
  <c r="P721" i="47"/>
  <c r="O721" i="47"/>
  <c r="N721" i="47"/>
  <c r="M721" i="47"/>
  <c r="L721" i="47"/>
  <c r="K721" i="47"/>
  <c r="J721" i="47"/>
  <c r="I721" i="47"/>
  <c r="H721" i="47"/>
  <c r="G721" i="47"/>
  <c r="F721" i="47"/>
  <c r="E721" i="47"/>
  <c r="D721" i="47"/>
  <c r="C714" i="47"/>
  <c r="C715" i="47"/>
  <c r="D715" i="47"/>
  <c r="E715" i="47"/>
  <c r="F715" i="47"/>
  <c r="G715" i="47"/>
  <c r="H715" i="47"/>
  <c r="I715" i="47"/>
  <c r="J715" i="47"/>
  <c r="K715" i="47"/>
  <c r="L715" i="47"/>
  <c r="M715" i="47"/>
  <c r="N715" i="47"/>
  <c r="O715" i="47"/>
  <c r="P715" i="47"/>
  <c r="Q715" i="47"/>
  <c r="C716" i="47"/>
  <c r="D716" i="47"/>
  <c r="E716" i="47"/>
  <c r="F716" i="47"/>
  <c r="G716" i="47"/>
  <c r="H716" i="47"/>
  <c r="I716" i="47"/>
  <c r="J716" i="47"/>
  <c r="K716" i="47"/>
  <c r="L716" i="47"/>
  <c r="M716" i="47"/>
  <c r="N716" i="47"/>
  <c r="O716" i="47"/>
  <c r="P716" i="47"/>
  <c r="Q716" i="47"/>
  <c r="C717" i="47"/>
  <c r="D717" i="47"/>
  <c r="E717" i="47"/>
  <c r="F717" i="47"/>
  <c r="G717" i="47"/>
  <c r="H717" i="47"/>
  <c r="I717" i="47"/>
  <c r="J717" i="47"/>
  <c r="K717" i="47"/>
  <c r="L717" i="47"/>
  <c r="M717" i="47"/>
  <c r="N717" i="47"/>
  <c r="O717" i="47"/>
  <c r="P717" i="47"/>
  <c r="Q717" i="47"/>
  <c r="C718" i="47"/>
  <c r="D718" i="47"/>
  <c r="E718" i="47"/>
  <c r="F718" i="47"/>
  <c r="G718" i="47"/>
  <c r="H718" i="47"/>
  <c r="I718" i="47"/>
  <c r="J718" i="47"/>
  <c r="K718" i="47"/>
  <c r="L718" i="47"/>
  <c r="M718" i="47"/>
  <c r="N718" i="47"/>
  <c r="O718" i="47"/>
  <c r="P718" i="47"/>
  <c r="Q718" i="47"/>
  <c r="D719" i="47"/>
  <c r="E719" i="47"/>
  <c r="F719" i="47"/>
  <c r="G719" i="47"/>
  <c r="H719" i="47"/>
  <c r="I719" i="47"/>
  <c r="J719" i="47"/>
  <c r="K719" i="47"/>
  <c r="L719" i="47"/>
  <c r="M719" i="47"/>
  <c r="N719" i="47"/>
  <c r="O719" i="47"/>
  <c r="P719" i="47"/>
  <c r="D714" i="47"/>
  <c r="E714" i="47"/>
  <c r="F714" i="47"/>
  <c r="G714" i="47"/>
  <c r="H714" i="47"/>
  <c r="I714" i="47"/>
  <c r="J714" i="47"/>
  <c r="K714" i="47"/>
  <c r="L714" i="47"/>
  <c r="M714" i="47"/>
  <c r="N714" i="47"/>
  <c r="O714" i="47"/>
  <c r="P714" i="47"/>
  <c r="Q714" i="47"/>
  <c r="P748" i="47" l="1"/>
  <c r="P131" i="47" s="1"/>
  <c r="D727" i="47"/>
  <c r="D127" i="47" s="1"/>
  <c r="P755" i="47"/>
  <c r="P132" i="47" s="1"/>
  <c r="F727" i="47"/>
  <c r="F127" i="47" s="1"/>
  <c r="H727" i="47"/>
  <c r="H127" i="47" s="1"/>
  <c r="J727" i="47"/>
  <c r="J127" i="47" s="1"/>
  <c r="L727" i="47"/>
  <c r="L127" i="47" s="1"/>
  <c r="N727" i="47"/>
  <c r="N127" i="47" s="1"/>
  <c r="E727" i="47"/>
  <c r="E127" i="47" s="1"/>
  <c r="G727" i="47"/>
  <c r="G127" i="47" s="1"/>
  <c r="Q748" i="47"/>
  <c r="Q131" i="47" s="1"/>
  <c r="Q741" i="47"/>
  <c r="Q130" i="47" s="1"/>
  <c r="P727" i="47"/>
  <c r="P127" i="47" s="1"/>
  <c r="O748" i="47"/>
  <c r="O131" i="47" s="1"/>
  <c r="I741" i="47"/>
  <c r="I130" i="47" s="1"/>
  <c r="C727" i="47"/>
  <c r="C127" i="47" s="1"/>
  <c r="I727" i="47"/>
  <c r="I127" i="47" s="1"/>
  <c r="K727" i="47"/>
  <c r="K127" i="47" s="1"/>
  <c r="M727" i="47"/>
  <c r="M127" i="47" s="1"/>
  <c r="O727" i="47"/>
  <c r="O127" i="47" s="1"/>
  <c r="Q727" i="47"/>
  <c r="Q127" i="47" s="1"/>
  <c r="M748" i="47"/>
  <c r="M131" i="47" s="1"/>
  <c r="K748" i="47"/>
  <c r="K131" i="47" s="1"/>
  <c r="I748" i="47"/>
  <c r="I131" i="47" s="1"/>
  <c r="G748" i="47"/>
  <c r="G131" i="47" s="1"/>
  <c r="E748" i="47"/>
  <c r="E131" i="47" s="1"/>
  <c r="K734" i="47"/>
  <c r="K129" i="47" s="1"/>
  <c r="H748" i="47"/>
  <c r="H131" i="47" s="1"/>
  <c r="Q720" i="47"/>
  <c r="Q126" i="47" s="1"/>
  <c r="O720" i="47"/>
  <c r="O126" i="47" s="1"/>
  <c r="M720" i="47"/>
  <c r="M126" i="47" s="1"/>
  <c r="K720" i="47"/>
  <c r="K126" i="47" s="1"/>
  <c r="I720" i="47"/>
  <c r="I126" i="47" s="1"/>
  <c r="G720" i="47"/>
  <c r="G126" i="47" s="1"/>
  <c r="E720" i="47"/>
  <c r="E126" i="47" s="1"/>
  <c r="C720" i="47"/>
  <c r="C126" i="47" s="1"/>
  <c r="J734" i="47"/>
  <c r="J129" i="47" s="1"/>
  <c r="E741" i="47"/>
  <c r="E130" i="47" s="1"/>
  <c r="G741" i="47"/>
  <c r="G130" i="47" s="1"/>
  <c r="K741" i="47"/>
  <c r="K130" i="47" s="1"/>
  <c r="M741" i="47"/>
  <c r="M130" i="47" s="1"/>
  <c r="O741" i="47"/>
  <c r="O130" i="47" s="1"/>
  <c r="D741" i="47"/>
  <c r="D130" i="47" s="1"/>
  <c r="F741" i="47"/>
  <c r="F130" i="47" s="1"/>
  <c r="H741" i="47"/>
  <c r="H130" i="47" s="1"/>
  <c r="J741" i="47"/>
  <c r="J130" i="47" s="1"/>
  <c r="L741" i="47"/>
  <c r="L130" i="47" s="1"/>
  <c r="N741" i="47"/>
  <c r="N130" i="47" s="1"/>
  <c r="P741" i="47"/>
  <c r="P130" i="47" s="1"/>
  <c r="E755" i="47"/>
  <c r="E132" i="47" s="1"/>
  <c r="G755" i="47"/>
  <c r="G132" i="47" s="1"/>
  <c r="I755" i="47"/>
  <c r="I132" i="47" s="1"/>
  <c r="K755" i="47"/>
  <c r="K132" i="47" s="1"/>
  <c r="M755" i="47"/>
  <c r="M132" i="47" s="1"/>
  <c r="O755" i="47"/>
  <c r="O132" i="47" s="1"/>
  <c r="Q755" i="47"/>
  <c r="Q132" i="47" s="1"/>
  <c r="D755" i="47"/>
  <c r="D132" i="47" s="1"/>
  <c r="F755" i="47"/>
  <c r="F132" i="47" s="1"/>
  <c r="H755" i="47"/>
  <c r="H132" i="47" s="1"/>
  <c r="J755" i="47"/>
  <c r="J132" i="47" s="1"/>
  <c r="L755" i="47"/>
  <c r="L132" i="47" s="1"/>
  <c r="N755" i="47"/>
  <c r="N132" i="47" s="1"/>
  <c r="C741" i="47"/>
  <c r="C130" i="47" s="1"/>
  <c r="L748" i="47"/>
  <c r="L131" i="47" s="1"/>
  <c r="D748" i="47"/>
  <c r="D131" i="47" s="1"/>
  <c r="J720" i="47"/>
  <c r="J126" i="47" s="1"/>
  <c r="C734" i="47"/>
  <c r="C129" i="47" s="1"/>
  <c r="F720" i="47"/>
  <c r="F126" i="47" s="1"/>
  <c r="N720" i="47"/>
  <c r="N126" i="47" s="1"/>
  <c r="O734" i="47"/>
  <c r="O129" i="47" s="1"/>
  <c r="G734" i="47"/>
  <c r="G129" i="47" s="1"/>
  <c r="N748" i="47"/>
  <c r="N131" i="47" s="1"/>
  <c r="J748" i="47"/>
  <c r="J131" i="47" s="1"/>
  <c r="F748" i="47"/>
  <c r="F131" i="47" s="1"/>
  <c r="C748" i="47"/>
  <c r="C131" i="47" s="1"/>
  <c r="C755" i="47"/>
  <c r="C132" i="47" s="1"/>
  <c r="P720" i="47"/>
  <c r="P126" i="47" s="1"/>
  <c r="L720" i="47"/>
  <c r="L126" i="47" s="1"/>
  <c r="D720" i="47"/>
  <c r="D126" i="47" s="1"/>
  <c r="Q734" i="47"/>
  <c r="Q129" i="47" s="1"/>
  <c r="M734" i="47"/>
  <c r="M129" i="47" s="1"/>
  <c r="I734" i="47"/>
  <c r="I129" i="47" s="1"/>
  <c r="E734" i="47"/>
  <c r="E129" i="47" s="1"/>
  <c r="N734" i="47"/>
  <c r="N129" i="47" s="1"/>
  <c r="F734" i="47"/>
  <c r="F129" i="47" s="1"/>
  <c r="H720" i="47"/>
  <c r="H126" i="47" s="1"/>
  <c r="P734" i="47"/>
  <c r="P129" i="47" s="1"/>
  <c r="L734" i="47"/>
  <c r="L129" i="47" s="1"/>
  <c r="H734" i="47"/>
  <c r="H129" i="47" s="1"/>
  <c r="D734" i="47"/>
  <c r="D129" i="47" s="1"/>
  <c r="C708" i="47"/>
  <c r="D708" i="47"/>
  <c r="E708" i="47"/>
  <c r="F708" i="47"/>
  <c r="G708" i="47"/>
  <c r="H708" i="47"/>
  <c r="I708" i="47"/>
  <c r="J708" i="47"/>
  <c r="K708" i="47"/>
  <c r="L708" i="47"/>
  <c r="M708" i="47"/>
  <c r="N708" i="47"/>
  <c r="O708" i="47"/>
  <c r="P708" i="47"/>
  <c r="Q708" i="47"/>
  <c r="C709" i="47"/>
  <c r="D709" i="47"/>
  <c r="E709" i="47"/>
  <c r="F709" i="47"/>
  <c r="G709" i="47"/>
  <c r="H709" i="47"/>
  <c r="I709" i="47"/>
  <c r="J709" i="47"/>
  <c r="K709" i="47"/>
  <c r="L709" i="47"/>
  <c r="M709" i="47"/>
  <c r="N709" i="47"/>
  <c r="O709" i="47"/>
  <c r="P709" i="47"/>
  <c r="Q709" i="47"/>
  <c r="C710" i="47"/>
  <c r="D710" i="47"/>
  <c r="E710" i="47"/>
  <c r="F710" i="47"/>
  <c r="G710" i="47"/>
  <c r="H710" i="47"/>
  <c r="I710" i="47"/>
  <c r="J710" i="47"/>
  <c r="K710" i="47"/>
  <c r="L710" i="47"/>
  <c r="M710" i="47"/>
  <c r="N710" i="47"/>
  <c r="O710" i="47"/>
  <c r="P710" i="47"/>
  <c r="Q710" i="47"/>
  <c r="C711" i="47"/>
  <c r="D711" i="47"/>
  <c r="E711" i="47"/>
  <c r="F711" i="47"/>
  <c r="G711" i="47"/>
  <c r="H711" i="47"/>
  <c r="I711" i="47"/>
  <c r="J711" i="47"/>
  <c r="K711" i="47"/>
  <c r="L711" i="47"/>
  <c r="M711" i="47"/>
  <c r="N711" i="47"/>
  <c r="O711" i="47"/>
  <c r="P711" i="47"/>
  <c r="Q711" i="47"/>
  <c r="C712" i="47"/>
  <c r="D712" i="47"/>
  <c r="E712" i="47"/>
  <c r="F712" i="47"/>
  <c r="G712" i="47"/>
  <c r="H712" i="47"/>
  <c r="I712" i="47"/>
  <c r="J712" i="47"/>
  <c r="K712" i="47"/>
  <c r="L712" i="47"/>
  <c r="M712" i="47"/>
  <c r="N712" i="47"/>
  <c r="O712" i="47"/>
  <c r="P712" i="47"/>
  <c r="D707" i="47"/>
  <c r="E707" i="47"/>
  <c r="F707" i="47"/>
  <c r="G707" i="47"/>
  <c r="H707" i="47"/>
  <c r="I707" i="47"/>
  <c r="J707" i="47"/>
  <c r="K707" i="47"/>
  <c r="L707" i="47"/>
  <c r="M707" i="47"/>
  <c r="N707" i="47"/>
  <c r="O707" i="47"/>
  <c r="P707" i="47"/>
  <c r="Q707" i="47"/>
  <c r="M133" i="47" l="1"/>
  <c r="D133" i="47"/>
  <c r="M713" i="47"/>
  <c r="M125" i="47" s="1"/>
  <c r="M128" i="47" s="1"/>
  <c r="K713" i="47"/>
  <c r="K125" i="47" s="1"/>
  <c r="K128" i="47" s="1"/>
  <c r="J133" i="47"/>
  <c r="E133" i="47"/>
  <c r="L133" i="47"/>
  <c r="K133" i="47"/>
  <c r="P133" i="47"/>
  <c r="E713" i="47"/>
  <c r="E125" i="47" s="1"/>
  <c r="E128" i="47" s="1"/>
  <c r="N133" i="47"/>
  <c r="H133" i="47"/>
  <c r="Q133" i="47"/>
  <c r="Q713" i="47"/>
  <c r="Q125" i="47" s="1"/>
  <c r="Q128" i="47" s="1"/>
  <c r="O713" i="47"/>
  <c r="O125" i="47" s="1"/>
  <c r="O128" i="47" s="1"/>
  <c r="O133" i="47"/>
  <c r="I133" i="47"/>
  <c r="I713" i="47"/>
  <c r="I125" i="47" s="1"/>
  <c r="I128" i="47" s="1"/>
  <c r="G713" i="47"/>
  <c r="G125" i="47" s="1"/>
  <c r="G128" i="47" s="1"/>
  <c r="G133" i="47"/>
  <c r="F133" i="47"/>
  <c r="C133" i="47"/>
  <c r="F713" i="47"/>
  <c r="F125" i="47" s="1"/>
  <c r="F128" i="47" s="1"/>
  <c r="D713" i="47"/>
  <c r="D125" i="47" s="1"/>
  <c r="D128" i="47" s="1"/>
  <c r="C713" i="47"/>
  <c r="C125" i="47" s="1"/>
  <c r="C128" i="47" s="1"/>
  <c r="P713" i="47"/>
  <c r="P125" i="47" s="1"/>
  <c r="P128" i="47" s="1"/>
  <c r="N713" i="47"/>
  <c r="N125" i="47" s="1"/>
  <c r="N128" i="47" s="1"/>
  <c r="L713" i="47"/>
  <c r="L125" i="47" s="1"/>
  <c r="L128" i="47" s="1"/>
  <c r="J713" i="47"/>
  <c r="J125" i="47" s="1"/>
  <c r="J128" i="47" s="1"/>
  <c r="H713" i="47"/>
  <c r="H125" i="47" s="1"/>
  <c r="H128" i="47" s="1"/>
  <c r="Q789" i="92"/>
  <c r="P789" i="92"/>
  <c r="O789" i="92"/>
  <c r="N789" i="92"/>
  <c r="M789" i="92"/>
  <c r="L789" i="92"/>
  <c r="K789" i="92"/>
  <c r="J789" i="92"/>
  <c r="I789" i="92"/>
  <c r="H789" i="92"/>
  <c r="G789" i="92"/>
  <c r="F789" i="92"/>
  <c r="E789" i="92"/>
  <c r="D789" i="92"/>
  <c r="C789" i="92"/>
  <c r="Q788" i="92"/>
  <c r="P788" i="92"/>
  <c r="O788" i="92"/>
  <c r="N788" i="92"/>
  <c r="M788" i="92"/>
  <c r="L788" i="92"/>
  <c r="K788" i="92"/>
  <c r="J788" i="92"/>
  <c r="I788" i="92"/>
  <c r="H788" i="92"/>
  <c r="G788" i="92"/>
  <c r="F788" i="92"/>
  <c r="E788" i="92"/>
  <c r="D788" i="92"/>
  <c r="C788" i="92"/>
  <c r="Q787" i="92"/>
  <c r="P787" i="92"/>
  <c r="O787" i="92"/>
  <c r="N787" i="92"/>
  <c r="M787" i="92"/>
  <c r="L787" i="92"/>
  <c r="K787" i="92"/>
  <c r="J787" i="92"/>
  <c r="I787" i="92"/>
  <c r="H787" i="92"/>
  <c r="G787" i="92"/>
  <c r="F787" i="92"/>
  <c r="E787" i="92"/>
  <c r="D787" i="92"/>
  <c r="C787" i="92"/>
  <c r="Q786" i="92"/>
  <c r="P786" i="92"/>
  <c r="O786" i="92"/>
  <c r="N786" i="92"/>
  <c r="M786" i="92"/>
  <c r="L786" i="92"/>
  <c r="K786" i="92"/>
  <c r="J786" i="92"/>
  <c r="I786" i="92"/>
  <c r="H786" i="92"/>
  <c r="G786" i="92"/>
  <c r="F786" i="92"/>
  <c r="E786" i="92"/>
  <c r="D786" i="92"/>
  <c r="C786" i="92"/>
  <c r="Q785" i="92"/>
  <c r="P785" i="92"/>
  <c r="O785" i="92"/>
  <c r="N785" i="92"/>
  <c r="M785" i="92"/>
  <c r="L785" i="92"/>
  <c r="K785" i="92"/>
  <c r="J785" i="92"/>
  <c r="I785" i="92"/>
  <c r="H785" i="92"/>
  <c r="G785" i="92"/>
  <c r="F785" i="92"/>
  <c r="E785" i="92"/>
  <c r="D785" i="92"/>
  <c r="C785" i="92"/>
  <c r="Q784" i="92"/>
  <c r="P784" i="92"/>
  <c r="O784" i="92"/>
  <c r="N784" i="92"/>
  <c r="M784" i="92"/>
  <c r="L784" i="92"/>
  <c r="K784" i="92"/>
  <c r="J784" i="92"/>
  <c r="I784" i="92"/>
  <c r="H784" i="92"/>
  <c r="G784" i="92"/>
  <c r="F784" i="92"/>
  <c r="E784" i="92"/>
  <c r="D784" i="92"/>
  <c r="C777" i="92"/>
  <c r="Q782" i="92"/>
  <c r="P782" i="92"/>
  <c r="O782" i="92"/>
  <c r="N782" i="92"/>
  <c r="M782" i="92"/>
  <c r="L782" i="92"/>
  <c r="K782" i="92"/>
  <c r="J782" i="92"/>
  <c r="I782" i="92"/>
  <c r="H782" i="92"/>
  <c r="G782" i="92"/>
  <c r="F782" i="92"/>
  <c r="E782" i="92"/>
  <c r="D782" i="92"/>
  <c r="C782" i="92"/>
  <c r="Q781" i="92"/>
  <c r="P781" i="92"/>
  <c r="O781" i="92"/>
  <c r="N781" i="92"/>
  <c r="M781" i="92"/>
  <c r="L781" i="92"/>
  <c r="K781" i="92"/>
  <c r="J781" i="92"/>
  <c r="I781" i="92"/>
  <c r="H781" i="92"/>
  <c r="G781" i="92"/>
  <c r="F781" i="92"/>
  <c r="E781" i="92"/>
  <c r="D781" i="92"/>
  <c r="C781" i="92"/>
  <c r="Q780" i="92"/>
  <c r="P780" i="92"/>
  <c r="O780" i="92"/>
  <c r="N780" i="92"/>
  <c r="M780" i="92"/>
  <c r="L780" i="92"/>
  <c r="K780" i="92"/>
  <c r="J780" i="92"/>
  <c r="I780" i="92"/>
  <c r="H780" i="92"/>
  <c r="G780" i="92"/>
  <c r="F780" i="92"/>
  <c r="E780" i="92"/>
  <c r="D780" i="92"/>
  <c r="C780" i="92"/>
  <c r="Q779" i="92"/>
  <c r="P779" i="92"/>
  <c r="O779" i="92"/>
  <c r="N779" i="92"/>
  <c r="M779" i="92"/>
  <c r="L779" i="92"/>
  <c r="K779" i="92"/>
  <c r="J779" i="92"/>
  <c r="I779" i="92"/>
  <c r="H779" i="92"/>
  <c r="G779" i="92"/>
  <c r="F779" i="92"/>
  <c r="E779" i="92"/>
  <c r="D779" i="92"/>
  <c r="C779" i="92"/>
  <c r="Q778" i="92"/>
  <c r="P778" i="92"/>
  <c r="O778" i="92"/>
  <c r="N778" i="92"/>
  <c r="M778" i="92"/>
  <c r="L778" i="92"/>
  <c r="K778" i="92"/>
  <c r="J778" i="92"/>
  <c r="I778" i="92"/>
  <c r="H778" i="92"/>
  <c r="G778" i="92"/>
  <c r="F778" i="92"/>
  <c r="E778" i="92"/>
  <c r="D778" i="92"/>
  <c r="C778" i="92"/>
  <c r="Q777" i="92"/>
  <c r="P777" i="92"/>
  <c r="O777" i="92"/>
  <c r="N777" i="92"/>
  <c r="M777" i="92"/>
  <c r="L777" i="92"/>
  <c r="K777" i="92"/>
  <c r="J777" i="92"/>
  <c r="I777" i="92"/>
  <c r="H777" i="92"/>
  <c r="G777" i="92"/>
  <c r="F777" i="92"/>
  <c r="E777" i="92"/>
  <c r="D777" i="92"/>
  <c r="Q775" i="92"/>
  <c r="P775" i="92"/>
  <c r="O775" i="92"/>
  <c r="N775" i="92"/>
  <c r="M775" i="92"/>
  <c r="L775" i="92"/>
  <c r="K775" i="92"/>
  <c r="J775" i="92"/>
  <c r="I775" i="92"/>
  <c r="H775" i="92"/>
  <c r="G775" i="92"/>
  <c r="F775" i="92"/>
  <c r="E775" i="92"/>
  <c r="D775" i="92"/>
  <c r="C775" i="92"/>
  <c r="Q774" i="92"/>
  <c r="P774" i="92"/>
  <c r="O774" i="92"/>
  <c r="N774" i="92"/>
  <c r="M774" i="92"/>
  <c r="L774" i="92"/>
  <c r="K774" i="92"/>
  <c r="J774" i="92"/>
  <c r="I774" i="92"/>
  <c r="H774" i="92"/>
  <c r="G774" i="92"/>
  <c r="F774" i="92"/>
  <c r="E774" i="92"/>
  <c r="D774" i="92"/>
  <c r="C774" i="92"/>
  <c r="Q773" i="92"/>
  <c r="P773" i="92"/>
  <c r="O773" i="92"/>
  <c r="N773" i="92"/>
  <c r="M773" i="92"/>
  <c r="L773" i="92"/>
  <c r="K773" i="92"/>
  <c r="J773" i="92"/>
  <c r="I773" i="92"/>
  <c r="H773" i="92"/>
  <c r="G773" i="92"/>
  <c r="F773" i="92"/>
  <c r="E773" i="92"/>
  <c r="D773" i="92"/>
  <c r="C773" i="92"/>
  <c r="Q772" i="92"/>
  <c r="P772" i="92"/>
  <c r="O772" i="92"/>
  <c r="N772" i="92"/>
  <c r="M772" i="92"/>
  <c r="L772" i="92"/>
  <c r="K772" i="92"/>
  <c r="J772" i="92"/>
  <c r="I772" i="92"/>
  <c r="H772" i="92"/>
  <c r="G772" i="92"/>
  <c r="F772" i="92"/>
  <c r="E772" i="92"/>
  <c r="D772" i="92"/>
  <c r="C772" i="92"/>
  <c r="Q771" i="92"/>
  <c r="P771" i="92"/>
  <c r="O771" i="92"/>
  <c r="N771" i="92"/>
  <c r="M771" i="92"/>
  <c r="L771" i="92"/>
  <c r="K771" i="92"/>
  <c r="J771" i="92"/>
  <c r="I771" i="92"/>
  <c r="H771" i="92"/>
  <c r="G771" i="92"/>
  <c r="F771" i="92"/>
  <c r="E771" i="92"/>
  <c r="D771" i="92"/>
  <c r="C771" i="92"/>
  <c r="Q770" i="92"/>
  <c r="P770" i="92"/>
  <c r="O770" i="92"/>
  <c r="N770" i="92"/>
  <c r="M770" i="92"/>
  <c r="L770" i="92"/>
  <c r="K770" i="92"/>
  <c r="J770" i="92"/>
  <c r="I770" i="92"/>
  <c r="H770" i="92"/>
  <c r="G770" i="92"/>
  <c r="F770" i="92"/>
  <c r="E770" i="92"/>
  <c r="D770" i="92"/>
  <c r="C770" i="92"/>
  <c r="J766" i="92"/>
  <c r="C763" i="92"/>
  <c r="Q768" i="92"/>
  <c r="P768" i="92"/>
  <c r="O768" i="92"/>
  <c r="N768" i="92"/>
  <c r="M768" i="92"/>
  <c r="L768" i="92"/>
  <c r="K768" i="92"/>
  <c r="J768" i="92"/>
  <c r="I768" i="92"/>
  <c r="H768" i="92"/>
  <c r="G768" i="92"/>
  <c r="F768" i="92"/>
  <c r="E768" i="92"/>
  <c r="D768" i="92"/>
  <c r="C768" i="92"/>
  <c r="Q767" i="92"/>
  <c r="P767" i="92"/>
  <c r="O767" i="92"/>
  <c r="N767" i="92"/>
  <c r="M767" i="92"/>
  <c r="L767" i="92"/>
  <c r="K767" i="92"/>
  <c r="J767" i="92"/>
  <c r="I767" i="92"/>
  <c r="H767" i="92"/>
  <c r="G767" i="92"/>
  <c r="F767" i="92"/>
  <c r="E767" i="92"/>
  <c r="D767" i="92"/>
  <c r="C767" i="92"/>
  <c r="Q766" i="92"/>
  <c r="P766" i="92"/>
  <c r="O766" i="92"/>
  <c r="N766" i="92"/>
  <c r="M766" i="92"/>
  <c r="L766" i="92"/>
  <c r="K766" i="92"/>
  <c r="I766" i="92"/>
  <c r="H766" i="92"/>
  <c r="G766" i="92"/>
  <c r="F766" i="92"/>
  <c r="E766" i="92"/>
  <c r="D766" i="92"/>
  <c r="C766" i="92"/>
  <c r="Q765" i="92"/>
  <c r="P765" i="92"/>
  <c r="O765" i="92"/>
  <c r="N765" i="92"/>
  <c r="M765" i="92"/>
  <c r="L765" i="92"/>
  <c r="K765" i="92"/>
  <c r="J765" i="92"/>
  <c r="I765" i="92"/>
  <c r="H765" i="92"/>
  <c r="G765" i="92"/>
  <c r="F765" i="92"/>
  <c r="E765" i="92"/>
  <c r="D765" i="92"/>
  <c r="C765" i="92"/>
  <c r="Q764" i="92"/>
  <c r="P764" i="92"/>
  <c r="O764" i="92"/>
  <c r="N764" i="92"/>
  <c r="M764" i="92"/>
  <c r="L764" i="92"/>
  <c r="K764" i="92"/>
  <c r="J764" i="92"/>
  <c r="I764" i="92"/>
  <c r="H764" i="92"/>
  <c r="G764" i="92"/>
  <c r="F764" i="92"/>
  <c r="E764" i="92"/>
  <c r="D764" i="92"/>
  <c r="C764" i="92"/>
  <c r="Q763" i="92"/>
  <c r="P763" i="92"/>
  <c r="O763" i="92"/>
  <c r="N763" i="92"/>
  <c r="M763" i="92"/>
  <c r="L763" i="92"/>
  <c r="K763" i="92"/>
  <c r="J763" i="92"/>
  <c r="I763" i="92"/>
  <c r="H763" i="92"/>
  <c r="G763" i="92"/>
  <c r="F763" i="92"/>
  <c r="E763" i="92"/>
  <c r="D763" i="92"/>
  <c r="Q761" i="92"/>
  <c r="P761" i="92"/>
  <c r="O761" i="92"/>
  <c r="N761" i="92"/>
  <c r="M761" i="92"/>
  <c r="L761" i="92"/>
  <c r="K761" i="92"/>
  <c r="J761" i="92"/>
  <c r="I761" i="92"/>
  <c r="H761" i="92"/>
  <c r="G761" i="92"/>
  <c r="F761" i="92"/>
  <c r="E761" i="92"/>
  <c r="D761" i="92"/>
  <c r="C761" i="92"/>
  <c r="Q760" i="92"/>
  <c r="P760" i="92"/>
  <c r="O760" i="92"/>
  <c r="N760" i="92"/>
  <c r="M760" i="92"/>
  <c r="L760" i="92"/>
  <c r="K760" i="92"/>
  <c r="J760" i="92"/>
  <c r="I760" i="92"/>
  <c r="H760" i="92"/>
  <c r="G760" i="92"/>
  <c r="F760" i="92"/>
  <c r="E760" i="92"/>
  <c r="D760" i="92"/>
  <c r="C760" i="92"/>
  <c r="Q759" i="92"/>
  <c r="P759" i="92"/>
  <c r="O759" i="92"/>
  <c r="N759" i="92"/>
  <c r="M759" i="92"/>
  <c r="L759" i="92"/>
  <c r="K759" i="92"/>
  <c r="J759" i="92"/>
  <c r="I759" i="92"/>
  <c r="H759" i="92"/>
  <c r="G759" i="92"/>
  <c r="F759" i="92"/>
  <c r="E759" i="92"/>
  <c r="D759" i="92"/>
  <c r="C759" i="92"/>
  <c r="Q758" i="92"/>
  <c r="P758" i="92"/>
  <c r="O758" i="92"/>
  <c r="N758" i="92"/>
  <c r="M758" i="92"/>
  <c r="L758" i="92"/>
  <c r="K758" i="92"/>
  <c r="J758" i="92"/>
  <c r="I758" i="92"/>
  <c r="H758" i="92"/>
  <c r="G758" i="92"/>
  <c r="F758" i="92"/>
  <c r="E758" i="92"/>
  <c r="D758" i="92"/>
  <c r="C758" i="92"/>
  <c r="Q757" i="92"/>
  <c r="P757" i="92"/>
  <c r="O757" i="92"/>
  <c r="N757" i="92"/>
  <c r="M757" i="92"/>
  <c r="L757" i="92"/>
  <c r="K757" i="92"/>
  <c r="J757" i="92"/>
  <c r="I757" i="92"/>
  <c r="H757" i="92"/>
  <c r="G757" i="92"/>
  <c r="F757" i="92"/>
  <c r="E757" i="92"/>
  <c r="D757" i="92"/>
  <c r="C757" i="92"/>
  <c r="Q756" i="92"/>
  <c r="P756" i="92"/>
  <c r="O756" i="92"/>
  <c r="N756" i="92"/>
  <c r="M756" i="92"/>
  <c r="L756" i="92"/>
  <c r="K756" i="92"/>
  <c r="J756" i="92"/>
  <c r="I756" i="92"/>
  <c r="H756" i="92"/>
  <c r="G756" i="92"/>
  <c r="F756" i="92"/>
  <c r="E756" i="92"/>
  <c r="D756" i="92"/>
  <c r="Q747" i="92"/>
  <c r="P747" i="92"/>
  <c r="O747" i="92"/>
  <c r="N747" i="92"/>
  <c r="M747" i="92"/>
  <c r="L747" i="92"/>
  <c r="K747" i="92"/>
  <c r="J747" i="92"/>
  <c r="I747" i="92"/>
  <c r="H747" i="92"/>
  <c r="G747" i="92"/>
  <c r="F747" i="92"/>
  <c r="E747" i="92"/>
  <c r="D747" i="92"/>
  <c r="C747" i="92"/>
  <c r="Q746" i="92"/>
  <c r="P746" i="92"/>
  <c r="O746" i="92"/>
  <c r="N746" i="92"/>
  <c r="M746" i="92"/>
  <c r="L746" i="92"/>
  <c r="K746" i="92"/>
  <c r="J746" i="92"/>
  <c r="I746" i="92"/>
  <c r="H746" i="92"/>
  <c r="G746" i="92"/>
  <c r="F746" i="92"/>
  <c r="E746" i="92"/>
  <c r="D746" i="92"/>
  <c r="C746" i="92"/>
  <c r="Q745" i="92"/>
  <c r="P745" i="92"/>
  <c r="O745" i="92"/>
  <c r="N745" i="92"/>
  <c r="M745" i="92"/>
  <c r="L745" i="92"/>
  <c r="K745" i="92"/>
  <c r="J745" i="92"/>
  <c r="I745" i="92"/>
  <c r="H745" i="92"/>
  <c r="G745" i="92"/>
  <c r="F745" i="92"/>
  <c r="E745" i="92"/>
  <c r="D745" i="92"/>
  <c r="C745" i="92"/>
  <c r="Q744" i="92"/>
  <c r="P744" i="92"/>
  <c r="O744" i="92"/>
  <c r="N744" i="92"/>
  <c r="M744" i="92"/>
  <c r="L744" i="92"/>
  <c r="K744" i="92"/>
  <c r="J744" i="92"/>
  <c r="I744" i="92"/>
  <c r="H744" i="92"/>
  <c r="G744" i="92"/>
  <c r="F744" i="92"/>
  <c r="E744" i="92"/>
  <c r="D744" i="92"/>
  <c r="C744" i="92"/>
  <c r="Q743" i="92"/>
  <c r="P743" i="92"/>
  <c r="O743" i="92"/>
  <c r="N743" i="92"/>
  <c r="M743" i="92"/>
  <c r="L743" i="92"/>
  <c r="K743" i="92"/>
  <c r="J743" i="92"/>
  <c r="I743" i="92"/>
  <c r="H743" i="92"/>
  <c r="G743" i="92"/>
  <c r="F743" i="92"/>
  <c r="E743" i="92"/>
  <c r="D743" i="92"/>
  <c r="C743" i="92"/>
  <c r="Q742" i="92"/>
  <c r="P742" i="92"/>
  <c r="O742" i="92"/>
  <c r="N742" i="92"/>
  <c r="M742" i="92"/>
  <c r="L742" i="92"/>
  <c r="K742" i="92"/>
  <c r="J742" i="92"/>
  <c r="I742" i="92"/>
  <c r="H742" i="92"/>
  <c r="G742" i="92"/>
  <c r="F742" i="92"/>
  <c r="E742" i="92"/>
  <c r="D742" i="92"/>
  <c r="Q740" i="92"/>
  <c r="P740" i="92"/>
  <c r="O740" i="92"/>
  <c r="N740" i="92"/>
  <c r="M740" i="92"/>
  <c r="L740" i="92"/>
  <c r="K740" i="92"/>
  <c r="J740" i="92"/>
  <c r="I740" i="92"/>
  <c r="H740" i="92"/>
  <c r="G740" i="92"/>
  <c r="F740" i="92"/>
  <c r="E740" i="92"/>
  <c r="D740" i="92"/>
  <c r="C740" i="92"/>
  <c r="Q739" i="92"/>
  <c r="P739" i="92"/>
  <c r="O739" i="92"/>
  <c r="N739" i="92"/>
  <c r="M739" i="92"/>
  <c r="L739" i="92"/>
  <c r="K739" i="92"/>
  <c r="J739" i="92"/>
  <c r="I739" i="92"/>
  <c r="H739" i="92"/>
  <c r="G739" i="92"/>
  <c r="F739" i="92"/>
  <c r="E739" i="92"/>
  <c r="D739" i="92"/>
  <c r="C739" i="92"/>
  <c r="Q738" i="92"/>
  <c r="P738" i="92"/>
  <c r="O738" i="92"/>
  <c r="N738" i="92"/>
  <c r="M738" i="92"/>
  <c r="L738" i="92"/>
  <c r="K738" i="92"/>
  <c r="J738" i="92"/>
  <c r="I738" i="92"/>
  <c r="H738" i="92"/>
  <c r="G738" i="92"/>
  <c r="F738" i="92"/>
  <c r="E738" i="92"/>
  <c r="D738" i="92"/>
  <c r="C738" i="92"/>
  <c r="Q737" i="92"/>
  <c r="P737" i="92"/>
  <c r="O737" i="92"/>
  <c r="N737" i="92"/>
  <c r="M737" i="92"/>
  <c r="L737" i="92"/>
  <c r="K737" i="92"/>
  <c r="J737" i="92"/>
  <c r="I737" i="92"/>
  <c r="H737" i="92"/>
  <c r="G737" i="92"/>
  <c r="F737" i="92"/>
  <c r="E737" i="92"/>
  <c r="D737" i="92"/>
  <c r="C737" i="92"/>
  <c r="Q736" i="92"/>
  <c r="P736" i="92"/>
  <c r="O736" i="92"/>
  <c r="N736" i="92"/>
  <c r="M736" i="92"/>
  <c r="L736" i="92"/>
  <c r="K736" i="92"/>
  <c r="J736" i="92"/>
  <c r="I736" i="92"/>
  <c r="H736" i="92"/>
  <c r="G736" i="92"/>
  <c r="F736" i="92"/>
  <c r="E736" i="92"/>
  <c r="D736" i="92"/>
  <c r="C736" i="92"/>
  <c r="Q735" i="92"/>
  <c r="P735" i="92"/>
  <c r="O735" i="92"/>
  <c r="N735" i="92"/>
  <c r="M735" i="92"/>
  <c r="L735" i="92"/>
  <c r="K735" i="92"/>
  <c r="J735" i="92"/>
  <c r="I735" i="92"/>
  <c r="H735" i="92"/>
  <c r="G735" i="92"/>
  <c r="F735" i="92"/>
  <c r="E735" i="92"/>
  <c r="D735" i="92"/>
  <c r="Q733" i="92"/>
  <c r="P733" i="92"/>
  <c r="O733" i="92"/>
  <c r="N733" i="92"/>
  <c r="M733" i="92"/>
  <c r="L733" i="92"/>
  <c r="K733" i="92"/>
  <c r="J733" i="92"/>
  <c r="I733" i="92"/>
  <c r="H733" i="92"/>
  <c r="G733" i="92"/>
  <c r="F733" i="92"/>
  <c r="E733" i="92"/>
  <c r="D733" i="92"/>
  <c r="C733" i="92"/>
  <c r="Q732" i="92"/>
  <c r="P732" i="92"/>
  <c r="O732" i="92"/>
  <c r="N732" i="92"/>
  <c r="M732" i="92"/>
  <c r="L732" i="92"/>
  <c r="K732" i="92"/>
  <c r="J732" i="92"/>
  <c r="I732" i="92"/>
  <c r="H732" i="92"/>
  <c r="G732" i="92"/>
  <c r="F732" i="92"/>
  <c r="E732" i="92"/>
  <c r="D732" i="92"/>
  <c r="C732" i="92"/>
  <c r="Q731" i="92"/>
  <c r="P731" i="92"/>
  <c r="O731" i="92"/>
  <c r="N731" i="92"/>
  <c r="M731" i="92"/>
  <c r="L731" i="92"/>
  <c r="K731" i="92"/>
  <c r="J731" i="92"/>
  <c r="I731" i="92"/>
  <c r="H731" i="92"/>
  <c r="G731" i="92"/>
  <c r="F731" i="92"/>
  <c r="E731" i="92"/>
  <c r="D731" i="92"/>
  <c r="C731" i="92"/>
  <c r="Q730" i="92"/>
  <c r="P730" i="92"/>
  <c r="O730" i="92"/>
  <c r="N730" i="92"/>
  <c r="M730" i="92"/>
  <c r="L730" i="92"/>
  <c r="K730" i="92"/>
  <c r="J730" i="92"/>
  <c r="I730" i="92"/>
  <c r="H730" i="92"/>
  <c r="G730" i="92"/>
  <c r="F730" i="92"/>
  <c r="E730" i="92"/>
  <c r="D730" i="92"/>
  <c r="C730" i="92"/>
  <c r="Q729" i="92"/>
  <c r="P729" i="92"/>
  <c r="O729" i="92"/>
  <c r="N729" i="92"/>
  <c r="M729" i="92"/>
  <c r="L729" i="92"/>
  <c r="K729" i="92"/>
  <c r="J729" i="92"/>
  <c r="I729" i="92"/>
  <c r="H729" i="92"/>
  <c r="G729" i="92"/>
  <c r="F729" i="92"/>
  <c r="E729" i="92"/>
  <c r="D729" i="92"/>
  <c r="C729" i="92"/>
  <c r="Q728" i="92"/>
  <c r="P728" i="92"/>
  <c r="O728" i="92"/>
  <c r="N728" i="92"/>
  <c r="M728" i="92"/>
  <c r="L728" i="92"/>
  <c r="K728" i="92"/>
  <c r="J728" i="92"/>
  <c r="I728" i="92"/>
  <c r="H728" i="92"/>
  <c r="G728" i="92"/>
  <c r="F728" i="92"/>
  <c r="E728" i="92"/>
  <c r="D728" i="92"/>
  <c r="E721" i="92"/>
  <c r="J724" i="92"/>
  <c r="Q726" i="92"/>
  <c r="P726" i="92"/>
  <c r="O726" i="92"/>
  <c r="N726" i="92"/>
  <c r="M726" i="92"/>
  <c r="L726" i="92"/>
  <c r="K726" i="92"/>
  <c r="J726" i="92"/>
  <c r="I726" i="92"/>
  <c r="H726" i="92"/>
  <c r="G726" i="92"/>
  <c r="F726" i="92"/>
  <c r="E726" i="92"/>
  <c r="D726" i="92"/>
  <c r="C726" i="92"/>
  <c r="Q725" i="92"/>
  <c r="P725" i="92"/>
  <c r="O725" i="92"/>
  <c r="N725" i="92"/>
  <c r="M725" i="92"/>
  <c r="L725" i="92"/>
  <c r="K725" i="92"/>
  <c r="J725" i="92"/>
  <c r="I725" i="92"/>
  <c r="H725" i="92"/>
  <c r="G725" i="92"/>
  <c r="F725" i="92"/>
  <c r="E725" i="92"/>
  <c r="D725" i="92"/>
  <c r="C725" i="92"/>
  <c r="Q724" i="92"/>
  <c r="P724" i="92"/>
  <c r="O724" i="92"/>
  <c r="N724" i="92"/>
  <c r="M724" i="92"/>
  <c r="L724" i="92"/>
  <c r="K724" i="92"/>
  <c r="I724" i="92"/>
  <c r="H724" i="92"/>
  <c r="G724" i="92"/>
  <c r="F724" i="92"/>
  <c r="E724" i="92"/>
  <c r="D724" i="92"/>
  <c r="C724" i="92"/>
  <c r="Q723" i="92"/>
  <c r="P723" i="92"/>
  <c r="O723" i="92"/>
  <c r="N723" i="92"/>
  <c r="M723" i="92"/>
  <c r="L723" i="92"/>
  <c r="K723" i="92"/>
  <c r="J723" i="92"/>
  <c r="I723" i="92"/>
  <c r="H723" i="92"/>
  <c r="G723" i="92"/>
  <c r="F723" i="92"/>
  <c r="E723" i="92"/>
  <c r="D723" i="92"/>
  <c r="C723" i="92"/>
  <c r="Q722" i="92"/>
  <c r="P722" i="92"/>
  <c r="O722" i="92"/>
  <c r="N722" i="92"/>
  <c r="M722" i="92"/>
  <c r="L722" i="92"/>
  <c r="K722" i="92"/>
  <c r="J722" i="92"/>
  <c r="I722" i="92"/>
  <c r="H722" i="92"/>
  <c r="G722" i="92"/>
  <c r="F722" i="92"/>
  <c r="E722" i="92"/>
  <c r="D722" i="92"/>
  <c r="C722" i="92"/>
  <c r="Q721" i="92"/>
  <c r="P721" i="92"/>
  <c r="O721" i="92"/>
  <c r="N721" i="92"/>
  <c r="M721" i="92"/>
  <c r="L721" i="92"/>
  <c r="K721" i="92"/>
  <c r="J721" i="92"/>
  <c r="I721" i="92"/>
  <c r="H721" i="92"/>
  <c r="G721" i="92"/>
  <c r="F721" i="92"/>
  <c r="D721" i="92"/>
  <c r="Q719" i="92"/>
  <c r="P719" i="92"/>
  <c r="O719" i="92"/>
  <c r="N719" i="92"/>
  <c r="M719" i="92"/>
  <c r="L719" i="92"/>
  <c r="K719" i="92"/>
  <c r="J719" i="92"/>
  <c r="I719" i="92"/>
  <c r="H719" i="92"/>
  <c r="G719" i="92"/>
  <c r="F719" i="92"/>
  <c r="E719" i="92"/>
  <c r="D719" i="92"/>
  <c r="C719" i="92"/>
  <c r="Q718" i="92"/>
  <c r="P718" i="92"/>
  <c r="O718" i="92"/>
  <c r="N718" i="92"/>
  <c r="M718" i="92"/>
  <c r="L718" i="92"/>
  <c r="K718" i="92"/>
  <c r="J718" i="92"/>
  <c r="I718" i="92"/>
  <c r="H718" i="92"/>
  <c r="G718" i="92"/>
  <c r="F718" i="92"/>
  <c r="E718" i="92"/>
  <c r="D718" i="92"/>
  <c r="C718" i="92"/>
  <c r="Q717" i="92"/>
  <c r="P717" i="92"/>
  <c r="O717" i="92"/>
  <c r="N717" i="92"/>
  <c r="M717" i="92"/>
  <c r="L717" i="92"/>
  <c r="K717" i="92"/>
  <c r="J717" i="92"/>
  <c r="I717" i="92"/>
  <c r="H717" i="92"/>
  <c r="G717" i="92"/>
  <c r="F717" i="92"/>
  <c r="E717" i="92"/>
  <c r="D717" i="92"/>
  <c r="C717" i="92"/>
  <c r="Q716" i="92"/>
  <c r="P716" i="92"/>
  <c r="O716" i="92"/>
  <c r="N716" i="92"/>
  <c r="M716" i="92"/>
  <c r="L716" i="92"/>
  <c r="K716" i="92"/>
  <c r="J716" i="92"/>
  <c r="I716" i="92"/>
  <c r="H716" i="92"/>
  <c r="G716" i="92"/>
  <c r="F716" i="92"/>
  <c r="E716" i="92"/>
  <c r="D716" i="92"/>
  <c r="C716" i="92"/>
  <c r="Q715" i="92"/>
  <c r="P715" i="92"/>
  <c r="O715" i="92"/>
  <c r="N715" i="92"/>
  <c r="M715" i="92"/>
  <c r="L715" i="92"/>
  <c r="K715" i="92"/>
  <c r="J715" i="92"/>
  <c r="I715" i="92"/>
  <c r="H715" i="92"/>
  <c r="G715" i="92"/>
  <c r="F715" i="92"/>
  <c r="E715" i="92"/>
  <c r="D715" i="92"/>
  <c r="C715" i="92"/>
  <c r="Q714" i="92"/>
  <c r="P714" i="92"/>
  <c r="O714" i="92"/>
  <c r="N714" i="92"/>
  <c r="M714" i="92"/>
  <c r="L714" i="92"/>
  <c r="K714" i="92"/>
  <c r="J714" i="92"/>
  <c r="I714" i="92"/>
  <c r="H714" i="92"/>
  <c r="G714" i="92"/>
  <c r="F714" i="92"/>
  <c r="E714" i="92"/>
  <c r="D714" i="92"/>
  <c r="C720" i="92" l="1"/>
  <c r="C102" i="92" s="1"/>
  <c r="C748" i="92"/>
  <c r="C106" i="92" s="1"/>
  <c r="N790" i="92"/>
  <c r="N112" i="92" s="1"/>
  <c r="J790" i="92"/>
  <c r="J112" i="92" s="1"/>
  <c r="P790" i="92"/>
  <c r="P112" i="92" s="1"/>
  <c r="O790" i="92"/>
  <c r="O112" i="92" s="1"/>
  <c r="E748" i="92"/>
  <c r="E106" i="92" s="1"/>
  <c r="N769" i="92"/>
  <c r="O769" i="92"/>
  <c r="K776" i="92"/>
  <c r="K110" i="92" s="1"/>
  <c r="H720" i="92"/>
  <c r="H102" i="92" s="1"/>
  <c r="Q720" i="92"/>
  <c r="Q102" i="92" s="1"/>
  <c r="H727" i="92"/>
  <c r="H103" i="92" s="1"/>
  <c r="I741" i="92"/>
  <c r="I105" i="92" s="1"/>
  <c r="Q741" i="92"/>
  <c r="Q105" i="92" s="1"/>
  <c r="J776" i="92"/>
  <c r="J110" i="92" s="1"/>
  <c r="I748" i="92"/>
  <c r="I106" i="92" s="1"/>
  <c r="F769" i="92"/>
  <c r="D727" i="92"/>
  <c r="D103" i="92" s="1"/>
  <c r="C762" i="92"/>
  <c r="C108" i="92" s="1"/>
  <c r="J727" i="92"/>
  <c r="J103" i="92" s="1"/>
  <c r="G762" i="92"/>
  <c r="G108" i="92" s="1"/>
  <c r="K762" i="92"/>
  <c r="K108" i="92" s="1"/>
  <c r="O762" i="92"/>
  <c r="O108" i="92" s="1"/>
  <c r="D762" i="92"/>
  <c r="D108" i="92" s="1"/>
  <c r="H762" i="92"/>
  <c r="H108" i="92" s="1"/>
  <c r="J762" i="92"/>
  <c r="J108" i="92" s="1"/>
  <c r="L762" i="92"/>
  <c r="L108" i="92" s="1"/>
  <c r="P762" i="92"/>
  <c r="P108" i="92" s="1"/>
  <c r="D783" i="92"/>
  <c r="D111" i="92" s="1"/>
  <c r="H783" i="92"/>
  <c r="H111" i="92" s="1"/>
  <c r="L783" i="92"/>
  <c r="L111" i="92" s="1"/>
  <c r="P783" i="92"/>
  <c r="P111" i="92" s="1"/>
  <c r="K783" i="92"/>
  <c r="K111" i="92" s="1"/>
  <c r="F790" i="92"/>
  <c r="F112" i="92" s="1"/>
  <c r="C734" i="92"/>
  <c r="C104" i="92" s="1"/>
  <c r="E762" i="92"/>
  <c r="E108" i="92" s="1"/>
  <c r="I762" i="92"/>
  <c r="I108" i="92" s="1"/>
  <c r="M762" i="92"/>
  <c r="M108" i="92" s="1"/>
  <c r="N783" i="92"/>
  <c r="N111" i="92" s="1"/>
  <c r="G720" i="92"/>
  <c r="G102" i="92" s="1"/>
  <c r="Q748" i="92"/>
  <c r="Q106" i="92" s="1"/>
  <c r="G769" i="92"/>
  <c r="P720" i="92"/>
  <c r="P102" i="92" s="1"/>
  <c r="I720" i="92"/>
  <c r="I102" i="92" s="1"/>
  <c r="C727" i="92"/>
  <c r="C103" i="92" s="1"/>
  <c r="K734" i="92"/>
  <c r="K104" i="92" s="1"/>
  <c r="D734" i="92"/>
  <c r="D104" i="92" s="1"/>
  <c r="F748" i="92"/>
  <c r="F106" i="92" s="1"/>
  <c r="M748" i="92"/>
  <c r="M106" i="92" s="1"/>
  <c r="K748" i="92"/>
  <c r="K106" i="92" s="1"/>
  <c r="F720" i="92"/>
  <c r="F102" i="92" s="1"/>
  <c r="J720" i="92"/>
  <c r="J102" i="92" s="1"/>
  <c r="N720" i="92"/>
  <c r="N102" i="92" s="1"/>
  <c r="K720" i="92"/>
  <c r="K102" i="92" s="1"/>
  <c r="O720" i="92"/>
  <c r="O102" i="92" s="1"/>
  <c r="D720" i="92"/>
  <c r="D102" i="92" s="1"/>
  <c r="L720" i="92"/>
  <c r="L102" i="92" s="1"/>
  <c r="E720" i="92"/>
  <c r="E102" i="92" s="1"/>
  <c r="M720" i="92"/>
  <c r="M102" i="92" s="1"/>
  <c r="L727" i="92"/>
  <c r="L103" i="92" s="1"/>
  <c r="P727" i="92"/>
  <c r="P103" i="92" s="1"/>
  <c r="E727" i="92"/>
  <c r="E103" i="92" s="1"/>
  <c r="P741" i="92"/>
  <c r="P105" i="92" s="1"/>
  <c r="G783" i="92"/>
  <c r="G111" i="92" s="1"/>
  <c r="O783" i="92"/>
  <c r="O111" i="92" s="1"/>
  <c r="D776" i="92"/>
  <c r="D110" i="92" s="1"/>
  <c r="F783" i="92"/>
  <c r="F111" i="92" s="1"/>
  <c r="J783" i="92"/>
  <c r="J111" i="92" s="1"/>
  <c r="C783" i="92"/>
  <c r="C111" i="92" s="1"/>
  <c r="I776" i="92"/>
  <c r="I110" i="92" s="1"/>
  <c r="F776" i="92"/>
  <c r="F110" i="92" s="1"/>
  <c r="N776" i="92"/>
  <c r="N110" i="92" s="1"/>
  <c r="C776" i="92"/>
  <c r="C110" i="92" s="1"/>
  <c r="G776" i="92"/>
  <c r="G110" i="92" s="1"/>
  <c r="O776" i="92"/>
  <c r="O110" i="92" s="1"/>
  <c r="D790" i="92"/>
  <c r="D112" i="92" s="1"/>
  <c r="H790" i="92"/>
  <c r="H112" i="92" s="1"/>
  <c r="L790" i="92"/>
  <c r="L112" i="92" s="1"/>
  <c r="C790" i="92"/>
  <c r="C112" i="92" s="1"/>
  <c r="G790" i="92"/>
  <c r="G112" i="92" s="1"/>
  <c r="K790" i="92"/>
  <c r="K112" i="92" s="1"/>
  <c r="I769" i="92"/>
  <c r="J769" i="92"/>
  <c r="C769" i="92"/>
  <c r="K769" i="92"/>
  <c r="Q762" i="92"/>
  <c r="Q108" i="92" s="1"/>
  <c r="E790" i="92"/>
  <c r="E112" i="92" s="1"/>
  <c r="I790" i="92"/>
  <c r="I112" i="92" s="1"/>
  <c r="M790" i="92"/>
  <c r="M112" i="92" s="1"/>
  <c r="Q790" i="92"/>
  <c r="Q112" i="92" s="1"/>
  <c r="E783" i="92"/>
  <c r="E111" i="92" s="1"/>
  <c r="I783" i="92"/>
  <c r="I111" i="92" s="1"/>
  <c r="Q783" i="92"/>
  <c r="Q111" i="92" s="1"/>
  <c r="M783" i="92"/>
  <c r="M111" i="92" s="1"/>
  <c r="E776" i="92"/>
  <c r="E110" i="92" s="1"/>
  <c r="M776" i="92"/>
  <c r="M110" i="92" s="1"/>
  <c r="Q776" i="92"/>
  <c r="Q110" i="92" s="1"/>
  <c r="H776" i="92"/>
  <c r="H110" i="92" s="1"/>
  <c r="L776" i="92"/>
  <c r="L110" i="92" s="1"/>
  <c r="P776" i="92"/>
  <c r="P110" i="92" s="1"/>
  <c r="E769" i="92"/>
  <c r="M769" i="92"/>
  <c r="Q769" i="92"/>
  <c r="D769" i="92"/>
  <c r="H769" i="92"/>
  <c r="L769" i="92"/>
  <c r="P769" i="92"/>
  <c r="F762" i="92"/>
  <c r="F108" i="92" s="1"/>
  <c r="N762" i="92"/>
  <c r="N108" i="92" s="1"/>
  <c r="K727" i="92"/>
  <c r="K103" i="92" s="1"/>
  <c r="O727" i="92"/>
  <c r="O103" i="92" s="1"/>
  <c r="H734" i="92"/>
  <c r="H104" i="92" s="1"/>
  <c r="L734" i="92"/>
  <c r="L104" i="92" s="1"/>
  <c r="P734" i="92"/>
  <c r="P104" i="92" s="1"/>
  <c r="F734" i="92"/>
  <c r="F104" i="92" s="1"/>
  <c r="J734" i="92"/>
  <c r="J104" i="92" s="1"/>
  <c r="N734" i="92"/>
  <c r="N104" i="92" s="1"/>
  <c r="G734" i="92"/>
  <c r="G104" i="92" s="1"/>
  <c r="O734" i="92"/>
  <c r="O104" i="92" s="1"/>
  <c r="I727" i="92"/>
  <c r="I103" i="92" s="1"/>
  <c r="M727" i="92"/>
  <c r="M103" i="92" s="1"/>
  <c r="Q727" i="92"/>
  <c r="Q103" i="92" s="1"/>
  <c r="F727" i="92"/>
  <c r="F103" i="92" s="1"/>
  <c r="N727" i="92"/>
  <c r="N103" i="92" s="1"/>
  <c r="G727" i="92"/>
  <c r="G103" i="92" s="1"/>
  <c r="D741" i="92"/>
  <c r="D105" i="92" s="1"/>
  <c r="H741" i="92"/>
  <c r="H105" i="92" s="1"/>
  <c r="L741" i="92"/>
  <c r="L105" i="92" s="1"/>
  <c r="E741" i="92"/>
  <c r="E105" i="92" s="1"/>
  <c r="M741" i="92"/>
  <c r="M105" i="92" s="1"/>
  <c r="F741" i="92"/>
  <c r="F105" i="92" s="1"/>
  <c r="J741" i="92"/>
  <c r="J105" i="92" s="1"/>
  <c r="N741" i="92"/>
  <c r="N105" i="92" s="1"/>
  <c r="J748" i="92"/>
  <c r="J106" i="92" s="1"/>
  <c r="N748" i="92"/>
  <c r="N106" i="92" s="1"/>
  <c r="G748" i="92"/>
  <c r="G106" i="92" s="1"/>
  <c r="O748" i="92"/>
  <c r="O106" i="92" s="1"/>
  <c r="H748" i="92"/>
  <c r="H106" i="92" s="1"/>
  <c r="D748" i="92"/>
  <c r="D106" i="92" s="1"/>
  <c r="L748" i="92"/>
  <c r="L106" i="92" s="1"/>
  <c r="P748" i="92"/>
  <c r="P106" i="92" s="1"/>
  <c r="C741" i="92"/>
  <c r="C105" i="92" s="1"/>
  <c r="G741" i="92"/>
  <c r="G105" i="92" s="1"/>
  <c r="K741" i="92"/>
  <c r="K105" i="92" s="1"/>
  <c r="O741" i="92"/>
  <c r="O105" i="92" s="1"/>
  <c r="E734" i="92"/>
  <c r="E104" i="92" s="1"/>
  <c r="I734" i="92"/>
  <c r="I104" i="92" s="1"/>
  <c r="M734" i="92"/>
  <c r="M104" i="92" s="1"/>
  <c r="Q734" i="92"/>
  <c r="Q104" i="92" s="1"/>
  <c r="C699" i="47"/>
  <c r="P704" i="47"/>
  <c r="O704" i="47"/>
  <c r="N704" i="47"/>
  <c r="M704" i="47"/>
  <c r="L704" i="47"/>
  <c r="K704" i="47"/>
  <c r="J704" i="47"/>
  <c r="I704" i="47"/>
  <c r="H704" i="47"/>
  <c r="G704" i="47"/>
  <c r="F704" i="47"/>
  <c r="E704" i="47"/>
  <c r="D704" i="47"/>
  <c r="C704" i="47"/>
  <c r="Q703" i="47"/>
  <c r="P703" i="47"/>
  <c r="O703" i="47"/>
  <c r="N703" i="47"/>
  <c r="M703" i="47"/>
  <c r="L703" i="47"/>
  <c r="K703" i="47"/>
  <c r="J703" i="47"/>
  <c r="I703" i="47"/>
  <c r="H703" i="47"/>
  <c r="G703" i="47"/>
  <c r="F703" i="47"/>
  <c r="E703" i="47"/>
  <c r="D703" i="47"/>
  <c r="C703" i="47"/>
  <c r="Q702" i="47"/>
  <c r="P702" i="47"/>
  <c r="O702" i="47"/>
  <c r="N702" i="47"/>
  <c r="M702" i="47"/>
  <c r="L702" i="47"/>
  <c r="K702" i="47"/>
  <c r="J702" i="47"/>
  <c r="I702" i="47"/>
  <c r="H702" i="47"/>
  <c r="G702" i="47"/>
  <c r="F702" i="47"/>
  <c r="E702" i="47"/>
  <c r="D702" i="47"/>
  <c r="C702" i="47"/>
  <c r="Q701" i="47"/>
  <c r="P701" i="47"/>
  <c r="O701" i="47"/>
  <c r="N701" i="47"/>
  <c r="M701" i="47"/>
  <c r="L701" i="47"/>
  <c r="K701" i="47"/>
  <c r="J701" i="47"/>
  <c r="I701" i="47"/>
  <c r="H701" i="47"/>
  <c r="G701" i="47"/>
  <c r="F701" i="47"/>
  <c r="E701" i="47"/>
  <c r="D701" i="47"/>
  <c r="C701" i="47"/>
  <c r="Q700" i="47"/>
  <c r="P700" i="47"/>
  <c r="O700" i="47"/>
  <c r="N700" i="47"/>
  <c r="M700" i="47"/>
  <c r="L700" i="47"/>
  <c r="K700" i="47"/>
  <c r="J700" i="47"/>
  <c r="I700" i="47"/>
  <c r="H700" i="47"/>
  <c r="G700" i="47"/>
  <c r="F700" i="47"/>
  <c r="E700" i="47"/>
  <c r="D700" i="47"/>
  <c r="C700" i="47"/>
  <c r="Q699" i="47"/>
  <c r="P699" i="47"/>
  <c r="O699" i="47"/>
  <c r="N699" i="47"/>
  <c r="M699" i="47"/>
  <c r="L699" i="47"/>
  <c r="K699" i="47"/>
  <c r="J699" i="47"/>
  <c r="I699" i="47"/>
  <c r="H699" i="47"/>
  <c r="G699" i="47"/>
  <c r="F699" i="47"/>
  <c r="E699" i="47"/>
  <c r="D699" i="47"/>
  <c r="I695" i="47"/>
  <c r="P697" i="47"/>
  <c r="Q697" i="47"/>
  <c r="O697" i="47"/>
  <c r="N697" i="47"/>
  <c r="M697" i="47"/>
  <c r="L697" i="47"/>
  <c r="K697" i="47"/>
  <c r="J697" i="47"/>
  <c r="I697" i="47"/>
  <c r="H697" i="47"/>
  <c r="G697" i="47"/>
  <c r="F697" i="47"/>
  <c r="E697" i="47"/>
  <c r="D697" i="47"/>
  <c r="C697" i="47"/>
  <c r="Q696" i="47"/>
  <c r="P696" i="47"/>
  <c r="O696" i="47"/>
  <c r="N696" i="47"/>
  <c r="M696" i="47"/>
  <c r="L696" i="47"/>
  <c r="K696" i="47"/>
  <c r="J696" i="47"/>
  <c r="I696" i="47"/>
  <c r="H696" i="47"/>
  <c r="G696" i="47"/>
  <c r="F696" i="47"/>
  <c r="E696" i="47"/>
  <c r="D696" i="47"/>
  <c r="C696" i="47"/>
  <c r="Q695" i="47"/>
  <c r="P695" i="47"/>
  <c r="O695" i="47"/>
  <c r="N695" i="47"/>
  <c r="M695" i="47"/>
  <c r="L695" i="47"/>
  <c r="K695" i="47"/>
  <c r="J695" i="47"/>
  <c r="H695" i="47"/>
  <c r="G695" i="47"/>
  <c r="F695" i="47"/>
  <c r="E695" i="47"/>
  <c r="D695" i="47"/>
  <c r="C695" i="47"/>
  <c r="Q694" i="47"/>
  <c r="P694" i="47"/>
  <c r="O694" i="47"/>
  <c r="N694" i="47"/>
  <c r="M694" i="47"/>
  <c r="L694" i="47"/>
  <c r="K694" i="47"/>
  <c r="J694" i="47"/>
  <c r="I694" i="47"/>
  <c r="H694" i="47"/>
  <c r="G694" i="47"/>
  <c r="F694" i="47"/>
  <c r="E694" i="47"/>
  <c r="D694" i="47"/>
  <c r="C694" i="47"/>
  <c r="Q693" i="47"/>
  <c r="P693" i="47"/>
  <c r="O693" i="47"/>
  <c r="N693" i="47"/>
  <c r="M693" i="47"/>
  <c r="L693" i="47"/>
  <c r="K693" i="47"/>
  <c r="J693" i="47"/>
  <c r="I693" i="47"/>
  <c r="H693" i="47"/>
  <c r="G693" i="47"/>
  <c r="F693" i="47"/>
  <c r="E693" i="47"/>
  <c r="D693" i="47"/>
  <c r="C693" i="47"/>
  <c r="Q692" i="47"/>
  <c r="P692" i="47"/>
  <c r="O692" i="47"/>
  <c r="N692" i="47"/>
  <c r="M692" i="47"/>
  <c r="L692" i="47"/>
  <c r="K692" i="47"/>
  <c r="J692" i="47"/>
  <c r="I692" i="47"/>
  <c r="H692" i="47"/>
  <c r="G692" i="47"/>
  <c r="F692" i="47"/>
  <c r="E692" i="47"/>
  <c r="D692" i="47"/>
  <c r="F687" i="47"/>
  <c r="C686" i="47"/>
  <c r="D686" i="47"/>
  <c r="E686" i="47"/>
  <c r="F686" i="47"/>
  <c r="G686" i="47"/>
  <c r="H686" i="47"/>
  <c r="I686" i="47"/>
  <c r="J686" i="47"/>
  <c r="K686" i="47"/>
  <c r="L686" i="47"/>
  <c r="M686" i="47"/>
  <c r="N686" i="47"/>
  <c r="O686" i="47"/>
  <c r="P686" i="47"/>
  <c r="Q686" i="47"/>
  <c r="C687" i="47"/>
  <c r="D687" i="47"/>
  <c r="E687" i="47"/>
  <c r="G687" i="47"/>
  <c r="H687" i="47"/>
  <c r="I687" i="47"/>
  <c r="J687" i="47"/>
  <c r="K687" i="47"/>
  <c r="L687" i="47"/>
  <c r="M687" i="47"/>
  <c r="N687" i="47"/>
  <c r="O687" i="47"/>
  <c r="P687" i="47"/>
  <c r="Q687" i="47"/>
  <c r="C688" i="47"/>
  <c r="D688" i="47"/>
  <c r="E688" i="47"/>
  <c r="F688" i="47"/>
  <c r="G688" i="47"/>
  <c r="H688" i="47"/>
  <c r="I688" i="47"/>
  <c r="J688" i="47"/>
  <c r="K688" i="47"/>
  <c r="L688" i="47"/>
  <c r="M688" i="47"/>
  <c r="N688" i="47"/>
  <c r="O688" i="47"/>
  <c r="P688" i="47"/>
  <c r="Q688" i="47"/>
  <c r="C689" i="47"/>
  <c r="D689" i="47"/>
  <c r="E689" i="47"/>
  <c r="F689" i="47"/>
  <c r="G689" i="47"/>
  <c r="H689" i="47"/>
  <c r="I689" i="47"/>
  <c r="J689" i="47"/>
  <c r="K689" i="47"/>
  <c r="L689" i="47"/>
  <c r="M689" i="47"/>
  <c r="N689" i="47"/>
  <c r="O689" i="47"/>
  <c r="P689" i="47"/>
  <c r="Q689" i="47"/>
  <c r="C690" i="47"/>
  <c r="D690" i="47"/>
  <c r="E690" i="47"/>
  <c r="F690" i="47"/>
  <c r="G690" i="47"/>
  <c r="H690" i="47"/>
  <c r="I690" i="47"/>
  <c r="J690" i="47"/>
  <c r="K690" i="47"/>
  <c r="L690" i="47"/>
  <c r="M690" i="47"/>
  <c r="N690" i="47"/>
  <c r="O690" i="47"/>
  <c r="P690" i="47"/>
  <c r="D685" i="47"/>
  <c r="E685" i="47"/>
  <c r="F685" i="47"/>
  <c r="G685" i="47"/>
  <c r="H685" i="47"/>
  <c r="I685" i="47"/>
  <c r="J685" i="47"/>
  <c r="K685" i="47"/>
  <c r="L685" i="47"/>
  <c r="M685" i="47"/>
  <c r="N685" i="47"/>
  <c r="O685" i="47"/>
  <c r="P685" i="47"/>
  <c r="Q685" i="47"/>
  <c r="C109" i="92" l="1"/>
  <c r="C113" i="92" s="1"/>
  <c r="Q109" i="92"/>
  <c r="Q113" i="92" s="1"/>
  <c r="M109" i="92"/>
  <c r="M113" i="92" s="1"/>
  <c r="O109" i="92"/>
  <c r="O113" i="92" s="1"/>
  <c r="F109" i="92"/>
  <c r="F113" i="92" s="1"/>
  <c r="P109" i="92"/>
  <c r="P113" i="92" s="1"/>
  <c r="E109" i="92"/>
  <c r="E113" i="92" s="1"/>
  <c r="K109" i="92"/>
  <c r="K113" i="92" s="1"/>
  <c r="H109" i="92"/>
  <c r="H113" i="92" s="1"/>
  <c r="L109" i="92"/>
  <c r="L113" i="92" s="1"/>
  <c r="N109" i="92"/>
  <c r="N113" i="92" s="1"/>
  <c r="D109" i="92"/>
  <c r="D113" i="92" s="1"/>
  <c r="J109" i="92"/>
  <c r="J113" i="92" s="1"/>
  <c r="I109" i="92"/>
  <c r="I113" i="92" s="1"/>
  <c r="G109" i="92"/>
  <c r="G113" i="92" s="1"/>
  <c r="Q691" i="47"/>
  <c r="N698" i="47"/>
  <c r="F705" i="47"/>
  <c r="J705" i="47"/>
  <c r="N705" i="47"/>
  <c r="C705" i="47"/>
  <c r="D705" i="47"/>
  <c r="H705" i="47"/>
  <c r="L705" i="47"/>
  <c r="P705" i="47"/>
  <c r="L691" i="47"/>
  <c r="H691" i="47"/>
  <c r="M691" i="47"/>
  <c r="I691" i="47"/>
  <c r="E691" i="47"/>
  <c r="N691" i="47"/>
  <c r="J691" i="47"/>
  <c r="F691" i="47"/>
  <c r="D691" i="47"/>
  <c r="J698" i="47"/>
  <c r="H698" i="47"/>
  <c r="P698" i="47"/>
  <c r="M705" i="47"/>
  <c r="P691" i="47"/>
  <c r="D698" i="47"/>
  <c r="L698" i="47"/>
  <c r="F698" i="47"/>
  <c r="E705" i="47"/>
  <c r="I705" i="47"/>
  <c r="Q705" i="47"/>
  <c r="K705" i="47"/>
  <c r="O705" i="47"/>
  <c r="G705" i="47"/>
  <c r="I698" i="47"/>
  <c r="E698" i="47"/>
  <c r="M698" i="47"/>
  <c r="Q698" i="47"/>
  <c r="G698" i="47"/>
  <c r="C698" i="47"/>
  <c r="O698" i="47"/>
  <c r="K698" i="47"/>
  <c r="C691" i="47"/>
  <c r="G691" i="47"/>
  <c r="K691" i="47"/>
  <c r="O691" i="47"/>
  <c r="C273" i="95"/>
  <c r="C259" i="95"/>
  <c r="H706" i="47" l="1"/>
  <c r="H124" i="47" s="1"/>
  <c r="P706" i="47"/>
  <c r="P124" i="47" s="1"/>
  <c r="N706" i="47"/>
  <c r="N124" i="47" s="1"/>
  <c r="L706" i="47"/>
  <c r="L124" i="47" s="1"/>
  <c r="M706" i="47"/>
  <c r="M124" i="47" s="1"/>
  <c r="K706" i="47"/>
  <c r="K124" i="47" s="1"/>
  <c r="J706" i="47"/>
  <c r="J124" i="47" s="1"/>
  <c r="I706" i="47"/>
  <c r="I124" i="47" s="1"/>
  <c r="F706" i="47"/>
  <c r="F124" i="47" s="1"/>
  <c r="E706" i="47"/>
  <c r="E124" i="47" s="1"/>
  <c r="D706" i="47"/>
  <c r="D124" i="47" s="1"/>
  <c r="C706" i="47"/>
  <c r="C124" i="47" s="1"/>
  <c r="Q706" i="47"/>
  <c r="Q124" i="47" s="1"/>
  <c r="G706" i="47"/>
  <c r="G124" i="47" s="1"/>
  <c r="O706" i="47"/>
  <c r="O124" i="47" s="1"/>
  <c r="C230" i="30" l="1"/>
  <c r="Q838" i="95" l="1"/>
  <c r="P838" i="95"/>
  <c r="O838" i="95"/>
  <c r="N838" i="95"/>
  <c r="M838" i="95"/>
  <c r="L838" i="95"/>
  <c r="K838" i="95"/>
  <c r="J838" i="95"/>
  <c r="I838" i="95"/>
  <c r="H838" i="95"/>
  <c r="G838" i="95"/>
  <c r="F838" i="95"/>
  <c r="E838" i="95"/>
  <c r="D838" i="95"/>
  <c r="C838" i="95"/>
  <c r="Q837" i="95"/>
  <c r="P837" i="95"/>
  <c r="O837" i="95"/>
  <c r="N837" i="95"/>
  <c r="M837" i="95"/>
  <c r="L837" i="95"/>
  <c r="K837" i="95"/>
  <c r="J837" i="95"/>
  <c r="I837" i="95"/>
  <c r="H837" i="95"/>
  <c r="G837" i="95"/>
  <c r="F837" i="95"/>
  <c r="E837" i="95"/>
  <c r="D837" i="95"/>
  <c r="C837" i="95"/>
  <c r="Q836" i="95"/>
  <c r="P836" i="95"/>
  <c r="O836" i="95"/>
  <c r="N836" i="95"/>
  <c r="M836" i="95"/>
  <c r="L836" i="95"/>
  <c r="K836" i="95"/>
  <c r="J836" i="95"/>
  <c r="I836" i="95"/>
  <c r="H836" i="95"/>
  <c r="G836" i="95"/>
  <c r="F836" i="95"/>
  <c r="E836" i="95"/>
  <c r="D836" i="95"/>
  <c r="C836" i="95"/>
  <c r="Q835" i="95"/>
  <c r="P835" i="95"/>
  <c r="O835" i="95"/>
  <c r="N835" i="95"/>
  <c r="M835" i="95"/>
  <c r="L835" i="95"/>
  <c r="K835" i="95"/>
  <c r="J835" i="95"/>
  <c r="I835" i="95"/>
  <c r="H835" i="95"/>
  <c r="G835" i="95"/>
  <c r="F835" i="95"/>
  <c r="E835" i="95"/>
  <c r="D835" i="95"/>
  <c r="C835" i="95"/>
  <c r="Q834" i="95"/>
  <c r="P834" i="95"/>
  <c r="O834" i="95"/>
  <c r="N834" i="95"/>
  <c r="M834" i="95"/>
  <c r="L834" i="95"/>
  <c r="K834" i="95"/>
  <c r="J834" i="95"/>
  <c r="I834" i="95"/>
  <c r="H834" i="95"/>
  <c r="G834" i="95"/>
  <c r="F834" i="95"/>
  <c r="E834" i="95"/>
  <c r="D834" i="95"/>
  <c r="C834" i="95"/>
  <c r="Q833" i="95"/>
  <c r="P833" i="95"/>
  <c r="O833" i="95"/>
  <c r="N833" i="95"/>
  <c r="M833" i="95"/>
  <c r="L833" i="95"/>
  <c r="K833" i="95"/>
  <c r="J833" i="95"/>
  <c r="I833" i="95"/>
  <c r="H833" i="95"/>
  <c r="G833" i="95"/>
  <c r="F833" i="95"/>
  <c r="E833" i="95"/>
  <c r="D833" i="95"/>
  <c r="Q831" i="95"/>
  <c r="P831" i="95"/>
  <c r="O831" i="95"/>
  <c r="N831" i="95"/>
  <c r="M831" i="95"/>
  <c r="L831" i="95"/>
  <c r="K831" i="95"/>
  <c r="J831" i="95"/>
  <c r="I831" i="95"/>
  <c r="H831" i="95"/>
  <c r="G831" i="95"/>
  <c r="F831" i="95"/>
  <c r="E831" i="95"/>
  <c r="D831" i="95"/>
  <c r="C831" i="95"/>
  <c r="Q830" i="95"/>
  <c r="P830" i="95"/>
  <c r="O830" i="95"/>
  <c r="N830" i="95"/>
  <c r="M830" i="95"/>
  <c r="L830" i="95"/>
  <c r="K830" i="95"/>
  <c r="J830" i="95"/>
  <c r="I830" i="95"/>
  <c r="H830" i="95"/>
  <c r="G830" i="95"/>
  <c r="F830" i="95"/>
  <c r="E830" i="95"/>
  <c r="D830" i="95"/>
  <c r="C830" i="95"/>
  <c r="Q829" i="95"/>
  <c r="P829" i="95"/>
  <c r="O829" i="95"/>
  <c r="N829" i="95"/>
  <c r="M829" i="95"/>
  <c r="L829" i="95"/>
  <c r="K829" i="95"/>
  <c r="J829" i="95"/>
  <c r="I829" i="95"/>
  <c r="H829" i="95"/>
  <c r="G829" i="95"/>
  <c r="F829" i="95"/>
  <c r="E829" i="95"/>
  <c r="D829" i="95"/>
  <c r="C829" i="95"/>
  <c r="Q828" i="95"/>
  <c r="P828" i="95"/>
  <c r="O828" i="95"/>
  <c r="N828" i="95"/>
  <c r="M828" i="95"/>
  <c r="L828" i="95"/>
  <c r="K828" i="95"/>
  <c r="J828" i="95"/>
  <c r="I828" i="95"/>
  <c r="H828" i="95"/>
  <c r="G828" i="95"/>
  <c r="F828" i="95"/>
  <c r="E828" i="95"/>
  <c r="D828" i="95"/>
  <c r="C828" i="95"/>
  <c r="Q827" i="95"/>
  <c r="P827" i="95"/>
  <c r="O827" i="95"/>
  <c r="N827" i="95"/>
  <c r="M827" i="95"/>
  <c r="L827" i="95"/>
  <c r="K827" i="95"/>
  <c r="J827" i="95"/>
  <c r="I827" i="95"/>
  <c r="H827" i="95"/>
  <c r="G827" i="95"/>
  <c r="F827" i="95"/>
  <c r="E827" i="95"/>
  <c r="D827" i="95"/>
  <c r="C827" i="95"/>
  <c r="Q826" i="95"/>
  <c r="P826" i="95"/>
  <c r="O826" i="95"/>
  <c r="N826" i="95"/>
  <c r="M826" i="95"/>
  <c r="L826" i="95"/>
  <c r="K826" i="95"/>
  <c r="J826" i="95"/>
  <c r="I826" i="95"/>
  <c r="H826" i="95"/>
  <c r="G826" i="95"/>
  <c r="F826" i="95"/>
  <c r="E826" i="95"/>
  <c r="D826" i="95"/>
  <c r="Q824" i="95"/>
  <c r="P824" i="95"/>
  <c r="O824" i="95"/>
  <c r="N824" i="95"/>
  <c r="M824" i="95"/>
  <c r="L824" i="95"/>
  <c r="K824" i="95"/>
  <c r="J824" i="95"/>
  <c r="I824" i="95"/>
  <c r="H824" i="95"/>
  <c r="G824" i="95"/>
  <c r="F824" i="95"/>
  <c r="E824" i="95"/>
  <c r="D824" i="95"/>
  <c r="C824" i="95"/>
  <c r="Q823" i="95"/>
  <c r="P823" i="95"/>
  <c r="O823" i="95"/>
  <c r="N823" i="95"/>
  <c r="M823" i="95"/>
  <c r="L823" i="95"/>
  <c r="K823" i="95"/>
  <c r="J823" i="95"/>
  <c r="I823" i="95"/>
  <c r="H823" i="95"/>
  <c r="G823" i="95"/>
  <c r="F823" i="95"/>
  <c r="E823" i="95"/>
  <c r="D823" i="95"/>
  <c r="C823" i="95"/>
  <c r="Q822" i="95"/>
  <c r="P822" i="95"/>
  <c r="O822" i="95"/>
  <c r="N822" i="95"/>
  <c r="M822" i="95"/>
  <c r="L822" i="95"/>
  <c r="K822" i="95"/>
  <c r="J822" i="95"/>
  <c r="I822" i="95"/>
  <c r="H822" i="95"/>
  <c r="G822" i="95"/>
  <c r="F822" i="95"/>
  <c r="E822" i="95"/>
  <c r="D822" i="95"/>
  <c r="C822" i="95"/>
  <c r="Q821" i="95"/>
  <c r="P821" i="95"/>
  <c r="O821" i="95"/>
  <c r="N821" i="95"/>
  <c r="M821" i="95"/>
  <c r="L821" i="95"/>
  <c r="K821" i="95"/>
  <c r="J821" i="95"/>
  <c r="I821" i="95"/>
  <c r="H821" i="95"/>
  <c r="G821" i="95"/>
  <c r="F821" i="95"/>
  <c r="E821" i="95"/>
  <c r="D821" i="95"/>
  <c r="C821" i="95"/>
  <c r="Q820" i="95"/>
  <c r="P820" i="95"/>
  <c r="O820" i="95"/>
  <c r="N820" i="95"/>
  <c r="M820" i="95"/>
  <c r="L820" i="95"/>
  <c r="K820" i="95"/>
  <c r="J820" i="95"/>
  <c r="I820" i="95"/>
  <c r="H820" i="95"/>
  <c r="G820" i="95"/>
  <c r="F820" i="95"/>
  <c r="E820" i="95"/>
  <c r="D820" i="95"/>
  <c r="C820" i="95"/>
  <c r="Q819" i="95"/>
  <c r="P819" i="95"/>
  <c r="O819" i="95"/>
  <c r="N819" i="95"/>
  <c r="M819" i="95"/>
  <c r="L819" i="95"/>
  <c r="K819" i="95"/>
  <c r="J819" i="95"/>
  <c r="I819" i="95"/>
  <c r="H819" i="95"/>
  <c r="G819" i="95"/>
  <c r="F819" i="95"/>
  <c r="E819" i="95"/>
  <c r="D819" i="95"/>
  <c r="Q817" i="95"/>
  <c r="P817" i="95"/>
  <c r="O817" i="95"/>
  <c r="N817" i="95"/>
  <c r="M817" i="95"/>
  <c r="L817" i="95"/>
  <c r="K817" i="95"/>
  <c r="J817" i="95"/>
  <c r="I817" i="95"/>
  <c r="H817" i="95"/>
  <c r="G817" i="95"/>
  <c r="F817" i="95"/>
  <c r="E817" i="95"/>
  <c r="D817" i="95"/>
  <c r="C817" i="95"/>
  <c r="Q816" i="95"/>
  <c r="P816" i="95"/>
  <c r="O816" i="95"/>
  <c r="N816" i="95"/>
  <c r="M816" i="95"/>
  <c r="L816" i="95"/>
  <c r="K816" i="95"/>
  <c r="J816" i="95"/>
  <c r="I816" i="95"/>
  <c r="H816" i="95"/>
  <c r="G816" i="95"/>
  <c r="F816" i="95"/>
  <c r="E816" i="95"/>
  <c r="D816" i="95"/>
  <c r="C816" i="95"/>
  <c r="Q815" i="95"/>
  <c r="P815" i="95"/>
  <c r="O815" i="95"/>
  <c r="N815" i="95"/>
  <c r="M815" i="95"/>
  <c r="L815" i="95"/>
  <c r="K815" i="95"/>
  <c r="J815" i="95"/>
  <c r="I815" i="95"/>
  <c r="H815" i="95"/>
  <c r="G815" i="95"/>
  <c r="F815" i="95"/>
  <c r="E815" i="95"/>
  <c r="D815" i="95"/>
  <c r="C815" i="95"/>
  <c r="Q814" i="95"/>
  <c r="P814" i="95"/>
  <c r="O814" i="95"/>
  <c r="N814" i="95"/>
  <c r="M814" i="95"/>
  <c r="L814" i="95"/>
  <c r="K814" i="95"/>
  <c r="J814" i="95"/>
  <c r="I814" i="95"/>
  <c r="H814" i="95"/>
  <c r="G814" i="95"/>
  <c r="F814" i="95"/>
  <c r="E814" i="95"/>
  <c r="D814" i="95"/>
  <c r="C814" i="95"/>
  <c r="Q813" i="95"/>
  <c r="P813" i="95"/>
  <c r="O813" i="95"/>
  <c r="N813" i="95"/>
  <c r="M813" i="95"/>
  <c r="L813" i="95"/>
  <c r="K813" i="95"/>
  <c r="J813" i="95"/>
  <c r="I813" i="95"/>
  <c r="H813" i="95"/>
  <c r="G813" i="95"/>
  <c r="F813" i="95"/>
  <c r="E813" i="95"/>
  <c r="D813" i="95"/>
  <c r="C813" i="95"/>
  <c r="Q812" i="95"/>
  <c r="P812" i="95"/>
  <c r="O812" i="95"/>
  <c r="N812" i="95"/>
  <c r="M812" i="95"/>
  <c r="L812" i="95"/>
  <c r="K812" i="95"/>
  <c r="J812" i="95"/>
  <c r="I812" i="95"/>
  <c r="H812" i="95"/>
  <c r="G812" i="95"/>
  <c r="F812" i="95"/>
  <c r="E812" i="95"/>
  <c r="D812" i="95"/>
  <c r="Q803" i="95"/>
  <c r="P803" i="95"/>
  <c r="O803" i="95"/>
  <c r="N803" i="95"/>
  <c r="M803" i="95"/>
  <c r="L803" i="95"/>
  <c r="K803" i="95"/>
  <c r="J803" i="95"/>
  <c r="I803" i="95"/>
  <c r="H803" i="95"/>
  <c r="G803" i="95"/>
  <c r="F803" i="95"/>
  <c r="E803" i="95"/>
  <c r="D803" i="95"/>
  <c r="C803" i="95"/>
  <c r="Q802" i="95"/>
  <c r="P802" i="95"/>
  <c r="O802" i="95"/>
  <c r="N802" i="95"/>
  <c r="M802" i="95"/>
  <c r="L802" i="95"/>
  <c r="K802" i="95"/>
  <c r="J802" i="95"/>
  <c r="I802" i="95"/>
  <c r="H802" i="95"/>
  <c r="G802" i="95"/>
  <c r="F802" i="95"/>
  <c r="E802" i="95"/>
  <c r="D802" i="95"/>
  <c r="C802" i="95"/>
  <c r="Q801" i="95"/>
  <c r="P801" i="95"/>
  <c r="O801" i="95"/>
  <c r="N801" i="95"/>
  <c r="M801" i="95"/>
  <c r="L801" i="95"/>
  <c r="K801" i="95"/>
  <c r="J801" i="95"/>
  <c r="I801" i="95"/>
  <c r="H801" i="95"/>
  <c r="G801" i="95"/>
  <c r="F801" i="95"/>
  <c r="E801" i="95"/>
  <c r="D801" i="95"/>
  <c r="C801" i="95"/>
  <c r="Q800" i="95"/>
  <c r="P800" i="95"/>
  <c r="O800" i="95"/>
  <c r="N800" i="95"/>
  <c r="M800" i="95"/>
  <c r="L800" i="95"/>
  <c r="K800" i="95"/>
  <c r="J800" i="95"/>
  <c r="I800" i="95"/>
  <c r="H800" i="95"/>
  <c r="G800" i="95"/>
  <c r="F800" i="95"/>
  <c r="E800" i="95"/>
  <c r="D800" i="95"/>
  <c r="C800" i="95"/>
  <c r="Q799" i="95"/>
  <c r="P799" i="95"/>
  <c r="O799" i="95"/>
  <c r="N799" i="95"/>
  <c r="M799" i="95"/>
  <c r="L799" i="95"/>
  <c r="K799" i="95"/>
  <c r="J799" i="95"/>
  <c r="I799" i="95"/>
  <c r="H799" i="95"/>
  <c r="G799" i="95"/>
  <c r="F799" i="95"/>
  <c r="E799" i="95"/>
  <c r="D799" i="95"/>
  <c r="C799" i="95"/>
  <c r="Q798" i="95"/>
  <c r="P798" i="95"/>
  <c r="O798" i="95"/>
  <c r="N798" i="95"/>
  <c r="M798" i="95"/>
  <c r="L798" i="95"/>
  <c r="K798" i="95"/>
  <c r="J798" i="95"/>
  <c r="I798" i="95"/>
  <c r="H798" i="95"/>
  <c r="G798" i="95"/>
  <c r="F798" i="95"/>
  <c r="E798" i="95"/>
  <c r="D798" i="95"/>
  <c r="Q796" i="95"/>
  <c r="P796" i="95"/>
  <c r="O796" i="95"/>
  <c r="N796" i="95"/>
  <c r="M796" i="95"/>
  <c r="L796" i="95"/>
  <c r="K796" i="95"/>
  <c r="J796" i="95"/>
  <c r="I796" i="95"/>
  <c r="H796" i="95"/>
  <c r="G796" i="95"/>
  <c r="F796" i="95"/>
  <c r="E796" i="95"/>
  <c r="D796" i="95"/>
  <c r="C796" i="95"/>
  <c r="Q795" i="95"/>
  <c r="P795" i="95"/>
  <c r="O795" i="95"/>
  <c r="N795" i="95"/>
  <c r="M795" i="95"/>
  <c r="L795" i="95"/>
  <c r="K795" i="95"/>
  <c r="J795" i="95"/>
  <c r="I795" i="95"/>
  <c r="H795" i="95"/>
  <c r="G795" i="95"/>
  <c r="F795" i="95"/>
  <c r="E795" i="95"/>
  <c r="D795" i="95"/>
  <c r="C795" i="95"/>
  <c r="Q794" i="95"/>
  <c r="P794" i="95"/>
  <c r="O794" i="95"/>
  <c r="N794" i="95"/>
  <c r="M794" i="95"/>
  <c r="L794" i="95"/>
  <c r="K794" i="95"/>
  <c r="J794" i="95"/>
  <c r="I794" i="95"/>
  <c r="H794" i="95"/>
  <c r="G794" i="95"/>
  <c r="F794" i="95"/>
  <c r="E794" i="95"/>
  <c r="D794" i="95"/>
  <c r="C794" i="95"/>
  <c r="Q793" i="95"/>
  <c r="P793" i="95"/>
  <c r="O793" i="95"/>
  <c r="N793" i="95"/>
  <c r="M793" i="95"/>
  <c r="L793" i="95"/>
  <c r="K793" i="95"/>
  <c r="J793" i="95"/>
  <c r="I793" i="95"/>
  <c r="H793" i="95"/>
  <c r="G793" i="95"/>
  <c r="F793" i="95"/>
  <c r="E793" i="95"/>
  <c r="D793" i="95"/>
  <c r="C793" i="95"/>
  <c r="Q792" i="95"/>
  <c r="P792" i="95"/>
  <c r="O792" i="95"/>
  <c r="N792" i="95"/>
  <c r="M792" i="95"/>
  <c r="L792" i="95"/>
  <c r="K792" i="95"/>
  <c r="J792" i="95"/>
  <c r="I792" i="95"/>
  <c r="H792" i="95"/>
  <c r="G792" i="95"/>
  <c r="F792" i="95"/>
  <c r="E792" i="95"/>
  <c r="D792" i="95"/>
  <c r="C792" i="95"/>
  <c r="Q791" i="95"/>
  <c r="P791" i="95"/>
  <c r="O791" i="95"/>
  <c r="N791" i="95"/>
  <c r="M791" i="95"/>
  <c r="L791" i="95"/>
  <c r="K791" i="95"/>
  <c r="J791" i="95"/>
  <c r="I791" i="95"/>
  <c r="H791" i="95"/>
  <c r="G791" i="95"/>
  <c r="F791" i="95"/>
  <c r="E791" i="95"/>
  <c r="D791" i="95"/>
  <c r="Q789" i="95"/>
  <c r="P789" i="95"/>
  <c r="O789" i="95"/>
  <c r="N789" i="95"/>
  <c r="M789" i="95"/>
  <c r="L789" i="95"/>
  <c r="K789" i="95"/>
  <c r="J789" i="95"/>
  <c r="I789" i="95"/>
  <c r="H789" i="95"/>
  <c r="G789" i="95"/>
  <c r="F789" i="95"/>
  <c r="E789" i="95"/>
  <c r="D789" i="95"/>
  <c r="C789" i="95"/>
  <c r="Q788" i="95"/>
  <c r="P788" i="95"/>
  <c r="O788" i="95"/>
  <c r="N788" i="95"/>
  <c r="M788" i="95"/>
  <c r="L788" i="95"/>
  <c r="K788" i="95"/>
  <c r="J788" i="95"/>
  <c r="I788" i="95"/>
  <c r="H788" i="95"/>
  <c r="G788" i="95"/>
  <c r="F788" i="95"/>
  <c r="E788" i="95"/>
  <c r="D788" i="95"/>
  <c r="C788" i="95"/>
  <c r="Q787" i="95"/>
  <c r="P787" i="95"/>
  <c r="O787" i="95"/>
  <c r="N787" i="95"/>
  <c r="M787" i="95"/>
  <c r="L787" i="95"/>
  <c r="K787" i="95"/>
  <c r="J787" i="95"/>
  <c r="I787" i="95"/>
  <c r="H787" i="95"/>
  <c r="G787" i="95"/>
  <c r="F787" i="95"/>
  <c r="E787" i="95"/>
  <c r="D787" i="95"/>
  <c r="C787" i="95"/>
  <c r="Q786" i="95"/>
  <c r="P786" i="95"/>
  <c r="O786" i="95"/>
  <c r="N786" i="95"/>
  <c r="M786" i="95"/>
  <c r="L786" i="95"/>
  <c r="K786" i="95"/>
  <c r="J786" i="95"/>
  <c r="I786" i="95"/>
  <c r="H786" i="95"/>
  <c r="G786" i="95"/>
  <c r="F786" i="95"/>
  <c r="E786" i="95"/>
  <c r="D786" i="95"/>
  <c r="C786" i="95"/>
  <c r="Q785" i="95"/>
  <c r="P785" i="95"/>
  <c r="O785" i="95"/>
  <c r="N785" i="95"/>
  <c r="M785" i="95"/>
  <c r="L785" i="95"/>
  <c r="K785" i="95"/>
  <c r="J785" i="95"/>
  <c r="I785" i="95"/>
  <c r="H785" i="95"/>
  <c r="G785" i="95"/>
  <c r="F785" i="95"/>
  <c r="E785" i="95"/>
  <c r="D785" i="95"/>
  <c r="C785" i="95"/>
  <c r="Q784" i="95"/>
  <c r="P784" i="95"/>
  <c r="O784" i="95"/>
  <c r="N784" i="95"/>
  <c r="M784" i="95"/>
  <c r="L784" i="95"/>
  <c r="K784" i="95"/>
  <c r="J784" i="95"/>
  <c r="I784" i="95"/>
  <c r="H784" i="95"/>
  <c r="G784" i="95"/>
  <c r="F784" i="95"/>
  <c r="E784" i="95"/>
  <c r="D784" i="95"/>
  <c r="Q782" i="95"/>
  <c r="P782" i="95"/>
  <c r="O782" i="95"/>
  <c r="N782" i="95"/>
  <c r="M782" i="95"/>
  <c r="L782" i="95"/>
  <c r="K782" i="95"/>
  <c r="J782" i="95"/>
  <c r="I782" i="95"/>
  <c r="H782" i="95"/>
  <c r="G782" i="95"/>
  <c r="F782" i="95"/>
  <c r="E782" i="95"/>
  <c r="D782" i="95"/>
  <c r="C782" i="95"/>
  <c r="Q781" i="95"/>
  <c r="P781" i="95"/>
  <c r="O781" i="95"/>
  <c r="N781" i="95"/>
  <c r="M781" i="95"/>
  <c r="L781" i="95"/>
  <c r="K781" i="95"/>
  <c r="J781" i="95"/>
  <c r="I781" i="95"/>
  <c r="H781" i="95"/>
  <c r="G781" i="95"/>
  <c r="F781" i="95"/>
  <c r="E781" i="95"/>
  <c r="D781" i="95"/>
  <c r="C781" i="95"/>
  <c r="Q780" i="95"/>
  <c r="P780" i="95"/>
  <c r="O780" i="95"/>
  <c r="N780" i="95"/>
  <c r="M780" i="95"/>
  <c r="L780" i="95"/>
  <c r="K780" i="95"/>
  <c r="J780" i="95"/>
  <c r="I780" i="95"/>
  <c r="H780" i="95"/>
  <c r="G780" i="95"/>
  <c r="F780" i="95"/>
  <c r="E780" i="95"/>
  <c r="D780" i="95"/>
  <c r="C780" i="95"/>
  <c r="Q779" i="95"/>
  <c r="P779" i="95"/>
  <c r="O779" i="95"/>
  <c r="N779" i="95"/>
  <c r="M779" i="95"/>
  <c r="L779" i="95"/>
  <c r="K779" i="95"/>
  <c r="J779" i="95"/>
  <c r="I779" i="95"/>
  <c r="H779" i="95"/>
  <c r="G779" i="95"/>
  <c r="F779" i="95"/>
  <c r="E779" i="95"/>
  <c r="D779" i="95"/>
  <c r="C779" i="95"/>
  <c r="Q778" i="95"/>
  <c r="P778" i="95"/>
  <c r="O778" i="95"/>
  <c r="N778" i="95"/>
  <c r="M778" i="95"/>
  <c r="L778" i="95"/>
  <c r="K778" i="95"/>
  <c r="J778" i="95"/>
  <c r="I778" i="95"/>
  <c r="H778" i="95"/>
  <c r="G778" i="95"/>
  <c r="F778" i="95"/>
  <c r="E778" i="95"/>
  <c r="D778" i="95"/>
  <c r="C778" i="95"/>
  <c r="Q777" i="95"/>
  <c r="P777" i="95"/>
  <c r="O777" i="95"/>
  <c r="N777" i="95"/>
  <c r="M777" i="95"/>
  <c r="L777" i="95"/>
  <c r="K777" i="95"/>
  <c r="J777" i="95"/>
  <c r="I777" i="95"/>
  <c r="H777" i="95"/>
  <c r="G777" i="95"/>
  <c r="F777" i="95"/>
  <c r="E777" i="95"/>
  <c r="D777" i="95"/>
  <c r="Q775" i="95"/>
  <c r="P775" i="95"/>
  <c r="O775" i="95"/>
  <c r="N775" i="95"/>
  <c r="M775" i="95"/>
  <c r="L775" i="95"/>
  <c r="K775" i="95"/>
  <c r="J775" i="95"/>
  <c r="I775" i="95"/>
  <c r="H775" i="95"/>
  <c r="G775" i="95"/>
  <c r="F775" i="95"/>
  <c r="E775" i="95"/>
  <c r="D775" i="95"/>
  <c r="C775" i="95"/>
  <c r="Q774" i="95"/>
  <c r="P774" i="95"/>
  <c r="O774" i="95"/>
  <c r="N774" i="95"/>
  <c r="M774" i="95"/>
  <c r="L774" i="95"/>
  <c r="K774" i="95"/>
  <c r="J774" i="95"/>
  <c r="I774" i="95"/>
  <c r="H774" i="95"/>
  <c r="G774" i="95"/>
  <c r="F774" i="95"/>
  <c r="E774" i="95"/>
  <c r="D774" i="95"/>
  <c r="C774" i="95"/>
  <c r="Q773" i="95"/>
  <c r="P773" i="95"/>
  <c r="O773" i="95"/>
  <c r="N773" i="95"/>
  <c r="M773" i="95"/>
  <c r="L773" i="95"/>
  <c r="K773" i="95"/>
  <c r="J773" i="95"/>
  <c r="I773" i="95"/>
  <c r="H773" i="95"/>
  <c r="G773" i="95"/>
  <c r="F773" i="95"/>
  <c r="E773" i="95"/>
  <c r="D773" i="95"/>
  <c r="C773" i="95"/>
  <c r="Q772" i="95"/>
  <c r="P772" i="95"/>
  <c r="O772" i="95"/>
  <c r="N772" i="95"/>
  <c r="M772" i="95"/>
  <c r="L772" i="95"/>
  <c r="K772" i="95"/>
  <c r="J772" i="95"/>
  <c r="I772" i="95"/>
  <c r="H772" i="95"/>
  <c r="G772" i="95"/>
  <c r="F772" i="95"/>
  <c r="E772" i="95"/>
  <c r="D772" i="95"/>
  <c r="C772" i="95"/>
  <c r="Q771" i="95"/>
  <c r="P771" i="95"/>
  <c r="O771" i="95"/>
  <c r="N771" i="95"/>
  <c r="M771" i="95"/>
  <c r="L771" i="95"/>
  <c r="K771" i="95"/>
  <c r="J771" i="95"/>
  <c r="I771" i="95"/>
  <c r="H771" i="95"/>
  <c r="G771" i="95"/>
  <c r="F771" i="95"/>
  <c r="E771" i="95"/>
  <c r="D771" i="95"/>
  <c r="C771" i="95"/>
  <c r="Q770" i="95"/>
  <c r="P770" i="95"/>
  <c r="O770" i="95"/>
  <c r="N770" i="95"/>
  <c r="M770" i="95"/>
  <c r="L770" i="95"/>
  <c r="K770" i="95"/>
  <c r="J770" i="95"/>
  <c r="I770" i="95"/>
  <c r="H770" i="95"/>
  <c r="G770" i="95"/>
  <c r="F770" i="95"/>
  <c r="E770" i="95"/>
  <c r="D770" i="95"/>
  <c r="Q768" i="95"/>
  <c r="P768" i="95"/>
  <c r="O768" i="95"/>
  <c r="N768" i="95"/>
  <c r="M768" i="95"/>
  <c r="L768" i="95"/>
  <c r="K768" i="95"/>
  <c r="J768" i="95"/>
  <c r="I768" i="95"/>
  <c r="H768" i="95"/>
  <c r="G768" i="95"/>
  <c r="F768" i="95"/>
  <c r="E768" i="95"/>
  <c r="D768" i="95"/>
  <c r="C768" i="95"/>
  <c r="Q767" i="95"/>
  <c r="P767" i="95"/>
  <c r="O767" i="95"/>
  <c r="N767" i="95"/>
  <c r="M767" i="95"/>
  <c r="L767" i="95"/>
  <c r="K767" i="95"/>
  <c r="J767" i="95"/>
  <c r="I767" i="95"/>
  <c r="H767" i="95"/>
  <c r="G767" i="95"/>
  <c r="F767" i="95"/>
  <c r="E767" i="95"/>
  <c r="D767" i="95"/>
  <c r="C767" i="95"/>
  <c r="Q766" i="95"/>
  <c r="P766" i="95"/>
  <c r="O766" i="95"/>
  <c r="N766" i="95"/>
  <c r="M766" i="95"/>
  <c r="L766" i="95"/>
  <c r="K766" i="95"/>
  <c r="J766" i="95"/>
  <c r="I766" i="95"/>
  <c r="H766" i="95"/>
  <c r="G766" i="95"/>
  <c r="F766" i="95"/>
  <c r="E766" i="95"/>
  <c r="D766" i="95"/>
  <c r="C766" i="95"/>
  <c r="Q765" i="95"/>
  <c r="P765" i="95"/>
  <c r="O765" i="95"/>
  <c r="N765" i="95"/>
  <c r="M765" i="95"/>
  <c r="L765" i="95"/>
  <c r="K765" i="95"/>
  <c r="J765" i="95"/>
  <c r="I765" i="95"/>
  <c r="H765" i="95"/>
  <c r="G765" i="95"/>
  <c r="F765" i="95"/>
  <c r="E765" i="95"/>
  <c r="D765" i="95"/>
  <c r="C765" i="95"/>
  <c r="Q764" i="95"/>
  <c r="P764" i="95"/>
  <c r="O764" i="95"/>
  <c r="N764" i="95"/>
  <c r="M764" i="95"/>
  <c r="L764" i="95"/>
  <c r="K764" i="95"/>
  <c r="J764" i="95"/>
  <c r="I764" i="95"/>
  <c r="H764" i="95"/>
  <c r="G764" i="95"/>
  <c r="F764" i="95"/>
  <c r="E764" i="95"/>
  <c r="D764" i="95"/>
  <c r="C764" i="95"/>
  <c r="Q763" i="95"/>
  <c r="P763" i="95"/>
  <c r="O763" i="95"/>
  <c r="N763" i="95"/>
  <c r="M763" i="95"/>
  <c r="L763" i="95"/>
  <c r="K763" i="95"/>
  <c r="J763" i="95"/>
  <c r="I763" i="95"/>
  <c r="H763" i="95"/>
  <c r="G763" i="95"/>
  <c r="F763" i="95"/>
  <c r="E763" i="95"/>
  <c r="D763" i="95"/>
  <c r="Q761" i="95"/>
  <c r="P761" i="95"/>
  <c r="O761" i="95"/>
  <c r="N761" i="95"/>
  <c r="M761" i="95"/>
  <c r="L761" i="95"/>
  <c r="K761" i="95"/>
  <c r="J761" i="95"/>
  <c r="I761" i="95"/>
  <c r="H761" i="95"/>
  <c r="G761" i="95"/>
  <c r="F761" i="95"/>
  <c r="E761" i="95"/>
  <c r="D761" i="95"/>
  <c r="C761" i="95"/>
  <c r="Q760" i="95"/>
  <c r="P760" i="95"/>
  <c r="O760" i="95"/>
  <c r="N760" i="95"/>
  <c r="M760" i="95"/>
  <c r="L760" i="95"/>
  <c r="K760" i="95"/>
  <c r="J760" i="95"/>
  <c r="I760" i="95"/>
  <c r="H760" i="95"/>
  <c r="G760" i="95"/>
  <c r="F760" i="95"/>
  <c r="E760" i="95"/>
  <c r="D760" i="95"/>
  <c r="C760" i="95"/>
  <c r="Q759" i="95"/>
  <c r="P759" i="95"/>
  <c r="O759" i="95"/>
  <c r="N759" i="95"/>
  <c r="M759" i="95"/>
  <c r="L759" i="95"/>
  <c r="K759" i="95"/>
  <c r="J759" i="95"/>
  <c r="I759" i="95"/>
  <c r="H759" i="95"/>
  <c r="G759" i="95"/>
  <c r="F759" i="95"/>
  <c r="E759" i="95"/>
  <c r="D759" i="95"/>
  <c r="C759" i="95"/>
  <c r="Q758" i="95"/>
  <c r="P758" i="95"/>
  <c r="O758" i="95"/>
  <c r="N758" i="95"/>
  <c r="M758" i="95"/>
  <c r="L758" i="95"/>
  <c r="K758" i="95"/>
  <c r="J758" i="95"/>
  <c r="I758" i="95"/>
  <c r="H758" i="95"/>
  <c r="G758" i="95"/>
  <c r="F758" i="95"/>
  <c r="E758" i="95"/>
  <c r="D758" i="95"/>
  <c r="C758" i="95"/>
  <c r="Q757" i="95"/>
  <c r="P757" i="95"/>
  <c r="O757" i="95"/>
  <c r="N757" i="95"/>
  <c r="M757" i="95"/>
  <c r="L757" i="95"/>
  <c r="K757" i="95"/>
  <c r="J757" i="95"/>
  <c r="I757" i="95"/>
  <c r="H757" i="95"/>
  <c r="G757" i="95"/>
  <c r="F757" i="95"/>
  <c r="E757" i="95"/>
  <c r="D757" i="95"/>
  <c r="C757" i="95"/>
  <c r="Q756" i="95"/>
  <c r="P756" i="95"/>
  <c r="O756" i="95"/>
  <c r="N756" i="95"/>
  <c r="M756" i="95"/>
  <c r="L756" i="95"/>
  <c r="K756" i="95"/>
  <c r="J756" i="95"/>
  <c r="I756" i="95"/>
  <c r="H756" i="95"/>
  <c r="G756" i="95"/>
  <c r="F756" i="95"/>
  <c r="E756" i="95"/>
  <c r="D756" i="95"/>
  <c r="Q754" i="95"/>
  <c r="P754" i="95"/>
  <c r="O754" i="95"/>
  <c r="N754" i="95"/>
  <c r="M754" i="95"/>
  <c r="L754" i="95"/>
  <c r="K754" i="95"/>
  <c r="J754" i="95"/>
  <c r="I754" i="95"/>
  <c r="H754" i="95"/>
  <c r="G754" i="95"/>
  <c r="F754" i="95"/>
  <c r="E754" i="95"/>
  <c r="D754" i="95"/>
  <c r="C754" i="95"/>
  <c r="Q753" i="95"/>
  <c r="P753" i="95"/>
  <c r="O753" i="95"/>
  <c r="N753" i="95"/>
  <c r="M753" i="95"/>
  <c r="L753" i="95"/>
  <c r="K753" i="95"/>
  <c r="J753" i="95"/>
  <c r="I753" i="95"/>
  <c r="H753" i="95"/>
  <c r="G753" i="95"/>
  <c r="F753" i="95"/>
  <c r="E753" i="95"/>
  <c r="D753" i="95"/>
  <c r="C753" i="95"/>
  <c r="Q752" i="95"/>
  <c r="P752" i="95"/>
  <c r="O752" i="95"/>
  <c r="N752" i="95"/>
  <c r="M752" i="95"/>
  <c r="L752" i="95"/>
  <c r="K752" i="95"/>
  <c r="J752" i="95"/>
  <c r="I752" i="95"/>
  <c r="H752" i="95"/>
  <c r="G752" i="95"/>
  <c r="F752" i="95"/>
  <c r="E752" i="95"/>
  <c r="D752" i="95"/>
  <c r="C752" i="95"/>
  <c r="Q751" i="95"/>
  <c r="P751" i="95"/>
  <c r="O751" i="95"/>
  <c r="N751" i="95"/>
  <c r="M751" i="95"/>
  <c r="L751" i="95"/>
  <c r="K751" i="95"/>
  <c r="J751" i="95"/>
  <c r="I751" i="95"/>
  <c r="H751" i="95"/>
  <c r="G751" i="95"/>
  <c r="F751" i="95"/>
  <c r="E751" i="95"/>
  <c r="D751" i="95"/>
  <c r="C751" i="95"/>
  <c r="Q750" i="95"/>
  <c r="P750" i="95"/>
  <c r="O750" i="95"/>
  <c r="N750" i="95"/>
  <c r="M750" i="95"/>
  <c r="L750" i="95"/>
  <c r="K750" i="95"/>
  <c r="J750" i="95"/>
  <c r="I750" i="95"/>
  <c r="H750" i="95"/>
  <c r="G750" i="95"/>
  <c r="F750" i="95"/>
  <c r="E750" i="95"/>
  <c r="D750" i="95"/>
  <c r="C750" i="95"/>
  <c r="Q749" i="95"/>
  <c r="P749" i="95"/>
  <c r="O749" i="95"/>
  <c r="N749" i="95"/>
  <c r="M749" i="95"/>
  <c r="L749" i="95"/>
  <c r="K749" i="95"/>
  <c r="J749" i="95"/>
  <c r="I749" i="95"/>
  <c r="H749" i="95"/>
  <c r="G749" i="95"/>
  <c r="F749" i="95"/>
  <c r="E749" i="95"/>
  <c r="D749" i="95"/>
  <c r="Q747" i="95"/>
  <c r="P747" i="95"/>
  <c r="O747" i="95"/>
  <c r="N747" i="95"/>
  <c r="M747" i="95"/>
  <c r="L747" i="95"/>
  <c r="K747" i="95"/>
  <c r="J747" i="95"/>
  <c r="I747" i="95"/>
  <c r="H747" i="95"/>
  <c r="G747" i="95"/>
  <c r="F747" i="95"/>
  <c r="E747" i="95"/>
  <c r="D747" i="95"/>
  <c r="C747" i="95"/>
  <c r="Q746" i="95"/>
  <c r="P746" i="95"/>
  <c r="O746" i="95"/>
  <c r="N746" i="95"/>
  <c r="M746" i="95"/>
  <c r="L746" i="95"/>
  <c r="K746" i="95"/>
  <c r="J746" i="95"/>
  <c r="I746" i="95"/>
  <c r="H746" i="95"/>
  <c r="G746" i="95"/>
  <c r="F746" i="95"/>
  <c r="E746" i="95"/>
  <c r="D746" i="95"/>
  <c r="C746" i="95"/>
  <c r="Q745" i="95"/>
  <c r="P745" i="95"/>
  <c r="O745" i="95"/>
  <c r="N745" i="95"/>
  <c r="M745" i="95"/>
  <c r="L745" i="95"/>
  <c r="K745" i="95"/>
  <c r="J745" i="95"/>
  <c r="I745" i="95"/>
  <c r="H745" i="95"/>
  <c r="G745" i="95"/>
  <c r="F745" i="95"/>
  <c r="E745" i="95"/>
  <c r="D745" i="95"/>
  <c r="C745" i="95"/>
  <c r="Q744" i="95"/>
  <c r="P744" i="95"/>
  <c r="O744" i="95"/>
  <c r="N744" i="95"/>
  <c r="M744" i="95"/>
  <c r="L744" i="95"/>
  <c r="K744" i="95"/>
  <c r="J744" i="95"/>
  <c r="I744" i="95"/>
  <c r="H744" i="95"/>
  <c r="G744" i="95"/>
  <c r="F744" i="95"/>
  <c r="E744" i="95"/>
  <c r="D744" i="95"/>
  <c r="C744" i="95"/>
  <c r="Q743" i="95"/>
  <c r="P743" i="95"/>
  <c r="O743" i="95"/>
  <c r="N743" i="95"/>
  <c r="M743" i="95"/>
  <c r="L743" i="95"/>
  <c r="K743" i="95"/>
  <c r="J743" i="95"/>
  <c r="I743" i="95"/>
  <c r="H743" i="95"/>
  <c r="G743" i="95"/>
  <c r="F743" i="95"/>
  <c r="E743" i="95"/>
  <c r="D743" i="95"/>
  <c r="C743" i="95"/>
  <c r="Q742" i="95"/>
  <c r="P742" i="95"/>
  <c r="O742" i="95"/>
  <c r="N742" i="95"/>
  <c r="M742" i="95"/>
  <c r="L742" i="95"/>
  <c r="K742" i="95"/>
  <c r="J742" i="95"/>
  <c r="I742" i="95"/>
  <c r="H742" i="95"/>
  <c r="G742" i="95"/>
  <c r="F742" i="95"/>
  <c r="E742" i="95"/>
  <c r="D742" i="95"/>
  <c r="Q733" i="95"/>
  <c r="P733" i="95"/>
  <c r="O733" i="95"/>
  <c r="N733" i="95"/>
  <c r="M733" i="95"/>
  <c r="L733" i="95"/>
  <c r="K733" i="95"/>
  <c r="J733" i="95"/>
  <c r="I733" i="95"/>
  <c r="H733" i="95"/>
  <c r="G733" i="95"/>
  <c r="F733" i="95"/>
  <c r="E733" i="95"/>
  <c r="D733" i="95"/>
  <c r="C733" i="95"/>
  <c r="Q732" i="95"/>
  <c r="P732" i="95"/>
  <c r="O732" i="95"/>
  <c r="N732" i="95"/>
  <c r="M732" i="95"/>
  <c r="L732" i="95"/>
  <c r="K732" i="95"/>
  <c r="J732" i="95"/>
  <c r="I732" i="95"/>
  <c r="H732" i="95"/>
  <c r="G732" i="95"/>
  <c r="F732" i="95"/>
  <c r="E732" i="95"/>
  <c r="D732" i="95"/>
  <c r="C732" i="95"/>
  <c r="Q731" i="95"/>
  <c r="P731" i="95"/>
  <c r="O731" i="95"/>
  <c r="N731" i="95"/>
  <c r="M731" i="95"/>
  <c r="L731" i="95"/>
  <c r="K731" i="95"/>
  <c r="J731" i="95"/>
  <c r="I731" i="95"/>
  <c r="H731" i="95"/>
  <c r="G731" i="95"/>
  <c r="F731" i="95"/>
  <c r="E731" i="95"/>
  <c r="D731" i="95"/>
  <c r="C731" i="95"/>
  <c r="Q730" i="95"/>
  <c r="P730" i="95"/>
  <c r="O730" i="95"/>
  <c r="N730" i="95"/>
  <c r="M730" i="95"/>
  <c r="L730" i="95"/>
  <c r="K730" i="95"/>
  <c r="J730" i="95"/>
  <c r="I730" i="95"/>
  <c r="H730" i="95"/>
  <c r="G730" i="95"/>
  <c r="F730" i="95"/>
  <c r="E730" i="95"/>
  <c r="D730" i="95"/>
  <c r="C730" i="95"/>
  <c r="Q729" i="95"/>
  <c r="P729" i="95"/>
  <c r="O729" i="95"/>
  <c r="N729" i="95"/>
  <c r="M729" i="95"/>
  <c r="L729" i="95"/>
  <c r="K729" i="95"/>
  <c r="J729" i="95"/>
  <c r="I729" i="95"/>
  <c r="H729" i="95"/>
  <c r="G729" i="95"/>
  <c r="F729" i="95"/>
  <c r="E729" i="95"/>
  <c r="D729" i="95"/>
  <c r="C729" i="95"/>
  <c r="Q728" i="95"/>
  <c r="P728" i="95"/>
  <c r="O728" i="95"/>
  <c r="N728" i="95"/>
  <c r="M728" i="95"/>
  <c r="L728" i="95"/>
  <c r="K728" i="95"/>
  <c r="J728" i="95"/>
  <c r="I728" i="95"/>
  <c r="H728" i="95"/>
  <c r="G728" i="95"/>
  <c r="F728" i="95"/>
  <c r="E728" i="95"/>
  <c r="D728" i="95"/>
  <c r="Q688" i="95"/>
  <c r="P688" i="95"/>
  <c r="O688" i="95"/>
  <c r="N688" i="95"/>
  <c r="M688" i="95"/>
  <c r="L688" i="95"/>
  <c r="K688" i="95"/>
  <c r="J688" i="95"/>
  <c r="I688" i="95"/>
  <c r="H688" i="95"/>
  <c r="G688" i="95"/>
  <c r="F688" i="95"/>
  <c r="E688" i="95"/>
  <c r="D688" i="95"/>
  <c r="C688" i="95"/>
  <c r="Q687" i="95"/>
  <c r="P687" i="95"/>
  <c r="O687" i="95"/>
  <c r="N687" i="95"/>
  <c r="M687" i="95"/>
  <c r="L687" i="95"/>
  <c r="K687" i="95"/>
  <c r="J687" i="95"/>
  <c r="I687" i="95"/>
  <c r="H687" i="95"/>
  <c r="G687" i="95"/>
  <c r="F687" i="95"/>
  <c r="E687" i="95"/>
  <c r="D687" i="95"/>
  <c r="C687" i="95"/>
  <c r="Q686" i="95"/>
  <c r="P686" i="95"/>
  <c r="O686" i="95"/>
  <c r="N686" i="95"/>
  <c r="M686" i="95"/>
  <c r="L686" i="95"/>
  <c r="K686" i="95"/>
  <c r="J686" i="95"/>
  <c r="I686" i="95"/>
  <c r="H686" i="95"/>
  <c r="G686" i="95"/>
  <c r="F686" i="95"/>
  <c r="E686" i="95"/>
  <c r="D686" i="95"/>
  <c r="Q684" i="95"/>
  <c r="P684" i="95"/>
  <c r="O684" i="95"/>
  <c r="N684" i="95"/>
  <c r="M684" i="95"/>
  <c r="L684" i="95"/>
  <c r="K684" i="95"/>
  <c r="J684" i="95"/>
  <c r="I684" i="95"/>
  <c r="H684" i="95"/>
  <c r="G684" i="95"/>
  <c r="F684" i="95"/>
  <c r="E684" i="95"/>
  <c r="D684" i="95"/>
  <c r="C684" i="95"/>
  <c r="Q683" i="95"/>
  <c r="P683" i="95"/>
  <c r="O683" i="95"/>
  <c r="N683" i="95"/>
  <c r="M683" i="95"/>
  <c r="L683" i="95"/>
  <c r="K683" i="95"/>
  <c r="J683" i="95"/>
  <c r="I683" i="95"/>
  <c r="H683" i="95"/>
  <c r="G683" i="95"/>
  <c r="F683" i="95"/>
  <c r="E683" i="95"/>
  <c r="D683" i="95"/>
  <c r="C683" i="95"/>
  <c r="Q682" i="95"/>
  <c r="P682" i="95"/>
  <c r="O682" i="95"/>
  <c r="N682" i="95"/>
  <c r="M682" i="95"/>
  <c r="L682" i="95"/>
  <c r="K682" i="95"/>
  <c r="J682" i="95"/>
  <c r="I682" i="95"/>
  <c r="H682" i="95"/>
  <c r="G682" i="95"/>
  <c r="F682" i="95"/>
  <c r="E682" i="95"/>
  <c r="D682" i="95"/>
  <c r="C682" i="95"/>
  <c r="Q681" i="95"/>
  <c r="P681" i="95"/>
  <c r="O681" i="95"/>
  <c r="N681" i="95"/>
  <c r="M681" i="95"/>
  <c r="L681" i="95"/>
  <c r="K681" i="95"/>
  <c r="J681" i="95"/>
  <c r="I681" i="95"/>
  <c r="H681" i="95"/>
  <c r="G681" i="95"/>
  <c r="F681" i="95"/>
  <c r="E681" i="95"/>
  <c r="D681" i="95"/>
  <c r="C681" i="95"/>
  <c r="Q680" i="95"/>
  <c r="P680" i="95"/>
  <c r="O680" i="95"/>
  <c r="N680" i="95"/>
  <c r="M680" i="95"/>
  <c r="L680" i="95"/>
  <c r="K680" i="95"/>
  <c r="J680" i="95"/>
  <c r="I680" i="95"/>
  <c r="H680" i="95"/>
  <c r="G680" i="95"/>
  <c r="F680" i="95"/>
  <c r="E680" i="95"/>
  <c r="D680" i="95"/>
  <c r="C680" i="95"/>
  <c r="Q679" i="95"/>
  <c r="P679" i="95"/>
  <c r="O679" i="95"/>
  <c r="N679" i="95"/>
  <c r="M679" i="95"/>
  <c r="L679" i="95"/>
  <c r="K679" i="95"/>
  <c r="J679" i="95"/>
  <c r="I679" i="95"/>
  <c r="H679" i="95"/>
  <c r="G679" i="95"/>
  <c r="F679" i="95"/>
  <c r="E679" i="95"/>
  <c r="D679" i="95"/>
  <c r="Q677" i="95"/>
  <c r="P677" i="95"/>
  <c r="O677" i="95"/>
  <c r="N677" i="95"/>
  <c r="M677" i="95"/>
  <c r="L677" i="95"/>
  <c r="K677" i="95"/>
  <c r="J677" i="95"/>
  <c r="I677" i="95"/>
  <c r="H677" i="95"/>
  <c r="G677" i="95"/>
  <c r="F677" i="95"/>
  <c r="E677" i="95"/>
  <c r="D677" i="95"/>
  <c r="C677" i="95"/>
  <c r="Q676" i="95"/>
  <c r="P676" i="95"/>
  <c r="O676" i="95"/>
  <c r="N676" i="95"/>
  <c r="M676" i="95"/>
  <c r="L676" i="95"/>
  <c r="K676" i="95"/>
  <c r="J676" i="95"/>
  <c r="I676" i="95"/>
  <c r="H676" i="95"/>
  <c r="G676" i="95"/>
  <c r="F676" i="95"/>
  <c r="E676" i="95"/>
  <c r="D676" i="95"/>
  <c r="C676" i="95"/>
  <c r="Q675" i="95"/>
  <c r="P675" i="95"/>
  <c r="O675" i="95"/>
  <c r="N675" i="95"/>
  <c r="M675" i="95"/>
  <c r="L675" i="95"/>
  <c r="K675" i="95"/>
  <c r="J675" i="95"/>
  <c r="I675" i="95"/>
  <c r="H675" i="95"/>
  <c r="G675" i="95"/>
  <c r="F675" i="95"/>
  <c r="E675" i="95"/>
  <c r="D675" i="95"/>
  <c r="C675" i="95"/>
  <c r="Q674" i="95"/>
  <c r="P674" i="95"/>
  <c r="O674" i="95"/>
  <c r="N674" i="95"/>
  <c r="M674" i="95"/>
  <c r="L674" i="95"/>
  <c r="K674" i="95"/>
  <c r="J674" i="95"/>
  <c r="I674" i="95"/>
  <c r="H674" i="95"/>
  <c r="G674" i="95"/>
  <c r="F674" i="95"/>
  <c r="E674" i="95"/>
  <c r="D674" i="95"/>
  <c r="C674" i="95"/>
  <c r="Q673" i="95"/>
  <c r="P673" i="95"/>
  <c r="O673" i="95"/>
  <c r="N673" i="95"/>
  <c r="M673" i="95"/>
  <c r="L673" i="95"/>
  <c r="K673" i="95"/>
  <c r="J673" i="95"/>
  <c r="I673" i="95"/>
  <c r="H673" i="95"/>
  <c r="G673" i="95"/>
  <c r="F673" i="95"/>
  <c r="E673" i="95"/>
  <c r="D673" i="95"/>
  <c r="C673" i="95"/>
  <c r="Q672" i="95"/>
  <c r="P672" i="95"/>
  <c r="O672" i="95"/>
  <c r="N672" i="95"/>
  <c r="M672" i="95"/>
  <c r="L672" i="95"/>
  <c r="K672" i="95"/>
  <c r="J672" i="95"/>
  <c r="I672" i="95"/>
  <c r="H672" i="95"/>
  <c r="G672" i="95"/>
  <c r="F672" i="95"/>
  <c r="E672" i="95"/>
  <c r="D672" i="95"/>
  <c r="Q670" i="95"/>
  <c r="P670" i="95"/>
  <c r="O670" i="95"/>
  <c r="N670" i="95"/>
  <c r="M670" i="95"/>
  <c r="L670" i="95"/>
  <c r="K670" i="95"/>
  <c r="J670" i="95"/>
  <c r="I670" i="95"/>
  <c r="H670" i="95"/>
  <c r="G670" i="95"/>
  <c r="F670" i="95"/>
  <c r="E670" i="95"/>
  <c r="D670" i="95"/>
  <c r="C670" i="95"/>
  <c r="Q669" i="95"/>
  <c r="P669" i="95"/>
  <c r="O669" i="95"/>
  <c r="N669" i="95"/>
  <c r="M669" i="95"/>
  <c r="L669" i="95"/>
  <c r="K669" i="95"/>
  <c r="J669" i="95"/>
  <c r="I669" i="95"/>
  <c r="H669" i="95"/>
  <c r="G669" i="95"/>
  <c r="F669" i="95"/>
  <c r="E669" i="95"/>
  <c r="D669" i="95"/>
  <c r="C669" i="95"/>
  <c r="Q668" i="95"/>
  <c r="P668" i="95"/>
  <c r="O668" i="95"/>
  <c r="N668" i="95"/>
  <c r="M668" i="95"/>
  <c r="L668" i="95"/>
  <c r="K668" i="95"/>
  <c r="J668" i="95"/>
  <c r="I668" i="95"/>
  <c r="H668" i="95"/>
  <c r="G668" i="95"/>
  <c r="F668" i="95"/>
  <c r="E668" i="95"/>
  <c r="D668" i="95"/>
  <c r="C668" i="95"/>
  <c r="Q667" i="95"/>
  <c r="P667" i="95"/>
  <c r="O667" i="95"/>
  <c r="N667" i="95"/>
  <c r="M667" i="95"/>
  <c r="L667" i="95"/>
  <c r="K667" i="95"/>
  <c r="J667" i="95"/>
  <c r="I667" i="95"/>
  <c r="H667" i="95"/>
  <c r="G667" i="95"/>
  <c r="F667" i="95"/>
  <c r="E667" i="95"/>
  <c r="D667" i="95"/>
  <c r="C667" i="95"/>
  <c r="Q666" i="95"/>
  <c r="P666" i="95"/>
  <c r="O666" i="95"/>
  <c r="N666" i="95"/>
  <c r="M666" i="95"/>
  <c r="L666" i="95"/>
  <c r="K666" i="95"/>
  <c r="J666" i="95"/>
  <c r="I666" i="95"/>
  <c r="H666" i="95"/>
  <c r="G666" i="95"/>
  <c r="F666" i="95"/>
  <c r="E666" i="95"/>
  <c r="D666" i="95"/>
  <c r="C666" i="95"/>
  <c r="Q665" i="95"/>
  <c r="P665" i="95"/>
  <c r="O665" i="95"/>
  <c r="N665" i="95"/>
  <c r="M665" i="95"/>
  <c r="L665" i="95"/>
  <c r="K665" i="95"/>
  <c r="J665" i="95"/>
  <c r="I665" i="95"/>
  <c r="H665" i="95"/>
  <c r="G665" i="95"/>
  <c r="F665" i="95"/>
  <c r="E665" i="95"/>
  <c r="D665" i="95"/>
  <c r="Q656" i="95"/>
  <c r="P656" i="95"/>
  <c r="O656" i="95"/>
  <c r="N656" i="95"/>
  <c r="M656" i="95"/>
  <c r="L656" i="95"/>
  <c r="K656" i="95"/>
  <c r="J656" i="95"/>
  <c r="I656" i="95"/>
  <c r="H656" i="95"/>
  <c r="G656" i="95"/>
  <c r="F656" i="95"/>
  <c r="E656" i="95"/>
  <c r="D656" i="95"/>
  <c r="C656" i="95"/>
  <c r="Q655" i="95"/>
  <c r="P655" i="95"/>
  <c r="O655" i="95"/>
  <c r="N655" i="95"/>
  <c r="M655" i="95"/>
  <c r="L655" i="95"/>
  <c r="K655" i="95"/>
  <c r="J655" i="95"/>
  <c r="I655" i="95"/>
  <c r="H655" i="95"/>
  <c r="G655" i="95"/>
  <c r="F655" i="95"/>
  <c r="E655" i="95"/>
  <c r="D655" i="95"/>
  <c r="C655" i="95"/>
  <c r="Q654" i="95"/>
  <c r="P654" i="95"/>
  <c r="O654" i="95"/>
  <c r="N654" i="95"/>
  <c r="M654" i="95"/>
  <c r="L654" i="95"/>
  <c r="K654" i="95"/>
  <c r="J654" i="95"/>
  <c r="I654" i="95"/>
  <c r="H654" i="95"/>
  <c r="G654" i="95"/>
  <c r="F654" i="95"/>
  <c r="E654" i="95"/>
  <c r="D654" i="95"/>
  <c r="C654" i="95"/>
  <c r="Q653" i="95"/>
  <c r="P653" i="95"/>
  <c r="O653" i="95"/>
  <c r="N653" i="95"/>
  <c r="M653" i="95"/>
  <c r="L653" i="95"/>
  <c r="K653" i="95"/>
  <c r="I653" i="95"/>
  <c r="H653" i="95"/>
  <c r="G653" i="95"/>
  <c r="F653" i="95"/>
  <c r="E653" i="95"/>
  <c r="D653" i="95"/>
  <c r="C653" i="95"/>
  <c r="Q652" i="95"/>
  <c r="P652" i="95"/>
  <c r="O652" i="95"/>
  <c r="N652" i="95"/>
  <c r="M652" i="95"/>
  <c r="L652" i="95"/>
  <c r="K652" i="95"/>
  <c r="J652" i="95"/>
  <c r="I652" i="95"/>
  <c r="H652" i="95"/>
  <c r="G652" i="95"/>
  <c r="F652" i="95"/>
  <c r="E652" i="95"/>
  <c r="D652" i="95"/>
  <c r="C652" i="95"/>
  <c r="Q651" i="95"/>
  <c r="P651" i="95"/>
  <c r="O651" i="95"/>
  <c r="N651" i="95"/>
  <c r="M651" i="95"/>
  <c r="L651" i="95"/>
  <c r="K651" i="95"/>
  <c r="J651" i="95"/>
  <c r="I651" i="95"/>
  <c r="H651" i="95"/>
  <c r="G651" i="95"/>
  <c r="F651" i="95"/>
  <c r="E651" i="95"/>
  <c r="D651" i="95"/>
  <c r="C651" i="95"/>
  <c r="Q649" i="95"/>
  <c r="P649" i="95"/>
  <c r="O649" i="95"/>
  <c r="N649" i="95"/>
  <c r="M649" i="95"/>
  <c r="L649" i="95"/>
  <c r="K649" i="95"/>
  <c r="J649" i="95"/>
  <c r="I649" i="95"/>
  <c r="H649" i="95"/>
  <c r="G649" i="95"/>
  <c r="F649" i="95"/>
  <c r="E649" i="95"/>
  <c r="D649" i="95"/>
  <c r="C649" i="95"/>
  <c r="Q648" i="95"/>
  <c r="P648" i="95"/>
  <c r="O648" i="95"/>
  <c r="N648" i="95"/>
  <c r="M648" i="95"/>
  <c r="L648" i="95"/>
  <c r="K648" i="95"/>
  <c r="J648" i="95"/>
  <c r="I648" i="95"/>
  <c r="H648" i="95"/>
  <c r="G648" i="95"/>
  <c r="F648" i="95"/>
  <c r="E648" i="95"/>
  <c r="D648" i="95"/>
  <c r="C648" i="95"/>
  <c r="Q647" i="95"/>
  <c r="P647" i="95"/>
  <c r="O647" i="95"/>
  <c r="N647" i="95"/>
  <c r="M647" i="95"/>
  <c r="L647" i="95"/>
  <c r="K647" i="95"/>
  <c r="J647" i="95"/>
  <c r="I647" i="95"/>
  <c r="H647" i="95"/>
  <c r="G647" i="95"/>
  <c r="F647" i="95"/>
  <c r="E647" i="95"/>
  <c r="D647" i="95"/>
  <c r="C647" i="95"/>
  <c r="Q646" i="95"/>
  <c r="P646" i="95"/>
  <c r="O646" i="95"/>
  <c r="N646" i="95"/>
  <c r="M646" i="95"/>
  <c r="K646" i="95"/>
  <c r="J646" i="95"/>
  <c r="I646" i="95"/>
  <c r="H646" i="95"/>
  <c r="G646" i="95"/>
  <c r="F646" i="95"/>
  <c r="E646" i="95"/>
  <c r="D646" i="95"/>
  <c r="C646" i="95"/>
  <c r="Q645" i="95"/>
  <c r="P645" i="95"/>
  <c r="O645" i="95"/>
  <c r="N645" i="95"/>
  <c r="M645" i="95"/>
  <c r="L645" i="95"/>
  <c r="K645" i="95"/>
  <c r="J645" i="95"/>
  <c r="I645" i="95"/>
  <c r="H645" i="95"/>
  <c r="G645" i="95"/>
  <c r="F645" i="95"/>
  <c r="E645" i="95"/>
  <c r="D645" i="95"/>
  <c r="C645" i="95"/>
  <c r="Q644" i="95"/>
  <c r="P644" i="95"/>
  <c r="O644" i="95"/>
  <c r="N644" i="95"/>
  <c r="M644" i="95"/>
  <c r="L644" i="95"/>
  <c r="K644" i="95"/>
  <c r="J644" i="95"/>
  <c r="I644" i="95"/>
  <c r="H644" i="95"/>
  <c r="G644" i="95"/>
  <c r="F644" i="95"/>
  <c r="E644" i="95"/>
  <c r="D644" i="95"/>
  <c r="C644" i="95"/>
  <c r="Q642" i="95"/>
  <c r="P642" i="95"/>
  <c r="O642" i="95"/>
  <c r="N642" i="95"/>
  <c r="M642" i="95"/>
  <c r="L642" i="95"/>
  <c r="K642" i="95"/>
  <c r="J642" i="95"/>
  <c r="I642" i="95"/>
  <c r="H642" i="95"/>
  <c r="G642" i="95"/>
  <c r="F642" i="95"/>
  <c r="E642" i="95"/>
  <c r="D642" i="95"/>
  <c r="C642" i="95"/>
  <c r="Q641" i="95"/>
  <c r="P641" i="95"/>
  <c r="O641" i="95"/>
  <c r="N641" i="95"/>
  <c r="M641" i="95"/>
  <c r="L641" i="95"/>
  <c r="K641" i="95"/>
  <c r="J641" i="95"/>
  <c r="I641" i="95"/>
  <c r="H641" i="95"/>
  <c r="G641" i="95"/>
  <c r="F641" i="95"/>
  <c r="E641" i="95"/>
  <c r="D641" i="95"/>
  <c r="C641" i="95"/>
  <c r="Q640" i="95"/>
  <c r="P640" i="95"/>
  <c r="O640" i="95"/>
  <c r="N640" i="95"/>
  <c r="M640" i="95"/>
  <c r="L640" i="95"/>
  <c r="K640" i="95"/>
  <c r="J640" i="95"/>
  <c r="I640" i="95"/>
  <c r="H640" i="95"/>
  <c r="G640" i="95"/>
  <c r="F640" i="95"/>
  <c r="E640" i="95"/>
  <c r="D640" i="95"/>
  <c r="C640" i="95"/>
  <c r="Q639" i="95"/>
  <c r="P639" i="95"/>
  <c r="O639" i="95"/>
  <c r="N639" i="95"/>
  <c r="M639" i="95"/>
  <c r="L639" i="95"/>
  <c r="K639" i="95"/>
  <c r="J639" i="95"/>
  <c r="I639" i="95"/>
  <c r="H639" i="95"/>
  <c r="G639" i="95"/>
  <c r="F639" i="95"/>
  <c r="E639" i="95"/>
  <c r="D639" i="95"/>
  <c r="C639" i="95"/>
  <c r="Q638" i="95"/>
  <c r="P638" i="95"/>
  <c r="O638" i="95"/>
  <c r="N638" i="95"/>
  <c r="M638" i="95"/>
  <c r="L638" i="95"/>
  <c r="K638" i="95"/>
  <c r="J638" i="95"/>
  <c r="I638" i="95"/>
  <c r="H638" i="95"/>
  <c r="G638" i="95"/>
  <c r="E638" i="95"/>
  <c r="D638" i="95"/>
  <c r="C638" i="95"/>
  <c r="Q637" i="95"/>
  <c r="P637" i="95"/>
  <c r="O637" i="95"/>
  <c r="N637" i="95"/>
  <c r="M637" i="95"/>
  <c r="L637" i="95"/>
  <c r="K637" i="95"/>
  <c r="J637" i="95"/>
  <c r="I637" i="95"/>
  <c r="H637" i="95"/>
  <c r="G637" i="95"/>
  <c r="F637" i="95"/>
  <c r="E637" i="95"/>
  <c r="D637" i="95"/>
  <c r="C637" i="95"/>
  <c r="Q628" i="95"/>
  <c r="P628" i="95"/>
  <c r="O628" i="95"/>
  <c r="N628" i="95"/>
  <c r="M628" i="95"/>
  <c r="L628" i="95"/>
  <c r="K628" i="95"/>
  <c r="J628" i="95"/>
  <c r="I628" i="95"/>
  <c r="H628" i="95"/>
  <c r="G628" i="95"/>
  <c r="F628" i="95"/>
  <c r="E628" i="95"/>
  <c r="D628" i="95"/>
  <c r="C628" i="95"/>
  <c r="Q627" i="95"/>
  <c r="P627" i="95"/>
  <c r="O627" i="95"/>
  <c r="N627" i="95"/>
  <c r="M627" i="95"/>
  <c r="L627" i="95"/>
  <c r="K627" i="95"/>
  <c r="J627" i="95"/>
  <c r="I627" i="95"/>
  <c r="H627" i="95"/>
  <c r="G627" i="95"/>
  <c r="F627" i="95"/>
  <c r="E627" i="95"/>
  <c r="D627" i="95"/>
  <c r="C627" i="95"/>
  <c r="Q626" i="95"/>
  <c r="P626" i="95"/>
  <c r="O626" i="95"/>
  <c r="N626" i="95"/>
  <c r="M626" i="95"/>
  <c r="L626" i="95"/>
  <c r="K626" i="95"/>
  <c r="J626" i="95"/>
  <c r="H626" i="95"/>
  <c r="G626" i="95"/>
  <c r="F626" i="95"/>
  <c r="E626" i="95"/>
  <c r="D626" i="95"/>
  <c r="C626" i="95"/>
  <c r="Q625" i="95"/>
  <c r="P625" i="95"/>
  <c r="O625" i="95"/>
  <c r="N625" i="95"/>
  <c r="M625" i="95"/>
  <c r="L625" i="95"/>
  <c r="K625" i="95"/>
  <c r="J625" i="95"/>
  <c r="I625" i="95"/>
  <c r="H625" i="95"/>
  <c r="G625" i="95"/>
  <c r="F625" i="95"/>
  <c r="E625" i="95"/>
  <c r="D625" i="95"/>
  <c r="C625" i="95"/>
  <c r="Q624" i="95"/>
  <c r="P624" i="95"/>
  <c r="O624" i="95"/>
  <c r="N624" i="95"/>
  <c r="M624" i="95"/>
  <c r="L624" i="95"/>
  <c r="K624" i="95"/>
  <c r="J624" i="95"/>
  <c r="I624" i="95"/>
  <c r="H624" i="95"/>
  <c r="G624" i="95"/>
  <c r="F624" i="95"/>
  <c r="E624" i="95"/>
  <c r="D624" i="95"/>
  <c r="C624" i="95"/>
  <c r="Q623" i="95"/>
  <c r="P623" i="95"/>
  <c r="O623" i="95"/>
  <c r="N623" i="95"/>
  <c r="M623" i="95"/>
  <c r="L623" i="95"/>
  <c r="K623" i="95"/>
  <c r="J623" i="95"/>
  <c r="I623" i="95"/>
  <c r="H623" i="95"/>
  <c r="G623" i="95"/>
  <c r="F623" i="95"/>
  <c r="E623" i="95"/>
  <c r="D623" i="95"/>
  <c r="C623" i="95"/>
  <c r="Q621" i="95"/>
  <c r="P621" i="95"/>
  <c r="O621" i="95"/>
  <c r="N621" i="95"/>
  <c r="M621" i="95"/>
  <c r="L621" i="95"/>
  <c r="K621" i="95"/>
  <c r="J621" i="95"/>
  <c r="I621" i="95"/>
  <c r="H621" i="95"/>
  <c r="G621" i="95"/>
  <c r="F621" i="95"/>
  <c r="E621" i="95"/>
  <c r="D621" i="95"/>
  <c r="C621" i="95"/>
  <c r="Q620" i="95"/>
  <c r="P620" i="95"/>
  <c r="O620" i="95"/>
  <c r="N620" i="95"/>
  <c r="M620" i="95"/>
  <c r="L620" i="95"/>
  <c r="K620" i="95"/>
  <c r="J620" i="95"/>
  <c r="I620" i="95"/>
  <c r="H620" i="95"/>
  <c r="G620" i="95"/>
  <c r="F620" i="95"/>
  <c r="E620" i="95"/>
  <c r="D620" i="95"/>
  <c r="C620" i="95"/>
  <c r="Q619" i="95"/>
  <c r="P619" i="95"/>
  <c r="O619" i="95"/>
  <c r="N619" i="95"/>
  <c r="M619" i="95"/>
  <c r="L619" i="95"/>
  <c r="K619" i="95"/>
  <c r="J619" i="95"/>
  <c r="I619" i="95"/>
  <c r="H619" i="95"/>
  <c r="G619" i="95"/>
  <c r="F619" i="95"/>
  <c r="E619" i="95"/>
  <c r="D619" i="95"/>
  <c r="C619" i="95"/>
  <c r="Q618" i="95"/>
  <c r="P618" i="95"/>
  <c r="O618" i="95"/>
  <c r="N618" i="95"/>
  <c r="M618" i="95"/>
  <c r="L618" i="95"/>
  <c r="K618" i="95"/>
  <c r="J618" i="95"/>
  <c r="H618" i="95"/>
  <c r="G618" i="95"/>
  <c r="F618" i="95"/>
  <c r="E618" i="95"/>
  <c r="D618" i="95"/>
  <c r="C618" i="95"/>
  <c r="Q617" i="95"/>
  <c r="P617" i="95"/>
  <c r="O617" i="95"/>
  <c r="N617" i="95"/>
  <c r="M617" i="95"/>
  <c r="L617" i="95"/>
  <c r="K617" i="95"/>
  <c r="J617" i="95"/>
  <c r="I617" i="95"/>
  <c r="H617" i="95"/>
  <c r="G617" i="95"/>
  <c r="F617" i="95"/>
  <c r="E617" i="95"/>
  <c r="D617" i="95"/>
  <c r="C617" i="95"/>
  <c r="Q616" i="95"/>
  <c r="P616" i="95"/>
  <c r="O616" i="95"/>
  <c r="N616" i="95"/>
  <c r="M616" i="95"/>
  <c r="L616" i="95"/>
  <c r="K616" i="95"/>
  <c r="J616" i="95"/>
  <c r="I616" i="95"/>
  <c r="H616" i="95"/>
  <c r="G616" i="95"/>
  <c r="F616" i="95"/>
  <c r="E616" i="95"/>
  <c r="D616" i="95"/>
  <c r="C616" i="95"/>
  <c r="Q614" i="95"/>
  <c r="P614" i="95"/>
  <c r="O614" i="95"/>
  <c r="N614" i="95"/>
  <c r="M614" i="95"/>
  <c r="L614" i="95"/>
  <c r="K614" i="95"/>
  <c r="J614" i="95"/>
  <c r="I614" i="95"/>
  <c r="H614" i="95"/>
  <c r="G614" i="95"/>
  <c r="F614" i="95"/>
  <c r="E614" i="95"/>
  <c r="D614" i="95"/>
  <c r="C614" i="95"/>
  <c r="Q613" i="95"/>
  <c r="P613" i="95"/>
  <c r="O613" i="95"/>
  <c r="N613" i="95"/>
  <c r="M613" i="95"/>
  <c r="L613" i="95"/>
  <c r="K613" i="95"/>
  <c r="J613" i="95"/>
  <c r="I613" i="95"/>
  <c r="H613" i="95"/>
  <c r="G613" i="95"/>
  <c r="F613" i="95"/>
  <c r="E613" i="95"/>
  <c r="D613" i="95"/>
  <c r="C613" i="95"/>
  <c r="Q612" i="95"/>
  <c r="P612" i="95"/>
  <c r="O612" i="95"/>
  <c r="N612" i="95"/>
  <c r="M612" i="95"/>
  <c r="L612" i="95"/>
  <c r="K612" i="95"/>
  <c r="J612" i="95"/>
  <c r="I612" i="95"/>
  <c r="H612" i="95"/>
  <c r="G612" i="95"/>
  <c r="F612" i="95"/>
  <c r="E612" i="95"/>
  <c r="D612" i="95"/>
  <c r="C612" i="95"/>
  <c r="Q611" i="95"/>
  <c r="P611" i="95"/>
  <c r="O611" i="95"/>
  <c r="N611" i="95"/>
  <c r="M611" i="95"/>
  <c r="L611" i="95"/>
  <c r="K611" i="95"/>
  <c r="J611" i="95"/>
  <c r="H611" i="95"/>
  <c r="G611" i="95"/>
  <c r="F611" i="95"/>
  <c r="E611" i="95"/>
  <c r="D611" i="95"/>
  <c r="C611" i="95"/>
  <c r="Q610" i="95"/>
  <c r="P610" i="95"/>
  <c r="O610" i="95"/>
  <c r="N610" i="95"/>
  <c r="M610" i="95"/>
  <c r="L610" i="95"/>
  <c r="K610" i="95"/>
  <c r="J610" i="95"/>
  <c r="I610" i="95"/>
  <c r="H610" i="95"/>
  <c r="G610" i="95"/>
  <c r="F610" i="95"/>
  <c r="E610" i="95"/>
  <c r="D610" i="95"/>
  <c r="C610" i="95"/>
  <c r="Q609" i="95"/>
  <c r="P609" i="95"/>
  <c r="O609" i="95"/>
  <c r="N609" i="95"/>
  <c r="M609" i="95"/>
  <c r="L609" i="95"/>
  <c r="K609" i="95"/>
  <c r="J609" i="95"/>
  <c r="I609" i="95"/>
  <c r="H609" i="95"/>
  <c r="G609" i="95"/>
  <c r="F609" i="95"/>
  <c r="E609" i="95"/>
  <c r="D609" i="95"/>
  <c r="C609" i="95"/>
  <c r="Q607" i="95"/>
  <c r="P607" i="95"/>
  <c r="O607" i="95"/>
  <c r="N607" i="95"/>
  <c r="M607" i="95"/>
  <c r="L607" i="95"/>
  <c r="K607" i="95"/>
  <c r="J607" i="95"/>
  <c r="I607" i="95"/>
  <c r="H607" i="95"/>
  <c r="G607" i="95"/>
  <c r="F607" i="95"/>
  <c r="E607" i="95"/>
  <c r="D607" i="95"/>
  <c r="C607" i="95"/>
  <c r="Q606" i="95"/>
  <c r="P606" i="95"/>
  <c r="O606" i="95"/>
  <c r="N606" i="95"/>
  <c r="M606" i="95"/>
  <c r="L606" i="95"/>
  <c r="K606" i="95"/>
  <c r="J606" i="95"/>
  <c r="I606" i="95"/>
  <c r="H606" i="95"/>
  <c r="G606" i="95"/>
  <c r="F606" i="95"/>
  <c r="E606" i="95"/>
  <c r="D606" i="95"/>
  <c r="C606" i="95"/>
  <c r="Q605" i="95"/>
  <c r="P605" i="95"/>
  <c r="O605" i="95"/>
  <c r="N605" i="95"/>
  <c r="M605" i="95"/>
  <c r="L605" i="95"/>
  <c r="K605" i="95"/>
  <c r="I605" i="95"/>
  <c r="H605" i="95"/>
  <c r="G605" i="95"/>
  <c r="F605" i="95"/>
  <c r="E605" i="95"/>
  <c r="D605" i="95"/>
  <c r="C605" i="95"/>
  <c r="Q604" i="95"/>
  <c r="P604" i="95"/>
  <c r="O604" i="95"/>
  <c r="N604" i="95"/>
  <c r="M604" i="95"/>
  <c r="L604" i="95"/>
  <c r="K604" i="95"/>
  <c r="J604" i="95"/>
  <c r="I604" i="95"/>
  <c r="H604" i="95"/>
  <c r="G604" i="95"/>
  <c r="F604" i="95"/>
  <c r="E604" i="95"/>
  <c r="D604" i="95"/>
  <c r="C604" i="95"/>
  <c r="Q603" i="95"/>
  <c r="P603" i="95"/>
  <c r="O603" i="95"/>
  <c r="N603" i="95"/>
  <c r="M603" i="95"/>
  <c r="L603" i="95"/>
  <c r="K603" i="95"/>
  <c r="J603" i="95"/>
  <c r="I603" i="95"/>
  <c r="H603" i="95"/>
  <c r="G603" i="95"/>
  <c r="F603" i="95"/>
  <c r="E603" i="95"/>
  <c r="D603" i="95"/>
  <c r="C603" i="95"/>
  <c r="Q602" i="95"/>
  <c r="P602" i="95"/>
  <c r="O602" i="95"/>
  <c r="N602" i="95"/>
  <c r="M602" i="95"/>
  <c r="L602" i="95"/>
  <c r="K602" i="95"/>
  <c r="J602" i="95"/>
  <c r="I602" i="95"/>
  <c r="H602" i="95"/>
  <c r="G602" i="95"/>
  <c r="F602" i="95"/>
  <c r="E602" i="95"/>
  <c r="D602" i="95"/>
  <c r="C602" i="95"/>
  <c r="Q600" i="95"/>
  <c r="P600" i="95"/>
  <c r="O600" i="95"/>
  <c r="N600" i="95"/>
  <c r="M600" i="95"/>
  <c r="L600" i="95"/>
  <c r="K600" i="95"/>
  <c r="J600" i="95"/>
  <c r="I600" i="95"/>
  <c r="H600" i="95"/>
  <c r="G600" i="95"/>
  <c r="F600" i="95"/>
  <c r="E600" i="95"/>
  <c r="D600" i="95"/>
  <c r="C600" i="95"/>
  <c r="Q599" i="95"/>
  <c r="P599" i="95"/>
  <c r="O599" i="95"/>
  <c r="N599" i="95"/>
  <c r="M599" i="95"/>
  <c r="L599" i="95"/>
  <c r="K599" i="95"/>
  <c r="J599" i="95"/>
  <c r="I599" i="95"/>
  <c r="H599" i="95"/>
  <c r="G599" i="95"/>
  <c r="F599" i="95"/>
  <c r="E599" i="95"/>
  <c r="D599" i="95"/>
  <c r="C599" i="95"/>
  <c r="Q598" i="95"/>
  <c r="P598" i="95"/>
  <c r="O598" i="95"/>
  <c r="N598" i="95"/>
  <c r="M598" i="95"/>
  <c r="L598" i="95"/>
  <c r="K598" i="95"/>
  <c r="J598" i="95"/>
  <c r="I598" i="95"/>
  <c r="H598" i="95"/>
  <c r="F598" i="95"/>
  <c r="E598" i="95"/>
  <c r="D598" i="95"/>
  <c r="C598" i="95"/>
  <c r="Q597" i="95"/>
  <c r="P597" i="95"/>
  <c r="O597" i="95"/>
  <c r="N597" i="95"/>
  <c r="M597" i="95"/>
  <c r="L597" i="95"/>
  <c r="K597" i="95"/>
  <c r="J597" i="95"/>
  <c r="I597" i="95"/>
  <c r="H597" i="95"/>
  <c r="G597" i="95"/>
  <c r="F597" i="95"/>
  <c r="E597" i="95"/>
  <c r="D597" i="95"/>
  <c r="C597" i="95"/>
  <c r="Q596" i="95"/>
  <c r="P596" i="95"/>
  <c r="O596" i="95"/>
  <c r="N596" i="95"/>
  <c r="M596" i="95"/>
  <c r="L596" i="95"/>
  <c r="K596" i="95"/>
  <c r="J596" i="95"/>
  <c r="I596" i="95"/>
  <c r="H596" i="95"/>
  <c r="G596" i="95"/>
  <c r="F596" i="95"/>
  <c r="E596" i="95"/>
  <c r="D596" i="95"/>
  <c r="C596" i="95"/>
  <c r="Q595" i="95"/>
  <c r="P595" i="95"/>
  <c r="O595" i="95"/>
  <c r="N595" i="95"/>
  <c r="M595" i="95"/>
  <c r="L595" i="95"/>
  <c r="K595" i="95"/>
  <c r="J595" i="95"/>
  <c r="I595" i="95"/>
  <c r="H595" i="95"/>
  <c r="G595" i="95"/>
  <c r="F595" i="95"/>
  <c r="E595" i="95"/>
  <c r="D595" i="95"/>
  <c r="C595" i="95"/>
  <c r="Q593" i="95"/>
  <c r="P593" i="95"/>
  <c r="O593" i="95"/>
  <c r="N593" i="95"/>
  <c r="M593" i="95"/>
  <c r="L593" i="95"/>
  <c r="K593" i="95"/>
  <c r="J593" i="95"/>
  <c r="I593" i="95"/>
  <c r="H593" i="95"/>
  <c r="G593" i="95"/>
  <c r="F593" i="95"/>
  <c r="E593" i="95"/>
  <c r="D593" i="95"/>
  <c r="C593" i="95"/>
  <c r="Q592" i="95"/>
  <c r="P592" i="95"/>
  <c r="O592" i="95"/>
  <c r="N592" i="95"/>
  <c r="M592" i="95"/>
  <c r="L592" i="95"/>
  <c r="K592" i="95"/>
  <c r="J592" i="95"/>
  <c r="I592" i="95"/>
  <c r="H592" i="95"/>
  <c r="G592" i="95"/>
  <c r="F592" i="95"/>
  <c r="E592" i="95"/>
  <c r="D592" i="95"/>
  <c r="C592" i="95"/>
  <c r="Q591" i="95"/>
  <c r="P591" i="95"/>
  <c r="O591" i="95"/>
  <c r="N591" i="95"/>
  <c r="M591" i="95"/>
  <c r="L591" i="95"/>
  <c r="K591" i="95"/>
  <c r="J591" i="95"/>
  <c r="H591" i="95"/>
  <c r="G591" i="95"/>
  <c r="F591" i="95"/>
  <c r="E591" i="95"/>
  <c r="D591" i="95"/>
  <c r="C591" i="95"/>
  <c r="Q590" i="95"/>
  <c r="P590" i="95"/>
  <c r="O590" i="95"/>
  <c r="N590" i="95"/>
  <c r="M590" i="95"/>
  <c r="L590" i="95"/>
  <c r="K590" i="95"/>
  <c r="J590" i="95"/>
  <c r="I590" i="95"/>
  <c r="H590" i="95"/>
  <c r="G590" i="95"/>
  <c r="F590" i="95"/>
  <c r="E590" i="95"/>
  <c r="D590" i="95"/>
  <c r="C590" i="95"/>
  <c r="Q589" i="95"/>
  <c r="P589" i="95"/>
  <c r="O589" i="95"/>
  <c r="N589" i="95"/>
  <c r="M589" i="95"/>
  <c r="L589" i="95"/>
  <c r="K589" i="95"/>
  <c r="J589" i="95"/>
  <c r="I589" i="95"/>
  <c r="H589" i="95"/>
  <c r="G589" i="95"/>
  <c r="F589" i="95"/>
  <c r="E589" i="95"/>
  <c r="D589" i="95"/>
  <c r="C589" i="95"/>
  <c r="Q588" i="95"/>
  <c r="P588" i="95"/>
  <c r="O588" i="95"/>
  <c r="N588" i="95"/>
  <c r="M588" i="95"/>
  <c r="L588" i="95"/>
  <c r="K588" i="95"/>
  <c r="J588" i="95"/>
  <c r="I588" i="95"/>
  <c r="H588" i="95"/>
  <c r="G588" i="95"/>
  <c r="F588" i="95"/>
  <c r="E588" i="95"/>
  <c r="D588" i="95"/>
  <c r="C588" i="95"/>
  <c r="Q586" i="95"/>
  <c r="P586" i="95"/>
  <c r="O586" i="95"/>
  <c r="N586" i="95"/>
  <c r="M586" i="95"/>
  <c r="L586" i="95"/>
  <c r="K586" i="95"/>
  <c r="J586" i="95"/>
  <c r="I586" i="95"/>
  <c r="H586" i="95"/>
  <c r="G586" i="95"/>
  <c r="F586" i="95"/>
  <c r="E586" i="95"/>
  <c r="D586" i="95"/>
  <c r="C586" i="95"/>
  <c r="Q585" i="95"/>
  <c r="P585" i="95"/>
  <c r="O585" i="95"/>
  <c r="N585" i="95"/>
  <c r="M585" i="95"/>
  <c r="L585" i="95"/>
  <c r="K585" i="95"/>
  <c r="J585" i="95"/>
  <c r="I585" i="95"/>
  <c r="H585" i="95"/>
  <c r="G585" i="95"/>
  <c r="F585" i="95"/>
  <c r="E585" i="95"/>
  <c r="D585" i="95"/>
  <c r="C585" i="95"/>
  <c r="Q584" i="95"/>
  <c r="P584" i="95"/>
  <c r="O584" i="95"/>
  <c r="N584" i="95"/>
  <c r="M584" i="95"/>
  <c r="L584" i="95"/>
  <c r="K584" i="95"/>
  <c r="J584" i="95"/>
  <c r="I584" i="95"/>
  <c r="H584" i="95"/>
  <c r="G584" i="95"/>
  <c r="F584" i="95"/>
  <c r="E584" i="95"/>
  <c r="D584" i="95"/>
  <c r="C584" i="95"/>
  <c r="Q583" i="95"/>
  <c r="P583" i="95"/>
  <c r="O583" i="95"/>
  <c r="N583" i="95"/>
  <c r="M583" i="95"/>
  <c r="L583" i="95"/>
  <c r="K583" i="95"/>
  <c r="J583" i="95"/>
  <c r="I583" i="95"/>
  <c r="H583" i="95"/>
  <c r="G583" i="95"/>
  <c r="F583" i="95"/>
  <c r="E583" i="95"/>
  <c r="D583" i="95"/>
  <c r="C583" i="95"/>
  <c r="Q582" i="95"/>
  <c r="P582" i="95"/>
  <c r="O582" i="95"/>
  <c r="N582" i="95"/>
  <c r="M582" i="95"/>
  <c r="L582" i="95"/>
  <c r="K582" i="95"/>
  <c r="J582" i="95"/>
  <c r="I582" i="95"/>
  <c r="H582" i="95"/>
  <c r="G582" i="95"/>
  <c r="E582" i="95"/>
  <c r="D582" i="95"/>
  <c r="C582" i="95"/>
  <c r="Q581" i="95"/>
  <c r="P581" i="95"/>
  <c r="O581" i="95"/>
  <c r="N581" i="95"/>
  <c r="M581" i="95"/>
  <c r="L581" i="95"/>
  <c r="K581" i="95"/>
  <c r="J581" i="95"/>
  <c r="I581" i="95"/>
  <c r="H581" i="95"/>
  <c r="G581" i="95"/>
  <c r="F581" i="95"/>
  <c r="E581" i="95"/>
  <c r="D581" i="95"/>
  <c r="C581" i="95"/>
  <c r="Q579" i="95"/>
  <c r="P579" i="95"/>
  <c r="O579" i="95"/>
  <c r="N579" i="95"/>
  <c r="M579" i="95"/>
  <c r="L579" i="95"/>
  <c r="K579" i="95"/>
  <c r="J579" i="95"/>
  <c r="I579" i="95"/>
  <c r="H579" i="95"/>
  <c r="G579" i="95"/>
  <c r="F579" i="95"/>
  <c r="E579" i="95"/>
  <c r="D579" i="95"/>
  <c r="C579" i="95"/>
  <c r="Q578" i="95"/>
  <c r="P578" i="95"/>
  <c r="O578" i="95"/>
  <c r="N578" i="95"/>
  <c r="M578" i="95"/>
  <c r="L578" i="95"/>
  <c r="K578" i="95"/>
  <c r="J578" i="95"/>
  <c r="I578" i="95"/>
  <c r="H578" i="95"/>
  <c r="G578" i="95"/>
  <c r="F578" i="95"/>
  <c r="E578" i="95"/>
  <c r="D578" i="95"/>
  <c r="C578" i="95"/>
  <c r="Q577" i="95"/>
  <c r="P577" i="95"/>
  <c r="O577" i="95"/>
  <c r="N577" i="95"/>
  <c r="M577" i="95"/>
  <c r="L577" i="95"/>
  <c r="K577" i="95"/>
  <c r="I577" i="95"/>
  <c r="H577" i="95"/>
  <c r="G577" i="95"/>
  <c r="F577" i="95"/>
  <c r="E577" i="95"/>
  <c r="D577" i="95"/>
  <c r="C577" i="95"/>
  <c r="Q576" i="95"/>
  <c r="P576" i="95"/>
  <c r="O576" i="95"/>
  <c r="N576" i="95"/>
  <c r="M576" i="95"/>
  <c r="L576" i="95"/>
  <c r="K576" i="95"/>
  <c r="J576" i="95"/>
  <c r="I576" i="95"/>
  <c r="H576" i="95"/>
  <c r="G576" i="95"/>
  <c r="F576" i="95"/>
  <c r="E576" i="95"/>
  <c r="D576" i="95"/>
  <c r="C576" i="95"/>
  <c r="Q575" i="95"/>
  <c r="P575" i="95"/>
  <c r="O575" i="95"/>
  <c r="N575" i="95"/>
  <c r="M575" i="95"/>
  <c r="L575" i="95"/>
  <c r="K575" i="95"/>
  <c r="J575" i="95"/>
  <c r="I575" i="95"/>
  <c r="H575" i="95"/>
  <c r="G575" i="95"/>
  <c r="F575" i="95"/>
  <c r="E575" i="95"/>
  <c r="D575" i="95"/>
  <c r="C575" i="95"/>
  <c r="Q574" i="95"/>
  <c r="P574" i="95"/>
  <c r="O574" i="95"/>
  <c r="N574" i="95"/>
  <c r="M574" i="95"/>
  <c r="L574" i="95"/>
  <c r="K574" i="95"/>
  <c r="J574" i="95"/>
  <c r="I574" i="95"/>
  <c r="H574" i="95"/>
  <c r="G574" i="95"/>
  <c r="F574" i="95"/>
  <c r="E574" i="95"/>
  <c r="D574" i="95"/>
  <c r="C574" i="95"/>
  <c r="Q572" i="95"/>
  <c r="P572" i="95"/>
  <c r="O572" i="95"/>
  <c r="N572" i="95"/>
  <c r="M572" i="95"/>
  <c r="L572" i="95"/>
  <c r="K572" i="95"/>
  <c r="J572" i="95"/>
  <c r="I572" i="95"/>
  <c r="H572" i="95"/>
  <c r="G572" i="95"/>
  <c r="F572" i="95"/>
  <c r="E572" i="95"/>
  <c r="D572" i="95"/>
  <c r="C572" i="95"/>
  <c r="Q571" i="95"/>
  <c r="P571" i="95"/>
  <c r="O571" i="95"/>
  <c r="N571" i="95"/>
  <c r="M571" i="95"/>
  <c r="L571" i="95"/>
  <c r="K571" i="95"/>
  <c r="J571" i="95"/>
  <c r="I571" i="95"/>
  <c r="H571" i="95"/>
  <c r="G571" i="95"/>
  <c r="F571" i="95"/>
  <c r="E571" i="95"/>
  <c r="D571" i="95"/>
  <c r="C571" i="95"/>
  <c r="Q570" i="95"/>
  <c r="P570" i="95"/>
  <c r="O570" i="95"/>
  <c r="N570" i="95"/>
  <c r="M570" i="95"/>
  <c r="L570" i="95"/>
  <c r="K570" i="95"/>
  <c r="J570" i="95"/>
  <c r="I570" i="95"/>
  <c r="H570" i="95"/>
  <c r="G570" i="95"/>
  <c r="F570" i="95"/>
  <c r="E570" i="95"/>
  <c r="D570" i="95"/>
  <c r="C570" i="95"/>
  <c r="Q569" i="95"/>
  <c r="P569" i="95"/>
  <c r="O569" i="95"/>
  <c r="N569" i="95"/>
  <c r="M569" i="95"/>
  <c r="L569" i="95"/>
  <c r="K569" i="95"/>
  <c r="J569" i="95"/>
  <c r="H569" i="95"/>
  <c r="G569" i="95"/>
  <c r="F569" i="95"/>
  <c r="E569" i="95"/>
  <c r="D569" i="95"/>
  <c r="C569" i="95"/>
  <c r="Q568" i="95"/>
  <c r="P568" i="95"/>
  <c r="O568" i="95"/>
  <c r="N568" i="95"/>
  <c r="M568" i="95"/>
  <c r="L568" i="95"/>
  <c r="K568" i="95"/>
  <c r="J568" i="95"/>
  <c r="I568" i="95"/>
  <c r="H568" i="95"/>
  <c r="G568" i="95"/>
  <c r="F568" i="95"/>
  <c r="E568" i="95"/>
  <c r="D568" i="95"/>
  <c r="C568" i="95"/>
  <c r="Q567" i="95"/>
  <c r="P567" i="95"/>
  <c r="O567" i="95"/>
  <c r="N567" i="95"/>
  <c r="M567" i="95"/>
  <c r="L567" i="95"/>
  <c r="K567" i="95"/>
  <c r="J567" i="95"/>
  <c r="I567" i="95"/>
  <c r="H567" i="95"/>
  <c r="G567" i="95"/>
  <c r="F567" i="95"/>
  <c r="E567" i="95"/>
  <c r="D567" i="95"/>
  <c r="C567" i="95"/>
  <c r="Q565" i="95"/>
  <c r="P565" i="95"/>
  <c r="O565" i="95"/>
  <c r="N565" i="95"/>
  <c r="M565" i="95"/>
  <c r="L565" i="95"/>
  <c r="K565" i="95"/>
  <c r="J565" i="95"/>
  <c r="I565" i="95"/>
  <c r="H565" i="95"/>
  <c r="G565" i="95"/>
  <c r="F565" i="95"/>
  <c r="E565" i="95"/>
  <c r="D565" i="95"/>
  <c r="C565" i="95"/>
  <c r="Q564" i="95"/>
  <c r="P564" i="95"/>
  <c r="O564" i="95"/>
  <c r="N564" i="95"/>
  <c r="M564" i="95"/>
  <c r="L564" i="95"/>
  <c r="K564" i="95"/>
  <c r="J564" i="95"/>
  <c r="I564" i="95"/>
  <c r="H564" i="95"/>
  <c r="G564" i="95"/>
  <c r="F564" i="95"/>
  <c r="E564" i="95"/>
  <c r="D564" i="95"/>
  <c r="C564" i="95"/>
  <c r="Q563" i="95"/>
  <c r="P563" i="95"/>
  <c r="O563" i="95"/>
  <c r="N563" i="95"/>
  <c r="M563" i="95"/>
  <c r="L563" i="95"/>
  <c r="K563" i="95"/>
  <c r="J563" i="95"/>
  <c r="I563" i="95"/>
  <c r="G563" i="95"/>
  <c r="F563" i="95"/>
  <c r="E563" i="95"/>
  <c r="D563" i="95"/>
  <c r="C563" i="95"/>
  <c r="Q562" i="95"/>
  <c r="P562" i="95"/>
  <c r="O562" i="95"/>
  <c r="N562" i="95"/>
  <c r="M562" i="95"/>
  <c r="L562" i="95"/>
  <c r="K562" i="95"/>
  <c r="J562" i="95"/>
  <c r="I562" i="95"/>
  <c r="H562" i="95"/>
  <c r="G562" i="95"/>
  <c r="F562" i="95"/>
  <c r="E562" i="95"/>
  <c r="D562" i="95"/>
  <c r="C562" i="95"/>
  <c r="Q561" i="95"/>
  <c r="P561" i="95"/>
  <c r="O561" i="95"/>
  <c r="N561" i="95"/>
  <c r="M561" i="95"/>
  <c r="L561" i="95"/>
  <c r="K561" i="95"/>
  <c r="J561" i="95"/>
  <c r="I561" i="95"/>
  <c r="H561" i="95"/>
  <c r="G561" i="95"/>
  <c r="F561" i="95"/>
  <c r="E561" i="95"/>
  <c r="D561" i="95"/>
  <c r="C561" i="95"/>
  <c r="Q560" i="95"/>
  <c r="P560" i="95"/>
  <c r="O560" i="95"/>
  <c r="N560" i="95"/>
  <c r="M560" i="95"/>
  <c r="L560" i="95"/>
  <c r="K560" i="95"/>
  <c r="J560" i="95"/>
  <c r="I560" i="95"/>
  <c r="H560" i="95"/>
  <c r="G560" i="95"/>
  <c r="F560" i="95"/>
  <c r="E560" i="95"/>
  <c r="D560" i="95"/>
  <c r="C560" i="95"/>
  <c r="Q558" i="95"/>
  <c r="P558" i="95"/>
  <c r="O558" i="95"/>
  <c r="N558" i="95"/>
  <c r="M558" i="95"/>
  <c r="L558" i="95"/>
  <c r="K558" i="95"/>
  <c r="J558" i="95"/>
  <c r="I558" i="95"/>
  <c r="H558" i="95"/>
  <c r="G558" i="95"/>
  <c r="F558" i="95"/>
  <c r="E558" i="95"/>
  <c r="D558" i="95"/>
  <c r="C558" i="95"/>
  <c r="Q557" i="95"/>
  <c r="P557" i="95"/>
  <c r="O557" i="95"/>
  <c r="N557" i="95"/>
  <c r="M557" i="95"/>
  <c r="L557" i="95"/>
  <c r="K557" i="95"/>
  <c r="J557" i="95"/>
  <c r="I557" i="95"/>
  <c r="H557" i="95"/>
  <c r="G557" i="95"/>
  <c r="F557" i="95"/>
  <c r="E557" i="95"/>
  <c r="D557" i="95"/>
  <c r="C557" i="95"/>
  <c r="Q556" i="95"/>
  <c r="P556" i="95"/>
  <c r="O556" i="95"/>
  <c r="N556" i="95"/>
  <c r="M556" i="95"/>
  <c r="L556" i="95"/>
  <c r="K556" i="95"/>
  <c r="J556" i="95"/>
  <c r="H556" i="95"/>
  <c r="G556" i="95"/>
  <c r="F556" i="95"/>
  <c r="E556" i="95"/>
  <c r="D556" i="95"/>
  <c r="C556" i="95"/>
  <c r="Q555" i="95"/>
  <c r="P555" i="95"/>
  <c r="O555" i="95"/>
  <c r="N555" i="95"/>
  <c r="M555" i="95"/>
  <c r="L555" i="95"/>
  <c r="K555" i="95"/>
  <c r="J555" i="95"/>
  <c r="I555" i="95"/>
  <c r="H555" i="95"/>
  <c r="G555" i="95"/>
  <c r="F555" i="95"/>
  <c r="E555" i="95"/>
  <c r="D555" i="95"/>
  <c r="C555" i="95"/>
  <c r="Q554" i="95"/>
  <c r="P554" i="95"/>
  <c r="O554" i="95"/>
  <c r="N554" i="95"/>
  <c r="M554" i="95"/>
  <c r="L554" i="95"/>
  <c r="K554" i="95"/>
  <c r="J554" i="95"/>
  <c r="I554" i="95"/>
  <c r="H554" i="95"/>
  <c r="G554" i="95"/>
  <c r="F554" i="95"/>
  <c r="E554" i="95"/>
  <c r="D554" i="95"/>
  <c r="C554" i="95"/>
  <c r="Q553" i="95"/>
  <c r="P553" i="95"/>
  <c r="O553" i="95"/>
  <c r="N553" i="95"/>
  <c r="M553" i="95"/>
  <c r="L553" i="95"/>
  <c r="K553" i="95"/>
  <c r="J553" i="95"/>
  <c r="I553" i="95"/>
  <c r="H553" i="95"/>
  <c r="G553" i="95"/>
  <c r="F553" i="95"/>
  <c r="E553" i="95"/>
  <c r="D553" i="95"/>
  <c r="C553" i="95"/>
  <c r="Q551" i="95"/>
  <c r="P551" i="95"/>
  <c r="O551" i="95"/>
  <c r="N551" i="95"/>
  <c r="M551" i="95"/>
  <c r="L551" i="95"/>
  <c r="K551" i="95"/>
  <c r="J551" i="95"/>
  <c r="I551" i="95"/>
  <c r="H551" i="95"/>
  <c r="G551" i="95"/>
  <c r="F551" i="95"/>
  <c r="E551" i="95"/>
  <c r="D551" i="95"/>
  <c r="C551" i="95"/>
  <c r="Q550" i="95"/>
  <c r="P550" i="95"/>
  <c r="O550" i="95"/>
  <c r="N550" i="95"/>
  <c r="M550" i="95"/>
  <c r="L550" i="95"/>
  <c r="K550" i="95"/>
  <c r="J550" i="95"/>
  <c r="I550" i="95"/>
  <c r="H550" i="95"/>
  <c r="G550" i="95"/>
  <c r="F550" i="95"/>
  <c r="E550" i="95"/>
  <c r="D550" i="95"/>
  <c r="C550" i="95"/>
  <c r="Q549" i="95"/>
  <c r="P549" i="95"/>
  <c r="O549" i="95"/>
  <c r="N549" i="95"/>
  <c r="M549" i="95"/>
  <c r="L549" i="95"/>
  <c r="K549" i="95"/>
  <c r="J549" i="95"/>
  <c r="I549" i="95"/>
  <c r="G549" i="95"/>
  <c r="F549" i="95"/>
  <c r="E549" i="95"/>
  <c r="D549" i="95"/>
  <c r="C549" i="95"/>
  <c r="Q548" i="95"/>
  <c r="P548" i="95"/>
  <c r="O548" i="95"/>
  <c r="N548" i="95"/>
  <c r="M548" i="95"/>
  <c r="L548" i="95"/>
  <c r="K548" i="95"/>
  <c r="J548" i="95"/>
  <c r="I548" i="95"/>
  <c r="H548" i="95"/>
  <c r="G548" i="95"/>
  <c r="F548" i="95"/>
  <c r="E548" i="95"/>
  <c r="D548" i="95"/>
  <c r="C548" i="95"/>
  <c r="Q547" i="95"/>
  <c r="P547" i="95"/>
  <c r="O547" i="95"/>
  <c r="N547" i="95"/>
  <c r="M547" i="95"/>
  <c r="L547" i="95"/>
  <c r="K547" i="95"/>
  <c r="J547" i="95"/>
  <c r="I547" i="95"/>
  <c r="H547" i="95"/>
  <c r="G547" i="95"/>
  <c r="F547" i="95"/>
  <c r="E547" i="95"/>
  <c r="D547" i="95"/>
  <c r="C547" i="95"/>
  <c r="Q546" i="95"/>
  <c r="P546" i="95"/>
  <c r="O546" i="95"/>
  <c r="N546" i="95"/>
  <c r="M546" i="95"/>
  <c r="L546" i="95"/>
  <c r="K546" i="95"/>
  <c r="J546" i="95"/>
  <c r="I546" i="95"/>
  <c r="H546" i="95"/>
  <c r="G546" i="95"/>
  <c r="F546" i="95"/>
  <c r="E546" i="95"/>
  <c r="D546" i="95"/>
  <c r="C546" i="95"/>
  <c r="Q544" i="95"/>
  <c r="P544" i="95"/>
  <c r="O544" i="95"/>
  <c r="N544" i="95"/>
  <c r="M544" i="95"/>
  <c r="L544" i="95"/>
  <c r="K544" i="95"/>
  <c r="J544" i="95"/>
  <c r="I544" i="95"/>
  <c r="H544" i="95"/>
  <c r="G544" i="95"/>
  <c r="F544" i="95"/>
  <c r="E544" i="95"/>
  <c r="D544" i="95"/>
  <c r="C544" i="95"/>
  <c r="Q543" i="95"/>
  <c r="P543" i="95"/>
  <c r="O543" i="95"/>
  <c r="N543" i="95"/>
  <c r="M543" i="95"/>
  <c r="L543" i="95"/>
  <c r="K543" i="95"/>
  <c r="J543" i="95"/>
  <c r="I543" i="95"/>
  <c r="H543" i="95"/>
  <c r="G543" i="95"/>
  <c r="F543" i="95"/>
  <c r="E543" i="95"/>
  <c r="D543" i="95"/>
  <c r="C543" i="95"/>
  <c r="Q542" i="95"/>
  <c r="P542" i="95"/>
  <c r="O542" i="95"/>
  <c r="N542" i="95"/>
  <c r="M542" i="95"/>
  <c r="L542" i="95"/>
  <c r="K542" i="95"/>
  <c r="J542" i="95"/>
  <c r="I542" i="95"/>
  <c r="G542" i="95"/>
  <c r="F542" i="95"/>
  <c r="E542" i="95"/>
  <c r="D542" i="95"/>
  <c r="C542" i="95"/>
  <c r="Q541" i="95"/>
  <c r="P541" i="95"/>
  <c r="O541" i="95"/>
  <c r="N541" i="95"/>
  <c r="M541" i="95"/>
  <c r="L541" i="95"/>
  <c r="K541" i="95"/>
  <c r="J541" i="95"/>
  <c r="I541" i="95"/>
  <c r="H541" i="95"/>
  <c r="G541" i="95"/>
  <c r="F541" i="95"/>
  <c r="E541" i="95"/>
  <c r="D541" i="95"/>
  <c r="C541" i="95"/>
  <c r="Q540" i="95"/>
  <c r="P540" i="95"/>
  <c r="O540" i="95"/>
  <c r="N540" i="95"/>
  <c r="M540" i="95"/>
  <c r="L540" i="95"/>
  <c r="K540" i="95"/>
  <c r="J540" i="95"/>
  <c r="I540" i="95"/>
  <c r="H540" i="95"/>
  <c r="G540" i="95"/>
  <c r="F540" i="95"/>
  <c r="E540" i="95"/>
  <c r="D540" i="95"/>
  <c r="C540" i="95"/>
  <c r="Q539" i="95"/>
  <c r="P539" i="95"/>
  <c r="O539" i="95"/>
  <c r="N539" i="95"/>
  <c r="M539" i="95"/>
  <c r="L539" i="95"/>
  <c r="K539" i="95"/>
  <c r="J539" i="95"/>
  <c r="I539" i="95"/>
  <c r="H539" i="95"/>
  <c r="G539" i="95"/>
  <c r="F539" i="95"/>
  <c r="E539" i="95"/>
  <c r="D539" i="95"/>
  <c r="C539" i="95"/>
  <c r="Q537" i="95"/>
  <c r="P537" i="95"/>
  <c r="O537" i="95"/>
  <c r="N537" i="95"/>
  <c r="M537" i="95"/>
  <c r="L537" i="95"/>
  <c r="K537" i="95"/>
  <c r="J537" i="95"/>
  <c r="I537" i="95"/>
  <c r="H537" i="95"/>
  <c r="G537" i="95"/>
  <c r="F537" i="95"/>
  <c r="E537" i="95"/>
  <c r="D537" i="95"/>
  <c r="C537" i="95"/>
  <c r="Q536" i="95"/>
  <c r="P536" i="95"/>
  <c r="O536" i="95"/>
  <c r="N536" i="95"/>
  <c r="M536" i="95"/>
  <c r="L536" i="95"/>
  <c r="K536" i="95"/>
  <c r="J536" i="95"/>
  <c r="I536" i="95"/>
  <c r="H536" i="95"/>
  <c r="G536" i="95"/>
  <c r="F536" i="95"/>
  <c r="E536" i="95"/>
  <c r="D536" i="95"/>
  <c r="C536" i="95"/>
  <c r="Q535" i="95"/>
  <c r="P535" i="95"/>
  <c r="O535" i="95"/>
  <c r="N535" i="95"/>
  <c r="M535" i="95"/>
  <c r="L535" i="95"/>
  <c r="K535" i="95"/>
  <c r="I535" i="95"/>
  <c r="H535" i="95"/>
  <c r="G535" i="95"/>
  <c r="F535" i="95"/>
  <c r="E535" i="95"/>
  <c r="D535" i="95"/>
  <c r="C535" i="95"/>
  <c r="Q534" i="95"/>
  <c r="P534" i="95"/>
  <c r="O534" i="95"/>
  <c r="N534" i="95"/>
  <c r="M534" i="95"/>
  <c r="L534" i="95"/>
  <c r="K534" i="95"/>
  <c r="J534" i="95"/>
  <c r="I534" i="95"/>
  <c r="G534" i="95"/>
  <c r="F534" i="95"/>
  <c r="E534" i="95"/>
  <c r="D534" i="95"/>
  <c r="C534" i="95"/>
  <c r="Q533" i="95"/>
  <c r="P533" i="95"/>
  <c r="O533" i="95"/>
  <c r="N533" i="95"/>
  <c r="M533" i="95"/>
  <c r="L533" i="95"/>
  <c r="K533" i="95"/>
  <c r="J533" i="95"/>
  <c r="I533" i="95"/>
  <c r="H533" i="95"/>
  <c r="G533" i="95"/>
  <c r="F533" i="95"/>
  <c r="E533" i="95"/>
  <c r="D533" i="95"/>
  <c r="C533" i="95"/>
  <c r="Q532" i="95"/>
  <c r="P532" i="95"/>
  <c r="O532" i="95"/>
  <c r="N532" i="95"/>
  <c r="M532" i="95"/>
  <c r="L532" i="95"/>
  <c r="K532" i="95"/>
  <c r="J532" i="95"/>
  <c r="I532" i="95"/>
  <c r="H532" i="95"/>
  <c r="G532" i="95"/>
  <c r="F532" i="95"/>
  <c r="E532" i="95"/>
  <c r="D532" i="95"/>
  <c r="C532" i="95"/>
  <c r="Q530" i="95"/>
  <c r="P530" i="95"/>
  <c r="O530" i="95"/>
  <c r="N530" i="95"/>
  <c r="M530" i="95"/>
  <c r="L530" i="95"/>
  <c r="K530" i="95"/>
  <c r="J530" i="95"/>
  <c r="I530" i="95"/>
  <c r="H530" i="95"/>
  <c r="G530" i="95"/>
  <c r="F530" i="95"/>
  <c r="E530" i="95"/>
  <c r="D530" i="95"/>
  <c r="C530" i="95"/>
  <c r="Q529" i="95"/>
  <c r="P529" i="95"/>
  <c r="O529" i="95"/>
  <c r="N529" i="95"/>
  <c r="M529" i="95"/>
  <c r="L529" i="95"/>
  <c r="K529" i="95"/>
  <c r="J529" i="95"/>
  <c r="I529" i="95"/>
  <c r="H529" i="95"/>
  <c r="G529" i="95"/>
  <c r="F529" i="95"/>
  <c r="E529" i="95"/>
  <c r="D529" i="95"/>
  <c r="C529" i="95"/>
  <c r="Q528" i="95"/>
  <c r="P528" i="95"/>
  <c r="O528" i="95"/>
  <c r="N528" i="95"/>
  <c r="M528" i="95"/>
  <c r="L528" i="95"/>
  <c r="K528" i="95"/>
  <c r="J528" i="95"/>
  <c r="I528" i="95"/>
  <c r="H528" i="95"/>
  <c r="G528" i="95"/>
  <c r="F528" i="95"/>
  <c r="E528" i="95"/>
  <c r="D528" i="95"/>
  <c r="C528" i="95"/>
  <c r="Q527" i="95"/>
  <c r="P527" i="95"/>
  <c r="O527" i="95"/>
  <c r="N527" i="95"/>
  <c r="M527" i="95"/>
  <c r="L527" i="95"/>
  <c r="K527" i="95"/>
  <c r="J527" i="95"/>
  <c r="I527" i="95"/>
  <c r="H527" i="95"/>
  <c r="F527" i="95"/>
  <c r="E527" i="95"/>
  <c r="D527" i="95"/>
  <c r="C527" i="95"/>
  <c r="Q526" i="95"/>
  <c r="P526" i="95"/>
  <c r="O526" i="95"/>
  <c r="N526" i="95"/>
  <c r="M526" i="95"/>
  <c r="L526" i="95"/>
  <c r="K526" i="95"/>
  <c r="J526" i="95"/>
  <c r="I526" i="95"/>
  <c r="H526" i="95"/>
  <c r="G526" i="95"/>
  <c r="F526" i="95"/>
  <c r="E526" i="95"/>
  <c r="D526" i="95"/>
  <c r="C526" i="95"/>
  <c r="Q525" i="95"/>
  <c r="P525" i="95"/>
  <c r="O525" i="95"/>
  <c r="N525" i="95"/>
  <c r="M525" i="95"/>
  <c r="L525" i="95"/>
  <c r="K525" i="95"/>
  <c r="J525" i="95"/>
  <c r="I525" i="95"/>
  <c r="H525" i="95"/>
  <c r="G525" i="95"/>
  <c r="F525" i="95"/>
  <c r="E525" i="95"/>
  <c r="D525" i="95"/>
  <c r="C525" i="95"/>
  <c r="Q523" i="95"/>
  <c r="P523" i="95"/>
  <c r="O523" i="95"/>
  <c r="N523" i="95"/>
  <c r="M523" i="95"/>
  <c r="L523" i="95"/>
  <c r="K523" i="95"/>
  <c r="J523" i="95"/>
  <c r="I523" i="95"/>
  <c r="H523" i="95"/>
  <c r="G523" i="95"/>
  <c r="F523" i="95"/>
  <c r="E523" i="95"/>
  <c r="D523" i="95"/>
  <c r="C523" i="95"/>
  <c r="Q522" i="95"/>
  <c r="P522" i="95"/>
  <c r="O522" i="95"/>
  <c r="N522" i="95"/>
  <c r="M522" i="95"/>
  <c r="L522" i="95"/>
  <c r="K522" i="95"/>
  <c r="J522" i="95"/>
  <c r="I522" i="95"/>
  <c r="H522" i="95"/>
  <c r="G522" i="95"/>
  <c r="F522" i="95"/>
  <c r="E522" i="95"/>
  <c r="D522" i="95"/>
  <c r="C522" i="95"/>
  <c r="Q521" i="95"/>
  <c r="P521" i="95"/>
  <c r="O521" i="95"/>
  <c r="N521" i="95"/>
  <c r="M521" i="95"/>
  <c r="L521" i="95"/>
  <c r="K521" i="95"/>
  <c r="J521" i="95"/>
  <c r="I521" i="95"/>
  <c r="H521" i="95"/>
  <c r="G521" i="95"/>
  <c r="F521" i="95"/>
  <c r="E521" i="95"/>
  <c r="D521" i="95"/>
  <c r="C521" i="95"/>
  <c r="Q520" i="95"/>
  <c r="P520" i="95"/>
  <c r="O520" i="95"/>
  <c r="N520" i="95"/>
  <c r="M520" i="95"/>
  <c r="L520" i="95"/>
  <c r="K520" i="95"/>
  <c r="J520" i="95"/>
  <c r="I520" i="95"/>
  <c r="G520" i="95"/>
  <c r="F520" i="95"/>
  <c r="E520" i="95"/>
  <c r="D520" i="95"/>
  <c r="C520" i="95"/>
  <c r="Q519" i="95"/>
  <c r="P519" i="95"/>
  <c r="O519" i="95"/>
  <c r="N519" i="95"/>
  <c r="M519" i="95"/>
  <c r="L519" i="95"/>
  <c r="K519" i="95"/>
  <c r="J519" i="95"/>
  <c r="I519" i="95"/>
  <c r="H519" i="95"/>
  <c r="G519" i="95"/>
  <c r="F519" i="95"/>
  <c r="E519" i="95"/>
  <c r="D519" i="95"/>
  <c r="C519" i="95"/>
  <c r="Q518" i="95"/>
  <c r="P518" i="95"/>
  <c r="O518" i="95"/>
  <c r="N518" i="95"/>
  <c r="M518" i="95"/>
  <c r="L518" i="95"/>
  <c r="K518" i="95"/>
  <c r="J518" i="95"/>
  <c r="I518" i="95"/>
  <c r="H518" i="95"/>
  <c r="G518" i="95"/>
  <c r="F518" i="95"/>
  <c r="E518" i="95"/>
  <c r="D518" i="95"/>
  <c r="C518" i="95"/>
  <c r="Q516" i="95"/>
  <c r="P516" i="95"/>
  <c r="O516" i="95"/>
  <c r="N516" i="95"/>
  <c r="M516" i="95"/>
  <c r="L516" i="95"/>
  <c r="K516" i="95"/>
  <c r="J516" i="95"/>
  <c r="I516" i="95"/>
  <c r="H516" i="95"/>
  <c r="G516" i="95"/>
  <c r="F516" i="95"/>
  <c r="E516" i="95"/>
  <c r="D516" i="95"/>
  <c r="C516" i="95"/>
  <c r="Q515" i="95"/>
  <c r="P515" i="95"/>
  <c r="O515" i="95"/>
  <c r="N515" i="95"/>
  <c r="M515" i="95"/>
  <c r="L515" i="95"/>
  <c r="K515" i="95"/>
  <c r="J515" i="95"/>
  <c r="I515" i="95"/>
  <c r="H515" i="95"/>
  <c r="G515" i="95"/>
  <c r="F515" i="95"/>
  <c r="E515" i="95"/>
  <c r="D515" i="95"/>
  <c r="C515" i="95"/>
  <c r="Q514" i="95"/>
  <c r="P514" i="95"/>
  <c r="O514" i="95"/>
  <c r="N514" i="95"/>
  <c r="M514" i="95"/>
  <c r="L514" i="95"/>
  <c r="K514" i="95"/>
  <c r="J514" i="95"/>
  <c r="I514" i="95"/>
  <c r="H514" i="95"/>
  <c r="F514" i="95"/>
  <c r="E514" i="95"/>
  <c r="D514" i="95"/>
  <c r="C514" i="95"/>
  <c r="Q513" i="95"/>
  <c r="P513" i="95"/>
  <c r="O513" i="95"/>
  <c r="N513" i="95"/>
  <c r="M513" i="95"/>
  <c r="L513" i="95"/>
  <c r="K513" i="95"/>
  <c r="J513" i="95"/>
  <c r="I513" i="95"/>
  <c r="H513" i="95"/>
  <c r="G513" i="95"/>
  <c r="F513" i="95"/>
  <c r="E513" i="95"/>
  <c r="D513" i="95"/>
  <c r="C513" i="95"/>
  <c r="Q512" i="95"/>
  <c r="P512" i="95"/>
  <c r="O512" i="95"/>
  <c r="N512" i="95"/>
  <c r="M512" i="95"/>
  <c r="L512" i="95"/>
  <c r="K512" i="95"/>
  <c r="J512" i="95"/>
  <c r="I512" i="95"/>
  <c r="H512" i="95"/>
  <c r="G512" i="95"/>
  <c r="F512" i="95"/>
  <c r="E512" i="95"/>
  <c r="D512" i="95"/>
  <c r="C512" i="95"/>
  <c r="Q511" i="95"/>
  <c r="P511" i="95"/>
  <c r="O511" i="95"/>
  <c r="N511" i="95"/>
  <c r="M511" i="95"/>
  <c r="L511" i="95"/>
  <c r="K511" i="95"/>
  <c r="J511" i="95"/>
  <c r="I511" i="95"/>
  <c r="H511" i="95"/>
  <c r="G511" i="95"/>
  <c r="F511" i="95"/>
  <c r="E511" i="95"/>
  <c r="D511" i="95"/>
  <c r="C511" i="95"/>
  <c r="Q509" i="95"/>
  <c r="P509" i="95"/>
  <c r="O509" i="95"/>
  <c r="N509" i="95"/>
  <c r="M509" i="95"/>
  <c r="L509" i="95"/>
  <c r="K509" i="95"/>
  <c r="J509" i="95"/>
  <c r="I509" i="95"/>
  <c r="H509" i="95"/>
  <c r="G509" i="95"/>
  <c r="F509" i="95"/>
  <c r="E509" i="95"/>
  <c r="D509" i="95"/>
  <c r="C509" i="95"/>
  <c r="Q508" i="95"/>
  <c r="P508" i="95"/>
  <c r="O508" i="95"/>
  <c r="N508" i="95"/>
  <c r="M508" i="95"/>
  <c r="L508" i="95"/>
  <c r="K508" i="95"/>
  <c r="J508" i="95"/>
  <c r="I508" i="95"/>
  <c r="H508" i="95"/>
  <c r="G508" i="95"/>
  <c r="F508" i="95"/>
  <c r="E508" i="95"/>
  <c r="D508" i="95"/>
  <c r="C508" i="95"/>
  <c r="Q507" i="95"/>
  <c r="P507" i="95"/>
  <c r="O507" i="95"/>
  <c r="N507" i="95"/>
  <c r="M507" i="95"/>
  <c r="L507" i="95"/>
  <c r="K507" i="95"/>
  <c r="J507" i="95"/>
  <c r="H507" i="95"/>
  <c r="G507" i="95"/>
  <c r="F507" i="95"/>
  <c r="E507" i="95"/>
  <c r="D507" i="95"/>
  <c r="C507" i="95"/>
  <c r="Q506" i="95"/>
  <c r="P506" i="95"/>
  <c r="O506" i="95"/>
  <c r="N506" i="95"/>
  <c r="M506" i="95"/>
  <c r="L506" i="95"/>
  <c r="K506" i="95"/>
  <c r="J506" i="95"/>
  <c r="I506" i="95"/>
  <c r="H506" i="95"/>
  <c r="G506" i="95"/>
  <c r="F506" i="95"/>
  <c r="E506" i="95"/>
  <c r="D506" i="95"/>
  <c r="C506" i="95"/>
  <c r="Q505" i="95"/>
  <c r="P505" i="95"/>
  <c r="O505" i="95"/>
  <c r="N505" i="95"/>
  <c r="M505" i="95"/>
  <c r="L505" i="95"/>
  <c r="K505" i="95"/>
  <c r="J505" i="95"/>
  <c r="I505" i="95"/>
  <c r="H505" i="95"/>
  <c r="G505" i="95"/>
  <c r="F505" i="95"/>
  <c r="E505" i="95"/>
  <c r="D505" i="95"/>
  <c r="C505" i="95"/>
  <c r="Q504" i="95"/>
  <c r="P504" i="95"/>
  <c r="O504" i="95"/>
  <c r="N504" i="95"/>
  <c r="M504" i="95"/>
  <c r="L504" i="95"/>
  <c r="K504" i="95"/>
  <c r="J504" i="95"/>
  <c r="I504" i="95"/>
  <c r="H504" i="95"/>
  <c r="G504" i="95"/>
  <c r="F504" i="95"/>
  <c r="E504" i="95"/>
  <c r="D504" i="95"/>
  <c r="C504" i="95"/>
  <c r="Q502" i="95"/>
  <c r="P502" i="95"/>
  <c r="O502" i="95"/>
  <c r="N502" i="95"/>
  <c r="M502" i="95"/>
  <c r="L502" i="95"/>
  <c r="K502" i="95"/>
  <c r="J502" i="95"/>
  <c r="I502" i="95"/>
  <c r="H502" i="95"/>
  <c r="G502" i="95"/>
  <c r="F502" i="95"/>
  <c r="E502" i="95"/>
  <c r="D502" i="95"/>
  <c r="C502" i="95"/>
  <c r="Q501" i="95"/>
  <c r="P501" i="95"/>
  <c r="O501" i="95"/>
  <c r="N501" i="95"/>
  <c r="M501" i="95"/>
  <c r="L501" i="95"/>
  <c r="K501" i="95"/>
  <c r="J501" i="95"/>
  <c r="I501" i="95"/>
  <c r="H501" i="95"/>
  <c r="G501" i="95"/>
  <c r="F501" i="95"/>
  <c r="E501" i="95"/>
  <c r="D501" i="95"/>
  <c r="C501" i="95"/>
  <c r="Q500" i="95"/>
  <c r="P500" i="95"/>
  <c r="O500" i="95"/>
  <c r="N500" i="95"/>
  <c r="M500" i="95"/>
  <c r="L500" i="95"/>
  <c r="K500" i="95"/>
  <c r="J500" i="95"/>
  <c r="I500" i="95"/>
  <c r="G500" i="95"/>
  <c r="F500" i="95"/>
  <c r="E500" i="95"/>
  <c r="D500" i="95"/>
  <c r="C500" i="95"/>
  <c r="Q499" i="95"/>
  <c r="P499" i="95"/>
  <c r="O499" i="95"/>
  <c r="N499" i="95"/>
  <c r="M499" i="95"/>
  <c r="L499" i="95"/>
  <c r="K499" i="95"/>
  <c r="J499" i="95"/>
  <c r="I499" i="95"/>
  <c r="H499" i="95"/>
  <c r="G499" i="95"/>
  <c r="F499" i="95"/>
  <c r="E499" i="95"/>
  <c r="D499" i="95"/>
  <c r="C499" i="95"/>
  <c r="Q498" i="95"/>
  <c r="P498" i="95"/>
  <c r="O498" i="95"/>
  <c r="N498" i="95"/>
  <c r="M498" i="95"/>
  <c r="L498" i="95"/>
  <c r="K498" i="95"/>
  <c r="J498" i="95"/>
  <c r="I498" i="95"/>
  <c r="H498" i="95"/>
  <c r="G498" i="95"/>
  <c r="F498" i="95"/>
  <c r="E498" i="95"/>
  <c r="D498" i="95"/>
  <c r="C498" i="95"/>
  <c r="Q497" i="95"/>
  <c r="P497" i="95"/>
  <c r="O497" i="95"/>
  <c r="N497" i="95"/>
  <c r="M497" i="95"/>
  <c r="L497" i="95"/>
  <c r="K497" i="95"/>
  <c r="J497" i="95"/>
  <c r="I497" i="95"/>
  <c r="H497" i="95"/>
  <c r="G497" i="95"/>
  <c r="F497" i="95"/>
  <c r="D497" i="95"/>
  <c r="C497" i="95"/>
  <c r="Q495" i="95"/>
  <c r="P495" i="95"/>
  <c r="O495" i="95"/>
  <c r="N495" i="95"/>
  <c r="M495" i="95"/>
  <c r="L495" i="95"/>
  <c r="K495" i="95"/>
  <c r="J495" i="95"/>
  <c r="I495" i="95"/>
  <c r="H495" i="95"/>
  <c r="G495" i="95"/>
  <c r="F495" i="95"/>
  <c r="E495" i="95"/>
  <c r="D495" i="95"/>
  <c r="C495" i="95"/>
  <c r="Q494" i="95"/>
  <c r="P494" i="95"/>
  <c r="O494" i="95"/>
  <c r="N494" i="95"/>
  <c r="M494" i="95"/>
  <c r="L494" i="95"/>
  <c r="K494" i="95"/>
  <c r="J494" i="95"/>
  <c r="I494" i="95"/>
  <c r="H494" i="95"/>
  <c r="G494" i="95"/>
  <c r="F494" i="95"/>
  <c r="E494" i="95"/>
  <c r="D494" i="95"/>
  <c r="C494" i="95"/>
  <c r="Q493" i="95"/>
  <c r="P493" i="95"/>
  <c r="O493" i="95"/>
  <c r="N493" i="95"/>
  <c r="M493" i="95"/>
  <c r="L493" i="95"/>
  <c r="K493" i="95"/>
  <c r="J493" i="95"/>
  <c r="I493" i="95"/>
  <c r="G493" i="95"/>
  <c r="F493" i="95"/>
  <c r="E493" i="95"/>
  <c r="D493" i="95"/>
  <c r="C493" i="95"/>
  <c r="Q492" i="95"/>
  <c r="P492" i="95"/>
  <c r="O492" i="95"/>
  <c r="N492" i="95"/>
  <c r="M492" i="95"/>
  <c r="L492" i="95"/>
  <c r="K492" i="95"/>
  <c r="J492" i="95"/>
  <c r="I492" i="95"/>
  <c r="H492" i="95"/>
  <c r="G492" i="95"/>
  <c r="F492" i="95"/>
  <c r="E492" i="95"/>
  <c r="D492" i="95"/>
  <c r="C492" i="95"/>
  <c r="Q491" i="95"/>
  <c r="P491" i="95"/>
  <c r="O491" i="95"/>
  <c r="N491" i="95"/>
  <c r="M491" i="95"/>
  <c r="L491" i="95"/>
  <c r="K491" i="95"/>
  <c r="J491" i="95"/>
  <c r="I491" i="95"/>
  <c r="H491" i="95"/>
  <c r="G491" i="95"/>
  <c r="F491" i="95"/>
  <c r="E491" i="95"/>
  <c r="D491" i="95"/>
  <c r="C491" i="95"/>
  <c r="Q490" i="95"/>
  <c r="P490" i="95"/>
  <c r="O490" i="95"/>
  <c r="N490" i="95"/>
  <c r="M490" i="95"/>
  <c r="L490" i="95"/>
  <c r="K490" i="95"/>
  <c r="J490" i="95"/>
  <c r="I490" i="95"/>
  <c r="H490" i="95"/>
  <c r="G490" i="95"/>
  <c r="F490" i="95"/>
  <c r="E490" i="95"/>
  <c r="D490" i="95"/>
  <c r="C490" i="95"/>
  <c r="Q488" i="95"/>
  <c r="P488" i="95"/>
  <c r="O488" i="95"/>
  <c r="N488" i="95"/>
  <c r="M488" i="95"/>
  <c r="L488" i="95"/>
  <c r="K488" i="95"/>
  <c r="J488" i="95"/>
  <c r="I488" i="95"/>
  <c r="H488" i="95"/>
  <c r="G488" i="95"/>
  <c r="F488" i="95"/>
  <c r="E488" i="95"/>
  <c r="D488" i="95"/>
  <c r="C488" i="95"/>
  <c r="Q487" i="95"/>
  <c r="P487" i="95"/>
  <c r="O487" i="95"/>
  <c r="N487" i="95"/>
  <c r="M487" i="95"/>
  <c r="L487" i="95"/>
  <c r="K487" i="95"/>
  <c r="J487" i="95"/>
  <c r="I487" i="95"/>
  <c r="H487" i="95"/>
  <c r="G487" i="95"/>
  <c r="F487" i="95"/>
  <c r="E487" i="95"/>
  <c r="D487" i="95"/>
  <c r="C487" i="95"/>
  <c r="Q486" i="95"/>
  <c r="P486" i="95"/>
  <c r="O486" i="95"/>
  <c r="N486" i="95"/>
  <c r="M486" i="95"/>
  <c r="L486" i="95"/>
  <c r="K486" i="95"/>
  <c r="J486" i="95"/>
  <c r="I486" i="95"/>
  <c r="G486" i="95"/>
  <c r="F486" i="95"/>
  <c r="E486" i="95"/>
  <c r="D486" i="95"/>
  <c r="C486" i="95"/>
  <c r="Q485" i="95"/>
  <c r="P485" i="95"/>
  <c r="O485" i="95"/>
  <c r="N485" i="95"/>
  <c r="M485" i="95"/>
  <c r="L485" i="95"/>
  <c r="K485" i="95"/>
  <c r="J485" i="95"/>
  <c r="I485" i="95"/>
  <c r="H485" i="95"/>
  <c r="G485" i="95"/>
  <c r="F485" i="95"/>
  <c r="E485" i="95"/>
  <c r="D485" i="95"/>
  <c r="C485" i="95"/>
  <c r="Q484" i="95"/>
  <c r="P484" i="95"/>
  <c r="O484" i="95"/>
  <c r="N484" i="95"/>
  <c r="M484" i="95"/>
  <c r="L484" i="95"/>
  <c r="K484" i="95"/>
  <c r="J484" i="95"/>
  <c r="I484" i="95"/>
  <c r="H484" i="95"/>
  <c r="G484" i="95"/>
  <c r="F484" i="95"/>
  <c r="E484" i="95"/>
  <c r="D484" i="95"/>
  <c r="C484" i="95"/>
  <c r="Q483" i="95"/>
  <c r="P483" i="95"/>
  <c r="O483" i="95"/>
  <c r="N483" i="95"/>
  <c r="M483" i="95"/>
  <c r="L483" i="95"/>
  <c r="K483" i="95"/>
  <c r="J483" i="95"/>
  <c r="I483" i="95"/>
  <c r="H483" i="95"/>
  <c r="G483" i="95"/>
  <c r="F483" i="95"/>
  <c r="E483" i="95"/>
  <c r="D483" i="95"/>
  <c r="C483" i="95"/>
  <c r="Q481" i="95"/>
  <c r="P481" i="95"/>
  <c r="O481" i="95"/>
  <c r="N481" i="95"/>
  <c r="M481" i="95"/>
  <c r="L481" i="95"/>
  <c r="K481" i="95"/>
  <c r="J481" i="95"/>
  <c r="I481" i="95"/>
  <c r="H481" i="95"/>
  <c r="G481" i="95"/>
  <c r="F481" i="95"/>
  <c r="E481" i="95"/>
  <c r="D481" i="95"/>
  <c r="C481" i="95"/>
  <c r="Q480" i="95"/>
  <c r="P480" i="95"/>
  <c r="O480" i="95"/>
  <c r="N480" i="95"/>
  <c r="M480" i="95"/>
  <c r="L480" i="95"/>
  <c r="K480" i="95"/>
  <c r="J480" i="95"/>
  <c r="I480" i="95"/>
  <c r="H480" i="95"/>
  <c r="G480" i="95"/>
  <c r="F480" i="95"/>
  <c r="E480" i="95"/>
  <c r="D480" i="95"/>
  <c r="C480" i="95"/>
  <c r="Q479" i="95"/>
  <c r="P479" i="95"/>
  <c r="O479" i="95"/>
  <c r="N479" i="95"/>
  <c r="M479" i="95"/>
  <c r="L479" i="95"/>
  <c r="K479" i="95"/>
  <c r="J479" i="95"/>
  <c r="I479" i="95"/>
  <c r="H479" i="95"/>
  <c r="G479" i="95"/>
  <c r="F479" i="95"/>
  <c r="E479" i="95"/>
  <c r="D479" i="95"/>
  <c r="C479" i="95"/>
  <c r="Q478" i="95"/>
  <c r="P478" i="95"/>
  <c r="O478" i="95"/>
  <c r="N478" i="95"/>
  <c r="M478" i="95"/>
  <c r="L478" i="95"/>
  <c r="K478" i="95"/>
  <c r="J478" i="95"/>
  <c r="I478" i="95"/>
  <c r="H478" i="95"/>
  <c r="F478" i="95"/>
  <c r="E478" i="95"/>
  <c r="D478" i="95"/>
  <c r="C478" i="95"/>
  <c r="Q477" i="95"/>
  <c r="P477" i="95"/>
  <c r="O477" i="95"/>
  <c r="N477" i="95"/>
  <c r="M477" i="95"/>
  <c r="L477" i="95"/>
  <c r="K477" i="95"/>
  <c r="J477" i="95"/>
  <c r="I477" i="95"/>
  <c r="H477" i="95"/>
  <c r="G477" i="95"/>
  <c r="F477" i="95"/>
  <c r="E477" i="95"/>
  <c r="D477" i="95"/>
  <c r="C477" i="95"/>
  <c r="Q476" i="95"/>
  <c r="P476" i="95"/>
  <c r="O476" i="95"/>
  <c r="N476" i="95"/>
  <c r="M476" i="95"/>
  <c r="L476" i="95"/>
  <c r="K476" i="95"/>
  <c r="J476" i="95"/>
  <c r="I476" i="95"/>
  <c r="H476" i="95"/>
  <c r="G476" i="95"/>
  <c r="F476" i="95"/>
  <c r="E476" i="95"/>
  <c r="D476" i="95"/>
  <c r="C476" i="95"/>
  <c r="Q474" i="95"/>
  <c r="P474" i="95"/>
  <c r="O474" i="95"/>
  <c r="N474" i="95"/>
  <c r="M474" i="95"/>
  <c r="L474" i="95"/>
  <c r="K474" i="95"/>
  <c r="J474" i="95"/>
  <c r="I474" i="95"/>
  <c r="H474" i="95"/>
  <c r="G474" i="95"/>
  <c r="F474" i="95"/>
  <c r="E474" i="95"/>
  <c r="D474" i="95"/>
  <c r="C474" i="95"/>
  <c r="Q473" i="95"/>
  <c r="P473" i="95"/>
  <c r="O473" i="95"/>
  <c r="N473" i="95"/>
  <c r="M473" i="95"/>
  <c r="L473" i="95"/>
  <c r="K473" i="95"/>
  <c r="J473" i="95"/>
  <c r="I473" i="95"/>
  <c r="H473" i="95"/>
  <c r="G473" i="95"/>
  <c r="F473" i="95"/>
  <c r="E473" i="95"/>
  <c r="D473" i="95"/>
  <c r="C473" i="95"/>
  <c r="Q472" i="95"/>
  <c r="P472" i="95"/>
  <c r="O472" i="95"/>
  <c r="N472" i="95"/>
  <c r="M472" i="95"/>
  <c r="L472" i="95"/>
  <c r="K472" i="95"/>
  <c r="J472" i="95"/>
  <c r="I472" i="95"/>
  <c r="G472" i="95"/>
  <c r="F472" i="95"/>
  <c r="E472" i="95"/>
  <c r="D472" i="95"/>
  <c r="C472" i="95"/>
  <c r="Q471" i="95"/>
  <c r="P471" i="95"/>
  <c r="O471" i="95"/>
  <c r="N471" i="95"/>
  <c r="M471" i="95"/>
  <c r="L471" i="95"/>
  <c r="K471" i="95"/>
  <c r="J471" i="95"/>
  <c r="I471" i="95"/>
  <c r="H471" i="95"/>
  <c r="G471" i="95"/>
  <c r="F471" i="95"/>
  <c r="E471" i="95"/>
  <c r="D471" i="95"/>
  <c r="C471" i="95"/>
  <c r="Q470" i="95"/>
  <c r="P470" i="95"/>
  <c r="O470" i="95"/>
  <c r="N470" i="95"/>
  <c r="M470" i="95"/>
  <c r="L470" i="95"/>
  <c r="K470" i="95"/>
  <c r="J470" i="95"/>
  <c r="I470" i="95"/>
  <c r="H470" i="95"/>
  <c r="G470" i="95"/>
  <c r="F470" i="95"/>
  <c r="E470" i="95"/>
  <c r="D470" i="95"/>
  <c r="C470" i="95"/>
  <c r="Q469" i="95"/>
  <c r="P469" i="95"/>
  <c r="O469" i="95"/>
  <c r="N469" i="95"/>
  <c r="M469" i="95"/>
  <c r="L469" i="95"/>
  <c r="K469" i="95"/>
  <c r="J469" i="95"/>
  <c r="I469" i="95"/>
  <c r="H469" i="95"/>
  <c r="G469" i="95"/>
  <c r="F469" i="95"/>
  <c r="E469" i="95"/>
  <c r="D469" i="95"/>
  <c r="C469" i="95"/>
  <c r="Q467" i="95"/>
  <c r="P467" i="95"/>
  <c r="O467" i="95"/>
  <c r="N467" i="95"/>
  <c r="M467" i="95"/>
  <c r="L467" i="95"/>
  <c r="K467" i="95"/>
  <c r="J467" i="95"/>
  <c r="I467" i="95"/>
  <c r="H467" i="95"/>
  <c r="G467" i="95"/>
  <c r="F467" i="95"/>
  <c r="E467" i="95"/>
  <c r="D467" i="95"/>
  <c r="C467" i="95"/>
  <c r="Q466" i="95"/>
  <c r="P466" i="95"/>
  <c r="O466" i="95"/>
  <c r="N466" i="95"/>
  <c r="M466" i="95"/>
  <c r="L466" i="95"/>
  <c r="K466" i="95"/>
  <c r="J466" i="95"/>
  <c r="I466" i="95"/>
  <c r="H466" i="95"/>
  <c r="G466" i="95"/>
  <c r="F466" i="95"/>
  <c r="E466" i="95"/>
  <c r="D466" i="95"/>
  <c r="C466" i="95"/>
  <c r="Q465" i="95"/>
  <c r="P465" i="95"/>
  <c r="O465" i="95"/>
  <c r="N465" i="95"/>
  <c r="M465" i="95"/>
  <c r="L465" i="95"/>
  <c r="K465" i="95"/>
  <c r="J465" i="95"/>
  <c r="H465" i="95"/>
  <c r="G465" i="95"/>
  <c r="F465" i="95"/>
  <c r="E465" i="95"/>
  <c r="D465" i="95"/>
  <c r="C465" i="95"/>
  <c r="Q464" i="95"/>
  <c r="P464" i="95"/>
  <c r="O464" i="95"/>
  <c r="N464" i="95"/>
  <c r="M464" i="95"/>
  <c r="L464" i="95"/>
  <c r="K464" i="95"/>
  <c r="J464" i="95"/>
  <c r="I464" i="95"/>
  <c r="H464" i="95"/>
  <c r="G464" i="95"/>
  <c r="F464" i="95"/>
  <c r="E464" i="95"/>
  <c r="D464" i="95"/>
  <c r="C464" i="95"/>
  <c r="Q463" i="95"/>
  <c r="P463" i="95"/>
  <c r="O463" i="95"/>
  <c r="N463" i="95"/>
  <c r="M463" i="95"/>
  <c r="L463" i="95"/>
  <c r="K463" i="95"/>
  <c r="J463" i="95"/>
  <c r="I463" i="95"/>
  <c r="H463" i="95"/>
  <c r="G463" i="95"/>
  <c r="F463" i="95"/>
  <c r="E463" i="95"/>
  <c r="D463" i="95"/>
  <c r="C463" i="95"/>
  <c r="Q462" i="95"/>
  <c r="P462" i="95"/>
  <c r="O462" i="95"/>
  <c r="N462" i="95"/>
  <c r="M462" i="95"/>
  <c r="L462" i="95"/>
  <c r="K462" i="95"/>
  <c r="J462" i="95"/>
  <c r="I462" i="95"/>
  <c r="H462" i="95"/>
  <c r="G462" i="95"/>
  <c r="F462" i="95"/>
  <c r="E462" i="95"/>
  <c r="D462" i="95"/>
  <c r="C462" i="95"/>
  <c r="Q460" i="95"/>
  <c r="P460" i="95"/>
  <c r="O460" i="95"/>
  <c r="N460" i="95"/>
  <c r="M460" i="95"/>
  <c r="L460" i="95"/>
  <c r="K460" i="95"/>
  <c r="J460" i="95"/>
  <c r="I460" i="95"/>
  <c r="H460" i="95"/>
  <c r="G460" i="95"/>
  <c r="F460" i="95"/>
  <c r="E460" i="95"/>
  <c r="D460" i="95"/>
  <c r="C460" i="95"/>
  <c r="Q459" i="95"/>
  <c r="P459" i="95"/>
  <c r="O459" i="95"/>
  <c r="N459" i="95"/>
  <c r="M459" i="95"/>
  <c r="L459" i="95"/>
  <c r="K459" i="95"/>
  <c r="J459" i="95"/>
  <c r="I459" i="95"/>
  <c r="H459" i="95"/>
  <c r="G459" i="95"/>
  <c r="F459" i="95"/>
  <c r="E459" i="95"/>
  <c r="D459" i="95"/>
  <c r="C459" i="95"/>
  <c r="Q458" i="95"/>
  <c r="P458" i="95"/>
  <c r="O458" i="95"/>
  <c r="N458" i="95"/>
  <c r="M458" i="95"/>
  <c r="L458" i="95"/>
  <c r="K458" i="95"/>
  <c r="J458" i="95"/>
  <c r="I458" i="95"/>
  <c r="H458" i="95"/>
  <c r="G458" i="95"/>
  <c r="F458" i="95"/>
  <c r="E458" i="95"/>
  <c r="D458" i="95"/>
  <c r="C458" i="95"/>
  <c r="Q457" i="95"/>
  <c r="P457" i="95"/>
  <c r="O457" i="95"/>
  <c r="N457" i="95"/>
  <c r="M457" i="95"/>
  <c r="L457" i="95"/>
  <c r="K457" i="95"/>
  <c r="J457" i="95"/>
  <c r="I457" i="95"/>
  <c r="G457" i="95"/>
  <c r="F457" i="95"/>
  <c r="E457" i="95"/>
  <c r="D457" i="95"/>
  <c r="C457" i="95"/>
  <c r="Q456" i="95"/>
  <c r="P456" i="95"/>
  <c r="O456" i="95"/>
  <c r="N456" i="95"/>
  <c r="M456" i="95"/>
  <c r="L456" i="95"/>
  <c r="K456" i="95"/>
  <c r="J456" i="95"/>
  <c r="I456" i="95"/>
  <c r="H456" i="95"/>
  <c r="G456" i="95"/>
  <c r="F456" i="95"/>
  <c r="E456" i="95"/>
  <c r="D456" i="95"/>
  <c r="C456" i="95"/>
  <c r="Q455" i="95"/>
  <c r="P455" i="95"/>
  <c r="O455" i="95"/>
  <c r="N455" i="95"/>
  <c r="M455" i="95"/>
  <c r="L455" i="95"/>
  <c r="K455" i="95"/>
  <c r="J455" i="95"/>
  <c r="I455" i="95"/>
  <c r="H455" i="95"/>
  <c r="G455" i="95"/>
  <c r="F455" i="95"/>
  <c r="E455" i="95"/>
  <c r="D455" i="95"/>
  <c r="C455" i="95"/>
  <c r="Q453" i="95"/>
  <c r="P453" i="95"/>
  <c r="O453" i="95"/>
  <c r="N453" i="95"/>
  <c r="M453" i="95"/>
  <c r="L453" i="95"/>
  <c r="K453" i="95"/>
  <c r="J453" i="95"/>
  <c r="I453" i="95"/>
  <c r="H453" i="95"/>
  <c r="G453" i="95"/>
  <c r="F453" i="95"/>
  <c r="E453" i="95"/>
  <c r="D453" i="95"/>
  <c r="C453" i="95"/>
  <c r="Q452" i="95"/>
  <c r="P452" i="95"/>
  <c r="O452" i="95"/>
  <c r="N452" i="95"/>
  <c r="M452" i="95"/>
  <c r="L452" i="95"/>
  <c r="K452" i="95"/>
  <c r="J452" i="95"/>
  <c r="I452" i="95"/>
  <c r="H452" i="95"/>
  <c r="G452" i="95"/>
  <c r="F452" i="95"/>
  <c r="E452" i="95"/>
  <c r="D452" i="95"/>
  <c r="C452" i="95"/>
  <c r="Q451" i="95"/>
  <c r="P451" i="95"/>
  <c r="O451" i="95"/>
  <c r="N451" i="95"/>
  <c r="M451" i="95"/>
  <c r="L451" i="95"/>
  <c r="K451" i="95"/>
  <c r="J451" i="95"/>
  <c r="I451" i="95"/>
  <c r="G451" i="95"/>
  <c r="F451" i="95"/>
  <c r="E451" i="95"/>
  <c r="D451" i="95"/>
  <c r="C451" i="95"/>
  <c r="Q450" i="95"/>
  <c r="P450" i="95"/>
  <c r="O450" i="95"/>
  <c r="N450" i="95"/>
  <c r="M450" i="95"/>
  <c r="L450" i="95"/>
  <c r="K450" i="95"/>
  <c r="J450" i="95"/>
  <c r="I450" i="95"/>
  <c r="H450" i="95"/>
  <c r="G450" i="95"/>
  <c r="F450" i="95"/>
  <c r="E450" i="95"/>
  <c r="D450" i="95"/>
  <c r="C450" i="95"/>
  <c r="Q449" i="95"/>
  <c r="P449" i="95"/>
  <c r="O449" i="95"/>
  <c r="N449" i="95"/>
  <c r="M449" i="95"/>
  <c r="L449" i="95"/>
  <c r="K449" i="95"/>
  <c r="J449" i="95"/>
  <c r="I449" i="95"/>
  <c r="H449" i="95"/>
  <c r="G449" i="95"/>
  <c r="F449" i="95"/>
  <c r="E449" i="95"/>
  <c r="D449" i="95"/>
  <c r="C449" i="95"/>
  <c r="Q448" i="95"/>
  <c r="P448" i="95"/>
  <c r="O448" i="95"/>
  <c r="N448" i="95"/>
  <c r="M448" i="95"/>
  <c r="L448" i="95"/>
  <c r="K448" i="95"/>
  <c r="J448" i="95"/>
  <c r="I448" i="95"/>
  <c r="H448" i="95"/>
  <c r="G448" i="95"/>
  <c r="F448" i="95"/>
  <c r="E448" i="95"/>
  <c r="D448" i="95"/>
  <c r="C448" i="95"/>
  <c r="Q446" i="95"/>
  <c r="P446" i="95"/>
  <c r="O446" i="95"/>
  <c r="N446" i="95"/>
  <c r="M446" i="95"/>
  <c r="L446" i="95"/>
  <c r="K446" i="95"/>
  <c r="J446" i="95"/>
  <c r="I446" i="95"/>
  <c r="H446" i="95"/>
  <c r="G446" i="95"/>
  <c r="F446" i="95"/>
  <c r="E446" i="95"/>
  <c r="D446" i="95"/>
  <c r="C446" i="95"/>
  <c r="Q445" i="95"/>
  <c r="P445" i="95"/>
  <c r="O445" i="95"/>
  <c r="N445" i="95"/>
  <c r="M445" i="95"/>
  <c r="L445" i="95"/>
  <c r="K445" i="95"/>
  <c r="J445" i="95"/>
  <c r="I445" i="95"/>
  <c r="H445" i="95"/>
  <c r="G445" i="95"/>
  <c r="F445" i="95"/>
  <c r="E445" i="95"/>
  <c r="D445" i="95"/>
  <c r="C445" i="95"/>
  <c r="Q444" i="95"/>
  <c r="P444" i="95"/>
  <c r="O444" i="95"/>
  <c r="N444" i="95"/>
  <c r="M444" i="95"/>
  <c r="L444" i="95"/>
  <c r="K444" i="95"/>
  <c r="J444" i="95"/>
  <c r="H444" i="95"/>
  <c r="G444" i="95"/>
  <c r="F444" i="95"/>
  <c r="E444" i="95"/>
  <c r="D444" i="95"/>
  <c r="C444" i="95"/>
  <c r="Q443" i="95"/>
  <c r="P443" i="95"/>
  <c r="O443" i="95"/>
  <c r="N443" i="95"/>
  <c r="M443" i="95"/>
  <c r="L443" i="95"/>
  <c r="K443" i="95"/>
  <c r="J443" i="95"/>
  <c r="I443" i="95"/>
  <c r="H443" i="95"/>
  <c r="G443" i="95"/>
  <c r="F443" i="95"/>
  <c r="E443" i="95"/>
  <c r="D443" i="95"/>
  <c r="C443" i="95"/>
  <c r="Q442" i="95"/>
  <c r="P442" i="95"/>
  <c r="O442" i="95"/>
  <c r="N442" i="95"/>
  <c r="M442" i="95"/>
  <c r="L442" i="95"/>
  <c r="K442" i="95"/>
  <c r="J442" i="95"/>
  <c r="I442" i="95"/>
  <c r="H442" i="95"/>
  <c r="G442" i="95"/>
  <c r="F442" i="95"/>
  <c r="E442" i="95"/>
  <c r="D442" i="95"/>
  <c r="C442" i="95"/>
  <c r="Q441" i="95"/>
  <c r="P441" i="95"/>
  <c r="O441" i="95"/>
  <c r="N441" i="95"/>
  <c r="M441" i="95"/>
  <c r="L441" i="95"/>
  <c r="K441" i="95"/>
  <c r="J441" i="95"/>
  <c r="I441" i="95"/>
  <c r="H441" i="95"/>
  <c r="G441" i="95"/>
  <c r="F441" i="95"/>
  <c r="E441" i="95"/>
  <c r="D441" i="95"/>
  <c r="C441" i="95"/>
  <c r="Q439" i="95"/>
  <c r="P439" i="95"/>
  <c r="O439" i="95"/>
  <c r="N439" i="95"/>
  <c r="M439" i="95"/>
  <c r="L439" i="95"/>
  <c r="K439" i="95"/>
  <c r="J439" i="95"/>
  <c r="I439" i="95"/>
  <c r="H439" i="95"/>
  <c r="G439" i="95"/>
  <c r="F439" i="95"/>
  <c r="E439" i="95"/>
  <c r="D439" i="95"/>
  <c r="C439" i="95"/>
  <c r="Q438" i="95"/>
  <c r="P438" i="95"/>
  <c r="O438" i="95"/>
  <c r="N438" i="95"/>
  <c r="M438" i="95"/>
  <c r="L438" i="95"/>
  <c r="K438" i="95"/>
  <c r="J438" i="95"/>
  <c r="I438" i="95"/>
  <c r="H438" i="95"/>
  <c r="G438" i="95"/>
  <c r="F438" i="95"/>
  <c r="E438" i="95"/>
  <c r="D438" i="95"/>
  <c r="C438" i="95"/>
  <c r="Q437" i="95"/>
  <c r="P437" i="95"/>
  <c r="O437" i="95"/>
  <c r="N437" i="95"/>
  <c r="M437" i="95"/>
  <c r="L437" i="95"/>
  <c r="K437" i="95"/>
  <c r="J437" i="95"/>
  <c r="I437" i="95"/>
  <c r="H437" i="95"/>
  <c r="G437" i="95"/>
  <c r="F437" i="95"/>
  <c r="E437" i="95"/>
  <c r="D437" i="95"/>
  <c r="C437" i="95"/>
  <c r="Q436" i="95"/>
  <c r="P436" i="95"/>
  <c r="O436" i="95"/>
  <c r="N436" i="95"/>
  <c r="M436" i="95"/>
  <c r="L436" i="95"/>
  <c r="K436" i="95"/>
  <c r="J436" i="95"/>
  <c r="I436" i="95"/>
  <c r="H436" i="95"/>
  <c r="G436" i="95"/>
  <c r="E436" i="95"/>
  <c r="D436" i="95"/>
  <c r="C436" i="95"/>
  <c r="Q435" i="95"/>
  <c r="P435" i="95"/>
  <c r="O435" i="95"/>
  <c r="N435" i="95"/>
  <c r="M435" i="95"/>
  <c r="L435" i="95"/>
  <c r="K435" i="95"/>
  <c r="J435" i="95"/>
  <c r="I435" i="95"/>
  <c r="H435" i="95"/>
  <c r="G435" i="95"/>
  <c r="F435" i="95"/>
  <c r="E435" i="95"/>
  <c r="D435" i="95"/>
  <c r="C435" i="95"/>
  <c r="Q434" i="95"/>
  <c r="P434" i="95"/>
  <c r="O434" i="95"/>
  <c r="N434" i="95"/>
  <c r="M434" i="95"/>
  <c r="L434" i="95"/>
  <c r="K434" i="95"/>
  <c r="J434" i="95"/>
  <c r="I434" i="95"/>
  <c r="H434" i="95"/>
  <c r="G434" i="95"/>
  <c r="F434" i="95"/>
  <c r="E434" i="95"/>
  <c r="D434" i="95"/>
  <c r="C434" i="95"/>
  <c r="Q432" i="95"/>
  <c r="P432" i="95"/>
  <c r="O432" i="95"/>
  <c r="N432" i="95"/>
  <c r="M432" i="95"/>
  <c r="L432" i="95"/>
  <c r="K432" i="95"/>
  <c r="J432" i="95"/>
  <c r="I432" i="95"/>
  <c r="H432" i="95"/>
  <c r="G432" i="95"/>
  <c r="F432" i="95"/>
  <c r="E432" i="95"/>
  <c r="D432" i="95"/>
  <c r="C432" i="95"/>
  <c r="Q431" i="95"/>
  <c r="P431" i="95"/>
  <c r="O431" i="95"/>
  <c r="N431" i="95"/>
  <c r="M431" i="95"/>
  <c r="L431" i="95"/>
  <c r="K431" i="95"/>
  <c r="J431" i="95"/>
  <c r="I431" i="95"/>
  <c r="H431" i="95"/>
  <c r="G431" i="95"/>
  <c r="F431" i="95"/>
  <c r="E431" i="95"/>
  <c r="D431" i="95"/>
  <c r="C431" i="95"/>
  <c r="Q430" i="95"/>
  <c r="P430" i="95"/>
  <c r="O430" i="95"/>
  <c r="N430" i="95"/>
  <c r="M430" i="95"/>
  <c r="L430" i="95"/>
  <c r="K430" i="95"/>
  <c r="J430" i="95"/>
  <c r="I430" i="95"/>
  <c r="H430" i="95"/>
  <c r="G430" i="95"/>
  <c r="F430" i="95"/>
  <c r="E430" i="95"/>
  <c r="D430" i="95"/>
  <c r="C430" i="95"/>
  <c r="Q429" i="95"/>
  <c r="P429" i="95"/>
  <c r="O429" i="95"/>
  <c r="N429" i="95"/>
  <c r="M429" i="95"/>
  <c r="L429" i="95"/>
  <c r="K429" i="95"/>
  <c r="J429" i="95"/>
  <c r="I429" i="95"/>
  <c r="H429" i="95"/>
  <c r="G429" i="95"/>
  <c r="F429" i="95"/>
  <c r="E429" i="95"/>
  <c r="D429" i="95"/>
  <c r="C429" i="95"/>
  <c r="Q428" i="95"/>
  <c r="P428" i="95"/>
  <c r="O428" i="95"/>
  <c r="N428" i="95"/>
  <c r="M428" i="95"/>
  <c r="L428" i="95"/>
  <c r="K428" i="95"/>
  <c r="J428" i="95"/>
  <c r="H428" i="95"/>
  <c r="G428" i="95"/>
  <c r="F428" i="95"/>
  <c r="E428" i="95"/>
  <c r="D428" i="95"/>
  <c r="C428" i="95"/>
  <c r="Q427" i="95"/>
  <c r="P427" i="95"/>
  <c r="O427" i="95"/>
  <c r="N427" i="95"/>
  <c r="M427" i="95"/>
  <c r="L427" i="95"/>
  <c r="K427" i="95"/>
  <c r="J427" i="95"/>
  <c r="I427" i="95"/>
  <c r="H427" i="95"/>
  <c r="G427" i="95"/>
  <c r="F427" i="95"/>
  <c r="E427" i="95"/>
  <c r="D427" i="95"/>
  <c r="C427" i="95"/>
  <c r="Q425" i="95"/>
  <c r="P425" i="95"/>
  <c r="O425" i="95"/>
  <c r="N425" i="95"/>
  <c r="M425" i="95"/>
  <c r="L425" i="95"/>
  <c r="K425" i="95"/>
  <c r="J425" i="95"/>
  <c r="I425" i="95"/>
  <c r="H425" i="95"/>
  <c r="G425" i="95"/>
  <c r="F425" i="95"/>
  <c r="E425" i="95"/>
  <c r="D425" i="95"/>
  <c r="C425" i="95"/>
  <c r="Q424" i="95"/>
  <c r="P424" i="95"/>
  <c r="O424" i="95"/>
  <c r="N424" i="95"/>
  <c r="M424" i="95"/>
  <c r="L424" i="95"/>
  <c r="K424" i="95"/>
  <c r="J424" i="95"/>
  <c r="I424" i="95"/>
  <c r="H424" i="95"/>
  <c r="G424" i="95"/>
  <c r="F424" i="95"/>
  <c r="E424" i="95"/>
  <c r="D424" i="95"/>
  <c r="C424" i="95"/>
  <c r="Q423" i="95"/>
  <c r="P423" i="95"/>
  <c r="O423" i="95"/>
  <c r="N423" i="95"/>
  <c r="M423" i="95"/>
  <c r="L423" i="95"/>
  <c r="K423" i="95"/>
  <c r="J423" i="95"/>
  <c r="I423" i="95"/>
  <c r="H423" i="95"/>
  <c r="G423" i="95"/>
  <c r="F423" i="95"/>
  <c r="E423" i="95"/>
  <c r="D423" i="95"/>
  <c r="C423" i="95"/>
  <c r="Q422" i="95"/>
  <c r="P422" i="95"/>
  <c r="O422" i="95"/>
  <c r="N422" i="95"/>
  <c r="M422" i="95"/>
  <c r="L422" i="95"/>
  <c r="K422" i="95"/>
  <c r="J422" i="95"/>
  <c r="I422" i="95"/>
  <c r="H422" i="95"/>
  <c r="G422" i="95"/>
  <c r="F422" i="95"/>
  <c r="E422" i="95"/>
  <c r="D422" i="95"/>
  <c r="C422" i="95"/>
  <c r="Q421" i="95"/>
  <c r="P421" i="95"/>
  <c r="O421" i="95"/>
  <c r="N421" i="95"/>
  <c r="M421" i="95"/>
  <c r="L421" i="95"/>
  <c r="K421" i="95"/>
  <c r="J421" i="95"/>
  <c r="I421" i="95"/>
  <c r="G421" i="95"/>
  <c r="F421" i="95"/>
  <c r="E421" i="95"/>
  <c r="D421" i="95"/>
  <c r="C421" i="95"/>
  <c r="Q420" i="95"/>
  <c r="P420" i="95"/>
  <c r="O420" i="95"/>
  <c r="N420" i="95"/>
  <c r="M420" i="95"/>
  <c r="L420" i="95"/>
  <c r="K420" i="95"/>
  <c r="J420" i="95"/>
  <c r="I420" i="95"/>
  <c r="H420" i="95"/>
  <c r="G420" i="95"/>
  <c r="F420" i="95"/>
  <c r="E420" i="95"/>
  <c r="D420" i="95"/>
  <c r="C420" i="95"/>
  <c r="Q418" i="95"/>
  <c r="P418" i="95"/>
  <c r="O418" i="95"/>
  <c r="N418" i="95"/>
  <c r="M418" i="95"/>
  <c r="L418" i="95"/>
  <c r="K418" i="95"/>
  <c r="J418" i="95"/>
  <c r="I418" i="95"/>
  <c r="H418" i="95"/>
  <c r="G418" i="95"/>
  <c r="F418" i="95"/>
  <c r="E418" i="95"/>
  <c r="D418" i="95"/>
  <c r="C418" i="95"/>
  <c r="Q417" i="95"/>
  <c r="P417" i="95"/>
  <c r="O417" i="95"/>
  <c r="N417" i="95"/>
  <c r="M417" i="95"/>
  <c r="L417" i="95"/>
  <c r="K417" i="95"/>
  <c r="J417" i="95"/>
  <c r="I417" i="95"/>
  <c r="H417" i="95"/>
  <c r="G417" i="95"/>
  <c r="F417" i="95"/>
  <c r="E417" i="95"/>
  <c r="D417" i="95"/>
  <c r="C417" i="95"/>
  <c r="Q416" i="95"/>
  <c r="P416" i="95"/>
  <c r="O416" i="95"/>
  <c r="N416" i="95"/>
  <c r="M416" i="95"/>
  <c r="L416" i="95"/>
  <c r="K416" i="95"/>
  <c r="J416" i="95"/>
  <c r="I416" i="95"/>
  <c r="H416" i="95"/>
  <c r="G416" i="95"/>
  <c r="F416" i="95"/>
  <c r="E416" i="95"/>
  <c r="D416" i="95"/>
  <c r="C416" i="95"/>
  <c r="Q415" i="95"/>
  <c r="P415" i="95"/>
  <c r="O415" i="95"/>
  <c r="N415" i="95"/>
  <c r="M415" i="95"/>
  <c r="L415" i="95"/>
  <c r="K415" i="95"/>
  <c r="J415" i="95"/>
  <c r="I415" i="95"/>
  <c r="H415" i="95"/>
  <c r="G415" i="95"/>
  <c r="F415" i="95"/>
  <c r="E415" i="95"/>
  <c r="D415" i="95"/>
  <c r="C415" i="95"/>
  <c r="Q414" i="95"/>
  <c r="P414" i="95"/>
  <c r="O414" i="95"/>
  <c r="N414" i="95"/>
  <c r="M414" i="95"/>
  <c r="L414" i="95"/>
  <c r="K414" i="95"/>
  <c r="J414" i="95"/>
  <c r="I414" i="95"/>
  <c r="H414" i="95"/>
  <c r="F414" i="95"/>
  <c r="E414" i="95"/>
  <c r="D414" i="95"/>
  <c r="C414" i="95"/>
  <c r="Q413" i="95"/>
  <c r="P413" i="95"/>
  <c r="O413" i="95"/>
  <c r="N413" i="95"/>
  <c r="M413" i="95"/>
  <c r="L413" i="95"/>
  <c r="K413" i="95"/>
  <c r="J413" i="95"/>
  <c r="I413" i="95"/>
  <c r="H413" i="95"/>
  <c r="G413" i="95"/>
  <c r="F413" i="95"/>
  <c r="E413" i="95"/>
  <c r="D413" i="95"/>
  <c r="C413" i="95"/>
  <c r="Q411" i="95"/>
  <c r="P411" i="95"/>
  <c r="O411" i="95"/>
  <c r="N411" i="95"/>
  <c r="M411" i="95"/>
  <c r="L411" i="95"/>
  <c r="K411" i="95"/>
  <c r="J411" i="95"/>
  <c r="I411" i="95"/>
  <c r="H411" i="95"/>
  <c r="G411" i="95"/>
  <c r="F411" i="95"/>
  <c r="E411" i="95"/>
  <c r="D411" i="95"/>
  <c r="C411" i="95"/>
  <c r="Q410" i="95"/>
  <c r="P410" i="95"/>
  <c r="O410" i="95"/>
  <c r="N410" i="95"/>
  <c r="M410" i="95"/>
  <c r="L410" i="95"/>
  <c r="K410" i="95"/>
  <c r="J410" i="95"/>
  <c r="I410" i="95"/>
  <c r="H410" i="95"/>
  <c r="G410" i="95"/>
  <c r="F410" i="95"/>
  <c r="E410" i="95"/>
  <c r="D410" i="95"/>
  <c r="C410" i="95"/>
  <c r="Q409" i="95"/>
  <c r="P409" i="95"/>
  <c r="O409" i="95"/>
  <c r="N409" i="95"/>
  <c r="M409" i="95"/>
  <c r="L409" i="95"/>
  <c r="K409" i="95"/>
  <c r="J409" i="95"/>
  <c r="I409" i="95"/>
  <c r="H409" i="95"/>
  <c r="G409" i="95"/>
  <c r="F409" i="95"/>
  <c r="E409" i="95"/>
  <c r="D409" i="95"/>
  <c r="C409" i="95"/>
  <c r="Q408" i="95"/>
  <c r="P408" i="95"/>
  <c r="O408" i="95"/>
  <c r="N408" i="95"/>
  <c r="M408" i="95"/>
  <c r="L408" i="95"/>
  <c r="K408" i="95"/>
  <c r="J408" i="95"/>
  <c r="I408" i="95"/>
  <c r="H408" i="95"/>
  <c r="G408" i="95"/>
  <c r="F408" i="95"/>
  <c r="E408" i="95"/>
  <c r="D408" i="95"/>
  <c r="C408" i="95"/>
  <c r="Q407" i="95"/>
  <c r="P407" i="95"/>
  <c r="O407" i="95"/>
  <c r="N407" i="95"/>
  <c r="M407" i="95"/>
  <c r="L407" i="95"/>
  <c r="K407" i="95"/>
  <c r="J407" i="95"/>
  <c r="I407" i="95"/>
  <c r="G407" i="95"/>
  <c r="F407" i="95"/>
  <c r="E407" i="95"/>
  <c r="D407" i="95"/>
  <c r="C407" i="95"/>
  <c r="Q406" i="95"/>
  <c r="P406" i="95"/>
  <c r="O406" i="95"/>
  <c r="N406" i="95"/>
  <c r="M406" i="95"/>
  <c r="L406" i="95"/>
  <c r="K406" i="95"/>
  <c r="J406" i="95"/>
  <c r="I406" i="95"/>
  <c r="H406" i="95"/>
  <c r="G406" i="95"/>
  <c r="F406" i="95"/>
  <c r="E406" i="95"/>
  <c r="D406" i="95"/>
  <c r="C406" i="95"/>
  <c r="Q404" i="95"/>
  <c r="P404" i="95"/>
  <c r="O404" i="95"/>
  <c r="N404" i="95"/>
  <c r="M404" i="95"/>
  <c r="L404" i="95"/>
  <c r="K404" i="95"/>
  <c r="J404" i="95"/>
  <c r="I404" i="95"/>
  <c r="H404" i="95"/>
  <c r="G404" i="95"/>
  <c r="F404" i="95"/>
  <c r="E404" i="95"/>
  <c r="D404" i="95"/>
  <c r="C404" i="95"/>
  <c r="Q403" i="95"/>
  <c r="P403" i="95"/>
  <c r="O403" i="95"/>
  <c r="N403" i="95"/>
  <c r="M403" i="95"/>
  <c r="L403" i="95"/>
  <c r="K403" i="95"/>
  <c r="J403" i="95"/>
  <c r="I403" i="95"/>
  <c r="H403" i="95"/>
  <c r="G403" i="95"/>
  <c r="F403" i="95"/>
  <c r="E403" i="95"/>
  <c r="D403" i="95"/>
  <c r="C403" i="95"/>
  <c r="Q402" i="95"/>
  <c r="P402" i="95"/>
  <c r="O402" i="95"/>
  <c r="N402" i="95"/>
  <c r="M402" i="95"/>
  <c r="L402" i="95"/>
  <c r="K402" i="95"/>
  <c r="J402" i="95"/>
  <c r="I402" i="95"/>
  <c r="G402" i="95"/>
  <c r="F402" i="95"/>
  <c r="E402" i="95"/>
  <c r="D402" i="95"/>
  <c r="C402" i="95"/>
  <c r="Q401" i="95"/>
  <c r="P401" i="95"/>
  <c r="O401" i="95"/>
  <c r="N401" i="95"/>
  <c r="M401" i="95"/>
  <c r="L401" i="95"/>
  <c r="K401" i="95"/>
  <c r="J401" i="95"/>
  <c r="I401" i="95"/>
  <c r="H401" i="95"/>
  <c r="G401" i="95"/>
  <c r="F401" i="95"/>
  <c r="E401" i="95"/>
  <c r="D401" i="95"/>
  <c r="C401" i="95"/>
  <c r="Q400" i="95"/>
  <c r="P400" i="95"/>
  <c r="O400" i="95"/>
  <c r="N400" i="95"/>
  <c r="M400" i="95"/>
  <c r="L400" i="95"/>
  <c r="K400" i="95"/>
  <c r="J400" i="95"/>
  <c r="I400" i="95"/>
  <c r="H400" i="95"/>
  <c r="G400" i="95"/>
  <c r="F400" i="95"/>
  <c r="E400" i="95"/>
  <c r="D400" i="95"/>
  <c r="C400" i="95"/>
  <c r="Q399" i="95"/>
  <c r="P399" i="95"/>
  <c r="O399" i="95"/>
  <c r="N399" i="95"/>
  <c r="M399" i="95"/>
  <c r="L399" i="95"/>
  <c r="K399" i="95"/>
  <c r="J399" i="95"/>
  <c r="I399" i="95"/>
  <c r="H399" i="95"/>
  <c r="G399" i="95"/>
  <c r="F399" i="95"/>
  <c r="E399" i="95"/>
  <c r="D399" i="95"/>
  <c r="C399" i="95"/>
  <c r="Q397" i="95"/>
  <c r="P397" i="95"/>
  <c r="O397" i="95"/>
  <c r="N397" i="95"/>
  <c r="M397" i="95"/>
  <c r="L397" i="95"/>
  <c r="K397" i="95"/>
  <c r="J397" i="95"/>
  <c r="I397" i="95"/>
  <c r="H397" i="95"/>
  <c r="G397" i="95"/>
  <c r="F397" i="95"/>
  <c r="E397" i="95"/>
  <c r="D397" i="95"/>
  <c r="C397" i="95"/>
  <c r="Q396" i="95"/>
  <c r="P396" i="95"/>
  <c r="O396" i="95"/>
  <c r="N396" i="95"/>
  <c r="M396" i="95"/>
  <c r="L396" i="95"/>
  <c r="K396" i="95"/>
  <c r="J396" i="95"/>
  <c r="I396" i="95"/>
  <c r="H396" i="95"/>
  <c r="G396" i="95"/>
  <c r="F396" i="95"/>
  <c r="E396" i="95"/>
  <c r="D396" i="95"/>
  <c r="C396" i="95"/>
  <c r="Q395" i="95"/>
  <c r="P395" i="95"/>
  <c r="O395" i="95"/>
  <c r="N395" i="95"/>
  <c r="M395" i="95"/>
  <c r="L395" i="95"/>
  <c r="K395" i="95"/>
  <c r="J395" i="95"/>
  <c r="I395" i="95"/>
  <c r="H395" i="95"/>
  <c r="G395" i="95"/>
  <c r="F395" i="95"/>
  <c r="E395" i="95"/>
  <c r="D395" i="95"/>
  <c r="C395" i="95"/>
  <c r="Q394" i="95"/>
  <c r="P394" i="95"/>
  <c r="O394" i="95"/>
  <c r="N394" i="95"/>
  <c r="M394" i="95"/>
  <c r="L394" i="95"/>
  <c r="K394" i="95"/>
  <c r="J394" i="95"/>
  <c r="I394" i="95"/>
  <c r="G394" i="95"/>
  <c r="F394" i="95"/>
  <c r="E394" i="95"/>
  <c r="D394" i="95"/>
  <c r="C394" i="95"/>
  <c r="Q393" i="95"/>
  <c r="P393" i="95"/>
  <c r="O393" i="95"/>
  <c r="N393" i="95"/>
  <c r="M393" i="95"/>
  <c r="L393" i="95"/>
  <c r="K393" i="95"/>
  <c r="J393" i="95"/>
  <c r="I393" i="95"/>
  <c r="H393" i="95"/>
  <c r="G393" i="95"/>
  <c r="F393" i="95"/>
  <c r="E393" i="95"/>
  <c r="D393" i="95"/>
  <c r="C393" i="95"/>
  <c r="Q392" i="95"/>
  <c r="P392" i="95"/>
  <c r="O392" i="95"/>
  <c r="N392" i="95"/>
  <c r="M392" i="95"/>
  <c r="L392" i="95"/>
  <c r="K392" i="95"/>
  <c r="J392" i="95"/>
  <c r="I392" i="95"/>
  <c r="H392" i="95"/>
  <c r="G392" i="95"/>
  <c r="F392" i="95"/>
  <c r="E392" i="95"/>
  <c r="D392" i="95"/>
  <c r="C392" i="95"/>
  <c r="Q390" i="95"/>
  <c r="P390" i="95"/>
  <c r="O390" i="95"/>
  <c r="N390" i="95"/>
  <c r="M390" i="95"/>
  <c r="L390" i="95"/>
  <c r="K390" i="95"/>
  <c r="J390" i="95"/>
  <c r="I390" i="95"/>
  <c r="H390" i="95"/>
  <c r="G390" i="95"/>
  <c r="F390" i="95"/>
  <c r="E390" i="95"/>
  <c r="D390" i="95"/>
  <c r="C390" i="95"/>
  <c r="Q389" i="95"/>
  <c r="P389" i="95"/>
  <c r="O389" i="95"/>
  <c r="N389" i="95"/>
  <c r="M389" i="95"/>
  <c r="L389" i="95"/>
  <c r="K389" i="95"/>
  <c r="J389" i="95"/>
  <c r="I389" i="95"/>
  <c r="H389" i="95"/>
  <c r="G389" i="95"/>
  <c r="F389" i="95"/>
  <c r="E389" i="95"/>
  <c r="D389" i="95"/>
  <c r="C389" i="95"/>
  <c r="Q388" i="95"/>
  <c r="P388" i="95"/>
  <c r="O388" i="95"/>
  <c r="N388" i="95"/>
  <c r="M388" i="95"/>
  <c r="L388" i="95"/>
  <c r="K388" i="95"/>
  <c r="J388" i="95"/>
  <c r="I388" i="95"/>
  <c r="H388" i="95"/>
  <c r="G388" i="95"/>
  <c r="F388" i="95"/>
  <c r="E388" i="95"/>
  <c r="D388" i="95"/>
  <c r="C388" i="95"/>
  <c r="Q387" i="95"/>
  <c r="P387" i="95"/>
  <c r="O387" i="95"/>
  <c r="N387" i="95"/>
  <c r="M387" i="95"/>
  <c r="L387" i="95"/>
  <c r="K387" i="95"/>
  <c r="J387" i="95"/>
  <c r="I387" i="95"/>
  <c r="G387" i="95"/>
  <c r="F387" i="95"/>
  <c r="E387" i="95"/>
  <c r="D387" i="95"/>
  <c r="C387" i="95"/>
  <c r="Q386" i="95"/>
  <c r="P386" i="95"/>
  <c r="O386" i="95"/>
  <c r="N386" i="95"/>
  <c r="M386" i="95"/>
  <c r="L386" i="95"/>
  <c r="K386" i="95"/>
  <c r="J386" i="95"/>
  <c r="I386" i="95"/>
  <c r="H386" i="95"/>
  <c r="G386" i="95"/>
  <c r="F386" i="95"/>
  <c r="E386" i="95"/>
  <c r="D386" i="95"/>
  <c r="C386" i="95"/>
  <c r="Q385" i="95"/>
  <c r="P385" i="95"/>
  <c r="O385" i="95"/>
  <c r="N385" i="95"/>
  <c r="M385" i="95"/>
  <c r="L385" i="95"/>
  <c r="K385" i="95"/>
  <c r="J385" i="95"/>
  <c r="I385" i="95"/>
  <c r="H385" i="95"/>
  <c r="G385" i="95"/>
  <c r="F385" i="95"/>
  <c r="E385" i="95"/>
  <c r="D385" i="95"/>
  <c r="C385" i="95"/>
  <c r="Q383" i="95"/>
  <c r="P383" i="95"/>
  <c r="O383" i="95"/>
  <c r="N383" i="95"/>
  <c r="M383" i="95"/>
  <c r="L383" i="95"/>
  <c r="K383" i="95"/>
  <c r="J383" i="95"/>
  <c r="I383" i="95"/>
  <c r="H383" i="95"/>
  <c r="G383" i="95"/>
  <c r="F383" i="95"/>
  <c r="E383" i="95"/>
  <c r="D383" i="95"/>
  <c r="C383" i="95"/>
  <c r="Q382" i="95"/>
  <c r="P382" i="95"/>
  <c r="O382" i="95"/>
  <c r="N382" i="95"/>
  <c r="M382" i="95"/>
  <c r="L382" i="95"/>
  <c r="K382" i="95"/>
  <c r="J382" i="95"/>
  <c r="I382" i="95"/>
  <c r="H382" i="95"/>
  <c r="G382" i="95"/>
  <c r="F382" i="95"/>
  <c r="E382" i="95"/>
  <c r="D382" i="95"/>
  <c r="C382" i="95"/>
  <c r="Q381" i="95"/>
  <c r="P381" i="95"/>
  <c r="O381" i="95"/>
  <c r="N381" i="95"/>
  <c r="M381" i="95"/>
  <c r="L381" i="95"/>
  <c r="K381" i="95"/>
  <c r="J381" i="95"/>
  <c r="I381" i="95"/>
  <c r="G381" i="95"/>
  <c r="F381" i="95"/>
  <c r="E381" i="95"/>
  <c r="D381" i="95"/>
  <c r="C381" i="95"/>
  <c r="Q380" i="95"/>
  <c r="P380" i="95"/>
  <c r="O380" i="95"/>
  <c r="N380" i="95"/>
  <c r="M380" i="95"/>
  <c r="L380" i="95"/>
  <c r="K380" i="95"/>
  <c r="J380" i="95"/>
  <c r="I380" i="95"/>
  <c r="H380" i="95"/>
  <c r="G380" i="95"/>
  <c r="F380" i="95"/>
  <c r="E380" i="95"/>
  <c r="D380" i="95"/>
  <c r="C380" i="95"/>
  <c r="Q379" i="95"/>
  <c r="P379" i="95"/>
  <c r="O379" i="95"/>
  <c r="N379" i="95"/>
  <c r="M379" i="95"/>
  <c r="L379" i="95"/>
  <c r="K379" i="95"/>
  <c r="J379" i="95"/>
  <c r="I379" i="95"/>
  <c r="H379" i="95"/>
  <c r="G379" i="95"/>
  <c r="F379" i="95"/>
  <c r="E379" i="95"/>
  <c r="D379" i="95"/>
  <c r="C379" i="95"/>
  <c r="Q378" i="95"/>
  <c r="P378" i="95"/>
  <c r="O378" i="95"/>
  <c r="N378" i="95"/>
  <c r="M378" i="95"/>
  <c r="L378" i="95"/>
  <c r="K378" i="95"/>
  <c r="J378" i="95"/>
  <c r="I378" i="95"/>
  <c r="H378" i="95"/>
  <c r="G378" i="95"/>
  <c r="F378" i="95"/>
  <c r="E378" i="95"/>
  <c r="D378" i="95"/>
  <c r="C378" i="95"/>
  <c r="Q376" i="95"/>
  <c r="P376" i="95"/>
  <c r="O376" i="95"/>
  <c r="N376" i="95"/>
  <c r="M376" i="95"/>
  <c r="L376" i="95"/>
  <c r="K376" i="95"/>
  <c r="J376" i="95"/>
  <c r="I376" i="95"/>
  <c r="H376" i="95"/>
  <c r="G376" i="95"/>
  <c r="F376" i="95"/>
  <c r="E376" i="95"/>
  <c r="D376" i="95"/>
  <c r="C376" i="95"/>
  <c r="Q375" i="95"/>
  <c r="P375" i="95"/>
  <c r="O375" i="95"/>
  <c r="N375" i="95"/>
  <c r="M375" i="95"/>
  <c r="L375" i="95"/>
  <c r="K375" i="95"/>
  <c r="J375" i="95"/>
  <c r="I375" i="95"/>
  <c r="G375" i="95"/>
  <c r="F375" i="95"/>
  <c r="E375" i="95"/>
  <c r="D375" i="95"/>
  <c r="C375" i="95"/>
  <c r="Q374" i="95"/>
  <c r="P374" i="95"/>
  <c r="O374" i="95"/>
  <c r="N374" i="95"/>
  <c r="M374" i="95"/>
  <c r="L374" i="95"/>
  <c r="K374" i="95"/>
  <c r="J374" i="95"/>
  <c r="I374" i="95"/>
  <c r="H374" i="95"/>
  <c r="G374" i="95"/>
  <c r="F374" i="95"/>
  <c r="E374" i="95"/>
  <c r="D374" i="95"/>
  <c r="C374" i="95"/>
  <c r="Q373" i="95"/>
  <c r="P373" i="95"/>
  <c r="O373" i="95"/>
  <c r="N373" i="95"/>
  <c r="M373" i="95"/>
  <c r="L373" i="95"/>
  <c r="K373" i="95"/>
  <c r="J373" i="95"/>
  <c r="I373" i="95"/>
  <c r="H373" i="95"/>
  <c r="G373" i="95"/>
  <c r="F373" i="95"/>
  <c r="E373" i="95"/>
  <c r="D373" i="95"/>
  <c r="C373" i="95"/>
  <c r="Q372" i="95"/>
  <c r="P372" i="95"/>
  <c r="O372" i="95"/>
  <c r="N372" i="95"/>
  <c r="M372" i="95"/>
  <c r="L372" i="95"/>
  <c r="K372" i="95"/>
  <c r="J372" i="95"/>
  <c r="I372" i="95"/>
  <c r="H372" i="95"/>
  <c r="G372" i="95"/>
  <c r="F372" i="95"/>
  <c r="E372" i="95"/>
  <c r="D372" i="95"/>
  <c r="C372" i="95"/>
  <c r="Q371" i="95"/>
  <c r="P371" i="95"/>
  <c r="O371" i="95"/>
  <c r="N371" i="95"/>
  <c r="M371" i="95"/>
  <c r="L371" i="95"/>
  <c r="K371" i="95"/>
  <c r="J371" i="95"/>
  <c r="I371" i="95"/>
  <c r="H371" i="95"/>
  <c r="G371" i="95"/>
  <c r="F371" i="95"/>
  <c r="E371" i="95"/>
  <c r="D371" i="95"/>
  <c r="C371" i="95"/>
  <c r="Q369" i="95"/>
  <c r="P369" i="95"/>
  <c r="O369" i="95"/>
  <c r="N369" i="95"/>
  <c r="M369" i="95"/>
  <c r="L369" i="95"/>
  <c r="K369" i="95"/>
  <c r="J369" i="95"/>
  <c r="I369" i="95"/>
  <c r="H369" i="95"/>
  <c r="G369" i="95"/>
  <c r="F369" i="95"/>
  <c r="E369" i="95"/>
  <c r="D369" i="95"/>
  <c r="C369" i="95"/>
  <c r="Q368" i="95"/>
  <c r="P368" i="95"/>
  <c r="O368" i="95"/>
  <c r="N368" i="95"/>
  <c r="M368" i="95"/>
  <c r="L368" i="95"/>
  <c r="K368" i="95"/>
  <c r="J368" i="95"/>
  <c r="I368" i="95"/>
  <c r="H368" i="95"/>
  <c r="G368" i="95"/>
  <c r="F368" i="95"/>
  <c r="E368" i="95"/>
  <c r="D368" i="95"/>
  <c r="C368" i="95"/>
  <c r="Q367" i="95"/>
  <c r="P367" i="95"/>
  <c r="O367" i="95"/>
  <c r="N367" i="95"/>
  <c r="M367" i="95"/>
  <c r="L367" i="95"/>
  <c r="K367" i="95"/>
  <c r="J367" i="95"/>
  <c r="I367" i="95"/>
  <c r="H367" i="95"/>
  <c r="G367" i="95"/>
  <c r="F367" i="95"/>
  <c r="E367" i="95"/>
  <c r="D367" i="95"/>
  <c r="C367" i="95"/>
  <c r="Q366" i="95"/>
  <c r="P366" i="95"/>
  <c r="O366" i="95"/>
  <c r="N366" i="95"/>
  <c r="M366" i="95"/>
  <c r="L366" i="95"/>
  <c r="K366" i="95"/>
  <c r="J366" i="95"/>
  <c r="I366" i="95"/>
  <c r="G366" i="95"/>
  <c r="F366" i="95"/>
  <c r="E366" i="95"/>
  <c r="D366" i="95"/>
  <c r="C366" i="95"/>
  <c r="Q365" i="95"/>
  <c r="P365" i="95"/>
  <c r="O365" i="95"/>
  <c r="N365" i="95"/>
  <c r="M365" i="95"/>
  <c r="L365" i="95"/>
  <c r="K365" i="95"/>
  <c r="J365" i="95"/>
  <c r="I365" i="95"/>
  <c r="H365" i="95"/>
  <c r="G365" i="95"/>
  <c r="F365" i="95"/>
  <c r="E365" i="95"/>
  <c r="D365" i="95"/>
  <c r="C365" i="95"/>
  <c r="Q364" i="95"/>
  <c r="P364" i="95"/>
  <c r="O364" i="95"/>
  <c r="N364" i="95"/>
  <c r="M364" i="95"/>
  <c r="L364" i="95"/>
  <c r="K364" i="95"/>
  <c r="J364" i="95"/>
  <c r="I364" i="95"/>
  <c r="H364" i="95"/>
  <c r="G364" i="95"/>
  <c r="F364" i="95"/>
  <c r="E364" i="95"/>
  <c r="D364" i="95"/>
  <c r="C364" i="95"/>
  <c r="Q362" i="95"/>
  <c r="P362" i="95"/>
  <c r="O362" i="95"/>
  <c r="N362" i="95"/>
  <c r="M362" i="95"/>
  <c r="L362" i="95"/>
  <c r="K362" i="95"/>
  <c r="J362" i="95"/>
  <c r="I362" i="95"/>
  <c r="H362" i="95"/>
  <c r="G362" i="95"/>
  <c r="F362" i="95"/>
  <c r="E362" i="95"/>
  <c r="D362" i="95"/>
  <c r="C362" i="95"/>
  <c r="Q361" i="95"/>
  <c r="P361" i="95"/>
  <c r="O361" i="95"/>
  <c r="N361" i="95"/>
  <c r="M361" i="95"/>
  <c r="L361" i="95"/>
  <c r="K361" i="95"/>
  <c r="J361" i="95"/>
  <c r="I361" i="95"/>
  <c r="H361" i="95"/>
  <c r="G361" i="95"/>
  <c r="F361" i="95"/>
  <c r="E361" i="95"/>
  <c r="D361" i="95"/>
  <c r="C361" i="95"/>
  <c r="Q360" i="95"/>
  <c r="P360" i="95"/>
  <c r="O360" i="95"/>
  <c r="N360" i="95"/>
  <c r="M360" i="95"/>
  <c r="L360" i="95"/>
  <c r="K360" i="95"/>
  <c r="J360" i="95"/>
  <c r="I360" i="95"/>
  <c r="G360" i="95"/>
  <c r="F360" i="95"/>
  <c r="E360" i="95"/>
  <c r="D360" i="95"/>
  <c r="C360" i="95"/>
  <c r="Q359" i="95"/>
  <c r="P359" i="95"/>
  <c r="O359" i="95"/>
  <c r="N359" i="95"/>
  <c r="M359" i="95"/>
  <c r="L359" i="95"/>
  <c r="K359" i="95"/>
  <c r="J359" i="95"/>
  <c r="I359" i="95"/>
  <c r="H359" i="95"/>
  <c r="G359" i="95"/>
  <c r="F359" i="95"/>
  <c r="E359" i="95"/>
  <c r="D359" i="95"/>
  <c r="C359" i="95"/>
  <c r="Q358" i="95"/>
  <c r="P358" i="95"/>
  <c r="O358" i="95"/>
  <c r="N358" i="95"/>
  <c r="M358" i="95"/>
  <c r="L358" i="95"/>
  <c r="K358" i="95"/>
  <c r="J358" i="95"/>
  <c r="I358" i="95"/>
  <c r="H358" i="95"/>
  <c r="G358" i="95"/>
  <c r="F358" i="95"/>
  <c r="E358" i="95"/>
  <c r="D358" i="95"/>
  <c r="C358" i="95"/>
  <c r="Q357" i="95"/>
  <c r="P357" i="95"/>
  <c r="O357" i="95"/>
  <c r="N357" i="95"/>
  <c r="M357" i="95"/>
  <c r="L357" i="95"/>
  <c r="K357" i="95"/>
  <c r="J357" i="95"/>
  <c r="I357" i="95"/>
  <c r="H357" i="95"/>
  <c r="G357" i="95"/>
  <c r="F357" i="95"/>
  <c r="E357" i="95"/>
  <c r="D357" i="95"/>
  <c r="C357" i="95"/>
  <c r="Q355" i="95"/>
  <c r="P355" i="95"/>
  <c r="O355" i="95"/>
  <c r="N355" i="95"/>
  <c r="M355" i="95"/>
  <c r="L355" i="95"/>
  <c r="K355" i="95"/>
  <c r="J355" i="95"/>
  <c r="I355" i="95"/>
  <c r="H355" i="95"/>
  <c r="G355" i="95"/>
  <c r="F355" i="95"/>
  <c r="E355" i="95"/>
  <c r="D355" i="95"/>
  <c r="C355" i="95"/>
  <c r="Q354" i="95"/>
  <c r="P354" i="95"/>
  <c r="O354" i="95"/>
  <c r="N354" i="95"/>
  <c r="M354" i="95"/>
  <c r="L354" i="95"/>
  <c r="K354" i="95"/>
  <c r="J354" i="95"/>
  <c r="I354" i="95"/>
  <c r="H354" i="95"/>
  <c r="G354" i="95"/>
  <c r="F354" i="95"/>
  <c r="E354" i="95"/>
  <c r="D354" i="95"/>
  <c r="C354" i="95"/>
  <c r="Q353" i="95"/>
  <c r="P353" i="95"/>
  <c r="O353" i="95"/>
  <c r="N353" i="95"/>
  <c r="M353" i="95"/>
  <c r="L353" i="95"/>
  <c r="K353" i="95"/>
  <c r="J353" i="95"/>
  <c r="I353" i="95"/>
  <c r="G353" i="95"/>
  <c r="F353" i="95"/>
  <c r="E353" i="95"/>
  <c r="D353" i="95"/>
  <c r="C353" i="95"/>
  <c r="Q352" i="95"/>
  <c r="P352" i="95"/>
  <c r="O352" i="95"/>
  <c r="N352" i="95"/>
  <c r="M352" i="95"/>
  <c r="L352" i="95"/>
  <c r="K352" i="95"/>
  <c r="J352" i="95"/>
  <c r="I352" i="95"/>
  <c r="H352" i="95"/>
  <c r="G352" i="95"/>
  <c r="F352" i="95"/>
  <c r="E352" i="95"/>
  <c r="D352" i="95"/>
  <c r="C352" i="95"/>
  <c r="Q351" i="95"/>
  <c r="P351" i="95"/>
  <c r="O351" i="95"/>
  <c r="N351" i="95"/>
  <c r="M351" i="95"/>
  <c r="L351" i="95"/>
  <c r="K351" i="95"/>
  <c r="J351" i="95"/>
  <c r="I351" i="95"/>
  <c r="H351" i="95"/>
  <c r="G351" i="95"/>
  <c r="F351" i="95"/>
  <c r="E351" i="95"/>
  <c r="D351" i="95"/>
  <c r="C351" i="95"/>
  <c r="Q350" i="95"/>
  <c r="P350" i="95"/>
  <c r="O350" i="95"/>
  <c r="N350" i="95"/>
  <c r="M350" i="95"/>
  <c r="L350" i="95"/>
  <c r="K350" i="95"/>
  <c r="J350" i="95"/>
  <c r="I350" i="95"/>
  <c r="H350" i="95"/>
  <c r="G350" i="95"/>
  <c r="F350" i="95"/>
  <c r="E350" i="95"/>
  <c r="D350" i="95"/>
  <c r="C350" i="95"/>
  <c r="Q348" i="95"/>
  <c r="P348" i="95"/>
  <c r="O348" i="95"/>
  <c r="N348" i="95"/>
  <c r="M348" i="95"/>
  <c r="L348" i="95"/>
  <c r="K348" i="95"/>
  <c r="J348" i="95"/>
  <c r="I348" i="95"/>
  <c r="H348" i="95"/>
  <c r="G348" i="95"/>
  <c r="F348" i="95"/>
  <c r="E348" i="95"/>
  <c r="D348" i="95"/>
  <c r="C348" i="95"/>
  <c r="Q347" i="95"/>
  <c r="P347" i="95"/>
  <c r="O347" i="95"/>
  <c r="N347" i="95"/>
  <c r="M347" i="95"/>
  <c r="L347" i="95"/>
  <c r="K347" i="95"/>
  <c r="J347" i="95"/>
  <c r="I347" i="95"/>
  <c r="H347" i="95"/>
  <c r="G347" i="95"/>
  <c r="F347" i="95"/>
  <c r="E347" i="95"/>
  <c r="D347" i="95"/>
  <c r="C347" i="95"/>
  <c r="Q346" i="95"/>
  <c r="P346" i="95"/>
  <c r="O346" i="95"/>
  <c r="N346" i="95"/>
  <c r="M346" i="95"/>
  <c r="L346" i="95"/>
  <c r="K346" i="95"/>
  <c r="J346" i="95"/>
  <c r="I346" i="95"/>
  <c r="H346" i="95"/>
  <c r="G346" i="95"/>
  <c r="F346" i="95"/>
  <c r="E346" i="95"/>
  <c r="D346" i="95"/>
  <c r="C346" i="95"/>
  <c r="Q345" i="95"/>
  <c r="P345" i="95"/>
  <c r="O345" i="95"/>
  <c r="N345" i="95"/>
  <c r="M345" i="95"/>
  <c r="L345" i="95"/>
  <c r="K345" i="95"/>
  <c r="J345" i="95"/>
  <c r="I345" i="95"/>
  <c r="G345" i="95"/>
  <c r="F345" i="95"/>
  <c r="E345" i="95"/>
  <c r="D345" i="95"/>
  <c r="C345" i="95"/>
  <c r="Q344" i="95"/>
  <c r="P344" i="95"/>
  <c r="O344" i="95"/>
  <c r="N344" i="95"/>
  <c r="M344" i="95"/>
  <c r="L344" i="95"/>
  <c r="K344" i="95"/>
  <c r="J344" i="95"/>
  <c r="I344" i="95"/>
  <c r="H344" i="95"/>
  <c r="G344" i="95"/>
  <c r="F344" i="95"/>
  <c r="E344" i="95"/>
  <c r="D344" i="95"/>
  <c r="C344" i="95"/>
  <c r="Q343" i="95"/>
  <c r="P343" i="95"/>
  <c r="O343" i="95"/>
  <c r="N343" i="95"/>
  <c r="M343" i="95"/>
  <c r="L343" i="95"/>
  <c r="K343" i="95"/>
  <c r="J343" i="95"/>
  <c r="I343" i="95"/>
  <c r="H343" i="95"/>
  <c r="G343" i="95"/>
  <c r="F343" i="95"/>
  <c r="E343" i="95"/>
  <c r="D343" i="95"/>
  <c r="C343" i="95"/>
  <c r="Q341" i="95"/>
  <c r="P341" i="95"/>
  <c r="O341" i="95"/>
  <c r="N341" i="95"/>
  <c r="M341" i="95"/>
  <c r="L341" i="95"/>
  <c r="K341" i="95"/>
  <c r="J341" i="95"/>
  <c r="I341" i="95"/>
  <c r="H341" i="95"/>
  <c r="G341" i="95"/>
  <c r="F341" i="95"/>
  <c r="E341" i="95"/>
  <c r="D341" i="95"/>
  <c r="C341" i="95"/>
  <c r="Q340" i="95"/>
  <c r="P340" i="95"/>
  <c r="O340" i="95"/>
  <c r="N340" i="95"/>
  <c r="M340" i="95"/>
  <c r="L340" i="95"/>
  <c r="K340" i="95"/>
  <c r="J340" i="95"/>
  <c r="I340" i="95"/>
  <c r="H340" i="95"/>
  <c r="G340" i="95"/>
  <c r="F340" i="95"/>
  <c r="E340" i="95"/>
  <c r="D340" i="95"/>
  <c r="C340" i="95"/>
  <c r="Q339" i="95"/>
  <c r="P339" i="95"/>
  <c r="O339" i="95"/>
  <c r="N339" i="95"/>
  <c r="M339" i="95"/>
  <c r="L339" i="95"/>
  <c r="K339" i="95"/>
  <c r="J339" i="95"/>
  <c r="I339" i="95"/>
  <c r="H339" i="95"/>
  <c r="G339" i="95"/>
  <c r="F339" i="95"/>
  <c r="E339" i="95"/>
  <c r="D339" i="95"/>
  <c r="C339" i="95"/>
  <c r="Q338" i="95"/>
  <c r="P338" i="95"/>
  <c r="O338" i="95"/>
  <c r="N338" i="95"/>
  <c r="M338" i="95"/>
  <c r="L338" i="95"/>
  <c r="K338" i="95"/>
  <c r="J338" i="95"/>
  <c r="I338" i="95"/>
  <c r="G338" i="95"/>
  <c r="F338" i="95"/>
  <c r="E338" i="95"/>
  <c r="D338" i="95"/>
  <c r="C338" i="95"/>
  <c r="Q337" i="95"/>
  <c r="P337" i="95"/>
  <c r="O337" i="95"/>
  <c r="N337" i="95"/>
  <c r="M337" i="95"/>
  <c r="L337" i="95"/>
  <c r="K337" i="95"/>
  <c r="J337" i="95"/>
  <c r="I337" i="95"/>
  <c r="H337" i="95"/>
  <c r="G337" i="95"/>
  <c r="F337" i="95"/>
  <c r="E337" i="95"/>
  <c r="D337" i="95"/>
  <c r="C337" i="95"/>
  <c r="Q336" i="95"/>
  <c r="P336" i="95"/>
  <c r="O336" i="95"/>
  <c r="N336" i="95"/>
  <c r="M336" i="95"/>
  <c r="L336" i="95"/>
  <c r="K336" i="95"/>
  <c r="J336" i="95"/>
  <c r="I336" i="95"/>
  <c r="H336" i="95"/>
  <c r="G336" i="95"/>
  <c r="F336" i="95"/>
  <c r="E336" i="95"/>
  <c r="D336" i="95"/>
  <c r="C336" i="95"/>
  <c r="Q334" i="95"/>
  <c r="P334" i="95"/>
  <c r="O334" i="95"/>
  <c r="N334" i="95"/>
  <c r="M334" i="95"/>
  <c r="L334" i="95"/>
  <c r="K334" i="95"/>
  <c r="J334" i="95"/>
  <c r="I334" i="95"/>
  <c r="H334" i="95"/>
  <c r="G334" i="95"/>
  <c r="F334" i="95"/>
  <c r="E334" i="95"/>
  <c r="D334" i="95"/>
  <c r="C334" i="95"/>
  <c r="Q333" i="95"/>
  <c r="P333" i="95"/>
  <c r="O333" i="95"/>
  <c r="N333" i="95"/>
  <c r="M333" i="95"/>
  <c r="L333" i="95"/>
  <c r="K333" i="95"/>
  <c r="J333" i="95"/>
  <c r="I333" i="95"/>
  <c r="H333" i="95"/>
  <c r="G333" i="95"/>
  <c r="F333" i="95"/>
  <c r="E333" i="95"/>
  <c r="D333" i="95"/>
  <c r="C333" i="95"/>
  <c r="Q332" i="95"/>
  <c r="P332" i="95"/>
  <c r="O332" i="95"/>
  <c r="N332" i="95"/>
  <c r="M332" i="95"/>
  <c r="L332" i="95"/>
  <c r="K332" i="95"/>
  <c r="J332" i="95"/>
  <c r="I332" i="95"/>
  <c r="H332" i="95"/>
  <c r="G332" i="95"/>
  <c r="F332" i="95"/>
  <c r="E332" i="95"/>
  <c r="D332" i="95"/>
  <c r="C332" i="95"/>
  <c r="Q331" i="95"/>
  <c r="P331" i="95"/>
  <c r="O331" i="95"/>
  <c r="N331" i="95"/>
  <c r="M331" i="95"/>
  <c r="L331" i="95"/>
  <c r="K331" i="95"/>
  <c r="J331" i="95"/>
  <c r="I331" i="95"/>
  <c r="H331" i="95"/>
  <c r="F331" i="95"/>
  <c r="E331" i="95"/>
  <c r="D331" i="95"/>
  <c r="C331" i="95"/>
  <c r="Q330" i="95"/>
  <c r="P330" i="95"/>
  <c r="O330" i="95"/>
  <c r="N330" i="95"/>
  <c r="M330" i="95"/>
  <c r="L330" i="95"/>
  <c r="K330" i="95"/>
  <c r="J330" i="95"/>
  <c r="I330" i="95"/>
  <c r="H330" i="95"/>
  <c r="G330" i="95"/>
  <c r="F330" i="95"/>
  <c r="E330" i="95"/>
  <c r="D330" i="95"/>
  <c r="C330" i="95"/>
  <c r="Q329" i="95"/>
  <c r="P329" i="95"/>
  <c r="O329" i="95"/>
  <c r="N329" i="95"/>
  <c r="M329" i="95"/>
  <c r="L329" i="95"/>
  <c r="K329" i="95"/>
  <c r="J329" i="95"/>
  <c r="I329" i="95"/>
  <c r="H329" i="95"/>
  <c r="G329" i="95"/>
  <c r="F329" i="95"/>
  <c r="E329" i="95"/>
  <c r="D329" i="95"/>
  <c r="C329" i="95"/>
  <c r="Q327" i="95"/>
  <c r="P327" i="95"/>
  <c r="O327" i="95"/>
  <c r="N327" i="95"/>
  <c r="M327" i="95"/>
  <c r="L327" i="95"/>
  <c r="K327" i="95"/>
  <c r="J327" i="95"/>
  <c r="I327" i="95"/>
  <c r="H327" i="95"/>
  <c r="G327" i="95"/>
  <c r="F327" i="95"/>
  <c r="E327" i="95"/>
  <c r="D327" i="95"/>
  <c r="C327" i="95"/>
  <c r="Q326" i="95"/>
  <c r="P326" i="95"/>
  <c r="O326" i="95"/>
  <c r="N326" i="95"/>
  <c r="M326" i="95"/>
  <c r="L326" i="95"/>
  <c r="K326" i="95"/>
  <c r="J326" i="95"/>
  <c r="I326" i="95"/>
  <c r="H326" i="95"/>
  <c r="G326" i="95"/>
  <c r="F326" i="95"/>
  <c r="E326" i="95"/>
  <c r="D326" i="95"/>
  <c r="C326" i="95"/>
  <c r="Q325" i="95"/>
  <c r="P325" i="95"/>
  <c r="O325" i="95"/>
  <c r="N325" i="95"/>
  <c r="M325" i="95"/>
  <c r="L325" i="95"/>
  <c r="K325" i="95"/>
  <c r="J325" i="95"/>
  <c r="I325" i="95"/>
  <c r="H325" i="95"/>
  <c r="G325" i="95"/>
  <c r="F325" i="95"/>
  <c r="E325" i="95"/>
  <c r="D325" i="95"/>
  <c r="C325" i="95"/>
  <c r="Q324" i="95"/>
  <c r="P324" i="95"/>
  <c r="O324" i="95"/>
  <c r="N324" i="95"/>
  <c r="M324" i="95"/>
  <c r="K324" i="95"/>
  <c r="J324" i="95"/>
  <c r="I324" i="95"/>
  <c r="H324" i="95"/>
  <c r="G324" i="95"/>
  <c r="F324" i="95"/>
  <c r="E324" i="95"/>
  <c r="D324" i="95"/>
  <c r="C324" i="95"/>
  <c r="Q323" i="95"/>
  <c r="P323" i="95"/>
  <c r="O323" i="95"/>
  <c r="N323" i="95"/>
  <c r="M323" i="95"/>
  <c r="L323" i="95"/>
  <c r="K323" i="95"/>
  <c r="J323" i="95"/>
  <c r="I323" i="95"/>
  <c r="H323" i="95"/>
  <c r="G323" i="95"/>
  <c r="F323" i="95"/>
  <c r="E323" i="95"/>
  <c r="D323" i="95"/>
  <c r="C323" i="95"/>
  <c r="Q322" i="95"/>
  <c r="P322" i="95"/>
  <c r="O322" i="95"/>
  <c r="N322" i="95"/>
  <c r="M322" i="95"/>
  <c r="L322" i="95"/>
  <c r="K322" i="95"/>
  <c r="J322" i="95"/>
  <c r="I322" i="95"/>
  <c r="H322" i="95"/>
  <c r="G322" i="95"/>
  <c r="F322" i="95"/>
  <c r="E322" i="95"/>
  <c r="D322" i="95"/>
  <c r="C322" i="95"/>
  <c r="Q320" i="95"/>
  <c r="P320" i="95"/>
  <c r="O320" i="95"/>
  <c r="N320" i="95"/>
  <c r="M320" i="95"/>
  <c r="L320" i="95"/>
  <c r="K320" i="95"/>
  <c r="J320" i="95"/>
  <c r="I320" i="95"/>
  <c r="H320" i="95"/>
  <c r="G320" i="95"/>
  <c r="F320" i="95"/>
  <c r="E320" i="95"/>
  <c r="D320" i="95"/>
  <c r="C320" i="95"/>
  <c r="Q319" i="95"/>
  <c r="P319" i="95"/>
  <c r="O319" i="95"/>
  <c r="N319" i="95"/>
  <c r="M319" i="95"/>
  <c r="L319" i="95"/>
  <c r="K319" i="95"/>
  <c r="J319" i="95"/>
  <c r="I319" i="95"/>
  <c r="H319" i="95"/>
  <c r="G319" i="95"/>
  <c r="F319" i="95"/>
  <c r="E319" i="95"/>
  <c r="D319" i="95"/>
  <c r="C319" i="95"/>
  <c r="Q318" i="95"/>
  <c r="P318" i="95"/>
  <c r="O318" i="95"/>
  <c r="N318" i="95"/>
  <c r="M318" i="95"/>
  <c r="L318" i="95"/>
  <c r="K318" i="95"/>
  <c r="J318" i="95"/>
  <c r="I318" i="95"/>
  <c r="H318" i="95"/>
  <c r="G318" i="95"/>
  <c r="F318" i="95"/>
  <c r="E318" i="95"/>
  <c r="D318" i="95"/>
  <c r="C318" i="95"/>
  <c r="Q317" i="95"/>
  <c r="P317" i="95"/>
  <c r="O317" i="95"/>
  <c r="N317" i="95"/>
  <c r="M317" i="95"/>
  <c r="L317" i="95"/>
  <c r="K317" i="95"/>
  <c r="J317" i="95"/>
  <c r="I317" i="95"/>
  <c r="H317" i="95"/>
  <c r="G317" i="95"/>
  <c r="F317" i="95"/>
  <c r="E317" i="95"/>
  <c r="D317" i="95"/>
  <c r="C317" i="95"/>
  <c r="Q316" i="95"/>
  <c r="P316" i="95"/>
  <c r="O316" i="95"/>
  <c r="N316" i="95"/>
  <c r="M316" i="95"/>
  <c r="L316" i="95"/>
  <c r="K316" i="95"/>
  <c r="J316" i="95"/>
  <c r="I316" i="95"/>
  <c r="H316" i="95"/>
  <c r="G316" i="95"/>
  <c r="F316" i="95"/>
  <c r="E316" i="95"/>
  <c r="C316" i="95"/>
  <c r="Q315" i="95"/>
  <c r="P315" i="95"/>
  <c r="O315" i="95"/>
  <c r="N315" i="95"/>
  <c r="M315" i="95"/>
  <c r="L315" i="95"/>
  <c r="K315" i="95"/>
  <c r="J315" i="95"/>
  <c r="I315" i="95"/>
  <c r="H315" i="95"/>
  <c r="G315" i="95"/>
  <c r="F315" i="95"/>
  <c r="E315" i="95"/>
  <c r="D315" i="95"/>
  <c r="C315" i="95"/>
  <c r="Q313" i="95"/>
  <c r="P313" i="95"/>
  <c r="O313" i="95"/>
  <c r="N313" i="95"/>
  <c r="M313" i="95"/>
  <c r="L313" i="95"/>
  <c r="K313" i="95"/>
  <c r="J313" i="95"/>
  <c r="I313" i="95"/>
  <c r="H313" i="95"/>
  <c r="G313" i="95"/>
  <c r="F313" i="95"/>
  <c r="E313" i="95"/>
  <c r="D313" i="95"/>
  <c r="C313" i="95"/>
  <c r="Q312" i="95"/>
  <c r="P312" i="95"/>
  <c r="O312" i="95"/>
  <c r="N312" i="95"/>
  <c r="M312" i="95"/>
  <c r="L312" i="95"/>
  <c r="K312" i="95"/>
  <c r="J312" i="95"/>
  <c r="I312" i="95"/>
  <c r="H312" i="95"/>
  <c r="G312" i="95"/>
  <c r="F312" i="95"/>
  <c r="E312" i="95"/>
  <c r="D312" i="95"/>
  <c r="C312" i="95"/>
  <c r="Q311" i="95"/>
  <c r="P311" i="95"/>
  <c r="O311" i="95"/>
  <c r="N311" i="95"/>
  <c r="M311" i="95"/>
  <c r="L311" i="95"/>
  <c r="K311" i="95"/>
  <c r="J311" i="95"/>
  <c r="I311" i="95"/>
  <c r="H311" i="95"/>
  <c r="G311" i="95"/>
  <c r="F311" i="95"/>
  <c r="E311" i="95"/>
  <c r="D311" i="95"/>
  <c r="C311" i="95"/>
  <c r="Q310" i="95"/>
  <c r="P310" i="95"/>
  <c r="O310" i="95"/>
  <c r="N310" i="95"/>
  <c r="M310" i="95"/>
  <c r="L310" i="95"/>
  <c r="K310" i="95"/>
  <c r="J310" i="95"/>
  <c r="I310" i="95"/>
  <c r="H310" i="95"/>
  <c r="G310" i="95"/>
  <c r="F310" i="95"/>
  <c r="E310" i="95"/>
  <c r="D310" i="95"/>
  <c r="C310" i="95"/>
  <c r="Q309" i="95"/>
  <c r="P309" i="95"/>
  <c r="O309" i="95"/>
  <c r="N309" i="95"/>
  <c r="M309" i="95"/>
  <c r="L309" i="95"/>
  <c r="K309" i="95"/>
  <c r="I309" i="95"/>
  <c r="H309" i="95"/>
  <c r="G309" i="95"/>
  <c r="F309" i="95"/>
  <c r="E309" i="95"/>
  <c r="D309" i="95"/>
  <c r="C309" i="95"/>
  <c r="Q308" i="95"/>
  <c r="P308" i="95"/>
  <c r="O308" i="95"/>
  <c r="N308" i="95"/>
  <c r="M308" i="95"/>
  <c r="L308" i="95"/>
  <c r="K308" i="95"/>
  <c r="J308" i="95"/>
  <c r="I308" i="95"/>
  <c r="H308" i="95"/>
  <c r="G308" i="95"/>
  <c r="F308" i="95"/>
  <c r="E308" i="95"/>
  <c r="D308" i="95"/>
  <c r="C308" i="95"/>
  <c r="Q306" i="95"/>
  <c r="P306" i="95"/>
  <c r="O306" i="95"/>
  <c r="N306" i="95"/>
  <c r="M306" i="95"/>
  <c r="L306" i="95"/>
  <c r="K306" i="95"/>
  <c r="J306" i="95"/>
  <c r="I306" i="95"/>
  <c r="H306" i="95"/>
  <c r="G306" i="95"/>
  <c r="F306" i="95"/>
  <c r="E306" i="95"/>
  <c r="D306" i="95"/>
  <c r="C306" i="95"/>
  <c r="Q305" i="95"/>
  <c r="P305" i="95"/>
  <c r="O305" i="95"/>
  <c r="N305" i="95"/>
  <c r="M305" i="95"/>
  <c r="L305" i="95"/>
  <c r="K305" i="95"/>
  <c r="J305" i="95"/>
  <c r="I305" i="95"/>
  <c r="H305" i="95"/>
  <c r="G305" i="95"/>
  <c r="F305" i="95"/>
  <c r="E305" i="95"/>
  <c r="D305" i="95"/>
  <c r="C305" i="95"/>
  <c r="Q304" i="95"/>
  <c r="P304" i="95"/>
  <c r="O304" i="95"/>
  <c r="N304" i="95"/>
  <c r="M304" i="95"/>
  <c r="L304" i="95"/>
  <c r="K304" i="95"/>
  <c r="J304" i="95"/>
  <c r="I304" i="95"/>
  <c r="H304" i="95"/>
  <c r="G304" i="95"/>
  <c r="F304" i="95"/>
  <c r="E304" i="95"/>
  <c r="D304" i="95"/>
  <c r="C304" i="95"/>
  <c r="Q303" i="95"/>
  <c r="P303" i="95"/>
  <c r="O303" i="95"/>
  <c r="N303" i="95"/>
  <c r="M303" i="95"/>
  <c r="L303" i="95"/>
  <c r="J303" i="95"/>
  <c r="I303" i="95"/>
  <c r="H303" i="95"/>
  <c r="G303" i="95"/>
  <c r="F303" i="95"/>
  <c r="E303" i="95"/>
  <c r="D303" i="95"/>
  <c r="C303" i="95"/>
  <c r="Q302" i="95"/>
  <c r="P302" i="95"/>
  <c r="O302" i="95"/>
  <c r="N302" i="95"/>
  <c r="M302" i="95"/>
  <c r="L302" i="95"/>
  <c r="K302" i="95"/>
  <c r="J302" i="95"/>
  <c r="I302" i="95"/>
  <c r="H302" i="95"/>
  <c r="G302" i="95"/>
  <c r="F302" i="95"/>
  <c r="E302" i="95"/>
  <c r="D302" i="95"/>
  <c r="C302" i="95"/>
  <c r="Q301" i="95"/>
  <c r="P301" i="95"/>
  <c r="O301" i="95"/>
  <c r="N301" i="95"/>
  <c r="M301" i="95"/>
  <c r="L301" i="95"/>
  <c r="K301" i="95"/>
  <c r="J301" i="95"/>
  <c r="I301" i="95"/>
  <c r="H301" i="95"/>
  <c r="G301" i="95"/>
  <c r="F301" i="95"/>
  <c r="E301" i="95"/>
  <c r="D301" i="95"/>
  <c r="C301" i="95"/>
  <c r="Q299" i="95"/>
  <c r="P299" i="95"/>
  <c r="O299" i="95"/>
  <c r="N299" i="95"/>
  <c r="M299" i="95"/>
  <c r="L299" i="95"/>
  <c r="K299" i="95"/>
  <c r="J299" i="95"/>
  <c r="I299" i="95"/>
  <c r="H299" i="95"/>
  <c r="G299" i="95"/>
  <c r="F299" i="95"/>
  <c r="E299" i="95"/>
  <c r="D299" i="95"/>
  <c r="C299" i="95"/>
  <c r="Q298" i="95"/>
  <c r="P298" i="95"/>
  <c r="O298" i="95"/>
  <c r="N298" i="95"/>
  <c r="M298" i="95"/>
  <c r="L298" i="95"/>
  <c r="K298" i="95"/>
  <c r="J298" i="95"/>
  <c r="I298" i="95"/>
  <c r="H298" i="95"/>
  <c r="G298" i="95"/>
  <c r="F298" i="95"/>
  <c r="E298" i="95"/>
  <c r="D298" i="95"/>
  <c r="C298" i="95"/>
  <c r="Q297" i="95"/>
  <c r="P297" i="95"/>
  <c r="O297" i="95"/>
  <c r="N297" i="95"/>
  <c r="M297" i="95"/>
  <c r="L297" i="95"/>
  <c r="K297" i="95"/>
  <c r="J297" i="95"/>
  <c r="I297" i="95"/>
  <c r="H297" i="95"/>
  <c r="G297" i="95"/>
  <c r="F297" i="95"/>
  <c r="E297" i="95"/>
  <c r="D297" i="95"/>
  <c r="C297" i="95"/>
  <c r="Q296" i="95"/>
  <c r="P296" i="95"/>
  <c r="O296" i="95"/>
  <c r="N296" i="95"/>
  <c r="M296" i="95"/>
  <c r="L296" i="95"/>
  <c r="K296" i="95"/>
  <c r="J296" i="95"/>
  <c r="I296" i="95"/>
  <c r="H296" i="95"/>
  <c r="G296" i="95"/>
  <c r="F296" i="95"/>
  <c r="E296" i="95"/>
  <c r="D296" i="95"/>
  <c r="C296" i="95"/>
  <c r="Q295" i="95"/>
  <c r="P295" i="95"/>
  <c r="O295" i="95"/>
  <c r="N295" i="95"/>
  <c r="M295" i="95"/>
  <c r="L295" i="95"/>
  <c r="K295" i="95"/>
  <c r="J295" i="95"/>
  <c r="I295" i="95"/>
  <c r="H295" i="95"/>
  <c r="G295" i="95"/>
  <c r="F295" i="95"/>
  <c r="E295" i="95"/>
  <c r="C295" i="95"/>
  <c r="Q294" i="95"/>
  <c r="P294" i="95"/>
  <c r="O294" i="95"/>
  <c r="N294" i="95"/>
  <c r="M294" i="95"/>
  <c r="L294" i="95"/>
  <c r="K294" i="95"/>
  <c r="J294" i="95"/>
  <c r="I294" i="95"/>
  <c r="H294" i="95"/>
  <c r="G294" i="95"/>
  <c r="F294" i="95"/>
  <c r="E294" i="95"/>
  <c r="D294" i="95"/>
  <c r="C294" i="95"/>
  <c r="Q292" i="95"/>
  <c r="P292" i="95"/>
  <c r="O292" i="95"/>
  <c r="N292" i="95"/>
  <c r="M292" i="95"/>
  <c r="L292" i="95"/>
  <c r="K292" i="95"/>
  <c r="J292" i="95"/>
  <c r="I292" i="95"/>
  <c r="H292" i="95"/>
  <c r="G292" i="95"/>
  <c r="F292" i="95"/>
  <c r="E292" i="95"/>
  <c r="D292" i="95"/>
  <c r="C292" i="95"/>
  <c r="Q291" i="95"/>
  <c r="P291" i="95"/>
  <c r="O291" i="95"/>
  <c r="N291" i="95"/>
  <c r="M291" i="95"/>
  <c r="L291" i="95"/>
  <c r="K291" i="95"/>
  <c r="J291" i="95"/>
  <c r="I291" i="95"/>
  <c r="H291" i="95"/>
  <c r="G291" i="95"/>
  <c r="F291" i="95"/>
  <c r="E291" i="95"/>
  <c r="D291" i="95"/>
  <c r="C291" i="95"/>
  <c r="Q290" i="95"/>
  <c r="P290" i="95"/>
  <c r="O290" i="95"/>
  <c r="N290" i="95"/>
  <c r="M290" i="95"/>
  <c r="L290" i="95"/>
  <c r="K290" i="95"/>
  <c r="J290" i="95"/>
  <c r="I290" i="95"/>
  <c r="H290" i="95"/>
  <c r="G290" i="95"/>
  <c r="F290" i="95"/>
  <c r="E290" i="95"/>
  <c r="D290" i="95"/>
  <c r="C290" i="95"/>
  <c r="Q289" i="95"/>
  <c r="P289" i="95"/>
  <c r="O289" i="95"/>
  <c r="N289" i="95"/>
  <c r="M289" i="95"/>
  <c r="L289" i="95"/>
  <c r="K289" i="95"/>
  <c r="J289" i="95"/>
  <c r="I289" i="95"/>
  <c r="H289" i="95"/>
  <c r="F289" i="95"/>
  <c r="E289" i="95"/>
  <c r="D289" i="95"/>
  <c r="C289" i="95"/>
  <c r="Q288" i="95"/>
  <c r="P288" i="95"/>
  <c r="O288" i="95"/>
  <c r="N288" i="95"/>
  <c r="M288" i="95"/>
  <c r="L288" i="95"/>
  <c r="K288" i="95"/>
  <c r="J288" i="95"/>
  <c r="I288" i="95"/>
  <c r="H288" i="95"/>
  <c r="G288" i="95"/>
  <c r="F288" i="95"/>
  <c r="E288" i="95"/>
  <c r="D288" i="95"/>
  <c r="C288" i="95"/>
  <c r="Q287" i="95"/>
  <c r="P287" i="95"/>
  <c r="O287" i="95"/>
  <c r="N287" i="95"/>
  <c r="M287" i="95"/>
  <c r="L287" i="95"/>
  <c r="K287" i="95"/>
  <c r="J287" i="95"/>
  <c r="I287" i="95"/>
  <c r="H287" i="95"/>
  <c r="G287" i="95"/>
  <c r="F287" i="95"/>
  <c r="E287" i="95"/>
  <c r="D287" i="95"/>
  <c r="C287" i="95"/>
  <c r="Q285" i="95"/>
  <c r="P285" i="95"/>
  <c r="O285" i="95"/>
  <c r="N285" i="95"/>
  <c r="M285" i="95"/>
  <c r="L285" i="95"/>
  <c r="K285" i="95"/>
  <c r="J285" i="95"/>
  <c r="I285" i="95"/>
  <c r="H285" i="95"/>
  <c r="G285" i="95"/>
  <c r="F285" i="95"/>
  <c r="E285" i="95"/>
  <c r="D285" i="95"/>
  <c r="C285" i="95"/>
  <c r="Q284" i="95"/>
  <c r="P284" i="95"/>
  <c r="O284" i="95"/>
  <c r="N284" i="95"/>
  <c r="M284" i="95"/>
  <c r="L284" i="95"/>
  <c r="K284" i="95"/>
  <c r="J284" i="95"/>
  <c r="I284" i="95"/>
  <c r="H284" i="95"/>
  <c r="G284" i="95"/>
  <c r="F284" i="95"/>
  <c r="E284" i="95"/>
  <c r="D284" i="95"/>
  <c r="C284" i="95"/>
  <c r="Q283" i="95"/>
  <c r="P283" i="95"/>
  <c r="O283" i="95"/>
  <c r="N283" i="95"/>
  <c r="M283" i="95"/>
  <c r="L283" i="95"/>
  <c r="K283" i="95"/>
  <c r="J283" i="95"/>
  <c r="I283" i="95"/>
  <c r="H283" i="95"/>
  <c r="F283" i="95"/>
  <c r="E283" i="95"/>
  <c r="D283" i="95"/>
  <c r="C283" i="95"/>
  <c r="Q282" i="95"/>
  <c r="P282" i="95"/>
  <c r="O282" i="95"/>
  <c r="N282" i="95"/>
  <c r="M282" i="95"/>
  <c r="L282" i="95"/>
  <c r="K282" i="95"/>
  <c r="J282" i="95"/>
  <c r="I282" i="95"/>
  <c r="H282" i="95"/>
  <c r="G282" i="95"/>
  <c r="F282" i="95"/>
  <c r="E282" i="95"/>
  <c r="D282" i="95"/>
  <c r="C282" i="95"/>
  <c r="Q281" i="95"/>
  <c r="P281" i="95"/>
  <c r="O281" i="95"/>
  <c r="N281" i="95"/>
  <c r="M281" i="95"/>
  <c r="L281" i="95"/>
  <c r="K281" i="95"/>
  <c r="J281" i="95"/>
  <c r="I281" i="95"/>
  <c r="H281" i="95"/>
  <c r="G281" i="95"/>
  <c r="F281" i="95"/>
  <c r="E281" i="95"/>
  <c r="D281" i="95"/>
  <c r="C281" i="95"/>
  <c r="Q280" i="95"/>
  <c r="P280" i="95"/>
  <c r="O280" i="95"/>
  <c r="N280" i="95"/>
  <c r="M280" i="95"/>
  <c r="L280" i="95"/>
  <c r="K280" i="95"/>
  <c r="J280" i="95"/>
  <c r="I280" i="95"/>
  <c r="H280" i="95"/>
  <c r="G280" i="95"/>
  <c r="F280" i="95"/>
  <c r="E280" i="95"/>
  <c r="D280" i="95"/>
  <c r="C280" i="95"/>
  <c r="Q278" i="95"/>
  <c r="P278" i="95"/>
  <c r="O278" i="95"/>
  <c r="N278" i="95"/>
  <c r="M278" i="95"/>
  <c r="L278" i="95"/>
  <c r="K278" i="95"/>
  <c r="J278" i="95"/>
  <c r="I278" i="95"/>
  <c r="H278" i="95"/>
  <c r="G278" i="95"/>
  <c r="F278" i="95"/>
  <c r="E278" i="95"/>
  <c r="D278" i="95"/>
  <c r="C278" i="95"/>
  <c r="Q277" i="95"/>
  <c r="P277" i="95"/>
  <c r="O277" i="95"/>
  <c r="N277" i="95"/>
  <c r="M277" i="95"/>
  <c r="L277" i="95"/>
  <c r="K277" i="95"/>
  <c r="J277" i="95"/>
  <c r="I277" i="95"/>
  <c r="H277" i="95"/>
  <c r="G277" i="95"/>
  <c r="F277" i="95"/>
  <c r="E277" i="95"/>
  <c r="D277" i="95"/>
  <c r="C277" i="95"/>
  <c r="Q276" i="95"/>
  <c r="P276" i="95"/>
  <c r="O276" i="95"/>
  <c r="N276" i="95"/>
  <c r="M276" i="95"/>
  <c r="L276" i="95"/>
  <c r="K276" i="95"/>
  <c r="J276" i="95"/>
  <c r="I276" i="95"/>
  <c r="G276" i="95"/>
  <c r="F276" i="95"/>
  <c r="E276" i="95"/>
  <c r="D276" i="95"/>
  <c r="C276" i="95"/>
  <c r="Q275" i="95"/>
  <c r="P275" i="95"/>
  <c r="O275" i="95"/>
  <c r="N275" i="95"/>
  <c r="M275" i="95"/>
  <c r="L275" i="95"/>
  <c r="K275" i="95"/>
  <c r="J275" i="95"/>
  <c r="I275" i="95"/>
  <c r="H275" i="95"/>
  <c r="G275" i="95"/>
  <c r="F275" i="95"/>
  <c r="E275" i="95"/>
  <c r="D275" i="95"/>
  <c r="C275" i="95"/>
  <c r="Q274" i="95"/>
  <c r="P274" i="95"/>
  <c r="O274" i="95"/>
  <c r="N274" i="95"/>
  <c r="M274" i="95"/>
  <c r="L274" i="95"/>
  <c r="K274" i="95"/>
  <c r="J274" i="95"/>
  <c r="I274" i="95"/>
  <c r="H274" i="95"/>
  <c r="G274" i="95"/>
  <c r="F274" i="95"/>
  <c r="E274" i="95"/>
  <c r="D274" i="95"/>
  <c r="C274" i="95"/>
  <c r="Q273" i="95"/>
  <c r="P273" i="95"/>
  <c r="O273" i="95"/>
  <c r="N273" i="95"/>
  <c r="M273" i="95"/>
  <c r="L273" i="95"/>
  <c r="K273" i="95"/>
  <c r="J273" i="95"/>
  <c r="I273" i="95"/>
  <c r="H273" i="95"/>
  <c r="G273" i="95"/>
  <c r="F273" i="95"/>
  <c r="E273" i="95"/>
  <c r="D273" i="95"/>
  <c r="Q271" i="95"/>
  <c r="P271" i="95"/>
  <c r="O271" i="95"/>
  <c r="N271" i="95"/>
  <c r="M271" i="95"/>
  <c r="L271" i="95"/>
  <c r="K271" i="95"/>
  <c r="J271" i="95"/>
  <c r="I271" i="95"/>
  <c r="H271" i="95"/>
  <c r="G271" i="95"/>
  <c r="F271" i="95"/>
  <c r="E271" i="95"/>
  <c r="D271" i="95"/>
  <c r="C271" i="95"/>
  <c r="Q270" i="95"/>
  <c r="P270" i="95"/>
  <c r="O270" i="95"/>
  <c r="N270" i="95"/>
  <c r="M270" i="95"/>
  <c r="L270" i="95"/>
  <c r="K270" i="95"/>
  <c r="J270" i="95"/>
  <c r="I270" i="95"/>
  <c r="H270" i="95"/>
  <c r="G270" i="95"/>
  <c r="F270" i="95"/>
  <c r="E270" i="95"/>
  <c r="D270" i="95"/>
  <c r="C270" i="95"/>
  <c r="Q269" i="95"/>
  <c r="P269" i="95"/>
  <c r="O269" i="95"/>
  <c r="N269" i="95"/>
  <c r="M269" i="95"/>
  <c r="L269" i="95"/>
  <c r="K269" i="95"/>
  <c r="J269" i="95"/>
  <c r="I269" i="95"/>
  <c r="H269" i="95"/>
  <c r="G269" i="95"/>
  <c r="F269" i="95"/>
  <c r="E269" i="95"/>
  <c r="D269" i="95"/>
  <c r="C269" i="95"/>
  <c r="Q268" i="95"/>
  <c r="P268" i="95"/>
  <c r="O268" i="95"/>
  <c r="N268" i="95"/>
  <c r="M268" i="95"/>
  <c r="L268" i="95"/>
  <c r="K268" i="95"/>
  <c r="J268" i="95"/>
  <c r="I268" i="95"/>
  <c r="G268" i="95"/>
  <c r="F268" i="95"/>
  <c r="E268" i="95"/>
  <c r="D268" i="95"/>
  <c r="C268" i="95"/>
  <c r="Q267" i="95"/>
  <c r="P267" i="95"/>
  <c r="O267" i="95"/>
  <c r="N267" i="95"/>
  <c r="M267" i="95"/>
  <c r="L267" i="95"/>
  <c r="K267" i="95"/>
  <c r="J267" i="95"/>
  <c r="I267" i="95"/>
  <c r="H267" i="95"/>
  <c r="G267" i="95"/>
  <c r="F267" i="95"/>
  <c r="E267" i="95"/>
  <c r="D267" i="95"/>
  <c r="C267" i="95"/>
  <c r="Q266" i="95"/>
  <c r="P266" i="95"/>
  <c r="O266" i="95"/>
  <c r="N266" i="95"/>
  <c r="M266" i="95"/>
  <c r="L266" i="95"/>
  <c r="K266" i="95"/>
  <c r="J266" i="95"/>
  <c r="I266" i="95"/>
  <c r="H266" i="95"/>
  <c r="G266" i="95"/>
  <c r="F266" i="95"/>
  <c r="E266" i="95"/>
  <c r="D266" i="95"/>
  <c r="C266" i="95"/>
  <c r="Q264" i="95"/>
  <c r="P264" i="95"/>
  <c r="O264" i="95"/>
  <c r="N264" i="95"/>
  <c r="M264" i="95"/>
  <c r="L264" i="95"/>
  <c r="K264" i="95"/>
  <c r="J264" i="95"/>
  <c r="I264" i="95"/>
  <c r="H264" i="95"/>
  <c r="G264" i="95"/>
  <c r="F264" i="95"/>
  <c r="E264" i="95"/>
  <c r="D264" i="95"/>
  <c r="C264" i="95"/>
  <c r="Q263" i="95"/>
  <c r="P263" i="95"/>
  <c r="O263" i="95"/>
  <c r="N263" i="95"/>
  <c r="M263" i="95"/>
  <c r="L263" i="95"/>
  <c r="K263" i="95"/>
  <c r="J263" i="95"/>
  <c r="I263" i="95"/>
  <c r="H263" i="95"/>
  <c r="G263" i="95"/>
  <c r="F263" i="95"/>
  <c r="E263" i="95"/>
  <c r="D263" i="95"/>
  <c r="C263" i="95"/>
  <c r="Q262" i="95"/>
  <c r="P262" i="95"/>
  <c r="O262" i="95"/>
  <c r="N262" i="95"/>
  <c r="M262" i="95"/>
  <c r="L262" i="95"/>
  <c r="K262" i="95"/>
  <c r="J262" i="95"/>
  <c r="I262" i="95"/>
  <c r="H262" i="95"/>
  <c r="G262" i="95"/>
  <c r="F262" i="95"/>
  <c r="E262" i="95"/>
  <c r="D262" i="95"/>
  <c r="C262" i="95"/>
  <c r="Q261" i="95"/>
  <c r="P261" i="95"/>
  <c r="O261" i="95"/>
  <c r="N261" i="95"/>
  <c r="M261" i="95"/>
  <c r="L261" i="95"/>
  <c r="K261" i="95"/>
  <c r="J261" i="95"/>
  <c r="H261" i="95"/>
  <c r="G261" i="95"/>
  <c r="F261" i="95"/>
  <c r="E261" i="95"/>
  <c r="D261" i="95"/>
  <c r="C261" i="95"/>
  <c r="Q260" i="95"/>
  <c r="P260" i="95"/>
  <c r="O260" i="95"/>
  <c r="N260" i="95"/>
  <c r="M260" i="95"/>
  <c r="L260" i="95"/>
  <c r="K260" i="95"/>
  <c r="J260" i="95"/>
  <c r="I260" i="95"/>
  <c r="H260" i="95"/>
  <c r="G260" i="95"/>
  <c r="F260" i="95"/>
  <c r="E260" i="95"/>
  <c r="D260" i="95"/>
  <c r="C260" i="95"/>
  <c r="Q259" i="95"/>
  <c r="P259" i="95"/>
  <c r="O259" i="95"/>
  <c r="N259" i="95"/>
  <c r="M259" i="95"/>
  <c r="L259" i="95"/>
  <c r="K259" i="95"/>
  <c r="J259" i="95"/>
  <c r="I259" i="95"/>
  <c r="H259" i="95"/>
  <c r="G259" i="95"/>
  <c r="F259" i="95"/>
  <c r="E259" i="95"/>
  <c r="D259" i="95"/>
  <c r="Q257" i="95"/>
  <c r="P257" i="95"/>
  <c r="O257" i="95"/>
  <c r="N257" i="95"/>
  <c r="M257" i="95"/>
  <c r="L257" i="95"/>
  <c r="K257" i="95"/>
  <c r="J257" i="95"/>
  <c r="I257" i="95"/>
  <c r="H257" i="95"/>
  <c r="G257" i="95"/>
  <c r="F257" i="95"/>
  <c r="E257" i="95"/>
  <c r="D257" i="95"/>
  <c r="C257" i="95"/>
  <c r="Q256" i="95"/>
  <c r="P256" i="95"/>
  <c r="O256" i="95"/>
  <c r="N256" i="95"/>
  <c r="M256" i="95"/>
  <c r="L256" i="95"/>
  <c r="K256" i="95"/>
  <c r="J256" i="95"/>
  <c r="I256" i="95"/>
  <c r="H256" i="95"/>
  <c r="G256" i="95"/>
  <c r="F256" i="95"/>
  <c r="E256" i="95"/>
  <c r="D256" i="95"/>
  <c r="C256" i="95"/>
  <c r="Q255" i="95"/>
  <c r="P255" i="95"/>
  <c r="O255" i="95"/>
  <c r="N255" i="95"/>
  <c r="M255" i="95"/>
  <c r="L255" i="95"/>
  <c r="K255" i="95"/>
  <c r="J255" i="95"/>
  <c r="I255" i="95"/>
  <c r="H255" i="95"/>
  <c r="G255" i="95"/>
  <c r="F255" i="95"/>
  <c r="E255" i="95"/>
  <c r="D255" i="95"/>
  <c r="C255" i="95"/>
  <c r="Q254" i="95"/>
  <c r="P254" i="95"/>
  <c r="O254" i="95"/>
  <c r="N254" i="95"/>
  <c r="M254" i="95"/>
  <c r="L254" i="95"/>
  <c r="K254" i="95"/>
  <c r="J254" i="95"/>
  <c r="H254" i="95"/>
  <c r="G254" i="95"/>
  <c r="F254" i="95"/>
  <c r="E254" i="95"/>
  <c r="D254" i="95"/>
  <c r="C254" i="95"/>
  <c r="Q253" i="95"/>
  <c r="P253" i="95"/>
  <c r="O253" i="95"/>
  <c r="N253" i="95"/>
  <c r="M253" i="95"/>
  <c r="L253" i="95"/>
  <c r="K253" i="95"/>
  <c r="J253" i="95"/>
  <c r="I253" i="95"/>
  <c r="H253" i="95"/>
  <c r="G253" i="95"/>
  <c r="F253" i="95"/>
  <c r="E253" i="95"/>
  <c r="D253" i="95"/>
  <c r="C253" i="95"/>
  <c r="Q252" i="95"/>
  <c r="P252" i="95"/>
  <c r="O252" i="95"/>
  <c r="N252" i="95"/>
  <c r="M252" i="95"/>
  <c r="L252" i="95"/>
  <c r="K252" i="95"/>
  <c r="J252" i="95"/>
  <c r="I252" i="95"/>
  <c r="H252" i="95"/>
  <c r="G252" i="95"/>
  <c r="F252" i="95"/>
  <c r="E252" i="95"/>
  <c r="D252" i="95"/>
  <c r="C252" i="95"/>
  <c r="Q250" i="95"/>
  <c r="P250" i="95"/>
  <c r="O250" i="95"/>
  <c r="N250" i="95"/>
  <c r="M250" i="95"/>
  <c r="L250" i="95"/>
  <c r="K250" i="95"/>
  <c r="J250" i="95"/>
  <c r="I250" i="95"/>
  <c r="H250" i="95"/>
  <c r="G250" i="95"/>
  <c r="F250" i="95"/>
  <c r="E250" i="95"/>
  <c r="D250" i="95"/>
  <c r="C250" i="95"/>
  <c r="Q249" i="95"/>
  <c r="P249" i="95"/>
  <c r="O249" i="95"/>
  <c r="N249" i="95"/>
  <c r="M249" i="95"/>
  <c r="L249" i="95"/>
  <c r="K249" i="95"/>
  <c r="J249" i="95"/>
  <c r="I249" i="95"/>
  <c r="H249" i="95"/>
  <c r="F249" i="95"/>
  <c r="E249" i="95"/>
  <c r="D249" i="95"/>
  <c r="C249" i="95"/>
  <c r="Q248" i="95"/>
  <c r="P248" i="95"/>
  <c r="O248" i="95"/>
  <c r="N248" i="95"/>
  <c r="M248" i="95"/>
  <c r="L248" i="95"/>
  <c r="K248" i="95"/>
  <c r="J248" i="95"/>
  <c r="I248" i="95"/>
  <c r="H248" i="95"/>
  <c r="G248" i="95"/>
  <c r="F248" i="95"/>
  <c r="E248" i="95"/>
  <c r="D248" i="95"/>
  <c r="C248" i="95"/>
  <c r="Q247" i="95"/>
  <c r="P247" i="95"/>
  <c r="O247" i="95"/>
  <c r="N247" i="95"/>
  <c r="M247" i="95"/>
  <c r="L247" i="95"/>
  <c r="K247" i="95"/>
  <c r="J247" i="95"/>
  <c r="I247" i="95"/>
  <c r="H247" i="95"/>
  <c r="G247" i="95"/>
  <c r="F247" i="95"/>
  <c r="E247" i="95"/>
  <c r="D247" i="95"/>
  <c r="C247" i="95"/>
  <c r="Q246" i="95"/>
  <c r="P246" i="95"/>
  <c r="O246" i="95"/>
  <c r="N246" i="95"/>
  <c r="M246" i="95"/>
  <c r="L246" i="95"/>
  <c r="K246" i="95"/>
  <c r="J246" i="95"/>
  <c r="I246" i="95"/>
  <c r="H246" i="95"/>
  <c r="G246" i="95"/>
  <c r="F246" i="95"/>
  <c r="E246" i="95"/>
  <c r="D246" i="95"/>
  <c r="C246" i="95"/>
  <c r="Q245" i="95"/>
  <c r="P245" i="95"/>
  <c r="O245" i="95"/>
  <c r="N245" i="95"/>
  <c r="M245" i="95"/>
  <c r="L245" i="95"/>
  <c r="K245" i="95"/>
  <c r="J245" i="95"/>
  <c r="I245" i="95"/>
  <c r="H245" i="95"/>
  <c r="G245" i="95"/>
  <c r="F245" i="95"/>
  <c r="E245" i="95"/>
  <c r="D245" i="95"/>
  <c r="C245" i="95"/>
  <c r="Q243" i="95"/>
  <c r="P243" i="95"/>
  <c r="O243" i="95"/>
  <c r="N243" i="95"/>
  <c r="M243" i="95"/>
  <c r="L243" i="95"/>
  <c r="K243" i="95"/>
  <c r="J243" i="95"/>
  <c r="I243" i="95"/>
  <c r="H243" i="95"/>
  <c r="G243" i="95"/>
  <c r="F243" i="95"/>
  <c r="E243" i="95"/>
  <c r="D243" i="95"/>
  <c r="C243" i="95"/>
  <c r="Q242" i="95"/>
  <c r="P242" i="95"/>
  <c r="O242" i="95"/>
  <c r="N242" i="95"/>
  <c r="M242" i="95"/>
  <c r="L242" i="95"/>
  <c r="K242" i="95"/>
  <c r="J242" i="95"/>
  <c r="I242" i="95"/>
  <c r="H242" i="95"/>
  <c r="G242" i="95"/>
  <c r="F242" i="95"/>
  <c r="E242" i="95"/>
  <c r="D242" i="95"/>
  <c r="C242" i="95"/>
  <c r="Q241" i="95"/>
  <c r="P241" i="95"/>
  <c r="O241" i="95"/>
  <c r="N241" i="95"/>
  <c r="M241" i="95"/>
  <c r="L241" i="95"/>
  <c r="K241" i="95"/>
  <c r="J241" i="95"/>
  <c r="I241" i="95"/>
  <c r="H241" i="95"/>
  <c r="G241" i="95"/>
  <c r="F241" i="95"/>
  <c r="E241" i="95"/>
  <c r="D241" i="95"/>
  <c r="C241" i="95"/>
  <c r="Q240" i="95"/>
  <c r="P240" i="95"/>
  <c r="O240" i="95"/>
  <c r="N240" i="95"/>
  <c r="M240" i="95"/>
  <c r="L240" i="95"/>
  <c r="K240" i="95"/>
  <c r="J240" i="95"/>
  <c r="I240" i="95"/>
  <c r="G240" i="95"/>
  <c r="F240" i="95"/>
  <c r="E240" i="95"/>
  <c r="D240" i="95"/>
  <c r="C240" i="95"/>
  <c r="Q239" i="95"/>
  <c r="P239" i="95"/>
  <c r="O239" i="95"/>
  <c r="N239" i="95"/>
  <c r="M239" i="95"/>
  <c r="L239" i="95"/>
  <c r="K239" i="95"/>
  <c r="J239" i="95"/>
  <c r="I239" i="95"/>
  <c r="H239" i="95"/>
  <c r="G239" i="95"/>
  <c r="F239" i="95"/>
  <c r="E239" i="95"/>
  <c r="D239" i="95"/>
  <c r="C239" i="95"/>
  <c r="Q238" i="95"/>
  <c r="P238" i="95"/>
  <c r="O238" i="95"/>
  <c r="N238" i="95"/>
  <c r="M238" i="95"/>
  <c r="L238" i="95"/>
  <c r="K238" i="95"/>
  <c r="J238" i="95"/>
  <c r="I238" i="95"/>
  <c r="H238" i="95"/>
  <c r="G238" i="95"/>
  <c r="F238" i="95"/>
  <c r="E238" i="95"/>
  <c r="D238" i="95"/>
  <c r="C238" i="95"/>
  <c r="Q236" i="95"/>
  <c r="P236" i="95"/>
  <c r="O236" i="95"/>
  <c r="N236" i="95"/>
  <c r="M236" i="95"/>
  <c r="L236" i="95"/>
  <c r="K236" i="95"/>
  <c r="J236" i="95"/>
  <c r="I236" i="95"/>
  <c r="H236" i="95"/>
  <c r="G236" i="95"/>
  <c r="F236" i="95"/>
  <c r="E236" i="95"/>
  <c r="D236" i="95"/>
  <c r="C236" i="95"/>
  <c r="Q235" i="95"/>
  <c r="P235" i="95"/>
  <c r="O235" i="95"/>
  <c r="N235" i="95"/>
  <c r="M235" i="95"/>
  <c r="L235" i="95"/>
  <c r="K235" i="95"/>
  <c r="J235" i="95"/>
  <c r="I235" i="95"/>
  <c r="H235" i="95"/>
  <c r="G235" i="95"/>
  <c r="F235" i="95"/>
  <c r="E235" i="95"/>
  <c r="D235" i="95"/>
  <c r="C235" i="95"/>
  <c r="Q234" i="95"/>
  <c r="P234" i="95"/>
  <c r="O234" i="95"/>
  <c r="N234" i="95"/>
  <c r="M234" i="95"/>
  <c r="L234" i="95"/>
  <c r="K234" i="95"/>
  <c r="J234" i="95"/>
  <c r="I234" i="95"/>
  <c r="H234" i="95"/>
  <c r="G234" i="95"/>
  <c r="F234" i="95"/>
  <c r="E234" i="95"/>
  <c r="D234" i="95"/>
  <c r="C234" i="95"/>
  <c r="Q233" i="95"/>
  <c r="P233" i="95"/>
  <c r="O233" i="95"/>
  <c r="N233" i="95"/>
  <c r="M233" i="95"/>
  <c r="L233" i="95"/>
  <c r="K233" i="95"/>
  <c r="J233" i="95"/>
  <c r="I233" i="95"/>
  <c r="H233" i="95"/>
  <c r="G233" i="95"/>
  <c r="F233" i="95"/>
  <c r="E233" i="95"/>
  <c r="D233" i="95"/>
  <c r="C233" i="95"/>
  <c r="Q232" i="95"/>
  <c r="P232" i="95"/>
  <c r="O232" i="95"/>
  <c r="N232" i="95"/>
  <c r="M232" i="95"/>
  <c r="L232" i="95"/>
  <c r="K232" i="95"/>
  <c r="J232" i="95"/>
  <c r="I232" i="95"/>
  <c r="H232" i="95"/>
  <c r="G232" i="95"/>
  <c r="F232" i="95"/>
  <c r="E232" i="95"/>
  <c r="D232" i="95"/>
  <c r="C232" i="95"/>
  <c r="Q231" i="95"/>
  <c r="P231" i="95"/>
  <c r="O231" i="95"/>
  <c r="N231" i="95"/>
  <c r="M231" i="95"/>
  <c r="L231" i="95"/>
  <c r="K231" i="95"/>
  <c r="J231" i="95"/>
  <c r="I231" i="95"/>
  <c r="H231" i="95"/>
  <c r="G231" i="95"/>
  <c r="F231" i="95"/>
  <c r="E231" i="95"/>
  <c r="D231" i="95"/>
  <c r="C231" i="95"/>
  <c r="Q229" i="95"/>
  <c r="P229" i="95"/>
  <c r="O229" i="95"/>
  <c r="N229" i="95"/>
  <c r="M229" i="95"/>
  <c r="L229" i="95"/>
  <c r="K229" i="95"/>
  <c r="J229" i="95"/>
  <c r="I229" i="95"/>
  <c r="H229" i="95"/>
  <c r="G229" i="95"/>
  <c r="F229" i="95"/>
  <c r="E229" i="95"/>
  <c r="D229" i="95"/>
  <c r="C229" i="95"/>
  <c r="Q228" i="95"/>
  <c r="P228" i="95"/>
  <c r="O228" i="95"/>
  <c r="N228" i="95"/>
  <c r="M228" i="95"/>
  <c r="L228" i="95"/>
  <c r="K228" i="95"/>
  <c r="J228" i="95"/>
  <c r="I228" i="95"/>
  <c r="H228" i="95"/>
  <c r="G228" i="95"/>
  <c r="F228" i="95"/>
  <c r="E228" i="95"/>
  <c r="D228" i="95"/>
  <c r="C228" i="95"/>
  <c r="Q227" i="95"/>
  <c r="P227" i="95"/>
  <c r="O227" i="95"/>
  <c r="N227" i="95"/>
  <c r="M227" i="95"/>
  <c r="L227" i="95"/>
  <c r="K227" i="95"/>
  <c r="J227" i="95"/>
  <c r="I227" i="95"/>
  <c r="H227" i="95"/>
  <c r="G227" i="95"/>
  <c r="F227" i="95"/>
  <c r="E227" i="95"/>
  <c r="D227" i="95"/>
  <c r="C227" i="95"/>
  <c r="Q226" i="95"/>
  <c r="P226" i="95"/>
  <c r="O226" i="95"/>
  <c r="N226" i="95"/>
  <c r="M226" i="95"/>
  <c r="L226" i="95"/>
  <c r="K226" i="95"/>
  <c r="J226" i="95"/>
  <c r="I226" i="95"/>
  <c r="H226" i="95"/>
  <c r="G226" i="95"/>
  <c r="F226" i="95"/>
  <c r="E226" i="95"/>
  <c r="D226" i="95"/>
  <c r="C226" i="95"/>
  <c r="Q225" i="95"/>
  <c r="P225" i="95"/>
  <c r="O225" i="95"/>
  <c r="N225" i="95"/>
  <c r="M225" i="95"/>
  <c r="L225" i="95"/>
  <c r="K225" i="95"/>
  <c r="J225" i="95"/>
  <c r="I225" i="95"/>
  <c r="G225" i="95"/>
  <c r="F225" i="95"/>
  <c r="E225" i="95"/>
  <c r="D225" i="95"/>
  <c r="C225" i="95"/>
  <c r="Q224" i="95"/>
  <c r="P224" i="95"/>
  <c r="O224" i="95"/>
  <c r="N224" i="95"/>
  <c r="M224" i="95"/>
  <c r="L224" i="95"/>
  <c r="K224" i="95"/>
  <c r="J224" i="95"/>
  <c r="I224" i="95"/>
  <c r="H224" i="95"/>
  <c r="G224" i="95"/>
  <c r="F224" i="95"/>
  <c r="E224" i="95"/>
  <c r="D224" i="95"/>
  <c r="C224" i="95"/>
  <c r="Q222" i="95"/>
  <c r="P222" i="95"/>
  <c r="O222" i="95"/>
  <c r="N222" i="95"/>
  <c r="M222" i="95"/>
  <c r="L222" i="95"/>
  <c r="K222" i="95"/>
  <c r="J222" i="95"/>
  <c r="I222" i="95"/>
  <c r="H222" i="95"/>
  <c r="G222" i="95"/>
  <c r="F222" i="95"/>
  <c r="E222" i="95"/>
  <c r="D222" i="95"/>
  <c r="C222" i="95"/>
  <c r="Q221" i="95"/>
  <c r="P221" i="95"/>
  <c r="O221" i="95"/>
  <c r="N221" i="95"/>
  <c r="M221" i="95"/>
  <c r="L221" i="95"/>
  <c r="K221" i="95"/>
  <c r="J221" i="95"/>
  <c r="I221" i="95"/>
  <c r="H221" i="95"/>
  <c r="G221" i="95"/>
  <c r="F221" i="95"/>
  <c r="E221" i="95"/>
  <c r="D221" i="95"/>
  <c r="C221" i="95"/>
  <c r="Q220" i="95"/>
  <c r="P220" i="95"/>
  <c r="O220" i="95"/>
  <c r="N220" i="95"/>
  <c r="M220" i="95"/>
  <c r="L220" i="95"/>
  <c r="K220" i="95"/>
  <c r="J220" i="95"/>
  <c r="I220" i="95"/>
  <c r="H220" i="95"/>
  <c r="G220" i="95"/>
  <c r="F220" i="95"/>
  <c r="E220" i="95"/>
  <c r="D220" i="95"/>
  <c r="C220" i="95"/>
  <c r="Q219" i="95"/>
  <c r="P219" i="95"/>
  <c r="O219" i="95"/>
  <c r="N219" i="95"/>
  <c r="M219" i="95"/>
  <c r="L219" i="95"/>
  <c r="K219" i="95"/>
  <c r="J219" i="95"/>
  <c r="I219" i="95"/>
  <c r="H219" i="95"/>
  <c r="G219" i="95"/>
  <c r="F219" i="95"/>
  <c r="E219" i="95"/>
  <c r="D219" i="95"/>
  <c r="C219" i="95"/>
  <c r="Q218" i="95"/>
  <c r="P218" i="95"/>
  <c r="O218" i="95"/>
  <c r="N218" i="95"/>
  <c r="M218" i="95"/>
  <c r="K218" i="95"/>
  <c r="J218" i="95"/>
  <c r="I218" i="95"/>
  <c r="H218" i="95"/>
  <c r="G218" i="95"/>
  <c r="F218" i="95"/>
  <c r="E218" i="95"/>
  <c r="D218" i="95"/>
  <c r="C218" i="95"/>
  <c r="Q217" i="95"/>
  <c r="P217" i="95"/>
  <c r="O217" i="95"/>
  <c r="N217" i="95"/>
  <c r="M217" i="95"/>
  <c r="L217" i="95"/>
  <c r="K217" i="95"/>
  <c r="J217" i="95"/>
  <c r="I217" i="95"/>
  <c r="H217" i="95"/>
  <c r="G217" i="95"/>
  <c r="F217" i="95"/>
  <c r="E217" i="95"/>
  <c r="D217" i="95"/>
  <c r="C217" i="95"/>
  <c r="Q215" i="95"/>
  <c r="P215" i="95"/>
  <c r="O215" i="95"/>
  <c r="N215" i="95"/>
  <c r="M215" i="95"/>
  <c r="L215" i="95"/>
  <c r="K215" i="95"/>
  <c r="J215" i="95"/>
  <c r="I215" i="95"/>
  <c r="H215" i="95"/>
  <c r="G215" i="95"/>
  <c r="F215" i="95"/>
  <c r="E215" i="95"/>
  <c r="D215" i="95"/>
  <c r="C215" i="95"/>
  <c r="Q214" i="95"/>
  <c r="P214" i="95"/>
  <c r="O214" i="95"/>
  <c r="N214" i="95"/>
  <c r="M214" i="95"/>
  <c r="L214" i="95"/>
  <c r="K214" i="95"/>
  <c r="J214" i="95"/>
  <c r="I214" i="95"/>
  <c r="H214" i="95"/>
  <c r="G214" i="95"/>
  <c r="F214" i="95"/>
  <c r="E214" i="95"/>
  <c r="D214" i="95"/>
  <c r="C214" i="95"/>
  <c r="Q213" i="95"/>
  <c r="P213" i="95"/>
  <c r="O213" i="95"/>
  <c r="N213" i="95"/>
  <c r="M213" i="95"/>
  <c r="L213" i="95"/>
  <c r="K213" i="95"/>
  <c r="J213" i="95"/>
  <c r="I213" i="95"/>
  <c r="H213" i="95"/>
  <c r="G213" i="95"/>
  <c r="F213" i="95"/>
  <c r="E213" i="95"/>
  <c r="D213" i="95"/>
  <c r="C213" i="95"/>
  <c r="Q212" i="95"/>
  <c r="P212" i="95"/>
  <c r="O212" i="95"/>
  <c r="N212" i="95"/>
  <c r="M212" i="95"/>
  <c r="L212" i="95"/>
  <c r="K212" i="95"/>
  <c r="J212" i="95"/>
  <c r="I212" i="95"/>
  <c r="H212" i="95"/>
  <c r="G212" i="95"/>
  <c r="F212" i="95"/>
  <c r="E212" i="95"/>
  <c r="D212" i="95"/>
  <c r="C212" i="95"/>
  <c r="Q211" i="95"/>
  <c r="P211" i="95"/>
  <c r="O211" i="95"/>
  <c r="N211" i="95"/>
  <c r="M211" i="95"/>
  <c r="L211" i="95"/>
  <c r="K211" i="95"/>
  <c r="J211" i="95"/>
  <c r="I211" i="95"/>
  <c r="H211" i="95"/>
  <c r="G211" i="95"/>
  <c r="F211" i="95"/>
  <c r="E211" i="95"/>
  <c r="D211" i="95"/>
  <c r="C211" i="95"/>
  <c r="Q210" i="95"/>
  <c r="P210" i="95"/>
  <c r="O210" i="95"/>
  <c r="N210" i="95"/>
  <c r="M210" i="95"/>
  <c r="L210" i="95"/>
  <c r="K210" i="95"/>
  <c r="J210" i="95"/>
  <c r="I210" i="95"/>
  <c r="H210" i="95"/>
  <c r="G210" i="95"/>
  <c r="F210" i="95"/>
  <c r="E210" i="95"/>
  <c r="D210" i="95"/>
  <c r="Q208" i="95"/>
  <c r="P208" i="95"/>
  <c r="O208" i="95"/>
  <c r="N208" i="95"/>
  <c r="M208" i="95"/>
  <c r="L208" i="95"/>
  <c r="K208" i="95"/>
  <c r="J208" i="95"/>
  <c r="I208" i="95"/>
  <c r="H208" i="95"/>
  <c r="G208" i="95"/>
  <c r="F208" i="95"/>
  <c r="E208" i="95"/>
  <c r="D208" i="95"/>
  <c r="C208" i="95"/>
  <c r="Q207" i="95"/>
  <c r="P207" i="95"/>
  <c r="O207" i="95"/>
  <c r="N207" i="95"/>
  <c r="M207" i="95"/>
  <c r="L207" i="95"/>
  <c r="K207" i="95"/>
  <c r="J207" i="95"/>
  <c r="I207" i="95"/>
  <c r="H207" i="95"/>
  <c r="G207" i="95"/>
  <c r="F207" i="95"/>
  <c r="E207" i="95"/>
  <c r="D207" i="95"/>
  <c r="C207" i="95"/>
  <c r="Q206" i="95"/>
  <c r="P206" i="95"/>
  <c r="O206" i="95"/>
  <c r="N206" i="95"/>
  <c r="M206" i="95"/>
  <c r="L206" i="95"/>
  <c r="K206" i="95"/>
  <c r="J206" i="95"/>
  <c r="I206" i="95"/>
  <c r="H206" i="95"/>
  <c r="G206" i="95"/>
  <c r="F206" i="95"/>
  <c r="E206" i="95"/>
  <c r="D206" i="95"/>
  <c r="C206" i="95"/>
  <c r="Q205" i="95"/>
  <c r="P205" i="95"/>
  <c r="O205" i="95"/>
  <c r="N205" i="95"/>
  <c r="M205" i="95"/>
  <c r="L205" i="95"/>
  <c r="K205" i="95"/>
  <c r="J205" i="95"/>
  <c r="I205" i="95"/>
  <c r="H205" i="95"/>
  <c r="G205" i="95"/>
  <c r="F205" i="95"/>
  <c r="E205" i="95"/>
  <c r="D205" i="95"/>
  <c r="C205" i="95"/>
  <c r="Q204" i="95"/>
  <c r="P204" i="95"/>
  <c r="O204" i="95"/>
  <c r="N204" i="95"/>
  <c r="M204" i="95"/>
  <c r="L204" i="95"/>
  <c r="K204" i="95"/>
  <c r="J204" i="95"/>
  <c r="I204" i="95"/>
  <c r="H204" i="95"/>
  <c r="G204" i="95"/>
  <c r="F204" i="95"/>
  <c r="E204" i="95"/>
  <c r="D204" i="95"/>
  <c r="C204" i="95"/>
  <c r="Q203" i="95"/>
  <c r="P203" i="95"/>
  <c r="O203" i="95"/>
  <c r="N203" i="95"/>
  <c r="M203" i="95"/>
  <c r="L203" i="95"/>
  <c r="K203" i="95"/>
  <c r="J203" i="95"/>
  <c r="I203" i="95"/>
  <c r="H203" i="95"/>
  <c r="G203" i="95"/>
  <c r="F203" i="95"/>
  <c r="E203" i="95"/>
  <c r="D203" i="95"/>
  <c r="Q201" i="95"/>
  <c r="P201" i="95"/>
  <c r="O201" i="95"/>
  <c r="N201" i="95"/>
  <c r="M201" i="95"/>
  <c r="L201" i="95"/>
  <c r="K201" i="95"/>
  <c r="J201" i="95"/>
  <c r="I201" i="95"/>
  <c r="H201" i="95"/>
  <c r="G201" i="95"/>
  <c r="F201" i="95"/>
  <c r="E201" i="95"/>
  <c r="D201" i="95"/>
  <c r="C201" i="95"/>
  <c r="Q200" i="95"/>
  <c r="P200" i="95"/>
  <c r="O200" i="95"/>
  <c r="N200" i="95"/>
  <c r="M200" i="95"/>
  <c r="L200" i="95"/>
  <c r="K200" i="95"/>
  <c r="J200" i="95"/>
  <c r="I200" i="95"/>
  <c r="H200" i="95"/>
  <c r="G200" i="95"/>
  <c r="F200" i="95"/>
  <c r="E200" i="95"/>
  <c r="D200" i="95"/>
  <c r="C200" i="95"/>
  <c r="Q199" i="95"/>
  <c r="P199" i="95"/>
  <c r="O199" i="95"/>
  <c r="N199" i="95"/>
  <c r="M199" i="95"/>
  <c r="L199" i="95"/>
  <c r="K199" i="95"/>
  <c r="J199" i="95"/>
  <c r="I199" i="95"/>
  <c r="H199" i="95"/>
  <c r="G199" i="95"/>
  <c r="F199" i="95"/>
  <c r="E199" i="95"/>
  <c r="D199" i="95"/>
  <c r="C199" i="95"/>
  <c r="Q198" i="95"/>
  <c r="P198" i="95"/>
  <c r="O198" i="95"/>
  <c r="N198" i="95"/>
  <c r="M198" i="95"/>
  <c r="L198" i="95"/>
  <c r="K198" i="95"/>
  <c r="J198" i="95"/>
  <c r="I198" i="95"/>
  <c r="H198" i="95"/>
  <c r="G198" i="95"/>
  <c r="F198" i="95"/>
  <c r="E198" i="95"/>
  <c r="D198" i="95"/>
  <c r="C198" i="95"/>
  <c r="Q197" i="95"/>
  <c r="P197" i="95"/>
  <c r="O197" i="95"/>
  <c r="N197" i="95"/>
  <c r="M197" i="95"/>
  <c r="L197" i="95"/>
  <c r="K197" i="95"/>
  <c r="J197" i="95"/>
  <c r="I197" i="95"/>
  <c r="H197" i="95"/>
  <c r="G197" i="95"/>
  <c r="F197" i="95"/>
  <c r="E197" i="95"/>
  <c r="D197" i="95"/>
  <c r="C197" i="95"/>
  <c r="Q196" i="95"/>
  <c r="P196" i="95"/>
  <c r="O196" i="95"/>
  <c r="N196" i="95"/>
  <c r="M196" i="95"/>
  <c r="L196" i="95"/>
  <c r="K196" i="95"/>
  <c r="J196" i="95"/>
  <c r="I196" i="95"/>
  <c r="H196" i="95"/>
  <c r="G196" i="95"/>
  <c r="F196" i="95"/>
  <c r="E196" i="95"/>
  <c r="D196" i="95"/>
  <c r="Q178" i="95"/>
  <c r="P178" i="95"/>
  <c r="O178" i="95"/>
  <c r="N178" i="95"/>
  <c r="M178" i="95"/>
  <c r="L178" i="95"/>
  <c r="K178" i="95"/>
  <c r="J178" i="95"/>
  <c r="I178" i="95"/>
  <c r="H178" i="95"/>
  <c r="G178" i="95"/>
  <c r="F178" i="95"/>
  <c r="E178" i="95"/>
  <c r="D178" i="95"/>
  <c r="C178" i="95"/>
  <c r="L14" i="95"/>
  <c r="K14" i="95"/>
  <c r="J14" i="95"/>
  <c r="I14" i="95"/>
  <c r="H14" i="95"/>
  <c r="G14" i="95"/>
  <c r="F14" i="95"/>
  <c r="E14" i="95"/>
  <c r="D14" i="95"/>
  <c r="W7" i="95"/>
  <c r="X7" i="95" s="1"/>
  <c r="Y7" i="95" s="1"/>
  <c r="Z7" i="95" s="1"/>
  <c r="D2" i="95"/>
  <c r="B2" i="95"/>
  <c r="T8" i="95" l="1"/>
  <c r="U8" i="95" s="1"/>
  <c r="V8" i="95" s="1"/>
  <c r="W8" i="95" s="1"/>
  <c r="X8" i="95" s="1"/>
  <c r="Y8" i="95" s="1"/>
  <c r="Z8" i="95" s="1"/>
  <c r="G216" i="95"/>
  <c r="G17" i="95" s="1"/>
  <c r="G689" i="95" s="1"/>
  <c r="K216" i="95"/>
  <c r="K17" i="95" s="1"/>
  <c r="K689" i="95" s="1"/>
  <c r="O216" i="95"/>
  <c r="O17" i="95" s="1"/>
  <c r="O689" i="95" s="1"/>
  <c r="E223" i="95"/>
  <c r="E18" i="95" s="1"/>
  <c r="E690" i="95" s="1"/>
  <c r="I223" i="95"/>
  <c r="I18" i="95" s="1"/>
  <c r="I690" i="95" s="1"/>
  <c r="M223" i="95"/>
  <c r="M18" i="95" s="1"/>
  <c r="M690" i="95" s="1"/>
  <c r="E265" i="95"/>
  <c r="E24" i="95" s="1"/>
  <c r="I265" i="95"/>
  <c r="I24" i="95" s="1"/>
  <c r="M265" i="95"/>
  <c r="M24" i="95" s="1"/>
  <c r="Q265" i="95"/>
  <c r="Q24" i="95" s="1"/>
  <c r="G272" i="95"/>
  <c r="G25" i="95" s="1"/>
  <c r="K272" i="95"/>
  <c r="K25" i="95" s="1"/>
  <c r="O272" i="95"/>
  <c r="O25" i="95" s="1"/>
  <c r="E279" i="95"/>
  <c r="E26" i="95" s="1"/>
  <c r="I279" i="95"/>
  <c r="I26" i="95" s="1"/>
  <c r="M279" i="95"/>
  <c r="M26" i="95" s="1"/>
  <c r="Q279" i="95"/>
  <c r="Q26" i="95" s="1"/>
  <c r="G286" i="95"/>
  <c r="G27" i="95" s="1"/>
  <c r="K286" i="95"/>
  <c r="K27" i="95" s="1"/>
  <c r="O286" i="95"/>
  <c r="O27" i="95" s="1"/>
  <c r="E293" i="95"/>
  <c r="E29" i="95" s="1"/>
  <c r="I293" i="95"/>
  <c r="I29" i="95" s="1"/>
  <c r="M293" i="95"/>
  <c r="M29" i="95" s="1"/>
  <c r="Q293" i="95"/>
  <c r="Q29" i="95" s="1"/>
  <c r="G300" i="95"/>
  <c r="G30" i="95" s="1"/>
  <c r="K300" i="95"/>
  <c r="K30" i="95" s="1"/>
  <c r="O300" i="95"/>
  <c r="O30" i="95" s="1"/>
  <c r="E307" i="95"/>
  <c r="E31" i="95" s="1"/>
  <c r="I307" i="95"/>
  <c r="I31" i="95" s="1"/>
  <c r="M307" i="95"/>
  <c r="M31" i="95" s="1"/>
  <c r="Q307" i="95"/>
  <c r="Q31" i="95" s="1"/>
  <c r="G314" i="95"/>
  <c r="G32" i="95" s="1"/>
  <c r="K314" i="95"/>
  <c r="K32" i="95" s="1"/>
  <c r="O314" i="95"/>
  <c r="O32" i="95" s="1"/>
  <c r="E321" i="95"/>
  <c r="E33" i="95" s="1"/>
  <c r="I321" i="95"/>
  <c r="I33" i="95" s="1"/>
  <c r="M321" i="95"/>
  <c r="M33" i="95" s="1"/>
  <c r="Q321" i="95"/>
  <c r="Q33" i="95" s="1"/>
  <c r="G328" i="95"/>
  <c r="G34" i="95" s="1"/>
  <c r="K328" i="95"/>
  <c r="K34" i="95" s="1"/>
  <c r="O328" i="95"/>
  <c r="O34" i="95" s="1"/>
  <c r="E335" i="95"/>
  <c r="E35" i="95" s="1"/>
  <c r="I335" i="95"/>
  <c r="I35" i="95" s="1"/>
  <c r="M335" i="95"/>
  <c r="M35" i="95" s="1"/>
  <c r="Q335" i="95"/>
  <c r="Q35" i="95" s="1"/>
  <c r="G342" i="95"/>
  <c r="G36" i="95" s="1"/>
  <c r="K342" i="95"/>
  <c r="K36" i="95" s="1"/>
  <c r="O342" i="95"/>
  <c r="O36" i="95" s="1"/>
  <c r="E349" i="95"/>
  <c r="E37" i="95" s="1"/>
  <c r="I349" i="95"/>
  <c r="I37" i="95" s="1"/>
  <c r="M349" i="95"/>
  <c r="M37" i="95" s="1"/>
  <c r="Q349" i="95"/>
  <c r="Q37" i="95" s="1"/>
  <c r="G356" i="95"/>
  <c r="G38" i="95" s="1"/>
  <c r="K356" i="95"/>
  <c r="K38" i="95" s="1"/>
  <c r="E216" i="95"/>
  <c r="E17" i="95" s="1"/>
  <c r="E689" i="95" s="1"/>
  <c r="M216" i="95"/>
  <c r="M17" i="95" s="1"/>
  <c r="M689" i="95" s="1"/>
  <c r="K223" i="95"/>
  <c r="K18" i="95" s="1"/>
  <c r="K690" i="95" s="1"/>
  <c r="I216" i="95"/>
  <c r="I17" i="95" s="1"/>
  <c r="I689" i="95" s="1"/>
  <c r="Q216" i="95"/>
  <c r="Q17" i="95" s="1"/>
  <c r="Q689" i="95" s="1"/>
  <c r="G223" i="95"/>
  <c r="G18" i="95" s="1"/>
  <c r="G690" i="95" s="1"/>
  <c r="O223" i="95"/>
  <c r="O18" i="95" s="1"/>
  <c r="O690" i="95" s="1"/>
  <c r="G265" i="95"/>
  <c r="G24" i="95" s="1"/>
  <c r="K265" i="95"/>
  <c r="K24" i="95" s="1"/>
  <c r="O265" i="95"/>
  <c r="O24" i="95" s="1"/>
  <c r="E272" i="95"/>
  <c r="E25" i="95" s="1"/>
  <c r="I272" i="95"/>
  <c r="I25" i="95" s="1"/>
  <c r="M272" i="95"/>
  <c r="M25" i="95" s="1"/>
  <c r="Q272" i="95"/>
  <c r="Q25" i="95" s="1"/>
  <c r="G279" i="95"/>
  <c r="G26" i="95" s="1"/>
  <c r="K279" i="95"/>
  <c r="K26" i="95" s="1"/>
  <c r="O279" i="95"/>
  <c r="O26" i="95" s="1"/>
  <c r="E286" i="95"/>
  <c r="E27" i="95" s="1"/>
  <c r="I286" i="95"/>
  <c r="I27" i="95" s="1"/>
  <c r="M286" i="95"/>
  <c r="M27" i="95" s="1"/>
  <c r="Q286" i="95"/>
  <c r="Q27" i="95" s="1"/>
  <c r="G293" i="95"/>
  <c r="G29" i="95" s="1"/>
  <c r="K293" i="95"/>
  <c r="K29" i="95" s="1"/>
  <c r="O293" i="95"/>
  <c r="O29" i="95" s="1"/>
  <c r="E300" i="95"/>
  <c r="E30" i="95" s="1"/>
  <c r="I300" i="95"/>
  <c r="I30" i="95" s="1"/>
  <c r="M300" i="95"/>
  <c r="M30" i="95" s="1"/>
  <c r="Q300" i="95"/>
  <c r="Q30" i="95" s="1"/>
  <c r="G307" i="95"/>
  <c r="G31" i="95" s="1"/>
  <c r="K307" i="95"/>
  <c r="K31" i="95" s="1"/>
  <c r="O307" i="95"/>
  <c r="O31" i="95" s="1"/>
  <c r="E314" i="95"/>
  <c r="E32" i="95" s="1"/>
  <c r="I314" i="95"/>
  <c r="I32" i="95" s="1"/>
  <c r="M314" i="95"/>
  <c r="M32" i="95" s="1"/>
  <c r="Q314" i="95"/>
  <c r="Q32" i="95" s="1"/>
  <c r="G321" i="95"/>
  <c r="G33" i="95" s="1"/>
  <c r="K321" i="95"/>
  <c r="K33" i="95" s="1"/>
  <c r="O321" i="95"/>
  <c r="O33" i="95" s="1"/>
  <c r="E328" i="95"/>
  <c r="E34" i="95" s="1"/>
  <c r="I328" i="95"/>
  <c r="I34" i="95" s="1"/>
  <c r="M328" i="95"/>
  <c r="M34" i="95" s="1"/>
  <c r="Q328" i="95"/>
  <c r="Q34" i="95" s="1"/>
  <c r="G335" i="95"/>
  <c r="G35" i="95" s="1"/>
  <c r="K335" i="95"/>
  <c r="K35" i="95" s="1"/>
  <c r="O335" i="95"/>
  <c r="O35" i="95" s="1"/>
  <c r="E342" i="95"/>
  <c r="E36" i="95" s="1"/>
  <c r="I342" i="95"/>
  <c r="I36" i="95" s="1"/>
  <c r="M342" i="95"/>
  <c r="M36" i="95" s="1"/>
  <c r="Q342" i="95"/>
  <c r="Q36" i="95" s="1"/>
  <c r="G349" i="95"/>
  <c r="G37" i="95" s="1"/>
  <c r="K349" i="95"/>
  <c r="K37" i="95" s="1"/>
  <c r="O349" i="95"/>
  <c r="O37" i="95" s="1"/>
  <c r="E356" i="95"/>
  <c r="E38" i="95" s="1"/>
  <c r="I356" i="95"/>
  <c r="I38" i="95" s="1"/>
  <c r="M356" i="95"/>
  <c r="M38" i="95" s="1"/>
  <c r="E244" i="95"/>
  <c r="E21" i="95" s="1"/>
  <c r="G244" i="95"/>
  <c r="G21" i="95" s="1"/>
  <c r="I244" i="95"/>
  <c r="I21" i="95" s="1"/>
  <c r="K244" i="95"/>
  <c r="K21" i="95" s="1"/>
  <c r="M244" i="95"/>
  <c r="M21" i="95" s="1"/>
  <c r="O244" i="95"/>
  <c r="O21" i="95" s="1"/>
  <c r="Q244" i="95"/>
  <c r="Q21" i="95" s="1"/>
  <c r="E461" i="95"/>
  <c r="E54" i="95" s="1"/>
  <c r="C223" i="95"/>
  <c r="C18" i="95" s="1"/>
  <c r="C690" i="95" s="1"/>
  <c r="C244" i="95"/>
  <c r="C21" i="95" s="1"/>
  <c r="C265" i="95"/>
  <c r="C24" i="95" s="1"/>
  <c r="C272" i="95"/>
  <c r="C25" i="95" s="1"/>
  <c r="C279" i="95"/>
  <c r="C26" i="95" s="1"/>
  <c r="C286" i="95"/>
  <c r="C27" i="95" s="1"/>
  <c r="C293" i="95"/>
  <c r="C29" i="95" s="1"/>
  <c r="C300" i="95"/>
  <c r="C30" i="95" s="1"/>
  <c r="C307" i="95"/>
  <c r="C31" i="95" s="1"/>
  <c r="C314" i="95"/>
  <c r="C32" i="95" s="1"/>
  <c r="C321" i="95"/>
  <c r="C33" i="95" s="1"/>
  <c r="C328" i="95"/>
  <c r="C34" i="95" s="1"/>
  <c r="C335" i="95"/>
  <c r="C35" i="95" s="1"/>
  <c r="C342" i="95"/>
  <c r="C36" i="95" s="1"/>
  <c r="C349" i="95"/>
  <c r="C37" i="95" s="1"/>
  <c r="C356" i="95"/>
  <c r="C38" i="95" s="1"/>
  <c r="C461" i="95"/>
  <c r="C54" i="95" s="1"/>
  <c r="C216" i="95"/>
  <c r="C17" i="95" s="1"/>
  <c r="C689" i="95" s="1"/>
  <c r="O356" i="95"/>
  <c r="O38" i="95" s="1"/>
  <c r="Q356" i="95"/>
  <c r="Q38" i="95" s="1"/>
  <c r="C363" i="95"/>
  <c r="C39" i="95" s="1"/>
  <c r="E363" i="95"/>
  <c r="E39" i="95" s="1"/>
  <c r="G363" i="95"/>
  <c r="G39" i="95" s="1"/>
  <c r="I363" i="95"/>
  <c r="I39" i="95" s="1"/>
  <c r="K363" i="95"/>
  <c r="K39" i="95" s="1"/>
  <c r="M363" i="95"/>
  <c r="M39" i="95" s="1"/>
  <c r="G461" i="95"/>
  <c r="G54" i="95" s="1"/>
  <c r="I461" i="95"/>
  <c r="I54" i="95" s="1"/>
  <c r="K461" i="95"/>
  <c r="K54" i="95" s="1"/>
  <c r="M461" i="95"/>
  <c r="M54" i="95" s="1"/>
  <c r="O461" i="95"/>
  <c r="O54" i="95" s="1"/>
  <c r="C202" i="95"/>
  <c r="C15" i="95" s="1"/>
  <c r="C769" i="95"/>
  <c r="E769" i="95"/>
  <c r="G769" i="95"/>
  <c r="Q223" i="95"/>
  <c r="Q18" i="95" s="1"/>
  <c r="Q690" i="95" s="1"/>
  <c r="D685" i="95"/>
  <c r="D90" i="95" s="1"/>
  <c r="F685" i="95"/>
  <c r="F90" i="95" s="1"/>
  <c r="H685" i="95"/>
  <c r="H90" i="95" s="1"/>
  <c r="J685" i="95"/>
  <c r="J90" i="95" s="1"/>
  <c r="L685" i="95"/>
  <c r="L90" i="95" s="1"/>
  <c r="N685" i="95"/>
  <c r="N90" i="95" s="1"/>
  <c r="P685" i="95"/>
  <c r="P90" i="95" s="1"/>
  <c r="C699" i="95"/>
  <c r="E699" i="95"/>
  <c r="G699" i="95"/>
  <c r="I699" i="95"/>
  <c r="K699" i="95"/>
  <c r="M699" i="95"/>
  <c r="O699" i="95"/>
  <c r="Q699" i="95"/>
  <c r="I769" i="95"/>
  <c r="K769" i="95"/>
  <c r="M769" i="95"/>
  <c r="O769" i="95"/>
  <c r="Q769" i="95"/>
  <c r="C776" i="95"/>
  <c r="E776" i="95"/>
  <c r="G776" i="95"/>
  <c r="I776" i="95"/>
  <c r="K776" i="95"/>
  <c r="M776" i="95"/>
  <c r="O776" i="95"/>
  <c r="Q776" i="95"/>
  <c r="C783" i="95"/>
  <c r="E783" i="95"/>
  <c r="G783" i="95"/>
  <c r="I783" i="95"/>
  <c r="K783" i="95"/>
  <c r="M783" i="95"/>
  <c r="O783" i="95"/>
  <c r="Q783" i="95"/>
  <c r="C790" i="95"/>
  <c r="E790" i="95"/>
  <c r="G790" i="95"/>
  <c r="I790" i="95"/>
  <c r="K790" i="95"/>
  <c r="M790" i="95"/>
  <c r="O790" i="95"/>
  <c r="Q790" i="95"/>
  <c r="C797" i="95"/>
  <c r="E797" i="95"/>
  <c r="G797" i="95"/>
  <c r="I797" i="95"/>
  <c r="K797" i="95"/>
  <c r="M797" i="95"/>
  <c r="O797" i="95"/>
  <c r="Q797" i="95"/>
  <c r="C804" i="95"/>
  <c r="E804" i="95"/>
  <c r="G804" i="95"/>
  <c r="I804" i="95"/>
  <c r="K804" i="95"/>
  <c r="M804" i="95"/>
  <c r="O804" i="95"/>
  <c r="Q804" i="95"/>
  <c r="C811" i="95"/>
  <c r="E811" i="95"/>
  <c r="G811" i="95"/>
  <c r="I811" i="95"/>
  <c r="K811" i="95"/>
  <c r="M811" i="95"/>
  <c r="O811" i="95"/>
  <c r="Q811" i="95"/>
  <c r="C818" i="95"/>
  <c r="E818" i="95"/>
  <c r="G818" i="95"/>
  <c r="I818" i="95"/>
  <c r="K818" i="95"/>
  <c r="M818" i="95"/>
  <c r="O818" i="95"/>
  <c r="Q818" i="95"/>
  <c r="C825" i="95"/>
  <c r="E825" i="95"/>
  <c r="G825" i="95"/>
  <c r="I825" i="95"/>
  <c r="K825" i="95"/>
  <c r="M825" i="95"/>
  <c r="O825" i="95"/>
  <c r="Q825" i="95"/>
  <c r="C832" i="95"/>
  <c r="E832" i="95"/>
  <c r="G832" i="95"/>
  <c r="I832" i="95"/>
  <c r="K832" i="95"/>
  <c r="M832" i="95"/>
  <c r="O832" i="95"/>
  <c r="Q832" i="95"/>
  <c r="C839" i="95"/>
  <c r="E839" i="95"/>
  <c r="G839" i="95"/>
  <c r="I839" i="95"/>
  <c r="K839" i="95"/>
  <c r="M839" i="95"/>
  <c r="O839" i="95"/>
  <c r="Q839" i="95"/>
  <c r="Q461" i="95"/>
  <c r="Q54" i="95" s="1"/>
  <c r="C468" i="95"/>
  <c r="C56" i="95" s="1"/>
  <c r="E468" i="95"/>
  <c r="E56" i="95" s="1"/>
  <c r="G468" i="95"/>
  <c r="G56" i="95" s="1"/>
  <c r="I468" i="95"/>
  <c r="I56" i="95" s="1"/>
  <c r="K468" i="95"/>
  <c r="K56" i="95" s="1"/>
  <c r="M468" i="95"/>
  <c r="M56" i="95" s="1"/>
  <c r="O468" i="95"/>
  <c r="O56" i="95" s="1"/>
  <c r="Q468" i="95"/>
  <c r="Q56" i="95" s="1"/>
  <c r="C475" i="95"/>
  <c r="C57" i="95" s="1"/>
  <c r="E475" i="95"/>
  <c r="E57" i="95" s="1"/>
  <c r="G475" i="95"/>
  <c r="G57" i="95" s="1"/>
  <c r="I475" i="95"/>
  <c r="I57" i="95" s="1"/>
  <c r="K475" i="95"/>
  <c r="K57" i="95" s="1"/>
  <c r="M475" i="95"/>
  <c r="M57" i="95" s="1"/>
  <c r="O475" i="95"/>
  <c r="O57" i="95" s="1"/>
  <c r="Q475" i="95"/>
  <c r="Q57" i="95" s="1"/>
  <c r="C482" i="95"/>
  <c r="C58" i="95" s="1"/>
  <c r="E482" i="95"/>
  <c r="E58" i="95" s="1"/>
  <c r="G482" i="95"/>
  <c r="G58" i="95" s="1"/>
  <c r="I482" i="95"/>
  <c r="I58" i="95" s="1"/>
  <c r="K482" i="95"/>
  <c r="K58" i="95" s="1"/>
  <c r="M482" i="95"/>
  <c r="M58" i="95" s="1"/>
  <c r="O482" i="95"/>
  <c r="O58" i="95" s="1"/>
  <c r="Q482" i="95"/>
  <c r="Q58" i="95" s="1"/>
  <c r="C489" i="95"/>
  <c r="C59" i="95" s="1"/>
  <c r="E489" i="95"/>
  <c r="E59" i="95" s="1"/>
  <c r="G489" i="95"/>
  <c r="G59" i="95" s="1"/>
  <c r="I489" i="95"/>
  <c r="I59" i="95" s="1"/>
  <c r="K489" i="95"/>
  <c r="K59" i="95" s="1"/>
  <c r="M489" i="95"/>
  <c r="M59" i="95" s="1"/>
  <c r="O489" i="95"/>
  <c r="O59" i="95" s="1"/>
  <c r="Q489" i="95"/>
  <c r="Q59" i="95" s="1"/>
  <c r="C496" i="95"/>
  <c r="C60" i="95" s="1"/>
  <c r="E496" i="95"/>
  <c r="E60" i="95" s="1"/>
  <c r="G496" i="95"/>
  <c r="G60" i="95" s="1"/>
  <c r="I496" i="95"/>
  <c r="I60" i="95" s="1"/>
  <c r="K496" i="95"/>
  <c r="K60" i="95" s="1"/>
  <c r="M496" i="95"/>
  <c r="M60" i="95" s="1"/>
  <c r="O496" i="95"/>
  <c r="O60" i="95" s="1"/>
  <c r="Q496" i="95"/>
  <c r="Q60" i="95" s="1"/>
  <c r="C503" i="95"/>
  <c r="C61" i="95" s="1"/>
  <c r="E503" i="95"/>
  <c r="E61" i="95" s="1"/>
  <c r="G503" i="95"/>
  <c r="G61" i="95" s="1"/>
  <c r="I503" i="95"/>
  <c r="I61" i="95" s="1"/>
  <c r="K503" i="95"/>
  <c r="K61" i="95" s="1"/>
  <c r="M503" i="95"/>
  <c r="M61" i="95" s="1"/>
  <c r="O503" i="95"/>
  <c r="O61" i="95" s="1"/>
  <c r="Q503" i="95"/>
  <c r="Q61" i="95" s="1"/>
  <c r="C510" i="95"/>
  <c r="C62" i="95" s="1"/>
  <c r="E510" i="95"/>
  <c r="E62" i="95" s="1"/>
  <c r="G510" i="95"/>
  <c r="G62" i="95" s="1"/>
  <c r="I510" i="95"/>
  <c r="I62" i="95" s="1"/>
  <c r="K510" i="95"/>
  <c r="K62" i="95" s="1"/>
  <c r="M510" i="95"/>
  <c r="M62" i="95" s="1"/>
  <c r="O510" i="95"/>
  <c r="O62" i="95" s="1"/>
  <c r="Q510" i="95"/>
  <c r="Q62" i="95" s="1"/>
  <c r="C517" i="95"/>
  <c r="C63" i="95" s="1"/>
  <c r="E517" i="95"/>
  <c r="E63" i="95" s="1"/>
  <c r="G517" i="95"/>
  <c r="G63" i="95" s="1"/>
  <c r="I517" i="95"/>
  <c r="I63" i="95" s="1"/>
  <c r="K517" i="95"/>
  <c r="K63" i="95" s="1"/>
  <c r="M517" i="95"/>
  <c r="M63" i="95" s="1"/>
  <c r="O517" i="95"/>
  <c r="O63" i="95" s="1"/>
  <c r="Q517" i="95"/>
  <c r="Q63" i="95" s="1"/>
  <c r="C524" i="95"/>
  <c r="C64" i="95" s="1"/>
  <c r="E524" i="95"/>
  <c r="E64" i="95" s="1"/>
  <c r="G524" i="95"/>
  <c r="G64" i="95" s="1"/>
  <c r="I524" i="95"/>
  <c r="I64" i="95" s="1"/>
  <c r="K524" i="95"/>
  <c r="K64" i="95" s="1"/>
  <c r="M524" i="95"/>
  <c r="M64" i="95" s="1"/>
  <c r="O524" i="95"/>
  <c r="O64" i="95" s="1"/>
  <c r="Q524" i="95"/>
  <c r="Q64" i="95" s="1"/>
  <c r="C531" i="95"/>
  <c r="C66" i="95" s="1"/>
  <c r="E531" i="95"/>
  <c r="E66" i="95" s="1"/>
  <c r="G531" i="95"/>
  <c r="G66" i="95" s="1"/>
  <c r="I531" i="95"/>
  <c r="I66" i="95" s="1"/>
  <c r="K531" i="95"/>
  <c r="K66" i="95" s="1"/>
  <c r="M531" i="95"/>
  <c r="M66" i="95" s="1"/>
  <c r="O531" i="95"/>
  <c r="O66" i="95" s="1"/>
  <c r="Q531" i="95"/>
  <c r="Q66" i="95" s="1"/>
  <c r="C538" i="95"/>
  <c r="C67" i="95" s="1"/>
  <c r="E538" i="95"/>
  <c r="E67" i="95" s="1"/>
  <c r="G538" i="95"/>
  <c r="G67" i="95" s="1"/>
  <c r="I538" i="95"/>
  <c r="I67" i="95" s="1"/>
  <c r="K538" i="95"/>
  <c r="K67" i="95" s="1"/>
  <c r="M538" i="95"/>
  <c r="M67" i="95" s="1"/>
  <c r="O538" i="95"/>
  <c r="O67" i="95" s="1"/>
  <c r="Q538" i="95"/>
  <c r="Q67" i="95" s="1"/>
  <c r="C545" i="95"/>
  <c r="C68" i="95" s="1"/>
  <c r="E545" i="95"/>
  <c r="E68" i="95" s="1"/>
  <c r="G545" i="95"/>
  <c r="G68" i="95" s="1"/>
  <c r="I545" i="95"/>
  <c r="I68" i="95" s="1"/>
  <c r="K545" i="95"/>
  <c r="K68" i="95" s="1"/>
  <c r="O545" i="95"/>
  <c r="O68" i="95" s="1"/>
  <c r="C559" i="95"/>
  <c r="E559" i="95"/>
  <c r="G559" i="95"/>
  <c r="I559" i="95"/>
  <c r="K559" i="95"/>
  <c r="M559" i="95"/>
  <c r="O559" i="95"/>
  <c r="C755" i="95"/>
  <c r="E755" i="95"/>
  <c r="G755" i="95"/>
  <c r="I755" i="95"/>
  <c r="K755" i="95"/>
  <c r="M755" i="95"/>
  <c r="O755" i="95"/>
  <c r="Q755" i="95"/>
  <c r="C762" i="95"/>
  <c r="E762" i="95"/>
  <c r="G762" i="95"/>
  <c r="I762" i="95"/>
  <c r="K762" i="95"/>
  <c r="M762" i="95"/>
  <c r="O762" i="95"/>
  <c r="Q762" i="95"/>
  <c r="O363" i="95"/>
  <c r="O39" i="95" s="1"/>
  <c r="Q363" i="95"/>
  <c r="Q39" i="95" s="1"/>
  <c r="C370" i="95"/>
  <c r="C40" i="95" s="1"/>
  <c r="E370" i="95"/>
  <c r="E40" i="95" s="1"/>
  <c r="G370" i="95"/>
  <c r="G40" i="95" s="1"/>
  <c r="I370" i="95"/>
  <c r="I40" i="95" s="1"/>
  <c r="K370" i="95"/>
  <c r="K40" i="95" s="1"/>
  <c r="M370" i="95"/>
  <c r="M40" i="95" s="1"/>
  <c r="O370" i="95"/>
  <c r="O40" i="95" s="1"/>
  <c r="Q370" i="95"/>
  <c r="Q40" i="95" s="1"/>
  <c r="C377" i="95"/>
  <c r="C41" i="95" s="1"/>
  <c r="E377" i="95"/>
  <c r="E41" i="95" s="1"/>
  <c r="G377" i="95"/>
  <c r="G41" i="95" s="1"/>
  <c r="I377" i="95"/>
  <c r="I41" i="95" s="1"/>
  <c r="K377" i="95"/>
  <c r="K41" i="95" s="1"/>
  <c r="M377" i="95"/>
  <c r="M41" i="95" s="1"/>
  <c r="O377" i="95"/>
  <c r="O41" i="95" s="1"/>
  <c r="Q377" i="95"/>
  <c r="Q41" i="95" s="1"/>
  <c r="C384" i="95"/>
  <c r="C42" i="95" s="1"/>
  <c r="E384" i="95"/>
  <c r="E42" i="95" s="1"/>
  <c r="G384" i="95"/>
  <c r="G42" i="95" s="1"/>
  <c r="I384" i="95"/>
  <c r="I42" i="95" s="1"/>
  <c r="K384" i="95"/>
  <c r="K42" i="95" s="1"/>
  <c r="M384" i="95"/>
  <c r="M42" i="95" s="1"/>
  <c r="O384" i="95"/>
  <c r="O42" i="95" s="1"/>
  <c r="Q384" i="95"/>
  <c r="Q42" i="95" s="1"/>
  <c r="C391" i="95"/>
  <c r="C43" i="95" s="1"/>
  <c r="E391" i="95"/>
  <c r="E43" i="95" s="1"/>
  <c r="G391" i="95"/>
  <c r="G43" i="95" s="1"/>
  <c r="I391" i="95"/>
  <c r="I43" i="95" s="1"/>
  <c r="K391" i="95"/>
  <c r="K43" i="95" s="1"/>
  <c r="M391" i="95"/>
  <c r="M43" i="95" s="1"/>
  <c r="O391" i="95"/>
  <c r="O43" i="95" s="1"/>
  <c r="Q391" i="95"/>
  <c r="Q43" i="95" s="1"/>
  <c r="C398" i="95"/>
  <c r="C45" i="95" s="1"/>
  <c r="E398" i="95"/>
  <c r="E45" i="95" s="1"/>
  <c r="G398" i="95"/>
  <c r="G45" i="95" s="1"/>
  <c r="I398" i="95"/>
  <c r="I45" i="95" s="1"/>
  <c r="K398" i="95"/>
  <c r="K45" i="95" s="1"/>
  <c r="M398" i="95"/>
  <c r="M45" i="95" s="1"/>
  <c r="O398" i="95"/>
  <c r="O45" i="95" s="1"/>
  <c r="Q398" i="95"/>
  <c r="Q45" i="95" s="1"/>
  <c r="C412" i="95"/>
  <c r="C47" i="95" s="1"/>
  <c r="E412" i="95"/>
  <c r="E47" i="95" s="1"/>
  <c r="G412" i="95"/>
  <c r="G47" i="95" s="1"/>
  <c r="I412" i="95"/>
  <c r="I47" i="95" s="1"/>
  <c r="K412" i="95"/>
  <c r="K47" i="95" s="1"/>
  <c r="M412" i="95"/>
  <c r="M47" i="95" s="1"/>
  <c r="O412" i="95"/>
  <c r="O47" i="95" s="1"/>
  <c r="Q412" i="95"/>
  <c r="Q47" i="95" s="1"/>
  <c r="C419" i="95"/>
  <c r="C48" i="95" s="1"/>
  <c r="E419" i="95"/>
  <c r="E48" i="95" s="1"/>
  <c r="G419" i="95"/>
  <c r="G48" i="95" s="1"/>
  <c r="I419" i="95"/>
  <c r="I48" i="95" s="1"/>
  <c r="K419" i="95"/>
  <c r="K48" i="95" s="1"/>
  <c r="M419" i="95"/>
  <c r="M48" i="95" s="1"/>
  <c r="O419" i="95"/>
  <c r="O48" i="95" s="1"/>
  <c r="Q419" i="95"/>
  <c r="Q48" i="95" s="1"/>
  <c r="C426" i="95"/>
  <c r="C49" i="95" s="1"/>
  <c r="E426" i="95"/>
  <c r="E49" i="95" s="1"/>
  <c r="G426" i="95"/>
  <c r="G49" i="95" s="1"/>
  <c r="I426" i="95"/>
  <c r="I49" i="95" s="1"/>
  <c r="K426" i="95"/>
  <c r="K49" i="95" s="1"/>
  <c r="M426" i="95"/>
  <c r="M49" i="95" s="1"/>
  <c r="O426" i="95"/>
  <c r="O49" i="95" s="1"/>
  <c r="Q426" i="95"/>
  <c r="Q49" i="95" s="1"/>
  <c r="C433" i="95"/>
  <c r="C50" i="95" s="1"/>
  <c r="E433" i="95"/>
  <c r="E50" i="95" s="1"/>
  <c r="G433" i="95"/>
  <c r="G50" i="95" s="1"/>
  <c r="I433" i="95"/>
  <c r="I50" i="95" s="1"/>
  <c r="K433" i="95"/>
  <c r="K50" i="95" s="1"/>
  <c r="M433" i="95"/>
  <c r="M50" i="95" s="1"/>
  <c r="O433" i="95"/>
  <c r="O50" i="95" s="1"/>
  <c r="Q433" i="95"/>
  <c r="Q50" i="95" s="1"/>
  <c r="C440" i="95"/>
  <c r="C51" i="95" s="1"/>
  <c r="E440" i="95"/>
  <c r="E51" i="95" s="1"/>
  <c r="G440" i="95"/>
  <c r="G51" i="95" s="1"/>
  <c r="I440" i="95"/>
  <c r="I51" i="95" s="1"/>
  <c r="K440" i="95"/>
  <c r="K51" i="95" s="1"/>
  <c r="M440" i="95"/>
  <c r="M51" i="95" s="1"/>
  <c r="O440" i="95"/>
  <c r="O51" i="95" s="1"/>
  <c r="Q440" i="95"/>
  <c r="Q51" i="95" s="1"/>
  <c r="C447" i="95"/>
  <c r="C52" i="95" s="1"/>
  <c r="E447" i="95"/>
  <c r="E52" i="95" s="1"/>
  <c r="G447" i="95"/>
  <c r="G52" i="95" s="1"/>
  <c r="I447" i="95"/>
  <c r="I52" i="95" s="1"/>
  <c r="K447" i="95"/>
  <c r="K52" i="95" s="1"/>
  <c r="M447" i="95"/>
  <c r="M52" i="95" s="1"/>
  <c r="O447" i="95"/>
  <c r="O52" i="95" s="1"/>
  <c r="Q447" i="95"/>
  <c r="Q52" i="95" s="1"/>
  <c r="C454" i="95"/>
  <c r="C53" i="95" s="1"/>
  <c r="E454" i="95"/>
  <c r="E53" i="95" s="1"/>
  <c r="G454" i="95"/>
  <c r="G53" i="95" s="1"/>
  <c r="I454" i="95"/>
  <c r="I53" i="95" s="1"/>
  <c r="K454" i="95"/>
  <c r="K53" i="95" s="1"/>
  <c r="M454" i="95"/>
  <c r="M53" i="95" s="1"/>
  <c r="O454" i="95"/>
  <c r="O53" i="95" s="1"/>
  <c r="Q454" i="95"/>
  <c r="Q53" i="95" s="1"/>
  <c r="Q559" i="95"/>
  <c r="C566" i="95"/>
  <c r="E566" i="95"/>
  <c r="G566" i="95"/>
  <c r="I566" i="95"/>
  <c r="K566" i="95"/>
  <c r="M566" i="95"/>
  <c r="O566" i="95"/>
  <c r="Q566" i="95"/>
  <c r="C573" i="95"/>
  <c r="E573" i="95"/>
  <c r="G573" i="95"/>
  <c r="I573" i="95"/>
  <c r="K573" i="95"/>
  <c r="M573" i="95"/>
  <c r="O573" i="95"/>
  <c r="Q573" i="95"/>
  <c r="C580" i="95"/>
  <c r="C73" i="95" s="1"/>
  <c r="E580" i="95"/>
  <c r="E73" i="95" s="1"/>
  <c r="G580" i="95"/>
  <c r="G73" i="95" s="1"/>
  <c r="I580" i="95"/>
  <c r="I73" i="95" s="1"/>
  <c r="K580" i="95"/>
  <c r="K73" i="95" s="1"/>
  <c r="M580" i="95"/>
  <c r="M73" i="95" s="1"/>
  <c r="O580" i="95"/>
  <c r="O73" i="95" s="1"/>
  <c r="Q580" i="95"/>
  <c r="Q73" i="95" s="1"/>
  <c r="C587" i="95"/>
  <c r="E587" i="95"/>
  <c r="G587" i="95"/>
  <c r="I587" i="95"/>
  <c r="K587" i="95"/>
  <c r="M587" i="95"/>
  <c r="O587" i="95"/>
  <c r="Q587" i="95"/>
  <c r="C594" i="95"/>
  <c r="E594" i="95"/>
  <c r="G594" i="95"/>
  <c r="I594" i="95"/>
  <c r="K594" i="95"/>
  <c r="M594" i="95"/>
  <c r="O594" i="95"/>
  <c r="Q594" i="95"/>
  <c r="C601" i="95"/>
  <c r="E601" i="95"/>
  <c r="G601" i="95"/>
  <c r="I601" i="95"/>
  <c r="K601" i="95"/>
  <c r="M601" i="95"/>
  <c r="O601" i="95"/>
  <c r="Q601" i="95"/>
  <c r="C608" i="95"/>
  <c r="E608" i="95"/>
  <c r="G608" i="95"/>
  <c r="I608" i="95"/>
  <c r="K608" i="95"/>
  <c r="M608" i="95"/>
  <c r="O608" i="95"/>
  <c r="Q608" i="95"/>
  <c r="C615" i="95"/>
  <c r="E615" i="95"/>
  <c r="G615" i="95"/>
  <c r="I615" i="95"/>
  <c r="K615" i="95"/>
  <c r="M615" i="95"/>
  <c r="O615" i="95"/>
  <c r="Q615" i="95"/>
  <c r="C622" i="95"/>
  <c r="E622" i="95"/>
  <c r="G622" i="95"/>
  <c r="I622" i="95"/>
  <c r="K622" i="95"/>
  <c r="M622" i="95"/>
  <c r="O622" i="95"/>
  <c r="Q622" i="95"/>
  <c r="C629" i="95"/>
  <c r="E629" i="95"/>
  <c r="G629" i="95"/>
  <c r="I629" i="95"/>
  <c r="K629" i="95"/>
  <c r="M629" i="95"/>
  <c r="O629" i="95"/>
  <c r="Q629" i="95"/>
  <c r="C636" i="95"/>
  <c r="E636" i="95"/>
  <c r="G636" i="95"/>
  <c r="I636" i="95"/>
  <c r="K636" i="95"/>
  <c r="M636" i="95"/>
  <c r="O636" i="95"/>
  <c r="Q636" i="95"/>
  <c r="C643" i="95"/>
  <c r="E643" i="95"/>
  <c r="G643" i="95"/>
  <c r="I643" i="95"/>
  <c r="K643" i="95"/>
  <c r="M643" i="95"/>
  <c r="O643" i="95"/>
  <c r="Q643" i="95"/>
  <c r="C650" i="95"/>
  <c r="E650" i="95"/>
  <c r="G650" i="95"/>
  <c r="I650" i="95"/>
  <c r="K650" i="95"/>
  <c r="M650" i="95"/>
  <c r="O650" i="95"/>
  <c r="Q650" i="95"/>
  <c r="C657" i="95"/>
  <c r="E657" i="95"/>
  <c r="G657" i="95"/>
  <c r="I657" i="95"/>
  <c r="K657" i="95"/>
  <c r="M657" i="95"/>
  <c r="O657" i="95"/>
  <c r="Q657" i="95"/>
  <c r="C664" i="95"/>
  <c r="C87" i="95" s="1"/>
  <c r="E664" i="95"/>
  <c r="E87" i="95" s="1"/>
  <c r="G664" i="95"/>
  <c r="G87" i="95" s="1"/>
  <c r="I664" i="95"/>
  <c r="I87" i="95" s="1"/>
  <c r="K664" i="95"/>
  <c r="K87" i="95" s="1"/>
  <c r="M664" i="95"/>
  <c r="M87" i="95" s="1"/>
  <c r="O664" i="95"/>
  <c r="O87" i="95" s="1"/>
  <c r="Q664" i="95"/>
  <c r="Q87" i="95" s="1"/>
  <c r="C671" i="95"/>
  <c r="C88" i="95" s="1"/>
  <c r="E671" i="95"/>
  <c r="E88" i="95" s="1"/>
  <c r="G671" i="95"/>
  <c r="G88" i="95" s="1"/>
  <c r="I671" i="95"/>
  <c r="I88" i="95" s="1"/>
  <c r="K671" i="95"/>
  <c r="K88" i="95" s="1"/>
  <c r="M671" i="95"/>
  <c r="M88" i="95" s="1"/>
  <c r="O671" i="95"/>
  <c r="O88" i="95" s="1"/>
  <c r="Q671" i="95"/>
  <c r="Q88" i="95" s="1"/>
  <c r="C678" i="95"/>
  <c r="C89" i="95" s="1"/>
  <c r="E678" i="95"/>
  <c r="E89" i="95" s="1"/>
  <c r="G678" i="95"/>
  <c r="G89" i="95" s="1"/>
  <c r="I678" i="95"/>
  <c r="I89" i="95" s="1"/>
  <c r="K678" i="95"/>
  <c r="K89" i="95" s="1"/>
  <c r="M678" i="95"/>
  <c r="M89" i="95" s="1"/>
  <c r="O678" i="95"/>
  <c r="O89" i="95" s="1"/>
  <c r="Q678" i="95"/>
  <c r="Q89" i="95" s="1"/>
  <c r="D706" i="95"/>
  <c r="F706" i="95"/>
  <c r="H706" i="95"/>
  <c r="J706" i="95"/>
  <c r="L706" i="95"/>
  <c r="N706" i="95"/>
  <c r="P706" i="95"/>
  <c r="D713" i="95"/>
  <c r="F713" i="95"/>
  <c r="H713" i="95"/>
  <c r="J713" i="95"/>
  <c r="L713" i="95"/>
  <c r="N713" i="95"/>
  <c r="P713" i="95"/>
  <c r="D720" i="95"/>
  <c r="F720" i="95"/>
  <c r="H720" i="95"/>
  <c r="J720" i="95"/>
  <c r="L720" i="95"/>
  <c r="N720" i="95"/>
  <c r="P720" i="95"/>
  <c r="D727" i="95"/>
  <c r="F727" i="95"/>
  <c r="H727" i="95"/>
  <c r="J727" i="95"/>
  <c r="L727" i="95"/>
  <c r="N727" i="95"/>
  <c r="P727" i="95"/>
  <c r="D734" i="95"/>
  <c r="F734" i="95"/>
  <c r="H734" i="95"/>
  <c r="J734" i="95"/>
  <c r="L734" i="95"/>
  <c r="N734" i="95"/>
  <c r="P734" i="95"/>
  <c r="D741" i="95"/>
  <c r="F741" i="95"/>
  <c r="H741" i="95"/>
  <c r="J741" i="95"/>
  <c r="L741" i="95"/>
  <c r="N741" i="95"/>
  <c r="P741" i="95"/>
  <c r="D748" i="95"/>
  <c r="F748" i="95"/>
  <c r="H748" i="95"/>
  <c r="J748" i="95"/>
  <c r="L748" i="95"/>
  <c r="N748" i="95"/>
  <c r="P748" i="95"/>
  <c r="D755" i="95"/>
  <c r="F755" i="95"/>
  <c r="H755" i="95"/>
  <c r="J755" i="95"/>
  <c r="C258" i="95"/>
  <c r="C23" i="95" s="1"/>
  <c r="E258" i="95"/>
  <c r="E23" i="95" s="1"/>
  <c r="G258" i="95"/>
  <c r="G23" i="95" s="1"/>
  <c r="I258" i="95"/>
  <c r="I23" i="95" s="1"/>
  <c r="K258" i="95"/>
  <c r="K23" i="95" s="1"/>
  <c r="M258" i="95"/>
  <c r="M23" i="95" s="1"/>
  <c r="O258" i="95"/>
  <c r="O23" i="95" s="1"/>
  <c r="Q258" i="95"/>
  <c r="Q23" i="95" s="1"/>
  <c r="C251" i="95"/>
  <c r="C22" i="95" s="1"/>
  <c r="E251" i="95"/>
  <c r="E22" i="95" s="1"/>
  <c r="G251" i="95"/>
  <c r="G22" i="95" s="1"/>
  <c r="I251" i="95"/>
  <c r="I22" i="95" s="1"/>
  <c r="K251" i="95"/>
  <c r="K22" i="95" s="1"/>
  <c r="M251" i="95"/>
  <c r="M22" i="95" s="1"/>
  <c r="O251" i="95"/>
  <c r="O22" i="95" s="1"/>
  <c r="Q251" i="95"/>
  <c r="Q22" i="95" s="1"/>
  <c r="C237" i="95"/>
  <c r="C20" i="95" s="1"/>
  <c r="E237" i="95"/>
  <c r="E20" i="95" s="1"/>
  <c r="G237" i="95"/>
  <c r="G20" i="95" s="1"/>
  <c r="I237" i="95"/>
  <c r="I20" i="95" s="1"/>
  <c r="K237" i="95"/>
  <c r="K20" i="95" s="1"/>
  <c r="M237" i="95"/>
  <c r="M20" i="95" s="1"/>
  <c r="O237" i="95"/>
  <c r="O20" i="95" s="1"/>
  <c r="Q237" i="95"/>
  <c r="Q20" i="95" s="1"/>
  <c r="C209" i="95"/>
  <c r="C16" i="95" s="1"/>
  <c r="E209" i="95"/>
  <c r="E16" i="95" s="1"/>
  <c r="G209" i="95"/>
  <c r="G16" i="95" s="1"/>
  <c r="I209" i="95"/>
  <c r="I16" i="95" s="1"/>
  <c r="K209" i="95"/>
  <c r="K16" i="95" s="1"/>
  <c r="M209" i="95"/>
  <c r="M16" i="95" s="1"/>
  <c r="O209" i="95"/>
  <c r="O16" i="95" s="1"/>
  <c r="Q209" i="95"/>
  <c r="Q16" i="95" s="1"/>
  <c r="C230" i="95"/>
  <c r="C19" i="95" s="1"/>
  <c r="C691" i="95" s="1"/>
  <c r="E230" i="95"/>
  <c r="E19" i="95" s="1"/>
  <c r="E691" i="95" s="1"/>
  <c r="G230" i="95"/>
  <c r="G19" i="95" s="1"/>
  <c r="G691" i="95" s="1"/>
  <c r="I230" i="95"/>
  <c r="I19" i="95" s="1"/>
  <c r="I691" i="95" s="1"/>
  <c r="K230" i="95"/>
  <c r="K19" i="95" s="1"/>
  <c r="K691" i="95" s="1"/>
  <c r="M230" i="95"/>
  <c r="M19" i="95" s="1"/>
  <c r="M691" i="95" s="1"/>
  <c r="O230" i="95"/>
  <c r="O19" i="95" s="1"/>
  <c r="O691" i="95" s="1"/>
  <c r="Q230" i="95"/>
  <c r="Q19" i="95" s="1"/>
  <c r="Q691" i="95" s="1"/>
  <c r="D209" i="95"/>
  <c r="D16" i="95" s="1"/>
  <c r="F209" i="95"/>
  <c r="F16" i="95" s="1"/>
  <c r="H209" i="95"/>
  <c r="H16" i="95" s="1"/>
  <c r="J209" i="95"/>
  <c r="J16" i="95" s="1"/>
  <c r="L209" i="95"/>
  <c r="L16" i="95" s="1"/>
  <c r="N209" i="95"/>
  <c r="N16" i="95" s="1"/>
  <c r="P209" i="95"/>
  <c r="P16" i="95" s="1"/>
  <c r="D216" i="95"/>
  <c r="D17" i="95" s="1"/>
  <c r="F216" i="95"/>
  <c r="F17" i="95" s="1"/>
  <c r="H216" i="95"/>
  <c r="H17" i="95" s="1"/>
  <c r="J216" i="95"/>
  <c r="J17" i="95" s="1"/>
  <c r="L216" i="95"/>
  <c r="L17" i="95" s="1"/>
  <c r="N216" i="95"/>
  <c r="N17" i="95" s="1"/>
  <c r="P216" i="95"/>
  <c r="P17" i="95" s="1"/>
  <c r="D223" i="95"/>
  <c r="D18" i="95" s="1"/>
  <c r="D690" i="95" s="1"/>
  <c r="F223" i="95"/>
  <c r="F18" i="95" s="1"/>
  <c r="F690" i="95" s="1"/>
  <c r="H223" i="95"/>
  <c r="H18" i="95" s="1"/>
  <c r="H690" i="95" s="1"/>
  <c r="J223" i="95"/>
  <c r="J18" i="95" s="1"/>
  <c r="J690" i="95" s="1"/>
  <c r="L223" i="95"/>
  <c r="L18" i="95" s="1"/>
  <c r="L690" i="95" s="1"/>
  <c r="N223" i="95"/>
  <c r="N18" i="95" s="1"/>
  <c r="N690" i="95" s="1"/>
  <c r="P223" i="95"/>
  <c r="P18" i="95" s="1"/>
  <c r="P690" i="95" s="1"/>
  <c r="D230" i="95"/>
  <c r="D19" i="95" s="1"/>
  <c r="D691" i="95" s="1"/>
  <c r="F230" i="95"/>
  <c r="F19" i="95" s="1"/>
  <c r="F691" i="95" s="1"/>
  <c r="H230" i="95"/>
  <c r="H19" i="95" s="1"/>
  <c r="H691" i="95" s="1"/>
  <c r="J230" i="95"/>
  <c r="J19" i="95" s="1"/>
  <c r="J691" i="95" s="1"/>
  <c r="L230" i="95"/>
  <c r="L19" i="95" s="1"/>
  <c r="L691" i="95" s="1"/>
  <c r="N230" i="95"/>
  <c r="N19" i="95" s="1"/>
  <c r="N691" i="95" s="1"/>
  <c r="P230" i="95"/>
  <c r="P19" i="95" s="1"/>
  <c r="P691" i="95" s="1"/>
  <c r="D237" i="95"/>
  <c r="D20" i="95" s="1"/>
  <c r="F237" i="95"/>
  <c r="F20" i="95" s="1"/>
  <c r="H237" i="95"/>
  <c r="H20" i="95" s="1"/>
  <c r="J237" i="95"/>
  <c r="J20" i="95" s="1"/>
  <c r="L237" i="95"/>
  <c r="L20" i="95" s="1"/>
  <c r="N237" i="95"/>
  <c r="N20" i="95" s="1"/>
  <c r="P237" i="95"/>
  <c r="P20" i="95" s="1"/>
  <c r="D244" i="95"/>
  <c r="D21" i="95" s="1"/>
  <c r="F244" i="95"/>
  <c r="F21" i="95" s="1"/>
  <c r="H244" i="95"/>
  <c r="H21" i="95" s="1"/>
  <c r="J244" i="95"/>
  <c r="J21" i="95" s="1"/>
  <c r="L244" i="95"/>
  <c r="L21" i="95" s="1"/>
  <c r="N244" i="95"/>
  <c r="N21" i="95" s="1"/>
  <c r="P244" i="95"/>
  <c r="P21" i="95" s="1"/>
  <c r="D251" i="95"/>
  <c r="D22" i="95" s="1"/>
  <c r="F251" i="95"/>
  <c r="F22" i="95" s="1"/>
  <c r="H251" i="95"/>
  <c r="H22" i="95" s="1"/>
  <c r="J251" i="95"/>
  <c r="J22" i="95" s="1"/>
  <c r="L251" i="95"/>
  <c r="L22" i="95" s="1"/>
  <c r="N251" i="95"/>
  <c r="N22" i="95" s="1"/>
  <c r="P251" i="95"/>
  <c r="P22" i="95" s="1"/>
  <c r="D258" i="95"/>
  <c r="D23" i="95" s="1"/>
  <c r="F258" i="95"/>
  <c r="F23" i="95" s="1"/>
  <c r="H258" i="95"/>
  <c r="H23" i="95" s="1"/>
  <c r="J258" i="95"/>
  <c r="J23" i="95" s="1"/>
  <c r="L258" i="95"/>
  <c r="L23" i="95" s="1"/>
  <c r="N258" i="95"/>
  <c r="N23" i="95" s="1"/>
  <c r="P258" i="95"/>
  <c r="P23" i="95" s="1"/>
  <c r="D265" i="95"/>
  <c r="D24" i="95" s="1"/>
  <c r="F265" i="95"/>
  <c r="F24" i="95" s="1"/>
  <c r="H265" i="95"/>
  <c r="H24" i="95" s="1"/>
  <c r="J265" i="95"/>
  <c r="J24" i="95" s="1"/>
  <c r="L265" i="95"/>
  <c r="L24" i="95" s="1"/>
  <c r="N265" i="95"/>
  <c r="N24" i="95" s="1"/>
  <c r="P265" i="95"/>
  <c r="P24" i="95" s="1"/>
  <c r="D272" i="95"/>
  <c r="D25" i="95" s="1"/>
  <c r="F272" i="95"/>
  <c r="F25" i="95" s="1"/>
  <c r="H272" i="95"/>
  <c r="H25" i="95" s="1"/>
  <c r="J272" i="95"/>
  <c r="J25" i="95" s="1"/>
  <c r="L272" i="95"/>
  <c r="L25" i="95" s="1"/>
  <c r="N272" i="95"/>
  <c r="N25" i="95" s="1"/>
  <c r="P272" i="95"/>
  <c r="P25" i="95" s="1"/>
  <c r="D279" i="95"/>
  <c r="D26" i="95" s="1"/>
  <c r="F279" i="95"/>
  <c r="F26" i="95" s="1"/>
  <c r="H279" i="95"/>
  <c r="H26" i="95" s="1"/>
  <c r="J279" i="95"/>
  <c r="J26" i="95" s="1"/>
  <c r="L279" i="95"/>
  <c r="L26" i="95" s="1"/>
  <c r="N279" i="95"/>
  <c r="N26" i="95" s="1"/>
  <c r="P279" i="95"/>
  <c r="P26" i="95" s="1"/>
  <c r="D286" i="95"/>
  <c r="D27" i="95" s="1"/>
  <c r="F286" i="95"/>
  <c r="F27" i="95" s="1"/>
  <c r="H286" i="95"/>
  <c r="H27" i="95" s="1"/>
  <c r="J286" i="95"/>
  <c r="J27" i="95" s="1"/>
  <c r="L286" i="95"/>
  <c r="L27" i="95" s="1"/>
  <c r="N286" i="95"/>
  <c r="N27" i="95" s="1"/>
  <c r="P286" i="95"/>
  <c r="P27" i="95" s="1"/>
  <c r="D293" i="95"/>
  <c r="D29" i="95" s="1"/>
  <c r="F293" i="95"/>
  <c r="F29" i="95" s="1"/>
  <c r="H293" i="95"/>
  <c r="H29" i="95" s="1"/>
  <c r="J293" i="95"/>
  <c r="J29" i="95" s="1"/>
  <c r="L293" i="95"/>
  <c r="L29" i="95" s="1"/>
  <c r="N293" i="95"/>
  <c r="N29" i="95" s="1"/>
  <c r="P293" i="95"/>
  <c r="P29" i="95" s="1"/>
  <c r="D300" i="95"/>
  <c r="D30" i="95" s="1"/>
  <c r="F300" i="95"/>
  <c r="F30" i="95" s="1"/>
  <c r="H300" i="95"/>
  <c r="H30" i="95" s="1"/>
  <c r="J300" i="95"/>
  <c r="J30" i="95" s="1"/>
  <c r="L300" i="95"/>
  <c r="L30" i="95" s="1"/>
  <c r="N300" i="95"/>
  <c r="N30" i="95" s="1"/>
  <c r="P300" i="95"/>
  <c r="P30" i="95" s="1"/>
  <c r="D307" i="95"/>
  <c r="D31" i="95" s="1"/>
  <c r="F307" i="95"/>
  <c r="F31" i="95" s="1"/>
  <c r="H307" i="95"/>
  <c r="H31" i="95" s="1"/>
  <c r="J307" i="95"/>
  <c r="J31" i="95" s="1"/>
  <c r="L307" i="95"/>
  <c r="L31" i="95" s="1"/>
  <c r="N307" i="95"/>
  <c r="N31" i="95" s="1"/>
  <c r="P307" i="95"/>
  <c r="P31" i="95" s="1"/>
  <c r="D314" i="95"/>
  <c r="D32" i="95" s="1"/>
  <c r="F314" i="95"/>
  <c r="F32" i="95" s="1"/>
  <c r="H314" i="95"/>
  <c r="H32" i="95" s="1"/>
  <c r="J314" i="95"/>
  <c r="J32" i="95" s="1"/>
  <c r="L314" i="95"/>
  <c r="L32" i="95" s="1"/>
  <c r="N314" i="95"/>
  <c r="N32" i="95" s="1"/>
  <c r="P314" i="95"/>
  <c r="P32" i="95" s="1"/>
  <c r="D321" i="95"/>
  <c r="D33" i="95" s="1"/>
  <c r="F321" i="95"/>
  <c r="F33" i="95" s="1"/>
  <c r="H321" i="95"/>
  <c r="H33" i="95" s="1"/>
  <c r="J321" i="95"/>
  <c r="J33" i="95" s="1"/>
  <c r="L321" i="95"/>
  <c r="L33" i="95" s="1"/>
  <c r="N321" i="95"/>
  <c r="N33" i="95" s="1"/>
  <c r="P321" i="95"/>
  <c r="P33" i="95" s="1"/>
  <c r="D328" i="95"/>
  <c r="D34" i="95" s="1"/>
  <c r="F328" i="95"/>
  <c r="F34" i="95" s="1"/>
  <c r="H328" i="95"/>
  <c r="H34" i="95" s="1"/>
  <c r="J328" i="95"/>
  <c r="J34" i="95" s="1"/>
  <c r="L328" i="95"/>
  <c r="L34" i="95" s="1"/>
  <c r="N328" i="95"/>
  <c r="N34" i="95" s="1"/>
  <c r="P328" i="95"/>
  <c r="P34" i="95" s="1"/>
  <c r="D335" i="95"/>
  <c r="D35" i="95" s="1"/>
  <c r="F335" i="95"/>
  <c r="F35" i="95" s="1"/>
  <c r="H335" i="95"/>
  <c r="H35" i="95" s="1"/>
  <c r="J335" i="95"/>
  <c r="J35" i="95" s="1"/>
  <c r="L335" i="95"/>
  <c r="L35" i="95" s="1"/>
  <c r="N335" i="95"/>
  <c r="N35" i="95" s="1"/>
  <c r="P335" i="95"/>
  <c r="P35" i="95" s="1"/>
  <c r="D342" i="95"/>
  <c r="D36" i="95" s="1"/>
  <c r="F342" i="95"/>
  <c r="F36" i="95" s="1"/>
  <c r="H342" i="95"/>
  <c r="H36" i="95" s="1"/>
  <c r="J342" i="95"/>
  <c r="J36" i="95" s="1"/>
  <c r="L342" i="95"/>
  <c r="L36" i="95" s="1"/>
  <c r="N342" i="95"/>
  <c r="N36" i="95" s="1"/>
  <c r="P342" i="95"/>
  <c r="P36" i="95" s="1"/>
  <c r="D349" i="95"/>
  <c r="D37" i="95" s="1"/>
  <c r="F349" i="95"/>
  <c r="F37" i="95" s="1"/>
  <c r="H349" i="95"/>
  <c r="H37" i="95" s="1"/>
  <c r="J349" i="95"/>
  <c r="J37" i="95" s="1"/>
  <c r="L349" i="95"/>
  <c r="L37" i="95" s="1"/>
  <c r="N349" i="95"/>
  <c r="N37" i="95" s="1"/>
  <c r="P349" i="95"/>
  <c r="P37" i="95" s="1"/>
  <c r="D356" i="95"/>
  <c r="D38" i="95" s="1"/>
  <c r="F356" i="95"/>
  <c r="F38" i="95" s="1"/>
  <c r="H356" i="95"/>
  <c r="H38" i="95" s="1"/>
  <c r="J356" i="95"/>
  <c r="J38" i="95" s="1"/>
  <c r="L356" i="95"/>
  <c r="L38" i="95" s="1"/>
  <c r="N356" i="95"/>
  <c r="N38" i="95" s="1"/>
  <c r="P356" i="95"/>
  <c r="P38" i="95" s="1"/>
  <c r="D363" i="95"/>
  <c r="D39" i="95" s="1"/>
  <c r="F363" i="95"/>
  <c r="F39" i="95" s="1"/>
  <c r="H363" i="95"/>
  <c r="H39" i="95" s="1"/>
  <c r="J363" i="95"/>
  <c r="J39" i="95" s="1"/>
  <c r="L363" i="95"/>
  <c r="L39" i="95" s="1"/>
  <c r="N363" i="95"/>
  <c r="N39" i="95" s="1"/>
  <c r="P363" i="95"/>
  <c r="P39" i="95" s="1"/>
  <c r="D370" i="95"/>
  <c r="D40" i="95" s="1"/>
  <c r="F370" i="95"/>
  <c r="F40" i="95" s="1"/>
  <c r="H370" i="95"/>
  <c r="H40" i="95" s="1"/>
  <c r="J370" i="95"/>
  <c r="J40" i="95" s="1"/>
  <c r="L370" i="95"/>
  <c r="L40" i="95" s="1"/>
  <c r="N370" i="95"/>
  <c r="N40" i="95" s="1"/>
  <c r="P370" i="95"/>
  <c r="P40" i="95" s="1"/>
  <c r="D377" i="95"/>
  <c r="D41" i="95" s="1"/>
  <c r="F377" i="95"/>
  <c r="F41" i="95" s="1"/>
  <c r="H377" i="95"/>
  <c r="H41" i="95" s="1"/>
  <c r="J377" i="95"/>
  <c r="J41" i="95" s="1"/>
  <c r="L377" i="95"/>
  <c r="L41" i="95" s="1"/>
  <c r="N377" i="95"/>
  <c r="N41" i="95" s="1"/>
  <c r="P377" i="95"/>
  <c r="P41" i="95" s="1"/>
  <c r="D384" i="95"/>
  <c r="D42" i="95" s="1"/>
  <c r="F384" i="95"/>
  <c r="F42" i="95" s="1"/>
  <c r="H384" i="95"/>
  <c r="H42" i="95" s="1"/>
  <c r="J384" i="95"/>
  <c r="J42" i="95" s="1"/>
  <c r="L384" i="95"/>
  <c r="L42" i="95" s="1"/>
  <c r="N384" i="95"/>
  <c r="N42" i="95" s="1"/>
  <c r="P384" i="95"/>
  <c r="P42" i="95" s="1"/>
  <c r="D615" i="95"/>
  <c r="F615" i="95"/>
  <c r="H615" i="95"/>
  <c r="J615" i="95"/>
  <c r="L615" i="95"/>
  <c r="N615" i="95"/>
  <c r="P615" i="95"/>
  <c r="D622" i="95"/>
  <c r="F622" i="95"/>
  <c r="H622" i="95"/>
  <c r="J622" i="95"/>
  <c r="L622" i="95"/>
  <c r="N622" i="95"/>
  <c r="P622" i="95"/>
  <c r="D629" i="95"/>
  <c r="F629" i="95"/>
  <c r="H629" i="95"/>
  <c r="J629" i="95"/>
  <c r="L629" i="95"/>
  <c r="N629" i="95"/>
  <c r="P629" i="95"/>
  <c r="D636" i="95"/>
  <c r="F636" i="95"/>
  <c r="H636" i="95"/>
  <c r="J636" i="95"/>
  <c r="L636" i="95"/>
  <c r="N636" i="95"/>
  <c r="P636" i="95"/>
  <c r="D643" i="95"/>
  <c r="F643" i="95"/>
  <c r="H643" i="95"/>
  <c r="J643" i="95"/>
  <c r="L643" i="95"/>
  <c r="N643" i="95"/>
  <c r="P643" i="95"/>
  <c r="D650" i="95"/>
  <c r="F650" i="95"/>
  <c r="H650" i="95"/>
  <c r="J650" i="95"/>
  <c r="L650" i="95"/>
  <c r="N650" i="95"/>
  <c r="P650" i="95"/>
  <c r="D657" i="95"/>
  <c r="F657" i="95"/>
  <c r="H657" i="95"/>
  <c r="J657" i="95"/>
  <c r="L657" i="95"/>
  <c r="N657" i="95"/>
  <c r="P657" i="95"/>
  <c r="D664" i="95"/>
  <c r="D87" i="95" s="1"/>
  <c r="F664" i="95"/>
  <c r="F87" i="95" s="1"/>
  <c r="H664" i="95"/>
  <c r="H87" i="95" s="1"/>
  <c r="J664" i="95"/>
  <c r="J87" i="95" s="1"/>
  <c r="L664" i="95"/>
  <c r="L87" i="95" s="1"/>
  <c r="N664" i="95"/>
  <c r="N87" i="95" s="1"/>
  <c r="P664" i="95"/>
  <c r="P87" i="95" s="1"/>
  <c r="D671" i="95"/>
  <c r="D88" i="95" s="1"/>
  <c r="F671" i="95"/>
  <c r="F88" i="95" s="1"/>
  <c r="H671" i="95"/>
  <c r="H88" i="95" s="1"/>
  <c r="J671" i="95"/>
  <c r="J88" i="95" s="1"/>
  <c r="L671" i="95"/>
  <c r="L88" i="95" s="1"/>
  <c r="N671" i="95"/>
  <c r="N88" i="95" s="1"/>
  <c r="P671" i="95"/>
  <c r="P88" i="95" s="1"/>
  <c r="D678" i="95"/>
  <c r="D89" i="95" s="1"/>
  <c r="F678" i="95"/>
  <c r="F89" i="95" s="1"/>
  <c r="H678" i="95"/>
  <c r="H89" i="95" s="1"/>
  <c r="J678" i="95"/>
  <c r="J89" i="95" s="1"/>
  <c r="L678" i="95"/>
  <c r="L89" i="95" s="1"/>
  <c r="N678" i="95"/>
  <c r="N89" i="95" s="1"/>
  <c r="P678" i="95"/>
  <c r="P89" i="95" s="1"/>
  <c r="C706" i="95"/>
  <c r="E706" i="95"/>
  <c r="G706" i="95"/>
  <c r="I706" i="95"/>
  <c r="K706" i="95"/>
  <c r="M706" i="95"/>
  <c r="O706" i="95"/>
  <c r="Q706" i="95"/>
  <c r="C713" i="95"/>
  <c r="E713" i="95"/>
  <c r="G713" i="95"/>
  <c r="I713" i="95"/>
  <c r="K713" i="95"/>
  <c r="M713" i="95"/>
  <c r="O713" i="95"/>
  <c r="Q713" i="95"/>
  <c r="C720" i="95"/>
  <c r="E720" i="95"/>
  <c r="G720" i="95"/>
  <c r="I720" i="95"/>
  <c r="K720" i="95"/>
  <c r="M720" i="95"/>
  <c r="O720" i="95"/>
  <c r="Q720" i="95"/>
  <c r="C727" i="95"/>
  <c r="E727" i="95"/>
  <c r="G727" i="95"/>
  <c r="I727" i="95"/>
  <c r="K727" i="95"/>
  <c r="M727" i="95"/>
  <c r="O727" i="95"/>
  <c r="Q727" i="95"/>
  <c r="C734" i="95"/>
  <c r="E734" i="95"/>
  <c r="G734" i="95"/>
  <c r="I734" i="95"/>
  <c r="K734" i="95"/>
  <c r="M734" i="95"/>
  <c r="O734" i="95"/>
  <c r="Q734" i="95"/>
  <c r="C741" i="95"/>
  <c r="E741" i="95"/>
  <c r="G741" i="95"/>
  <c r="I741" i="95"/>
  <c r="K741" i="95"/>
  <c r="M741" i="95"/>
  <c r="O741" i="95"/>
  <c r="Q741" i="95"/>
  <c r="C748" i="95"/>
  <c r="E748" i="95"/>
  <c r="G748" i="95"/>
  <c r="I748" i="95"/>
  <c r="K748" i="95"/>
  <c r="M748" i="95"/>
  <c r="O748" i="95"/>
  <c r="Q748" i="95"/>
  <c r="C685" i="95"/>
  <c r="C90" i="95" s="1"/>
  <c r="E685" i="95"/>
  <c r="E90" i="95" s="1"/>
  <c r="G685" i="95"/>
  <c r="G90" i="95" s="1"/>
  <c r="I685" i="95"/>
  <c r="I90" i="95" s="1"/>
  <c r="K685" i="95"/>
  <c r="K90" i="95" s="1"/>
  <c r="M685" i="95"/>
  <c r="M90" i="95" s="1"/>
  <c r="O685" i="95"/>
  <c r="O90" i="95" s="1"/>
  <c r="Q685" i="95"/>
  <c r="Q90" i="95" s="1"/>
  <c r="D699" i="95"/>
  <c r="F699" i="95"/>
  <c r="H699" i="95"/>
  <c r="J699" i="95"/>
  <c r="L699" i="95"/>
  <c r="N699" i="95"/>
  <c r="P699" i="95"/>
  <c r="L755" i="95"/>
  <c r="N755" i="95"/>
  <c r="P755" i="95"/>
  <c r="D762" i="95"/>
  <c r="F762" i="95"/>
  <c r="H762" i="95"/>
  <c r="J762" i="95"/>
  <c r="L762" i="95"/>
  <c r="D769" i="95"/>
  <c r="F769" i="95"/>
  <c r="H769" i="95"/>
  <c r="J769" i="95"/>
  <c r="L769" i="95"/>
  <c r="N769" i="95"/>
  <c r="P769" i="95"/>
  <c r="D776" i="95"/>
  <c r="F776" i="95"/>
  <c r="H776" i="95"/>
  <c r="J776" i="95"/>
  <c r="L776" i="95"/>
  <c r="N776" i="95"/>
  <c r="P776" i="95"/>
  <c r="D783" i="95"/>
  <c r="F783" i="95"/>
  <c r="H783" i="95"/>
  <c r="J783" i="95"/>
  <c r="L783" i="95"/>
  <c r="N783" i="95"/>
  <c r="P783" i="95"/>
  <c r="D790" i="95"/>
  <c r="F790" i="95"/>
  <c r="H790" i="95"/>
  <c r="J790" i="95"/>
  <c r="L790" i="95"/>
  <c r="N790" i="95"/>
  <c r="P790" i="95"/>
  <c r="D797" i="95"/>
  <c r="F797" i="95"/>
  <c r="H797" i="95"/>
  <c r="J797" i="95"/>
  <c r="L797" i="95"/>
  <c r="N797" i="95"/>
  <c r="P797" i="95"/>
  <c r="D804" i="95"/>
  <c r="F804" i="95"/>
  <c r="H804" i="95"/>
  <c r="J804" i="95"/>
  <c r="L804" i="95"/>
  <c r="N804" i="95"/>
  <c r="P804" i="95"/>
  <c r="D811" i="95"/>
  <c r="F811" i="95"/>
  <c r="H811" i="95"/>
  <c r="J811" i="95"/>
  <c r="L811" i="95"/>
  <c r="N811" i="95"/>
  <c r="P811" i="95"/>
  <c r="D818" i="95"/>
  <c r="F818" i="95"/>
  <c r="H818" i="95"/>
  <c r="J818" i="95"/>
  <c r="L818" i="95"/>
  <c r="N818" i="95"/>
  <c r="P818" i="95"/>
  <c r="D825" i="95"/>
  <c r="F825" i="95"/>
  <c r="H825" i="95"/>
  <c r="J825" i="95"/>
  <c r="L825" i="95"/>
  <c r="N825" i="95"/>
  <c r="P825" i="95"/>
  <c r="D832" i="95"/>
  <c r="F832" i="95"/>
  <c r="H832" i="95"/>
  <c r="J832" i="95"/>
  <c r="L832" i="95"/>
  <c r="N832" i="95"/>
  <c r="P832" i="95"/>
  <c r="D839" i="95"/>
  <c r="F839" i="95"/>
  <c r="H839" i="95"/>
  <c r="J839" i="95"/>
  <c r="L839" i="95"/>
  <c r="N839" i="95"/>
  <c r="P839" i="95"/>
  <c r="E202" i="95"/>
  <c r="E15" i="95" s="1"/>
  <c r="G202" i="95"/>
  <c r="G15" i="95" s="1"/>
  <c r="I202" i="95"/>
  <c r="I15" i="95" s="1"/>
  <c r="K202" i="95"/>
  <c r="K15" i="95" s="1"/>
  <c r="M202" i="95"/>
  <c r="M15" i="95" s="1"/>
  <c r="O202" i="95"/>
  <c r="O15" i="95" s="1"/>
  <c r="Q202" i="95"/>
  <c r="Q15" i="95" s="1"/>
  <c r="D202" i="95"/>
  <c r="D15" i="95" s="1"/>
  <c r="F202" i="95"/>
  <c r="F15" i="95" s="1"/>
  <c r="H202" i="95"/>
  <c r="H15" i="95" s="1"/>
  <c r="J202" i="95"/>
  <c r="J15" i="95" s="1"/>
  <c r="L202" i="95"/>
  <c r="L15" i="95" s="1"/>
  <c r="N202" i="95"/>
  <c r="N15" i="95" s="1"/>
  <c r="P202" i="95"/>
  <c r="P15" i="95" s="1"/>
  <c r="D391" i="95"/>
  <c r="D43" i="95" s="1"/>
  <c r="F391" i="95"/>
  <c r="F43" i="95" s="1"/>
  <c r="H391" i="95"/>
  <c r="H43" i="95" s="1"/>
  <c r="J391" i="95"/>
  <c r="J43" i="95" s="1"/>
  <c r="L391" i="95"/>
  <c r="L43" i="95" s="1"/>
  <c r="N391" i="95"/>
  <c r="N43" i="95" s="1"/>
  <c r="P391" i="95"/>
  <c r="P43" i="95" s="1"/>
  <c r="D398" i="95"/>
  <c r="D45" i="95" s="1"/>
  <c r="F398" i="95"/>
  <c r="F45" i="95" s="1"/>
  <c r="H398" i="95"/>
  <c r="H45" i="95" s="1"/>
  <c r="J398" i="95"/>
  <c r="J45" i="95" s="1"/>
  <c r="L398" i="95"/>
  <c r="L45" i="95" s="1"/>
  <c r="D405" i="95"/>
  <c r="D46" i="95" s="1"/>
  <c r="F405" i="95"/>
  <c r="F46" i="95" s="1"/>
  <c r="H405" i="95"/>
  <c r="H46" i="95" s="1"/>
  <c r="J405" i="95"/>
  <c r="J46" i="95" s="1"/>
  <c r="L405" i="95"/>
  <c r="L46" i="95" s="1"/>
  <c r="N405" i="95"/>
  <c r="N46" i="95" s="1"/>
  <c r="P405" i="95"/>
  <c r="P46" i="95" s="1"/>
  <c r="D419" i="95"/>
  <c r="D48" i="95" s="1"/>
  <c r="F419" i="95"/>
  <c r="F48" i="95" s="1"/>
  <c r="H419" i="95"/>
  <c r="H48" i="95" s="1"/>
  <c r="J419" i="95"/>
  <c r="J48" i="95" s="1"/>
  <c r="L419" i="95"/>
  <c r="L48" i="95" s="1"/>
  <c r="N419" i="95"/>
  <c r="N48" i="95" s="1"/>
  <c r="P419" i="95"/>
  <c r="P48" i="95" s="1"/>
  <c r="D426" i="95"/>
  <c r="D49" i="95" s="1"/>
  <c r="F426" i="95"/>
  <c r="F49" i="95" s="1"/>
  <c r="H426" i="95"/>
  <c r="H49" i="95" s="1"/>
  <c r="J426" i="95"/>
  <c r="J49" i="95" s="1"/>
  <c r="L426" i="95"/>
  <c r="L49" i="95" s="1"/>
  <c r="N426" i="95"/>
  <c r="N49" i="95" s="1"/>
  <c r="P426" i="95"/>
  <c r="P49" i="95" s="1"/>
  <c r="D433" i="95"/>
  <c r="D50" i="95" s="1"/>
  <c r="F433" i="95"/>
  <c r="F50" i="95" s="1"/>
  <c r="H433" i="95"/>
  <c r="H50" i="95" s="1"/>
  <c r="J433" i="95"/>
  <c r="J50" i="95" s="1"/>
  <c r="L433" i="95"/>
  <c r="L50" i="95" s="1"/>
  <c r="N433" i="95"/>
  <c r="N50" i="95" s="1"/>
  <c r="P433" i="95"/>
  <c r="P50" i="95" s="1"/>
  <c r="D440" i="95"/>
  <c r="D51" i="95" s="1"/>
  <c r="F440" i="95"/>
  <c r="F51" i="95" s="1"/>
  <c r="H440" i="95"/>
  <c r="H51" i="95" s="1"/>
  <c r="J440" i="95"/>
  <c r="J51" i="95" s="1"/>
  <c r="L440" i="95"/>
  <c r="L51" i="95" s="1"/>
  <c r="N440" i="95"/>
  <c r="N51" i="95" s="1"/>
  <c r="P440" i="95"/>
  <c r="P51" i="95" s="1"/>
  <c r="D447" i="95"/>
  <c r="D52" i="95" s="1"/>
  <c r="F447" i="95"/>
  <c r="F52" i="95" s="1"/>
  <c r="H447" i="95"/>
  <c r="H52" i="95" s="1"/>
  <c r="J447" i="95"/>
  <c r="J52" i="95" s="1"/>
  <c r="L447" i="95"/>
  <c r="L52" i="95" s="1"/>
  <c r="N447" i="95"/>
  <c r="N52" i="95" s="1"/>
  <c r="P447" i="95"/>
  <c r="P52" i="95" s="1"/>
  <c r="D454" i="95"/>
  <c r="D53" i="95" s="1"/>
  <c r="F454" i="95"/>
  <c r="F53" i="95" s="1"/>
  <c r="H454" i="95"/>
  <c r="H53" i="95" s="1"/>
  <c r="J454" i="95"/>
  <c r="J53" i="95" s="1"/>
  <c r="L454" i="95"/>
  <c r="L53" i="95" s="1"/>
  <c r="N454" i="95"/>
  <c r="N53" i="95" s="1"/>
  <c r="P454" i="95"/>
  <c r="P53" i="95" s="1"/>
  <c r="D461" i="95"/>
  <c r="D54" i="95" s="1"/>
  <c r="F461" i="95"/>
  <c r="F54" i="95" s="1"/>
  <c r="H461" i="95"/>
  <c r="H54" i="95" s="1"/>
  <c r="J461" i="95"/>
  <c r="J54" i="95" s="1"/>
  <c r="L461" i="95"/>
  <c r="L54" i="95" s="1"/>
  <c r="N461" i="95"/>
  <c r="N54" i="95" s="1"/>
  <c r="P461" i="95"/>
  <c r="P54" i="95" s="1"/>
  <c r="D468" i="95"/>
  <c r="D56" i="95" s="1"/>
  <c r="F468" i="95"/>
  <c r="F56" i="95" s="1"/>
  <c r="H468" i="95"/>
  <c r="H56" i="95" s="1"/>
  <c r="J468" i="95"/>
  <c r="J56" i="95" s="1"/>
  <c r="L468" i="95"/>
  <c r="L56" i="95" s="1"/>
  <c r="N468" i="95"/>
  <c r="N56" i="95" s="1"/>
  <c r="P468" i="95"/>
  <c r="P56" i="95" s="1"/>
  <c r="D475" i="95"/>
  <c r="D57" i="95" s="1"/>
  <c r="F475" i="95"/>
  <c r="F57" i="95" s="1"/>
  <c r="H475" i="95"/>
  <c r="H57" i="95" s="1"/>
  <c r="J475" i="95"/>
  <c r="J57" i="95" s="1"/>
  <c r="L475" i="95"/>
  <c r="L57" i="95" s="1"/>
  <c r="N475" i="95"/>
  <c r="N57" i="95" s="1"/>
  <c r="P475" i="95"/>
  <c r="P57" i="95" s="1"/>
  <c r="D482" i="95"/>
  <c r="D58" i="95" s="1"/>
  <c r="F482" i="95"/>
  <c r="F58" i="95" s="1"/>
  <c r="H482" i="95"/>
  <c r="H58" i="95" s="1"/>
  <c r="J482" i="95"/>
  <c r="J58" i="95" s="1"/>
  <c r="L482" i="95"/>
  <c r="L58" i="95" s="1"/>
  <c r="N482" i="95"/>
  <c r="N58" i="95" s="1"/>
  <c r="P482" i="95"/>
  <c r="P58" i="95" s="1"/>
  <c r="D489" i="95"/>
  <c r="D59" i="95" s="1"/>
  <c r="F489" i="95"/>
  <c r="F59" i="95" s="1"/>
  <c r="H489" i="95"/>
  <c r="H59" i="95" s="1"/>
  <c r="J489" i="95"/>
  <c r="J59" i="95" s="1"/>
  <c r="L489" i="95"/>
  <c r="L59" i="95" s="1"/>
  <c r="N489" i="95"/>
  <c r="N59" i="95" s="1"/>
  <c r="P489" i="95"/>
  <c r="P59" i="95" s="1"/>
  <c r="D496" i="95"/>
  <c r="D60" i="95" s="1"/>
  <c r="F496" i="95"/>
  <c r="F60" i="95" s="1"/>
  <c r="H496" i="95"/>
  <c r="H60" i="95" s="1"/>
  <c r="J496" i="95"/>
  <c r="J60" i="95" s="1"/>
  <c r="L496" i="95"/>
  <c r="L60" i="95" s="1"/>
  <c r="N496" i="95"/>
  <c r="N60" i="95" s="1"/>
  <c r="P496" i="95"/>
  <c r="P60" i="95" s="1"/>
  <c r="D503" i="95"/>
  <c r="D61" i="95" s="1"/>
  <c r="F503" i="95"/>
  <c r="F61" i="95" s="1"/>
  <c r="H503" i="95"/>
  <c r="H61" i="95" s="1"/>
  <c r="J503" i="95"/>
  <c r="J61" i="95" s="1"/>
  <c r="L503" i="95"/>
  <c r="L61" i="95" s="1"/>
  <c r="N503" i="95"/>
  <c r="N61" i="95" s="1"/>
  <c r="P503" i="95"/>
  <c r="P61" i="95" s="1"/>
  <c r="D510" i="95"/>
  <c r="D62" i="95" s="1"/>
  <c r="F510" i="95"/>
  <c r="F62" i="95" s="1"/>
  <c r="H510" i="95"/>
  <c r="H62" i="95" s="1"/>
  <c r="J510" i="95"/>
  <c r="J62" i="95" s="1"/>
  <c r="L510" i="95"/>
  <c r="L62" i="95" s="1"/>
  <c r="N510" i="95"/>
  <c r="N62" i="95" s="1"/>
  <c r="P510" i="95"/>
  <c r="P62" i="95" s="1"/>
  <c r="D517" i="95"/>
  <c r="D63" i="95" s="1"/>
  <c r="F517" i="95"/>
  <c r="F63" i="95" s="1"/>
  <c r="H517" i="95"/>
  <c r="H63" i="95" s="1"/>
  <c r="J517" i="95"/>
  <c r="J63" i="95" s="1"/>
  <c r="L517" i="95"/>
  <c r="L63" i="95" s="1"/>
  <c r="N517" i="95"/>
  <c r="N63" i="95" s="1"/>
  <c r="P517" i="95"/>
  <c r="P63" i="95" s="1"/>
  <c r="D524" i="95"/>
  <c r="D64" i="95" s="1"/>
  <c r="F524" i="95"/>
  <c r="F64" i="95" s="1"/>
  <c r="H524" i="95"/>
  <c r="H64" i="95" s="1"/>
  <c r="J524" i="95"/>
  <c r="J64" i="95" s="1"/>
  <c r="L524" i="95"/>
  <c r="L64" i="95" s="1"/>
  <c r="N524" i="95"/>
  <c r="N64" i="95" s="1"/>
  <c r="P524" i="95"/>
  <c r="P64" i="95" s="1"/>
  <c r="D531" i="95"/>
  <c r="D66" i="95" s="1"/>
  <c r="F531" i="95"/>
  <c r="F66" i="95" s="1"/>
  <c r="H531" i="95"/>
  <c r="H66" i="95" s="1"/>
  <c r="J531" i="95"/>
  <c r="J66" i="95" s="1"/>
  <c r="L531" i="95"/>
  <c r="L66" i="95" s="1"/>
  <c r="N531" i="95"/>
  <c r="N66" i="95" s="1"/>
  <c r="P531" i="95"/>
  <c r="P66" i="95" s="1"/>
  <c r="D538" i="95"/>
  <c r="D67" i="95" s="1"/>
  <c r="F538" i="95"/>
  <c r="F67" i="95" s="1"/>
  <c r="H538" i="95"/>
  <c r="H67" i="95" s="1"/>
  <c r="J538" i="95"/>
  <c r="J67" i="95" s="1"/>
  <c r="L538" i="95"/>
  <c r="L67" i="95" s="1"/>
  <c r="N538" i="95"/>
  <c r="N67" i="95" s="1"/>
  <c r="P538" i="95"/>
  <c r="P67" i="95" s="1"/>
  <c r="D545" i="95"/>
  <c r="D68" i="95" s="1"/>
  <c r="F545" i="95"/>
  <c r="F68" i="95" s="1"/>
  <c r="H545" i="95"/>
  <c r="H68" i="95" s="1"/>
  <c r="J545" i="95"/>
  <c r="J68" i="95" s="1"/>
  <c r="L545" i="95"/>
  <c r="L68" i="95" s="1"/>
  <c r="N545" i="95"/>
  <c r="N68" i="95" s="1"/>
  <c r="P545" i="95"/>
  <c r="P68" i="95" s="1"/>
  <c r="M545" i="95"/>
  <c r="M68" i="95" s="1"/>
  <c r="Q545" i="95"/>
  <c r="Q68" i="95" s="1"/>
  <c r="D552" i="95"/>
  <c r="F552" i="95"/>
  <c r="H552" i="95"/>
  <c r="J552" i="95"/>
  <c r="L552" i="95"/>
  <c r="N552" i="95"/>
  <c r="P552" i="95"/>
  <c r="D559" i="95"/>
  <c r="F559" i="95"/>
  <c r="H559" i="95"/>
  <c r="J559" i="95"/>
  <c r="L559" i="95"/>
  <c r="N559" i="95"/>
  <c r="P559" i="95"/>
  <c r="D566" i="95"/>
  <c r="F566" i="95"/>
  <c r="H566" i="95"/>
  <c r="J566" i="95"/>
  <c r="L566" i="95"/>
  <c r="N566" i="95"/>
  <c r="P566" i="95"/>
  <c r="D573" i="95"/>
  <c r="F573" i="95"/>
  <c r="H573" i="95"/>
  <c r="J573" i="95"/>
  <c r="L573" i="95"/>
  <c r="N573" i="95"/>
  <c r="P573" i="95"/>
  <c r="D580" i="95"/>
  <c r="D73" i="95" s="1"/>
  <c r="F580" i="95"/>
  <c r="F73" i="95" s="1"/>
  <c r="H580" i="95"/>
  <c r="H73" i="95" s="1"/>
  <c r="J580" i="95"/>
  <c r="J73" i="95" s="1"/>
  <c r="L580" i="95"/>
  <c r="L73" i="95" s="1"/>
  <c r="N580" i="95"/>
  <c r="N73" i="95" s="1"/>
  <c r="P580" i="95"/>
  <c r="P73" i="95" s="1"/>
  <c r="D587" i="95"/>
  <c r="F587" i="95"/>
  <c r="H587" i="95"/>
  <c r="J587" i="95"/>
  <c r="L587" i="95"/>
  <c r="N587" i="95"/>
  <c r="P587" i="95"/>
  <c r="D594" i="95"/>
  <c r="F594" i="95"/>
  <c r="H594" i="95"/>
  <c r="J594" i="95"/>
  <c r="L594" i="95"/>
  <c r="N594" i="95"/>
  <c r="P594" i="95"/>
  <c r="D601" i="95"/>
  <c r="F601" i="95"/>
  <c r="H601" i="95"/>
  <c r="J601" i="95"/>
  <c r="L601" i="95"/>
  <c r="N601" i="95"/>
  <c r="P601" i="95"/>
  <c r="D608" i="95"/>
  <c r="F608" i="95"/>
  <c r="H608" i="95"/>
  <c r="J608" i="95"/>
  <c r="L608" i="95"/>
  <c r="N608" i="95"/>
  <c r="P608" i="95"/>
  <c r="N398" i="95"/>
  <c r="N45" i="95" s="1"/>
  <c r="P398" i="95"/>
  <c r="P45" i="95" s="1"/>
  <c r="C405" i="95"/>
  <c r="C46" i="95" s="1"/>
  <c r="E405" i="95"/>
  <c r="E46" i="95" s="1"/>
  <c r="G405" i="95"/>
  <c r="G46" i="95" s="1"/>
  <c r="I405" i="95"/>
  <c r="I46" i="95" s="1"/>
  <c r="K405" i="95"/>
  <c r="K46" i="95" s="1"/>
  <c r="M405" i="95"/>
  <c r="M46" i="95" s="1"/>
  <c r="O405" i="95"/>
  <c r="O46" i="95" s="1"/>
  <c r="Q405" i="95"/>
  <c r="Q46" i="95" s="1"/>
  <c r="D412" i="95"/>
  <c r="D47" i="95" s="1"/>
  <c r="F412" i="95"/>
  <c r="F47" i="95" s="1"/>
  <c r="H412" i="95"/>
  <c r="H47" i="95" s="1"/>
  <c r="J412" i="95"/>
  <c r="J47" i="95" s="1"/>
  <c r="L412" i="95"/>
  <c r="L47" i="95" s="1"/>
  <c r="N412" i="95"/>
  <c r="N47" i="95" s="1"/>
  <c r="P412" i="95"/>
  <c r="P47" i="95" s="1"/>
  <c r="C552" i="95"/>
  <c r="E552" i="95"/>
  <c r="G552" i="95"/>
  <c r="I552" i="95"/>
  <c r="K552" i="95"/>
  <c r="M552" i="95"/>
  <c r="O552" i="95"/>
  <c r="Q552" i="95"/>
  <c r="N762" i="95"/>
  <c r="P762" i="95"/>
  <c r="C65" i="95" l="1"/>
  <c r="C55" i="95"/>
  <c r="T9" i="95"/>
  <c r="U9" i="95" s="1"/>
  <c r="V9" i="95" s="1"/>
  <c r="W9" i="95" s="1"/>
  <c r="X9" i="95" s="1"/>
  <c r="Y9" i="95" s="1"/>
  <c r="Z9" i="95" s="1"/>
  <c r="J28" i="95"/>
  <c r="J44" i="95" s="1"/>
  <c r="Q28" i="95"/>
  <c r="Q44" i="95" s="1"/>
  <c r="I28" i="95"/>
  <c r="I44" i="95" s="1"/>
  <c r="P28" i="95"/>
  <c r="P44" i="95" s="1"/>
  <c r="H28" i="95"/>
  <c r="H44" i="95" s="1"/>
  <c r="O28" i="95"/>
  <c r="O44" i="95" s="1"/>
  <c r="G28" i="95"/>
  <c r="G44" i="95" s="1"/>
  <c r="N28" i="95"/>
  <c r="N44" i="95" s="1"/>
  <c r="F28" i="95"/>
  <c r="F44" i="95" s="1"/>
  <c r="M28" i="95"/>
  <c r="M44" i="95" s="1"/>
  <c r="E28" i="95"/>
  <c r="E44" i="95" s="1"/>
  <c r="L28" i="95"/>
  <c r="L44" i="95" s="1"/>
  <c r="D28" i="95"/>
  <c r="D44" i="95" s="1"/>
  <c r="K28" i="95"/>
  <c r="K44" i="95" s="1"/>
  <c r="F55" i="95"/>
  <c r="O55" i="95"/>
  <c r="G55" i="95"/>
  <c r="M65" i="95"/>
  <c r="E65" i="95"/>
  <c r="J65" i="95"/>
  <c r="L55" i="95"/>
  <c r="D55" i="95"/>
  <c r="M55" i="95"/>
  <c r="E55" i="95"/>
  <c r="K65" i="95"/>
  <c r="D65" i="95"/>
  <c r="P55" i="95"/>
  <c r="P65" i="95"/>
  <c r="H65" i="95"/>
  <c r="J55" i="95"/>
  <c r="K55" i="95"/>
  <c r="Q65" i="95"/>
  <c r="I65" i="95"/>
  <c r="L65" i="95"/>
  <c r="N55" i="95"/>
  <c r="N65" i="95"/>
  <c r="F65" i="95"/>
  <c r="H55" i="95"/>
  <c r="Q55" i="95"/>
  <c r="I55" i="95"/>
  <c r="O65" i="95"/>
  <c r="G65" i="95"/>
  <c r="C28" i="95"/>
  <c r="C44" i="95" s="1"/>
  <c r="Q692" i="95"/>
  <c r="Q91" i="95" s="1"/>
  <c r="E104" i="95"/>
  <c r="E167" i="95"/>
  <c r="G167" i="95"/>
  <c r="G104" i="95"/>
  <c r="C167" i="95"/>
  <c r="C104" i="95"/>
  <c r="Q115" i="95"/>
  <c r="M115" i="95"/>
  <c r="I115" i="95"/>
  <c r="E115" i="95"/>
  <c r="Q114" i="95"/>
  <c r="M114" i="95"/>
  <c r="I114" i="95"/>
  <c r="E114" i="95"/>
  <c r="Q113" i="95"/>
  <c r="M113" i="95"/>
  <c r="I113" i="95"/>
  <c r="E113" i="95"/>
  <c r="Q111" i="95"/>
  <c r="M111" i="95"/>
  <c r="I111" i="95"/>
  <c r="E111" i="95"/>
  <c r="Q110" i="95"/>
  <c r="M110" i="95"/>
  <c r="I110" i="95"/>
  <c r="E110" i="95"/>
  <c r="Q172" i="95"/>
  <c r="Q109" i="95"/>
  <c r="M172" i="95"/>
  <c r="M109" i="95"/>
  <c r="I172" i="95"/>
  <c r="I109" i="95"/>
  <c r="E172" i="95"/>
  <c r="E109" i="95"/>
  <c r="Q171" i="95"/>
  <c r="Q108" i="95"/>
  <c r="M171" i="95"/>
  <c r="M108" i="95"/>
  <c r="I171" i="95"/>
  <c r="I108" i="95"/>
  <c r="E171" i="95"/>
  <c r="E108" i="95"/>
  <c r="Q170" i="95"/>
  <c r="Q107" i="95"/>
  <c r="M170" i="95"/>
  <c r="M107" i="95"/>
  <c r="I170" i="95"/>
  <c r="I107" i="95"/>
  <c r="E170" i="95"/>
  <c r="E107" i="95"/>
  <c r="Q169" i="95"/>
  <c r="Q106" i="95"/>
  <c r="M169" i="95"/>
  <c r="M106" i="95"/>
  <c r="I169" i="95"/>
  <c r="I106" i="95"/>
  <c r="E169" i="95"/>
  <c r="E106" i="95"/>
  <c r="Q168" i="95"/>
  <c r="Q105" i="95"/>
  <c r="M168" i="95"/>
  <c r="M105" i="95"/>
  <c r="I168" i="95"/>
  <c r="I105" i="95"/>
  <c r="E168" i="95"/>
  <c r="E105" i="95"/>
  <c r="Q167" i="95"/>
  <c r="Q134" i="95"/>
  <c r="Q104" i="95"/>
  <c r="M167" i="95"/>
  <c r="M134" i="95"/>
  <c r="M104" i="95"/>
  <c r="I167" i="95"/>
  <c r="I134" i="95"/>
  <c r="I104" i="95"/>
  <c r="O92" i="95"/>
  <c r="K92" i="95"/>
  <c r="G92" i="95"/>
  <c r="C92" i="95"/>
  <c r="O115" i="95"/>
  <c r="K115" i="95"/>
  <c r="G115" i="95"/>
  <c r="C115" i="95"/>
  <c r="O114" i="95"/>
  <c r="K114" i="95"/>
  <c r="G114" i="95"/>
  <c r="C114" i="95"/>
  <c r="O113" i="95"/>
  <c r="K113" i="95"/>
  <c r="G113" i="95"/>
  <c r="C113" i="95"/>
  <c r="O111" i="95"/>
  <c r="K111" i="95"/>
  <c r="G111" i="95"/>
  <c r="C111" i="95"/>
  <c r="O110" i="95"/>
  <c r="K110" i="95"/>
  <c r="G110" i="95"/>
  <c r="C110" i="95"/>
  <c r="O172" i="95"/>
  <c r="O109" i="95"/>
  <c r="K109" i="95"/>
  <c r="K172" i="95"/>
  <c r="G172" i="95"/>
  <c r="G109" i="95"/>
  <c r="C109" i="95"/>
  <c r="C172" i="95"/>
  <c r="O171" i="95"/>
  <c r="O108" i="95"/>
  <c r="K108" i="95"/>
  <c r="K171" i="95"/>
  <c r="G171" i="95"/>
  <c r="G108" i="95"/>
  <c r="C108" i="95"/>
  <c r="C171" i="95"/>
  <c r="O170" i="95"/>
  <c r="O107" i="95"/>
  <c r="K107" i="95"/>
  <c r="K170" i="95"/>
  <c r="G170" i="95"/>
  <c r="G107" i="95"/>
  <c r="C107" i="95"/>
  <c r="C170" i="95"/>
  <c r="O169" i="95"/>
  <c r="O106" i="95"/>
  <c r="K106" i="95"/>
  <c r="K169" i="95"/>
  <c r="G169" i="95"/>
  <c r="G106" i="95"/>
  <c r="C106" i="95"/>
  <c r="C169" i="95"/>
  <c r="O168" i="95"/>
  <c r="O105" i="95"/>
  <c r="K105" i="95"/>
  <c r="K168" i="95"/>
  <c r="G168" i="95"/>
  <c r="G105" i="95"/>
  <c r="C105" i="95"/>
  <c r="C168" i="95"/>
  <c r="O167" i="95"/>
  <c r="O134" i="95"/>
  <c r="O104" i="95"/>
  <c r="K104" i="95"/>
  <c r="K167" i="95"/>
  <c r="K134" i="95"/>
  <c r="Q92" i="95"/>
  <c r="M92" i="95"/>
  <c r="I92" i="95"/>
  <c r="E92" i="95"/>
  <c r="Q166" i="95"/>
  <c r="Q102" i="95"/>
  <c r="M166" i="95"/>
  <c r="M102" i="95"/>
  <c r="I102" i="95"/>
  <c r="I166" i="95"/>
  <c r="E166" i="95"/>
  <c r="E102" i="95"/>
  <c r="Q165" i="95"/>
  <c r="Q101" i="95"/>
  <c r="M165" i="95"/>
  <c r="M101" i="95"/>
  <c r="I165" i="95"/>
  <c r="I101" i="95"/>
  <c r="E165" i="95"/>
  <c r="E101" i="95"/>
  <c r="O175" i="95"/>
  <c r="O70" i="95"/>
  <c r="K175" i="95"/>
  <c r="K70" i="95"/>
  <c r="G175" i="95"/>
  <c r="G70" i="95"/>
  <c r="C175" i="95"/>
  <c r="C70" i="95"/>
  <c r="O166" i="95"/>
  <c r="O102" i="95"/>
  <c r="K166" i="95"/>
  <c r="K102" i="95"/>
  <c r="G166" i="95"/>
  <c r="G102" i="95"/>
  <c r="C166" i="95"/>
  <c r="C102" i="95"/>
  <c r="O165" i="95"/>
  <c r="O101" i="95"/>
  <c r="K165" i="95"/>
  <c r="K101" i="95"/>
  <c r="G165" i="95"/>
  <c r="G101" i="95"/>
  <c r="C165" i="95"/>
  <c r="C101" i="95"/>
  <c r="M175" i="95"/>
  <c r="M70" i="95"/>
  <c r="I175" i="95"/>
  <c r="I70" i="95"/>
  <c r="E175" i="95"/>
  <c r="E70" i="95"/>
  <c r="O189" i="95"/>
  <c r="O86" i="95"/>
  <c r="K189" i="95"/>
  <c r="K86" i="95"/>
  <c r="G189" i="95"/>
  <c r="G86" i="95"/>
  <c r="C189" i="95"/>
  <c r="C86" i="95"/>
  <c r="O188" i="95"/>
  <c r="O85" i="95"/>
  <c r="K188" i="95"/>
  <c r="K85" i="95"/>
  <c r="G188" i="95"/>
  <c r="G85" i="95"/>
  <c r="C188" i="95"/>
  <c r="C85" i="95"/>
  <c r="O187" i="95"/>
  <c r="O84" i="95"/>
  <c r="K187" i="95"/>
  <c r="K84" i="95"/>
  <c r="G187" i="95"/>
  <c r="G84" i="95"/>
  <c r="C187" i="95"/>
  <c r="C84" i="95"/>
  <c r="O186" i="95"/>
  <c r="O83" i="95"/>
  <c r="K186" i="95"/>
  <c r="K83" i="95"/>
  <c r="G186" i="95"/>
  <c r="G83" i="95"/>
  <c r="C186" i="95"/>
  <c r="C83" i="95"/>
  <c r="O185" i="95"/>
  <c r="O81" i="95"/>
  <c r="K185" i="95"/>
  <c r="K81" i="95"/>
  <c r="G185" i="95"/>
  <c r="G81" i="95"/>
  <c r="C185" i="95"/>
  <c r="C81" i="95"/>
  <c r="O184" i="95"/>
  <c r="O80" i="95"/>
  <c r="K184" i="95"/>
  <c r="K80" i="95"/>
  <c r="G184" i="95"/>
  <c r="G80" i="95"/>
  <c r="C184" i="95"/>
  <c r="C80" i="95"/>
  <c r="O183" i="95"/>
  <c r="O79" i="95"/>
  <c r="K183" i="95"/>
  <c r="K79" i="95"/>
  <c r="G183" i="95"/>
  <c r="G79" i="95"/>
  <c r="C183" i="95"/>
  <c r="C79" i="95"/>
  <c r="O182" i="95"/>
  <c r="O78" i="95"/>
  <c r="K182" i="95"/>
  <c r="K78" i="95"/>
  <c r="G182" i="95"/>
  <c r="G78" i="95"/>
  <c r="C182" i="95"/>
  <c r="C78" i="95"/>
  <c r="O181" i="95"/>
  <c r="O77" i="95"/>
  <c r="K181" i="95"/>
  <c r="K77" i="95"/>
  <c r="G181" i="95"/>
  <c r="G77" i="95"/>
  <c r="C181" i="95"/>
  <c r="C77" i="95"/>
  <c r="O180" i="95"/>
  <c r="O76" i="95"/>
  <c r="K180" i="95"/>
  <c r="K76" i="95"/>
  <c r="G180" i="95"/>
  <c r="G76" i="95"/>
  <c r="C180" i="95"/>
  <c r="C76" i="95"/>
  <c r="O179" i="95"/>
  <c r="O75" i="95"/>
  <c r="K179" i="95"/>
  <c r="K75" i="95"/>
  <c r="G179" i="95"/>
  <c r="G75" i="95"/>
  <c r="C179" i="95"/>
  <c r="C75" i="95"/>
  <c r="O177" i="95"/>
  <c r="O72" i="95"/>
  <c r="K177" i="95"/>
  <c r="K72" i="95"/>
  <c r="G177" i="95"/>
  <c r="G72" i="95"/>
  <c r="C177" i="95"/>
  <c r="C72" i="95"/>
  <c r="O176" i="95"/>
  <c r="O71" i="95"/>
  <c r="K176" i="95"/>
  <c r="K71" i="95"/>
  <c r="G176" i="95"/>
  <c r="G71" i="95"/>
  <c r="C176" i="95"/>
  <c r="C71" i="95"/>
  <c r="Q86" i="95"/>
  <c r="Q189" i="95"/>
  <c r="M189" i="95"/>
  <c r="M86" i="95"/>
  <c r="I86" i="95"/>
  <c r="I189" i="95"/>
  <c r="E189" i="95"/>
  <c r="E86" i="95"/>
  <c r="Q85" i="95"/>
  <c r="Q188" i="95"/>
  <c r="M188" i="95"/>
  <c r="M85" i="95"/>
  <c r="I85" i="95"/>
  <c r="I188" i="95"/>
  <c r="E188" i="95"/>
  <c r="E85" i="95"/>
  <c r="Q84" i="95"/>
  <c r="Q187" i="95"/>
  <c r="M187" i="95"/>
  <c r="M84" i="95"/>
  <c r="I84" i="95"/>
  <c r="I187" i="95"/>
  <c r="E187" i="95"/>
  <c r="E84" i="95"/>
  <c r="Q83" i="95"/>
  <c r="Q186" i="95"/>
  <c r="M186" i="95"/>
  <c r="M83" i="95"/>
  <c r="I83" i="95"/>
  <c r="I186" i="95"/>
  <c r="E186" i="95"/>
  <c r="E83" i="95"/>
  <c r="Q81" i="95"/>
  <c r="Q185" i="95"/>
  <c r="M185" i="95"/>
  <c r="M81" i="95"/>
  <c r="I81" i="95"/>
  <c r="I185" i="95"/>
  <c r="E185" i="95"/>
  <c r="E81" i="95"/>
  <c r="Q80" i="95"/>
  <c r="Q184" i="95"/>
  <c r="M184" i="95"/>
  <c r="M80" i="95"/>
  <c r="I80" i="95"/>
  <c r="I184" i="95"/>
  <c r="E184" i="95"/>
  <c r="E80" i="95"/>
  <c r="Q79" i="95"/>
  <c r="Q183" i="95"/>
  <c r="M183" i="95"/>
  <c r="M79" i="95"/>
  <c r="I79" i="95"/>
  <c r="I183" i="95"/>
  <c r="E183" i="95"/>
  <c r="E79" i="95"/>
  <c r="Q78" i="95"/>
  <c r="Q182" i="95"/>
  <c r="M182" i="95"/>
  <c r="M78" i="95"/>
  <c r="I78" i="95"/>
  <c r="I182" i="95"/>
  <c r="E182" i="95"/>
  <c r="E78" i="95"/>
  <c r="Q77" i="95"/>
  <c r="Q181" i="95"/>
  <c r="M181" i="95"/>
  <c r="M77" i="95"/>
  <c r="I77" i="95"/>
  <c r="I181" i="95"/>
  <c r="E181" i="95"/>
  <c r="E77" i="95"/>
  <c r="Q76" i="95"/>
  <c r="Q180" i="95"/>
  <c r="M180" i="95"/>
  <c r="M76" i="95"/>
  <c r="I76" i="95"/>
  <c r="I180" i="95"/>
  <c r="E180" i="95"/>
  <c r="E76" i="95"/>
  <c r="Q75" i="95"/>
  <c r="Q179" i="95"/>
  <c r="M179" i="95"/>
  <c r="M75" i="95"/>
  <c r="I75" i="95"/>
  <c r="I179" i="95"/>
  <c r="E179" i="95"/>
  <c r="E75" i="95"/>
  <c r="Q177" i="95"/>
  <c r="Q72" i="95"/>
  <c r="M177" i="95"/>
  <c r="M72" i="95"/>
  <c r="I177" i="95"/>
  <c r="I72" i="95"/>
  <c r="E177" i="95"/>
  <c r="E72" i="95"/>
  <c r="Q176" i="95"/>
  <c r="Q71" i="95"/>
  <c r="M176" i="95"/>
  <c r="M71" i="95"/>
  <c r="I176" i="95"/>
  <c r="I71" i="95"/>
  <c r="E176" i="95"/>
  <c r="E71" i="95"/>
  <c r="Q175" i="95"/>
  <c r="Q70" i="95"/>
  <c r="H165" i="95"/>
  <c r="H101" i="95"/>
  <c r="D165" i="95"/>
  <c r="D101" i="95"/>
  <c r="N100" i="95"/>
  <c r="J100" i="95"/>
  <c r="F100" i="95"/>
  <c r="P99" i="95"/>
  <c r="L99" i="95"/>
  <c r="H99" i="95"/>
  <c r="D99" i="95"/>
  <c r="N98" i="95"/>
  <c r="J98" i="95"/>
  <c r="F98" i="95"/>
  <c r="P97" i="95"/>
  <c r="L97" i="95"/>
  <c r="H97" i="95"/>
  <c r="D97" i="95"/>
  <c r="N96" i="95"/>
  <c r="J96" i="95"/>
  <c r="F96" i="95"/>
  <c r="P95" i="95"/>
  <c r="L95" i="95"/>
  <c r="H95" i="95"/>
  <c r="D95" i="95"/>
  <c r="N94" i="95"/>
  <c r="J94" i="95"/>
  <c r="F94" i="95"/>
  <c r="J165" i="95"/>
  <c r="J101" i="95"/>
  <c r="F165" i="95"/>
  <c r="F101" i="95"/>
  <c r="P100" i="95"/>
  <c r="L100" i="95"/>
  <c r="H100" i="95"/>
  <c r="D100" i="95"/>
  <c r="N99" i="95"/>
  <c r="J99" i="95"/>
  <c r="F99" i="95"/>
  <c r="P98" i="95"/>
  <c r="L98" i="95"/>
  <c r="H98" i="95"/>
  <c r="D98" i="95"/>
  <c r="N97" i="95"/>
  <c r="J97" i="95"/>
  <c r="F97" i="95"/>
  <c r="P96" i="95"/>
  <c r="L96" i="95"/>
  <c r="H96" i="95"/>
  <c r="D96" i="95"/>
  <c r="N95" i="95"/>
  <c r="J95" i="95"/>
  <c r="F95" i="95"/>
  <c r="P94" i="95"/>
  <c r="L94" i="95"/>
  <c r="H94" i="95"/>
  <c r="D94" i="95"/>
  <c r="E692" i="95"/>
  <c r="E91" i="95" s="1"/>
  <c r="P689" i="95"/>
  <c r="P692" i="95" s="1"/>
  <c r="P91" i="95" s="1"/>
  <c r="L689" i="95"/>
  <c r="L692" i="95" s="1"/>
  <c r="L91" i="95" s="1"/>
  <c r="H689" i="95"/>
  <c r="H692" i="95" s="1"/>
  <c r="H91" i="95" s="1"/>
  <c r="D689" i="95"/>
  <c r="D692" i="95" s="1"/>
  <c r="D91" i="95" s="1"/>
  <c r="M692" i="95"/>
  <c r="M91" i="95" s="1"/>
  <c r="I692" i="95"/>
  <c r="I91" i="95" s="1"/>
  <c r="N689" i="95"/>
  <c r="N692" i="95" s="1"/>
  <c r="N91" i="95" s="1"/>
  <c r="J689" i="95"/>
  <c r="J692" i="95" s="1"/>
  <c r="J91" i="95" s="1"/>
  <c r="F689" i="95"/>
  <c r="F692" i="95" s="1"/>
  <c r="F91" i="95" s="1"/>
  <c r="O692" i="95"/>
  <c r="O91" i="95" s="1"/>
  <c r="K692" i="95"/>
  <c r="K91" i="95" s="1"/>
  <c r="G692" i="95"/>
  <c r="G91" i="95" s="1"/>
  <c r="C692" i="95"/>
  <c r="C91" i="95" s="1"/>
  <c r="N115" i="95"/>
  <c r="J115" i="95"/>
  <c r="F115" i="95"/>
  <c r="P114" i="95"/>
  <c r="L114" i="95"/>
  <c r="H114" i="95"/>
  <c r="D114" i="95"/>
  <c r="N113" i="95"/>
  <c r="J113" i="95"/>
  <c r="F113" i="95"/>
  <c r="P111" i="95"/>
  <c r="L111" i="95"/>
  <c r="H111" i="95"/>
  <c r="D111" i="95"/>
  <c r="N110" i="95"/>
  <c r="J110" i="95"/>
  <c r="F110" i="95"/>
  <c r="P172" i="95"/>
  <c r="P109" i="95"/>
  <c r="L172" i="95"/>
  <c r="L109" i="95"/>
  <c r="H172" i="95"/>
  <c r="H109" i="95"/>
  <c r="D172" i="95"/>
  <c r="D109" i="95"/>
  <c r="N171" i="95"/>
  <c r="N108" i="95"/>
  <c r="J171" i="95"/>
  <c r="J108" i="95"/>
  <c r="F171" i="95"/>
  <c r="F108" i="95"/>
  <c r="P170" i="95"/>
  <c r="P107" i="95"/>
  <c r="L170" i="95"/>
  <c r="L107" i="95"/>
  <c r="H170" i="95"/>
  <c r="H107" i="95"/>
  <c r="D170" i="95"/>
  <c r="D107" i="95"/>
  <c r="N169" i="95"/>
  <c r="N106" i="95"/>
  <c r="J169" i="95"/>
  <c r="J106" i="95"/>
  <c r="F169" i="95"/>
  <c r="F106" i="95"/>
  <c r="P168" i="95"/>
  <c r="P105" i="95"/>
  <c r="L168" i="95"/>
  <c r="L105" i="95"/>
  <c r="H168" i="95"/>
  <c r="H105" i="95"/>
  <c r="D168" i="95"/>
  <c r="D105" i="95"/>
  <c r="N167" i="95"/>
  <c r="N104" i="95"/>
  <c r="J167" i="95"/>
  <c r="J104" i="95"/>
  <c r="F167" i="95"/>
  <c r="F104" i="95"/>
  <c r="L166" i="95"/>
  <c r="L102" i="95"/>
  <c r="H166" i="95"/>
  <c r="H102" i="95"/>
  <c r="D166" i="95"/>
  <c r="D102" i="95"/>
  <c r="N165" i="95"/>
  <c r="N101" i="95"/>
  <c r="P92" i="95"/>
  <c r="L92" i="95"/>
  <c r="H92" i="95"/>
  <c r="D92" i="95"/>
  <c r="O100" i="95"/>
  <c r="K100" i="95"/>
  <c r="G100" i="95"/>
  <c r="C100" i="95"/>
  <c r="O99" i="95"/>
  <c r="K99" i="95"/>
  <c r="G99" i="95"/>
  <c r="C99" i="95"/>
  <c r="O98" i="95"/>
  <c r="K98" i="95"/>
  <c r="G98" i="95"/>
  <c r="C98" i="95"/>
  <c r="O97" i="95"/>
  <c r="K97" i="95"/>
  <c r="G97" i="95"/>
  <c r="C97" i="95"/>
  <c r="O96" i="95"/>
  <c r="K96" i="95"/>
  <c r="G96" i="95"/>
  <c r="C96" i="95"/>
  <c r="O95" i="95"/>
  <c r="K95" i="95"/>
  <c r="G95" i="95"/>
  <c r="C95" i="95"/>
  <c r="O94" i="95"/>
  <c r="K94" i="95"/>
  <c r="G94" i="95"/>
  <c r="C94" i="95"/>
  <c r="P189" i="95"/>
  <c r="P86" i="95"/>
  <c r="L189" i="95"/>
  <c r="L86" i="95"/>
  <c r="H189" i="95"/>
  <c r="H86" i="95"/>
  <c r="D189" i="95"/>
  <c r="D86" i="95"/>
  <c r="N188" i="95"/>
  <c r="N85" i="95"/>
  <c r="J188" i="95"/>
  <c r="J85" i="95"/>
  <c r="F188" i="95"/>
  <c r="F85" i="95"/>
  <c r="P187" i="95"/>
  <c r="P84" i="95"/>
  <c r="L187" i="95"/>
  <c r="L84" i="95"/>
  <c r="H187" i="95"/>
  <c r="H84" i="95"/>
  <c r="D187" i="95"/>
  <c r="D84" i="95"/>
  <c r="N186" i="95"/>
  <c r="N83" i="95"/>
  <c r="J186" i="95"/>
  <c r="J83" i="95"/>
  <c r="F186" i="95"/>
  <c r="F83" i="95"/>
  <c r="P185" i="95"/>
  <c r="P81" i="95"/>
  <c r="L185" i="95"/>
  <c r="L81" i="95"/>
  <c r="H185" i="95"/>
  <c r="H81" i="95"/>
  <c r="D185" i="95"/>
  <c r="D81" i="95"/>
  <c r="N80" i="95"/>
  <c r="N184" i="95"/>
  <c r="J80" i="95"/>
  <c r="J184" i="95"/>
  <c r="F184" i="95"/>
  <c r="F80" i="95"/>
  <c r="P183" i="95"/>
  <c r="P79" i="95"/>
  <c r="L183" i="95"/>
  <c r="L79" i="95"/>
  <c r="H183" i="95"/>
  <c r="H79" i="95"/>
  <c r="D183" i="95"/>
  <c r="D79" i="95"/>
  <c r="P115" i="95"/>
  <c r="L115" i="95"/>
  <c r="H115" i="95"/>
  <c r="D115" i="95"/>
  <c r="N114" i="95"/>
  <c r="J114" i="95"/>
  <c r="F114" i="95"/>
  <c r="P113" i="95"/>
  <c r="L113" i="95"/>
  <c r="H113" i="95"/>
  <c r="D113" i="95"/>
  <c r="N111" i="95"/>
  <c r="J111" i="95"/>
  <c r="F111" i="95"/>
  <c r="P110" i="95"/>
  <c r="L110" i="95"/>
  <c r="H110" i="95"/>
  <c r="D110" i="95"/>
  <c r="N172" i="95"/>
  <c r="N109" i="95"/>
  <c r="J172" i="95"/>
  <c r="J109" i="95"/>
  <c r="F172" i="95"/>
  <c r="F109" i="95"/>
  <c r="P171" i="95"/>
  <c r="P108" i="95"/>
  <c r="L171" i="95"/>
  <c r="L108" i="95"/>
  <c r="H171" i="95"/>
  <c r="H108" i="95"/>
  <c r="D171" i="95"/>
  <c r="D108" i="95"/>
  <c r="N170" i="95"/>
  <c r="N107" i="95"/>
  <c r="J170" i="95"/>
  <c r="J107" i="95"/>
  <c r="F170" i="95"/>
  <c r="F107" i="95"/>
  <c r="P169" i="95"/>
  <c r="P106" i="95"/>
  <c r="L106" i="95"/>
  <c r="L169" i="95"/>
  <c r="H106" i="95"/>
  <c r="H169" i="95"/>
  <c r="D106" i="95"/>
  <c r="D169" i="95"/>
  <c r="N168" i="95"/>
  <c r="N105" i="95"/>
  <c r="J168" i="95"/>
  <c r="J105" i="95"/>
  <c r="F168" i="95"/>
  <c r="F105" i="95"/>
  <c r="P167" i="95"/>
  <c r="P104" i="95"/>
  <c r="L167" i="95"/>
  <c r="L104" i="95"/>
  <c r="H167" i="95"/>
  <c r="H104" i="95"/>
  <c r="D167" i="95"/>
  <c r="D104" i="95"/>
  <c r="J166" i="95"/>
  <c r="J102" i="95"/>
  <c r="F166" i="95"/>
  <c r="F102" i="95"/>
  <c r="P165" i="95"/>
  <c r="P101" i="95"/>
  <c r="L101" i="95"/>
  <c r="L165" i="95"/>
  <c r="N92" i="95"/>
  <c r="J92" i="95"/>
  <c r="F92" i="95"/>
  <c r="Q100" i="95"/>
  <c r="M100" i="95"/>
  <c r="I100" i="95"/>
  <c r="E100" i="95"/>
  <c r="Q99" i="95"/>
  <c r="M99" i="95"/>
  <c r="I99" i="95"/>
  <c r="E99" i="95"/>
  <c r="Q98" i="95"/>
  <c r="M98" i="95"/>
  <c r="I98" i="95"/>
  <c r="E98" i="95"/>
  <c r="Q97" i="95"/>
  <c r="M97" i="95"/>
  <c r="I97" i="95"/>
  <c r="E97" i="95"/>
  <c r="Q96" i="95"/>
  <c r="M96" i="95"/>
  <c r="I96" i="95"/>
  <c r="E96" i="95"/>
  <c r="Q95" i="95"/>
  <c r="M95" i="95"/>
  <c r="I95" i="95"/>
  <c r="E95" i="95"/>
  <c r="Q94" i="95"/>
  <c r="M94" i="95"/>
  <c r="I94" i="95"/>
  <c r="E94" i="95"/>
  <c r="N189" i="95"/>
  <c r="N86" i="95"/>
  <c r="J189" i="95"/>
  <c r="J86" i="95"/>
  <c r="F189" i="95"/>
  <c r="F86" i="95"/>
  <c r="P188" i="95"/>
  <c r="P85" i="95"/>
  <c r="L188" i="95"/>
  <c r="L85" i="95"/>
  <c r="H188" i="95"/>
  <c r="H85" i="95"/>
  <c r="D188" i="95"/>
  <c r="D85" i="95"/>
  <c r="N187" i="95"/>
  <c r="N84" i="95"/>
  <c r="J187" i="95"/>
  <c r="J84" i="95"/>
  <c r="F187" i="95"/>
  <c r="F84" i="95"/>
  <c r="P83" i="95"/>
  <c r="P186" i="95"/>
  <c r="L83" i="95"/>
  <c r="L186" i="95"/>
  <c r="H83" i="95"/>
  <c r="H186" i="95"/>
  <c r="D83" i="95"/>
  <c r="D186" i="95"/>
  <c r="N185" i="95"/>
  <c r="N81" i="95"/>
  <c r="J185" i="95"/>
  <c r="J81" i="95"/>
  <c r="F185" i="95"/>
  <c r="F81" i="95"/>
  <c r="P80" i="95"/>
  <c r="P184" i="95"/>
  <c r="L184" i="95"/>
  <c r="L80" i="95"/>
  <c r="H80" i="95"/>
  <c r="H184" i="95"/>
  <c r="D80" i="95"/>
  <c r="D184" i="95"/>
  <c r="N183" i="95"/>
  <c r="N79" i="95"/>
  <c r="J183" i="95"/>
  <c r="J79" i="95"/>
  <c r="F183" i="95"/>
  <c r="F79" i="95"/>
  <c r="N182" i="95"/>
  <c r="N78" i="95"/>
  <c r="J182" i="95"/>
  <c r="J78" i="95"/>
  <c r="F182" i="95"/>
  <c r="F78" i="95"/>
  <c r="P181" i="95"/>
  <c r="P77" i="95"/>
  <c r="L181" i="95"/>
  <c r="L77" i="95"/>
  <c r="H181" i="95"/>
  <c r="H77" i="95"/>
  <c r="D181" i="95"/>
  <c r="D77" i="95"/>
  <c r="N76" i="95"/>
  <c r="N180" i="95"/>
  <c r="J76" i="95"/>
  <c r="J180" i="95"/>
  <c r="F76" i="95"/>
  <c r="F180" i="95"/>
  <c r="P179" i="95"/>
  <c r="P75" i="95"/>
  <c r="L179" i="95"/>
  <c r="L75" i="95"/>
  <c r="H179" i="95"/>
  <c r="H75" i="95"/>
  <c r="D179" i="95"/>
  <c r="D75" i="95"/>
  <c r="P177" i="95"/>
  <c r="P72" i="95"/>
  <c r="L177" i="95"/>
  <c r="L72" i="95"/>
  <c r="H177" i="95"/>
  <c r="H72" i="95"/>
  <c r="D177" i="95"/>
  <c r="D72" i="95"/>
  <c r="N176" i="95"/>
  <c r="N71" i="95"/>
  <c r="J71" i="95"/>
  <c r="J176" i="95"/>
  <c r="F71" i="95"/>
  <c r="F176" i="95"/>
  <c r="P175" i="95"/>
  <c r="P70" i="95"/>
  <c r="L175" i="95"/>
  <c r="L70" i="95"/>
  <c r="H175" i="95"/>
  <c r="H70" i="95"/>
  <c r="D175" i="95"/>
  <c r="D70" i="95"/>
  <c r="N69" i="95"/>
  <c r="N174" i="95"/>
  <c r="J174" i="95"/>
  <c r="J69" i="95"/>
  <c r="F174" i="95"/>
  <c r="F69" i="95"/>
  <c r="P182" i="95"/>
  <c r="P78" i="95"/>
  <c r="L182" i="95"/>
  <c r="L78" i="95"/>
  <c r="H182" i="95"/>
  <c r="H78" i="95"/>
  <c r="D182" i="95"/>
  <c r="D78" i="95"/>
  <c r="N181" i="95"/>
  <c r="N77" i="95"/>
  <c r="J181" i="95"/>
  <c r="J77" i="95"/>
  <c r="F181" i="95"/>
  <c r="F77" i="95"/>
  <c r="P180" i="95"/>
  <c r="P76" i="95"/>
  <c r="L180" i="95"/>
  <c r="L76" i="95"/>
  <c r="H180" i="95"/>
  <c r="H76" i="95"/>
  <c r="D180" i="95"/>
  <c r="D76" i="95"/>
  <c r="N179" i="95"/>
  <c r="N75" i="95"/>
  <c r="J179" i="95"/>
  <c r="J75" i="95"/>
  <c r="F179" i="95"/>
  <c r="F75" i="95"/>
  <c r="N177" i="95"/>
  <c r="N72" i="95"/>
  <c r="J177" i="95"/>
  <c r="J72" i="95"/>
  <c r="F177" i="95"/>
  <c r="F72" i="95"/>
  <c r="P176" i="95"/>
  <c r="P71" i="95"/>
  <c r="L176" i="95"/>
  <c r="L71" i="95"/>
  <c r="H176" i="95"/>
  <c r="H71" i="95"/>
  <c r="D176" i="95"/>
  <c r="D71" i="95"/>
  <c r="N175" i="95"/>
  <c r="N70" i="95"/>
  <c r="J175" i="95"/>
  <c r="J70" i="95"/>
  <c r="F175" i="95"/>
  <c r="F70" i="95"/>
  <c r="P174" i="95"/>
  <c r="P69" i="95"/>
  <c r="L174" i="95"/>
  <c r="L69" i="95"/>
  <c r="H174" i="95"/>
  <c r="H69" i="95"/>
  <c r="D174" i="95"/>
  <c r="D69" i="95"/>
  <c r="N166" i="95"/>
  <c r="N102" i="95"/>
  <c r="P166" i="95"/>
  <c r="P102" i="95"/>
  <c r="O174" i="95"/>
  <c r="O69" i="95"/>
  <c r="K174" i="95"/>
  <c r="K69" i="95"/>
  <c r="G174" i="95"/>
  <c r="G69" i="95"/>
  <c r="C174" i="95"/>
  <c r="C69" i="95"/>
  <c r="Q174" i="95"/>
  <c r="Q69" i="95"/>
  <c r="M174" i="95"/>
  <c r="M69" i="95"/>
  <c r="I174" i="95"/>
  <c r="I69" i="95"/>
  <c r="E174" i="95"/>
  <c r="E69" i="95"/>
  <c r="C82" i="95" l="1"/>
  <c r="C74" i="95"/>
  <c r="C93" i="95"/>
  <c r="T10" i="95"/>
  <c r="U10" i="95" s="1"/>
  <c r="V10" i="95" s="1"/>
  <c r="W10" i="95" s="1"/>
  <c r="X10" i="95" s="1"/>
  <c r="Y10" i="95" s="1"/>
  <c r="Z10" i="95" s="1"/>
  <c r="O82" i="95"/>
  <c r="E82" i="95"/>
  <c r="M82" i="95"/>
  <c r="K82" i="95"/>
  <c r="G82" i="95"/>
  <c r="Q93" i="95"/>
  <c r="I82" i="95"/>
  <c r="Q82" i="95"/>
  <c r="M74" i="95"/>
  <c r="K74" i="95"/>
  <c r="I74" i="95"/>
  <c r="Q74" i="95"/>
  <c r="G74" i="95"/>
  <c r="O74" i="95"/>
  <c r="E74" i="95"/>
  <c r="O112" i="95"/>
  <c r="Q112" i="95"/>
  <c r="I112" i="95"/>
  <c r="C120" i="95"/>
  <c r="M112" i="95"/>
  <c r="F112" i="95"/>
  <c r="D134" i="95"/>
  <c r="H134" i="95"/>
  <c r="L134" i="95"/>
  <c r="P134" i="95"/>
  <c r="J112" i="95"/>
  <c r="N112" i="95"/>
  <c r="K103" i="95"/>
  <c r="C127" i="95"/>
  <c r="O127" i="95"/>
  <c r="K127" i="95"/>
  <c r="G127" i="95"/>
  <c r="I103" i="95"/>
  <c r="Q103" i="95"/>
  <c r="C103" i="95"/>
  <c r="D120" i="95"/>
  <c r="G103" i="95"/>
  <c r="M103" i="95"/>
  <c r="L120" i="95"/>
  <c r="P74" i="95"/>
  <c r="H74" i="95"/>
  <c r="I127" i="95"/>
  <c r="Q127" i="95"/>
  <c r="D112" i="95"/>
  <c r="L112" i="95"/>
  <c r="H120" i="95"/>
  <c r="P120" i="95"/>
  <c r="F120" i="95"/>
  <c r="N120" i="95"/>
  <c r="F127" i="95"/>
  <c r="J127" i="95"/>
  <c r="N127" i="95"/>
  <c r="D127" i="95"/>
  <c r="L127" i="95"/>
  <c r="K112" i="95"/>
  <c r="G120" i="95"/>
  <c r="O120" i="95"/>
  <c r="I120" i="95"/>
  <c r="Q120" i="95"/>
  <c r="G134" i="95"/>
  <c r="E127" i="95"/>
  <c r="M127" i="95"/>
  <c r="F134" i="95"/>
  <c r="J134" i="95"/>
  <c r="N134" i="95"/>
  <c r="J120" i="95"/>
  <c r="D103" i="95"/>
  <c r="L103" i="95"/>
  <c r="H127" i="95"/>
  <c r="E120" i="95"/>
  <c r="M120" i="95"/>
  <c r="E134" i="95"/>
  <c r="P127" i="95"/>
  <c r="K120" i="95"/>
  <c r="L74" i="95"/>
  <c r="N82" i="95"/>
  <c r="N74" i="95"/>
  <c r="D93" i="95"/>
  <c r="L93" i="95"/>
  <c r="E103" i="95"/>
  <c r="J74" i="95"/>
  <c r="N93" i="95"/>
  <c r="F103" i="95"/>
  <c r="J103" i="95"/>
  <c r="N103" i="95"/>
  <c r="G93" i="95"/>
  <c r="O93" i="95"/>
  <c r="C112" i="95"/>
  <c r="G112" i="95"/>
  <c r="F93" i="95"/>
  <c r="H93" i="95"/>
  <c r="P93" i="95"/>
  <c r="H103" i="95"/>
  <c r="P103" i="95"/>
  <c r="I93" i="95"/>
  <c r="D74" i="95"/>
  <c r="F82" i="95"/>
  <c r="F74" i="95"/>
  <c r="H112" i="95"/>
  <c r="P112" i="95"/>
  <c r="J93" i="95"/>
  <c r="O103" i="95"/>
  <c r="E93" i="95"/>
  <c r="M93" i="95"/>
  <c r="K93" i="95"/>
  <c r="E112" i="95"/>
  <c r="L82" i="95"/>
  <c r="J82" i="95"/>
  <c r="H82" i="95"/>
  <c r="P82" i="95"/>
  <c r="D82" i="95"/>
  <c r="E190" i="95"/>
  <c r="M190" i="95"/>
  <c r="Q190" i="95"/>
  <c r="P173" i="95"/>
  <c r="I190" i="95"/>
  <c r="O190" i="95"/>
  <c r="G190" i="95"/>
  <c r="N173" i="95"/>
  <c r="C190" i="95"/>
  <c r="K190" i="95"/>
  <c r="D190" i="95"/>
  <c r="L190" i="95"/>
  <c r="P190" i="95"/>
  <c r="I173" i="95"/>
  <c r="M173" i="95"/>
  <c r="Q173" i="95"/>
  <c r="O173" i="95"/>
  <c r="H190" i="95"/>
  <c r="E173" i="95"/>
  <c r="F173" i="95"/>
  <c r="J173" i="95"/>
  <c r="C173" i="95"/>
  <c r="G173" i="95"/>
  <c r="K173" i="95"/>
  <c r="D173" i="95"/>
  <c r="H173" i="95"/>
  <c r="L173" i="95"/>
  <c r="N190" i="95"/>
  <c r="F190" i="95"/>
  <c r="J190" i="95"/>
  <c r="T11" i="95" l="1"/>
  <c r="U11" i="95" s="1"/>
  <c r="V11" i="95" s="1"/>
  <c r="W11" i="95" s="1"/>
  <c r="X11" i="95" s="1"/>
  <c r="Y11" i="95" s="1"/>
  <c r="Z11" i="95" s="1"/>
  <c r="T12" i="95" s="1"/>
  <c r="U12" i="95" s="1"/>
  <c r="V12" i="95" s="1"/>
  <c r="AK191" i="95"/>
  <c r="Q191" i="95" s="1"/>
  <c r="AC191" i="95"/>
  <c r="I191" i="95" s="1"/>
  <c r="X191" i="95"/>
  <c r="D191" i="95" s="1"/>
  <c r="AE191" i="95"/>
  <c r="K191" i="95" s="1"/>
  <c r="W191" i="95"/>
  <c r="C191" i="95" s="1"/>
  <c r="AG191" i="95"/>
  <c r="M191" i="95" s="1"/>
  <c r="AA191" i="95"/>
  <c r="G191" i="95" s="1"/>
  <c r="Y191" i="95"/>
  <c r="E191" i="95" s="1"/>
  <c r="AI191" i="95"/>
  <c r="O191" i="95" s="1"/>
  <c r="AJ191" i="95"/>
  <c r="P191" i="95" s="1"/>
  <c r="AD191" i="95"/>
  <c r="J191" i="95" s="1"/>
  <c r="AF191" i="95"/>
  <c r="L191" i="95" s="1"/>
  <c r="AH191" i="95"/>
  <c r="N191" i="95" s="1"/>
  <c r="Z191" i="95"/>
  <c r="F191" i="95" s="1"/>
  <c r="AB191" i="95"/>
  <c r="H191" i="95" s="1"/>
  <c r="B191" i="95" l="1"/>
  <c r="Q2732" i="91"/>
  <c r="C2728" i="91"/>
  <c r="D2728" i="91"/>
  <c r="E2728" i="91"/>
  <c r="F2728" i="91"/>
  <c r="G2728" i="91"/>
  <c r="H2728" i="91"/>
  <c r="I2728" i="91"/>
  <c r="J2728" i="91"/>
  <c r="K2728" i="91"/>
  <c r="L2728" i="91"/>
  <c r="M2728" i="91"/>
  <c r="N2728" i="91"/>
  <c r="O2728" i="91"/>
  <c r="P2728" i="91"/>
  <c r="Q2728" i="91"/>
  <c r="C2729" i="91"/>
  <c r="D2729" i="91"/>
  <c r="E2729" i="91"/>
  <c r="F2729" i="91"/>
  <c r="G2729" i="91"/>
  <c r="H2729" i="91"/>
  <c r="I2729" i="91"/>
  <c r="J2729" i="91"/>
  <c r="K2729" i="91"/>
  <c r="L2729" i="91"/>
  <c r="M2729" i="91"/>
  <c r="N2729" i="91"/>
  <c r="O2729" i="91"/>
  <c r="P2729" i="91"/>
  <c r="Q2729" i="91"/>
  <c r="C2730" i="91"/>
  <c r="D2730" i="91"/>
  <c r="E2730" i="91"/>
  <c r="F2730" i="91"/>
  <c r="G2730" i="91"/>
  <c r="H2730" i="91"/>
  <c r="J2730" i="91"/>
  <c r="K2730" i="91"/>
  <c r="L2730" i="91"/>
  <c r="M2730" i="91"/>
  <c r="N2730" i="91"/>
  <c r="O2730" i="91"/>
  <c r="P2730" i="91"/>
  <c r="Q2730" i="91"/>
  <c r="C2731" i="91"/>
  <c r="D2731" i="91"/>
  <c r="E2731" i="91"/>
  <c r="F2731" i="91"/>
  <c r="G2731" i="91"/>
  <c r="H2731" i="91"/>
  <c r="I2731" i="91"/>
  <c r="J2731" i="91"/>
  <c r="K2731" i="91"/>
  <c r="L2731" i="91"/>
  <c r="M2731" i="91"/>
  <c r="N2731" i="91"/>
  <c r="O2731" i="91"/>
  <c r="P2731" i="91"/>
  <c r="Q2731" i="91"/>
  <c r="C2732" i="91"/>
  <c r="D2732" i="91"/>
  <c r="E2732" i="91"/>
  <c r="F2732" i="91"/>
  <c r="G2732" i="91"/>
  <c r="H2732" i="91"/>
  <c r="I2732" i="91"/>
  <c r="J2732" i="91"/>
  <c r="K2732" i="91"/>
  <c r="L2732" i="91"/>
  <c r="M2732" i="91"/>
  <c r="N2732" i="91"/>
  <c r="O2732" i="91"/>
  <c r="P2732" i="91"/>
  <c r="D2727" i="91"/>
  <c r="E2727" i="91"/>
  <c r="F2727" i="91"/>
  <c r="G2727" i="91"/>
  <c r="H2727" i="91"/>
  <c r="I2727" i="91"/>
  <c r="J2727" i="91"/>
  <c r="K2727" i="91"/>
  <c r="L2727" i="91"/>
  <c r="M2727" i="91"/>
  <c r="N2727" i="91"/>
  <c r="O2727" i="91"/>
  <c r="P2727" i="91"/>
  <c r="Q2727" i="91"/>
  <c r="C2727" i="91"/>
  <c r="Q2725" i="91"/>
  <c r="C2720" i="91"/>
  <c r="P2725" i="91"/>
  <c r="O2725" i="91"/>
  <c r="N2725" i="91"/>
  <c r="M2725" i="91"/>
  <c r="L2725" i="91"/>
  <c r="K2725" i="91"/>
  <c r="J2725" i="91"/>
  <c r="I2725" i="91"/>
  <c r="H2725" i="91"/>
  <c r="G2725" i="91"/>
  <c r="F2725" i="91"/>
  <c r="E2725" i="91"/>
  <c r="D2725" i="91"/>
  <c r="C2725" i="91"/>
  <c r="Q2724" i="91"/>
  <c r="P2724" i="91"/>
  <c r="O2724" i="91"/>
  <c r="N2724" i="91"/>
  <c r="M2724" i="91"/>
  <c r="L2724" i="91"/>
  <c r="K2724" i="91"/>
  <c r="J2724" i="91"/>
  <c r="I2724" i="91"/>
  <c r="H2724" i="91"/>
  <c r="G2724" i="91"/>
  <c r="F2724" i="91"/>
  <c r="E2724" i="91"/>
  <c r="D2724" i="91"/>
  <c r="C2724" i="91"/>
  <c r="Q2723" i="91"/>
  <c r="P2723" i="91"/>
  <c r="O2723" i="91"/>
  <c r="N2723" i="91"/>
  <c r="M2723" i="91"/>
  <c r="L2723" i="91"/>
  <c r="K2723" i="91"/>
  <c r="J2723" i="91"/>
  <c r="H2723" i="91"/>
  <c r="G2723" i="91"/>
  <c r="F2723" i="91"/>
  <c r="E2723" i="91"/>
  <c r="D2723" i="91"/>
  <c r="C2723" i="91"/>
  <c r="Q2722" i="91"/>
  <c r="P2722" i="91"/>
  <c r="O2722" i="91"/>
  <c r="N2722" i="91"/>
  <c r="M2722" i="91"/>
  <c r="L2722" i="91"/>
  <c r="K2722" i="91"/>
  <c r="J2722" i="91"/>
  <c r="I2722" i="91"/>
  <c r="H2722" i="91"/>
  <c r="G2722" i="91"/>
  <c r="F2722" i="91"/>
  <c r="E2722" i="91"/>
  <c r="D2722" i="91"/>
  <c r="C2722" i="91"/>
  <c r="Q2721" i="91"/>
  <c r="P2721" i="91"/>
  <c r="O2721" i="91"/>
  <c r="N2721" i="91"/>
  <c r="M2721" i="91"/>
  <c r="L2721" i="91"/>
  <c r="K2721" i="91"/>
  <c r="J2721" i="91"/>
  <c r="I2721" i="91"/>
  <c r="H2721" i="91"/>
  <c r="G2721" i="91"/>
  <c r="F2721" i="91"/>
  <c r="E2721" i="91"/>
  <c r="D2721" i="91"/>
  <c r="C2721" i="91"/>
  <c r="Q2720" i="91"/>
  <c r="P2720" i="91"/>
  <c r="O2720" i="91"/>
  <c r="N2720" i="91"/>
  <c r="M2720" i="91"/>
  <c r="L2720" i="91"/>
  <c r="K2720" i="91"/>
  <c r="J2720" i="91"/>
  <c r="I2720" i="91"/>
  <c r="H2720" i="91"/>
  <c r="G2720" i="91"/>
  <c r="F2720" i="91"/>
  <c r="E2720" i="91"/>
  <c r="D2720" i="91"/>
  <c r="Q2718" i="91"/>
  <c r="C2713" i="91"/>
  <c r="P2718" i="91"/>
  <c r="O2718" i="91"/>
  <c r="N2718" i="91"/>
  <c r="M2718" i="91"/>
  <c r="L2718" i="91"/>
  <c r="K2718" i="91"/>
  <c r="J2718" i="91"/>
  <c r="I2718" i="91"/>
  <c r="H2718" i="91"/>
  <c r="G2718" i="91"/>
  <c r="F2718" i="91"/>
  <c r="E2718" i="91"/>
  <c r="D2718" i="91"/>
  <c r="C2718" i="91"/>
  <c r="Q2717" i="91"/>
  <c r="P2717" i="91"/>
  <c r="O2717" i="91"/>
  <c r="N2717" i="91"/>
  <c r="M2717" i="91"/>
  <c r="L2717" i="91"/>
  <c r="K2717" i="91"/>
  <c r="J2717" i="91"/>
  <c r="I2717" i="91"/>
  <c r="H2717" i="91"/>
  <c r="G2717" i="91"/>
  <c r="F2717" i="91"/>
  <c r="E2717" i="91"/>
  <c r="D2717" i="91"/>
  <c r="C2717" i="91"/>
  <c r="Q2716" i="91"/>
  <c r="P2716" i="91"/>
  <c r="O2716" i="91"/>
  <c r="N2716" i="91"/>
  <c r="M2716" i="91"/>
  <c r="L2716" i="91"/>
  <c r="K2716" i="91"/>
  <c r="J2716" i="91"/>
  <c r="H2716" i="91"/>
  <c r="G2716" i="91"/>
  <c r="F2716" i="91"/>
  <c r="E2716" i="91"/>
  <c r="D2716" i="91"/>
  <c r="C2716" i="91"/>
  <c r="Q2715" i="91"/>
  <c r="P2715" i="91"/>
  <c r="O2715" i="91"/>
  <c r="N2715" i="91"/>
  <c r="M2715" i="91"/>
  <c r="L2715" i="91"/>
  <c r="K2715" i="91"/>
  <c r="J2715" i="91"/>
  <c r="I2715" i="91"/>
  <c r="H2715" i="91"/>
  <c r="G2715" i="91"/>
  <c r="F2715" i="91"/>
  <c r="E2715" i="91"/>
  <c r="D2715" i="91"/>
  <c r="C2715" i="91"/>
  <c r="Q2714" i="91"/>
  <c r="P2714" i="91"/>
  <c r="O2714" i="91"/>
  <c r="N2714" i="91"/>
  <c r="M2714" i="91"/>
  <c r="L2714" i="91"/>
  <c r="K2714" i="91"/>
  <c r="J2714" i="91"/>
  <c r="I2714" i="91"/>
  <c r="H2714" i="91"/>
  <c r="G2714" i="91"/>
  <c r="F2714" i="91"/>
  <c r="E2714" i="91"/>
  <c r="D2714" i="91"/>
  <c r="C2714" i="91"/>
  <c r="Q2713" i="91"/>
  <c r="P2713" i="91"/>
  <c r="O2713" i="91"/>
  <c r="N2713" i="91"/>
  <c r="M2713" i="91"/>
  <c r="L2713" i="91"/>
  <c r="K2713" i="91"/>
  <c r="J2713" i="91"/>
  <c r="I2713" i="91"/>
  <c r="H2713" i="91"/>
  <c r="G2713" i="91"/>
  <c r="F2713" i="91"/>
  <c r="E2713" i="91"/>
  <c r="D2713" i="91"/>
  <c r="Q2710" i="91"/>
  <c r="C2706" i="91"/>
  <c r="D2706" i="91"/>
  <c r="E2706" i="91"/>
  <c r="F2706" i="91"/>
  <c r="G2706" i="91"/>
  <c r="H2706" i="91"/>
  <c r="I2706" i="91"/>
  <c r="J2706" i="91"/>
  <c r="K2706" i="91"/>
  <c r="L2706" i="91"/>
  <c r="M2706" i="91"/>
  <c r="N2706" i="91"/>
  <c r="O2706" i="91"/>
  <c r="P2706" i="91"/>
  <c r="Q2706" i="91"/>
  <c r="C2707" i="91"/>
  <c r="D2707" i="91"/>
  <c r="E2707" i="91"/>
  <c r="F2707" i="91"/>
  <c r="G2707" i="91"/>
  <c r="H2707" i="91"/>
  <c r="I2707" i="91"/>
  <c r="J2707" i="91"/>
  <c r="K2707" i="91"/>
  <c r="L2707" i="91"/>
  <c r="M2707" i="91"/>
  <c r="N2707" i="91"/>
  <c r="O2707" i="91"/>
  <c r="P2707" i="91"/>
  <c r="Q2707" i="91"/>
  <c r="C2708" i="91"/>
  <c r="D2708" i="91"/>
  <c r="E2708" i="91"/>
  <c r="F2708" i="91"/>
  <c r="G2708" i="91"/>
  <c r="H2708" i="91"/>
  <c r="J2708" i="91"/>
  <c r="K2708" i="91"/>
  <c r="L2708" i="91"/>
  <c r="M2708" i="91"/>
  <c r="N2708" i="91"/>
  <c r="O2708" i="91"/>
  <c r="P2708" i="91"/>
  <c r="Q2708" i="91"/>
  <c r="C2709" i="91"/>
  <c r="D2709" i="91"/>
  <c r="E2709" i="91"/>
  <c r="F2709" i="91"/>
  <c r="G2709" i="91"/>
  <c r="H2709" i="91"/>
  <c r="I2709" i="91"/>
  <c r="J2709" i="91"/>
  <c r="K2709" i="91"/>
  <c r="L2709" i="91"/>
  <c r="M2709" i="91"/>
  <c r="N2709" i="91"/>
  <c r="O2709" i="91"/>
  <c r="P2709" i="91"/>
  <c r="Q2709" i="91"/>
  <c r="C2710" i="91"/>
  <c r="D2710" i="91"/>
  <c r="E2710" i="91"/>
  <c r="F2710" i="91"/>
  <c r="G2710" i="91"/>
  <c r="H2710" i="91"/>
  <c r="I2710" i="91"/>
  <c r="J2710" i="91"/>
  <c r="K2710" i="91"/>
  <c r="L2710" i="91"/>
  <c r="M2710" i="91"/>
  <c r="N2710" i="91"/>
  <c r="O2710" i="91"/>
  <c r="P2710" i="91"/>
  <c r="D2705" i="91"/>
  <c r="E2705" i="91"/>
  <c r="F2705" i="91"/>
  <c r="G2705" i="91"/>
  <c r="H2705" i="91"/>
  <c r="I2705" i="91"/>
  <c r="J2705" i="91"/>
  <c r="K2705" i="91"/>
  <c r="L2705" i="91"/>
  <c r="M2705" i="91"/>
  <c r="N2705" i="91"/>
  <c r="O2705" i="91"/>
  <c r="P2705" i="91"/>
  <c r="Q2705" i="91"/>
  <c r="C2705" i="91"/>
  <c r="Q2703" i="91"/>
  <c r="C2699" i="91"/>
  <c r="D2699" i="91"/>
  <c r="E2699" i="91"/>
  <c r="F2699" i="91"/>
  <c r="G2699" i="91"/>
  <c r="H2699" i="91"/>
  <c r="I2699" i="91"/>
  <c r="J2699" i="91"/>
  <c r="K2699" i="91"/>
  <c r="L2699" i="91"/>
  <c r="M2699" i="91"/>
  <c r="N2699" i="91"/>
  <c r="O2699" i="91"/>
  <c r="P2699" i="91"/>
  <c r="Q2699" i="91"/>
  <c r="C2700" i="91"/>
  <c r="D2700" i="91"/>
  <c r="E2700" i="91"/>
  <c r="F2700" i="91"/>
  <c r="G2700" i="91"/>
  <c r="H2700" i="91"/>
  <c r="I2700" i="91"/>
  <c r="J2700" i="91"/>
  <c r="K2700" i="91"/>
  <c r="L2700" i="91"/>
  <c r="M2700" i="91"/>
  <c r="N2700" i="91"/>
  <c r="O2700" i="91"/>
  <c r="P2700" i="91"/>
  <c r="Q2700" i="91"/>
  <c r="C2701" i="91"/>
  <c r="D2701" i="91"/>
  <c r="E2701" i="91"/>
  <c r="F2701" i="91"/>
  <c r="G2701" i="91"/>
  <c r="H2701" i="91"/>
  <c r="J2701" i="91"/>
  <c r="K2701" i="91"/>
  <c r="L2701" i="91"/>
  <c r="M2701" i="91"/>
  <c r="N2701" i="91"/>
  <c r="O2701" i="91"/>
  <c r="P2701" i="91"/>
  <c r="Q2701" i="91"/>
  <c r="C2702" i="91"/>
  <c r="D2702" i="91"/>
  <c r="E2702" i="91"/>
  <c r="F2702" i="91"/>
  <c r="G2702" i="91"/>
  <c r="H2702" i="91"/>
  <c r="I2702" i="91"/>
  <c r="J2702" i="91"/>
  <c r="K2702" i="91"/>
  <c r="L2702" i="91"/>
  <c r="M2702" i="91"/>
  <c r="N2702" i="91"/>
  <c r="O2702" i="91"/>
  <c r="P2702" i="91"/>
  <c r="Q2702" i="91"/>
  <c r="C2703" i="91"/>
  <c r="D2703" i="91"/>
  <c r="E2703" i="91"/>
  <c r="F2703" i="91"/>
  <c r="G2703" i="91"/>
  <c r="H2703" i="91"/>
  <c r="I2703" i="91"/>
  <c r="J2703" i="91"/>
  <c r="K2703" i="91"/>
  <c r="L2703" i="91"/>
  <c r="M2703" i="91"/>
  <c r="N2703" i="91"/>
  <c r="O2703" i="91"/>
  <c r="P2703" i="91"/>
  <c r="D2698" i="91"/>
  <c r="E2698" i="91"/>
  <c r="F2698" i="91"/>
  <c r="G2698" i="91"/>
  <c r="H2698" i="91"/>
  <c r="I2698" i="91"/>
  <c r="J2698" i="91"/>
  <c r="K2698" i="91"/>
  <c r="L2698" i="91"/>
  <c r="M2698" i="91"/>
  <c r="N2698" i="91"/>
  <c r="O2698" i="91"/>
  <c r="P2698" i="91"/>
  <c r="Q2698" i="91"/>
  <c r="C2698" i="91"/>
  <c r="Q2696" i="91"/>
  <c r="C2692" i="91"/>
  <c r="D2692" i="91"/>
  <c r="E2692" i="91"/>
  <c r="F2692" i="91"/>
  <c r="G2692" i="91"/>
  <c r="H2692" i="91"/>
  <c r="I2692" i="91"/>
  <c r="J2692" i="91"/>
  <c r="K2692" i="91"/>
  <c r="L2692" i="91"/>
  <c r="M2692" i="91"/>
  <c r="N2692" i="91"/>
  <c r="O2692" i="91"/>
  <c r="P2692" i="91"/>
  <c r="Q2692" i="91"/>
  <c r="C2693" i="91"/>
  <c r="D2693" i="91"/>
  <c r="E2693" i="91"/>
  <c r="F2693" i="91"/>
  <c r="G2693" i="91"/>
  <c r="H2693" i="91"/>
  <c r="I2693" i="91"/>
  <c r="K2693" i="91"/>
  <c r="L2693" i="91"/>
  <c r="M2693" i="91"/>
  <c r="N2693" i="91"/>
  <c r="O2693" i="91"/>
  <c r="P2693" i="91"/>
  <c r="Q2693" i="91"/>
  <c r="C2694" i="91"/>
  <c r="D2694" i="91"/>
  <c r="E2694" i="91"/>
  <c r="F2694" i="91"/>
  <c r="G2694" i="91"/>
  <c r="H2694" i="91"/>
  <c r="I2694" i="91"/>
  <c r="J2694" i="91"/>
  <c r="K2694" i="91"/>
  <c r="L2694" i="91"/>
  <c r="M2694" i="91"/>
  <c r="N2694" i="91"/>
  <c r="O2694" i="91"/>
  <c r="P2694" i="91"/>
  <c r="Q2694" i="91"/>
  <c r="C2695" i="91"/>
  <c r="D2695" i="91"/>
  <c r="E2695" i="91"/>
  <c r="F2695" i="91"/>
  <c r="G2695" i="91"/>
  <c r="H2695" i="91"/>
  <c r="I2695" i="91"/>
  <c r="J2695" i="91"/>
  <c r="K2695" i="91"/>
  <c r="L2695" i="91"/>
  <c r="M2695" i="91"/>
  <c r="N2695" i="91"/>
  <c r="O2695" i="91"/>
  <c r="P2695" i="91"/>
  <c r="Q2695" i="91"/>
  <c r="C2696" i="91"/>
  <c r="D2696" i="91"/>
  <c r="E2696" i="91"/>
  <c r="F2696" i="91"/>
  <c r="G2696" i="91"/>
  <c r="H2696" i="91"/>
  <c r="I2696" i="91"/>
  <c r="J2696" i="91"/>
  <c r="K2696" i="91"/>
  <c r="L2696" i="91"/>
  <c r="M2696" i="91"/>
  <c r="N2696" i="91"/>
  <c r="O2696" i="91"/>
  <c r="P2696" i="91"/>
  <c r="D2691" i="91"/>
  <c r="E2691" i="91"/>
  <c r="F2691" i="91"/>
  <c r="G2691" i="91"/>
  <c r="H2691" i="91"/>
  <c r="I2691" i="91"/>
  <c r="J2691" i="91"/>
  <c r="K2691" i="91"/>
  <c r="L2691" i="91"/>
  <c r="M2691" i="91"/>
  <c r="N2691" i="91"/>
  <c r="O2691" i="91"/>
  <c r="P2691" i="91"/>
  <c r="Q2691" i="91"/>
  <c r="C2691" i="91"/>
  <c r="Q2688" i="91"/>
  <c r="C2684" i="91"/>
  <c r="D2684" i="91"/>
  <c r="E2684" i="91"/>
  <c r="F2684" i="91"/>
  <c r="G2684" i="91"/>
  <c r="H2684" i="91"/>
  <c r="I2684" i="91"/>
  <c r="J2684" i="91"/>
  <c r="K2684" i="91"/>
  <c r="L2684" i="91"/>
  <c r="M2684" i="91"/>
  <c r="N2684" i="91"/>
  <c r="O2684" i="91"/>
  <c r="P2684" i="91"/>
  <c r="Q2684" i="91"/>
  <c r="C2685" i="91"/>
  <c r="D2685" i="91"/>
  <c r="E2685" i="91"/>
  <c r="F2685" i="91"/>
  <c r="G2685" i="91"/>
  <c r="H2685" i="91"/>
  <c r="I2685" i="91"/>
  <c r="J2685" i="91"/>
  <c r="K2685" i="91"/>
  <c r="L2685" i="91"/>
  <c r="M2685" i="91"/>
  <c r="N2685" i="91"/>
  <c r="O2685" i="91"/>
  <c r="P2685" i="91"/>
  <c r="Q2685" i="91"/>
  <c r="C2686" i="91"/>
  <c r="D2686" i="91"/>
  <c r="E2686" i="91"/>
  <c r="F2686" i="91"/>
  <c r="G2686" i="91"/>
  <c r="I2686" i="91"/>
  <c r="J2686" i="91"/>
  <c r="K2686" i="91"/>
  <c r="L2686" i="91"/>
  <c r="M2686" i="91"/>
  <c r="N2686" i="91"/>
  <c r="O2686" i="91"/>
  <c r="P2686" i="91"/>
  <c r="Q2686" i="91"/>
  <c r="C2687" i="91"/>
  <c r="D2687" i="91"/>
  <c r="E2687" i="91"/>
  <c r="F2687" i="91"/>
  <c r="G2687" i="91"/>
  <c r="H2687" i="91"/>
  <c r="I2687" i="91"/>
  <c r="J2687" i="91"/>
  <c r="K2687" i="91"/>
  <c r="L2687" i="91"/>
  <c r="M2687" i="91"/>
  <c r="N2687" i="91"/>
  <c r="O2687" i="91"/>
  <c r="P2687" i="91"/>
  <c r="Q2687" i="91"/>
  <c r="C2688" i="91"/>
  <c r="D2688" i="91"/>
  <c r="E2688" i="91"/>
  <c r="F2688" i="91"/>
  <c r="G2688" i="91"/>
  <c r="H2688" i="91"/>
  <c r="I2688" i="91"/>
  <c r="J2688" i="91"/>
  <c r="K2688" i="91"/>
  <c r="L2688" i="91"/>
  <c r="M2688" i="91"/>
  <c r="N2688" i="91"/>
  <c r="O2688" i="91"/>
  <c r="P2688" i="91"/>
  <c r="D2683" i="91"/>
  <c r="E2683" i="91"/>
  <c r="F2683" i="91"/>
  <c r="G2683" i="91"/>
  <c r="H2683" i="91"/>
  <c r="I2683" i="91"/>
  <c r="J2683" i="91"/>
  <c r="K2683" i="91"/>
  <c r="L2683" i="91"/>
  <c r="M2683" i="91"/>
  <c r="N2683" i="91"/>
  <c r="O2683" i="91"/>
  <c r="P2683" i="91"/>
  <c r="Q2683" i="91"/>
  <c r="C2683" i="91"/>
  <c r="Q2681" i="91"/>
  <c r="C2676" i="91"/>
  <c r="P2681" i="91"/>
  <c r="O2681" i="91"/>
  <c r="N2681" i="91"/>
  <c r="M2681" i="91"/>
  <c r="L2681" i="91"/>
  <c r="K2681" i="91"/>
  <c r="J2681" i="91"/>
  <c r="I2681" i="91"/>
  <c r="H2681" i="91"/>
  <c r="G2681" i="91"/>
  <c r="F2681" i="91"/>
  <c r="E2681" i="91"/>
  <c r="D2681" i="91"/>
  <c r="C2681" i="91"/>
  <c r="Q2680" i="91"/>
  <c r="P2680" i="91"/>
  <c r="O2680" i="91"/>
  <c r="N2680" i="91"/>
  <c r="M2680" i="91"/>
  <c r="L2680" i="91"/>
  <c r="K2680" i="91"/>
  <c r="J2680" i="91"/>
  <c r="I2680" i="91"/>
  <c r="H2680" i="91"/>
  <c r="G2680" i="91"/>
  <c r="F2680" i="91"/>
  <c r="E2680" i="91"/>
  <c r="D2680" i="91"/>
  <c r="C2680" i="91"/>
  <c r="Q2679" i="91"/>
  <c r="P2679" i="91"/>
  <c r="O2679" i="91"/>
  <c r="N2679" i="91"/>
  <c r="M2679" i="91"/>
  <c r="L2679" i="91"/>
  <c r="K2679" i="91"/>
  <c r="J2679" i="91"/>
  <c r="I2679" i="91"/>
  <c r="G2679" i="91"/>
  <c r="F2679" i="91"/>
  <c r="E2679" i="91"/>
  <c r="D2679" i="91"/>
  <c r="C2679" i="91"/>
  <c r="Q2678" i="91"/>
  <c r="P2678" i="91"/>
  <c r="O2678" i="91"/>
  <c r="N2678" i="91"/>
  <c r="M2678" i="91"/>
  <c r="L2678" i="91"/>
  <c r="K2678" i="91"/>
  <c r="J2678" i="91"/>
  <c r="I2678" i="91"/>
  <c r="H2678" i="91"/>
  <c r="G2678" i="91"/>
  <c r="F2678" i="91"/>
  <c r="E2678" i="91"/>
  <c r="D2678" i="91"/>
  <c r="C2678" i="91"/>
  <c r="Q2677" i="91"/>
  <c r="P2677" i="91"/>
  <c r="O2677" i="91"/>
  <c r="N2677" i="91"/>
  <c r="M2677" i="91"/>
  <c r="L2677" i="91"/>
  <c r="K2677" i="91"/>
  <c r="J2677" i="91"/>
  <c r="I2677" i="91"/>
  <c r="H2677" i="91"/>
  <c r="G2677" i="91"/>
  <c r="F2677" i="91"/>
  <c r="E2677" i="91"/>
  <c r="D2677" i="91"/>
  <c r="C2677" i="91"/>
  <c r="Q2676" i="91"/>
  <c r="P2676" i="91"/>
  <c r="O2676" i="91"/>
  <c r="N2676" i="91"/>
  <c r="M2676" i="91"/>
  <c r="L2676" i="91"/>
  <c r="K2676" i="91"/>
  <c r="J2676" i="91"/>
  <c r="I2676" i="91"/>
  <c r="H2676" i="91"/>
  <c r="G2676" i="91"/>
  <c r="F2676" i="91"/>
  <c r="E2676" i="91"/>
  <c r="D2676" i="91"/>
  <c r="C2670" i="91"/>
  <c r="D2670" i="91"/>
  <c r="E2670" i="91"/>
  <c r="F2670" i="91"/>
  <c r="G2670" i="91"/>
  <c r="H2670" i="91"/>
  <c r="I2670" i="91"/>
  <c r="J2670" i="91"/>
  <c r="K2670" i="91"/>
  <c r="L2670" i="91"/>
  <c r="M2670" i="91"/>
  <c r="N2670" i="91"/>
  <c r="O2670" i="91"/>
  <c r="P2670" i="91"/>
  <c r="Q2670" i="91"/>
  <c r="C2671" i="91"/>
  <c r="D2671" i="91"/>
  <c r="E2671" i="91"/>
  <c r="F2671" i="91"/>
  <c r="H2671" i="91"/>
  <c r="I2671" i="91"/>
  <c r="J2671" i="91"/>
  <c r="K2671" i="91"/>
  <c r="L2671" i="91"/>
  <c r="M2671" i="91"/>
  <c r="N2671" i="91"/>
  <c r="O2671" i="91"/>
  <c r="P2671" i="91"/>
  <c r="Q2671" i="91"/>
  <c r="C2672" i="91"/>
  <c r="D2672" i="91"/>
  <c r="E2672" i="91"/>
  <c r="F2672" i="91"/>
  <c r="G2672" i="91"/>
  <c r="H2672" i="91"/>
  <c r="I2672" i="91"/>
  <c r="J2672" i="91"/>
  <c r="K2672" i="91"/>
  <c r="L2672" i="91"/>
  <c r="M2672" i="91"/>
  <c r="N2672" i="91"/>
  <c r="O2672" i="91"/>
  <c r="P2672" i="91"/>
  <c r="Q2672" i="91"/>
  <c r="C2673" i="91"/>
  <c r="D2673" i="91"/>
  <c r="E2673" i="91"/>
  <c r="F2673" i="91"/>
  <c r="G2673" i="91"/>
  <c r="H2673" i="91"/>
  <c r="I2673" i="91"/>
  <c r="J2673" i="91"/>
  <c r="K2673" i="91"/>
  <c r="L2673" i="91"/>
  <c r="M2673" i="91"/>
  <c r="N2673" i="91"/>
  <c r="O2673" i="91"/>
  <c r="P2673" i="91"/>
  <c r="Q2673" i="91"/>
  <c r="C2674" i="91"/>
  <c r="D2674" i="91"/>
  <c r="E2674" i="91"/>
  <c r="F2674" i="91"/>
  <c r="G2674" i="91"/>
  <c r="H2674" i="91"/>
  <c r="I2674" i="91"/>
  <c r="J2674" i="91"/>
  <c r="K2674" i="91"/>
  <c r="L2674" i="91"/>
  <c r="M2674" i="91"/>
  <c r="N2674" i="91"/>
  <c r="O2674" i="91"/>
  <c r="P2674" i="91"/>
  <c r="Q2674" i="91"/>
  <c r="D2669" i="91"/>
  <c r="E2669" i="91"/>
  <c r="F2669" i="91"/>
  <c r="G2669" i="91"/>
  <c r="H2669" i="91"/>
  <c r="I2669" i="91"/>
  <c r="J2669" i="91"/>
  <c r="K2669" i="91"/>
  <c r="L2669" i="91"/>
  <c r="M2669" i="91"/>
  <c r="N2669" i="91"/>
  <c r="O2669" i="91"/>
  <c r="P2669" i="91"/>
  <c r="Q2669" i="91"/>
  <c r="C2669" i="91"/>
  <c r="Q2666" i="91"/>
  <c r="C2661" i="91"/>
  <c r="P2666" i="91"/>
  <c r="O2666" i="91"/>
  <c r="N2666" i="91"/>
  <c r="M2666" i="91"/>
  <c r="L2666" i="91"/>
  <c r="K2666" i="91"/>
  <c r="J2666" i="91"/>
  <c r="I2666" i="91"/>
  <c r="H2666" i="91"/>
  <c r="G2666" i="91"/>
  <c r="F2666" i="91"/>
  <c r="E2666" i="91"/>
  <c r="D2666" i="91"/>
  <c r="C2666" i="91"/>
  <c r="Q2665" i="91"/>
  <c r="P2665" i="91"/>
  <c r="O2665" i="91"/>
  <c r="N2665" i="91"/>
  <c r="M2665" i="91"/>
  <c r="L2665" i="91"/>
  <c r="K2665" i="91"/>
  <c r="J2665" i="91"/>
  <c r="I2665" i="91"/>
  <c r="H2665" i="91"/>
  <c r="G2665" i="91"/>
  <c r="F2665" i="91"/>
  <c r="E2665" i="91"/>
  <c r="D2665" i="91"/>
  <c r="C2665" i="91"/>
  <c r="Q2664" i="91"/>
  <c r="P2664" i="91"/>
  <c r="O2664" i="91"/>
  <c r="N2664" i="91"/>
  <c r="M2664" i="91"/>
  <c r="L2664" i="91"/>
  <c r="K2664" i="91"/>
  <c r="J2664" i="91"/>
  <c r="I2664" i="91"/>
  <c r="G2664" i="91"/>
  <c r="F2664" i="91"/>
  <c r="E2664" i="91"/>
  <c r="D2664" i="91"/>
  <c r="C2664" i="91"/>
  <c r="Q2663" i="91"/>
  <c r="P2663" i="91"/>
  <c r="O2663" i="91"/>
  <c r="N2663" i="91"/>
  <c r="M2663" i="91"/>
  <c r="L2663" i="91"/>
  <c r="K2663" i="91"/>
  <c r="J2663" i="91"/>
  <c r="I2663" i="91"/>
  <c r="H2663" i="91"/>
  <c r="G2663" i="91"/>
  <c r="F2663" i="91"/>
  <c r="E2663" i="91"/>
  <c r="D2663" i="91"/>
  <c r="C2663" i="91"/>
  <c r="Q2662" i="91"/>
  <c r="P2662" i="91"/>
  <c r="O2662" i="91"/>
  <c r="N2662" i="91"/>
  <c r="M2662" i="91"/>
  <c r="L2662" i="91"/>
  <c r="K2662" i="91"/>
  <c r="J2662" i="91"/>
  <c r="I2662" i="91"/>
  <c r="H2662" i="91"/>
  <c r="G2662" i="91"/>
  <c r="F2662" i="91"/>
  <c r="E2662" i="91"/>
  <c r="D2662" i="91"/>
  <c r="C2662" i="91"/>
  <c r="Q2661" i="91"/>
  <c r="P2661" i="91"/>
  <c r="O2661" i="91"/>
  <c r="N2661" i="91"/>
  <c r="M2661" i="91"/>
  <c r="L2661" i="91"/>
  <c r="K2661" i="91"/>
  <c r="J2661" i="91"/>
  <c r="I2661" i="91"/>
  <c r="H2661" i="91"/>
  <c r="G2661" i="91"/>
  <c r="F2661" i="91"/>
  <c r="E2661" i="91"/>
  <c r="D2661" i="91"/>
  <c r="Q2659" i="91"/>
  <c r="C2654" i="91"/>
  <c r="P2659" i="91"/>
  <c r="O2659" i="91"/>
  <c r="N2659" i="91"/>
  <c r="M2659" i="91"/>
  <c r="L2659" i="91"/>
  <c r="K2659" i="91"/>
  <c r="J2659" i="91"/>
  <c r="I2659" i="91"/>
  <c r="H2659" i="91"/>
  <c r="G2659" i="91"/>
  <c r="F2659" i="91"/>
  <c r="E2659" i="91"/>
  <c r="D2659" i="91"/>
  <c r="C2659" i="91"/>
  <c r="Q2658" i="91"/>
  <c r="P2658" i="91"/>
  <c r="O2658" i="91"/>
  <c r="N2658" i="91"/>
  <c r="M2658" i="91"/>
  <c r="L2658" i="91"/>
  <c r="K2658" i="91"/>
  <c r="J2658" i="91"/>
  <c r="I2658" i="91"/>
  <c r="H2658" i="91"/>
  <c r="G2658" i="91"/>
  <c r="F2658" i="91"/>
  <c r="E2658" i="91"/>
  <c r="D2658" i="91"/>
  <c r="C2658" i="91"/>
  <c r="Q2657" i="91"/>
  <c r="P2657" i="91"/>
  <c r="O2657" i="91"/>
  <c r="N2657" i="91"/>
  <c r="M2657" i="91"/>
  <c r="L2657" i="91"/>
  <c r="K2657" i="91"/>
  <c r="J2657" i="91"/>
  <c r="I2657" i="91"/>
  <c r="G2657" i="91"/>
  <c r="F2657" i="91"/>
  <c r="E2657" i="91"/>
  <c r="D2657" i="91"/>
  <c r="C2657" i="91"/>
  <c r="Q2656" i="91"/>
  <c r="P2656" i="91"/>
  <c r="O2656" i="91"/>
  <c r="N2656" i="91"/>
  <c r="M2656" i="91"/>
  <c r="L2656" i="91"/>
  <c r="K2656" i="91"/>
  <c r="J2656" i="91"/>
  <c r="I2656" i="91"/>
  <c r="H2656" i="91"/>
  <c r="G2656" i="91"/>
  <c r="F2656" i="91"/>
  <c r="E2656" i="91"/>
  <c r="D2656" i="91"/>
  <c r="C2656" i="91"/>
  <c r="Q2655" i="91"/>
  <c r="P2655" i="91"/>
  <c r="O2655" i="91"/>
  <c r="N2655" i="91"/>
  <c r="M2655" i="91"/>
  <c r="L2655" i="91"/>
  <c r="K2655" i="91"/>
  <c r="J2655" i="91"/>
  <c r="I2655" i="91"/>
  <c r="H2655" i="91"/>
  <c r="G2655" i="91"/>
  <c r="F2655" i="91"/>
  <c r="E2655" i="91"/>
  <c r="D2655" i="91"/>
  <c r="C2655" i="91"/>
  <c r="Q2654" i="91"/>
  <c r="P2654" i="91"/>
  <c r="O2654" i="91"/>
  <c r="N2654" i="91"/>
  <c r="M2654" i="91"/>
  <c r="L2654" i="91"/>
  <c r="K2654" i="91"/>
  <c r="J2654" i="91"/>
  <c r="I2654" i="91"/>
  <c r="H2654" i="91"/>
  <c r="G2654" i="91"/>
  <c r="F2654" i="91"/>
  <c r="E2654" i="91"/>
  <c r="D2654" i="91"/>
  <c r="Q2652" i="91"/>
  <c r="C2648" i="91"/>
  <c r="D2648" i="91"/>
  <c r="E2648" i="91"/>
  <c r="F2648" i="91"/>
  <c r="G2648" i="91"/>
  <c r="H2648" i="91"/>
  <c r="I2648" i="91"/>
  <c r="J2648" i="91"/>
  <c r="K2648" i="91"/>
  <c r="L2648" i="91"/>
  <c r="M2648" i="91"/>
  <c r="N2648" i="91"/>
  <c r="O2648" i="91"/>
  <c r="P2648" i="91"/>
  <c r="Q2648" i="91"/>
  <c r="C2649" i="91"/>
  <c r="D2649" i="91"/>
  <c r="E2649" i="91"/>
  <c r="F2649" i="91"/>
  <c r="G2649" i="91"/>
  <c r="I2649" i="91"/>
  <c r="J2649" i="91"/>
  <c r="K2649" i="91"/>
  <c r="L2649" i="91"/>
  <c r="M2649" i="91"/>
  <c r="N2649" i="91"/>
  <c r="O2649" i="91"/>
  <c r="P2649" i="91"/>
  <c r="Q2649" i="91"/>
  <c r="C2650" i="91"/>
  <c r="D2650" i="91"/>
  <c r="E2650" i="91"/>
  <c r="F2650" i="91"/>
  <c r="G2650" i="91"/>
  <c r="H2650" i="91"/>
  <c r="I2650" i="91"/>
  <c r="J2650" i="91"/>
  <c r="K2650" i="91"/>
  <c r="L2650" i="91"/>
  <c r="M2650" i="91"/>
  <c r="N2650" i="91"/>
  <c r="O2650" i="91"/>
  <c r="P2650" i="91"/>
  <c r="Q2650" i="91"/>
  <c r="C2651" i="91"/>
  <c r="D2651" i="91"/>
  <c r="E2651" i="91"/>
  <c r="F2651" i="91"/>
  <c r="G2651" i="91"/>
  <c r="H2651" i="91"/>
  <c r="I2651" i="91"/>
  <c r="J2651" i="91"/>
  <c r="K2651" i="91"/>
  <c r="L2651" i="91"/>
  <c r="M2651" i="91"/>
  <c r="N2651" i="91"/>
  <c r="O2651" i="91"/>
  <c r="P2651" i="91"/>
  <c r="Q2651" i="91"/>
  <c r="C2652" i="91"/>
  <c r="D2652" i="91"/>
  <c r="E2652" i="91"/>
  <c r="F2652" i="91"/>
  <c r="G2652" i="91"/>
  <c r="H2652" i="91"/>
  <c r="I2652" i="91"/>
  <c r="J2652" i="91"/>
  <c r="K2652" i="91"/>
  <c r="L2652" i="91"/>
  <c r="M2652" i="91"/>
  <c r="N2652" i="91"/>
  <c r="O2652" i="91"/>
  <c r="P2652" i="91"/>
  <c r="D2647" i="91"/>
  <c r="E2647" i="91"/>
  <c r="F2647" i="91"/>
  <c r="G2647" i="91"/>
  <c r="H2647" i="91"/>
  <c r="I2647" i="91"/>
  <c r="J2647" i="91"/>
  <c r="K2647" i="91"/>
  <c r="L2647" i="91"/>
  <c r="M2647" i="91"/>
  <c r="N2647" i="91"/>
  <c r="O2647" i="91"/>
  <c r="P2647" i="91"/>
  <c r="Q2647" i="91"/>
  <c r="C2647" i="91"/>
  <c r="Q2644" i="91"/>
  <c r="C2640" i="91"/>
  <c r="D2640" i="91"/>
  <c r="E2640" i="91"/>
  <c r="F2640" i="91"/>
  <c r="G2640" i="91"/>
  <c r="H2640" i="91"/>
  <c r="I2640" i="91"/>
  <c r="J2640" i="91"/>
  <c r="K2640" i="91"/>
  <c r="L2640" i="91"/>
  <c r="M2640" i="91"/>
  <c r="N2640" i="91"/>
  <c r="O2640" i="91"/>
  <c r="P2640" i="91"/>
  <c r="Q2640" i="91"/>
  <c r="C2641" i="91"/>
  <c r="D2641" i="91"/>
  <c r="E2641" i="91"/>
  <c r="F2641" i="91"/>
  <c r="G2641" i="91"/>
  <c r="H2641" i="91"/>
  <c r="I2641" i="91"/>
  <c r="J2641" i="91"/>
  <c r="K2641" i="91"/>
  <c r="L2641" i="91"/>
  <c r="M2641" i="91"/>
  <c r="N2641" i="91"/>
  <c r="O2641" i="91"/>
  <c r="P2641" i="91"/>
  <c r="Q2641" i="91"/>
  <c r="C2642" i="91"/>
  <c r="D2642" i="91"/>
  <c r="E2642" i="91"/>
  <c r="F2642" i="91"/>
  <c r="G2642" i="91"/>
  <c r="H2642" i="91"/>
  <c r="J2642" i="91"/>
  <c r="K2642" i="91"/>
  <c r="L2642" i="91"/>
  <c r="M2642" i="91"/>
  <c r="N2642" i="91"/>
  <c r="O2642" i="91"/>
  <c r="P2642" i="91"/>
  <c r="Q2642" i="91"/>
  <c r="C2643" i="91"/>
  <c r="D2643" i="91"/>
  <c r="E2643" i="91"/>
  <c r="F2643" i="91"/>
  <c r="G2643" i="91"/>
  <c r="H2643" i="91"/>
  <c r="I2643" i="91"/>
  <c r="J2643" i="91"/>
  <c r="K2643" i="91"/>
  <c r="L2643" i="91"/>
  <c r="M2643" i="91"/>
  <c r="N2643" i="91"/>
  <c r="O2643" i="91"/>
  <c r="P2643" i="91"/>
  <c r="Q2643" i="91"/>
  <c r="C2644" i="91"/>
  <c r="D2644" i="91"/>
  <c r="E2644" i="91"/>
  <c r="F2644" i="91"/>
  <c r="G2644" i="91"/>
  <c r="H2644" i="91"/>
  <c r="I2644" i="91"/>
  <c r="J2644" i="91"/>
  <c r="K2644" i="91"/>
  <c r="L2644" i="91"/>
  <c r="M2644" i="91"/>
  <c r="N2644" i="91"/>
  <c r="O2644" i="91"/>
  <c r="P2644" i="91"/>
  <c r="D2639" i="91"/>
  <c r="E2639" i="91"/>
  <c r="F2639" i="91"/>
  <c r="G2639" i="91"/>
  <c r="H2639" i="91"/>
  <c r="I2639" i="91"/>
  <c r="J2639" i="91"/>
  <c r="K2639" i="91"/>
  <c r="L2639" i="91"/>
  <c r="M2639" i="91"/>
  <c r="N2639" i="91"/>
  <c r="O2639" i="91"/>
  <c r="P2639" i="91"/>
  <c r="Q2639" i="91"/>
  <c r="C2639" i="91"/>
  <c r="Q2637" i="91"/>
  <c r="C2632" i="91"/>
  <c r="P2637" i="91"/>
  <c r="O2637" i="91"/>
  <c r="N2637" i="91"/>
  <c r="M2637" i="91"/>
  <c r="L2637" i="91"/>
  <c r="K2637" i="91"/>
  <c r="J2637" i="91"/>
  <c r="I2637" i="91"/>
  <c r="H2637" i="91"/>
  <c r="G2637" i="91"/>
  <c r="F2637" i="91"/>
  <c r="E2637" i="91"/>
  <c r="D2637" i="91"/>
  <c r="C2637" i="91"/>
  <c r="Q2636" i="91"/>
  <c r="P2636" i="91"/>
  <c r="O2636" i="91"/>
  <c r="N2636" i="91"/>
  <c r="M2636" i="91"/>
  <c r="L2636" i="91"/>
  <c r="K2636" i="91"/>
  <c r="J2636" i="91"/>
  <c r="I2636" i="91"/>
  <c r="H2636" i="91"/>
  <c r="G2636" i="91"/>
  <c r="F2636" i="91"/>
  <c r="E2636" i="91"/>
  <c r="D2636" i="91"/>
  <c r="C2636" i="91"/>
  <c r="Q2635" i="91"/>
  <c r="P2635" i="91"/>
  <c r="O2635" i="91"/>
  <c r="N2635" i="91"/>
  <c r="M2635" i="91"/>
  <c r="L2635" i="91"/>
  <c r="K2635" i="91"/>
  <c r="J2635" i="91"/>
  <c r="H2635" i="91"/>
  <c r="G2635" i="91"/>
  <c r="F2635" i="91"/>
  <c r="E2635" i="91"/>
  <c r="D2635" i="91"/>
  <c r="C2635" i="91"/>
  <c r="Q2634" i="91"/>
  <c r="P2634" i="91"/>
  <c r="O2634" i="91"/>
  <c r="N2634" i="91"/>
  <c r="M2634" i="91"/>
  <c r="L2634" i="91"/>
  <c r="K2634" i="91"/>
  <c r="J2634" i="91"/>
  <c r="I2634" i="91"/>
  <c r="H2634" i="91"/>
  <c r="G2634" i="91"/>
  <c r="F2634" i="91"/>
  <c r="E2634" i="91"/>
  <c r="D2634" i="91"/>
  <c r="C2634" i="91"/>
  <c r="Q2633" i="91"/>
  <c r="P2633" i="91"/>
  <c r="O2633" i="91"/>
  <c r="N2633" i="91"/>
  <c r="M2633" i="91"/>
  <c r="L2633" i="91"/>
  <c r="K2633" i="91"/>
  <c r="J2633" i="91"/>
  <c r="I2633" i="91"/>
  <c r="H2633" i="91"/>
  <c r="G2633" i="91"/>
  <c r="F2633" i="91"/>
  <c r="E2633" i="91"/>
  <c r="D2633" i="91"/>
  <c r="C2633" i="91"/>
  <c r="Q2632" i="91"/>
  <c r="P2632" i="91"/>
  <c r="O2632" i="91"/>
  <c r="N2632" i="91"/>
  <c r="M2632" i="91"/>
  <c r="L2632" i="91"/>
  <c r="K2632" i="91"/>
  <c r="J2632" i="91"/>
  <c r="I2632" i="91"/>
  <c r="H2632" i="91"/>
  <c r="G2632" i="91"/>
  <c r="F2632" i="91"/>
  <c r="E2632" i="91"/>
  <c r="D2632" i="91"/>
  <c r="Q2630" i="91"/>
  <c r="C2625" i="91"/>
  <c r="P2630" i="91"/>
  <c r="O2630" i="91"/>
  <c r="N2630" i="91"/>
  <c r="M2630" i="91"/>
  <c r="L2630" i="91"/>
  <c r="K2630" i="91"/>
  <c r="J2630" i="91"/>
  <c r="I2630" i="91"/>
  <c r="H2630" i="91"/>
  <c r="G2630" i="91"/>
  <c r="F2630" i="91"/>
  <c r="E2630" i="91"/>
  <c r="D2630" i="91"/>
  <c r="C2630" i="91"/>
  <c r="Q2629" i="91"/>
  <c r="P2629" i="91"/>
  <c r="O2629" i="91"/>
  <c r="N2629" i="91"/>
  <c r="M2629" i="91"/>
  <c r="L2629" i="91"/>
  <c r="K2629" i="91"/>
  <c r="J2629" i="91"/>
  <c r="I2629" i="91"/>
  <c r="H2629" i="91"/>
  <c r="G2629" i="91"/>
  <c r="F2629" i="91"/>
  <c r="E2629" i="91"/>
  <c r="D2629" i="91"/>
  <c r="C2629" i="91"/>
  <c r="Q2628" i="91"/>
  <c r="P2628" i="91"/>
  <c r="O2628" i="91"/>
  <c r="N2628" i="91"/>
  <c r="M2628" i="91"/>
  <c r="L2628" i="91"/>
  <c r="K2628" i="91"/>
  <c r="J2628" i="91"/>
  <c r="I2628" i="91"/>
  <c r="G2628" i="91"/>
  <c r="F2628" i="91"/>
  <c r="E2628" i="91"/>
  <c r="D2628" i="91"/>
  <c r="C2628" i="91"/>
  <c r="Q2627" i="91"/>
  <c r="P2627" i="91"/>
  <c r="O2627" i="91"/>
  <c r="N2627" i="91"/>
  <c r="M2627" i="91"/>
  <c r="L2627" i="91"/>
  <c r="K2627" i="91"/>
  <c r="J2627" i="91"/>
  <c r="I2627" i="91"/>
  <c r="H2627" i="91"/>
  <c r="G2627" i="91"/>
  <c r="F2627" i="91"/>
  <c r="E2627" i="91"/>
  <c r="D2627" i="91"/>
  <c r="C2627" i="91"/>
  <c r="Q2626" i="91"/>
  <c r="P2626" i="91"/>
  <c r="O2626" i="91"/>
  <c r="N2626" i="91"/>
  <c r="M2626" i="91"/>
  <c r="L2626" i="91"/>
  <c r="K2626" i="91"/>
  <c r="J2626" i="91"/>
  <c r="I2626" i="91"/>
  <c r="H2626" i="91"/>
  <c r="G2626" i="91"/>
  <c r="F2626" i="91"/>
  <c r="E2626" i="91"/>
  <c r="D2626" i="91"/>
  <c r="C2626" i="91"/>
  <c r="Q2625" i="91"/>
  <c r="P2625" i="91"/>
  <c r="O2625" i="91"/>
  <c r="N2625" i="91"/>
  <c r="M2625" i="91"/>
  <c r="L2625" i="91"/>
  <c r="K2625" i="91"/>
  <c r="J2625" i="91"/>
  <c r="I2625" i="91"/>
  <c r="H2625" i="91"/>
  <c r="G2625" i="91"/>
  <c r="F2625" i="91"/>
  <c r="E2625" i="91"/>
  <c r="D2625" i="91"/>
  <c r="M2605" i="91"/>
  <c r="O2733" i="91" l="1"/>
  <c r="E2711" i="91"/>
  <c r="O2719" i="91"/>
  <c r="Q2733" i="91"/>
  <c r="I2733" i="91"/>
  <c r="E2733" i="91"/>
  <c r="H2689" i="91"/>
  <c r="I2726" i="91"/>
  <c r="E2726" i="91"/>
  <c r="M2711" i="91"/>
  <c r="K2704" i="91"/>
  <c r="M2726" i="91"/>
  <c r="N2733" i="91"/>
  <c r="K2719" i="91"/>
  <c r="K2733" i="91"/>
  <c r="H2719" i="91"/>
  <c r="C2675" i="91"/>
  <c r="J2733" i="91"/>
  <c r="F2733" i="91"/>
  <c r="M2733" i="91"/>
  <c r="O2704" i="91"/>
  <c r="I2711" i="91"/>
  <c r="O2711" i="91"/>
  <c r="K2711" i="91"/>
  <c r="C2711" i="91"/>
  <c r="I2660" i="91"/>
  <c r="O2667" i="91"/>
  <c r="C2719" i="91"/>
  <c r="C2733" i="91"/>
  <c r="F2719" i="91"/>
  <c r="L2733" i="91"/>
  <c r="H2733" i="91"/>
  <c r="C2704" i="91"/>
  <c r="C2682" i="91"/>
  <c r="I2682" i="91"/>
  <c r="J2689" i="91"/>
  <c r="L2689" i="91"/>
  <c r="D2689" i="91"/>
  <c r="Q2660" i="91"/>
  <c r="Q2704" i="91"/>
  <c r="Q2711" i="91"/>
  <c r="Q2682" i="91"/>
  <c r="Q2726" i="91"/>
  <c r="P2733" i="91"/>
  <c r="P2689" i="91"/>
  <c r="N2667" i="91"/>
  <c r="G2733" i="91"/>
  <c r="G2667" i="91"/>
  <c r="G2704" i="91"/>
  <c r="G2711" i="91"/>
  <c r="D2733" i="91"/>
  <c r="C2645" i="91"/>
  <c r="J2719" i="91"/>
  <c r="N2719" i="91"/>
  <c r="G2719" i="91"/>
  <c r="D2726" i="91"/>
  <c r="H2726" i="91"/>
  <c r="L2726" i="91"/>
  <c r="P2726" i="91"/>
  <c r="D2719" i="91"/>
  <c r="L2719" i="91"/>
  <c r="E2719" i="91"/>
  <c r="I2719" i="91"/>
  <c r="M2719" i="91"/>
  <c r="F2726" i="91"/>
  <c r="J2726" i="91"/>
  <c r="N2726" i="91"/>
  <c r="C2726" i="91"/>
  <c r="G2638" i="91"/>
  <c r="G2682" i="91"/>
  <c r="K2682" i="91"/>
  <c r="O2682" i="91"/>
  <c r="E2682" i="91"/>
  <c r="M2682" i="91"/>
  <c r="N2689" i="91"/>
  <c r="F2689" i="91"/>
  <c r="N2697" i="91"/>
  <c r="J2697" i="91"/>
  <c r="E2638" i="91"/>
  <c r="K2667" i="91"/>
  <c r="N2675" i="91"/>
  <c r="J2675" i="91"/>
  <c r="F2675" i="91"/>
  <c r="F2697" i="91"/>
  <c r="M2704" i="91"/>
  <c r="I2704" i="91"/>
  <c r="E2704" i="91"/>
  <c r="P2711" i="91"/>
  <c r="N2711" i="91"/>
  <c r="L2711" i="91"/>
  <c r="J2711" i="91"/>
  <c r="H2711" i="91"/>
  <c r="F2711" i="91"/>
  <c r="D2711" i="91"/>
  <c r="K2638" i="91"/>
  <c r="O2638" i="91"/>
  <c r="P2675" i="91"/>
  <c r="L2675" i="91"/>
  <c r="H2675" i="91"/>
  <c r="C2667" i="91"/>
  <c r="M2631" i="91"/>
  <c r="J2638" i="91"/>
  <c r="C2638" i="91"/>
  <c r="K2645" i="91"/>
  <c r="E2660" i="91"/>
  <c r="M2660" i="91"/>
  <c r="D2675" i="91"/>
  <c r="D2682" i="91"/>
  <c r="F2682" i="91"/>
  <c r="H2682" i="91"/>
  <c r="J2682" i="91"/>
  <c r="L2682" i="91"/>
  <c r="N2682" i="91"/>
  <c r="P2682" i="91"/>
  <c r="C2689" i="91"/>
  <c r="I2689" i="91"/>
  <c r="G2689" i="91"/>
  <c r="E2689" i="91"/>
  <c r="Q2689" i="91"/>
  <c r="O2689" i="91"/>
  <c r="M2689" i="91"/>
  <c r="K2689" i="91"/>
  <c r="C2631" i="91"/>
  <c r="F2653" i="91"/>
  <c r="F2660" i="91"/>
  <c r="N2660" i="91"/>
  <c r="C2660" i="91"/>
  <c r="G2660" i="91"/>
  <c r="K2660" i="91"/>
  <c r="O2660" i="91"/>
  <c r="E2667" i="91"/>
  <c r="I2667" i="91"/>
  <c r="M2667" i="91"/>
  <c r="Q2667" i="91"/>
  <c r="D2667" i="91"/>
  <c r="F2667" i="91"/>
  <c r="H2667" i="91"/>
  <c r="J2667" i="91"/>
  <c r="L2667" i="91"/>
  <c r="P2667" i="91"/>
  <c r="Q2675" i="91"/>
  <c r="O2675" i="91"/>
  <c r="M2675" i="91"/>
  <c r="K2675" i="91"/>
  <c r="I2675" i="91"/>
  <c r="G2675" i="91"/>
  <c r="E2675" i="91"/>
  <c r="D2638" i="91"/>
  <c r="G2645" i="91"/>
  <c r="C2697" i="91"/>
  <c r="L2697" i="91"/>
  <c r="H2697" i="91"/>
  <c r="E2697" i="91"/>
  <c r="Q2719" i="91"/>
  <c r="I2631" i="91"/>
  <c r="Q2631" i="91"/>
  <c r="F2638" i="91"/>
  <c r="H2638" i="91"/>
  <c r="L2638" i="91"/>
  <c r="N2638" i="91"/>
  <c r="P2638" i="91"/>
  <c r="M2638" i="91"/>
  <c r="P2653" i="91"/>
  <c r="N2653" i="91"/>
  <c r="J2653" i="91"/>
  <c r="G2726" i="91"/>
  <c r="K2726" i="91"/>
  <c r="O2726" i="91"/>
  <c r="E2631" i="91"/>
  <c r="K2631" i="91"/>
  <c r="O2631" i="91"/>
  <c r="D2631" i="91"/>
  <c r="F2631" i="91"/>
  <c r="H2631" i="91"/>
  <c r="J2631" i="91"/>
  <c r="L2631" i="91"/>
  <c r="N2631" i="91"/>
  <c r="P2631" i="91"/>
  <c r="J2660" i="91"/>
  <c r="P2697" i="91"/>
  <c r="P2719" i="91"/>
  <c r="G2631" i="91"/>
  <c r="I2638" i="91"/>
  <c r="Q2638" i="91"/>
  <c r="O2645" i="91"/>
  <c r="L2653" i="91"/>
  <c r="H2653" i="91"/>
  <c r="D2653" i="91"/>
  <c r="D2660" i="91"/>
  <c r="H2660" i="91"/>
  <c r="L2660" i="91"/>
  <c r="P2660" i="91"/>
  <c r="Q2697" i="91"/>
  <c r="D2697" i="91"/>
  <c r="O2697" i="91"/>
  <c r="M2697" i="91"/>
  <c r="K2697" i="91"/>
  <c r="I2697" i="91"/>
  <c r="G2697" i="91"/>
  <c r="P2704" i="91"/>
  <c r="N2704" i="91"/>
  <c r="L2704" i="91"/>
  <c r="J2704" i="91"/>
  <c r="H2704" i="91"/>
  <c r="F2704" i="91"/>
  <c r="D2704" i="91"/>
  <c r="C2653" i="91"/>
  <c r="E2653" i="91"/>
  <c r="G2653" i="91"/>
  <c r="I2653" i="91"/>
  <c r="K2653" i="91"/>
  <c r="M2653" i="91"/>
  <c r="O2653" i="91"/>
  <c r="Q2653" i="91"/>
  <c r="D2645" i="91"/>
  <c r="F2645" i="91"/>
  <c r="H2645" i="91"/>
  <c r="J2645" i="91"/>
  <c r="L2645" i="91"/>
  <c r="N2645" i="91"/>
  <c r="P2645" i="91"/>
  <c r="E2645" i="91"/>
  <c r="I2645" i="91"/>
  <c r="M2645" i="91"/>
  <c r="Q2645" i="91"/>
  <c r="C2617" i="91"/>
  <c r="M2734" i="91" l="1"/>
  <c r="M413" i="91" s="1"/>
  <c r="Q2734" i="91"/>
  <c r="Q413" i="91" s="1"/>
  <c r="Q2712" i="91"/>
  <c r="Q409" i="91" s="1"/>
  <c r="P2734" i="91"/>
  <c r="P413" i="91" s="1"/>
  <c r="F2646" i="91"/>
  <c r="F397" i="91" s="1"/>
  <c r="O2690" i="91"/>
  <c r="O405" i="91" s="1"/>
  <c r="D2712" i="91"/>
  <c r="D409" i="91" s="1"/>
  <c r="H2734" i="91"/>
  <c r="H413" i="91" s="1"/>
  <c r="K2668" i="91"/>
  <c r="K401" i="91" s="1"/>
  <c r="J2734" i="91"/>
  <c r="J413" i="91" s="1"/>
  <c r="Q2668" i="91"/>
  <c r="Q401" i="91" s="1"/>
  <c r="K2734" i="91"/>
  <c r="K413" i="91" s="1"/>
  <c r="M2712" i="91"/>
  <c r="M409" i="91" s="1"/>
  <c r="P2668" i="91"/>
  <c r="P401" i="91" s="1"/>
  <c r="O2734" i="91"/>
  <c r="O413" i="91" s="1"/>
  <c r="O2712" i="91"/>
  <c r="O409" i="91" s="1"/>
  <c r="C2734" i="91"/>
  <c r="C413" i="91" s="1"/>
  <c r="C2690" i="91"/>
  <c r="C405" i="91" s="1"/>
  <c r="E2734" i="91"/>
  <c r="E413" i="91" s="1"/>
  <c r="K2712" i="91"/>
  <c r="K409" i="91" s="1"/>
  <c r="F2690" i="91"/>
  <c r="F405" i="91" s="1"/>
  <c r="F2734" i="91"/>
  <c r="F413" i="91" s="1"/>
  <c r="E2668" i="91"/>
  <c r="E401" i="91" s="1"/>
  <c r="E2712" i="91"/>
  <c r="E409" i="91" s="1"/>
  <c r="G2712" i="91"/>
  <c r="G409" i="91" s="1"/>
  <c r="D2734" i="91"/>
  <c r="D413" i="91" s="1"/>
  <c r="C2646" i="91"/>
  <c r="C397" i="91" s="1"/>
  <c r="G2734" i="91"/>
  <c r="G413" i="91" s="1"/>
  <c r="F2668" i="91"/>
  <c r="F401" i="91" s="1"/>
  <c r="I2690" i="91"/>
  <c r="I405" i="91" s="1"/>
  <c r="I2734" i="91"/>
  <c r="I413" i="91" s="1"/>
  <c r="F2712" i="91"/>
  <c r="F409" i="91" s="1"/>
  <c r="N2690" i="91"/>
  <c r="N405" i="91" s="1"/>
  <c r="G2646" i="91"/>
  <c r="G397" i="91" s="1"/>
  <c r="G2690" i="91"/>
  <c r="G405" i="91" s="1"/>
  <c r="Q2690" i="91"/>
  <c r="Q405" i="91" s="1"/>
  <c r="E2646" i="91"/>
  <c r="E397" i="91" s="1"/>
  <c r="E2690" i="91"/>
  <c r="E405" i="91" s="1"/>
  <c r="L2734" i="91"/>
  <c r="L413" i="91" s="1"/>
  <c r="L2712" i="91"/>
  <c r="L409" i="91" s="1"/>
  <c r="P2646" i="91"/>
  <c r="P397" i="91" s="1"/>
  <c r="I2668" i="91"/>
  <c r="I401" i="91" s="1"/>
  <c r="I2712" i="91"/>
  <c r="I409" i="91" s="1"/>
  <c r="N2646" i="91"/>
  <c r="N397" i="91" s="1"/>
  <c r="H2668" i="91"/>
  <c r="H401" i="91" s="1"/>
  <c r="K2690" i="91"/>
  <c r="K405" i="91" s="1"/>
  <c r="M2646" i="91"/>
  <c r="M397" i="91" s="1"/>
  <c r="M2668" i="91"/>
  <c r="M401" i="91" s="1"/>
  <c r="H2690" i="91"/>
  <c r="H405" i="91" s="1"/>
  <c r="C2668" i="91"/>
  <c r="C401" i="91" s="1"/>
  <c r="C2712" i="91"/>
  <c r="C409" i="91" s="1"/>
  <c r="O2646" i="91"/>
  <c r="O397" i="91" s="1"/>
  <c r="L2668" i="91"/>
  <c r="L401" i="91" s="1"/>
  <c r="J2646" i="91"/>
  <c r="J397" i="91" s="1"/>
  <c r="N2668" i="91"/>
  <c r="N401" i="91" s="1"/>
  <c r="N2734" i="91"/>
  <c r="N413" i="91" s="1"/>
  <c r="P2712" i="91"/>
  <c r="P409" i="91" s="1"/>
  <c r="N2712" i="91"/>
  <c r="N409" i="91" s="1"/>
  <c r="K2646" i="91"/>
  <c r="K397" i="91" s="1"/>
  <c r="M2690" i="91"/>
  <c r="M405" i="91" s="1"/>
  <c r="D2668" i="91"/>
  <c r="D401" i="91" s="1"/>
  <c r="J2690" i="91"/>
  <c r="J405" i="91" s="1"/>
  <c r="P2690" i="91"/>
  <c r="P405" i="91" s="1"/>
  <c r="L2690" i="91"/>
  <c r="L405" i="91" s="1"/>
  <c r="J2712" i="91"/>
  <c r="J409" i="91" s="1"/>
  <c r="D2690" i="91"/>
  <c r="D405" i="91" s="1"/>
  <c r="H2712" i="91"/>
  <c r="H409" i="91" s="1"/>
  <c r="J2668" i="91"/>
  <c r="J401" i="91" s="1"/>
  <c r="Q2646" i="91"/>
  <c r="Q397" i="91" s="1"/>
  <c r="L2646" i="91"/>
  <c r="L397" i="91" s="1"/>
  <c r="H2646" i="91"/>
  <c r="H397" i="91" s="1"/>
  <c r="D2646" i="91"/>
  <c r="D397" i="91" s="1"/>
  <c r="O2668" i="91"/>
  <c r="O401" i="91" s="1"/>
  <c r="G2668" i="91"/>
  <c r="G401" i="91" s="1"/>
  <c r="I2646" i="91"/>
  <c r="I397" i="91" s="1"/>
  <c r="C2618" i="91"/>
  <c r="D2618" i="91"/>
  <c r="E2618" i="91"/>
  <c r="F2618" i="91"/>
  <c r="G2618" i="91"/>
  <c r="H2618" i="91"/>
  <c r="I2618" i="91"/>
  <c r="J2618" i="91"/>
  <c r="K2618" i="91"/>
  <c r="L2618" i="91"/>
  <c r="M2618" i="91"/>
  <c r="N2618" i="91"/>
  <c r="O2618" i="91"/>
  <c r="P2618" i="91"/>
  <c r="Q2618" i="91"/>
  <c r="C2619" i="91"/>
  <c r="D2619" i="91"/>
  <c r="E2619" i="91"/>
  <c r="G2619" i="91"/>
  <c r="H2619" i="91"/>
  <c r="I2619" i="91"/>
  <c r="J2619" i="91"/>
  <c r="K2619" i="91"/>
  <c r="L2619" i="91"/>
  <c r="M2619" i="91"/>
  <c r="N2619" i="91"/>
  <c r="O2619" i="91"/>
  <c r="P2619" i="91"/>
  <c r="Q2619" i="91"/>
  <c r="C2620" i="91"/>
  <c r="D2620" i="91"/>
  <c r="E2620" i="91"/>
  <c r="F2620" i="91"/>
  <c r="G2620" i="91"/>
  <c r="H2620" i="91"/>
  <c r="I2620" i="91"/>
  <c r="J2620" i="91"/>
  <c r="K2620" i="91"/>
  <c r="L2620" i="91"/>
  <c r="M2620" i="91"/>
  <c r="N2620" i="91"/>
  <c r="O2620" i="91"/>
  <c r="P2620" i="91"/>
  <c r="Q2620" i="91"/>
  <c r="C2621" i="91"/>
  <c r="D2621" i="91"/>
  <c r="E2621" i="91"/>
  <c r="F2621" i="91"/>
  <c r="G2621" i="91"/>
  <c r="H2621" i="91"/>
  <c r="I2621" i="91"/>
  <c r="J2621" i="91"/>
  <c r="K2621" i="91"/>
  <c r="L2621" i="91"/>
  <c r="M2621" i="91"/>
  <c r="N2621" i="91"/>
  <c r="O2621" i="91"/>
  <c r="P2621" i="91"/>
  <c r="Q2621" i="91"/>
  <c r="C2622" i="91"/>
  <c r="D2622" i="91"/>
  <c r="E2622" i="91"/>
  <c r="F2622" i="91"/>
  <c r="G2622" i="91"/>
  <c r="H2622" i="91"/>
  <c r="I2622" i="91"/>
  <c r="J2622" i="91"/>
  <c r="K2622" i="91"/>
  <c r="L2622" i="91"/>
  <c r="M2622" i="91"/>
  <c r="N2622" i="91"/>
  <c r="O2622" i="91"/>
  <c r="P2622" i="91"/>
  <c r="Q2622" i="91"/>
  <c r="D2617" i="91"/>
  <c r="E2617" i="91"/>
  <c r="F2617" i="91"/>
  <c r="G2617" i="91"/>
  <c r="H2617" i="91"/>
  <c r="I2617" i="91"/>
  <c r="J2617" i="91"/>
  <c r="K2617" i="91"/>
  <c r="L2617" i="91"/>
  <c r="M2617" i="91"/>
  <c r="N2617" i="91"/>
  <c r="O2617" i="91"/>
  <c r="P2617" i="91"/>
  <c r="Q2617" i="91"/>
  <c r="Q2615" i="91"/>
  <c r="C2610" i="91"/>
  <c r="C2611" i="91"/>
  <c r="D2611" i="91"/>
  <c r="E2611" i="91"/>
  <c r="F2611" i="91"/>
  <c r="G2611" i="91"/>
  <c r="H2611" i="91"/>
  <c r="I2611" i="91"/>
  <c r="J2611" i="91"/>
  <c r="K2611" i="91"/>
  <c r="L2611" i="91"/>
  <c r="M2611" i="91"/>
  <c r="N2611" i="91"/>
  <c r="O2611" i="91"/>
  <c r="P2611" i="91"/>
  <c r="Q2611" i="91"/>
  <c r="C2612" i="91"/>
  <c r="D2612" i="91"/>
  <c r="E2612" i="91"/>
  <c r="F2612" i="91"/>
  <c r="G2612" i="91"/>
  <c r="H2612" i="91"/>
  <c r="I2612" i="91"/>
  <c r="J2612" i="91"/>
  <c r="K2612" i="91"/>
  <c r="L2612" i="91"/>
  <c r="N2612" i="91"/>
  <c r="O2612" i="91"/>
  <c r="P2612" i="91"/>
  <c r="Q2612" i="91"/>
  <c r="C2613" i="91"/>
  <c r="D2613" i="91"/>
  <c r="E2613" i="91"/>
  <c r="F2613" i="91"/>
  <c r="G2613" i="91"/>
  <c r="H2613" i="91"/>
  <c r="I2613" i="91"/>
  <c r="J2613" i="91"/>
  <c r="K2613" i="91"/>
  <c r="L2613" i="91"/>
  <c r="M2613" i="91"/>
  <c r="N2613" i="91"/>
  <c r="O2613" i="91"/>
  <c r="P2613" i="91"/>
  <c r="Q2613" i="91"/>
  <c r="C2614" i="91"/>
  <c r="D2614" i="91"/>
  <c r="E2614" i="91"/>
  <c r="F2614" i="91"/>
  <c r="G2614" i="91"/>
  <c r="H2614" i="91"/>
  <c r="I2614" i="91"/>
  <c r="J2614" i="91"/>
  <c r="K2614" i="91"/>
  <c r="L2614" i="91"/>
  <c r="M2614" i="91"/>
  <c r="N2614" i="91"/>
  <c r="O2614" i="91"/>
  <c r="P2614" i="91"/>
  <c r="Q2614" i="91"/>
  <c r="C2615" i="91"/>
  <c r="D2615" i="91"/>
  <c r="E2615" i="91"/>
  <c r="F2615" i="91"/>
  <c r="G2615" i="91"/>
  <c r="H2615" i="91"/>
  <c r="I2615" i="91"/>
  <c r="J2615" i="91"/>
  <c r="K2615" i="91"/>
  <c r="L2615" i="91"/>
  <c r="M2615" i="91"/>
  <c r="N2615" i="91"/>
  <c r="O2615" i="91"/>
  <c r="P2615" i="91"/>
  <c r="D2610" i="91"/>
  <c r="E2610" i="91"/>
  <c r="F2610" i="91"/>
  <c r="G2610" i="91"/>
  <c r="H2610" i="91"/>
  <c r="I2610" i="91"/>
  <c r="J2610" i="91"/>
  <c r="K2610" i="91"/>
  <c r="L2610" i="91"/>
  <c r="M2610" i="91"/>
  <c r="N2610" i="91"/>
  <c r="O2610" i="91"/>
  <c r="P2610" i="91"/>
  <c r="Q2610" i="91"/>
  <c r="Q2608" i="91"/>
  <c r="C2603" i="91"/>
  <c r="P2608" i="91"/>
  <c r="O2608" i="91"/>
  <c r="N2608" i="91"/>
  <c r="M2608" i="91"/>
  <c r="L2608" i="91"/>
  <c r="K2608" i="91"/>
  <c r="J2608" i="91"/>
  <c r="I2608" i="91"/>
  <c r="H2608" i="91"/>
  <c r="G2608" i="91"/>
  <c r="F2608" i="91"/>
  <c r="E2608" i="91"/>
  <c r="D2608" i="91"/>
  <c r="C2608" i="91"/>
  <c r="Q2607" i="91"/>
  <c r="P2607" i="91"/>
  <c r="O2607" i="91"/>
  <c r="N2607" i="91"/>
  <c r="M2607" i="91"/>
  <c r="L2607" i="91"/>
  <c r="K2607" i="91"/>
  <c r="J2607" i="91"/>
  <c r="I2607" i="91"/>
  <c r="H2607" i="91"/>
  <c r="G2607" i="91"/>
  <c r="F2607" i="91"/>
  <c r="E2607" i="91"/>
  <c r="D2607" i="91"/>
  <c r="C2607" i="91"/>
  <c r="Q2606" i="91"/>
  <c r="P2606" i="91"/>
  <c r="O2606" i="91"/>
  <c r="N2606" i="91"/>
  <c r="M2606" i="91"/>
  <c r="L2606" i="91"/>
  <c r="K2606" i="91"/>
  <c r="J2606" i="91"/>
  <c r="I2606" i="91"/>
  <c r="H2606" i="91"/>
  <c r="G2606" i="91"/>
  <c r="F2606" i="91"/>
  <c r="E2606" i="91"/>
  <c r="D2606" i="91"/>
  <c r="C2606" i="91"/>
  <c r="Q2605" i="91"/>
  <c r="P2605" i="91"/>
  <c r="O2605" i="91"/>
  <c r="N2605" i="91"/>
  <c r="L2605" i="91"/>
  <c r="K2605" i="91"/>
  <c r="J2605" i="91"/>
  <c r="I2605" i="91"/>
  <c r="H2605" i="91"/>
  <c r="G2605" i="91"/>
  <c r="F2605" i="91"/>
  <c r="E2605" i="91"/>
  <c r="C2605" i="91"/>
  <c r="Q2604" i="91"/>
  <c r="P2604" i="91"/>
  <c r="O2604" i="91"/>
  <c r="N2604" i="91"/>
  <c r="M2604" i="91"/>
  <c r="L2604" i="91"/>
  <c r="K2604" i="91"/>
  <c r="J2604" i="91"/>
  <c r="I2604" i="91"/>
  <c r="H2604" i="91"/>
  <c r="G2604" i="91"/>
  <c r="F2604" i="91"/>
  <c r="E2604" i="91"/>
  <c r="D2604" i="91"/>
  <c r="C2604" i="91"/>
  <c r="Q2603" i="91"/>
  <c r="P2603" i="91"/>
  <c r="O2603" i="91"/>
  <c r="N2603" i="91"/>
  <c r="M2603" i="91"/>
  <c r="L2603" i="91"/>
  <c r="K2603" i="91"/>
  <c r="J2603" i="91"/>
  <c r="I2603" i="91"/>
  <c r="H2603" i="91"/>
  <c r="G2603" i="91"/>
  <c r="F2603" i="91"/>
  <c r="E2603" i="91"/>
  <c r="D2603" i="91"/>
  <c r="Q2600" i="91"/>
  <c r="C2596" i="91"/>
  <c r="D2596" i="91"/>
  <c r="E2596" i="91"/>
  <c r="F2596" i="91"/>
  <c r="G2596" i="91"/>
  <c r="H2596" i="91"/>
  <c r="I2596" i="91"/>
  <c r="J2596" i="91"/>
  <c r="K2596" i="91"/>
  <c r="L2596" i="91"/>
  <c r="M2596" i="91"/>
  <c r="N2596" i="91"/>
  <c r="O2596" i="91"/>
  <c r="P2596" i="91"/>
  <c r="Q2596" i="91"/>
  <c r="C2597" i="91"/>
  <c r="D2597" i="91"/>
  <c r="E2597" i="91"/>
  <c r="F2597" i="91"/>
  <c r="G2597" i="91"/>
  <c r="H2597" i="91"/>
  <c r="I2597" i="91"/>
  <c r="J2597" i="91"/>
  <c r="K2597" i="91"/>
  <c r="L2597" i="91"/>
  <c r="M2597" i="91"/>
  <c r="N2597" i="91"/>
  <c r="O2597" i="91"/>
  <c r="P2597" i="91"/>
  <c r="Q2597" i="91"/>
  <c r="C2598" i="91"/>
  <c r="D2598" i="91"/>
  <c r="E2598" i="91"/>
  <c r="F2598" i="91"/>
  <c r="G2598" i="91"/>
  <c r="H2598" i="91"/>
  <c r="I2598" i="91"/>
  <c r="J2598" i="91"/>
  <c r="K2598" i="91"/>
  <c r="L2598" i="91"/>
  <c r="N2598" i="91"/>
  <c r="O2598" i="91"/>
  <c r="P2598" i="91"/>
  <c r="Q2598" i="91"/>
  <c r="C2599" i="91"/>
  <c r="D2599" i="91"/>
  <c r="E2599" i="91"/>
  <c r="F2599" i="91"/>
  <c r="G2599" i="91"/>
  <c r="H2599" i="91"/>
  <c r="I2599" i="91"/>
  <c r="J2599" i="91"/>
  <c r="K2599" i="91"/>
  <c r="L2599" i="91"/>
  <c r="M2599" i="91"/>
  <c r="N2599" i="91"/>
  <c r="O2599" i="91"/>
  <c r="P2599" i="91"/>
  <c r="Q2599" i="91"/>
  <c r="C2600" i="91"/>
  <c r="D2600" i="91"/>
  <c r="E2600" i="91"/>
  <c r="F2600" i="91"/>
  <c r="G2600" i="91"/>
  <c r="H2600" i="91"/>
  <c r="I2600" i="91"/>
  <c r="J2600" i="91"/>
  <c r="K2600" i="91"/>
  <c r="L2600" i="91"/>
  <c r="M2600" i="91"/>
  <c r="N2600" i="91"/>
  <c r="O2600" i="91"/>
  <c r="P2600" i="91"/>
  <c r="D2595" i="91"/>
  <c r="E2595" i="91"/>
  <c r="F2595" i="91"/>
  <c r="G2595" i="91"/>
  <c r="H2595" i="91"/>
  <c r="I2595" i="91"/>
  <c r="J2595" i="91"/>
  <c r="K2595" i="91"/>
  <c r="L2595" i="91"/>
  <c r="M2595" i="91"/>
  <c r="N2595" i="91"/>
  <c r="O2595" i="91"/>
  <c r="P2595" i="91"/>
  <c r="Q2595" i="91"/>
  <c r="C2595" i="91"/>
  <c r="Q2593" i="91"/>
  <c r="C2588" i="91"/>
  <c r="P2593" i="91"/>
  <c r="O2593" i="91"/>
  <c r="N2593" i="91"/>
  <c r="M2593" i="91"/>
  <c r="L2593" i="91"/>
  <c r="K2593" i="91"/>
  <c r="J2593" i="91"/>
  <c r="I2593" i="91"/>
  <c r="H2593" i="91"/>
  <c r="G2593" i="91"/>
  <c r="F2593" i="91"/>
  <c r="E2593" i="91"/>
  <c r="D2593" i="91"/>
  <c r="C2593" i="91"/>
  <c r="Q2592" i="91"/>
  <c r="P2592" i="91"/>
  <c r="O2592" i="91"/>
  <c r="N2592" i="91"/>
  <c r="M2592" i="91"/>
  <c r="L2592" i="91"/>
  <c r="K2592" i="91"/>
  <c r="J2592" i="91"/>
  <c r="I2592" i="91"/>
  <c r="H2592" i="91"/>
  <c r="G2592" i="91"/>
  <c r="F2592" i="91"/>
  <c r="E2592" i="91"/>
  <c r="D2592" i="91"/>
  <c r="C2592" i="91"/>
  <c r="Q2591" i="91"/>
  <c r="P2591" i="91"/>
  <c r="O2591" i="91"/>
  <c r="N2591" i="91"/>
  <c r="M2591" i="91"/>
  <c r="L2591" i="91"/>
  <c r="K2591" i="91"/>
  <c r="J2591" i="91"/>
  <c r="I2591" i="91"/>
  <c r="H2591" i="91"/>
  <c r="G2591" i="91"/>
  <c r="F2591" i="91"/>
  <c r="E2591" i="91"/>
  <c r="D2591" i="91"/>
  <c r="C2591" i="91"/>
  <c r="Q2590" i="91"/>
  <c r="P2590" i="91"/>
  <c r="O2590" i="91"/>
  <c r="N2590" i="91"/>
  <c r="M2590" i="91"/>
  <c r="L2590" i="91"/>
  <c r="K2590" i="91"/>
  <c r="J2590" i="91"/>
  <c r="I2590" i="91"/>
  <c r="H2590" i="91"/>
  <c r="G2590" i="91"/>
  <c r="F2590" i="91"/>
  <c r="E2590" i="91"/>
  <c r="C2590" i="91"/>
  <c r="Q2589" i="91"/>
  <c r="P2589" i="91"/>
  <c r="O2589" i="91"/>
  <c r="N2589" i="91"/>
  <c r="M2589" i="91"/>
  <c r="L2589" i="91"/>
  <c r="K2589" i="91"/>
  <c r="J2589" i="91"/>
  <c r="I2589" i="91"/>
  <c r="H2589" i="91"/>
  <c r="G2589" i="91"/>
  <c r="F2589" i="91"/>
  <c r="E2589" i="91"/>
  <c r="D2589" i="91"/>
  <c r="C2589" i="91"/>
  <c r="Q2588" i="91"/>
  <c r="P2588" i="91"/>
  <c r="O2588" i="91"/>
  <c r="N2588" i="91"/>
  <c r="M2588" i="91"/>
  <c r="L2588" i="91"/>
  <c r="K2588" i="91"/>
  <c r="J2588" i="91"/>
  <c r="I2588" i="91"/>
  <c r="H2588" i="91"/>
  <c r="G2588" i="91"/>
  <c r="F2588" i="91"/>
  <c r="E2588" i="91"/>
  <c r="D2588" i="91"/>
  <c r="Q2586" i="91"/>
  <c r="C2581" i="91"/>
  <c r="P2586" i="91"/>
  <c r="O2586" i="91"/>
  <c r="N2586" i="91"/>
  <c r="M2586" i="91"/>
  <c r="L2586" i="91"/>
  <c r="K2586" i="91"/>
  <c r="J2586" i="91"/>
  <c r="I2586" i="91"/>
  <c r="H2586" i="91"/>
  <c r="G2586" i="91"/>
  <c r="F2586" i="91"/>
  <c r="E2586" i="91"/>
  <c r="D2586" i="91"/>
  <c r="C2586" i="91"/>
  <c r="Q2585" i="91"/>
  <c r="P2585" i="91"/>
  <c r="O2585" i="91"/>
  <c r="N2585" i="91"/>
  <c r="M2585" i="91"/>
  <c r="L2585" i="91"/>
  <c r="K2585" i="91"/>
  <c r="J2585" i="91"/>
  <c r="I2585" i="91"/>
  <c r="H2585" i="91"/>
  <c r="G2585" i="91"/>
  <c r="F2585" i="91"/>
  <c r="E2585" i="91"/>
  <c r="D2585" i="91"/>
  <c r="C2585" i="91"/>
  <c r="Q2584" i="91"/>
  <c r="P2584" i="91"/>
  <c r="O2584" i="91"/>
  <c r="N2584" i="91"/>
  <c r="M2584" i="91"/>
  <c r="L2584" i="91"/>
  <c r="K2584" i="91"/>
  <c r="J2584" i="91"/>
  <c r="I2584" i="91"/>
  <c r="H2584" i="91"/>
  <c r="G2584" i="91"/>
  <c r="F2584" i="91"/>
  <c r="E2584" i="91"/>
  <c r="D2584" i="91"/>
  <c r="C2584" i="91"/>
  <c r="Q2583" i="91"/>
  <c r="P2583" i="91"/>
  <c r="O2583" i="91"/>
  <c r="M2583" i="91"/>
  <c r="L2583" i="91"/>
  <c r="K2583" i="91"/>
  <c r="J2583" i="91"/>
  <c r="I2583" i="91"/>
  <c r="H2583" i="91"/>
  <c r="G2583" i="91"/>
  <c r="F2583" i="91"/>
  <c r="E2583" i="91"/>
  <c r="D2583" i="91"/>
  <c r="C2583" i="91"/>
  <c r="Q2582" i="91"/>
  <c r="P2582" i="91"/>
  <c r="O2582" i="91"/>
  <c r="N2582" i="91"/>
  <c r="M2582" i="91"/>
  <c r="L2582" i="91"/>
  <c r="K2582" i="91"/>
  <c r="J2582" i="91"/>
  <c r="I2582" i="91"/>
  <c r="H2582" i="91"/>
  <c r="G2582" i="91"/>
  <c r="F2582" i="91"/>
  <c r="E2582" i="91"/>
  <c r="D2582" i="91"/>
  <c r="C2582" i="91"/>
  <c r="Q2581" i="91"/>
  <c r="P2581" i="91"/>
  <c r="O2581" i="91"/>
  <c r="N2581" i="91"/>
  <c r="M2581" i="91"/>
  <c r="L2581" i="91"/>
  <c r="K2581" i="91"/>
  <c r="J2581" i="91"/>
  <c r="I2581" i="91"/>
  <c r="H2581" i="91"/>
  <c r="G2581" i="91"/>
  <c r="F2581" i="91"/>
  <c r="E2581" i="91"/>
  <c r="D2581" i="91"/>
  <c r="C2573" i="91"/>
  <c r="D2573" i="91"/>
  <c r="E2573" i="91"/>
  <c r="F2573" i="91"/>
  <c r="G2573" i="91"/>
  <c r="H2573" i="91"/>
  <c r="I2573" i="91"/>
  <c r="J2573" i="91"/>
  <c r="K2573" i="91"/>
  <c r="L2573" i="91"/>
  <c r="M2573" i="91"/>
  <c r="N2573" i="91"/>
  <c r="O2573" i="91"/>
  <c r="P2573" i="91"/>
  <c r="Q2573" i="91"/>
  <c r="C2574" i="91"/>
  <c r="D2574" i="91"/>
  <c r="E2574" i="91"/>
  <c r="F2574" i="91"/>
  <c r="G2574" i="91"/>
  <c r="H2574" i="91"/>
  <c r="I2574" i="91"/>
  <c r="J2574" i="91"/>
  <c r="K2574" i="91"/>
  <c r="L2574" i="91"/>
  <c r="M2574" i="91"/>
  <c r="N2574" i="91"/>
  <c r="O2574" i="91"/>
  <c r="P2574" i="91"/>
  <c r="Q2574" i="91"/>
  <c r="C2575" i="91"/>
  <c r="D2575" i="91"/>
  <c r="E2575" i="91"/>
  <c r="F2575" i="91"/>
  <c r="G2575" i="91"/>
  <c r="H2575" i="91"/>
  <c r="I2575" i="91"/>
  <c r="J2575" i="91"/>
  <c r="K2575" i="91"/>
  <c r="L2575" i="91"/>
  <c r="M2575" i="91"/>
  <c r="N2575" i="91"/>
  <c r="O2575" i="91"/>
  <c r="P2575" i="91"/>
  <c r="Q2575" i="91"/>
  <c r="C2576" i="91"/>
  <c r="D2576" i="91"/>
  <c r="F2576" i="91"/>
  <c r="G2576" i="91"/>
  <c r="H2576" i="91"/>
  <c r="I2576" i="91"/>
  <c r="J2576" i="91"/>
  <c r="K2576" i="91"/>
  <c r="L2576" i="91"/>
  <c r="M2576" i="91"/>
  <c r="N2576" i="91"/>
  <c r="O2576" i="91"/>
  <c r="P2576" i="91"/>
  <c r="Q2576" i="91"/>
  <c r="C2577" i="91"/>
  <c r="D2577" i="91"/>
  <c r="E2577" i="91"/>
  <c r="F2577" i="91"/>
  <c r="G2577" i="91"/>
  <c r="H2577" i="91"/>
  <c r="I2577" i="91"/>
  <c r="J2577" i="91"/>
  <c r="K2577" i="91"/>
  <c r="L2577" i="91"/>
  <c r="M2577" i="91"/>
  <c r="N2577" i="91"/>
  <c r="O2577" i="91"/>
  <c r="P2577" i="91"/>
  <c r="Q2577" i="91"/>
  <c r="C2578" i="91"/>
  <c r="D2578" i="91"/>
  <c r="E2578" i="91"/>
  <c r="F2578" i="91"/>
  <c r="G2578" i="91"/>
  <c r="H2578" i="91"/>
  <c r="I2578" i="91"/>
  <c r="J2578" i="91"/>
  <c r="K2578" i="91"/>
  <c r="L2578" i="91"/>
  <c r="M2578" i="91"/>
  <c r="N2578" i="91"/>
  <c r="O2578" i="91"/>
  <c r="P2578" i="91"/>
  <c r="Q2578" i="91"/>
  <c r="C2566" i="91"/>
  <c r="D2566" i="91"/>
  <c r="E2566" i="91"/>
  <c r="F2566" i="91"/>
  <c r="G2566" i="91"/>
  <c r="H2566" i="91"/>
  <c r="I2566" i="91"/>
  <c r="J2566" i="91"/>
  <c r="K2566" i="91"/>
  <c r="L2566" i="91"/>
  <c r="M2566" i="91"/>
  <c r="N2566" i="91"/>
  <c r="O2566" i="91"/>
  <c r="P2566" i="91"/>
  <c r="Q2566" i="91"/>
  <c r="C2567" i="91"/>
  <c r="D2567" i="91"/>
  <c r="E2567" i="91"/>
  <c r="F2567" i="91"/>
  <c r="G2567" i="91"/>
  <c r="H2567" i="91"/>
  <c r="I2567" i="91"/>
  <c r="J2567" i="91"/>
  <c r="K2567" i="91"/>
  <c r="L2567" i="91"/>
  <c r="M2567" i="91"/>
  <c r="N2567" i="91"/>
  <c r="O2567" i="91"/>
  <c r="P2567" i="91"/>
  <c r="Q2567" i="91"/>
  <c r="C2568" i="91"/>
  <c r="D2568" i="91"/>
  <c r="E2568" i="91"/>
  <c r="F2568" i="91"/>
  <c r="G2568" i="91"/>
  <c r="H2568" i="91"/>
  <c r="I2568" i="91"/>
  <c r="J2568" i="91"/>
  <c r="K2568" i="91"/>
  <c r="L2568" i="91"/>
  <c r="M2568" i="91"/>
  <c r="N2568" i="91"/>
  <c r="O2568" i="91"/>
  <c r="P2568" i="91"/>
  <c r="Q2568" i="91"/>
  <c r="C2569" i="91"/>
  <c r="D2569" i="91"/>
  <c r="E2569" i="91"/>
  <c r="F2569" i="91"/>
  <c r="G2569" i="91"/>
  <c r="H2569" i="91"/>
  <c r="I2569" i="91"/>
  <c r="J2569" i="91"/>
  <c r="K2569" i="91"/>
  <c r="M2569" i="91"/>
  <c r="N2569" i="91"/>
  <c r="O2569" i="91"/>
  <c r="P2569" i="91"/>
  <c r="Q2569" i="91"/>
  <c r="C2570" i="91"/>
  <c r="D2570" i="91"/>
  <c r="E2570" i="91"/>
  <c r="F2570" i="91"/>
  <c r="G2570" i="91"/>
  <c r="H2570" i="91"/>
  <c r="I2570" i="91"/>
  <c r="J2570" i="91"/>
  <c r="K2570" i="91"/>
  <c r="L2570" i="91"/>
  <c r="M2570" i="91"/>
  <c r="N2570" i="91"/>
  <c r="O2570" i="91"/>
  <c r="P2570" i="91"/>
  <c r="Q2570" i="91"/>
  <c r="C2571" i="91"/>
  <c r="D2571" i="91"/>
  <c r="E2571" i="91"/>
  <c r="F2571" i="91"/>
  <c r="G2571" i="91"/>
  <c r="H2571" i="91"/>
  <c r="I2571" i="91"/>
  <c r="J2571" i="91"/>
  <c r="K2571" i="91"/>
  <c r="L2571" i="91"/>
  <c r="M2571" i="91"/>
  <c r="N2571" i="91"/>
  <c r="O2571" i="91"/>
  <c r="P2571" i="91"/>
  <c r="Q2571" i="91"/>
  <c r="Q2564" i="91"/>
  <c r="C2559" i="91"/>
  <c r="P2564" i="91"/>
  <c r="O2564" i="91"/>
  <c r="N2564" i="91"/>
  <c r="M2564" i="91"/>
  <c r="L2564" i="91"/>
  <c r="K2564" i="91"/>
  <c r="J2564" i="91"/>
  <c r="I2564" i="91"/>
  <c r="H2564" i="91"/>
  <c r="G2564" i="91"/>
  <c r="F2564" i="91"/>
  <c r="E2564" i="91"/>
  <c r="D2564" i="91"/>
  <c r="C2564" i="91"/>
  <c r="Q2563" i="91"/>
  <c r="P2563" i="91"/>
  <c r="O2563" i="91"/>
  <c r="N2563" i="91"/>
  <c r="M2563" i="91"/>
  <c r="L2563" i="91"/>
  <c r="K2563" i="91"/>
  <c r="J2563" i="91"/>
  <c r="I2563" i="91"/>
  <c r="H2563" i="91"/>
  <c r="G2563" i="91"/>
  <c r="F2563" i="91"/>
  <c r="E2563" i="91"/>
  <c r="D2563" i="91"/>
  <c r="C2563" i="91"/>
  <c r="Q2562" i="91"/>
  <c r="P2562" i="91"/>
  <c r="O2562" i="91"/>
  <c r="N2562" i="91"/>
  <c r="M2562" i="91"/>
  <c r="L2562" i="91"/>
  <c r="K2562" i="91"/>
  <c r="J2562" i="91"/>
  <c r="I2562" i="91"/>
  <c r="H2562" i="91"/>
  <c r="G2562" i="91"/>
  <c r="F2562" i="91"/>
  <c r="E2562" i="91"/>
  <c r="D2562" i="91"/>
  <c r="C2562" i="91"/>
  <c r="Q2561" i="91"/>
  <c r="P2561" i="91"/>
  <c r="O2561" i="91"/>
  <c r="N2561" i="91"/>
  <c r="M2561" i="91"/>
  <c r="L2561" i="91"/>
  <c r="K2561" i="91"/>
  <c r="J2561" i="91"/>
  <c r="I2561" i="91"/>
  <c r="H2561" i="91"/>
  <c r="G2561" i="91"/>
  <c r="F2561" i="91"/>
  <c r="E2561" i="91"/>
  <c r="C2561" i="91"/>
  <c r="Q2560" i="91"/>
  <c r="P2560" i="91"/>
  <c r="O2560" i="91"/>
  <c r="N2560" i="91"/>
  <c r="M2560" i="91"/>
  <c r="L2560" i="91"/>
  <c r="K2560" i="91"/>
  <c r="J2560" i="91"/>
  <c r="I2560" i="91"/>
  <c r="H2560" i="91"/>
  <c r="G2560" i="91"/>
  <c r="F2560" i="91"/>
  <c r="E2560" i="91"/>
  <c r="D2560" i="91"/>
  <c r="C2560" i="91"/>
  <c r="Q2559" i="91"/>
  <c r="P2559" i="91"/>
  <c r="O2559" i="91"/>
  <c r="N2559" i="91"/>
  <c r="M2559" i="91"/>
  <c r="L2559" i="91"/>
  <c r="K2559" i="91"/>
  <c r="J2559" i="91"/>
  <c r="I2559" i="91"/>
  <c r="H2559" i="91"/>
  <c r="G2559" i="91"/>
  <c r="F2559" i="91"/>
  <c r="E2559" i="91"/>
  <c r="D2559" i="91"/>
  <c r="Q2556" i="91"/>
  <c r="C2551" i="91"/>
  <c r="C2552" i="91"/>
  <c r="D2552" i="91"/>
  <c r="E2552" i="91"/>
  <c r="F2552" i="91"/>
  <c r="G2552" i="91"/>
  <c r="H2552" i="91"/>
  <c r="I2552" i="91"/>
  <c r="J2552" i="91"/>
  <c r="K2552" i="91"/>
  <c r="L2552" i="91"/>
  <c r="M2552" i="91"/>
  <c r="N2552" i="91"/>
  <c r="O2552" i="91"/>
  <c r="P2552" i="91"/>
  <c r="Q2552" i="91"/>
  <c r="C2553" i="91"/>
  <c r="D2553" i="91"/>
  <c r="E2553" i="91"/>
  <c r="F2553" i="91"/>
  <c r="G2553" i="91"/>
  <c r="H2553" i="91"/>
  <c r="I2553" i="91"/>
  <c r="J2553" i="91"/>
  <c r="K2553" i="91"/>
  <c r="L2553" i="91"/>
  <c r="M2553" i="91"/>
  <c r="N2553" i="91"/>
  <c r="O2553" i="91"/>
  <c r="P2553" i="91"/>
  <c r="Q2553" i="91"/>
  <c r="C2554" i="91"/>
  <c r="D2554" i="91"/>
  <c r="E2554" i="91"/>
  <c r="F2554" i="91"/>
  <c r="G2554" i="91"/>
  <c r="H2554" i="91"/>
  <c r="I2554" i="91"/>
  <c r="J2554" i="91"/>
  <c r="K2554" i="91"/>
  <c r="L2554" i="91"/>
  <c r="M2554" i="91"/>
  <c r="N2554" i="91"/>
  <c r="P2554" i="91"/>
  <c r="Q2554" i="91"/>
  <c r="C2555" i="91"/>
  <c r="D2555" i="91"/>
  <c r="E2555" i="91"/>
  <c r="F2555" i="91"/>
  <c r="G2555" i="91"/>
  <c r="H2555" i="91"/>
  <c r="I2555" i="91"/>
  <c r="J2555" i="91"/>
  <c r="K2555" i="91"/>
  <c r="L2555" i="91"/>
  <c r="M2555" i="91"/>
  <c r="N2555" i="91"/>
  <c r="O2555" i="91"/>
  <c r="P2555" i="91"/>
  <c r="Q2555" i="91"/>
  <c r="C2556" i="91"/>
  <c r="D2556" i="91"/>
  <c r="E2556" i="91"/>
  <c r="F2556" i="91"/>
  <c r="G2556" i="91"/>
  <c r="H2556" i="91"/>
  <c r="I2556" i="91"/>
  <c r="J2556" i="91"/>
  <c r="K2556" i="91"/>
  <c r="L2556" i="91"/>
  <c r="M2556" i="91"/>
  <c r="N2556" i="91"/>
  <c r="O2556" i="91"/>
  <c r="P2556" i="91"/>
  <c r="D2551" i="91"/>
  <c r="E2551" i="91"/>
  <c r="F2551" i="91"/>
  <c r="G2551" i="91"/>
  <c r="H2551" i="91"/>
  <c r="I2551" i="91"/>
  <c r="J2551" i="91"/>
  <c r="K2551" i="91"/>
  <c r="L2551" i="91"/>
  <c r="M2551" i="91"/>
  <c r="N2551" i="91"/>
  <c r="O2551" i="91"/>
  <c r="P2551" i="91"/>
  <c r="Q2551" i="91"/>
  <c r="Q2549" i="91"/>
  <c r="C2545" i="91"/>
  <c r="D2545" i="91"/>
  <c r="E2545" i="91"/>
  <c r="F2545" i="91"/>
  <c r="G2545" i="91"/>
  <c r="H2545" i="91"/>
  <c r="I2545" i="91"/>
  <c r="J2545" i="91"/>
  <c r="K2545" i="91"/>
  <c r="L2545" i="91"/>
  <c r="M2545" i="91"/>
  <c r="N2545" i="91"/>
  <c r="O2545" i="91"/>
  <c r="P2545" i="91"/>
  <c r="Q2545" i="91"/>
  <c r="C2546" i="91"/>
  <c r="E2546" i="91"/>
  <c r="F2546" i="91"/>
  <c r="G2546" i="91"/>
  <c r="H2546" i="91"/>
  <c r="I2546" i="91"/>
  <c r="J2546" i="91"/>
  <c r="K2546" i="91"/>
  <c r="L2546" i="91"/>
  <c r="M2546" i="91"/>
  <c r="N2546" i="91"/>
  <c r="O2546" i="91"/>
  <c r="P2546" i="91"/>
  <c r="Q2546" i="91"/>
  <c r="C2547" i="91"/>
  <c r="D2547" i="91"/>
  <c r="E2547" i="91"/>
  <c r="F2547" i="91"/>
  <c r="G2547" i="91"/>
  <c r="H2547" i="91"/>
  <c r="I2547" i="91"/>
  <c r="J2547" i="91"/>
  <c r="K2547" i="91"/>
  <c r="L2547" i="91"/>
  <c r="M2547" i="91"/>
  <c r="N2547" i="91"/>
  <c r="O2547" i="91"/>
  <c r="P2547" i="91"/>
  <c r="Q2547" i="91"/>
  <c r="C2548" i="91"/>
  <c r="D2548" i="91"/>
  <c r="E2548" i="91"/>
  <c r="F2548" i="91"/>
  <c r="G2548" i="91"/>
  <c r="H2548" i="91"/>
  <c r="I2548" i="91"/>
  <c r="J2548" i="91"/>
  <c r="K2548" i="91"/>
  <c r="L2548" i="91"/>
  <c r="M2548" i="91"/>
  <c r="N2548" i="91"/>
  <c r="O2548" i="91"/>
  <c r="P2548" i="91"/>
  <c r="Q2548" i="91"/>
  <c r="C2549" i="91"/>
  <c r="D2549" i="91"/>
  <c r="E2549" i="91"/>
  <c r="F2549" i="91"/>
  <c r="G2549" i="91"/>
  <c r="H2549" i="91"/>
  <c r="I2549" i="91"/>
  <c r="J2549" i="91"/>
  <c r="K2549" i="91"/>
  <c r="L2549" i="91"/>
  <c r="M2549" i="91"/>
  <c r="N2549" i="91"/>
  <c r="O2549" i="91"/>
  <c r="P2549" i="91"/>
  <c r="D2544" i="91"/>
  <c r="E2544" i="91"/>
  <c r="F2544" i="91"/>
  <c r="G2544" i="91"/>
  <c r="H2544" i="91"/>
  <c r="I2544" i="91"/>
  <c r="J2544" i="91"/>
  <c r="K2544" i="91"/>
  <c r="L2544" i="91"/>
  <c r="M2544" i="91"/>
  <c r="N2544" i="91"/>
  <c r="O2544" i="91"/>
  <c r="P2544" i="91"/>
  <c r="Q2544" i="91"/>
  <c r="C2544" i="91"/>
  <c r="Q2542" i="91"/>
  <c r="C2537" i="91"/>
  <c r="P2542" i="91"/>
  <c r="O2542" i="91"/>
  <c r="N2542" i="91"/>
  <c r="M2542" i="91"/>
  <c r="L2542" i="91"/>
  <c r="K2542" i="91"/>
  <c r="J2542" i="91"/>
  <c r="I2542" i="91"/>
  <c r="H2542" i="91"/>
  <c r="G2542" i="91"/>
  <c r="F2542" i="91"/>
  <c r="E2542" i="91"/>
  <c r="D2542" i="91"/>
  <c r="C2542" i="91"/>
  <c r="Q2541" i="91"/>
  <c r="P2541" i="91"/>
  <c r="O2541" i="91"/>
  <c r="N2541" i="91"/>
  <c r="M2541" i="91"/>
  <c r="L2541" i="91"/>
  <c r="K2541" i="91"/>
  <c r="J2541" i="91"/>
  <c r="I2541" i="91"/>
  <c r="H2541" i="91"/>
  <c r="G2541" i="91"/>
  <c r="F2541" i="91"/>
  <c r="E2541" i="91"/>
  <c r="D2541" i="91"/>
  <c r="C2541" i="91"/>
  <c r="Q2540" i="91"/>
  <c r="P2540" i="91"/>
  <c r="O2540" i="91"/>
  <c r="N2540" i="91"/>
  <c r="M2540" i="91"/>
  <c r="L2540" i="91"/>
  <c r="K2540" i="91"/>
  <c r="J2540" i="91"/>
  <c r="I2540" i="91"/>
  <c r="H2540" i="91"/>
  <c r="G2540" i="91"/>
  <c r="F2540" i="91"/>
  <c r="E2540" i="91"/>
  <c r="D2540" i="91"/>
  <c r="C2540" i="91"/>
  <c r="Q2539" i="91"/>
  <c r="P2539" i="91"/>
  <c r="O2539" i="91"/>
  <c r="M2539" i="91"/>
  <c r="L2539" i="91"/>
  <c r="K2539" i="91"/>
  <c r="J2539" i="91"/>
  <c r="I2539" i="91"/>
  <c r="H2539" i="91"/>
  <c r="G2539" i="91"/>
  <c r="F2539" i="91"/>
  <c r="E2539" i="91"/>
  <c r="D2539" i="91"/>
  <c r="C2539" i="91"/>
  <c r="Q2538" i="91"/>
  <c r="P2538" i="91"/>
  <c r="O2538" i="91"/>
  <c r="N2538" i="91"/>
  <c r="M2538" i="91"/>
  <c r="L2538" i="91"/>
  <c r="K2538" i="91"/>
  <c r="J2538" i="91"/>
  <c r="I2538" i="91"/>
  <c r="H2538" i="91"/>
  <c r="G2538" i="91"/>
  <c r="F2538" i="91"/>
  <c r="E2538" i="91"/>
  <c r="D2538" i="91"/>
  <c r="C2538" i="91"/>
  <c r="Q2537" i="91"/>
  <c r="P2537" i="91"/>
  <c r="O2537" i="91"/>
  <c r="N2537" i="91"/>
  <c r="M2537" i="91"/>
  <c r="L2537" i="91"/>
  <c r="K2537" i="91"/>
  <c r="J2537" i="91"/>
  <c r="I2537" i="91"/>
  <c r="H2537" i="91"/>
  <c r="G2537" i="91"/>
  <c r="F2537" i="91"/>
  <c r="E2537" i="91"/>
  <c r="D2537" i="91"/>
  <c r="Q2534" i="91"/>
  <c r="C2530" i="91"/>
  <c r="D2530" i="91"/>
  <c r="E2530" i="91"/>
  <c r="F2530" i="91"/>
  <c r="G2530" i="91"/>
  <c r="H2530" i="91"/>
  <c r="I2530" i="91"/>
  <c r="J2530" i="91"/>
  <c r="K2530" i="91"/>
  <c r="L2530" i="91"/>
  <c r="M2530" i="91"/>
  <c r="N2530" i="91"/>
  <c r="O2530" i="91"/>
  <c r="P2530" i="91"/>
  <c r="Q2530" i="91"/>
  <c r="C2531" i="91"/>
  <c r="D2531" i="91"/>
  <c r="E2531" i="91"/>
  <c r="F2531" i="91"/>
  <c r="G2531" i="91"/>
  <c r="H2531" i="91"/>
  <c r="I2531" i="91"/>
  <c r="J2531" i="91"/>
  <c r="K2531" i="91"/>
  <c r="L2531" i="91"/>
  <c r="M2531" i="91"/>
  <c r="N2531" i="91"/>
  <c r="O2531" i="91"/>
  <c r="P2531" i="91"/>
  <c r="Q2531" i="91"/>
  <c r="C2532" i="91"/>
  <c r="D2532" i="91"/>
  <c r="F2532" i="91"/>
  <c r="G2532" i="91"/>
  <c r="H2532" i="91"/>
  <c r="I2532" i="91"/>
  <c r="J2532" i="91"/>
  <c r="K2532" i="91"/>
  <c r="L2532" i="91"/>
  <c r="M2532" i="91"/>
  <c r="N2532" i="91"/>
  <c r="O2532" i="91"/>
  <c r="P2532" i="91"/>
  <c r="Q2532" i="91"/>
  <c r="C2533" i="91"/>
  <c r="D2533" i="91"/>
  <c r="E2533" i="91"/>
  <c r="F2533" i="91"/>
  <c r="G2533" i="91"/>
  <c r="H2533" i="91"/>
  <c r="I2533" i="91"/>
  <c r="J2533" i="91"/>
  <c r="K2533" i="91"/>
  <c r="L2533" i="91"/>
  <c r="M2533" i="91"/>
  <c r="N2533" i="91"/>
  <c r="O2533" i="91"/>
  <c r="P2533" i="91"/>
  <c r="Q2533" i="91"/>
  <c r="C2534" i="91"/>
  <c r="D2534" i="91"/>
  <c r="E2534" i="91"/>
  <c r="F2534" i="91"/>
  <c r="G2534" i="91"/>
  <c r="H2534" i="91"/>
  <c r="I2534" i="91"/>
  <c r="J2534" i="91"/>
  <c r="K2534" i="91"/>
  <c r="L2534" i="91"/>
  <c r="M2534" i="91"/>
  <c r="N2534" i="91"/>
  <c r="O2534" i="91"/>
  <c r="P2534" i="91"/>
  <c r="D2529" i="91"/>
  <c r="E2529" i="91"/>
  <c r="F2529" i="91"/>
  <c r="G2529" i="91"/>
  <c r="H2529" i="91"/>
  <c r="I2529" i="91"/>
  <c r="J2529" i="91"/>
  <c r="K2529" i="91"/>
  <c r="L2529" i="91"/>
  <c r="M2529" i="91"/>
  <c r="N2529" i="91"/>
  <c r="O2529" i="91"/>
  <c r="P2529" i="91"/>
  <c r="Q2529" i="91"/>
  <c r="C2529" i="91"/>
  <c r="Q2527" i="91"/>
  <c r="C2522" i="91"/>
  <c r="C2523" i="91"/>
  <c r="D2523" i="91"/>
  <c r="E2523" i="91"/>
  <c r="F2523" i="91"/>
  <c r="G2523" i="91"/>
  <c r="H2523" i="91"/>
  <c r="I2523" i="91"/>
  <c r="J2523" i="91"/>
  <c r="K2523" i="91"/>
  <c r="L2523" i="91"/>
  <c r="M2523" i="91"/>
  <c r="N2523" i="91"/>
  <c r="O2523" i="91"/>
  <c r="P2523" i="91"/>
  <c r="Q2523" i="91"/>
  <c r="C2524" i="91"/>
  <c r="D2524" i="91"/>
  <c r="E2524" i="91"/>
  <c r="F2524" i="91"/>
  <c r="G2524" i="91"/>
  <c r="H2524" i="91"/>
  <c r="I2524" i="91"/>
  <c r="J2524" i="91"/>
  <c r="K2524" i="91"/>
  <c r="L2524" i="91"/>
  <c r="M2524" i="91"/>
  <c r="N2524" i="91"/>
  <c r="O2524" i="91"/>
  <c r="P2524" i="91"/>
  <c r="Q2524" i="91"/>
  <c r="C2525" i="91"/>
  <c r="D2525" i="91"/>
  <c r="E2525" i="91"/>
  <c r="F2525" i="91"/>
  <c r="G2525" i="91"/>
  <c r="H2525" i="91"/>
  <c r="I2525" i="91"/>
  <c r="J2525" i="91"/>
  <c r="L2525" i="91"/>
  <c r="M2525" i="91"/>
  <c r="N2525" i="91"/>
  <c r="O2525" i="91"/>
  <c r="P2525" i="91"/>
  <c r="Q2525" i="91"/>
  <c r="C2526" i="91"/>
  <c r="D2526" i="91"/>
  <c r="E2526" i="91"/>
  <c r="F2526" i="91"/>
  <c r="G2526" i="91"/>
  <c r="H2526" i="91"/>
  <c r="I2526" i="91"/>
  <c r="J2526" i="91"/>
  <c r="K2526" i="91"/>
  <c r="L2526" i="91"/>
  <c r="M2526" i="91"/>
  <c r="N2526" i="91"/>
  <c r="O2526" i="91"/>
  <c r="P2526" i="91"/>
  <c r="Q2526" i="91"/>
  <c r="C2527" i="91"/>
  <c r="D2527" i="91"/>
  <c r="E2527" i="91"/>
  <c r="F2527" i="91"/>
  <c r="G2527" i="91"/>
  <c r="H2527" i="91"/>
  <c r="I2527" i="91"/>
  <c r="J2527" i="91"/>
  <c r="K2527" i="91"/>
  <c r="L2527" i="91"/>
  <c r="M2527" i="91"/>
  <c r="N2527" i="91"/>
  <c r="O2527" i="91"/>
  <c r="P2527" i="91"/>
  <c r="D2522" i="91"/>
  <c r="E2522" i="91"/>
  <c r="F2522" i="91"/>
  <c r="G2522" i="91"/>
  <c r="H2522" i="91"/>
  <c r="I2522" i="91"/>
  <c r="J2522" i="91"/>
  <c r="K2522" i="91"/>
  <c r="L2522" i="91"/>
  <c r="M2522" i="91"/>
  <c r="N2522" i="91"/>
  <c r="O2522" i="91"/>
  <c r="P2522" i="91"/>
  <c r="Q2522" i="91"/>
  <c r="Q2520" i="91"/>
  <c r="C2515" i="91"/>
  <c r="P2520" i="91"/>
  <c r="O2520" i="91"/>
  <c r="N2520" i="91"/>
  <c r="M2520" i="91"/>
  <c r="L2520" i="91"/>
  <c r="K2520" i="91"/>
  <c r="J2520" i="91"/>
  <c r="I2520" i="91"/>
  <c r="H2520" i="91"/>
  <c r="G2520" i="91"/>
  <c r="F2520" i="91"/>
  <c r="E2520" i="91"/>
  <c r="D2520" i="91"/>
  <c r="C2520" i="91"/>
  <c r="Q2519" i="91"/>
  <c r="P2519" i="91"/>
  <c r="O2519" i="91"/>
  <c r="N2519" i="91"/>
  <c r="M2519" i="91"/>
  <c r="L2519" i="91"/>
  <c r="K2519" i="91"/>
  <c r="J2519" i="91"/>
  <c r="I2519" i="91"/>
  <c r="H2519" i="91"/>
  <c r="G2519" i="91"/>
  <c r="F2519" i="91"/>
  <c r="E2519" i="91"/>
  <c r="D2519" i="91"/>
  <c r="C2519" i="91"/>
  <c r="Q2518" i="91"/>
  <c r="P2518" i="91"/>
  <c r="O2518" i="91"/>
  <c r="N2518" i="91"/>
  <c r="M2518" i="91"/>
  <c r="L2518" i="91"/>
  <c r="K2518" i="91"/>
  <c r="J2518" i="91"/>
  <c r="I2518" i="91"/>
  <c r="H2518" i="91"/>
  <c r="G2518" i="91"/>
  <c r="F2518" i="91"/>
  <c r="E2518" i="91"/>
  <c r="D2518" i="91"/>
  <c r="C2518" i="91"/>
  <c r="Q2517" i="91"/>
  <c r="P2517" i="91"/>
  <c r="O2517" i="91"/>
  <c r="N2517" i="91"/>
  <c r="M2517" i="91"/>
  <c r="L2517" i="91"/>
  <c r="K2517" i="91"/>
  <c r="J2517" i="91"/>
  <c r="I2517" i="91"/>
  <c r="H2517" i="91"/>
  <c r="G2517" i="91"/>
  <c r="F2517" i="91"/>
  <c r="E2517" i="91"/>
  <c r="C2517" i="91"/>
  <c r="Q2516" i="91"/>
  <c r="P2516" i="91"/>
  <c r="O2516" i="91"/>
  <c r="N2516" i="91"/>
  <c r="M2516" i="91"/>
  <c r="L2516" i="91"/>
  <c r="K2516" i="91"/>
  <c r="J2516" i="91"/>
  <c r="I2516" i="91"/>
  <c r="H2516" i="91"/>
  <c r="G2516" i="91"/>
  <c r="F2516" i="91"/>
  <c r="E2516" i="91"/>
  <c r="D2516" i="91"/>
  <c r="C2516" i="91"/>
  <c r="Q2515" i="91"/>
  <c r="P2515" i="91"/>
  <c r="O2515" i="91"/>
  <c r="N2515" i="91"/>
  <c r="M2515" i="91"/>
  <c r="L2515" i="91"/>
  <c r="K2515" i="91"/>
  <c r="J2515" i="91"/>
  <c r="I2515" i="91"/>
  <c r="H2515" i="91"/>
  <c r="G2515" i="91"/>
  <c r="F2515" i="91"/>
  <c r="E2515" i="91"/>
  <c r="D2515" i="91"/>
  <c r="Q2512" i="91"/>
  <c r="C2508" i="91"/>
  <c r="D2508" i="91"/>
  <c r="E2508" i="91"/>
  <c r="F2508" i="91"/>
  <c r="G2508" i="91"/>
  <c r="H2508" i="91"/>
  <c r="I2508" i="91"/>
  <c r="J2508" i="91"/>
  <c r="K2508" i="91"/>
  <c r="L2508" i="91"/>
  <c r="M2508" i="91"/>
  <c r="N2508" i="91"/>
  <c r="O2508" i="91"/>
  <c r="P2508" i="91"/>
  <c r="Q2508" i="91"/>
  <c r="C2509" i="91"/>
  <c r="D2509" i="91"/>
  <c r="E2509" i="91"/>
  <c r="F2509" i="91"/>
  <c r="G2509" i="91"/>
  <c r="H2509" i="91"/>
  <c r="I2509" i="91"/>
  <c r="J2509" i="91"/>
  <c r="K2509" i="91"/>
  <c r="L2509" i="91"/>
  <c r="M2509" i="91"/>
  <c r="O2509" i="91"/>
  <c r="P2509" i="91"/>
  <c r="Q2509" i="91"/>
  <c r="C2510" i="91"/>
  <c r="D2510" i="91"/>
  <c r="E2510" i="91"/>
  <c r="F2510" i="91"/>
  <c r="G2510" i="91"/>
  <c r="H2510" i="91"/>
  <c r="I2510" i="91"/>
  <c r="J2510" i="91"/>
  <c r="K2510" i="91"/>
  <c r="L2510" i="91"/>
  <c r="M2510" i="91"/>
  <c r="N2510" i="91"/>
  <c r="O2510" i="91"/>
  <c r="P2510" i="91"/>
  <c r="Q2510" i="91"/>
  <c r="C2511" i="91"/>
  <c r="D2511" i="91"/>
  <c r="E2511" i="91"/>
  <c r="F2511" i="91"/>
  <c r="G2511" i="91"/>
  <c r="H2511" i="91"/>
  <c r="I2511" i="91"/>
  <c r="J2511" i="91"/>
  <c r="K2511" i="91"/>
  <c r="L2511" i="91"/>
  <c r="M2511" i="91"/>
  <c r="N2511" i="91"/>
  <c r="O2511" i="91"/>
  <c r="P2511" i="91"/>
  <c r="Q2511" i="91"/>
  <c r="C2512" i="91"/>
  <c r="D2512" i="91"/>
  <c r="E2512" i="91"/>
  <c r="F2512" i="91"/>
  <c r="G2512" i="91"/>
  <c r="H2512" i="91"/>
  <c r="I2512" i="91"/>
  <c r="J2512" i="91"/>
  <c r="K2512" i="91"/>
  <c r="L2512" i="91"/>
  <c r="M2512" i="91"/>
  <c r="N2512" i="91"/>
  <c r="O2512" i="91"/>
  <c r="P2512" i="91"/>
  <c r="D2507" i="91"/>
  <c r="E2507" i="91"/>
  <c r="F2507" i="91"/>
  <c r="G2507" i="91"/>
  <c r="H2507" i="91"/>
  <c r="I2507" i="91"/>
  <c r="J2507" i="91"/>
  <c r="K2507" i="91"/>
  <c r="L2507" i="91"/>
  <c r="M2507" i="91"/>
  <c r="N2507" i="91"/>
  <c r="O2507" i="91"/>
  <c r="P2507" i="91"/>
  <c r="Q2507" i="91"/>
  <c r="C2507" i="91"/>
  <c r="Q2505" i="91"/>
  <c r="C2500" i="91"/>
  <c r="P2505" i="91"/>
  <c r="O2505" i="91"/>
  <c r="N2505" i="91"/>
  <c r="M2505" i="91"/>
  <c r="L2505" i="91"/>
  <c r="K2505" i="91"/>
  <c r="J2505" i="91"/>
  <c r="I2505" i="91"/>
  <c r="H2505" i="91"/>
  <c r="G2505" i="91"/>
  <c r="F2505" i="91"/>
  <c r="E2505" i="91"/>
  <c r="D2505" i="91"/>
  <c r="C2505" i="91"/>
  <c r="Q2504" i="91"/>
  <c r="P2504" i="91"/>
  <c r="O2504" i="91"/>
  <c r="N2504" i="91"/>
  <c r="M2504" i="91"/>
  <c r="L2504" i="91"/>
  <c r="K2504" i="91"/>
  <c r="J2504" i="91"/>
  <c r="I2504" i="91"/>
  <c r="H2504" i="91"/>
  <c r="G2504" i="91"/>
  <c r="F2504" i="91"/>
  <c r="E2504" i="91"/>
  <c r="D2504" i="91"/>
  <c r="C2504" i="91"/>
  <c r="Q2503" i="91"/>
  <c r="P2503" i="91"/>
  <c r="O2503" i="91"/>
  <c r="N2503" i="91"/>
  <c r="M2503" i="91"/>
  <c r="L2503" i="91"/>
  <c r="K2503" i="91"/>
  <c r="J2503" i="91"/>
  <c r="I2503" i="91"/>
  <c r="H2503" i="91"/>
  <c r="G2503" i="91"/>
  <c r="F2503" i="91"/>
  <c r="E2503" i="91"/>
  <c r="D2503" i="91"/>
  <c r="C2503" i="91"/>
  <c r="Q2502" i="91"/>
  <c r="P2502" i="91"/>
  <c r="O2502" i="91"/>
  <c r="N2502" i="91"/>
  <c r="M2502" i="91"/>
  <c r="L2502" i="91"/>
  <c r="K2502" i="91"/>
  <c r="J2502" i="91"/>
  <c r="I2502" i="91"/>
  <c r="H2502" i="91"/>
  <c r="G2502" i="91"/>
  <c r="F2502" i="91"/>
  <c r="E2502" i="91"/>
  <c r="C2502" i="91"/>
  <c r="Q2501" i="91"/>
  <c r="P2501" i="91"/>
  <c r="O2501" i="91"/>
  <c r="N2501" i="91"/>
  <c r="M2501" i="91"/>
  <c r="L2501" i="91"/>
  <c r="K2501" i="91"/>
  <c r="J2501" i="91"/>
  <c r="I2501" i="91"/>
  <c r="H2501" i="91"/>
  <c r="G2501" i="91"/>
  <c r="F2501" i="91"/>
  <c r="E2501" i="91"/>
  <c r="D2501" i="91"/>
  <c r="C2501" i="91"/>
  <c r="Q2500" i="91"/>
  <c r="P2500" i="91"/>
  <c r="O2500" i="91"/>
  <c r="N2500" i="91"/>
  <c r="M2500" i="91"/>
  <c r="L2500" i="91"/>
  <c r="K2500" i="91"/>
  <c r="J2500" i="91"/>
  <c r="I2500" i="91"/>
  <c r="H2500" i="91"/>
  <c r="G2500" i="91"/>
  <c r="F2500" i="91"/>
  <c r="E2500" i="91"/>
  <c r="D2500" i="91"/>
  <c r="Q2498" i="91"/>
  <c r="C2493" i="91"/>
  <c r="P2498" i="91"/>
  <c r="O2498" i="91"/>
  <c r="N2498" i="91"/>
  <c r="M2498" i="91"/>
  <c r="L2498" i="91"/>
  <c r="K2498" i="91"/>
  <c r="J2498" i="91"/>
  <c r="I2498" i="91"/>
  <c r="H2498" i="91"/>
  <c r="G2498" i="91"/>
  <c r="F2498" i="91"/>
  <c r="E2498" i="91"/>
  <c r="D2498" i="91"/>
  <c r="C2498" i="91"/>
  <c r="Q2497" i="91"/>
  <c r="P2497" i="91"/>
  <c r="O2497" i="91"/>
  <c r="N2497" i="91"/>
  <c r="M2497" i="91"/>
  <c r="L2497" i="91"/>
  <c r="K2497" i="91"/>
  <c r="J2497" i="91"/>
  <c r="I2497" i="91"/>
  <c r="H2497" i="91"/>
  <c r="G2497" i="91"/>
  <c r="F2497" i="91"/>
  <c r="E2497" i="91"/>
  <c r="D2497" i="91"/>
  <c r="C2497" i="91"/>
  <c r="Q2496" i="91"/>
  <c r="O2496" i="91"/>
  <c r="N2496" i="91"/>
  <c r="M2496" i="91"/>
  <c r="L2496" i="91"/>
  <c r="K2496" i="91"/>
  <c r="J2496" i="91"/>
  <c r="I2496" i="91"/>
  <c r="H2496" i="91"/>
  <c r="G2496" i="91"/>
  <c r="F2496" i="91"/>
  <c r="E2496" i="91"/>
  <c r="D2496" i="91"/>
  <c r="C2496" i="91"/>
  <c r="Q2495" i="91"/>
  <c r="P2495" i="91"/>
  <c r="O2495" i="91"/>
  <c r="N2495" i="91"/>
  <c r="M2495" i="91"/>
  <c r="L2495" i="91"/>
  <c r="K2495" i="91"/>
  <c r="J2495" i="91"/>
  <c r="I2495" i="91"/>
  <c r="H2495" i="91"/>
  <c r="G2495" i="91"/>
  <c r="F2495" i="91"/>
  <c r="E2495" i="91"/>
  <c r="D2495" i="91"/>
  <c r="C2495" i="91"/>
  <c r="Q2494" i="91"/>
  <c r="P2494" i="91"/>
  <c r="O2494" i="91"/>
  <c r="N2494" i="91"/>
  <c r="M2494" i="91"/>
  <c r="L2494" i="91"/>
  <c r="K2494" i="91"/>
  <c r="J2494" i="91"/>
  <c r="I2494" i="91"/>
  <c r="H2494" i="91"/>
  <c r="G2494" i="91"/>
  <c r="F2494" i="91"/>
  <c r="E2494" i="91"/>
  <c r="D2494" i="91"/>
  <c r="C2494" i="91"/>
  <c r="Q2493" i="91"/>
  <c r="P2493" i="91"/>
  <c r="O2493" i="91"/>
  <c r="N2493" i="91"/>
  <c r="M2493" i="91"/>
  <c r="L2493" i="91"/>
  <c r="K2493" i="91"/>
  <c r="J2493" i="91"/>
  <c r="I2493" i="91"/>
  <c r="H2493" i="91"/>
  <c r="G2493" i="91"/>
  <c r="F2493" i="91"/>
  <c r="E2493" i="91"/>
  <c r="D2493" i="91"/>
  <c r="C2486" i="91"/>
  <c r="D2486" i="91"/>
  <c r="E2486" i="91"/>
  <c r="F2486" i="91"/>
  <c r="G2486" i="91"/>
  <c r="H2486" i="91"/>
  <c r="I2486" i="91"/>
  <c r="J2486" i="91"/>
  <c r="K2486" i="91"/>
  <c r="L2486" i="91"/>
  <c r="M2486" i="91"/>
  <c r="N2486" i="91"/>
  <c r="O2486" i="91"/>
  <c r="P2486" i="91"/>
  <c r="Q2486" i="91"/>
  <c r="C2487" i="91"/>
  <c r="E2487" i="91"/>
  <c r="F2487" i="91"/>
  <c r="G2487" i="91"/>
  <c r="H2487" i="91"/>
  <c r="I2487" i="91"/>
  <c r="J2487" i="91"/>
  <c r="K2487" i="91"/>
  <c r="L2487" i="91"/>
  <c r="M2487" i="91"/>
  <c r="N2487" i="91"/>
  <c r="O2487" i="91"/>
  <c r="P2487" i="91"/>
  <c r="Q2487" i="91"/>
  <c r="C2488" i="91"/>
  <c r="D2488" i="91"/>
  <c r="E2488" i="91"/>
  <c r="F2488" i="91"/>
  <c r="G2488" i="91"/>
  <c r="H2488" i="91"/>
  <c r="I2488" i="91"/>
  <c r="J2488" i="91"/>
  <c r="K2488" i="91"/>
  <c r="L2488" i="91"/>
  <c r="M2488" i="91"/>
  <c r="N2488" i="91"/>
  <c r="O2488" i="91"/>
  <c r="P2488" i="91"/>
  <c r="Q2488" i="91"/>
  <c r="C2489" i="91"/>
  <c r="D2489" i="91"/>
  <c r="E2489" i="91"/>
  <c r="F2489" i="91"/>
  <c r="G2489" i="91"/>
  <c r="H2489" i="91"/>
  <c r="I2489" i="91"/>
  <c r="J2489" i="91"/>
  <c r="K2489" i="91"/>
  <c r="L2489" i="91"/>
  <c r="M2489" i="91"/>
  <c r="N2489" i="91"/>
  <c r="O2489" i="91"/>
  <c r="P2489" i="91"/>
  <c r="Q2489" i="91"/>
  <c r="C2490" i="91"/>
  <c r="D2490" i="91"/>
  <c r="E2490" i="91"/>
  <c r="F2490" i="91"/>
  <c r="G2490" i="91"/>
  <c r="H2490" i="91"/>
  <c r="I2490" i="91"/>
  <c r="J2490" i="91"/>
  <c r="K2490" i="91"/>
  <c r="L2490" i="91"/>
  <c r="M2490" i="91"/>
  <c r="N2490" i="91"/>
  <c r="O2490" i="91"/>
  <c r="P2490" i="91"/>
  <c r="Q2490" i="91"/>
  <c r="D2485" i="91"/>
  <c r="E2485" i="91"/>
  <c r="F2485" i="91"/>
  <c r="G2485" i="91"/>
  <c r="H2485" i="91"/>
  <c r="I2485" i="91"/>
  <c r="J2485" i="91"/>
  <c r="K2485" i="91"/>
  <c r="L2485" i="91"/>
  <c r="M2485" i="91"/>
  <c r="N2485" i="91"/>
  <c r="O2485" i="91"/>
  <c r="P2485" i="91"/>
  <c r="Q2485" i="91"/>
  <c r="C2485" i="91"/>
  <c r="Q2483" i="91"/>
  <c r="C2478" i="91"/>
  <c r="C2479" i="91"/>
  <c r="D2479" i="91"/>
  <c r="E2479" i="91"/>
  <c r="F2479" i="91"/>
  <c r="G2479" i="91"/>
  <c r="H2479" i="91"/>
  <c r="I2479" i="91"/>
  <c r="J2479" i="91"/>
  <c r="K2479" i="91"/>
  <c r="L2479" i="91"/>
  <c r="M2479" i="91"/>
  <c r="N2479" i="91"/>
  <c r="O2479" i="91"/>
  <c r="P2479" i="91"/>
  <c r="Q2479" i="91"/>
  <c r="C2480" i="91"/>
  <c r="D2480" i="91"/>
  <c r="E2480" i="91"/>
  <c r="F2480" i="91"/>
  <c r="G2480" i="91"/>
  <c r="H2480" i="91"/>
  <c r="I2480" i="91"/>
  <c r="J2480" i="91"/>
  <c r="K2480" i="91"/>
  <c r="M2480" i="91"/>
  <c r="N2480" i="91"/>
  <c r="O2480" i="91"/>
  <c r="P2480" i="91"/>
  <c r="Q2480" i="91"/>
  <c r="C2481" i="91"/>
  <c r="D2481" i="91"/>
  <c r="E2481" i="91"/>
  <c r="F2481" i="91"/>
  <c r="G2481" i="91"/>
  <c r="H2481" i="91"/>
  <c r="I2481" i="91"/>
  <c r="J2481" i="91"/>
  <c r="K2481" i="91"/>
  <c r="L2481" i="91"/>
  <c r="M2481" i="91"/>
  <c r="N2481" i="91"/>
  <c r="O2481" i="91"/>
  <c r="P2481" i="91"/>
  <c r="Q2481" i="91"/>
  <c r="C2482" i="91"/>
  <c r="D2482" i="91"/>
  <c r="E2482" i="91"/>
  <c r="F2482" i="91"/>
  <c r="G2482" i="91"/>
  <c r="H2482" i="91"/>
  <c r="I2482" i="91"/>
  <c r="J2482" i="91"/>
  <c r="K2482" i="91"/>
  <c r="L2482" i="91"/>
  <c r="M2482" i="91"/>
  <c r="N2482" i="91"/>
  <c r="O2482" i="91"/>
  <c r="P2482" i="91"/>
  <c r="Q2482" i="91"/>
  <c r="C2483" i="91"/>
  <c r="D2483" i="91"/>
  <c r="E2483" i="91"/>
  <c r="F2483" i="91"/>
  <c r="G2483" i="91"/>
  <c r="H2483" i="91"/>
  <c r="I2483" i="91"/>
  <c r="J2483" i="91"/>
  <c r="K2483" i="91"/>
  <c r="L2483" i="91"/>
  <c r="M2483" i="91"/>
  <c r="N2483" i="91"/>
  <c r="O2483" i="91"/>
  <c r="P2483" i="91"/>
  <c r="D2478" i="91"/>
  <c r="E2478" i="91"/>
  <c r="F2478" i="91"/>
  <c r="G2478" i="91"/>
  <c r="H2478" i="91"/>
  <c r="I2478" i="91"/>
  <c r="J2478" i="91"/>
  <c r="K2478" i="91"/>
  <c r="L2478" i="91"/>
  <c r="M2478" i="91"/>
  <c r="N2478" i="91"/>
  <c r="O2478" i="91"/>
  <c r="P2478" i="91"/>
  <c r="Q2478" i="91"/>
  <c r="Q2476" i="91"/>
  <c r="P2476" i="91"/>
  <c r="O2476" i="91"/>
  <c r="N2476" i="91"/>
  <c r="M2476" i="91"/>
  <c r="L2476" i="91"/>
  <c r="K2476" i="91"/>
  <c r="J2476" i="91"/>
  <c r="I2476" i="91"/>
  <c r="H2476" i="91"/>
  <c r="G2476" i="91"/>
  <c r="F2476" i="91"/>
  <c r="E2476" i="91"/>
  <c r="D2476" i="91"/>
  <c r="C2476" i="91"/>
  <c r="Q2475" i="91"/>
  <c r="P2475" i="91"/>
  <c r="O2475" i="91"/>
  <c r="N2475" i="91"/>
  <c r="M2475" i="91"/>
  <c r="L2475" i="91"/>
  <c r="K2475" i="91"/>
  <c r="J2475" i="91"/>
  <c r="I2475" i="91"/>
  <c r="H2475" i="91"/>
  <c r="G2475" i="91"/>
  <c r="F2475" i="91"/>
  <c r="E2475" i="91"/>
  <c r="D2475" i="91"/>
  <c r="C2475" i="91"/>
  <c r="Q2474" i="91"/>
  <c r="P2474" i="91"/>
  <c r="O2474" i="91"/>
  <c r="N2474" i="91"/>
  <c r="M2474" i="91"/>
  <c r="L2474" i="91"/>
  <c r="K2474" i="91"/>
  <c r="J2474" i="91"/>
  <c r="I2474" i="91"/>
  <c r="H2474" i="91"/>
  <c r="G2474" i="91"/>
  <c r="F2474" i="91"/>
  <c r="E2474" i="91"/>
  <c r="D2474" i="91"/>
  <c r="C2474" i="91"/>
  <c r="Q2473" i="91"/>
  <c r="P2473" i="91"/>
  <c r="O2473" i="91"/>
  <c r="N2473" i="91"/>
  <c r="M2473" i="91"/>
  <c r="L2473" i="91"/>
  <c r="K2473" i="91"/>
  <c r="J2473" i="91"/>
  <c r="I2473" i="91"/>
  <c r="H2473" i="91"/>
  <c r="G2473" i="91"/>
  <c r="F2473" i="91"/>
  <c r="E2473" i="91"/>
  <c r="C2473" i="91"/>
  <c r="Q2472" i="91"/>
  <c r="P2472" i="91"/>
  <c r="O2472" i="91"/>
  <c r="N2472" i="91"/>
  <c r="M2472" i="91"/>
  <c r="L2472" i="91"/>
  <c r="K2472" i="91"/>
  <c r="J2472" i="91"/>
  <c r="I2472" i="91"/>
  <c r="H2472" i="91"/>
  <c r="G2472" i="91"/>
  <c r="F2472" i="91"/>
  <c r="E2472" i="91"/>
  <c r="D2472" i="91"/>
  <c r="C2472" i="91"/>
  <c r="Q2471" i="91"/>
  <c r="P2471" i="91"/>
  <c r="O2471" i="91"/>
  <c r="N2471" i="91"/>
  <c r="M2471" i="91"/>
  <c r="L2471" i="91"/>
  <c r="K2471" i="91"/>
  <c r="J2471" i="91"/>
  <c r="I2471" i="91"/>
  <c r="H2471" i="91"/>
  <c r="G2471" i="91"/>
  <c r="F2471" i="91"/>
  <c r="E2471" i="91"/>
  <c r="D2471" i="91"/>
  <c r="C2471" i="91"/>
  <c r="Q2468" i="91"/>
  <c r="C2463" i="91"/>
  <c r="C2464" i="91"/>
  <c r="D2464" i="91"/>
  <c r="E2464" i="91"/>
  <c r="F2464" i="91"/>
  <c r="G2464" i="91"/>
  <c r="H2464" i="91"/>
  <c r="I2464" i="91"/>
  <c r="J2464" i="91"/>
  <c r="K2464" i="91"/>
  <c r="L2464" i="91"/>
  <c r="M2464" i="91"/>
  <c r="N2464" i="91"/>
  <c r="O2464" i="91"/>
  <c r="P2464" i="91"/>
  <c r="Q2464" i="91"/>
  <c r="C2465" i="91"/>
  <c r="D2465" i="91"/>
  <c r="E2465" i="91"/>
  <c r="F2465" i="91"/>
  <c r="G2465" i="91"/>
  <c r="H2465" i="91"/>
  <c r="I2465" i="91"/>
  <c r="J2465" i="91"/>
  <c r="K2465" i="91"/>
  <c r="M2465" i="91"/>
  <c r="N2465" i="91"/>
  <c r="O2465" i="91"/>
  <c r="P2465" i="91"/>
  <c r="Q2465" i="91"/>
  <c r="C2466" i="91"/>
  <c r="D2466" i="91"/>
  <c r="E2466" i="91"/>
  <c r="F2466" i="91"/>
  <c r="G2466" i="91"/>
  <c r="H2466" i="91"/>
  <c r="I2466" i="91"/>
  <c r="J2466" i="91"/>
  <c r="K2466" i="91"/>
  <c r="L2466" i="91"/>
  <c r="M2466" i="91"/>
  <c r="N2466" i="91"/>
  <c r="O2466" i="91"/>
  <c r="P2466" i="91"/>
  <c r="Q2466" i="91"/>
  <c r="C2467" i="91"/>
  <c r="D2467" i="91"/>
  <c r="E2467" i="91"/>
  <c r="F2467" i="91"/>
  <c r="G2467" i="91"/>
  <c r="H2467" i="91"/>
  <c r="I2467" i="91"/>
  <c r="J2467" i="91"/>
  <c r="K2467" i="91"/>
  <c r="L2467" i="91"/>
  <c r="M2467" i="91"/>
  <c r="N2467" i="91"/>
  <c r="O2467" i="91"/>
  <c r="P2467" i="91"/>
  <c r="Q2467" i="91"/>
  <c r="C2468" i="91"/>
  <c r="D2468" i="91"/>
  <c r="E2468" i="91"/>
  <c r="F2468" i="91"/>
  <c r="G2468" i="91"/>
  <c r="H2468" i="91"/>
  <c r="I2468" i="91"/>
  <c r="J2468" i="91"/>
  <c r="K2468" i="91"/>
  <c r="L2468" i="91"/>
  <c r="M2468" i="91"/>
  <c r="N2468" i="91"/>
  <c r="O2468" i="91"/>
  <c r="P2468" i="91"/>
  <c r="D2463" i="91"/>
  <c r="E2463" i="91"/>
  <c r="F2463" i="91"/>
  <c r="G2463" i="91"/>
  <c r="H2463" i="91"/>
  <c r="I2463" i="91"/>
  <c r="J2463" i="91"/>
  <c r="K2463" i="91"/>
  <c r="L2463" i="91"/>
  <c r="M2463" i="91"/>
  <c r="N2463" i="91"/>
  <c r="O2463" i="91"/>
  <c r="P2463" i="91"/>
  <c r="Q2463" i="91"/>
  <c r="Q2461" i="91"/>
  <c r="C2456" i="91"/>
  <c r="P2461" i="91"/>
  <c r="O2461" i="91"/>
  <c r="N2461" i="91"/>
  <c r="M2461" i="91"/>
  <c r="L2461" i="91"/>
  <c r="K2461" i="91"/>
  <c r="J2461" i="91"/>
  <c r="I2461" i="91"/>
  <c r="H2461" i="91"/>
  <c r="G2461" i="91"/>
  <c r="F2461" i="91"/>
  <c r="E2461" i="91"/>
  <c r="D2461" i="91"/>
  <c r="C2461" i="91"/>
  <c r="Q2460" i="91"/>
  <c r="P2460" i="91"/>
  <c r="O2460" i="91"/>
  <c r="N2460" i="91"/>
  <c r="M2460" i="91"/>
  <c r="L2460" i="91"/>
  <c r="K2460" i="91"/>
  <c r="J2460" i="91"/>
  <c r="I2460" i="91"/>
  <c r="H2460" i="91"/>
  <c r="G2460" i="91"/>
  <c r="F2460" i="91"/>
  <c r="E2460" i="91"/>
  <c r="D2460" i="91"/>
  <c r="C2460" i="91"/>
  <c r="Q2459" i="91"/>
  <c r="P2459" i="91"/>
  <c r="O2459" i="91"/>
  <c r="N2459" i="91"/>
  <c r="M2459" i="91"/>
  <c r="L2459" i="91"/>
  <c r="K2459" i="91"/>
  <c r="J2459" i="91"/>
  <c r="I2459" i="91"/>
  <c r="H2459" i="91"/>
  <c r="G2459" i="91"/>
  <c r="F2459" i="91"/>
  <c r="E2459" i="91"/>
  <c r="D2459" i="91"/>
  <c r="C2459" i="91"/>
  <c r="Q2458" i="91"/>
  <c r="P2458" i="91"/>
  <c r="O2458" i="91"/>
  <c r="N2458" i="91"/>
  <c r="M2458" i="91"/>
  <c r="L2458" i="91"/>
  <c r="K2458" i="91"/>
  <c r="J2458" i="91"/>
  <c r="I2458" i="91"/>
  <c r="H2458" i="91"/>
  <c r="G2458" i="91"/>
  <c r="F2458" i="91"/>
  <c r="E2458" i="91"/>
  <c r="C2458" i="91"/>
  <c r="Q2457" i="91"/>
  <c r="P2457" i="91"/>
  <c r="O2457" i="91"/>
  <c r="N2457" i="91"/>
  <c r="M2457" i="91"/>
  <c r="L2457" i="91"/>
  <c r="K2457" i="91"/>
  <c r="J2457" i="91"/>
  <c r="I2457" i="91"/>
  <c r="H2457" i="91"/>
  <c r="G2457" i="91"/>
  <c r="F2457" i="91"/>
  <c r="E2457" i="91"/>
  <c r="D2457" i="91"/>
  <c r="C2457" i="91"/>
  <c r="Q2456" i="91"/>
  <c r="P2456" i="91"/>
  <c r="O2456" i="91"/>
  <c r="N2456" i="91"/>
  <c r="M2456" i="91"/>
  <c r="L2456" i="91"/>
  <c r="K2456" i="91"/>
  <c r="J2456" i="91"/>
  <c r="I2456" i="91"/>
  <c r="H2456" i="91"/>
  <c r="G2456" i="91"/>
  <c r="F2456" i="91"/>
  <c r="E2456" i="91"/>
  <c r="D2456" i="91"/>
  <c r="Q2454" i="91"/>
  <c r="C2449" i="91"/>
  <c r="P2454" i="91"/>
  <c r="O2454" i="91"/>
  <c r="N2454" i="91"/>
  <c r="M2454" i="91"/>
  <c r="L2454" i="91"/>
  <c r="K2454" i="91"/>
  <c r="J2454" i="91"/>
  <c r="I2454" i="91"/>
  <c r="H2454" i="91"/>
  <c r="G2454" i="91"/>
  <c r="F2454" i="91"/>
  <c r="E2454" i="91"/>
  <c r="D2454" i="91"/>
  <c r="C2454" i="91"/>
  <c r="Q2453" i="91"/>
  <c r="P2453" i="91"/>
  <c r="O2453" i="91"/>
  <c r="N2453" i="91"/>
  <c r="M2453" i="91"/>
  <c r="L2453" i="91"/>
  <c r="K2453" i="91"/>
  <c r="J2453" i="91"/>
  <c r="I2453" i="91"/>
  <c r="H2453" i="91"/>
  <c r="G2453" i="91"/>
  <c r="F2453" i="91"/>
  <c r="E2453" i="91"/>
  <c r="D2453" i="91"/>
  <c r="C2453" i="91"/>
  <c r="Q2452" i="91"/>
  <c r="P2452" i="91"/>
  <c r="O2452" i="91"/>
  <c r="N2452" i="91"/>
  <c r="M2452" i="91"/>
  <c r="L2452" i="91"/>
  <c r="K2452" i="91"/>
  <c r="J2452" i="91"/>
  <c r="I2452" i="91"/>
  <c r="H2452" i="91"/>
  <c r="G2452" i="91"/>
  <c r="F2452" i="91"/>
  <c r="E2452" i="91"/>
  <c r="D2452" i="91"/>
  <c r="C2452" i="91"/>
  <c r="Q2451" i="91"/>
  <c r="P2451" i="91"/>
  <c r="O2451" i="91"/>
  <c r="M2451" i="91"/>
  <c r="L2451" i="91"/>
  <c r="K2451" i="91"/>
  <c r="J2451" i="91"/>
  <c r="I2451" i="91"/>
  <c r="H2451" i="91"/>
  <c r="G2451" i="91"/>
  <c r="F2451" i="91"/>
  <c r="E2451" i="91"/>
  <c r="D2451" i="91"/>
  <c r="C2451" i="91"/>
  <c r="Q2450" i="91"/>
  <c r="P2450" i="91"/>
  <c r="O2450" i="91"/>
  <c r="N2450" i="91"/>
  <c r="M2450" i="91"/>
  <c r="L2450" i="91"/>
  <c r="K2450" i="91"/>
  <c r="J2450" i="91"/>
  <c r="I2450" i="91"/>
  <c r="H2450" i="91"/>
  <c r="G2450" i="91"/>
  <c r="F2450" i="91"/>
  <c r="E2450" i="91"/>
  <c r="D2450" i="91"/>
  <c r="C2450" i="91"/>
  <c r="Q2449" i="91"/>
  <c r="P2449" i="91"/>
  <c r="O2449" i="91"/>
  <c r="N2449" i="91"/>
  <c r="M2449" i="91"/>
  <c r="L2449" i="91"/>
  <c r="K2449" i="91"/>
  <c r="J2449" i="91"/>
  <c r="I2449" i="91"/>
  <c r="H2449" i="91"/>
  <c r="G2449" i="91"/>
  <c r="F2449" i="91"/>
  <c r="E2449" i="91"/>
  <c r="D2449" i="91"/>
  <c r="L2513" i="91" l="1"/>
  <c r="Q2601" i="91"/>
  <c r="M2579" i="91"/>
  <c r="G2623" i="91"/>
  <c r="K2623" i="91"/>
  <c r="I2601" i="91"/>
  <c r="O2594" i="91"/>
  <c r="D2491" i="91"/>
  <c r="G2616" i="91"/>
  <c r="D2550" i="91"/>
  <c r="F2579" i="91"/>
  <c r="I2594" i="91"/>
  <c r="Q2594" i="91"/>
  <c r="O2601" i="91"/>
  <c r="O2623" i="91"/>
  <c r="K2601" i="91"/>
  <c r="D2513" i="91"/>
  <c r="D2572" i="91"/>
  <c r="H2579" i="91"/>
  <c r="D2579" i="91"/>
  <c r="K2579" i="91"/>
  <c r="N2579" i="91"/>
  <c r="M2601" i="91"/>
  <c r="G2557" i="91"/>
  <c r="P2579" i="91"/>
  <c r="J2579" i="91"/>
  <c r="F2469" i="91"/>
  <c r="K2616" i="91"/>
  <c r="C2623" i="91"/>
  <c r="M2616" i="91"/>
  <c r="H2572" i="91"/>
  <c r="E2601" i="91"/>
  <c r="C2616" i="91"/>
  <c r="C2601" i="91"/>
  <c r="C2594" i="91"/>
  <c r="F2623" i="91"/>
  <c r="P2550" i="91"/>
  <c r="G2601" i="91"/>
  <c r="I2579" i="91"/>
  <c r="K2594" i="91"/>
  <c r="G2579" i="91"/>
  <c r="E2579" i="91"/>
  <c r="E2616" i="91"/>
  <c r="L2550" i="91"/>
  <c r="J2616" i="91"/>
  <c r="N2623" i="91"/>
  <c r="Q2579" i="91"/>
  <c r="C2579" i="91"/>
  <c r="J2623" i="91"/>
  <c r="O2579" i="91"/>
  <c r="H2535" i="91"/>
  <c r="C2543" i="91"/>
  <c r="H2513" i="91"/>
  <c r="H2550" i="91"/>
  <c r="D2609" i="91"/>
  <c r="H2609" i="91"/>
  <c r="L2609" i="91"/>
  <c r="F2616" i="91"/>
  <c r="G2594" i="91"/>
  <c r="J2550" i="91"/>
  <c r="N2616" i="91"/>
  <c r="L2579" i="91"/>
  <c r="O2616" i="91"/>
  <c r="Q2616" i="91"/>
  <c r="P2513" i="91"/>
  <c r="N2550" i="91"/>
  <c r="F2550" i="91"/>
  <c r="E2594" i="91"/>
  <c r="M2594" i="91"/>
  <c r="I2616" i="91"/>
  <c r="P2572" i="91"/>
  <c r="L2572" i="91"/>
  <c r="H2521" i="91"/>
  <c r="D2499" i="91"/>
  <c r="H2499" i="91"/>
  <c r="L2499" i="91"/>
  <c r="P2499" i="91"/>
  <c r="J2506" i="91"/>
  <c r="C2506" i="91"/>
  <c r="E2543" i="91"/>
  <c r="I2543" i="91"/>
  <c r="M2543" i="91"/>
  <c r="Q2543" i="91"/>
  <c r="P2601" i="91"/>
  <c r="J2462" i="91"/>
  <c r="F2499" i="91"/>
  <c r="J2499" i="91"/>
  <c r="N2499" i="91"/>
  <c r="G2543" i="91"/>
  <c r="K2543" i="91"/>
  <c r="O2543" i="91"/>
  <c r="D2587" i="91"/>
  <c r="H2587" i="91"/>
  <c r="L2587" i="91"/>
  <c r="P2587" i="91"/>
  <c r="N2601" i="91"/>
  <c r="J2601" i="91"/>
  <c r="F2601" i="91"/>
  <c r="F2609" i="91"/>
  <c r="J2609" i="91"/>
  <c r="N2609" i="91"/>
  <c r="C2609" i="91"/>
  <c r="L2491" i="91"/>
  <c r="L2601" i="91"/>
  <c r="H2601" i="91"/>
  <c r="D2601" i="91"/>
  <c r="P2609" i="91"/>
  <c r="C2484" i="91"/>
  <c r="Q2557" i="91"/>
  <c r="O2491" i="91"/>
  <c r="D2543" i="91"/>
  <c r="F2543" i="91"/>
  <c r="H2543" i="91"/>
  <c r="J2543" i="91"/>
  <c r="L2543" i="91"/>
  <c r="N2543" i="91"/>
  <c r="P2543" i="91"/>
  <c r="Q2550" i="91"/>
  <c r="O2550" i="91"/>
  <c r="M2550" i="91"/>
  <c r="K2550" i="91"/>
  <c r="I2550" i="91"/>
  <c r="G2550" i="91"/>
  <c r="E2550" i="91"/>
  <c r="F2462" i="91"/>
  <c r="N2462" i="91"/>
  <c r="D2477" i="91"/>
  <c r="K2484" i="91"/>
  <c r="J2484" i="91"/>
  <c r="K2491" i="91"/>
  <c r="G2491" i="91"/>
  <c r="C2455" i="91"/>
  <c r="G2455" i="91"/>
  <c r="K2455" i="91"/>
  <c r="O2455" i="91"/>
  <c r="D2462" i="91"/>
  <c r="H2462" i="91"/>
  <c r="L2462" i="91"/>
  <c r="P2462" i="91"/>
  <c r="P2521" i="91"/>
  <c r="D2565" i="91"/>
  <c r="F2565" i="91"/>
  <c r="H2565" i="91"/>
  <c r="H2580" i="91" s="1"/>
  <c r="H385" i="91" s="1"/>
  <c r="J2565" i="91"/>
  <c r="L2565" i="91"/>
  <c r="N2565" i="91"/>
  <c r="P2565" i="91"/>
  <c r="N2528" i="91"/>
  <c r="N2469" i="91"/>
  <c r="P2491" i="91"/>
  <c r="H2491" i="91"/>
  <c r="E2506" i="91"/>
  <c r="G2506" i="91"/>
  <c r="I2506" i="91"/>
  <c r="K2506" i="91"/>
  <c r="M2506" i="91"/>
  <c r="O2506" i="91"/>
  <c r="Q2506" i="91"/>
  <c r="D2506" i="91"/>
  <c r="F2506" i="91"/>
  <c r="H2506" i="91"/>
  <c r="L2506" i="91"/>
  <c r="N2506" i="91"/>
  <c r="P2506" i="91"/>
  <c r="D2521" i="91"/>
  <c r="L2521" i="91"/>
  <c r="P2528" i="91"/>
  <c r="F2528" i="91"/>
  <c r="C2528" i="91"/>
  <c r="G2572" i="91"/>
  <c r="E2572" i="91"/>
  <c r="C2572" i="91"/>
  <c r="E2587" i="91"/>
  <c r="G2587" i="91"/>
  <c r="I2587" i="91"/>
  <c r="K2587" i="91"/>
  <c r="K2602" i="91" s="1"/>
  <c r="K389" i="91" s="1"/>
  <c r="M2587" i="91"/>
  <c r="O2587" i="91"/>
  <c r="Q2587" i="91"/>
  <c r="H2477" i="91"/>
  <c r="L2477" i="91"/>
  <c r="P2477" i="91"/>
  <c r="O2484" i="91"/>
  <c r="G2484" i="91"/>
  <c r="Q2535" i="91"/>
  <c r="Q2513" i="91"/>
  <c r="E2521" i="91"/>
  <c r="G2521" i="91"/>
  <c r="I2521" i="91"/>
  <c r="K2521" i="91"/>
  <c r="M2521" i="91"/>
  <c r="O2521" i="91"/>
  <c r="Q2521" i="91"/>
  <c r="F2521" i="91"/>
  <c r="J2521" i="91"/>
  <c r="N2521" i="91"/>
  <c r="O2535" i="91"/>
  <c r="M2557" i="91"/>
  <c r="C2491" i="91"/>
  <c r="E2455" i="91"/>
  <c r="I2455" i="91"/>
  <c r="M2455" i="91"/>
  <c r="Q2455" i="91"/>
  <c r="D2455" i="91"/>
  <c r="F2455" i="91"/>
  <c r="H2455" i="91"/>
  <c r="J2455" i="91"/>
  <c r="L2455" i="91"/>
  <c r="N2455" i="91"/>
  <c r="P2455" i="91"/>
  <c r="E2462" i="91"/>
  <c r="G2462" i="91"/>
  <c r="I2462" i="91"/>
  <c r="K2462" i="91"/>
  <c r="M2462" i="91"/>
  <c r="O2462" i="91"/>
  <c r="Q2462" i="91"/>
  <c r="C2462" i="91"/>
  <c r="J2469" i="91"/>
  <c r="F2477" i="91"/>
  <c r="J2477" i="91"/>
  <c r="N2477" i="91"/>
  <c r="C2477" i="91"/>
  <c r="E2477" i="91"/>
  <c r="G2477" i="91"/>
  <c r="I2477" i="91"/>
  <c r="K2477" i="91"/>
  <c r="M2477" i="91"/>
  <c r="O2477" i="91"/>
  <c r="Q2477" i="91"/>
  <c r="Q2484" i="91"/>
  <c r="M2484" i="91"/>
  <c r="I2484" i="91"/>
  <c r="E2484" i="91"/>
  <c r="N2484" i="91"/>
  <c r="F2484" i="91"/>
  <c r="N2491" i="91"/>
  <c r="J2491" i="91"/>
  <c r="F2491" i="91"/>
  <c r="O2513" i="91"/>
  <c r="M2513" i="91"/>
  <c r="K2513" i="91"/>
  <c r="I2513" i="91"/>
  <c r="G2513" i="91"/>
  <c r="E2513" i="91"/>
  <c r="Q2528" i="91"/>
  <c r="C2535" i="91"/>
  <c r="P2535" i="91"/>
  <c r="N2535" i="91"/>
  <c r="L2535" i="91"/>
  <c r="J2535" i="91"/>
  <c r="F2535" i="91"/>
  <c r="D2535" i="91"/>
  <c r="E2609" i="91"/>
  <c r="G2609" i="91"/>
  <c r="I2609" i="91"/>
  <c r="F2587" i="91"/>
  <c r="J2587" i="91"/>
  <c r="N2587" i="91"/>
  <c r="C2587" i="91"/>
  <c r="D2594" i="91"/>
  <c r="F2594" i="91"/>
  <c r="H2594" i="91"/>
  <c r="J2594" i="91"/>
  <c r="L2594" i="91"/>
  <c r="N2594" i="91"/>
  <c r="P2594" i="91"/>
  <c r="P2484" i="91"/>
  <c r="L2484" i="91"/>
  <c r="H2484" i="91"/>
  <c r="D2484" i="91"/>
  <c r="Q2491" i="91"/>
  <c r="M2491" i="91"/>
  <c r="I2491" i="91"/>
  <c r="E2491" i="91"/>
  <c r="C2499" i="91"/>
  <c r="N2513" i="91"/>
  <c r="J2513" i="91"/>
  <c r="F2513" i="91"/>
  <c r="L2528" i="91"/>
  <c r="J2528" i="91"/>
  <c r="H2528" i="91"/>
  <c r="D2528" i="91"/>
  <c r="O2528" i="91"/>
  <c r="M2528" i="91"/>
  <c r="K2528" i="91"/>
  <c r="E2528" i="91"/>
  <c r="C2521" i="91"/>
  <c r="I2535" i="91"/>
  <c r="G2535" i="91"/>
  <c r="I2557" i="91"/>
  <c r="C2565" i="91"/>
  <c r="N2572" i="91"/>
  <c r="J2572" i="91"/>
  <c r="F2572" i="91"/>
  <c r="K2609" i="91"/>
  <c r="M2609" i="91"/>
  <c r="O2609" i="91"/>
  <c r="Q2609" i="91"/>
  <c r="P2616" i="91"/>
  <c r="L2616" i="91"/>
  <c r="H2616" i="91"/>
  <c r="D2616" i="91"/>
  <c r="P2469" i="91"/>
  <c r="L2469" i="91"/>
  <c r="H2469" i="91"/>
  <c r="D2469" i="91"/>
  <c r="Q2469" i="91"/>
  <c r="O2469" i="91"/>
  <c r="M2469" i="91"/>
  <c r="K2469" i="91"/>
  <c r="I2469" i="91"/>
  <c r="G2469" i="91"/>
  <c r="E2469" i="91"/>
  <c r="C2469" i="91"/>
  <c r="E2499" i="91"/>
  <c r="G2499" i="91"/>
  <c r="O2557" i="91"/>
  <c r="K2557" i="91"/>
  <c r="E2557" i="91"/>
  <c r="C2557" i="91"/>
  <c r="C2513" i="91"/>
  <c r="I2528" i="91"/>
  <c r="G2528" i="91"/>
  <c r="M2535" i="91"/>
  <c r="K2535" i="91"/>
  <c r="E2535" i="91"/>
  <c r="C2550" i="91"/>
  <c r="Q2572" i="91"/>
  <c r="O2572" i="91"/>
  <c r="M2572" i="91"/>
  <c r="K2572" i="91"/>
  <c r="I2572" i="91"/>
  <c r="Q2623" i="91"/>
  <c r="M2623" i="91"/>
  <c r="I2623" i="91"/>
  <c r="E2623" i="91"/>
  <c r="P2623" i="91"/>
  <c r="L2623" i="91"/>
  <c r="H2623" i="91"/>
  <c r="D2623" i="91"/>
  <c r="I2499" i="91"/>
  <c r="K2499" i="91"/>
  <c r="M2499" i="91"/>
  <c r="O2499" i="91"/>
  <c r="Q2499" i="91"/>
  <c r="E2565" i="91"/>
  <c r="G2565" i="91"/>
  <c r="I2565" i="91"/>
  <c r="K2565" i="91"/>
  <c r="M2565" i="91"/>
  <c r="O2565" i="91"/>
  <c r="Q2565" i="91"/>
  <c r="D2557" i="91"/>
  <c r="F2557" i="91"/>
  <c r="H2557" i="91"/>
  <c r="J2557" i="91"/>
  <c r="L2557" i="91"/>
  <c r="N2557" i="91"/>
  <c r="P2557" i="91"/>
  <c r="Q2446" i="91"/>
  <c r="C2441" i="91"/>
  <c r="C2442" i="91"/>
  <c r="D2442" i="91"/>
  <c r="E2442" i="91"/>
  <c r="F2442" i="91"/>
  <c r="G2442" i="91"/>
  <c r="H2442" i="91"/>
  <c r="I2442" i="91"/>
  <c r="J2442" i="91"/>
  <c r="K2442" i="91"/>
  <c r="L2442" i="91"/>
  <c r="M2442" i="91"/>
  <c r="N2442" i="91"/>
  <c r="O2442" i="91"/>
  <c r="P2442" i="91"/>
  <c r="Q2442" i="91"/>
  <c r="C2443" i="91"/>
  <c r="D2443" i="91"/>
  <c r="E2443" i="91"/>
  <c r="F2443" i="91"/>
  <c r="G2443" i="91"/>
  <c r="H2443" i="91"/>
  <c r="I2443" i="91"/>
  <c r="J2443" i="91"/>
  <c r="K2443" i="91"/>
  <c r="L2443" i="91"/>
  <c r="M2443" i="91"/>
  <c r="N2443" i="91"/>
  <c r="O2443" i="91"/>
  <c r="P2443" i="91"/>
  <c r="Q2443" i="91"/>
  <c r="C2444" i="91"/>
  <c r="E2444" i="91"/>
  <c r="F2444" i="91"/>
  <c r="G2444" i="91"/>
  <c r="H2444" i="91"/>
  <c r="I2444" i="91"/>
  <c r="J2444" i="91"/>
  <c r="K2444" i="91"/>
  <c r="L2444" i="91"/>
  <c r="M2444" i="91"/>
  <c r="N2444" i="91"/>
  <c r="O2444" i="91"/>
  <c r="P2444" i="91"/>
  <c r="Q2444" i="91"/>
  <c r="C2445" i="91"/>
  <c r="D2445" i="91"/>
  <c r="E2445" i="91"/>
  <c r="F2445" i="91"/>
  <c r="G2445" i="91"/>
  <c r="H2445" i="91"/>
  <c r="I2445" i="91"/>
  <c r="J2445" i="91"/>
  <c r="K2445" i="91"/>
  <c r="L2445" i="91"/>
  <c r="M2445" i="91"/>
  <c r="N2445" i="91"/>
  <c r="O2445" i="91"/>
  <c r="P2445" i="91"/>
  <c r="Q2445" i="91"/>
  <c r="C2446" i="91"/>
  <c r="D2446" i="91"/>
  <c r="E2446" i="91"/>
  <c r="F2446" i="91"/>
  <c r="G2446" i="91"/>
  <c r="H2446" i="91"/>
  <c r="I2446" i="91"/>
  <c r="J2446" i="91"/>
  <c r="K2446" i="91"/>
  <c r="L2446" i="91"/>
  <c r="M2446" i="91"/>
  <c r="N2446" i="91"/>
  <c r="O2446" i="91"/>
  <c r="P2446" i="91"/>
  <c r="D2441" i="91"/>
  <c r="E2441" i="91"/>
  <c r="F2441" i="91"/>
  <c r="G2441" i="91"/>
  <c r="H2441" i="91"/>
  <c r="I2441" i="91"/>
  <c r="J2441" i="91"/>
  <c r="K2441" i="91"/>
  <c r="L2441" i="91"/>
  <c r="M2441" i="91"/>
  <c r="N2441" i="91"/>
  <c r="O2441" i="91"/>
  <c r="P2441" i="91"/>
  <c r="Q2441" i="91"/>
  <c r="Q2439" i="91"/>
  <c r="C2434" i="91"/>
  <c r="C2435" i="91"/>
  <c r="D2435" i="91"/>
  <c r="E2435" i="91"/>
  <c r="F2435" i="91"/>
  <c r="G2435" i="91"/>
  <c r="H2435" i="91"/>
  <c r="I2435" i="91"/>
  <c r="J2435" i="91"/>
  <c r="K2435" i="91"/>
  <c r="L2435" i="91"/>
  <c r="M2435" i="91"/>
  <c r="N2435" i="91"/>
  <c r="O2435" i="91"/>
  <c r="P2435" i="91"/>
  <c r="Q2435" i="91"/>
  <c r="C2436" i="91"/>
  <c r="D2436" i="91"/>
  <c r="E2436" i="91"/>
  <c r="F2436" i="91"/>
  <c r="G2436" i="91"/>
  <c r="H2436" i="91"/>
  <c r="I2436" i="91"/>
  <c r="J2436" i="91"/>
  <c r="K2436" i="91"/>
  <c r="L2436" i="91"/>
  <c r="M2436" i="91"/>
  <c r="N2436" i="91"/>
  <c r="O2436" i="91"/>
  <c r="P2436" i="91"/>
  <c r="Q2436" i="91"/>
  <c r="C2437" i="91"/>
  <c r="D2437" i="91"/>
  <c r="E2437" i="91"/>
  <c r="F2437" i="91"/>
  <c r="G2437" i="91"/>
  <c r="H2437" i="91"/>
  <c r="I2437" i="91"/>
  <c r="J2437" i="91"/>
  <c r="K2437" i="91"/>
  <c r="L2437" i="91"/>
  <c r="N2437" i="91"/>
  <c r="O2437" i="91"/>
  <c r="P2437" i="91"/>
  <c r="Q2437" i="91"/>
  <c r="C2438" i="91"/>
  <c r="D2438" i="91"/>
  <c r="E2438" i="91"/>
  <c r="F2438" i="91"/>
  <c r="G2438" i="91"/>
  <c r="H2438" i="91"/>
  <c r="I2438" i="91"/>
  <c r="J2438" i="91"/>
  <c r="K2438" i="91"/>
  <c r="L2438" i="91"/>
  <c r="M2438" i="91"/>
  <c r="N2438" i="91"/>
  <c r="O2438" i="91"/>
  <c r="P2438" i="91"/>
  <c r="Q2438" i="91"/>
  <c r="C2439" i="91"/>
  <c r="D2439" i="91"/>
  <c r="E2439" i="91"/>
  <c r="F2439" i="91"/>
  <c r="G2439" i="91"/>
  <c r="H2439" i="91"/>
  <c r="I2439" i="91"/>
  <c r="J2439" i="91"/>
  <c r="K2439" i="91"/>
  <c r="L2439" i="91"/>
  <c r="M2439" i="91"/>
  <c r="N2439" i="91"/>
  <c r="O2439" i="91"/>
  <c r="P2439" i="91"/>
  <c r="D2434" i="91"/>
  <c r="E2434" i="91"/>
  <c r="F2434" i="91"/>
  <c r="G2434" i="91"/>
  <c r="H2434" i="91"/>
  <c r="I2434" i="91"/>
  <c r="J2434" i="91"/>
  <c r="K2434" i="91"/>
  <c r="L2434" i="91"/>
  <c r="M2434" i="91"/>
  <c r="N2434" i="91"/>
  <c r="O2434" i="91"/>
  <c r="P2434" i="91"/>
  <c r="Q2434" i="91"/>
  <c r="Q2432" i="91"/>
  <c r="C2427" i="91"/>
  <c r="P2432" i="91"/>
  <c r="O2432" i="91"/>
  <c r="N2432" i="91"/>
  <c r="M2432" i="91"/>
  <c r="L2432" i="91"/>
  <c r="K2432" i="91"/>
  <c r="J2432" i="91"/>
  <c r="I2432" i="91"/>
  <c r="H2432" i="91"/>
  <c r="G2432" i="91"/>
  <c r="F2432" i="91"/>
  <c r="E2432" i="91"/>
  <c r="D2432" i="91"/>
  <c r="C2432" i="91"/>
  <c r="Q2431" i="91"/>
  <c r="P2431" i="91"/>
  <c r="O2431" i="91"/>
  <c r="N2431" i="91"/>
  <c r="M2431" i="91"/>
  <c r="L2431" i="91"/>
  <c r="K2431" i="91"/>
  <c r="J2431" i="91"/>
  <c r="I2431" i="91"/>
  <c r="H2431" i="91"/>
  <c r="G2431" i="91"/>
  <c r="F2431" i="91"/>
  <c r="E2431" i="91"/>
  <c r="D2431" i="91"/>
  <c r="C2431" i="91"/>
  <c r="Q2430" i="91"/>
  <c r="P2430" i="91"/>
  <c r="O2430" i="91"/>
  <c r="N2430" i="91"/>
  <c r="M2430" i="91"/>
  <c r="L2430" i="91"/>
  <c r="K2430" i="91"/>
  <c r="J2430" i="91"/>
  <c r="I2430" i="91"/>
  <c r="H2430" i="91"/>
  <c r="G2430" i="91"/>
  <c r="F2430" i="91"/>
  <c r="E2430" i="91"/>
  <c r="C2430" i="91"/>
  <c r="Q2429" i="91"/>
  <c r="P2429" i="91"/>
  <c r="O2429" i="91"/>
  <c r="N2429" i="91"/>
  <c r="M2429" i="91"/>
  <c r="L2429" i="91"/>
  <c r="K2429" i="91"/>
  <c r="J2429" i="91"/>
  <c r="I2429" i="91"/>
  <c r="H2429" i="91"/>
  <c r="G2429" i="91"/>
  <c r="F2429" i="91"/>
  <c r="E2429" i="91"/>
  <c r="D2429" i="91"/>
  <c r="C2429" i="91"/>
  <c r="Q2428" i="91"/>
  <c r="P2428" i="91"/>
  <c r="O2428" i="91"/>
  <c r="N2428" i="91"/>
  <c r="M2428" i="91"/>
  <c r="L2428" i="91"/>
  <c r="K2428" i="91"/>
  <c r="J2428" i="91"/>
  <c r="I2428" i="91"/>
  <c r="H2428" i="91"/>
  <c r="G2428" i="91"/>
  <c r="F2428" i="91"/>
  <c r="E2428" i="91"/>
  <c r="D2428" i="91"/>
  <c r="C2428" i="91"/>
  <c r="Q2427" i="91"/>
  <c r="P2427" i="91"/>
  <c r="O2427" i="91"/>
  <c r="N2427" i="91"/>
  <c r="M2427" i="91"/>
  <c r="L2427" i="91"/>
  <c r="K2427" i="91"/>
  <c r="J2427" i="91"/>
  <c r="I2427" i="91"/>
  <c r="H2427" i="91"/>
  <c r="G2427" i="91"/>
  <c r="F2427" i="91"/>
  <c r="E2427" i="91"/>
  <c r="D2427" i="91"/>
  <c r="Q2514" i="91" l="1"/>
  <c r="Q373" i="91" s="1"/>
  <c r="M2580" i="91"/>
  <c r="M385" i="91" s="1"/>
  <c r="O2558" i="91"/>
  <c r="O381" i="91" s="1"/>
  <c r="O2624" i="91"/>
  <c r="O393" i="91" s="1"/>
  <c r="Q2580" i="91"/>
  <c r="Q385" i="91" s="1"/>
  <c r="I2580" i="91"/>
  <c r="I385" i="91" s="1"/>
  <c r="M2602" i="91"/>
  <c r="M389" i="91" s="1"/>
  <c r="H2514" i="91"/>
  <c r="H373" i="91" s="1"/>
  <c r="Q2558" i="91"/>
  <c r="Q381" i="91" s="1"/>
  <c r="P2558" i="91"/>
  <c r="P381" i="91" s="1"/>
  <c r="P2580" i="91"/>
  <c r="P385" i="91" s="1"/>
  <c r="Q2602" i="91"/>
  <c r="Q389" i="91" s="1"/>
  <c r="E2624" i="91"/>
  <c r="E393" i="91" s="1"/>
  <c r="L2580" i="91"/>
  <c r="L385" i="91" s="1"/>
  <c r="J2514" i="91"/>
  <c r="J373" i="91" s="1"/>
  <c r="M2514" i="91"/>
  <c r="M373" i="91" s="1"/>
  <c r="P2470" i="91"/>
  <c r="P365" i="91" s="1"/>
  <c r="O2602" i="91"/>
  <c r="O389" i="91" s="1"/>
  <c r="K2514" i="91"/>
  <c r="K373" i="91" s="1"/>
  <c r="K2558" i="91"/>
  <c r="K381" i="91" s="1"/>
  <c r="O2470" i="91"/>
  <c r="O365" i="91" s="1"/>
  <c r="N2624" i="91"/>
  <c r="N393" i="91" s="1"/>
  <c r="O2536" i="91"/>
  <c r="O377" i="91" s="1"/>
  <c r="C2624" i="91"/>
  <c r="C393" i="91" s="1"/>
  <c r="D2514" i="91"/>
  <c r="D373" i="91" s="1"/>
  <c r="H2558" i="91"/>
  <c r="H381" i="91" s="1"/>
  <c r="I2558" i="91"/>
  <c r="I381" i="91" s="1"/>
  <c r="H2602" i="91"/>
  <c r="H389" i="91" s="1"/>
  <c r="H2536" i="91"/>
  <c r="H377" i="91" s="1"/>
  <c r="F2492" i="91"/>
  <c r="F369" i="91" s="1"/>
  <c r="G2580" i="91"/>
  <c r="G385" i="91" s="1"/>
  <c r="J2492" i="91"/>
  <c r="J369" i="91" s="1"/>
  <c r="F2580" i="91"/>
  <c r="F385" i="91" s="1"/>
  <c r="E2580" i="91"/>
  <c r="E385" i="91" s="1"/>
  <c r="F2470" i="91"/>
  <c r="F365" i="91" s="1"/>
  <c r="P2514" i="91"/>
  <c r="P373" i="91" s="1"/>
  <c r="M2492" i="91"/>
  <c r="M369" i="91" s="1"/>
  <c r="D2470" i="91"/>
  <c r="D365" i="91" s="1"/>
  <c r="J2536" i="91"/>
  <c r="J377" i="91" s="1"/>
  <c r="P2536" i="91"/>
  <c r="P377" i="91" s="1"/>
  <c r="L2514" i="91"/>
  <c r="L373" i="91" s="1"/>
  <c r="I2514" i="91"/>
  <c r="I373" i="91" s="1"/>
  <c r="I2602" i="91"/>
  <c r="I389" i="91" s="1"/>
  <c r="F2514" i="91"/>
  <c r="F373" i="91" s="1"/>
  <c r="D2602" i="91"/>
  <c r="D389" i="91" s="1"/>
  <c r="F2624" i="91"/>
  <c r="F393" i="91" s="1"/>
  <c r="G2558" i="91"/>
  <c r="G381" i="91" s="1"/>
  <c r="D2580" i="91"/>
  <c r="D385" i="91" s="1"/>
  <c r="C2558" i="91"/>
  <c r="C381" i="91" s="1"/>
  <c r="N2558" i="91"/>
  <c r="N381" i="91" s="1"/>
  <c r="F2558" i="91"/>
  <c r="F381" i="91" s="1"/>
  <c r="E2558" i="91"/>
  <c r="E381" i="91" s="1"/>
  <c r="E2514" i="91"/>
  <c r="E373" i="91" s="1"/>
  <c r="K2624" i="91"/>
  <c r="K393" i="91" s="1"/>
  <c r="D2492" i="91"/>
  <c r="D369" i="91" s="1"/>
  <c r="P2602" i="91"/>
  <c r="P389" i="91" s="1"/>
  <c r="G2624" i="91"/>
  <c r="G393" i="91" s="1"/>
  <c r="C2492" i="91"/>
  <c r="C369" i="91" s="1"/>
  <c r="L2558" i="91"/>
  <c r="L381" i="91" s="1"/>
  <c r="C2470" i="91"/>
  <c r="C365" i="91" s="1"/>
  <c r="M2558" i="91"/>
  <c r="M381" i="91" s="1"/>
  <c r="O2514" i="91"/>
  <c r="O373" i="91" s="1"/>
  <c r="N2514" i="91"/>
  <c r="N373" i="91" s="1"/>
  <c r="L2602" i="91"/>
  <c r="L389" i="91" s="1"/>
  <c r="G2492" i="91"/>
  <c r="G369" i="91" s="1"/>
  <c r="D2536" i="91"/>
  <c r="D377" i="91" s="1"/>
  <c r="N2470" i="91"/>
  <c r="N365" i="91" s="1"/>
  <c r="G2470" i="91"/>
  <c r="G365" i="91" s="1"/>
  <c r="D2558" i="91"/>
  <c r="D381" i="91" s="1"/>
  <c r="Q2492" i="91"/>
  <c r="Q369" i="91" s="1"/>
  <c r="E2492" i="91"/>
  <c r="E369" i="91" s="1"/>
  <c r="E2602" i="91"/>
  <c r="E389" i="91" s="1"/>
  <c r="O2492" i="91"/>
  <c r="O369" i="91" s="1"/>
  <c r="Q2624" i="91"/>
  <c r="Q393" i="91" s="1"/>
  <c r="G2536" i="91"/>
  <c r="G377" i="91" s="1"/>
  <c r="I2470" i="91"/>
  <c r="I365" i="91" s="1"/>
  <c r="N2602" i="91"/>
  <c r="N389" i="91" s="1"/>
  <c r="Q2536" i="91"/>
  <c r="Q377" i="91" s="1"/>
  <c r="F2536" i="91"/>
  <c r="F377" i="91" s="1"/>
  <c r="J2624" i="91"/>
  <c r="J393" i="91" s="1"/>
  <c r="P2492" i="91"/>
  <c r="P369" i="91" s="1"/>
  <c r="K2470" i="91"/>
  <c r="K365" i="91" s="1"/>
  <c r="H2492" i="91"/>
  <c r="H369" i="91" s="1"/>
  <c r="N2492" i="91"/>
  <c r="N369" i="91" s="1"/>
  <c r="N2580" i="91"/>
  <c r="N385" i="91" s="1"/>
  <c r="I2536" i="91"/>
  <c r="I377" i="91" s="1"/>
  <c r="L2536" i="91"/>
  <c r="L377" i="91" s="1"/>
  <c r="M2470" i="91"/>
  <c r="M365" i="91" s="1"/>
  <c r="L2624" i="91"/>
  <c r="L393" i="91" s="1"/>
  <c r="L2492" i="91"/>
  <c r="L369" i="91" s="1"/>
  <c r="Q2470" i="91"/>
  <c r="Q365" i="91" s="1"/>
  <c r="C2602" i="91"/>
  <c r="C389" i="91" s="1"/>
  <c r="M2447" i="91"/>
  <c r="L2447" i="91"/>
  <c r="L2470" i="91"/>
  <c r="L365" i="91" s="1"/>
  <c r="G2447" i="91"/>
  <c r="G2602" i="91"/>
  <c r="G389" i="91" s="1"/>
  <c r="E2470" i="91"/>
  <c r="E365" i="91" s="1"/>
  <c r="D2447" i="91"/>
  <c r="K2580" i="91"/>
  <c r="K385" i="91" s="1"/>
  <c r="P2624" i="91"/>
  <c r="P393" i="91" s="1"/>
  <c r="E2536" i="91"/>
  <c r="E377" i="91" s="1"/>
  <c r="M2624" i="91"/>
  <c r="M393" i="91" s="1"/>
  <c r="Q2447" i="91"/>
  <c r="I2447" i="91"/>
  <c r="I2492" i="91"/>
  <c r="I369" i="91" s="1"/>
  <c r="E2447" i="91"/>
  <c r="F2447" i="91"/>
  <c r="I2624" i="91"/>
  <c r="I393" i="91" s="1"/>
  <c r="C2580" i="91"/>
  <c r="C385" i="91" s="1"/>
  <c r="K2492" i="91"/>
  <c r="K369" i="91" s="1"/>
  <c r="O2447" i="91"/>
  <c r="J2558" i="91"/>
  <c r="J381" i="91" s="1"/>
  <c r="J2580" i="91"/>
  <c r="J385" i="91" s="1"/>
  <c r="G2514" i="91"/>
  <c r="G373" i="91" s="1"/>
  <c r="C2536" i="91"/>
  <c r="C377" i="91" s="1"/>
  <c r="K2447" i="91"/>
  <c r="F2440" i="91"/>
  <c r="H2447" i="91"/>
  <c r="E2440" i="91"/>
  <c r="D2624" i="91"/>
  <c r="D393" i="91" s="1"/>
  <c r="K2536" i="91"/>
  <c r="K377" i="91" s="1"/>
  <c r="H2470" i="91"/>
  <c r="H365" i="91" s="1"/>
  <c r="N2536" i="91"/>
  <c r="N377" i="91" s="1"/>
  <c r="J2433" i="91"/>
  <c r="G2433" i="91"/>
  <c r="K2433" i="91"/>
  <c r="O2433" i="91"/>
  <c r="J2440" i="91"/>
  <c r="H2624" i="91"/>
  <c r="H393" i="91" s="1"/>
  <c r="F2602" i="91"/>
  <c r="F389" i="91" s="1"/>
  <c r="H2433" i="91"/>
  <c r="C2447" i="91"/>
  <c r="J2602" i="91"/>
  <c r="J389" i="91" s="1"/>
  <c r="C2514" i="91"/>
  <c r="C373" i="91" s="1"/>
  <c r="C2433" i="91"/>
  <c r="F2433" i="91"/>
  <c r="J2447" i="91"/>
  <c r="P2447" i="91"/>
  <c r="P2433" i="91"/>
  <c r="M2536" i="91"/>
  <c r="M377" i="91" s="1"/>
  <c r="N2447" i="91"/>
  <c r="N2433" i="91"/>
  <c r="N2440" i="91"/>
  <c r="Q2440" i="91"/>
  <c r="D2433" i="91"/>
  <c r="L2433" i="91"/>
  <c r="I2440" i="91"/>
  <c r="E2433" i="91"/>
  <c r="I2433" i="91"/>
  <c r="M2433" i="91"/>
  <c r="Q2433" i="91"/>
  <c r="O2580" i="91"/>
  <c r="O385" i="91" s="1"/>
  <c r="J2470" i="91"/>
  <c r="J365" i="91" s="1"/>
  <c r="M2440" i="91"/>
  <c r="P2440" i="91"/>
  <c r="L2440" i="91"/>
  <c r="H2440" i="91"/>
  <c r="D2440" i="91"/>
  <c r="O2440" i="91"/>
  <c r="K2440" i="91"/>
  <c r="G2440" i="91"/>
  <c r="C2440" i="91"/>
  <c r="C2420" i="91"/>
  <c r="D2420" i="91"/>
  <c r="E2420" i="91"/>
  <c r="F2420" i="91"/>
  <c r="G2420" i="91"/>
  <c r="H2420" i="91"/>
  <c r="I2420" i="91"/>
  <c r="J2420" i="91"/>
  <c r="K2420" i="91"/>
  <c r="L2420" i="91"/>
  <c r="M2420" i="91"/>
  <c r="N2420" i="91"/>
  <c r="O2420" i="91"/>
  <c r="P2420" i="91"/>
  <c r="Q2420" i="91"/>
  <c r="C2421" i="91"/>
  <c r="D2421" i="91"/>
  <c r="E2421" i="91"/>
  <c r="F2421" i="91"/>
  <c r="G2421" i="91"/>
  <c r="H2421" i="91"/>
  <c r="I2421" i="91"/>
  <c r="J2421" i="91"/>
  <c r="K2421" i="91"/>
  <c r="L2421" i="91"/>
  <c r="M2421" i="91"/>
  <c r="N2421" i="91"/>
  <c r="O2421" i="91"/>
  <c r="P2421" i="91"/>
  <c r="Q2421" i="91"/>
  <c r="C2422" i="91"/>
  <c r="D2422" i="91"/>
  <c r="E2422" i="91"/>
  <c r="F2422" i="91"/>
  <c r="G2422" i="91"/>
  <c r="H2422" i="91"/>
  <c r="I2422" i="91"/>
  <c r="J2422" i="91"/>
  <c r="K2422" i="91"/>
  <c r="L2422" i="91"/>
  <c r="N2422" i="91"/>
  <c r="O2422" i="91"/>
  <c r="P2422" i="91"/>
  <c r="Q2422" i="91"/>
  <c r="C2423" i="91"/>
  <c r="D2423" i="91"/>
  <c r="E2423" i="91"/>
  <c r="F2423" i="91"/>
  <c r="G2423" i="91"/>
  <c r="H2423" i="91"/>
  <c r="I2423" i="91"/>
  <c r="J2423" i="91"/>
  <c r="K2423" i="91"/>
  <c r="L2423" i="91"/>
  <c r="M2423" i="91"/>
  <c r="N2423" i="91"/>
  <c r="O2423" i="91"/>
  <c r="P2423" i="91"/>
  <c r="Q2423" i="91"/>
  <c r="C2424" i="91"/>
  <c r="D2424" i="91"/>
  <c r="E2424" i="91"/>
  <c r="F2424" i="91"/>
  <c r="G2424" i="91"/>
  <c r="H2424" i="91"/>
  <c r="I2424" i="91"/>
  <c r="J2424" i="91"/>
  <c r="K2424" i="91"/>
  <c r="L2424" i="91"/>
  <c r="M2424" i="91"/>
  <c r="N2424" i="91"/>
  <c r="O2424" i="91"/>
  <c r="P2424" i="91"/>
  <c r="Q2424" i="91"/>
  <c r="D2419" i="91"/>
  <c r="E2419" i="91"/>
  <c r="F2419" i="91"/>
  <c r="G2419" i="91"/>
  <c r="H2419" i="91"/>
  <c r="I2419" i="91"/>
  <c r="J2419" i="91"/>
  <c r="K2419" i="91"/>
  <c r="L2419" i="91"/>
  <c r="M2419" i="91"/>
  <c r="N2419" i="91"/>
  <c r="O2419" i="91"/>
  <c r="P2419" i="91"/>
  <c r="Q2419" i="91"/>
  <c r="C2419" i="91"/>
  <c r="Q2417" i="91"/>
  <c r="C2412" i="91"/>
  <c r="P2417" i="91"/>
  <c r="O2417" i="91"/>
  <c r="N2417" i="91"/>
  <c r="M2417" i="91"/>
  <c r="L2417" i="91"/>
  <c r="K2417" i="91"/>
  <c r="J2417" i="91"/>
  <c r="I2417" i="91"/>
  <c r="H2417" i="91"/>
  <c r="G2417" i="91"/>
  <c r="F2417" i="91"/>
  <c r="E2417" i="91"/>
  <c r="D2417" i="91"/>
  <c r="C2417" i="91"/>
  <c r="Q2416" i="91"/>
  <c r="P2416" i="91"/>
  <c r="O2416" i="91"/>
  <c r="N2416" i="91"/>
  <c r="M2416" i="91"/>
  <c r="L2416" i="91"/>
  <c r="K2416" i="91"/>
  <c r="J2416" i="91"/>
  <c r="I2416" i="91"/>
  <c r="H2416" i="91"/>
  <c r="G2416" i="91"/>
  <c r="F2416" i="91"/>
  <c r="E2416" i="91"/>
  <c r="D2416" i="91"/>
  <c r="C2416" i="91"/>
  <c r="Q2415" i="91"/>
  <c r="P2415" i="91"/>
  <c r="O2415" i="91"/>
  <c r="N2415" i="91"/>
  <c r="M2415" i="91"/>
  <c r="L2415" i="91"/>
  <c r="K2415" i="91"/>
  <c r="J2415" i="91"/>
  <c r="I2415" i="91"/>
  <c r="H2415" i="91"/>
  <c r="G2415" i="91"/>
  <c r="E2415" i="91"/>
  <c r="D2415" i="91"/>
  <c r="C2415" i="91"/>
  <c r="Q2414" i="91"/>
  <c r="P2414" i="91"/>
  <c r="O2414" i="91"/>
  <c r="N2414" i="91"/>
  <c r="M2414" i="91"/>
  <c r="L2414" i="91"/>
  <c r="K2414" i="91"/>
  <c r="J2414" i="91"/>
  <c r="I2414" i="91"/>
  <c r="H2414" i="91"/>
  <c r="G2414" i="91"/>
  <c r="F2414" i="91"/>
  <c r="E2414" i="91"/>
  <c r="D2414" i="91"/>
  <c r="C2414" i="91"/>
  <c r="Q2413" i="91"/>
  <c r="P2413" i="91"/>
  <c r="O2413" i="91"/>
  <c r="N2413" i="91"/>
  <c r="M2413" i="91"/>
  <c r="L2413" i="91"/>
  <c r="K2413" i="91"/>
  <c r="J2413" i="91"/>
  <c r="I2413" i="91"/>
  <c r="H2413" i="91"/>
  <c r="G2413" i="91"/>
  <c r="F2413" i="91"/>
  <c r="E2413" i="91"/>
  <c r="D2413" i="91"/>
  <c r="C2413" i="91"/>
  <c r="Q2412" i="91"/>
  <c r="P2412" i="91"/>
  <c r="O2412" i="91"/>
  <c r="N2412" i="91"/>
  <c r="M2412" i="91"/>
  <c r="L2412" i="91"/>
  <c r="K2412" i="91"/>
  <c r="J2412" i="91"/>
  <c r="I2412" i="91"/>
  <c r="H2412" i="91"/>
  <c r="G2412" i="91"/>
  <c r="F2412" i="91"/>
  <c r="E2412" i="91"/>
  <c r="D2412" i="91"/>
  <c r="C2405" i="91"/>
  <c r="Q2410" i="91"/>
  <c r="P2410" i="91"/>
  <c r="O2410" i="91"/>
  <c r="N2410" i="91"/>
  <c r="M2410" i="91"/>
  <c r="L2410" i="91"/>
  <c r="K2410" i="91"/>
  <c r="J2410" i="91"/>
  <c r="I2410" i="91"/>
  <c r="H2410" i="91"/>
  <c r="G2410" i="91"/>
  <c r="F2410" i="91"/>
  <c r="E2410" i="91"/>
  <c r="D2410" i="91"/>
  <c r="C2410" i="91"/>
  <c r="Q2409" i="91"/>
  <c r="P2409" i="91"/>
  <c r="O2409" i="91"/>
  <c r="N2409" i="91"/>
  <c r="M2409" i="91"/>
  <c r="L2409" i="91"/>
  <c r="K2409" i="91"/>
  <c r="J2409" i="91"/>
  <c r="I2409" i="91"/>
  <c r="H2409" i="91"/>
  <c r="G2409" i="91"/>
  <c r="F2409" i="91"/>
  <c r="E2409" i="91"/>
  <c r="D2409" i="91"/>
  <c r="C2409" i="91"/>
  <c r="Q2408" i="91"/>
  <c r="P2408" i="91"/>
  <c r="O2408" i="91"/>
  <c r="N2408" i="91"/>
  <c r="M2408" i="91"/>
  <c r="L2408" i="91"/>
  <c r="J2408" i="91"/>
  <c r="I2408" i="91"/>
  <c r="H2408" i="91"/>
  <c r="G2408" i="91"/>
  <c r="F2408" i="91"/>
  <c r="E2408" i="91"/>
  <c r="D2408" i="91"/>
  <c r="C2408" i="91"/>
  <c r="Q2407" i="91"/>
  <c r="P2407" i="91"/>
  <c r="O2407" i="91"/>
  <c r="N2407" i="91"/>
  <c r="M2407" i="91"/>
  <c r="L2407" i="91"/>
  <c r="K2407" i="91"/>
  <c r="J2407" i="91"/>
  <c r="I2407" i="91"/>
  <c r="H2407" i="91"/>
  <c r="G2407" i="91"/>
  <c r="F2407" i="91"/>
  <c r="E2407" i="91"/>
  <c r="D2407" i="91"/>
  <c r="C2407" i="91"/>
  <c r="Q2406" i="91"/>
  <c r="P2406" i="91"/>
  <c r="O2406" i="91"/>
  <c r="N2406" i="91"/>
  <c r="M2406" i="91"/>
  <c r="L2406" i="91"/>
  <c r="K2406" i="91"/>
  <c r="J2406" i="91"/>
  <c r="I2406" i="91"/>
  <c r="H2406" i="91"/>
  <c r="G2406" i="91"/>
  <c r="F2406" i="91"/>
  <c r="E2406" i="91"/>
  <c r="D2406" i="91"/>
  <c r="C2406" i="91"/>
  <c r="Q2405" i="91"/>
  <c r="P2405" i="91"/>
  <c r="O2405" i="91"/>
  <c r="N2405" i="91"/>
  <c r="M2405" i="91"/>
  <c r="L2405" i="91"/>
  <c r="K2405" i="91"/>
  <c r="J2405" i="91"/>
  <c r="I2405" i="91"/>
  <c r="H2405" i="91"/>
  <c r="G2405" i="91"/>
  <c r="F2405" i="91"/>
  <c r="E2405" i="91"/>
  <c r="D2405" i="91"/>
  <c r="C2383" i="91"/>
  <c r="C2397" i="91"/>
  <c r="Q2402" i="91"/>
  <c r="C2398" i="91"/>
  <c r="D2398" i="91"/>
  <c r="E2398" i="91"/>
  <c r="F2398" i="91"/>
  <c r="G2398" i="91"/>
  <c r="H2398" i="91"/>
  <c r="I2398" i="91"/>
  <c r="J2398" i="91"/>
  <c r="K2398" i="91"/>
  <c r="L2398" i="91"/>
  <c r="M2398" i="91"/>
  <c r="N2398" i="91"/>
  <c r="O2398" i="91"/>
  <c r="P2398" i="91"/>
  <c r="Q2398" i="91"/>
  <c r="C2399" i="91"/>
  <c r="D2399" i="91"/>
  <c r="E2399" i="91"/>
  <c r="F2399" i="91"/>
  <c r="G2399" i="91"/>
  <c r="H2399" i="91"/>
  <c r="I2399" i="91"/>
  <c r="J2399" i="91"/>
  <c r="K2399" i="91"/>
  <c r="L2399" i="91"/>
  <c r="M2399" i="91"/>
  <c r="N2399" i="91"/>
  <c r="O2399" i="91"/>
  <c r="P2399" i="91"/>
  <c r="Q2399" i="91"/>
  <c r="C2400" i="91"/>
  <c r="D2400" i="91"/>
  <c r="E2400" i="91"/>
  <c r="F2400" i="91"/>
  <c r="H2400" i="91"/>
  <c r="I2400" i="91"/>
  <c r="J2400" i="91"/>
  <c r="K2400" i="91"/>
  <c r="L2400" i="91"/>
  <c r="M2400" i="91"/>
  <c r="N2400" i="91"/>
  <c r="O2400" i="91"/>
  <c r="P2400" i="91"/>
  <c r="Q2400" i="91"/>
  <c r="C2401" i="91"/>
  <c r="D2401" i="91"/>
  <c r="E2401" i="91"/>
  <c r="F2401" i="91"/>
  <c r="G2401" i="91"/>
  <c r="H2401" i="91"/>
  <c r="I2401" i="91"/>
  <c r="J2401" i="91"/>
  <c r="K2401" i="91"/>
  <c r="L2401" i="91"/>
  <c r="M2401" i="91"/>
  <c r="N2401" i="91"/>
  <c r="O2401" i="91"/>
  <c r="P2401" i="91"/>
  <c r="Q2401" i="91"/>
  <c r="C2402" i="91"/>
  <c r="D2402" i="91"/>
  <c r="E2402" i="91"/>
  <c r="F2402" i="91"/>
  <c r="G2402" i="91"/>
  <c r="H2402" i="91"/>
  <c r="I2402" i="91"/>
  <c r="J2402" i="91"/>
  <c r="K2402" i="91"/>
  <c r="L2402" i="91"/>
  <c r="M2402" i="91"/>
  <c r="N2402" i="91"/>
  <c r="O2402" i="91"/>
  <c r="P2402" i="91"/>
  <c r="D2397" i="91"/>
  <c r="E2397" i="91"/>
  <c r="F2397" i="91"/>
  <c r="G2397" i="91"/>
  <c r="H2397" i="91"/>
  <c r="I2397" i="91"/>
  <c r="J2397" i="91"/>
  <c r="K2397" i="91"/>
  <c r="L2397" i="91"/>
  <c r="M2397" i="91"/>
  <c r="N2397" i="91"/>
  <c r="O2397" i="91"/>
  <c r="P2397" i="91"/>
  <c r="Q2397" i="91"/>
  <c r="Q2395" i="91"/>
  <c r="C2390" i="91"/>
  <c r="C2391" i="91"/>
  <c r="D2391" i="91"/>
  <c r="E2391" i="91"/>
  <c r="F2391" i="91"/>
  <c r="G2391" i="91"/>
  <c r="H2391" i="91"/>
  <c r="I2391" i="91"/>
  <c r="J2391" i="91"/>
  <c r="K2391" i="91"/>
  <c r="L2391" i="91"/>
  <c r="M2391" i="91"/>
  <c r="N2391" i="91"/>
  <c r="O2391" i="91"/>
  <c r="P2391" i="91"/>
  <c r="Q2391" i="91"/>
  <c r="C2392" i="91"/>
  <c r="D2392" i="91"/>
  <c r="E2392" i="91"/>
  <c r="F2392" i="91"/>
  <c r="G2392" i="91"/>
  <c r="H2392" i="91"/>
  <c r="I2392" i="91"/>
  <c r="J2392" i="91"/>
  <c r="K2392" i="91"/>
  <c r="L2392" i="91"/>
  <c r="M2392" i="91"/>
  <c r="N2392" i="91"/>
  <c r="O2392" i="91"/>
  <c r="P2392" i="91"/>
  <c r="Q2392" i="91"/>
  <c r="C2393" i="91"/>
  <c r="D2393" i="91"/>
  <c r="E2393" i="91"/>
  <c r="F2393" i="91"/>
  <c r="G2393" i="91"/>
  <c r="H2393" i="91"/>
  <c r="I2393" i="91"/>
  <c r="K2393" i="91"/>
  <c r="L2393" i="91"/>
  <c r="M2393" i="91"/>
  <c r="N2393" i="91"/>
  <c r="O2393" i="91"/>
  <c r="P2393" i="91"/>
  <c r="Q2393" i="91"/>
  <c r="C2394" i="91"/>
  <c r="D2394" i="91"/>
  <c r="E2394" i="91"/>
  <c r="F2394" i="91"/>
  <c r="G2394" i="91"/>
  <c r="H2394" i="91"/>
  <c r="I2394" i="91"/>
  <c r="J2394" i="91"/>
  <c r="K2394" i="91"/>
  <c r="L2394" i="91"/>
  <c r="M2394" i="91"/>
  <c r="N2394" i="91"/>
  <c r="O2394" i="91"/>
  <c r="P2394" i="91"/>
  <c r="Q2394" i="91"/>
  <c r="C2395" i="91"/>
  <c r="D2395" i="91"/>
  <c r="E2395" i="91"/>
  <c r="F2395" i="91"/>
  <c r="G2395" i="91"/>
  <c r="H2395" i="91"/>
  <c r="I2395" i="91"/>
  <c r="J2395" i="91"/>
  <c r="K2395" i="91"/>
  <c r="L2395" i="91"/>
  <c r="M2395" i="91"/>
  <c r="N2395" i="91"/>
  <c r="O2395" i="91"/>
  <c r="P2395" i="91"/>
  <c r="D2390" i="91"/>
  <c r="E2390" i="91"/>
  <c r="F2390" i="91"/>
  <c r="G2390" i="91"/>
  <c r="H2390" i="91"/>
  <c r="I2390" i="91"/>
  <c r="J2390" i="91"/>
  <c r="K2390" i="91"/>
  <c r="L2390" i="91"/>
  <c r="M2390" i="91"/>
  <c r="N2390" i="91"/>
  <c r="O2390" i="91"/>
  <c r="P2390" i="91"/>
  <c r="Q2390" i="91"/>
  <c r="Q2388" i="91"/>
  <c r="P2388" i="91"/>
  <c r="O2388" i="91"/>
  <c r="N2388" i="91"/>
  <c r="M2388" i="91"/>
  <c r="L2388" i="91"/>
  <c r="K2388" i="91"/>
  <c r="J2388" i="91"/>
  <c r="I2388" i="91"/>
  <c r="H2388" i="91"/>
  <c r="G2388" i="91"/>
  <c r="F2388" i="91"/>
  <c r="E2388" i="91"/>
  <c r="D2388" i="91"/>
  <c r="C2388" i="91"/>
  <c r="Q2387" i="91"/>
  <c r="P2387" i="91"/>
  <c r="O2387" i="91"/>
  <c r="N2387" i="91"/>
  <c r="M2387" i="91"/>
  <c r="L2387" i="91"/>
  <c r="K2387" i="91"/>
  <c r="J2387" i="91"/>
  <c r="I2387" i="91"/>
  <c r="H2387" i="91"/>
  <c r="G2387" i="91"/>
  <c r="F2387" i="91"/>
  <c r="E2387" i="91"/>
  <c r="D2387" i="91"/>
  <c r="C2387" i="91"/>
  <c r="Q2386" i="91"/>
  <c r="P2386" i="91"/>
  <c r="O2386" i="91"/>
  <c r="N2386" i="91"/>
  <c r="M2386" i="91"/>
  <c r="L2386" i="91"/>
  <c r="K2386" i="91"/>
  <c r="J2386" i="91"/>
  <c r="I2386" i="91"/>
  <c r="H2386" i="91"/>
  <c r="G2386" i="91"/>
  <c r="F2386" i="91"/>
  <c r="E2386" i="91"/>
  <c r="D2386" i="91"/>
  <c r="C2386" i="91"/>
  <c r="Q2385" i="91"/>
  <c r="P2385" i="91"/>
  <c r="O2385" i="91"/>
  <c r="N2385" i="91"/>
  <c r="M2385" i="91"/>
  <c r="L2385" i="91"/>
  <c r="K2385" i="91"/>
  <c r="J2385" i="91"/>
  <c r="I2385" i="91"/>
  <c r="H2385" i="91"/>
  <c r="G2385" i="91"/>
  <c r="F2385" i="91"/>
  <c r="D2385" i="91"/>
  <c r="C2385" i="91"/>
  <c r="Q2384" i="91"/>
  <c r="P2384" i="91"/>
  <c r="O2384" i="91"/>
  <c r="N2384" i="91"/>
  <c r="M2384" i="91"/>
  <c r="L2384" i="91"/>
  <c r="K2384" i="91"/>
  <c r="J2384" i="91"/>
  <c r="I2384" i="91"/>
  <c r="H2384" i="91"/>
  <c r="G2384" i="91"/>
  <c r="F2384" i="91"/>
  <c r="E2384" i="91"/>
  <c r="D2384" i="91"/>
  <c r="C2384" i="91"/>
  <c r="Q2383" i="91"/>
  <c r="P2383" i="91"/>
  <c r="O2383" i="91"/>
  <c r="N2383" i="91"/>
  <c r="M2383" i="91"/>
  <c r="L2383" i="91"/>
  <c r="K2383" i="91"/>
  <c r="J2383" i="91"/>
  <c r="I2383" i="91"/>
  <c r="H2383" i="91"/>
  <c r="G2383" i="91"/>
  <c r="F2383" i="91"/>
  <c r="E2383" i="91"/>
  <c r="D2383" i="91"/>
  <c r="O2448" i="91" l="1"/>
  <c r="O361" i="91" s="1"/>
  <c r="G2448" i="91"/>
  <c r="G361" i="91" s="1"/>
  <c r="H2448" i="91"/>
  <c r="H361" i="91" s="1"/>
  <c r="M2425" i="91"/>
  <c r="P2448" i="91"/>
  <c r="P361" i="91" s="1"/>
  <c r="F2448" i="91"/>
  <c r="F361" i="91" s="1"/>
  <c r="K2418" i="91"/>
  <c r="K2448" i="91"/>
  <c r="K361" i="91" s="1"/>
  <c r="H2418" i="91"/>
  <c r="G2403" i="91"/>
  <c r="G2418" i="91"/>
  <c r="L2448" i="91"/>
  <c r="L361" i="91" s="1"/>
  <c r="E2418" i="91"/>
  <c r="F2418" i="91"/>
  <c r="C2418" i="91"/>
  <c r="E2425" i="91"/>
  <c r="N2411" i="91"/>
  <c r="L2411" i="91"/>
  <c r="P2418" i="91"/>
  <c r="Q2418" i="91"/>
  <c r="J2448" i="91"/>
  <c r="J361" i="91" s="1"/>
  <c r="E2411" i="91"/>
  <c r="E2448" i="91"/>
  <c r="E361" i="91" s="1"/>
  <c r="N2418" i="91"/>
  <c r="Q2448" i="91"/>
  <c r="Q361" i="91" s="1"/>
  <c r="I2396" i="91"/>
  <c r="I2403" i="91"/>
  <c r="C2403" i="91"/>
  <c r="I2411" i="91"/>
  <c r="Q2411" i="91"/>
  <c r="J2418" i="91"/>
  <c r="O2418" i="91"/>
  <c r="Q2425" i="91"/>
  <c r="I2425" i="91"/>
  <c r="K2425" i="91"/>
  <c r="C2448" i="91"/>
  <c r="C361" i="91" s="1"/>
  <c r="M2418" i="91"/>
  <c r="I2448" i="91"/>
  <c r="I361" i="91" s="1"/>
  <c r="F2411" i="91"/>
  <c r="D2411" i="91"/>
  <c r="O2403" i="91"/>
  <c r="N2448" i="91"/>
  <c r="N361" i="91" s="1"/>
  <c r="M2403" i="91"/>
  <c r="G2411" i="91"/>
  <c r="K2411" i="91"/>
  <c r="O2411" i="91"/>
  <c r="I2418" i="91"/>
  <c r="O2425" i="91"/>
  <c r="G2425" i="91"/>
  <c r="K2403" i="91"/>
  <c r="M2411" i="91"/>
  <c r="H2411" i="91"/>
  <c r="P2411" i="91"/>
  <c r="D2418" i="91"/>
  <c r="J2411" i="91"/>
  <c r="L2418" i="91"/>
  <c r="M2448" i="91"/>
  <c r="M361" i="91" s="1"/>
  <c r="Q2389" i="91"/>
  <c r="Q2403" i="91"/>
  <c r="D2448" i="91"/>
  <c r="D361" i="91" s="1"/>
  <c r="H2389" i="91"/>
  <c r="G2389" i="91"/>
  <c r="K2389" i="91"/>
  <c r="O2389" i="91"/>
  <c r="E2389" i="91"/>
  <c r="I2389" i="91"/>
  <c r="M2389" i="91"/>
  <c r="M2396" i="91"/>
  <c r="E2396" i="91"/>
  <c r="D2389" i="91"/>
  <c r="L2389" i="91"/>
  <c r="C2425" i="91"/>
  <c r="P2425" i="91"/>
  <c r="N2425" i="91"/>
  <c r="L2425" i="91"/>
  <c r="J2425" i="91"/>
  <c r="H2425" i="91"/>
  <c r="F2425" i="91"/>
  <c r="D2425" i="91"/>
  <c r="F2389" i="91"/>
  <c r="J2389" i="91"/>
  <c r="N2389" i="91"/>
  <c r="C2389" i="91"/>
  <c r="P2403" i="91"/>
  <c r="N2403" i="91"/>
  <c r="L2403" i="91"/>
  <c r="J2403" i="91"/>
  <c r="H2403" i="91"/>
  <c r="F2403" i="91"/>
  <c r="D2403" i="91"/>
  <c r="E2403" i="91"/>
  <c r="P2389" i="91"/>
  <c r="N2396" i="91"/>
  <c r="F2396" i="91"/>
  <c r="J2396" i="91"/>
  <c r="C2411" i="91"/>
  <c r="O2396" i="91"/>
  <c r="K2396" i="91"/>
  <c r="G2396" i="91"/>
  <c r="C2396" i="91"/>
  <c r="P2396" i="91"/>
  <c r="L2396" i="91"/>
  <c r="H2396" i="91"/>
  <c r="D2396" i="91"/>
  <c r="Q2396" i="91"/>
  <c r="C2375" i="91"/>
  <c r="Q2380" i="91"/>
  <c r="C2376" i="91"/>
  <c r="D2376" i="91"/>
  <c r="E2376" i="91"/>
  <c r="F2376" i="91"/>
  <c r="G2376" i="91"/>
  <c r="H2376" i="91"/>
  <c r="I2376" i="91"/>
  <c r="J2376" i="91"/>
  <c r="K2376" i="91"/>
  <c r="L2376" i="91"/>
  <c r="M2376" i="91"/>
  <c r="N2376" i="91"/>
  <c r="O2376" i="91"/>
  <c r="P2376" i="91"/>
  <c r="Q2376" i="91"/>
  <c r="C2377" i="91"/>
  <c r="D2377" i="91"/>
  <c r="E2377" i="91"/>
  <c r="F2377" i="91"/>
  <c r="G2377" i="91"/>
  <c r="H2377" i="91"/>
  <c r="I2377" i="91"/>
  <c r="J2377" i="91"/>
  <c r="K2377" i="91"/>
  <c r="L2377" i="91"/>
  <c r="M2377" i="91"/>
  <c r="N2377" i="91"/>
  <c r="O2377" i="91"/>
  <c r="P2377" i="91"/>
  <c r="Q2377" i="91"/>
  <c r="C2378" i="91"/>
  <c r="D2378" i="91"/>
  <c r="E2378" i="91"/>
  <c r="F2378" i="91"/>
  <c r="G2378" i="91"/>
  <c r="H2378" i="91"/>
  <c r="I2378" i="91"/>
  <c r="J2378" i="91"/>
  <c r="K2378" i="91"/>
  <c r="L2378" i="91"/>
  <c r="M2378" i="91"/>
  <c r="N2378" i="91"/>
  <c r="P2378" i="91"/>
  <c r="Q2378" i="91"/>
  <c r="C2379" i="91"/>
  <c r="D2379" i="91"/>
  <c r="E2379" i="91"/>
  <c r="F2379" i="91"/>
  <c r="G2379" i="91"/>
  <c r="H2379" i="91"/>
  <c r="I2379" i="91"/>
  <c r="J2379" i="91"/>
  <c r="K2379" i="91"/>
  <c r="L2379" i="91"/>
  <c r="M2379" i="91"/>
  <c r="N2379" i="91"/>
  <c r="O2379" i="91"/>
  <c r="P2379" i="91"/>
  <c r="Q2379" i="91"/>
  <c r="C2380" i="91"/>
  <c r="D2380" i="91"/>
  <c r="E2380" i="91"/>
  <c r="F2380" i="91"/>
  <c r="G2380" i="91"/>
  <c r="H2380" i="91"/>
  <c r="I2380" i="91"/>
  <c r="J2380" i="91"/>
  <c r="K2380" i="91"/>
  <c r="L2380" i="91"/>
  <c r="M2380" i="91"/>
  <c r="N2380" i="91"/>
  <c r="O2380" i="91"/>
  <c r="P2380" i="91"/>
  <c r="D2375" i="91"/>
  <c r="E2375" i="91"/>
  <c r="F2375" i="91"/>
  <c r="G2375" i="91"/>
  <c r="H2375" i="91"/>
  <c r="I2375" i="91"/>
  <c r="J2375" i="91"/>
  <c r="K2375" i="91"/>
  <c r="L2375" i="91"/>
  <c r="M2375" i="91"/>
  <c r="N2375" i="91"/>
  <c r="O2375" i="91"/>
  <c r="P2375" i="91"/>
  <c r="Q2375" i="91"/>
  <c r="Q2373" i="91"/>
  <c r="C2368" i="91"/>
  <c r="P2373" i="91"/>
  <c r="O2373" i="91"/>
  <c r="N2373" i="91"/>
  <c r="M2373" i="91"/>
  <c r="L2373" i="91"/>
  <c r="K2373" i="91"/>
  <c r="J2373" i="91"/>
  <c r="I2373" i="91"/>
  <c r="H2373" i="91"/>
  <c r="G2373" i="91"/>
  <c r="F2373" i="91"/>
  <c r="E2373" i="91"/>
  <c r="D2373" i="91"/>
  <c r="C2373" i="91"/>
  <c r="Q2372" i="91"/>
  <c r="P2372" i="91"/>
  <c r="O2372" i="91"/>
  <c r="N2372" i="91"/>
  <c r="M2372" i="91"/>
  <c r="L2372" i="91"/>
  <c r="K2372" i="91"/>
  <c r="J2372" i="91"/>
  <c r="I2372" i="91"/>
  <c r="H2372" i="91"/>
  <c r="G2372" i="91"/>
  <c r="F2372" i="91"/>
  <c r="E2372" i="91"/>
  <c r="D2372" i="91"/>
  <c r="C2372" i="91"/>
  <c r="Q2371" i="91"/>
  <c r="P2371" i="91"/>
  <c r="O2371" i="91"/>
  <c r="N2371" i="91"/>
  <c r="M2371" i="91"/>
  <c r="L2371" i="91"/>
  <c r="K2371" i="91"/>
  <c r="J2371" i="91"/>
  <c r="I2371" i="91"/>
  <c r="H2371" i="91"/>
  <c r="G2371" i="91"/>
  <c r="F2371" i="91"/>
  <c r="E2371" i="91"/>
  <c r="D2371" i="91"/>
  <c r="C2371" i="91"/>
  <c r="Q2370" i="91"/>
  <c r="P2370" i="91"/>
  <c r="O2370" i="91"/>
  <c r="N2370" i="91"/>
  <c r="M2370" i="91"/>
  <c r="L2370" i="91"/>
  <c r="K2370" i="91"/>
  <c r="J2370" i="91"/>
  <c r="I2370" i="91"/>
  <c r="H2370" i="91"/>
  <c r="G2370" i="91"/>
  <c r="F2370" i="91"/>
  <c r="E2370" i="91"/>
  <c r="C2370" i="91"/>
  <c r="Q2369" i="91"/>
  <c r="P2369" i="91"/>
  <c r="O2369" i="91"/>
  <c r="N2369" i="91"/>
  <c r="M2369" i="91"/>
  <c r="L2369" i="91"/>
  <c r="K2369" i="91"/>
  <c r="J2369" i="91"/>
  <c r="I2369" i="91"/>
  <c r="H2369" i="91"/>
  <c r="G2369" i="91"/>
  <c r="F2369" i="91"/>
  <c r="E2369" i="91"/>
  <c r="D2369" i="91"/>
  <c r="C2369" i="91"/>
  <c r="Q2368" i="91"/>
  <c r="P2368" i="91"/>
  <c r="O2368" i="91"/>
  <c r="N2368" i="91"/>
  <c r="M2368" i="91"/>
  <c r="L2368" i="91"/>
  <c r="K2368" i="91"/>
  <c r="J2368" i="91"/>
  <c r="I2368" i="91"/>
  <c r="H2368" i="91"/>
  <c r="G2368" i="91"/>
  <c r="F2368" i="91"/>
  <c r="E2368" i="91"/>
  <c r="D2368" i="91"/>
  <c r="Q2366" i="91"/>
  <c r="C2361" i="91"/>
  <c r="P2366" i="91"/>
  <c r="O2366" i="91"/>
  <c r="N2366" i="91"/>
  <c r="M2366" i="91"/>
  <c r="L2366" i="91"/>
  <c r="K2366" i="91"/>
  <c r="J2366" i="91"/>
  <c r="I2366" i="91"/>
  <c r="H2366" i="91"/>
  <c r="G2366" i="91"/>
  <c r="F2366" i="91"/>
  <c r="E2366" i="91"/>
  <c r="D2366" i="91"/>
  <c r="C2366" i="91"/>
  <c r="P2365" i="91"/>
  <c r="O2365" i="91"/>
  <c r="N2365" i="91"/>
  <c r="M2365" i="91"/>
  <c r="L2365" i="91"/>
  <c r="K2365" i="91"/>
  <c r="J2365" i="91"/>
  <c r="I2365" i="91"/>
  <c r="H2365" i="91"/>
  <c r="G2365" i="91"/>
  <c r="F2365" i="91"/>
  <c r="E2365" i="91"/>
  <c r="D2365" i="91"/>
  <c r="C2365" i="91"/>
  <c r="Q2364" i="91"/>
  <c r="P2364" i="91"/>
  <c r="O2364" i="91"/>
  <c r="N2364" i="91"/>
  <c r="M2364" i="91"/>
  <c r="L2364" i="91"/>
  <c r="K2364" i="91"/>
  <c r="J2364" i="91"/>
  <c r="I2364" i="91"/>
  <c r="H2364" i="91"/>
  <c r="G2364" i="91"/>
  <c r="F2364" i="91"/>
  <c r="E2364" i="91"/>
  <c r="D2364" i="91"/>
  <c r="C2364" i="91"/>
  <c r="Q2363" i="91"/>
  <c r="P2363" i="91"/>
  <c r="O2363" i="91"/>
  <c r="N2363" i="91"/>
  <c r="M2363" i="91"/>
  <c r="L2363" i="91"/>
  <c r="K2363" i="91"/>
  <c r="J2363" i="91"/>
  <c r="I2363" i="91"/>
  <c r="H2363" i="91"/>
  <c r="G2363" i="91"/>
  <c r="F2363" i="91"/>
  <c r="E2363" i="91"/>
  <c r="D2363" i="91"/>
  <c r="C2363" i="91"/>
  <c r="Q2362" i="91"/>
  <c r="P2362" i="91"/>
  <c r="O2362" i="91"/>
  <c r="N2362" i="91"/>
  <c r="M2362" i="91"/>
  <c r="L2362" i="91"/>
  <c r="K2362" i="91"/>
  <c r="J2362" i="91"/>
  <c r="I2362" i="91"/>
  <c r="H2362" i="91"/>
  <c r="G2362" i="91"/>
  <c r="F2362" i="91"/>
  <c r="E2362" i="91"/>
  <c r="D2362" i="91"/>
  <c r="C2362" i="91"/>
  <c r="Q2361" i="91"/>
  <c r="P2361" i="91"/>
  <c r="O2361" i="91"/>
  <c r="N2361" i="91"/>
  <c r="M2361" i="91"/>
  <c r="L2361" i="91"/>
  <c r="K2361" i="91"/>
  <c r="J2361" i="91"/>
  <c r="I2361" i="91"/>
  <c r="H2361" i="91"/>
  <c r="G2361" i="91"/>
  <c r="F2361" i="91"/>
  <c r="E2361" i="91"/>
  <c r="D2361" i="91"/>
  <c r="C2354" i="91"/>
  <c r="D2354" i="91"/>
  <c r="E2354" i="91"/>
  <c r="F2354" i="91"/>
  <c r="G2354" i="91"/>
  <c r="H2354" i="91"/>
  <c r="I2354" i="91"/>
  <c r="J2354" i="91"/>
  <c r="K2354" i="91"/>
  <c r="L2354" i="91"/>
  <c r="M2354" i="91"/>
  <c r="N2354" i="91"/>
  <c r="O2354" i="91"/>
  <c r="P2354" i="91"/>
  <c r="Q2354" i="91"/>
  <c r="C2355" i="91"/>
  <c r="D2355" i="91"/>
  <c r="E2355" i="91"/>
  <c r="F2355" i="91"/>
  <c r="G2355" i="91"/>
  <c r="H2355" i="91"/>
  <c r="I2355" i="91"/>
  <c r="J2355" i="91"/>
  <c r="K2355" i="91"/>
  <c r="L2355" i="91"/>
  <c r="M2355" i="91"/>
  <c r="N2355" i="91"/>
  <c r="O2355" i="91"/>
  <c r="P2355" i="91"/>
  <c r="Q2355" i="91"/>
  <c r="D2356" i="91"/>
  <c r="E2356" i="91"/>
  <c r="F2356" i="91"/>
  <c r="G2356" i="91"/>
  <c r="H2356" i="91"/>
  <c r="I2356" i="91"/>
  <c r="J2356" i="91"/>
  <c r="K2356" i="91"/>
  <c r="L2356" i="91"/>
  <c r="M2356" i="91"/>
  <c r="N2356" i="91"/>
  <c r="O2356" i="91"/>
  <c r="P2356" i="91"/>
  <c r="Q2356" i="91"/>
  <c r="C2357" i="91"/>
  <c r="D2357" i="91"/>
  <c r="E2357" i="91"/>
  <c r="F2357" i="91"/>
  <c r="G2357" i="91"/>
  <c r="H2357" i="91"/>
  <c r="I2357" i="91"/>
  <c r="J2357" i="91"/>
  <c r="K2357" i="91"/>
  <c r="L2357" i="91"/>
  <c r="M2357" i="91"/>
  <c r="N2357" i="91"/>
  <c r="O2357" i="91"/>
  <c r="P2357" i="91"/>
  <c r="Q2357" i="91"/>
  <c r="C2358" i="91"/>
  <c r="D2358" i="91"/>
  <c r="E2358" i="91"/>
  <c r="F2358" i="91"/>
  <c r="G2358" i="91"/>
  <c r="H2358" i="91"/>
  <c r="I2358" i="91"/>
  <c r="J2358" i="91"/>
  <c r="K2358" i="91"/>
  <c r="L2358" i="91"/>
  <c r="M2358" i="91"/>
  <c r="N2358" i="91"/>
  <c r="O2358" i="91"/>
  <c r="P2358" i="91"/>
  <c r="Q2358" i="91"/>
  <c r="D2353" i="91"/>
  <c r="E2353" i="91"/>
  <c r="F2353" i="91"/>
  <c r="G2353" i="91"/>
  <c r="H2353" i="91"/>
  <c r="I2353" i="91"/>
  <c r="J2353" i="91"/>
  <c r="K2353" i="91"/>
  <c r="L2353" i="91"/>
  <c r="M2353" i="91"/>
  <c r="N2353" i="91"/>
  <c r="O2353" i="91"/>
  <c r="P2353" i="91"/>
  <c r="Q2353" i="91"/>
  <c r="C2353" i="91"/>
  <c r="Q2351" i="91"/>
  <c r="C2347" i="91"/>
  <c r="D2347" i="91"/>
  <c r="E2347" i="91"/>
  <c r="F2347" i="91"/>
  <c r="G2347" i="91"/>
  <c r="H2347" i="91"/>
  <c r="I2347" i="91"/>
  <c r="J2347" i="91"/>
  <c r="K2347" i="91"/>
  <c r="L2347" i="91"/>
  <c r="M2347" i="91"/>
  <c r="N2347" i="91"/>
  <c r="O2347" i="91"/>
  <c r="P2347" i="91"/>
  <c r="Q2347" i="91"/>
  <c r="C2348" i="91"/>
  <c r="D2348" i="91"/>
  <c r="E2348" i="91"/>
  <c r="F2348" i="91"/>
  <c r="G2348" i="91"/>
  <c r="H2348" i="91"/>
  <c r="I2348" i="91"/>
  <c r="J2348" i="91"/>
  <c r="K2348" i="91"/>
  <c r="L2348" i="91"/>
  <c r="M2348" i="91"/>
  <c r="N2348" i="91"/>
  <c r="O2348" i="91"/>
  <c r="P2348" i="91"/>
  <c r="Q2348" i="91"/>
  <c r="D2349" i="91"/>
  <c r="E2349" i="91"/>
  <c r="F2349" i="91"/>
  <c r="G2349" i="91"/>
  <c r="H2349" i="91"/>
  <c r="I2349" i="91"/>
  <c r="J2349" i="91"/>
  <c r="K2349" i="91"/>
  <c r="L2349" i="91"/>
  <c r="M2349" i="91"/>
  <c r="N2349" i="91"/>
  <c r="O2349" i="91"/>
  <c r="P2349" i="91"/>
  <c r="Q2349" i="91"/>
  <c r="C2350" i="91"/>
  <c r="D2350" i="91"/>
  <c r="E2350" i="91"/>
  <c r="F2350" i="91"/>
  <c r="G2350" i="91"/>
  <c r="H2350" i="91"/>
  <c r="I2350" i="91"/>
  <c r="J2350" i="91"/>
  <c r="K2350" i="91"/>
  <c r="L2350" i="91"/>
  <c r="M2350" i="91"/>
  <c r="N2350" i="91"/>
  <c r="O2350" i="91"/>
  <c r="P2350" i="91"/>
  <c r="Q2350" i="91"/>
  <c r="C2351" i="91"/>
  <c r="D2351" i="91"/>
  <c r="E2351" i="91"/>
  <c r="F2351" i="91"/>
  <c r="G2351" i="91"/>
  <c r="H2351" i="91"/>
  <c r="I2351" i="91"/>
  <c r="J2351" i="91"/>
  <c r="K2351" i="91"/>
  <c r="L2351" i="91"/>
  <c r="M2351" i="91"/>
  <c r="N2351" i="91"/>
  <c r="O2351" i="91"/>
  <c r="P2351" i="91"/>
  <c r="D2346" i="91"/>
  <c r="E2346" i="91"/>
  <c r="F2346" i="91"/>
  <c r="G2346" i="91"/>
  <c r="H2346" i="91"/>
  <c r="I2346" i="91"/>
  <c r="J2346" i="91"/>
  <c r="K2346" i="91"/>
  <c r="L2346" i="91"/>
  <c r="M2346" i="91"/>
  <c r="N2346" i="91"/>
  <c r="O2346" i="91"/>
  <c r="P2346" i="91"/>
  <c r="Q2346" i="91"/>
  <c r="C2346" i="91"/>
  <c r="Q2344" i="91"/>
  <c r="C2339" i="91"/>
  <c r="P2344" i="91"/>
  <c r="O2344" i="91"/>
  <c r="N2344" i="91"/>
  <c r="M2344" i="91"/>
  <c r="L2344" i="91"/>
  <c r="K2344" i="91"/>
  <c r="J2344" i="91"/>
  <c r="I2344" i="91"/>
  <c r="H2344" i="91"/>
  <c r="G2344" i="91"/>
  <c r="F2344" i="91"/>
  <c r="E2344" i="91"/>
  <c r="D2344" i="91"/>
  <c r="C2344" i="91"/>
  <c r="Q2343" i="91"/>
  <c r="P2343" i="91"/>
  <c r="O2343" i="91"/>
  <c r="N2343" i="91"/>
  <c r="M2343" i="91"/>
  <c r="L2343" i="91"/>
  <c r="K2343" i="91"/>
  <c r="J2343" i="91"/>
  <c r="I2343" i="91"/>
  <c r="H2343" i="91"/>
  <c r="G2343" i="91"/>
  <c r="F2343" i="91"/>
  <c r="E2343" i="91"/>
  <c r="D2343" i="91"/>
  <c r="C2343" i="91"/>
  <c r="Q2342" i="91"/>
  <c r="P2342" i="91"/>
  <c r="O2342" i="91"/>
  <c r="N2342" i="91"/>
  <c r="M2342" i="91"/>
  <c r="L2342" i="91"/>
  <c r="K2342" i="91"/>
  <c r="J2342" i="91"/>
  <c r="I2342" i="91"/>
  <c r="H2342" i="91"/>
  <c r="G2342" i="91"/>
  <c r="F2342" i="91"/>
  <c r="E2342" i="91"/>
  <c r="D2342" i="91"/>
  <c r="C2342" i="91"/>
  <c r="Q2341" i="91"/>
  <c r="P2341" i="91"/>
  <c r="O2341" i="91"/>
  <c r="N2341" i="91"/>
  <c r="M2341" i="91"/>
  <c r="L2341" i="91"/>
  <c r="K2341" i="91"/>
  <c r="J2341" i="91"/>
  <c r="I2341" i="91"/>
  <c r="H2341" i="91"/>
  <c r="G2341" i="91"/>
  <c r="F2341" i="91"/>
  <c r="E2341" i="91"/>
  <c r="D2341" i="91"/>
  <c r="Q2340" i="91"/>
  <c r="P2340" i="91"/>
  <c r="O2340" i="91"/>
  <c r="N2340" i="91"/>
  <c r="M2340" i="91"/>
  <c r="L2340" i="91"/>
  <c r="K2340" i="91"/>
  <c r="J2340" i="91"/>
  <c r="I2340" i="91"/>
  <c r="H2340" i="91"/>
  <c r="G2340" i="91"/>
  <c r="F2340" i="91"/>
  <c r="E2340" i="91"/>
  <c r="D2340" i="91"/>
  <c r="C2340" i="91"/>
  <c r="Q2339" i="91"/>
  <c r="P2339" i="91"/>
  <c r="O2339" i="91"/>
  <c r="N2339" i="91"/>
  <c r="M2339" i="91"/>
  <c r="L2339" i="91"/>
  <c r="K2339" i="91"/>
  <c r="J2339" i="91"/>
  <c r="I2339" i="91"/>
  <c r="H2339" i="91"/>
  <c r="G2339" i="91"/>
  <c r="F2339" i="91"/>
  <c r="E2339" i="91"/>
  <c r="D2339" i="91"/>
  <c r="Q2336" i="91"/>
  <c r="C2332" i="91"/>
  <c r="D2332" i="91"/>
  <c r="E2332" i="91"/>
  <c r="F2332" i="91"/>
  <c r="G2332" i="91"/>
  <c r="H2332" i="91"/>
  <c r="I2332" i="91"/>
  <c r="J2332" i="91"/>
  <c r="K2332" i="91"/>
  <c r="L2332" i="91"/>
  <c r="M2332" i="91"/>
  <c r="N2332" i="91"/>
  <c r="O2332" i="91"/>
  <c r="P2332" i="91"/>
  <c r="Q2332" i="91"/>
  <c r="D2333" i="91"/>
  <c r="E2333" i="91"/>
  <c r="F2333" i="91"/>
  <c r="G2333" i="91"/>
  <c r="H2333" i="91"/>
  <c r="I2333" i="91"/>
  <c r="J2333" i="91"/>
  <c r="K2333" i="91"/>
  <c r="L2333" i="91"/>
  <c r="M2333" i="91"/>
  <c r="N2333" i="91"/>
  <c r="O2333" i="91"/>
  <c r="P2333" i="91"/>
  <c r="Q2333" i="91"/>
  <c r="C2334" i="91"/>
  <c r="D2334" i="91"/>
  <c r="E2334" i="91"/>
  <c r="F2334" i="91"/>
  <c r="G2334" i="91"/>
  <c r="H2334" i="91"/>
  <c r="I2334" i="91"/>
  <c r="J2334" i="91"/>
  <c r="K2334" i="91"/>
  <c r="L2334" i="91"/>
  <c r="M2334" i="91"/>
  <c r="N2334" i="91"/>
  <c r="O2334" i="91"/>
  <c r="P2334" i="91"/>
  <c r="Q2334" i="91"/>
  <c r="C2335" i="91"/>
  <c r="D2335" i="91"/>
  <c r="E2335" i="91"/>
  <c r="F2335" i="91"/>
  <c r="G2335" i="91"/>
  <c r="H2335" i="91"/>
  <c r="I2335" i="91"/>
  <c r="J2335" i="91"/>
  <c r="K2335" i="91"/>
  <c r="L2335" i="91"/>
  <c r="M2335" i="91"/>
  <c r="N2335" i="91"/>
  <c r="O2335" i="91"/>
  <c r="P2335" i="91"/>
  <c r="Q2335" i="91"/>
  <c r="C2336" i="91"/>
  <c r="D2336" i="91"/>
  <c r="E2336" i="91"/>
  <c r="F2336" i="91"/>
  <c r="G2336" i="91"/>
  <c r="H2336" i="91"/>
  <c r="I2336" i="91"/>
  <c r="J2336" i="91"/>
  <c r="K2336" i="91"/>
  <c r="L2336" i="91"/>
  <c r="M2336" i="91"/>
  <c r="N2336" i="91"/>
  <c r="O2336" i="91"/>
  <c r="P2336" i="91"/>
  <c r="D2331" i="91"/>
  <c r="E2331" i="91"/>
  <c r="F2331" i="91"/>
  <c r="G2331" i="91"/>
  <c r="H2331" i="91"/>
  <c r="I2331" i="91"/>
  <c r="J2331" i="91"/>
  <c r="K2331" i="91"/>
  <c r="L2331" i="91"/>
  <c r="M2331" i="91"/>
  <c r="N2331" i="91"/>
  <c r="O2331" i="91"/>
  <c r="P2331" i="91"/>
  <c r="Q2331" i="91"/>
  <c r="C2331" i="91"/>
  <c r="Q2329" i="91"/>
  <c r="C2324" i="91"/>
  <c r="P2329" i="91"/>
  <c r="O2329" i="91"/>
  <c r="N2329" i="91"/>
  <c r="M2329" i="91"/>
  <c r="L2329" i="91"/>
  <c r="K2329" i="91"/>
  <c r="J2329" i="91"/>
  <c r="I2329" i="91"/>
  <c r="H2329" i="91"/>
  <c r="G2329" i="91"/>
  <c r="F2329" i="91"/>
  <c r="E2329" i="91"/>
  <c r="D2329" i="91"/>
  <c r="C2329" i="91"/>
  <c r="Q2328" i="91"/>
  <c r="P2328" i="91"/>
  <c r="O2328" i="91"/>
  <c r="N2328" i="91"/>
  <c r="M2328" i="91"/>
  <c r="L2328" i="91"/>
  <c r="K2328" i="91"/>
  <c r="J2328" i="91"/>
  <c r="I2328" i="91"/>
  <c r="H2328" i="91"/>
  <c r="G2328" i="91"/>
  <c r="F2328" i="91"/>
  <c r="E2328" i="91"/>
  <c r="D2328" i="91"/>
  <c r="C2328" i="91"/>
  <c r="Q2327" i="91"/>
  <c r="P2327" i="91"/>
  <c r="O2327" i="91"/>
  <c r="N2327" i="91"/>
  <c r="M2327" i="91"/>
  <c r="L2327" i="91"/>
  <c r="K2327" i="91"/>
  <c r="J2327" i="91"/>
  <c r="I2327" i="91"/>
  <c r="H2327" i="91"/>
  <c r="G2327" i="91"/>
  <c r="F2327" i="91"/>
  <c r="E2327" i="91"/>
  <c r="D2327" i="91"/>
  <c r="C2327" i="91"/>
  <c r="Q2326" i="91"/>
  <c r="P2326" i="91"/>
  <c r="O2326" i="91"/>
  <c r="N2326" i="91"/>
  <c r="M2326" i="91"/>
  <c r="L2326" i="91"/>
  <c r="K2326" i="91"/>
  <c r="J2326" i="91"/>
  <c r="I2326" i="91"/>
  <c r="H2326" i="91"/>
  <c r="G2326" i="91"/>
  <c r="F2326" i="91"/>
  <c r="E2326" i="91"/>
  <c r="D2326" i="91"/>
  <c r="Q2325" i="91"/>
  <c r="P2325" i="91"/>
  <c r="O2325" i="91"/>
  <c r="N2325" i="91"/>
  <c r="M2325" i="91"/>
  <c r="L2325" i="91"/>
  <c r="K2325" i="91"/>
  <c r="J2325" i="91"/>
  <c r="I2325" i="91"/>
  <c r="H2325" i="91"/>
  <c r="G2325" i="91"/>
  <c r="F2325" i="91"/>
  <c r="E2325" i="91"/>
  <c r="D2325" i="91"/>
  <c r="C2325" i="91"/>
  <c r="Q2324" i="91"/>
  <c r="P2324" i="91"/>
  <c r="O2324" i="91"/>
  <c r="N2324" i="91"/>
  <c r="M2324" i="91"/>
  <c r="L2324" i="91"/>
  <c r="K2324" i="91"/>
  <c r="J2324" i="91"/>
  <c r="I2324" i="91"/>
  <c r="H2324" i="91"/>
  <c r="G2324" i="91"/>
  <c r="F2324" i="91"/>
  <c r="E2324" i="91"/>
  <c r="D2324" i="91"/>
  <c r="Q2322" i="91"/>
  <c r="C2317" i="91"/>
  <c r="P2322" i="91"/>
  <c r="O2322" i="91"/>
  <c r="N2322" i="91"/>
  <c r="M2322" i="91"/>
  <c r="L2322" i="91"/>
  <c r="K2322" i="91"/>
  <c r="J2322" i="91"/>
  <c r="I2322" i="91"/>
  <c r="H2322" i="91"/>
  <c r="G2322" i="91"/>
  <c r="F2322" i="91"/>
  <c r="E2322" i="91"/>
  <c r="D2322" i="91"/>
  <c r="C2322" i="91"/>
  <c r="Q2321" i="91"/>
  <c r="P2321" i="91"/>
  <c r="O2321" i="91"/>
  <c r="N2321" i="91"/>
  <c r="M2321" i="91"/>
  <c r="L2321" i="91"/>
  <c r="K2321" i="91"/>
  <c r="J2321" i="91"/>
  <c r="I2321" i="91"/>
  <c r="H2321" i="91"/>
  <c r="G2321" i="91"/>
  <c r="F2321" i="91"/>
  <c r="E2321" i="91"/>
  <c r="D2321" i="91"/>
  <c r="C2321" i="91"/>
  <c r="Q2320" i="91"/>
  <c r="P2320" i="91"/>
  <c r="O2320" i="91"/>
  <c r="N2320" i="91"/>
  <c r="M2320" i="91"/>
  <c r="L2320" i="91"/>
  <c r="K2320" i="91"/>
  <c r="J2320" i="91"/>
  <c r="I2320" i="91"/>
  <c r="H2320" i="91"/>
  <c r="G2320" i="91"/>
  <c r="F2320" i="91"/>
  <c r="E2320" i="91"/>
  <c r="D2320" i="91"/>
  <c r="C2320" i="91"/>
  <c r="Q2319" i="91"/>
  <c r="P2319" i="91"/>
  <c r="O2319" i="91"/>
  <c r="N2319" i="91"/>
  <c r="M2319" i="91"/>
  <c r="L2319" i="91"/>
  <c r="K2319" i="91"/>
  <c r="J2319" i="91"/>
  <c r="I2319" i="91"/>
  <c r="H2319" i="91"/>
  <c r="G2319" i="91"/>
  <c r="F2319" i="91"/>
  <c r="E2319" i="91"/>
  <c r="D2319" i="91"/>
  <c r="C2319" i="91"/>
  <c r="Q2318" i="91"/>
  <c r="P2318" i="91"/>
  <c r="O2318" i="91"/>
  <c r="N2318" i="91"/>
  <c r="M2318" i="91"/>
  <c r="L2318" i="91"/>
  <c r="K2318" i="91"/>
  <c r="J2318" i="91"/>
  <c r="I2318" i="91"/>
  <c r="H2318" i="91"/>
  <c r="G2318" i="91"/>
  <c r="F2318" i="91"/>
  <c r="E2318" i="91"/>
  <c r="D2318" i="91"/>
  <c r="Q2317" i="91"/>
  <c r="P2317" i="91"/>
  <c r="O2317" i="91"/>
  <c r="N2317" i="91"/>
  <c r="M2317" i="91"/>
  <c r="L2317" i="91"/>
  <c r="K2317" i="91"/>
  <c r="J2317" i="91"/>
  <c r="I2317" i="91"/>
  <c r="H2317" i="91"/>
  <c r="G2317" i="91"/>
  <c r="F2317" i="91"/>
  <c r="E2317" i="91"/>
  <c r="D2317" i="91"/>
  <c r="C2310" i="91"/>
  <c r="Q2314" i="91"/>
  <c r="D2310" i="91"/>
  <c r="E2310" i="91"/>
  <c r="F2310" i="91"/>
  <c r="G2310" i="91"/>
  <c r="H2310" i="91"/>
  <c r="I2310" i="91"/>
  <c r="J2310" i="91"/>
  <c r="K2310" i="91"/>
  <c r="L2310" i="91"/>
  <c r="M2310" i="91"/>
  <c r="N2310" i="91"/>
  <c r="O2310" i="91"/>
  <c r="P2310" i="91"/>
  <c r="Q2310" i="91"/>
  <c r="C2311" i="91"/>
  <c r="D2311" i="91"/>
  <c r="E2311" i="91"/>
  <c r="F2311" i="91"/>
  <c r="G2311" i="91"/>
  <c r="H2311" i="91"/>
  <c r="I2311" i="91"/>
  <c r="J2311" i="91"/>
  <c r="K2311" i="91"/>
  <c r="L2311" i="91"/>
  <c r="M2311" i="91"/>
  <c r="N2311" i="91"/>
  <c r="O2311" i="91"/>
  <c r="P2311" i="91"/>
  <c r="Q2311" i="91"/>
  <c r="C2312" i="91"/>
  <c r="D2312" i="91"/>
  <c r="E2312" i="91"/>
  <c r="F2312" i="91"/>
  <c r="G2312" i="91"/>
  <c r="H2312" i="91"/>
  <c r="I2312" i="91"/>
  <c r="J2312" i="91"/>
  <c r="K2312" i="91"/>
  <c r="L2312" i="91"/>
  <c r="M2312" i="91"/>
  <c r="N2312" i="91"/>
  <c r="O2312" i="91"/>
  <c r="P2312" i="91"/>
  <c r="Q2312" i="91"/>
  <c r="C2313" i="91"/>
  <c r="D2313" i="91"/>
  <c r="E2313" i="91"/>
  <c r="F2313" i="91"/>
  <c r="G2313" i="91"/>
  <c r="H2313" i="91"/>
  <c r="I2313" i="91"/>
  <c r="J2313" i="91"/>
  <c r="K2313" i="91"/>
  <c r="L2313" i="91"/>
  <c r="M2313" i="91"/>
  <c r="N2313" i="91"/>
  <c r="O2313" i="91"/>
  <c r="P2313" i="91"/>
  <c r="Q2313" i="91"/>
  <c r="C2314" i="91"/>
  <c r="D2314" i="91"/>
  <c r="E2314" i="91"/>
  <c r="F2314" i="91"/>
  <c r="G2314" i="91"/>
  <c r="H2314" i="91"/>
  <c r="I2314" i="91"/>
  <c r="J2314" i="91"/>
  <c r="K2314" i="91"/>
  <c r="L2314" i="91"/>
  <c r="M2314" i="91"/>
  <c r="N2314" i="91"/>
  <c r="O2314" i="91"/>
  <c r="P2314" i="91"/>
  <c r="D2309" i="91"/>
  <c r="E2309" i="91"/>
  <c r="F2309" i="91"/>
  <c r="G2309" i="91"/>
  <c r="H2309" i="91"/>
  <c r="I2309" i="91"/>
  <c r="J2309" i="91"/>
  <c r="K2309" i="91"/>
  <c r="L2309" i="91"/>
  <c r="M2309" i="91"/>
  <c r="N2309" i="91"/>
  <c r="O2309" i="91"/>
  <c r="P2309" i="91"/>
  <c r="Q2309" i="91"/>
  <c r="Q2307" i="91"/>
  <c r="C2303" i="91"/>
  <c r="D2303" i="91"/>
  <c r="E2303" i="91"/>
  <c r="F2303" i="91"/>
  <c r="G2303" i="91"/>
  <c r="H2303" i="91"/>
  <c r="I2303" i="91"/>
  <c r="J2303" i="91"/>
  <c r="K2303" i="91"/>
  <c r="L2303" i="91"/>
  <c r="M2303" i="91"/>
  <c r="N2303" i="91"/>
  <c r="O2303" i="91"/>
  <c r="P2303" i="91"/>
  <c r="Q2303" i="91"/>
  <c r="C2304" i="91"/>
  <c r="D2304" i="91"/>
  <c r="E2304" i="91"/>
  <c r="F2304" i="91"/>
  <c r="G2304" i="91"/>
  <c r="H2304" i="91"/>
  <c r="I2304" i="91"/>
  <c r="J2304" i="91"/>
  <c r="K2304" i="91"/>
  <c r="L2304" i="91"/>
  <c r="M2304" i="91"/>
  <c r="N2304" i="91"/>
  <c r="O2304" i="91"/>
  <c r="P2304" i="91"/>
  <c r="Q2304" i="91"/>
  <c r="C2305" i="91"/>
  <c r="D2305" i="91"/>
  <c r="E2305" i="91"/>
  <c r="F2305" i="91"/>
  <c r="G2305" i="91"/>
  <c r="H2305" i="91"/>
  <c r="I2305" i="91"/>
  <c r="J2305" i="91"/>
  <c r="K2305" i="91"/>
  <c r="L2305" i="91"/>
  <c r="M2305" i="91"/>
  <c r="N2305" i="91"/>
  <c r="O2305" i="91"/>
  <c r="P2305" i="91"/>
  <c r="Q2305" i="91"/>
  <c r="C2306" i="91"/>
  <c r="D2306" i="91"/>
  <c r="E2306" i="91"/>
  <c r="F2306" i="91"/>
  <c r="G2306" i="91"/>
  <c r="H2306" i="91"/>
  <c r="I2306" i="91"/>
  <c r="J2306" i="91"/>
  <c r="K2306" i="91"/>
  <c r="L2306" i="91"/>
  <c r="M2306" i="91"/>
  <c r="N2306" i="91"/>
  <c r="O2306" i="91"/>
  <c r="P2306" i="91"/>
  <c r="Q2306" i="91"/>
  <c r="C2307" i="91"/>
  <c r="D2307" i="91"/>
  <c r="E2307" i="91"/>
  <c r="F2307" i="91"/>
  <c r="G2307" i="91"/>
  <c r="H2307" i="91"/>
  <c r="I2307" i="91"/>
  <c r="J2307" i="91"/>
  <c r="K2307" i="91"/>
  <c r="L2307" i="91"/>
  <c r="M2307" i="91"/>
  <c r="N2307" i="91"/>
  <c r="O2307" i="91"/>
  <c r="P2307" i="91"/>
  <c r="D2302" i="91"/>
  <c r="E2302" i="91"/>
  <c r="F2302" i="91"/>
  <c r="G2302" i="91"/>
  <c r="H2302" i="91"/>
  <c r="I2302" i="91"/>
  <c r="J2302" i="91"/>
  <c r="K2302" i="91"/>
  <c r="L2302" i="91"/>
  <c r="M2302" i="91"/>
  <c r="N2302" i="91"/>
  <c r="O2302" i="91"/>
  <c r="P2302" i="91"/>
  <c r="Q2302" i="91"/>
  <c r="Q2300" i="91"/>
  <c r="P2300" i="91"/>
  <c r="O2300" i="91"/>
  <c r="N2300" i="91"/>
  <c r="M2300" i="91"/>
  <c r="L2300" i="91"/>
  <c r="K2300" i="91"/>
  <c r="J2300" i="91"/>
  <c r="I2300" i="91"/>
  <c r="H2300" i="91"/>
  <c r="G2300" i="91"/>
  <c r="F2300" i="91"/>
  <c r="E2300" i="91"/>
  <c r="D2300" i="91"/>
  <c r="C2300" i="91"/>
  <c r="Q2299" i="91"/>
  <c r="P2299" i="91"/>
  <c r="O2299" i="91"/>
  <c r="N2299" i="91"/>
  <c r="M2299" i="91"/>
  <c r="L2299" i="91"/>
  <c r="K2299" i="91"/>
  <c r="J2299" i="91"/>
  <c r="I2299" i="91"/>
  <c r="H2299" i="91"/>
  <c r="G2299" i="91"/>
  <c r="F2299" i="91"/>
  <c r="E2299" i="91"/>
  <c r="D2299" i="91"/>
  <c r="C2299" i="91"/>
  <c r="Q2298" i="91"/>
  <c r="P2298" i="91"/>
  <c r="O2298" i="91"/>
  <c r="N2298" i="91"/>
  <c r="M2298" i="91"/>
  <c r="L2298" i="91"/>
  <c r="K2298" i="91"/>
  <c r="J2298" i="91"/>
  <c r="I2298" i="91"/>
  <c r="H2298" i="91"/>
  <c r="G2298" i="91"/>
  <c r="F2298" i="91"/>
  <c r="E2298" i="91"/>
  <c r="D2298" i="91"/>
  <c r="C2298" i="91"/>
  <c r="Q2297" i="91"/>
  <c r="P2297" i="91"/>
  <c r="O2297" i="91"/>
  <c r="N2297" i="91"/>
  <c r="M2297" i="91"/>
  <c r="L2297" i="91"/>
  <c r="K2297" i="91"/>
  <c r="J2297" i="91"/>
  <c r="I2297" i="91"/>
  <c r="H2297" i="91"/>
  <c r="G2297" i="91"/>
  <c r="F2297" i="91"/>
  <c r="E2297" i="91"/>
  <c r="D2297" i="91"/>
  <c r="C2297" i="91"/>
  <c r="Q2296" i="91"/>
  <c r="P2296" i="91"/>
  <c r="O2296" i="91"/>
  <c r="N2296" i="91"/>
  <c r="M2296" i="91"/>
  <c r="L2296" i="91"/>
  <c r="K2296" i="91"/>
  <c r="J2296" i="91"/>
  <c r="I2296" i="91"/>
  <c r="H2296" i="91"/>
  <c r="G2296" i="91"/>
  <c r="F2296" i="91"/>
  <c r="E2296" i="91"/>
  <c r="D2296" i="91"/>
  <c r="C2296" i="91"/>
  <c r="Q2295" i="91"/>
  <c r="P2295" i="91"/>
  <c r="O2295" i="91"/>
  <c r="N2295" i="91"/>
  <c r="M2295" i="91"/>
  <c r="L2295" i="91"/>
  <c r="K2295" i="91"/>
  <c r="J2295" i="91"/>
  <c r="I2295" i="91"/>
  <c r="H2295" i="91"/>
  <c r="G2295" i="91"/>
  <c r="F2295" i="91"/>
  <c r="E2295" i="91"/>
  <c r="D2295" i="91"/>
  <c r="Q2292" i="91"/>
  <c r="C2288" i="91"/>
  <c r="D2288" i="91"/>
  <c r="E2288" i="91"/>
  <c r="F2288" i="91"/>
  <c r="G2288" i="91"/>
  <c r="H2288" i="91"/>
  <c r="I2288" i="91"/>
  <c r="J2288" i="91"/>
  <c r="K2288" i="91"/>
  <c r="L2288" i="91"/>
  <c r="M2288" i="91"/>
  <c r="N2288" i="91"/>
  <c r="O2288" i="91"/>
  <c r="P2288" i="91"/>
  <c r="Q2288" i="91"/>
  <c r="C2289" i="91"/>
  <c r="D2289" i="91"/>
  <c r="E2289" i="91"/>
  <c r="F2289" i="91"/>
  <c r="G2289" i="91"/>
  <c r="H2289" i="91"/>
  <c r="I2289" i="91"/>
  <c r="J2289" i="91"/>
  <c r="K2289" i="91"/>
  <c r="L2289" i="91"/>
  <c r="M2289" i="91"/>
  <c r="N2289" i="91"/>
  <c r="O2289" i="91"/>
  <c r="P2289" i="91"/>
  <c r="Q2289" i="91"/>
  <c r="C2290" i="91"/>
  <c r="D2290" i="91"/>
  <c r="E2290" i="91"/>
  <c r="F2290" i="91"/>
  <c r="G2290" i="91"/>
  <c r="H2290" i="91"/>
  <c r="I2290" i="91"/>
  <c r="J2290" i="91"/>
  <c r="K2290" i="91"/>
  <c r="L2290" i="91"/>
  <c r="M2290" i="91"/>
  <c r="N2290" i="91"/>
  <c r="O2290" i="91"/>
  <c r="P2290" i="91"/>
  <c r="Q2290" i="91"/>
  <c r="C2291" i="91"/>
  <c r="D2291" i="91"/>
  <c r="E2291" i="91"/>
  <c r="F2291" i="91"/>
  <c r="G2291" i="91"/>
  <c r="H2291" i="91"/>
  <c r="I2291" i="91"/>
  <c r="J2291" i="91"/>
  <c r="K2291" i="91"/>
  <c r="L2291" i="91"/>
  <c r="M2291" i="91"/>
  <c r="N2291" i="91"/>
  <c r="O2291" i="91"/>
  <c r="P2291" i="91"/>
  <c r="Q2291" i="91"/>
  <c r="C2292" i="91"/>
  <c r="D2292" i="91"/>
  <c r="E2292" i="91"/>
  <c r="F2292" i="91"/>
  <c r="G2292" i="91"/>
  <c r="H2292" i="91"/>
  <c r="I2292" i="91"/>
  <c r="J2292" i="91"/>
  <c r="K2292" i="91"/>
  <c r="L2292" i="91"/>
  <c r="M2292" i="91"/>
  <c r="N2292" i="91"/>
  <c r="O2292" i="91"/>
  <c r="P2292" i="91"/>
  <c r="D2287" i="91"/>
  <c r="E2287" i="91"/>
  <c r="F2287" i="91"/>
  <c r="G2287" i="91"/>
  <c r="H2287" i="91"/>
  <c r="I2287" i="91"/>
  <c r="J2287" i="91"/>
  <c r="K2287" i="91"/>
  <c r="L2287" i="91"/>
  <c r="M2287" i="91"/>
  <c r="N2287" i="91"/>
  <c r="O2287" i="91"/>
  <c r="P2287" i="91"/>
  <c r="Q2287" i="91"/>
  <c r="Q2285" i="91"/>
  <c r="C2280" i="91"/>
  <c r="P2285" i="91"/>
  <c r="O2285" i="91"/>
  <c r="N2285" i="91"/>
  <c r="M2285" i="91"/>
  <c r="L2285" i="91"/>
  <c r="K2285" i="91"/>
  <c r="J2285" i="91"/>
  <c r="I2285" i="91"/>
  <c r="H2285" i="91"/>
  <c r="G2285" i="91"/>
  <c r="F2285" i="91"/>
  <c r="E2285" i="91"/>
  <c r="D2285" i="91"/>
  <c r="C2285" i="91"/>
  <c r="Q2284" i="91"/>
  <c r="P2284" i="91"/>
  <c r="O2284" i="91"/>
  <c r="N2284" i="91"/>
  <c r="M2284" i="91"/>
  <c r="L2284" i="91"/>
  <c r="K2284" i="91"/>
  <c r="J2284" i="91"/>
  <c r="I2284" i="91"/>
  <c r="H2284" i="91"/>
  <c r="G2284" i="91"/>
  <c r="F2284" i="91"/>
  <c r="E2284" i="91"/>
  <c r="D2284" i="91"/>
  <c r="C2284" i="91"/>
  <c r="Q2283" i="91"/>
  <c r="P2283" i="91"/>
  <c r="O2283" i="91"/>
  <c r="N2283" i="91"/>
  <c r="M2283" i="91"/>
  <c r="L2283" i="91"/>
  <c r="K2283" i="91"/>
  <c r="J2283" i="91"/>
  <c r="I2283" i="91"/>
  <c r="H2283" i="91"/>
  <c r="G2283" i="91"/>
  <c r="F2283" i="91"/>
  <c r="E2283" i="91"/>
  <c r="D2283" i="91"/>
  <c r="C2283" i="91"/>
  <c r="Q2282" i="91"/>
  <c r="P2282" i="91"/>
  <c r="O2282" i="91"/>
  <c r="N2282" i="91"/>
  <c r="M2282" i="91"/>
  <c r="L2282" i="91"/>
  <c r="K2282" i="91"/>
  <c r="J2282" i="91"/>
  <c r="I2282" i="91"/>
  <c r="H2282" i="91"/>
  <c r="G2282" i="91"/>
  <c r="F2282" i="91"/>
  <c r="E2282" i="91"/>
  <c r="D2282" i="91"/>
  <c r="C2282" i="91"/>
  <c r="Q2281" i="91"/>
  <c r="P2281" i="91"/>
  <c r="O2281" i="91"/>
  <c r="N2281" i="91"/>
  <c r="M2281" i="91"/>
  <c r="L2281" i="91"/>
  <c r="K2281" i="91"/>
  <c r="J2281" i="91"/>
  <c r="I2281" i="91"/>
  <c r="H2281" i="91"/>
  <c r="G2281" i="91"/>
  <c r="F2281" i="91"/>
  <c r="E2281" i="91"/>
  <c r="D2281" i="91"/>
  <c r="Q2280" i="91"/>
  <c r="P2280" i="91"/>
  <c r="O2280" i="91"/>
  <c r="N2280" i="91"/>
  <c r="M2280" i="91"/>
  <c r="L2280" i="91"/>
  <c r="K2280" i="91"/>
  <c r="J2280" i="91"/>
  <c r="I2280" i="91"/>
  <c r="H2280" i="91"/>
  <c r="G2280" i="91"/>
  <c r="F2280" i="91"/>
  <c r="E2280" i="91"/>
  <c r="D2280" i="91"/>
  <c r="Q2278" i="91"/>
  <c r="P2278" i="91"/>
  <c r="O2278" i="91"/>
  <c r="N2278" i="91"/>
  <c r="M2278" i="91"/>
  <c r="L2278" i="91"/>
  <c r="K2278" i="91"/>
  <c r="J2278" i="91"/>
  <c r="I2278" i="91"/>
  <c r="H2278" i="91"/>
  <c r="G2278" i="91"/>
  <c r="F2278" i="91"/>
  <c r="E2278" i="91"/>
  <c r="D2278" i="91"/>
  <c r="C2278" i="91"/>
  <c r="Q2277" i="91"/>
  <c r="P2277" i="91"/>
  <c r="O2277" i="91"/>
  <c r="N2277" i="91"/>
  <c r="M2277" i="91"/>
  <c r="L2277" i="91"/>
  <c r="K2277" i="91"/>
  <c r="J2277" i="91"/>
  <c r="I2277" i="91"/>
  <c r="H2277" i="91"/>
  <c r="G2277" i="91"/>
  <c r="F2277" i="91"/>
  <c r="E2277" i="91"/>
  <c r="D2277" i="91"/>
  <c r="C2277" i="91"/>
  <c r="Q2276" i="91"/>
  <c r="P2276" i="91"/>
  <c r="O2276" i="91"/>
  <c r="N2276" i="91"/>
  <c r="M2276" i="91"/>
  <c r="L2276" i="91"/>
  <c r="K2276" i="91"/>
  <c r="J2276" i="91"/>
  <c r="I2276" i="91"/>
  <c r="H2276" i="91"/>
  <c r="G2276" i="91"/>
  <c r="F2276" i="91"/>
  <c r="E2276" i="91"/>
  <c r="D2276" i="91"/>
  <c r="C2276" i="91"/>
  <c r="Q2275" i="91"/>
  <c r="P2275" i="91"/>
  <c r="O2275" i="91"/>
  <c r="N2275" i="91"/>
  <c r="M2275" i="91"/>
  <c r="L2275" i="91"/>
  <c r="K2275" i="91"/>
  <c r="J2275" i="91"/>
  <c r="I2275" i="91"/>
  <c r="H2275" i="91"/>
  <c r="G2275" i="91"/>
  <c r="F2275" i="91"/>
  <c r="E2275" i="91"/>
  <c r="D2275" i="91"/>
  <c r="C2275" i="91"/>
  <c r="Q2274" i="91"/>
  <c r="P2274" i="91"/>
  <c r="O2274" i="91"/>
  <c r="N2274" i="91"/>
  <c r="M2274" i="91"/>
  <c r="L2274" i="91"/>
  <c r="K2274" i="91"/>
  <c r="J2274" i="91"/>
  <c r="I2274" i="91"/>
  <c r="H2274" i="91"/>
  <c r="G2274" i="91"/>
  <c r="F2274" i="91"/>
  <c r="E2274" i="91"/>
  <c r="D2274" i="91"/>
  <c r="C2274" i="91"/>
  <c r="Q2273" i="91"/>
  <c r="P2273" i="91"/>
  <c r="O2273" i="91"/>
  <c r="N2273" i="91"/>
  <c r="M2273" i="91"/>
  <c r="L2273" i="91"/>
  <c r="K2273" i="91"/>
  <c r="J2273" i="91"/>
  <c r="I2273" i="91"/>
  <c r="H2273" i="91"/>
  <c r="G2273" i="91"/>
  <c r="F2273" i="91"/>
  <c r="E2273" i="91"/>
  <c r="D2273" i="91"/>
  <c r="C2266" i="91"/>
  <c r="D2266" i="91"/>
  <c r="E2266" i="91"/>
  <c r="F2266" i="91"/>
  <c r="G2266" i="91"/>
  <c r="H2266" i="91"/>
  <c r="I2266" i="91"/>
  <c r="J2266" i="91"/>
  <c r="K2266" i="91"/>
  <c r="L2266" i="91"/>
  <c r="M2266" i="91"/>
  <c r="N2266" i="91"/>
  <c r="O2266" i="91"/>
  <c r="P2266" i="91"/>
  <c r="Q2266" i="91"/>
  <c r="C2267" i="91"/>
  <c r="D2267" i="91"/>
  <c r="E2267" i="91"/>
  <c r="F2267" i="91"/>
  <c r="G2267" i="91"/>
  <c r="H2267" i="91"/>
  <c r="I2267" i="91"/>
  <c r="J2267" i="91"/>
  <c r="K2267" i="91"/>
  <c r="L2267" i="91"/>
  <c r="M2267" i="91"/>
  <c r="N2267" i="91"/>
  <c r="O2267" i="91"/>
  <c r="P2267" i="91"/>
  <c r="Q2267" i="91"/>
  <c r="C2268" i="91"/>
  <c r="D2268" i="91"/>
  <c r="E2268" i="91"/>
  <c r="F2268" i="91"/>
  <c r="G2268" i="91"/>
  <c r="H2268" i="91"/>
  <c r="I2268" i="91"/>
  <c r="J2268" i="91"/>
  <c r="K2268" i="91"/>
  <c r="L2268" i="91"/>
  <c r="M2268" i="91"/>
  <c r="N2268" i="91"/>
  <c r="O2268" i="91"/>
  <c r="P2268" i="91"/>
  <c r="Q2268" i="91"/>
  <c r="C2269" i="91"/>
  <c r="D2269" i="91"/>
  <c r="E2269" i="91"/>
  <c r="F2269" i="91"/>
  <c r="G2269" i="91"/>
  <c r="H2269" i="91"/>
  <c r="I2269" i="91"/>
  <c r="J2269" i="91"/>
  <c r="K2269" i="91"/>
  <c r="L2269" i="91"/>
  <c r="M2269" i="91"/>
  <c r="N2269" i="91"/>
  <c r="O2269" i="91"/>
  <c r="P2269" i="91"/>
  <c r="Q2269" i="91"/>
  <c r="C2270" i="91"/>
  <c r="D2270" i="91"/>
  <c r="E2270" i="91"/>
  <c r="F2270" i="91"/>
  <c r="G2270" i="91"/>
  <c r="H2270" i="91"/>
  <c r="I2270" i="91"/>
  <c r="J2270" i="91"/>
  <c r="K2270" i="91"/>
  <c r="L2270" i="91"/>
  <c r="M2270" i="91"/>
  <c r="N2270" i="91"/>
  <c r="O2270" i="91"/>
  <c r="P2270" i="91"/>
  <c r="Q2270" i="91"/>
  <c r="D2265" i="91"/>
  <c r="E2265" i="91"/>
  <c r="F2265" i="91"/>
  <c r="G2265" i="91"/>
  <c r="H2265" i="91"/>
  <c r="I2265" i="91"/>
  <c r="J2265" i="91"/>
  <c r="K2265" i="91"/>
  <c r="L2265" i="91"/>
  <c r="M2265" i="91"/>
  <c r="N2265" i="91"/>
  <c r="O2265" i="91"/>
  <c r="P2265" i="91"/>
  <c r="Q2265" i="91"/>
  <c r="Q2263" i="91"/>
  <c r="C2259" i="91"/>
  <c r="D2259" i="91"/>
  <c r="E2259" i="91"/>
  <c r="F2259" i="91"/>
  <c r="G2259" i="91"/>
  <c r="H2259" i="91"/>
  <c r="I2259" i="91"/>
  <c r="J2259" i="91"/>
  <c r="K2259" i="91"/>
  <c r="L2259" i="91"/>
  <c r="M2259" i="91"/>
  <c r="N2259" i="91"/>
  <c r="O2259" i="91"/>
  <c r="P2259" i="91"/>
  <c r="Q2259" i="91"/>
  <c r="C2260" i="91"/>
  <c r="D2260" i="91"/>
  <c r="E2260" i="91"/>
  <c r="F2260" i="91"/>
  <c r="G2260" i="91"/>
  <c r="H2260" i="91"/>
  <c r="I2260" i="91"/>
  <c r="J2260" i="91"/>
  <c r="K2260" i="91"/>
  <c r="L2260" i="91"/>
  <c r="M2260" i="91"/>
  <c r="N2260" i="91"/>
  <c r="O2260" i="91"/>
  <c r="P2260" i="91"/>
  <c r="Q2260" i="91"/>
  <c r="C2261" i="91"/>
  <c r="D2261" i="91"/>
  <c r="E2261" i="91"/>
  <c r="F2261" i="91"/>
  <c r="G2261" i="91"/>
  <c r="H2261" i="91"/>
  <c r="I2261" i="91"/>
  <c r="J2261" i="91"/>
  <c r="K2261" i="91"/>
  <c r="L2261" i="91"/>
  <c r="M2261" i="91"/>
  <c r="N2261" i="91"/>
  <c r="O2261" i="91"/>
  <c r="P2261" i="91"/>
  <c r="Q2261" i="91"/>
  <c r="C2262" i="91"/>
  <c r="D2262" i="91"/>
  <c r="E2262" i="91"/>
  <c r="F2262" i="91"/>
  <c r="G2262" i="91"/>
  <c r="H2262" i="91"/>
  <c r="I2262" i="91"/>
  <c r="J2262" i="91"/>
  <c r="K2262" i="91"/>
  <c r="L2262" i="91"/>
  <c r="M2262" i="91"/>
  <c r="N2262" i="91"/>
  <c r="O2262" i="91"/>
  <c r="P2262" i="91"/>
  <c r="Q2262" i="91"/>
  <c r="C2263" i="91"/>
  <c r="D2263" i="91"/>
  <c r="E2263" i="91"/>
  <c r="F2263" i="91"/>
  <c r="G2263" i="91"/>
  <c r="H2263" i="91"/>
  <c r="I2263" i="91"/>
  <c r="J2263" i="91"/>
  <c r="K2263" i="91"/>
  <c r="L2263" i="91"/>
  <c r="M2263" i="91"/>
  <c r="N2263" i="91"/>
  <c r="O2263" i="91"/>
  <c r="P2263" i="91"/>
  <c r="D2258" i="91"/>
  <c r="E2258" i="91"/>
  <c r="F2258" i="91"/>
  <c r="G2258" i="91"/>
  <c r="H2258" i="91"/>
  <c r="I2258" i="91"/>
  <c r="J2258" i="91"/>
  <c r="K2258" i="91"/>
  <c r="L2258" i="91"/>
  <c r="M2258" i="91"/>
  <c r="N2258" i="91"/>
  <c r="O2258" i="91"/>
  <c r="P2258" i="91"/>
  <c r="Q2258" i="91"/>
  <c r="Q2256" i="91"/>
  <c r="C2252" i="91"/>
  <c r="D2252" i="91"/>
  <c r="E2252" i="91"/>
  <c r="F2252" i="91"/>
  <c r="G2252" i="91"/>
  <c r="H2252" i="91"/>
  <c r="I2252" i="91"/>
  <c r="J2252" i="91"/>
  <c r="K2252" i="91"/>
  <c r="L2252" i="91"/>
  <c r="M2252" i="91"/>
  <c r="N2252" i="91"/>
  <c r="O2252" i="91"/>
  <c r="P2252" i="91"/>
  <c r="Q2252" i="91"/>
  <c r="C2253" i="91"/>
  <c r="D2253" i="91"/>
  <c r="E2253" i="91"/>
  <c r="F2253" i="91"/>
  <c r="G2253" i="91"/>
  <c r="H2253" i="91"/>
  <c r="I2253" i="91"/>
  <c r="J2253" i="91"/>
  <c r="K2253" i="91"/>
  <c r="L2253" i="91"/>
  <c r="M2253" i="91"/>
  <c r="N2253" i="91"/>
  <c r="O2253" i="91"/>
  <c r="P2253" i="91"/>
  <c r="Q2253" i="91"/>
  <c r="C2254" i="91"/>
  <c r="D2254" i="91"/>
  <c r="E2254" i="91"/>
  <c r="F2254" i="91"/>
  <c r="G2254" i="91"/>
  <c r="H2254" i="91"/>
  <c r="I2254" i="91"/>
  <c r="J2254" i="91"/>
  <c r="K2254" i="91"/>
  <c r="L2254" i="91"/>
  <c r="M2254" i="91"/>
  <c r="N2254" i="91"/>
  <c r="O2254" i="91"/>
  <c r="P2254" i="91"/>
  <c r="Q2254" i="91"/>
  <c r="C2255" i="91"/>
  <c r="D2255" i="91"/>
  <c r="E2255" i="91"/>
  <c r="F2255" i="91"/>
  <c r="G2255" i="91"/>
  <c r="H2255" i="91"/>
  <c r="I2255" i="91"/>
  <c r="J2255" i="91"/>
  <c r="K2255" i="91"/>
  <c r="L2255" i="91"/>
  <c r="M2255" i="91"/>
  <c r="N2255" i="91"/>
  <c r="O2255" i="91"/>
  <c r="P2255" i="91"/>
  <c r="Q2255" i="91"/>
  <c r="C2256" i="91"/>
  <c r="D2256" i="91"/>
  <c r="E2256" i="91"/>
  <c r="F2256" i="91"/>
  <c r="G2256" i="91"/>
  <c r="H2256" i="91"/>
  <c r="I2256" i="91"/>
  <c r="J2256" i="91"/>
  <c r="K2256" i="91"/>
  <c r="L2256" i="91"/>
  <c r="M2256" i="91"/>
  <c r="N2256" i="91"/>
  <c r="O2256" i="91"/>
  <c r="P2256" i="91"/>
  <c r="D2251" i="91"/>
  <c r="E2251" i="91"/>
  <c r="F2251" i="91"/>
  <c r="G2251" i="91"/>
  <c r="H2251" i="91"/>
  <c r="I2251" i="91"/>
  <c r="J2251" i="91"/>
  <c r="K2251" i="91"/>
  <c r="L2251" i="91"/>
  <c r="M2251" i="91"/>
  <c r="N2251" i="91"/>
  <c r="O2251" i="91"/>
  <c r="P2251" i="91"/>
  <c r="Q2251" i="91"/>
  <c r="Q2248" i="91"/>
  <c r="P2248" i="91"/>
  <c r="O2248" i="91"/>
  <c r="N2248" i="91"/>
  <c r="M2248" i="91"/>
  <c r="L2248" i="91"/>
  <c r="K2248" i="91"/>
  <c r="J2248" i="91"/>
  <c r="I2248" i="91"/>
  <c r="H2248" i="91"/>
  <c r="G2248" i="91"/>
  <c r="F2248" i="91"/>
  <c r="E2248" i="91"/>
  <c r="D2248" i="91"/>
  <c r="C2248" i="91"/>
  <c r="Q2247" i="91"/>
  <c r="P2247" i="91"/>
  <c r="O2247" i="91"/>
  <c r="N2247" i="91"/>
  <c r="M2247" i="91"/>
  <c r="L2247" i="91"/>
  <c r="K2247" i="91"/>
  <c r="J2247" i="91"/>
  <c r="I2247" i="91"/>
  <c r="H2247" i="91"/>
  <c r="G2247" i="91"/>
  <c r="F2247" i="91"/>
  <c r="E2247" i="91"/>
  <c r="D2247" i="91"/>
  <c r="C2247" i="91"/>
  <c r="Q2246" i="91"/>
  <c r="P2246" i="91"/>
  <c r="O2246" i="91"/>
  <c r="N2246" i="91"/>
  <c r="M2246" i="91"/>
  <c r="L2246" i="91"/>
  <c r="K2246" i="91"/>
  <c r="J2246" i="91"/>
  <c r="I2246" i="91"/>
  <c r="H2246" i="91"/>
  <c r="G2246" i="91"/>
  <c r="F2246" i="91"/>
  <c r="E2246" i="91"/>
  <c r="D2246" i="91"/>
  <c r="C2246" i="91"/>
  <c r="Q2245" i="91"/>
  <c r="P2245" i="91"/>
  <c r="O2245" i="91"/>
  <c r="N2245" i="91"/>
  <c r="M2245" i="91"/>
  <c r="L2245" i="91"/>
  <c r="K2245" i="91"/>
  <c r="J2245" i="91"/>
  <c r="I2245" i="91"/>
  <c r="H2245" i="91"/>
  <c r="G2245" i="91"/>
  <c r="F2245" i="91"/>
  <c r="E2245" i="91"/>
  <c r="D2245" i="91"/>
  <c r="C2245" i="91"/>
  <c r="Q2244" i="91"/>
  <c r="P2244" i="91"/>
  <c r="O2244" i="91"/>
  <c r="N2244" i="91"/>
  <c r="M2244" i="91"/>
  <c r="L2244" i="91"/>
  <c r="K2244" i="91"/>
  <c r="J2244" i="91"/>
  <c r="I2244" i="91"/>
  <c r="H2244" i="91"/>
  <c r="G2244" i="91"/>
  <c r="F2244" i="91"/>
  <c r="E2244" i="91"/>
  <c r="D2244" i="91"/>
  <c r="C2244" i="91"/>
  <c r="Q2243" i="91"/>
  <c r="P2243" i="91"/>
  <c r="O2243" i="91"/>
  <c r="N2243" i="91"/>
  <c r="M2243" i="91"/>
  <c r="L2243" i="91"/>
  <c r="K2243" i="91"/>
  <c r="J2243" i="91"/>
  <c r="I2243" i="91"/>
  <c r="H2243" i="91"/>
  <c r="G2243" i="91"/>
  <c r="F2243" i="91"/>
  <c r="E2243" i="91"/>
  <c r="D2243" i="91"/>
  <c r="Q2241" i="91"/>
  <c r="P2241" i="91"/>
  <c r="O2241" i="91"/>
  <c r="N2241" i="91"/>
  <c r="M2241" i="91"/>
  <c r="L2241" i="91"/>
  <c r="K2241" i="91"/>
  <c r="J2241" i="91"/>
  <c r="I2241" i="91"/>
  <c r="H2241" i="91"/>
  <c r="G2241" i="91"/>
  <c r="F2241" i="91"/>
  <c r="E2241" i="91"/>
  <c r="D2241" i="91"/>
  <c r="C2241" i="91"/>
  <c r="Q2240" i="91"/>
  <c r="P2240" i="91"/>
  <c r="O2240" i="91"/>
  <c r="N2240" i="91"/>
  <c r="M2240" i="91"/>
  <c r="L2240" i="91"/>
  <c r="K2240" i="91"/>
  <c r="J2240" i="91"/>
  <c r="I2240" i="91"/>
  <c r="H2240" i="91"/>
  <c r="G2240" i="91"/>
  <c r="F2240" i="91"/>
  <c r="E2240" i="91"/>
  <c r="D2240" i="91"/>
  <c r="C2240" i="91"/>
  <c r="Q2239" i="91"/>
  <c r="P2239" i="91"/>
  <c r="O2239" i="91"/>
  <c r="N2239" i="91"/>
  <c r="M2239" i="91"/>
  <c r="L2239" i="91"/>
  <c r="K2239" i="91"/>
  <c r="J2239" i="91"/>
  <c r="I2239" i="91"/>
  <c r="H2239" i="91"/>
  <c r="G2239" i="91"/>
  <c r="F2239" i="91"/>
  <c r="E2239" i="91"/>
  <c r="D2239" i="91"/>
  <c r="C2239" i="91"/>
  <c r="Q2238" i="91"/>
  <c r="P2238" i="91"/>
  <c r="O2238" i="91"/>
  <c r="N2238" i="91"/>
  <c r="M2238" i="91"/>
  <c r="L2238" i="91"/>
  <c r="K2238" i="91"/>
  <c r="J2238" i="91"/>
  <c r="I2238" i="91"/>
  <c r="H2238" i="91"/>
  <c r="G2238" i="91"/>
  <c r="F2238" i="91"/>
  <c r="E2238" i="91"/>
  <c r="D2238" i="91"/>
  <c r="C2238" i="91"/>
  <c r="Q2237" i="91"/>
  <c r="P2237" i="91"/>
  <c r="O2237" i="91"/>
  <c r="N2237" i="91"/>
  <c r="M2237" i="91"/>
  <c r="L2237" i="91"/>
  <c r="K2237" i="91"/>
  <c r="J2237" i="91"/>
  <c r="I2237" i="91"/>
  <c r="H2237" i="91"/>
  <c r="G2237" i="91"/>
  <c r="F2237" i="91"/>
  <c r="E2237" i="91"/>
  <c r="D2237" i="91"/>
  <c r="C2237" i="91"/>
  <c r="Q2236" i="91"/>
  <c r="P2236" i="91"/>
  <c r="O2236" i="91"/>
  <c r="N2236" i="91"/>
  <c r="M2236" i="91"/>
  <c r="L2236" i="91"/>
  <c r="K2236" i="91"/>
  <c r="J2236" i="91"/>
  <c r="I2236" i="91"/>
  <c r="H2236" i="91"/>
  <c r="G2236" i="91"/>
  <c r="F2236" i="91"/>
  <c r="E2236" i="91"/>
  <c r="D2236" i="91"/>
  <c r="Q2234" i="91"/>
  <c r="Q2229" i="91"/>
  <c r="C2230" i="91"/>
  <c r="D2230" i="91"/>
  <c r="E2230" i="91"/>
  <c r="F2230" i="91"/>
  <c r="G2230" i="91"/>
  <c r="H2230" i="91"/>
  <c r="I2230" i="91"/>
  <c r="J2230" i="91"/>
  <c r="K2230" i="91"/>
  <c r="L2230" i="91"/>
  <c r="M2230" i="91"/>
  <c r="N2230" i="91"/>
  <c r="O2230" i="91"/>
  <c r="P2230" i="91"/>
  <c r="Q2230" i="91"/>
  <c r="C2231" i="91"/>
  <c r="D2231" i="91"/>
  <c r="E2231" i="91"/>
  <c r="F2231" i="91"/>
  <c r="G2231" i="91"/>
  <c r="H2231" i="91"/>
  <c r="I2231" i="91"/>
  <c r="J2231" i="91"/>
  <c r="K2231" i="91"/>
  <c r="L2231" i="91"/>
  <c r="M2231" i="91"/>
  <c r="N2231" i="91"/>
  <c r="O2231" i="91"/>
  <c r="P2231" i="91"/>
  <c r="Q2231" i="91"/>
  <c r="C2232" i="91"/>
  <c r="D2232" i="91"/>
  <c r="E2232" i="91"/>
  <c r="F2232" i="91"/>
  <c r="G2232" i="91"/>
  <c r="H2232" i="91"/>
  <c r="I2232" i="91"/>
  <c r="J2232" i="91"/>
  <c r="K2232" i="91"/>
  <c r="L2232" i="91"/>
  <c r="M2232" i="91"/>
  <c r="N2232" i="91"/>
  <c r="O2232" i="91"/>
  <c r="P2232" i="91"/>
  <c r="Q2232" i="91"/>
  <c r="C2233" i="91"/>
  <c r="D2233" i="91"/>
  <c r="E2233" i="91"/>
  <c r="F2233" i="91"/>
  <c r="G2233" i="91"/>
  <c r="H2233" i="91"/>
  <c r="I2233" i="91"/>
  <c r="J2233" i="91"/>
  <c r="K2233" i="91"/>
  <c r="L2233" i="91"/>
  <c r="M2233" i="91"/>
  <c r="N2233" i="91"/>
  <c r="O2233" i="91"/>
  <c r="P2233" i="91"/>
  <c r="Q2233" i="91"/>
  <c r="C2234" i="91"/>
  <c r="D2234" i="91"/>
  <c r="E2234" i="91"/>
  <c r="F2234" i="91"/>
  <c r="G2234" i="91"/>
  <c r="H2234" i="91"/>
  <c r="I2234" i="91"/>
  <c r="J2234" i="91"/>
  <c r="K2234" i="91"/>
  <c r="L2234" i="91"/>
  <c r="M2234" i="91"/>
  <c r="N2234" i="91"/>
  <c r="O2234" i="91"/>
  <c r="P2234" i="91"/>
  <c r="D2229" i="91"/>
  <c r="E2229" i="91"/>
  <c r="F2229" i="91"/>
  <c r="G2229" i="91"/>
  <c r="H2229" i="91"/>
  <c r="I2229" i="91"/>
  <c r="J2229" i="91"/>
  <c r="K2229" i="91"/>
  <c r="L2229" i="91"/>
  <c r="M2229" i="91"/>
  <c r="N2229" i="91"/>
  <c r="O2229" i="91"/>
  <c r="P2229" i="91"/>
  <c r="Q2226" i="91"/>
  <c r="C2222" i="91"/>
  <c r="D2222" i="91"/>
  <c r="E2222" i="91"/>
  <c r="F2222" i="91"/>
  <c r="G2222" i="91"/>
  <c r="H2222" i="91"/>
  <c r="I2222" i="91"/>
  <c r="J2222" i="91"/>
  <c r="K2222" i="91"/>
  <c r="L2222" i="91"/>
  <c r="M2222" i="91"/>
  <c r="N2222" i="91"/>
  <c r="O2222" i="91"/>
  <c r="P2222" i="91"/>
  <c r="Q2222" i="91"/>
  <c r="C2223" i="91"/>
  <c r="D2223" i="91"/>
  <c r="E2223" i="91"/>
  <c r="F2223" i="91"/>
  <c r="G2223" i="91"/>
  <c r="H2223" i="91"/>
  <c r="I2223" i="91"/>
  <c r="J2223" i="91"/>
  <c r="K2223" i="91"/>
  <c r="L2223" i="91"/>
  <c r="M2223" i="91"/>
  <c r="N2223" i="91"/>
  <c r="O2223" i="91"/>
  <c r="P2223" i="91"/>
  <c r="Q2223" i="91"/>
  <c r="C2224" i="91"/>
  <c r="D2224" i="91"/>
  <c r="E2224" i="91"/>
  <c r="F2224" i="91"/>
  <c r="G2224" i="91"/>
  <c r="H2224" i="91"/>
  <c r="I2224" i="91"/>
  <c r="J2224" i="91"/>
  <c r="K2224" i="91"/>
  <c r="L2224" i="91"/>
  <c r="M2224" i="91"/>
  <c r="N2224" i="91"/>
  <c r="O2224" i="91"/>
  <c r="P2224" i="91"/>
  <c r="Q2224" i="91"/>
  <c r="C2225" i="91"/>
  <c r="D2225" i="91"/>
  <c r="E2225" i="91"/>
  <c r="F2225" i="91"/>
  <c r="G2225" i="91"/>
  <c r="H2225" i="91"/>
  <c r="I2225" i="91"/>
  <c r="J2225" i="91"/>
  <c r="K2225" i="91"/>
  <c r="L2225" i="91"/>
  <c r="M2225" i="91"/>
  <c r="N2225" i="91"/>
  <c r="O2225" i="91"/>
  <c r="P2225" i="91"/>
  <c r="Q2225" i="91"/>
  <c r="C2226" i="91"/>
  <c r="D2226" i="91"/>
  <c r="E2226" i="91"/>
  <c r="F2226" i="91"/>
  <c r="G2226" i="91"/>
  <c r="H2226" i="91"/>
  <c r="I2226" i="91"/>
  <c r="J2226" i="91"/>
  <c r="K2226" i="91"/>
  <c r="L2226" i="91"/>
  <c r="M2226" i="91"/>
  <c r="N2226" i="91"/>
  <c r="O2226" i="91"/>
  <c r="P2226" i="91"/>
  <c r="D2221" i="91"/>
  <c r="E2221" i="91"/>
  <c r="F2221" i="91"/>
  <c r="G2221" i="91"/>
  <c r="H2221" i="91"/>
  <c r="I2221" i="91"/>
  <c r="J2221" i="91"/>
  <c r="K2221" i="91"/>
  <c r="L2221" i="91"/>
  <c r="M2221" i="91"/>
  <c r="N2221" i="91"/>
  <c r="O2221" i="91"/>
  <c r="P2221" i="91"/>
  <c r="Q2221" i="91"/>
  <c r="Q2219" i="91"/>
  <c r="P2219" i="91"/>
  <c r="O2219" i="91"/>
  <c r="N2219" i="91"/>
  <c r="M2219" i="91"/>
  <c r="L2219" i="91"/>
  <c r="K2219" i="91"/>
  <c r="J2219" i="91"/>
  <c r="I2219" i="91"/>
  <c r="H2219" i="91"/>
  <c r="G2219" i="91"/>
  <c r="F2219" i="91"/>
  <c r="E2219" i="91"/>
  <c r="D2219" i="91"/>
  <c r="C2219" i="91"/>
  <c r="Q2218" i="91"/>
  <c r="P2218" i="91"/>
  <c r="O2218" i="91"/>
  <c r="N2218" i="91"/>
  <c r="M2218" i="91"/>
  <c r="L2218" i="91"/>
  <c r="K2218" i="91"/>
  <c r="J2218" i="91"/>
  <c r="I2218" i="91"/>
  <c r="H2218" i="91"/>
  <c r="G2218" i="91"/>
  <c r="F2218" i="91"/>
  <c r="E2218" i="91"/>
  <c r="D2218" i="91"/>
  <c r="C2218" i="91"/>
  <c r="Q2217" i="91"/>
  <c r="P2217" i="91"/>
  <c r="O2217" i="91"/>
  <c r="N2217" i="91"/>
  <c r="M2217" i="91"/>
  <c r="L2217" i="91"/>
  <c r="K2217" i="91"/>
  <c r="J2217" i="91"/>
  <c r="I2217" i="91"/>
  <c r="H2217" i="91"/>
  <c r="G2217" i="91"/>
  <c r="F2217" i="91"/>
  <c r="E2217" i="91"/>
  <c r="D2217" i="91"/>
  <c r="C2217" i="91"/>
  <c r="Q2216" i="91"/>
  <c r="P2216" i="91"/>
  <c r="O2216" i="91"/>
  <c r="N2216" i="91"/>
  <c r="M2216" i="91"/>
  <c r="L2216" i="91"/>
  <c r="K2216" i="91"/>
  <c r="J2216" i="91"/>
  <c r="I2216" i="91"/>
  <c r="H2216" i="91"/>
  <c r="G2216" i="91"/>
  <c r="F2216" i="91"/>
  <c r="E2216" i="91"/>
  <c r="D2216" i="91"/>
  <c r="C2216" i="91"/>
  <c r="Q2215" i="91"/>
  <c r="P2215" i="91"/>
  <c r="O2215" i="91"/>
  <c r="N2215" i="91"/>
  <c r="M2215" i="91"/>
  <c r="L2215" i="91"/>
  <c r="K2215" i="91"/>
  <c r="J2215" i="91"/>
  <c r="I2215" i="91"/>
  <c r="H2215" i="91"/>
  <c r="G2215" i="91"/>
  <c r="F2215" i="91"/>
  <c r="E2215" i="91"/>
  <c r="D2215" i="91"/>
  <c r="C2215" i="91"/>
  <c r="Q2214" i="91"/>
  <c r="P2214" i="91"/>
  <c r="O2214" i="91"/>
  <c r="N2214" i="91"/>
  <c r="M2214" i="91"/>
  <c r="L2214" i="91"/>
  <c r="K2214" i="91"/>
  <c r="J2214" i="91"/>
  <c r="I2214" i="91"/>
  <c r="H2214" i="91"/>
  <c r="G2214" i="91"/>
  <c r="F2214" i="91"/>
  <c r="E2214" i="91"/>
  <c r="D2214" i="91"/>
  <c r="Q2212" i="91"/>
  <c r="P2212" i="91"/>
  <c r="O2212" i="91"/>
  <c r="N2212" i="91"/>
  <c r="M2212" i="91"/>
  <c r="L2212" i="91"/>
  <c r="K2212" i="91"/>
  <c r="J2212" i="91"/>
  <c r="I2212" i="91"/>
  <c r="H2212" i="91"/>
  <c r="G2212" i="91"/>
  <c r="F2212" i="91"/>
  <c r="E2212" i="91"/>
  <c r="D2212" i="91"/>
  <c r="C2212" i="91"/>
  <c r="Q2211" i="91"/>
  <c r="P2211" i="91"/>
  <c r="O2211" i="91"/>
  <c r="N2211" i="91"/>
  <c r="M2211" i="91"/>
  <c r="L2211" i="91"/>
  <c r="K2211" i="91"/>
  <c r="J2211" i="91"/>
  <c r="I2211" i="91"/>
  <c r="H2211" i="91"/>
  <c r="G2211" i="91"/>
  <c r="F2211" i="91"/>
  <c r="E2211" i="91"/>
  <c r="D2211" i="91"/>
  <c r="C2211" i="91"/>
  <c r="Q2210" i="91"/>
  <c r="P2210" i="91"/>
  <c r="O2210" i="91"/>
  <c r="N2210" i="91"/>
  <c r="M2210" i="91"/>
  <c r="L2210" i="91"/>
  <c r="K2210" i="91"/>
  <c r="J2210" i="91"/>
  <c r="I2210" i="91"/>
  <c r="H2210" i="91"/>
  <c r="G2210" i="91"/>
  <c r="F2210" i="91"/>
  <c r="E2210" i="91"/>
  <c r="D2210" i="91"/>
  <c r="C2210" i="91"/>
  <c r="Q2209" i="91"/>
  <c r="P2209" i="91"/>
  <c r="O2209" i="91"/>
  <c r="N2209" i="91"/>
  <c r="M2209" i="91"/>
  <c r="L2209" i="91"/>
  <c r="K2209" i="91"/>
  <c r="J2209" i="91"/>
  <c r="I2209" i="91"/>
  <c r="H2209" i="91"/>
  <c r="G2209" i="91"/>
  <c r="F2209" i="91"/>
  <c r="E2209" i="91"/>
  <c r="D2209" i="91"/>
  <c r="C2209" i="91"/>
  <c r="Q2208" i="91"/>
  <c r="P2208" i="91"/>
  <c r="O2208" i="91"/>
  <c r="N2208" i="91"/>
  <c r="M2208" i="91"/>
  <c r="L2208" i="91"/>
  <c r="K2208" i="91"/>
  <c r="J2208" i="91"/>
  <c r="I2208" i="91"/>
  <c r="H2208" i="91"/>
  <c r="G2208" i="91"/>
  <c r="F2208" i="91"/>
  <c r="E2208" i="91"/>
  <c r="D2208" i="91"/>
  <c r="C2208" i="91"/>
  <c r="Q2207" i="91"/>
  <c r="P2207" i="91"/>
  <c r="O2207" i="91"/>
  <c r="N2207" i="91"/>
  <c r="M2207" i="91"/>
  <c r="L2207" i="91"/>
  <c r="K2207" i="91"/>
  <c r="J2207" i="91"/>
  <c r="I2207" i="91"/>
  <c r="H2207" i="91"/>
  <c r="G2207" i="91"/>
  <c r="F2207" i="91"/>
  <c r="E2207" i="91"/>
  <c r="D2207" i="91"/>
  <c r="D2426" i="91" l="1"/>
  <c r="D357" i="91" s="1"/>
  <c r="N2426" i="91"/>
  <c r="N357" i="91" s="1"/>
  <c r="I2404" i="91"/>
  <c r="I353" i="91" s="1"/>
  <c r="K2426" i="91"/>
  <c r="K357" i="91" s="1"/>
  <c r="D2404" i="91"/>
  <c r="D353" i="91" s="1"/>
  <c r="L2426" i="91"/>
  <c r="L357" i="91" s="1"/>
  <c r="D2381" i="91"/>
  <c r="O2359" i="91"/>
  <c r="Q2404" i="91"/>
  <c r="Q353" i="91" s="1"/>
  <c r="N2337" i="91"/>
  <c r="C2404" i="91"/>
  <c r="C353" i="91" s="1"/>
  <c r="E2426" i="91"/>
  <c r="E357" i="91" s="1"/>
  <c r="H2426" i="91"/>
  <c r="H357" i="91" s="1"/>
  <c r="Q2426" i="91"/>
  <c r="Q357" i="91" s="1"/>
  <c r="O2426" i="91"/>
  <c r="O357" i="91" s="1"/>
  <c r="K2337" i="91"/>
  <c r="O2404" i="91"/>
  <c r="O353" i="91" s="1"/>
  <c r="F2426" i="91"/>
  <c r="F357" i="91" s="1"/>
  <c r="I2293" i="91"/>
  <c r="D2293" i="91"/>
  <c r="O2293" i="91"/>
  <c r="P2404" i="91"/>
  <c r="P353" i="91" s="1"/>
  <c r="P2426" i="91"/>
  <c r="P357" i="91" s="1"/>
  <c r="M2426" i="91"/>
  <c r="M357" i="91" s="1"/>
  <c r="I2426" i="91"/>
  <c r="I357" i="91" s="1"/>
  <c r="G2426" i="91"/>
  <c r="G357" i="91" s="1"/>
  <c r="G2404" i="91"/>
  <c r="G353" i="91" s="1"/>
  <c r="J2426" i="91"/>
  <c r="J357" i="91" s="1"/>
  <c r="H2404" i="91"/>
  <c r="H353" i="91" s="1"/>
  <c r="F2374" i="91"/>
  <c r="K2404" i="91"/>
  <c r="K353" i="91" s="1"/>
  <c r="E2404" i="91"/>
  <c r="E353" i="91" s="1"/>
  <c r="H2367" i="91"/>
  <c r="C2330" i="91"/>
  <c r="C2337" i="91"/>
  <c r="F2323" i="91"/>
  <c r="K2330" i="91"/>
  <c r="M2404" i="91"/>
  <c r="M353" i="91" s="1"/>
  <c r="H2337" i="91"/>
  <c r="N2404" i="91"/>
  <c r="N353" i="91" s="1"/>
  <c r="M2374" i="91"/>
  <c r="F2337" i="91"/>
  <c r="F2404" i="91"/>
  <c r="F353" i="91" s="1"/>
  <c r="J2404" i="91"/>
  <c r="J353" i="91" s="1"/>
  <c r="C2426" i="91"/>
  <c r="C357" i="91" s="1"/>
  <c r="C2359" i="91"/>
  <c r="N2374" i="91"/>
  <c r="D2249" i="91"/>
  <c r="J2323" i="91"/>
  <c r="L2404" i="91"/>
  <c r="L353" i="91" s="1"/>
  <c r="P2279" i="91"/>
  <c r="Q2293" i="91"/>
  <c r="Q2337" i="91"/>
  <c r="N2323" i="91"/>
  <c r="L2367" i="91"/>
  <c r="J2374" i="91"/>
  <c r="G2330" i="91"/>
  <c r="D2367" i="91"/>
  <c r="G2359" i="91"/>
  <c r="J2367" i="91"/>
  <c r="C2367" i="91"/>
  <c r="K2367" i="91"/>
  <c r="J2359" i="91"/>
  <c r="H2301" i="91"/>
  <c r="D2323" i="91"/>
  <c r="H2323" i="91"/>
  <c r="L2323" i="91"/>
  <c r="P2323" i="91"/>
  <c r="Q2330" i="91"/>
  <c r="O2337" i="91"/>
  <c r="G2337" i="91"/>
  <c r="H2345" i="91"/>
  <c r="P2345" i="91"/>
  <c r="I2374" i="91"/>
  <c r="O2330" i="91"/>
  <c r="D2359" i="91"/>
  <c r="M2337" i="91"/>
  <c r="I2337" i="91"/>
  <c r="F2345" i="91"/>
  <c r="N2345" i="91"/>
  <c r="N2359" i="91"/>
  <c r="F2359" i="91"/>
  <c r="F2367" i="91"/>
  <c r="D2242" i="91"/>
  <c r="F2242" i="91"/>
  <c r="H2242" i="91"/>
  <c r="J2242" i="91"/>
  <c r="L2242" i="91"/>
  <c r="N2242" i="91"/>
  <c r="P2242" i="91"/>
  <c r="N2367" i="91"/>
  <c r="G2242" i="91"/>
  <c r="M2242" i="91"/>
  <c r="O2242" i="91"/>
  <c r="F2249" i="91"/>
  <c r="H2249" i="91"/>
  <c r="J2249" i="91"/>
  <c r="L2249" i="91"/>
  <c r="N2249" i="91"/>
  <c r="P2249" i="91"/>
  <c r="C2249" i="91"/>
  <c r="E2249" i="91"/>
  <c r="G2249" i="91"/>
  <c r="I2249" i="91"/>
  <c r="K2249" i="91"/>
  <c r="M2249" i="91"/>
  <c r="M2213" i="91"/>
  <c r="M2220" i="91"/>
  <c r="D2227" i="91"/>
  <c r="G2293" i="91"/>
  <c r="C2293" i="91"/>
  <c r="L2293" i="91"/>
  <c r="O2249" i="91"/>
  <c r="Q2249" i="91"/>
  <c r="C2257" i="91"/>
  <c r="N2308" i="91"/>
  <c r="L2374" i="91"/>
  <c r="C2227" i="91"/>
  <c r="D2279" i="91"/>
  <c r="F2279" i="91"/>
  <c r="H2279" i="91"/>
  <c r="J2279" i="91"/>
  <c r="L2279" i="91"/>
  <c r="N2279" i="91"/>
  <c r="E2301" i="91"/>
  <c r="G2301" i="91"/>
  <c r="I2301" i="91"/>
  <c r="K2301" i="91"/>
  <c r="M2301" i="91"/>
  <c r="O2301" i="91"/>
  <c r="Q2301" i="91"/>
  <c r="D2301" i="91"/>
  <c r="F2301" i="91"/>
  <c r="J2301" i="91"/>
  <c r="L2301" i="91"/>
  <c r="N2301" i="91"/>
  <c r="P2301" i="91"/>
  <c r="M2315" i="91"/>
  <c r="F2213" i="91"/>
  <c r="J2213" i="91"/>
  <c r="C2213" i="91"/>
  <c r="E2213" i="91"/>
  <c r="G2220" i="91"/>
  <c r="N2220" i="91"/>
  <c r="C2220" i="91"/>
  <c r="J2227" i="91"/>
  <c r="K2227" i="91"/>
  <c r="F2271" i="91"/>
  <c r="F2286" i="91"/>
  <c r="J2286" i="91"/>
  <c r="N2286" i="91"/>
  <c r="K2286" i="91"/>
  <c r="M2286" i="91"/>
  <c r="P2293" i="91"/>
  <c r="H2293" i="91"/>
  <c r="M2293" i="91"/>
  <c r="K2293" i="91"/>
  <c r="E2293" i="91"/>
  <c r="H2308" i="91"/>
  <c r="F2308" i="91"/>
  <c r="P2367" i="91"/>
  <c r="C2242" i="91"/>
  <c r="P2337" i="91"/>
  <c r="L2337" i="91"/>
  <c r="J2337" i="91"/>
  <c r="D2337" i="91"/>
  <c r="I2257" i="91"/>
  <c r="Q2264" i="91"/>
  <c r="M2264" i="91"/>
  <c r="I2264" i="91"/>
  <c r="Q2308" i="91"/>
  <c r="M2308" i="91"/>
  <c r="E2308" i="91"/>
  <c r="O2213" i="91"/>
  <c r="E2279" i="91"/>
  <c r="G2279" i="91"/>
  <c r="I2279" i="91"/>
  <c r="K2279" i="91"/>
  <c r="M2279" i="91"/>
  <c r="N2257" i="91"/>
  <c r="N2271" i="91"/>
  <c r="G2213" i="91"/>
  <c r="I2213" i="91"/>
  <c r="K2213" i="91"/>
  <c r="Q2213" i="91"/>
  <c r="N2213" i="91"/>
  <c r="O2227" i="91"/>
  <c r="G2227" i="91"/>
  <c r="F2227" i="91"/>
  <c r="N2227" i="91"/>
  <c r="L2227" i="91"/>
  <c r="O2235" i="91"/>
  <c r="M2235" i="91"/>
  <c r="K2235" i="91"/>
  <c r="I2235" i="91"/>
  <c r="G2235" i="91"/>
  <c r="E2235" i="91"/>
  <c r="Q2235" i="91"/>
  <c r="C2286" i="91"/>
  <c r="G2286" i="91"/>
  <c r="O2286" i="91"/>
  <c r="J2315" i="91"/>
  <c r="K2359" i="91"/>
  <c r="E2374" i="91"/>
  <c r="Q2374" i="91"/>
  <c r="N2264" i="91"/>
  <c r="J2271" i="91"/>
  <c r="O2279" i="91"/>
  <c r="Q2279" i="91"/>
  <c r="C2279" i="91"/>
  <c r="C2301" i="91"/>
  <c r="J2308" i="91"/>
  <c r="E2323" i="91"/>
  <c r="G2323" i="91"/>
  <c r="I2323" i="91"/>
  <c r="K2323" i="91"/>
  <c r="M2323" i="91"/>
  <c r="O2323" i="91"/>
  <c r="Q2323" i="91"/>
  <c r="C2323" i="91"/>
  <c r="D2345" i="91"/>
  <c r="J2345" i="91"/>
  <c r="L2345" i="91"/>
  <c r="G2367" i="91"/>
  <c r="O2367" i="91"/>
  <c r="F2220" i="91"/>
  <c r="J2220" i="91"/>
  <c r="K2220" i="91"/>
  <c r="O2220" i="91"/>
  <c r="E2220" i="91"/>
  <c r="I2220" i="91"/>
  <c r="Q2220" i="91"/>
  <c r="P2235" i="91"/>
  <c r="N2235" i="91"/>
  <c r="L2235" i="91"/>
  <c r="J2235" i="91"/>
  <c r="H2235" i="91"/>
  <c r="F2235" i="91"/>
  <c r="D2235" i="91"/>
  <c r="C2235" i="91"/>
  <c r="O2257" i="91"/>
  <c r="K2257" i="91"/>
  <c r="J2257" i="91"/>
  <c r="F2257" i="91"/>
  <c r="Q2257" i="91"/>
  <c r="J2264" i="91"/>
  <c r="F2264" i="91"/>
  <c r="E2264" i="91"/>
  <c r="N2293" i="91"/>
  <c r="J2293" i="91"/>
  <c r="F2293" i="91"/>
  <c r="P2308" i="91"/>
  <c r="L2308" i="91"/>
  <c r="D2308" i="91"/>
  <c r="K2308" i="91"/>
  <c r="I2308" i="91"/>
  <c r="N2315" i="91"/>
  <c r="F2315" i="91"/>
  <c r="Q2315" i="91"/>
  <c r="I2315" i="91"/>
  <c r="E2315" i="91"/>
  <c r="D2315" i="91"/>
  <c r="K2315" i="91"/>
  <c r="O2352" i="91"/>
  <c r="C2352" i="91"/>
  <c r="N2352" i="91"/>
  <c r="J2352" i="91"/>
  <c r="F2352" i="91"/>
  <c r="Q2352" i="91"/>
  <c r="M2352" i="91"/>
  <c r="I2352" i="91"/>
  <c r="E2352" i="91"/>
  <c r="O2271" i="91"/>
  <c r="E2286" i="91"/>
  <c r="I2286" i="91"/>
  <c r="Q2286" i="91"/>
  <c r="E2330" i="91"/>
  <c r="I2330" i="91"/>
  <c r="M2330" i="91"/>
  <c r="F2330" i="91"/>
  <c r="J2330" i="91"/>
  <c r="N2330" i="91"/>
  <c r="G2381" i="91"/>
  <c r="N2381" i="91"/>
  <c r="J2381" i="91"/>
  <c r="F2381" i="91"/>
  <c r="P2381" i="91"/>
  <c r="L2381" i="91"/>
  <c r="H2381" i="91"/>
  <c r="E2381" i="91"/>
  <c r="I2381" i="91"/>
  <c r="M2381" i="91"/>
  <c r="Q2381" i="91"/>
  <c r="C2381" i="91"/>
  <c r="K2381" i="91"/>
  <c r="O2381" i="91"/>
  <c r="O2374" i="91"/>
  <c r="D2374" i="91"/>
  <c r="H2374" i="91"/>
  <c r="P2374" i="91"/>
  <c r="C2374" i="91"/>
  <c r="G2374" i="91"/>
  <c r="K2374" i="91"/>
  <c r="M2367" i="91"/>
  <c r="E2367" i="91"/>
  <c r="I2367" i="91"/>
  <c r="Q2367" i="91"/>
  <c r="K2352" i="91"/>
  <c r="G2352" i="91"/>
  <c r="H2359" i="91"/>
  <c r="L2359" i="91"/>
  <c r="P2359" i="91"/>
  <c r="I2359" i="91"/>
  <c r="E2359" i="91"/>
  <c r="M2359" i="91"/>
  <c r="Q2359" i="91"/>
  <c r="D2352" i="91"/>
  <c r="H2352" i="91"/>
  <c r="L2352" i="91"/>
  <c r="P2352" i="91"/>
  <c r="E2345" i="91"/>
  <c r="I2345" i="91"/>
  <c r="M2345" i="91"/>
  <c r="Q2345" i="91"/>
  <c r="C2345" i="91"/>
  <c r="G2345" i="91"/>
  <c r="K2345" i="91"/>
  <c r="O2345" i="91"/>
  <c r="E2337" i="91"/>
  <c r="H2330" i="91"/>
  <c r="P2330" i="91"/>
  <c r="D2330" i="91"/>
  <c r="L2330" i="91"/>
  <c r="P2315" i="91"/>
  <c r="L2315" i="91"/>
  <c r="H2315" i="91"/>
  <c r="C2315" i="91"/>
  <c r="G2315" i="91"/>
  <c r="O2315" i="91"/>
  <c r="C2308" i="91"/>
  <c r="G2308" i="91"/>
  <c r="O2308" i="91"/>
  <c r="D2286" i="91"/>
  <c r="H2286" i="91"/>
  <c r="L2286" i="91"/>
  <c r="P2286" i="91"/>
  <c r="M2257" i="91"/>
  <c r="E2257" i="91"/>
  <c r="D2271" i="91"/>
  <c r="C2271" i="91"/>
  <c r="G2271" i="91"/>
  <c r="K2271" i="91"/>
  <c r="H2271" i="91"/>
  <c r="L2271" i="91"/>
  <c r="P2271" i="91"/>
  <c r="E2271" i="91"/>
  <c r="I2271" i="91"/>
  <c r="M2271" i="91"/>
  <c r="Q2271" i="91"/>
  <c r="D2264" i="91"/>
  <c r="H2264" i="91"/>
  <c r="L2264" i="91"/>
  <c r="P2264" i="91"/>
  <c r="C2264" i="91"/>
  <c r="G2264" i="91"/>
  <c r="K2264" i="91"/>
  <c r="O2264" i="91"/>
  <c r="G2257" i="91"/>
  <c r="P2257" i="91"/>
  <c r="L2257" i="91"/>
  <c r="H2257" i="91"/>
  <c r="D2257" i="91"/>
  <c r="E2242" i="91"/>
  <c r="K2242" i="91"/>
  <c r="I2242" i="91"/>
  <c r="Q2242" i="91"/>
  <c r="E2227" i="91"/>
  <c r="H2227" i="91"/>
  <c r="P2227" i="91"/>
  <c r="I2227" i="91"/>
  <c r="M2227" i="91"/>
  <c r="Q2227" i="91"/>
  <c r="L2220" i="91"/>
  <c r="D2220" i="91"/>
  <c r="H2220" i="91"/>
  <c r="P2220" i="91"/>
  <c r="D2213" i="91"/>
  <c r="H2213" i="91"/>
  <c r="L2213" i="91"/>
  <c r="P2213" i="91"/>
  <c r="C2199" i="91"/>
  <c r="Q2204" i="91"/>
  <c r="C2200" i="91"/>
  <c r="D2200" i="91"/>
  <c r="E2200" i="91"/>
  <c r="F2200" i="91"/>
  <c r="G2200" i="91"/>
  <c r="H2200" i="91"/>
  <c r="I2200" i="91"/>
  <c r="J2200" i="91"/>
  <c r="K2200" i="91"/>
  <c r="L2200" i="91"/>
  <c r="M2200" i="91"/>
  <c r="N2200" i="91"/>
  <c r="O2200" i="91"/>
  <c r="P2200" i="91"/>
  <c r="Q2200" i="91"/>
  <c r="C2201" i="91"/>
  <c r="D2201" i="91"/>
  <c r="E2201" i="91"/>
  <c r="F2201" i="91"/>
  <c r="G2201" i="91"/>
  <c r="H2201" i="91"/>
  <c r="I2201" i="91"/>
  <c r="J2201" i="91"/>
  <c r="K2201" i="91"/>
  <c r="L2201" i="91"/>
  <c r="M2201" i="91"/>
  <c r="N2201" i="91"/>
  <c r="O2201" i="91"/>
  <c r="P2201" i="91"/>
  <c r="Q2201" i="91"/>
  <c r="C2202" i="91"/>
  <c r="D2202" i="91"/>
  <c r="E2202" i="91"/>
  <c r="F2202" i="91"/>
  <c r="G2202" i="91"/>
  <c r="H2202" i="91"/>
  <c r="I2202" i="91"/>
  <c r="J2202" i="91"/>
  <c r="K2202" i="91"/>
  <c r="L2202" i="91"/>
  <c r="M2202" i="91"/>
  <c r="N2202" i="91"/>
  <c r="O2202" i="91"/>
  <c r="P2202" i="91"/>
  <c r="Q2202" i="91"/>
  <c r="C2203" i="91"/>
  <c r="D2203" i="91"/>
  <c r="E2203" i="91"/>
  <c r="F2203" i="91"/>
  <c r="G2203" i="91"/>
  <c r="H2203" i="91"/>
  <c r="I2203" i="91"/>
  <c r="J2203" i="91"/>
  <c r="K2203" i="91"/>
  <c r="L2203" i="91"/>
  <c r="M2203" i="91"/>
  <c r="N2203" i="91"/>
  <c r="O2203" i="91"/>
  <c r="P2203" i="91"/>
  <c r="Q2203" i="91"/>
  <c r="D2204" i="91"/>
  <c r="E2204" i="91"/>
  <c r="F2204" i="91"/>
  <c r="G2204" i="91"/>
  <c r="H2204" i="91"/>
  <c r="I2204" i="91"/>
  <c r="J2204" i="91"/>
  <c r="K2204" i="91"/>
  <c r="L2204" i="91"/>
  <c r="M2204" i="91"/>
  <c r="N2204" i="91"/>
  <c r="O2204" i="91"/>
  <c r="P2204" i="91"/>
  <c r="D2199" i="91"/>
  <c r="E2199" i="91"/>
  <c r="F2199" i="91"/>
  <c r="G2199" i="91"/>
  <c r="H2199" i="91"/>
  <c r="I2199" i="91"/>
  <c r="J2199" i="91"/>
  <c r="K2199" i="91"/>
  <c r="L2199" i="91"/>
  <c r="M2199" i="91"/>
  <c r="N2199" i="91"/>
  <c r="O2199" i="91"/>
  <c r="P2199" i="91"/>
  <c r="Q2199" i="91"/>
  <c r="Q2197" i="91"/>
  <c r="C2192" i="91"/>
  <c r="P2197" i="91"/>
  <c r="O2197" i="91"/>
  <c r="N2197" i="91"/>
  <c r="M2197" i="91"/>
  <c r="L2197" i="91"/>
  <c r="K2197" i="91"/>
  <c r="J2197" i="91"/>
  <c r="I2197" i="91"/>
  <c r="H2197" i="91"/>
  <c r="G2197" i="91"/>
  <c r="F2197" i="91"/>
  <c r="E2197" i="91"/>
  <c r="D2197" i="91"/>
  <c r="Q2196" i="91"/>
  <c r="P2196" i="91"/>
  <c r="O2196" i="91"/>
  <c r="N2196" i="91"/>
  <c r="M2196" i="91"/>
  <c r="L2196" i="91"/>
  <c r="K2196" i="91"/>
  <c r="J2196" i="91"/>
  <c r="I2196" i="91"/>
  <c r="H2196" i="91"/>
  <c r="G2196" i="91"/>
  <c r="F2196" i="91"/>
  <c r="E2196" i="91"/>
  <c r="D2196" i="91"/>
  <c r="C2196" i="91"/>
  <c r="Q2195" i="91"/>
  <c r="P2195" i="91"/>
  <c r="O2195" i="91"/>
  <c r="N2195" i="91"/>
  <c r="M2195" i="91"/>
  <c r="L2195" i="91"/>
  <c r="K2195" i="91"/>
  <c r="J2195" i="91"/>
  <c r="I2195" i="91"/>
  <c r="H2195" i="91"/>
  <c r="G2195" i="91"/>
  <c r="F2195" i="91"/>
  <c r="E2195" i="91"/>
  <c r="D2195" i="91"/>
  <c r="C2195" i="91"/>
  <c r="Q2194" i="91"/>
  <c r="P2194" i="91"/>
  <c r="O2194" i="91"/>
  <c r="N2194" i="91"/>
  <c r="M2194" i="91"/>
  <c r="L2194" i="91"/>
  <c r="K2194" i="91"/>
  <c r="J2194" i="91"/>
  <c r="I2194" i="91"/>
  <c r="H2194" i="91"/>
  <c r="G2194" i="91"/>
  <c r="F2194" i="91"/>
  <c r="E2194" i="91"/>
  <c r="D2194" i="91"/>
  <c r="C2194" i="91"/>
  <c r="Q2193" i="91"/>
  <c r="P2193" i="91"/>
  <c r="O2193" i="91"/>
  <c r="N2193" i="91"/>
  <c r="M2193" i="91"/>
  <c r="L2193" i="91"/>
  <c r="K2193" i="91"/>
  <c r="J2193" i="91"/>
  <c r="I2193" i="91"/>
  <c r="H2193" i="91"/>
  <c r="G2193" i="91"/>
  <c r="F2193" i="91"/>
  <c r="E2193" i="91"/>
  <c r="D2193" i="91"/>
  <c r="C2193" i="91"/>
  <c r="Q2192" i="91"/>
  <c r="P2192" i="91"/>
  <c r="O2192" i="91"/>
  <c r="N2192" i="91"/>
  <c r="M2192" i="91"/>
  <c r="L2192" i="91"/>
  <c r="K2192" i="91"/>
  <c r="J2192" i="91"/>
  <c r="I2192" i="91"/>
  <c r="H2192" i="91"/>
  <c r="G2192" i="91"/>
  <c r="F2192" i="91"/>
  <c r="E2192" i="91"/>
  <c r="D2192" i="91"/>
  <c r="Q2190" i="91"/>
  <c r="C2190" i="91"/>
  <c r="C2186" i="91"/>
  <c r="D2186" i="91"/>
  <c r="E2186" i="91"/>
  <c r="F2186" i="91"/>
  <c r="G2186" i="91"/>
  <c r="H2186" i="91"/>
  <c r="I2186" i="91"/>
  <c r="J2186" i="91"/>
  <c r="K2186" i="91"/>
  <c r="L2186" i="91"/>
  <c r="M2186" i="91"/>
  <c r="N2186" i="91"/>
  <c r="O2186" i="91"/>
  <c r="P2186" i="91"/>
  <c r="Q2186" i="91"/>
  <c r="C2187" i="91"/>
  <c r="D2187" i="91"/>
  <c r="E2187" i="91"/>
  <c r="F2187" i="91"/>
  <c r="G2187" i="91"/>
  <c r="H2187" i="91"/>
  <c r="I2187" i="91"/>
  <c r="J2187" i="91"/>
  <c r="K2187" i="91"/>
  <c r="L2187" i="91"/>
  <c r="M2187" i="91"/>
  <c r="N2187" i="91"/>
  <c r="O2187" i="91"/>
  <c r="P2187" i="91"/>
  <c r="Q2187" i="91"/>
  <c r="C2188" i="91"/>
  <c r="D2188" i="91"/>
  <c r="E2188" i="91"/>
  <c r="F2188" i="91"/>
  <c r="G2188" i="91"/>
  <c r="H2188" i="91"/>
  <c r="I2188" i="91"/>
  <c r="J2188" i="91"/>
  <c r="K2188" i="91"/>
  <c r="L2188" i="91"/>
  <c r="M2188" i="91"/>
  <c r="N2188" i="91"/>
  <c r="O2188" i="91"/>
  <c r="P2188" i="91"/>
  <c r="Q2188" i="91"/>
  <c r="C2189" i="91"/>
  <c r="D2189" i="91"/>
  <c r="E2189" i="91"/>
  <c r="F2189" i="91"/>
  <c r="G2189" i="91"/>
  <c r="H2189" i="91"/>
  <c r="I2189" i="91"/>
  <c r="J2189" i="91"/>
  <c r="K2189" i="91"/>
  <c r="L2189" i="91"/>
  <c r="M2189" i="91"/>
  <c r="N2189" i="91"/>
  <c r="O2189" i="91"/>
  <c r="P2189" i="91"/>
  <c r="Q2189" i="91"/>
  <c r="D2190" i="91"/>
  <c r="E2190" i="91"/>
  <c r="F2190" i="91"/>
  <c r="G2190" i="91"/>
  <c r="H2190" i="91"/>
  <c r="I2190" i="91"/>
  <c r="J2190" i="91"/>
  <c r="K2190" i="91"/>
  <c r="L2190" i="91"/>
  <c r="M2190" i="91"/>
  <c r="N2190" i="91"/>
  <c r="O2190" i="91"/>
  <c r="P2190" i="91"/>
  <c r="D2185" i="91"/>
  <c r="E2185" i="91"/>
  <c r="F2185" i="91"/>
  <c r="G2185" i="91"/>
  <c r="H2185" i="91"/>
  <c r="I2185" i="91"/>
  <c r="J2185" i="91"/>
  <c r="K2185" i="91"/>
  <c r="L2185" i="91"/>
  <c r="M2185" i="91"/>
  <c r="N2185" i="91"/>
  <c r="O2185" i="91"/>
  <c r="P2185" i="91"/>
  <c r="Q2185" i="91"/>
  <c r="D2382" i="91" l="1"/>
  <c r="D349" i="91" s="1"/>
  <c r="L2360" i="91"/>
  <c r="L345" i="91" s="1"/>
  <c r="I2169" i="91"/>
  <c r="P2360" i="91"/>
  <c r="P345" i="91" s="1"/>
  <c r="N2338" i="91"/>
  <c r="N341" i="91" s="1"/>
  <c r="Q2250" i="91"/>
  <c r="Q325" i="91" s="1"/>
  <c r="K2294" i="91"/>
  <c r="K333" i="91" s="1"/>
  <c r="I2250" i="91"/>
  <c r="I325" i="91" s="1"/>
  <c r="I2272" i="91"/>
  <c r="I329" i="91" s="1"/>
  <c r="H2294" i="91"/>
  <c r="H333" i="91" s="1"/>
  <c r="O2360" i="91"/>
  <c r="O345" i="91" s="1"/>
  <c r="N2382" i="91"/>
  <c r="N349" i="91" s="1"/>
  <c r="F2338" i="91"/>
  <c r="F341" i="91" s="1"/>
  <c r="F2360" i="91"/>
  <c r="F345" i="91" s="1"/>
  <c r="K2228" i="91"/>
  <c r="K321" i="91" s="1"/>
  <c r="K2338" i="91"/>
  <c r="K341" i="91" s="1"/>
  <c r="G2250" i="91"/>
  <c r="G325" i="91" s="1"/>
  <c r="G2228" i="91"/>
  <c r="G321" i="91" s="1"/>
  <c r="P2294" i="91"/>
  <c r="P333" i="91" s="1"/>
  <c r="H2338" i="91"/>
  <c r="H341" i="91" s="1"/>
  <c r="O2338" i="91"/>
  <c r="O341" i="91" s="1"/>
  <c r="M2228" i="91"/>
  <c r="M321" i="91" s="1"/>
  <c r="L2250" i="91"/>
  <c r="L325" i="91" s="1"/>
  <c r="E2228" i="91"/>
  <c r="E321" i="91" s="1"/>
  <c r="F2272" i="91"/>
  <c r="F329" i="91" s="1"/>
  <c r="C2198" i="91"/>
  <c r="D2250" i="91"/>
  <c r="D325" i="91" s="1"/>
  <c r="C2294" i="91"/>
  <c r="C333" i="91" s="1"/>
  <c r="O2228" i="91"/>
  <c r="O321" i="91" s="1"/>
  <c r="L2294" i="91"/>
  <c r="L333" i="91" s="1"/>
  <c r="I2382" i="91"/>
  <c r="I349" i="91" s="1"/>
  <c r="O2198" i="91"/>
  <c r="I2198" i="91"/>
  <c r="L2338" i="91"/>
  <c r="L341" i="91" s="1"/>
  <c r="J2382" i="91"/>
  <c r="J349" i="91" s="1"/>
  <c r="F2169" i="91"/>
  <c r="N2169" i="91"/>
  <c r="K2169" i="91"/>
  <c r="K2198" i="91"/>
  <c r="L2169" i="91"/>
  <c r="C2169" i="91"/>
  <c r="N2228" i="91"/>
  <c r="N321" i="91" s="1"/>
  <c r="N2316" i="91"/>
  <c r="N337" i="91" s="1"/>
  <c r="N2294" i="91"/>
  <c r="N333" i="91" s="1"/>
  <c r="D2169" i="91"/>
  <c r="D2294" i="91"/>
  <c r="D333" i="91" s="1"/>
  <c r="N2360" i="91"/>
  <c r="N345" i="91" s="1"/>
  <c r="Q2198" i="91"/>
  <c r="O2294" i="91"/>
  <c r="O333" i="91" s="1"/>
  <c r="O2250" i="91"/>
  <c r="O325" i="91" s="1"/>
  <c r="F2228" i="91"/>
  <c r="F321" i="91" s="1"/>
  <c r="C2228" i="91"/>
  <c r="C321" i="91" s="1"/>
  <c r="E2316" i="91"/>
  <c r="E337" i="91" s="1"/>
  <c r="C2250" i="91"/>
  <c r="C325" i="91" s="1"/>
  <c r="F2250" i="91"/>
  <c r="F325" i="91" s="1"/>
  <c r="C2338" i="91"/>
  <c r="C341" i="91" s="1"/>
  <c r="K2250" i="91"/>
  <c r="K325" i="91" s="1"/>
  <c r="O2272" i="91"/>
  <c r="O329" i="91" s="1"/>
  <c r="Q2272" i="91"/>
  <c r="Q329" i="91" s="1"/>
  <c r="L2382" i="91"/>
  <c r="L349" i="91" s="1"/>
  <c r="J2250" i="91"/>
  <c r="J325" i="91" s="1"/>
  <c r="E2250" i="91"/>
  <c r="E325" i="91" s="1"/>
  <c r="L2316" i="91"/>
  <c r="L337" i="91" s="1"/>
  <c r="I2294" i="91"/>
  <c r="I333" i="91" s="1"/>
  <c r="F2294" i="91"/>
  <c r="F333" i="91" s="1"/>
  <c r="Q2338" i="91"/>
  <c r="Q341" i="91" s="1"/>
  <c r="Q2316" i="91"/>
  <c r="Q337" i="91" s="1"/>
  <c r="Q2228" i="91"/>
  <c r="Q321" i="91" s="1"/>
  <c r="D2338" i="91"/>
  <c r="D341" i="91" s="1"/>
  <c r="D2360" i="91"/>
  <c r="D345" i="91" s="1"/>
  <c r="F2382" i="91"/>
  <c r="F349" i="91" s="1"/>
  <c r="F2316" i="91"/>
  <c r="F337" i="91" s="1"/>
  <c r="N2250" i="91"/>
  <c r="N325" i="91" s="1"/>
  <c r="H2169" i="91"/>
  <c r="E2169" i="91"/>
  <c r="P2169" i="91"/>
  <c r="E2198" i="91"/>
  <c r="H2250" i="91"/>
  <c r="H325" i="91" s="1"/>
  <c r="P2338" i="91"/>
  <c r="P341" i="91" s="1"/>
  <c r="H2316" i="91"/>
  <c r="H337" i="91" s="1"/>
  <c r="H2360" i="91"/>
  <c r="H345" i="91" s="1"/>
  <c r="E2294" i="91"/>
  <c r="E333" i="91" s="1"/>
  <c r="N2272" i="91"/>
  <c r="N329" i="91" s="1"/>
  <c r="I2228" i="91"/>
  <c r="I321" i="91" s="1"/>
  <c r="I2338" i="91"/>
  <c r="I341" i="91" s="1"/>
  <c r="J2338" i="91"/>
  <c r="J341" i="91" s="1"/>
  <c r="P2316" i="91"/>
  <c r="P337" i="91" s="1"/>
  <c r="H2183" i="91"/>
  <c r="K2316" i="91"/>
  <c r="K337" i="91" s="1"/>
  <c r="P2382" i="91"/>
  <c r="P349" i="91" s="1"/>
  <c r="D2316" i="91"/>
  <c r="D337" i="91" s="1"/>
  <c r="E2338" i="91"/>
  <c r="E341" i="91" s="1"/>
  <c r="P2250" i="91"/>
  <c r="P325" i="91" s="1"/>
  <c r="M2250" i="91"/>
  <c r="M325" i="91" s="1"/>
  <c r="G2360" i="91"/>
  <c r="G345" i="91" s="1"/>
  <c r="I2316" i="91"/>
  <c r="I337" i="91" s="1"/>
  <c r="G2294" i="91"/>
  <c r="G333" i="91" s="1"/>
  <c r="M2198" i="91"/>
  <c r="M2169" i="91"/>
  <c r="M2294" i="91"/>
  <c r="M333" i="91" s="1"/>
  <c r="M2316" i="91"/>
  <c r="M337" i="91" s="1"/>
  <c r="G2338" i="91"/>
  <c r="G341" i="91" s="1"/>
  <c r="G2198" i="91"/>
  <c r="G2382" i="91"/>
  <c r="G349" i="91" s="1"/>
  <c r="C2360" i="91"/>
  <c r="C345" i="91" s="1"/>
  <c r="J2169" i="91"/>
  <c r="I2176" i="91"/>
  <c r="H2382" i="91"/>
  <c r="H349" i="91" s="1"/>
  <c r="M2176" i="91"/>
  <c r="N2198" i="91"/>
  <c r="E2272" i="91"/>
  <c r="E329" i="91" s="1"/>
  <c r="J2272" i="91"/>
  <c r="J329" i="91" s="1"/>
  <c r="C2191" i="91"/>
  <c r="F2198" i="91"/>
  <c r="J2360" i="91"/>
  <c r="J345" i="91" s="1"/>
  <c r="J2228" i="91"/>
  <c r="J321" i="91" s="1"/>
  <c r="J2316" i="91"/>
  <c r="J337" i="91" s="1"/>
  <c r="J2294" i="91"/>
  <c r="J333" i="91" s="1"/>
  <c r="G2169" i="91"/>
  <c r="M2338" i="91"/>
  <c r="M341" i="91" s="1"/>
  <c r="Q2294" i="91"/>
  <c r="Q333" i="91" s="1"/>
  <c r="L2183" i="91"/>
  <c r="Q2176" i="91"/>
  <c r="Q2360" i="91"/>
  <c r="Q345" i="91" s="1"/>
  <c r="M2360" i="91"/>
  <c r="M345" i="91" s="1"/>
  <c r="H2198" i="91"/>
  <c r="P2198" i="91"/>
  <c r="L2228" i="91"/>
  <c r="L321" i="91" s="1"/>
  <c r="I2360" i="91"/>
  <c r="I345" i="91" s="1"/>
  <c r="D2183" i="91"/>
  <c r="K2272" i="91"/>
  <c r="K329" i="91" s="1"/>
  <c r="K2360" i="91"/>
  <c r="K345" i="91" s="1"/>
  <c r="Q2382" i="91"/>
  <c r="Q349" i="91" s="1"/>
  <c r="G2272" i="91"/>
  <c r="G329" i="91" s="1"/>
  <c r="O2176" i="91"/>
  <c r="M2272" i="91"/>
  <c r="M329" i="91" s="1"/>
  <c r="N2205" i="91"/>
  <c r="C2382" i="91"/>
  <c r="C349" i="91" s="1"/>
  <c r="K2176" i="91"/>
  <c r="G2176" i="91"/>
  <c r="J2205" i="91"/>
  <c r="F2205" i="91"/>
  <c r="D2176" i="91"/>
  <c r="J2183" i="91"/>
  <c r="F2183" i="91"/>
  <c r="N2176" i="91"/>
  <c r="L2176" i="91"/>
  <c r="J2176" i="91"/>
  <c r="H2176" i="91"/>
  <c r="F2176" i="91"/>
  <c r="C2176" i="91"/>
  <c r="N2183" i="91"/>
  <c r="D2198" i="91"/>
  <c r="J2198" i="91"/>
  <c r="L2198" i="91"/>
  <c r="H2205" i="91"/>
  <c r="D2205" i="91"/>
  <c r="P2205" i="91"/>
  <c r="L2205" i="91"/>
  <c r="D2272" i="91"/>
  <c r="D329" i="91" s="1"/>
  <c r="L2272" i="91"/>
  <c r="L329" i="91" s="1"/>
  <c r="G2316" i="91"/>
  <c r="G337" i="91" s="1"/>
  <c r="E2382" i="91"/>
  <c r="E349" i="91" s="1"/>
  <c r="E2176" i="91"/>
  <c r="P2176" i="91"/>
  <c r="P2183" i="91"/>
  <c r="Q2183" i="91"/>
  <c r="O2183" i="91"/>
  <c r="M2183" i="91"/>
  <c r="K2183" i="91"/>
  <c r="I2183" i="91"/>
  <c r="I2184" i="91" s="1"/>
  <c r="I313" i="91" s="1"/>
  <c r="G2183" i="91"/>
  <c r="C2183" i="91"/>
  <c r="Q2205" i="91"/>
  <c r="O2205" i="91"/>
  <c r="M2205" i="91"/>
  <c r="K2205" i="91"/>
  <c r="I2205" i="91"/>
  <c r="G2205" i="91"/>
  <c r="E2205" i="91"/>
  <c r="C2205" i="91"/>
  <c r="O2382" i="91"/>
  <c r="O349" i="91" s="1"/>
  <c r="M2382" i="91"/>
  <c r="M349" i="91" s="1"/>
  <c r="K2382" i="91"/>
  <c r="K349" i="91" s="1"/>
  <c r="E2360" i="91"/>
  <c r="E345" i="91" s="1"/>
  <c r="C2316" i="91"/>
  <c r="C337" i="91" s="1"/>
  <c r="O2316" i="91"/>
  <c r="O337" i="91" s="1"/>
  <c r="C2272" i="91"/>
  <c r="C329" i="91" s="1"/>
  <c r="P2272" i="91"/>
  <c r="P329" i="91" s="1"/>
  <c r="H2272" i="91"/>
  <c r="H329" i="91" s="1"/>
  <c r="P2228" i="91"/>
  <c r="P321" i="91" s="1"/>
  <c r="H2228" i="91"/>
  <c r="H321" i="91" s="1"/>
  <c r="D2228" i="91"/>
  <c r="D321" i="91" s="1"/>
  <c r="E2183" i="91"/>
  <c r="O2169" i="91"/>
  <c r="Q2169" i="91"/>
  <c r="J2184" i="91" l="1"/>
  <c r="J313" i="91" s="1"/>
  <c r="C2206" i="91"/>
  <c r="C317" i="91" s="1"/>
  <c r="C2184" i="91"/>
  <c r="C313" i="91" s="1"/>
  <c r="M2184" i="91"/>
  <c r="M313" i="91" s="1"/>
  <c r="O2184" i="91"/>
  <c r="O313" i="91" s="1"/>
  <c r="K2184" i="91"/>
  <c r="K313" i="91" s="1"/>
  <c r="E2184" i="91"/>
  <c r="E313" i="91" s="1"/>
  <c r="Q2184" i="91"/>
  <c r="Q313" i="91" s="1"/>
  <c r="H2184" i="91"/>
  <c r="H313" i="91" s="1"/>
  <c r="G2184" i="91"/>
  <c r="G313" i="91" s="1"/>
  <c r="L2184" i="91"/>
  <c r="L313" i="91" s="1"/>
  <c r="P2184" i="91"/>
  <c r="P313" i="91" s="1"/>
  <c r="D2184" i="91"/>
  <c r="D313" i="91" s="1"/>
  <c r="N2184" i="91"/>
  <c r="N313" i="91" s="1"/>
  <c r="F2184" i="91"/>
  <c r="F313" i="91" s="1"/>
  <c r="C414" i="91" l="1"/>
  <c r="D2026" i="91" l="1"/>
  <c r="F2026" i="91"/>
  <c r="H2026" i="91"/>
  <c r="J2026" i="91"/>
  <c r="L2026" i="91"/>
  <c r="N2026" i="91"/>
  <c r="P2026" i="91"/>
  <c r="C2131" i="91"/>
  <c r="E2131" i="91"/>
  <c r="G2131" i="91"/>
  <c r="I2131" i="91"/>
  <c r="K2131" i="91"/>
  <c r="M2131" i="91"/>
  <c r="O2131" i="91"/>
  <c r="Q2131" i="91"/>
  <c r="D2131" i="91"/>
  <c r="F2131" i="91"/>
  <c r="H2131" i="91"/>
  <c r="J2131" i="91"/>
  <c r="L2131" i="91"/>
  <c r="N2131" i="91"/>
  <c r="P2131" i="91"/>
  <c r="E2026" i="91"/>
  <c r="G2026" i="91"/>
  <c r="I2026" i="91"/>
  <c r="K2026" i="91"/>
  <c r="M2026" i="91"/>
  <c r="O2026" i="91"/>
  <c r="Q2026" i="91"/>
  <c r="C2026" i="91"/>
  <c r="N2161" i="91"/>
  <c r="Q2161" i="91"/>
  <c r="M2146" i="91"/>
  <c r="I2161" i="91"/>
  <c r="P2154" i="91"/>
  <c r="E2146" i="91"/>
  <c r="F2161" i="91"/>
  <c r="N2154" i="91"/>
  <c r="C2154" i="91"/>
  <c r="O2154" i="91"/>
  <c r="D2161" i="91"/>
  <c r="H2161" i="91"/>
  <c r="L2161" i="91"/>
  <c r="P2161" i="91"/>
  <c r="O2139" i="91"/>
  <c r="Q2146" i="91"/>
  <c r="M2154" i="91"/>
  <c r="Q2154" i="91"/>
  <c r="H2154" i="91"/>
  <c r="E2154" i="91"/>
  <c r="I2146" i="91"/>
  <c r="I2154" i="91"/>
  <c r="J2161" i="91"/>
  <c r="J2154" i="91"/>
  <c r="K2154" i="91"/>
  <c r="F2154" i="91"/>
  <c r="G2154" i="91"/>
  <c r="L2154" i="91"/>
  <c r="D2154" i="91"/>
  <c r="F1929" i="91"/>
  <c r="F2086" i="91"/>
  <c r="F1951" i="91"/>
  <c r="E2071" i="91"/>
  <c r="M2124" i="91"/>
  <c r="C2034" i="91"/>
  <c r="M2101" i="91"/>
  <c r="E1974" i="91"/>
  <c r="P1996" i="91"/>
  <c r="P2011" i="91"/>
  <c r="C2019" i="91"/>
  <c r="E2019" i="91"/>
  <c r="G2019" i="91"/>
  <c r="I2019" i="91"/>
  <c r="K2019" i="91"/>
  <c r="M2019" i="91"/>
  <c r="O2019" i="91"/>
  <c r="Q2019" i="91"/>
  <c r="D2019" i="91"/>
  <c r="F2019" i="91"/>
  <c r="H2019" i="91"/>
  <c r="J2019" i="91"/>
  <c r="L2019" i="91"/>
  <c r="N2019" i="91"/>
  <c r="P2019" i="91"/>
  <c r="C1906" i="91"/>
  <c r="E2161" i="91"/>
  <c r="G2064" i="91"/>
  <c r="N2071" i="91"/>
  <c r="E2124" i="91"/>
  <c r="I2124" i="91"/>
  <c r="Q2124" i="91"/>
  <c r="N1974" i="91"/>
  <c r="F1981" i="91"/>
  <c r="J1981" i="91"/>
  <c r="N1981" i="91"/>
  <c r="M2161" i="91"/>
  <c r="F1914" i="91"/>
  <c r="H1921" i="91"/>
  <c r="P1921" i="91"/>
  <c r="H1944" i="91"/>
  <c r="N1951" i="91"/>
  <c r="E1966" i="91"/>
  <c r="M1989" i="91"/>
  <c r="Q1989" i="91"/>
  <c r="D1989" i="91"/>
  <c r="F1989" i="91"/>
  <c r="H1989" i="91"/>
  <c r="J1989" i="91"/>
  <c r="D1996" i="91"/>
  <c r="F1996" i="91"/>
  <c r="H1996" i="91"/>
  <c r="J1996" i="91"/>
  <c r="L1996" i="91"/>
  <c r="N1996" i="91"/>
  <c r="E2049" i="91"/>
  <c r="M2049" i="91"/>
  <c r="F2056" i="91"/>
  <c r="N2056" i="91"/>
  <c r="C2064" i="91"/>
  <c r="N2086" i="91"/>
  <c r="E2101" i="91"/>
  <c r="D2139" i="91"/>
  <c r="F2139" i="91"/>
  <c r="H2139" i="91"/>
  <c r="J2139" i="91"/>
  <c r="L2139" i="91"/>
  <c r="N2139" i="91"/>
  <c r="P2139" i="91"/>
  <c r="C2139" i="91"/>
  <c r="G2139" i="91"/>
  <c r="K2139" i="91"/>
  <c r="D2146" i="91"/>
  <c r="F2146" i="91"/>
  <c r="C2146" i="91"/>
  <c r="G2146" i="91"/>
  <c r="K2146" i="91"/>
  <c r="O2146" i="91"/>
  <c r="K2064" i="91"/>
  <c r="O2064" i="91"/>
  <c r="C2071" i="91"/>
  <c r="G2071" i="91"/>
  <c r="I2071" i="91"/>
  <c r="K2071" i="91"/>
  <c r="Q2079" i="91"/>
  <c r="J2086" i="91"/>
  <c r="I2109" i="91"/>
  <c r="F2116" i="91"/>
  <c r="N2116" i="91"/>
  <c r="E1906" i="91"/>
  <c r="G1906" i="91"/>
  <c r="I1906" i="91"/>
  <c r="K1906" i="91"/>
  <c r="M1906" i="91"/>
  <c r="O1906" i="91"/>
  <c r="Q1906" i="91"/>
  <c r="N1929" i="91"/>
  <c r="L1936" i="91"/>
  <c r="I1936" i="91"/>
  <c r="P1944" i="91"/>
  <c r="J1951" i="91"/>
  <c r="E2004" i="91"/>
  <c r="I2004" i="91"/>
  <c r="M2004" i="91"/>
  <c r="Q2004" i="91"/>
  <c r="G2034" i="91"/>
  <c r="K2034" i="91"/>
  <c r="O2034" i="91"/>
  <c r="D2041" i="91"/>
  <c r="H2041" i="91"/>
  <c r="L2041" i="91"/>
  <c r="P2041" i="91"/>
  <c r="C2161" i="91"/>
  <c r="G2161" i="91"/>
  <c r="G2162" i="91" s="1"/>
  <c r="G308" i="91" s="1"/>
  <c r="K2161" i="91"/>
  <c r="O2161" i="91"/>
  <c r="N1914" i="91"/>
  <c r="J1929" i="91"/>
  <c r="Q1936" i="91"/>
  <c r="D1936" i="91"/>
  <c r="D1944" i="91"/>
  <c r="F1944" i="91"/>
  <c r="J1944" i="91"/>
  <c r="L1944" i="91"/>
  <c r="N1944" i="91"/>
  <c r="D1951" i="91"/>
  <c r="H1951" i="91"/>
  <c r="L1951" i="91"/>
  <c r="P1951" i="91"/>
  <c r="C1951" i="91"/>
  <c r="E1951" i="91"/>
  <c r="G1951" i="91"/>
  <c r="I1951" i="91"/>
  <c r="K1951" i="91"/>
  <c r="M1951" i="91"/>
  <c r="O1951" i="91"/>
  <c r="Q1951" i="91"/>
  <c r="F1974" i="91"/>
  <c r="J1974" i="91"/>
  <c r="I1974" i="91"/>
  <c r="M1974" i="91"/>
  <c r="Q1974" i="91"/>
  <c r="D1981" i="91"/>
  <c r="H1981" i="91"/>
  <c r="L1981" i="91"/>
  <c r="P1981" i="91"/>
  <c r="E1981" i="91"/>
  <c r="G1981" i="91"/>
  <c r="I1981" i="91"/>
  <c r="K1981" i="91"/>
  <c r="M1981" i="91"/>
  <c r="O1981" i="91"/>
  <c r="Q1981" i="91"/>
  <c r="F2011" i="91"/>
  <c r="J2011" i="91"/>
  <c r="L2011" i="91"/>
  <c r="N2011" i="91"/>
  <c r="I2049" i="91"/>
  <c r="Q2049" i="91"/>
  <c r="J2056" i="91"/>
  <c r="D2079" i="91"/>
  <c r="F2079" i="91"/>
  <c r="F2087" i="91" s="1"/>
  <c r="F293" i="91" s="1"/>
  <c r="H2079" i="91"/>
  <c r="J2079" i="91"/>
  <c r="L2079" i="91"/>
  <c r="N2079" i="91"/>
  <c r="P2079" i="91"/>
  <c r="C2079" i="91"/>
  <c r="E2079" i="91"/>
  <c r="G2079" i="91"/>
  <c r="I2079" i="91"/>
  <c r="K2079" i="91"/>
  <c r="M2079" i="91"/>
  <c r="O2079" i="91"/>
  <c r="C2086" i="91"/>
  <c r="E2086" i="91"/>
  <c r="G2086" i="91"/>
  <c r="I2086" i="91"/>
  <c r="K2086" i="91"/>
  <c r="M2086" i="91"/>
  <c r="O2086" i="91"/>
  <c r="Q2086" i="91"/>
  <c r="D2086" i="91"/>
  <c r="H2086" i="91"/>
  <c r="L2086" i="91"/>
  <c r="P2086" i="91"/>
  <c r="G2094" i="91"/>
  <c r="O2094" i="91"/>
  <c r="I2101" i="91"/>
  <c r="Q2101" i="91"/>
  <c r="Q2109" i="91"/>
  <c r="J2116" i="91"/>
  <c r="C2124" i="91"/>
  <c r="G2124" i="91"/>
  <c r="K2124" i="91"/>
  <c r="O2124" i="91"/>
  <c r="D2124" i="91"/>
  <c r="F2124" i="91"/>
  <c r="H2124" i="91"/>
  <c r="J2124" i="91"/>
  <c r="L2124" i="91"/>
  <c r="J1914" i="91"/>
  <c r="E1921" i="91"/>
  <c r="D1921" i="91"/>
  <c r="F1921" i="91"/>
  <c r="J1921" i="91"/>
  <c r="L1921" i="91"/>
  <c r="N1921" i="91"/>
  <c r="D1929" i="91"/>
  <c r="H1929" i="91"/>
  <c r="L1929" i="91"/>
  <c r="P1929" i="91"/>
  <c r="E1929" i="91"/>
  <c r="G1929" i="91"/>
  <c r="I1929" i="91"/>
  <c r="K1929" i="91"/>
  <c r="M1929" i="91"/>
  <c r="O1929" i="91"/>
  <c r="Q1929" i="91"/>
  <c r="Q1937" i="91" s="1"/>
  <c r="Q263" i="91" s="1"/>
  <c r="H1936" i="91"/>
  <c r="P1936" i="91"/>
  <c r="E1936" i="91"/>
  <c r="M1936" i="91"/>
  <c r="M1966" i="91"/>
  <c r="E2034" i="91"/>
  <c r="I2034" i="91"/>
  <c r="M2034" i="91"/>
  <c r="Q2034" i="91"/>
  <c r="F2041" i="91"/>
  <c r="J2041" i="91"/>
  <c r="N2041" i="91"/>
  <c r="C2049" i="91"/>
  <c r="G2049" i="91"/>
  <c r="K2049" i="91"/>
  <c r="O2049" i="91"/>
  <c r="D2049" i="91"/>
  <c r="F2049" i="91"/>
  <c r="H2049" i="91"/>
  <c r="J2049" i="91"/>
  <c r="L2049" i="91"/>
  <c r="N2049" i="91"/>
  <c r="P2049" i="91"/>
  <c r="D2056" i="91"/>
  <c r="H2056" i="91"/>
  <c r="L2056" i="91"/>
  <c r="P2056" i="91"/>
  <c r="C2056" i="91"/>
  <c r="E2056" i="91"/>
  <c r="G2056" i="91"/>
  <c r="I2056" i="91"/>
  <c r="I2057" i="91" s="1"/>
  <c r="I287" i="91" s="1"/>
  <c r="K2056" i="91"/>
  <c r="M2056" i="91"/>
  <c r="O2056" i="91"/>
  <c r="Q2056" i="91"/>
  <c r="E2064" i="91"/>
  <c r="I2064" i="91"/>
  <c r="M2064" i="91"/>
  <c r="C1981" i="91"/>
  <c r="Q2064" i="91"/>
  <c r="D2064" i="91"/>
  <c r="F2064" i="91"/>
  <c r="H2064" i="91"/>
  <c r="J2064" i="91"/>
  <c r="L2064" i="91"/>
  <c r="N2064" i="91"/>
  <c r="P2064" i="91"/>
  <c r="M2071" i="91"/>
  <c r="O2071" i="91"/>
  <c r="Q2071" i="91"/>
  <c r="D2071" i="91"/>
  <c r="F2071" i="91"/>
  <c r="H2071" i="91"/>
  <c r="J2071" i="91"/>
  <c r="L2071" i="91"/>
  <c r="P2071" i="91"/>
  <c r="C2094" i="91"/>
  <c r="E2094" i="91"/>
  <c r="I2094" i="91"/>
  <c r="K2094" i="91"/>
  <c r="M2094" i="91"/>
  <c r="Q2094" i="91"/>
  <c r="D2101" i="91"/>
  <c r="F2101" i="91"/>
  <c r="H2101" i="91"/>
  <c r="J2101" i="91"/>
  <c r="L2101" i="91"/>
  <c r="N2101" i="91"/>
  <c r="P2101" i="91"/>
  <c r="C2101" i="91"/>
  <c r="G2101" i="91"/>
  <c r="K2101" i="91"/>
  <c r="O2101" i="91"/>
  <c r="C2109" i="91"/>
  <c r="E2109" i="91"/>
  <c r="G2109" i="91"/>
  <c r="K2109" i="91"/>
  <c r="M2109" i="91"/>
  <c r="O2109" i="91"/>
  <c r="D2109" i="91"/>
  <c r="F2109" i="91"/>
  <c r="H2109" i="91"/>
  <c r="J2109" i="91"/>
  <c r="L2109" i="91"/>
  <c r="N2109" i="91"/>
  <c r="P2109" i="91"/>
  <c r="D2116" i="91"/>
  <c r="H2116" i="91"/>
  <c r="L2116" i="91"/>
  <c r="P2116" i="91"/>
  <c r="E2116" i="91"/>
  <c r="G2116" i="91"/>
  <c r="I2116" i="91"/>
  <c r="K2116" i="91"/>
  <c r="M2116" i="91"/>
  <c r="O2116" i="91"/>
  <c r="Q2116" i="91"/>
  <c r="E2139" i="91"/>
  <c r="I2139" i="91"/>
  <c r="M2139" i="91"/>
  <c r="Q2139" i="91"/>
  <c r="H2146" i="91"/>
  <c r="J2146" i="91"/>
  <c r="J2147" i="91" s="1"/>
  <c r="J305" i="91" s="1"/>
  <c r="L2146" i="91"/>
  <c r="N2146" i="91"/>
  <c r="P2146" i="91"/>
  <c r="N2124" i="91"/>
  <c r="P2124" i="91"/>
  <c r="D1906" i="91"/>
  <c r="F1906" i="91"/>
  <c r="H1906" i="91"/>
  <c r="J1906" i="91"/>
  <c r="L1906" i="91"/>
  <c r="N1906" i="91"/>
  <c r="P1906" i="91"/>
  <c r="D1914" i="91"/>
  <c r="H1914" i="91"/>
  <c r="L1914" i="91"/>
  <c r="P1914" i="91"/>
  <c r="G1936" i="91"/>
  <c r="K1936" i="91"/>
  <c r="O1936" i="91"/>
  <c r="F1936" i="91"/>
  <c r="J1936" i="91"/>
  <c r="N1936" i="91"/>
  <c r="C1936" i="91"/>
  <c r="E1944" i="91"/>
  <c r="G1944" i="91"/>
  <c r="I1944" i="91"/>
  <c r="K1944" i="91"/>
  <c r="M1944" i="91"/>
  <c r="O1944" i="91"/>
  <c r="Q1944" i="91"/>
  <c r="C1944" i="91"/>
  <c r="G1974" i="91"/>
  <c r="K1974" i="91"/>
  <c r="O1974" i="91"/>
  <c r="D1974" i="91"/>
  <c r="H1974" i="91"/>
  <c r="L1974" i="91"/>
  <c r="P1974" i="91"/>
  <c r="C1974" i="91"/>
  <c r="L1989" i="91"/>
  <c r="N1989" i="91"/>
  <c r="P1989" i="91"/>
  <c r="C1989" i="91"/>
  <c r="E1989" i="91"/>
  <c r="G1989" i="91"/>
  <c r="I1989" i="91"/>
  <c r="K1989" i="91"/>
  <c r="O1989" i="91"/>
  <c r="E1996" i="91"/>
  <c r="G1996" i="91"/>
  <c r="I1996" i="91"/>
  <c r="K1996" i="91"/>
  <c r="M1996" i="91"/>
  <c r="O1996" i="91"/>
  <c r="Q1996" i="91"/>
  <c r="C1929" i="91"/>
  <c r="C2116" i="91"/>
  <c r="D2004" i="91"/>
  <c r="F2004" i="91"/>
  <c r="H2004" i="91"/>
  <c r="J2004" i="91"/>
  <c r="L2004" i="91"/>
  <c r="N2004" i="91"/>
  <c r="P2004" i="91"/>
  <c r="C2004" i="91"/>
  <c r="G2004" i="91"/>
  <c r="K2004" i="91"/>
  <c r="O2004" i="91"/>
  <c r="D2011" i="91"/>
  <c r="H2011" i="91"/>
  <c r="E2011" i="91"/>
  <c r="G2011" i="91"/>
  <c r="I2011" i="91"/>
  <c r="K2011" i="91"/>
  <c r="M2011" i="91"/>
  <c r="O2011" i="91"/>
  <c r="Q2011" i="91"/>
  <c r="D2034" i="91"/>
  <c r="F2034" i="91"/>
  <c r="H2034" i="91"/>
  <c r="J2034" i="91"/>
  <c r="L2034" i="91"/>
  <c r="N2034" i="91"/>
  <c r="P2034" i="91"/>
  <c r="C2041" i="91"/>
  <c r="E2041" i="91"/>
  <c r="G2041" i="91"/>
  <c r="I2041" i="91"/>
  <c r="K2041" i="91"/>
  <c r="K2042" i="91" s="1"/>
  <c r="K284" i="91" s="1"/>
  <c r="M2041" i="91"/>
  <c r="O2041" i="91"/>
  <c r="Q2041" i="91"/>
  <c r="D2094" i="91"/>
  <c r="F2094" i="91"/>
  <c r="H2094" i="91"/>
  <c r="J2094" i="91"/>
  <c r="L2094" i="91"/>
  <c r="N2094" i="91"/>
  <c r="P2094" i="91"/>
  <c r="C1996" i="91"/>
  <c r="E1914" i="91"/>
  <c r="G1914" i="91"/>
  <c r="I1914" i="91"/>
  <c r="K1914" i="91"/>
  <c r="M1914" i="91"/>
  <c r="O1914" i="91"/>
  <c r="Q1914" i="91"/>
  <c r="D1966" i="91"/>
  <c r="F1966" i="91"/>
  <c r="H1966" i="91"/>
  <c r="J1966" i="91"/>
  <c r="L1966" i="91"/>
  <c r="N1966" i="91"/>
  <c r="P1966" i="91"/>
  <c r="C2011" i="91"/>
  <c r="C1921" i="91"/>
  <c r="C1914" i="91"/>
  <c r="G1921" i="91"/>
  <c r="I1921" i="91"/>
  <c r="K1921" i="91"/>
  <c r="I1966" i="91"/>
  <c r="Q1966" i="91"/>
  <c r="G1966" i="91"/>
  <c r="K1966" i="91"/>
  <c r="O1966" i="91"/>
  <c r="C1966" i="91"/>
  <c r="Q1959" i="91"/>
  <c r="E1959" i="91"/>
  <c r="G1959" i="91"/>
  <c r="I1959" i="91"/>
  <c r="K1959" i="91"/>
  <c r="M1959" i="91"/>
  <c r="O1959" i="91"/>
  <c r="D1959" i="91"/>
  <c r="F1959" i="91"/>
  <c r="H1959" i="91"/>
  <c r="J1959" i="91"/>
  <c r="L1959" i="91"/>
  <c r="N1959" i="91"/>
  <c r="P1959" i="91"/>
  <c r="C1959" i="91"/>
  <c r="M1921" i="91"/>
  <c r="O1921" i="91"/>
  <c r="Q1921" i="91"/>
  <c r="J1922" i="91" l="1"/>
  <c r="J260" i="91" s="1"/>
  <c r="J1982" i="91"/>
  <c r="J272" i="91" s="1"/>
  <c r="F1982" i="91"/>
  <c r="F272" i="91" s="1"/>
  <c r="H1997" i="91"/>
  <c r="H275" i="91" s="1"/>
  <c r="Q2162" i="91"/>
  <c r="Q308" i="91" s="1"/>
  <c r="K1952" i="91"/>
  <c r="K266" i="91" s="1"/>
  <c r="J1937" i="91"/>
  <c r="J263" i="91" s="1"/>
  <c r="E2117" i="91"/>
  <c r="E299" i="91" s="1"/>
  <c r="M1952" i="91"/>
  <c r="M266" i="91" s="1"/>
  <c r="P2057" i="91"/>
  <c r="P287" i="91" s="1"/>
  <c r="P2012" i="91"/>
  <c r="P278" i="91" s="1"/>
  <c r="E1952" i="91"/>
  <c r="E266" i="91" s="1"/>
  <c r="H1922" i="91"/>
  <c r="H260" i="91" s="1"/>
  <c r="I2162" i="91"/>
  <c r="I308" i="91" s="1"/>
  <c r="M1997" i="91"/>
  <c r="M275" i="91" s="1"/>
  <c r="J2162" i="91"/>
  <c r="J308" i="91" s="1"/>
  <c r="I2042" i="91"/>
  <c r="I284" i="91" s="1"/>
  <c r="O1937" i="91"/>
  <c r="O263" i="91" s="1"/>
  <c r="E1967" i="91"/>
  <c r="E269" i="91" s="1"/>
  <c r="L2042" i="91"/>
  <c r="L284" i="91" s="1"/>
  <c r="Q1997" i="91"/>
  <c r="Q275" i="91" s="1"/>
  <c r="D1982" i="91"/>
  <c r="D272" i="91" s="1"/>
  <c r="Q2147" i="91"/>
  <c r="Q305" i="91" s="1"/>
  <c r="Q2117" i="91"/>
  <c r="Q299" i="91" s="1"/>
  <c r="I2117" i="91"/>
  <c r="I299" i="91" s="1"/>
  <c r="I2072" i="91"/>
  <c r="I290" i="91" s="1"/>
  <c r="F1952" i="91"/>
  <c r="F266" i="91" s="1"/>
  <c r="Q1982" i="91"/>
  <c r="Q272" i="91" s="1"/>
  <c r="Q2102" i="91"/>
  <c r="Q296" i="91" s="1"/>
  <c r="E1982" i="91"/>
  <c r="E272" i="91" s="1"/>
  <c r="E2012" i="91"/>
  <c r="E278" i="91" s="1"/>
  <c r="E2072" i="91"/>
  <c r="E290" i="91" s="1"/>
  <c r="E2102" i="91"/>
  <c r="E296" i="91" s="1"/>
  <c r="C2042" i="91"/>
  <c r="C284" i="91" s="1"/>
  <c r="I2147" i="91"/>
  <c r="I305" i="91" s="1"/>
  <c r="K2162" i="91"/>
  <c r="K308" i="91" s="1"/>
  <c r="L1997" i="91"/>
  <c r="L275" i="91" s="1"/>
  <c r="H2162" i="91"/>
  <c r="H308" i="91" s="1"/>
  <c r="O2042" i="91"/>
  <c r="O284" i="91" s="1"/>
  <c r="M2012" i="91"/>
  <c r="M278" i="91" s="1"/>
  <c r="P1982" i="91"/>
  <c r="P272" i="91" s="1"/>
  <c r="P1922" i="91"/>
  <c r="P260" i="91" s="1"/>
  <c r="M2147" i="91"/>
  <c r="M305" i="91" s="1"/>
  <c r="N1952" i="91"/>
  <c r="N266" i="91" s="1"/>
  <c r="M2162" i="91"/>
  <c r="M308" i="91" s="1"/>
  <c r="N2162" i="91"/>
  <c r="N308" i="91" s="1"/>
  <c r="N1997" i="91"/>
  <c r="N275" i="91" s="1"/>
  <c r="N2117" i="91"/>
  <c r="N299" i="91" s="1"/>
  <c r="J2087" i="91"/>
  <c r="J293" i="91" s="1"/>
  <c r="D1997" i="91"/>
  <c r="D275" i="91" s="1"/>
  <c r="F2147" i="91"/>
  <c r="F305" i="91" s="1"/>
  <c r="F2162" i="91"/>
  <c r="F308" i="91" s="1"/>
  <c r="F2057" i="91"/>
  <c r="F287" i="91" s="1"/>
  <c r="F1922" i="91"/>
  <c r="F260" i="91" s="1"/>
  <c r="M1982" i="91"/>
  <c r="M272" i="91" s="1"/>
  <c r="F1937" i="91"/>
  <c r="F263" i="91" s="1"/>
  <c r="K2072" i="91"/>
  <c r="K290" i="91" s="1"/>
  <c r="Q2012" i="91"/>
  <c r="Q278" i="91" s="1"/>
  <c r="P1997" i="91"/>
  <c r="P275" i="91" s="1"/>
  <c r="P2147" i="91"/>
  <c r="P305" i="91" s="1"/>
  <c r="Q2042" i="91"/>
  <c r="Q284" i="91" s="1"/>
  <c r="O1952" i="91"/>
  <c r="O266" i="91" s="1"/>
  <c r="N2147" i="91"/>
  <c r="N305" i="91" s="1"/>
  <c r="F2117" i="91"/>
  <c r="F299" i="91" s="1"/>
  <c r="O2072" i="91"/>
  <c r="O290" i="91" s="1"/>
  <c r="D1937" i="91"/>
  <c r="D263" i="91" s="1"/>
  <c r="P2042" i="91"/>
  <c r="P284" i="91" s="1"/>
  <c r="Q2057" i="91"/>
  <c r="Q287" i="91" s="1"/>
  <c r="M2057" i="91"/>
  <c r="M287" i="91" s="1"/>
  <c r="N2012" i="91"/>
  <c r="N278" i="91" s="1"/>
  <c r="N1937" i="91"/>
  <c r="N263" i="91" s="1"/>
  <c r="N2072" i="91"/>
  <c r="N290" i="91" s="1"/>
  <c r="O2162" i="91"/>
  <c r="O308" i="91" s="1"/>
  <c r="Q1952" i="91"/>
  <c r="Q266" i="91" s="1"/>
  <c r="M2102" i="91"/>
  <c r="M296" i="91" s="1"/>
  <c r="N2057" i="91"/>
  <c r="N287" i="91" s="1"/>
  <c r="N2102" i="91"/>
  <c r="N296" i="91" s="1"/>
  <c r="O2102" i="91"/>
  <c r="O296" i="91" s="1"/>
  <c r="P1952" i="91"/>
  <c r="P266" i="91" s="1"/>
  <c r="G2147" i="91"/>
  <c r="G305" i="91" s="1"/>
  <c r="G2072" i="91"/>
  <c r="G290" i="91" s="1"/>
  <c r="G1952" i="91"/>
  <c r="G266" i="91" s="1"/>
  <c r="G1982" i="91"/>
  <c r="G272" i="91" s="1"/>
  <c r="N2042" i="91"/>
  <c r="N284" i="91" s="1"/>
  <c r="L2162" i="91"/>
  <c r="L308" i="91" s="1"/>
  <c r="N2087" i="91"/>
  <c r="N293" i="91" s="1"/>
  <c r="E2057" i="91"/>
  <c r="E287" i="91" s="1"/>
  <c r="D2072" i="91"/>
  <c r="D290" i="91" s="1"/>
  <c r="M1937" i="91"/>
  <c r="M263" i="91" s="1"/>
  <c r="N1982" i="91"/>
  <c r="N272" i="91" s="1"/>
  <c r="P2102" i="91"/>
  <c r="P296" i="91" s="1"/>
  <c r="O1982" i="91"/>
  <c r="O272" i="91" s="1"/>
  <c r="I2102" i="91"/>
  <c r="I296" i="91" s="1"/>
  <c r="P2087" i="91"/>
  <c r="P293" i="91" s="1"/>
  <c r="F2042" i="91"/>
  <c r="F284" i="91" s="1"/>
  <c r="Q2087" i="91"/>
  <c r="Q293" i="91" s="1"/>
  <c r="N1922" i="91"/>
  <c r="N260" i="91" s="1"/>
  <c r="J2117" i="91"/>
  <c r="J299" i="91" s="1"/>
  <c r="G1937" i="91"/>
  <c r="G263" i="91" s="1"/>
  <c r="P2162" i="91"/>
  <c r="P308" i="91" s="1"/>
  <c r="D2162" i="91"/>
  <c r="D308" i="91" s="1"/>
  <c r="O2147" i="91"/>
  <c r="O305" i="91" s="1"/>
  <c r="L2147" i="91"/>
  <c r="L305" i="91" s="1"/>
  <c r="E2147" i="91"/>
  <c r="E305" i="91" s="1"/>
  <c r="P2072" i="91"/>
  <c r="P290" i="91" s="1"/>
  <c r="L2012" i="91"/>
  <c r="L278" i="91" s="1"/>
  <c r="D2057" i="91"/>
  <c r="D287" i="91" s="1"/>
  <c r="M1967" i="91"/>
  <c r="M269" i="91" s="1"/>
  <c r="F2012" i="91"/>
  <c r="F278" i="91" s="1"/>
  <c r="E2162" i="91"/>
  <c r="E308" i="91" s="1"/>
  <c r="C1952" i="91"/>
  <c r="C266" i="91" s="1"/>
  <c r="C2162" i="91"/>
  <c r="C308" i="91" s="1"/>
  <c r="M2117" i="91"/>
  <c r="M299" i="91" s="1"/>
  <c r="I2012" i="91"/>
  <c r="I278" i="91" s="1"/>
  <c r="M1922" i="91"/>
  <c r="M260" i="91" s="1"/>
  <c r="H2042" i="91"/>
  <c r="H284" i="91" s="1"/>
  <c r="N1967" i="91"/>
  <c r="N269" i="91" s="1"/>
  <c r="J2042" i="91"/>
  <c r="J284" i="91" s="1"/>
  <c r="H1982" i="91"/>
  <c r="H272" i="91" s="1"/>
  <c r="L2072" i="91"/>
  <c r="L290" i="91" s="1"/>
  <c r="J2072" i="91"/>
  <c r="J290" i="91" s="1"/>
  <c r="J2057" i="91"/>
  <c r="J287" i="91" s="1"/>
  <c r="I1937" i="91"/>
  <c r="I263" i="91" s="1"/>
  <c r="C2117" i="91"/>
  <c r="C299" i="91" s="1"/>
  <c r="C2072" i="91"/>
  <c r="C290" i="91" s="1"/>
  <c r="D2147" i="91"/>
  <c r="D305" i="91" s="1"/>
  <c r="H2072" i="91"/>
  <c r="H290" i="91" s="1"/>
  <c r="G2042" i="91"/>
  <c r="G284" i="91" s="1"/>
  <c r="H2102" i="91"/>
  <c r="H296" i="91" s="1"/>
  <c r="G2117" i="91"/>
  <c r="G299" i="91" s="1"/>
  <c r="F2102" i="91"/>
  <c r="F296" i="91" s="1"/>
  <c r="C2012" i="91"/>
  <c r="C278" i="91" s="1"/>
  <c r="C1982" i="91"/>
  <c r="C272" i="91" s="1"/>
  <c r="L1922" i="91"/>
  <c r="L260" i="91" s="1"/>
  <c r="P2117" i="91"/>
  <c r="P299" i="91" s="1"/>
  <c r="O2117" i="91"/>
  <c r="O299" i="91" s="1"/>
  <c r="D2117" i="91"/>
  <c r="D299" i="91" s="1"/>
  <c r="H2012" i="91"/>
  <c r="H278" i="91" s="1"/>
  <c r="C2102" i="91"/>
  <c r="C296" i="91" s="1"/>
  <c r="F1967" i="91"/>
  <c r="F269" i="91" s="1"/>
  <c r="G1922" i="91"/>
  <c r="G260" i="91" s="1"/>
  <c r="F2072" i="91"/>
  <c r="F290" i="91" s="1"/>
  <c r="G1967" i="91"/>
  <c r="G269" i="91" s="1"/>
  <c r="K1982" i="91"/>
  <c r="K272" i="91" s="1"/>
  <c r="L1937" i="91"/>
  <c r="L263" i="91" s="1"/>
  <c r="L2102" i="91"/>
  <c r="L296" i="91" s="1"/>
  <c r="H2057" i="91"/>
  <c r="H287" i="91" s="1"/>
  <c r="C1997" i="91"/>
  <c r="C275" i="91" s="1"/>
  <c r="C2057" i="91"/>
  <c r="C287" i="91" s="1"/>
  <c r="D2102" i="91"/>
  <c r="D296" i="91" s="1"/>
  <c r="G1997" i="91"/>
  <c r="G275" i="91" s="1"/>
  <c r="J2102" i="91"/>
  <c r="J296" i="91" s="1"/>
  <c r="H2117" i="91"/>
  <c r="H299" i="91" s="1"/>
  <c r="D2042" i="91"/>
  <c r="D284" i="91" s="1"/>
  <c r="G2102" i="91"/>
  <c r="G296" i="91" s="1"/>
  <c r="I1922" i="91"/>
  <c r="I260" i="91" s="1"/>
  <c r="E1997" i="91"/>
  <c r="E275" i="91" s="1"/>
  <c r="D1922" i="91"/>
  <c r="D260" i="91" s="1"/>
  <c r="K1997" i="91"/>
  <c r="K275" i="91" s="1"/>
  <c r="K2102" i="91"/>
  <c r="K296" i="91" s="1"/>
  <c r="L2057" i="91"/>
  <c r="L287" i="91" s="1"/>
  <c r="K1937" i="91"/>
  <c r="K263" i="91" s="1"/>
  <c r="H2087" i="91"/>
  <c r="H293" i="91" s="1"/>
  <c r="I1982" i="91"/>
  <c r="I272" i="91" s="1"/>
  <c r="J1952" i="91"/>
  <c r="J266" i="91" s="1"/>
  <c r="H2147" i="91"/>
  <c r="H305" i="91" s="1"/>
  <c r="H1952" i="91"/>
  <c r="H266" i="91" s="1"/>
  <c r="I1997" i="91"/>
  <c r="I275" i="91" s="1"/>
  <c r="K2057" i="91"/>
  <c r="K287" i="91" s="1"/>
  <c r="J1967" i="91"/>
  <c r="J269" i="91" s="1"/>
  <c r="J2012" i="91"/>
  <c r="J278" i="91" s="1"/>
  <c r="I1952" i="91"/>
  <c r="I266" i="91" s="1"/>
  <c r="L1982" i="91"/>
  <c r="L272" i="91" s="1"/>
  <c r="L2117" i="91"/>
  <c r="L299" i="91" s="1"/>
  <c r="K2117" i="91"/>
  <c r="K299" i="91" s="1"/>
  <c r="Q1922" i="91"/>
  <c r="Q260" i="91" s="1"/>
  <c r="K1922" i="91"/>
  <c r="K260" i="91" s="1"/>
  <c r="M2072" i="91"/>
  <c r="M290" i="91" s="1"/>
  <c r="E1937" i="91"/>
  <c r="E263" i="91" s="1"/>
  <c r="D2012" i="91"/>
  <c r="D278" i="91" s="1"/>
  <c r="C1937" i="91"/>
  <c r="C263" i="91" s="1"/>
  <c r="O2057" i="91"/>
  <c r="O287" i="91" s="1"/>
  <c r="G2057" i="91"/>
  <c r="G287" i="91" s="1"/>
  <c r="M2042" i="91"/>
  <c r="M284" i="91" s="1"/>
  <c r="E2042" i="91"/>
  <c r="E284" i="91" s="1"/>
  <c r="C1922" i="91"/>
  <c r="C260" i="91" s="1"/>
  <c r="J1997" i="91"/>
  <c r="J275" i="91" s="1"/>
  <c r="F1997" i="91"/>
  <c r="F275" i="91" s="1"/>
  <c r="E1922" i="91"/>
  <c r="E260" i="91" s="1"/>
  <c r="K2147" i="91"/>
  <c r="K305" i="91" s="1"/>
  <c r="C2147" i="91"/>
  <c r="C305" i="91" s="1"/>
  <c r="M2087" i="91"/>
  <c r="M293" i="91" s="1"/>
  <c r="I2087" i="91"/>
  <c r="I293" i="91" s="1"/>
  <c r="E2087" i="91"/>
  <c r="E293" i="91" s="1"/>
  <c r="L2087" i="91"/>
  <c r="L293" i="91" s="1"/>
  <c r="D2087" i="91"/>
  <c r="D293" i="91" s="1"/>
  <c r="L1952" i="91"/>
  <c r="L266" i="91" s="1"/>
  <c r="O2087" i="91"/>
  <c r="O293" i="91" s="1"/>
  <c r="K2087" i="91"/>
  <c r="K293" i="91" s="1"/>
  <c r="G2087" i="91"/>
  <c r="G293" i="91" s="1"/>
  <c r="C2087" i="91"/>
  <c r="C293" i="91" s="1"/>
  <c r="D1952" i="91"/>
  <c r="D266" i="91" s="1"/>
  <c r="I1967" i="91"/>
  <c r="I269" i="91" s="1"/>
  <c r="Q2072" i="91"/>
  <c r="Q290" i="91" s="1"/>
  <c r="H1967" i="91"/>
  <c r="H269" i="91" s="1"/>
  <c r="D1967" i="91"/>
  <c r="D269" i="91" s="1"/>
  <c r="K2012" i="91"/>
  <c r="K278" i="91" s="1"/>
  <c r="P1937" i="91"/>
  <c r="P263" i="91" s="1"/>
  <c r="H1937" i="91"/>
  <c r="H263" i="91" s="1"/>
  <c r="O1922" i="91"/>
  <c r="O260" i="91" s="1"/>
  <c r="P1967" i="91"/>
  <c r="P269" i="91" s="1"/>
  <c r="L1967" i="91"/>
  <c r="L269" i="91" s="1"/>
  <c r="O2012" i="91"/>
  <c r="O278" i="91" s="1"/>
  <c r="G2012" i="91"/>
  <c r="G278" i="91" s="1"/>
  <c r="O1997" i="91"/>
  <c r="O275" i="91" s="1"/>
  <c r="K1967" i="91"/>
  <c r="K269" i="91" s="1"/>
  <c r="O1967" i="91"/>
  <c r="O269" i="91" s="1"/>
  <c r="Q1967" i="91"/>
  <c r="Q269" i="91" s="1"/>
  <c r="C1967" i="91"/>
  <c r="C269" i="91" s="1"/>
  <c r="D1394" i="91" l="1"/>
  <c r="H1394" i="91"/>
  <c r="L1394" i="91"/>
  <c r="P1394" i="91"/>
  <c r="C1394" i="91"/>
  <c r="E1394" i="91"/>
  <c r="G1394" i="91"/>
  <c r="I1394" i="91"/>
  <c r="K1394" i="91"/>
  <c r="M1394" i="91"/>
  <c r="O1394" i="91"/>
  <c r="Q1394" i="91"/>
  <c r="F1394" i="91"/>
  <c r="J1394" i="91"/>
  <c r="N1394" i="91"/>
  <c r="C1331" i="91"/>
  <c r="E1331" i="91"/>
  <c r="G1331" i="91"/>
  <c r="I1331" i="91"/>
  <c r="K1331" i="91"/>
  <c r="M1331" i="91"/>
  <c r="O1331" i="91"/>
  <c r="C1387" i="91"/>
  <c r="C172" i="91" s="1"/>
  <c r="E1387" i="91"/>
  <c r="E172" i="91" s="1"/>
  <c r="G1387" i="91"/>
  <c r="G172" i="91" s="1"/>
  <c r="I1387" i="91"/>
  <c r="I172" i="91" s="1"/>
  <c r="K1387" i="91"/>
  <c r="K172" i="91" s="1"/>
  <c r="M1387" i="91"/>
  <c r="M172" i="91" s="1"/>
  <c r="O1387" i="91"/>
  <c r="O172" i="91" s="1"/>
  <c r="Q1387" i="91"/>
  <c r="Q172" i="91" s="1"/>
  <c r="C1401" i="91"/>
  <c r="E1401" i="91"/>
  <c r="G1401" i="91"/>
  <c r="I1401" i="91"/>
  <c r="K1401" i="91"/>
  <c r="M1401" i="91"/>
  <c r="O1401" i="91"/>
  <c r="D1331" i="91"/>
  <c r="F1331" i="91"/>
  <c r="H1331" i="91"/>
  <c r="J1331" i="91"/>
  <c r="L1331" i="91"/>
  <c r="N1331" i="91"/>
  <c r="P1331" i="91"/>
  <c r="D1387" i="91"/>
  <c r="D172" i="91" s="1"/>
  <c r="F1387" i="91"/>
  <c r="F172" i="91" s="1"/>
  <c r="H1387" i="91"/>
  <c r="H172" i="91" s="1"/>
  <c r="J1387" i="91"/>
  <c r="J172" i="91" s="1"/>
  <c r="L1387" i="91"/>
  <c r="L172" i="91" s="1"/>
  <c r="N1387" i="91"/>
  <c r="N172" i="91" s="1"/>
  <c r="P1387" i="91"/>
  <c r="P172" i="91" s="1"/>
  <c r="D1401" i="91"/>
  <c r="F1401" i="91"/>
  <c r="H1401" i="91"/>
  <c r="J1401" i="91"/>
  <c r="L1401" i="91"/>
  <c r="N1401" i="91"/>
  <c r="P1401" i="91"/>
  <c r="Q1401" i="91"/>
  <c r="Q1331" i="91"/>
  <c r="P1772" i="91"/>
  <c r="P227" i="91" s="1"/>
  <c r="M1765" i="91"/>
  <c r="M226" i="91" s="1"/>
  <c r="N1772" i="91"/>
  <c r="N227" i="91" s="1"/>
  <c r="M1646" i="91"/>
  <c r="M209" i="91" s="1"/>
  <c r="H1681" i="91"/>
  <c r="H214" i="91" s="1"/>
  <c r="L1681" i="91"/>
  <c r="L214" i="91" s="1"/>
  <c r="P1681" i="91"/>
  <c r="P214" i="91" s="1"/>
  <c r="D1681" i="91"/>
  <c r="D214" i="91" s="1"/>
  <c r="G1765" i="91"/>
  <c r="G226" i="91" s="1"/>
  <c r="K1450" i="91"/>
  <c r="K181" i="91" s="1"/>
  <c r="G1716" i="91"/>
  <c r="G219" i="91" s="1"/>
  <c r="K1716" i="91"/>
  <c r="K219" i="91" s="1"/>
  <c r="O1716" i="91"/>
  <c r="O219" i="91" s="1"/>
  <c r="H1716" i="91"/>
  <c r="H219" i="91" s="1"/>
  <c r="P1716" i="91"/>
  <c r="P219" i="91" s="1"/>
  <c r="I1765" i="91"/>
  <c r="I226" i="91" s="1"/>
  <c r="J1772" i="91"/>
  <c r="J227" i="91" s="1"/>
  <c r="K1702" i="91"/>
  <c r="K217" i="91" s="1"/>
  <c r="J1709" i="91"/>
  <c r="J218" i="91" s="1"/>
  <c r="L1716" i="91"/>
  <c r="L219" i="91" s="1"/>
  <c r="I1723" i="91"/>
  <c r="I220" i="91" s="1"/>
  <c r="I1730" i="91"/>
  <c r="I221" i="91" s="1"/>
  <c r="K1765" i="91"/>
  <c r="K226" i="91" s="1"/>
  <c r="H1772" i="91"/>
  <c r="H227" i="91" s="1"/>
  <c r="L1772" i="91"/>
  <c r="L227" i="91" s="1"/>
  <c r="E1765" i="91"/>
  <c r="E226" i="91" s="1"/>
  <c r="F1772" i="91"/>
  <c r="F227" i="91" s="1"/>
  <c r="C1716" i="91"/>
  <c r="C219" i="91" s="1"/>
  <c r="D1716" i="91"/>
  <c r="D219" i="91" s="1"/>
  <c r="E1723" i="91"/>
  <c r="E220" i="91" s="1"/>
  <c r="C1765" i="91"/>
  <c r="C226" i="91" s="1"/>
  <c r="D1772" i="91"/>
  <c r="D227" i="91" s="1"/>
  <c r="M1723" i="91"/>
  <c r="M220" i="91" s="1"/>
  <c r="Q1723" i="91"/>
  <c r="Q220" i="91" s="1"/>
  <c r="D1765" i="91"/>
  <c r="D226" i="91" s="1"/>
  <c r="L1765" i="91"/>
  <c r="L226" i="91" s="1"/>
  <c r="O1590" i="91"/>
  <c r="O201" i="91" s="1"/>
  <c r="Q1688" i="91"/>
  <c r="Q215" i="91" s="1"/>
  <c r="F1751" i="91"/>
  <c r="F224" i="91" s="1"/>
  <c r="C1758" i="91"/>
  <c r="C225" i="91" s="1"/>
  <c r="G1758" i="91"/>
  <c r="G225" i="91" s="1"/>
  <c r="K1758" i="91"/>
  <c r="K225" i="91" s="1"/>
  <c r="O1758" i="91"/>
  <c r="O225" i="91" s="1"/>
  <c r="D1758" i="91"/>
  <c r="D225" i="91" s="1"/>
  <c r="H1758" i="91"/>
  <c r="H225" i="91" s="1"/>
  <c r="H1373" i="91"/>
  <c r="H170" i="91" s="1"/>
  <c r="I1436" i="91"/>
  <c r="I179" i="91" s="1"/>
  <c r="Q1317" i="91"/>
  <c r="Q162" i="91" s="1"/>
  <c r="Q1338" i="91"/>
  <c r="Q165" i="91" s="1"/>
  <c r="E1352" i="91"/>
  <c r="E167" i="91" s="1"/>
  <c r="L1352" i="91"/>
  <c r="L167" i="91" s="1"/>
  <c r="G1359" i="91"/>
  <c r="G168" i="91" s="1"/>
  <c r="K1359" i="91"/>
  <c r="K168" i="91" s="1"/>
  <c r="O1359" i="91"/>
  <c r="O168" i="91" s="1"/>
  <c r="C1366" i="91"/>
  <c r="C169" i="91" s="1"/>
  <c r="C1310" i="91"/>
  <c r="C161" i="91" s="1"/>
  <c r="E1310" i="91"/>
  <c r="E161" i="91" s="1"/>
  <c r="K1310" i="91"/>
  <c r="K161" i="91" s="1"/>
  <c r="Q1310" i="91"/>
  <c r="Q161" i="91" s="1"/>
  <c r="M1485" i="91"/>
  <c r="M186" i="91" s="1"/>
  <c r="I1513" i="91"/>
  <c r="I190" i="91" s="1"/>
  <c r="Q1513" i="91"/>
  <c r="Q190" i="91" s="1"/>
  <c r="D1520" i="91"/>
  <c r="D191" i="91" s="1"/>
  <c r="O1548" i="91"/>
  <c r="O195" i="91" s="1"/>
  <c r="M1555" i="91"/>
  <c r="M196" i="91" s="1"/>
  <c r="C1569" i="91"/>
  <c r="C198" i="91" s="1"/>
  <c r="E1569" i="91"/>
  <c r="E198" i="91" s="1"/>
  <c r="G1569" i="91"/>
  <c r="G198" i="91" s="1"/>
  <c r="K1569" i="91"/>
  <c r="K198" i="91" s="1"/>
  <c r="O1569" i="91"/>
  <c r="O198" i="91" s="1"/>
  <c r="E1576" i="91"/>
  <c r="E199" i="91" s="1"/>
  <c r="I1576" i="91"/>
  <c r="I199" i="91" s="1"/>
  <c r="M1576" i="91"/>
  <c r="M199" i="91" s="1"/>
  <c r="Q1576" i="91"/>
  <c r="Q199" i="91" s="1"/>
  <c r="C1590" i="91"/>
  <c r="C201" i="91" s="1"/>
  <c r="H1604" i="91"/>
  <c r="H203" i="91" s="1"/>
  <c r="P1604" i="91"/>
  <c r="P203" i="91" s="1"/>
  <c r="F1611" i="91"/>
  <c r="F204" i="91" s="1"/>
  <c r="J1310" i="91"/>
  <c r="J161" i="91" s="1"/>
  <c r="C1317" i="91"/>
  <c r="C162" i="91" s="1"/>
  <c r="G1317" i="91"/>
  <c r="G162" i="91" s="1"/>
  <c r="O1317" i="91"/>
  <c r="O162" i="91" s="1"/>
  <c r="L1380" i="91"/>
  <c r="L171" i="91" s="1"/>
  <c r="J1506" i="91"/>
  <c r="J189" i="91" s="1"/>
  <c r="P1513" i="91"/>
  <c r="P190" i="91" s="1"/>
  <c r="L1520" i="91"/>
  <c r="L191" i="91" s="1"/>
  <c r="L1660" i="91"/>
  <c r="L211" i="91" s="1"/>
  <c r="F1723" i="91"/>
  <c r="F220" i="91" s="1"/>
  <c r="J1723" i="91"/>
  <c r="J220" i="91" s="1"/>
  <c r="N1723" i="91"/>
  <c r="N220" i="91" s="1"/>
  <c r="C1681" i="91"/>
  <c r="C214" i="91" s="1"/>
  <c r="D1730" i="91"/>
  <c r="D221" i="91" s="1"/>
  <c r="H1730" i="91"/>
  <c r="H221" i="91" s="1"/>
  <c r="L1730" i="91"/>
  <c r="L221" i="91" s="1"/>
  <c r="P1730" i="91"/>
  <c r="P221" i="91" s="1"/>
  <c r="M1730" i="91"/>
  <c r="M221" i="91" s="1"/>
  <c r="Q1730" i="91"/>
  <c r="Q221" i="91" s="1"/>
  <c r="L1408" i="91"/>
  <c r="L175" i="91" s="1"/>
  <c r="P1443" i="91"/>
  <c r="P180" i="91" s="1"/>
  <c r="C1450" i="91"/>
  <c r="C181" i="91" s="1"/>
  <c r="K1324" i="91"/>
  <c r="K163" i="91" s="1"/>
  <c r="J1380" i="91"/>
  <c r="J171" i="91" s="1"/>
  <c r="D1408" i="91"/>
  <c r="D175" i="91" s="1"/>
  <c r="H1408" i="91"/>
  <c r="H175" i="91" s="1"/>
  <c r="P1408" i="91"/>
  <c r="P175" i="91" s="1"/>
  <c r="O1464" i="91"/>
  <c r="O183" i="91" s="1"/>
  <c r="L1471" i="91"/>
  <c r="L184" i="91" s="1"/>
  <c r="C1478" i="91"/>
  <c r="C185" i="91" s="1"/>
  <c r="G1478" i="91"/>
  <c r="G185" i="91" s="1"/>
  <c r="K1478" i="91"/>
  <c r="K185" i="91" s="1"/>
  <c r="O1478" i="91"/>
  <c r="O185" i="91" s="1"/>
  <c r="N1478" i="91"/>
  <c r="N185" i="91" s="1"/>
  <c r="O1541" i="91"/>
  <c r="O194" i="91" s="1"/>
  <c r="D1548" i="91"/>
  <c r="D195" i="91" s="1"/>
  <c r="H1548" i="91"/>
  <c r="H195" i="91" s="1"/>
  <c r="L1548" i="91"/>
  <c r="L195" i="91" s="1"/>
  <c r="P1548" i="91"/>
  <c r="P195" i="91" s="1"/>
  <c r="C1548" i="91"/>
  <c r="C195" i="91" s="1"/>
  <c r="E1548" i="91"/>
  <c r="E195" i="91" s="1"/>
  <c r="G1548" i="91"/>
  <c r="G195" i="91" s="1"/>
  <c r="I1548" i="91"/>
  <c r="I195" i="91" s="1"/>
  <c r="M1548" i="91"/>
  <c r="M195" i="91" s="1"/>
  <c r="Q1548" i="91"/>
  <c r="Q195" i="91" s="1"/>
  <c r="I1625" i="91"/>
  <c r="I206" i="91" s="1"/>
  <c r="O1632" i="91"/>
  <c r="O207" i="91" s="1"/>
  <c r="D1632" i="91"/>
  <c r="D207" i="91" s="1"/>
  <c r="C1639" i="91"/>
  <c r="C208" i="91" s="1"/>
  <c r="G1639" i="91"/>
  <c r="G208" i="91" s="1"/>
  <c r="K1639" i="91"/>
  <c r="K208" i="91" s="1"/>
  <c r="O1639" i="91"/>
  <c r="O208" i="91" s="1"/>
  <c r="D1639" i="91"/>
  <c r="D208" i="91" s="1"/>
  <c r="H1639" i="91"/>
  <c r="H208" i="91" s="1"/>
  <c r="L1639" i="91"/>
  <c r="L208" i="91" s="1"/>
  <c r="P1639" i="91"/>
  <c r="P208" i="91" s="1"/>
  <c r="O1765" i="91"/>
  <c r="O226" i="91" s="1"/>
  <c r="Q1765" i="91"/>
  <c r="Q226" i="91" s="1"/>
  <c r="H1765" i="91"/>
  <c r="H226" i="91" s="1"/>
  <c r="P1765" i="91"/>
  <c r="P226" i="91" s="1"/>
  <c r="I1674" i="91"/>
  <c r="I213" i="91" s="1"/>
  <c r="Q1674" i="91"/>
  <c r="Q213" i="91" s="1"/>
  <c r="F1688" i="91"/>
  <c r="F215" i="91" s="1"/>
  <c r="J1688" i="91"/>
  <c r="J215" i="91" s="1"/>
  <c r="N1688" i="91"/>
  <c r="N215" i="91" s="1"/>
  <c r="C1688" i="91"/>
  <c r="C215" i="91" s="1"/>
  <c r="G1688" i="91"/>
  <c r="G215" i="91" s="1"/>
  <c r="K1688" i="91"/>
  <c r="K215" i="91" s="1"/>
  <c r="O1688" i="91"/>
  <c r="O215" i="91" s="1"/>
  <c r="E1744" i="91"/>
  <c r="E223" i="91" s="1"/>
  <c r="I1744" i="91"/>
  <c r="I223" i="91" s="1"/>
  <c r="M1744" i="91"/>
  <c r="M223" i="91" s="1"/>
  <c r="Q1744" i="91"/>
  <c r="Q223" i="91" s="1"/>
  <c r="D1324" i="91"/>
  <c r="D163" i="91" s="1"/>
  <c r="F1324" i="91"/>
  <c r="F163" i="91" s="1"/>
  <c r="H1324" i="91"/>
  <c r="H163" i="91" s="1"/>
  <c r="J1324" i="91"/>
  <c r="J163" i="91" s="1"/>
  <c r="L1324" i="91"/>
  <c r="L163" i="91" s="1"/>
  <c r="N1324" i="91"/>
  <c r="N163" i="91" s="1"/>
  <c r="P1324" i="91"/>
  <c r="P163" i="91" s="1"/>
  <c r="C1324" i="91"/>
  <c r="C163" i="91" s="1"/>
  <c r="C1345" i="91"/>
  <c r="C166" i="91" s="1"/>
  <c r="E1345" i="91"/>
  <c r="E166" i="91" s="1"/>
  <c r="G1345" i="91"/>
  <c r="G166" i="91" s="1"/>
  <c r="I1345" i="91"/>
  <c r="I166" i="91" s="1"/>
  <c r="K1345" i="91"/>
  <c r="K166" i="91" s="1"/>
  <c r="O1345" i="91"/>
  <c r="O166" i="91" s="1"/>
  <c r="D1345" i="91"/>
  <c r="D166" i="91" s="1"/>
  <c r="D1352" i="91"/>
  <c r="D167" i="91" s="1"/>
  <c r="P1352" i="91"/>
  <c r="P167" i="91" s="1"/>
  <c r="D1359" i="91"/>
  <c r="D168" i="91" s="1"/>
  <c r="H1359" i="91"/>
  <c r="H168" i="91" s="1"/>
  <c r="L1359" i="91"/>
  <c r="L168" i="91" s="1"/>
  <c r="P1359" i="91"/>
  <c r="P168" i="91" s="1"/>
  <c r="P1366" i="91"/>
  <c r="P169" i="91" s="1"/>
  <c r="G1380" i="91"/>
  <c r="G171" i="91" s="1"/>
  <c r="O1380" i="91"/>
  <c r="O171" i="91" s="1"/>
  <c r="N1429" i="91"/>
  <c r="N178" i="91" s="1"/>
  <c r="E1436" i="91"/>
  <c r="E179" i="91" s="1"/>
  <c r="M1436" i="91"/>
  <c r="M179" i="91" s="1"/>
  <c r="Q1436" i="91"/>
  <c r="Q179" i="91" s="1"/>
  <c r="I1457" i="91"/>
  <c r="I182" i="91" s="1"/>
  <c r="F1464" i="91"/>
  <c r="F183" i="91" s="1"/>
  <c r="J1464" i="91"/>
  <c r="J183" i="91" s="1"/>
  <c r="N1464" i="91"/>
  <c r="N183" i="91" s="1"/>
  <c r="C1464" i="91"/>
  <c r="C183" i="91" s="1"/>
  <c r="G1464" i="91"/>
  <c r="G183" i="91" s="1"/>
  <c r="K1464" i="91"/>
  <c r="K183" i="91" s="1"/>
  <c r="D1492" i="91"/>
  <c r="D187" i="91" s="1"/>
  <c r="H1492" i="91"/>
  <c r="H187" i="91" s="1"/>
  <c r="L1492" i="91"/>
  <c r="L187" i="91" s="1"/>
  <c r="P1492" i="91"/>
  <c r="P187" i="91" s="1"/>
  <c r="D1499" i="91"/>
  <c r="D188" i="91" s="1"/>
  <c r="L1499" i="91"/>
  <c r="L188" i="91" s="1"/>
  <c r="C1527" i="91"/>
  <c r="C192" i="91" s="1"/>
  <c r="G1527" i="91"/>
  <c r="G192" i="91" s="1"/>
  <c r="N1534" i="91"/>
  <c r="N193" i="91" s="1"/>
  <c r="G1541" i="91"/>
  <c r="G194" i="91" s="1"/>
  <c r="I1555" i="91"/>
  <c r="I196" i="91" s="1"/>
  <c r="E1618" i="91"/>
  <c r="E205" i="91" s="1"/>
  <c r="I1618" i="91"/>
  <c r="I205" i="91" s="1"/>
  <c r="K1618" i="91"/>
  <c r="K205" i="91" s="1"/>
  <c r="M1618" i="91"/>
  <c r="M205" i="91" s="1"/>
  <c r="Q1618" i="91"/>
  <c r="Q205" i="91" s="1"/>
  <c r="E1653" i="91"/>
  <c r="E210" i="91" s="1"/>
  <c r="I1653" i="91"/>
  <c r="I210" i="91" s="1"/>
  <c r="M1653" i="91"/>
  <c r="M210" i="91" s="1"/>
  <c r="Q1653" i="91"/>
  <c r="Q210" i="91" s="1"/>
  <c r="F1653" i="91"/>
  <c r="F210" i="91" s="1"/>
  <c r="J1653" i="91"/>
  <c r="J210" i="91" s="1"/>
  <c r="L1653" i="91"/>
  <c r="L210" i="91" s="1"/>
  <c r="N1653" i="91"/>
  <c r="N210" i="91" s="1"/>
  <c r="N1695" i="91"/>
  <c r="N216" i="91" s="1"/>
  <c r="G1702" i="91"/>
  <c r="G217" i="91" s="1"/>
  <c r="C1737" i="91"/>
  <c r="C222" i="91" s="1"/>
  <c r="G1737" i="91"/>
  <c r="G222" i="91" s="1"/>
  <c r="K1737" i="91"/>
  <c r="K222" i="91" s="1"/>
  <c r="O1737" i="91"/>
  <c r="O222" i="91" s="1"/>
  <c r="F1737" i="91"/>
  <c r="F222" i="91" s="1"/>
  <c r="N1737" i="91"/>
  <c r="N222" i="91" s="1"/>
  <c r="E1751" i="91"/>
  <c r="E224" i="91" s="1"/>
  <c r="I1751" i="91"/>
  <c r="I224" i="91" s="1"/>
  <c r="M1751" i="91"/>
  <c r="M224" i="91" s="1"/>
  <c r="Q1751" i="91"/>
  <c r="Q224" i="91" s="1"/>
  <c r="J1751" i="91"/>
  <c r="J224" i="91" s="1"/>
  <c r="N1751" i="91"/>
  <c r="N224" i="91" s="1"/>
  <c r="F1310" i="91"/>
  <c r="F161" i="91" s="1"/>
  <c r="H1310" i="91"/>
  <c r="H161" i="91" s="1"/>
  <c r="M1310" i="91"/>
  <c r="M161" i="91" s="1"/>
  <c r="E1317" i="91"/>
  <c r="E162" i="91" s="1"/>
  <c r="G1338" i="91"/>
  <c r="G165" i="91" s="1"/>
  <c r="J1338" i="91"/>
  <c r="J165" i="91" s="1"/>
  <c r="D1464" i="91"/>
  <c r="D183" i="91" s="1"/>
  <c r="L1464" i="91"/>
  <c r="L183" i="91" s="1"/>
  <c r="J1478" i="91"/>
  <c r="J185" i="91" s="1"/>
  <c r="O1324" i="91"/>
  <c r="O163" i="91" s="1"/>
  <c r="H1345" i="91"/>
  <c r="H166" i="91" s="1"/>
  <c r="L1345" i="91"/>
  <c r="L166" i="91" s="1"/>
  <c r="P1345" i="91"/>
  <c r="P166" i="91" s="1"/>
  <c r="M1345" i="91"/>
  <c r="M166" i="91" s="1"/>
  <c r="Q1345" i="91"/>
  <c r="Q166" i="91" s="1"/>
  <c r="I1352" i="91"/>
  <c r="I167" i="91" s="1"/>
  <c r="M1352" i="91"/>
  <c r="M167" i="91" s="1"/>
  <c r="Q1352" i="91"/>
  <c r="Q167" i="91" s="1"/>
  <c r="H1352" i="91"/>
  <c r="H167" i="91" s="1"/>
  <c r="G1366" i="91"/>
  <c r="G169" i="91" s="1"/>
  <c r="J1366" i="91"/>
  <c r="J169" i="91" s="1"/>
  <c r="P1373" i="91"/>
  <c r="P170" i="91" s="1"/>
  <c r="F1380" i="91"/>
  <c r="F171" i="91" s="1"/>
  <c r="E1408" i="91"/>
  <c r="E175" i="91" s="1"/>
  <c r="I1408" i="91"/>
  <c r="I175" i="91" s="1"/>
  <c r="M1408" i="91"/>
  <c r="M175" i="91" s="1"/>
  <c r="Q1408" i="91"/>
  <c r="Q175" i="91" s="1"/>
  <c r="C1415" i="91"/>
  <c r="C176" i="91" s="1"/>
  <c r="G1415" i="91"/>
  <c r="G176" i="91" s="1"/>
  <c r="I1415" i="91"/>
  <c r="I176" i="91" s="1"/>
  <c r="K1415" i="91"/>
  <c r="K176" i="91" s="1"/>
  <c r="O1415" i="91"/>
  <c r="O176" i="91" s="1"/>
  <c r="Q1415" i="91"/>
  <c r="Q176" i="91" s="1"/>
  <c r="D1415" i="91"/>
  <c r="D176" i="91" s="1"/>
  <c r="H1415" i="91"/>
  <c r="H176" i="91" s="1"/>
  <c r="L1415" i="91"/>
  <c r="L176" i="91" s="1"/>
  <c r="P1415" i="91"/>
  <c r="P176" i="91" s="1"/>
  <c r="E1415" i="91"/>
  <c r="E176" i="91" s="1"/>
  <c r="M1415" i="91"/>
  <c r="M176" i="91" s="1"/>
  <c r="M1422" i="91"/>
  <c r="M177" i="91" s="1"/>
  <c r="E1422" i="91"/>
  <c r="E177" i="91" s="1"/>
  <c r="F1429" i="91"/>
  <c r="F178" i="91" s="1"/>
  <c r="J1429" i="91"/>
  <c r="J178" i="91" s="1"/>
  <c r="D1443" i="91"/>
  <c r="D180" i="91" s="1"/>
  <c r="F1443" i="91"/>
  <c r="F180" i="91" s="1"/>
  <c r="J1443" i="91"/>
  <c r="J180" i="91" s="1"/>
  <c r="N1443" i="91"/>
  <c r="N180" i="91" s="1"/>
  <c r="C1443" i="91"/>
  <c r="C180" i="91" s="1"/>
  <c r="G1443" i="91"/>
  <c r="G180" i="91" s="1"/>
  <c r="K1443" i="91"/>
  <c r="K180" i="91" s="1"/>
  <c r="O1443" i="91"/>
  <c r="O180" i="91" s="1"/>
  <c r="H1443" i="91"/>
  <c r="H180" i="91" s="1"/>
  <c r="L1443" i="91"/>
  <c r="L180" i="91" s="1"/>
  <c r="E1457" i="91"/>
  <c r="E182" i="91" s="1"/>
  <c r="M1457" i="91"/>
  <c r="M182" i="91" s="1"/>
  <c r="Q1457" i="91"/>
  <c r="Q182" i="91" s="1"/>
  <c r="D1471" i="91"/>
  <c r="D184" i="91" s="1"/>
  <c r="H1471" i="91"/>
  <c r="H184" i="91" s="1"/>
  <c r="P1471" i="91"/>
  <c r="P184" i="91" s="1"/>
  <c r="E1471" i="91"/>
  <c r="E184" i="91" s="1"/>
  <c r="M1471" i="91"/>
  <c r="M184" i="91" s="1"/>
  <c r="F1471" i="91"/>
  <c r="F184" i="91" s="1"/>
  <c r="N1471" i="91"/>
  <c r="N184" i="91" s="1"/>
  <c r="G1471" i="91"/>
  <c r="G184" i="91" s="1"/>
  <c r="O1471" i="91"/>
  <c r="O184" i="91" s="1"/>
  <c r="F1478" i="91"/>
  <c r="F185" i="91" s="1"/>
  <c r="E1485" i="91"/>
  <c r="E186" i="91" s="1"/>
  <c r="I1485" i="91"/>
  <c r="I186" i="91" s="1"/>
  <c r="Q1485" i="91"/>
  <c r="Q186" i="91" s="1"/>
  <c r="E1506" i="91"/>
  <c r="E189" i="91" s="1"/>
  <c r="N1506" i="91"/>
  <c r="N189" i="91" s="1"/>
  <c r="D1506" i="91"/>
  <c r="D189" i="91" s="1"/>
  <c r="H1506" i="91"/>
  <c r="H189" i="91" s="1"/>
  <c r="E1520" i="91"/>
  <c r="E191" i="91" s="1"/>
  <c r="I1520" i="91"/>
  <c r="I191" i="91" s="1"/>
  <c r="M1520" i="91"/>
  <c r="M191" i="91" s="1"/>
  <c r="Q1520" i="91"/>
  <c r="Q191" i="91" s="1"/>
  <c r="C1520" i="91"/>
  <c r="C191" i="91" s="1"/>
  <c r="G1520" i="91"/>
  <c r="G191" i="91" s="1"/>
  <c r="K1520" i="91"/>
  <c r="K191" i="91" s="1"/>
  <c r="O1520" i="91"/>
  <c r="O191" i="91" s="1"/>
  <c r="H1520" i="91"/>
  <c r="H191" i="91" s="1"/>
  <c r="P1520" i="91"/>
  <c r="P191" i="91" s="1"/>
  <c r="I1569" i="91"/>
  <c r="I198" i="91" s="1"/>
  <c r="Q1569" i="91"/>
  <c r="Q198" i="91" s="1"/>
  <c r="K1576" i="91"/>
  <c r="K199" i="91" s="1"/>
  <c r="O1576" i="91"/>
  <c r="O199" i="91" s="1"/>
  <c r="N1611" i="91"/>
  <c r="N204" i="91" s="1"/>
  <c r="O1618" i="91"/>
  <c r="O205" i="91" s="1"/>
  <c r="F1639" i="91"/>
  <c r="F208" i="91" s="1"/>
  <c r="N1639" i="91"/>
  <c r="N208" i="91" s="1"/>
  <c r="D1653" i="91"/>
  <c r="D210" i="91" s="1"/>
  <c r="H1653" i="91"/>
  <c r="H210" i="91" s="1"/>
  <c r="E1688" i="91"/>
  <c r="E215" i="91" s="1"/>
  <c r="I1688" i="91"/>
  <c r="I215" i="91" s="1"/>
  <c r="M1688" i="91"/>
  <c r="M215" i="91" s="1"/>
  <c r="E1716" i="91"/>
  <c r="E219" i="91" s="1"/>
  <c r="I1716" i="91"/>
  <c r="I219" i="91" s="1"/>
  <c r="M1716" i="91"/>
  <c r="M219" i="91" s="1"/>
  <c r="Q1716" i="91"/>
  <c r="Q219" i="91" s="1"/>
  <c r="F1716" i="91"/>
  <c r="F219" i="91" s="1"/>
  <c r="C1723" i="91"/>
  <c r="C220" i="91" s="1"/>
  <c r="G1723" i="91"/>
  <c r="G220" i="91" s="1"/>
  <c r="K1723" i="91"/>
  <c r="K220" i="91" s="1"/>
  <c r="O1723" i="91"/>
  <c r="O220" i="91" s="1"/>
  <c r="K1548" i="91"/>
  <c r="K195" i="91" s="1"/>
  <c r="E1555" i="91"/>
  <c r="E196" i="91" s="1"/>
  <c r="Q1555" i="91"/>
  <c r="Q196" i="91" s="1"/>
  <c r="E1562" i="91"/>
  <c r="E197" i="91" s="1"/>
  <c r="M1562" i="91"/>
  <c r="M197" i="91" s="1"/>
  <c r="Q1562" i="91"/>
  <c r="Q197" i="91" s="1"/>
  <c r="G1562" i="91"/>
  <c r="G197" i="91" s="1"/>
  <c r="K1562" i="91"/>
  <c r="K197" i="91" s="1"/>
  <c r="O1562" i="91"/>
  <c r="O197" i="91" s="1"/>
  <c r="D1583" i="91"/>
  <c r="D200" i="91" s="1"/>
  <c r="H1583" i="91"/>
  <c r="H200" i="91" s="1"/>
  <c r="L1583" i="91"/>
  <c r="L200" i="91" s="1"/>
  <c r="P1583" i="91"/>
  <c r="P200" i="91" s="1"/>
  <c r="F1583" i="91"/>
  <c r="F200" i="91" s="1"/>
  <c r="J1583" i="91"/>
  <c r="J200" i="91" s="1"/>
  <c r="C1597" i="91"/>
  <c r="C202" i="91" s="1"/>
  <c r="G1597" i="91"/>
  <c r="G202" i="91" s="1"/>
  <c r="K1597" i="91"/>
  <c r="K202" i="91" s="1"/>
  <c r="O1597" i="91"/>
  <c r="O202" i="91" s="1"/>
  <c r="D1597" i="91"/>
  <c r="D202" i="91" s="1"/>
  <c r="H1597" i="91"/>
  <c r="H202" i="91" s="1"/>
  <c r="L1597" i="91"/>
  <c r="L202" i="91" s="1"/>
  <c r="P1597" i="91"/>
  <c r="P202" i="91" s="1"/>
  <c r="C1618" i="91"/>
  <c r="C205" i="91" s="1"/>
  <c r="G1618" i="91"/>
  <c r="G205" i="91" s="1"/>
  <c r="E1625" i="91"/>
  <c r="E206" i="91" s="1"/>
  <c r="M1625" i="91"/>
  <c r="M206" i="91" s="1"/>
  <c r="Q1625" i="91"/>
  <c r="Q206" i="91" s="1"/>
  <c r="H1632" i="91"/>
  <c r="H207" i="91" s="1"/>
  <c r="L1632" i="91"/>
  <c r="L207" i="91" s="1"/>
  <c r="P1632" i="91"/>
  <c r="P207" i="91" s="1"/>
  <c r="E1632" i="91"/>
  <c r="E207" i="91" s="1"/>
  <c r="I1632" i="91"/>
  <c r="I207" i="91" s="1"/>
  <c r="M1632" i="91"/>
  <c r="M207" i="91" s="1"/>
  <c r="C1632" i="91"/>
  <c r="C207" i="91" s="1"/>
  <c r="G1632" i="91"/>
  <c r="G207" i="91" s="1"/>
  <c r="K1632" i="91"/>
  <c r="K207" i="91" s="1"/>
  <c r="J1639" i="91"/>
  <c r="J208" i="91" s="1"/>
  <c r="E1646" i="91"/>
  <c r="E209" i="91" s="1"/>
  <c r="I1646" i="91"/>
  <c r="I209" i="91" s="1"/>
  <c r="Q1646" i="91"/>
  <c r="Q209" i="91" s="1"/>
  <c r="P1653" i="91"/>
  <c r="P210" i="91" s="1"/>
  <c r="C1667" i="91"/>
  <c r="C212" i="91" s="1"/>
  <c r="G1667" i="91"/>
  <c r="G212" i="91" s="1"/>
  <c r="K1667" i="91"/>
  <c r="K212" i="91" s="1"/>
  <c r="O1667" i="91"/>
  <c r="O212" i="91" s="1"/>
  <c r="D1667" i="91"/>
  <c r="D212" i="91" s="1"/>
  <c r="H1667" i="91"/>
  <c r="H212" i="91" s="1"/>
  <c r="L1667" i="91"/>
  <c r="L212" i="91" s="1"/>
  <c r="P1667" i="91"/>
  <c r="P212" i="91" s="1"/>
  <c r="F1667" i="91"/>
  <c r="F212" i="91" s="1"/>
  <c r="J1667" i="91"/>
  <c r="J212" i="91" s="1"/>
  <c r="N1667" i="91"/>
  <c r="N212" i="91" s="1"/>
  <c r="F1674" i="91"/>
  <c r="F213" i="91" s="1"/>
  <c r="J1674" i="91"/>
  <c r="J213" i="91" s="1"/>
  <c r="N1674" i="91"/>
  <c r="N213" i="91" s="1"/>
  <c r="C1674" i="91"/>
  <c r="C213" i="91" s="1"/>
  <c r="G1674" i="91"/>
  <c r="G213" i="91" s="1"/>
  <c r="K1674" i="91"/>
  <c r="K213" i="91" s="1"/>
  <c r="O1674" i="91"/>
  <c r="O213" i="91" s="1"/>
  <c r="E1674" i="91"/>
  <c r="E213" i="91" s="1"/>
  <c r="M1674" i="91"/>
  <c r="M213" i="91" s="1"/>
  <c r="F1695" i="91"/>
  <c r="F216" i="91" s="1"/>
  <c r="F1709" i="91"/>
  <c r="F218" i="91" s="1"/>
  <c r="E1730" i="91"/>
  <c r="E221" i="91" s="1"/>
  <c r="J1737" i="91"/>
  <c r="J222" i="91" s="1"/>
  <c r="F1744" i="91"/>
  <c r="F223" i="91" s="1"/>
  <c r="J1744" i="91"/>
  <c r="J223" i="91" s="1"/>
  <c r="N1744" i="91"/>
  <c r="N223" i="91" s="1"/>
  <c r="L1758" i="91"/>
  <c r="L225" i="91" s="1"/>
  <c r="P1758" i="91"/>
  <c r="P225" i="91" s="1"/>
  <c r="C1359" i="91"/>
  <c r="C168" i="91" s="1"/>
  <c r="F1338" i="91"/>
  <c r="F165" i="91" s="1"/>
  <c r="F1352" i="91"/>
  <c r="F167" i="91" s="1"/>
  <c r="J1352" i="91"/>
  <c r="J167" i="91" s="1"/>
  <c r="N1352" i="91"/>
  <c r="N167" i="91" s="1"/>
  <c r="C1352" i="91"/>
  <c r="C167" i="91" s="1"/>
  <c r="G1352" i="91"/>
  <c r="G167" i="91" s="1"/>
  <c r="K1352" i="91"/>
  <c r="K167" i="91" s="1"/>
  <c r="O1352" i="91"/>
  <c r="O167" i="91" s="1"/>
  <c r="E1359" i="91"/>
  <c r="E168" i="91" s="1"/>
  <c r="I1359" i="91"/>
  <c r="I168" i="91" s="1"/>
  <c r="M1359" i="91"/>
  <c r="M168" i="91" s="1"/>
  <c r="Q1359" i="91"/>
  <c r="Q168" i="91" s="1"/>
  <c r="F1359" i="91"/>
  <c r="F168" i="91" s="1"/>
  <c r="J1359" i="91"/>
  <c r="J168" i="91" s="1"/>
  <c r="N1359" i="91"/>
  <c r="N168" i="91" s="1"/>
  <c r="F1366" i="91"/>
  <c r="F169" i="91" s="1"/>
  <c r="N1366" i="91"/>
  <c r="N169" i="91" s="1"/>
  <c r="F1373" i="91"/>
  <c r="F170" i="91" s="1"/>
  <c r="J1373" i="91"/>
  <c r="J170" i="91" s="1"/>
  <c r="N1373" i="91"/>
  <c r="N170" i="91" s="1"/>
  <c r="D1380" i="91"/>
  <c r="D171" i="91" s="1"/>
  <c r="N1310" i="91"/>
  <c r="N161" i="91" s="1"/>
  <c r="D1310" i="91"/>
  <c r="D161" i="91" s="1"/>
  <c r="L1310" i="91"/>
  <c r="L161" i="91" s="1"/>
  <c r="P1310" i="91"/>
  <c r="P161" i="91" s="1"/>
  <c r="I1310" i="91"/>
  <c r="I161" i="91" s="1"/>
  <c r="G1324" i="91"/>
  <c r="G163" i="91" s="1"/>
  <c r="C1338" i="91"/>
  <c r="C165" i="91" s="1"/>
  <c r="K1338" i="91"/>
  <c r="K165" i="91" s="1"/>
  <c r="O1338" i="91"/>
  <c r="O165" i="91" s="1"/>
  <c r="D1338" i="91"/>
  <c r="D165" i="91" s="1"/>
  <c r="H1338" i="91"/>
  <c r="H165" i="91" s="1"/>
  <c r="L1338" i="91"/>
  <c r="L165" i="91" s="1"/>
  <c r="P1338" i="91"/>
  <c r="P165" i="91" s="1"/>
  <c r="I1338" i="91"/>
  <c r="I165" i="91" s="1"/>
  <c r="D1366" i="91"/>
  <c r="D169" i="91" s="1"/>
  <c r="L1366" i="91"/>
  <c r="L169" i="91" s="1"/>
  <c r="D1373" i="91"/>
  <c r="D170" i="91" s="1"/>
  <c r="L1373" i="91"/>
  <c r="L170" i="91" s="1"/>
  <c r="E1380" i="91"/>
  <c r="E171" i="91" s="1"/>
  <c r="I1380" i="91"/>
  <c r="I171" i="91" s="1"/>
  <c r="M1380" i="91"/>
  <c r="M171" i="91" s="1"/>
  <c r="Q1380" i="91"/>
  <c r="Q171" i="91" s="1"/>
  <c r="N1380" i="91"/>
  <c r="N171" i="91" s="1"/>
  <c r="P1380" i="91"/>
  <c r="P171" i="91" s="1"/>
  <c r="I1317" i="91"/>
  <c r="I162" i="91" s="1"/>
  <c r="M1317" i="91"/>
  <c r="M162" i="91" s="1"/>
  <c r="F1345" i="91"/>
  <c r="F166" i="91" s="1"/>
  <c r="J1345" i="91"/>
  <c r="J166" i="91" s="1"/>
  <c r="N1345" i="91"/>
  <c r="N166" i="91" s="1"/>
  <c r="C1380" i="91"/>
  <c r="C171" i="91" s="1"/>
  <c r="K1380" i="91"/>
  <c r="K171" i="91" s="1"/>
  <c r="H1380" i="91"/>
  <c r="H171" i="91" s="1"/>
  <c r="F1408" i="91"/>
  <c r="F175" i="91" s="1"/>
  <c r="J1408" i="91"/>
  <c r="J175" i="91" s="1"/>
  <c r="N1408" i="91"/>
  <c r="N175" i="91" s="1"/>
  <c r="C1408" i="91"/>
  <c r="C175" i="91" s="1"/>
  <c r="G1408" i="91"/>
  <c r="G175" i="91" s="1"/>
  <c r="K1408" i="91"/>
  <c r="K175" i="91" s="1"/>
  <c r="O1408" i="91"/>
  <c r="O175" i="91" s="1"/>
  <c r="D1422" i="91"/>
  <c r="D177" i="91" s="1"/>
  <c r="H1422" i="91"/>
  <c r="H177" i="91" s="1"/>
  <c r="L1422" i="91"/>
  <c r="L177" i="91" s="1"/>
  <c r="P1422" i="91"/>
  <c r="P177" i="91" s="1"/>
  <c r="G1422" i="91"/>
  <c r="G177" i="91" s="1"/>
  <c r="O1422" i="91"/>
  <c r="O177" i="91" s="1"/>
  <c r="C1429" i="91"/>
  <c r="C178" i="91" s="1"/>
  <c r="G1429" i="91"/>
  <c r="G178" i="91" s="1"/>
  <c r="K1429" i="91"/>
  <c r="K178" i="91" s="1"/>
  <c r="O1429" i="91"/>
  <c r="O178" i="91" s="1"/>
  <c r="G1450" i="91"/>
  <c r="G181" i="91" s="1"/>
  <c r="O1450" i="91"/>
  <c r="O181" i="91" s="1"/>
  <c r="E1450" i="91"/>
  <c r="E181" i="91" s="1"/>
  <c r="M1450" i="91"/>
  <c r="M181" i="91" s="1"/>
  <c r="I1471" i="91"/>
  <c r="I184" i="91" s="1"/>
  <c r="Q1471" i="91"/>
  <c r="Q184" i="91" s="1"/>
  <c r="J1471" i="91"/>
  <c r="J184" i="91" s="1"/>
  <c r="C1471" i="91"/>
  <c r="C184" i="91" s="1"/>
  <c r="K1471" i="91"/>
  <c r="K184" i="91" s="1"/>
  <c r="D1478" i="91"/>
  <c r="D185" i="91" s="1"/>
  <c r="H1478" i="91"/>
  <c r="H185" i="91" s="1"/>
  <c r="L1478" i="91"/>
  <c r="L185" i="91" s="1"/>
  <c r="P1478" i="91"/>
  <c r="P185" i="91" s="1"/>
  <c r="E1478" i="91"/>
  <c r="E185" i="91" s="1"/>
  <c r="I1478" i="91"/>
  <c r="I185" i="91" s="1"/>
  <c r="M1478" i="91"/>
  <c r="M185" i="91" s="1"/>
  <c r="Q1478" i="91"/>
  <c r="Q185" i="91" s="1"/>
  <c r="F1485" i="91"/>
  <c r="F186" i="91" s="1"/>
  <c r="J1485" i="91"/>
  <c r="J186" i="91" s="1"/>
  <c r="N1485" i="91"/>
  <c r="N186" i="91" s="1"/>
  <c r="H1499" i="91"/>
  <c r="H188" i="91" s="1"/>
  <c r="P1499" i="91"/>
  <c r="P188" i="91" s="1"/>
  <c r="F1499" i="91"/>
  <c r="F188" i="91" s="1"/>
  <c r="N1499" i="91"/>
  <c r="N188" i="91" s="1"/>
  <c r="F1513" i="91"/>
  <c r="F190" i="91" s="1"/>
  <c r="J1513" i="91"/>
  <c r="J190" i="91" s="1"/>
  <c r="N1513" i="91"/>
  <c r="N190" i="91" s="1"/>
  <c r="C1513" i="91"/>
  <c r="C190" i="91" s="1"/>
  <c r="G1513" i="91"/>
  <c r="G190" i="91" s="1"/>
  <c r="K1513" i="91"/>
  <c r="K190" i="91" s="1"/>
  <c r="O1513" i="91"/>
  <c r="O190" i="91" s="1"/>
  <c r="D1513" i="91"/>
  <c r="D190" i="91" s="1"/>
  <c r="H1513" i="91"/>
  <c r="H190" i="91" s="1"/>
  <c r="L1513" i="91"/>
  <c r="L190" i="91" s="1"/>
  <c r="C1534" i="91"/>
  <c r="C193" i="91" s="1"/>
  <c r="G1534" i="91"/>
  <c r="G193" i="91" s="1"/>
  <c r="K1534" i="91"/>
  <c r="K193" i="91" s="1"/>
  <c r="O1534" i="91"/>
  <c r="O193" i="91" s="1"/>
  <c r="E1534" i="91"/>
  <c r="E193" i="91" s="1"/>
  <c r="I1534" i="91"/>
  <c r="I193" i="91" s="1"/>
  <c r="M1534" i="91"/>
  <c r="M193" i="91" s="1"/>
  <c r="Q1534" i="91"/>
  <c r="Q193" i="91" s="1"/>
  <c r="F1534" i="91"/>
  <c r="F193" i="91" s="1"/>
  <c r="J1534" i="91"/>
  <c r="J193" i="91" s="1"/>
  <c r="C1555" i="91"/>
  <c r="C196" i="91" s="1"/>
  <c r="G1555" i="91"/>
  <c r="G196" i="91" s="1"/>
  <c r="K1555" i="91"/>
  <c r="K196" i="91" s="1"/>
  <c r="O1555" i="91"/>
  <c r="O196" i="91" s="1"/>
  <c r="C1576" i="91"/>
  <c r="C199" i="91" s="1"/>
  <c r="G1576" i="91"/>
  <c r="G199" i="91" s="1"/>
  <c r="I1422" i="91"/>
  <c r="I177" i="91" s="1"/>
  <c r="Q1422" i="91"/>
  <c r="Q177" i="91" s="1"/>
  <c r="C1422" i="91"/>
  <c r="C177" i="91" s="1"/>
  <c r="K1422" i="91"/>
  <c r="K177" i="91" s="1"/>
  <c r="D1429" i="91"/>
  <c r="D178" i="91" s="1"/>
  <c r="H1429" i="91"/>
  <c r="H178" i="91" s="1"/>
  <c r="L1429" i="91"/>
  <c r="L178" i="91" s="1"/>
  <c r="P1429" i="91"/>
  <c r="P178" i="91" s="1"/>
  <c r="E1429" i="91"/>
  <c r="E178" i="91" s="1"/>
  <c r="I1429" i="91"/>
  <c r="I178" i="91" s="1"/>
  <c r="M1429" i="91"/>
  <c r="M178" i="91" s="1"/>
  <c r="Q1429" i="91"/>
  <c r="Q178" i="91" s="1"/>
  <c r="F1436" i="91"/>
  <c r="F179" i="91" s="1"/>
  <c r="J1436" i="91"/>
  <c r="J179" i="91" s="1"/>
  <c r="N1436" i="91"/>
  <c r="N179" i="91" s="1"/>
  <c r="I1450" i="91"/>
  <c r="I181" i="91" s="1"/>
  <c r="Q1450" i="91"/>
  <c r="Q181" i="91" s="1"/>
  <c r="F1457" i="91"/>
  <c r="F182" i="91" s="1"/>
  <c r="J1457" i="91"/>
  <c r="J182" i="91" s="1"/>
  <c r="N1457" i="91"/>
  <c r="N182" i="91" s="1"/>
  <c r="C1485" i="91"/>
  <c r="C186" i="91" s="1"/>
  <c r="G1485" i="91"/>
  <c r="G186" i="91" s="1"/>
  <c r="K1485" i="91"/>
  <c r="K186" i="91" s="1"/>
  <c r="O1485" i="91"/>
  <c r="O186" i="91" s="1"/>
  <c r="D1485" i="91"/>
  <c r="D186" i="91" s="1"/>
  <c r="H1485" i="91"/>
  <c r="H186" i="91" s="1"/>
  <c r="L1485" i="91"/>
  <c r="L186" i="91" s="1"/>
  <c r="P1485" i="91"/>
  <c r="P186" i="91" s="1"/>
  <c r="E1492" i="91"/>
  <c r="E187" i="91" s="1"/>
  <c r="I1492" i="91"/>
  <c r="I187" i="91" s="1"/>
  <c r="M1492" i="91"/>
  <c r="M187" i="91" s="1"/>
  <c r="Q1492" i="91"/>
  <c r="Q187" i="91" s="1"/>
  <c r="J1499" i="91"/>
  <c r="J188" i="91" s="1"/>
  <c r="C1506" i="91"/>
  <c r="C189" i="91" s="1"/>
  <c r="G1506" i="91"/>
  <c r="G189" i="91" s="1"/>
  <c r="K1506" i="91"/>
  <c r="K189" i="91" s="1"/>
  <c r="O1506" i="91"/>
  <c r="O189" i="91" s="1"/>
  <c r="L1506" i="91"/>
  <c r="L189" i="91" s="1"/>
  <c r="P1506" i="91"/>
  <c r="P189" i="91" s="1"/>
  <c r="F1506" i="91"/>
  <c r="F189" i="91" s="1"/>
  <c r="F1415" i="91"/>
  <c r="F176" i="91" s="1"/>
  <c r="J1415" i="91"/>
  <c r="J176" i="91" s="1"/>
  <c r="N1415" i="91"/>
  <c r="N176" i="91" s="1"/>
  <c r="C1436" i="91"/>
  <c r="C179" i="91" s="1"/>
  <c r="G1436" i="91"/>
  <c r="G179" i="91" s="1"/>
  <c r="K1436" i="91"/>
  <c r="K179" i="91" s="1"/>
  <c r="O1436" i="91"/>
  <c r="O179" i="91" s="1"/>
  <c r="D1436" i="91"/>
  <c r="D179" i="91" s="1"/>
  <c r="H1436" i="91"/>
  <c r="H179" i="91" s="1"/>
  <c r="L1436" i="91"/>
  <c r="L179" i="91" s="1"/>
  <c r="P1436" i="91"/>
  <c r="P179" i="91" s="1"/>
  <c r="E1443" i="91"/>
  <c r="E180" i="91" s="1"/>
  <c r="I1443" i="91"/>
  <c r="I180" i="91" s="1"/>
  <c r="M1443" i="91"/>
  <c r="M180" i="91" s="1"/>
  <c r="Q1443" i="91"/>
  <c r="Q180" i="91" s="1"/>
  <c r="C1457" i="91"/>
  <c r="C182" i="91" s="1"/>
  <c r="G1457" i="91"/>
  <c r="G182" i="91" s="1"/>
  <c r="K1457" i="91"/>
  <c r="K182" i="91" s="1"/>
  <c r="O1457" i="91"/>
  <c r="O182" i="91" s="1"/>
  <c r="D1457" i="91"/>
  <c r="D182" i="91" s="1"/>
  <c r="H1457" i="91"/>
  <c r="H182" i="91" s="1"/>
  <c r="L1457" i="91"/>
  <c r="L182" i="91" s="1"/>
  <c r="P1457" i="91"/>
  <c r="P182" i="91" s="1"/>
  <c r="E1464" i="91"/>
  <c r="E183" i="91" s="1"/>
  <c r="I1464" i="91"/>
  <c r="I183" i="91" s="1"/>
  <c r="M1464" i="91"/>
  <c r="M183" i="91" s="1"/>
  <c r="Q1464" i="91"/>
  <c r="Q183" i="91" s="1"/>
  <c r="H1464" i="91"/>
  <c r="H183" i="91" s="1"/>
  <c r="P1464" i="91"/>
  <c r="P183" i="91" s="1"/>
  <c r="F1492" i="91"/>
  <c r="F187" i="91" s="1"/>
  <c r="J1492" i="91"/>
  <c r="J187" i="91" s="1"/>
  <c r="N1492" i="91"/>
  <c r="N187" i="91" s="1"/>
  <c r="C1492" i="91"/>
  <c r="C187" i="91" s="1"/>
  <c r="G1492" i="91"/>
  <c r="G187" i="91" s="1"/>
  <c r="K1492" i="91"/>
  <c r="K187" i="91" s="1"/>
  <c r="O1492" i="91"/>
  <c r="O187" i="91" s="1"/>
  <c r="D1527" i="91"/>
  <c r="D192" i="91" s="1"/>
  <c r="H1527" i="91"/>
  <c r="H192" i="91" s="1"/>
  <c r="L1527" i="91"/>
  <c r="L192" i="91" s="1"/>
  <c r="P1527" i="91"/>
  <c r="P192" i="91" s="1"/>
  <c r="F1527" i="91"/>
  <c r="F192" i="91" s="1"/>
  <c r="J1527" i="91"/>
  <c r="J192" i="91" s="1"/>
  <c r="N1527" i="91"/>
  <c r="N192" i="91" s="1"/>
  <c r="K1527" i="91"/>
  <c r="K192" i="91" s="1"/>
  <c r="O1527" i="91"/>
  <c r="O192" i="91" s="1"/>
  <c r="E1541" i="91"/>
  <c r="E194" i="91" s="1"/>
  <c r="I1541" i="91"/>
  <c r="I194" i="91" s="1"/>
  <c r="M1541" i="91"/>
  <c r="M194" i="91" s="1"/>
  <c r="Q1541" i="91"/>
  <c r="Q194" i="91" s="1"/>
  <c r="C1541" i="91"/>
  <c r="C194" i="91" s="1"/>
  <c r="K1541" i="91"/>
  <c r="K194" i="91" s="1"/>
  <c r="C1562" i="91"/>
  <c r="C197" i="91" s="1"/>
  <c r="N1583" i="91"/>
  <c r="N200" i="91" s="1"/>
  <c r="J1597" i="91"/>
  <c r="J202" i="91" s="1"/>
  <c r="F1548" i="91"/>
  <c r="F195" i="91" s="1"/>
  <c r="J1548" i="91"/>
  <c r="J195" i="91" s="1"/>
  <c r="N1548" i="91"/>
  <c r="N195" i="91" s="1"/>
  <c r="F1555" i="91"/>
  <c r="F196" i="91" s="1"/>
  <c r="J1555" i="91"/>
  <c r="J196" i="91" s="1"/>
  <c r="N1555" i="91"/>
  <c r="N196" i="91" s="1"/>
  <c r="D1555" i="91"/>
  <c r="D196" i="91" s="1"/>
  <c r="H1555" i="91"/>
  <c r="H196" i="91" s="1"/>
  <c r="L1555" i="91"/>
  <c r="L196" i="91" s="1"/>
  <c r="P1555" i="91"/>
  <c r="P196" i="91" s="1"/>
  <c r="M1569" i="91"/>
  <c r="M198" i="91" s="1"/>
  <c r="G1590" i="91"/>
  <c r="G201" i="91" s="1"/>
  <c r="K1590" i="91"/>
  <c r="K201" i="91" s="1"/>
  <c r="H1611" i="91"/>
  <c r="H204" i="91" s="1"/>
  <c r="P1611" i="91"/>
  <c r="P204" i="91" s="1"/>
  <c r="F1625" i="91"/>
  <c r="F206" i="91" s="1"/>
  <c r="J1625" i="91"/>
  <c r="J206" i="91" s="1"/>
  <c r="N1625" i="91"/>
  <c r="N206" i="91" s="1"/>
  <c r="C1625" i="91"/>
  <c r="C206" i="91" s="1"/>
  <c r="G1625" i="91"/>
  <c r="G206" i="91" s="1"/>
  <c r="K1625" i="91"/>
  <c r="K206" i="91" s="1"/>
  <c r="O1625" i="91"/>
  <c r="O206" i="91" s="1"/>
  <c r="Q1632" i="91"/>
  <c r="Q207" i="91" s="1"/>
  <c r="F1646" i="91"/>
  <c r="F209" i="91" s="1"/>
  <c r="J1646" i="91"/>
  <c r="J209" i="91" s="1"/>
  <c r="N1646" i="91"/>
  <c r="N209" i="91" s="1"/>
  <c r="C1646" i="91"/>
  <c r="C209" i="91" s="1"/>
  <c r="G1646" i="91"/>
  <c r="G209" i="91" s="1"/>
  <c r="K1646" i="91"/>
  <c r="K209" i="91" s="1"/>
  <c r="O1646" i="91"/>
  <c r="O209" i="91" s="1"/>
  <c r="D1695" i="91"/>
  <c r="D216" i="91" s="1"/>
  <c r="H1695" i="91"/>
  <c r="H216" i="91" s="1"/>
  <c r="L1695" i="91"/>
  <c r="L216" i="91" s="1"/>
  <c r="P1695" i="91"/>
  <c r="P216" i="91" s="1"/>
  <c r="C1709" i="91"/>
  <c r="C218" i="91" s="1"/>
  <c r="G1709" i="91"/>
  <c r="G218" i="91" s="1"/>
  <c r="K1709" i="91"/>
  <c r="K218" i="91" s="1"/>
  <c r="O1709" i="91"/>
  <c r="O218" i="91" s="1"/>
  <c r="D1709" i="91"/>
  <c r="D218" i="91" s="1"/>
  <c r="H1709" i="91"/>
  <c r="H218" i="91" s="1"/>
  <c r="L1709" i="91"/>
  <c r="L218" i="91" s="1"/>
  <c r="P1709" i="91"/>
  <c r="P218" i="91" s="1"/>
  <c r="N1709" i="91"/>
  <c r="N218" i="91" s="1"/>
  <c r="F1730" i="91"/>
  <c r="F221" i="91" s="1"/>
  <c r="J1730" i="91"/>
  <c r="J221" i="91" s="1"/>
  <c r="N1730" i="91"/>
  <c r="N221" i="91" s="1"/>
  <c r="C1730" i="91"/>
  <c r="C221" i="91" s="1"/>
  <c r="G1730" i="91"/>
  <c r="G221" i="91" s="1"/>
  <c r="K1730" i="91"/>
  <c r="K221" i="91" s="1"/>
  <c r="O1730" i="91"/>
  <c r="O221" i="91" s="1"/>
  <c r="E1737" i="91"/>
  <c r="E222" i="91" s="1"/>
  <c r="I1737" i="91"/>
  <c r="I222" i="91" s="1"/>
  <c r="M1737" i="91"/>
  <c r="M222" i="91" s="1"/>
  <c r="Q1737" i="91"/>
  <c r="Q222" i="91" s="1"/>
  <c r="D1751" i="91"/>
  <c r="D224" i="91" s="1"/>
  <c r="H1751" i="91"/>
  <c r="H224" i="91" s="1"/>
  <c r="L1751" i="91"/>
  <c r="L224" i="91" s="1"/>
  <c r="P1751" i="91"/>
  <c r="P224" i="91" s="1"/>
  <c r="E1758" i="91"/>
  <c r="E225" i="91" s="1"/>
  <c r="I1758" i="91"/>
  <c r="I225" i="91" s="1"/>
  <c r="M1758" i="91"/>
  <c r="M225" i="91" s="1"/>
  <c r="Q1758" i="91"/>
  <c r="Q225" i="91" s="1"/>
  <c r="F1758" i="91"/>
  <c r="F225" i="91" s="1"/>
  <c r="J1758" i="91"/>
  <c r="J225" i="91" s="1"/>
  <c r="N1758" i="91"/>
  <c r="N225" i="91" s="1"/>
  <c r="D1590" i="91"/>
  <c r="D201" i="91" s="1"/>
  <c r="H1590" i="91"/>
  <c r="H201" i="91" s="1"/>
  <c r="L1590" i="91"/>
  <c r="L201" i="91" s="1"/>
  <c r="P1590" i="91"/>
  <c r="P201" i="91" s="1"/>
  <c r="F1590" i="91"/>
  <c r="F201" i="91" s="1"/>
  <c r="J1590" i="91"/>
  <c r="J201" i="91" s="1"/>
  <c r="N1590" i="91"/>
  <c r="N201" i="91" s="1"/>
  <c r="E1611" i="91"/>
  <c r="E204" i="91" s="1"/>
  <c r="I1611" i="91"/>
  <c r="I204" i="91" s="1"/>
  <c r="M1611" i="91"/>
  <c r="M204" i="91" s="1"/>
  <c r="Q1611" i="91"/>
  <c r="Q204" i="91" s="1"/>
  <c r="J1611" i="91"/>
  <c r="J204" i="91" s="1"/>
  <c r="D1611" i="91"/>
  <c r="D204" i="91" s="1"/>
  <c r="L1611" i="91"/>
  <c r="L204" i="91" s="1"/>
  <c r="E1639" i="91"/>
  <c r="E208" i="91" s="1"/>
  <c r="I1639" i="91"/>
  <c r="I208" i="91" s="1"/>
  <c r="M1639" i="91"/>
  <c r="M208" i="91" s="1"/>
  <c r="Q1639" i="91"/>
  <c r="Q208" i="91" s="1"/>
  <c r="D1660" i="91"/>
  <c r="D211" i="91" s="1"/>
  <c r="H1660" i="91"/>
  <c r="H211" i="91" s="1"/>
  <c r="P1660" i="91"/>
  <c r="P211" i="91" s="1"/>
  <c r="E1660" i="91"/>
  <c r="E211" i="91" s="1"/>
  <c r="I1660" i="91"/>
  <c r="I211" i="91" s="1"/>
  <c r="M1660" i="91"/>
  <c r="M211" i="91" s="1"/>
  <c r="Q1660" i="91"/>
  <c r="Q211" i="91" s="1"/>
  <c r="F1660" i="91"/>
  <c r="F211" i="91" s="1"/>
  <c r="N1660" i="91"/>
  <c r="N211" i="91" s="1"/>
  <c r="G1660" i="91"/>
  <c r="G211" i="91" s="1"/>
  <c r="O1660" i="91"/>
  <c r="O211" i="91" s="1"/>
  <c r="D1674" i="91"/>
  <c r="D213" i="91" s="1"/>
  <c r="H1674" i="91"/>
  <c r="H213" i="91" s="1"/>
  <c r="L1674" i="91"/>
  <c r="L213" i="91" s="1"/>
  <c r="P1674" i="91"/>
  <c r="P213" i="91" s="1"/>
  <c r="D1702" i="91"/>
  <c r="D217" i="91" s="1"/>
  <c r="H1702" i="91"/>
  <c r="H217" i="91" s="1"/>
  <c r="L1702" i="91"/>
  <c r="L217" i="91" s="1"/>
  <c r="P1702" i="91"/>
  <c r="P217" i="91" s="1"/>
  <c r="E1702" i="91"/>
  <c r="E217" i="91" s="1"/>
  <c r="I1702" i="91"/>
  <c r="I217" i="91" s="1"/>
  <c r="M1702" i="91"/>
  <c r="M217" i="91" s="1"/>
  <c r="Q1702" i="91"/>
  <c r="Q217" i="91" s="1"/>
  <c r="C1702" i="91"/>
  <c r="C217" i="91" s="1"/>
  <c r="O1702" i="91"/>
  <c r="O217" i="91" s="1"/>
  <c r="D1744" i="91"/>
  <c r="D223" i="91" s="1"/>
  <c r="H1744" i="91"/>
  <c r="H223" i="91" s="1"/>
  <c r="L1744" i="91"/>
  <c r="L223" i="91" s="1"/>
  <c r="P1744" i="91"/>
  <c r="P223" i="91" s="1"/>
  <c r="D1562" i="91"/>
  <c r="D197" i="91" s="1"/>
  <c r="H1562" i="91"/>
  <c r="H197" i="91" s="1"/>
  <c r="L1562" i="91"/>
  <c r="L197" i="91" s="1"/>
  <c r="P1562" i="91"/>
  <c r="P197" i="91" s="1"/>
  <c r="I1562" i="91"/>
  <c r="I197" i="91" s="1"/>
  <c r="F1562" i="91"/>
  <c r="F197" i="91" s="1"/>
  <c r="J1562" i="91"/>
  <c r="J197" i="91" s="1"/>
  <c r="N1562" i="91"/>
  <c r="N197" i="91" s="1"/>
  <c r="F1569" i="91"/>
  <c r="F198" i="91" s="1"/>
  <c r="J1569" i="91"/>
  <c r="J198" i="91" s="1"/>
  <c r="N1569" i="91"/>
  <c r="N198" i="91" s="1"/>
  <c r="D1569" i="91"/>
  <c r="D198" i="91" s="1"/>
  <c r="H1569" i="91"/>
  <c r="H198" i="91" s="1"/>
  <c r="L1569" i="91"/>
  <c r="L198" i="91" s="1"/>
  <c r="P1569" i="91"/>
  <c r="P198" i="91" s="1"/>
  <c r="D1576" i="91"/>
  <c r="D199" i="91" s="1"/>
  <c r="H1576" i="91"/>
  <c r="H199" i="91" s="1"/>
  <c r="L1576" i="91"/>
  <c r="L199" i="91" s="1"/>
  <c r="P1576" i="91"/>
  <c r="P199" i="91" s="1"/>
  <c r="F1576" i="91"/>
  <c r="F199" i="91" s="1"/>
  <c r="J1576" i="91"/>
  <c r="J199" i="91" s="1"/>
  <c r="N1576" i="91"/>
  <c r="N199" i="91" s="1"/>
  <c r="C1583" i="91"/>
  <c r="C200" i="91" s="1"/>
  <c r="G1583" i="91"/>
  <c r="G200" i="91" s="1"/>
  <c r="K1583" i="91"/>
  <c r="K200" i="91" s="1"/>
  <c r="O1583" i="91"/>
  <c r="O200" i="91" s="1"/>
  <c r="E1583" i="91"/>
  <c r="E200" i="91" s="1"/>
  <c r="I1583" i="91"/>
  <c r="I200" i="91" s="1"/>
  <c r="M1583" i="91"/>
  <c r="M200" i="91" s="1"/>
  <c r="Q1583" i="91"/>
  <c r="Q200" i="91" s="1"/>
  <c r="E1590" i="91"/>
  <c r="E201" i="91" s="1"/>
  <c r="I1590" i="91"/>
  <c r="I201" i="91" s="1"/>
  <c r="M1590" i="91"/>
  <c r="M201" i="91" s="1"/>
  <c r="Q1590" i="91"/>
  <c r="Q201" i="91" s="1"/>
  <c r="F1597" i="91"/>
  <c r="F202" i="91" s="1"/>
  <c r="N1597" i="91"/>
  <c r="N202" i="91" s="1"/>
  <c r="F1604" i="91"/>
  <c r="F203" i="91" s="1"/>
  <c r="J1604" i="91"/>
  <c r="J203" i="91" s="1"/>
  <c r="N1604" i="91"/>
  <c r="N203" i="91" s="1"/>
  <c r="D1604" i="91"/>
  <c r="D203" i="91" s="1"/>
  <c r="L1604" i="91"/>
  <c r="L203" i="91" s="1"/>
  <c r="D1618" i="91"/>
  <c r="D205" i="91" s="1"/>
  <c r="H1618" i="91"/>
  <c r="H205" i="91" s="1"/>
  <c r="L1618" i="91"/>
  <c r="L205" i="91" s="1"/>
  <c r="P1618" i="91"/>
  <c r="P205" i="91" s="1"/>
  <c r="F1618" i="91"/>
  <c r="F205" i="91" s="1"/>
  <c r="J1618" i="91"/>
  <c r="J205" i="91" s="1"/>
  <c r="N1618" i="91"/>
  <c r="N205" i="91" s="1"/>
  <c r="D1646" i="91"/>
  <c r="D209" i="91" s="1"/>
  <c r="H1646" i="91"/>
  <c r="H209" i="91" s="1"/>
  <c r="L1646" i="91"/>
  <c r="L209" i="91" s="1"/>
  <c r="P1646" i="91"/>
  <c r="P209" i="91" s="1"/>
  <c r="E1695" i="91"/>
  <c r="E216" i="91" s="1"/>
  <c r="I1695" i="91"/>
  <c r="I216" i="91" s="1"/>
  <c r="M1695" i="91"/>
  <c r="M216" i="91" s="1"/>
  <c r="Q1695" i="91"/>
  <c r="Q216" i="91" s="1"/>
  <c r="J1695" i="91"/>
  <c r="J216" i="91" s="1"/>
  <c r="E1709" i="91"/>
  <c r="E218" i="91" s="1"/>
  <c r="I1709" i="91"/>
  <c r="I218" i="91" s="1"/>
  <c r="M1709" i="91"/>
  <c r="M218" i="91" s="1"/>
  <c r="Q1709" i="91"/>
  <c r="Q218" i="91" s="1"/>
  <c r="D1737" i="91"/>
  <c r="D222" i="91" s="1"/>
  <c r="H1737" i="91"/>
  <c r="H222" i="91" s="1"/>
  <c r="L1737" i="91"/>
  <c r="L222" i="91" s="1"/>
  <c r="P1737" i="91"/>
  <c r="P222" i="91" s="1"/>
  <c r="F1765" i="91"/>
  <c r="F226" i="91" s="1"/>
  <c r="J1765" i="91"/>
  <c r="J226" i="91" s="1"/>
  <c r="N1765" i="91"/>
  <c r="N226" i="91" s="1"/>
  <c r="D1723" i="91"/>
  <c r="D220" i="91" s="1"/>
  <c r="H1723" i="91"/>
  <c r="H220" i="91" s="1"/>
  <c r="L1723" i="91"/>
  <c r="L220" i="91" s="1"/>
  <c r="P1723" i="91"/>
  <c r="P220" i="91" s="1"/>
  <c r="G1681" i="91"/>
  <c r="G214" i="91" s="1"/>
  <c r="K1681" i="91"/>
  <c r="K214" i="91" s="1"/>
  <c r="O1681" i="91"/>
  <c r="O214" i="91" s="1"/>
  <c r="E1681" i="91"/>
  <c r="E214" i="91" s="1"/>
  <c r="I1681" i="91"/>
  <c r="I214" i="91" s="1"/>
  <c r="M1681" i="91"/>
  <c r="M214" i="91" s="1"/>
  <c r="Q1681" i="91"/>
  <c r="Q214" i="91" s="1"/>
  <c r="F1681" i="91"/>
  <c r="F214" i="91" s="1"/>
  <c r="J1681" i="91"/>
  <c r="J214" i="91" s="1"/>
  <c r="N1681" i="91"/>
  <c r="N214" i="91" s="1"/>
  <c r="C1744" i="91"/>
  <c r="C223" i="91" s="1"/>
  <c r="G1744" i="91"/>
  <c r="G223" i="91" s="1"/>
  <c r="K1744" i="91"/>
  <c r="K223" i="91" s="1"/>
  <c r="O1744" i="91"/>
  <c r="O223" i="91" s="1"/>
  <c r="G1310" i="91"/>
  <c r="G161" i="91" s="1"/>
  <c r="O1310" i="91"/>
  <c r="O161" i="91" s="1"/>
  <c r="E1338" i="91"/>
  <c r="E165" i="91" s="1"/>
  <c r="M1338" i="91"/>
  <c r="M165" i="91" s="1"/>
  <c r="H1366" i="91"/>
  <c r="H169" i="91" s="1"/>
  <c r="N1338" i="91"/>
  <c r="N165" i="91" s="1"/>
  <c r="K1317" i="91"/>
  <c r="K162" i="91" s="1"/>
  <c r="E1324" i="91"/>
  <c r="E163" i="91" s="1"/>
  <c r="I1324" i="91"/>
  <c r="I163" i="91" s="1"/>
  <c r="M1324" i="91"/>
  <c r="M163" i="91" s="1"/>
  <c r="Q1324" i="91"/>
  <c r="Q163" i="91" s="1"/>
  <c r="E1366" i="91"/>
  <c r="E169" i="91" s="1"/>
  <c r="I1366" i="91"/>
  <c r="I169" i="91" s="1"/>
  <c r="F1422" i="91"/>
  <c r="F177" i="91" s="1"/>
  <c r="J1422" i="91"/>
  <c r="J177" i="91" s="1"/>
  <c r="N1422" i="91"/>
  <c r="N177" i="91" s="1"/>
  <c r="E1527" i="91"/>
  <c r="E192" i="91" s="1"/>
  <c r="I1527" i="91"/>
  <c r="I192" i="91" s="1"/>
  <c r="M1527" i="91"/>
  <c r="M192" i="91" s="1"/>
  <c r="Q1527" i="91"/>
  <c r="Q192" i="91" s="1"/>
  <c r="D1534" i="91"/>
  <c r="D193" i="91" s="1"/>
  <c r="H1534" i="91"/>
  <c r="H193" i="91" s="1"/>
  <c r="L1534" i="91"/>
  <c r="L193" i="91" s="1"/>
  <c r="P1534" i="91"/>
  <c r="P193" i="91" s="1"/>
  <c r="E1373" i="91"/>
  <c r="E170" i="91" s="1"/>
  <c r="I1373" i="91"/>
  <c r="I170" i="91" s="1"/>
  <c r="M1373" i="91"/>
  <c r="M170" i="91" s="1"/>
  <c r="Q1373" i="91"/>
  <c r="Q170" i="91" s="1"/>
  <c r="C1499" i="91"/>
  <c r="C188" i="91" s="1"/>
  <c r="G1499" i="91"/>
  <c r="G188" i="91" s="1"/>
  <c r="K1499" i="91"/>
  <c r="K188" i="91" s="1"/>
  <c r="O1499" i="91"/>
  <c r="O188" i="91" s="1"/>
  <c r="E1513" i="91"/>
  <c r="E190" i="91" s="1"/>
  <c r="M1513" i="91"/>
  <c r="M190" i="91" s="1"/>
  <c r="C1373" i="91"/>
  <c r="C170" i="91" s="1"/>
  <c r="G1373" i="91"/>
  <c r="G170" i="91" s="1"/>
  <c r="K1373" i="91"/>
  <c r="K170" i="91" s="1"/>
  <c r="O1373" i="91"/>
  <c r="O170" i="91" s="1"/>
  <c r="E1499" i="91"/>
  <c r="E188" i="91" s="1"/>
  <c r="I1499" i="91"/>
  <c r="I188" i="91" s="1"/>
  <c r="M1499" i="91"/>
  <c r="M188" i="91" s="1"/>
  <c r="Q1499" i="91"/>
  <c r="Q188" i="91" s="1"/>
  <c r="F1520" i="91"/>
  <c r="F191" i="91" s="1"/>
  <c r="J1520" i="91"/>
  <c r="J191" i="91" s="1"/>
  <c r="N1520" i="91"/>
  <c r="N191" i="91" s="1"/>
  <c r="F1541" i="91"/>
  <c r="F194" i="91" s="1"/>
  <c r="J1541" i="91"/>
  <c r="J194" i="91" s="1"/>
  <c r="N1541" i="91"/>
  <c r="N194" i="91" s="1"/>
  <c r="C1604" i="91"/>
  <c r="C203" i="91" s="1"/>
  <c r="G1604" i="91"/>
  <c r="G203" i="91" s="1"/>
  <c r="K1604" i="91"/>
  <c r="K203" i="91" s="1"/>
  <c r="O1604" i="91"/>
  <c r="O203" i="91" s="1"/>
  <c r="C1653" i="91"/>
  <c r="C210" i="91" s="1"/>
  <c r="G1653" i="91"/>
  <c r="G210" i="91" s="1"/>
  <c r="K1653" i="91"/>
  <c r="K210" i="91" s="1"/>
  <c r="O1653" i="91"/>
  <c r="O210" i="91" s="1"/>
  <c r="D1688" i="91"/>
  <c r="D215" i="91" s="1"/>
  <c r="H1688" i="91"/>
  <c r="H215" i="91" s="1"/>
  <c r="L1688" i="91"/>
  <c r="L215" i="91" s="1"/>
  <c r="P1688" i="91"/>
  <c r="P215" i="91" s="1"/>
  <c r="F1702" i="91"/>
  <c r="F217" i="91" s="1"/>
  <c r="J1702" i="91"/>
  <c r="J217" i="91" s="1"/>
  <c r="N1702" i="91"/>
  <c r="N217" i="91" s="1"/>
  <c r="I1506" i="91"/>
  <c r="I189" i="91" s="1"/>
  <c r="M1506" i="91"/>
  <c r="M189" i="91" s="1"/>
  <c r="Q1506" i="91"/>
  <c r="Q189" i="91" s="1"/>
  <c r="E1597" i="91"/>
  <c r="E202" i="91" s="1"/>
  <c r="I1597" i="91"/>
  <c r="I202" i="91" s="1"/>
  <c r="M1597" i="91"/>
  <c r="M202" i="91" s="1"/>
  <c r="Q1597" i="91"/>
  <c r="Q202" i="91" s="1"/>
  <c r="C1611" i="91"/>
  <c r="C204" i="91" s="1"/>
  <c r="G1611" i="91"/>
  <c r="G204" i="91" s="1"/>
  <c r="K1611" i="91"/>
  <c r="K204" i="91" s="1"/>
  <c r="O1611" i="91"/>
  <c r="O204" i="91" s="1"/>
  <c r="D1625" i="91"/>
  <c r="D206" i="91" s="1"/>
  <c r="H1625" i="91"/>
  <c r="H206" i="91" s="1"/>
  <c r="L1625" i="91"/>
  <c r="L206" i="91" s="1"/>
  <c r="P1625" i="91"/>
  <c r="P206" i="91" s="1"/>
  <c r="F1632" i="91"/>
  <c r="F207" i="91" s="1"/>
  <c r="J1632" i="91"/>
  <c r="J207" i="91" s="1"/>
  <c r="N1632" i="91"/>
  <c r="N207" i="91" s="1"/>
  <c r="J1660" i="91"/>
  <c r="J211" i="91" s="1"/>
  <c r="C1660" i="91"/>
  <c r="C211" i="91" s="1"/>
  <c r="K1660" i="91"/>
  <c r="K211" i="91" s="1"/>
  <c r="E1667" i="91"/>
  <c r="E212" i="91" s="1"/>
  <c r="I1667" i="91"/>
  <c r="I212" i="91" s="1"/>
  <c r="M1667" i="91"/>
  <c r="M212" i="91" s="1"/>
  <c r="Q1667" i="91"/>
  <c r="Q212" i="91" s="1"/>
  <c r="J1716" i="91"/>
  <c r="J219" i="91" s="1"/>
  <c r="N1716" i="91"/>
  <c r="N219" i="91" s="1"/>
  <c r="D1541" i="91"/>
  <c r="D194" i="91" s="1"/>
  <c r="H1541" i="91"/>
  <c r="H194" i="91" s="1"/>
  <c r="L1541" i="91"/>
  <c r="L194" i="91" s="1"/>
  <c r="P1541" i="91"/>
  <c r="P194" i="91" s="1"/>
  <c r="E1604" i="91"/>
  <c r="E203" i="91" s="1"/>
  <c r="I1604" i="91"/>
  <c r="I203" i="91" s="1"/>
  <c r="M1604" i="91"/>
  <c r="M203" i="91" s="1"/>
  <c r="Q1604" i="91"/>
  <c r="Q203" i="91" s="1"/>
  <c r="C1695" i="91"/>
  <c r="C216" i="91" s="1"/>
  <c r="G1695" i="91"/>
  <c r="G216" i="91" s="1"/>
  <c r="K1695" i="91"/>
  <c r="K216" i="91" s="1"/>
  <c r="O1695" i="91"/>
  <c r="O216" i="91" s="1"/>
  <c r="C1751" i="91"/>
  <c r="C224" i="91" s="1"/>
  <c r="G1751" i="91"/>
  <c r="G224" i="91" s="1"/>
  <c r="K1751" i="91"/>
  <c r="K224" i="91" s="1"/>
  <c r="O1751" i="91"/>
  <c r="O224" i="91" s="1"/>
  <c r="C1772" i="91"/>
  <c r="C227" i="91" s="1"/>
  <c r="E1772" i="91"/>
  <c r="E227" i="91" s="1"/>
  <c r="G1772" i="91"/>
  <c r="G227" i="91" s="1"/>
  <c r="I1772" i="91"/>
  <c r="I227" i="91" s="1"/>
  <c r="K1772" i="91"/>
  <c r="K227" i="91" s="1"/>
  <c r="M1772" i="91"/>
  <c r="M227" i="91" s="1"/>
  <c r="O1772" i="91"/>
  <c r="O227" i="91" s="1"/>
  <c r="Q1772" i="91"/>
  <c r="Q227" i="91" s="1"/>
  <c r="D1450" i="91"/>
  <c r="D181" i="91" s="1"/>
  <c r="F1450" i="91"/>
  <c r="F181" i="91" s="1"/>
  <c r="H1450" i="91"/>
  <c r="H181" i="91" s="1"/>
  <c r="J1450" i="91"/>
  <c r="J181" i="91" s="1"/>
  <c r="L1450" i="91"/>
  <c r="L181" i="91" s="1"/>
  <c r="N1450" i="91"/>
  <c r="N181" i="91" s="1"/>
  <c r="P1450" i="91"/>
  <c r="P181" i="91" s="1"/>
  <c r="K1366" i="91"/>
  <c r="K169" i="91" s="1"/>
  <c r="M1366" i="91"/>
  <c r="M169" i="91" s="1"/>
  <c r="O1366" i="91"/>
  <c r="O169" i="91" s="1"/>
  <c r="Q1366" i="91"/>
  <c r="Q169" i="91" s="1"/>
  <c r="D1317" i="91"/>
  <c r="D162" i="91" s="1"/>
  <c r="F1317" i="91"/>
  <c r="F162" i="91" s="1"/>
  <c r="H1317" i="91"/>
  <c r="H162" i="91" s="1"/>
  <c r="J1317" i="91"/>
  <c r="J162" i="91" s="1"/>
  <c r="L1317" i="91"/>
  <c r="L162" i="91" s="1"/>
  <c r="N1317" i="91"/>
  <c r="N162" i="91" s="1"/>
  <c r="P1317" i="91"/>
  <c r="P162" i="91" s="1"/>
  <c r="E1226" i="91" l="1"/>
  <c r="C1226" i="91"/>
  <c r="G1226" i="91"/>
  <c r="I1226" i="91"/>
  <c r="K1226" i="91"/>
  <c r="M1226" i="91"/>
  <c r="O1226" i="91"/>
  <c r="Q1226" i="91"/>
  <c r="D1226" i="91"/>
  <c r="F1226" i="91"/>
  <c r="H1226" i="91"/>
  <c r="J1226" i="91"/>
  <c r="L1226" i="91"/>
  <c r="N1226" i="91"/>
  <c r="P1226" i="91"/>
  <c r="O1072" i="91" l="1"/>
  <c r="O127" i="91" s="1"/>
  <c r="P1072" i="91"/>
  <c r="P127" i="91" s="1"/>
  <c r="M1072" i="91"/>
  <c r="M127" i="91" s="1"/>
  <c r="Q1072" i="91"/>
  <c r="Q127" i="91" s="1"/>
  <c r="K1072" i="91"/>
  <c r="K127" i="91" s="1"/>
  <c r="D1072" i="91"/>
  <c r="D127" i="91" s="1"/>
  <c r="I1072" i="91"/>
  <c r="I127" i="91" s="1"/>
  <c r="Q988" i="91"/>
  <c r="Q115" i="91" s="1"/>
  <c r="O995" i="91"/>
  <c r="O116" i="91" s="1"/>
  <c r="O1058" i="91"/>
  <c r="O125" i="91" s="1"/>
  <c r="O967" i="91"/>
  <c r="O112" i="91" s="1"/>
  <c r="M988" i="91"/>
  <c r="M115" i="91" s="1"/>
  <c r="J988" i="91"/>
  <c r="J115" i="91" s="1"/>
  <c r="H1072" i="91"/>
  <c r="H127" i="91" s="1"/>
  <c r="M1051" i="91"/>
  <c r="M124" i="91" s="1"/>
  <c r="N1072" i="91"/>
  <c r="N127" i="91" s="1"/>
  <c r="Q904" i="91"/>
  <c r="Q103" i="91" s="1"/>
  <c r="N988" i="91"/>
  <c r="N115" i="91" s="1"/>
  <c r="I904" i="91"/>
  <c r="I103" i="91" s="1"/>
  <c r="I988" i="91"/>
  <c r="I115" i="91" s="1"/>
  <c r="I1065" i="91"/>
  <c r="I126" i="91" s="1"/>
  <c r="G1072" i="91"/>
  <c r="G127" i="91" s="1"/>
  <c r="O1002" i="91"/>
  <c r="O117" i="91" s="1"/>
  <c r="Q1009" i="91"/>
  <c r="Q118" i="91" s="1"/>
  <c r="I1044" i="91"/>
  <c r="I123" i="91" s="1"/>
  <c r="M1044" i="91"/>
  <c r="M123" i="91" s="1"/>
  <c r="M1065" i="91"/>
  <c r="M126" i="91" s="1"/>
  <c r="P1037" i="91"/>
  <c r="P122" i="91" s="1"/>
  <c r="I1058" i="91"/>
  <c r="I125" i="91" s="1"/>
  <c r="M925" i="91"/>
  <c r="M106" i="91" s="1"/>
  <c r="Q925" i="91"/>
  <c r="Q106" i="91" s="1"/>
  <c r="I1051" i="91"/>
  <c r="I124" i="91" s="1"/>
  <c r="N1051" i="91"/>
  <c r="N124" i="91" s="1"/>
  <c r="I1037" i="91"/>
  <c r="I122" i="91" s="1"/>
  <c r="N1037" i="91"/>
  <c r="N122" i="91" s="1"/>
  <c r="Q1065" i="91"/>
  <c r="Q126" i="91" s="1"/>
  <c r="N1002" i="91"/>
  <c r="N117" i="91" s="1"/>
  <c r="D1051" i="91"/>
  <c r="D124" i="91" s="1"/>
  <c r="H1051" i="91"/>
  <c r="H124" i="91" s="1"/>
  <c r="L1051" i="91"/>
  <c r="L124" i="91" s="1"/>
  <c r="P1051" i="91"/>
  <c r="P124" i="91" s="1"/>
  <c r="Q1058" i="91"/>
  <c r="Q125" i="91" s="1"/>
  <c r="D1037" i="91"/>
  <c r="D122" i="91" s="1"/>
  <c r="H1037" i="91"/>
  <c r="H122" i="91" s="1"/>
  <c r="D1065" i="91"/>
  <c r="D126" i="91" s="1"/>
  <c r="D1058" i="91"/>
  <c r="D125" i="91" s="1"/>
  <c r="D911" i="91"/>
  <c r="D104" i="91" s="1"/>
  <c r="H911" i="91"/>
  <c r="H104" i="91" s="1"/>
  <c r="I953" i="91"/>
  <c r="I110" i="91" s="1"/>
  <c r="D988" i="91"/>
  <c r="D115" i="91" s="1"/>
  <c r="J1030" i="91"/>
  <c r="J121" i="91" s="1"/>
  <c r="N1044" i="91"/>
  <c r="N123" i="91" s="1"/>
  <c r="H1065" i="91"/>
  <c r="H126" i="91" s="1"/>
  <c r="P1065" i="91"/>
  <c r="P126" i="91" s="1"/>
  <c r="Q981" i="91"/>
  <c r="Q114" i="91" s="1"/>
  <c r="O1044" i="91"/>
  <c r="O123" i="91" s="1"/>
  <c r="L1072" i="91"/>
  <c r="L127" i="91" s="1"/>
  <c r="N974" i="91"/>
  <c r="N113" i="91" s="1"/>
  <c r="O1037" i="91"/>
  <c r="O122" i="91" s="1"/>
  <c r="N1058" i="91"/>
  <c r="N125" i="91" s="1"/>
  <c r="P1058" i="91"/>
  <c r="P125" i="91" s="1"/>
  <c r="K1065" i="91"/>
  <c r="K126" i="91" s="1"/>
  <c r="O1065" i="91"/>
  <c r="O126" i="91" s="1"/>
  <c r="K911" i="91"/>
  <c r="K104" i="91" s="1"/>
  <c r="L911" i="91"/>
  <c r="L104" i="91" s="1"/>
  <c r="K967" i="91"/>
  <c r="K112" i="91" s="1"/>
  <c r="L988" i="91"/>
  <c r="L115" i="91" s="1"/>
  <c r="L1058" i="91"/>
  <c r="L125" i="91" s="1"/>
  <c r="J1072" i="91"/>
  <c r="J127" i="91" s="1"/>
  <c r="E904" i="91"/>
  <c r="E103" i="91" s="1"/>
  <c r="G911" i="91"/>
  <c r="G104" i="91" s="1"/>
  <c r="F960" i="91"/>
  <c r="F111" i="91" s="1"/>
  <c r="G967" i="91"/>
  <c r="G112" i="91" s="1"/>
  <c r="F1030" i="91"/>
  <c r="F121" i="91" s="1"/>
  <c r="F1058" i="91"/>
  <c r="F125" i="91" s="1"/>
  <c r="F932" i="91"/>
  <c r="F107" i="91" s="1"/>
  <c r="E988" i="91"/>
  <c r="E115" i="91" s="1"/>
  <c r="F988" i="91"/>
  <c r="F115" i="91" s="1"/>
  <c r="E1044" i="91"/>
  <c r="E123" i="91" s="1"/>
  <c r="E1051" i="91"/>
  <c r="E124" i="91" s="1"/>
  <c r="E1072" i="91"/>
  <c r="E127" i="91" s="1"/>
  <c r="F1072" i="91"/>
  <c r="F127" i="91" s="1"/>
  <c r="F1002" i="91"/>
  <c r="F117" i="91" s="1"/>
  <c r="E1065" i="91"/>
  <c r="E126" i="91" s="1"/>
  <c r="M904" i="91"/>
  <c r="M103" i="91" s="1"/>
  <c r="C946" i="91"/>
  <c r="C109" i="91" s="1"/>
  <c r="G946" i="91"/>
  <c r="G109" i="91" s="1"/>
  <c r="K946" i="91"/>
  <c r="K109" i="91" s="1"/>
  <c r="D946" i="91"/>
  <c r="D109" i="91" s="1"/>
  <c r="H946" i="91"/>
  <c r="H109" i="91" s="1"/>
  <c r="M953" i="91"/>
  <c r="M110" i="91" s="1"/>
  <c r="Q953" i="91"/>
  <c r="Q110" i="91" s="1"/>
  <c r="N1009" i="91"/>
  <c r="N118" i="91" s="1"/>
  <c r="O1009" i="91"/>
  <c r="O118" i="91" s="1"/>
  <c r="P1009" i="91"/>
  <c r="P118" i="91" s="1"/>
  <c r="D1016" i="91"/>
  <c r="D119" i="91" s="1"/>
  <c r="P1016" i="91"/>
  <c r="P119" i="91" s="1"/>
  <c r="G1030" i="91"/>
  <c r="G121" i="91" s="1"/>
  <c r="K1030" i="91"/>
  <c r="K121" i="91" s="1"/>
  <c r="O1030" i="91"/>
  <c r="O121" i="91" s="1"/>
  <c r="P1030" i="91"/>
  <c r="P121" i="91" s="1"/>
  <c r="M1030" i="91"/>
  <c r="M121" i="91" s="1"/>
  <c r="Q1030" i="91"/>
  <c r="Q121" i="91" s="1"/>
  <c r="N1030" i="91"/>
  <c r="N121" i="91" s="1"/>
  <c r="J1044" i="91"/>
  <c r="J123" i="91" s="1"/>
  <c r="M1058" i="91"/>
  <c r="M125" i="91" s="1"/>
  <c r="E911" i="91"/>
  <c r="E104" i="91" s="1"/>
  <c r="I911" i="91"/>
  <c r="I104" i="91" s="1"/>
  <c r="F911" i="91"/>
  <c r="F104" i="91" s="1"/>
  <c r="J911" i="91"/>
  <c r="J104" i="91" s="1"/>
  <c r="F925" i="91"/>
  <c r="F106" i="91" s="1"/>
  <c r="J925" i="91"/>
  <c r="J106" i="91" s="1"/>
  <c r="N925" i="91"/>
  <c r="N106" i="91" s="1"/>
  <c r="G925" i="91"/>
  <c r="G106" i="91" s="1"/>
  <c r="K925" i="91"/>
  <c r="K106" i="91" s="1"/>
  <c r="O925" i="91"/>
  <c r="O106" i="91" s="1"/>
  <c r="D925" i="91"/>
  <c r="D106" i="91" s="1"/>
  <c r="P925" i="91"/>
  <c r="P106" i="91" s="1"/>
  <c r="G960" i="91"/>
  <c r="G111" i="91" s="1"/>
  <c r="O960" i="91"/>
  <c r="O111" i="91" s="1"/>
  <c r="N960" i="91"/>
  <c r="N111" i="91" s="1"/>
  <c r="N981" i="91"/>
  <c r="N114" i="91" s="1"/>
  <c r="O981" i="91"/>
  <c r="O114" i="91" s="1"/>
  <c r="H988" i="91"/>
  <c r="H115" i="91" s="1"/>
  <c r="P988" i="91"/>
  <c r="P115" i="91" s="1"/>
  <c r="J1002" i="91"/>
  <c r="J117" i="91" s="1"/>
  <c r="G1023" i="91"/>
  <c r="G120" i="91" s="1"/>
  <c r="K1023" i="91"/>
  <c r="K120" i="91" s="1"/>
  <c r="O1023" i="91"/>
  <c r="O120" i="91" s="1"/>
  <c r="C1072" i="91"/>
  <c r="C127" i="91" s="1"/>
  <c r="N918" i="91"/>
  <c r="N105" i="91" s="1"/>
  <c r="N932" i="91"/>
  <c r="N107" i="91" s="1"/>
  <c r="G939" i="91"/>
  <c r="G108" i="91" s="1"/>
  <c r="K939" i="91"/>
  <c r="K108" i="91" s="1"/>
  <c r="O939" i="91"/>
  <c r="O108" i="91" s="1"/>
  <c r="F974" i="91"/>
  <c r="F113" i="91" s="1"/>
  <c r="J974" i="91"/>
  <c r="J113" i="91" s="1"/>
  <c r="P1002" i="91"/>
  <c r="P117" i="91" s="1"/>
  <c r="M1002" i="91"/>
  <c r="M117" i="91" s="1"/>
  <c r="Q1002" i="91"/>
  <c r="Q117" i="91" s="1"/>
  <c r="E1009" i="91"/>
  <c r="E118" i="91" s="1"/>
  <c r="I1009" i="91"/>
  <c r="I118" i="91" s="1"/>
  <c r="M1009" i="91"/>
  <c r="M118" i="91" s="1"/>
  <c r="E1037" i="91"/>
  <c r="E122" i="91" s="1"/>
  <c r="M1037" i="91"/>
  <c r="M122" i="91" s="1"/>
  <c r="Q1037" i="91"/>
  <c r="Q122" i="91" s="1"/>
  <c r="P1044" i="91"/>
  <c r="P123" i="91" s="1"/>
  <c r="Q1044" i="91"/>
  <c r="Q123" i="91" s="1"/>
  <c r="O1051" i="91"/>
  <c r="O124" i="91" s="1"/>
  <c r="G1058" i="91"/>
  <c r="G125" i="91" s="1"/>
  <c r="K1058" i="91"/>
  <c r="K125" i="91" s="1"/>
  <c r="N1065" i="91"/>
  <c r="N126" i="91" s="1"/>
  <c r="O911" i="91"/>
  <c r="O104" i="91" s="1"/>
  <c r="O988" i="91"/>
  <c r="O115" i="91" s="1"/>
  <c r="Q1051" i="91"/>
  <c r="Q124" i="91" s="1"/>
  <c r="F1051" i="91"/>
  <c r="F124" i="91" s="1"/>
  <c r="H1058" i="91"/>
  <c r="H125" i="91" s="1"/>
  <c r="E1058" i="91"/>
  <c r="E125" i="91" s="1"/>
  <c r="H925" i="91"/>
  <c r="H106" i="91" s="1"/>
  <c r="L925" i="91"/>
  <c r="L106" i="91" s="1"/>
  <c r="L946" i="91"/>
  <c r="L109" i="91" s="1"/>
  <c r="E946" i="91"/>
  <c r="E109" i="91" s="1"/>
  <c r="I946" i="91"/>
  <c r="I109" i="91" s="1"/>
  <c r="D967" i="91"/>
  <c r="D112" i="91" s="1"/>
  <c r="H967" i="91"/>
  <c r="H112" i="91" s="1"/>
  <c r="L967" i="91"/>
  <c r="L112" i="91" s="1"/>
  <c r="G988" i="91"/>
  <c r="G115" i="91" s="1"/>
  <c r="K988" i="91"/>
  <c r="K115" i="91" s="1"/>
  <c r="H1016" i="91"/>
  <c r="H119" i="91" s="1"/>
  <c r="L1016" i="91"/>
  <c r="L119" i="91" s="1"/>
  <c r="C1037" i="91"/>
  <c r="C122" i="91" s="1"/>
  <c r="J1051" i="91"/>
  <c r="J124" i="91" s="1"/>
  <c r="L1065" i="91"/>
  <c r="L126" i="91" s="1"/>
  <c r="E953" i="91"/>
  <c r="E110" i="91" s="1"/>
  <c r="C995" i="91"/>
  <c r="C116" i="91" s="1"/>
  <c r="G995" i="91"/>
  <c r="G116" i="91" s="1"/>
  <c r="K995" i="91"/>
  <c r="K116" i="91" s="1"/>
  <c r="D1023" i="91"/>
  <c r="D120" i="91" s="1"/>
  <c r="H1023" i="91"/>
  <c r="H120" i="91" s="1"/>
  <c r="L1023" i="91"/>
  <c r="L120" i="91" s="1"/>
  <c r="E1023" i="91"/>
  <c r="E120" i="91" s="1"/>
  <c r="I1023" i="91"/>
  <c r="I120" i="91" s="1"/>
  <c r="F1023" i="91"/>
  <c r="F120" i="91" s="1"/>
  <c r="I981" i="91"/>
  <c r="I114" i="91" s="1"/>
  <c r="F1037" i="91"/>
  <c r="F122" i="91" s="1"/>
  <c r="J1037" i="91"/>
  <c r="J122" i="91" s="1"/>
  <c r="G1037" i="91"/>
  <c r="G122" i="91" s="1"/>
  <c r="K1037" i="91"/>
  <c r="K122" i="91" s="1"/>
  <c r="L1037" i="91"/>
  <c r="L122" i="91" s="1"/>
  <c r="C1058" i="91"/>
  <c r="C125" i="91" s="1"/>
  <c r="F1065" i="91"/>
  <c r="F126" i="91" s="1"/>
  <c r="J1065" i="91"/>
  <c r="J126" i="91" s="1"/>
  <c r="H918" i="91"/>
  <c r="H105" i="91" s="1"/>
  <c r="E925" i="91"/>
  <c r="E106" i="91" s="1"/>
  <c r="I925" i="91"/>
  <c r="I106" i="91" s="1"/>
  <c r="D939" i="91"/>
  <c r="D108" i="91" s="1"/>
  <c r="H939" i="91"/>
  <c r="H108" i="91" s="1"/>
  <c r="L939" i="91"/>
  <c r="L108" i="91" s="1"/>
  <c r="E939" i="91"/>
  <c r="E108" i="91" s="1"/>
  <c r="I939" i="91"/>
  <c r="I108" i="91" s="1"/>
  <c r="F939" i="91"/>
  <c r="F108" i="91" s="1"/>
  <c r="J939" i="91"/>
  <c r="J108" i="91" s="1"/>
  <c r="F946" i="91"/>
  <c r="F109" i="91" s="1"/>
  <c r="J946" i="91"/>
  <c r="J109" i="91" s="1"/>
  <c r="F1044" i="91"/>
  <c r="F123" i="91" s="1"/>
  <c r="G1044" i="91"/>
  <c r="G123" i="91" s="1"/>
  <c r="K1044" i="91"/>
  <c r="K123" i="91" s="1"/>
  <c r="J1058" i="91"/>
  <c r="J125" i="91" s="1"/>
  <c r="G1065" i="91"/>
  <c r="G126" i="91" s="1"/>
  <c r="O918" i="91"/>
  <c r="O105" i="91" s="1"/>
  <c r="P918" i="91"/>
  <c r="P105" i="91" s="1"/>
  <c r="P932" i="91"/>
  <c r="P107" i="91" s="1"/>
  <c r="P939" i="91"/>
  <c r="P108" i="91" s="1"/>
  <c r="M939" i="91"/>
  <c r="M108" i="91" s="1"/>
  <c r="Q939" i="91"/>
  <c r="Q108" i="91" s="1"/>
  <c r="N939" i="91"/>
  <c r="N108" i="91" s="1"/>
  <c r="N946" i="91"/>
  <c r="N109" i="91" s="1"/>
  <c r="P960" i="91"/>
  <c r="P111" i="91" s="1"/>
  <c r="O974" i="91"/>
  <c r="O113" i="91" s="1"/>
  <c r="P974" i="91"/>
  <c r="P113" i="91" s="1"/>
  <c r="M974" i="91"/>
  <c r="M113" i="91" s="1"/>
  <c r="Q974" i="91"/>
  <c r="Q113" i="91" s="1"/>
  <c r="P1023" i="91"/>
  <c r="P120" i="91" s="1"/>
  <c r="M1023" i="91"/>
  <c r="M120" i="91" s="1"/>
  <c r="Q1023" i="91"/>
  <c r="Q120" i="91" s="1"/>
  <c r="N1023" i="91"/>
  <c r="N120" i="91" s="1"/>
  <c r="M932" i="91"/>
  <c r="M107" i="91" s="1"/>
  <c r="Q932" i="91"/>
  <c r="Q107" i="91" s="1"/>
  <c r="O946" i="91"/>
  <c r="O109" i="91" s="1"/>
  <c r="P946" i="91"/>
  <c r="P109" i="91" s="1"/>
  <c r="M946" i="91"/>
  <c r="M109" i="91" s="1"/>
  <c r="Q946" i="91"/>
  <c r="Q109" i="91" s="1"/>
  <c r="N953" i="91"/>
  <c r="N110" i="91" s="1"/>
  <c r="O953" i="91"/>
  <c r="O110" i="91" s="1"/>
  <c r="P953" i="91"/>
  <c r="P110" i="91" s="1"/>
  <c r="M960" i="91"/>
  <c r="M111" i="91" s="1"/>
  <c r="Q960" i="91"/>
  <c r="Q111" i="91" s="1"/>
  <c r="P967" i="91"/>
  <c r="P112" i="91" s="1"/>
  <c r="M967" i="91"/>
  <c r="M112" i="91" s="1"/>
  <c r="Q967" i="91"/>
  <c r="Q112" i="91" s="1"/>
  <c r="N967" i="91"/>
  <c r="N112" i="91" s="1"/>
  <c r="P995" i="91"/>
  <c r="P116" i="91" s="1"/>
  <c r="M995" i="91"/>
  <c r="M116" i="91" s="1"/>
  <c r="Q995" i="91"/>
  <c r="Q116" i="91" s="1"/>
  <c r="N995" i="91"/>
  <c r="N116" i="91" s="1"/>
  <c r="M1016" i="91"/>
  <c r="M119" i="91" s="1"/>
  <c r="Q1016" i="91"/>
  <c r="Q119" i="91" s="1"/>
  <c r="N1016" i="91"/>
  <c r="N119" i="91" s="1"/>
  <c r="O1016" i="91"/>
  <c r="O119" i="91" s="1"/>
  <c r="N904" i="91"/>
  <c r="N103" i="91" s="1"/>
  <c r="O904" i="91"/>
  <c r="O103" i="91" s="1"/>
  <c r="P904" i="91"/>
  <c r="P103" i="91" s="1"/>
  <c r="P911" i="91"/>
  <c r="P104" i="91" s="1"/>
  <c r="M911" i="91"/>
  <c r="M104" i="91" s="1"/>
  <c r="Q911" i="91"/>
  <c r="Q104" i="91" s="1"/>
  <c r="N911" i="91"/>
  <c r="N104" i="91" s="1"/>
  <c r="M981" i="91"/>
  <c r="M114" i="91" s="1"/>
  <c r="C911" i="91"/>
  <c r="C104" i="91" s="1"/>
  <c r="C939" i="91"/>
  <c r="C108" i="91" s="1"/>
  <c r="C1030" i="91"/>
  <c r="C121" i="91" s="1"/>
  <c r="C1044" i="91"/>
  <c r="C123" i="91" s="1"/>
  <c r="C967" i="91"/>
  <c r="C112" i="91" s="1"/>
  <c r="C1065" i="91"/>
  <c r="C126" i="91" s="1"/>
  <c r="C925" i="91"/>
  <c r="C106" i="91" s="1"/>
  <c r="C988" i="91"/>
  <c r="C115" i="91" s="1"/>
  <c r="C1023" i="91"/>
  <c r="C120" i="91" s="1"/>
  <c r="F904" i="91"/>
  <c r="F103" i="91" s="1"/>
  <c r="J904" i="91"/>
  <c r="J103" i="91" s="1"/>
  <c r="G904" i="91"/>
  <c r="G103" i="91" s="1"/>
  <c r="K904" i="91"/>
  <c r="K103" i="91" s="1"/>
  <c r="D904" i="91"/>
  <c r="D103" i="91" s="1"/>
  <c r="H904" i="91"/>
  <c r="H103" i="91" s="1"/>
  <c r="L904" i="91"/>
  <c r="L103" i="91" s="1"/>
  <c r="F953" i="91"/>
  <c r="F110" i="91" s="1"/>
  <c r="J953" i="91"/>
  <c r="J110" i="91" s="1"/>
  <c r="C953" i="91"/>
  <c r="C110" i="91" s="1"/>
  <c r="G953" i="91"/>
  <c r="G110" i="91" s="1"/>
  <c r="K953" i="91"/>
  <c r="K110" i="91" s="1"/>
  <c r="D953" i="91"/>
  <c r="D110" i="91" s="1"/>
  <c r="H953" i="91"/>
  <c r="H110" i="91" s="1"/>
  <c r="L953" i="91"/>
  <c r="L110" i="91" s="1"/>
  <c r="H960" i="91"/>
  <c r="H111" i="91" s="1"/>
  <c r="D995" i="91"/>
  <c r="D116" i="91" s="1"/>
  <c r="H995" i="91"/>
  <c r="H116" i="91" s="1"/>
  <c r="L995" i="91"/>
  <c r="L116" i="91" s="1"/>
  <c r="E995" i="91"/>
  <c r="E116" i="91" s="1"/>
  <c r="I995" i="91"/>
  <c r="I116" i="91" s="1"/>
  <c r="F995" i="91"/>
  <c r="F116" i="91" s="1"/>
  <c r="J995" i="91"/>
  <c r="J116" i="91" s="1"/>
  <c r="C1002" i="91"/>
  <c r="C117" i="91" s="1"/>
  <c r="G1002" i="91"/>
  <c r="G117" i="91" s="1"/>
  <c r="K1002" i="91"/>
  <c r="K117" i="91" s="1"/>
  <c r="D1002" i="91"/>
  <c r="D117" i="91" s="1"/>
  <c r="H1002" i="91"/>
  <c r="H117" i="91" s="1"/>
  <c r="L1002" i="91"/>
  <c r="L117" i="91" s="1"/>
  <c r="E1002" i="91"/>
  <c r="E117" i="91" s="1"/>
  <c r="I1002" i="91"/>
  <c r="I117" i="91" s="1"/>
  <c r="D1044" i="91"/>
  <c r="D123" i="91" s="1"/>
  <c r="H1044" i="91"/>
  <c r="H123" i="91" s="1"/>
  <c r="L1044" i="91"/>
  <c r="L123" i="91" s="1"/>
  <c r="C1051" i="91"/>
  <c r="C124" i="91" s="1"/>
  <c r="G1051" i="91"/>
  <c r="G124" i="91" s="1"/>
  <c r="K1051" i="91"/>
  <c r="K124" i="91" s="1"/>
  <c r="C904" i="91"/>
  <c r="C103" i="91" s="1"/>
  <c r="J918" i="91"/>
  <c r="J105" i="91" s="1"/>
  <c r="H932" i="91"/>
  <c r="H107" i="91" s="1"/>
  <c r="E960" i="91"/>
  <c r="E111" i="91" s="1"/>
  <c r="I960" i="91"/>
  <c r="I111" i="91" s="1"/>
  <c r="J960" i="91"/>
  <c r="J111" i="91" s="1"/>
  <c r="C960" i="91"/>
  <c r="C111" i="91" s="1"/>
  <c r="K960" i="91"/>
  <c r="K111" i="91" s="1"/>
  <c r="D960" i="91"/>
  <c r="D111" i="91" s="1"/>
  <c r="L960" i="91"/>
  <c r="L111" i="91" s="1"/>
  <c r="E981" i="91"/>
  <c r="E114" i="91" s="1"/>
  <c r="F1009" i="91"/>
  <c r="F118" i="91" s="1"/>
  <c r="J1009" i="91"/>
  <c r="J118" i="91" s="1"/>
  <c r="C1009" i="91"/>
  <c r="C118" i="91" s="1"/>
  <c r="G1009" i="91"/>
  <c r="G118" i="91" s="1"/>
  <c r="K1009" i="91"/>
  <c r="K118" i="91" s="1"/>
  <c r="D1009" i="91"/>
  <c r="D118" i="91" s="1"/>
  <c r="H1009" i="91"/>
  <c r="H118" i="91" s="1"/>
  <c r="L1009" i="91"/>
  <c r="L118" i="91" s="1"/>
  <c r="C918" i="91"/>
  <c r="C105" i="91" s="1"/>
  <c r="G918" i="91"/>
  <c r="G105" i="91" s="1"/>
  <c r="K918" i="91"/>
  <c r="K105" i="91" s="1"/>
  <c r="D918" i="91"/>
  <c r="D105" i="91" s="1"/>
  <c r="F918" i="91"/>
  <c r="F105" i="91" s="1"/>
  <c r="E932" i="91"/>
  <c r="E107" i="91" s="1"/>
  <c r="I932" i="91"/>
  <c r="I107" i="91" s="1"/>
  <c r="J932" i="91"/>
  <c r="J107" i="91" s="1"/>
  <c r="D932" i="91"/>
  <c r="D107" i="91" s="1"/>
  <c r="L932" i="91"/>
  <c r="L107" i="91" s="1"/>
  <c r="E967" i="91"/>
  <c r="E112" i="91" s="1"/>
  <c r="I967" i="91"/>
  <c r="I112" i="91" s="1"/>
  <c r="F967" i="91"/>
  <c r="F112" i="91" s="1"/>
  <c r="J967" i="91"/>
  <c r="J112" i="91" s="1"/>
  <c r="C974" i="91"/>
  <c r="C113" i="91" s="1"/>
  <c r="G974" i="91"/>
  <c r="G113" i="91" s="1"/>
  <c r="K974" i="91"/>
  <c r="K113" i="91" s="1"/>
  <c r="D974" i="91"/>
  <c r="D113" i="91" s="1"/>
  <c r="H974" i="91"/>
  <c r="H113" i="91" s="1"/>
  <c r="L974" i="91"/>
  <c r="L113" i="91" s="1"/>
  <c r="E974" i="91"/>
  <c r="E113" i="91" s="1"/>
  <c r="I974" i="91"/>
  <c r="I113" i="91" s="1"/>
  <c r="F981" i="91"/>
  <c r="F114" i="91" s="1"/>
  <c r="J981" i="91"/>
  <c r="J114" i="91" s="1"/>
  <c r="C981" i="91"/>
  <c r="C114" i="91" s="1"/>
  <c r="G981" i="91"/>
  <c r="G114" i="91" s="1"/>
  <c r="K981" i="91"/>
  <c r="K114" i="91" s="1"/>
  <c r="E1016" i="91"/>
  <c r="E119" i="91" s="1"/>
  <c r="I1016" i="91"/>
  <c r="I119" i="91" s="1"/>
  <c r="F1016" i="91"/>
  <c r="F119" i="91" s="1"/>
  <c r="J1016" i="91"/>
  <c r="J119" i="91" s="1"/>
  <c r="C1016" i="91"/>
  <c r="C119" i="91" s="1"/>
  <c r="G1016" i="91"/>
  <c r="G119" i="91" s="1"/>
  <c r="K1016" i="91"/>
  <c r="K119" i="91" s="1"/>
  <c r="J1023" i="91"/>
  <c r="J120" i="91" s="1"/>
  <c r="D1030" i="91"/>
  <c r="D121" i="91" s="1"/>
  <c r="H1030" i="91"/>
  <c r="H121" i="91" s="1"/>
  <c r="L1030" i="91"/>
  <c r="L121" i="91" s="1"/>
  <c r="E1030" i="91"/>
  <c r="E121" i="91" s="1"/>
  <c r="I1030" i="91"/>
  <c r="I121" i="91" s="1"/>
  <c r="D981" i="91"/>
  <c r="D114" i="91" s="1"/>
  <c r="H981" i="91"/>
  <c r="H114" i="91" s="1"/>
  <c r="L981" i="91"/>
  <c r="L114" i="91" s="1"/>
  <c r="P981" i="91"/>
  <c r="P114" i="91" s="1"/>
  <c r="E918" i="91"/>
  <c r="E105" i="91" s="1"/>
  <c r="I918" i="91"/>
  <c r="I105" i="91" s="1"/>
  <c r="M918" i="91"/>
  <c r="M105" i="91" s="1"/>
  <c r="Q918" i="91"/>
  <c r="Q105" i="91" s="1"/>
  <c r="L918" i="91"/>
  <c r="L105" i="91" s="1"/>
  <c r="C932" i="91"/>
  <c r="C107" i="91" s="1"/>
  <c r="G932" i="91"/>
  <c r="G107" i="91" s="1"/>
  <c r="K932" i="91"/>
  <c r="K107" i="91" s="1"/>
  <c r="O932" i="91"/>
  <c r="O107" i="91" s="1"/>
  <c r="Q165" i="47" l="1"/>
  <c r="K1831" i="91" l="1"/>
  <c r="O1831" i="91"/>
  <c r="G1831" i="91"/>
  <c r="E1831" i="91"/>
  <c r="I1831" i="91"/>
  <c r="M1831" i="91"/>
  <c r="Q1831" i="91"/>
  <c r="D1831" i="91"/>
  <c r="F1831" i="91"/>
  <c r="H1831" i="91"/>
  <c r="J1831" i="91"/>
  <c r="L1831" i="91"/>
  <c r="N1831" i="91"/>
  <c r="P1831" i="91"/>
  <c r="C1831" i="91"/>
  <c r="F1891" i="91"/>
  <c r="N1884" i="91"/>
  <c r="O1891" i="91"/>
  <c r="Q1891" i="91"/>
  <c r="Q1884" i="91"/>
  <c r="N1891" i="91"/>
  <c r="N1892" i="91" s="1"/>
  <c r="N254" i="91" s="1"/>
  <c r="O1861" i="91"/>
  <c r="P1884" i="91"/>
  <c r="O1869" i="91"/>
  <c r="O1884" i="91"/>
  <c r="Q1794" i="91"/>
  <c r="Q1824" i="91"/>
  <c r="Q1846" i="91"/>
  <c r="Q1861" i="91"/>
  <c r="Q1869" i="91"/>
  <c r="Q1809" i="91"/>
  <c r="M1846" i="91"/>
  <c r="P1861" i="91"/>
  <c r="N1869" i="91"/>
  <c r="J1891" i="91"/>
  <c r="O1846" i="91"/>
  <c r="M1861" i="91"/>
  <c r="N1861" i="91"/>
  <c r="P1869" i="91"/>
  <c r="M1869" i="91"/>
  <c r="P1891" i="91"/>
  <c r="Q1876" i="91"/>
  <c r="N1801" i="91"/>
  <c r="O1809" i="91"/>
  <c r="M1794" i="91"/>
  <c r="G1869" i="91"/>
  <c r="D1891" i="91"/>
  <c r="H1891" i="91"/>
  <c r="M1891" i="91"/>
  <c r="M1884" i="91"/>
  <c r="C1861" i="91"/>
  <c r="D1869" i="91"/>
  <c r="H1869" i="91"/>
  <c r="L1869" i="91"/>
  <c r="D1884" i="91"/>
  <c r="F1884" i="91"/>
  <c r="H1884" i="91"/>
  <c r="J1884" i="91"/>
  <c r="C1884" i="91"/>
  <c r="C1891" i="91"/>
  <c r="E1891" i="91"/>
  <c r="G1891" i="91"/>
  <c r="I1891" i="91"/>
  <c r="K1891" i="91"/>
  <c r="E1846" i="91"/>
  <c r="J1801" i="91"/>
  <c r="L1891" i="91"/>
  <c r="M1809" i="91"/>
  <c r="M1824" i="91"/>
  <c r="N1854" i="91"/>
  <c r="M1876" i="91"/>
  <c r="C1869" i="91"/>
  <c r="E1869" i="91"/>
  <c r="K1869" i="91"/>
  <c r="I1869" i="91"/>
  <c r="F1869" i="91"/>
  <c r="J1869" i="91"/>
  <c r="I1846" i="91"/>
  <c r="G1861" i="91"/>
  <c r="L1884" i="91"/>
  <c r="G1846" i="91"/>
  <c r="C1846" i="91"/>
  <c r="K1846" i="91"/>
  <c r="F1854" i="91"/>
  <c r="I1861" i="91"/>
  <c r="K1861" i="91"/>
  <c r="J1816" i="91"/>
  <c r="E1861" i="91"/>
  <c r="N1794" i="91"/>
  <c r="P1794" i="91"/>
  <c r="P1801" i="91"/>
  <c r="N1809" i="91"/>
  <c r="P1809" i="91"/>
  <c r="N1839" i="91"/>
  <c r="P1839" i="91"/>
  <c r="P1846" i="91"/>
  <c r="I1779" i="91"/>
  <c r="E1809" i="91"/>
  <c r="D1794" i="91"/>
  <c r="D1846" i="91"/>
  <c r="H1846" i="91"/>
  <c r="L1846" i="91"/>
  <c r="E1794" i="91"/>
  <c r="I1794" i="91"/>
  <c r="F1801" i="91"/>
  <c r="I1884" i="91"/>
  <c r="E1824" i="91"/>
  <c r="D1861" i="91"/>
  <c r="F1861" i="91"/>
  <c r="H1861" i="91"/>
  <c r="J1861" i="91"/>
  <c r="L1861" i="91"/>
  <c r="E1876" i="91"/>
  <c r="D1809" i="91"/>
  <c r="F1809" i="91"/>
  <c r="H1809" i="91"/>
  <c r="J1809" i="91"/>
  <c r="L1809" i="91"/>
  <c r="C1809" i="91"/>
  <c r="G1809" i="91"/>
  <c r="I1809" i="91"/>
  <c r="K1809" i="91"/>
  <c r="D1816" i="91"/>
  <c r="F1816" i="91"/>
  <c r="D1824" i="91"/>
  <c r="D1839" i="91"/>
  <c r="F1839" i="91"/>
  <c r="H1839" i="91"/>
  <c r="J1839" i="91"/>
  <c r="L1839" i="91"/>
  <c r="C1779" i="91"/>
  <c r="C1876" i="91"/>
  <c r="J1854" i="91"/>
  <c r="I1876" i="91"/>
  <c r="F1794" i="91"/>
  <c r="H1794" i="91"/>
  <c r="J1794" i="91"/>
  <c r="L1794" i="91"/>
  <c r="C1794" i="91"/>
  <c r="G1794" i="91"/>
  <c r="D1801" i="91"/>
  <c r="H1801" i="91"/>
  <c r="L1801" i="91"/>
  <c r="I1824" i="91"/>
  <c r="E1884" i="91"/>
  <c r="G1884" i="91"/>
  <c r="K1884" i="91"/>
  <c r="D1779" i="91"/>
  <c r="F1779" i="91"/>
  <c r="H1779" i="91"/>
  <c r="J1779" i="91"/>
  <c r="L1779" i="91"/>
  <c r="N1779" i="91"/>
  <c r="P1779" i="91"/>
  <c r="F1824" i="91"/>
  <c r="H1824" i="91"/>
  <c r="J1824" i="91"/>
  <c r="L1824" i="91"/>
  <c r="N1824" i="91"/>
  <c r="P1824" i="91"/>
  <c r="C1824" i="91"/>
  <c r="G1824" i="91"/>
  <c r="D1854" i="91"/>
  <c r="H1854" i="91"/>
  <c r="L1854" i="91"/>
  <c r="P1854" i="91"/>
  <c r="K1794" i="91"/>
  <c r="K1824" i="91"/>
  <c r="O1824" i="91"/>
  <c r="F1846" i="91"/>
  <c r="C1854" i="91"/>
  <c r="E1854" i="91"/>
  <c r="G1854" i="91"/>
  <c r="I1854" i="91"/>
  <c r="K1854" i="91"/>
  <c r="M1854" i="91"/>
  <c r="O1854" i="91"/>
  <c r="G1876" i="91"/>
  <c r="K1876" i="91"/>
  <c r="O1876" i="91"/>
  <c r="D1876" i="91"/>
  <c r="F1876" i="91"/>
  <c r="H1876" i="91"/>
  <c r="J1876" i="91"/>
  <c r="L1876" i="91"/>
  <c r="O1794" i="91"/>
  <c r="E1801" i="91"/>
  <c r="G1801" i="91"/>
  <c r="G1802" i="91" s="1"/>
  <c r="G236" i="91" s="1"/>
  <c r="I1801" i="91"/>
  <c r="K1801" i="91"/>
  <c r="H1816" i="91"/>
  <c r="L1816" i="91"/>
  <c r="N1816" i="91"/>
  <c r="P1816" i="91"/>
  <c r="Q1779" i="91"/>
  <c r="M1801" i="91"/>
  <c r="O1801" i="91"/>
  <c r="Q1801" i="91"/>
  <c r="J1846" i="91"/>
  <c r="N1846" i="91"/>
  <c r="Q1854" i="91"/>
  <c r="N1876" i="91"/>
  <c r="N1877" i="91" s="1"/>
  <c r="N251" i="91" s="1"/>
  <c r="P1876" i="91"/>
  <c r="C1801" i="91"/>
  <c r="E1779" i="91"/>
  <c r="G1779" i="91"/>
  <c r="K1779" i="91"/>
  <c r="M1779" i="91"/>
  <c r="O1779" i="91"/>
  <c r="C1839" i="91"/>
  <c r="E1839" i="91"/>
  <c r="G1839" i="91"/>
  <c r="I1839" i="91"/>
  <c r="K1839" i="91"/>
  <c r="M1839" i="91"/>
  <c r="O1839" i="91"/>
  <c r="Q1839" i="91"/>
  <c r="C1816" i="91"/>
  <c r="E1816" i="91"/>
  <c r="G1816" i="91"/>
  <c r="I1816" i="91"/>
  <c r="K1816" i="91"/>
  <c r="M1816" i="91"/>
  <c r="O1816" i="91"/>
  <c r="Q1816" i="91"/>
  <c r="Q1877" i="91" l="1"/>
  <c r="Q251" i="91" s="1"/>
  <c r="E1802" i="91"/>
  <c r="E236" i="91" s="1"/>
  <c r="O1817" i="91"/>
  <c r="O239" i="91" s="1"/>
  <c r="G1862" i="91"/>
  <c r="G248" i="91" s="1"/>
  <c r="C1862" i="91"/>
  <c r="C248" i="91" s="1"/>
  <c r="D1892" i="91"/>
  <c r="D254" i="91" s="1"/>
  <c r="G1877" i="91"/>
  <c r="G251" i="91" s="1"/>
  <c r="I1862" i="91"/>
  <c r="I248" i="91" s="1"/>
  <c r="M1802" i="91"/>
  <c r="M236" i="91" s="1"/>
  <c r="M1862" i="91"/>
  <c r="M248" i="91" s="1"/>
  <c r="N1802" i="91"/>
  <c r="N236" i="91" s="1"/>
  <c r="L1847" i="91"/>
  <c r="L245" i="91" s="1"/>
  <c r="O1862" i="91"/>
  <c r="O248" i="91" s="1"/>
  <c r="P1862" i="91"/>
  <c r="P248" i="91" s="1"/>
  <c r="H1877" i="91"/>
  <c r="H251" i="91" s="1"/>
  <c r="P1817" i="91"/>
  <c r="P239" i="91" s="1"/>
  <c r="J1892" i="91"/>
  <c r="J254" i="91" s="1"/>
  <c r="M1877" i="91"/>
  <c r="M251" i="91" s="1"/>
  <c r="F1877" i="91"/>
  <c r="F251" i="91" s="1"/>
  <c r="C1847" i="91"/>
  <c r="C245" i="91" s="1"/>
  <c r="P1877" i="91"/>
  <c r="P251" i="91" s="1"/>
  <c r="Q1862" i="91"/>
  <c r="Q248" i="91" s="1"/>
  <c r="G1892" i="91"/>
  <c r="G254" i="91" s="1"/>
  <c r="H1892" i="91"/>
  <c r="H254" i="91" s="1"/>
  <c r="C1892" i="91"/>
  <c r="C254" i="91" s="1"/>
  <c r="O1892" i="91"/>
  <c r="O254" i="91" s="1"/>
  <c r="O1847" i="91"/>
  <c r="O245" i="91" s="1"/>
  <c r="K1847" i="91"/>
  <c r="K245" i="91" s="1"/>
  <c r="G1847" i="91"/>
  <c r="G245" i="91" s="1"/>
  <c r="P1847" i="91"/>
  <c r="P245" i="91" s="1"/>
  <c r="O1802" i="91"/>
  <c r="O236" i="91" s="1"/>
  <c r="F1892" i="91"/>
  <c r="F254" i="91" s="1"/>
  <c r="C1877" i="91"/>
  <c r="C251" i="91" s="1"/>
  <c r="D1847" i="91"/>
  <c r="D245" i="91" s="1"/>
  <c r="Q1892" i="91"/>
  <c r="Q254" i="91" s="1"/>
  <c r="F1817" i="91"/>
  <c r="F239" i="91" s="1"/>
  <c r="N1847" i="91"/>
  <c r="N245" i="91" s="1"/>
  <c r="C1817" i="91"/>
  <c r="C239" i="91" s="1"/>
  <c r="N1817" i="91"/>
  <c r="N239" i="91" s="1"/>
  <c r="Q1847" i="91"/>
  <c r="Q245" i="91" s="1"/>
  <c r="M1847" i="91"/>
  <c r="M245" i="91" s="1"/>
  <c r="E1847" i="91"/>
  <c r="E245" i="91" s="1"/>
  <c r="Q1802" i="91"/>
  <c r="Q236" i="91" s="1"/>
  <c r="K1802" i="91"/>
  <c r="K236" i="91" s="1"/>
  <c r="O1877" i="91"/>
  <c r="O251" i="91" s="1"/>
  <c r="P1802" i="91"/>
  <c r="P236" i="91" s="1"/>
  <c r="L1892" i="91"/>
  <c r="L254" i="91" s="1"/>
  <c r="N1862" i="91"/>
  <c r="N248" i="91" s="1"/>
  <c r="K1892" i="91"/>
  <c r="K254" i="91" s="1"/>
  <c r="P1892" i="91"/>
  <c r="P254" i="91" s="1"/>
  <c r="M1817" i="91"/>
  <c r="M239" i="91" s="1"/>
  <c r="Q1817" i="91"/>
  <c r="Q239" i="91" s="1"/>
  <c r="C1802" i="91"/>
  <c r="C236" i="91" s="1"/>
  <c r="E1892" i="91"/>
  <c r="E254" i="91" s="1"/>
  <c r="D1802" i="91"/>
  <c r="D236" i="91" s="1"/>
  <c r="J1802" i="91"/>
  <c r="J236" i="91" s="1"/>
  <c r="J1862" i="91"/>
  <c r="J248" i="91" s="1"/>
  <c r="F1862" i="91"/>
  <c r="F248" i="91" s="1"/>
  <c r="H1862" i="91"/>
  <c r="H248" i="91" s="1"/>
  <c r="J1877" i="91"/>
  <c r="J251" i="91" s="1"/>
  <c r="I1817" i="91"/>
  <c r="I239" i="91" s="1"/>
  <c r="I1877" i="91"/>
  <c r="I251" i="91" s="1"/>
  <c r="I1892" i="91"/>
  <c r="I254" i="91" s="1"/>
  <c r="E1877" i="91"/>
  <c r="E251" i="91" s="1"/>
  <c r="L1817" i="91"/>
  <c r="L239" i="91" s="1"/>
  <c r="F1802" i="91"/>
  <c r="F236" i="91" s="1"/>
  <c r="M1892" i="91"/>
  <c r="M254" i="91" s="1"/>
  <c r="H1847" i="91"/>
  <c r="H245" i="91" s="1"/>
  <c r="J1847" i="91"/>
  <c r="J245" i="91" s="1"/>
  <c r="K1862" i="91"/>
  <c r="K248" i="91" s="1"/>
  <c r="F1847" i="91"/>
  <c r="F245" i="91" s="1"/>
  <c r="L1802" i="91"/>
  <c r="L236" i="91" s="1"/>
  <c r="D1817" i="91"/>
  <c r="D239" i="91" s="1"/>
  <c r="J1817" i="91"/>
  <c r="J239" i="91" s="1"/>
  <c r="L1877" i="91"/>
  <c r="L251" i="91" s="1"/>
  <c r="I1802" i="91"/>
  <c r="I236" i="91" s="1"/>
  <c r="D1877" i="91"/>
  <c r="D251" i="91" s="1"/>
  <c r="K1817" i="91"/>
  <c r="K239" i="91" s="1"/>
  <c r="G1817" i="91"/>
  <c r="G239" i="91" s="1"/>
  <c r="K1877" i="91"/>
  <c r="K251" i="91" s="1"/>
  <c r="L1862" i="91"/>
  <c r="L248" i="91" s="1"/>
  <c r="D1862" i="91"/>
  <c r="D248" i="91" s="1"/>
  <c r="E1817" i="91"/>
  <c r="E239" i="91" s="1"/>
  <c r="E1862" i="91"/>
  <c r="E248" i="91" s="1"/>
  <c r="I1847" i="91"/>
  <c r="I245" i="91" s="1"/>
  <c r="H1802" i="91"/>
  <c r="H236" i="91" s="1"/>
  <c r="H1817" i="91"/>
  <c r="H239" i="91" s="1"/>
  <c r="Q179" i="47" l="1"/>
  <c r="C175" i="47"/>
  <c r="D175" i="47"/>
  <c r="E175" i="47"/>
  <c r="F175" i="47"/>
  <c r="G175" i="47"/>
  <c r="H175" i="47"/>
  <c r="I175" i="47"/>
  <c r="J175" i="47"/>
  <c r="K175" i="47"/>
  <c r="L175" i="47"/>
  <c r="M175" i="47"/>
  <c r="N175" i="47"/>
  <c r="O175" i="47"/>
  <c r="P175" i="47"/>
  <c r="Q175" i="47"/>
  <c r="C176" i="47"/>
  <c r="D176" i="47"/>
  <c r="E176" i="47"/>
  <c r="F176" i="47"/>
  <c r="G176" i="47"/>
  <c r="H176" i="47"/>
  <c r="I176" i="47"/>
  <c r="J176" i="47"/>
  <c r="K176" i="47"/>
  <c r="L176" i="47"/>
  <c r="M176" i="47"/>
  <c r="N176" i="47"/>
  <c r="O176" i="47"/>
  <c r="P176" i="47"/>
  <c r="Q176" i="47"/>
  <c r="C177" i="47"/>
  <c r="D177" i="47"/>
  <c r="E177" i="47"/>
  <c r="F177" i="47"/>
  <c r="G177" i="47"/>
  <c r="H177" i="47"/>
  <c r="I177" i="47"/>
  <c r="J177" i="47"/>
  <c r="K177" i="47"/>
  <c r="L177" i="47"/>
  <c r="M177" i="47"/>
  <c r="N177" i="47"/>
  <c r="O177" i="47"/>
  <c r="P177" i="47"/>
  <c r="Q177" i="47"/>
  <c r="C178" i="47"/>
  <c r="D178" i="47"/>
  <c r="E178" i="47"/>
  <c r="F178" i="47"/>
  <c r="G178" i="47"/>
  <c r="H178" i="47"/>
  <c r="I178" i="47"/>
  <c r="J178" i="47"/>
  <c r="K178" i="47"/>
  <c r="L178" i="47"/>
  <c r="M178" i="47"/>
  <c r="N178" i="47"/>
  <c r="O178" i="47"/>
  <c r="P178" i="47"/>
  <c r="Q178" i="47"/>
  <c r="C179" i="47"/>
  <c r="D179" i="47"/>
  <c r="E179" i="47"/>
  <c r="F179" i="47"/>
  <c r="G179" i="47"/>
  <c r="H179" i="47"/>
  <c r="I179" i="47"/>
  <c r="J179" i="47"/>
  <c r="K179" i="47"/>
  <c r="L179" i="47"/>
  <c r="M179" i="47"/>
  <c r="N179" i="47"/>
  <c r="O179" i="47"/>
  <c r="P179" i="47"/>
  <c r="D174" i="47"/>
  <c r="E174" i="47"/>
  <c r="F174" i="47"/>
  <c r="G174" i="47"/>
  <c r="H174" i="47"/>
  <c r="I174" i="47"/>
  <c r="J174" i="47"/>
  <c r="K174" i="47"/>
  <c r="L174" i="47"/>
  <c r="M174" i="47"/>
  <c r="N174" i="47"/>
  <c r="O174" i="47"/>
  <c r="P174" i="47"/>
  <c r="Q174" i="47"/>
  <c r="P890" i="91" l="1"/>
  <c r="P101" i="91" s="1"/>
  <c r="Q834" i="91"/>
  <c r="Q93" i="91" s="1"/>
  <c r="J848" i="91"/>
  <c r="J95" i="91" s="1"/>
  <c r="C855" i="91"/>
  <c r="C96" i="91" s="1"/>
  <c r="I855" i="91"/>
  <c r="I96" i="91" s="1"/>
  <c r="M855" i="91"/>
  <c r="M96" i="91" s="1"/>
  <c r="Q883" i="91"/>
  <c r="Q100" i="91" s="1"/>
  <c r="J890" i="91"/>
  <c r="J101" i="91" s="1"/>
  <c r="L890" i="91"/>
  <c r="L101" i="91" s="1"/>
  <c r="N890" i="91"/>
  <c r="N101" i="91" s="1"/>
  <c r="K855" i="91"/>
  <c r="K96" i="91" s="1"/>
  <c r="H855" i="91"/>
  <c r="H96" i="91" s="1"/>
  <c r="H876" i="91"/>
  <c r="H99" i="91" s="1"/>
  <c r="H890" i="91"/>
  <c r="H101" i="91" s="1"/>
  <c r="E855" i="91"/>
  <c r="E96" i="91" s="1"/>
  <c r="E862" i="91"/>
  <c r="E97" i="91" s="1"/>
  <c r="D890" i="91"/>
  <c r="D101" i="91" s="1"/>
  <c r="D834" i="91"/>
  <c r="D93" i="91" s="1"/>
  <c r="H834" i="91"/>
  <c r="H93" i="91" s="1"/>
  <c r="N834" i="91"/>
  <c r="N93" i="91" s="1"/>
  <c r="J834" i="91"/>
  <c r="J93" i="91" s="1"/>
  <c r="C834" i="91"/>
  <c r="C93" i="91" s="1"/>
  <c r="C820" i="91"/>
  <c r="C91" i="91" s="1"/>
  <c r="E820" i="91"/>
  <c r="E91" i="91" s="1"/>
  <c r="I820" i="91"/>
  <c r="I91" i="91" s="1"/>
  <c r="K820" i="91"/>
  <c r="K91" i="91" s="1"/>
  <c r="M820" i="91"/>
  <c r="M91" i="91" s="1"/>
  <c r="O820" i="91"/>
  <c r="O91" i="91" s="1"/>
  <c r="C827" i="91"/>
  <c r="C92" i="91" s="1"/>
  <c r="E827" i="91"/>
  <c r="E92" i="91" s="1"/>
  <c r="I827" i="91"/>
  <c r="I92" i="91" s="1"/>
  <c r="J841" i="91"/>
  <c r="J94" i="91" s="1"/>
  <c r="D827" i="91"/>
  <c r="D92" i="91" s="1"/>
  <c r="F827" i="91"/>
  <c r="F92" i="91" s="1"/>
  <c r="J827" i="91"/>
  <c r="J92" i="91" s="1"/>
  <c r="D855" i="91"/>
  <c r="D96" i="91" s="1"/>
  <c r="F869" i="91"/>
  <c r="F98" i="91" s="1"/>
  <c r="N869" i="91"/>
  <c r="N98" i="91" s="1"/>
  <c r="D876" i="91"/>
  <c r="D99" i="91" s="1"/>
  <c r="F876" i="91"/>
  <c r="F99" i="91" s="1"/>
  <c r="J876" i="91"/>
  <c r="J99" i="91" s="1"/>
  <c r="P834" i="91"/>
  <c r="P93" i="91" s="1"/>
  <c r="G834" i="91"/>
  <c r="G93" i="91" s="1"/>
  <c r="G820" i="91"/>
  <c r="G91" i="91" s="1"/>
  <c r="L855" i="91"/>
  <c r="L96" i="91" s="1"/>
  <c r="L876" i="91"/>
  <c r="L99" i="91" s="1"/>
  <c r="F890" i="91"/>
  <c r="F101" i="91" s="1"/>
  <c r="F841" i="91"/>
  <c r="F94" i="91" s="1"/>
  <c r="D883" i="91"/>
  <c r="D100" i="91" s="1"/>
  <c r="L827" i="91"/>
  <c r="L92" i="91" s="1"/>
  <c r="P827" i="91"/>
  <c r="P92" i="91" s="1"/>
  <c r="E834" i="91"/>
  <c r="E93" i="91" s="1"/>
  <c r="I834" i="91"/>
  <c r="I93" i="91" s="1"/>
  <c r="K834" i="91"/>
  <c r="K93" i="91" s="1"/>
  <c r="M834" i="91"/>
  <c r="M93" i="91" s="1"/>
  <c r="O834" i="91"/>
  <c r="O93" i="91" s="1"/>
  <c r="O855" i="91"/>
  <c r="O96" i="91" s="1"/>
  <c r="Q855" i="91"/>
  <c r="Q96" i="91" s="1"/>
  <c r="J855" i="91"/>
  <c r="J96" i="91" s="1"/>
  <c r="N855" i="91"/>
  <c r="N96" i="91" s="1"/>
  <c r="P855" i="91"/>
  <c r="P96" i="91" s="1"/>
  <c r="J883" i="91"/>
  <c r="J100" i="91" s="1"/>
  <c r="N883" i="91"/>
  <c r="N100" i="91" s="1"/>
  <c r="P883" i="91"/>
  <c r="P100" i="91" s="1"/>
  <c r="C883" i="91"/>
  <c r="C100" i="91" s="1"/>
  <c r="E883" i="91"/>
  <c r="E100" i="91" s="1"/>
  <c r="I883" i="91"/>
  <c r="I100" i="91" s="1"/>
  <c r="K883" i="91"/>
  <c r="K100" i="91" s="1"/>
  <c r="M883" i="91"/>
  <c r="M100" i="91" s="1"/>
  <c r="O883" i="91"/>
  <c r="O100" i="91" s="1"/>
  <c r="Q820" i="91"/>
  <c r="Q91" i="91" s="1"/>
  <c r="H827" i="91"/>
  <c r="H92" i="91" s="1"/>
  <c r="F848" i="91"/>
  <c r="F95" i="91" s="1"/>
  <c r="P848" i="91"/>
  <c r="P95" i="91" s="1"/>
  <c r="K827" i="91"/>
  <c r="K92" i="91" s="1"/>
  <c r="L834" i="91"/>
  <c r="L93" i="91" s="1"/>
  <c r="L883" i="91"/>
  <c r="L100" i="91" s="1"/>
  <c r="G855" i="91"/>
  <c r="G96" i="91" s="1"/>
  <c r="H883" i="91"/>
  <c r="H100" i="91" s="1"/>
  <c r="G883" i="91"/>
  <c r="G100" i="91" s="1"/>
  <c r="G827" i="91"/>
  <c r="G92" i="91" s="1"/>
  <c r="F834" i="91"/>
  <c r="F93" i="91" s="1"/>
  <c r="F855" i="91"/>
  <c r="F96" i="91" s="1"/>
  <c r="F883" i="91"/>
  <c r="F100" i="91" s="1"/>
  <c r="F820" i="91"/>
  <c r="F91" i="91" s="1"/>
  <c r="H820" i="91"/>
  <c r="H91" i="91" s="1"/>
  <c r="J820" i="91"/>
  <c r="J91" i="91" s="1"/>
  <c r="L820" i="91"/>
  <c r="L91" i="91" s="1"/>
  <c r="N827" i="91"/>
  <c r="N92" i="91" s="1"/>
  <c r="C841" i="91"/>
  <c r="C94" i="91" s="1"/>
  <c r="E841" i="91"/>
  <c r="E94" i="91" s="1"/>
  <c r="G841" i="91"/>
  <c r="G94" i="91" s="1"/>
  <c r="I841" i="91"/>
  <c r="I94" i="91" s="1"/>
  <c r="K841" i="91"/>
  <c r="K94" i="91" s="1"/>
  <c r="N841" i="91"/>
  <c r="N94" i="91" s="1"/>
  <c r="H848" i="91"/>
  <c r="H95" i="91" s="1"/>
  <c r="L848" i="91"/>
  <c r="L95" i="91" s="1"/>
  <c r="N848" i="91"/>
  <c r="N95" i="91" s="1"/>
  <c r="I862" i="91"/>
  <c r="I97" i="91" s="1"/>
  <c r="M862" i="91"/>
  <c r="M97" i="91" s="1"/>
  <c r="Q862" i="91"/>
  <c r="Q97" i="91" s="1"/>
  <c r="J869" i="91"/>
  <c r="J98" i="91" s="1"/>
  <c r="P876" i="91"/>
  <c r="P99" i="91" s="1"/>
  <c r="D820" i="91"/>
  <c r="D91" i="91" s="1"/>
  <c r="D848" i="91"/>
  <c r="D95" i="91" s="1"/>
  <c r="N820" i="91"/>
  <c r="N91" i="91" s="1"/>
  <c r="P820" i="91"/>
  <c r="P91" i="91" s="1"/>
  <c r="N876" i="91"/>
  <c r="N99" i="91" s="1"/>
  <c r="M841" i="91"/>
  <c r="M94" i="91" s="1"/>
  <c r="O841" i="91"/>
  <c r="O94" i="91" s="1"/>
  <c r="Q841" i="91"/>
  <c r="Q94" i="91" s="1"/>
  <c r="D841" i="91"/>
  <c r="D94" i="91" s="1"/>
  <c r="H841" i="91"/>
  <c r="H94" i="91" s="1"/>
  <c r="L841" i="91"/>
  <c r="L94" i="91" s="1"/>
  <c r="P841" i="91"/>
  <c r="P94" i="91" s="1"/>
  <c r="D862" i="91"/>
  <c r="D97" i="91" s="1"/>
  <c r="F862" i="91"/>
  <c r="F97" i="91" s="1"/>
  <c r="H862" i="91"/>
  <c r="H97" i="91" s="1"/>
  <c r="J862" i="91"/>
  <c r="J97" i="91" s="1"/>
  <c r="L862" i="91"/>
  <c r="L97" i="91" s="1"/>
  <c r="N862" i="91"/>
  <c r="N97" i="91" s="1"/>
  <c r="P862" i="91"/>
  <c r="P97" i="91" s="1"/>
  <c r="C862" i="91"/>
  <c r="C97" i="91" s="1"/>
  <c r="G862" i="91"/>
  <c r="G97" i="91" s="1"/>
  <c r="K862" i="91"/>
  <c r="K97" i="91" s="1"/>
  <c r="O862" i="91"/>
  <c r="O97" i="91" s="1"/>
  <c r="C869" i="91"/>
  <c r="C98" i="91" s="1"/>
  <c r="E869" i="91"/>
  <c r="E98" i="91" s="1"/>
  <c r="G869" i="91"/>
  <c r="G98" i="91" s="1"/>
  <c r="I869" i="91"/>
  <c r="I98" i="91" s="1"/>
  <c r="K869" i="91"/>
  <c r="K98" i="91" s="1"/>
  <c r="M869" i="91"/>
  <c r="M98" i="91" s="1"/>
  <c r="O869" i="91"/>
  <c r="O98" i="91" s="1"/>
  <c r="Q869" i="91"/>
  <c r="Q98" i="91" s="1"/>
  <c r="D869" i="91"/>
  <c r="D98" i="91" s="1"/>
  <c r="H869" i="91"/>
  <c r="H98" i="91" s="1"/>
  <c r="L869" i="91"/>
  <c r="L98" i="91" s="1"/>
  <c r="P869" i="91"/>
  <c r="P98" i="91" s="1"/>
  <c r="M827" i="91"/>
  <c r="M92" i="91" s="1"/>
  <c r="O827" i="91"/>
  <c r="O92" i="91" s="1"/>
  <c r="Q827" i="91"/>
  <c r="Q92" i="91" s="1"/>
  <c r="C848" i="91"/>
  <c r="C95" i="91" s="1"/>
  <c r="E848" i="91"/>
  <c r="E95" i="91" s="1"/>
  <c r="G848" i="91"/>
  <c r="G95" i="91" s="1"/>
  <c r="I848" i="91"/>
  <c r="I95" i="91" s="1"/>
  <c r="K848" i="91"/>
  <c r="K95" i="91" s="1"/>
  <c r="M848" i="91"/>
  <c r="M95" i="91" s="1"/>
  <c r="O848" i="91"/>
  <c r="O95" i="91" s="1"/>
  <c r="Q848" i="91"/>
  <c r="Q95" i="91" s="1"/>
  <c r="C876" i="91"/>
  <c r="C99" i="91" s="1"/>
  <c r="E876" i="91"/>
  <c r="E99" i="91" s="1"/>
  <c r="G876" i="91"/>
  <c r="G99" i="91" s="1"/>
  <c r="I876" i="91"/>
  <c r="I99" i="91" s="1"/>
  <c r="K876" i="91"/>
  <c r="K99" i="91" s="1"/>
  <c r="M876" i="91"/>
  <c r="M99" i="91" s="1"/>
  <c r="O876" i="91"/>
  <c r="O99" i="91" s="1"/>
  <c r="Q876" i="91"/>
  <c r="Q99" i="91" s="1"/>
  <c r="C890" i="91"/>
  <c r="C101" i="91" s="1"/>
  <c r="E890" i="91"/>
  <c r="E101" i="91" s="1"/>
  <c r="G890" i="91"/>
  <c r="G101" i="91" s="1"/>
  <c r="I890" i="91"/>
  <c r="I101" i="91" s="1"/>
  <c r="K890" i="91"/>
  <c r="K101" i="91" s="1"/>
  <c r="M890" i="91"/>
  <c r="M101" i="91" s="1"/>
  <c r="O890" i="91"/>
  <c r="O101" i="91" s="1"/>
  <c r="Q890" i="91"/>
  <c r="Q101" i="91" s="1"/>
  <c r="I813" i="91" l="1"/>
  <c r="I90" i="91" s="1"/>
  <c r="O743" i="91"/>
  <c r="O80" i="91" s="1"/>
  <c r="P792" i="91"/>
  <c r="P87" i="91" s="1"/>
  <c r="Q771" i="91"/>
  <c r="Q84" i="91" s="1"/>
  <c r="H792" i="91"/>
  <c r="H87" i="91" s="1"/>
  <c r="N806" i="91"/>
  <c r="N89" i="91" s="1"/>
  <c r="F778" i="91"/>
  <c r="F85" i="91" s="1"/>
  <c r="D806" i="91"/>
  <c r="D89" i="91" s="1"/>
  <c r="C813" i="91"/>
  <c r="C90" i="91" s="1"/>
  <c r="E813" i="91"/>
  <c r="E90" i="91" s="1"/>
  <c r="M813" i="91"/>
  <c r="M90" i="91" s="1"/>
  <c r="O813" i="91"/>
  <c r="O90" i="91" s="1"/>
  <c r="Q813" i="91"/>
  <c r="Q90" i="91" s="1"/>
  <c r="D792" i="91"/>
  <c r="D87" i="91" s="1"/>
  <c r="P799" i="91"/>
  <c r="P88" i="91" s="1"/>
  <c r="C806" i="91"/>
  <c r="C89" i="91" s="1"/>
  <c r="E806" i="91"/>
  <c r="E89" i="91" s="1"/>
  <c r="I806" i="91"/>
  <c r="I89" i="91" s="1"/>
  <c r="K806" i="91"/>
  <c r="K89" i="91" s="1"/>
  <c r="M806" i="91"/>
  <c r="M89" i="91" s="1"/>
  <c r="P806" i="91"/>
  <c r="P89" i="91" s="1"/>
  <c r="J806" i="91"/>
  <c r="J89" i="91" s="1"/>
  <c r="J799" i="91"/>
  <c r="J88" i="91" s="1"/>
  <c r="N799" i="91"/>
  <c r="N88" i="91" s="1"/>
  <c r="H806" i="91"/>
  <c r="H89" i="91" s="1"/>
  <c r="D813" i="91"/>
  <c r="D90" i="91" s="1"/>
  <c r="H813" i="91"/>
  <c r="H90" i="91" s="1"/>
  <c r="J813" i="91"/>
  <c r="J90" i="91" s="1"/>
  <c r="L813" i="91"/>
  <c r="L90" i="91" s="1"/>
  <c r="J757" i="91"/>
  <c r="J82" i="91" s="1"/>
  <c r="L736" i="91"/>
  <c r="L79" i="91" s="1"/>
  <c r="C743" i="91"/>
  <c r="C80" i="91" s="1"/>
  <c r="K743" i="91"/>
  <c r="K80" i="91" s="1"/>
  <c r="N778" i="91"/>
  <c r="N85" i="91" s="1"/>
  <c r="L785" i="91"/>
  <c r="L86" i="91" s="1"/>
  <c r="J792" i="91"/>
  <c r="J87" i="91" s="1"/>
  <c r="N792" i="91"/>
  <c r="N87" i="91" s="1"/>
  <c r="F806" i="91"/>
  <c r="F89" i="91" s="1"/>
  <c r="G771" i="91"/>
  <c r="G84" i="91" s="1"/>
  <c r="L799" i="91"/>
  <c r="L88" i="91" s="1"/>
  <c r="F799" i="91"/>
  <c r="F88" i="91" s="1"/>
  <c r="P750" i="91"/>
  <c r="P81" i="91" s="1"/>
  <c r="F757" i="91"/>
  <c r="F82" i="91" s="1"/>
  <c r="J778" i="91"/>
  <c r="J85" i="91" s="1"/>
  <c r="L806" i="91"/>
  <c r="L89" i="91" s="1"/>
  <c r="P708" i="91"/>
  <c r="P75" i="91" s="1"/>
  <c r="F715" i="91"/>
  <c r="F76" i="91" s="1"/>
  <c r="N715" i="91"/>
  <c r="N76" i="91" s="1"/>
  <c r="G722" i="91"/>
  <c r="G77" i="91" s="1"/>
  <c r="O722" i="91"/>
  <c r="O77" i="91" s="1"/>
  <c r="M729" i="91"/>
  <c r="M78" i="91" s="1"/>
  <c r="D736" i="91"/>
  <c r="D79" i="91" s="1"/>
  <c r="D750" i="91"/>
  <c r="D81" i="91" s="1"/>
  <c r="H750" i="91"/>
  <c r="H81" i="91" s="1"/>
  <c r="J750" i="91"/>
  <c r="J81" i="91" s="1"/>
  <c r="L750" i="91"/>
  <c r="L81" i="91" s="1"/>
  <c r="N750" i="91"/>
  <c r="N81" i="91" s="1"/>
  <c r="C757" i="91"/>
  <c r="C82" i="91" s="1"/>
  <c r="E764" i="91"/>
  <c r="E83" i="91" s="1"/>
  <c r="I764" i="91"/>
  <c r="I83" i="91" s="1"/>
  <c r="M764" i="91"/>
  <c r="M83" i="91" s="1"/>
  <c r="Q764" i="91"/>
  <c r="Q83" i="91" s="1"/>
  <c r="D771" i="91"/>
  <c r="D84" i="91" s="1"/>
  <c r="H771" i="91"/>
  <c r="H84" i="91" s="1"/>
  <c r="J771" i="91"/>
  <c r="J84" i="91" s="1"/>
  <c r="C778" i="91"/>
  <c r="C85" i="91" s="1"/>
  <c r="E778" i="91"/>
  <c r="E85" i="91" s="1"/>
  <c r="G778" i="91"/>
  <c r="G85" i="91" s="1"/>
  <c r="D785" i="91"/>
  <c r="D86" i="91" s="1"/>
  <c r="G813" i="91"/>
  <c r="G90" i="91" s="1"/>
  <c r="K813" i="91"/>
  <c r="K90" i="91" s="1"/>
  <c r="L792" i="91"/>
  <c r="L87" i="91" s="1"/>
  <c r="G743" i="91"/>
  <c r="G80" i="91" s="1"/>
  <c r="H799" i="91"/>
  <c r="H88" i="91" s="1"/>
  <c r="G806" i="91"/>
  <c r="G89" i="91" s="1"/>
  <c r="F750" i="91"/>
  <c r="F81" i="91" s="1"/>
  <c r="F771" i="91"/>
  <c r="F84" i="91" s="1"/>
  <c r="F792" i="91"/>
  <c r="F87" i="91" s="1"/>
  <c r="F813" i="91"/>
  <c r="F90" i="91" s="1"/>
  <c r="C771" i="91"/>
  <c r="C84" i="91" s="1"/>
  <c r="K771" i="91"/>
  <c r="K84" i="91" s="1"/>
  <c r="I778" i="91"/>
  <c r="I85" i="91" s="1"/>
  <c r="K778" i="91"/>
  <c r="K85" i="91" s="1"/>
  <c r="D778" i="91"/>
  <c r="D85" i="91" s="1"/>
  <c r="H778" i="91"/>
  <c r="H85" i="91" s="1"/>
  <c r="L778" i="91"/>
  <c r="L85" i="91" s="1"/>
  <c r="H785" i="91"/>
  <c r="H86" i="91" s="1"/>
  <c r="J715" i="91"/>
  <c r="J76" i="91" s="1"/>
  <c r="C722" i="91"/>
  <c r="C77" i="91" s="1"/>
  <c r="K722" i="91"/>
  <c r="K77" i="91" s="1"/>
  <c r="E729" i="91"/>
  <c r="E78" i="91" s="1"/>
  <c r="E757" i="91"/>
  <c r="E82" i="91" s="1"/>
  <c r="H757" i="91"/>
  <c r="H82" i="91" s="1"/>
  <c r="L757" i="91"/>
  <c r="L82" i="91" s="1"/>
  <c r="N757" i="91"/>
  <c r="N82" i="91" s="1"/>
  <c r="P757" i="91"/>
  <c r="P82" i="91" s="1"/>
  <c r="O806" i="91"/>
  <c r="O89" i="91" s="1"/>
  <c r="Q806" i="91"/>
  <c r="Q89" i="91" s="1"/>
  <c r="D757" i="91"/>
  <c r="D82" i="91" s="1"/>
  <c r="D799" i="91"/>
  <c r="D88" i="91" s="1"/>
  <c r="M771" i="91"/>
  <c r="M84" i="91" s="1"/>
  <c r="O771" i="91"/>
  <c r="O84" i="91" s="1"/>
  <c r="M778" i="91"/>
  <c r="M85" i="91" s="1"/>
  <c r="O778" i="91"/>
  <c r="O85" i="91" s="1"/>
  <c r="Q778" i="91"/>
  <c r="Q85" i="91" s="1"/>
  <c r="P778" i="91"/>
  <c r="P85" i="91" s="1"/>
  <c r="P785" i="91"/>
  <c r="P86" i="91" s="1"/>
  <c r="N813" i="91"/>
  <c r="N90" i="91" s="1"/>
  <c r="P813" i="91"/>
  <c r="P90" i="91" s="1"/>
  <c r="D708" i="91"/>
  <c r="D75" i="91" s="1"/>
  <c r="F708" i="91"/>
  <c r="F75" i="91" s="1"/>
  <c r="H708" i="91"/>
  <c r="H75" i="91" s="1"/>
  <c r="J708" i="91"/>
  <c r="J75" i="91" s="1"/>
  <c r="L708" i="91"/>
  <c r="L75" i="91" s="1"/>
  <c r="N708" i="91"/>
  <c r="N75" i="91" s="1"/>
  <c r="C715" i="91"/>
  <c r="C76" i="91" s="1"/>
  <c r="E715" i="91"/>
  <c r="E76" i="91" s="1"/>
  <c r="G715" i="91"/>
  <c r="G76" i="91" s="1"/>
  <c r="I715" i="91"/>
  <c r="I76" i="91" s="1"/>
  <c r="K715" i="91"/>
  <c r="K76" i="91" s="1"/>
  <c r="M715" i="91"/>
  <c r="M76" i="91" s="1"/>
  <c r="O715" i="91"/>
  <c r="O76" i="91" s="1"/>
  <c r="D715" i="91"/>
  <c r="D76" i="91" s="1"/>
  <c r="H715" i="91"/>
  <c r="H76" i="91" s="1"/>
  <c r="L715" i="91"/>
  <c r="L76" i="91" s="1"/>
  <c r="P715" i="91"/>
  <c r="P76" i="91" s="1"/>
  <c r="E722" i="91"/>
  <c r="E77" i="91" s="1"/>
  <c r="I722" i="91"/>
  <c r="I77" i="91" s="1"/>
  <c r="M722" i="91"/>
  <c r="M77" i="91" s="1"/>
  <c r="Q722" i="91"/>
  <c r="Q77" i="91" s="1"/>
  <c r="I729" i="91"/>
  <c r="I78" i="91" s="1"/>
  <c r="Q729" i="91"/>
  <c r="Q78" i="91" s="1"/>
  <c r="H736" i="91"/>
  <c r="H79" i="91" s="1"/>
  <c r="P736" i="91"/>
  <c r="P79" i="91" s="1"/>
  <c r="E743" i="91"/>
  <c r="E80" i="91" s="1"/>
  <c r="I743" i="91"/>
  <c r="I80" i="91" s="1"/>
  <c r="M743" i="91"/>
  <c r="M80" i="91" s="1"/>
  <c r="Q743" i="91"/>
  <c r="Q80" i="91" s="1"/>
  <c r="D764" i="91"/>
  <c r="D83" i="91" s="1"/>
  <c r="F764" i="91"/>
  <c r="F83" i="91" s="1"/>
  <c r="H764" i="91"/>
  <c r="H83" i="91" s="1"/>
  <c r="J764" i="91"/>
  <c r="J83" i="91" s="1"/>
  <c r="L764" i="91"/>
  <c r="L83" i="91" s="1"/>
  <c r="N764" i="91"/>
  <c r="N83" i="91" s="1"/>
  <c r="P764" i="91"/>
  <c r="P83" i="91" s="1"/>
  <c r="C764" i="91"/>
  <c r="C83" i="91" s="1"/>
  <c r="G764" i="91"/>
  <c r="G83" i="91" s="1"/>
  <c r="K764" i="91"/>
  <c r="K83" i="91" s="1"/>
  <c r="O764" i="91"/>
  <c r="O83" i="91" s="1"/>
  <c r="F785" i="91"/>
  <c r="F86" i="91" s="1"/>
  <c r="J785" i="91"/>
  <c r="J86" i="91" s="1"/>
  <c r="N785" i="91"/>
  <c r="N86" i="91" s="1"/>
  <c r="C792" i="91"/>
  <c r="C87" i="91" s="1"/>
  <c r="E792" i="91"/>
  <c r="E87" i="91" s="1"/>
  <c r="G792" i="91"/>
  <c r="G87" i="91" s="1"/>
  <c r="I792" i="91"/>
  <c r="I87" i="91" s="1"/>
  <c r="K792" i="91"/>
  <c r="K87" i="91" s="1"/>
  <c r="M792" i="91"/>
  <c r="M87" i="91" s="1"/>
  <c r="O792" i="91"/>
  <c r="O87" i="91" s="1"/>
  <c r="Q792" i="91"/>
  <c r="Q87" i="91" s="1"/>
  <c r="G757" i="91"/>
  <c r="G82" i="91" s="1"/>
  <c r="I757" i="91"/>
  <c r="I82" i="91" s="1"/>
  <c r="K757" i="91"/>
  <c r="K82" i="91" s="1"/>
  <c r="M757" i="91"/>
  <c r="M82" i="91" s="1"/>
  <c r="O757" i="91"/>
  <c r="O82" i="91" s="1"/>
  <c r="Q757" i="91"/>
  <c r="Q82" i="91" s="1"/>
  <c r="E771" i="91"/>
  <c r="E84" i="91" s="1"/>
  <c r="I771" i="91"/>
  <c r="I84" i="91" s="1"/>
  <c r="C785" i="91"/>
  <c r="C86" i="91" s="1"/>
  <c r="E785" i="91"/>
  <c r="E86" i="91" s="1"/>
  <c r="G785" i="91"/>
  <c r="G86" i="91" s="1"/>
  <c r="I785" i="91"/>
  <c r="I86" i="91" s="1"/>
  <c r="K785" i="91"/>
  <c r="K86" i="91" s="1"/>
  <c r="M785" i="91"/>
  <c r="M86" i="91" s="1"/>
  <c r="O785" i="91"/>
  <c r="O86" i="91" s="1"/>
  <c r="Q785" i="91"/>
  <c r="Q86" i="91" s="1"/>
  <c r="C799" i="91"/>
  <c r="C88" i="91" s="1"/>
  <c r="E799" i="91"/>
  <c r="E88" i="91" s="1"/>
  <c r="G799" i="91"/>
  <c r="G88" i="91" s="1"/>
  <c r="I799" i="91"/>
  <c r="I88" i="91" s="1"/>
  <c r="K799" i="91"/>
  <c r="K88" i="91" s="1"/>
  <c r="M799" i="91"/>
  <c r="M88" i="91" s="1"/>
  <c r="O799" i="91"/>
  <c r="O88" i="91" s="1"/>
  <c r="Q799" i="91"/>
  <c r="Q88" i="91" s="1"/>
  <c r="D722" i="91"/>
  <c r="D77" i="91" s="1"/>
  <c r="F722" i="91"/>
  <c r="F77" i="91" s="1"/>
  <c r="H722" i="91"/>
  <c r="H77" i="91" s="1"/>
  <c r="J722" i="91"/>
  <c r="J77" i="91" s="1"/>
  <c r="L722" i="91"/>
  <c r="L77" i="91" s="1"/>
  <c r="N722" i="91"/>
  <c r="N77" i="91" s="1"/>
  <c r="P722" i="91"/>
  <c r="P77" i="91" s="1"/>
  <c r="D729" i="91"/>
  <c r="D78" i="91" s="1"/>
  <c r="F729" i="91"/>
  <c r="F78" i="91" s="1"/>
  <c r="H729" i="91"/>
  <c r="H78" i="91" s="1"/>
  <c r="J729" i="91"/>
  <c r="J78" i="91" s="1"/>
  <c r="L729" i="91"/>
  <c r="L78" i="91" s="1"/>
  <c r="N729" i="91"/>
  <c r="N78" i="91" s="1"/>
  <c r="F736" i="91"/>
  <c r="F79" i="91" s="1"/>
  <c r="J736" i="91"/>
  <c r="J79" i="91" s="1"/>
  <c r="N736" i="91"/>
  <c r="N79" i="91" s="1"/>
  <c r="D743" i="91"/>
  <c r="D80" i="91" s="1"/>
  <c r="F743" i="91"/>
  <c r="F80" i="91" s="1"/>
  <c r="H743" i="91"/>
  <c r="H80" i="91" s="1"/>
  <c r="J743" i="91"/>
  <c r="J80" i="91" s="1"/>
  <c r="L743" i="91"/>
  <c r="L80" i="91" s="1"/>
  <c r="N743" i="91"/>
  <c r="N80" i="91" s="1"/>
  <c r="P743" i="91"/>
  <c r="P80" i="91" s="1"/>
  <c r="C750" i="91"/>
  <c r="C81" i="91" s="1"/>
  <c r="E750" i="91"/>
  <c r="E81" i="91" s="1"/>
  <c r="G750" i="91"/>
  <c r="G81" i="91" s="1"/>
  <c r="I750" i="91"/>
  <c r="I81" i="91" s="1"/>
  <c r="K750" i="91"/>
  <c r="K81" i="91" s="1"/>
  <c r="M750" i="91"/>
  <c r="M81" i="91" s="1"/>
  <c r="O750" i="91"/>
  <c r="O81" i="91" s="1"/>
  <c r="Q750" i="91"/>
  <c r="Q81" i="91" s="1"/>
  <c r="P729" i="91"/>
  <c r="P78" i="91" s="1"/>
  <c r="C729" i="91"/>
  <c r="C78" i="91" s="1"/>
  <c r="G729" i="91"/>
  <c r="G78" i="91" s="1"/>
  <c r="K729" i="91"/>
  <c r="K78" i="91" s="1"/>
  <c r="O729" i="91"/>
  <c r="O78" i="91" s="1"/>
  <c r="C736" i="91"/>
  <c r="C79" i="91" s="1"/>
  <c r="E736" i="91"/>
  <c r="E79" i="91" s="1"/>
  <c r="G736" i="91"/>
  <c r="G79" i="91" s="1"/>
  <c r="I736" i="91"/>
  <c r="I79" i="91" s="1"/>
  <c r="K736" i="91"/>
  <c r="K79" i="91" s="1"/>
  <c r="M736" i="91"/>
  <c r="M79" i="91" s="1"/>
  <c r="O736" i="91"/>
  <c r="O79" i="91" s="1"/>
  <c r="Q736" i="91"/>
  <c r="Q79" i="91" s="1"/>
  <c r="Q715" i="91"/>
  <c r="Q76" i="91" s="1"/>
  <c r="C708" i="91"/>
  <c r="C75" i="91" s="1"/>
  <c r="E708" i="91"/>
  <c r="E75" i="91" s="1"/>
  <c r="G708" i="91"/>
  <c r="G75" i="91" s="1"/>
  <c r="I708" i="91"/>
  <c r="I75" i="91" s="1"/>
  <c r="K708" i="91"/>
  <c r="K75" i="91" s="1"/>
  <c r="M708" i="91"/>
  <c r="M75" i="91" s="1"/>
  <c r="O708" i="91"/>
  <c r="O75" i="91" s="1"/>
  <c r="Q708" i="91"/>
  <c r="Q75" i="91" s="1"/>
  <c r="L771" i="91"/>
  <c r="L84" i="91" s="1"/>
  <c r="N771" i="91"/>
  <c r="N84" i="91" s="1"/>
  <c r="P771" i="91"/>
  <c r="P84" i="91" s="1"/>
  <c r="E631" i="91" l="1"/>
  <c r="C631" i="91"/>
  <c r="G631" i="91"/>
  <c r="I631" i="91"/>
  <c r="K631" i="91"/>
  <c r="M631" i="91"/>
  <c r="D631" i="91"/>
  <c r="F631" i="91"/>
  <c r="H631" i="91"/>
  <c r="J631" i="91"/>
  <c r="L631" i="91"/>
  <c r="N631" i="91"/>
  <c r="P631" i="91"/>
  <c r="O631" i="91"/>
  <c r="Q631" i="91"/>
  <c r="O701" i="91"/>
  <c r="O74" i="91" s="1"/>
  <c r="Q701" i="91"/>
  <c r="Q74" i="91" s="1"/>
  <c r="M701" i="91"/>
  <c r="M74" i="91" s="1"/>
  <c r="Q694" i="91"/>
  <c r="Q73" i="91" s="1"/>
  <c r="I701" i="91"/>
  <c r="I74" i="91" s="1"/>
  <c r="K701" i="91"/>
  <c r="K74" i="91" s="1"/>
  <c r="C701" i="91"/>
  <c r="C74" i="91" s="1"/>
  <c r="P680" i="91"/>
  <c r="P71" i="91" s="1"/>
  <c r="F694" i="91"/>
  <c r="F73" i="91" s="1"/>
  <c r="M694" i="91"/>
  <c r="M73" i="91" s="1"/>
  <c r="K694" i="91"/>
  <c r="K73" i="91" s="1"/>
  <c r="I694" i="91"/>
  <c r="I73" i="91" s="1"/>
  <c r="I617" i="91"/>
  <c r="I62" i="91" s="1"/>
  <c r="I603" i="91"/>
  <c r="I60" i="91" s="1"/>
  <c r="I610" i="91"/>
  <c r="I61" i="91" s="1"/>
  <c r="Q610" i="91"/>
  <c r="Q61" i="91" s="1"/>
  <c r="D617" i="91"/>
  <c r="D62" i="91" s="1"/>
  <c r="J617" i="91"/>
  <c r="J62" i="91" s="1"/>
  <c r="L617" i="91"/>
  <c r="L62" i="91" s="1"/>
  <c r="E687" i="91"/>
  <c r="E72" i="91" s="1"/>
  <c r="I687" i="91"/>
  <c r="I72" i="91" s="1"/>
  <c r="M687" i="91"/>
  <c r="M72" i="91" s="1"/>
  <c r="Q687" i="91"/>
  <c r="Q72" i="91" s="1"/>
  <c r="C694" i="91"/>
  <c r="C73" i="91" s="1"/>
  <c r="E694" i="91"/>
  <c r="E73" i="91" s="1"/>
  <c r="E645" i="91"/>
  <c r="E66" i="91" s="1"/>
  <c r="E701" i="91"/>
  <c r="E74" i="91" s="1"/>
  <c r="C687" i="91"/>
  <c r="C72" i="91" s="1"/>
  <c r="H701" i="91"/>
  <c r="H74" i="91" s="1"/>
  <c r="J701" i="91"/>
  <c r="J74" i="91" s="1"/>
  <c r="J652" i="91"/>
  <c r="I666" i="91"/>
  <c r="I69" i="91" s="1"/>
  <c r="M673" i="91"/>
  <c r="M70" i="91" s="1"/>
  <c r="F680" i="91"/>
  <c r="F71" i="91" s="1"/>
  <c r="J680" i="91"/>
  <c r="J71" i="91" s="1"/>
  <c r="N680" i="91"/>
  <c r="N71" i="91" s="1"/>
  <c r="J694" i="91"/>
  <c r="J73" i="91" s="1"/>
  <c r="N694" i="91"/>
  <c r="N73" i="91" s="1"/>
  <c r="P694" i="91"/>
  <c r="P73" i="91" s="1"/>
  <c r="G694" i="91"/>
  <c r="G73" i="91" s="1"/>
  <c r="L680" i="91"/>
  <c r="L71" i="91" s="1"/>
  <c r="F617" i="91"/>
  <c r="F62" i="91" s="1"/>
  <c r="J624" i="91"/>
  <c r="J63" i="91" s="1"/>
  <c r="G701" i="91"/>
  <c r="G74" i="91" s="1"/>
  <c r="K687" i="91"/>
  <c r="K72" i="91" s="1"/>
  <c r="L694" i="91"/>
  <c r="L73" i="91" s="1"/>
  <c r="L701" i="91"/>
  <c r="L74" i="91" s="1"/>
  <c r="H617" i="91"/>
  <c r="H62" i="91" s="1"/>
  <c r="H680" i="91"/>
  <c r="H71" i="91" s="1"/>
  <c r="G687" i="91"/>
  <c r="G72" i="91" s="1"/>
  <c r="H694" i="91"/>
  <c r="H73" i="91" s="1"/>
  <c r="P659" i="91"/>
  <c r="P68" i="91" s="1"/>
  <c r="E673" i="91"/>
  <c r="E70" i="91" s="1"/>
  <c r="D687" i="91"/>
  <c r="D72" i="91" s="1"/>
  <c r="F687" i="91"/>
  <c r="F72" i="91" s="1"/>
  <c r="H687" i="91"/>
  <c r="H72" i="91" s="1"/>
  <c r="J687" i="91"/>
  <c r="J72" i="91" s="1"/>
  <c r="L687" i="91"/>
  <c r="L72" i="91" s="1"/>
  <c r="N687" i="91"/>
  <c r="N72" i="91" s="1"/>
  <c r="P687" i="91"/>
  <c r="P72" i="91" s="1"/>
  <c r="O687" i="91"/>
  <c r="O72" i="91" s="1"/>
  <c r="Q62" i="91"/>
  <c r="I645" i="91"/>
  <c r="I66" i="91" s="1"/>
  <c r="M645" i="91"/>
  <c r="M66" i="91" s="1"/>
  <c r="Q645" i="91"/>
  <c r="Q66" i="91" s="1"/>
  <c r="O694" i="91"/>
  <c r="O73" i="91" s="1"/>
  <c r="D680" i="91"/>
  <c r="D71" i="91" s="1"/>
  <c r="D694" i="91"/>
  <c r="D73" i="91" s="1"/>
  <c r="Q603" i="91"/>
  <c r="Q60" i="91" s="1"/>
  <c r="N638" i="91"/>
  <c r="N65" i="91" s="1"/>
  <c r="Q666" i="91"/>
  <c r="Q69" i="91" s="1"/>
  <c r="N701" i="91"/>
  <c r="N74" i="91" s="1"/>
  <c r="P701" i="91"/>
  <c r="P74" i="91" s="1"/>
  <c r="N617" i="91"/>
  <c r="N62" i="91" s="1"/>
  <c r="P617" i="91"/>
  <c r="P62" i="91" s="1"/>
  <c r="C617" i="91"/>
  <c r="C62" i="91" s="1"/>
  <c r="E617" i="91"/>
  <c r="E62" i="91" s="1"/>
  <c r="G617" i="91"/>
  <c r="G62" i="91" s="1"/>
  <c r="K617" i="91"/>
  <c r="K62" i="91" s="1"/>
  <c r="M617" i="91"/>
  <c r="M62" i="91" s="1"/>
  <c r="C624" i="91"/>
  <c r="C63" i="91" s="1"/>
  <c r="E624" i="91"/>
  <c r="E63" i="91" s="1"/>
  <c r="G624" i="91"/>
  <c r="G63" i="91" s="1"/>
  <c r="I624" i="91"/>
  <c r="I63" i="91" s="1"/>
  <c r="K624" i="91"/>
  <c r="K63" i="91" s="1"/>
  <c r="M624" i="91"/>
  <c r="M63" i="91" s="1"/>
  <c r="F624" i="91"/>
  <c r="F63" i="91" s="1"/>
  <c r="N624" i="91"/>
  <c r="N63" i="91" s="1"/>
  <c r="D659" i="91"/>
  <c r="D68" i="91" s="1"/>
  <c r="F659" i="91"/>
  <c r="F68" i="91" s="1"/>
  <c r="H659" i="91"/>
  <c r="H68" i="91" s="1"/>
  <c r="J659" i="91"/>
  <c r="J68" i="91" s="1"/>
  <c r="L659" i="91"/>
  <c r="L68" i="91" s="1"/>
  <c r="N659" i="91"/>
  <c r="N68" i="91" s="1"/>
  <c r="D666" i="91"/>
  <c r="D69" i="91" s="1"/>
  <c r="F666" i="91"/>
  <c r="F69" i="91" s="1"/>
  <c r="H666" i="91"/>
  <c r="H69" i="91" s="1"/>
  <c r="J666" i="91"/>
  <c r="J69" i="91" s="1"/>
  <c r="L666" i="91"/>
  <c r="L69" i="91" s="1"/>
  <c r="N666" i="91"/>
  <c r="N69" i="91" s="1"/>
  <c r="P666" i="91"/>
  <c r="P69" i="91" s="1"/>
  <c r="E666" i="91"/>
  <c r="E69" i="91" s="1"/>
  <c r="M666" i="91"/>
  <c r="M69" i="91" s="1"/>
  <c r="D603" i="91"/>
  <c r="D60" i="91" s="1"/>
  <c r="F603" i="91"/>
  <c r="F60" i="91" s="1"/>
  <c r="H603" i="91"/>
  <c r="H60" i="91" s="1"/>
  <c r="J603" i="91"/>
  <c r="J60" i="91" s="1"/>
  <c r="L603" i="91"/>
  <c r="L60" i="91" s="1"/>
  <c r="N603" i="91"/>
  <c r="N60" i="91" s="1"/>
  <c r="P603" i="91"/>
  <c r="P60" i="91" s="1"/>
  <c r="C603" i="91"/>
  <c r="C60" i="91" s="1"/>
  <c r="E603" i="91"/>
  <c r="E60" i="91" s="1"/>
  <c r="G603" i="91"/>
  <c r="G60" i="91" s="1"/>
  <c r="K603" i="91"/>
  <c r="K60" i="91" s="1"/>
  <c r="M603" i="91"/>
  <c r="M60" i="91" s="1"/>
  <c r="O603" i="91"/>
  <c r="O60" i="91" s="1"/>
  <c r="D610" i="91"/>
  <c r="D61" i="91" s="1"/>
  <c r="F610" i="91"/>
  <c r="F61" i="91" s="1"/>
  <c r="H610" i="91"/>
  <c r="H61" i="91" s="1"/>
  <c r="J610" i="91"/>
  <c r="J61" i="91" s="1"/>
  <c r="L610" i="91"/>
  <c r="L61" i="91" s="1"/>
  <c r="N610" i="91"/>
  <c r="N61" i="91" s="1"/>
  <c r="P610" i="91"/>
  <c r="P61" i="91" s="1"/>
  <c r="C610" i="91"/>
  <c r="C61" i="91" s="1"/>
  <c r="E610" i="91"/>
  <c r="E61" i="91" s="1"/>
  <c r="G610" i="91"/>
  <c r="G61" i="91" s="1"/>
  <c r="K610" i="91"/>
  <c r="K61" i="91" s="1"/>
  <c r="M610" i="91"/>
  <c r="M61" i="91" s="1"/>
  <c r="O610" i="91"/>
  <c r="O61" i="91" s="1"/>
  <c r="F638" i="91"/>
  <c r="F65" i="91" s="1"/>
  <c r="J638" i="91"/>
  <c r="J65" i="91" s="1"/>
  <c r="D645" i="91"/>
  <c r="D66" i="91" s="1"/>
  <c r="F645" i="91"/>
  <c r="F66" i="91" s="1"/>
  <c r="H645" i="91"/>
  <c r="H66" i="91" s="1"/>
  <c r="J645" i="91"/>
  <c r="J66" i="91" s="1"/>
  <c r="L645" i="91"/>
  <c r="L66" i="91" s="1"/>
  <c r="N645" i="91"/>
  <c r="N66" i="91" s="1"/>
  <c r="P645" i="91"/>
  <c r="P66" i="91" s="1"/>
  <c r="C652" i="91"/>
  <c r="I673" i="91"/>
  <c r="I70" i="91" s="1"/>
  <c r="Q673" i="91"/>
  <c r="Q70" i="91" s="1"/>
  <c r="O617" i="91"/>
  <c r="O62" i="91" s="1"/>
  <c r="O624" i="91"/>
  <c r="O63" i="91" s="1"/>
  <c r="Q624" i="91"/>
  <c r="Q63" i="91" s="1"/>
  <c r="D624" i="91"/>
  <c r="D63" i="91" s="1"/>
  <c r="H624" i="91"/>
  <c r="H63" i="91" s="1"/>
  <c r="L624" i="91"/>
  <c r="L63" i="91" s="1"/>
  <c r="P624" i="91"/>
  <c r="P63" i="91" s="1"/>
  <c r="C666" i="91"/>
  <c r="C69" i="91" s="1"/>
  <c r="G666" i="91"/>
  <c r="G69" i="91" s="1"/>
  <c r="K666" i="91"/>
  <c r="K69" i="91" s="1"/>
  <c r="O666" i="91"/>
  <c r="O69" i="91" s="1"/>
  <c r="D673" i="91"/>
  <c r="D70" i="91" s="1"/>
  <c r="F673" i="91"/>
  <c r="F70" i="91" s="1"/>
  <c r="H673" i="91"/>
  <c r="H70" i="91" s="1"/>
  <c r="J673" i="91"/>
  <c r="J70" i="91" s="1"/>
  <c r="L673" i="91"/>
  <c r="L70" i="91" s="1"/>
  <c r="N673" i="91"/>
  <c r="N70" i="91" s="1"/>
  <c r="P673" i="91"/>
  <c r="P70" i="91" s="1"/>
  <c r="C673" i="91"/>
  <c r="C70" i="91" s="1"/>
  <c r="G673" i="91"/>
  <c r="G70" i="91" s="1"/>
  <c r="K673" i="91"/>
  <c r="K70" i="91" s="1"/>
  <c r="O673" i="91"/>
  <c r="O70" i="91" s="1"/>
  <c r="C680" i="91"/>
  <c r="C71" i="91" s="1"/>
  <c r="E680" i="91"/>
  <c r="E71" i="91" s="1"/>
  <c r="G680" i="91"/>
  <c r="G71" i="91" s="1"/>
  <c r="I680" i="91"/>
  <c r="I71" i="91" s="1"/>
  <c r="K680" i="91"/>
  <c r="K71" i="91" s="1"/>
  <c r="M680" i="91"/>
  <c r="M71" i="91" s="1"/>
  <c r="O680" i="91"/>
  <c r="O71" i="91" s="1"/>
  <c r="Q680" i="91"/>
  <c r="Q71" i="91" s="1"/>
  <c r="C645" i="91"/>
  <c r="C66" i="91" s="1"/>
  <c r="G645" i="91"/>
  <c r="G66" i="91" s="1"/>
  <c r="K645" i="91"/>
  <c r="K66" i="91" s="1"/>
  <c r="O645" i="91"/>
  <c r="O66" i="91" s="1"/>
  <c r="E652" i="91"/>
  <c r="G652" i="91"/>
  <c r="I652" i="91"/>
  <c r="K652" i="91"/>
  <c r="M652" i="91"/>
  <c r="O652" i="91"/>
  <c r="Q652" i="91"/>
  <c r="D652" i="91"/>
  <c r="F652" i="91"/>
  <c r="H652" i="91"/>
  <c r="L652" i="91"/>
  <c r="N652" i="91"/>
  <c r="P652" i="91"/>
  <c r="C638" i="91"/>
  <c r="C65" i="91" s="1"/>
  <c r="E638" i="91"/>
  <c r="E65" i="91" s="1"/>
  <c r="G638" i="91"/>
  <c r="G65" i="91" s="1"/>
  <c r="I638" i="91"/>
  <c r="I65" i="91" s="1"/>
  <c r="K638" i="91"/>
  <c r="K65" i="91" s="1"/>
  <c r="M638" i="91"/>
  <c r="M65" i="91" s="1"/>
  <c r="O638" i="91"/>
  <c r="O65" i="91" s="1"/>
  <c r="Q638" i="91"/>
  <c r="Q65" i="91" s="1"/>
  <c r="D638" i="91"/>
  <c r="D65" i="91" s="1"/>
  <c r="H638" i="91"/>
  <c r="H65" i="91" s="1"/>
  <c r="L638" i="91"/>
  <c r="L65" i="91" s="1"/>
  <c r="P638" i="91"/>
  <c r="P65" i="91" s="1"/>
  <c r="C659" i="91"/>
  <c r="C68" i="91" s="1"/>
  <c r="E659" i="91"/>
  <c r="E68" i="91" s="1"/>
  <c r="G659" i="91"/>
  <c r="G68" i="91" s="1"/>
  <c r="I659" i="91"/>
  <c r="I68" i="91" s="1"/>
  <c r="K659" i="91"/>
  <c r="K68" i="91" s="1"/>
  <c r="M659" i="91"/>
  <c r="M68" i="91" s="1"/>
  <c r="O659" i="91"/>
  <c r="O68" i="91" s="1"/>
  <c r="Q659" i="91"/>
  <c r="Q68" i="91" s="1"/>
  <c r="D701" i="91"/>
  <c r="D74" i="91" s="1"/>
  <c r="F701" i="91"/>
  <c r="F74" i="91" s="1"/>
  <c r="H67" i="91" l="1"/>
  <c r="H1786" i="91"/>
  <c r="H1787" i="91" s="1"/>
  <c r="H233" i="91" s="1"/>
  <c r="O67" i="91"/>
  <c r="O1786" i="91"/>
  <c r="O1787" i="91" s="1"/>
  <c r="O233" i="91" s="1"/>
  <c r="G67" i="91"/>
  <c r="G1786" i="91"/>
  <c r="G1787" i="91" s="1"/>
  <c r="G233" i="91" s="1"/>
  <c r="C67" i="91"/>
  <c r="C1786" i="91"/>
  <c r="C1787" i="91" s="1"/>
  <c r="C233" i="91" s="1"/>
  <c r="L67" i="91"/>
  <c r="L1786" i="91"/>
  <c r="L1787" i="91" s="1"/>
  <c r="L233" i="91" s="1"/>
  <c r="Q67" i="91"/>
  <c r="Q1786" i="91"/>
  <c r="Q1787" i="91" s="1"/>
  <c r="Q233" i="91" s="1"/>
  <c r="I67" i="91"/>
  <c r="I1786" i="91"/>
  <c r="I1787" i="91" s="1"/>
  <c r="I233" i="91" s="1"/>
  <c r="N67" i="91"/>
  <c r="N1786" i="91"/>
  <c r="N1787" i="91" s="1"/>
  <c r="N233" i="91" s="1"/>
  <c r="D67" i="91"/>
  <c r="D1786" i="91"/>
  <c r="D1787" i="91" s="1"/>
  <c r="D233" i="91" s="1"/>
  <c r="K67" i="91"/>
  <c r="K1786" i="91"/>
  <c r="K1787" i="91" s="1"/>
  <c r="K233" i="91" s="1"/>
  <c r="J67" i="91"/>
  <c r="J1786" i="91"/>
  <c r="J1787" i="91" s="1"/>
  <c r="J233" i="91" s="1"/>
  <c r="P67" i="91"/>
  <c r="P1786" i="91"/>
  <c r="P1787" i="91" s="1"/>
  <c r="P233" i="91" s="1"/>
  <c r="F67" i="91"/>
  <c r="F1786" i="91"/>
  <c r="F1787" i="91" s="1"/>
  <c r="F233" i="91" s="1"/>
  <c r="M67" i="91"/>
  <c r="M1786" i="91"/>
  <c r="M1787" i="91" s="1"/>
  <c r="M233" i="91" s="1"/>
  <c r="E67" i="91"/>
  <c r="E1786" i="91"/>
  <c r="E1787" i="91" s="1"/>
  <c r="E233" i="91" s="1"/>
  <c r="N596" i="91"/>
  <c r="N59" i="91" s="1"/>
  <c r="D596" i="91"/>
  <c r="D59" i="91" s="1"/>
  <c r="I582" i="91"/>
  <c r="I57" i="91" s="1"/>
  <c r="H596" i="91"/>
  <c r="H59" i="91" s="1"/>
  <c r="L596" i="91"/>
  <c r="L59" i="91" s="1"/>
  <c r="J596" i="91"/>
  <c r="J59" i="91" s="1"/>
  <c r="C596" i="91"/>
  <c r="C59" i="91" s="1"/>
  <c r="E596" i="91"/>
  <c r="E59" i="91" s="1"/>
  <c r="I596" i="91"/>
  <c r="I59" i="91" s="1"/>
  <c r="M596" i="91"/>
  <c r="M59" i="91" s="1"/>
  <c r="O596" i="91"/>
  <c r="O59" i="91" s="1"/>
  <c r="G596" i="91"/>
  <c r="G59" i="91" s="1"/>
  <c r="I589" i="91"/>
  <c r="I58" i="91" s="1"/>
  <c r="F596" i="91"/>
  <c r="F59" i="91" s="1"/>
  <c r="P596" i="91"/>
  <c r="P59" i="91" s="1"/>
  <c r="C582" i="91"/>
  <c r="C57" i="91" s="1"/>
  <c r="G582" i="91"/>
  <c r="G57" i="91" s="1"/>
  <c r="M582" i="91"/>
  <c r="M57" i="91" s="1"/>
  <c r="O582" i="91"/>
  <c r="O57" i="91" s="1"/>
  <c r="Q582" i="91"/>
  <c r="Q57" i="91" s="1"/>
  <c r="N582" i="91"/>
  <c r="N57" i="91" s="1"/>
  <c r="P568" i="91"/>
  <c r="P55" i="91" s="1"/>
  <c r="L568" i="91"/>
  <c r="L55" i="91" s="1"/>
  <c r="C568" i="91"/>
  <c r="C55" i="91" s="1"/>
  <c r="C575" i="91"/>
  <c r="C56" i="91" s="1"/>
  <c r="O575" i="91"/>
  <c r="O56" i="91" s="1"/>
  <c r="K589" i="91"/>
  <c r="K58" i="91" s="1"/>
  <c r="G568" i="91"/>
  <c r="G55" i="91" s="1"/>
  <c r="O568" i="91"/>
  <c r="O55" i="91" s="1"/>
  <c r="C589" i="91"/>
  <c r="C58" i="91" s="1"/>
  <c r="O589" i="91"/>
  <c r="O58" i="91" s="1"/>
  <c r="F575" i="91"/>
  <c r="F56" i="91" s="1"/>
  <c r="N575" i="91"/>
  <c r="N56" i="91" s="1"/>
  <c r="F582" i="91"/>
  <c r="F57" i="91" s="1"/>
  <c r="E589" i="91"/>
  <c r="E58" i="91" s="1"/>
  <c r="G589" i="91"/>
  <c r="G58" i="91" s="1"/>
  <c r="M589" i="91"/>
  <c r="M58" i="91" s="1"/>
  <c r="H568" i="91"/>
  <c r="H55" i="91" s="1"/>
  <c r="G575" i="91"/>
  <c r="G56" i="91" s="1"/>
  <c r="Q575" i="91"/>
  <c r="Q56" i="91" s="1"/>
  <c r="E582" i="91"/>
  <c r="E57" i="91" s="1"/>
  <c r="F589" i="91"/>
  <c r="F58" i="91" s="1"/>
  <c r="J589" i="91"/>
  <c r="J58" i="91" s="1"/>
  <c r="N589" i="91"/>
  <c r="N58" i="91" s="1"/>
  <c r="Q589" i="91"/>
  <c r="Q58" i="91" s="1"/>
  <c r="Q596" i="91"/>
  <c r="Q59" i="91" s="1"/>
  <c r="Q568" i="91"/>
  <c r="Q55" i="91" s="1"/>
  <c r="P575" i="91"/>
  <c r="P56" i="91" s="1"/>
  <c r="P582" i="91"/>
  <c r="P57" i="91" s="1"/>
  <c r="P589" i="91"/>
  <c r="P58" i="91" s="1"/>
  <c r="N568" i="91"/>
  <c r="N55" i="91" s="1"/>
  <c r="M568" i="91"/>
  <c r="M55" i="91" s="1"/>
  <c r="M575" i="91"/>
  <c r="M56" i="91" s="1"/>
  <c r="L575" i="91"/>
  <c r="L56" i="91" s="1"/>
  <c r="L582" i="91"/>
  <c r="L57" i="91" s="1"/>
  <c r="L589" i="91"/>
  <c r="L58" i="91" s="1"/>
  <c r="K568" i="91"/>
  <c r="K55" i="91" s="1"/>
  <c r="K575" i="91"/>
  <c r="K56" i="91" s="1"/>
  <c r="K582" i="91"/>
  <c r="K57" i="91" s="1"/>
  <c r="K596" i="91"/>
  <c r="K59" i="91" s="1"/>
  <c r="J575" i="91"/>
  <c r="J56" i="91" s="1"/>
  <c r="J582" i="91"/>
  <c r="J57" i="91" s="1"/>
  <c r="J568" i="91"/>
  <c r="J55" i="91" s="1"/>
  <c r="I568" i="91"/>
  <c r="I55" i="91" s="1"/>
  <c r="I575" i="91"/>
  <c r="I56" i="91" s="1"/>
  <c r="H575" i="91"/>
  <c r="H56" i="91" s="1"/>
  <c r="H582" i="91"/>
  <c r="H57" i="91" s="1"/>
  <c r="H589" i="91"/>
  <c r="H58" i="91" s="1"/>
  <c r="F568" i="91"/>
  <c r="F55" i="91" s="1"/>
  <c r="E575" i="91"/>
  <c r="E56" i="91" s="1"/>
  <c r="E568" i="91"/>
  <c r="E55" i="91" s="1"/>
  <c r="D568" i="91"/>
  <c r="D55" i="91" s="1"/>
  <c r="D575" i="91"/>
  <c r="D56" i="91" s="1"/>
  <c r="D582" i="91"/>
  <c r="D57" i="91" s="1"/>
  <c r="D589" i="91"/>
  <c r="D58" i="91" s="1"/>
  <c r="Q712" i="92" l="1"/>
  <c r="P712" i="92"/>
  <c r="O712" i="92"/>
  <c r="N712" i="92"/>
  <c r="M712" i="92"/>
  <c r="L712" i="92"/>
  <c r="K712" i="92"/>
  <c r="J712" i="92"/>
  <c r="I712" i="92"/>
  <c r="H712" i="92"/>
  <c r="G712" i="92"/>
  <c r="F712" i="92"/>
  <c r="E712" i="92"/>
  <c r="D712" i="92"/>
  <c r="C712" i="92"/>
  <c r="Q711" i="92"/>
  <c r="P711" i="92"/>
  <c r="O711" i="92"/>
  <c r="N711" i="92"/>
  <c r="M711" i="92"/>
  <c r="L711" i="92"/>
  <c r="K711" i="92"/>
  <c r="J711" i="92"/>
  <c r="I711" i="92"/>
  <c r="H711" i="92"/>
  <c r="G711" i="92"/>
  <c r="F711" i="92"/>
  <c r="E711" i="92"/>
  <c r="D711" i="92"/>
  <c r="C711" i="92"/>
  <c r="Q710" i="92"/>
  <c r="P710" i="92"/>
  <c r="O710" i="92"/>
  <c r="N710" i="92"/>
  <c r="M710" i="92"/>
  <c r="L710" i="92"/>
  <c r="K710" i="92"/>
  <c r="J710" i="92"/>
  <c r="I710" i="92"/>
  <c r="H710" i="92"/>
  <c r="G710" i="92"/>
  <c r="F710" i="92"/>
  <c r="E710" i="92"/>
  <c r="D710" i="92"/>
  <c r="C710" i="92"/>
  <c r="Q709" i="92"/>
  <c r="P709" i="92"/>
  <c r="O709" i="92"/>
  <c r="N709" i="92"/>
  <c r="M709" i="92"/>
  <c r="L709" i="92"/>
  <c r="K709" i="92"/>
  <c r="J709" i="92"/>
  <c r="I709" i="92"/>
  <c r="H709" i="92"/>
  <c r="G709" i="92"/>
  <c r="F709" i="92"/>
  <c r="E709" i="92"/>
  <c r="D709" i="92"/>
  <c r="C709" i="92"/>
  <c r="Q708" i="92"/>
  <c r="P708" i="92"/>
  <c r="O708" i="92"/>
  <c r="N708" i="92"/>
  <c r="M708" i="92"/>
  <c r="L708" i="92"/>
  <c r="K708" i="92"/>
  <c r="J708" i="92"/>
  <c r="I708" i="92"/>
  <c r="H708" i="92"/>
  <c r="G708" i="92"/>
  <c r="F708" i="92"/>
  <c r="E708" i="92"/>
  <c r="D708" i="92"/>
  <c r="C708" i="92"/>
  <c r="Q707" i="92"/>
  <c r="P707" i="92"/>
  <c r="O707" i="92"/>
  <c r="N707" i="92"/>
  <c r="M707" i="92"/>
  <c r="L707" i="92"/>
  <c r="K707" i="92"/>
  <c r="J707" i="92"/>
  <c r="I707" i="92"/>
  <c r="H707" i="92"/>
  <c r="G707" i="92"/>
  <c r="F707" i="92"/>
  <c r="E707" i="92"/>
  <c r="D707" i="92"/>
  <c r="C707" i="92"/>
  <c r="Q705" i="92"/>
  <c r="P705" i="92"/>
  <c r="O705" i="92"/>
  <c r="N705" i="92"/>
  <c r="M705" i="92"/>
  <c r="L705" i="92"/>
  <c r="K705" i="92"/>
  <c r="J705" i="92"/>
  <c r="I705" i="92"/>
  <c r="H705" i="92"/>
  <c r="G705" i="92"/>
  <c r="F705" i="92"/>
  <c r="E705" i="92"/>
  <c r="D705" i="92"/>
  <c r="C705" i="92"/>
  <c r="Q704" i="92"/>
  <c r="P704" i="92"/>
  <c r="O704" i="92"/>
  <c r="N704" i="92"/>
  <c r="M704" i="92"/>
  <c r="L704" i="92"/>
  <c r="K704" i="92"/>
  <c r="J704" i="92"/>
  <c r="I704" i="92"/>
  <c r="H704" i="92"/>
  <c r="G704" i="92"/>
  <c r="F704" i="92"/>
  <c r="E704" i="92"/>
  <c r="D704" i="92"/>
  <c r="C704" i="92"/>
  <c r="Q703" i="92"/>
  <c r="P703" i="92"/>
  <c r="O703" i="92"/>
  <c r="N703" i="92"/>
  <c r="M703" i="92"/>
  <c r="L703" i="92"/>
  <c r="K703" i="92"/>
  <c r="J703" i="92"/>
  <c r="I703" i="92"/>
  <c r="H703" i="92"/>
  <c r="G703" i="92"/>
  <c r="F703" i="92"/>
  <c r="E703" i="92"/>
  <c r="D703" i="92"/>
  <c r="C703" i="92"/>
  <c r="Q702" i="92"/>
  <c r="P702" i="92"/>
  <c r="O702" i="92"/>
  <c r="N702" i="92"/>
  <c r="M702" i="92"/>
  <c r="L702" i="92"/>
  <c r="K702" i="92"/>
  <c r="J702" i="92"/>
  <c r="I702" i="92"/>
  <c r="H702" i="92"/>
  <c r="G702" i="92"/>
  <c r="F702" i="92"/>
  <c r="E702" i="92"/>
  <c r="D702" i="92"/>
  <c r="C702" i="92"/>
  <c r="Q701" i="92"/>
  <c r="P701" i="92"/>
  <c r="O701" i="92"/>
  <c r="N701" i="92"/>
  <c r="M701" i="92"/>
  <c r="L701" i="92"/>
  <c r="K701" i="92"/>
  <c r="J701" i="92"/>
  <c r="I701" i="92"/>
  <c r="H701" i="92"/>
  <c r="G701" i="92"/>
  <c r="F701" i="92"/>
  <c r="E701" i="92"/>
  <c r="D701" i="92"/>
  <c r="C701" i="92"/>
  <c r="Q700" i="92"/>
  <c r="P700" i="92"/>
  <c r="O700" i="92"/>
  <c r="N700" i="92"/>
  <c r="M700" i="92"/>
  <c r="L700" i="92"/>
  <c r="K700" i="92"/>
  <c r="J700" i="92"/>
  <c r="I700" i="92"/>
  <c r="H700" i="92"/>
  <c r="G700" i="92"/>
  <c r="F700" i="92"/>
  <c r="E700" i="92"/>
  <c r="D700" i="92"/>
  <c r="C700" i="92"/>
  <c r="Q698" i="92"/>
  <c r="P698" i="92"/>
  <c r="O698" i="92"/>
  <c r="N698" i="92"/>
  <c r="M698" i="92"/>
  <c r="L698" i="92"/>
  <c r="K698" i="92"/>
  <c r="J698" i="92"/>
  <c r="I698" i="92"/>
  <c r="H698" i="92"/>
  <c r="G698" i="92"/>
  <c r="F698" i="92"/>
  <c r="E698" i="92"/>
  <c r="D698" i="92"/>
  <c r="C698" i="92"/>
  <c r="Q697" i="92"/>
  <c r="P697" i="92"/>
  <c r="O697" i="92"/>
  <c r="N697" i="92"/>
  <c r="M697" i="92"/>
  <c r="L697" i="92"/>
  <c r="K697" i="92"/>
  <c r="J697" i="92"/>
  <c r="I697" i="92"/>
  <c r="H697" i="92"/>
  <c r="G697" i="92"/>
  <c r="F697" i="92"/>
  <c r="E697" i="92"/>
  <c r="D697" i="92"/>
  <c r="C697" i="92"/>
  <c r="Q696" i="92"/>
  <c r="P696" i="92"/>
  <c r="O696" i="92"/>
  <c r="N696" i="92"/>
  <c r="M696" i="92"/>
  <c r="L696" i="92"/>
  <c r="K696" i="92"/>
  <c r="J696" i="92"/>
  <c r="I696" i="92"/>
  <c r="H696" i="92"/>
  <c r="G696" i="92"/>
  <c r="F696" i="92"/>
  <c r="E696" i="92"/>
  <c r="D696" i="92"/>
  <c r="C696" i="92"/>
  <c r="Q695" i="92"/>
  <c r="P695" i="92"/>
  <c r="O695" i="92"/>
  <c r="N695" i="92"/>
  <c r="M695" i="92"/>
  <c r="L695" i="92"/>
  <c r="K695" i="92"/>
  <c r="J695" i="92"/>
  <c r="I695" i="92"/>
  <c r="H695" i="92"/>
  <c r="G695" i="92"/>
  <c r="F695" i="92"/>
  <c r="E695" i="92"/>
  <c r="D695" i="92"/>
  <c r="C695" i="92"/>
  <c r="Q694" i="92"/>
  <c r="P694" i="92"/>
  <c r="O694" i="92"/>
  <c r="N694" i="92"/>
  <c r="M694" i="92"/>
  <c r="L694" i="92"/>
  <c r="K694" i="92"/>
  <c r="J694" i="92"/>
  <c r="I694" i="92"/>
  <c r="H694" i="92"/>
  <c r="G694" i="92"/>
  <c r="F694" i="92"/>
  <c r="E694" i="92"/>
  <c r="D694" i="92"/>
  <c r="C694" i="92"/>
  <c r="Q693" i="92"/>
  <c r="P693" i="92"/>
  <c r="O693" i="92"/>
  <c r="N693" i="92"/>
  <c r="M693" i="92"/>
  <c r="L693" i="92"/>
  <c r="K693" i="92"/>
  <c r="J693" i="92"/>
  <c r="I693" i="92"/>
  <c r="H693" i="92"/>
  <c r="G693" i="92"/>
  <c r="F693" i="92"/>
  <c r="E693" i="92"/>
  <c r="D693" i="92"/>
  <c r="C693" i="92"/>
  <c r="Q691" i="92"/>
  <c r="P691" i="92"/>
  <c r="O691" i="92"/>
  <c r="N691" i="92"/>
  <c r="M691" i="92"/>
  <c r="L691" i="92"/>
  <c r="K691" i="92"/>
  <c r="J691" i="92"/>
  <c r="I691" i="92"/>
  <c r="H691" i="92"/>
  <c r="G691" i="92"/>
  <c r="F691" i="92"/>
  <c r="E691" i="92"/>
  <c r="D691" i="92"/>
  <c r="C691" i="92"/>
  <c r="Q690" i="92"/>
  <c r="P690" i="92"/>
  <c r="O690" i="92"/>
  <c r="N690" i="92"/>
  <c r="M690" i="92"/>
  <c r="L690" i="92"/>
  <c r="K690" i="92"/>
  <c r="J690" i="92"/>
  <c r="I690" i="92"/>
  <c r="H690" i="92"/>
  <c r="G690" i="92"/>
  <c r="F690" i="92"/>
  <c r="E690" i="92"/>
  <c r="D690" i="92"/>
  <c r="C690" i="92"/>
  <c r="Q689" i="92"/>
  <c r="P689" i="92"/>
  <c r="O689" i="92"/>
  <c r="N689" i="92"/>
  <c r="M689" i="92"/>
  <c r="L689" i="92"/>
  <c r="K689" i="92"/>
  <c r="J689" i="92"/>
  <c r="I689" i="92"/>
  <c r="H689" i="92"/>
  <c r="G689" i="92"/>
  <c r="F689" i="92"/>
  <c r="E689" i="92"/>
  <c r="D689" i="92"/>
  <c r="C689" i="92"/>
  <c r="Q688" i="92"/>
  <c r="P688" i="92"/>
  <c r="O688" i="92"/>
  <c r="N688" i="92"/>
  <c r="M688" i="92"/>
  <c r="L688" i="92"/>
  <c r="K688" i="92"/>
  <c r="J688" i="92"/>
  <c r="I688" i="92"/>
  <c r="H688" i="92"/>
  <c r="G688" i="92"/>
  <c r="F688" i="92"/>
  <c r="E688" i="92"/>
  <c r="D688" i="92"/>
  <c r="C688" i="92"/>
  <c r="Q687" i="92"/>
  <c r="P687" i="92"/>
  <c r="O687" i="92"/>
  <c r="N687" i="92"/>
  <c r="M687" i="92"/>
  <c r="L687" i="92"/>
  <c r="K687" i="92"/>
  <c r="J687" i="92"/>
  <c r="I687" i="92"/>
  <c r="H687" i="92"/>
  <c r="G687" i="92"/>
  <c r="F687" i="92"/>
  <c r="E687" i="92"/>
  <c r="D687" i="92"/>
  <c r="C687" i="92"/>
  <c r="Q686" i="92"/>
  <c r="P686" i="92"/>
  <c r="O686" i="92"/>
  <c r="N686" i="92"/>
  <c r="M686" i="92"/>
  <c r="L686" i="92"/>
  <c r="K686" i="92"/>
  <c r="J686" i="92"/>
  <c r="I686" i="92"/>
  <c r="H686" i="92"/>
  <c r="G686" i="92"/>
  <c r="F686" i="92"/>
  <c r="E686" i="92"/>
  <c r="D686" i="92"/>
  <c r="C686" i="92"/>
  <c r="Q684" i="92"/>
  <c r="P684" i="92"/>
  <c r="O684" i="92"/>
  <c r="N684" i="92"/>
  <c r="M684" i="92"/>
  <c r="L684" i="92"/>
  <c r="K684" i="92"/>
  <c r="J684" i="92"/>
  <c r="I684" i="92"/>
  <c r="H684" i="92"/>
  <c r="G684" i="92"/>
  <c r="F684" i="92"/>
  <c r="E684" i="92"/>
  <c r="D684" i="92"/>
  <c r="C684" i="92"/>
  <c r="Q683" i="92"/>
  <c r="P683" i="92"/>
  <c r="O683" i="92"/>
  <c r="N683" i="92"/>
  <c r="M683" i="92"/>
  <c r="L683" i="92"/>
  <c r="K683" i="92"/>
  <c r="J683" i="92"/>
  <c r="I683" i="92"/>
  <c r="H683" i="92"/>
  <c r="G683" i="92"/>
  <c r="F683" i="92"/>
  <c r="E683" i="92"/>
  <c r="D683" i="92"/>
  <c r="C683" i="92"/>
  <c r="Q682" i="92"/>
  <c r="P682" i="92"/>
  <c r="O682" i="92"/>
  <c r="N682" i="92"/>
  <c r="M682" i="92"/>
  <c r="L682" i="92"/>
  <c r="K682" i="92"/>
  <c r="J682" i="92"/>
  <c r="I682" i="92"/>
  <c r="H682" i="92"/>
  <c r="G682" i="92"/>
  <c r="F682" i="92"/>
  <c r="E682" i="92"/>
  <c r="D682" i="92"/>
  <c r="C682" i="92"/>
  <c r="Q681" i="92"/>
  <c r="P681" i="92"/>
  <c r="O681" i="92"/>
  <c r="N681" i="92"/>
  <c r="M681" i="92"/>
  <c r="L681" i="92"/>
  <c r="K681" i="92"/>
  <c r="J681" i="92"/>
  <c r="I681" i="92"/>
  <c r="H681" i="92"/>
  <c r="G681" i="92"/>
  <c r="F681" i="92"/>
  <c r="E681" i="92"/>
  <c r="D681" i="92"/>
  <c r="C681" i="92"/>
  <c r="Q680" i="92"/>
  <c r="P680" i="92"/>
  <c r="O680" i="92"/>
  <c r="N680" i="92"/>
  <c r="M680" i="92"/>
  <c r="L680" i="92"/>
  <c r="K680" i="92"/>
  <c r="J680" i="92"/>
  <c r="I680" i="92"/>
  <c r="H680" i="92"/>
  <c r="G680" i="92"/>
  <c r="F680" i="92"/>
  <c r="E680" i="92"/>
  <c r="D680" i="92"/>
  <c r="C680" i="92"/>
  <c r="Q679" i="92"/>
  <c r="P679" i="92"/>
  <c r="O679" i="92"/>
  <c r="N679" i="92"/>
  <c r="M679" i="92"/>
  <c r="L679" i="92"/>
  <c r="K679" i="92"/>
  <c r="J679" i="92"/>
  <c r="I679" i="92"/>
  <c r="H679" i="92"/>
  <c r="G679" i="92"/>
  <c r="F679" i="92"/>
  <c r="E679" i="92"/>
  <c r="D679" i="92"/>
  <c r="C679" i="92"/>
  <c r="Q677" i="92"/>
  <c r="P677" i="92"/>
  <c r="O677" i="92"/>
  <c r="N677" i="92"/>
  <c r="M677" i="92"/>
  <c r="L677" i="92"/>
  <c r="K677" i="92"/>
  <c r="J677" i="92"/>
  <c r="I677" i="92"/>
  <c r="H677" i="92"/>
  <c r="G677" i="92"/>
  <c r="F677" i="92"/>
  <c r="E677" i="92"/>
  <c r="D677" i="92"/>
  <c r="C677" i="92"/>
  <c r="Q676" i="92"/>
  <c r="P676" i="92"/>
  <c r="O676" i="92"/>
  <c r="N676" i="92"/>
  <c r="M676" i="92"/>
  <c r="L676" i="92"/>
  <c r="K676" i="92"/>
  <c r="J676" i="92"/>
  <c r="I676" i="92"/>
  <c r="H676" i="92"/>
  <c r="G676" i="92"/>
  <c r="F676" i="92"/>
  <c r="E676" i="92"/>
  <c r="D676" i="92"/>
  <c r="C676" i="92"/>
  <c r="Q675" i="92"/>
  <c r="P675" i="92"/>
  <c r="O675" i="92"/>
  <c r="N675" i="92"/>
  <c r="M675" i="92"/>
  <c r="L675" i="92"/>
  <c r="K675" i="92"/>
  <c r="J675" i="92"/>
  <c r="I675" i="92"/>
  <c r="H675" i="92"/>
  <c r="G675" i="92"/>
  <c r="F675" i="92"/>
  <c r="E675" i="92"/>
  <c r="D675" i="92"/>
  <c r="C675" i="92"/>
  <c r="Q674" i="92"/>
  <c r="P674" i="92"/>
  <c r="O674" i="92"/>
  <c r="N674" i="92"/>
  <c r="M674" i="92"/>
  <c r="L674" i="92"/>
  <c r="K674" i="92"/>
  <c r="J674" i="92"/>
  <c r="I674" i="92"/>
  <c r="H674" i="92"/>
  <c r="G674" i="92"/>
  <c r="F674" i="92"/>
  <c r="E674" i="92"/>
  <c r="D674" i="92"/>
  <c r="C674" i="92"/>
  <c r="Q673" i="92"/>
  <c r="P673" i="92"/>
  <c r="O673" i="92"/>
  <c r="N673" i="92"/>
  <c r="M673" i="92"/>
  <c r="L673" i="92"/>
  <c r="K673" i="92"/>
  <c r="J673" i="92"/>
  <c r="I673" i="92"/>
  <c r="H673" i="92"/>
  <c r="G673" i="92"/>
  <c r="F673" i="92"/>
  <c r="E673" i="92"/>
  <c r="D673" i="92"/>
  <c r="C673" i="92"/>
  <c r="Q672" i="92"/>
  <c r="P672" i="92"/>
  <c r="O672" i="92"/>
  <c r="N672" i="92"/>
  <c r="M672" i="92"/>
  <c r="L672" i="92"/>
  <c r="K672" i="92"/>
  <c r="J672" i="92"/>
  <c r="I672" i="92"/>
  <c r="H672" i="92"/>
  <c r="G672" i="92"/>
  <c r="F672" i="92"/>
  <c r="E672" i="92"/>
  <c r="D672" i="92"/>
  <c r="C672" i="92"/>
  <c r="Q670" i="92"/>
  <c r="P670" i="92"/>
  <c r="O670" i="92"/>
  <c r="N670" i="92"/>
  <c r="M670" i="92"/>
  <c r="L670" i="92"/>
  <c r="K670" i="92"/>
  <c r="J670" i="92"/>
  <c r="I670" i="92"/>
  <c r="H670" i="92"/>
  <c r="G670" i="92"/>
  <c r="F670" i="92"/>
  <c r="E670" i="92"/>
  <c r="D670" i="92"/>
  <c r="C670" i="92"/>
  <c r="Q669" i="92"/>
  <c r="P669" i="92"/>
  <c r="O669" i="92"/>
  <c r="N669" i="92"/>
  <c r="M669" i="92"/>
  <c r="L669" i="92"/>
  <c r="K669" i="92"/>
  <c r="J669" i="92"/>
  <c r="I669" i="92"/>
  <c r="H669" i="92"/>
  <c r="G669" i="92"/>
  <c r="F669" i="92"/>
  <c r="E669" i="92"/>
  <c r="D669" i="92"/>
  <c r="C669" i="92"/>
  <c r="Q668" i="92"/>
  <c r="P668" i="92"/>
  <c r="O668" i="92"/>
  <c r="N668" i="92"/>
  <c r="M668" i="92"/>
  <c r="L668" i="92"/>
  <c r="K668" i="92"/>
  <c r="J668" i="92"/>
  <c r="I668" i="92"/>
  <c r="H668" i="92"/>
  <c r="G668" i="92"/>
  <c r="F668" i="92"/>
  <c r="E668" i="92"/>
  <c r="D668" i="92"/>
  <c r="C668" i="92"/>
  <c r="Q667" i="92"/>
  <c r="P667" i="92"/>
  <c r="O667" i="92"/>
  <c r="N667" i="92"/>
  <c r="M667" i="92"/>
  <c r="L667" i="92"/>
  <c r="K667" i="92"/>
  <c r="J667" i="92"/>
  <c r="I667" i="92"/>
  <c r="H667" i="92"/>
  <c r="G667" i="92"/>
  <c r="F667" i="92"/>
  <c r="E667" i="92"/>
  <c r="D667" i="92"/>
  <c r="C667" i="92"/>
  <c r="Q666" i="92"/>
  <c r="P666" i="92"/>
  <c r="O666" i="92"/>
  <c r="N666" i="92"/>
  <c r="M666" i="92"/>
  <c r="L666" i="92"/>
  <c r="K666" i="92"/>
  <c r="J666" i="92"/>
  <c r="I666" i="92"/>
  <c r="H666" i="92"/>
  <c r="G666" i="92"/>
  <c r="F666" i="92"/>
  <c r="E666" i="92"/>
  <c r="D666" i="92"/>
  <c r="C666" i="92"/>
  <c r="Q665" i="92"/>
  <c r="P665" i="92"/>
  <c r="O665" i="92"/>
  <c r="N665" i="92"/>
  <c r="M665" i="92"/>
  <c r="L665" i="92"/>
  <c r="K665" i="92"/>
  <c r="J665" i="92"/>
  <c r="I665" i="92"/>
  <c r="H665" i="92"/>
  <c r="G665" i="92"/>
  <c r="F665" i="92"/>
  <c r="E665" i="92"/>
  <c r="D665" i="92"/>
  <c r="C665" i="92"/>
  <c r="Q663" i="92"/>
  <c r="P663" i="92"/>
  <c r="O663" i="92"/>
  <c r="N663" i="92"/>
  <c r="M663" i="92"/>
  <c r="L663" i="92"/>
  <c r="K663" i="92"/>
  <c r="J663" i="92"/>
  <c r="I663" i="92"/>
  <c r="H663" i="92"/>
  <c r="G663" i="92"/>
  <c r="F663" i="92"/>
  <c r="E663" i="92"/>
  <c r="D663" i="92"/>
  <c r="C663" i="92"/>
  <c r="Q662" i="92"/>
  <c r="P662" i="92"/>
  <c r="O662" i="92"/>
  <c r="N662" i="92"/>
  <c r="M662" i="92"/>
  <c r="L662" i="92"/>
  <c r="K662" i="92"/>
  <c r="J662" i="92"/>
  <c r="I662" i="92"/>
  <c r="H662" i="92"/>
  <c r="G662" i="92"/>
  <c r="F662" i="92"/>
  <c r="E662" i="92"/>
  <c r="D662" i="92"/>
  <c r="C662" i="92"/>
  <c r="Q661" i="92"/>
  <c r="P661" i="92"/>
  <c r="O661" i="92"/>
  <c r="N661" i="92"/>
  <c r="M661" i="92"/>
  <c r="L661" i="92"/>
  <c r="K661" i="92"/>
  <c r="J661" i="92"/>
  <c r="I661" i="92"/>
  <c r="H661" i="92"/>
  <c r="G661" i="92"/>
  <c r="F661" i="92"/>
  <c r="E661" i="92"/>
  <c r="D661" i="92"/>
  <c r="C661" i="92"/>
  <c r="Q660" i="92"/>
  <c r="P660" i="92"/>
  <c r="O660" i="92"/>
  <c r="N660" i="92"/>
  <c r="M660" i="92"/>
  <c r="L660" i="92"/>
  <c r="K660" i="92"/>
  <c r="J660" i="92"/>
  <c r="I660" i="92"/>
  <c r="H660" i="92"/>
  <c r="G660" i="92"/>
  <c r="F660" i="92"/>
  <c r="E660" i="92"/>
  <c r="D660" i="92"/>
  <c r="C660" i="92"/>
  <c r="Q659" i="92"/>
  <c r="P659" i="92"/>
  <c r="O659" i="92"/>
  <c r="N659" i="92"/>
  <c r="M659" i="92"/>
  <c r="L659" i="92"/>
  <c r="K659" i="92"/>
  <c r="J659" i="92"/>
  <c r="I659" i="92"/>
  <c r="H659" i="92"/>
  <c r="G659" i="92"/>
  <c r="F659" i="92"/>
  <c r="E659" i="92"/>
  <c r="D659" i="92"/>
  <c r="C659" i="92"/>
  <c r="Q658" i="92"/>
  <c r="P658" i="92"/>
  <c r="O658" i="92"/>
  <c r="N658" i="92"/>
  <c r="M658" i="92"/>
  <c r="L658" i="92"/>
  <c r="K658" i="92"/>
  <c r="J658" i="92"/>
  <c r="I658" i="92"/>
  <c r="H658" i="92"/>
  <c r="G658" i="92"/>
  <c r="F658" i="92"/>
  <c r="E658" i="92"/>
  <c r="D658" i="92"/>
  <c r="C658" i="92"/>
  <c r="Q656" i="92"/>
  <c r="P656" i="92"/>
  <c r="O656" i="92"/>
  <c r="N656" i="92"/>
  <c r="M656" i="92"/>
  <c r="L656" i="92"/>
  <c r="K656" i="92"/>
  <c r="J656" i="92"/>
  <c r="I656" i="92"/>
  <c r="H656" i="92"/>
  <c r="G656" i="92"/>
  <c r="F656" i="92"/>
  <c r="E656" i="92"/>
  <c r="D656" i="92"/>
  <c r="C656" i="92"/>
  <c r="Q655" i="92"/>
  <c r="P655" i="92"/>
  <c r="O655" i="92"/>
  <c r="N655" i="92"/>
  <c r="M655" i="92"/>
  <c r="L655" i="92"/>
  <c r="K655" i="92"/>
  <c r="J655" i="92"/>
  <c r="I655" i="92"/>
  <c r="H655" i="92"/>
  <c r="G655" i="92"/>
  <c r="F655" i="92"/>
  <c r="E655" i="92"/>
  <c r="D655" i="92"/>
  <c r="C655" i="92"/>
  <c r="Q654" i="92"/>
  <c r="P654" i="92"/>
  <c r="O654" i="92"/>
  <c r="N654" i="92"/>
  <c r="M654" i="92"/>
  <c r="L654" i="92"/>
  <c r="K654" i="92"/>
  <c r="J654" i="92"/>
  <c r="I654" i="92"/>
  <c r="H654" i="92"/>
  <c r="G654" i="92"/>
  <c r="F654" i="92"/>
  <c r="E654" i="92"/>
  <c r="D654" i="92"/>
  <c r="C654" i="92"/>
  <c r="Q653" i="92"/>
  <c r="P653" i="92"/>
  <c r="O653" i="92"/>
  <c r="N653" i="92"/>
  <c r="M653" i="92"/>
  <c r="L653" i="92"/>
  <c r="K653" i="92"/>
  <c r="J653" i="92"/>
  <c r="I653" i="92"/>
  <c r="H653" i="92"/>
  <c r="G653" i="92"/>
  <c r="F653" i="92"/>
  <c r="E653" i="92"/>
  <c r="D653" i="92"/>
  <c r="C653" i="92"/>
  <c r="Q652" i="92"/>
  <c r="P652" i="92"/>
  <c r="O652" i="92"/>
  <c r="N652" i="92"/>
  <c r="M652" i="92"/>
  <c r="L652" i="92"/>
  <c r="K652" i="92"/>
  <c r="J652" i="92"/>
  <c r="I652" i="92"/>
  <c r="H652" i="92"/>
  <c r="G652" i="92"/>
  <c r="F652" i="92"/>
  <c r="E652" i="92"/>
  <c r="D652" i="92"/>
  <c r="C652" i="92"/>
  <c r="Q651" i="92"/>
  <c r="P651" i="92"/>
  <c r="O651" i="92"/>
  <c r="N651" i="92"/>
  <c r="M651" i="92"/>
  <c r="L651" i="92"/>
  <c r="K651" i="92"/>
  <c r="J651" i="92"/>
  <c r="I651" i="92"/>
  <c r="H651" i="92"/>
  <c r="G651" i="92"/>
  <c r="F651" i="92"/>
  <c r="E651" i="92"/>
  <c r="D651" i="92"/>
  <c r="C651" i="92"/>
  <c r="Q649" i="92"/>
  <c r="P649" i="92"/>
  <c r="O649" i="92"/>
  <c r="N649" i="92"/>
  <c r="M649" i="92"/>
  <c r="L649" i="92"/>
  <c r="K649" i="92"/>
  <c r="J649" i="92"/>
  <c r="I649" i="92"/>
  <c r="H649" i="92"/>
  <c r="G649" i="92"/>
  <c r="F649" i="92"/>
  <c r="E649" i="92"/>
  <c r="D649" i="92"/>
  <c r="C649" i="92"/>
  <c r="Q648" i="92"/>
  <c r="P648" i="92"/>
  <c r="O648" i="92"/>
  <c r="N648" i="92"/>
  <c r="M648" i="92"/>
  <c r="L648" i="92"/>
  <c r="K648" i="92"/>
  <c r="J648" i="92"/>
  <c r="I648" i="92"/>
  <c r="H648" i="92"/>
  <c r="G648" i="92"/>
  <c r="F648" i="92"/>
  <c r="E648" i="92"/>
  <c r="D648" i="92"/>
  <c r="C648" i="92"/>
  <c r="Q647" i="92"/>
  <c r="P647" i="92"/>
  <c r="O647" i="92"/>
  <c r="N647" i="92"/>
  <c r="M647" i="92"/>
  <c r="L647" i="92"/>
  <c r="K647" i="92"/>
  <c r="J647" i="92"/>
  <c r="I647" i="92"/>
  <c r="H647" i="92"/>
  <c r="G647" i="92"/>
  <c r="F647" i="92"/>
  <c r="E647" i="92"/>
  <c r="D647" i="92"/>
  <c r="C647" i="92"/>
  <c r="Q646" i="92"/>
  <c r="P646" i="92"/>
  <c r="O646" i="92"/>
  <c r="N646" i="92"/>
  <c r="M646" i="92"/>
  <c r="L646" i="92"/>
  <c r="K646" i="92"/>
  <c r="J646" i="92"/>
  <c r="I646" i="92"/>
  <c r="H646" i="92"/>
  <c r="G646" i="92"/>
  <c r="F646" i="92"/>
  <c r="E646" i="92"/>
  <c r="D646" i="92"/>
  <c r="C646" i="92"/>
  <c r="Q645" i="92"/>
  <c r="P645" i="92"/>
  <c r="O645" i="92"/>
  <c r="N645" i="92"/>
  <c r="M645" i="92"/>
  <c r="L645" i="92"/>
  <c r="K645" i="92"/>
  <c r="J645" i="92"/>
  <c r="I645" i="92"/>
  <c r="H645" i="92"/>
  <c r="G645" i="92"/>
  <c r="F645" i="92"/>
  <c r="E645" i="92"/>
  <c r="D645" i="92"/>
  <c r="C645" i="92"/>
  <c r="Q644" i="92"/>
  <c r="P644" i="92"/>
  <c r="O644" i="92"/>
  <c r="N644" i="92"/>
  <c r="M644" i="92"/>
  <c r="L644" i="92"/>
  <c r="K644" i="92"/>
  <c r="J644" i="92"/>
  <c r="I644" i="92"/>
  <c r="H644" i="92"/>
  <c r="G644" i="92"/>
  <c r="F644" i="92"/>
  <c r="E644" i="92"/>
  <c r="D644" i="92"/>
  <c r="C644" i="92"/>
  <c r="Q642" i="92"/>
  <c r="P642" i="92"/>
  <c r="O642" i="92"/>
  <c r="N642" i="92"/>
  <c r="M642" i="92"/>
  <c r="L642" i="92"/>
  <c r="K642" i="92"/>
  <c r="J642" i="92"/>
  <c r="I642" i="92"/>
  <c r="H642" i="92"/>
  <c r="G642" i="92"/>
  <c r="F642" i="92"/>
  <c r="E642" i="92"/>
  <c r="D642" i="92"/>
  <c r="C642" i="92"/>
  <c r="Q641" i="92"/>
  <c r="P641" i="92"/>
  <c r="O641" i="92"/>
  <c r="N641" i="92"/>
  <c r="M641" i="92"/>
  <c r="L641" i="92"/>
  <c r="K641" i="92"/>
  <c r="J641" i="92"/>
  <c r="I641" i="92"/>
  <c r="H641" i="92"/>
  <c r="G641" i="92"/>
  <c r="F641" i="92"/>
  <c r="E641" i="92"/>
  <c r="D641" i="92"/>
  <c r="C641" i="92"/>
  <c r="Q640" i="92"/>
  <c r="P640" i="92"/>
  <c r="O640" i="92"/>
  <c r="N640" i="92"/>
  <c r="M640" i="92"/>
  <c r="L640" i="92"/>
  <c r="K640" i="92"/>
  <c r="J640" i="92"/>
  <c r="I640" i="92"/>
  <c r="H640" i="92"/>
  <c r="G640" i="92"/>
  <c r="F640" i="92"/>
  <c r="E640" i="92"/>
  <c r="D640" i="92"/>
  <c r="C640" i="92"/>
  <c r="Q639" i="92"/>
  <c r="P639" i="92"/>
  <c r="O639" i="92"/>
  <c r="N639" i="92"/>
  <c r="M639" i="92"/>
  <c r="L639" i="92"/>
  <c r="K639" i="92"/>
  <c r="J639" i="92"/>
  <c r="I639" i="92"/>
  <c r="H639" i="92"/>
  <c r="G639" i="92"/>
  <c r="F639" i="92"/>
  <c r="E639" i="92"/>
  <c r="D639" i="92"/>
  <c r="C639" i="92"/>
  <c r="Q638" i="92"/>
  <c r="P638" i="92"/>
  <c r="O638" i="92"/>
  <c r="N638" i="92"/>
  <c r="M638" i="92"/>
  <c r="L638" i="92"/>
  <c r="K638" i="92"/>
  <c r="J638" i="92"/>
  <c r="I638" i="92"/>
  <c r="H638" i="92"/>
  <c r="G638" i="92"/>
  <c r="F638" i="92"/>
  <c r="E638" i="92"/>
  <c r="D638" i="92"/>
  <c r="C638" i="92"/>
  <c r="Q637" i="92"/>
  <c r="P637" i="92"/>
  <c r="O637" i="92"/>
  <c r="N637" i="92"/>
  <c r="M637" i="92"/>
  <c r="L637" i="92"/>
  <c r="K637" i="92"/>
  <c r="J637" i="92"/>
  <c r="I637" i="92"/>
  <c r="H637" i="92"/>
  <c r="G637" i="92"/>
  <c r="F637" i="92"/>
  <c r="E637" i="92"/>
  <c r="D637" i="92"/>
  <c r="C637" i="92"/>
  <c r="Q635" i="92"/>
  <c r="P635" i="92"/>
  <c r="O635" i="92"/>
  <c r="N635" i="92"/>
  <c r="M635" i="92"/>
  <c r="L635" i="92"/>
  <c r="K635" i="92"/>
  <c r="J635" i="92"/>
  <c r="I635" i="92"/>
  <c r="H635" i="92"/>
  <c r="G635" i="92"/>
  <c r="F635" i="92"/>
  <c r="E635" i="92"/>
  <c r="D635" i="92"/>
  <c r="C635" i="92"/>
  <c r="Q634" i="92"/>
  <c r="P634" i="92"/>
  <c r="O634" i="92"/>
  <c r="N634" i="92"/>
  <c r="M634" i="92"/>
  <c r="L634" i="92"/>
  <c r="K634" i="92"/>
  <c r="J634" i="92"/>
  <c r="I634" i="92"/>
  <c r="H634" i="92"/>
  <c r="G634" i="92"/>
  <c r="F634" i="92"/>
  <c r="E634" i="92"/>
  <c r="D634" i="92"/>
  <c r="C634" i="92"/>
  <c r="Q633" i="92"/>
  <c r="P633" i="92"/>
  <c r="O633" i="92"/>
  <c r="N633" i="92"/>
  <c r="M633" i="92"/>
  <c r="L633" i="92"/>
  <c r="K633" i="92"/>
  <c r="J633" i="92"/>
  <c r="I633" i="92"/>
  <c r="H633" i="92"/>
  <c r="G633" i="92"/>
  <c r="F633" i="92"/>
  <c r="E633" i="92"/>
  <c r="D633" i="92"/>
  <c r="C633" i="92"/>
  <c r="Q632" i="92"/>
  <c r="P632" i="92"/>
  <c r="O632" i="92"/>
  <c r="N632" i="92"/>
  <c r="M632" i="92"/>
  <c r="L632" i="92"/>
  <c r="K632" i="92"/>
  <c r="J632" i="92"/>
  <c r="I632" i="92"/>
  <c r="H632" i="92"/>
  <c r="G632" i="92"/>
  <c r="F632" i="92"/>
  <c r="E632" i="92"/>
  <c r="D632" i="92"/>
  <c r="C632" i="92"/>
  <c r="Q631" i="92"/>
  <c r="P631" i="92"/>
  <c r="O631" i="92"/>
  <c r="N631" i="92"/>
  <c r="M631" i="92"/>
  <c r="L631" i="92"/>
  <c r="K631" i="92"/>
  <c r="J631" i="92"/>
  <c r="I631" i="92"/>
  <c r="H631" i="92"/>
  <c r="G631" i="92"/>
  <c r="F631" i="92"/>
  <c r="E631" i="92"/>
  <c r="D631" i="92"/>
  <c r="C631" i="92"/>
  <c r="Q630" i="92"/>
  <c r="P630" i="92"/>
  <c r="O630" i="92"/>
  <c r="N630" i="92"/>
  <c r="M630" i="92"/>
  <c r="L630" i="92"/>
  <c r="K630" i="92"/>
  <c r="J630" i="92"/>
  <c r="I630" i="92"/>
  <c r="H630" i="92"/>
  <c r="G630" i="92"/>
  <c r="F630" i="92"/>
  <c r="E630" i="92"/>
  <c r="D630" i="92"/>
  <c r="C630" i="92"/>
  <c r="Q628" i="92"/>
  <c r="P628" i="92"/>
  <c r="O628" i="92"/>
  <c r="N628" i="92"/>
  <c r="M628" i="92"/>
  <c r="L628" i="92"/>
  <c r="K628" i="92"/>
  <c r="J628" i="92"/>
  <c r="I628" i="92"/>
  <c r="H628" i="92"/>
  <c r="G628" i="92"/>
  <c r="F628" i="92"/>
  <c r="E628" i="92"/>
  <c r="D628" i="92"/>
  <c r="C628" i="92"/>
  <c r="Q627" i="92"/>
  <c r="P627" i="92"/>
  <c r="O627" i="92"/>
  <c r="N627" i="92"/>
  <c r="M627" i="92"/>
  <c r="L627" i="92"/>
  <c r="K627" i="92"/>
  <c r="J627" i="92"/>
  <c r="I627" i="92"/>
  <c r="H627" i="92"/>
  <c r="G627" i="92"/>
  <c r="F627" i="92"/>
  <c r="E627" i="92"/>
  <c r="D627" i="92"/>
  <c r="C627" i="92"/>
  <c r="Q626" i="92"/>
  <c r="P626" i="92"/>
  <c r="O626" i="92"/>
  <c r="N626" i="92"/>
  <c r="M626" i="92"/>
  <c r="L626" i="92"/>
  <c r="K626" i="92"/>
  <c r="J626" i="92"/>
  <c r="I626" i="92"/>
  <c r="H626" i="92"/>
  <c r="G626" i="92"/>
  <c r="F626" i="92"/>
  <c r="E626" i="92"/>
  <c r="D626" i="92"/>
  <c r="C626" i="92"/>
  <c r="Q625" i="92"/>
  <c r="P625" i="92"/>
  <c r="O625" i="92"/>
  <c r="N625" i="92"/>
  <c r="M625" i="92"/>
  <c r="L625" i="92"/>
  <c r="K625" i="92"/>
  <c r="J625" i="92"/>
  <c r="I625" i="92"/>
  <c r="H625" i="92"/>
  <c r="G625" i="92"/>
  <c r="F625" i="92"/>
  <c r="E625" i="92"/>
  <c r="D625" i="92"/>
  <c r="C625" i="92"/>
  <c r="Q624" i="92"/>
  <c r="P624" i="92"/>
  <c r="O624" i="92"/>
  <c r="N624" i="92"/>
  <c r="M624" i="92"/>
  <c r="L624" i="92"/>
  <c r="K624" i="92"/>
  <c r="J624" i="92"/>
  <c r="I624" i="92"/>
  <c r="H624" i="92"/>
  <c r="G624" i="92"/>
  <c r="F624" i="92"/>
  <c r="E624" i="92"/>
  <c r="D624" i="92"/>
  <c r="C624" i="92"/>
  <c r="Q623" i="92"/>
  <c r="P623" i="92"/>
  <c r="O623" i="92"/>
  <c r="N623" i="92"/>
  <c r="M623" i="92"/>
  <c r="L623" i="92"/>
  <c r="K623" i="92"/>
  <c r="J623" i="92"/>
  <c r="I623" i="92"/>
  <c r="H623" i="92"/>
  <c r="G623" i="92"/>
  <c r="F623" i="92"/>
  <c r="E623" i="92"/>
  <c r="D623" i="92"/>
  <c r="C623" i="92"/>
  <c r="Q621" i="92"/>
  <c r="P621" i="92"/>
  <c r="O621" i="92"/>
  <c r="N621" i="92"/>
  <c r="M621" i="92"/>
  <c r="L621" i="92"/>
  <c r="K621" i="92"/>
  <c r="J621" i="92"/>
  <c r="I621" i="92"/>
  <c r="H621" i="92"/>
  <c r="G621" i="92"/>
  <c r="F621" i="92"/>
  <c r="E621" i="92"/>
  <c r="D621" i="92"/>
  <c r="C621" i="92"/>
  <c r="Q620" i="92"/>
  <c r="P620" i="92"/>
  <c r="O620" i="92"/>
  <c r="N620" i="92"/>
  <c r="M620" i="92"/>
  <c r="L620" i="92"/>
  <c r="K620" i="92"/>
  <c r="J620" i="92"/>
  <c r="I620" i="92"/>
  <c r="H620" i="92"/>
  <c r="G620" i="92"/>
  <c r="F620" i="92"/>
  <c r="E620" i="92"/>
  <c r="D620" i="92"/>
  <c r="C620" i="92"/>
  <c r="Q619" i="92"/>
  <c r="P619" i="92"/>
  <c r="O619" i="92"/>
  <c r="N619" i="92"/>
  <c r="M619" i="92"/>
  <c r="L619" i="92"/>
  <c r="K619" i="92"/>
  <c r="J619" i="92"/>
  <c r="I619" i="92"/>
  <c r="H619" i="92"/>
  <c r="G619" i="92"/>
  <c r="F619" i="92"/>
  <c r="E619" i="92"/>
  <c r="D619" i="92"/>
  <c r="C619" i="92"/>
  <c r="Q618" i="92"/>
  <c r="P618" i="92"/>
  <c r="O618" i="92"/>
  <c r="N618" i="92"/>
  <c r="M618" i="92"/>
  <c r="L618" i="92"/>
  <c r="K618" i="92"/>
  <c r="J618" i="92"/>
  <c r="I618" i="92"/>
  <c r="H618" i="92"/>
  <c r="G618" i="92"/>
  <c r="F618" i="92"/>
  <c r="E618" i="92"/>
  <c r="D618" i="92"/>
  <c r="C618" i="92"/>
  <c r="Q617" i="92"/>
  <c r="P617" i="92"/>
  <c r="O617" i="92"/>
  <c r="N617" i="92"/>
  <c r="M617" i="92"/>
  <c r="L617" i="92"/>
  <c r="K617" i="92"/>
  <c r="J617" i="92"/>
  <c r="I617" i="92"/>
  <c r="H617" i="92"/>
  <c r="G617" i="92"/>
  <c r="F617" i="92"/>
  <c r="E617" i="92"/>
  <c r="D617" i="92"/>
  <c r="C617" i="92"/>
  <c r="Q616" i="92"/>
  <c r="P616" i="92"/>
  <c r="O616" i="92"/>
  <c r="N616" i="92"/>
  <c r="M616" i="92"/>
  <c r="L616" i="92"/>
  <c r="K616" i="92"/>
  <c r="J616" i="92"/>
  <c r="I616" i="92"/>
  <c r="H616" i="92"/>
  <c r="G616" i="92"/>
  <c r="F616" i="92"/>
  <c r="E616" i="92"/>
  <c r="D616" i="92"/>
  <c r="C616" i="92"/>
  <c r="Q614" i="92"/>
  <c r="P614" i="92"/>
  <c r="O614" i="92"/>
  <c r="N614" i="92"/>
  <c r="M614" i="92"/>
  <c r="L614" i="92"/>
  <c r="K614" i="92"/>
  <c r="J614" i="92"/>
  <c r="I614" i="92"/>
  <c r="H614" i="92"/>
  <c r="G614" i="92"/>
  <c r="F614" i="92"/>
  <c r="E614" i="92"/>
  <c r="D614" i="92"/>
  <c r="C614" i="92"/>
  <c r="Q613" i="92"/>
  <c r="P613" i="92"/>
  <c r="O613" i="92"/>
  <c r="N613" i="92"/>
  <c r="M613" i="92"/>
  <c r="L613" i="92"/>
  <c r="K613" i="92"/>
  <c r="J613" i="92"/>
  <c r="I613" i="92"/>
  <c r="H613" i="92"/>
  <c r="G613" i="92"/>
  <c r="F613" i="92"/>
  <c r="E613" i="92"/>
  <c r="D613" i="92"/>
  <c r="C613" i="92"/>
  <c r="Q612" i="92"/>
  <c r="P612" i="92"/>
  <c r="O612" i="92"/>
  <c r="N612" i="92"/>
  <c r="M612" i="92"/>
  <c r="L612" i="92"/>
  <c r="K612" i="92"/>
  <c r="J612" i="92"/>
  <c r="I612" i="92"/>
  <c r="H612" i="92"/>
  <c r="G612" i="92"/>
  <c r="F612" i="92"/>
  <c r="E612" i="92"/>
  <c r="D612" i="92"/>
  <c r="C612" i="92"/>
  <c r="Q611" i="92"/>
  <c r="P611" i="92"/>
  <c r="O611" i="92"/>
  <c r="N611" i="92"/>
  <c r="M611" i="92"/>
  <c r="L611" i="92"/>
  <c r="K611" i="92"/>
  <c r="J611" i="92"/>
  <c r="I611" i="92"/>
  <c r="H611" i="92"/>
  <c r="G611" i="92"/>
  <c r="F611" i="92"/>
  <c r="E611" i="92"/>
  <c r="D611" i="92"/>
  <c r="C611" i="92"/>
  <c r="Q610" i="92"/>
  <c r="P610" i="92"/>
  <c r="O610" i="92"/>
  <c r="N610" i="92"/>
  <c r="M610" i="92"/>
  <c r="L610" i="92"/>
  <c r="K610" i="92"/>
  <c r="J610" i="92"/>
  <c r="I610" i="92"/>
  <c r="H610" i="92"/>
  <c r="G610" i="92"/>
  <c r="F610" i="92"/>
  <c r="E610" i="92"/>
  <c r="D610" i="92"/>
  <c r="C610" i="92"/>
  <c r="Q609" i="92"/>
  <c r="P609" i="92"/>
  <c r="O609" i="92"/>
  <c r="N609" i="92"/>
  <c r="M609" i="92"/>
  <c r="L609" i="92"/>
  <c r="K609" i="92"/>
  <c r="J609" i="92"/>
  <c r="I609" i="92"/>
  <c r="H609" i="92"/>
  <c r="G609" i="92"/>
  <c r="F609" i="92"/>
  <c r="E609" i="92"/>
  <c r="D609" i="92"/>
  <c r="C609" i="92"/>
  <c r="Q607" i="92"/>
  <c r="P607" i="92"/>
  <c r="O607" i="92"/>
  <c r="N607" i="92"/>
  <c r="M607" i="92"/>
  <c r="L607" i="92"/>
  <c r="K607" i="92"/>
  <c r="J607" i="92"/>
  <c r="I607" i="92"/>
  <c r="H607" i="92"/>
  <c r="G607" i="92"/>
  <c r="F607" i="92"/>
  <c r="E607" i="92"/>
  <c r="D607" i="92"/>
  <c r="C607" i="92"/>
  <c r="Q606" i="92"/>
  <c r="P606" i="92"/>
  <c r="O606" i="92"/>
  <c r="N606" i="92"/>
  <c r="M606" i="92"/>
  <c r="L606" i="92"/>
  <c r="K606" i="92"/>
  <c r="J606" i="92"/>
  <c r="I606" i="92"/>
  <c r="H606" i="92"/>
  <c r="G606" i="92"/>
  <c r="F606" i="92"/>
  <c r="E606" i="92"/>
  <c r="D606" i="92"/>
  <c r="C606" i="92"/>
  <c r="Q605" i="92"/>
  <c r="P605" i="92"/>
  <c r="O605" i="92"/>
  <c r="N605" i="92"/>
  <c r="M605" i="92"/>
  <c r="L605" i="92"/>
  <c r="K605" i="92"/>
  <c r="J605" i="92"/>
  <c r="I605" i="92"/>
  <c r="H605" i="92"/>
  <c r="G605" i="92"/>
  <c r="F605" i="92"/>
  <c r="E605" i="92"/>
  <c r="D605" i="92"/>
  <c r="C605" i="92"/>
  <c r="Q604" i="92"/>
  <c r="P604" i="92"/>
  <c r="O604" i="92"/>
  <c r="N604" i="92"/>
  <c r="M604" i="92"/>
  <c r="L604" i="92"/>
  <c r="K604" i="92"/>
  <c r="J604" i="92"/>
  <c r="I604" i="92"/>
  <c r="H604" i="92"/>
  <c r="G604" i="92"/>
  <c r="F604" i="92"/>
  <c r="E604" i="92"/>
  <c r="D604" i="92"/>
  <c r="C604" i="92"/>
  <c r="Q603" i="92"/>
  <c r="P603" i="92"/>
  <c r="O603" i="92"/>
  <c r="N603" i="92"/>
  <c r="M603" i="92"/>
  <c r="L603" i="92"/>
  <c r="K603" i="92"/>
  <c r="J603" i="92"/>
  <c r="I603" i="92"/>
  <c r="H603" i="92"/>
  <c r="G603" i="92"/>
  <c r="F603" i="92"/>
  <c r="E603" i="92"/>
  <c r="D603" i="92"/>
  <c r="C603" i="92"/>
  <c r="Q602" i="92"/>
  <c r="P602" i="92"/>
  <c r="O602" i="92"/>
  <c r="N602" i="92"/>
  <c r="M602" i="92"/>
  <c r="L602" i="92"/>
  <c r="K602" i="92"/>
  <c r="J602" i="92"/>
  <c r="I602" i="92"/>
  <c r="H602" i="92"/>
  <c r="G602" i="92"/>
  <c r="F602" i="92"/>
  <c r="E602" i="92"/>
  <c r="D602" i="92"/>
  <c r="C602" i="92"/>
  <c r="Q600" i="92"/>
  <c r="P600" i="92"/>
  <c r="O600" i="92"/>
  <c r="N600" i="92"/>
  <c r="M600" i="92"/>
  <c r="L600" i="92"/>
  <c r="K600" i="92"/>
  <c r="J600" i="92"/>
  <c r="I600" i="92"/>
  <c r="H600" i="92"/>
  <c r="G600" i="92"/>
  <c r="F600" i="92"/>
  <c r="E600" i="92"/>
  <c r="D600" i="92"/>
  <c r="C600" i="92"/>
  <c r="Q599" i="92"/>
  <c r="P599" i="92"/>
  <c r="O599" i="92"/>
  <c r="N599" i="92"/>
  <c r="M599" i="92"/>
  <c r="L599" i="92"/>
  <c r="K599" i="92"/>
  <c r="J599" i="92"/>
  <c r="I599" i="92"/>
  <c r="H599" i="92"/>
  <c r="G599" i="92"/>
  <c r="F599" i="92"/>
  <c r="E599" i="92"/>
  <c r="D599" i="92"/>
  <c r="C599" i="92"/>
  <c r="Q598" i="92"/>
  <c r="P598" i="92"/>
  <c r="O598" i="92"/>
  <c r="N598" i="92"/>
  <c r="M598" i="92"/>
  <c r="L598" i="92"/>
  <c r="K598" i="92"/>
  <c r="J598" i="92"/>
  <c r="I598" i="92"/>
  <c r="H598" i="92"/>
  <c r="G598" i="92"/>
  <c r="F598" i="92"/>
  <c r="E598" i="92"/>
  <c r="D598" i="92"/>
  <c r="C598" i="92"/>
  <c r="Q597" i="92"/>
  <c r="P597" i="92"/>
  <c r="O597" i="92"/>
  <c r="N597" i="92"/>
  <c r="M597" i="92"/>
  <c r="L597" i="92"/>
  <c r="K597" i="92"/>
  <c r="J597" i="92"/>
  <c r="I597" i="92"/>
  <c r="H597" i="92"/>
  <c r="G597" i="92"/>
  <c r="F597" i="92"/>
  <c r="E597" i="92"/>
  <c r="D597" i="92"/>
  <c r="C597" i="92"/>
  <c r="Q596" i="92"/>
  <c r="P596" i="92"/>
  <c r="O596" i="92"/>
  <c r="N596" i="92"/>
  <c r="M596" i="92"/>
  <c r="L596" i="92"/>
  <c r="K596" i="92"/>
  <c r="J596" i="92"/>
  <c r="I596" i="92"/>
  <c r="H596" i="92"/>
  <c r="G596" i="92"/>
  <c r="F596" i="92"/>
  <c r="E596" i="92"/>
  <c r="D596" i="92"/>
  <c r="C596" i="92"/>
  <c r="Q595" i="92"/>
  <c r="P595" i="92"/>
  <c r="O595" i="92"/>
  <c r="N595" i="92"/>
  <c r="M595" i="92"/>
  <c r="L595" i="92"/>
  <c r="K595" i="92"/>
  <c r="J595" i="92"/>
  <c r="I595" i="92"/>
  <c r="H595" i="92"/>
  <c r="G595" i="92"/>
  <c r="F595" i="92"/>
  <c r="E595" i="92"/>
  <c r="D595" i="92"/>
  <c r="C595" i="92"/>
  <c r="Q593" i="92"/>
  <c r="P593" i="92"/>
  <c r="O593" i="92"/>
  <c r="N593" i="92"/>
  <c r="M593" i="92"/>
  <c r="L593" i="92"/>
  <c r="K593" i="92"/>
  <c r="J593" i="92"/>
  <c r="I593" i="92"/>
  <c r="H593" i="92"/>
  <c r="G593" i="92"/>
  <c r="F593" i="92"/>
  <c r="E593" i="92"/>
  <c r="D593" i="92"/>
  <c r="C593" i="92"/>
  <c r="Q592" i="92"/>
  <c r="P592" i="92"/>
  <c r="O592" i="92"/>
  <c r="N592" i="92"/>
  <c r="M592" i="92"/>
  <c r="L592" i="92"/>
  <c r="K592" i="92"/>
  <c r="J592" i="92"/>
  <c r="I592" i="92"/>
  <c r="H592" i="92"/>
  <c r="G592" i="92"/>
  <c r="F592" i="92"/>
  <c r="E592" i="92"/>
  <c r="D592" i="92"/>
  <c r="C592" i="92"/>
  <c r="Q591" i="92"/>
  <c r="P591" i="92"/>
  <c r="O591" i="92"/>
  <c r="N591" i="92"/>
  <c r="M591" i="92"/>
  <c r="L591" i="92"/>
  <c r="K591" i="92"/>
  <c r="J591" i="92"/>
  <c r="I591" i="92"/>
  <c r="H591" i="92"/>
  <c r="G591" i="92"/>
  <c r="F591" i="92"/>
  <c r="E591" i="92"/>
  <c r="D591" i="92"/>
  <c r="C591" i="92"/>
  <c r="Q590" i="92"/>
  <c r="P590" i="92"/>
  <c r="O590" i="92"/>
  <c r="N590" i="92"/>
  <c r="M590" i="92"/>
  <c r="L590" i="92"/>
  <c r="K590" i="92"/>
  <c r="J590" i="92"/>
  <c r="I590" i="92"/>
  <c r="H590" i="92"/>
  <c r="G590" i="92"/>
  <c r="F590" i="92"/>
  <c r="E590" i="92"/>
  <c r="D590" i="92"/>
  <c r="C590" i="92"/>
  <c r="Q589" i="92"/>
  <c r="P589" i="92"/>
  <c r="O589" i="92"/>
  <c r="N589" i="92"/>
  <c r="M589" i="92"/>
  <c r="L589" i="92"/>
  <c r="K589" i="92"/>
  <c r="J589" i="92"/>
  <c r="I589" i="92"/>
  <c r="H589" i="92"/>
  <c r="G589" i="92"/>
  <c r="F589" i="92"/>
  <c r="E589" i="92"/>
  <c r="D589" i="92"/>
  <c r="C589" i="92"/>
  <c r="Q588" i="92"/>
  <c r="P588" i="92"/>
  <c r="O588" i="92"/>
  <c r="N588" i="92"/>
  <c r="M588" i="92"/>
  <c r="L588" i="92"/>
  <c r="K588" i="92"/>
  <c r="J588" i="92"/>
  <c r="I588" i="92"/>
  <c r="H588" i="92"/>
  <c r="G588" i="92"/>
  <c r="F588" i="92"/>
  <c r="E588" i="92"/>
  <c r="D588" i="92"/>
  <c r="C588" i="92"/>
  <c r="P706" i="92" l="1"/>
  <c r="P99" i="92" s="1"/>
  <c r="N713" i="92"/>
  <c r="N100" i="92" s="1"/>
  <c r="J713" i="92"/>
  <c r="J100" i="92" s="1"/>
  <c r="F713" i="92"/>
  <c r="F100" i="92" s="1"/>
  <c r="N650" i="92"/>
  <c r="N91" i="92" s="1"/>
  <c r="D706" i="92"/>
  <c r="D99" i="92" s="1"/>
  <c r="F706" i="92"/>
  <c r="F99" i="92" s="1"/>
  <c r="H706" i="92"/>
  <c r="H99" i="92" s="1"/>
  <c r="J706" i="92"/>
  <c r="J99" i="92" s="1"/>
  <c r="L706" i="92"/>
  <c r="L99" i="92" s="1"/>
  <c r="N706" i="92"/>
  <c r="N99" i="92" s="1"/>
  <c r="E706" i="92"/>
  <c r="E99" i="92" s="1"/>
  <c r="G706" i="92"/>
  <c r="G99" i="92" s="1"/>
  <c r="I706" i="92"/>
  <c r="I99" i="92" s="1"/>
  <c r="K706" i="92"/>
  <c r="K99" i="92" s="1"/>
  <c r="O706" i="92"/>
  <c r="O99" i="92" s="1"/>
  <c r="Q706" i="92"/>
  <c r="Q99" i="92" s="1"/>
  <c r="C713" i="92"/>
  <c r="C100" i="92" s="1"/>
  <c r="E713" i="92"/>
  <c r="E100" i="92" s="1"/>
  <c r="G713" i="92"/>
  <c r="G100" i="92" s="1"/>
  <c r="I713" i="92"/>
  <c r="I100" i="92" s="1"/>
  <c r="K713" i="92"/>
  <c r="K100" i="92" s="1"/>
  <c r="O713" i="92"/>
  <c r="O100" i="92" s="1"/>
  <c r="Q713" i="92"/>
  <c r="Q100" i="92" s="1"/>
  <c r="D713" i="92"/>
  <c r="D100" i="92" s="1"/>
  <c r="H713" i="92"/>
  <c r="H100" i="92" s="1"/>
  <c r="L713" i="92"/>
  <c r="L100" i="92" s="1"/>
  <c r="P713" i="92"/>
  <c r="P100" i="92" s="1"/>
  <c r="Q622" i="92"/>
  <c r="Q87" i="92" s="1"/>
  <c r="C636" i="92"/>
  <c r="C89" i="92" s="1"/>
  <c r="G636" i="92"/>
  <c r="G89" i="92" s="1"/>
  <c r="K636" i="92"/>
  <c r="K89" i="92" s="1"/>
  <c r="O636" i="92"/>
  <c r="O89" i="92" s="1"/>
  <c r="H643" i="92"/>
  <c r="H90" i="92" s="1"/>
  <c r="P643" i="92"/>
  <c r="P90" i="92" s="1"/>
  <c r="J678" i="92"/>
  <c r="J95" i="92" s="1"/>
  <c r="L699" i="92"/>
  <c r="L98" i="92" s="1"/>
  <c r="P699" i="92"/>
  <c r="P98" i="92" s="1"/>
  <c r="M706" i="92"/>
  <c r="M99" i="92" s="1"/>
  <c r="M713" i="92"/>
  <c r="M100" i="92" s="1"/>
  <c r="H699" i="92"/>
  <c r="H98" i="92" s="1"/>
  <c r="L664" i="92"/>
  <c r="L93" i="92" s="1"/>
  <c r="K671" i="92"/>
  <c r="K94" i="92" s="1"/>
  <c r="F615" i="92"/>
  <c r="F86" i="92" s="1"/>
  <c r="L622" i="92"/>
  <c r="L87" i="92" s="1"/>
  <c r="N622" i="92"/>
  <c r="N87" i="92" s="1"/>
  <c r="P622" i="92"/>
  <c r="P87" i="92" s="1"/>
  <c r="E622" i="92"/>
  <c r="E87" i="92" s="1"/>
  <c r="N699" i="92"/>
  <c r="N98" i="92" s="1"/>
  <c r="J650" i="92"/>
  <c r="J91" i="92" s="1"/>
  <c r="J699" i="92"/>
  <c r="J98" i="92" s="1"/>
  <c r="F699" i="92"/>
  <c r="F98" i="92" s="1"/>
  <c r="D622" i="92"/>
  <c r="D87" i="92" s="1"/>
  <c r="E601" i="92"/>
  <c r="E84" i="92" s="1"/>
  <c r="G601" i="92"/>
  <c r="G84" i="92" s="1"/>
  <c r="I601" i="92"/>
  <c r="I84" i="92" s="1"/>
  <c r="K601" i="92"/>
  <c r="K84" i="92" s="1"/>
  <c r="M601" i="92"/>
  <c r="M84" i="92" s="1"/>
  <c r="O601" i="92"/>
  <c r="O84" i="92" s="1"/>
  <c r="Q601" i="92"/>
  <c r="Q84" i="92" s="1"/>
  <c r="E608" i="92"/>
  <c r="E85" i="92" s="1"/>
  <c r="I608" i="92"/>
  <c r="I85" i="92" s="1"/>
  <c r="M608" i="92"/>
  <c r="M85" i="92" s="1"/>
  <c r="Q608" i="92"/>
  <c r="Q85" i="92" s="1"/>
  <c r="G629" i="92"/>
  <c r="G88" i="92" s="1"/>
  <c r="K629" i="92"/>
  <c r="K88" i="92" s="1"/>
  <c r="O629" i="92"/>
  <c r="O88" i="92" s="1"/>
  <c r="I657" i="92"/>
  <c r="I92" i="92" s="1"/>
  <c r="M657" i="92"/>
  <c r="M92" i="92" s="1"/>
  <c r="Q657" i="92"/>
  <c r="Q92" i="92" s="1"/>
  <c r="E685" i="92"/>
  <c r="E96" i="92" s="1"/>
  <c r="O685" i="92"/>
  <c r="O96" i="92" s="1"/>
  <c r="E692" i="92"/>
  <c r="E97" i="92" s="1"/>
  <c r="G692" i="92"/>
  <c r="G97" i="92" s="1"/>
  <c r="I692" i="92"/>
  <c r="I97" i="92" s="1"/>
  <c r="K692" i="92"/>
  <c r="K97" i="92" s="1"/>
  <c r="M692" i="92"/>
  <c r="M97" i="92" s="1"/>
  <c r="O692" i="92"/>
  <c r="O97" i="92" s="1"/>
  <c r="Q692" i="92"/>
  <c r="Q97" i="92" s="1"/>
  <c r="E699" i="92"/>
  <c r="E98" i="92" s="1"/>
  <c r="G699" i="92"/>
  <c r="G98" i="92" s="1"/>
  <c r="I699" i="92"/>
  <c r="I98" i="92" s="1"/>
  <c r="K699" i="92"/>
  <c r="K98" i="92" s="1"/>
  <c r="M699" i="92"/>
  <c r="M98" i="92" s="1"/>
  <c r="O699" i="92"/>
  <c r="O98" i="92" s="1"/>
  <c r="Q699" i="92"/>
  <c r="Q98" i="92" s="1"/>
  <c r="C706" i="92"/>
  <c r="C99" i="92" s="1"/>
  <c r="C692" i="92"/>
  <c r="C97" i="92" s="1"/>
  <c r="C699" i="92"/>
  <c r="C98" i="92" s="1"/>
  <c r="P664" i="92"/>
  <c r="P93" i="92" s="1"/>
  <c r="E678" i="92"/>
  <c r="E95" i="92" s="1"/>
  <c r="K678" i="92"/>
  <c r="K95" i="92" s="1"/>
  <c r="M678" i="92"/>
  <c r="M95" i="92" s="1"/>
  <c r="O678" i="92"/>
  <c r="O95" i="92" s="1"/>
  <c r="Q678" i="92"/>
  <c r="Q95" i="92" s="1"/>
  <c r="L678" i="92"/>
  <c r="L95" i="92" s="1"/>
  <c r="N678" i="92"/>
  <c r="N95" i="92" s="1"/>
  <c r="P678" i="92"/>
  <c r="P95" i="92" s="1"/>
  <c r="G678" i="92"/>
  <c r="G95" i="92" s="1"/>
  <c r="I678" i="92"/>
  <c r="I95" i="92" s="1"/>
  <c r="F678" i="92"/>
  <c r="F95" i="92" s="1"/>
  <c r="H678" i="92"/>
  <c r="H95" i="92" s="1"/>
  <c r="D678" i="92"/>
  <c r="D95" i="92" s="1"/>
  <c r="N615" i="92"/>
  <c r="N86" i="92" s="1"/>
  <c r="M622" i="92"/>
  <c r="M87" i="92" s="1"/>
  <c r="D657" i="92"/>
  <c r="D92" i="92" s="1"/>
  <c r="F657" i="92"/>
  <c r="F92" i="92" s="1"/>
  <c r="H657" i="92"/>
  <c r="H92" i="92" s="1"/>
  <c r="J657" i="92"/>
  <c r="J92" i="92" s="1"/>
  <c r="L657" i="92"/>
  <c r="L92" i="92" s="1"/>
  <c r="N657" i="92"/>
  <c r="N92" i="92" s="1"/>
  <c r="P657" i="92"/>
  <c r="P92" i="92" s="1"/>
  <c r="C657" i="92"/>
  <c r="C92" i="92" s="1"/>
  <c r="E657" i="92"/>
  <c r="E92" i="92" s="1"/>
  <c r="K657" i="92"/>
  <c r="K92" i="92" s="1"/>
  <c r="O657" i="92"/>
  <c r="O92" i="92" s="1"/>
  <c r="F664" i="92"/>
  <c r="F93" i="92" s="1"/>
  <c r="H664" i="92"/>
  <c r="H93" i="92" s="1"/>
  <c r="J664" i="92"/>
  <c r="J93" i="92" s="1"/>
  <c r="N664" i="92"/>
  <c r="N93" i="92" s="1"/>
  <c r="C671" i="92"/>
  <c r="C94" i="92" s="1"/>
  <c r="E671" i="92"/>
  <c r="E94" i="92" s="1"/>
  <c r="I671" i="92"/>
  <c r="I94" i="92" s="1"/>
  <c r="M671" i="92"/>
  <c r="M94" i="92" s="1"/>
  <c r="O671" i="92"/>
  <c r="O94" i="92" s="1"/>
  <c r="Q671" i="92"/>
  <c r="Q94" i="92" s="1"/>
  <c r="K685" i="92"/>
  <c r="K96" i="92" s="1"/>
  <c r="I622" i="92"/>
  <c r="I87" i="92" s="1"/>
  <c r="D643" i="92"/>
  <c r="D90" i="92" s="1"/>
  <c r="F643" i="92"/>
  <c r="F90" i="92" s="1"/>
  <c r="J643" i="92"/>
  <c r="J90" i="92" s="1"/>
  <c r="L643" i="92"/>
  <c r="L90" i="92" s="1"/>
  <c r="N643" i="92"/>
  <c r="N90" i="92" s="1"/>
  <c r="C664" i="92"/>
  <c r="C93" i="92" s="1"/>
  <c r="E664" i="92"/>
  <c r="E93" i="92" s="1"/>
  <c r="K664" i="92"/>
  <c r="K93" i="92" s="1"/>
  <c r="M664" i="92"/>
  <c r="M93" i="92" s="1"/>
  <c r="I685" i="92"/>
  <c r="I96" i="92" s="1"/>
  <c r="M685" i="92"/>
  <c r="M96" i="92" s="1"/>
  <c r="Q685" i="92"/>
  <c r="Q96" i="92" s="1"/>
  <c r="C601" i="92"/>
  <c r="C84" i="92" s="1"/>
  <c r="G657" i="92"/>
  <c r="G92" i="92" s="1"/>
  <c r="C622" i="92"/>
  <c r="C87" i="92" s="1"/>
  <c r="K622" i="92"/>
  <c r="K87" i="92" s="1"/>
  <c r="O622" i="92"/>
  <c r="O87" i="92" s="1"/>
  <c r="E629" i="92"/>
  <c r="E88" i="92" s="1"/>
  <c r="M629" i="92"/>
  <c r="M88" i="92" s="1"/>
  <c r="Q629" i="92"/>
  <c r="Q88" i="92" s="1"/>
  <c r="E636" i="92"/>
  <c r="E89" i="92" s="1"/>
  <c r="M636" i="92"/>
  <c r="M89" i="92" s="1"/>
  <c r="Q636" i="92"/>
  <c r="Q89" i="92" s="1"/>
  <c r="E650" i="92"/>
  <c r="E91" i="92" s="1"/>
  <c r="G650" i="92"/>
  <c r="G91" i="92" s="1"/>
  <c r="I650" i="92"/>
  <c r="I91" i="92" s="1"/>
  <c r="K650" i="92"/>
  <c r="K91" i="92" s="1"/>
  <c r="M650" i="92"/>
  <c r="M91" i="92" s="1"/>
  <c r="O650" i="92"/>
  <c r="O91" i="92" s="1"/>
  <c r="Q650" i="92"/>
  <c r="Q91" i="92" s="1"/>
  <c r="F650" i="92"/>
  <c r="F91" i="92" s="1"/>
  <c r="H650" i="92"/>
  <c r="H91" i="92" s="1"/>
  <c r="L650" i="92"/>
  <c r="L91" i="92" s="1"/>
  <c r="P650" i="92"/>
  <c r="P91" i="92" s="1"/>
  <c r="O664" i="92"/>
  <c r="O93" i="92" s="1"/>
  <c r="Q664" i="92"/>
  <c r="Q93" i="92" s="1"/>
  <c r="D664" i="92"/>
  <c r="D93" i="92" s="1"/>
  <c r="F671" i="92"/>
  <c r="F94" i="92" s="1"/>
  <c r="H671" i="92"/>
  <c r="H94" i="92" s="1"/>
  <c r="J671" i="92"/>
  <c r="J94" i="92" s="1"/>
  <c r="L671" i="92"/>
  <c r="L94" i="92" s="1"/>
  <c r="N671" i="92"/>
  <c r="N94" i="92" s="1"/>
  <c r="P671" i="92"/>
  <c r="P94" i="92" s="1"/>
  <c r="G671" i="92"/>
  <c r="G94" i="92" s="1"/>
  <c r="D685" i="92"/>
  <c r="D96" i="92" s="1"/>
  <c r="F685" i="92"/>
  <c r="F96" i="92" s="1"/>
  <c r="H685" i="92"/>
  <c r="H96" i="92" s="1"/>
  <c r="J685" i="92"/>
  <c r="J96" i="92" s="1"/>
  <c r="L685" i="92"/>
  <c r="L96" i="92" s="1"/>
  <c r="N685" i="92"/>
  <c r="N96" i="92" s="1"/>
  <c r="P685" i="92"/>
  <c r="P96" i="92" s="1"/>
  <c r="C685" i="92"/>
  <c r="C96" i="92" s="1"/>
  <c r="G685" i="92"/>
  <c r="G96" i="92" s="1"/>
  <c r="J615" i="92"/>
  <c r="J86" i="92" s="1"/>
  <c r="F622" i="92"/>
  <c r="F87" i="92" s="1"/>
  <c r="H622" i="92"/>
  <c r="H87" i="92" s="1"/>
  <c r="J622" i="92"/>
  <c r="J87" i="92" s="1"/>
  <c r="G622" i="92"/>
  <c r="G87" i="92" s="1"/>
  <c r="I629" i="92"/>
  <c r="I88" i="92" s="1"/>
  <c r="I636" i="92"/>
  <c r="I89" i="92" s="1"/>
  <c r="G664" i="92"/>
  <c r="G93" i="92" s="1"/>
  <c r="I664" i="92"/>
  <c r="I93" i="92" s="1"/>
  <c r="C650" i="92"/>
  <c r="C91" i="92" s="1"/>
  <c r="D650" i="92"/>
  <c r="D91" i="92" s="1"/>
  <c r="D671" i="92"/>
  <c r="D94" i="92" s="1"/>
  <c r="C678" i="92"/>
  <c r="C95" i="92" s="1"/>
  <c r="D601" i="92"/>
  <c r="D84" i="92" s="1"/>
  <c r="F601" i="92"/>
  <c r="F84" i="92" s="1"/>
  <c r="H601" i="92"/>
  <c r="H84" i="92" s="1"/>
  <c r="J601" i="92"/>
  <c r="J84" i="92" s="1"/>
  <c r="L601" i="92"/>
  <c r="L84" i="92" s="1"/>
  <c r="N601" i="92"/>
  <c r="N84" i="92" s="1"/>
  <c r="P601" i="92"/>
  <c r="P84" i="92" s="1"/>
  <c r="D608" i="92"/>
  <c r="D85" i="92" s="1"/>
  <c r="F608" i="92"/>
  <c r="F85" i="92" s="1"/>
  <c r="H608" i="92"/>
  <c r="H85" i="92" s="1"/>
  <c r="J608" i="92"/>
  <c r="J85" i="92" s="1"/>
  <c r="L608" i="92"/>
  <c r="L85" i="92" s="1"/>
  <c r="N608" i="92"/>
  <c r="N85" i="92" s="1"/>
  <c r="P608" i="92"/>
  <c r="P85" i="92" s="1"/>
  <c r="C608" i="92"/>
  <c r="C85" i="92" s="1"/>
  <c r="G608" i="92"/>
  <c r="G85" i="92" s="1"/>
  <c r="K608" i="92"/>
  <c r="K85" i="92" s="1"/>
  <c r="O608" i="92"/>
  <c r="O85" i="92" s="1"/>
  <c r="C615" i="92"/>
  <c r="C86" i="92" s="1"/>
  <c r="E615" i="92"/>
  <c r="E86" i="92" s="1"/>
  <c r="G615" i="92"/>
  <c r="G86" i="92" s="1"/>
  <c r="I615" i="92"/>
  <c r="I86" i="92" s="1"/>
  <c r="K615" i="92"/>
  <c r="K86" i="92" s="1"/>
  <c r="M615" i="92"/>
  <c r="M86" i="92" s="1"/>
  <c r="O615" i="92"/>
  <c r="O86" i="92" s="1"/>
  <c r="Q615" i="92"/>
  <c r="Q86" i="92" s="1"/>
  <c r="D615" i="92"/>
  <c r="D86" i="92" s="1"/>
  <c r="H615" i="92"/>
  <c r="H86" i="92" s="1"/>
  <c r="L615" i="92"/>
  <c r="L86" i="92" s="1"/>
  <c r="P615" i="92"/>
  <c r="P86" i="92" s="1"/>
  <c r="D629" i="92"/>
  <c r="D88" i="92" s="1"/>
  <c r="F629" i="92"/>
  <c r="F88" i="92" s="1"/>
  <c r="H629" i="92"/>
  <c r="H88" i="92" s="1"/>
  <c r="J629" i="92"/>
  <c r="J88" i="92" s="1"/>
  <c r="L629" i="92"/>
  <c r="L88" i="92" s="1"/>
  <c r="N629" i="92"/>
  <c r="N88" i="92" s="1"/>
  <c r="P629" i="92"/>
  <c r="P88" i="92" s="1"/>
  <c r="C629" i="92"/>
  <c r="C88" i="92" s="1"/>
  <c r="D636" i="92"/>
  <c r="D89" i="92" s="1"/>
  <c r="F636" i="92"/>
  <c r="F89" i="92" s="1"/>
  <c r="H636" i="92"/>
  <c r="H89" i="92" s="1"/>
  <c r="J636" i="92"/>
  <c r="J89" i="92" s="1"/>
  <c r="L636" i="92"/>
  <c r="L89" i="92" s="1"/>
  <c r="N636" i="92"/>
  <c r="N89" i="92" s="1"/>
  <c r="P636" i="92"/>
  <c r="P89" i="92" s="1"/>
  <c r="C643" i="92"/>
  <c r="C90" i="92" s="1"/>
  <c r="E643" i="92"/>
  <c r="E90" i="92" s="1"/>
  <c r="G643" i="92"/>
  <c r="G90" i="92" s="1"/>
  <c r="I643" i="92"/>
  <c r="I90" i="92" s="1"/>
  <c r="D692" i="92"/>
  <c r="D97" i="92" s="1"/>
  <c r="K643" i="92"/>
  <c r="K90" i="92" s="1"/>
  <c r="M643" i="92"/>
  <c r="M90" i="92" s="1"/>
  <c r="O643" i="92"/>
  <c r="O90" i="92" s="1"/>
  <c r="Q643" i="92"/>
  <c r="Q90" i="92" s="1"/>
  <c r="D699" i="92"/>
  <c r="D98" i="92" s="1"/>
  <c r="F692" i="92"/>
  <c r="F97" i="92" s="1"/>
  <c r="H692" i="92"/>
  <c r="H97" i="92" s="1"/>
  <c r="J692" i="92"/>
  <c r="J97" i="92" s="1"/>
  <c r="L692" i="92"/>
  <c r="L97" i="92" s="1"/>
  <c r="N692" i="92"/>
  <c r="N97" i="92" s="1"/>
  <c r="P692" i="92"/>
  <c r="P97" i="92" s="1"/>
  <c r="Q594" i="92"/>
  <c r="Q83" i="92" s="1"/>
  <c r="P594" i="92"/>
  <c r="P83" i="92" s="1"/>
  <c r="O594" i="92"/>
  <c r="O83" i="92" s="1"/>
  <c r="N594" i="92"/>
  <c r="N83" i="92" s="1"/>
  <c r="M594" i="92"/>
  <c r="M83" i="92" s="1"/>
  <c r="L594" i="92"/>
  <c r="L83" i="92" s="1"/>
  <c r="K594" i="92"/>
  <c r="K83" i="92" s="1"/>
  <c r="J594" i="92"/>
  <c r="J83" i="92" s="1"/>
  <c r="I594" i="92"/>
  <c r="I83" i="92" s="1"/>
  <c r="H594" i="92"/>
  <c r="H83" i="92" s="1"/>
  <c r="G594" i="92"/>
  <c r="G83" i="92" s="1"/>
  <c r="F594" i="92"/>
  <c r="F83" i="92" s="1"/>
  <c r="E594" i="92"/>
  <c r="E83" i="92" s="1"/>
  <c r="D594" i="92"/>
  <c r="D83" i="92" s="1"/>
  <c r="C594" i="92"/>
  <c r="C83" i="92" s="1"/>
  <c r="Q586" i="92"/>
  <c r="P586" i="92"/>
  <c r="O586" i="92"/>
  <c r="N586" i="92"/>
  <c r="M586" i="92"/>
  <c r="L586" i="92"/>
  <c r="K586" i="92"/>
  <c r="J586" i="92"/>
  <c r="I586" i="92"/>
  <c r="H586" i="92"/>
  <c r="G586" i="92"/>
  <c r="F586" i="92"/>
  <c r="E586" i="92"/>
  <c r="D586" i="92"/>
  <c r="C586" i="92"/>
  <c r="Q585" i="92"/>
  <c r="P585" i="92"/>
  <c r="O585" i="92"/>
  <c r="N585" i="92"/>
  <c r="M585" i="92"/>
  <c r="L585" i="92"/>
  <c r="K585" i="92"/>
  <c r="J585" i="92"/>
  <c r="I585" i="92"/>
  <c r="H585" i="92"/>
  <c r="G585" i="92"/>
  <c r="F585" i="92"/>
  <c r="E585" i="92"/>
  <c r="D585" i="92"/>
  <c r="C585" i="92"/>
  <c r="Q584" i="92"/>
  <c r="P584" i="92"/>
  <c r="O584" i="92"/>
  <c r="N584" i="92"/>
  <c r="M584" i="92"/>
  <c r="L584" i="92"/>
  <c r="K584" i="92"/>
  <c r="J584" i="92"/>
  <c r="I584" i="92"/>
  <c r="H584" i="92"/>
  <c r="G584" i="92"/>
  <c r="F584" i="92"/>
  <c r="E584" i="92"/>
  <c r="D584" i="92"/>
  <c r="C584" i="92"/>
  <c r="Q583" i="92"/>
  <c r="P583" i="92"/>
  <c r="O583" i="92"/>
  <c r="N583" i="92"/>
  <c r="M583" i="92"/>
  <c r="L583" i="92"/>
  <c r="K583" i="92"/>
  <c r="J583" i="92"/>
  <c r="I583" i="92"/>
  <c r="H583" i="92"/>
  <c r="G583" i="92"/>
  <c r="F583" i="92"/>
  <c r="E583" i="92"/>
  <c r="D583" i="92"/>
  <c r="C583" i="92"/>
  <c r="Q582" i="92"/>
  <c r="P582" i="92"/>
  <c r="O582" i="92"/>
  <c r="N582" i="92"/>
  <c r="M582" i="92"/>
  <c r="L582" i="92"/>
  <c r="K582" i="92"/>
  <c r="J582" i="92"/>
  <c r="I582" i="92"/>
  <c r="H582" i="92"/>
  <c r="G582" i="92"/>
  <c r="F582" i="92"/>
  <c r="E582" i="92"/>
  <c r="D582" i="92"/>
  <c r="C582" i="92"/>
  <c r="Q581" i="92"/>
  <c r="P581" i="92"/>
  <c r="O581" i="92"/>
  <c r="N581" i="92"/>
  <c r="M581" i="92"/>
  <c r="L581" i="92"/>
  <c r="K581" i="92"/>
  <c r="J581" i="92"/>
  <c r="I581" i="92"/>
  <c r="H581" i="92"/>
  <c r="G581" i="92"/>
  <c r="F581" i="92"/>
  <c r="E581" i="92"/>
  <c r="D581" i="92"/>
  <c r="C581" i="92"/>
  <c r="Q587" i="92" l="1"/>
  <c r="Q82" i="92" s="1"/>
  <c r="O587" i="92"/>
  <c r="O82" i="92" s="1"/>
  <c r="E587" i="92"/>
  <c r="E82" i="92" s="1"/>
  <c r="I587" i="92"/>
  <c r="I82" i="92" s="1"/>
  <c r="K587" i="92"/>
  <c r="K82" i="92" s="1"/>
  <c r="N587" i="92"/>
  <c r="N82" i="92" s="1"/>
  <c r="P587" i="92"/>
  <c r="P82" i="92" s="1"/>
  <c r="G587" i="92"/>
  <c r="G82" i="92" s="1"/>
  <c r="F587" i="92"/>
  <c r="F82" i="92" s="1"/>
  <c r="J587" i="92"/>
  <c r="J82" i="92" s="1"/>
  <c r="L587" i="92"/>
  <c r="L82" i="92" s="1"/>
  <c r="D587" i="92"/>
  <c r="D82" i="92" s="1"/>
  <c r="M587" i="92"/>
  <c r="M82" i="92" s="1"/>
  <c r="C587" i="92"/>
  <c r="C82" i="92" s="1"/>
  <c r="H587" i="92"/>
  <c r="H82" i="92" s="1"/>
  <c r="Q579" i="92"/>
  <c r="P579" i="92"/>
  <c r="O579" i="92"/>
  <c r="N579" i="92"/>
  <c r="M579" i="92"/>
  <c r="L579" i="92"/>
  <c r="K579" i="92"/>
  <c r="J579" i="92"/>
  <c r="I579" i="92"/>
  <c r="H579" i="92"/>
  <c r="G579" i="92"/>
  <c r="F579" i="92"/>
  <c r="E579" i="92"/>
  <c r="D579" i="92"/>
  <c r="C579" i="92"/>
  <c r="Q578" i="92"/>
  <c r="P578" i="92"/>
  <c r="O578" i="92"/>
  <c r="N578" i="92"/>
  <c r="M578" i="92"/>
  <c r="L578" i="92"/>
  <c r="K578" i="92"/>
  <c r="J578" i="92"/>
  <c r="I578" i="92"/>
  <c r="H578" i="92"/>
  <c r="G578" i="92"/>
  <c r="F578" i="92"/>
  <c r="E578" i="92"/>
  <c r="D578" i="92"/>
  <c r="C578" i="92"/>
  <c r="Q577" i="92"/>
  <c r="P577" i="92"/>
  <c r="O577" i="92"/>
  <c r="N577" i="92"/>
  <c r="M577" i="92"/>
  <c r="L577" i="92"/>
  <c r="K577" i="92"/>
  <c r="J577" i="92"/>
  <c r="I577" i="92"/>
  <c r="H577" i="92"/>
  <c r="G577" i="92"/>
  <c r="F577" i="92"/>
  <c r="E577" i="92"/>
  <c r="D577" i="92"/>
  <c r="C577" i="92"/>
  <c r="Q576" i="92"/>
  <c r="P576" i="92"/>
  <c r="O576" i="92"/>
  <c r="N576" i="92"/>
  <c r="M576" i="92"/>
  <c r="L576" i="92"/>
  <c r="K576" i="92"/>
  <c r="J576" i="92"/>
  <c r="I576" i="92"/>
  <c r="H576" i="92"/>
  <c r="G576" i="92"/>
  <c r="F576" i="92"/>
  <c r="E576" i="92"/>
  <c r="D576" i="92"/>
  <c r="C576" i="92"/>
  <c r="Q575" i="92"/>
  <c r="P575" i="92"/>
  <c r="O575" i="92"/>
  <c r="N575" i="92"/>
  <c r="M575" i="92"/>
  <c r="L575" i="92"/>
  <c r="K575" i="92"/>
  <c r="J575" i="92"/>
  <c r="I575" i="92"/>
  <c r="H575" i="92"/>
  <c r="G575" i="92"/>
  <c r="F575" i="92"/>
  <c r="E575" i="92"/>
  <c r="D575" i="92"/>
  <c r="C575" i="92"/>
  <c r="Q574" i="92"/>
  <c r="P574" i="92"/>
  <c r="O574" i="92"/>
  <c r="N574" i="92"/>
  <c r="M574" i="92"/>
  <c r="L574" i="92"/>
  <c r="K574" i="92"/>
  <c r="J574" i="92"/>
  <c r="I574" i="92"/>
  <c r="H574" i="92"/>
  <c r="G574" i="92"/>
  <c r="F574" i="92"/>
  <c r="E574" i="92"/>
  <c r="D574" i="92"/>
  <c r="C574" i="92"/>
  <c r="Q580" i="92" l="1"/>
  <c r="Q81" i="92" s="1"/>
  <c r="Q101" i="92" s="1"/>
  <c r="P580" i="92"/>
  <c r="P81" i="92" s="1"/>
  <c r="P101" i="92" s="1"/>
  <c r="O580" i="92"/>
  <c r="O81" i="92" s="1"/>
  <c r="O101" i="92" s="1"/>
  <c r="N580" i="92"/>
  <c r="N81" i="92" s="1"/>
  <c r="N101" i="92" s="1"/>
  <c r="E580" i="92"/>
  <c r="E81" i="92" s="1"/>
  <c r="E101" i="92" s="1"/>
  <c r="M580" i="92"/>
  <c r="M81" i="92" s="1"/>
  <c r="M101" i="92" s="1"/>
  <c r="D580" i="92"/>
  <c r="D81" i="92" s="1"/>
  <c r="D101" i="92" s="1"/>
  <c r="J580" i="92"/>
  <c r="J81" i="92" s="1"/>
  <c r="J101" i="92" s="1"/>
  <c r="L580" i="92"/>
  <c r="L81" i="92" s="1"/>
  <c r="L101" i="92" s="1"/>
  <c r="K580" i="92"/>
  <c r="K81" i="92" s="1"/>
  <c r="K101" i="92" s="1"/>
  <c r="G580" i="92"/>
  <c r="G81" i="92" s="1"/>
  <c r="G101" i="92" s="1"/>
  <c r="F580" i="92"/>
  <c r="F81" i="92" s="1"/>
  <c r="F101" i="92" s="1"/>
  <c r="H580" i="92"/>
  <c r="H81" i="92" s="1"/>
  <c r="H101" i="92" s="1"/>
  <c r="C580" i="92"/>
  <c r="C81" i="92" s="1"/>
  <c r="C101" i="92" s="1"/>
  <c r="I580" i="92"/>
  <c r="I81" i="92" s="1"/>
  <c r="I101" i="92" s="1"/>
  <c r="C567" i="92"/>
  <c r="Q572" i="92"/>
  <c r="P572" i="92"/>
  <c r="O572" i="92"/>
  <c r="N572" i="92"/>
  <c r="M572" i="92"/>
  <c r="L572" i="92"/>
  <c r="K572" i="92"/>
  <c r="J572" i="92"/>
  <c r="I572" i="92"/>
  <c r="H572" i="92"/>
  <c r="G572" i="92"/>
  <c r="F572" i="92"/>
  <c r="E572" i="92"/>
  <c r="D572" i="92"/>
  <c r="C572" i="92"/>
  <c r="Q571" i="92"/>
  <c r="P571" i="92"/>
  <c r="O571" i="92"/>
  <c r="N571" i="92"/>
  <c r="M571" i="92"/>
  <c r="L571" i="92"/>
  <c r="K571" i="92"/>
  <c r="J571" i="92"/>
  <c r="I571" i="92"/>
  <c r="H571" i="92"/>
  <c r="G571" i="92"/>
  <c r="F571" i="92"/>
  <c r="E571" i="92"/>
  <c r="D571" i="92"/>
  <c r="C571" i="92"/>
  <c r="Q570" i="92"/>
  <c r="P570" i="92"/>
  <c r="O570" i="92"/>
  <c r="N570" i="92"/>
  <c r="M570" i="92"/>
  <c r="L570" i="92"/>
  <c r="K570" i="92"/>
  <c r="J570" i="92"/>
  <c r="I570" i="92"/>
  <c r="H570" i="92"/>
  <c r="G570" i="92"/>
  <c r="F570" i="92"/>
  <c r="E570" i="92"/>
  <c r="D570" i="92"/>
  <c r="C570" i="92"/>
  <c r="Q569" i="92"/>
  <c r="P569" i="92"/>
  <c r="O569" i="92"/>
  <c r="N569" i="92"/>
  <c r="M569" i="92"/>
  <c r="L569" i="92"/>
  <c r="K569" i="92"/>
  <c r="J569" i="92"/>
  <c r="I569" i="92"/>
  <c r="H569" i="92"/>
  <c r="G569" i="92"/>
  <c r="F569" i="92"/>
  <c r="E569" i="92"/>
  <c r="D569" i="92"/>
  <c r="C569" i="92"/>
  <c r="Q568" i="92"/>
  <c r="P568" i="92"/>
  <c r="O568" i="92"/>
  <c r="N568" i="92"/>
  <c r="M568" i="92"/>
  <c r="L568" i="92"/>
  <c r="K568" i="92"/>
  <c r="J568" i="92"/>
  <c r="I568" i="92"/>
  <c r="H568" i="92"/>
  <c r="G568" i="92"/>
  <c r="F568" i="92"/>
  <c r="E568" i="92"/>
  <c r="D568" i="92"/>
  <c r="C568" i="92"/>
  <c r="Q567" i="92"/>
  <c r="P567" i="92"/>
  <c r="O567" i="92"/>
  <c r="N567" i="92"/>
  <c r="M567" i="92"/>
  <c r="L567" i="92"/>
  <c r="K567" i="92"/>
  <c r="J567" i="92"/>
  <c r="I567" i="92"/>
  <c r="H567" i="92"/>
  <c r="G567" i="92"/>
  <c r="F567" i="92"/>
  <c r="E567" i="92"/>
  <c r="D567" i="92"/>
  <c r="Q565" i="92"/>
  <c r="P565" i="92"/>
  <c r="O565" i="92"/>
  <c r="N565" i="92"/>
  <c r="M565" i="92"/>
  <c r="L565" i="92"/>
  <c r="K565" i="92"/>
  <c r="J565" i="92"/>
  <c r="I565" i="92"/>
  <c r="H565" i="92"/>
  <c r="G565" i="92"/>
  <c r="F565" i="92"/>
  <c r="E565" i="92"/>
  <c r="D565" i="92"/>
  <c r="C565" i="92"/>
  <c r="Q564" i="92"/>
  <c r="P564" i="92"/>
  <c r="O564" i="92"/>
  <c r="N564" i="92"/>
  <c r="M564" i="92"/>
  <c r="L564" i="92"/>
  <c r="K564" i="92"/>
  <c r="J564" i="92"/>
  <c r="I564" i="92"/>
  <c r="H564" i="92"/>
  <c r="G564" i="92"/>
  <c r="F564" i="92"/>
  <c r="E564" i="92"/>
  <c r="D564" i="92"/>
  <c r="C564" i="92"/>
  <c r="Q563" i="92"/>
  <c r="P563" i="92"/>
  <c r="O563" i="92"/>
  <c r="N563" i="92"/>
  <c r="M563" i="92"/>
  <c r="L563" i="92"/>
  <c r="K563" i="92"/>
  <c r="J563" i="92"/>
  <c r="I563" i="92"/>
  <c r="H563" i="92"/>
  <c r="G563" i="92"/>
  <c r="F563" i="92"/>
  <c r="E563" i="92"/>
  <c r="D563" i="92"/>
  <c r="C563" i="92"/>
  <c r="Q562" i="92"/>
  <c r="P562" i="92"/>
  <c r="O562" i="92"/>
  <c r="N562" i="92"/>
  <c r="M562" i="92"/>
  <c r="L562" i="92"/>
  <c r="K562" i="92"/>
  <c r="J562" i="92"/>
  <c r="I562" i="92"/>
  <c r="H562" i="92"/>
  <c r="G562" i="92"/>
  <c r="F562" i="92"/>
  <c r="E562" i="92"/>
  <c r="D562" i="92"/>
  <c r="C562" i="92"/>
  <c r="Q561" i="92"/>
  <c r="P561" i="92"/>
  <c r="O561" i="92"/>
  <c r="N561" i="92"/>
  <c r="M561" i="92"/>
  <c r="L561" i="92"/>
  <c r="K561" i="92"/>
  <c r="J561" i="92"/>
  <c r="I561" i="92"/>
  <c r="H561" i="92"/>
  <c r="G561" i="92"/>
  <c r="F561" i="92"/>
  <c r="E561" i="92"/>
  <c r="D561" i="92"/>
  <c r="C561" i="92"/>
  <c r="Q560" i="92"/>
  <c r="P560" i="92"/>
  <c r="O560" i="92"/>
  <c r="N560" i="92"/>
  <c r="M560" i="92"/>
  <c r="L560" i="92"/>
  <c r="K560" i="92"/>
  <c r="J560" i="92"/>
  <c r="I560" i="92"/>
  <c r="H560" i="92"/>
  <c r="G560" i="92"/>
  <c r="F560" i="92"/>
  <c r="E560" i="92"/>
  <c r="D560" i="92"/>
  <c r="C560" i="92"/>
  <c r="Q558" i="92"/>
  <c r="P558" i="92"/>
  <c r="O558" i="92"/>
  <c r="N558" i="92"/>
  <c r="M558" i="92"/>
  <c r="L558" i="92"/>
  <c r="K558" i="92"/>
  <c r="J558" i="92"/>
  <c r="I558" i="92"/>
  <c r="H558" i="92"/>
  <c r="G558" i="92"/>
  <c r="F558" i="92"/>
  <c r="E558" i="92"/>
  <c r="D558" i="92"/>
  <c r="C558" i="92"/>
  <c r="Q557" i="92"/>
  <c r="P557" i="92"/>
  <c r="O557" i="92"/>
  <c r="N557" i="92"/>
  <c r="M557" i="92"/>
  <c r="L557" i="92"/>
  <c r="K557" i="92"/>
  <c r="J557" i="92"/>
  <c r="I557" i="92"/>
  <c r="H557" i="92"/>
  <c r="G557" i="92"/>
  <c r="F557" i="92"/>
  <c r="E557" i="92"/>
  <c r="D557" i="92"/>
  <c r="C557" i="92"/>
  <c r="Q556" i="92"/>
  <c r="P556" i="92"/>
  <c r="O556" i="92"/>
  <c r="N556" i="92"/>
  <c r="M556" i="92"/>
  <c r="L556" i="92"/>
  <c r="K556" i="92"/>
  <c r="J556" i="92"/>
  <c r="I556" i="92"/>
  <c r="H556" i="92"/>
  <c r="G556" i="92"/>
  <c r="F556" i="92"/>
  <c r="E556" i="92"/>
  <c r="D556" i="92"/>
  <c r="C556" i="92"/>
  <c r="Q555" i="92"/>
  <c r="P555" i="92"/>
  <c r="O555" i="92"/>
  <c r="N555" i="92"/>
  <c r="M555" i="92"/>
  <c r="L555" i="92"/>
  <c r="K555" i="92"/>
  <c r="J555" i="92"/>
  <c r="I555" i="92"/>
  <c r="H555" i="92"/>
  <c r="G555" i="92"/>
  <c r="F555" i="92"/>
  <c r="E555" i="92"/>
  <c r="D555" i="92"/>
  <c r="C555" i="92"/>
  <c r="Q554" i="92"/>
  <c r="P554" i="92"/>
  <c r="O554" i="92"/>
  <c r="N554" i="92"/>
  <c r="M554" i="92"/>
  <c r="L554" i="92"/>
  <c r="K554" i="92"/>
  <c r="J554" i="92"/>
  <c r="I554" i="92"/>
  <c r="H554" i="92"/>
  <c r="G554" i="92"/>
  <c r="F554" i="92"/>
  <c r="E554" i="92"/>
  <c r="D554" i="92"/>
  <c r="C554" i="92"/>
  <c r="Q553" i="92"/>
  <c r="P553" i="92"/>
  <c r="O553" i="92"/>
  <c r="N553" i="92"/>
  <c r="M553" i="92"/>
  <c r="L553" i="92"/>
  <c r="K553" i="92"/>
  <c r="J553" i="92"/>
  <c r="I553" i="92"/>
  <c r="H553" i="92"/>
  <c r="G553" i="92"/>
  <c r="F553" i="92"/>
  <c r="E553" i="92"/>
  <c r="D553" i="92"/>
  <c r="C553" i="92"/>
  <c r="Q551" i="92"/>
  <c r="P551" i="92"/>
  <c r="O551" i="92"/>
  <c r="N551" i="92"/>
  <c r="M551" i="92"/>
  <c r="L551" i="92"/>
  <c r="K551" i="92"/>
  <c r="J551" i="92"/>
  <c r="I551" i="92"/>
  <c r="H551" i="92"/>
  <c r="G551" i="92"/>
  <c r="F551" i="92"/>
  <c r="E551" i="92"/>
  <c r="D551" i="92"/>
  <c r="C551" i="92"/>
  <c r="Q550" i="92"/>
  <c r="P550" i="92"/>
  <c r="O550" i="92"/>
  <c r="N550" i="92"/>
  <c r="M550" i="92"/>
  <c r="L550" i="92"/>
  <c r="K550" i="92"/>
  <c r="J550" i="92"/>
  <c r="I550" i="92"/>
  <c r="H550" i="92"/>
  <c r="G550" i="92"/>
  <c r="F550" i="92"/>
  <c r="E550" i="92"/>
  <c r="D550" i="92"/>
  <c r="C550" i="92"/>
  <c r="Q549" i="92"/>
  <c r="P549" i="92"/>
  <c r="O549" i="92"/>
  <c r="N549" i="92"/>
  <c r="M549" i="92"/>
  <c r="L549" i="92"/>
  <c r="K549" i="92"/>
  <c r="J549" i="92"/>
  <c r="I549" i="92"/>
  <c r="H549" i="92"/>
  <c r="G549" i="92"/>
  <c r="F549" i="92"/>
  <c r="E549" i="92"/>
  <c r="D549" i="92"/>
  <c r="C549" i="92"/>
  <c r="Q548" i="92"/>
  <c r="P548" i="92"/>
  <c r="O548" i="92"/>
  <c r="N548" i="92"/>
  <c r="M548" i="92"/>
  <c r="L548" i="92"/>
  <c r="K548" i="92"/>
  <c r="J548" i="92"/>
  <c r="I548" i="92"/>
  <c r="H548" i="92"/>
  <c r="G548" i="92"/>
  <c r="F548" i="92"/>
  <c r="E548" i="92"/>
  <c r="D548" i="92"/>
  <c r="C548" i="92"/>
  <c r="Q547" i="92"/>
  <c r="P547" i="92"/>
  <c r="O547" i="92"/>
  <c r="N547" i="92"/>
  <c r="M547" i="92"/>
  <c r="L547" i="92"/>
  <c r="K547" i="92"/>
  <c r="J547" i="92"/>
  <c r="I547" i="92"/>
  <c r="H547" i="92"/>
  <c r="G547" i="92"/>
  <c r="F547" i="92"/>
  <c r="E547" i="92"/>
  <c r="D547" i="92"/>
  <c r="C547" i="92"/>
  <c r="Q546" i="92"/>
  <c r="P546" i="92"/>
  <c r="O546" i="92"/>
  <c r="N546" i="92"/>
  <c r="M546" i="92"/>
  <c r="L546" i="92"/>
  <c r="K546" i="92"/>
  <c r="J546" i="92"/>
  <c r="I546" i="92"/>
  <c r="H546" i="92"/>
  <c r="G546" i="92"/>
  <c r="F546" i="92"/>
  <c r="E546" i="92"/>
  <c r="D546" i="92"/>
  <c r="C546" i="92"/>
  <c r="Q544" i="92"/>
  <c r="P544" i="92"/>
  <c r="O544" i="92"/>
  <c r="N544" i="92"/>
  <c r="M544" i="92"/>
  <c r="L544" i="92"/>
  <c r="K544" i="92"/>
  <c r="J544" i="92"/>
  <c r="I544" i="92"/>
  <c r="H544" i="92"/>
  <c r="G544" i="92"/>
  <c r="F544" i="92"/>
  <c r="E544" i="92"/>
  <c r="D544" i="92"/>
  <c r="C544" i="92"/>
  <c r="Q543" i="92"/>
  <c r="P543" i="92"/>
  <c r="O543" i="92"/>
  <c r="N543" i="92"/>
  <c r="M543" i="92"/>
  <c r="L543" i="92"/>
  <c r="K543" i="92"/>
  <c r="J543" i="92"/>
  <c r="I543" i="92"/>
  <c r="H543" i="92"/>
  <c r="G543" i="92"/>
  <c r="F543" i="92"/>
  <c r="E543" i="92"/>
  <c r="D543" i="92"/>
  <c r="C543" i="92"/>
  <c r="Q542" i="92"/>
  <c r="P542" i="92"/>
  <c r="O542" i="92"/>
  <c r="N542" i="92"/>
  <c r="M542" i="92"/>
  <c r="L542" i="92"/>
  <c r="K542" i="92"/>
  <c r="J542" i="92"/>
  <c r="I542" i="92"/>
  <c r="H542" i="92"/>
  <c r="G542" i="92"/>
  <c r="F542" i="92"/>
  <c r="E542" i="92"/>
  <c r="D542" i="92"/>
  <c r="C542" i="92"/>
  <c r="Q541" i="92"/>
  <c r="P541" i="92"/>
  <c r="O541" i="92"/>
  <c r="N541" i="92"/>
  <c r="M541" i="92"/>
  <c r="L541" i="92"/>
  <c r="K541" i="92"/>
  <c r="J541" i="92"/>
  <c r="I541" i="92"/>
  <c r="H541" i="92"/>
  <c r="G541" i="92"/>
  <c r="F541" i="92"/>
  <c r="E541" i="92"/>
  <c r="D541" i="92"/>
  <c r="C541" i="92"/>
  <c r="Q540" i="92"/>
  <c r="P540" i="92"/>
  <c r="O540" i="92"/>
  <c r="N540" i="92"/>
  <c r="M540" i="92"/>
  <c r="L540" i="92"/>
  <c r="K540" i="92"/>
  <c r="J540" i="92"/>
  <c r="I540" i="92"/>
  <c r="H540" i="92"/>
  <c r="G540" i="92"/>
  <c r="F540" i="92"/>
  <c r="E540" i="92"/>
  <c r="D540" i="92"/>
  <c r="C540" i="92"/>
  <c r="Q539" i="92"/>
  <c r="P539" i="92"/>
  <c r="O539" i="92"/>
  <c r="N539" i="92"/>
  <c r="M539" i="92"/>
  <c r="L539" i="92"/>
  <c r="K539" i="92"/>
  <c r="J539" i="92"/>
  <c r="I539" i="92"/>
  <c r="H539" i="92"/>
  <c r="G539" i="92"/>
  <c r="F539" i="92"/>
  <c r="E539" i="92"/>
  <c r="D539" i="92"/>
  <c r="C539" i="92"/>
  <c r="Q537" i="92"/>
  <c r="P537" i="92"/>
  <c r="O537" i="92"/>
  <c r="N537" i="92"/>
  <c r="M537" i="92"/>
  <c r="L537" i="92"/>
  <c r="K537" i="92"/>
  <c r="J537" i="92"/>
  <c r="I537" i="92"/>
  <c r="H537" i="92"/>
  <c r="G537" i="92"/>
  <c r="F537" i="92"/>
  <c r="E537" i="92"/>
  <c r="D537" i="92"/>
  <c r="C537" i="92"/>
  <c r="Q536" i="92"/>
  <c r="P536" i="92"/>
  <c r="O536" i="92"/>
  <c r="N536" i="92"/>
  <c r="M536" i="92"/>
  <c r="L536" i="92"/>
  <c r="K536" i="92"/>
  <c r="J536" i="92"/>
  <c r="I536" i="92"/>
  <c r="H536" i="92"/>
  <c r="G536" i="92"/>
  <c r="F536" i="92"/>
  <c r="E536" i="92"/>
  <c r="D536" i="92"/>
  <c r="C536" i="92"/>
  <c r="Q535" i="92"/>
  <c r="P535" i="92"/>
  <c r="O535" i="92"/>
  <c r="N535" i="92"/>
  <c r="M535" i="92"/>
  <c r="L535" i="92"/>
  <c r="K535" i="92"/>
  <c r="J535" i="92"/>
  <c r="I535" i="92"/>
  <c r="H535" i="92"/>
  <c r="G535" i="92"/>
  <c r="F535" i="92"/>
  <c r="E535" i="92"/>
  <c r="D535" i="92"/>
  <c r="C535" i="92"/>
  <c r="Q534" i="92"/>
  <c r="P534" i="92"/>
  <c r="O534" i="92"/>
  <c r="N534" i="92"/>
  <c r="M534" i="92"/>
  <c r="L534" i="92"/>
  <c r="K534" i="92"/>
  <c r="J534" i="92"/>
  <c r="I534" i="92"/>
  <c r="H534" i="92"/>
  <c r="G534" i="92"/>
  <c r="F534" i="92"/>
  <c r="E534" i="92"/>
  <c r="D534" i="92"/>
  <c r="C534" i="92"/>
  <c r="Q533" i="92"/>
  <c r="P533" i="92"/>
  <c r="O533" i="92"/>
  <c r="N533" i="92"/>
  <c r="M533" i="92"/>
  <c r="L533" i="92"/>
  <c r="K533" i="92"/>
  <c r="J533" i="92"/>
  <c r="I533" i="92"/>
  <c r="H533" i="92"/>
  <c r="G533" i="92"/>
  <c r="F533" i="92"/>
  <c r="E533" i="92"/>
  <c r="D533" i="92"/>
  <c r="C533" i="92"/>
  <c r="Q532" i="92"/>
  <c r="P532" i="92"/>
  <c r="O532" i="92"/>
  <c r="N532" i="92"/>
  <c r="M532" i="92"/>
  <c r="L532" i="92"/>
  <c r="K532" i="92"/>
  <c r="J532" i="92"/>
  <c r="I532" i="92"/>
  <c r="H532" i="92"/>
  <c r="G532" i="92"/>
  <c r="F532" i="92"/>
  <c r="E532" i="92"/>
  <c r="D532" i="92"/>
  <c r="C532" i="92"/>
  <c r="Q530" i="92"/>
  <c r="P530" i="92"/>
  <c r="O530" i="92"/>
  <c r="N530" i="92"/>
  <c r="M530" i="92"/>
  <c r="L530" i="92"/>
  <c r="K530" i="92"/>
  <c r="J530" i="92"/>
  <c r="I530" i="92"/>
  <c r="H530" i="92"/>
  <c r="G530" i="92"/>
  <c r="F530" i="92"/>
  <c r="E530" i="92"/>
  <c r="D530" i="92"/>
  <c r="C530" i="92"/>
  <c r="Q529" i="92"/>
  <c r="P529" i="92"/>
  <c r="O529" i="92"/>
  <c r="N529" i="92"/>
  <c r="M529" i="92"/>
  <c r="L529" i="92"/>
  <c r="K529" i="92"/>
  <c r="J529" i="92"/>
  <c r="I529" i="92"/>
  <c r="H529" i="92"/>
  <c r="G529" i="92"/>
  <c r="F529" i="92"/>
  <c r="E529" i="92"/>
  <c r="D529" i="92"/>
  <c r="C529" i="92"/>
  <c r="Q528" i="92"/>
  <c r="P528" i="92"/>
  <c r="O528" i="92"/>
  <c r="N528" i="92"/>
  <c r="M528" i="92"/>
  <c r="L528" i="92"/>
  <c r="K528" i="92"/>
  <c r="J528" i="92"/>
  <c r="I528" i="92"/>
  <c r="H528" i="92"/>
  <c r="G528" i="92"/>
  <c r="F528" i="92"/>
  <c r="E528" i="92"/>
  <c r="D528" i="92"/>
  <c r="C528" i="92"/>
  <c r="Q527" i="92"/>
  <c r="P527" i="92"/>
  <c r="O527" i="92"/>
  <c r="N527" i="92"/>
  <c r="M527" i="92"/>
  <c r="L527" i="92"/>
  <c r="K527" i="92"/>
  <c r="J527" i="92"/>
  <c r="I527" i="92"/>
  <c r="H527" i="92"/>
  <c r="G527" i="92"/>
  <c r="F527" i="92"/>
  <c r="E527" i="92"/>
  <c r="D527" i="92"/>
  <c r="C527" i="92"/>
  <c r="Q526" i="92"/>
  <c r="P526" i="92"/>
  <c r="O526" i="92"/>
  <c r="N526" i="92"/>
  <c r="M526" i="92"/>
  <c r="L526" i="92"/>
  <c r="K526" i="92"/>
  <c r="J526" i="92"/>
  <c r="I526" i="92"/>
  <c r="H526" i="92"/>
  <c r="G526" i="92"/>
  <c r="F526" i="92"/>
  <c r="E526" i="92"/>
  <c r="D526" i="92"/>
  <c r="C526" i="92"/>
  <c r="Q525" i="92"/>
  <c r="P525" i="92"/>
  <c r="O525" i="92"/>
  <c r="N525" i="92"/>
  <c r="M525" i="92"/>
  <c r="L525" i="92"/>
  <c r="K525" i="92"/>
  <c r="J525" i="92"/>
  <c r="I525" i="92"/>
  <c r="H525" i="92"/>
  <c r="G525" i="92"/>
  <c r="F525" i="92"/>
  <c r="E525" i="92"/>
  <c r="D525" i="92"/>
  <c r="C525" i="92"/>
  <c r="Q523" i="92"/>
  <c r="P523" i="92"/>
  <c r="O523" i="92"/>
  <c r="N523" i="92"/>
  <c r="M523" i="92"/>
  <c r="L523" i="92"/>
  <c r="K523" i="92"/>
  <c r="J523" i="92"/>
  <c r="I523" i="92"/>
  <c r="H523" i="92"/>
  <c r="G523" i="92"/>
  <c r="F523" i="92"/>
  <c r="E523" i="92"/>
  <c r="D523" i="92"/>
  <c r="C523" i="92"/>
  <c r="Q522" i="92"/>
  <c r="P522" i="92"/>
  <c r="O522" i="92"/>
  <c r="N522" i="92"/>
  <c r="M522" i="92"/>
  <c r="L522" i="92"/>
  <c r="K522" i="92"/>
  <c r="J522" i="92"/>
  <c r="I522" i="92"/>
  <c r="H522" i="92"/>
  <c r="G522" i="92"/>
  <c r="F522" i="92"/>
  <c r="E522" i="92"/>
  <c r="D522" i="92"/>
  <c r="C522" i="92"/>
  <c r="Q521" i="92"/>
  <c r="P521" i="92"/>
  <c r="O521" i="92"/>
  <c r="N521" i="92"/>
  <c r="M521" i="92"/>
  <c r="L521" i="92"/>
  <c r="K521" i="92"/>
  <c r="J521" i="92"/>
  <c r="I521" i="92"/>
  <c r="H521" i="92"/>
  <c r="G521" i="92"/>
  <c r="F521" i="92"/>
  <c r="E521" i="92"/>
  <c r="D521" i="92"/>
  <c r="C521" i="92"/>
  <c r="Q520" i="92"/>
  <c r="P520" i="92"/>
  <c r="O520" i="92"/>
  <c r="N520" i="92"/>
  <c r="M520" i="92"/>
  <c r="L520" i="92"/>
  <c r="K520" i="92"/>
  <c r="J520" i="92"/>
  <c r="I520" i="92"/>
  <c r="H520" i="92"/>
  <c r="G520" i="92"/>
  <c r="F520" i="92"/>
  <c r="E520" i="92"/>
  <c r="D520" i="92"/>
  <c r="C520" i="92"/>
  <c r="Q519" i="92"/>
  <c r="P519" i="92"/>
  <c r="O519" i="92"/>
  <c r="N519" i="92"/>
  <c r="M519" i="92"/>
  <c r="L519" i="92"/>
  <c r="K519" i="92"/>
  <c r="J519" i="92"/>
  <c r="I519" i="92"/>
  <c r="H519" i="92"/>
  <c r="G519" i="92"/>
  <c r="F519" i="92"/>
  <c r="E519" i="92"/>
  <c r="D519" i="92"/>
  <c r="C519" i="92"/>
  <c r="Q518" i="92"/>
  <c r="P518" i="92"/>
  <c r="O518" i="92"/>
  <c r="N518" i="92"/>
  <c r="M518" i="92"/>
  <c r="L518" i="92"/>
  <c r="K518" i="92"/>
  <c r="J518" i="92"/>
  <c r="I518" i="92"/>
  <c r="H518" i="92"/>
  <c r="G518" i="92"/>
  <c r="F518" i="92"/>
  <c r="E518" i="92"/>
  <c r="D518" i="92"/>
  <c r="C518" i="92"/>
  <c r="Q516" i="92"/>
  <c r="P516" i="92"/>
  <c r="O516" i="92"/>
  <c r="N516" i="92"/>
  <c r="M516" i="92"/>
  <c r="L516" i="92"/>
  <c r="K516" i="92"/>
  <c r="J516" i="92"/>
  <c r="I516" i="92"/>
  <c r="H516" i="92"/>
  <c r="G516" i="92"/>
  <c r="F516" i="92"/>
  <c r="E516" i="92"/>
  <c r="D516" i="92"/>
  <c r="C516" i="92"/>
  <c r="Q515" i="92"/>
  <c r="P515" i="92"/>
  <c r="O515" i="92"/>
  <c r="N515" i="92"/>
  <c r="M515" i="92"/>
  <c r="L515" i="92"/>
  <c r="K515" i="92"/>
  <c r="J515" i="92"/>
  <c r="I515" i="92"/>
  <c r="H515" i="92"/>
  <c r="G515" i="92"/>
  <c r="F515" i="92"/>
  <c r="E515" i="92"/>
  <c r="D515" i="92"/>
  <c r="C515" i="92"/>
  <c r="Q514" i="92"/>
  <c r="P514" i="92"/>
  <c r="O514" i="92"/>
  <c r="N514" i="92"/>
  <c r="M514" i="92"/>
  <c r="L514" i="92"/>
  <c r="K514" i="92"/>
  <c r="J514" i="92"/>
  <c r="I514" i="92"/>
  <c r="H514" i="92"/>
  <c r="G514" i="92"/>
  <c r="F514" i="92"/>
  <c r="E514" i="92"/>
  <c r="D514" i="92"/>
  <c r="C514" i="92"/>
  <c r="Q513" i="92"/>
  <c r="P513" i="92"/>
  <c r="O513" i="92"/>
  <c r="N513" i="92"/>
  <c r="M513" i="92"/>
  <c r="L513" i="92"/>
  <c r="K513" i="92"/>
  <c r="J513" i="92"/>
  <c r="I513" i="92"/>
  <c r="H513" i="92"/>
  <c r="G513" i="92"/>
  <c r="F513" i="92"/>
  <c r="E513" i="92"/>
  <c r="D513" i="92"/>
  <c r="C513" i="92"/>
  <c r="Q512" i="92"/>
  <c r="P512" i="92"/>
  <c r="O512" i="92"/>
  <c r="N512" i="92"/>
  <c r="M512" i="92"/>
  <c r="L512" i="92"/>
  <c r="K512" i="92"/>
  <c r="J512" i="92"/>
  <c r="I512" i="92"/>
  <c r="H512" i="92"/>
  <c r="G512" i="92"/>
  <c r="F512" i="92"/>
  <c r="E512" i="92"/>
  <c r="D512" i="92"/>
  <c r="C512" i="92"/>
  <c r="Q511" i="92"/>
  <c r="P511" i="92"/>
  <c r="O511" i="92"/>
  <c r="N511" i="92"/>
  <c r="M511" i="92"/>
  <c r="L511" i="92"/>
  <c r="K511" i="92"/>
  <c r="J511" i="92"/>
  <c r="I511" i="92"/>
  <c r="H511" i="92"/>
  <c r="G511" i="92"/>
  <c r="F511" i="92"/>
  <c r="E511" i="92"/>
  <c r="D511" i="92"/>
  <c r="C511" i="92"/>
  <c r="Q509" i="92"/>
  <c r="P509" i="92"/>
  <c r="O509" i="92"/>
  <c r="N509" i="92"/>
  <c r="M509" i="92"/>
  <c r="L509" i="92"/>
  <c r="K509" i="92"/>
  <c r="J509" i="92"/>
  <c r="I509" i="92"/>
  <c r="H509" i="92"/>
  <c r="G509" i="92"/>
  <c r="F509" i="92"/>
  <c r="E509" i="92"/>
  <c r="D509" i="92"/>
  <c r="C509" i="92"/>
  <c r="Q508" i="92"/>
  <c r="P508" i="92"/>
  <c r="O508" i="92"/>
  <c r="N508" i="92"/>
  <c r="M508" i="92"/>
  <c r="L508" i="92"/>
  <c r="K508" i="92"/>
  <c r="J508" i="92"/>
  <c r="I508" i="92"/>
  <c r="H508" i="92"/>
  <c r="G508" i="92"/>
  <c r="F508" i="92"/>
  <c r="E508" i="92"/>
  <c r="D508" i="92"/>
  <c r="C508" i="92"/>
  <c r="Q507" i="92"/>
  <c r="P507" i="92"/>
  <c r="O507" i="92"/>
  <c r="N507" i="92"/>
  <c r="M507" i="92"/>
  <c r="L507" i="92"/>
  <c r="K507" i="92"/>
  <c r="J507" i="92"/>
  <c r="I507" i="92"/>
  <c r="H507" i="92"/>
  <c r="G507" i="92"/>
  <c r="F507" i="92"/>
  <c r="E507" i="92"/>
  <c r="D507" i="92"/>
  <c r="C507" i="92"/>
  <c r="Q506" i="92"/>
  <c r="P506" i="92"/>
  <c r="O506" i="92"/>
  <c r="N506" i="92"/>
  <c r="M506" i="92"/>
  <c r="L506" i="92"/>
  <c r="K506" i="92"/>
  <c r="J506" i="92"/>
  <c r="I506" i="92"/>
  <c r="H506" i="92"/>
  <c r="G506" i="92"/>
  <c r="F506" i="92"/>
  <c r="E506" i="92"/>
  <c r="D506" i="92"/>
  <c r="C506" i="92"/>
  <c r="Q505" i="92"/>
  <c r="P505" i="92"/>
  <c r="O505" i="92"/>
  <c r="N505" i="92"/>
  <c r="M505" i="92"/>
  <c r="L505" i="92"/>
  <c r="K505" i="92"/>
  <c r="J505" i="92"/>
  <c r="I505" i="92"/>
  <c r="H505" i="92"/>
  <c r="G505" i="92"/>
  <c r="F505" i="92"/>
  <c r="E505" i="92"/>
  <c r="D505" i="92"/>
  <c r="C505" i="92"/>
  <c r="Q504" i="92"/>
  <c r="P504" i="92"/>
  <c r="O504" i="92"/>
  <c r="N504" i="92"/>
  <c r="M504" i="92"/>
  <c r="L504" i="92"/>
  <c r="K504" i="92"/>
  <c r="J504" i="92"/>
  <c r="I504" i="92"/>
  <c r="H504" i="92"/>
  <c r="G504" i="92"/>
  <c r="F504" i="92"/>
  <c r="E504" i="92"/>
  <c r="D504" i="92"/>
  <c r="C504" i="92"/>
  <c r="Q573" i="92" l="1"/>
  <c r="Q79" i="92" s="1"/>
  <c r="M573" i="92"/>
  <c r="M79" i="92" s="1"/>
  <c r="O573" i="92"/>
  <c r="O79" i="92" s="1"/>
  <c r="E573" i="92"/>
  <c r="E79" i="92" s="1"/>
  <c r="G573" i="92"/>
  <c r="G79" i="92" s="1"/>
  <c r="K573" i="92"/>
  <c r="K79" i="92" s="1"/>
  <c r="I573" i="92"/>
  <c r="I79" i="92" s="1"/>
  <c r="C573" i="92"/>
  <c r="C79" i="92" s="1"/>
  <c r="K552" i="92"/>
  <c r="K76" i="92" s="1"/>
  <c r="C566" i="92"/>
  <c r="C78" i="92" s="1"/>
  <c r="E566" i="92"/>
  <c r="E78" i="92" s="1"/>
  <c r="G566" i="92"/>
  <c r="G78" i="92" s="1"/>
  <c r="K566" i="92"/>
  <c r="K78" i="92" s="1"/>
  <c r="O566" i="92"/>
  <c r="O78" i="92" s="1"/>
  <c r="Q566" i="92"/>
  <c r="Q78" i="92" s="1"/>
  <c r="D566" i="92"/>
  <c r="D78" i="92" s="1"/>
  <c r="F566" i="92"/>
  <c r="F78" i="92" s="1"/>
  <c r="H566" i="92"/>
  <c r="H78" i="92" s="1"/>
  <c r="J566" i="92"/>
  <c r="J78" i="92" s="1"/>
  <c r="L566" i="92"/>
  <c r="L78" i="92" s="1"/>
  <c r="N566" i="92"/>
  <c r="N78" i="92" s="1"/>
  <c r="P566" i="92"/>
  <c r="P78" i="92" s="1"/>
  <c r="D573" i="92"/>
  <c r="D79" i="92" s="1"/>
  <c r="F573" i="92"/>
  <c r="F79" i="92" s="1"/>
  <c r="H573" i="92"/>
  <c r="H79" i="92" s="1"/>
  <c r="J573" i="92"/>
  <c r="J79" i="92" s="1"/>
  <c r="L573" i="92"/>
  <c r="L79" i="92" s="1"/>
  <c r="N573" i="92"/>
  <c r="N79" i="92" s="1"/>
  <c r="P573" i="92"/>
  <c r="P79" i="92" s="1"/>
  <c r="M566" i="92"/>
  <c r="M78" i="92" s="1"/>
  <c r="I566" i="92"/>
  <c r="I78" i="92" s="1"/>
  <c r="O468" i="92"/>
  <c r="O64" i="92" s="1"/>
  <c r="F531" i="92"/>
  <c r="F73" i="92" s="1"/>
  <c r="D517" i="92"/>
  <c r="D71" i="92" s="1"/>
  <c r="E524" i="92"/>
  <c r="E72" i="92" s="1"/>
  <c r="I524" i="92"/>
  <c r="I72" i="92" s="1"/>
  <c r="M524" i="92"/>
  <c r="M72" i="92" s="1"/>
  <c r="Q524" i="92"/>
  <c r="Q72" i="92" s="1"/>
  <c r="Q482" i="92"/>
  <c r="Q66" i="92" s="1"/>
  <c r="Q496" i="92"/>
  <c r="Q68" i="92" s="1"/>
  <c r="C510" i="92"/>
  <c r="C70" i="92" s="1"/>
  <c r="E510" i="92"/>
  <c r="E70" i="92" s="1"/>
  <c r="G510" i="92"/>
  <c r="G70" i="92" s="1"/>
  <c r="I510" i="92"/>
  <c r="I70" i="92" s="1"/>
  <c r="K510" i="92"/>
  <c r="K70" i="92" s="1"/>
  <c r="M510" i="92"/>
  <c r="M70" i="92" s="1"/>
  <c r="O510" i="92"/>
  <c r="O70" i="92" s="1"/>
  <c r="Q510" i="92"/>
  <c r="Q70" i="92" s="1"/>
  <c r="P559" i="92"/>
  <c r="P77" i="92" s="1"/>
  <c r="E552" i="92"/>
  <c r="E76" i="92" s="1"/>
  <c r="N545" i="92"/>
  <c r="N75" i="92" s="1"/>
  <c r="L538" i="92"/>
  <c r="L74" i="92" s="1"/>
  <c r="C468" i="92"/>
  <c r="C64" i="92" s="1"/>
  <c r="G468" i="92"/>
  <c r="G64" i="92" s="1"/>
  <c r="K468" i="92"/>
  <c r="K64" i="92" s="1"/>
  <c r="P475" i="92"/>
  <c r="P65" i="92" s="1"/>
  <c r="D482" i="92"/>
  <c r="D66" i="92" s="1"/>
  <c r="F482" i="92"/>
  <c r="F66" i="92" s="1"/>
  <c r="H482" i="92"/>
  <c r="H66" i="92" s="1"/>
  <c r="J482" i="92"/>
  <c r="J66" i="92" s="1"/>
  <c r="L482" i="92"/>
  <c r="L66" i="92" s="1"/>
  <c r="N482" i="92"/>
  <c r="N66" i="92" s="1"/>
  <c r="P482" i="92"/>
  <c r="P66" i="92" s="1"/>
  <c r="C482" i="92"/>
  <c r="C66" i="92" s="1"/>
  <c r="E482" i="92"/>
  <c r="E66" i="92" s="1"/>
  <c r="G482" i="92"/>
  <c r="G66" i="92" s="1"/>
  <c r="I482" i="92"/>
  <c r="I66" i="92" s="1"/>
  <c r="K482" i="92"/>
  <c r="K66" i="92" s="1"/>
  <c r="M482" i="92"/>
  <c r="M66" i="92" s="1"/>
  <c r="O482" i="92"/>
  <c r="O66" i="92" s="1"/>
  <c r="C503" i="92"/>
  <c r="C69" i="92" s="1"/>
  <c r="E503" i="92"/>
  <c r="E69" i="92" s="1"/>
  <c r="G503" i="92"/>
  <c r="G69" i="92" s="1"/>
  <c r="I503" i="92"/>
  <c r="I69" i="92" s="1"/>
  <c r="K503" i="92"/>
  <c r="K69" i="92" s="1"/>
  <c r="M503" i="92"/>
  <c r="M69" i="92" s="1"/>
  <c r="O503" i="92"/>
  <c r="O69" i="92" s="1"/>
  <c r="Q503" i="92"/>
  <c r="Q69" i="92" s="1"/>
  <c r="D503" i="92"/>
  <c r="D69" i="92" s="1"/>
  <c r="F503" i="92"/>
  <c r="F69" i="92" s="1"/>
  <c r="H503" i="92"/>
  <c r="H69" i="92" s="1"/>
  <c r="J503" i="92"/>
  <c r="J69" i="92" s="1"/>
  <c r="L503" i="92"/>
  <c r="L69" i="92" s="1"/>
  <c r="N503" i="92"/>
  <c r="N69" i="92" s="1"/>
  <c r="P503" i="92"/>
  <c r="P69" i="92" s="1"/>
  <c r="H517" i="92"/>
  <c r="H71" i="92" s="1"/>
  <c r="L517" i="92"/>
  <c r="L71" i="92" s="1"/>
  <c r="P517" i="92"/>
  <c r="P71" i="92" s="1"/>
  <c r="N531" i="92"/>
  <c r="N73" i="92" s="1"/>
  <c r="D538" i="92"/>
  <c r="D74" i="92" s="1"/>
  <c r="D559" i="92"/>
  <c r="D77" i="92" s="1"/>
  <c r="F559" i="92"/>
  <c r="F77" i="92" s="1"/>
  <c r="H559" i="92"/>
  <c r="H77" i="92" s="1"/>
  <c r="J559" i="92"/>
  <c r="J77" i="92" s="1"/>
  <c r="L559" i="92"/>
  <c r="L77" i="92" s="1"/>
  <c r="N559" i="92"/>
  <c r="N77" i="92" s="1"/>
  <c r="C559" i="92"/>
  <c r="C77" i="92" s="1"/>
  <c r="E559" i="92"/>
  <c r="E77" i="92" s="1"/>
  <c r="G559" i="92"/>
  <c r="G77" i="92" s="1"/>
  <c r="I559" i="92"/>
  <c r="I77" i="92" s="1"/>
  <c r="K559" i="92"/>
  <c r="K77" i="92" s="1"/>
  <c r="M559" i="92"/>
  <c r="M77" i="92" s="1"/>
  <c r="D475" i="92"/>
  <c r="D65" i="92" s="1"/>
  <c r="F475" i="92"/>
  <c r="F65" i="92" s="1"/>
  <c r="H475" i="92"/>
  <c r="H65" i="92" s="1"/>
  <c r="J475" i="92"/>
  <c r="J65" i="92" s="1"/>
  <c r="L475" i="92"/>
  <c r="L65" i="92" s="1"/>
  <c r="N475" i="92"/>
  <c r="N65" i="92" s="1"/>
  <c r="P489" i="92"/>
  <c r="P67" i="92" s="1"/>
  <c r="D496" i="92"/>
  <c r="D68" i="92" s="1"/>
  <c r="F496" i="92"/>
  <c r="F68" i="92" s="1"/>
  <c r="H496" i="92"/>
  <c r="H68" i="92" s="1"/>
  <c r="J496" i="92"/>
  <c r="J68" i="92" s="1"/>
  <c r="L496" i="92"/>
  <c r="L68" i="92" s="1"/>
  <c r="N496" i="92"/>
  <c r="N68" i="92" s="1"/>
  <c r="P496" i="92"/>
  <c r="P68" i="92" s="1"/>
  <c r="C496" i="92"/>
  <c r="C68" i="92" s="1"/>
  <c r="E496" i="92"/>
  <c r="E68" i="92" s="1"/>
  <c r="G496" i="92"/>
  <c r="G68" i="92" s="1"/>
  <c r="I496" i="92"/>
  <c r="I68" i="92" s="1"/>
  <c r="K496" i="92"/>
  <c r="K68" i="92" s="1"/>
  <c r="M496" i="92"/>
  <c r="M68" i="92" s="1"/>
  <c r="O496" i="92"/>
  <c r="O68" i="92" s="1"/>
  <c r="J531" i="92"/>
  <c r="J73" i="92" s="1"/>
  <c r="F545" i="92"/>
  <c r="F75" i="92" s="1"/>
  <c r="J545" i="92"/>
  <c r="J75" i="92" s="1"/>
  <c r="D489" i="92"/>
  <c r="D67" i="92" s="1"/>
  <c r="F489" i="92"/>
  <c r="F67" i="92" s="1"/>
  <c r="H489" i="92"/>
  <c r="H67" i="92" s="1"/>
  <c r="J489" i="92"/>
  <c r="J67" i="92" s="1"/>
  <c r="L489" i="92"/>
  <c r="L67" i="92" s="1"/>
  <c r="N489" i="92"/>
  <c r="N67" i="92" s="1"/>
  <c r="F517" i="92"/>
  <c r="F71" i="92" s="1"/>
  <c r="J517" i="92"/>
  <c r="J71" i="92" s="1"/>
  <c r="N517" i="92"/>
  <c r="N71" i="92" s="1"/>
  <c r="D524" i="92"/>
  <c r="D72" i="92" s="1"/>
  <c r="F524" i="92"/>
  <c r="F72" i="92" s="1"/>
  <c r="H524" i="92"/>
  <c r="H72" i="92" s="1"/>
  <c r="J524" i="92"/>
  <c r="J72" i="92" s="1"/>
  <c r="L524" i="92"/>
  <c r="L72" i="92" s="1"/>
  <c r="N524" i="92"/>
  <c r="N72" i="92" s="1"/>
  <c r="P524" i="92"/>
  <c r="P72" i="92" s="1"/>
  <c r="C524" i="92"/>
  <c r="C72" i="92" s="1"/>
  <c r="G524" i="92"/>
  <c r="G72" i="92" s="1"/>
  <c r="K524" i="92"/>
  <c r="K72" i="92" s="1"/>
  <c r="O524" i="92"/>
  <c r="O72" i="92" s="1"/>
  <c r="C531" i="92"/>
  <c r="C73" i="92" s="1"/>
  <c r="E531" i="92"/>
  <c r="E73" i="92" s="1"/>
  <c r="G531" i="92"/>
  <c r="G73" i="92" s="1"/>
  <c r="I531" i="92"/>
  <c r="I73" i="92" s="1"/>
  <c r="K531" i="92"/>
  <c r="K73" i="92" s="1"/>
  <c r="M531" i="92"/>
  <c r="M73" i="92" s="1"/>
  <c r="O531" i="92"/>
  <c r="O73" i="92" s="1"/>
  <c r="Q531" i="92"/>
  <c r="Q73" i="92" s="1"/>
  <c r="D531" i="92"/>
  <c r="D73" i="92" s="1"/>
  <c r="H531" i="92"/>
  <c r="H73" i="92" s="1"/>
  <c r="L531" i="92"/>
  <c r="L73" i="92" s="1"/>
  <c r="P531" i="92"/>
  <c r="P73" i="92" s="1"/>
  <c r="H538" i="92"/>
  <c r="H74" i="92" s="1"/>
  <c r="P538" i="92"/>
  <c r="P74" i="92" s="1"/>
  <c r="C552" i="92"/>
  <c r="C76" i="92" s="1"/>
  <c r="G552" i="92"/>
  <c r="G76" i="92" s="1"/>
  <c r="I552" i="92"/>
  <c r="I76" i="92" s="1"/>
  <c r="M552" i="92"/>
  <c r="M76" i="92" s="1"/>
  <c r="O552" i="92"/>
  <c r="O76" i="92" s="1"/>
  <c r="Q552" i="92"/>
  <c r="Q76" i="92" s="1"/>
  <c r="D552" i="92"/>
  <c r="D76" i="92" s="1"/>
  <c r="F552" i="92"/>
  <c r="F76" i="92" s="1"/>
  <c r="E468" i="92"/>
  <c r="E64" i="92" s="1"/>
  <c r="I468" i="92"/>
  <c r="I64" i="92" s="1"/>
  <c r="M468" i="92"/>
  <c r="M64" i="92" s="1"/>
  <c r="Q468" i="92"/>
  <c r="Q64" i="92" s="1"/>
  <c r="D510" i="92"/>
  <c r="D70" i="92" s="1"/>
  <c r="F510" i="92"/>
  <c r="F70" i="92" s="1"/>
  <c r="H510" i="92"/>
  <c r="H70" i="92" s="1"/>
  <c r="J510" i="92"/>
  <c r="J70" i="92" s="1"/>
  <c r="L510" i="92"/>
  <c r="L70" i="92" s="1"/>
  <c r="N510" i="92"/>
  <c r="N70" i="92" s="1"/>
  <c r="P510" i="92"/>
  <c r="P70" i="92" s="1"/>
  <c r="C517" i="92"/>
  <c r="C71" i="92" s="1"/>
  <c r="E517" i="92"/>
  <c r="E71" i="92" s="1"/>
  <c r="G517" i="92"/>
  <c r="G71" i="92" s="1"/>
  <c r="I517" i="92"/>
  <c r="I71" i="92" s="1"/>
  <c r="K517" i="92"/>
  <c r="K71" i="92" s="1"/>
  <c r="M517" i="92"/>
  <c r="M71" i="92" s="1"/>
  <c r="O517" i="92"/>
  <c r="O71" i="92" s="1"/>
  <c r="Q517" i="92"/>
  <c r="Q71" i="92" s="1"/>
  <c r="F538" i="92"/>
  <c r="F74" i="92" s="1"/>
  <c r="J538" i="92"/>
  <c r="J74" i="92" s="1"/>
  <c r="N538" i="92"/>
  <c r="N74" i="92" s="1"/>
  <c r="C545" i="92"/>
  <c r="C75" i="92" s="1"/>
  <c r="E545" i="92"/>
  <c r="E75" i="92" s="1"/>
  <c r="G545" i="92"/>
  <c r="G75" i="92" s="1"/>
  <c r="I545" i="92"/>
  <c r="I75" i="92" s="1"/>
  <c r="K545" i="92"/>
  <c r="K75" i="92" s="1"/>
  <c r="M545" i="92"/>
  <c r="M75" i="92" s="1"/>
  <c r="O545" i="92"/>
  <c r="O75" i="92" s="1"/>
  <c r="Q545" i="92"/>
  <c r="Q75" i="92" s="1"/>
  <c r="D545" i="92"/>
  <c r="D75" i="92" s="1"/>
  <c r="H545" i="92"/>
  <c r="H75" i="92" s="1"/>
  <c r="L545" i="92"/>
  <c r="L75" i="92" s="1"/>
  <c r="P545" i="92"/>
  <c r="P75" i="92" s="1"/>
  <c r="D468" i="92"/>
  <c r="D64" i="92" s="1"/>
  <c r="F468" i="92"/>
  <c r="F64" i="92" s="1"/>
  <c r="H468" i="92"/>
  <c r="H64" i="92" s="1"/>
  <c r="J468" i="92"/>
  <c r="J64" i="92" s="1"/>
  <c r="L468" i="92"/>
  <c r="L64" i="92" s="1"/>
  <c r="N468" i="92"/>
  <c r="N64" i="92" s="1"/>
  <c r="P468" i="92"/>
  <c r="P64" i="92" s="1"/>
  <c r="C475" i="92"/>
  <c r="C65" i="92" s="1"/>
  <c r="E475" i="92"/>
  <c r="E65" i="92" s="1"/>
  <c r="G475" i="92"/>
  <c r="G65" i="92" s="1"/>
  <c r="I475" i="92"/>
  <c r="I65" i="92" s="1"/>
  <c r="K475" i="92"/>
  <c r="K65" i="92" s="1"/>
  <c r="M475" i="92"/>
  <c r="M65" i="92" s="1"/>
  <c r="O475" i="92"/>
  <c r="O65" i="92" s="1"/>
  <c r="Q475" i="92"/>
  <c r="Q65" i="92" s="1"/>
  <c r="C489" i="92"/>
  <c r="C67" i="92" s="1"/>
  <c r="E489" i="92"/>
  <c r="E67" i="92" s="1"/>
  <c r="G489" i="92"/>
  <c r="G67" i="92" s="1"/>
  <c r="I489" i="92"/>
  <c r="I67" i="92" s="1"/>
  <c r="K489" i="92"/>
  <c r="K67" i="92" s="1"/>
  <c r="M489" i="92"/>
  <c r="M67" i="92" s="1"/>
  <c r="O489" i="92"/>
  <c r="O67" i="92" s="1"/>
  <c r="Q489" i="92"/>
  <c r="Q67" i="92" s="1"/>
  <c r="C538" i="92"/>
  <c r="C74" i="92" s="1"/>
  <c r="E538" i="92"/>
  <c r="E74" i="92" s="1"/>
  <c r="G538" i="92"/>
  <c r="G74" i="92" s="1"/>
  <c r="H552" i="92"/>
  <c r="H76" i="92" s="1"/>
  <c r="J552" i="92"/>
  <c r="J76" i="92" s="1"/>
  <c r="L552" i="92"/>
  <c r="L76" i="92" s="1"/>
  <c r="N552" i="92"/>
  <c r="N76" i="92" s="1"/>
  <c r="P552" i="92"/>
  <c r="P76" i="92" s="1"/>
  <c r="O559" i="92"/>
  <c r="O77" i="92" s="1"/>
  <c r="Q559" i="92"/>
  <c r="Q77" i="92" s="1"/>
  <c r="I538" i="92"/>
  <c r="I74" i="92" s="1"/>
  <c r="K538" i="92"/>
  <c r="K74" i="92" s="1"/>
  <c r="M538" i="92"/>
  <c r="M74" i="92" s="1"/>
  <c r="O538" i="92"/>
  <c r="O74" i="92" s="1"/>
  <c r="Q538" i="92"/>
  <c r="Q74" i="92" s="1"/>
  <c r="O461" i="92" l="1"/>
  <c r="O63" i="92" s="1"/>
  <c r="G461" i="92"/>
  <c r="G63" i="92" s="1"/>
  <c r="C461" i="92"/>
  <c r="C63" i="92" s="1"/>
  <c r="K461" i="92"/>
  <c r="K63" i="92" s="1"/>
  <c r="E461" i="92"/>
  <c r="E63" i="92" s="1"/>
  <c r="I461" i="92"/>
  <c r="I63" i="92" s="1"/>
  <c r="Q461" i="92"/>
  <c r="Q63" i="92" s="1"/>
  <c r="M461" i="92"/>
  <c r="M63" i="92" s="1"/>
  <c r="P454" i="92"/>
  <c r="P62" i="92" s="1"/>
  <c r="D454" i="92"/>
  <c r="D62" i="92" s="1"/>
  <c r="F454" i="92"/>
  <c r="F62" i="92" s="1"/>
  <c r="H454" i="92"/>
  <c r="H62" i="92" s="1"/>
  <c r="J454" i="92"/>
  <c r="J62" i="92" s="1"/>
  <c r="L454" i="92"/>
  <c r="L62" i="92" s="1"/>
  <c r="N454" i="92"/>
  <c r="N62" i="92" s="1"/>
  <c r="D461" i="92"/>
  <c r="D63" i="92" s="1"/>
  <c r="F461" i="92"/>
  <c r="F63" i="92" s="1"/>
  <c r="H461" i="92"/>
  <c r="H63" i="92" s="1"/>
  <c r="J461" i="92"/>
  <c r="J63" i="92" s="1"/>
  <c r="L461" i="92"/>
  <c r="L63" i="92" s="1"/>
  <c r="N461" i="92"/>
  <c r="N63" i="92" s="1"/>
  <c r="P461" i="92"/>
  <c r="P63" i="92" s="1"/>
  <c r="C454" i="92"/>
  <c r="C62" i="92" s="1"/>
  <c r="E454" i="92"/>
  <c r="E62" i="92" s="1"/>
  <c r="G454" i="92"/>
  <c r="G62" i="92" s="1"/>
  <c r="K454" i="92"/>
  <c r="K62" i="92" s="1"/>
  <c r="M454" i="92"/>
  <c r="M62" i="92" s="1"/>
  <c r="O454" i="92"/>
  <c r="O62" i="92" s="1"/>
  <c r="Q454" i="92"/>
  <c r="Q62" i="92" s="1"/>
  <c r="I454" i="92"/>
  <c r="I62" i="92" s="1"/>
  <c r="Q433" i="92" l="1"/>
  <c r="Q59" i="92" s="1"/>
  <c r="H447" i="92"/>
  <c r="H61" i="92" s="1"/>
  <c r="D433" i="92"/>
  <c r="D59" i="92" s="1"/>
  <c r="F433" i="92"/>
  <c r="F59" i="92" s="1"/>
  <c r="H433" i="92"/>
  <c r="H59" i="92" s="1"/>
  <c r="C433" i="92"/>
  <c r="C59" i="92" s="1"/>
  <c r="E433" i="92"/>
  <c r="E59" i="92" s="1"/>
  <c r="G433" i="92"/>
  <c r="G59" i="92" s="1"/>
  <c r="I433" i="92"/>
  <c r="I59" i="92" s="1"/>
  <c r="K433" i="92"/>
  <c r="K59" i="92" s="1"/>
  <c r="P447" i="92"/>
  <c r="P61" i="92" s="1"/>
  <c r="D447" i="92"/>
  <c r="D61" i="92" s="1"/>
  <c r="F447" i="92"/>
  <c r="F61" i="92" s="1"/>
  <c r="J447" i="92"/>
  <c r="J61" i="92" s="1"/>
  <c r="L447" i="92"/>
  <c r="L61" i="92" s="1"/>
  <c r="N447" i="92"/>
  <c r="N61" i="92" s="1"/>
  <c r="M433" i="92"/>
  <c r="M59" i="92" s="1"/>
  <c r="O433" i="92"/>
  <c r="O59" i="92" s="1"/>
  <c r="P440" i="92"/>
  <c r="P60" i="92" s="1"/>
  <c r="D440" i="92"/>
  <c r="D60" i="92" s="1"/>
  <c r="F440" i="92"/>
  <c r="F60" i="92" s="1"/>
  <c r="H440" i="92"/>
  <c r="J440" i="92"/>
  <c r="J60" i="92" s="1"/>
  <c r="L440" i="92"/>
  <c r="L60" i="92" s="1"/>
  <c r="N440" i="92"/>
  <c r="N60" i="92" s="1"/>
  <c r="C447" i="92"/>
  <c r="C61" i="92" s="1"/>
  <c r="E447" i="92"/>
  <c r="E61" i="92" s="1"/>
  <c r="G447" i="92"/>
  <c r="G61" i="92" s="1"/>
  <c r="I447" i="92"/>
  <c r="I61" i="92" s="1"/>
  <c r="K447" i="92"/>
  <c r="K61" i="92" s="1"/>
  <c r="M447" i="92"/>
  <c r="M61" i="92" s="1"/>
  <c r="O447" i="92"/>
  <c r="O61" i="92" s="1"/>
  <c r="Q447" i="92"/>
  <c r="Q61" i="92" s="1"/>
  <c r="J433" i="92"/>
  <c r="J59" i="92" s="1"/>
  <c r="L433" i="92"/>
  <c r="L59" i="92" s="1"/>
  <c r="N433" i="92"/>
  <c r="N59" i="92" s="1"/>
  <c r="P433" i="92"/>
  <c r="P59" i="92" s="1"/>
  <c r="C440" i="92"/>
  <c r="C60" i="92" s="1"/>
  <c r="E440" i="92"/>
  <c r="E60" i="92" s="1"/>
  <c r="G440" i="92"/>
  <c r="G60" i="92" s="1"/>
  <c r="I440" i="92"/>
  <c r="I60" i="92" s="1"/>
  <c r="K440" i="92"/>
  <c r="K60" i="92" s="1"/>
  <c r="M440" i="92"/>
  <c r="M60" i="92" s="1"/>
  <c r="O440" i="92"/>
  <c r="O60" i="92" s="1"/>
  <c r="Q440" i="92"/>
  <c r="Q60" i="92" s="1"/>
  <c r="J80" i="92" l="1"/>
  <c r="H60" i="92"/>
  <c r="H80" i="92" s="1"/>
  <c r="C80" i="92"/>
  <c r="Q80" i="92"/>
  <c r="P80" i="92"/>
  <c r="N80" i="92"/>
  <c r="L80" i="92"/>
  <c r="F80" i="92"/>
  <c r="D80" i="92"/>
  <c r="M80" i="92"/>
  <c r="I80" i="92"/>
  <c r="E80" i="92"/>
  <c r="O80" i="92"/>
  <c r="K80" i="92"/>
  <c r="G80" i="92"/>
  <c r="K531" i="91" l="1"/>
  <c r="K30" i="91" s="1"/>
  <c r="G531" i="91"/>
  <c r="G30" i="91" s="1"/>
  <c r="Q531" i="91"/>
  <c r="Q30" i="91" s="1"/>
  <c r="E531" i="91"/>
  <c r="E30" i="91" s="1"/>
  <c r="I531" i="91"/>
  <c r="I30" i="91" s="1"/>
  <c r="O531" i="91"/>
  <c r="O30" i="91" s="1"/>
  <c r="M531" i="91"/>
  <c r="M30" i="91" s="1"/>
  <c r="P531" i="91"/>
  <c r="P30" i="91" s="1"/>
  <c r="N531" i="91"/>
  <c r="N30" i="91" s="1"/>
  <c r="L531" i="91"/>
  <c r="L30" i="91" s="1"/>
  <c r="J531" i="91"/>
  <c r="J30" i="91" s="1"/>
  <c r="H531" i="91"/>
  <c r="H30" i="91" s="1"/>
  <c r="F531" i="91"/>
  <c r="F30" i="91" s="1"/>
  <c r="D531" i="91"/>
  <c r="D30" i="91" s="1"/>
  <c r="V7" i="92"/>
  <c r="W7" i="92" s="1"/>
  <c r="X7" i="92" s="1"/>
  <c r="Y7" i="92" s="1"/>
  <c r="Z7" i="92" s="1"/>
  <c r="T8" i="92" s="1"/>
  <c r="U8" i="92" s="1"/>
  <c r="V8" i="92" s="1"/>
  <c r="W8" i="92" s="1"/>
  <c r="X8" i="92" s="1"/>
  <c r="Y8" i="92" s="1"/>
  <c r="Z8" i="92" s="1"/>
  <c r="T9" i="92" s="1"/>
  <c r="U9" i="92" s="1"/>
  <c r="V9" i="92" s="1"/>
  <c r="W9" i="92" s="1"/>
  <c r="X9" i="92" s="1"/>
  <c r="Y9" i="92" s="1"/>
  <c r="Z9" i="92" s="1"/>
  <c r="T10" i="92" s="1"/>
  <c r="U10" i="92" s="1"/>
  <c r="V10" i="92" s="1"/>
  <c r="W10" i="92" s="1"/>
  <c r="X10" i="92" s="1"/>
  <c r="Y10" i="92" s="1"/>
  <c r="Z10" i="92" s="1"/>
  <c r="T11" i="92" s="1"/>
  <c r="U11" i="92" s="1"/>
  <c r="V11" i="92" s="1"/>
  <c r="W11" i="92" s="1"/>
  <c r="X11" i="92" s="1"/>
  <c r="Y11" i="92" s="1"/>
  <c r="Z11" i="92" s="1"/>
  <c r="T12" i="92" s="1"/>
  <c r="U12" i="92" s="1"/>
  <c r="V12" i="92" s="1"/>
  <c r="T7" i="92"/>
  <c r="D2" i="92"/>
  <c r="B2" i="92"/>
  <c r="E391" i="92" l="1"/>
  <c r="E52" i="92" s="1"/>
  <c r="I391" i="92"/>
  <c r="I52" i="92" s="1"/>
  <c r="M391" i="92"/>
  <c r="M52" i="92" s="1"/>
  <c r="Q391" i="92"/>
  <c r="Q52" i="92" s="1"/>
  <c r="C398" i="92"/>
  <c r="C53" i="92" s="1"/>
  <c r="G398" i="92"/>
  <c r="G53" i="92" s="1"/>
  <c r="K398" i="92"/>
  <c r="K53" i="92" s="1"/>
  <c r="O398" i="92"/>
  <c r="O53" i="92" s="1"/>
  <c r="E405" i="92"/>
  <c r="E54" i="92" s="1"/>
  <c r="I405" i="92"/>
  <c r="I54" i="92" s="1"/>
  <c r="M405" i="92"/>
  <c r="M54" i="92" s="1"/>
  <c r="Q405" i="92"/>
  <c r="Q54" i="92" s="1"/>
  <c r="C412" i="92"/>
  <c r="C55" i="92" s="1"/>
  <c r="G412" i="92"/>
  <c r="G55" i="92" s="1"/>
  <c r="K412" i="92"/>
  <c r="K55" i="92" s="1"/>
  <c r="O412" i="92"/>
  <c r="O55" i="92" s="1"/>
  <c r="E419" i="92"/>
  <c r="E56" i="92" s="1"/>
  <c r="I419" i="92"/>
  <c r="I56" i="92" s="1"/>
  <c r="M419" i="92"/>
  <c r="M56" i="92" s="1"/>
  <c r="Q419" i="92"/>
  <c r="Q56" i="92" s="1"/>
  <c r="C426" i="92"/>
  <c r="C57" i="92" s="1"/>
  <c r="G426" i="92"/>
  <c r="G57" i="92" s="1"/>
  <c r="K426" i="92"/>
  <c r="K57" i="92" s="1"/>
  <c r="O426" i="92"/>
  <c r="O57" i="92" s="1"/>
  <c r="D251" i="92"/>
  <c r="D31" i="92" s="1"/>
  <c r="H251" i="92"/>
  <c r="H31" i="92" s="1"/>
  <c r="L251" i="92"/>
  <c r="L31" i="92" s="1"/>
  <c r="P251" i="92"/>
  <c r="P31" i="92" s="1"/>
  <c r="F258" i="92"/>
  <c r="F32" i="92" s="1"/>
  <c r="J258" i="92"/>
  <c r="J32" i="92" s="1"/>
  <c r="N258" i="92"/>
  <c r="N32" i="92" s="1"/>
  <c r="D265" i="92"/>
  <c r="D33" i="92" s="1"/>
  <c r="H265" i="92"/>
  <c r="H33" i="92" s="1"/>
  <c r="L265" i="92"/>
  <c r="L33" i="92" s="1"/>
  <c r="P265" i="92"/>
  <c r="P33" i="92" s="1"/>
  <c r="F272" i="92"/>
  <c r="F34" i="92" s="1"/>
  <c r="J272" i="92"/>
  <c r="J34" i="92" s="1"/>
  <c r="N272" i="92"/>
  <c r="N34" i="92" s="1"/>
  <c r="C384" i="92"/>
  <c r="C51" i="92" s="1"/>
  <c r="G384" i="92"/>
  <c r="G51" i="92" s="1"/>
  <c r="K384" i="92"/>
  <c r="K51" i="92" s="1"/>
  <c r="O384" i="92"/>
  <c r="O51" i="92" s="1"/>
  <c r="C286" i="92"/>
  <c r="C37" i="92" s="1"/>
  <c r="G286" i="92"/>
  <c r="G37" i="92" s="1"/>
  <c r="O286" i="92"/>
  <c r="O37" i="92" s="1"/>
  <c r="E293" i="92"/>
  <c r="E38" i="92" s="1"/>
  <c r="I293" i="92"/>
  <c r="I38" i="92" s="1"/>
  <c r="M293" i="92"/>
  <c r="M38" i="92" s="1"/>
  <c r="Q293" i="92"/>
  <c r="Q38" i="92" s="1"/>
  <c r="C300" i="92"/>
  <c r="C39" i="92" s="1"/>
  <c r="G300" i="92"/>
  <c r="G39" i="92" s="1"/>
  <c r="K300" i="92"/>
  <c r="K39" i="92" s="1"/>
  <c r="O300" i="92"/>
  <c r="O39" i="92" s="1"/>
  <c r="E307" i="92"/>
  <c r="E40" i="92" s="1"/>
  <c r="M307" i="92"/>
  <c r="M40" i="92" s="1"/>
  <c r="Q307" i="92"/>
  <c r="Q40" i="92" s="1"/>
  <c r="C314" i="92"/>
  <c r="G314" i="92"/>
  <c r="G41" i="92" s="1"/>
  <c r="K314" i="92"/>
  <c r="K41" i="92" s="1"/>
  <c r="O314" i="92"/>
  <c r="O41" i="92" s="1"/>
  <c r="E321" i="92"/>
  <c r="E42" i="92" s="1"/>
  <c r="I321" i="92"/>
  <c r="I42" i="92" s="1"/>
  <c r="M321" i="92"/>
  <c r="M42" i="92" s="1"/>
  <c r="Q321" i="92"/>
  <c r="Q42" i="92" s="1"/>
  <c r="C328" i="92"/>
  <c r="C43" i="92" s="1"/>
  <c r="G328" i="92"/>
  <c r="G43" i="92" s="1"/>
  <c r="K328" i="92"/>
  <c r="K43" i="92" s="1"/>
  <c r="O328" i="92"/>
  <c r="O43" i="92" s="1"/>
  <c r="E335" i="92"/>
  <c r="E44" i="92" s="1"/>
  <c r="I335" i="92"/>
  <c r="I44" i="92" s="1"/>
  <c r="M335" i="92"/>
  <c r="M44" i="92" s="1"/>
  <c r="Q335" i="92"/>
  <c r="Q44" i="92" s="1"/>
  <c r="C342" i="92"/>
  <c r="C45" i="92" s="1"/>
  <c r="G342" i="92"/>
  <c r="G45" i="92" s="1"/>
  <c r="K342" i="92"/>
  <c r="K45" i="92" s="1"/>
  <c r="O342" i="92"/>
  <c r="O45" i="92" s="1"/>
  <c r="E349" i="92"/>
  <c r="E46" i="92" s="1"/>
  <c r="I349" i="92"/>
  <c r="I46" i="92" s="1"/>
  <c r="M349" i="92"/>
  <c r="M46" i="92" s="1"/>
  <c r="Q349" i="92"/>
  <c r="Q46" i="92" s="1"/>
  <c r="C356" i="92"/>
  <c r="C47" i="92" s="1"/>
  <c r="G356" i="92"/>
  <c r="G47" i="92" s="1"/>
  <c r="K356" i="92"/>
  <c r="K47" i="92" s="1"/>
  <c r="O356" i="92"/>
  <c r="O47" i="92" s="1"/>
  <c r="E363" i="92"/>
  <c r="E48" i="92" s="1"/>
  <c r="I363" i="92"/>
  <c r="I48" i="92" s="1"/>
  <c r="M363" i="92"/>
  <c r="M48" i="92" s="1"/>
  <c r="Q363" i="92"/>
  <c r="Q48" i="92" s="1"/>
  <c r="C370" i="92"/>
  <c r="C49" i="92" s="1"/>
  <c r="G370" i="92"/>
  <c r="G49" i="92" s="1"/>
  <c r="K370" i="92"/>
  <c r="K49" i="92" s="1"/>
  <c r="O370" i="92"/>
  <c r="O49" i="92" s="1"/>
  <c r="E377" i="92"/>
  <c r="E50" i="92" s="1"/>
  <c r="I377" i="92"/>
  <c r="I50" i="92" s="1"/>
  <c r="M377" i="92"/>
  <c r="M50" i="92" s="1"/>
  <c r="Q377" i="92"/>
  <c r="Q50" i="92" s="1"/>
  <c r="K286" i="92"/>
  <c r="K37" i="92" s="1"/>
  <c r="J251" i="92"/>
  <c r="J31" i="92" s="1"/>
  <c r="N251" i="92"/>
  <c r="N31" i="92" s="1"/>
  <c r="H258" i="92"/>
  <c r="H32" i="92" s="1"/>
  <c r="L258" i="92"/>
  <c r="L32" i="92" s="1"/>
  <c r="P258" i="92"/>
  <c r="P32" i="92" s="1"/>
  <c r="J265" i="92"/>
  <c r="J33" i="92" s="1"/>
  <c r="N265" i="92"/>
  <c r="N33" i="92" s="1"/>
  <c r="H272" i="92"/>
  <c r="H34" i="92" s="1"/>
  <c r="L272" i="92"/>
  <c r="L34" i="92" s="1"/>
  <c r="P272" i="92"/>
  <c r="P34" i="92" s="1"/>
  <c r="I286" i="92"/>
  <c r="I37" i="92" s="1"/>
  <c r="M286" i="92"/>
  <c r="M37" i="92" s="1"/>
  <c r="Q286" i="92"/>
  <c r="Q37" i="92" s="1"/>
  <c r="K293" i="92"/>
  <c r="K38" i="92" s="1"/>
  <c r="O293" i="92"/>
  <c r="O38" i="92" s="1"/>
  <c r="I300" i="92"/>
  <c r="I39" i="92" s="1"/>
  <c r="M300" i="92"/>
  <c r="M39" i="92" s="1"/>
  <c r="Q300" i="92"/>
  <c r="Q39" i="92" s="1"/>
  <c r="K307" i="92"/>
  <c r="K40" i="92" s="1"/>
  <c r="O307" i="92"/>
  <c r="O40" i="92" s="1"/>
  <c r="I314" i="92"/>
  <c r="I41" i="92" s="1"/>
  <c r="M314" i="92"/>
  <c r="M41" i="92" s="1"/>
  <c r="Q314" i="92"/>
  <c r="Q41" i="92" s="1"/>
  <c r="G321" i="92"/>
  <c r="G42" i="92" s="1"/>
  <c r="K321" i="92"/>
  <c r="K42" i="92" s="1"/>
  <c r="O321" i="92"/>
  <c r="O42" i="92" s="1"/>
  <c r="I328" i="92"/>
  <c r="I43" i="92" s="1"/>
  <c r="M328" i="92"/>
  <c r="M43" i="92" s="1"/>
  <c r="Q328" i="92"/>
  <c r="Q43" i="92" s="1"/>
  <c r="K335" i="92"/>
  <c r="K44" i="92" s="1"/>
  <c r="O335" i="92"/>
  <c r="O44" i="92" s="1"/>
  <c r="I342" i="92"/>
  <c r="I45" i="92" s="1"/>
  <c r="M342" i="92"/>
  <c r="M45" i="92" s="1"/>
  <c r="Q342" i="92"/>
  <c r="Q45" i="92" s="1"/>
  <c r="G349" i="92"/>
  <c r="G46" i="92" s="1"/>
  <c r="K349" i="92"/>
  <c r="K46" i="92" s="1"/>
  <c r="O349" i="92"/>
  <c r="O46" i="92" s="1"/>
  <c r="I356" i="92"/>
  <c r="I47" i="92" s="1"/>
  <c r="M356" i="92"/>
  <c r="M47" i="92" s="1"/>
  <c r="Q356" i="92"/>
  <c r="Q47" i="92" s="1"/>
  <c r="G363" i="92"/>
  <c r="G48" i="92" s="1"/>
  <c r="K363" i="92"/>
  <c r="K48" i="92" s="1"/>
  <c r="O363" i="92"/>
  <c r="O48" i="92" s="1"/>
  <c r="I370" i="92"/>
  <c r="I49" i="92" s="1"/>
  <c r="M370" i="92"/>
  <c r="M49" i="92" s="1"/>
  <c r="Q370" i="92"/>
  <c r="Q49" i="92" s="1"/>
  <c r="G377" i="92"/>
  <c r="G50" i="92" s="1"/>
  <c r="K377" i="92"/>
  <c r="K50" i="92" s="1"/>
  <c r="O377" i="92"/>
  <c r="O50" i="92" s="1"/>
  <c r="E384" i="92"/>
  <c r="E51" i="92" s="1"/>
  <c r="I384" i="92"/>
  <c r="I51" i="92" s="1"/>
  <c r="M384" i="92"/>
  <c r="M51" i="92" s="1"/>
  <c r="Q384" i="92"/>
  <c r="Q51" i="92" s="1"/>
  <c r="C391" i="92"/>
  <c r="C52" i="92" s="1"/>
  <c r="G391" i="92"/>
  <c r="G52" i="92" s="1"/>
  <c r="K391" i="92"/>
  <c r="K52" i="92" s="1"/>
  <c r="O391" i="92"/>
  <c r="O52" i="92" s="1"/>
  <c r="E398" i="92"/>
  <c r="E53" i="92" s="1"/>
  <c r="I398" i="92"/>
  <c r="I53" i="92" s="1"/>
  <c r="M398" i="92"/>
  <c r="M53" i="92" s="1"/>
  <c r="Q398" i="92"/>
  <c r="Q53" i="92" s="1"/>
  <c r="G405" i="92"/>
  <c r="G54" i="92" s="1"/>
  <c r="K405" i="92"/>
  <c r="K54" i="92" s="1"/>
  <c r="O405" i="92"/>
  <c r="O54" i="92" s="1"/>
  <c r="E412" i="92"/>
  <c r="E55" i="92" s="1"/>
  <c r="I412" i="92"/>
  <c r="I55" i="92" s="1"/>
  <c r="M412" i="92"/>
  <c r="M55" i="92" s="1"/>
  <c r="Q412" i="92"/>
  <c r="Q55" i="92" s="1"/>
  <c r="C419" i="92"/>
  <c r="C56" i="92" s="1"/>
  <c r="G419" i="92"/>
  <c r="G56" i="92" s="1"/>
  <c r="K419" i="92"/>
  <c r="K56" i="92" s="1"/>
  <c r="O419" i="92"/>
  <c r="O56" i="92" s="1"/>
  <c r="E426" i="92"/>
  <c r="E57" i="92" s="1"/>
  <c r="I426" i="92"/>
  <c r="I57" i="92" s="1"/>
  <c r="M426" i="92"/>
  <c r="M57" i="92" s="1"/>
  <c r="Q426" i="92"/>
  <c r="Q57" i="92" s="1"/>
  <c r="E300" i="92"/>
  <c r="E39" i="92" s="1"/>
  <c r="E314" i="92"/>
  <c r="E41" i="92" s="1"/>
  <c r="C321" i="92"/>
  <c r="C42" i="92" s="1"/>
  <c r="E328" i="92"/>
  <c r="E43" i="92" s="1"/>
  <c r="C335" i="92"/>
  <c r="C44" i="92" s="1"/>
  <c r="E342" i="92"/>
  <c r="E45" i="92" s="1"/>
  <c r="C349" i="92"/>
  <c r="C46" i="92" s="1"/>
  <c r="E356" i="92"/>
  <c r="E47" i="92" s="1"/>
  <c r="C363" i="92"/>
  <c r="C48" i="92" s="1"/>
  <c r="E370" i="92"/>
  <c r="E49" i="92" s="1"/>
  <c r="C377" i="92"/>
  <c r="C50" i="92" s="1"/>
  <c r="C405" i="92"/>
  <c r="C54" i="92" s="1"/>
  <c r="I307" i="92"/>
  <c r="I40" i="92" s="1"/>
  <c r="F251" i="92"/>
  <c r="F31" i="92" s="1"/>
  <c r="D258" i="92"/>
  <c r="D32" i="92" s="1"/>
  <c r="F265" i="92"/>
  <c r="F33" i="92" s="1"/>
  <c r="D272" i="92"/>
  <c r="D34" i="92" s="1"/>
  <c r="E286" i="92"/>
  <c r="E37" i="92" s="1"/>
  <c r="C293" i="92"/>
  <c r="C38" i="92" s="1"/>
  <c r="G293" i="92"/>
  <c r="G38" i="92" s="1"/>
  <c r="C307" i="92"/>
  <c r="C40" i="92" s="1"/>
  <c r="G307" i="92"/>
  <c r="G40" i="92" s="1"/>
  <c r="G335" i="92"/>
  <c r="G44" i="92" s="1"/>
  <c r="C139" i="92"/>
  <c r="C15" i="92" s="1"/>
  <c r="E139" i="92"/>
  <c r="E15" i="92" s="1"/>
  <c r="G139" i="92"/>
  <c r="G15" i="92" s="1"/>
  <c r="I139" i="92"/>
  <c r="I15" i="92" s="1"/>
  <c r="K139" i="92"/>
  <c r="K15" i="92" s="1"/>
  <c r="M139" i="92"/>
  <c r="M15" i="92" s="1"/>
  <c r="O139" i="92"/>
  <c r="O15" i="92" s="1"/>
  <c r="Q139" i="92"/>
  <c r="Q15" i="92" s="1"/>
  <c r="C146" i="92"/>
  <c r="C16" i="92" s="1"/>
  <c r="E146" i="92"/>
  <c r="E16" i="92" s="1"/>
  <c r="G146" i="92"/>
  <c r="G16" i="92" s="1"/>
  <c r="I146" i="92"/>
  <c r="I16" i="92" s="1"/>
  <c r="K146" i="92"/>
  <c r="K16" i="92" s="1"/>
  <c r="M146" i="92"/>
  <c r="M16" i="92" s="1"/>
  <c r="O146" i="92"/>
  <c r="O16" i="92" s="1"/>
  <c r="Q146" i="92"/>
  <c r="Q16" i="92" s="1"/>
  <c r="C153" i="92"/>
  <c r="C17" i="92" s="1"/>
  <c r="E153" i="92"/>
  <c r="E17" i="92" s="1"/>
  <c r="G153" i="92"/>
  <c r="G17" i="92" s="1"/>
  <c r="I153" i="92"/>
  <c r="I17" i="92" s="1"/>
  <c r="K153" i="92"/>
  <c r="K17" i="92" s="1"/>
  <c r="M153" i="92"/>
  <c r="M17" i="92" s="1"/>
  <c r="O153" i="92"/>
  <c r="O17" i="92" s="1"/>
  <c r="Q153" i="92"/>
  <c r="Q17" i="92" s="1"/>
  <c r="C160" i="92"/>
  <c r="C18" i="92" s="1"/>
  <c r="E160" i="92"/>
  <c r="E18" i="92" s="1"/>
  <c r="G160" i="92"/>
  <c r="G18" i="92" s="1"/>
  <c r="I160" i="92"/>
  <c r="I18" i="92" s="1"/>
  <c r="K160" i="92"/>
  <c r="K18" i="92" s="1"/>
  <c r="M160" i="92"/>
  <c r="M18" i="92" s="1"/>
  <c r="O160" i="92"/>
  <c r="O18" i="92" s="1"/>
  <c r="Q160" i="92"/>
  <c r="Q18" i="92" s="1"/>
  <c r="C167" i="92"/>
  <c r="C19" i="92" s="1"/>
  <c r="E167" i="92"/>
  <c r="E19" i="92" s="1"/>
  <c r="G167" i="92"/>
  <c r="G19" i="92" s="1"/>
  <c r="I167" i="92"/>
  <c r="I19" i="92" s="1"/>
  <c r="K167" i="92"/>
  <c r="K19" i="92" s="1"/>
  <c r="M167" i="92"/>
  <c r="M19" i="92" s="1"/>
  <c r="O167" i="92"/>
  <c r="O19" i="92" s="1"/>
  <c r="Q167" i="92"/>
  <c r="Q19" i="92" s="1"/>
  <c r="C174" i="92"/>
  <c r="C20" i="92" s="1"/>
  <c r="E174" i="92"/>
  <c r="E20" i="92" s="1"/>
  <c r="G174" i="92"/>
  <c r="G20" i="92" s="1"/>
  <c r="I174" i="92"/>
  <c r="I20" i="92" s="1"/>
  <c r="K174" i="92"/>
  <c r="K20" i="92" s="1"/>
  <c r="M174" i="92"/>
  <c r="M20" i="92" s="1"/>
  <c r="O174" i="92"/>
  <c r="O20" i="92" s="1"/>
  <c r="Q174" i="92"/>
  <c r="Q20" i="92" s="1"/>
  <c r="C181" i="92"/>
  <c r="C21" i="92" s="1"/>
  <c r="E181" i="92"/>
  <c r="E21" i="92" s="1"/>
  <c r="G181" i="92"/>
  <c r="G21" i="92" s="1"/>
  <c r="I181" i="92"/>
  <c r="I21" i="92" s="1"/>
  <c r="K181" i="92"/>
  <c r="K21" i="92" s="1"/>
  <c r="M181" i="92"/>
  <c r="M21" i="92" s="1"/>
  <c r="O181" i="92"/>
  <c r="O21" i="92" s="1"/>
  <c r="Q181" i="92"/>
  <c r="Q21" i="92" s="1"/>
  <c r="C188" i="92"/>
  <c r="C22" i="92" s="1"/>
  <c r="E188" i="92"/>
  <c r="E22" i="92" s="1"/>
  <c r="G188" i="92"/>
  <c r="G22" i="92" s="1"/>
  <c r="I188" i="92"/>
  <c r="I22" i="92" s="1"/>
  <c r="K188" i="92"/>
  <c r="K22" i="92" s="1"/>
  <c r="M188" i="92"/>
  <c r="M22" i="92" s="1"/>
  <c r="O188" i="92"/>
  <c r="O22" i="92" s="1"/>
  <c r="Q188" i="92"/>
  <c r="Q22" i="92" s="1"/>
  <c r="C195" i="92"/>
  <c r="C23" i="92" s="1"/>
  <c r="E195" i="92"/>
  <c r="E23" i="92" s="1"/>
  <c r="G195" i="92"/>
  <c r="G23" i="92" s="1"/>
  <c r="I195" i="92"/>
  <c r="I23" i="92" s="1"/>
  <c r="K195" i="92"/>
  <c r="K23" i="92" s="1"/>
  <c r="M195" i="92"/>
  <c r="M23" i="92" s="1"/>
  <c r="O195" i="92"/>
  <c r="O23" i="92" s="1"/>
  <c r="Q195" i="92"/>
  <c r="Q23" i="92" s="1"/>
  <c r="C202" i="92"/>
  <c r="C24" i="92" s="1"/>
  <c r="E202" i="92"/>
  <c r="E24" i="92" s="1"/>
  <c r="G202" i="92"/>
  <c r="G24" i="92" s="1"/>
  <c r="I202" i="92"/>
  <c r="I24" i="92" s="1"/>
  <c r="K202" i="92"/>
  <c r="K24" i="92" s="1"/>
  <c r="M202" i="92"/>
  <c r="M24" i="92" s="1"/>
  <c r="O202" i="92"/>
  <c r="O24" i="92" s="1"/>
  <c r="Q202" i="92"/>
  <c r="Q24" i="92" s="1"/>
  <c r="C209" i="92"/>
  <c r="C25" i="92" s="1"/>
  <c r="E209" i="92"/>
  <c r="E25" i="92" s="1"/>
  <c r="G209" i="92"/>
  <c r="G25" i="92" s="1"/>
  <c r="I209" i="92"/>
  <c r="I25" i="92" s="1"/>
  <c r="K209" i="92"/>
  <c r="K25" i="92" s="1"/>
  <c r="M209" i="92"/>
  <c r="M25" i="92" s="1"/>
  <c r="O209" i="92"/>
  <c r="O25" i="92" s="1"/>
  <c r="Q209" i="92"/>
  <c r="Q25" i="92" s="1"/>
  <c r="C216" i="92"/>
  <c r="C26" i="92" s="1"/>
  <c r="E216" i="92"/>
  <c r="E26" i="92" s="1"/>
  <c r="G216" i="92"/>
  <c r="G26" i="92" s="1"/>
  <c r="I216" i="92"/>
  <c r="I26" i="92" s="1"/>
  <c r="K216" i="92"/>
  <c r="K26" i="92" s="1"/>
  <c r="M216" i="92"/>
  <c r="M26" i="92" s="1"/>
  <c r="O216" i="92"/>
  <c r="O26" i="92" s="1"/>
  <c r="Q216" i="92"/>
  <c r="Q26" i="92" s="1"/>
  <c r="C223" i="92"/>
  <c r="C27" i="92" s="1"/>
  <c r="E223" i="92"/>
  <c r="E27" i="92" s="1"/>
  <c r="G223" i="92"/>
  <c r="G27" i="92" s="1"/>
  <c r="I223" i="92"/>
  <c r="I27" i="92" s="1"/>
  <c r="K223" i="92"/>
  <c r="K27" i="92" s="1"/>
  <c r="M223" i="92"/>
  <c r="M27" i="92" s="1"/>
  <c r="O223" i="92"/>
  <c r="O27" i="92" s="1"/>
  <c r="Q223" i="92"/>
  <c r="Q27" i="92" s="1"/>
  <c r="C230" i="92"/>
  <c r="C28" i="92" s="1"/>
  <c r="E230" i="92"/>
  <c r="E28" i="92" s="1"/>
  <c r="G230" i="92"/>
  <c r="G28" i="92" s="1"/>
  <c r="I230" i="92"/>
  <c r="I28" i="92" s="1"/>
  <c r="K230" i="92"/>
  <c r="K28" i="92" s="1"/>
  <c r="M230" i="92"/>
  <c r="M28" i="92" s="1"/>
  <c r="O230" i="92"/>
  <c r="O28" i="92" s="1"/>
  <c r="Q230" i="92"/>
  <c r="Q28" i="92" s="1"/>
  <c r="C237" i="92"/>
  <c r="C29" i="92" s="1"/>
  <c r="E237" i="92"/>
  <c r="E29" i="92" s="1"/>
  <c r="G237" i="92"/>
  <c r="G29" i="92" s="1"/>
  <c r="I237" i="92"/>
  <c r="I29" i="92" s="1"/>
  <c r="K237" i="92"/>
  <c r="K29" i="92" s="1"/>
  <c r="M237" i="92"/>
  <c r="M29" i="92" s="1"/>
  <c r="O237" i="92"/>
  <c r="O29" i="92" s="1"/>
  <c r="Q237" i="92"/>
  <c r="Q29" i="92" s="1"/>
  <c r="C244" i="92"/>
  <c r="C30" i="92" s="1"/>
  <c r="E244" i="92"/>
  <c r="E30" i="92" s="1"/>
  <c r="G244" i="92"/>
  <c r="G30" i="92" s="1"/>
  <c r="I244" i="92"/>
  <c r="I30" i="92" s="1"/>
  <c r="K244" i="92"/>
  <c r="K30" i="92" s="1"/>
  <c r="M244" i="92"/>
  <c r="M30" i="92" s="1"/>
  <c r="O244" i="92"/>
  <c r="O30" i="92" s="1"/>
  <c r="Q244" i="92"/>
  <c r="Q30" i="92" s="1"/>
  <c r="D139" i="92"/>
  <c r="D15" i="92" s="1"/>
  <c r="F139" i="92"/>
  <c r="F15" i="92" s="1"/>
  <c r="H139" i="92"/>
  <c r="H15" i="92" s="1"/>
  <c r="J139" i="92"/>
  <c r="J15" i="92" s="1"/>
  <c r="L139" i="92"/>
  <c r="L15" i="92" s="1"/>
  <c r="N139" i="92"/>
  <c r="N15" i="92" s="1"/>
  <c r="P139" i="92"/>
  <c r="P15" i="92" s="1"/>
  <c r="D146" i="92"/>
  <c r="D16" i="92" s="1"/>
  <c r="F146" i="92"/>
  <c r="F16" i="92" s="1"/>
  <c r="H146" i="92"/>
  <c r="H16" i="92" s="1"/>
  <c r="J146" i="92"/>
  <c r="J16" i="92" s="1"/>
  <c r="L146" i="92"/>
  <c r="L16" i="92" s="1"/>
  <c r="N146" i="92"/>
  <c r="N16" i="92" s="1"/>
  <c r="P146" i="92"/>
  <c r="P16" i="92" s="1"/>
  <c r="D153" i="92"/>
  <c r="D17" i="92" s="1"/>
  <c r="F153" i="92"/>
  <c r="F17" i="92" s="1"/>
  <c r="H153" i="92"/>
  <c r="H17" i="92" s="1"/>
  <c r="J153" i="92"/>
  <c r="J17" i="92" s="1"/>
  <c r="L153" i="92"/>
  <c r="L17" i="92" s="1"/>
  <c r="N153" i="92"/>
  <c r="N17" i="92" s="1"/>
  <c r="P153" i="92"/>
  <c r="P17" i="92" s="1"/>
  <c r="D160" i="92"/>
  <c r="D18" i="92" s="1"/>
  <c r="F160" i="92"/>
  <c r="F18" i="92" s="1"/>
  <c r="H160" i="92"/>
  <c r="H18" i="92" s="1"/>
  <c r="J160" i="92"/>
  <c r="J18" i="92" s="1"/>
  <c r="L160" i="92"/>
  <c r="L18" i="92" s="1"/>
  <c r="N160" i="92"/>
  <c r="N18" i="92" s="1"/>
  <c r="P160" i="92"/>
  <c r="P18" i="92" s="1"/>
  <c r="C251" i="92"/>
  <c r="C31" i="92" s="1"/>
  <c r="E251" i="92"/>
  <c r="E31" i="92" s="1"/>
  <c r="G251" i="92"/>
  <c r="G31" i="92" s="1"/>
  <c r="I251" i="92"/>
  <c r="I31" i="92" s="1"/>
  <c r="K251" i="92"/>
  <c r="K31" i="92" s="1"/>
  <c r="M251" i="92"/>
  <c r="M31" i="92" s="1"/>
  <c r="O251" i="92"/>
  <c r="O31" i="92" s="1"/>
  <c r="Q251" i="92"/>
  <c r="Q31" i="92" s="1"/>
  <c r="C258" i="92"/>
  <c r="C32" i="92" s="1"/>
  <c r="E258" i="92"/>
  <c r="E32" i="92" s="1"/>
  <c r="G258" i="92"/>
  <c r="G32" i="92" s="1"/>
  <c r="I258" i="92"/>
  <c r="I32" i="92" s="1"/>
  <c r="K258" i="92"/>
  <c r="K32" i="92" s="1"/>
  <c r="M258" i="92"/>
  <c r="M32" i="92" s="1"/>
  <c r="O258" i="92"/>
  <c r="O32" i="92" s="1"/>
  <c r="Q258" i="92"/>
  <c r="Q32" i="92" s="1"/>
  <c r="C265" i="92"/>
  <c r="C33" i="92" s="1"/>
  <c r="E265" i="92"/>
  <c r="E33" i="92" s="1"/>
  <c r="G265" i="92"/>
  <c r="G33" i="92" s="1"/>
  <c r="I265" i="92"/>
  <c r="I33" i="92" s="1"/>
  <c r="K265" i="92"/>
  <c r="K33" i="92" s="1"/>
  <c r="M265" i="92"/>
  <c r="M33" i="92" s="1"/>
  <c r="O265" i="92"/>
  <c r="O33" i="92" s="1"/>
  <c r="Q265" i="92"/>
  <c r="Q33" i="92" s="1"/>
  <c r="C272" i="92"/>
  <c r="C34" i="92" s="1"/>
  <c r="E272" i="92"/>
  <c r="E34" i="92" s="1"/>
  <c r="G272" i="92"/>
  <c r="G34" i="92" s="1"/>
  <c r="I272" i="92"/>
  <c r="I34" i="92" s="1"/>
  <c r="K272" i="92"/>
  <c r="K34" i="92" s="1"/>
  <c r="M272" i="92"/>
  <c r="M34" i="92" s="1"/>
  <c r="O272" i="92"/>
  <c r="O34" i="92" s="1"/>
  <c r="Q272" i="92"/>
  <c r="Q34" i="92" s="1"/>
  <c r="D167" i="92"/>
  <c r="D19" i="92" s="1"/>
  <c r="F167" i="92"/>
  <c r="F19" i="92" s="1"/>
  <c r="H167" i="92"/>
  <c r="H19" i="92" s="1"/>
  <c r="J167" i="92"/>
  <c r="J19" i="92" s="1"/>
  <c r="L167" i="92"/>
  <c r="L19" i="92" s="1"/>
  <c r="N167" i="92"/>
  <c r="N19" i="92" s="1"/>
  <c r="P167" i="92"/>
  <c r="P19" i="92" s="1"/>
  <c r="D174" i="92"/>
  <c r="D20" i="92" s="1"/>
  <c r="F174" i="92"/>
  <c r="F20" i="92" s="1"/>
  <c r="H174" i="92"/>
  <c r="H20" i="92" s="1"/>
  <c r="J174" i="92"/>
  <c r="J20" i="92" s="1"/>
  <c r="L174" i="92"/>
  <c r="L20" i="92" s="1"/>
  <c r="N174" i="92"/>
  <c r="N20" i="92" s="1"/>
  <c r="P174" i="92"/>
  <c r="P20" i="92" s="1"/>
  <c r="D181" i="92"/>
  <c r="D21" i="92" s="1"/>
  <c r="F181" i="92"/>
  <c r="F21" i="92" s="1"/>
  <c r="H181" i="92"/>
  <c r="H21" i="92" s="1"/>
  <c r="J181" i="92"/>
  <c r="J21" i="92" s="1"/>
  <c r="L181" i="92"/>
  <c r="L21" i="92" s="1"/>
  <c r="N181" i="92"/>
  <c r="N21" i="92" s="1"/>
  <c r="P181" i="92"/>
  <c r="P21" i="92" s="1"/>
  <c r="D188" i="92"/>
  <c r="D22" i="92" s="1"/>
  <c r="F188" i="92"/>
  <c r="F22" i="92" s="1"/>
  <c r="H188" i="92"/>
  <c r="H22" i="92" s="1"/>
  <c r="J188" i="92"/>
  <c r="J22" i="92" s="1"/>
  <c r="L188" i="92"/>
  <c r="L22" i="92" s="1"/>
  <c r="N188" i="92"/>
  <c r="N22" i="92" s="1"/>
  <c r="P188" i="92"/>
  <c r="P22" i="92" s="1"/>
  <c r="D195" i="92"/>
  <c r="D23" i="92" s="1"/>
  <c r="F195" i="92"/>
  <c r="F23" i="92" s="1"/>
  <c r="H195" i="92"/>
  <c r="H23" i="92" s="1"/>
  <c r="J195" i="92"/>
  <c r="J23" i="92" s="1"/>
  <c r="L195" i="92"/>
  <c r="L23" i="92" s="1"/>
  <c r="N195" i="92"/>
  <c r="N23" i="92" s="1"/>
  <c r="P195" i="92"/>
  <c r="P23" i="92" s="1"/>
  <c r="D202" i="92"/>
  <c r="D24" i="92" s="1"/>
  <c r="F202" i="92"/>
  <c r="F24" i="92" s="1"/>
  <c r="H202" i="92"/>
  <c r="H24" i="92" s="1"/>
  <c r="J202" i="92"/>
  <c r="J24" i="92" s="1"/>
  <c r="L202" i="92"/>
  <c r="L24" i="92" s="1"/>
  <c r="N202" i="92"/>
  <c r="N24" i="92" s="1"/>
  <c r="P202" i="92"/>
  <c r="P24" i="92" s="1"/>
  <c r="D209" i="92"/>
  <c r="D25" i="92" s="1"/>
  <c r="F209" i="92"/>
  <c r="F25" i="92" s="1"/>
  <c r="H209" i="92"/>
  <c r="H25" i="92" s="1"/>
  <c r="J209" i="92"/>
  <c r="J25" i="92" s="1"/>
  <c r="L209" i="92"/>
  <c r="L25" i="92" s="1"/>
  <c r="N209" i="92"/>
  <c r="N25" i="92" s="1"/>
  <c r="P209" i="92"/>
  <c r="P25" i="92" s="1"/>
  <c r="D216" i="92"/>
  <c r="D26" i="92" s="1"/>
  <c r="F216" i="92"/>
  <c r="F26" i="92" s="1"/>
  <c r="H216" i="92"/>
  <c r="H26" i="92" s="1"/>
  <c r="J216" i="92"/>
  <c r="J26" i="92" s="1"/>
  <c r="L216" i="92"/>
  <c r="L26" i="92" s="1"/>
  <c r="N216" i="92"/>
  <c r="N26" i="92" s="1"/>
  <c r="P216" i="92"/>
  <c r="P26" i="92" s="1"/>
  <c r="D223" i="92"/>
  <c r="D27" i="92" s="1"/>
  <c r="F223" i="92"/>
  <c r="F27" i="92" s="1"/>
  <c r="H223" i="92"/>
  <c r="H27" i="92" s="1"/>
  <c r="J223" i="92"/>
  <c r="J27" i="92" s="1"/>
  <c r="L223" i="92"/>
  <c r="L27" i="92" s="1"/>
  <c r="N223" i="92"/>
  <c r="N27" i="92" s="1"/>
  <c r="P223" i="92"/>
  <c r="P27" i="92" s="1"/>
  <c r="D230" i="92"/>
  <c r="D28" i="92" s="1"/>
  <c r="F230" i="92"/>
  <c r="F28" i="92" s="1"/>
  <c r="H230" i="92"/>
  <c r="H28" i="92" s="1"/>
  <c r="J230" i="92"/>
  <c r="J28" i="92" s="1"/>
  <c r="L230" i="92"/>
  <c r="L28" i="92" s="1"/>
  <c r="N230" i="92"/>
  <c r="N28" i="92" s="1"/>
  <c r="P230" i="92"/>
  <c r="P28" i="92" s="1"/>
  <c r="D237" i="92"/>
  <c r="D29" i="92" s="1"/>
  <c r="F237" i="92"/>
  <c r="F29" i="92" s="1"/>
  <c r="H237" i="92"/>
  <c r="H29" i="92" s="1"/>
  <c r="J237" i="92"/>
  <c r="J29" i="92" s="1"/>
  <c r="L237" i="92"/>
  <c r="L29" i="92" s="1"/>
  <c r="N237" i="92"/>
  <c r="N29" i="92" s="1"/>
  <c r="P237" i="92"/>
  <c r="P29" i="92" s="1"/>
  <c r="D244" i="92"/>
  <c r="D30" i="92" s="1"/>
  <c r="F244" i="92"/>
  <c r="F30" i="92" s="1"/>
  <c r="H244" i="92"/>
  <c r="H30" i="92" s="1"/>
  <c r="J244" i="92"/>
  <c r="J30" i="92" s="1"/>
  <c r="L244" i="92"/>
  <c r="L30" i="92" s="1"/>
  <c r="N244" i="92"/>
  <c r="N30" i="92" s="1"/>
  <c r="P244" i="92"/>
  <c r="P30" i="92" s="1"/>
  <c r="C41" i="92"/>
  <c r="D286" i="92"/>
  <c r="F286" i="92"/>
  <c r="H286" i="92"/>
  <c r="J286" i="92"/>
  <c r="L286" i="92"/>
  <c r="N286" i="92"/>
  <c r="P286" i="92"/>
  <c r="D293" i="92"/>
  <c r="F293" i="92"/>
  <c r="H293" i="92"/>
  <c r="J293" i="92"/>
  <c r="L293" i="92"/>
  <c r="N293" i="92"/>
  <c r="P293" i="92"/>
  <c r="D300" i="92"/>
  <c r="F300" i="92"/>
  <c r="H300" i="92"/>
  <c r="J300" i="92"/>
  <c r="L300" i="92"/>
  <c r="N300" i="92"/>
  <c r="P300" i="92"/>
  <c r="D307" i="92"/>
  <c r="F307" i="92"/>
  <c r="H307" i="92"/>
  <c r="J307" i="92"/>
  <c r="L307" i="92"/>
  <c r="N307" i="92"/>
  <c r="P307" i="92"/>
  <c r="D314" i="92"/>
  <c r="F314" i="92"/>
  <c r="H314" i="92"/>
  <c r="J314" i="92"/>
  <c r="L314" i="92"/>
  <c r="N314" i="92"/>
  <c r="P314" i="92"/>
  <c r="D321" i="92"/>
  <c r="F321" i="92"/>
  <c r="H321" i="92"/>
  <c r="J321" i="92"/>
  <c r="L321" i="92"/>
  <c r="N321" i="92"/>
  <c r="P321" i="92"/>
  <c r="D328" i="92"/>
  <c r="F328" i="92"/>
  <c r="H328" i="92"/>
  <c r="J328" i="92"/>
  <c r="L328" i="92"/>
  <c r="N328" i="92"/>
  <c r="P328" i="92"/>
  <c r="D335" i="92"/>
  <c r="F335" i="92"/>
  <c r="H335" i="92"/>
  <c r="J335" i="92"/>
  <c r="L335" i="92"/>
  <c r="N335" i="92"/>
  <c r="P335" i="92"/>
  <c r="D342" i="92"/>
  <c r="F342" i="92"/>
  <c r="H342" i="92"/>
  <c r="J342" i="92"/>
  <c r="L342" i="92"/>
  <c r="N342" i="92"/>
  <c r="P342" i="92"/>
  <c r="D349" i="92"/>
  <c r="F349" i="92"/>
  <c r="H349" i="92"/>
  <c r="J349" i="92"/>
  <c r="L349" i="92"/>
  <c r="N349" i="92"/>
  <c r="P349" i="92"/>
  <c r="D356" i="92"/>
  <c r="F356" i="92"/>
  <c r="H356" i="92"/>
  <c r="J356" i="92"/>
  <c r="L356" i="92"/>
  <c r="N356" i="92"/>
  <c r="P356" i="92"/>
  <c r="D363" i="92"/>
  <c r="F363" i="92"/>
  <c r="H363" i="92"/>
  <c r="J363" i="92"/>
  <c r="L363" i="92"/>
  <c r="N363" i="92"/>
  <c r="P363" i="92"/>
  <c r="D370" i="92"/>
  <c r="F370" i="92"/>
  <c r="H370" i="92"/>
  <c r="J370" i="92"/>
  <c r="L370" i="92"/>
  <c r="N370" i="92"/>
  <c r="P370" i="92"/>
  <c r="D377" i="92"/>
  <c r="F377" i="92"/>
  <c r="H377" i="92"/>
  <c r="J377" i="92"/>
  <c r="L377" i="92"/>
  <c r="N377" i="92"/>
  <c r="P377" i="92"/>
  <c r="D384" i="92"/>
  <c r="F384" i="92"/>
  <c r="H384" i="92"/>
  <c r="J384" i="92"/>
  <c r="L384" i="92"/>
  <c r="N384" i="92"/>
  <c r="P384" i="92"/>
  <c r="D391" i="92"/>
  <c r="F391" i="92"/>
  <c r="H391" i="92"/>
  <c r="J391" i="92"/>
  <c r="L391" i="92"/>
  <c r="N391" i="92"/>
  <c r="P391" i="92"/>
  <c r="D398" i="92"/>
  <c r="F398" i="92"/>
  <c r="H398" i="92"/>
  <c r="J398" i="92"/>
  <c r="L398" i="92"/>
  <c r="N398" i="92"/>
  <c r="P398" i="92"/>
  <c r="D405" i="92"/>
  <c r="F405" i="92"/>
  <c r="H405" i="92"/>
  <c r="J405" i="92"/>
  <c r="L405" i="92"/>
  <c r="N405" i="92"/>
  <c r="P405" i="92"/>
  <c r="D412" i="92"/>
  <c r="F412" i="92"/>
  <c r="H412" i="92"/>
  <c r="J412" i="92"/>
  <c r="L412" i="92"/>
  <c r="N412" i="92"/>
  <c r="P412" i="92"/>
  <c r="D419" i="92"/>
  <c r="F419" i="92"/>
  <c r="H419" i="92"/>
  <c r="J419" i="92"/>
  <c r="L419" i="92"/>
  <c r="N419" i="92"/>
  <c r="P419" i="92"/>
  <c r="D426" i="92"/>
  <c r="F426" i="92"/>
  <c r="H426" i="92"/>
  <c r="J426" i="92"/>
  <c r="L426" i="92"/>
  <c r="N426" i="92"/>
  <c r="P426" i="92"/>
  <c r="C279" i="92"/>
  <c r="C35" i="92" s="1"/>
  <c r="E279" i="92"/>
  <c r="E35" i="92" s="1"/>
  <c r="G279" i="92"/>
  <c r="G35" i="92" s="1"/>
  <c r="I279" i="92"/>
  <c r="I35" i="92" s="1"/>
  <c r="K279" i="92"/>
  <c r="K35" i="92" s="1"/>
  <c r="M279" i="92"/>
  <c r="M35" i="92" s="1"/>
  <c r="O279" i="92"/>
  <c r="O35" i="92" s="1"/>
  <c r="Q279" i="92"/>
  <c r="Q35" i="92" s="1"/>
  <c r="D279" i="92"/>
  <c r="D35" i="92" s="1"/>
  <c r="F279" i="92"/>
  <c r="F35" i="92" s="1"/>
  <c r="H279" i="92"/>
  <c r="H35" i="92" s="1"/>
  <c r="J279" i="92"/>
  <c r="J35" i="92" s="1"/>
  <c r="L279" i="92"/>
  <c r="L35" i="92" s="1"/>
  <c r="N279" i="92"/>
  <c r="N35" i="92" s="1"/>
  <c r="P279" i="92"/>
  <c r="P35" i="92" s="1"/>
  <c r="Q170" i="30"/>
  <c r="P170" i="30"/>
  <c r="O170" i="30"/>
  <c r="N170" i="30"/>
  <c r="M170" i="30"/>
  <c r="L170" i="30"/>
  <c r="K170" i="30"/>
  <c r="J170" i="30"/>
  <c r="I170" i="30"/>
  <c r="H170" i="30"/>
  <c r="G170" i="30"/>
  <c r="F170" i="30"/>
  <c r="E170" i="30"/>
  <c r="D170" i="30"/>
  <c r="C170" i="30"/>
  <c r="AU415" i="91"/>
  <c r="AT415" i="91"/>
  <c r="AS415" i="91"/>
  <c r="AR415" i="91"/>
  <c r="AQ415" i="91"/>
  <c r="AP415" i="91"/>
  <c r="AO415" i="91"/>
  <c r="AN415" i="91"/>
  <c r="AM415" i="91"/>
  <c r="AL415" i="91"/>
  <c r="AK415" i="91"/>
  <c r="L14" i="91"/>
  <c r="K14" i="91"/>
  <c r="J14" i="91"/>
  <c r="I14" i="91"/>
  <c r="H14" i="91"/>
  <c r="G14" i="91"/>
  <c r="F14" i="91"/>
  <c r="E14" i="91"/>
  <c r="D14" i="91"/>
  <c r="C14" i="91"/>
  <c r="D2" i="91"/>
  <c r="B2" i="91"/>
  <c r="F426" i="91" l="1"/>
  <c r="J426" i="91"/>
  <c r="D426" i="91"/>
  <c r="H426" i="91"/>
  <c r="L426" i="91"/>
  <c r="P426" i="91"/>
  <c r="P32" i="91" s="1"/>
  <c r="N426" i="91"/>
  <c r="C426" i="91"/>
  <c r="C32" i="91" s="1"/>
  <c r="E426" i="91"/>
  <c r="G426" i="91"/>
  <c r="I426" i="91"/>
  <c r="K426" i="91"/>
  <c r="M426" i="91"/>
  <c r="O426" i="91"/>
  <c r="Q426" i="91"/>
  <c r="E58" i="92"/>
  <c r="Q58" i="92"/>
  <c r="I58" i="92"/>
  <c r="G58" i="92"/>
  <c r="M58" i="92"/>
  <c r="K58" i="92"/>
  <c r="O58" i="92"/>
  <c r="C58" i="92"/>
  <c r="N36" i="92"/>
  <c r="J36" i="92"/>
  <c r="F36" i="92"/>
  <c r="Q36" i="92"/>
  <c r="AK128" i="92" s="1"/>
  <c r="M36" i="92"/>
  <c r="AG128" i="92" s="1"/>
  <c r="I36" i="92"/>
  <c r="AC128" i="92" s="1"/>
  <c r="E36" i="92"/>
  <c r="P36" i="92"/>
  <c r="L36" i="92"/>
  <c r="H36" i="92"/>
  <c r="D36" i="92"/>
  <c r="O36" i="92"/>
  <c r="AI128" i="92" s="1"/>
  <c r="K36" i="92"/>
  <c r="AE128" i="92" s="1"/>
  <c r="G36" i="92"/>
  <c r="C36" i="92"/>
  <c r="W128" i="92" s="1"/>
  <c r="H560" i="91"/>
  <c r="H53" i="91" s="1"/>
  <c r="L560" i="91"/>
  <c r="L53" i="91" s="1"/>
  <c r="P560" i="91"/>
  <c r="P53" i="91" s="1"/>
  <c r="Q560" i="91"/>
  <c r="Q53" i="91" s="1"/>
  <c r="J560" i="91"/>
  <c r="J53" i="91" s="1"/>
  <c r="N560" i="91"/>
  <c r="N53" i="91" s="1"/>
  <c r="C560" i="91"/>
  <c r="C53" i="91" s="1"/>
  <c r="E560" i="91"/>
  <c r="E53" i="91" s="1"/>
  <c r="I560" i="91"/>
  <c r="I53" i="91" s="1"/>
  <c r="M560" i="91"/>
  <c r="M53" i="91" s="1"/>
  <c r="F560" i="91"/>
  <c r="F53" i="91" s="1"/>
  <c r="K560" i="91"/>
  <c r="K53" i="91" s="1"/>
  <c r="D560" i="91"/>
  <c r="D53" i="91" s="1"/>
  <c r="O560" i="91"/>
  <c r="O53" i="91" s="1"/>
  <c r="G560" i="91"/>
  <c r="G53" i="91" s="1"/>
  <c r="O553" i="91"/>
  <c r="O52" i="91" s="1"/>
  <c r="J553" i="91"/>
  <c r="E553" i="91"/>
  <c r="E52" i="91" s="1"/>
  <c r="G553" i="91"/>
  <c r="M553" i="91"/>
  <c r="M52" i="91" s="1"/>
  <c r="I553" i="91"/>
  <c r="I52" i="91" s="1"/>
  <c r="K553" i="91"/>
  <c r="K52" i="91" s="1"/>
  <c r="Q553" i="91"/>
  <c r="Q52" i="91" s="1"/>
  <c r="F553" i="91"/>
  <c r="N553" i="91"/>
  <c r="D553" i="91"/>
  <c r="D52" i="91" s="1"/>
  <c r="N37" i="92"/>
  <c r="J37" i="92"/>
  <c r="F37" i="92"/>
  <c r="P37" i="92"/>
  <c r="L37" i="92"/>
  <c r="H37" i="92"/>
  <c r="D37" i="92"/>
  <c r="P57" i="92"/>
  <c r="L57" i="92"/>
  <c r="H57" i="92"/>
  <c r="D57" i="92"/>
  <c r="N56" i="92"/>
  <c r="J56" i="92"/>
  <c r="F56" i="92"/>
  <c r="P55" i="92"/>
  <c r="L55" i="92"/>
  <c r="H55" i="92"/>
  <c r="D55" i="92"/>
  <c r="N54" i="92"/>
  <c r="J54" i="92"/>
  <c r="F54" i="92"/>
  <c r="P53" i="92"/>
  <c r="L53" i="92"/>
  <c r="H53" i="92"/>
  <c r="D53" i="92"/>
  <c r="N52" i="92"/>
  <c r="J52" i="92"/>
  <c r="F52" i="92"/>
  <c r="P51" i="92"/>
  <c r="L51" i="92"/>
  <c r="H51" i="92"/>
  <c r="D51" i="92"/>
  <c r="N50" i="92"/>
  <c r="J50" i="92"/>
  <c r="F50" i="92"/>
  <c r="P49" i="92"/>
  <c r="L49" i="92"/>
  <c r="H49" i="92"/>
  <c r="D49" i="92"/>
  <c r="N48" i="92"/>
  <c r="J48" i="92"/>
  <c r="F48" i="92"/>
  <c r="P47" i="92"/>
  <c r="L47" i="92"/>
  <c r="H47" i="92"/>
  <c r="D47" i="92"/>
  <c r="N46" i="92"/>
  <c r="J46" i="92"/>
  <c r="F46" i="92"/>
  <c r="P45" i="92"/>
  <c r="L45" i="92"/>
  <c r="H45" i="92"/>
  <c r="D45" i="92"/>
  <c r="N44" i="92"/>
  <c r="J44" i="92"/>
  <c r="F44" i="92"/>
  <c r="P43" i="92"/>
  <c r="L43" i="92"/>
  <c r="H43" i="92"/>
  <c r="D43" i="92"/>
  <c r="N42" i="92"/>
  <c r="J42" i="92"/>
  <c r="F42" i="92"/>
  <c r="P41" i="92"/>
  <c r="L41" i="92"/>
  <c r="H41" i="92"/>
  <c r="D41" i="92"/>
  <c r="N40" i="92"/>
  <c r="J40" i="92"/>
  <c r="F40" i="92"/>
  <c r="P39" i="92"/>
  <c r="L39" i="92"/>
  <c r="H39" i="92"/>
  <c r="D39" i="92"/>
  <c r="N38" i="92"/>
  <c r="J38" i="92"/>
  <c r="F38" i="92"/>
  <c r="N57" i="92"/>
  <c r="J57" i="92"/>
  <c r="F57" i="92"/>
  <c r="P56" i="92"/>
  <c r="L56" i="92"/>
  <c r="H56" i="92"/>
  <c r="D56" i="92"/>
  <c r="N55" i="92"/>
  <c r="J55" i="92"/>
  <c r="F55" i="92"/>
  <c r="P54" i="92"/>
  <c r="L54" i="92"/>
  <c r="H54" i="92"/>
  <c r="D54" i="92"/>
  <c r="N53" i="92"/>
  <c r="J53" i="92"/>
  <c r="F53" i="92"/>
  <c r="P52" i="92"/>
  <c r="L52" i="92"/>
  <c r="H52" i="92"/>
  <c r="D52" i="92"/>
  <c r="N51" i="92"/>
  <c r="J51" i="92"/>
  <c r="F51" i="92"/>
  <c r="P50" i="92"/>
  <c r="L50" i="92"/>
  <c r="H50" i="92"/>
  <c r="D50" i="92"/>
  <c r="N49" i="92"/>
  <c r="J49" i="92"/>
  <c r="F49" i="92"/>
  <c r="P48" i="92"/>
  <c r="L48" i="92"/>
  <c r="H48" i="92"/>
  <c r="D48" i="92"/>
  <c r="N47" i="92"/>
  <c r="J47" i="92"/>
  <c r="F47" i="92"/>
  <c r="P46" i="92"/>
  <c r="L46" i="92"/>
  <c r="H46" i="92"/>
  <c r="D46" i="92"/>
  <c r="N45" i="92"/>
  <c r="J45" i="92"/>
  <c r="F45" i="92"/>
  <c r="P44" i="92"/>
  <c r="L44" i="92"/>
  <c r="H44" i="92"/>
  <c r="D44" i="92"/>
  <c r="N43" i="92"/>
  <c r="J43" i="92"/>
  <c r="F43" i="92"/>
  <c r="P42" i="92"/>
  <c r="L42" i="92"/>
  <c r="H42" i="92"/>
  <c r="D42" i="92"/>
  <c r="N41" i="92"/>
  <c r="J41" i="92"/>
  <c r="F41" i="92"/>
  <c r="P40" i="92"/>
  <c r="L40" i="92"/>
  <c r="H40" i="92"/>
  <c r="D40" i="92"/>
  <c r="N39" i="92"/>
  <c r="J39" i="92"/>
  <c r="F39" i="92"/>
  <c r="P38" i="92"/>
  <c r="L38" i="92"/>
  <c r="H38" i="92"/>
  <c r="D38" i="92"/>
  <c r="C553" i="91"/>
  <c r="H553" i="91"/>
  <c r="H52" i="91" s="1"/>
  <c r="L553" i="91"/>
  <c r="P553" i="91"/>
  <c r="D545" i="91"/>
  <c r="D50" i="91" s="1"/>
  <c r="P545" i="91"/>
  <c r="P50" i="91" s="1"/>
  <c r="M545" i="91"/>
  <c r="M50" i="91" s="1"/>
  <c r="Q545" i="91"/>
  <c r="Q50" i="91" s="1"/>
  <c r="F545" i="91"/>
  <c r="F50" i="91" s="1"/>
  <c r="J545" i="91"/>
  <c r="J50" i="91" s="1"/>
  <c r="N545" i="91"/>
  <c r="N50" i="91" s="1"/>
  <c r="L545" i="91"/>
  <c r="L50" i="91" s="1"/>
  <c r="C545" i="91"/>
  <c r="C50" i="91" s="1"/>
  <c r="G545" i="91"/>
  <c r="G50" i="91" s="1"/>
  <c r="O545" i="91"/>
  <c r="O50" i="91" s="1"/>
  <c r="D538" i="91"/>
  <c r="D49" i="91" s="1"/>
  <c r="P538" i="91"/>
  <c r="E545" i="91"/>
  <c r="E50" i="91" s="1"/>
  <c r="I545" i="91"/>
  <c r="I50" i="91" s="1"/>
  <c r="K545" i="91"/>
  <c r="K50" i="91" s="1"/>
  <c r="H538" i="91"/>
  <c r="H49" i="91" s="1"/>
  <c r="F538" i="91"/>
  <c r="F49" i="91" s="1"/>
  <c r="J538" i="91"/>
  <c r="J49" i="91" s="1"/>
  <c r="N538" i="91"/>
  <c r="C538" i="91"/>
  <c r="C49" i="91" s="1"/>
  <c r="L538" i="91"/>
  <c r="H545" i="91"/>
  <c r="H50" i="91" s="1"/>
  <c r="G538" i="91"/>
  <c r="G49" i="91" s="1"/>
  <c r="K538" i="91"/>
  <c r="K49" i="91" s="1"/>
  <c r="O538" i="91"/>
  <c r="O49" i="91" s="1"/>
  <c r="E538" i="91"/>
  <c r="E49" i="91" s="1"/>
  <c r="I538" i="91"/>
  <c r="I49" i="91" s="1"/>
  <c r="M538" i="91"/>
  <c r="M49" i="91" s="1"/>
  <c r="Q538" i="91"/>
  <c r="C517" i="91"/>
  <c r="G517" i="91"/>
  <c r="K517" i="91"/>
  <c r="O517" i="91"/>
  <c r="O28" i="91" s="1"/>
  <c r="F433" i="91"/>
  <c r="J16" i="91"/>
  <c r="D440" i="91"/>
  <c r="F447" i="91"/>
  <c r="J447" i="91"/>
  <c r="N447" i="91"/>
  <c r="D454" i="91"/>
  <c r="D19" i="91" s="1"/>
  <c r="H454" i="91"/>
  <c r="H19" i="91" s="1"/>
  <c r="L454" i="91"/>
  <c r="L19" i="91" s="1"/>
  <c r="P454" i="91"/>
  <c r="P19" i="91" s="1"/>
  <c r="F461" i="91"/>
  <c r="F20" i="91" s="1"/>
  <c r="J461" i="91"/>
  <c r="J20" i="91" s="1"/>
  <c r="N461" i="91"/>
  <c r="N20" i="91" s="1"/>
  <c r="D468" i="91"/>
  <c r="D21" i="91" s="1"/>
  <c r="H468" i="91"/>
  <c r="H21" i="91" s="1"/>
  <c r="L468" i="91"/>
  <c r="L21" i="91" s="1"/>
  <c r="P468" i="91"/>
  <c r="P21" i="91" s="1"/>
  <c r="F475" i="91"/>
  <c r="F22" i="91" s="1"/>
  <c r="J475" i="91"/>
  <c r="J22" i="91" s="1"/>
  <c r="D482" i="91"/>
  <c r="D23" i="91" s="1"/>
  <c r="H482" i="91"/>
  <c r="H23" i="91" s="1"/>
  <c r="L482" i="91"/>
  <c r="L23" i="91" s="1"/>
  <c r="P482" i="91"/>
  <c r="P23" i="91" s="1"/>
  <c r="F489" i="91"/>
  <c r="F24" i="91" s="1"/>
  <c r="J489" i="91"/>
  <c r="J24" i="91" s="1"/>
  <c r="N489" i="91"/>
  <c r="N24" i="91" s="1"/>
  <c r="D496" i="91"/>
  <c r="D25" i="91" s="1"/>
  <c r="H496" i="91"/>
  <c r="H25" i="91" s="1"/>
  <c r="L496" i="91"/>
  <c r="L25" i="91" s="1"/>
  <c r="P496" i="91"/>
  <c r="P25" i="91" s="1"/>
  <c r="F503" i="91"/>
  <c r="F26" i="91" s="1"/>
  <c r="J503" i="91"/>
  <c r="J26" i="91" s="1"/>
  <c r="N503" i="91"/>
  <c r="N26" i="91" s="1"/>
  <c r="D510" i="91"/>
  <c r="D27" i="91" s="1"/>
  <c r="H510" i="91"/>
  <c r="H27" i="91" s="1"/>
  <c r="L510" i="91"/>
  <c r="L27" i="91" s="1"/>
  <c r="P510" i="91"/>
  <c r="P27" i="91" s="1"/>
  <c r="F517" i="91"/>
  <c r="F28" i="91" s="1"/>
  <c r="J517" i="91"/>
  <c r="J28" i="91" s="1"/>
  <c r="N517" i="91"/>
  <c r="N28" i="91" s="1"/>
  <c r="E517" i="91"/>
  <c r="E28" i="91" s="1"/>
  <c r="I517" i="91"/>
  <c r="I28" i="91" s="1"/>
  <c r="M517" i="91"/>
  <c r="M28" i="91" s="1"/>
  <c r="Q517" i="91"/>
  <c r="Q28" i="91" s="1"/>
  <c r="E433" i="91"/>
  <c r="I16" i="91"/>
  <c r="M16" i="91"/>
  <c r="Q16" i="91"/>
  <c r="C440" i="91"/>
  <c r="E447" i="91"/>
  <c r="I447" i="91"/>
  <c r="M447" i="91"/>
  <c r="Q447" i="91"/>
  <c r="C454" i="91"/>
  <c r="C19" i="91" s="1"/>
  <c r="G454" i="91"/>
  <c r="G19" i="91" s="1"/>
  <c r="K454" i="91"/>
  <c r="K19" i="91" s="1"/>
  <c r="O454" i="91"/>
  <c r="O19" i="91" s="1"/>
  <c r="E461" i="91"/>
  <c r="E20" i="91" s="1"/>
  <c r="I461" i="91"/>
  <c r="I20" i="91" s="1"/>
  <c r="M461" i="91"/>
  <c r="M20" i="91" s="1"/>
  <c r="Q461" i="91"/>
  <c r="Q20" i="91" s="1"/>
  <c r="C468" i="91"/>
  <c r="C21" i="91" s="1"/>
  <c r="G468" i="91"/>
  <c r="G21" i="91" s="1"/>
  <c r="K468" i="91"/>
  <c r="K21" i="91" s="1"/>
  <c r="O468" i="91"/>
  <c r="O21" i="91" s="1"/>
  <c r="E475" i="91"/>
  <c r="E22" i="91" s="1"/>
  <c r="I475" i="91"/>
  <c r="I22" i="91" s="1"/>
  <c r="C482" i="91"/>
  <c r="C23" i="91" s="1"/>
  <c r="G482" i="91"/>
  <c r="G23" i="91" s="1"/>
  <c r="K482" i="91"/>
  <c r="K23" i="91" s="1"/>
  <c r="E489" i="91"/>
  <c r="E24" i="91" s="1"/>
  <c r="I489" i="91"/>
  <c r="I24" i="91" s="1"/>
  <c r="M489" i="91"/>
  <c r="M24" i="91" s="1"/>
  <c r="C496" i="91"/>
  <c r="C25" i="91" s="1"/>
  <c r="G496" i="91"/>
  <c r="G25" i="91" s="1"/>
  <c r="K496" i="91"/>
  <c r="K25" i="91" s="1"/>
  <c r="O496" i="91"/>
  <c r="O25" i="91" s="1"/>
  <c r="E503" i="91"/>
  <c r="E26" i="91" s="1"/>
  <c r="I503" i="91"/>
  <c r="I26" i="91" s="1"/>
  <c r="M503" i="91"/>
  <c r="M26" i="91" s="1"/>
  <c r="Q503" i="91"/>
  <c r="Q26" i="91" s="1"/>
  <c r="C510" i="91"/>
  <c r="C27" i="91" s="1"/>
  <c r="G510" i="91"/>
  <c r="G27" i="91" s="1"/>
  <c r="K510" i="91"/>
  <c r="K27" i="91" s="1"/>
  <c r="O510" i="91"/>
  <c r="O27" i="91" s="1"/>
  <c r="C433" i="91"/>
  <c r="G16" i="91"/>
  <c r="K16" i="91"/>
  <c r="O16" i="91"/>
  <c r="C447" i="91"/>
  <c r="G447" i="91"/>
  <c r="K447" i="91"/>
  <c r="O447" i="91"/>
  <c r="E454" i="91"/>
  <c r="E19" i="91" s="1"/>
  <c r="I454" i="91"/>
  <c r="I19" i="91" s="1"/>
  <c r="M454" i="91"/>
  <c r="M19" i="91" s="1"/>
  <c r="Q454" i="91"/>
  <c r="Q19" i="91" s="1"/>
  <c r="C461" i="91"/>
  <c r="C20" i="91" s="1"/>
  <c r="G461" i="91"/>
  <c r="G20" i="91" s="1"/>
  <c r="K461" i="91"/>
  <c r="K20" i="91" s="1"/>
  <c r="O461" i="91"/>
  <c r="O20" i="91" s="1"/>
  <c r="E468" i="91"/>
  <c r="E21" i="91" s="1"/>
  <c r="I468" i="91"/>
  <c r="I21" i="91" s="1"/>
  <c r="M468" i="91"/>
  <c r="M21" i="91" s="1"/>
  <c r="Q468" i="91"/>
  <c r="Q21" i="91" s="1"/>
  <c r="C475" i="91"/>
  <c r="C22" i="91" s="1"/>
  <c r="G475" i="91"/>
  <c r="G22" i="91" s="1"/>
  <c r="K475" i="91"/>
  <c r="K22" i="91" s="1"/>
  <c r="O475" i="91"/>
  <c r="O22" i="91" s="1"/>
  <c r="E482" i="91"/>
  <c r="E23" i="91" s="1"/>
  <c r="I482" i="91"/>
  <c r="I23" i="91" s="1"/>
  <c r="M482" i="91"/>
  <c r="M23" i="91" s="1"/>
  <c r="Q482" i="91"/>
  <c r="Q23" i="91" s="1"/>
  <c r="C489" i="91"/>
  <c r="C24" i="91" s="1"/>
  <c r="G489" i="91"/>
  <c r="G24" i="91" s="1"/>
  <c r="K489" i="91"/>
  <c r="K24" i="91" s="1"/>
  <c r="O489" i="91"/>
  <c r="O24" i="91" s="1"/>
  <c r="E496" i="91"/>
  <c r="E25" i="91" s="1"/>
  <c r="I496" i="91"/>
  <c r="I25" i="91" s="1"/>
  <c r="M496" i="91"/>
  <c r="M25" i="91" s="1"/>
  <c r="Q496" i="91"/>
  <c r="Q25" i="91" s="1"/>
  <c r="C503" i="91"/>
  <c r="C26" i="91" s="1"/>
  <c r="G503" i="91"/>
  <c r="G26" i="91" s="1"/>
  <c r="K503" i="91"/>
  <c r="K26" i="91" s="1"/>
  <c r="O503" i="91"/>
  <c r="O26" i="91" s="1"/>
  <c r="E510" i="91"/>
  <c r="E27" i="91" s="1"/>
  <c r="I510" i="91"/>
  <c r="I27" i="91" s="1"/>
  <c r="M510" i="91"/>
  <c r="M27" i="91" s="1"/>
  <c r="Q510" i="91"/>
  <c r="Q27" i="91" s="1"/>
  <c r="N475" i="91"/>
  <c r="N22" i="91" s="1"/>
  <c r="M475" i="91"/>
  <c r="M22" i="91" s="1"/>
  <c r="Q475" i="91"/>
  <c r="Q22" i="91" s="1"/>
  <c r="O482" i="91"/>
  <c r="O23" i="91" s="1"/>
  <c r="Q489" i="91"/>
  <c r="Q24" i="91" s="1"/>
  <c r="D433" i="91"/>
  <c r="H16" i="91"/>
  <c r="L16" i="91"/>
  <c r="P16" i="91"/>
  <c r="D447" i="91"/>
  <c r="H447" i="91"/>
  <c r="L447" i="91"/>
  <c r="P447" i="91"/>
  <c r="F454" i="91"/>
  <c r="F19" i="91" s="1"/>
  <c r="J454" i="91"/>
  <c r="J19" i="91" s="1"/>
  <c r="N454" i="91"/>
  <c r="N19" i="91" s="1"/>
  <c r="D461" i="91"/>
  <c r="D20" i="91" s="1"/>
  <c r="H461" i="91"/>
  <c r="H20" i="91" s="1"/>
  <c r="L461" i="91"/>
  <c r="L20" i="91" s="1"/>
  <c r="P461" i="91"/>
  <c r="P20" i="91" s="1"/>
  <c r="F468" i="91"/>
  <c r="F21" i="91" s="1"/>
  <c r="J468" i="91"/>
  <c r="J21" i="91" s="1"/>
  <c r="N468" i="91"/>
  <c r="N21" i="91" s="1"/>
  <c r="D475" i="91"/>
  <c r="D22" i="91" s="1"/>
  <c r="H475" i="91"/>
  <c r="H22" i="91" s="1"/>
  <c r="L475" i="91"/>
  <c r="L22" i="91" s="1"/>
  <c r="P475" i="91"/>
  <c r="P22" i="91" s="1"/>
  <c r="F482" i="91"/>
  <c r="F23" i="91" s="1"/>
  <c r="J482" i="91"/>
  <c r="J23" i="91" s="1"/>
  <c r="N482" i="91"/>
  <c r="N23" i="91" s="1"/>
  <c r="D489" i="91"/>
  <c r="D24" i="91" s="1"/>
  <c r="H489" i="91"/>
  <c r="H24" i="91" s="1"/>
  <c r="L489" i="91"/>
  <c r="L24" i="91" s="1"/>
  <c r="P489" i="91"/>
  <c r="P24" i="91" s="1"/>
  <c r="F496" i="91"/>
  <c r="F25" i="91" s="1"/>
  <c r="J496" i="91"/>
  <c r="J25" i="91" s="1"/>
  <c r="N496" i="91"/>
  <c r="N25" i="91" s="1"/>
  <c r="D503" i="91"/>
  <c r="D26" i="91" s="1"/>
  <c r="H503" i="91"/>
  <c r="H26" i="91" s="1"/>
  <c r="L503" i="91"/>
  <c r="L26" i="91" s="1"/>
  <c r="P503" i="91"/>
  <c r="P26" i="91" s="1"/>
  <c r="F510" i="91"/>
  <c r="F27" i="91" s="1"/>
  <c r="J510" i="91"/>
  <c r="J27" i="91" s="1"/>
  <c r="N510" i="91"/>
  <c r="N27" i="91" s="1"/>
  <c r="D517" i="91"/>
  <c r="D28" i="91" s="1"/>
  <c r="H517" i="91"/>
  <c r="H28" i="91" s="1"/>
  <c r="L517" i="91"/>
  <c r="L28" i="91" s="1"/>
  <c r="P517" i="91"/>
  <c r="P28" i="91" s="1"/>
  <c r="Q823" i="30"/>
  <c r="P823" i="30"/>
  <c r="O823" i="30"/>
  <c r="N823" i="30"/>
  <c r="M823" i="30"/>
  <c r="L823" i="30"/>
  <c r="K823" i="30"/>
  <c r="J823" i="30"/>
  <c r="I823" i="30"/>
  <c r="H823" i="30"/>
  <c r="G823" i="30"/>
  <c r="F823" i="30"/>
  <c r="E823" i="30"/>
  <c r="D823" i="30"/>
  <c r="C823" i="30"/>
  <c r="Q822" i="30"/>
  <c r="P822" i="30"/>
  <c r="O822" i="30"/>
  <c r="N822" i="30"/>
  <c r="M822" i="30"/>
  <c r="L822" i="30"/>
  <c r="K822" i="30"/>
  <c r="J822" i="30"/>
  <c r="I822" i="30"/>
  <c r="H822" i="30"/>
  <c r="G822" i="30"/>
  <c r="F822" i="30"/>
  <c r="E822" i="30"/>
  <c r="D822" i="30"/>
  <c r="C822" i="30"/>
  <c r="Q821" i="30"/>
  <c r="P821" i="30"/>
  <c r="O821" i="30"/>
  <c r="N821" i="30"/>
  <c r="M821" i="30"/>
  <c r="L821" i="30"/>
  <c r="K821" i="30"/>
  <c r="J821" i="30"/>
  <c r="I821" i="30"/>
  <c r="H821" i="30"/>
  <c r="G821" i="30"/>
  <c r="F821" i="30"/>
  <c r="E821" i="30"/>
  <c r="D821" i="30"/>
  <c r="C821" i="30"/>
  <c r="Q820" i="30"/>
  <c r="P820" i="30"/>
  <c r="O820" i="30"/>
  <c r="N820" i="30"/>
  <c r="M820" i="30"/>
  <c r="L820" i="30"/>
  <c r="K820" i="30"/>
  <c r="J820" i="30"/>
  <c r="I820" i="30"/>
  <c r="H820" i="30"/>
  <c r="G820" i="30"/>
  <c r="F820" i="30"/>
  <c r="E820" i="30"/>
  <c r="D820" i="30"/>
  <c r="C820" i="30"/>
  <c r="Q819" i="30"/>
  <c r="P819" i="30"/>
  <c r="O819" i="30"/>
  <c r="N819" i="30"/>
  <c r="M819" i="30"/>
  <c r="L819" i="30"/>
  <c r="K819" i="30"/>
  <c r="J819" i="30"/>
  <c r="I819" i="30"/>
  <c r="H819" i="30"/>
  <c r="G819" i="30"/>
  <c r="F819" i="30"/>
  <c r="E819" i="30"/>
  <c r="D819" i="30"/>
  <c r="C819" i="30"/>
  <c r="Q818" i="30"/>
  <c r="P818" i="30"/>
  <c r="O818" i="30"/>
  <c r="N818" i="30"/>
  <c r="M818" i="30"/>
  <c r="L818" i="30"/>
  <c r="K818" i="30"/>
  <c r="J818" i="30"/>
  <c r="I818" i="30"/>
  <c r="H818" i="30"/>
  <c r="G818" i="30"/>
  <c r="F818" i="30"/>
  <c r="E818" i="30"/>
  <c r="D818" i="30"/>
  <c r="D18" i="91" l="1"/>
  <c r="D35" i="91"/>
  <c r="D16" i="91"/>
  <c r="D33" i="91"/>
  <c r="G18" i="91"/>
  <c r="G35" i="91"/>
  <c r="I18" i="91"/>
  <c r="I35" i="91"/>
  <c r="D17" i="91"/>
  <c r="D34" i="91"/>
  <c r="K15" i="91"/>
  <c r="K32" i="91"/>
  <c r="H15" i="91"/>
  <c r="H32" i="91"/>
  <c r="P18" i="91"/>
  <c r="P35" i="91"/>
  <c r="C18" i="91"/>
  <c r="C35" i="91"/>
  <c r="C16" i="91"/>
  <c r="C33" i="91"/>
  <c r="E18" i="91"/>
  <c r="E35" i="91"/>
  <c r="N18" i="91"/>
  <c r="N35" i="91"/>
  <c r="Q15" i="91"/>
  <c r="Q32" i="91"/>
  <c r="I15" i="91"/>
  <c r="I32" i="91"/>
  <c r="N15" i="91"/>
  <c r="N32" i="91"/>
  <c r="D15" i="91"/>
  <c r="D32" i="91"/>
  <c r="L18" i="91"/>
  <c r="L35" i="91"/>
  <c r="O18" i="91"/>
  <c r="O35" i="91"/>
  <c r="Q18" i="91"/>
  <c r="Q35" i="91"/>
  <c r="C17" i="91"/>
  <c r="C34" i="91"/>
  <c r="E16" i="91"/>
  <c r="E33" i="91"/>
  <c r="J18" i="91"/>
  <c r="J35" i="91"/>
  <c r="F16" i="91"/>
  <c r="F33" i="91"/>
  <c r="O15" i="91"/>
  <c r="O32" i="91"/>
  <c r="G15" i="91"/>
  <c r="G32" i="91"/>
  <c r="J15" i="91"/>
  <c r="J32" i="91"/>
  <c r="H18" i="91"/>
  <c r="H35" i="91"/>
  <c r="K18" i="91"/>
  <c r="K35" i="91"/>
  <c r="M18" i="91"/>
  <c r="M35" i="91"/>
  <c r="F18" i="91"/>
  <c r="F35" i="91"/>
  <c r="M15" i="91"/>
  <c r="M32" i="91"/>
  <c r="E15" i="91"/>
  <c r="E32" i="91"/>
  <c r="L15" i="91"/>
  <c r="L32" i="91"/>
  <c r="F15" i="91"/>
  <c r="F32" i="91"/>
  <c r="AJ128" i="92"/>
  <c r="P128" i="92" s="1"/>
  <c r="X128" i="92"/>
  <c r="D128" i="92" s="1"/>
  <c r="Z128" i="92"/>
  <c r="F128" i="92" s="1"/>
  <c r="AF128" i="92"/>
  <c r="L128" i="92" s="1"/>
  <c r="AB128" i="92"/>
  <c r="H128" i="92" s="1"/>
  <c r="AD128" i="92"/>
  <c r="J128" i="92" s="1"/>
  <c r="AH128" i="92"/>
  <c r="N128" i="92" s="1"/>
  <c r="C128" i="92"/>
  <c r="Y128" i="92"/>
  <c r="E128" i="92" s="1"/>
  <c r="AA128" i="92"/>
  <c r="G128" i="92" s="1"/>
  <c r="I128" i="92"/>
  <c r="M128" i="92"/>
  <c r="K128" i="92"/>
  <c r="O128" i="92"/>
  <c r="Q128" i="92"/>
  <c r="C15" i="91"/>
  <c r="P15" i="91"/>
  <c r="N16" i="91"/>
  <c r="K45" i="91"/>
  <c r="K28" i="91"/>
  <c r="G45" i="91"/>
  <c r="G28" i="91"/>
  <c r="C45" i="91"/>
  <c r="C28" i="91"/>
  <c r="C524" i="91"/>
  <c r="C29" i="91" s="1"/>
  <c r="I524" i="91"/>
  <c r="I29" i="91" s="1"/>
  <c r="Q524" i="91"/>
  <c r="Q29" i="91" s="1"/>
  <c r="O524" i="91"/>
  <c r="O29" i="91" s="1"/>
  <c r="J524" i="91"/>
  <c r="J29" i="91" s="1"/>
  <c r="K524" i="91"/>
  <c r="K29" i="91" s="1"/>
  <c r="L524" i="91"/>
  <c r="L29" i="91" s="1"/>
  <c r="F524" i="91"/>
  <c r="F29" i="91" s="1"/>
  <c r="N524" i="91"/>
  <c r="N29" i="91" s="1"/>
  <c r="G524" i="91"/>
  <c r="G29" i="91" s="1"/>
  <c r="P524" i="91"/>
  <c r="P29" i="91" s="1"/>
  <c r="D524" i="91"/>
  <c r="D29" i="91" s="1"/>
  <c r="E524" i="91"/>
  <c r="E29" i="91" s="1"/>
  <c r="H524" i="91"/>
  <c r="H29" i="91" s="1"/>
  <c r="M524" i="91"/>
  <c r="J561" i="91"/>
  <c r="C1289" i="91"/>
  <c r="C158" i="91" s="1"/>
  <c r="C1296" i="91"/>
  <c r="C159" i="91" s="1"/>
  <c r="P1289" i="91"/>
  <c r="P158" i="91" s="1"/>
  <c r="P1296" i="91"/>
  <c r="P159" i="91" s="1"/>
  <c r="C1275" i="91"/>
  <c r="C156" i="91" s="1"/>
  <c r="C1282" i="91"/>
  <c r="C157" i="91" s="1"/>
  <c r="P1275" i="91"/>
  <c r="P156" i="91" s="1"/>
  <c r="P1282" i="91"/>
  <c r="P157" i="91" s="1"/>
  <c r="C1261" i="91"/>
  <c r="C154" i="91" s="1"/>
  <c r="C1268" i="91"/>
  <c r="C155" i="91" s="1"/>
  <c r="P1261" i="91"/>
  <c r="P154" i="91" s="1"/>
  <c r="P1268" i="91"/>
  <c r="P155" i="91" s="1"/>
  <c r="C1247" i="91"/>
  <c r="C152" i="91" s="1"/>
  <c r="C1254" i="91"/>
  <c r="C153" i="91" s="1"/>
  <c r="P1247" i="91"/>
  <c r="P152" i="91" s="1"/>
  <c r="P1254" i="91"/>
  <c r="P153" i="91" s="1"/>
  <c r="C1233" i="91"/>
  <c r="C150" i="91" s="1"/>
  <c r="C1240" i="91"/>
  <c r="C151" i="91" s="1"/>
  <c r="P1233" i="91"/>
  <c r="P150" i="91" s="1"/>
  <c r="P1240" i="91"/>
  <c r="P151" i="91" s="1"/>
  <c r="C1219" i="91"/>
  <c r="C148" i="91" s="1"/>
  <c r="P1219" i="91"/>
  <c r="P148" i="91" s="1"/>
  <c r="C1205" i="91"/>
  <c r="C146" i="91" s="1"/>
  <c r="C1212" i="91"/>
  <c r="C147" i="91" s="1"/>
  <c r="P1205" i="91"/>
  <c r="P146" i="91" s="1"/>
  <c r="P1212" i="91"/>
  <c r="P147" i="91" s="1"/>
  <c r="C1191" i="91"/>
  <c r="C144" i="91" s="1"/>
  <c r="C1198" i="91"/>
  <c r="C145" i="91" s="1"/>
  <c r="P1191" i="91"/>
  <c r="P144" i="91" s="1"/>
  <c r="P1198" i="91"/>
  <c r="P145" i="91" s="1"/>
  <c r="C1177" i="91"/>
  <c r="C142" i="91" s="1"/>
  <c r="C1184" i="91"/>
  <c r="C143" i="91" s="1"/>
  <c r="P1177" i="91"/>
  <c r="P142" i="91" s="1"/>
  <c r="P1184" i="91"/>
  <c r="P143" i="91" s="1"/>
  <c r="C1163" i="91"/>
  <c r="C140" i="91" s="1"/>
  <c r="C1170" i="91"/>
  <c r="C141" i="91" s="1"/>
  <c r="P1163" i="91"/>
  <c r="P140" i="91" s="1"/>
  <c r="P1170" i="91"/>
  <c r="P141" i="91" s="1"/>
  <c r="C1149" i="91"/>
  <c r="C138" i="91" s="1"/>
  <c r="P1149" i="91"/>
  <c r="P138" i="91" s="1"/>
  <c r="C1135" i="91"/>
  <c r="C136" i="91" s="1"/>
  <c r="C1142" i="91"/>
  <c r="C137" i="91" s="1"/>
  <c r="P1135" i="91"/>
  <c r="P136" i="91" s="1"/>
  <c r="P1142" i="91"/>
  <c r="P137" i="91" s="1"/>
  <c r="C1121" i="91"/>
  <c r="C134" i="91" s="1"/>
  <c r="C1128" i="91"/>
  <c r="C135" i="91" s="1"/>
  <c r="P1121" i="91"/>
  <c r="P134" i="91" s="1"/>
  <c r="P1128" i="91"/>
  <c r="P135" i="91" s="1"/>
  <c r="C1107" i="91"/>
  <c r="C132" i="91" s="1"/>
  <c r="C1114" i="91"/>
  <c r="C133" i="91" s="1"/>
  <c r="P1107" i="91"/>
  <c r="P132" i="91" s="1"/>
  <c r="P1114" i="91"/>
  <c r="P133" i="91" s="1"/>
  <c r="C1093" i="91"/>
  <c r="C130" i="91" s="1"/>
  <c r="C1100" i="91"/>
  <c r="C131" i="91" s="1"/>
  <c r="P1093" i="91"/>
  <c r="P130" i="91" s="1"/>
  <c r="P1100" i="91"/>
  <c r="P131" i="91" s="1"/>
  <c r="C1079" i="91"/>
  <c r="C128" i="91" s="1"/>
  <c r="C1086" i="91"/>
  <c r="C129" i="91" s="1"/>
  <c r="P1079" i="91"/>
  <c r="P128" i="91" s="1"/>
  <c r="P1086" i="91"/>
  <c r="P129" i="91" s="1"/>
  <c r="D58" i="92"/>
  <c r="L58" i="92"/>
  <c r="F58" i="92"/>
  <c r="N58" i="92"/>
  <c r="H58" i="92"/>
  <c r="P58" i="92"/>
  <c r="J58" i="92"/>
  <c r="C561" i="91"/>
  <c r="L561" i="91"/>
  <c r="Q561" i="91"/>
  <c r="P561" i="91"/>
  <c r="N561" i="91"/>
  <c r="P52" i="91"/>
  <c r="P546" i="91"/>
  <c r="E546" i="91"/>
  <c r="J52" i="91"/>
  <c r="F561" i="91"/>
  <c r="K561" i="91"/>
  <c r="F52" i="91"/>
  <c r="E561" i="91"/>
  <c r="D561" i="91"/>
  <c r="O561" i="91"/>
  <c r="G561" i="91"/>
  <c r="N52" i="91"/>
  <c r="M561" i="91"/>
  <c r="G52" i="91"/>
  <c r="C52" i="91"/>
  <c r="I561" i="91"/>
  <c r="L52" i="91"/>
  <c r="H561" i="91"/>
  <c r="O546" i="91"/>
  <c r="N546" i="91"/>
  <c r="I546" i="91"/>
  <c r="Q546" i="91"/>
  <c r="L546" i="91"/>
  <c r="N49" i="91"/>
  <c r="Q49" i="91"/>
  <c r="P49" i="91"/>
  <c r="F546" i="91"/>
  <c r="M546" i="91"/>
  <c r="D546" i="91"/>
  <c r="K546" i="91"/>
  <c r="H546" i="91"/>
  <c r="G546" i="91"/>
  <c r="C546" i="91"/>
  <c r="C51" i="91" s="1"/>
  <c r="J546" i="91"/>
  <c r="L49" i="91"/>
  <c r="Q663" i="47"/>
  <c r="Q94" i="47" s="1"/>
  <c r="M663" i="47"/>
  <c r="M94" i="47" s="1"/>
  <c r="E663" i="47"/>
  <c r="E94" i="47" s="1"/>
  <c r="O45" i="91"/>
  <c r="J810" i="30"/>
  <c r="J127" i="30" s="1"/>
  <c r="D474" i="30"/>
  <c r="D55" i="30" s="1"/>
  <c r="H474" i="30"/>
  <c r="H55" i="30" s="1"/>
  <c r="L474" i="30"/>
  <c r="L55" i="30" s="1"/>
  <c r="P474" i="30"/>
  <c r="P55" i="30" s="1"/>
  <c r="E45" i="91"/>
  <c r="J45" i="91"/>
  <c r="H44" i="91"/>
  <c r="F43" i="91"/>
  <c r="D42" i="91"/>
  <c r="P40" i="91"/>
  <c r="J39" i="91"/>
  <c r="H38" i="91"/>
  <c r="F37" i="91"/>
  <c r="D36" i="91"/>
  <c r="I45" i="91"/>
  <c r="N45" i="91"/>
  <c r="L44" i="91"/>
  <c r="J43" i="91"/>
  <c r="H42" i="91"/>
  <c r="F41" i="91"/>
  <c r="D40" i="91"/>
  <c r="L38" i="91"/>
  <c r="J37" i="91"/>
  <c r="H36" i="91"/>
  <c r="M45" i="91"/>
  <c r="P44" i="91"/>
  <c r="N43" i="91"/>
  <c r="L42" i="91"/>
  <c r="J41" i="91"/>
  <c r="H40" i="91"/>
  <c r="P38" i="91"/>
  <c r="N37" i="91"/>
  <c r="L36" i="91"/>
  <c r="Q45" i="91"/>
  <c r="F45" i="91"/>
  <c r="D44" i="91"/>
  <c r="P42" i="91"/>
  <c r="N41" i="91"/>
  <c r="L40" i="91"/>
  <c r="F39" i="91"/>
  <c r="D38" i="91"/>
  <c r="P1156" i="91"/>
  <c r="P139" i="91" s="1"/>
  <c r="P36" i="91"/>
  <c r="I44" i="91"/>
  <c r="G43" i="91"/>
  <c r="I42" i="91"/>
  <c r="G41" i="91"/>
  <c r="I40" i="91"/>
  <c r="G39" i="91"/>
  <c r="I38" i="91"/>
  <c r="G37" i="91"/>
  <c r="I36" i="91"/>
  <c r="C44" i="91"/>
  <c r="E43" i="91"/>
  <c r="C42" i="91"/>
  <c r="K40" i="91"/>
  <c r="E39" i="91"/>
  <c r="C38" i="91"/>
  <c r="E37" i="91"/>
  <c r="C36" i="91"/>
  <c r="C1156" i="91"/>
  <c r="C139" i="91" s="1"/>
  <c r="M44" i="91"/>
  <c r="K43" i="91"/>
  <c r="M42" i="91"/>
  <c r="K41" i="91"/>
  <c r="M40" i="91"/>
  <c r="K39" i="91"/>
  <c r="M38" i="91"/>
  <c r="K37" i="91"/>
  <c r="M36" i="91"/>
  <c r="G44" i="91"/>
  <c r="I43" i="91"/>
  <c r="G42" i="91"/>
  <c r="E41" i="91"/>
  <c r="I39" i="91"/>
  <c r="I1899" i="91"/>
  <c r="I1907" i="91" s="1"/>
  <c r="I257" i="91" s="1"/>
  <c r="G38" i="91"/>
  <c r="I37" i="91"/>
  <c r="G36" i="91"/>
  <c r="Q44" i="91"/>
  <c r="O43" i="91"/>
  <c r="Q42" i="91"/>
  <c r="O41" i="91"/>
  <c r="Q40" i="91"/>
  <c r="O39" i="91"/>
  <c r="Q38" i="91"/>
  <c r="O37" i="91"/>
  <c r="Q36" i="91"/>
  <c r="K44" i="91"/>
  <c r="M43" i="91"/>
  <c r="K42" i="91"/>
  <c r="I41" i="91"/>
  <c r="C40" i="91"/>
  <c r="K38" i="91"/>
  <c r="M37" i="91"/>
  <c r="K36" i="91"/>
  <c r="E44" i="91"/>
  <c r="C43" i="91"/>
  <c r="E42" i="91"/>
  <c r="C41" i="91"/>
  <c r="E40" i="91"/>
  <c r="C39" i="91"/>
  <c r="C1899" i="91"/>
  <c r="C1907" i="91" s="1"/>
  <c r="C257" i="91" s="1"/>
  <c r="E38" i="91"/>
  <c r="C37" i="91"/>
  <c r="E36" i="91"/>
  <c r="C897" i="91"/>
  <c r="C102" i="91" s="1"/>
  <c r="O44" i="91"/>
  <c r="Q43" i="91"/>
  <c r="O42" i="91"/>
  <c r="M41" i="91"/>
  <c r="G40" i="91"/>
  <c r="O38" i="91"/>
  <c r="Q37" i="91"/>
  <c r="O36" i="91"/>
  <c r="L45" i="91"/>
  <c r="J44" i="91"/>
  <c r="H43" i="91"/>
  <c r="F42" i="91"/>
  <c r="D41" i="91"/>
  <c r="P39" i="91"/>
  <c r="N38" i="91"/>
  <c r="L37" i="91"/>
  <c r="J36" i="91"/>
  <c r="M39" i="91"/>
  <c r="M1899" i="91"/>
  <c r="M1907" i="91" s="1"/>
  <c r="M257" i="91" s="1"/>
  <c r="P45" i="91"/>
  <c r="N44" i="91"/>
  <c r="L43" i="91"/>
  <c r="J42" i="91"/>
  <c r="H41" i="91"/>
  <c r="F40" i="91"/>
  <c r="D39" i="91"/>
  <c r="P37" i="91"/>
  <c r="N36" i="91"/>
  <c r="Q39" i="91"/>
  <c r="Q1899" i="91"/>
  <c r="Q1907" i="91" s="1"/>
  <c r="Q257" i="91" s="1"/>
  <c r="D45" i="91"/>
  <c r="P43" i="91"/>
  <c r="N42" i="91"/>
  <c r="L41" i="91"/>
  <c r="J40" i="91"/>
  <c r="H39" i="91"/>
  <c r="H1899" i="91"/>
  <c r="H1907" i="91" s="1"/>
  <c r="H257" i="91" s="1"/>
  <c r="F38" i="91"/>
  <c r="D37" i="91"/>
  <c r="O40" i="91"/>
  <c r="H45" i="91"/>
  <c r="F44" i="91"/>
  <c r="D43" i="91"/>
  <c r="P41" i="91"/>
  <c r="N40" i="91"/>
  <c r="L39" i="91"/>
  <c r="L1899" i="91"/>
  <c r="L1907" i="91" s="1"/>
  <c r="L257" i="91" s="1"/>
  <c r="J38" i="91"/>
  <c r="H37" i="91"/>
  <c r="F36" i="91"/>
  <c r="P897" i="91"/>
  <c r="P102" i="91" s="1"/>
  <c r="Q41" i="91"/>
  <c r="N39" i="91"/>
  <c r="L663" i="47"/>
  <c r="L94" i="47" s="1"/>
  <c r="F663" i="47"/>
  <c r="F94" i="47" s="1"/>
  <c r="P684" i="47"/>
  <c r="P663" i="47"/>
  <c r="P116" i="47" s="1"/>
  <c r="I663" i="47"/>
  <c r="F474" i="30"/>
  <c r="F55" i="30" s="1"/>
  <c r="J474" i="30"/>
  <c r="J55" i="30" s="1"/>
  <c r="N474" i="30"/>
  <c r="N55" i="30" s="1"/>
  <c r="N810" i="30"/>
  <c r="N127" i="30" s="1"/>
  <c r="Q467" i="30"/>
  <c r="Q54" i="30" s="1"/>
  <c r="F810" i="30"/>
  <c r="F127" i="30" s="1"/>
  <c r="P467" i="30"/>
  <c r="P54" i="30" s="1"/>
  <c r="C474" i="30"/>
  <c r="C55" i="30" s="1"/>
  <c r="G474" i="30"/>
  <c r="G55" i="30" s="1"/>
  <c r="K474" i="30"/>
  <c r="K55" i="30" s="1"/>
  <c r="O474" i="30"/>
  <c r="O55" i="30" s="1"/>
  <c r="F467" i="30"/>
  <c r="F54" i="30" s="1"/>
  <c r="J467" i="30"/>
  <c r="J54" i="30" s="1"/>
  <c r="N467" i="30"/>
  <c r="N54" i="30" s="1"/>
  <c r="E474" i="30"/>
  <c r="E55" i="30" s="1"/>
  <c r="I474" i="30"/>
  <c r="I55" i="30" s="1"/>
  <c r="M474" i="30"/>
  <c r="M55" i="30" s="1"/>
  <c r="Q474" i="30"/>
  <c r="Q55" i="30" s="1"/>
  <c r="O684" i="47"/>
  <c r="M684" i="47"/>
  <c r="Q684" i="47"/>
  <c r="O663" i="47"/>
  <c r="K663" i="47"/>
  <c r="N663" i="47"/>
  <c r="H663" i="47"/>
  <c r="D663" i="47"/>
  <c r="G663" i="47"/>
  <c r="C663" i="47"/>
  <c r="N684" i="47"/>
  <c r="J663" i="47"/>
  <c r="P677" i="47"/>
  <c r="N677" i="47"/>
  <c r="P670" i="47"/>
  <c r="M677" i="47"/>
  <c r="M670" i="47"/>
  <c r="Q670" i="47"/>
  <c r="N670" i="47"/>
  <c r="Q656" i="47"/>
  <c r="Q453" i="30"/>
  <c r="Q52" i="30" s="1"/>
  <c r="M467" i="30"/>
  <c r="M54" i="30" s="1"/>
  <c r="P656" i="47"/>
  <c r="O677" i="47"/>
  <c r="O670" i="47"/>
  <c r="O656" i="47"/>
  <c r="Q677" i="47"/>
  <c r="G467" i="30"/>
  <c r="G54" i="30" s="1"/>
  <c r="C467" i="30"/>
  <c r="C54" i="30" s="1"/>
  <c r="Q824" i="30"/>
  <c r="M460" i="30"/>
  <c r="M53" i="30" s="1"/>
  <c r="Q460" i="30"/>
  <c r="Q53" i="30" s="1"/>
  <c r="P670" i="30"/>
  <c r="P84" i="30" s="1"/>
  <c r="M453" i="30"/>
  <c r="M52" i="30" s="1"/>
  <c r="O460" i="30"/>
  <c r="O53" i="30" s="1"/>
  <c r="O467" i="30"/>
  <c r="O54" i="30" s="1"/>
  <c r="O824" i="30"/>
  <c r="O129" i="30" s="1"/>
  <c r="P824" i="30"/>
  <c r="P129" i="30" s="1"/>
  <c r="P817" i="30"/>
  <c r="P128" i="30" s="1"/>
  <c r="M824" i="30"/>
  <c r="M129" i="30" s="1"/>
  <c r="N824" i="30"/>
  <c r="N129" i="30" s="1"/>
  <c r="K467" i="30"/>
  <c r="K54" i="30" s="1"/>
  <c r="N803" i="30"/>
  <c r="Q670" i="30"/>
  <c r="Q84" i="30" s="1"/>
  <c r="E467" i="30"/>
  <c r="E54" i="30" s="1"/>
  <c r="N817" i="30"/>
  <c r="N128" i="30" s="1"/>
  <c r="O817" i="30"/>
  <c r="O128" i="30" s="1"/>
  <c r="I467" i="30"/>
  <c r="I54" i="30" s="1"/>
  <c r="M817" i="30"/>
  <c r="M128" i="30" s="1"/>
  <c r="Q817" i="30"/>
  <c r="Q128" i="30" s="1"/>
  <c r="N670" i="30"/>
  <c r="N84" i="30" s="1"/>
  <c r="C677" i="30"/>
  <c r="C85" i="30" s="1"/>
  <c r="E677" i="30"/>
  <c r="E85" i="30" s="1"/>
  <c r="I677" i="30"/>
  <c r="I85" i="30" s="1"/>
  <c r="N677" i="30"/>
  <c r="N85" i="30" s="1"/>
  <c r="J824" i="30"/>
  <c r="J129" i="30" s="1"/>
  <c r="P831" i="30"/>
  <c r="O453" i="30"/>
  <c r="O52" i="30" s="1"/>
  <c r="P453" i="30"/>
  <c r="P52" i="30" s="1"/>
  <c r="M656" i="47"/>
  <c r="I453" i="30"/>
  <c r="I52" i="30" s="1"/>
  <c r="C831" i="30"/>
  <c r="C824" i="30"/>
  <c r="C129" i="30" s="1"/>
  <c r="E824" i="30"/>
  <c r="E129" i="30" s="1"/>
  <c r="I824" i="30"/>
  <c r="I129" i="30" s="1"/>
  <c r="H453" i="30"/>
  <c r="H52" i="30" s="1"/>
  <c r="K824" i="30"/>
  <c r="K129" i="30" s="1"/>
  <c r="F677" i="30"/>
  <c r="F85" i="30" s="1"/>
  <c r="J677" i="30"/>
  <c r="J85" i="30" s="1"/>
  <c r="F824" i="30"/>
  <c r="F129" i="30" s="1"/>
  <c r="H824" i="30"/>
  <c r="H129" i="30" s="1"/>
  <c r="N656" i="47"/>
  <c r="D684" i="47"/>
  <c r="F684" i="47"/>
  <c r="H684" i="47"/>
  <c r="J677" i="47"/>
  <c r="J684" i="47"/>
  <c r="L684" i="47"/>
  <c r="C684" i="47"/>
  <c r="C119" i="47" s="1"/>
  <c r="E684" i="47"/>
  <c r="G684" i="47"/>
  <c r="F656" i="47"/>
  <c r="H656" i="47"/>
  <c r="L656" i="47"/>
  <c r="E656" i="47"/>
  <c r="G656" i="47"/>
  <c r="I656" i="47"/>
  <c r="K656" i="47"/>
  <c r="D670" i="47"/>
  <c r="F670" i="47"/>
  <c r="H670" i="47"/>
  <c r="L670" i="47"/>
  <c r="C670" i="47"/>
  <c r="G670" i="47"/>
  <c r="I670" i="47"/>
  <c r="K670" i="47"/>
  <c r="J656" i="47"/>
  <c r="J670" i="47"/>
  <c r="C656" i="47"/>
  <c r="E453" i="30"/>
  <c r="E52" i="30" s="1"/>
  <c r="H467" i="30"/>
  <c r="H54" i="30" s="1"/>
  <c r="G677" i="30"/>
  <c r="G85" i="30" s="1"/>
  <c r="G824" i="30"/>
  <c r="G129" i="30" s="1"/>
  <c r="D817" i="30"/>
  <c r="D128" i="30" s="1"/>
  <c r="F817" i="30"/>
  <c r="F128" i="30" s="1"/>
  <c r="H817" i="30"/>
  <c r="H128" i="30" s="1"/>
  <c r="J817" i="30"/>
  <c r="J128" i="30" s="1"/>
  <c r="L817" i="30"/>
  <c r="L128" i="30" s="1"/>
  <c r="C817" i="30"/>
  <c r="E817" i="30"/>
  <c r="E128" i="30" s="1"/>
  <c r="I817" i="30"/>
  <c r="I128" i="30" s="1"/>
  <c r="K817" i="30"/>
  <c r="K128" i="30" s="1"/>
  <c r="H831" i="30"/>
  <c r="L831" i="30"/>
  <c r="C460" i="30"/>
  <c r="C53" i="30" s="1"/>
  <c r="G460" i="30"/>
  <c r="G53" i="30" s="1"/>
  <c r="K460" i="30"/>
  <c r="K53" i="30" s="1"/>
  <c r="L824" i="30"/>
  <c r="L129" i="30" s="1"/>
  <c r="L467" i="30"/>
  <c r="L54" i="30" s="1"/>
  <c r="G817" i="30"/>
  <c r="G128" i="30" s="1"/>
  <c r="D824" i="30"/>
  <c r="D129" i="30" s="1"/>
  <c r="D467" i="30"/>
  <c r="D54" i="30" s="1"/>
  <c r="D670" i="30"/>
  <c r="D84" i="30" s="1"/>
  <c r="F670" i="30"/>
  <c r="F84" i="30" s="1"/>
  <c r="H670" i="30"/>
  <c r="H84" i="30" s="1"/>
  <c r="J670" i="30"/>
  <c r="J84" i="30" s="1"/>
  <c r="L670" i="30"/>
  <c r="L84" i="30" s="1"/>
  <c r="I670" i="30"/>
  <c r="I84" i="30" s="1"/>
  <c r="C453" i="30"/>
  <c r="C52" i="30" s="1"/>
  <c r="G453" i="30"/>
  <c r="G52" i="30" s="1"/>
  <c r="K453" i="30"/>
  <c r="K52" i="30" s="1"/>
  <c r="E460" i="30"/>
  <c r="E53" i="30" s="1"/>
  <c r="I460" i="30"/>
  <c r="I53" i="30" s="1"/>
  <c r="I684" i="47"/>
  <c r="K684" i="47"/>
  <c r="F677" i="47"/>
  <c r="E670" i="47"/>
  <c r="C677" i="47"/>
  <c r="E677" i="47"/>
  <c r="G677" i="47"/>
  <c r="I677" i="47"/>
  <c r="K677" i="47"/>
  <c r="H677" i="47"/>
  <c r="L677" i="47"/>
  <c r="D656" i="47"/>
  <c r="D677" i="47"/>
  <c r="F803" i="30"/>
  <c r="J803" i="30"/>
  <c r="C810" i="30"/>
  <c r="E810" i="30"/>
  <c r="E127" i="30" s="1"/>
  <c r="G810" i="30"/>
  <c r="G127" i="30" s="1"/>
  <c r="I810" i="30"/>
  <c r="I127" i="30" s="1"/>
  <c r="K810" i="30"/>
  <c r="K127" i="30" s="1"/>
  <c r="M810" i="30"/>
  <c r="M127" i="30" s="1"/>
  <c r="O810" i="30"/>
  <c r="O127" i="30" s="1"/>
  <c r="Q810" i="30"/>
  <c r="Q127" i="30" s="1"/>
  <c r="D810" i="30"/>
  <c r="D127" i="30" s="1"/>
  <c r="H810" i="30"/>
  <c r="H127" i="30" s="1"/>
  <c r="L810" i="30"/>
  <c r="L127" i="30" s="1"/>
  <c r="P810" i="30"/>
  <c r="P127" i="30" s="1"/>
  <c r="F831" i="30"/>
  <c r="J831" i="30"/>
  <c r="N831" i="30"/>
  <c r="D453" i="30"/>
  <c r="D52" i="30" s="1"/>
  <c r="F453" i="30"/>
  <c r="F52" i="30" s="1"/>
  <c r="J453" i="30"/>
  <c r="J52" i="30" s="1"/>
  <c r="L453" i="30"/>
  <c r="L52" i="30" s="1"/>
  <c r="N453" i="30"/>
  <c r="N52" i="30" s="1"/>
  <c r="D460" i="30"/>
  <c r="D53" i="30" s="1"/>
  <c r="F460" i="30"/>
  <c r="F53" i="30" s="1"/>
  <c r="H460" i="30"/>
  <c r="H53" i="30" s="1"/>
  <c r="J460" i="30"/>
  <c r="J53" i="30" s="1"/>
  <c r="L460" i="30"/>
  <c r="L53" i="30" s="1"/>
  <c r="N460" i="30"/>
  <c r="N53" i="30" s="1"/>
  <c r="P460" i="30"/>
  <c r="P53" i="30" s="1"/>
  <c r="E831" i="30"/>
  <c r="G831" i="30"/>
  <c r="I831" i="30"/>
  <c r="K831" i="30"/>
  <c r="M831" i="30"/>
  <c r="O831" i="30"/>
  <c r="Q831" i="30"/>
  <c r="Q108" i="30" s="1"/>
  <c r="C670" i="30"/>
  <c r="C84" i="30" s="1"/>
  <c r="E670" i="30"/>
  <c r="E84" i="30" s="1"/>
  <c r="G670" i="30"/>
  <c r="G84" i="30" s="1"/>
  <c r="K670" i="30"/>
  <c r="K84" i="30" s="1"/>
  <c r="M670" i="30"/>
  <c r="M84" i="30" s="1"/>
  <c r="O670" i="30"/>
  <c r="O84" i="30" s="1"/>
  <c r="K677" i="30"/>
  <c r="K85" i="30" s="1"/>
  <c r="M677" i="30"/>
  <c r="M85" i="30" s="1"/>
  <c r="O677" i="30"/>
  <c r="O85" i="30" s="1"/>
  <c r="Q677" i="30"/>
  <c r="Q85" i="30" s="1"/>
  <c r="D677" i="30"/>
  <c r="D85" i="30" s="1"/>
  <c r="C803" i="30"/>
  <c r="C104" i="30" s="1"/>
  <c r="E803" i="30"/>
  <c r="G803" i="30"/>
  <c r="I803" i="30"/>
  <c r="K803" i="30"/>
  <c r="M803" i="30"/>
  <c r="O803" i="30"/>
  <c r="H663" i="30"/>
  <c r="H83" i="30" s="1"/>
  <c r="P663" i="30"/>
  <c r="P83" i="30" s="1"/>
  <c r="H677" i="30"/>
  <c r="H85" i="30" s="1"/>
  <c r="L677" i="30"/>
  <c r="L85" i="30" s="1"/>
  <c r="P677" i="30"/>
  <c r="P85" i="30" s="1"/>
  <c r="D803" i="30"/>
  <c r="H803" i="30"/>
  <c r="L803" i="30"/>
  <c r="P803" i="30"/>
  <c r="P656" i="30"/>
  <c r="P82" i="30" s="1"/>
  <c r="K656" i="30"/>
  <c r="K82" i="30" s="1"/>
  <c r="D663" i="30"/>
  <c r="D83" i="30" s="1"/>
  <c r="F663" i="30"/>
  <c r="F83" i="30" s="1"/>
  <c r="J663" i="30"/>
  <c r="J83" i="30" s="1"/>
  <c r="L663" i="30"/>
  <c r="L83" i="30" s="1"/>
  <c r="N663" i="30"/>
  <c r="N83" i="30" s="1"/>
  <c r="F656" i="30"/>
  <c r="F82" i="30" s="1"/>
  <c r="H656" i="30"/>
  <c r="H82" i="30" s="1"/>
  <c r="N656" i="30"/>
  <c r="N82" i="30" s="1"/>
  <c r="Q803" i="30"/>
  <c r="I656" i="30"/>
  <c r="I82" i="30" s="1"/>
  <c r="M656" i="30"/>
  <c r="M82" i="30" s="1"/>
  <c r="O656" i="30"/>
  <c r="O82" i="30" s="1"/>
  <c r="Q656" i="30"/>
  <c r="Q82" i="30" s="1"/>
  <c r="C656" i="30"/>
  <c r="C82" i="30" s="1"/>
  <c r="C663" i="30"/>
  <c r="C83" i="30" s="1"/>
  <c r="E663" i="30"/>
  <c r="E83" i="30" s="1"/>
  <c r="G663" i="30"/>
  <c r="G83" i="30" s="1"/>
  <c r="I663" i="30"/>
  <c r="I83" i="30" s="1"/>
  <c r="K663" i="30"/>
  <c r="K83" i="30" s="1"/>
  <c r="M663" i="30"/>
  <c r="M83" i="30" s="1"/>
  <c r="O663" i="30"/>
  <c r="O83" i="30" s="1"/>
  <c r="Q663" i="30"/>
  <c r="Q83" i="30" s="1"/>
  <c r="D831" i="30"/>
  <c r="J31" i="91" l="1"/>
  <c r="F31" i="91"/>
  <c r="E31" i="91"/>
  <c r="D31" i="91"/>
  <c r="I31" i="91"/>
  <c r="C31" i="91"/>
  <c r="O31" i="91"/>
  <c r="K31" i="91"/>
  <c r="P31" i="91"/>
  <c r="L31" i="91"/>
  <c r="G31" i="91"/>
  <c r="N31" i="91"/>
  <c r="Q31" i="91"/>
  <c r="H31" i="91"/>
  <c r="M46" i="91"/>
  <c r="M29" i="91"/>
  <c r="M31" i="91" s="1"/>
  <c r="E46" i="91"/>
  <c r="Q129" i="30"/>
  <c r="Q107" i="30"/>
  <c r="C127" i="30"/>
  <c r="C105" i="30"/>
  <c r="C128" i="30"/>
  <c r="C106" i="30"/>
  <c r="F46" i="91"/>
  <c r="C54" i="91"/>
  <c r="G54" i="91"/>
  <c r="G51" i="91"/>
  <c r="K54" i="91"/>
  <c r="K51" i="91"/>
  <c r="D54" i="91"/>
  <c r="D51" i="91"/>
  <c r="F54" i="91"/>
  <c r="F51" i="91"/>
  <c r="L54" i="91"/>
  <c r="L51" i="91"/>
  <c r="I54" i="91"/>
  <c r="I51" i="91"/>
  <c r="O54" i="91"/>
  <c r="O51" i="91"/>
  <c r="E54" i="91"/>
  <c r="E51" i="91"/>
  <c r="J54" i="91"/>
  <c r="J51" i="91"/>
  <c r="H54" i="91"/>
  <c r="H51" i="91"/>
  <c r="M54" i="91"/>
  <c r="M51" i="91"/>
  <c r="Q54" i="91"/>
  <c r="Q51" i="91"/>
  <c r="N54" i="91"/>
  <c r="N51" i="91"/>
  <c r="P54" i="91"/>
  <c r="P51" i="91"/>
  <c r="I46" i="91"/>
  <c r="G46" i="91"/>
  <c r="C46" i="91"/>
  <c r="J46" i="91"/>
  <c r="N46" i="91"/>
  <c r="K46" i="91"/>
  <c r="Q46" i="91"/>
  <c r="P46" i="91"/>
  <c r="D46" i="91"/>
  <c r="L46" i="91"/>
  <c r="O46" i="91"/>
  <c r="H46" i="91"/>
  <c r="P1899" i="91"/>
  <c r="P1907" i="91" s="1"/>
  <c r="P257" i="91" s="1"/>
  <c r="O1899" i="91"/>
  <c r="O1907" i="91" s="1"/>
  <c r="O257" i="91" s="1"/>
  <c r="F1899" i="91"/>
  <c r="F1907" i="91" s="1"/>
  <c r="F257" i="91" s="1"/>
  <c r="D1899" i="91"/>
  <c r="D1907" i="91" s="1"/>
  <c r="D257" i="91" s="1"/>
  <c r="N1899" i="91"/>
  <c r="N1907" i="91" s="1"/>
  <c r="N257" i="91" s="1"/>
  <c r="K1899" i="91"/>
  <c r="K1907" i="91" s="1"/>
  <c r="K257" i="91" s="1"/>
  <c r="E1899" i="91"/>
  <c r="E1907" i="91" s="1"/>
  <c r="E257" i="91" s="1"/>
  <c r="G1899" i="91"/>
  <c r="G1907" i="91" s="1"/>
  <c r="G257" i="91" s="1"/>
  <c r="J1899" i="91"/>
  <c r="J1907" i="91" s="1"/>
  <c r="J257" i="91" s="1"/>
  <c r="N1296" i="91"/>
  <c r="N159" i="91" s="1"/>
  <c r="N1303" i="91"/>
  <c r="N160" i="91" s="1"/>
  <c r="J1296" i="91"/>
  <c r="J159" i="91" s="1"/>
  <c r="J1303" i="91"/>
  <c r="J160" i="91" s="1"/>
  <c r="O1296" i="91"/>
  <c r="O159" i="91" s="1"/>
  <c r="O1303" i="91"/>
  <c r="O160" i="91" s="1"/>
  <c r="G1296" i="91"/>
  <c r="G159" i="91" s="1"/>
  <c r="G1303" i="91"/>
  <c r="G160" i="91" s="1"/>
  <c r="F1289" i="91"/>
  <c r="F158" i="91" s="1"/>
  <c r="F1296" i="91"/>
  <c r="F159" i="91" s="1"/>
  <c r="K1289" i="91"/>
  <c r="K158" i="91" s="1"/>
  <c r="K1296" i="91"/>
  <c r="K159" i="91" s="1"/>
  <c r="Q1289" i="91"/>
  <c r="Q158" i="91" s="1"/>
  <c r="Q1296" i="91"/>
  <c r="Q159" i="91" s="1"/>
  <c r="L1289" i="91"/>
  <c r="L158" i="91" s="1"/>
  <c r="L1296" i="91"/>
  <c r="L159" i="91" s="1"/>
  <c r="E1289" i="91"/>
  <c r="E158" i="91" s="1"/>
  <c r="E1296" i="91"/>
  <c r="E159" i="91" s="1"/>
  <c r="M1289" i="91"/>
  <c r="M158" i="91" s="1"/>
  <c r="M1296" i="91"/>
  <c r="M159" i="91" s="1"/>
  <c r="I1289" i="91"/>
  <c r="I158" i="91" s="1"/>
  <c r="I1296" i="91"/>
  <c r="I159" i="91" s="1"/>
  <c r="D1289" i="91"/>
  <c r="D158" i="91" s="1"/>
  <c r="D1296" i="91"/>
  <c r="D159" i="91" s="1"/>
  <c r="H1289" i="91"/>
  <c r="H158" i="91" s="1"/>
  <c r="H1296" i="91"/>
  <c r="H159" i="91" s="1"/>
  <c r="N1282" i="91"/>
  <c r="N157" i="91" s="1"/>
  <c r="N1289" i="91"/>
  <c r="N158" i="91" s="1"/>
  <c r="J1282" i="91"/>
  <c r="J157" i="91" s="1"/>
  <c r="J1289" i="91"/>
  <c r="J158" i="91" s="1"/>
  <c r="O1282" i="91"/>
  <c r="O157" i="91" s="1"/>
  <c r="O1289" i="91"/>
  <c r="O158" i="91" s="1"/>
  <c r="G1282" i="91"/>
  <c r="G157" i="91" s="1"/>
  <c r="G1289" i="91"/>
  <c r="G158" i="91" s="1"/>
  <c r="F1275" i="91"/>
  <c r="F156" i="91" s="1"/>
  <c r="F1282" i="91"/>
  <c r="F157" i="91" s="1"/>
  <c r="K1275" i="91"/>
  <c r="K156" i="91" s="1"/>
  <c r="K1282" i="91"/>
  <c r="K157" i="91" s="1"/>
  <c r="Q1275" i="91"/>
  <c r="Q156" i="91" s="1"/>
  <c r="Q1282" i="91"/>
  <c r="Q157" i="91" s="1"/>
  <c r="L1275" i="91"/>
  <c r="L156" i="91" s="1"/>
  <c r="L1282" i="91"/>
  <c r="L157" i="91" s="1"/>
  <c r="E1275" i="91"/>
  <c r="E156" i="91" s="1"/>
  <c r="E1282" i="91"/>
  <c r="E157" i="91" s="1"/>
  <c r="M1275" i="91"/>
  <c r="M156" i="91" s="1"/>
  <c r="M1282" i="91"/>
  <c r="M157" i="91" s="1"/>
  <c r="I1275" i="91"/>
  <c r="I156" i="91" s="1"/>
  <c r="I1282" i="91"/>
  <c r="I157" i="91" s="1"/>
  <c r="D1275" i="91"/>
  <c r="D156" i="91" s="1"/>
  <c r="D1282" i="91"/>
  <c r="D157" i="91" s="1"/>
  <c r="H1275" i="91"/>
  <c r="H156" i="91" s="1"/>
  <c r="H1282" i="91"/>
  <c r="H157" i="91" s="1"/>
  <c r="N1268" i="91"/>
  <c r="N155" i="91" s="1"/>
  <c r="N1275" i="91"/>
  <c r="N156" i="91" s="1"/>
  <c r="J1268" i="91"/>
  <c r="J155" i="91" s="1"/>
  <c r="J1275" i="91"/>
  <c r="J156" i="91" s="1"/>
  <c r="O1268" i="91"/>
  <c r="O155" i="91" s="1"/>
  <c r="O1275" i="91"/>
  <c r="O156" i="91" s="1"/>
  <c r="G1268" i="91"/>
  <c r="G155" i="91" s="1"/>
  <c r="G1275" i="91"/>
  <c r="G156" i="91" s="1"/>
  <c r="F1261" i="91"/>
  <c r="F154" i="91" s="1"/>
  <c r="F1268" i="91"/>
  <c r="F155" i="91" s="1"/>
  <c r="E1261" i="91"/>
  <c r="E154" i="91" s="1"/>
  <c r="E1268" i="91"/>
  <c r="E155" i="91" s="1"/>
  <c r="K1261" i="91"/>
  <c r="K154" i="91" s="1"/>
  <c r="K1268" i="91"/>
  <c r="K155" i="91" s="1"/>
  <c r="M1261" i="91"/>
  <c r="M154" i="91" s="1"/>
  <c r="M1268" i="91"/>
  <c r="M155" i="91" s="1"/>
  <c r="Q1261" i="91"/>
  <c r="Q154" i="91" s="1"/>
  <c r="Q1268" i="91"/>
  <c r="Q155" i="91" s="1"/>
  <c r="I1261" i="91"/>
  <c r="I154" i="91" s="1"/>
  <c r="I1268" i="91"/>
  <c r="I155" i="91" s="1"/>
  <c r="D1261" i="91"/>
  <c r="D154" i="91" s="1"/>
  <c r="D1268" i="91"/>
  <c r="D155" i="91" s="1"/>
  <c r="H1261" i="91"/>
  <c r="H154" i="91" s="1"/>
  <c r="H1268" i="91"/>
  <c r="H155" i="91" s="1"/>
  <c r="L1261" i="91"/>
  <c r="L154" i="91" s="1"/>
  <c r="L1268" i="91"/>
  <c r="L155" i="91" s="1"/>
  <c r="N1254" i="91"/>
  <c r="N153" i="91" s="1"/>
  <c r="N1261" i="91"/>
  <c r="N154" i="91" s="1"/>
  <c r="J1254" i="91"/>
  <c r="J153" i="91" s="1"/>
  <c r="J1261" i="91"/>
  <c r="J154" i="91" s="1"/>
  <c r="O1254" i="91"/>
  <c r="O153" i="91" s="1"/>
  <c r="O1261" i="91"/>
  <c r="O154" i="91" s="1"/>
  <c r="G1254" i="91"/>
  <c r="G153" i="91" s="1"/>
  <c r="G1261" i="91"/>
  <c r="G154" i="91" s="1"/>
  <c r="F1247" i="91"/>
  <c r="F152" i="91" s="1"/>
  <c r="F1254" i="91"/>
  <c r="F153" i="91" s="1"/>
  <c r="E1247" i="91"/>
  <c r="E152" i="91" s="1"/>
  <c r="E1254" i="91"/>
  <c r="E153" i="91" s="1"/>
  <c r="K1247" i="91"/>
  <c r="K152" i="91" s="1"/>
  <c r="K1254" i="91"/>
  <c r="K153" i="91" s="1"/>
  <c r="M1247" i="91"/>
  <c r="M152" i="91" s="1"/>
  <c r="M1254" i="91"/>
  <c r="M153" i="91" s="1"/>
  <c r="Q1247" i="91"/>
  <c r="Q152" i="91" s="1"/>
  <c r="Q1254" i="91"/>
  <c r="Q153" i="91" s="1"/>
  <c r="I1247" i="91"/>
  <c r="I152" i="91" s="1"/>
  <c r="I1254" i="91"/>
  <c r="I153" i="91" s="1"/>
  <c r="D1247" i="91"/>
  <c r="D152" i="91" s="1"/>
  <c r="D1254" i="91"/>
  <c r="D153" i="91" s="1"/>
  <c r="H1247" i="91"/>
  <c r="H152" i="91" s="1"/>
  <c r="H1254" i="91"/>
  <c r="H153" i="91" s="1"/>
  <c r="L1247" i="91"/>
  <c r="L152" i="91" s="1"/>
  <c r="L1254" i="91"/>
  <c r="L153" i="91" s="1"/>
  <c r="G1240" i="91"/>
  <c r="G151" i="91" s="1"/>
  <c r="G1247" i="91"/>
  <c r="G152" i="91" s="1"/>
  <c r="N1240" i="91"/>
  <c r="N151" i="91" s="1"/>
  <c r="N1247" i="91"/>
  <c r="N152" i="91" s="1"/>
  <c r="J1240" i="91"/>
  <c r="J151" i="91" s="1"/>
  <c r="J1247" i="91"/>
  <c r="J152" i="91" s="1"/>
  <c r="O1240" i="91"/>
  <c r="O151" i="91" s="1"/>
  <c r="O1247" i="91"/>
  <c r="O152" i="91" s="1"/>
  <c r="F1233" i="91"/>
  <c r="F150" i="91" s="1"/>
  <c r="F1240" i="91"/>
  <c r="F151" i="91" s="1"/>
  <c r="E1233" i="91"/>
  <c r="E150" i="91" s="1"/>
  <c r="E1240" i="91"/>
  <c r="E151" i="91" s="1"/>
  <c r="K1233" i="91"/>
  <c r="K150" i="91" s="1"/>
  <c r="K1240" i="91"/>
  <c r="K151" i="91" s="1"/>
  <c r="M1233" i="91"/>
  <c r="M150" i="91" s="1"/>
  <c r="M1240" i="91"/>
  <c r="M151" i="91" s="1"/>
  <c r="Q1233" i="91"/>
  <c r="Q150" i="91" s="1"/>
  <c r="Q1240" i="91"/>
  <c r="Q151" i="91" s="1"/>
  <c r="I1233" i="91"/>
  <c r="I150" i="91" s="1"/>
  <c r="I1240" i="91"/>
  <c r="I151" i="91" s="1"/>
  <c r="D1233" i="91"/>
  <c r="D150" i="91" s="1"/>
  <c r="D1240" i="91"/>
  <c r="D151" i="91" s="1"/>
  <c r="H1233" i="91"/>
  <c r="H150" i="91" s="1"/>
  <c r="H1240" i="91"/>
  <c r="H151" i="91" s="1"/>
  <c r="L1233" i="91"/>
  <c r="L150" i="91" s="1"/>
  <c r="L1240" i="91"/>
  <c r="L151" i="91" s="1"/>
  <c r="N1233" i="91"/>
  <c r="N150" i="91" s="1"/>
  <c r="J1233" i="91"/>
  <c r="J150" i="91" s="1"/>
  <c r="O1233" i="91"/>
  <c r="O150" i="91" s="1"/>
  <c r="G1233" i="91"/>
  <c r="G150" i="91" s="1"/>
  <c r="F1219" i="91"/>
  <c r="F148" i="91" s="1"/>
  <c r="E1219" i="91"/>
  <c r="E148" i="91" s="1"/>
  <c r="K1219" i="91"/>
  <c r="K148" i="91" s="1"/>
  <c r="M1219" i="91"/>
  <c r="M148" i="91" s="1"/>
  <c r="Q1219" i="91"/>
  <c r="Q148" i="91" s="1"/>
  <c r="I1219" i="91"/>
  <c r="I148" i="91" s="1"/>
  <c r="D1219" i="91"/>
  <c r="D148" i="91" s="1"/>
  <c r="H1219" i="91"/>
  <c r="H148" i="91" s="1"/>
  <c r="L1219" i="91"/>
  <c r="L148" i="91" s="1"/>
  <c r="N1212" i="91"/>
  <c r="N147" i="91" s="1"/>
  <c r="N1219" i="91"/>
  <c r="N148" i="91" s="1"/>
  <c r="J1212" i="91"/>
  <c r="J147" i="91" s="1"/>
  <c r="J1219" i="91"/>
  <c r="J148" i="91" s="1"/>
  <c r="O1212" i="91"/>
  <c r="O147" i="91" s="1"/>
  <c r="O1219" i="91"/>
  <c r="O148" i="91" s="1"/>
  <c r="G1212" i="91"/>
  <c r="G147" i="91" s="1"/>
  <c r="G1219" i="91"/>
  <c r="G148" i="91" s="1"/>
  <c r="F1205" i="91"/>
  <c r="F146" i="91" s="1"/>
  <c r="F1212" i="91"/>
  <c r="F147" i="91" s="1"/>
  <c r="E1205" i="91"/>
  <c r="E146" i="91" s="1"/>
  <c r="E1212" i="91"/>
  <c r="E147" i="91" s="1"/>
  <c r="K1205" i="91"/>
  <c r="K146" i="91" s="1"/>
  <c r="K1212" i="91"/>
  <c r="K147" i="91" s="1"/>
  <c r="M1205" i="91"/>
  <c r="M146" i="91" s="1"/>
  <c r="M1212" i="91"/>
  <c r="M147" i="91" s="1"/>
  <c r="Q1205" i="91"/>
  <c r="Q146" i="91" s="1"/>
  <c r="Q1212" i="91"/>
  <c r="Q147" i="91" s="1"/>
  <c r="I1205" i="91"/>
  <c r="I146" i="91" s="1"/>
  <c r="I1212" i="91"/>
  <c r="I147" i="91" s="1"/>
  <c r="D1205" i="91"/>
  <c r="D146" i="91" s="1"/>
  <c r="D1212" i="91"/>
  <c r="D147" i="91" s="1"/>
  <c r="H1205" i="91"/>
  <c r="H146" i="91" s="1"/>
  <c r="H1212" i="91"/>
  <c r="H147" i="91" s="1"/>
  <c r="L1205" i="91"/>
  <c r="L146" i="91" s="1"/>
  <c r="L1212" i="91"/>
  <c r="L147" i="91" s="1"/>
  <c r="N1198" i="91"/>
  <c r="N145" i="91" s="1"/>
  <c r="N1205" i="91"/>
  <c r="N146" i="91" s="1"/>
  <c r="J1198" i="91"/>
  <c r="J145" i="91" s="1"/>
  <c r="J1205" i="91"/>
  <c r="J146" i="91" s="1"/>
  <c r="O1198" i="91"/>
  <c r="O145" i="91" s="1"/>
  <c r="O1205" i="91"/>
  <c r="O146" i="91" s="1"/>
  <c r="G1198" i="91"/>
  <c r="G145" i="91" s="1"/>
  <c r="G1205" i="91"/>
  <c r="G146" i="91" s="1"/>
  <c r="F1191" i="91"/>
  <c r="F144" i="91" s="1"/>
  <c r="F1198" i="91"/>
  <c r="F145" i="91" s="1"/>
  <c r="E1191" i="91"/>
  <c r="E144" i="91" s="1"/>
  <c r="E1198" i="91"/>
  <c r="E145" i="91" s="1"/>
  <c r="K1191" i="91"/>
  <c r="K144" i="91" s="1"/>
  <c r="K1198" i="91"/>
  <c r="K145" i="91" s="1"/>
  <c r="M1191" i="91"/>
  <c r="M144" i="91" s="1"/>
  <c r="M1198" i="91"/>
  <c r="M145" i="91" s="1"/>
  <c r="Q1191" i="91"/>
  <c r="Q144" i="91" s="1"/>
  <c r="Q1198" i="91"/>
  <c r="Q145" i="91" s="1"/>
  <c r="I1191" i="91"/>
  <c r="I144" i="91" s="1"/>
  <c r="I1198" i="91"/>
  <c r="I145" i="91" s="1"/>
  <c r="D1191" i="91"/>
  <c r="D144" i="91" s="1"/>
  <c r="D1198" i="91"/>
  <c r="D145" i="91" s="1"/>
  <c r="H1191" i="91"/>
  <c r="H144" i="91" s="1"/>
  <c r="H1198" i="91"/>
  <c r="H145" i="91" s="1"/>
  <c r="L1191" i="91"/>
  <c r="L144" i="91" s="1"/>
  <c r="L1198" i="91"/>
  <c r="L145" i="91" s="1"/>
  <c r="N1184" i="91"/>
  <c r="N143" i="91" s="1"/>
  <c r="N1191" i="91"/>
  <c r="N144" i="91" s="1"/>
  <c r="J1184" i="91"/>
  <c r="J143" i="91" s="1"/>
  <c r="J1191" i="91"/>
  <c r="J144" i="91" s="1"/>
  <c r="O1184" i="91"/>
  <c r="O143" i="91" s="1"/>
  <c r="O1191" i="91"/>
  <c r="O144" i="91" s="1"/>
  <c r="G1184" i="91"/>
  <c r="G143" i="91" s="1"/>
  <c r="G1191" i="91"/>
  <c r="G144" i="91" s="1"/>
  <c r="Q1177" i="91"/>
  <c r="Q142" i="91" s="1"/>
  <c r="Q1184" i="91"/>
  <c r="Q143" i="91" s="1"/>
  <c r="I1177" i="91"/>
  <c r="I142" i="91" s="1"/>
  <c r="I1184" i="91"/>
  <c r="I143" i="91" s="1"/>
  <c r="D1177" i="91"/>
  <c r="D142" i="91" s="1"/>
  <c r="D1184" i="91"/>
  <c r="D143" i="91" s="1"/>
  <c r="H1177" i="91"/>
  <c r="H142" i="91" s="1"/>
  <c r="H1184" i="91"/>
  <c r="H143" i="91" s="1"/>
  <c r="L1177" i="91"/>
  <c r="L142" i="91" s="1"/>
  <c r="L1184" i="91"/>
  <c r="L143" i="91" s="1"/>
  <c r="F1177" i="91"/>
  <c r="F142" i="91" s="1"/>
  <c r="F1184" i="91"/>
  <c r="F143" i="91" s="1"/>
  <c r="E1177" i="91"/>
  <c r="E142" i="91" s="1"/>
  <c r="E1184" i="91"/>
  <c r="E143" i="91" s="1"/>
  <c r="K1177" i="91"/>
  <c r="K142" i="91" s="1"/>
  <c r="K1184" i="91"/>
  <c r="K143" i="91" s="1"/>
  <c r="M1177" i="91"/>
  <c r="M142" i="91" s="1"/>
  <c r="M1184" i="91"/>
  <c r="M143" i="91" s="1"/>
  <c r="G1170" i="91"/>
  <c r="G141" i="91" s="1"/>
  <c r="G1177" i="91"/>
  <c r="G142" i="91" s="1"/>
  <c r="N1170" i="91"/>
  <c r="N141" i="91" s="1"/>
  <c r="N1177" i="91"/>
  <c r="N142" i="91" s="1"/>
  <c r="J1170" i="91"/>
  <c r="J141" i="91" s="1"/>
  <c r="J1177" i="91"/>
  <c r="J142" i="91" s="1"/>
  <c r="O1170" i="91"/>
  <c r="O141" i="91" s="1"/>
  <c r="O1177" i="91"/>
  <c r="O142" i="91" s="1"/>
  <c r="Q1163" i="91"/>
  <c r="Q140" i="91" s="1"/>
  <c r="Q1170" i="91"/>
  <c r="Q141" i="91" s="1"/>
  <c r="I1163" i="91"/>
  <c r="I140" i="91" s="1"/>
  <c r="I1170" i="91"/>
  <c r="I141" i="91" s="1"/>
  <c r="D1163" i="91"/>
  <c r="D140" i="91" s="1"/>
  <c r="D1170" i="91"/>
  <c r="D141" i="91" s="1"/>
  <c r="H1163" i="91"/>
  <c r="H140" i="91" s="1"/>
  <c r="H1170" i="91"/>
  <c r="H141" i="91" s="1"/>
  <c r="L1163" i="91"/>
  <c r="L140" i="91" s="1"/>
  <c r="L1170" i="91"/>
  <c r="L141" i="91" s="1"/>
  <c r="F1163" i="91"/>
  <c r="F140" i="91" s="1"/>
  <c r="F1170" i="91"/>
  <c r="F141" i="91" s="1"/>
  <c r="E1163" i="91"/>
  <c r="E140" i="91" s="1"/>
  <c r="E1170" i="91"/>
  <c r="E141" i="91" s="1"/>
  <c r="K1163" i="91"/>
  <c r="K140" i="91" s="1"/>
  <c r="K1170" i="91"/>
  <c r="K141" i="91" s="1"/>
  <c r="M1163" i="91"/>
  <c r="M140" i="91" s="1"/>
  <c r="M1170" i="91"/>
  <c r="M141" i="91" s="1"/>
  <c r="G1156" i="91"/>
  <c r="G139" i="91" s="1"/>
  <c r="G1163" i="91"/>
  <c r="G140" i="91" s="1"/>
  <c r="N1156" i="91"/>
  <c r="N139" i="91" s="1"/>
  <c r="N1163" i="91"/>
  <c r="N140" i="91" s="1"/>
  <c r="J1156" i="91"/>
  <c r="J139" i="91" s="1"/>
  <c r="J1163" i="91"/>
  <c r="J140" i="91" s="1"/>
  <c r="O1156" i="91"/>
  <c r="O139" i="91" s="1"/>
  <c r="O1163" i="91"/>
  <c r="O140" i="91" s="1"/>
  <c r="F1149" i="91"/>
  <c r="F138" i="91" s="1"/>
  <c r="F1156" i="91"/>
  <c r="F139" i="91" s="1"/>
  <c r="E1149" i="91"/>
  <c r="E138" i="91" s="1"/>
  <c r="E1156" i="91"/>
  <c r="E139" i="91" s="1"/>
  <c r="K1149" i="91"/>
  <c r="K138" i="91" s="1"/>
  <c r="K1156" i="91"/>
  <c r="K139" i="91" s="1"/>
  <c r="M1149" i="91"/>
  <c r="M138" i="91" s="1"/>
  <c r="M1156" i="91"/>
  <c r="M139" i="91" s="1"/>
  <c r="Q1149" i="91"/>
  <c r="Q138" i="91" s="1"/>
  <c r="Q1156" i="91"/>
  <c r="Q139" i="91" s="1"/>
  <c r="I1149" i="91"/>
  <c r="I138" i="91" s="1"/>
  <c r="I1156" i="91"/>
  <c r="I139" i="91" s="1"/>
  <c r="D1149" i="91"/>
  <c r="D138" i="91" s="1"/>
  <c r="D1156" i="91"/>
  <c r="D139" i="91" s="1"/>
  <c r="H1149" i="91"/>
  <c r="H138" i="91" s="1"/>
  <c r="H1156" i="91"/>
  <c r="H139" i="91" s="1"/>
  <c r="L1149" i="91"/>
  <c r="L138" i="91" s="1"/>
  <c r="L1156" i="91"/>
  <c r="L139" i="91" s="1"/>
  <c r="G1142" i="91"/>
  <c r="G137" i="91" s="1"/>
  <c r="G1149" i="91"/>
  <c r="G138" i="91" s="1"/>
  <c r="N1142" i="91"/>
  <c r="N137" i="91" s="1"/>
  <c r="N1149" i="91"/>
  <c r="N138" i="91" s="1"/>
  <c r="J1142" i="91"/>
  <c r="J137" i="91" s="1"/>
  <c r="J1149" i="91"/>
  <c r="J138" i="91" s="1"/>
  <c r="O1142" i="91"/>
  <c r="O137" i="91" s="1"/>
  <c r="O1149" i="91"/>
  <c r="O138" i="91" s="1"/>
  <c r="F1135" i="91"/>
  <c r="F136" i="91" s="1"/>
  <c r="F1142" i="91"/>
  <c r="F137" i="91" s="1"/>
  <c r="E1135" i="91"/>
  <c r="E136" i="91" s="1"/>
  <c r="E1142" i="91"/>
  <c r="E137" i="91" s="1"/>
  <c r="K1135" i="91"/>
  <c r="K136" i="91" s="1"/>
  <c r="K1142" i="91"/>
  <c r="K137" i="91" s="1"/>
  <c r="M1135" i="91"/>
  <c r="M136" i="91" s="1"/>
  <c r="M1142" i="91"/>
  <c r="M137" i="91" s="1"/>
  <c r="Q1135" i="91"/>
  <c r="Q136" i="91" s="1"/>
  <c r="Q1142" i="91"/>
  <c r="Q137" i="91" s="1"/>
  <c r="I1135" i="91"/>
  <c r="I136" i="91" s="1"/>
  <c r="I1142" i="91"/>
  <c r="I137" i="91" s="1"/>
  <c r="D1135" i="91"/>
  <c r="D136" i="91" s="1"/>
  <c r="D1142" i="91"/>
  <c r="D137" i="91" s="1"/>
  <c r="H1135" i="91"/>
  <c r="H136" i="91" s="1"/>
  <c r="H1142" i="91"/>
  <c r="H137" i="91" s="1"/>
  <c r="L1135" i="91"/>
  <c r="L136" i="91" s="1"/>
  <c r="L1142" i="91"/>
  <c r="L137" i="91" s="1"/>
  <c r="N1128" i="91"/>
  <c r="N135" i="91" s="1"/>
  <c r="N1135" i="91"/>
  <c r="N136" i="91" s="1"/>
  <c r="J1128" i="91"/>
  <c r="J135" i="91" s="1"/>
  <c r="J1135" i="91"/>
  <c r="J136" i="91" s="1"/>
  <c r="O1128" i="91"/>
  <c r="O135" i="91" s="1"/>
  <c r="O1135" i="91"/>
  <c r="O136" i="91" s="1"/>
  <c r="G1128" i="91"/>
  <c r="G135" i="91" s="1"/>
  <c r="G1135" i="91"/>
  <c r="G136" i="91" s="1"/>
  <c r="Q1121" i="91"/>
  <c r="Q134" i="91" s="1"/>
  <c r="Q1128" i="91"/>
  <c r="Q135" i="91" s="1"/>
  <c r="I1121" i="91"/>
  <c r="I134" i="91" s="1"/>
  <c r="I1128" i="91"/>
  <c r="I135" i="91" s="1"/>
  <c r="D1121" i="91"/>
  <c r="D134" i="91" s="1"/>
  <c r="D1128" i="91"/>
  <c r="D135" i="91" s="1"/>
  <c r="H1121" i="91"/>
  <c r="H134" i="91" s="1"/>
  <c r="H1128" i="91"/>
  <c r="H135" i="91" s="1"/>
  <c r="L1121" i="91"/>
  <c r="L134" i="91" s="1"/>
  <c r="L1128" i="91"/>
  <c r="L135" i="91" s="1"/>
  <c r="F1121" i="91"/>
  <c r="F134" i="91" s="1"/>
  <c r="F1128" i="91"/>
  <c r="F135" i="91" s="1"/>
  <c r="E1121" i="91"/>
  <c r="E134" i="91" s="1"/>
  <c r="E1128" i="91"/>
  <c r="E135" i="91" s="1"/>
  <c r="K1121" i="91"/>
  <c r="K134" i="91" s="1"/>
  <c r="K1128" i="91"/>
  <c r="K135" i="91" s="1"/>
  <c r="M1121" i="91"/>
  <c r="M134" i="91" s="1"/>
  <c r="M1128" i="91"/>
  <c r="M135" i="91" s="1"/>
  <c r="N1114" i="91"/>
  <c r="N133" i="91" s="1"/>
  <c r="N1121" i="91"/>
  <c r="N134" i="91" s="1"/>
  <c r="J1114" i="91"/>
  <c r="J133" i="91" s="1"/>
  <c r="J1121" i="91"/>
  <c r="J134" i="91" s="1"/>
  <c r="O1114" i="91"/>
  <c r="O133" i="91" s="1"/>
  <c r="O1121" i="91"/>
  <c r="O134" i="91" s="1"/>
  <c r="G1114" i="91"/>
  <c r="G133" i="91" s="1"/>
  <c r="G1121" i="91"/>
  <c r="G134" i="91" s="1"/>
  <c r="F1107" i="91"/>
  <c r="F132" i="91" s="1"/>
  <c r="F1114" i="91"/>
  <c r="F133" i="91" s="1"/>
  <c r="E1107" i="91"/>
  <c r="E132" i="91" s="1"/>
  <c r="E1114" i="91"/>
  <c r="E133" i="91" s="1"/>
  <c r="K1107" i="91"/>
  <c r="K132" i="91" s="1"/>
  <c r="K1114" i="91"/>
  <c r="K133" i="91" s="1"/>
  <c r="M1107" i="91"/>
  <c r="M132" i="91" s="1"/>
  <c r="M1114" i="91"/>
  <c r="M133" i="91" s="1"/>
  <c r="Q1107" i="91"/>
  <c r="Q132" i="91" s="1"/>
  <c r="Q1114" i="91"/>
  <c r="Q133" i="91" s="1"/>
  <c r="I1107" i="91"/>
  <c r="I132" i="91" s="1"/>
  <c r="I1114" i="91"/>
  <c r="I133" i="91" s="1"/>
  <c r="D1107" i="91"/>
  <c r="D132" i="91" s="1"/>
  <c r="D1114" i="91"/>
  <c r="D133" i="91" s="1"/>
  <c r="H1107" i="91"/>
  <c r="H132" i="91" s="1"/>
  <c r="H1114" i="91"/>
  <c r="H133" i="91" s="1"/>
  <c r="L1107" i="91"/>
  <c r="L132" i="91" s="1"/>
  <c r="L1114" i="91"/>
  <c r="L133" i="91" s="1"/>
  <c r="N1100" i="91"/>
  <c r="N131" i="91" s="1"/>
  <c r="N1107" i="91"/>
  <c r="N132" i="91" s="1"/>
  <c r="J1100" i="91"/>
  <c r="J131" i="91" s="1"/>
  <c r="J1107" i="91"/>
  <c r="J132" i="91" s="1"/>
  <c r="O1100" i="91"/>
  <c r="O131" i="91" s="1"/>
  <c r="O1107" i="91"/>
  <c r="O132" i="91" s="1"/>
  <c r="G1100" i="91"/>
  <c r="G131" i="91" s="1"/>
  <c r="G1107" i="91"/>
  <c r="G132" i="91" s="1"/>
  <c r="F1093" i="91"/>
  <c r="F130" i="91" s="1"/>
  <c r="F1100" i="91"/>
  <c r="F131" i="91" s="1"/>
  <c r="E1093" i="91"/>
  <c r="E130" i="91" s="1"/>
  <c r="E1100" i="91"/>
  <c r="E131" i="91" s="1"/>
  <c r="K1093" i="91"/>
  <c r="K130" i="91" s="1"/>
  <c r="K1100" i="91"/>
  <c r="K131" i="91" s="1"/>
  <c r="M1093" i="91"/>
  <c r="M130" i="91" s="1"/>
  <c r="M1100" i="91"/>
  <c r="M131" i="91" s="1"/>
  <c r="Q1093" i="91"/>
  <c r="Q130" i="91" s="1"/>
  <c r="Q1100" i="91"/>
  <c r="Q131" i="91" s="1"/>
  <c r="I1093" i="91"/>
  <c r="I130" i="91" s="1"/>
  <c r="I1100" i="91"/>
  <c r="I131" i="91" s="1"/>
  <c r="D1093" i="91"/>
  <c r="D130" i="91" s="1"/>
  <c r="D1100" i="91"/>
  <c r="D131" i="91" s="1"/>
  <c r="H1093" i="91"/>
  <c r="H130" i="91" s="1"/>
  <c r="H1100" i="91"/>
  <c r="H131" i="91" s="1"/>
  <c r="L1093" i="91"/>
  <c r="L130" i="91" s="1"/>
  <c r="L1100" i="91"/>
  <c r="L131" i="91" s="1"/>
  <c r="N1086" i="91"/>
  <c r="N129" i="91" s="1"/>
  <c r="N1093" i="91"/>
  <c r="N130" i="91" s="1"/>
  <c r="J1086" i="91"/>
  <c r="J129" i="91" s="1"/>
  <c r="J1093" i="91"/>
  <c r="J130" i="91" s="1"/>
  <c r="O1086" i="91"/>
  <c r="O129" i="91" s="1"/>
  <c r="O1093" i="91"/>
  <c r="O130" i="91" s="1"/>
  <c r="G1086" i="91"/>
  <c r="G129" i="91" s="1"/>
  <c r="G1093" i="91"/>
  <c r="G130" i="91" s="1"/>
  <c r="F1079" i="91"/>
  <c r="F128" i="91" s="1"/>
  <c r="F1086" i="91"/>
  <c r="F129" i="91" s="1"/>
  <c r="E1079" i="91"/>
  <c r="E128" i="91" s="1"/>
  <c r="E1086" i="91"/>
  <c r="E129" i="91" s="1"/>
  <c r="K1079" i="91"/>
  <c r="K128" i="91" s="1"/>
  <c r="K1086" i="91"/>
  <c r="K129" i="91" s="1"/>
  <c r="M1079" i="91"/>
  <c r="M128" i="91" s="1"/>
  <c r="M1086" i="91"/>
  <c r="M129" i="91" s="1"/>
  <c r="Q1079" i="91"/>
  <c r="Q128" i="91" s="1"/>
  <c r="Q1086" i="91"/>
  <c r="Q129" i="91" s="1"/>
  <c r="I1079" i="91"/>
  <c r="I128" i="91" s="1"/>
  <c r="I1086" i="91"/>
  <c r="I129" i="91" s="1"/>
  <c r="D1079" i="91"/>
  <c r="D128" i="91" s="1"/>
  <c r="D1086" i="91"/>
  <c r="D129" i="91" s="1"/>
  <c r="H1079" i="91"/>
  <c r="H128" i="91" s="1"/>
  <c r="H1086" i="91"/>
  <c r="H129" i="91" s="1"/>
  <c r="L1079" i="91"/>
  <c r="L128" i="91" s="1"/>
  <c r="L1086" i="91"/>
  <c r="L129" i="91" s="1"/>
  <c r="N897" i="91"/>
  <c r="N102" i="91" s="1"/>
  <c r="N1079" i="91"/>
  <c r="N128" i="91" s="1"/>
  <c r="J897" i="91"/>
  <c r="J102" i="91" s="1"/>
  <c r="J1079" i="91"/>
  <c r="J128" i="91" s="1"/>
  <c r="O897" i="91"/>
  <c r="O102" i="91" s="1"/>
  <c r="O1079" i="91"/>
  <c r="O128" i="91" s="1"/>
  <c r="G897" i="91"/>
  <c r="G102" i="91" s="1"/>
  <c r="G1079" i="91"/>
  <c r="G128" i="91" s="1"/>
  <c r="F897" i="91"/>
  <c r="F102" i="91" s="1"/>
  <c r="E897" i="91"/>
  <c r="E102" i="91" s="1"/>
  <c r="K897" i="91"/>
  <c r="K102" i="91" s="1"/>
  <c r="M897" i="91"/>
  <c r="M102" i="91" s="1"/>
  <c r="Q897" i="91"/>
  <c r="Q102" i="91" s="1"/>
  <c r="I897" i="91"/>
  <c r="I102" i="91" s="1"/>
  <c r="D897" i="91"/>
  <c r="D102" i="91" s="1"/>
  <c r="H897" i="91"/>
  <c r="H102" i="91" s="1"/>
  <c r="L897" i="91"/>
  <c r="L102" i="91" s="1"/>
  <c r="B128" i="92"/>
  <c r="Q116" i="47"/>
  <c r="M116" i="47"/>
  <c r="J105" i="30"/>
  <c r="E116" i="47"/>
  <c r="L116" i="47"/>
  <c r="D130" i="30"/>
  <c r="D108" i="30"/>
  <c r="Q126" i="30"/>
  <c r="Q104" i="30"/>
  <c r="L126" i="30"/>
  <c r="L104" i="30"/>
  <c r="D126" i="30"/>
  <c r="D104" i="30"/>
  <c r="O126" i="30"/>
  <c r="O104" i="30"/>
  <c r="K126" i="30"/>
  <c r="K104" i="30"/>
  <c r="G126" i="30"/>
  <c r="G104" i="30"/>
  <c r="C126" i="30"/>
  <c r="Q130" i="30"/>
  <c r="M130" i="30"/>
  <c r="M108" i="30"/>
  <c r="I130" i="30"/>
  <c r="I108" i="30"/>
  <c r="E130" i="30"/>
  <c r="E108" i="30"/>
  <c r="J130" i="30"/>
  <c r="J108" i="30"/>
  <c r="J126" i="30"/>
  <c r="J104" i="30"/>
  <c r="L130" i="30"/>
  <c r="L108" i="30"/>
  <c r="C130" i="30"/>
  <c r="C108" i="30"/>
  <c r="P126" i="30"/>
  <c r="P104" i="30"/>
  <c r="H126" i="30"/>
  <c r="H104" i="30"/>
  <c r="M126" i="30"/>
  <c r="M104" i="30"/>
  <c r="I126" i="30"/>
  <c r="I104" i="30"/>
  <c r="E126" i="30"/>
  <c r="E104" i="30"/>
  <c r="O130" i="30"/>
  <c r="O108" i="30"/>
  <c r="K130" i="30"/>
  <c r="K108" i="30"/>
  <c r="G130" i="30"/>
  <c r="G108" i="30"/>
  <c r="N130" i="30"/>
  <c r="N108" i="30"/>
  <c r="F130" i="30"/>
  <c r="F108" i="30"/>
  <c r="F126" i="30"/>
  <c r="F104" i="30"/>
  <c r="H130" i="30"/>
  <c r="H108" i="30"/>
  <c r="P130" i="30"/>
  <c r="P108" i="30"/>
  <c r="N126" i="30"/>
  <c r="N104" i="30"/>
  <c r="D105" i="30"/>
  <c r="K105" i="30"/>
  <c r="D107" i="30"/>
  <c r="F106" i="30"/>
  <c r="I107" i="30"/>
  <c r="M106" i="30"/>
  <c r="N107" i="30"/>
  <c r="O107" i="30"/>
  <c r="H105" i="30"/>
  <c r="M105" i="30"/>
  <c r="E105" i="30"/>
  <c r="L107" i="30"/>
  <c r="E106" i="30"/>
  <c r="H106" i="30"/>
  <c r="F107" i="30"/>
  <c r="Q106" i="30"/>
  <c r="N106" i="30"/>
  <c r="P107" i="30"/>
  <c r="F105" i="30"/>
  <c r="L105" i="30"/>
  <c r="O105" i="30"/>
  <c r="G105" i="30"/>
  <c r="I106" i="30"/>
  <c r="J106" i="30"/>
  <c r="G107" i="30"/>
  <c r="H107" i="30"/>
  <c r="K107" i="30"/>
  <c r="C107" i="30"/>
  <c r="O106" i="30"/>
  <c r="P106" i="30"/>
  <c r="P105" i="30"/>
  <c r="Q105" i="30"/>
  <c r="I105" i="30"/>
  <c r="G106" i="30"/>
  <c r="K106" i="30"/>
  <c r="L106" i="30"/>
  <c r="D106" i="30"/>
  <c r="E107" i="30"/>
  <c r="J107" i="30"/>
  <c r="M107" i="30"/>
  <c r="N105" i="30"/>
  <c r="F116" i="47"/>
  <c r="G96" i="47"/>
  <c r="G118" i="47"/>
  <c r="F96" i="47"/>
  <c r="F118" i="47"/>
  <c r="K93" i="47"/>
  <c r="K115" i="47"/>
  <c r="L93" i="47"/>
  <c r="L115" i="47"/>
  <c r="E97" i="47"/>
  <c r="E119" i="47"/>
  <c r="J96" i="47"/>
  <c r="J118" i="47"/>
  <c r="N93" i="47"/>
  <c r="N115" i="47"/>
  <c r="M93" i="47"/>
  <c r="M115" i="47"/>
  <c r="O96" i="47"/>
  <c r="O118" i="47"/>
  <c r="Q93" i="47"/>
  <c r="Q115" i="47"/>
  <c r="M96" i="47"/>
  <c r="M118" i="47"/>
  <c r="M97" i="47"/>
  <c r="M119" i="47"/>
  <c r="P97" i="47"/>
  <c r="P119" i="47"/>
  <c r="I96" i="47"/>
  <c r="I118" i="47"/>
  <c r="J93" i="47"/>
  <c r="J115" i="47"/>
  <c r="E93" i="47"/>
  <c r="E115" i="47"/>
  <c r="G97" i="47"/>
  <c r="G119" i="47"/>
  <c r="J97" i="47"/>
  <c r="J119" i="47"/>
  <c r="D97" i="47"/>
  <c r="D119" i="47"/>
  <c r="P96" i="47"/>
  <c r="P118" i="47"/>
  <c r="N97" i="47"/>
  <c r="N119" i="47"/>
  <c r="Q97" i="47"/>
  <c r="Q119" i="47"/>
  <c r="L96" i="47"/>
  <c r="L118" i="47"/>
  <c r="D96" i="47"/>
  <c r="D118" i="47"/>
  <c r="K96" i="47"/>
  <c r="K118" i="47"/>
  <c r="C96" i="47"/>
  <c r="C118" i="47"/>
  <c r="I97" i="47"/>
  <c r="I119" i="47"/>
  <c r="G93" i="47"/>
  <c r="G115" i="47"/>
  <c r="F93" i="47"/>
  <c r="F115" i="47"/>
  <c r="L97" i="47"/>
  <c r="L119" i="47"/>
  <c r="F97" i="47"/>
  <c r="F119" i="47"/>
  <c r="O93" i="47"/>
  <c r="O115" i="47"/>
  <c r="N96" i="47"/>
  <c r="N118" i="47"/>
  <c r="P94" i="47"/>
  <c r="D93" i="47"/>
  <c r="D115" i="47"/>
  <c r="H96" i="47"/>
  <c r="H118" i="47"/>
  <c r="E96" i="47"/>
  <c r="E118" i="47"/>
  <c r="K97" i="47"/>
  <c r="K119" i="47"/>
  <c r="C93" i="47"/>
  <c r="C115" i="47"/>
  <c r="I93" i="47"/>
  <c r="I115" i="47"/>
  <c r="H93" i="47"/>
  <c r="H115" i="47"/>
  <c r="C97" i="47"/>
  <c r="H97" i="47"/>
  <c r="H119" i="47"/>
  <c r="Q96" i="47"/>
  <c r="Q118" i="47"/>
  <c r="P93" i="47"/>
  <c r="P115" i="47"/>
  <c r="O97" i="47"/>
  <c r="O119" i="47"/>
  <c r="J94" i="47"/>
  <c r="J116" i="47"/>
  <c r="D94" i="47"/>
  <c r="D116" i="47"/>
  <c r="O94" i="47"/>
  <c r="O116" i="47"/>
  <c r="G94" i="47"/>
  <c r="G116" i="47"/>
  <c r="K94" i="47"/>
  <c r="K116" i="47"/>
  <c r="C94" i="47"/>
  <c r="C116" i="47"/>
  <c r="N94" i="47"/>
  <c r="N116" i="47"/>
  <c r="H94" i="47"/>
  <c r="H116" i="47"/>
  <c r="I94" i="47"/>
  <c r="I116" i="47"/>
  <c r="E95" i="47"/>
  <c r="E117" i="47"/>
  <c r="D95" i="47"/>
  <c r="D117" i="47"/>
  <c r="O95" i="47"/>
  <c r="O117" i="47"/>
  <c r="M95" i="47"/>
  <c r="M117" i="47"/>
  <c r="K95" i="47"/>
  <c r="K117" i="47"/>
  <c r="J95" i="47"/>
  <c r="J117" i="47"/>
  <c r="G95" i="47"/>
  <c r="G117" i="47"/>
  <c r="F95" i="47"/>
  <c r="F117" i="47"/>
  <c r="Q95" i="47"/>
  <c r="Q117" i="47"/>
  <c r="L95" i="47"/>
  <c r="L117" i="47"/>
  <c r="I95" i="47"/>
  <c r="I117" i="47"/>
  <c r="H95" i="47"/>
  <c r="H117" i="47"/>
  <c r="N95" i="47"/>
  <c r="N117" i="47"/>
  <c r="P95" i="47"/>
  <c r="P117" i="47"/>
  <c r="C95" i="47"/>
  <c r="C117" i="47"/>
  <c r="D2" i="30" l="1"/>
  <c r="D656" i="30" s="1"/>
  <c r="D82" i="30" s="1"/>
  <c r="N796" i="30" l="1"/>
  <c r="N164" i="30" s="1"/>
  <c r="L796" i="30"/>
  <c r="L164" i="30" s="1"/>
  <c r="P796" i="30"/>
  <c r="P164" i="30" s="1"/>
  <c r="E775" i="30"/>
  <c r="E161" i="30" s="1"/>
  <c r="N775" i="30"/>
  <c r="N161" i="30" s="1"/>
  <c r="C782" i="30"/>
  <c r="E796" i="30"/>
  <c r="E164" i="30" s="1"/>
  <c r="I796" i="30"/>
  <c r="I164" i="30" s="1"/>
  <c r="I775" i="30"/>
  <c r="I161" i="30" s="1"/>
  <c r="E768" i="30"/>
  <c r="E160" i="30" s="1"/>
  <c r="M768" i="30"/>
  <c r="M160" i="30" s="1"/>
  <c r="Q768" i="30"/>
  <c r="I768" i="30"/>
  <c r="I160" i="30" s="1"/>
  <c r="G782" i="30"/>
  <c r="G162" i="30" s="1"/>
  <c r="M698" i="30"/>
  <c r="M150" i="30" s="1"/>
  <c r="M775" i="30"/>
  <c r="M161" i="30" s="1"/>
  <c r="Q775" i="30"/>
  <c r="Q161" i="30" s="1"/>
  <c r="K782" i="30"/>
  <c r="K162" i="30" s="1"/>
  <c r="O782" i="30"/>
  <c r="O162" i="30" s="1"/>
  <c r="P775" i="30"/>
  <c r="P161" i="30" s="1"/>
  <c r="O775" i="30"/>
  <c r="O161" i="30" s="1"/>
  <c r="L775" i="30"/>
  <c r="L161" i="30" s="1"/>
  <c r="L768" i="30"/>
  <c r="L160" i="30" s="1"/>
  <c r="H775" i="30"/>
  <c r="H161" i="30" s="1"/>
  <c r="Q761" i="30"/>
  <c r="M796" i="30"/>
  <c r="M164" i="30" s="1"/>
  <c r="Q733" i="30"/>
  <c r="Q94" i="30" s="1"/>
  <c r="L782" i="30"/>
  <c r="L162" i="30" s="1"/>
  <c r="Q796" i="30"/>
  <c r="Q164" i="30" s="1"/>
  <c r="F796" i="30"/>
  <c r="F164" i="30" s="1"/>
  <c r="J796" i="30"/>
  <c r="J164" i="30" s="1"/>
  <c r="K796" i="30"/>
  <c r="K164" i="30" s="1"/>
  <c r="O796" i="30"/>
  <c r="O164" i="30" s="1"/>
  <c r="C796" i="30"/>
  <c r="G796" i="30"/>
  <c r="G164" i="30" s="1"/>
  <c r="L789" i="30"/>
  <c r="L163" i="30" s="1"/>
  <c r="Q789" i="30"/>
  <c r="Q163" i="30" s="1"/>
  <c r="F789" i="30"/>
  <c r="F163" i="30" s="1"/>
  <c r="J789" i="30"/>
  <c r="J163" i="30" s="1"/>
  <c r="N789" i="30"/>
  <c r="N163" i="30" s="1"/>
  <c r="K789" i="30"/>
  <c r="K163" i="30" s="1"/>
  <c r="P789" i="30"/>
  <c r="P163" i="30" s="1"/>
  <c r="I789" i="30"/>
  <c r="I163" i="30" s="1"/>
  <c r="M789" i="30"/>
  <c r="M163" i="30" s="1"/>
  <c r="C789" i="30"/>
  <c r="G789" i="30"/>
  <c r="G163" i="30" s="1"/>
  <c r="O789" i="30"/>
  <c r="O163" i="30" s="1"/>
  <c r="E789" i="30"/>
  <c r="E163" i="30" s="1"/>
  <c r="F782" i="30"/>
  <c r="F162" i="30" s="1"/>
  <c r="J782" i="30"/>
  <c r="J162" i="30" s="1"/>
  <c r="N782" i="30"/>
  <c r="N162" i="30" s="1"/>
  <c r="F775" i="30"/>
  <c r="F161" i="30" s="1"/>
  <c r="C775" i="30"/>
  <c r="G775" i="30"/>
  <c r="G161" i="30" s="1"/>
  <c r="O768" i="30"/>
  <c r="O160" i="30" s="1"/>
  <c r="M754" i="30"/>
  <c r="M158" i="30" s="1"/>
  <c r="Q747" i="30"/>
  <c r="C712" i="30"/>
  <c r="O712" i="30"/>
  <c r="L712" i="30"/>
  <c r="L152" i="30" s="1"/>
  <c r="D698" i="30"/>
  <c r="D150" i="30" s="1"/>
  <c r="D712" i="30"/>
  <c r="D152" i="30" s="1"/>
  <c r="L719" i="30"/>
  <c r="L153" i="30" s="1"/>
  <c r="M740" i="30"/>
  <c r="M156" i="30" s="1"/>
  <c r="K726" i="30"/>
  <c r="K154" i="30" s="1"/>
  <c r="F733" i="30"/>
  <c r="J733" i="30"/>
  <c r="N733" i="30"/>
  <c r="C733" i="30"/>
  <c r="G733" i="30"/>
  <c r="K733" i="30"/>
  <c r="O733" i="30"/>
  <c r="M733" i="30"/>
  <c r="H768" i="30"/>
  <c r="H160" i="30" s="1"/>
  <c r="H747" i="30"/>
  <c r="H157" i="30" s="1"/>
  <c r="L747" i="30"/>
  <c r="L157" i="30" s="1"/>
  <c r="P747" i="30"/>
  <c r="P157" i="30" s="1"/>
  <c r="F761" i="30"/>
  <c r="F159" i="30" s="1"/>
  <c r="J761" i="30"/>
  <c r="J159" i="30" s="1"/>
  <c r="N761" i="30"/>
  <c r="J775" i="30"/>
  <c r="J161" i="30" s="1"/>
  <c r="H782" i="30"/>
  <c r="H162" i="30" s="1"/>
  <c r="P782" i="30"/>
  <c r="P162" i="30" s="1"/>
  <c r="L733" i="30"/>
  <c r="I733" i="30"/>
  <c r="F747" i="30"/>
  <c r="F157" i="30" s="1"/>
  <c r="J747" i="30"/>
  <c r="J157" i="30" s="1"/>
  <c r="N747" i="30"/>
  <c r="N157" i="30" s="1"/>
  <c r="C747" i="30"/>
  <c r="C157" i="30" s="1"/>
  <c r="G747" i="30"/>
  <c r="G157" i="30" s="1"/>
  <c r="K747" i="30"/>
  <c r="K157" i="30" s="1"/>
  <c r="O747" i="30"/>
  <c r="O157" i="30" s="1"/>
  <c r="I761" i="30"/>
  <c r="I159" i="30" s="1"/>
  <c r="G768" i="30"/>
  <c r="G160" i="30" s="1"/>
  <c r="C719" i="30"/>
  <c r="C153" i="30" s="1"/>
  <c r="H740" i="30"/>
  <c r="H156" i="30" s="1"/>
  <c r="L740" i="30"/>
  <c r="L156" i="30" s="1"/>
  <c r="E740" i="30"/>
  <c r="E156" i="30" s="1"/>
  <c r="C754" i="30"/>
  <c r="C158" i="30" s="1"/>
  <c r="I747" i="30"/>
  <c r="I157" i="30" s="1"/>
  <c r="C761" i="30"/>
  <c r="C159" i="30" s="1"/>
  <c r="G761" i="30"/>
  <c r="G159" i="30" s="1"/>
  <c r="F768" i="30"/>
  <c r="F160" i="30" s="1"/>
  <c r="J768" i="30"/>
  <c r="J160" i="30" s="1"/>
  <c r="N768" i="30"/>
  <c r="N160" i="30" s="1"/>
  <c r="C768" i="30"/>
  <c r="C160" i="30" s="1"/>
  <c r="H719" i="30"/>
  <c r="H153" i="30" s="1"/>
  <c r="P719" i="30"/>
  <c r="C740" i="30"/>
  <c r="C156" i="30" s="1"/>
  <c r="H754" i="30"/>
  <c r="H158" i="30" s="1"/>
  <c r="L754" i="30"/>
  <c r="L158" i="30" s="1"/>
  <c r="P754" i="30"/>
  <c r="P158" i="30" s="1"/>
  <c r="E754" i="30"/>
  <c r="E158" i="30" s="1"/>
  <c r="I754" i="30"/>
  <c r="I158" i="30" s="1"/>
  <c r="Q754" i="30"/>
  <c r="P768" i="30"/>
  <c r="P160" i="30" s="1"/>
  <c r="K775" i="30"/>
  <c r="K161" i="30" s="1"/>
  <c r="E782" i="30"/>
  <c r="E162" i="30" s="1"/>
  <c r="I782" i="30"/>
  <c r="I162" i="30" s="1"/>
  <c r="M782" i="30"/>
  <c r="M162" i="30" s="1"/>
  <c r="E712" i="30"/>
  <c r="E152" i="30" s="1"/>
  <c r="I712" i="30"/>
  <c r="I152" i="30" s="1"/>
  <c r="M712" i="30"/>
  <c r="M152" i="30" s="1"/>
  <c r="Q712" i="30"/>
  <c r="F712" i="30"/>
  <c r="F152" i="30" s="1"/>
  <c r="J712" i="30"/>
  <c r="J152" i="30" s="1"/>
  <c r="N712" i="30"/>
  <c r="N152" i="30" s="1"/>
  <c r="G712" i="30"/>
  <c r="G152" i="30" s="1"/>
  <c r="K712" i="30"/>
  <c r="K152" i="30" s="1"/>
  <c r="P733" i="30"/>
  <c r="P740" i="30"/>
  <c r="P156" i="30" s="1"/>
  <c r="I740" i="30"/>
  <c r="I156" i="30" s="1"/>
  <c r="Q740" i="30"/>
  <c r="K768" i="30"/>
  <c r="K160" i="30" s="1"/>
  <c r="Q782" i="30"/>
  <c r="Q162" i="30" s="1"/>
  <c r="H698" i="30"/>
  <c r="H150" i="30" s="1"/>
  <c r="I698" i="30"/>
  <c r="I150" i="30" s="1"/>
  <c r="Q698" i="30"/>
  <c r="Q89" i="30" s="1"/>
  <c r="G719" i="30"/>
  <c r="G153" i="30" s="1"/>
  <c r="K719" i="30"/>
  <c r="K153" i="30" s="1"/>
  <c r="O719" i="30"/>
  <c r="C726" i="30"/>
  <c r="C154" i="30" s="1"/>
  <c r="G726" i="30"/>
  <c r="G154" i="30" s="1"/>
  <c r="O726" i="30"/>
  <c r="O154" i="30" s="1"/>
  <c r="H726" i="30"/>
  <c r="H154" i="30" s="1"/>
  <c r="L726" i="30"/>
  <c r="L154" i="30" s="1"/>
  <c r="P726" i="30"/>
  <c r="P154" i="30" s="1"/>
  <c r="E747" i="30"/>
  <c r="E157" i="30" s="1"/>
  <c r="M747" i="30"/>
  <c r="M157" i="30" s="1"/>
  <c r="K761" i="30"/>
  <c r="K159" i="30" s="1"/>
  <c r="O761" i="30"/>
  <c r="O159" i="30" s="1"/>
  <c r="H761" i="30"/>
  <c r="H159" i="30" s="1"/>
  <c r="L761" i="30"/>
  <c r="L159" i="30" s="1"/>
  <c r="P761" i="30"/>
  <c r="P159" i="30" s="1"/>
  <c r="E761" i="30"/>
  <c r="E159" i="30" s="1"/>
  <c r="M761" i="30"/>
  <c r="M159" i="30" s="1"/>
  <c r="D705" i="30"/>
  <c r="D151" i="30" s="1"/>
  <c r="H705" i="30"/>
  <c r="H151" i="30" s="1"/>
  <c r="L705" i="30"/>
  <c r="L151" i="30" s="1"/>
  <c r="P705" i="30"/>
  <c r="E719" i="30"/>
  <c r="E153" i="30" s="1"/>
  <c r="I719" i="30"/>
  <c r="I153" i="30" s="1"/>
  <c r="M719" i="30"/>
  <c r="M153" i="30" s="1"/>
  <c r="Q719" i="30"/>
  <c r="Q92" i="30" s="1"/>
  <c r="H691" i="30"/>
  <c r="H149" i="30" s="1"/>
  <c r="Q691" i="30"/>
  <c r="Q88" i="30" s="1"/>
  <c r="F691" i="30"/>
  <c r="F149" i="30" s="1"/>
  <c r="J691" i="30"/>
  <c r="J149" i="30" s="1"/>
  <c r="N691" i="30"/>
  <c r="N149" i="30" s="1"/>
  <c r="M691" i="30"/>
  <c r="M149" i="30" s="1"/>
  <c r="G698" i="30"/>
  <c r="G150" i="30" s="1"/>
  <c r="K698" i="30"/>
  <c r="K150" i="30" s="1"/>
  <c r="O698" i="30"/>
  <c r="F698" i="30"/>
  <c r="F150" i="30" s="1"/>
  <c r="J698" i="30"/>
  <c r="J150" i="30" s="1"/>
  <c r="N698" i="30"/>
  <c r="N150" i="30" s="1"/>
  <c r="E705" i="30"/>
  <c r="E151" i="30" s="1"/>
  <c r="I705" i="30"/>
  <c r="I151" i="30" s="1"/>
  <c r="M705" i="30"/>
  <c r="M151" i="30" s="1"/>
  <c r="Q705" i="30"/>
  <c r="F719" i="30"/>
  <c r="F153" i="30" s="1"/>
  <c r="J719" i="30"/>
  <c r="J153" i="30" s="1"/>
  <c r="N719" i="30"/>
  <c r="N153" i="30" s="1"/>
  <c r="K691" i="30"/>
  <c r="K149" i="30" s="1"/>
  <c r="O691" i="30"/>
  <c r="D691" i="30"/>
  <c r="D149" i="30" s="1"/>
  <c r="L691" i="30"/>
  <c r="L149" i="30" s="1"/>
  <c r="P691" i="30"/>
  <c r="G705" i="30"/>
  <c r="G151" i="30" s="1"/>
  <c r="K705" i="30"/>
  <c r="K151" i="30" s="1"/>
  <c r="O705" i="30"/>
  <c r="H712" i="30"/>
  <c r="H152" i="30" s="1"/>
  <c r="P712" i="30"/>
  <c r="E733" i="30"/>
  <c r="L698" i="30"/>
  <c r="L150" i="30" s="1"/>
  <c r="P698" i="30"/>
  <c r="C698" i="30"/>
  <c r="C150" i="30" s="1"/>
  <c r="F705" i="30"/>
  <c r="F151" i="30" s="1"/>
  <c r="J705" i="30"/>
  <c r="J151" i="30" s="1"/>
  <c r="N705" i="30"/>
  <c r="N151" i="30" s="1"/>
  <c r="C705" i="30"/>
  <c r="E726" i="30"/>
  <c r="E154" i="30" s="1"/>
  <c r="I726" i="30"/>
  <c r="I154" i="30" s="1"/>
  <c r="M726" i="30"/>
  <c r="M154" i="30" s="1"/>
  <c r="Q726" i="30"/>
  <c r="F726" i="30"/>
  <c r="F154" i="30" s="1"/>
  <c r="J726" i="30"/>
  <c r="J154" i="30" s="1"/>
  <c r="N726" i="30"/>
  <c r="N154" i="30" s="1"/>
  <c r="F740" i="30"/>
  <c r="F156" i="30" s="1"/>
  <c r="J740" i="30"/>
  <c r="J156" i="30" s="1"/>
  <c r="N740" i="30"/>
  <c r="N156" i="30" s="1"/>
  <c r="G740" i="30"/>
  <c r="G156" i="30" s="1"/>
  <c r="K740" i="30"/>
  <c r="K156" i="30" s="1"/>
  <c r="O740" i="30"/>
  <c r="O156" i="30" s="1"/>
  <c r="F754" i="30"/>
  <c r="F158" i="30" s="1"/>
  <c r="J754" i="30"/>
  <c r="J158" i="30" s="1"/>
  <c r="N754" i="30"/>
  <c r="N158" i="30" s="1"/>
  <c r="G754" i="30"/>
  <c r="G158" i="30" s="1"/>
  <c r="K754" i="30"/>
  <c r="K158" i="30" s="1"/>
  <c r="O754" i="30"/>
  <c r="O158" i="30" s="1"/>
  <c r="D796" i="30"/>
  <c r="D164" i="30" s="1"/>
  <c r="H796" i="30"/>
  <c r="H164" i="30" s="1"/>
  <c r="D789" i="30"/>
  <c r="D163" i="30" s="1"/>
  <c r="H789" i="30"/>
  <c r="H163" i="30" s="1"/>
  <c r="D782" i="30"/>
  <c r="D162" i="30" s="1"/>
  <c r="D775" i="30"/>
  <c r="D161" i="30" s="1"/>
  <c r="D768" i="30"/>
  <c r="D160" i="30" s="1"/>
  <c r="D761" i="30"/>
  <c r="D159" i="30" s="1"/>
  <c r="D754" i="30"/>
  <c r="D158" i="30" s="1"/>
  <c r="D747" i="30"/>
  <c r="D157" i="30" s="1"/>
  <c r="D740" i="30"/>
  <c r="D156" i="30" s="1"/>
  <c r="D733" i="30"/>
  <c r="H733" i="30"/>
  <c r="D726" i="30"/>
  <c r="D154" i="30" s="1"/>
  <c r="D719" i="30"/>
  <c r="D153" i="30" s="1"/>
  <c r="E698" i="30"/>
  <c r="E150" i="30" s="1"/>
  <c r="E691" i="30"/>
  <c r="E149" i="30" s="1"/>
  <c r="I691" i="30"/>
  <c r="I149" i="30" s="1"/>
  <c r="P150" i="30" l="1"/>
  <c r="P89" i="30"/>
  <c r="P149" i="30"/>
  <c r="P88" i="30"/>
  <c r="Q151" i="30"/>
  <c r="Q90" i="30"/>
  <c r="P151" i="30"/>
  <c r="P90" i="30"/>
  <c r="Q152" i="30"/>
  <c r="Q91" i="30"/>
  <c r="P153" i="30"/>
  <c r="P92" i="30"/>
  <c r="O152" i="30"/>
  <c r="O91" i="30"/>
  <c r="O151" i="30"/>
  <c r="O90" i="30"/>
  <c r="P152" i="30"/>
  <c r="P91" i="30"/>
  <c r="O149" i="30"/>
  <c r="O88" i="30"/>
  <c r="O150" i="30"/>
  <c r="O89" i="30"/>
  <c r="O153" i="30"/>
  <c r="O92" i="30"/>
  <c r="Q153" i="30"/>
  <c r="Q160" i="30"/>
  <c r="Q99" i="30"/>
  <c r="Q158" i="30"/>
  <c r="Q97" i="30"/>
  <c r="Q149" i="30"/>
  <c r="Q150" i="30"/>
  <c r="C152" i="30"/>
  <c r="C91" i="30"/>
  <c r="C164" i="30"/>
  <c r="C103" i="30"/>
  <c r="C162" i="30"/>
  <c r="C101" i="30"/>
  <c r="Q154" i="30"/>
  <c r="Q93" i="30"/>
  <c r="C151" i="30"/>
  <c r="C90" i="30"/>
  <c r="Q156" i="30"/>
  <c r="Q95" i="30"/>
  <c r="Q157" i="30"/>
  <c r="Q96" i="30"/>
  <c r="C161" i="30"/>
  <c r="C100" i="30"/>
  <c r="C163" i="30"/>
  <c r="C102" i="30"/>
  <c r="Q159" i="30"/>
  <c r="Q98" i="30"/>
  <c r="N159" i="30"/>
  <c r="N98" i="30"/>
  <c r="H116" i="30"/>
  <c r="H138" i="30"/>
  <c r="H155" i="30"/>
  <c r="H165" i="30" s="1"/>
  <c r="I116" i="30"/>
  <c r="I155" i="30"/>
  <c r="I165" i="30" s="1"/>
  <c r="I138" i="30"/>
  <c r="M116" i="30"/>
  <c r="M155" i="30"/>
  <c r="M165" i="30" s="1"/>
  <c r="M138" i="30"/>
  <c r="K116" i="30"/>
  <c r="K155" i="30"/>
  <c r="K165" i="30" s="1"/>
  <c r="K138" i="30"/>
  <c r="C116" i="30"/>
  <c r="C155" i="30"/>
  <c r="C138" i="30"/>
  <c r="J116" i="30"/>
  <c r="J155" i="30"/>
  <c r="J165" i="30" s="1"/>
  <c r="J138" i="30"/>
  <c r="Q116" i="30"/>
  <c r="Q155" i="30"/>
  <c r="Q138" i="30"/>
  <c r="D116" i="30"/>
  <c r="D138" i="30"/>
  <c r="D155" i="30"/>
  <c r="D165" i="30" s="1"/>
  <c r="E116" i="30"/>
  <c r="E155" i="30"/>
  <c r="E165" i="30" s="1"/>
  <c r="E138" i="30"/>
  <c r="P116" i="30"/>
  <c r="P138" i="30"/>
  <c r="P155" i="30"/>
  <c r="L116" i="30"/>
  <c r="L138" i="30"/>
  <c r="L155" i="30"/>
  <c r="L165" i="30" s="1"/>
  <c r="O116" i="30"/>
  <c r="O155" i="30"/>
  <c r="O138" i="30"/>
  <c r="G116" i="30"/>
  <c r="G155" i="30"/>
  <c r="G138" i="30"/>
  <c r="N116" i="30"/>
  <c r="N155" i="30"/>
  <c r="N138" i="30"/>
  <c r="F116" i="30"/>
  <c r="F155" i="30"/>
  <c r="F165" i="30" s="1"/>
  <c r="F138" i="30"/>
  <c r="E132" i="30"/>
  <c r="E110" i="30"/>
  <c r="D114" i="30"/>
  <c r="D136" i="30"/>
  <c r="D139" i="30"/>
  <c r="D117" i="30"/>
  <c r="D119" i="30"/>
  <c r="D141" i="30"/>
  <c r="D121" i="30"/>
  <c r="D143" i="30"/>
  <c r="D123" i="30"/>
  <c r="D145" i="30"/>
  <c r="D124" i="30"/>
  <c r="D146" i="30"/>
  <c r="D125" i="30"/>
  <c r="D147" i="30"/>
  <c r="K119" i="30"/>
  <c r="K141" i="30"/>
  <c r="N119" i="30"/>
  <c r="N141" i="30"/>
  <c r="F119" i="30"/>
  <c r="F141" i="30"/>
  <c r="K117" i="30"/>
  <c r="K139" i="30"/>
  <c r="N139" i="30"/>
  <c r="N117" i="30"/>
  <c r="F139" i="30"/>
  <c r="F117" i="30"/>
  <c r="J115" i="30"/>
  <c r="J137" i="30"/>
  <c r="Q115" i="30"/>
  <c r="Q137" i="30"/>
  <c r="I115" i="30"/>
  <c r="I137" i="30"/>
  <c r="C112" i="30"/>
  <c r="C134" i="30"/>
  <c r="J112" i="30"/>
  <c r="J134" i="30"/>
  <c r="C111" i="30"/>
  <c r="C133" i="30"/>
  <c r="L111" i="30"/>
  <c r="L133" i="30"/>
  <c r="P113" i="30"/>
  <c r="P135" i="30"/>
  <c r="O112" i="30"/>
  <c r="O134" i="30"/>
  <c r="G112" i="30"/>
  <c r="G134" i="30"/>
  <c r="L132" i="30"/>
  <c r="L110" i="30"/>
  <c r="O132" i="30"/>
  <c r="O110" i="30"/>
  <c r="N114" i="30"/>
  <c r="N136" i="30"/>
  <c r="F114" i="30"/>
  <c r="F136" i="30"/>
  <c r="M112" i="30"/>
  <c r="M134" i="30"/>
  <c r="E112" i="30"/>
  <c r="E134" i="30"/>
  <c r="J111" i="30"/>
  <c r="J133" i="30"/>
  <c r="O111" i="30"/>
  <c r="O133" i="30"/>
  <c r="G111" i="30"/>
  <c r="G133" i="30"/>
  <c r="N132" i="30"/>
  <c r="N110" i="30"/>
  <c r="F132" i="30"/>
  <c r="F110" i="30"/>
  <c r="H132" i="30"/>
  <c r="H110" i="30"/>
  <c r="M114" i="30"/>
  <c r="M136" i="30"/>
  <c r="E114" i="30"/>
  <c r="E136" i="30"/>
  <c r="L112" i="30"/>
  <c r="L134" i="30"/>
  <c r="D112" i="30"/>
  <c r="D134" i="30"/>
  <c r="E120" i="30"/>
  <c r="E142" i="30"/>
  <c r="L120" i="30"/>
  <c r="L142" i="30"/>
  <c r="O120" i="30"/>
  <c r="O142" i="30"/>
  <c r="M118" i="30"/>
  <c r="M140" i="30"/>
  <c r="P115" i="30"/>
  <c r="P137" i="30"/>
  <c r="H115" i="30"/>
  <c r="H137" i="30"/>
  <c r="G115" i="30"/>
  <c r="G137" i="30"/>
  <c r="O114" i="30"/>
  <c r="O136" i="30"/>
  <c r="G114" i="30"/>
  <c r="G136" i="30"/>
  <c r="I111" i="30"/>
  <c r="I133" i="30"/>
  <c r="Q123" i="30"/>
  <c r="Q145" i="30"/>
  <c r="Q117" i="30"/>
  <c r="Q139" i="30"/>
  <c r="P139" i="30"/>
  <c r="P117" i="30"/>
  <c r="K113" i="30"/>
  <c r="K135" i="30"/>
  <c r="N113" i="30"/>
  <c r="N135" i="30"/>
  <c r="F113" i="30"/>
  <c r="F135" i="30"/>
  <c r="M113" i="30"/>
  <c r="M135" i="30"/>
  <c r="E113" i="30"/>
  <c r="E135" i="30"/>
  <c r="I123" i="30"/>
  <c r="I145" i="30"/>
  <c r="K122" i="30"/>
  <c r="K144" i="30"/>
  <c r="Q119" i="30"/>
  <c r="Q141" i="30"/>
  <c r="E119" i="30"/>
  <c r="E141" i="30"/>
  <c r="L119" i="30"/>
  <c r="L141" i="30"/>
  <c r="C117" i="30"/>
  <c r="C139" i="30"/>
  <c r="H114" i="30"/>
  <c r="H136" i="30"/>
  <c r="N121" i="30"/>
  <c r="N143" i="30"/>
  <c r="F121" i="30"/>
  <c r="F143" i="30"/>
  <c r="C120" i="30"/>
  <c r="C142" i="30"/>
  <c r="C119" i="30"/>
  <c r="C141" i="30"/>
  <c r="L139" i="30"/>
  <c r="L117" i="30"/>
  <c r="C114" i="30"/>
  <c r="C136" i="30"/>
  <c r="I120" i="30"/>
  <c r="I142" i="30"/>
  <c r="K118" i="30"/>
  <c r="K140" i="30"/>
  <c r="C118" i="30"/>
  <c r="C140" i="30"/>
  <c r="J118" i="30"/>
  <c r="J140" i="30"/>
  <c r="P123" i="30"/>
  <c r="P145" i="30"/>
  <c r="J122" i="30"/>
  <c r="J144" i="30"/>
  <c r="J120" i="30"/>
  <c r="J142" i="30"/>
  <c r="P118" i="30"/>
  <c r="P140" i="30"/>
  <c r="H118" i="30"/>
  <c r="H140" i="30"/>
  <c r="K115" i="30"/>
  <c r="K137" i="30"/>
  <c r="L114" i="30"/>
  <c r="L136" i="30"/>
  <c r="D111" i="30"/>
  <c r="D133" i="30"/>
  <c r="O113" i="30"/>
  <c r="O135" i="30"/>
  <c r="Q118" i="30"/>
  <c r="Q140" i="30"/>
  <c r="O121" i="30"/>
  <c r="O143" i="30"/>
  <c r="C122" i="30"/>
  <c r="C144" i="30"/>
  <c r="N123" i="30"/>
  <c r="N145" i="30"/>
  <c r="F123" i="30"/>
  <c r="F145" i="30"/>
  <c r="O124" i="30"/>
  <c r="O146" i="30"/>
  <c r="C124" i="30"/>
  <c r="C146" i="30"/>
  <c r="I124" i="30"/>
  <c r="I146" i="30"/>
  <c r="K124" i="30"/>
  <c r="K146" i="30"/>
  <c r="J124" i="30"/>
  <c r="J146" i="30"/>
  <c r="Q124" i="30"/>
  <c r="Q146" i="30"/>
  <c r="G125" i="30"/>
  <c r="G147" i="30"/>
  <c r="O125" i="30"/>
  <c r="O147" i="30"/>
  <c r="J125" i="30"/>
  <c r="J147" i="30"/>
  <c r="Q125" i="30"/>
  <c r="Q147" i="30"/>
  <c r="Q120" i="30"/>
  <c r="Q142" i="30"/>
  <c r="L121" i="30"/>
  <c r="L143" i="30"/>
  <c r="O122" i="30"/>
  <c r="O144" i="30"/>
  <c r="O123" i="30"/>
  <c r="O145" i="30"/>
  <c r="Q122" i="30"/>
  <c r="Q144" i="30"/>
  <c r="M111" i="30"/>
  <c r="M133" i="30"/>
  <c r="I121" i="30"/>
  <c r="I143" i="30"/>
  <c r="M121" i="30"/>
  <c r="M143" i="30"/>
  <c r="I122" i="30"/>
  <c r="I144" i="30"/>
  <c r="E125" i="30"/>
  <c r="E147" i="30"/>
  <c r="N122" i="30"/>
  <c r="N144" i="30"/>
  <c r="P125" i="30"/>
  <c r="P147" i="30"/>
  <c r="I132" i="30"/>
  <c r="I110" i="30"/>
  <c r="E111" i="30"/>
  <c r="E133" i="30"/>
  <c r="D115" i="30"/>
  <c r="D137" i="30"/>
  <c r="D118" i="30"/>
  <c r="D140" i="30"/>
  <c r="D120" i="30"/>
  <c r="D142" i="30"/>
  <c r="D122" i="30"/>
  <c r="D144" i="30"/>
  <c r="H124" i="30"/>
  <c r="H146" i="30"/>
  <c r="H125" i="30"/>
  <c r="H147" i="30"/>
  <c r="O119" i="30"/>
  <c r="O141" i="30"/>
  <c r="G119" i="30"/>
  <c r="G141" i="30"/>
  <c r="J119" i="30"/>
  <c r="J141" i="30"/>
  <c r="O117" i="30"/>
  <c r="O139" i="30"/>
  <c r="G117" i="30"/>
  <c r="G139" i="30"/>
  <c r="J139" i="30"/>
  <c r="J117" i="30"/>
  <c r="N115" i="30"/>
  <c r="N137" i="30"/>
  <c r="F115" i="30"/>
  <c r="F137" i="30"/>
  <c r="M115" i="30"/>
  <c r="M137" i="30"/>
  <c r="E115" i="30"/>
  <c r="E137" i="30"/>
  <c r="N112" i="30"/>
  <c r="N134" i="30"/>
  <c r="F112" i="30"/>
  <c r="F134" i="30"/>
  <c r="P111" i="30"/>
  <c r="P133" i="30"/>
  <c r="H113" i="30"/>
  <c r="H135" i="30"/>
  <c r="K112" i="30"/>
  <c r="K134" i="30"/>
  <c r="P132" i="30"/>
  <c r="P110" i="30"/>
  <c r="D132" i="30"/>
  <c r="D110" i="30"/>
  <c r="K132" i="30"/>
  <c r="K110" i="30"/>
  <c r="J114" i="30"/>
  <c r="J136" i="30"/>
  <c r="Q112" i="30"/>
  <c r="Q134" i="30"/>
  <c r="I112" i="30"/>
  <c r="I134" i="30"/>
  <c r="N111" i="30"/>
  <c r="N133" i="30"/>
  <c r="F111" i="30"/>
  <c r="F133" i="30"/>
  <c r="K111" i="30"/>
  <c r="K133" i="30"/>
  <c r="M132" i="30"/>
  <c r="M110" i="30"/>
  <c r="J132" i="30"/>
  <c r="J110" i="30"/>
  <c r="Q132" i="30"/>
  <c r="Q110" i="30"/>
  <c r="Q114" i="30"/>
  <c r="Q136" i="30"/>
  <c r="I114" i="30"/>
  <c r="I136" i="30"/>
  <c r="P112" i="30"/>
  <c r="P134" i="30"/>
  <c r="H112" i="30"/>
  <c r="H134" i="30"/>
  <c r="M120" i="30"/>
  <c r="M142" i="30"/>
  <c r="P120" i="30"/>
  <c r="P142" i="30"/>
  <c r="H120" i="30"/>
  <c r="H142" i="30"/>
  <c r="K120" i="30"/>
  <c r="K142" i="30"/>
  <c r="E118" i="30"/>
  <c r="E140" i="30"/>
  <c r="L115" i="30"/>
  <c r="L137" i="30"/>
  <c r="O115" i="30"/>
  <c r="O137" i="30"/>
  <c r="C115" i="30"/>
  <c r="C137" i="30"/>
  <c r="K114" i="30"/>
  <c r="K136" i="30"/>
  <c r="Q111" i="30"/>
  <c r="Q133" i="30"/>
  <c r="H111" i="30"/>
  <c r="H133" i="30"/>
  <c r="K121" i="30"/>
  <c r="K143" i="30"/>
  <c r="I117" i="30"/>
  <c r="I139" i="30"/>
  <c r="G113" i="30"/>
  <c r="G135" i="30"/>
  <c r="J113" i="30"/>
  <c r="J135" i="30"/>
  <c r="Q113" i="30"/>
  <c r="Q135" i="30"/>
  <c r="I113" i="30"/>
  <c r="I135" i="30"/>
  <c r="M123" i="30"/>
  <c r="M145" i="30"/>
  <c r="E123" i="30"/>
  <c r="E145" i="30"/>
  <c r="P121" i="30"/>
  <c r="P143" i="30"/>
  <c r="I119" i="30"/>
  <c r="I141" i="30"/>
  <c r="P119" i="30"/>
  <c r="P141" i="30"/>
  <c r="H119" i="30"/>
  <c r="H141" i="30"/>
  <c r="P114" i="30"/>
  <c r="P136" i="30"/>
  <c r="C121" i="30"/>
  <c r="C143" i="30"/>
  <c r="J121" i="30"/>
  <c r="J143" i="30"/>
  <c r="G120" i="30"/>
  <c r="G142" i="30"/>
  <c r="I118" i="30"/>
  <c r="I140" i="30"/>
  <c r="E117" i="30"/>
  <c r="E139" i="30"/>
  <c r="H139" i="30"/>
  <c r="H117" i="30"/>
  <c r="G121" i="30"/>
  <c r="G143" i="30"/>
  <c r="O118" i="30"/>
  <c r="O140" i="30"/>
  <c r="G118" i="30"/>
  <c r="G140" i="30"/>
  <c r="N118" i="30"/>
  <c r="N140" i="30"/>
  <c r="F118" i="30"/>
  <c r="F140" i="30"/>
  <c r="H123" i="30"/>
  <c r="H145" i="30"/>
  <c r="N120" i="30"/>
  <c r="N142" i="30"/>
  <c r="F120" i="30"/>
  <c r="F142" i="30"/>
  <c r="L118" i="30"/>
  <c r="L140" i="30"/>
  <c r="H121" i="30"/>
  <c r="H143" i="30"/>
  <c r="M117" i="30"/>
  <c r="M139" i="30"/>
  <c r="D113" i="30"/>
  <c r="D135" i="30"/>
  <c r="L113" i="30"/>
  <c r="L135" i="30"/>
  <c r="C113" i="30"/>
  <c r="C135" i="30"/>
  <c r="M119" i="30"/>
  <c r="M141" i="30"/>
  <c r="G122" i="30"/>
  <c r="G144" i="30"/>
  <c r="F122" i="30"/>
  <c r="F144" i="30"/>
  <c r="J123" i="30"/>
  <c r="J145" i="30"/>
  <c r="E124" i="30"/>
  <c r="E146" i="30"/>
  <c r="G124" i="30"/>
  <c r="G146" i="30"/>
  <c r="M124" i="30"/>
  <c r="M146" i="30"/>
  <c r="P124" i="30"/>
  <c r="P146" i="30"/>
  <c r="N124" i="30"/>
  <c r="N146" i="30"/>
  <c r="F124" i="30"/>
  <c r="F146" i="30"/>
  <c r="L124" i="30"/>
  <c r="L146" i="30"/>
  <c r="C125" i="30"/>
  <c r="C147" i="30"/>
  <c r="K125" i="30"/>
  <c r="K147" i="30"/>
  <c r="F125" i="30"/>
  <c r="F147" i="30"/>
  <c r="L123" i="30"/>
  <c r="L145" i="30"/>
  <c r="M125" i="30"/>
  <c r="M147" i="30"/>
  <c r="H122" i="30"/>
  <c r="H144" i="30"/>
  <c r="L122" i="30"/>
  <c r="L144" i="30"/>
  <c r="P122" i="30"/>
  <c r="P144" i="30"/>
  <c r="K123" i="30"/>
  <c r="K145" i="30"/>
  <c r="M122" i="30"/>
  <c r="M144" i="30"/>
  <c r="G123" i="30"/>
  <c r="G145" i="30"/>
  <c r="Q121" i="30"/>
  <c r="Q143" i="30"/>
  <c r="E121" i="30"/>
  <c r="E143" i="30"/>
  <c r="I125" i="30"/>
  <c r="I147" i="30"/>
  <c r="C123" i="30"/>
  <c r="C145" i="30"/>
  <c r="E122" i="30"/>
  <c r="E144" i="30"/>
  <c r="L125" i="30"/>
  <c r="L147" i="30"/>
  <c r="N125" i="30"/>
  <c r="N147" i="30"/>
  <c r="D95" i="30"/>
  <c r="K95" i="30"/>
  <c r="N95" i="30"/>
  <c r="F95" i="30"/>
  <c r="P95" i="30"/>
  <c r="C95" i="30"/>
  <c r="L95" i="30"/>
  <c r="O95" i="30"/>
  <c r="G95" i="30"/>
  <c r="J95" i="30"/>
  <c r="I95" i="30"/>
  <c r="E95" i="30"/>
  <c r="H95" i="30"/>
  <c r="M95" i="30"/>
  <c r="E88" i="30"/>
  <c r="H94" i="30"/>
  <c r="D97" i="30"/>
  <c r="D101" i="30"/>
  <c r="D103" i="30"/>
  <c r="N97" i="30"/>
  <c r="C89" i="30"/>
  <c r="F92" i="30"/>
  <c r="N88" i="30"/>
  <c r="H88" i="30"/>
  <c r="E92" i="30"/>
  <c r="L98" i="30"/>
  <c r="M96" i="30"/>
  <c r="H93" i="30"/>
  <c r="I89" i="30"/>
  <c r="K91" i="30"/>
  <c r="F91" i="30"/>
  <c r="E91" i="30"/>
  <c r="K100" i="30"/>
  <c r="E97" i="30"/>
  <c r="N99" i="30"/>
  <c r="C98" i="30"/>
  <c r="I98" i="30"/>
  <c r="C96" i="30"/>
  <c r="I94" i="30"/>
  <c r="J100" i="30"/>
  <c r="P96" i="30"/>
  <c r="M94" i="30"/>
  <c r="C94" i="30"/>
  <c r="K93" i="30"/>
  <c r="D89" i="30"/>
  <c r="F101" i="30"/>
  <c r="K102" i="30"/>
  <c r="Q102" i="30"/>
  <c r="O103" i="30"/>
  <c r="Q103" i="30"/>
  <c r="L99" i="30"/>
  <c r="O101" i="30"/>
  <c r="M89" i="30"/>
  <c r="M99" i="30"/>
  <c r="E103" i="30"/>
  <c r="I88" i="30"/>
  <c r="D93" i="30"/>
  <c r="D96" i="30"/>
  <c r="D100" i="30"/>
  <c r="H103" i="30"/>
  <c r="G97" i="30"/>
  <c r="F93" i="30"/>
  <c r="E93" i="30"/>
  <c r="E94" i="30"/>
  <c r="D88" i="30"/>
  <c r="J92" i="30"/>
  <c r="F89" i="30"/>
  <c r="M88" i="30"/>
  <c r="I92" i="30"/>
  <c r="P98" i="30"/>
  <c r="K98" i="30"/>
  <c r="L93" i="30"/>
  <c r="C93" i="30"/>
  <c r="K99" i="30"/>
  <c r="P94" i="30"/>
  <c r="J91" i="30"/>
  <c r="I91" i="30"/>
  <c r="E101" i="30"/>
  <c r="I97" i="30"/>
  <c r="H97" i="30"/>
  <c r="C99" i="30"/>
  <c r="G98" i="30"/>
  <c r="G99" i="30"/>
  <c r="G96" i="30"/>
  <c r="F96" i="30"/>
  <c r="H101" i="30"/>
  <c r="F98" i="30"/>
  <c r="H99" i="30"/>
  <c r="G94" i="30"/>
  <c r="F94" i="30"/>
  <c r="D91" i="30"/>
  <c r="G100" i="30"/>
  <c r="J101" i="30"/>
  <c r="G102" i="30"/>
  <c r="P102" i="30"/>
  <c r="F102" i="30"/>
  <c r="F103" i="30"/>
  <c r="L101" i="30"/>
  <c r="H100" i="30"/>
  <c r="P100" i="30"/>
  <c r="M100" i="30"/>
  <c r="I103" i="30"/>
  <c r="E100" i="30"/>
  <c r="L103" i="30"/>
  <c r="N103" i="30"/>
  <c r="D92" i="30"/>
  <c r="D99" i="30"/>
  <c r="D102" i="30"/>
  <c r="K97" i="30"/>
  <c r="F97" i="30"/>
  <c r="J93" i="30"/>
  <c r="I93" i="30"/>
  <c r="L89" i="30"/>
  <c r="L88" i="30"/>
  <c r="N92" i="30"/>
  <c r="J89" i="30"/>
  <c r="G89" i="30"/>
  <c r="F88" i="30"/>
  <c r="M92" i="30"/>
  <c r="E98" i="30"/>
  <c r="O98" i="30"/>
  <c r="P93" i="30"/>
  <c r="G93" i="30"/>
  <c r="G92" i="30"/>
  <c r="Q101" i="30"/>
  <c r="N91" i="30"/>
  <c r="M91" i="30"/>
  <c r="I101" i="30"/>
  <c r="L97" i="30"/>
  <c r="H92" i="30"/>
  <c r="F99" i="30"/>
  <c r="C97" i="30"/>
  <c r="C92" i="30"/>
  <c r="K96" i="30"/>
  <c r="J96" i="30"/>
  <c r="P101" i="30"/>
  <c r="J98" i="30"/>
  <c r="H96" i="30"/>
  <c r="K94" i="30"/>
  <c r="J94" i="30"/>
  <c r="L92" i="30"/>
  <c r="O99" i="30"/>
  <c r="N101" i="30"/>
  <c r="O102" i="30"/>
  <c r="I102" i="30"/>
  <c r="J102" i="30"/>
  <c r="G103" i="30"/>
  <c r="J103" i="30"/>
  <c r="O100" i="30"/>
  <c r="Q100" i="30"/>
  <c r="I99" i="30"/>
  <c r="I100" i="30"/>
  <c r="N100" i="30"/>
  <c r="P103" i="30"/>
  <c r="E89" i="30"/>
  <c r="D94" i="30"/>
  <c r="D98" i="30"/>
  <c r="H102" i="30"/>
  <c r="O97" i="30"/>
  <c r="J97" i="30"/>
  <c r="N93" i="30"/>
  <c r="M93" i="30"/>
  <c r="H91" i="30"/>
  <c r="K88" i="30"/>
  <c r="N89" i="30"/>
  <c r="K89" i="30"/>
  <c r="J88" i="30"/>
  <c r="M98" i="30"/>
  <c r="H98" i="30"/>
  <c r="E96" i="30"/>
  <c r="O93" i="30"/>
  <c r="K92" i="30"/>
  <c r="H89" i="30"/>
  <c r="G91" i="30"/>
  <c r="M101" i="30"/>
  <c r="P99" i="30"/>
  <c r="P97" i="30"/>
  <c r="J99" i="30"/>
  <c r="I96" i="30"/>
  <c r="O96" i="30"/>
  <c r="N96" i="30"/>
  <c r="L94" i="30"/>
  <c r="L96" i="30"/>
  <c r="O94" i="30"/>
  <c r="N94" i="30"/>
  <c r="L91" i="30"/>
  <c r="M97" i="30"/>
  <c r="F100" i="30"/>
  <c r="E102" i="30"/>
  <c r="M102" i="30"/>
  <c r="N102" i="30"/>
  <c r="L102" i="30"/>
  <c r="K103" i="30"/>
  <c r="M103" i="30"/>
  <c r="L100" i="30"/>
  <c r="K101" i="30"/>
  <c r="G101" i="30"/>
  <c r="E99" i="30"/>
  <c r="P165" i="30" l="1"/>
  <c r="O165" i="30"/>
  <c r="Q165" i="30"/>
  <c r="N165" i="30"/>
  <c r="Q148" i="30"/>
  <c r="J148" i="30"/>
  <c r="M148" i="30"/>
  <c r="K148" i="30"/>
  <c r="D148" i="30"/>
  <c r="P148" i="30"/>
  <c r="I148" i="30"/>
  <c r="H148" i="30"/>
  <c r="F148" i="30"/>
  <c r="N148" i="30"/>
  <c r="O148" i="30"/>
  <c r="L148" i="30"/>
  <c r="E148" i="30"/>
  <c r="Q131" i="30"/>
  <c r="J131" i="30"/>
  <c r="M131" i="30"/>
  <c r="K131" i="30"/>
  <c r="D131" i="30"/>
  <c r="P131" i="30"/>
  <c r="I131" i="30"/>
  <c r="H131" i="30"/>
  <c r="F131" i="30"/>
  <c r="N131" i="30"/>
  <c r="O131" i="30"/>
  <c r="L131" i="30"/>
  <c r="E131" i="30"/>
  <c r="AK134" i="47" l="1"/>
  <c r="AL134" i="47"/>
  <c r="AM134" i="47"/>
  <c r="AN134" i="47"/>
  <c r="AO134" i="47"/>
  <c r="AP134" i="47"/>
  <c r="AQ134" i="47"/>
  <c r="AR134" i="47"/>
  <c r="AS134" i="47"/>
  <c r="AT134" i="47"/>
  <c r="AU134" i="47"/>
  <c r="F468" i="47"/>
  <c r="C214" i="30"/>
  <c r="C228" i="30"/>
  <c r="C221" i="30"/>
  <c r="C144" i="47"/>
  <c r="C223" i="30"/>
  <c r="G216" i="30"/>
  <c r="C496" i="47"/>
  <c r="C489" i="47"/>
  <c r="C482" i="47"/>
  <c r="P479" i="47"/>
  <c r="N649" i="47" l="1"/>
  <c r="C642" i="47"/>
  <c r="L642" i="47"/>
  <c r="E649" i="47"/>
  <c r="C65" i="47"/>
  <c r="M635" i="47"/>
  <c r="P649" i="30"/>
  <c r="G628" i="47"/>
  <c r="I642" i="47"/>
  <c r="Q642" i="47"/>
  <c r="Q113" i="47" s="1"/>
  <c r="I649" i="47"/>
  <c r="Q649" i="47"/>
  <c r="F635" i="47"/>
  <c r="N635" i="47"/>
  <c r="P635" i="47"/>
  <c r="G642" i="47"/>
  <c r="K642" i="47"/>
  <c r="M642" i="47"/>
  <c r="O642" i="47"/>
  <c r="J642" i="47"/>
  <c r="P642" i="47"/>
  <c r="G649" i="47"/>
  <c r="K649" i="47"/>
  <c r="M649" i="47"/>
  <c r="O649" i="47"/>
  <c r="F649" i="47"/>
  <c r="J649" i="47"/>
  <c r="C649" i="47"/>
  <c r="G649" i="30"/>
  <c r="P614" i="47"/>
  <c r="F621" i="47"/>
  <c r="N621" i="47"/>
  <c r="Q635" i="47"/>
  <c r="F642" i="47"/>
  <c r="H642" i="47"/>
  <c r="N642" i="47"/>
  <c r="P579" i="47"/>
  <c r="E642" i="47"/>
  <c r="Q614" i="47"/>
  <c r="O621" i="47"/>
  <c r="N649" i="30"/>
  <c r="K649" i="30"/>
  <c r="O649" i="30"/>
  <c r="Q649" i="30"/>
  <c r="Q81" i="30" s="1"/>
  <c r="N635" i="30"/>
  <c r="E649" i="30"/>
  <c r="I649" i="30"/>
  <c r="C649" i="30"/>
  <c r="C621" i="47"/>
  <c r="D635" i="47"/>
  <c r="M607" i="47"/>
  <c r="O635" i="47"/>
  <c r="D649" i="30"/>
  <c r="F649" i="30"/>
  <c r="J649" i="30"/>
  <c r="L649" i="30"/>
  <c r="M649" i="30"/>
  <c r="O607" i="47"/>
  <c r="G614" i="47"/>
  <c r="O614" i="47"/>
  <c r="I621" i="47"/>
  <c r="K621" i="47"/>
  <c r="O628" i="47"/>
  <c r="N614" i="47"/>
  <c r="J621" i="47"/>
  <c r="O635" i="30"/>
  <c r="M628" i="30"/>
  <c r="Q628" i="30"/>
  <c r="Q78" i="30" s="1"/>
  <c r="Q642" i="30"/>
  <c r="Q80" i="30" s="1"/>
  <c r="H649" i="30"/>
  <c r="J635" i="47"/>
  <c r="K642" i="30"/>
  <c r="G642" i="30"/>
  <c r="N628" i="30"/>
  <c r="O642" i="30"/>
  <c r="M642" i="30"/>
  <c r="I642" i="30"/>
  <c r="D642" i="30"/>
  <c r="H642" i="30"/>
  <c r="I614" i="47"/>
  <c r="E621" i="47"/>
  <c r="D614" i="47"/>
  <c r="K614" i="47"/>
  <c r="E635" i="47"/>
  <c r="I635" i="47"/>
  <c r="H635" i="47"/>
  <c r="L635" i="47"/>
  <c r="D642" i="47"/>
  <c r="L614" i="47"/>
  <c r="P621" i="47"/>
  <c r="D628" i="47"/>
  <c r="H628" i="47"/>
  <c r="L628" i="47"/>
  <c r="P628" i="47"/>
  <c r="H579" i="47"/>
  <c r="F579" i="47"/>
  <c r="G607" i="47"/>
  <c r="E614" i="47"/>
  <c r="K572" i="47"/>
  <c r="Q586" i="47"/>
  <c r="F593" i="47"/>
  <c r="J593" i="47"/>
  <c r="N593" i="47"/>
  <c r="C593" i="47"/>
  <c r="P607" i="47"/>
  <c r="E565" i="47"/>
  <c r="I565" i="47"/>
  <c r="M565" i="47"/>
  <c r="Q565" i="47"/>
  <c r="Q80" i="47" s="1"/>
  <c r="D593" i="47"/>
  <c r="H593" i="47"/>
  <c r="L593" i="47"/>
  <c r="P593" i="47"/>
  <c r="J607" i="47"/>
  <c r="N607" i="47"/>
  <c r="P551" i="47"/>
  <c r="F558" i="47"/>
  <c r="D579" i="47"/>
  <c r="E586" i="47"/>
  <c r="I586" i="47"/>
  <c r="M586" i="47"/>
  <c r="M614" i="47"/>
  <c r="F551" i="47"/>
  <c r="P558" i="47"/>
  <c r="G586" i="47"/>
  <c r="K586" i="47"/>
  <c r="O586" i="47"/>
  <c r="D586" i="47"/>
  <c r="H586" i="47"/>
  <c r="L586" i="47"/>
  <c r="G621" i="47"/>
  <c r="H614" i="47"/>
  <c r="F614" i="47"/>
  <c r="J614" i="47"/>
  <c r="E607" i="47"/>
  <c r="I607" i="47"/>
  <c r="Q607" i="47"/>
  <c r="E593" i="47"/>
  <c r="I593" i="47"/>
  <c r="M593" i="47"/>
  <c r="Q593" i="47"/>
  <c r="G593" i="47"/>
  <c r="K593" i="47"/>
  <c r="O593" i="47"/>
  <c r="P586" i="47"/>
  <c r="F586" i="47"/>
  <c r="J586" i="47"/>
  <c r="N586" i="47"/>
  <c r="J579" i="47"/>
  <c r="N579" i="47"/>
  <c r="G572" i="47"/>
  <c r="E572" i="47"/>
  <c r="I572" i="47"/>
  <c r="M572" i="47"/>
  <c r="Q572" i="47"/>
  <c r="F565" i="47"/>
  <c r="J565" i="47"/>
  <c r="K551" i="47"/>
  <c r="I551" i="47"/>
  <c r="N551" i="47"/>
  <c r="C551" i="47"/>
  <c r="D558" i="47"/>
  <c r="L558" i="47"/>
  <c r="I558" i="47"/>
  <c r="N558" i="47"/>
  <c r="C579" i="47"/>
  <c r="K579" i="47"/>
  <c r="O579" i="47"/>
  <c r="F607" i="47"/>
  <c r="M621" i="47"/>
  <c r="Q621" i="47"/>
  <c r="O572" i="47"/>
  <c r="L579" i="47"/>
  <c r="E579" i="47"/>
  <c r="I579" i="47"/>
  <c r="M579" i="47"/>
  <c r="Q579" i="47"/>
  <c r="K607" i="47"/>
  <c r="C614" i="47"/>
  <c r="K628" i="47"/>
  <c r="N565" i="47"/>
  <c r="C565" i="47"/>
  <c r="G565" i="47"/>
  <c r="K565" i="47"/>
  <c r="O565" i="47"/>
  <c r="D649" i="47"/>
  <c r="H649" i="47"/>
  <c r="L649" i="47"/>
  <c r="P649" i="47"/>
  <c r="E628" i="47"/>
  <c r="I628" i="47"/>
  <c r="M628" i="47"/>
  <c r="Q628" i="47"/>
  <c r="F628" i="47"/>
  <c r="J628" i="47"/>
  <c r="N628" i="47"/>
  <c r="C635" i="47"/>
  <c r="G635" i="47"/>
  <c r="K635" i="47"/>
  <c r="C628" i="47"/>
  <c r="D621" i="47"/>
  <c r="H621" i="47"/>
  <c r="L621" i="47"/>
  <c r="D607" i="47"/>
  <c r="H607" i="47"/>
  <c r="L607" i="47"/>
  <c r="C607" i="47"/>
  <c r="J551" i="47"/>
  <c r="G551" i="47"/>
  <c r="O551" i="47"/>
  <c r="J558" i="47"/>
  <c r="O558" i="47"/>
  <c r="D572" i="47"/>
  <c r="H572" i="47"/>
  <c r="L572" i="47"/>
  <c r="P572" i="47"/>
  <c r="G579" i="47"/>
  <c r="D565" i="47"/>
  <c r="H565" i="47"/>
  <c r="L565" i="47"/>
  <c r="P565" i="47"/>
  <c r="E551" i="47"/>
  <c r="M551" i="47"/>
  <c r="Q551" i="47"/>
  <c r="H558" i="47"/>
  <c r="E558" i="47"/>
  <c r="M558" i="47"/>
  <c r="Q558" i="47"/>
  <c r="Q79" i="47" s="1"/>
  <c r="F572" i="47"/>
  <c r="J572" i="47"/>
  <c r="N572" i="47"/>
  <c r="C586" i="47"/>
  <c r="C572" i="47"/>
  <c r="C558" i="47"/>
  <c r="G558" i="47"/>
  <c r="K558" i="47"/>
  <c r="D551" i="47"/>
  <c r="H551" i="47"/>
  <c r="L551" i="47"/>
  <c r="P628" i="30"/>
  <c r="O628" i="30"/>
  <c r="M635" i="30"/>
  <c r="Q635" i="30"/>
  <c r="Q79" i="30" s="1"/>
  <c r="P635" i="30"/>
  <c r="L642" i="30"/>
  <c r="P642" i="30"/>
  <c r="J642" i="30"/>
  <c r="N642" i="30"/>
  <c r="C635" i="30"/>
  <c r="K635" i="30"/>
  <c r="E642" i="30"/>
  <c r="F642" i="30"/>
  <c r="C642" i="30"/>
  <c r="D628" i="30"/>
  <c r="C628" i="30"/>
  <c r="F628" i="30"/>
  <c r="J635" i="30"/>
  <c r="K628" i="30"/>
  <c r="L628" i="30"/>
  <c r="G635" i="30"/>
  <c r="H628" i="30"/>
  <c r="G628" i="30"/>
  <c r="L635" i="30"/>
  <c r="I628" i="30"/>
  <c r="J628" i="30"/>
  <c r="H635" i="30"/>
  <c r="E635" i="30"/>
  <c r="E628" i="30"/>
  <c r="F635" i="30"/>
  <c r="I635" i="30"/>
  <c r="D635" i="30"/>
  <c r="M446" i="47"/>
  <c r="N446" i="47"/>
  <c r="J446" i="47"/>
  <c r="F446" i="47"/>
  <c r="Q446" i="47"/>
  <c r="Q61" i="47" s="1"/>
  <c r="I446" i="47"/>
  <c r="E446" i="47"/>
  <c r="H446" i="47"/>
  <c r="G446" i="47"/>
  <c r="L446" i="47"/>
  <c r="O446" i="47"/>
  <c r="C446" i="47"/>
  <c r="P446" i="47"/>
  <c r="D446" i="47"/>
  <c r="K446" i="47"/>
  <c r="Q100" i="47" l="1"/>
  <c r="Q78" i="47"/>
  <c r="J78" i="30"/>
  <c r="J178" i="30"/>
  <c r="E78" i="30"/>
  <c r="E178" i="30"/>
  <c r="I78" i="30"/>
  <c r="I178" i="30"/>
  <c r="H78" i="30"/>
  <c r="H178" i="30"/>
  <c r="K78" i="30"/>
  <c r="K178" i="30"/>
  <c r="C78" i="30"/>
  <c r="C178" i="30"/>
  <c r="E80" i="30"/>
  <c r="E180" i="30"/>
  <c r="J80" i="30"/>
  <c r="J180" i="30"/>
  <c r="Q179" i="30"/>
  <c r="H80" i="30"/>
  <c r="H180" i="30"/>
  <c r="O80" i="30"/>
  <c r="O180" i="30"/>
  <c r="M78" i="30"/>
  <c r="M178" i="30"/>
  <c r="L81" i="30"/>
  <c r="L181" i="30"/>
  <c r="N79" i="30"/>
  <c r="N179" i="30"/>
  <c r="N81" i="30"/>
  <c r="N181" i="30"/>
  <c r="G81" i="30"/>
  <c r="G181" i="30"/>
  <c r="G78" i="30"/>
  <c r="G178" i="30"/>
  <c r="L78" i="30"/>
  <c r="L178" i="30"/>
  <c r="F80" i="30"/>
  <c r="F180" i="30"/>
  <c r="N80" i="30"/>
  <c r="N180" i="30"/>
  <c r="P79" i="30"/>
  <c r="P179" i="30"/>
  <c r="P78" i="30"/>
  <c r="P178" i="30"/>
  <c r="M80" i="30"/>
  <c r="M180" i="30"/>
  <c r="K80" i="30"/>
  <c r="K180" i="30"/>
  <c r="Q178" i="30"/>
  <c r="M81" i="30"/>
  <c r="M181" i="30"/>
  <c r="D81" i="30"/>
  <c r="D181" i="30"/>
  <c r="E81" i="30"/>
  <c r="E181" i="30"/>
  <c r="K81" i="30"/>
  <c r="K181" i="30"/>
  <c r="P81" i="30"/>
  <c r="P181" i="30"/>
  <c r="I79" i="30"/>
  <c r="I179" i="30"/>
  <c r="H79" i="30"/>
  <c r="H179" i="30"/>
  <c r="F78" i="30"/>
  <c r="F178" i="30"/>
  <c r="C80" i="30"/>
  <c r="C180" i="30"/>
  <c r="C79" i="30"/>
  <c r="C179" i="30"/>
  <c r="L80" i="30"/>
  <c r="L180" i="30"/>
  <c r="O78" i="30"/>
  <c r="O178" i="30"/>
  <c r="I80" i="30"/>
  <c r="I180" i="30"/>
  <c r="G80" i="30"/>
  <c r="G180" i="30"/>
  <c r="Q180" i="30"/>
  <c r="F81" i="30"/>
  <c r="F181" i="30"/>
  <c r="I81" i="30"/>
  <c r="I181" i="30"/>
  <c r="O81" i="30"/>
  <c r="O181" i="30"/>
  <c r="F79" i="30"/>
  <c r="F179" i="30"/>
  <c r="D79" i="30"/>
  <c r="D179" i="30"/>
  <c r="E79" i="30"/>
  <c r="E179" i="30"/>
  <c r="L79" i="30"/>
  <c r="L179" i="30"/>
  <c r="G79" i="30"/>
  <c r="G179" i="30"/>
  <c r="J79" i="30"/>
  <c r="J179" i="30"/>
  <c r="D78" i="30"/>
  <c r="D178" i="30"/>
  <c r="K79" i="30"/>
  <c r="K179" i="30"/>
  <c r="P80" i="30"/>
  <c r="P180" i="30"/>
  <c r="M79" i="30"/>
  <c r="M179" i="30"/>
  <c r="D80" i="30"/>
  <c r="D180" i="30"/>
  <c r="N78" i="30"/>
  <c r="N178" i="30"/>
  <c r="H81" i="30"/>
  <c r="H181" i="30"/>
  <c r="O79" i="30"/>
  <c r="O179" i="30"/>
  <c r="J81" i="30"/>
  <c r="J181" i="30"/>
  <c r="C81" i="30"/>
  <c r="C181" i="30"/>
  <c r="Q181" i="30"/>
  <c r="L78" i="47"/>
  <c r="L100" i="47"/>
  <c r="G79" i="47"/>
  <c r="G101" i="47"/>
  <c r="N81" i="47"/>
  <c r="N103" i="47"/>
  <c r="M79" i="47"/>
  <c r="M101" i="47"/>
  <c r="M78" i="47"/>
  <c r="M100" i="47"/>
  <c r="H80" i="47"/>
  <c r="H102" i="47"/>
  <c r="L81" i="47"/>
  <c r="L103" i="47"/>
  <c r="J79" i="47"/>
  <c r="J101" i="47"/>
  <c r="C86" i="47"/>
  <c r="C108" i="47"/>
  <c r="L88" i="47"/>
  <c r="L110" i="47"/>
  <c r="K90" i="47"/>
  <c r="K112" i="47"/>
  <c r="J89" i="47"/>
  <c r="J111" i="47"/>
  <c r="I89" i="47"/>
  <c r="I111" i="47"/>
  <c r="H92" i="47"/>
  <c r="H114" i="47"/>
  <c r="G80" i="47"/>
  <c r="G102" i="47"/>
  <c r="C87" i="47"/>
  <c r="C109" i="47"/>
  <c r="I82" i="47"/>
  <c r="I104" i="47"/>
  <c r="Q88" i="47"/>
  <c r="Q110" i="47"/>
  <c r="K82" i="47"/>
  <c r="K104" i="47"/>
  <c r="L79" i="47"/>
  <c r="L101" i="47"/>
  <c r="I78" i="47"/>
  <c r="I100" i="47"/>
  <c r="Q81" i="47"/>
  <c r="Q103" i="47"/>
  <c r="G81" i="47"/>
  <c r="G103" i="47"/>
  <c r="J83" i="47"/>
  <c r="J105" i="47"/>
  <c r="K84" i="47"/>
  <c r="K106" i="47"/>
  <c r="I84" i="47"/>
  <c r="I106" i="47"/>
  <c r="E86" i="47"/>
  <c r="E108" i="47"/>
  <c r="G88" i="47"/>
  <c r="G110" i="47"/>
  <c r="O83" i="47"/>
  <c r="O105" i="47"/>
  <c r="F78" i="47"/>
  <c r="F100" i="47"/>
  <c r="E83" i="47"/>
  <c r="E105" i="47"/>
  <c r="N86" i="47"/>
  <c r="N108" i="47"/>
  <c r="H84" i="47"/>
  <c r="H106" i="47"/>
  <c r="I80" i="47"/>
  <c r="I102" i="47"/>
  <c r="N84" i="47"/>
  <c r="N106" i="47"/>
  <c r="K81" i="47"/>
  <c r="K103" i="47"/>
  <c r="H82" i="47"/>
  <c r="H104" i="47"/>
  <c r="D89" i="47"/>
  <c r="D111" i="47"/>
  <c r="L90" i="47"/>
  <c r="L112" i="47"/>
  <c r="K87" i="47"/>
  <c r="K109" i="47"/>
  <c r="J90" i="47"/>
  <c r="J112" i="47"/>
  <c r="O87" i="47"/>
  <c r="O109" i="47"/>
  <c r="C88" i="47"/>
  <c r="C110" i="47"/>
  <c r="P82" i="47"/>
  <c r="P104" i="47"/>
  <c r="Q90" i="47"/>
  <c r="Q112" i="47"/>
  <c r="O92" i="47"/>
  <c r="O114" i="47"/>
  <c r="P91" i="47"/>
  <c r="P113" i="47"/>
  <c r="K91" i="47"/>
  <c r="K113" i="47"/>
  <c r="F90" i="47"/>
  <c r="F112" i="47"/>
  <c r="Q91" i="47"/>
  <c r="L91" i="47"/>
  <c r="L113" i="47"/>
  <c r="N92" i="47"/>
  <c r="N114" i="47"/>
  <c r="C83" i="47"/>
  <c r="C105" i="47"/>
  <c r="Q101" i="47"/>
  <c r="L80" i="47"/>
  <c r="L102" i="47"/>
  <c r="P81" i="47"/>
  <c r="P103" i="47"/>
  <c r="O79" i="47"/>
  <c r="O101" i="47"/>
  <c r="J78" i="47"/>
  <c r="J100" i="47"/>
  <c r="D86" i="47"/>
  <c r="D108" i="47"/>
  <c r="C89" i="47"/>
  <c r="C111" i="47"/>
  <c r="N89" i="47"/>
  <c r="N111" i="47"/>
  <c r="M89" i="47"/>
  <c r="M111" i="47"/>
  <c r="L92" i="47"/>
  <c r="L114" i="47"/>
  <c r="K80" i="47"/>
  <c r="K102" i="47"/>
  <c r="K89" i="47"/>
  <c r="K111" i="47"/>
  <c r="M82" i="47"/>
  <c r="M104" i="47"/>
  <c r="O81" i="47"/>
  <c r="O103" i="47"/>
  <c r="O82" i="47"/>
  <c r="O104" i="47"/>
  <c r="I79" i="47"/>
  <c r="I101" i="47"/>
  <c r="N78" i="47"/>
  <c r="N100" i="47"/>
  <c r="F80" i="47"/>
  <c r="F102" i="47"/>
  <c r="E81" i="47"/>
  <c r="E103" i="47"/>
  <c r="N83" i="47"/>
  <c r="N105" i="47"/>
  <c r="O84" i="47"/>
  <c r="O106" i="47"/>
  <c r="M84" i="47"/>
  <c r="M106" i="47"/>
  <c r="I86" i="47"/>
  <c r="I108" i="47"/>
  <c r="H87" i="47"/>
  <c r="H109" i="47"/>
  <c r="D83" i="47"/>
  <c r="D105" i="47"/>
  <c r="P79" i="47"/>
  <c r="P101" i="47"/>
  <c r="I83" i="47"/>
  <c r="I105" i="47"/>
  <c r="P78" i="47"/>
  <c r="P100" i="47"/>
  <c r="L84" i="47"/>
  <c r="L106" i="47"/>
  <c r="M80" i="47"/>
  <c r="M102" i="47"/>
  <c r="C84" i="47"/>
  <c r="C106" i="47"/>
  <c r="Q83" i="47"/>
  <c r="Q105" i="47"/>
  <c r="F82" i="47"/>
  <c r="F104" i="47"/>
  <c r="H89" i="47"/>
  <c r="H111" i="47"/>
  <c r="D91" i="47"/>
  <c r="D113" i="47"/>
  <c r="E90" i="47"/>
  <c r="E112" i="47"/>
  <c r="I87" i="47"/>
  <c r="I109" i="47"/>
  <c r="N87" i="47"/>
  <c r="N109" i="47"/>
  <c r="I88" i="47"/>
  <c r="I110" i="47"/>
  <c r="D90" i="47"/>
  <c r="D112" i="47"/>
  <c r="E91" i="47"/>
  <c r="E113" i="47"/>
  <c r="F91" i="47"/>
  <c r="F113" i="47"/>
  <c r="P87" i="47"/>
  <c r="P109" i="47"/>
  <c r="F92" i="47"/>
  <c r="F114" i="47"/>
  <c r="G92" i="47"/>
  <c r="G114" i="47"/>
  <c r="M91" i="47"/>
  <c r="M113" i="47"/>
  <c r="N90" i="47"/>
  <c r="N112" i="47"/>
  <c r="I92" i="47"/>
  <c r="I114" i="47"/>
  <c r="E92" i="47"/>
  <c r="E114" i="47"/>
  <c r="C91" i="47"/>
  <c r="C113" i="47"/>
  <c r="D78" i="47"/>
  <c r="D100" i="47"/>
  <c r="F81" i="47"/>
  <c r="F103" i="47"/>
  <c r="H79" i="47"/>
  <c r="H101" i="47"/>
  <c r="P80" i="47"/>
  <c r="P102" i="47"/>
  <c r="G82" i="47"/>
  <c r="G104" i="47"/>
  <c r="D81" i="47"/>
  <c r="D103" i="47"/>
  <c r="G78" i="47"/>
  <c r="G100" i="47"/>
  <c r="H86" i="47"/>
  <c r="H108" i="47"/>
  <c r="D88" i="47"/>
  <c r="D110" i="47"/>
  <c r="C90" i="47"/>
  <c r="C112" i="47"/>
  <c r="Q89" i="47"/>
  <c r="Q111" i="47"/>
  <c r="P92" i="47"/>
  <c r="P114" i="47"/>
  <c r="O80" i="47"/>
  <c r="O102" i="47"/>
  <c r="N80" i="47"/>
  <c r="N102" i="47"/>
  <c r="Q82" i="47"/>
  <c r="Q104" i="47"/>
  <c r="L82" i="47"/>
  <c r="L104" i="47"/>
  <c r="F86" i="47"/>
  <c r="F108" i="47"/>
  <c r="N79" i="47"/>
  <c r="N101" i="47"/>
  <c r="C78" i="47"/>
  <c r="C100" i="47"/>
  <c r="J80" i="47"/>
  <c r="J102" i="47"/>
  <c r="I81" i="47"/>
  <c r="I103" i="47"/>
  <c r="J82" i="47"/>
  <c r="J104" i="47"/>
  <c r="P83" i="47"/>
  <c r="P105" i="47"/>
  <c r="Q84" i="47"/>
  <c r="Q106" i="47"/>
  <c r="Q86" i="47"/>
  <c r="Q108" i="47"/>
  <c r="F87" i="47"/>
  <c r="F109" i="47"/>
  <c r="H83" i="47"/>
  <c r="H105" i="47"/>
  <c r="G83" i="47"/>
  <c r="G105" i="47"/>
  <c r="M83" i="47"/>
  <c r="M105" i="47"/>
  <c r="F79" i="47"/>
  <c r="F101" i="47"/>
  <c r="P84" i="47"/>
  <c r="P106" i="47"/>
  <c r="Q102" i="47"/>
  <c r="P86" i="47"/>
  <c r="P108" i="47"/>
  <c r="F84" i="47"/>
  <c r="F106" i="47"/>
  <c r="G86" i="47"/>
  <c r="G108" i="47"/>
  <c r="L89" i="47"/>
  <c r="L111" i="47"/>
  <c r="L87" i="47"/>
  <c r="L109" i="47"/>
  <c r="I90" i="47"/>
  <c r="I112" i="47"/>
  <c r="E88" i="47"/>
  <c r="E110" i="47"/>
  <c r="J88" i="47"/>
  <c r="J110" i="47"/>
  <c r="K88" i="47"/>
  <c r="K110" i="47"/>
  <c r="O86" i="47"/>
  <c r="O108" i="47"/>
  <c r="M86" i="47"/>
  <c r="M108" i="47"/>
  <c r="Q87" i="47"/>
  <c r="Q109" i="47"/>
  <c r="H91" i="47"/>
  <c r="H113" i="47"/>
  <c r="F88" i="47"/>
  <c r="F110" i="47"/>
  <c r="J92" i="47"/>
  <c r="J114" i="47"/>
  <c r="K92" i="47"/>
  <c r="K114" i="47"/>
  <c r="O91" i="47"/>
  <c r="O113" i="47"/>
  <c r="P90" i="47"/>
  <c r="P112" i="47"/>
  <c r="Q92" i="47"/>
  <c r="Q114" i="47"/>
  <c r="G89" i="47"/>
  <c r="G111" i="47"/>
  <c r="M90" i="47"/>
  <c r="M112" i="47"/>
  <c r="K79" i="47"/>
  <c r="K101" i="47"/>
  <c r="C81" i="47"/>
  <c r="C103" i="47"/>
  <c r="H78" i="47"/>
  <c r="H100" i="47"/>
  <c r="C79" i="47"/>
  <c r="C101" i="47"/>
  <c r="J81" i="47"/>
  <c r="J103" i="47"/>
  <c r="E79" i="47"/>
  <c r="E101" i="47"/>
  <c r="E78" i="47"/>
  <c r="E100" i="47"/>
  <c r="D80" i="47"/>
  <c r="D102" i="47"/>
  <c r="H81" i="47"/>
  <c r="H103" i="47"/>
  <c r="O78" i="47"/>
  <c r="O100" i="47"/>
  <c r="L86" i="47"/>
  <c r="L108" i="47"/>
  <c r="H88" i="47"/>
  <c r="H110" i="47"/>
  <c r="G90" i="47"/>
  <c r="G112" i="47"/>
  <c r="F89" i="47"/>
  <c r="F111" i="47"/>
  <c r="E89" i="47"/>
  <c r="E111" i="47"/>
  <c r="D92" i="47"/>
  <c r="D114" i="47"/>
  <c r="C80" i="47"/>
  <c r="C102" i="47"/>
  <c r="K86" i="47"/>
  <c r="K108" i="47"/>
  <c r="E82" i="47"/>
  <c r="E104" i="47"/>
  <c r="M88" i="47"/>
  <c r="M110" i="47"/>
  <c r="C82" i="47"/>
  <c r="C104" i="47"/>
  <c r="D79" i="47"/>
  <c r="D101" i="47"/>
  <c r="K78" i="47"/>
  <c r="K100" i="47"/>
  <c r="M81" i="47"/>
  <c r="M103" i="47"/>
  <c r="N82" i="47"/>
  <c r="N104" i="47"/>
  <c r="F83" i="47"/>
  <c r="F105" i="47"/>
  <c r="G84" i="47"/>
  <c r="G106" i="47"/>
  <c r="E84" i="47"/>
  <c r="E106" i="47"/>
  <c r="J87" i="47"/>
  <c r="J109" i="47"/>
  <c r="L83" i="47"/>
  <c r="L105" i="47"/>
  <c r="K83" i="47"/>
  <c r="K105" i="47"/>
  <c r="M87" i="47"/>
  <c r="M109" i="47"/>
  <c r="D82" i="47"/>
  <c r="D104" i="47"/>
  <c r="J86" i="47"/>
  <c r="J108" i="47"/>
  <c r="D84" i="47"/>
  <c r="D106" i="47"/>
  <c r="E80" i="47"/>
  <c r="E102" i="47"/>
  <c r="J84" i="47"/>
  <c r="J106" i="47"/>
  <c r="E87" i="47"/>
  <c r="E109" i="47"/>
  <c r="P89" i="47"/>
  <c r="P111" i="47"/>
  <c r="P88" i="47"/>
  <c r="P110" i="47"/>
  <c r="H90" i="47"/>
  <c r="H112" i="47"/>
  <c r="D87" i="47"/>
  <c r="D109" i="47"/>
  <c r="O89" i="47"/>
  <c r="O111" i="47"/>
  <c r="G87" i="47"/>
  <c r="G109" i="47"/>
  <c r="O90" i="47"/>
  <c r="O112" i="47"/>
  <c r="O88" i="47"/>
  <c r="O110" i="47"/>
  <c r="N91" i="47"/>
  <c r="N113" i="47"/>
  <c r="N88" i="47"/>
  <c r="N110" i="47"/>
  <c r="C92" i="47"/>
  <c r="C114" i="47"/>
  <c r="M92" i="47"/>
  <c r="M114" i="47"/>
  <c r="J91" i="47"/>
  <c r="J113" i="47"/>
  <c r="G91" i="47"/>
  <c r="G113" i="47"/>
  <c r="I91" i="47"/>
  <c r="I113" i="47"/>
  <c r="P501" i="47" l="1"/>
  <c r="O501" i="47"/>
  <c r="N501" i="47"/>
  <c r="M501" i="47"/>
  <c r="L501" i="47"/>
  <c r="K501" i="47"/>
  <c r="J501" i="47"/>
  <c r="I501" i="47"/>
  <c r="H501" i="47"/>
  <c r="G501" i="47"/>
  <c r="F501" i="47"/>
  <c r="E501" i="47"/>
  <c r="D501" i="47"/>
  <c r="C501" i="47"/>
  <c r="Q500" i="47"/>
  <c r="P500" i="47"/>
  <c r="O500" i="47"/>
  <c r="N500" i="47"/>
  <c r="M500" i="47"/>
  <c r="L500" i="47"/>
  <c r="K500" i="47"/>
  <c r="J500" i="47"/>
  <c r="I500" i="47"/>
  <c r="H500" i="47"/>
  <c r="G500" i="47"/>
  <c r="F500" i="47"/>
  <c r="E500" i="47"/>
  <c r="D500" i="47"/>
  <c r="C500" i="47"/>
  <c r="Q499" i="47"/>
  <c r="P499" i="47"/>
  <c r="O499" i="47"/>
  <c r="N499" i="47"/>
  <c r="M499" i="47"/>
  <c r="L499" i="47"/>
  <c r="K499" i="47"/>
  <c r="J499" i="47"/>
  <c r="I499" i="47"/>
  <c r="H499" i="47"/>
  <c r="G499" i="47"/>
  <c r="F499" i="47"/>
  <c r="E499" i="47"/>
  <c r="D499" i="47"/>
  <c r="C499" i="47"/>
  <c r="Q498" i="47"/>
  <c r="P498" i="47"/>
  <c r="O498" i="47"/>
  <c r="N498" i="47"/>
  <c r="M498" i="47"/>
  <c r="L498" i="47"/>
  <c r="K498" i="47"/>
  <c r="J498" i="47"/>
  <c r="I498" i="47"/>
  <c r="H498" i="47"/>
  <c r="G498" i="47"/>
  <c r="F498" i="47"/>
  <c r="E498" i="47"/>
  <c r="D498" i="47"/>
  <c r="C498" i="47"/>
  <c r="Q497" i="47"/>
  <c r="P497" i="47"/>
  <c r="O497" i="47"/>
  <c r="N497" i="47"/>
  <c r="M497" i="47"/>
  <c r="L497" i="47"/>
  <c r="K497" i="47"/>
  <c r="J497" i="47"/>
  <c r="I497" i="47"/>
  <c r="H497" i="47"/>
  <c r="G497" i="47"/>
  <c r="F497" i="47"/>
  <c r="E497" i="47"/>
  <c r="D497" i="47"/>
  <c r="C497" i="47"/>
  <c r="Q496" i="47"/>
  <c r="P496" i="47"/>
  <c r="O496" i="47"/>
  <c r="N496" i="47"/>
  <c r="M496" i="47"/>
  <c r="L496" i="47"/>
  <c r="K496" i="47"/>
  <c r="J496" i="47"/>
  <c r="I496" i="47"/>
  <c r="H496" i="47"/>
  <c r="G496" i="47"/>
  <c r="F496" i="47"/>
  <c r="E496" i="47"/>
  <c r="D496" i="47"/>
  <c r="P494" i="47"/>
  <c r="O494" i="47"/>
  <c r="N494" i="47"/>
  <c r="M494" i="47"/>
  <c r="L494" i="47"/>
  <c r="K494" i="47"/>
  <c r="J494" i="47"/>
  <c r="I494" i="47"/>
  <c r="H494" i="47"/>
  <c r="G494" i="47"/>
  <c r="F494" i="47"/>
  <c r="E494" i="47"/>
  <c r="D494" i="47"/>
  <c r="C494" i="47"/>
  <c r="Q493" i="47"/>
  <c r="P493" i="47"/>
  <c r="O493" i="47"/>
  <c r="N493" i="47"/>
  <c r="M493" i="47"/>
  <c r="L493" i="47"/>
  <c r="K493" i="47"/>
  <c r="J493" i="47"/>
  <c r="I493" i="47"/>
  <c r="H493" i="47"/>
  <c r="G493" i="47"/>
  <c r="F493" i="47"/>
  <c r="E493" i="47"/>
  <c r="D493" i="47"/>
  <c r="C493" i="47"/>
  <c r="Q492" i="47"/>
  <c r="P492" i="47"/>
  <c r="O492" i="47"/>
  <c r="N492" i="47"/>
  <c r="M492" i="47"/>
  <c r="L492" i="47"/>
  <c r="K492" i="47"/>
  <c r="J492" i="47"/>
  <c r="I492" i="47"/>
  <c r="H492" i="47"/>
  <c r="G492" i="47"/>
  <c r="F492" i="47"/>
  <c r="E492" i="47"/>
  <c r="D492" i="47"/>
  <c r="C492" i="47"/>
  <c r="Q491" i="47"/>
  <c r="P491" i="47"/>
  <c r="O491" i="47"/>
  <c r="N491" i="47"/>
  <c r="M491" i="47"/>
  <c r="L491" i="47"/>
  <c r="K491" i="47"/>
  <c r="J491" i="47"/>
  <c r="I491" i="47"/>
  <c r="H491" i="47"/>
  <c r="G491" i="47"/>
  <c r="F491" i="47"/>
  <c r="E491" i="47"/>
  <c r="D491" i="47"/>
  <c r="C491" i="47"/>
  <c r="Q490" i="47"/>
  <c r="P490" i="47"/>
  <c r="O490" i="47"/>
  <c r="N490" i="47"/>
  <c r="M490" i="47"/>
  <c r="L490" i="47"/>
  <c r="K490" i="47"/>
  <c r="J490" i="47"/>
  <c r="I490" i="47"/>
  <c r="H490" i="47"/>
  <c r="G490" i="47"/>
  <c r="F490" i="47"/>
  <c r="E490" i="47"/>
  <c r="D490" i="47"/>
  <c r="C490" i="47"/>
  <c r="Q489" i="47"/>
  <c r="P489" i="47"/>
  <c r="O489" i="47"/>
  <c r="N489" i="47"/>
  <c r="M489" i="47"/>
  <c r="L489" i="47"/>
  <c r="K489" i="47"/>
  <c r="J489" i="47"/>
  <c r="I489" i="47"/>
  <c r="H489" i="47"/>
  <c r="G489" i="47"/>
  <c r="F489" i="47"/>
  <c r="E489" i="47"/>
  <c r="D489" i="47"/>
  <c r="P487" i="47"/>
  <c r="O487" i="47"/>
  <c r="N487" i="47"/>
  <c r="M487" i="47"/>
  <c r="L487" i="47"/>
  <c r="K487" i="47"/>
  <c r="J487" i="47"/>
  <c r="I487" i="47"/>
  <c r="H487" i="47"/>
  <c r="G487" i="47"/>
  <c r="F487" i="47"/>
  <c r="E487" i="47"/>
  <c r="D487" i="47"/>
  <c r="C487" i="47"/>
  <c r="Q486" i="47"/>
  <c r="P486" i="47"/>
  <c r="O486" i="47"/>
  <c r="N486" i="47"/>
  <c r="M486" i="47"/>
  <c r="L486" i="47"/>
  <c r="K486" i="47"/>
  <c r="J486" i="47"/>
  <c r="I486" i="47"/>
  <c r="H486" i="47"/>
  <c r="G486" i="47"/>
  <c r="F486" i="47"/>
  <c r="E486" i="47"/>
  <c r="D486" i="47"/>
  <c r="C486" i="47"/>
  <c r="Q485" i="47"/>
  <c r="P485" i="47"/>
  <c r="O485" i="47"/>
  <c r="N485" i="47"/>
  <c r="M485" i="47"/>
  <c r="L485" i="47"/>
  <c r="K485" i="47"/>
  <c r="J485" i="47"/>
  <c r="I485" i="47"/>
  <c r="H485" i="47"/>
  <c r="G485" i="47"/>
  <c r="F485" i="47"/>
  <c r="E485" i="47"/>
  <c r="D485" i="47"/>
  <c r="C485" i="47"/>
  <c r="Q484" i="47"/>
  <c r="P484" i="47"/>
  <c r="O484" i="47"/>
  <c r="N484" i="47"/>
  <c r="M484" i="47"/>
  <c r="L484" i="47"/>
  <c r="K484" i="47"/>
  <c r="J484" i="47"/>
  <c r="I484" i="47"/>
  <c r="H484" i="47"/>
  <c r="G484" i="47"/>
  <c r="F484" i="47"/>
  <c r="E484" i="47"/>
  <c r="D484" i="47"/>
  <c r="C484" i="47"/>
  <c r="Q483" i="47"/>
  <c r="P483" i="47"/>
  <c r="O483" i="47"/>
  <c r="N483" i="47"/>
  <c r="M483" i="47"/>
  <c r="L483" i="47"/>
  <c r="K483" i="47"/>
  <c r="J483" i="47"/>
  <c r="I483" i="47"/>
  <c r="H483" i="47"/>
  <c r="G483" i="47"/>
  <c r="F483" i="47"/>
  <c r="E483" i="47"/>
  <c r="D483" i="47"/>
  <c r="C483" i="47"/>
  <c r="Q482" i="47"/>
  <c r="P482" i="47"/>
  <c r="O482" i="47"/>
  <c r="N482" i="47"/>
  <c r="M482" i="47"/>
  <c r="L482" i="47"/>
  <c r="K482" i="47"/>
  <c r="J482" i="47"/>
  <c r="I482" i="47"/>
  <c r="H482" i="47"/>
  <c r="G482" i="47"/>
  <c r="F482" i="47"/>
  <c r="E482" i="47"/>
  <c r="D482" i="47"/>
  <c r="P480" i="47"/>
  <c r="O480" i="47"/>
  <c r="N480" i="47"/>
  <c r="M480" i="47"/>
  <c r="L480" i="47"/>
  <c r="K480" i="47"/>
  <c r="J480" i="47"/>
  <c r="I480" i="47"/>
  <c r="H480" i="47"/>
  <c r="G480" i="47"/>
  <c r="F480" i="47"/>
  <c r="E480" i="47"/>
  <c r="D480" i="47"/>
  <c r="C480" i="47"/>
  <c r="Q479" i="47"/>
  <c r="O479" i="47"/>
  <c r="N479" i="47"/>
  <c r="M479" i="47"/>
  <c r="L479" i="47"/>
  <c r="K479" i="47"/>
  <c r="J479" i="47"/>
  <c r="I479" i="47"/>
  <c r="H479" i="47"/>
  <c r="G479" i="47"/>
  <c r="F479" i="47"/>
  <c r="E479" i="47"/>
  <c r="D479" i="47"/>
  <c r="C479" i="47"/>
  <c r="Q478" i="47"/>
  <c r="P478" i="47"/>
  <c r="O478" i="47"/>
  <c r="N478" i="47"/>
  <c r="M478" i="47"/>
  <c r="L478" i="47"/>
  <c r="K478" i="47"/>
  <c r="J478" i="47"/>
  <c r="I478" i="47"/>
  <c r="H478" i="47"/>
  <c r="G478" i="47"/>
  <c r="F478" i="47"/>
  <c r="E478" i="47"/>
  <c r="D478" i="47"/>
  <c r="C478" i="47"/>
  <c r="Q477" i="47"/>
  <c r="P477" i="47"/>
  <c r="O477" i="47"/>
  <c r="N477" i="47"/>
  <c r="M477" i="47"/>
  <c r="L477" i="47"/>
  <c r="K477" i="47"/>
  <c r="J477" i="47"/>
  <c r="I477" i="47"/>
  <c r="H477" i="47"/>
  <c r="G477" i="47"/>
  <c r="F477" i="47"/>
  <c r="E477" i="47"/>
  <c r="D477" i="47"/>
  <c r="C477" i="47"/>
  <c r="Q476" i="47"/>
  <c r="P476" i="47"/>
  <c r="O476" i="47"/>
  <c r="N476" i="47"/>
  <c r="M476" i="47"/>
  <c r="L476" i="47"/>
  <c r="K476" i="47"/>
  <c r="J476" i="47"/>
  <c r="I476" i="47"/>
  <c r="H476" i="47"/>
  <c r="G476" i="47"/>
  <c r="F476" i="47"/>
  <c r="E476" i="47"/>
  <c r="D476" i="47"/>
  <c r="C476" i="47"/>
  <c r="Q475" i="47"/>
  <c r="P475" i="47"/>
  <c r="O475" i="47"/>
  <c r="N475" i="47"/>
  <c r="M475" i="47"/>
  <c r="L475" i="47"/>
  <c r="K475" i="47"/>
  <c r="J475" i="47"/>
  <c r="I475" i="47"/>
  <c r="H475" i="47"/>
  <c r="G475" i="47"/>
  <c r="F475" i="47"/>
  <c r="E475" i="47"/>
  <c r="D475" i="47"/>
  <c r="D468" i="47"/>
  <c r="C469" i="47"/>
  <c r="D469" i="47"/>
  <c r="E469" i="47"/>
  <c r="F469" i="47"/>
  <c r="G469" i="47"/>
  <c r="H469" i="47"/>
  <c r="I469" i="47"/>
  <c r="J469" i="47"/>
  <c r="K469" i="47"/>
  <c r="L469" i="47"/>
  <c r="M469" i="47"/>
  <c r="N469" i="47"/>
  <c r="O469" i="47"/>
  <c r="P469" i="47"/>
  <c r="Q469" i="47"/>
  <c r="C470" i="47"/>
  <c r="D470" i="47"/>
  <c r="E470" i="47"/>
  <c r="F470" i="47"/>
  <c r="G470" i="47"/>
  <c r="H470" i="47"/>
  <c r="I470" i="47"/>
  <c r="J470" i="47"/>
  <c r="K470" i="47"/>
  <c r="L470" i="47"/>
  <c r="M470" i="47"/>
  <c r="N470" i="47"/>
  <c r="O470" i="47"/>
  <c r="P470" i="47"/>
  <c r="Q470" i="47"/>
  <c r="C471" i="47"/>
  <c r="D471" i="47"/>
  <c r="E471" i="47"/>
  <c r="F471" i="47"/>
  <c r="G471" i="47"/>
  <c r="H471" i="47"/>
  <c r="I471" i="47"/>
  <c r="J471" i="47"/>
  <c r="K471" i="47"/>
  <c r="L471" i="47"/>
  <c r="M471" i="47"/>
  <c r="N471" i="47"/>
  <c r="O471" i="47"/>
  <c r="P471" i="47"/>
  <c r="Q471" i="47"/>
  <c r="C472" i="47"/>
  <c r="D472" i="47"/>
  <c r="E472" i="47"/>
  <c r="F472" i="47"/>
  <c r="G472" i="47"/>
  <c r="H472" i="47"/>
  <c r="I472" i="47"/>
  <c r="J472" i="47"/>
  <c r="K472" i="47"/>
  <c r="L472" i="47"/>
  <c r="M472" i="47"/>
  <c r="N472" i="47"/>
  <c r="O472" i="47"/>
  <c r="P472" i="47"/>
  <c r="Q472" i="47"/>
  <c r="C473" i="47"/>
  <c r="D473" i="47"/>
  <c r="E473" i="47"/>
  <c r="F473" i="47"/>
  <c r="G473" i="47"/>
  <c r="H473" i="47"/>
  <c r="I473" i="47"/>
  <c r="J473" i="47"/>
  <c r="K473" i="47"/>
  <c r="L473" i="47"/>
  <c r="M473" i="47"/>
  <c r="N473" i="47"/>
  <c r="O473" i="47"/>
  <c r="P473" i="47"/>
  <c r="E468" i="47"/>
  <c r="G468" i="47"/>
  <c r="H468" i="47"/>
  <c r="I468" i="47"/>
  <c r="J468" i="47"/>
  <c r="K468" i="47"/>
  <c r="L468" i="47"/>
  <c r="M468" i="47"/>
  <c r="N468" i="47"/>
  <c r="O468" i="47"/>
  <c r="P468" i="47"/>
  <c r="Q468" i="47"/>
  <c r="C537" i="47" l="1"/>
  <c r="C75" i="47" s="1"/>
  <c r="K537" i="47"/>
  <c r="K75" i="47" s="1"/>
  <c r="D481" i="47"/>
  <c r="D67" i="47" s="1"/>
  <c r="N481" i="47"/>
  <c r="N67" i="47" s="1"/>
  <c r="D495" i="47"/>
  <c r="D69" i="47" s="1"/>
  <c r="F530" i="47"/>
  <c r="F74" i="47" s="1"/>
  <c r="J530" i="47"/>
  <c r="J74" i="47" s="1"/>
  <c r="C530" i="47"/>
  <c r="C74" i="47" s="1"/>
  <c r="G530" i="47"/>
  <c r="G74" i="47" s="1"/>
  <c r="K530" i="47"/>
  <c r="K74" i="47" s="1"/>
  <c r="O530" i="47"/>
  <c r="O74" i="47" s="1"/>
  <c r="L530" i="47"/>
  <c r="L74" i="47" s="1"/>
  <c r="P530" i="47"/>
  <c r="P74" i="47" s="1"/>
  <c r="E530" i="47"/>
  <c r="E74" i="47" s="1"/>
  <c r="I530" i="47"/>
  <c r="I74" i="47" s="1"/>
  <c r="N530" i="47"/>
  <c r="N74" i="47" s="1"/>
  <c r="M530" i="47"/>
  <c r="M74" i="47" s="1"/>
  <c r="Q509" i="47"/>
  <c r="Q71" i="47" s="1"/>
  <c r="J523" i="47"/>
  <c r="J73" i="47" s="1"/>
  <c r="P474" i="47"/>
  <c r="P66" i="47" s="1"/>
  <c r="F495" i="47"/>
  <c r="F69" i="47" s="1"/>
  <c r="L502" i="47"/>
  <c r="L70" i="47" s="1"/>
  <c r="M488" i="47"/>
  <c r="M68" i="47" s="1"/>
  <c r="Q488" i="47"/>
  <c r="Q68" i="47" s="1"/>
  <c r="Q530" i="47"/>
  <c r="Q74" i="47" s="1"/>
  <c r="D474" i="47"/>
  <c r="D66" i="47" s="1"/>
  <c r="C488" i="47"/>
  <c r="C68" i="47" s="1"/>
  <c r="D488" i="47"/>
  <c r="D68" i="47" s="1"/>
  <c r="E488" i="47"/>
  <c r="E68" i="47" s="1"/>
  <c r="F502" i="47"/>
  <c r="F70" i="47" s="1"/>
  <c r="D530" i="47"/>
  <c r="D74" i="47" s="1"/>
  <c r="H530" i="47"/>
  <c r="H74" i="47" s="1"/>
  <c r="G537" i="47"/>
  <c r="G75" i="47" s="1"/>
  <c r="O537" i="47"/>
  <c r="O75" i="47" s="1"/>
  <c r="G509" i="47"/>
  <c r="G71" i="47" s="1"/>
  <c r="K509" i="47"/>
  <c r="K71" i="47" s="1"/>
  <c r="O509" i="47"/>
  <c r="O71" i="47" s="1"/>
  <c r="D509" i="47"/>
  <c r="D71" i="47" s="1"/>
  <c r="H509" i="47"/>
  <c r="H71" i="47" s="1"/>
  <c r="L509" i="47"/>
  <c r="L71" i="47" s="1"/>
  <c r="P509" i="47"/>
  <c r="P71" i="47" s="1"/>
  <c r="E509" i="47"/>
  <c r="E71" i="47" s="1"/>
  <c r="M509" i="47"/>
  <c r="M71" i="47" s="1"/>
  <c r="F509" i="47"/>
  <c r="F71" i="47" s="1"/>
  <c r="C509" i="47"/>
  <c r="C71" i="47" s="1"/>
  <c r="H481" i="47"/>
  <c r="H67" i="47" s="1"/>
  <c r="L481" i="47"/>
  <c r="L67" i="47" s="1"/>
  <c r="I481" i="47"/>
  <c r="I67" i="47" s="1"/>
  <c r="M481" i="47"/>
  <c r="M67" i="47" s="1"/>
  <c r="E495" i="47"/>
  <c r="E69" i="47" s="1"/>
  <c r="J495" i="47"/>
  <c r="J69" i="47" s="1"/>
  <c r="N495" i="47"/>
  <c r="N69" i="47" s="1"/>
  <c r="C495" i="47"/>
  <c r="C69" i="47" s="1"/>
  <c r="G495" i="47"/>
  <c r="G69" i="47" s="1"/>
  <c r="K495" i="47"/>
  <c r="K69" i="47" s="1"/>
  <c r="O495" i="47"/>
  <c r="O69" i="47" s="1"/>
  <c r="I509" i="47"/>
  <c r="I71" i="47" s="1"/>
  <c r="D523" i="47"/>
  <c r="D73" i="47" s="1"/>
  <c r="H523" i="47"/>
  <c r="H73" i="47" s="1"/>
  <c r="M523" i="47"/>
  <c r="M73" i="47" s="1"/>
  <c r="Q523" i="47"/>
  <c r="Q73" i="47" s="1"/>
  <c r="F523" i="47"/>
  <c r="F73" i="47" s="1"/>
  <c r="F481" i="47"/>
  <c r="F67" i="47" s="1"/>
  <c r="J481" i="47"/>
  <c r="J67" i="47" s="1"/>
  <c r="E481" i="47"/>
  <c r="E67" i="47" s="1"/>
  <c r="Q481" i="47"/>
  <c r="Q67" i="47" s="1"/>
  <c r="L495" i="47"/>
  <c r="L69" i="47" s="1"/>
  <c r="D502" i="47"/>
  <c r="D70" i="47" s="1"/>
  <c r="H502" i="47"/>
  <c r="H70" i="47" s="1"/>
  <c r="P502" i="47"/>
  <c r="P70" i="47" s="1"/>
  <c r="E502" i="47"/>
  <c r="E70" i="47" s="1"/>
  <c r="I502" i="47"/>
  <c r="I70" i="47" s="1"/>
  <c r="M502" i="47"/>
  <c r="M70" i="47" s="1"/>
  <c r="Q502" i="47"/>
  <c r="Q70" i="47" s="1"/>
  <c r="N502" i="47"/>
  <c r="N70" i="47" s="1"/>
  <c r="C502" i="47"/>
  <c r="C70" i="47" s="1"/>
  <c r="J509" i="47"/>
  <c r="J71" i="47" s="1"/>
  <c r="N509" i="47"/>
  <c r="N71" i="47" s="1"/>
  <c r="G523" i="47"/>
  <c r="G73" i="47" s="1"/>
  <c r="K523" i="47"/>
  <c r="K73" i="47" s="1"/>
  <c r="O523" i="47"/>
  <c r="O73" i="47" s="1"/>
  <c r="E523" i="47"/>
  <c r="E73" i="47" s="1"/>
  <c r="I523" i="47"/>
  <c r="I73" i="47" s="1"/>
  <c r="N523" i="47"/>
  <c r="N73" i="47" s="1"/>
  <c r="C523" i="47"/>
  <c r="C73" i="47" s="1"/>
  <c r="E474" i="47"/>
  <c r="E66" i="47" s="1"/>
  <c r="H488" i="47"/>
  <c r="H68" i="47" s="1"/>
  <c r="I488" i="47"/>
  <c r="I68" i="47" s="1"/>
  <c r="J502" i="47"/>
  <c r="J70" i="47" s="1"/>
  <c r="E537" i="47"/>
  <c r="E75" i="47" s="1"/>
  <c r="I537" i="47"/>
  <c r="I75" i="47" s="1"/>
  <c r="M537" i="47"/>
  <c r="M75" i="47" s="1"/>
  <c r="Q537" i="47"/>
  <c r="Q75" i="47" s="1"/>
  <c r="F537" i="47"/>
  <c r="F75" i="47" s="1"/>
  <c r="J537" i="47"/>
  <c r="J75" i="47" s="1"/>
  <c r="N537" i="47"/>
  <c r="N75" i="47" s="1"/>
  <c r="D537" i="47"/>
  <c r="D75" i="47" s="1"/>
  <c r="H537" i="47"/>
  <c r="H75" i="47" s="1"/>
  <c r="L537" i="47"/>
  <c r="L75" i="47" s="1"/>
  <c r="P537" i="47"/>
  <c r="P75" i="47" s="1"/>
  <c r="I474" i="47"/>
  <c r="I66" i="47" s="1"/>
  <c r="H495" i="47"/>
  <c r="H69" i="47" s="1"/>
  <c r="P495" i="47"/>
  <c r="P69" i="47" s="1"/>
  <c r="Q474" i="47"/>
  <c r="Q66" i="47" s="1"/>
  <c r="K488" i="47"/>
  <c r="K68" i="47" s="1"/>
  <c r="L488" i="47"/>
  <c r="L68" i="47" s="1"/>
  <c r="F488" i="47"/>
  <c r="F68" i="47" s="1"/>
  <c r="N488" i="47"/>
  <c r="N68" i="47" s="1"/>
  <c r="M474" i="47"/>
  <c r="M66" i="47" s="1"/>
  <c r="G488" i="47"/>
  <c r="G68" i="47" s="1"/>
  <c r="O488" i="47"/>
  <c r="O68" i="47" s="1"/>
  <c r="P488" i="47"/>
  <c r="P68" i="47" s="1"/>
  <c r="J488" i="47"/>
  <c r="J68" i="47" s="1"/>
  <c r="H474" i="47"/>
  <c r="H66" i="47" s="1"/>
  <c r="P481" i="47"/>
  <c r="P67" i="47" s="1"/>
  <c r="C481" i="47"/>
  <c r="C67" i="47" s="1"/>
  <c r="N474" i="47"/>
  <c r="N66" i="47" s="1"/>
  <c r="J474" i="47"/>
  <c r="J66" i="47" s="1"/>
  <c r="G502" i="47"/>
  <c r="G70" i="47" s="1"/>
  <c r="K502" i="47"/>
  <c r="K70" i="47" s="1"/>
  <c r="O502" i="47"/>
  <c r="O70" i="47" s="1"/>
  <c r="L523" i="47"/>
  <c r="L73" i="47" s="1"/>
  <c r="P523" i="47"/>
  <c r="P73" i="47" s="1"/>
  <c r="I495" i="47"/>
  <c r="I69" i="47" s="1"/>
  <c r="M495" i="47"/>
  <c r="M69" i="47" s="1"/>
  <c r="Q495" i="47"/>
  <c r="Q69" i="47" s="1"/>
  <c r="L474" i="47"/>
  <c r="L66" i="47" s="1"/>
  <c r="F474" i="47"/>
  <c r="G481" i="47"/>
  <c r="G67" i="47" s="1"/>
  <c r="K481" i="47"/>
  <c r="K67" i="47" s="1"/>
  <c r="O481" i="47"/>
  <c r="O67" i="47" s="1"/>
  <c r="C474" i="47"/>
  <c r="G474" i="47"/>
  <c r="K474" i="47"/>
  <c r="O474" i="47"/>
  <c r="F66" i="47" l="1"/>
  <c r="C66" i="47"/>
  <c r="O66" i="47"/>
  <c r="K66" i="47"/>
  <c r="G66" i="47"/>
  <c r="M396" i="30" l="1"/>
  <c r="C392" i="30"/>
  <c r="D392" i="30"/>
  <c r="E392" i="30"/>
  <c r="F392" i="30"/>
  <c r="G392" i="30"/>
  <c r="H392" i="30"/>
  <c r="I392" i="30"/>
  <c r="J392" i="30"/>
  <c r="K392" i="30"/>
  <c r="L392" i="30"/>
  <c r="M392" i="30"/>
  <c r="N392" i="30"/>
  <c r="O392" i="30"/>
  <c r="P392" i="30"/>
  <c r="Q392" i="30"/>
  <c r="C393" i="30"/>
  <c r="D393" i="30"/>
  <c r="E393" i="30"/>
  <c r="F393" i="30"/>
  <c r="G393" i="30"/>
  <c r="H393" i="30"/>
  <c r="I393" i="30"/>
  <c r="J393" i="30"/>
  <c r="K393" i="30"/>
  <c r="L393" i="30"/>
  <c r="M393" i="30"/>
  <c r="N393" i="30"/>
  <c r="O393" i="30"/>
  <c r="P393" i="30"/>
  <c r="Q393" i="30"/>
  <c r="C394" i="30"/>
  <c r="D394" i="30"/>
  <c r="E394" i="30"/>
  <c r="F394" i="30"/>
  <c r="G394" i="30"/>
  <c r="H394" i="30"/>
  <c r="I394" i="30"/>
  <c r="J394" i="30"/>
  <c r="K394" i="30"/>
  <c r="L394" i="30"/>
  <c r="M394" i="30"/>
  <c r="N394" i="30"/>
  <c r="O394" i="30"/>
  <c r="P394" i="30"/>
  <c r="Q394" i="30"/>
  <c r="C395" i="30"/>
  <c r="D395" i="30"/>
  <c r="E395" i="30"/>
  <c r="F395" i="30"/>
  <c r="G395" i="30"/>
  <c r="H395" i="30"/>
  <c r="I395" i="30"/>
  <c r="J395" i="30"/>
  <c r="K395" i="30"/>
  <c r="L395" i="30"/>
  <c r="M395" i="30"/>
  <c r="N395" i="30"/>
  <c r="O395" i="30"/>
  <c r="P395" i="30"/>
  <c r="Q395" i="30"/>
  <c r="C396" i="30"/>
  <c r="D396" i="30"/>
  <c r="E396" i="30"/>
  <c r="F396" i="30"/>
  <c r="G396" i="30"/>
  <c r="H396" i="30"/>
  <c r="I396" i="30"/>
  <c r="J396" i="30"/>
  <c r="K396" i="30"/>
  <c r="L396" i="30"/>
  <c r="N396" i="30"/>
  <c r="O396" i="30"/>
  <c r="P396" i="30"/>
  <c r="Q396" i="30"/>
  <c r="Q391" i="30"/>
  <c r="P391" i="30"/>
  <c r="O391" i="30"/>
  <c r="N391" i="30"/>
  <c r="M391" i="30"/>
  <c r="L391" i="30"/>
  <c r="K391" i="30"/>
  <c r="J391" i="30"/>
  <c r="I391" i="30"/>
  <c r="H391" i="30"/>
  <c r="G391" i="30"/>
  <c r="F391" i="30"/>
  <c r="E391" i="30"/>
  <c r="D391" i="30"/>
  <c r="Q228" i="30"/>
  <c r="D224" i="30"/>
  <c r="E224" i="30"/>
  <c r="F224" i="30"/>
  <c r="G224" i="30"/>
  <c r="H224" i="30"/>
  <c r="I224" i="30"/>
  <c r="J224" i="30"/>
  <c r="K224" i="30"/>
  <c r="L224" i="30"/>
  <c r="M224" i="30"/>
  <c r="N224" i="30"/>
  <c r="O224" i="30"/>
  <c r="P224" i="30"/>
  <c r="Q224" i="30"/>
  <c r="C225" i="30"/>
  <c r="D225" i="30"/>
  <c r="E225" i="30"/>
  <c r="F225" i="30"/>
  <c r="G225" i="30"/>
  <c r="H225" i="30"/>
  <c r="I225" i="30"/>
  <c r="J225" i="30"/>
  <c r="K225" i="30"/>
  <c r="M225" i="30"/>
  <c r="N225" i="30"/>
  <c r="O225" i="30"/>
  <c r="P225" i="30"/>
  <c r="Q225" i="30"/>
  <c r="C226" i="30"/>
  <c r="D226" i="30"/>
  <c r="E226" i="30"/>
  <c r="F226" i="30"/>
  <c r="G226" i="30"/>
  <c r="H226" i="30"/>
  <c r="I226" i="30"/>
  <c r="J226" i="30"/>
  <c r="K226" i="30"/>
  <c r="L226" i="30"/>
  <c r="M226" i="30"/>
  <c r="N226" i="30"/>
  <c r="O226" i="30"/>
  <c r="P226" i="30"/>
  <c r="Q226" i="30"/>
  <c r="C227" i="30"/>
  <c r="D227" i="30"/>
  <c r="E227" i="30"/>
  <c r="F227" i="30"/>
  <c r="G227" i="30"/>
  <c r="H227" i="30"/>
  <c r="I227" i="30"/>
  <c r="J227" i="30"/>
  <c r="K227" i="30"/>
  <c r="L227" i="30"/>
  <c r="M227" i="30"/>
  <c r="N227" i="30"/>
  <c r="O227" i="30"/>
  <c r="P227" i="30"/>
  <c r="Q227" i="30"/>
  <c r="D228" i="30"/>
  <c r="E228" i="30"/>
  <c r="F228" i="30"/>
  <c r="G228" i="30"/>
  <c r="H228" i="30"/>
  <c r="I228" i="30"/>
  <c r="J228" i="30"/>
  <c r="K228" i="30"/>
  <c r="L228" i="30"/>
  <c r="M228" i="30"/>
  <c r="N228" i="30"/>
  <c r="O228" i="30"/>
  <c r="P228" i="30"/>
  <c r="Q223" i="30"/>
  <c r="P223" i="30"/>
  <c r="O223" i="30"/>
  <c r="N223" i="30"/>
  <c r="M223" i="30"/>
  <c r="L223" i="30"/>
  <c r="K223" i="30"/>
  <c r="J223" i="30"/>
  <c r="I223" i="30"/>
  <c r="H223" i="30"/>
  <c r="G223" i="30"/>
  <c r="F223" i="30"/>
  <c r="E223" i="30"/>
  <c r="D223" i="30"/>
  <c r="C210" i="30"/>
  <c r="D210" i="30"/>
  <c r="E210" i="30"/>
  <c r="F210" i="30"/>
  <c r="G210" i="30"/>
  <c r="H210" i="30"/>
  <c r="I210" i="30"/>
  <c r="J210" i="30"/>
  <c r="K210" i="30"/>
  <c r="L210" i="30"/>
  <c r="M210" i="30"/>
  <c r="N210" i="30"/>
  <c r="O210" i="30"/>
  <c r="P210" i="30"/>
  <c r="Q210" i="30"/>
  <c r="C211" i="30"/>
  <c r="D211" i="30"/>
  <c r="E211" i="30"/>
  <c r="F211" i="30"/>
  <c r="G211" i="30"/>
  <c r="H211" i="30"/>
  <c r="I211" i="30"/>
  <c r="J211" i="30"/>
  <c r="K211" i="30"/>
  <c r="L211" i="30"/>
  <c r="M211" i="30"/>
  <c r="N211" i="30"/>
  <c r="O211" i="30"/>
  <c r="P211" i="30"/>
  <c r="Q211" i="30"/>
  <c r="C212" i="30"/>
  <c r="D212" i="30"/>
  <c r="E212" i="30"/>
  <c r="F212" i="30"/>
  <c r="G212" i="30"/>
  <c r="H212" i="30"/>
  <c r="I212" i="30"/>
  <c r="J212" i="30"/>
  <c r="K212" i="30"/>
  <c r="L212" i="30"/>
  <c r="M212" i="30"/>
  <c r="N212" i="30"/>
  <c r="O212" i="30"/>
  <c r="P212" i="30"/>
  <c r="Q212" i="30"/>
  <c r="C213" i="30"/>
  <c r="D213" i="30"/>
  <c r="E213" i="30"/>
  <c r="F213" i="30"/>
  <c r="G213" i="30"/>
  <c r="H213" i="30"/>
  <c r="I213" i="30"/>
  <c r="J213" i="30"/>
  <c r="K213" i="30"/>
  <c r="L213" i="30"/>
  <c r="M213" i="30"/>
  <c r="N213" i="30"/>
  <c r="O213" i="30"/>
  <c r="P213" i="30"/>
  <c r="Q213" i="30"/>
  <c r="D214" i="30"/>
  <c r="E214" i="30"/>
  <c r="F214" i="30"/>
  <c r="G214" i="30"/>
  <c r="H214" i="30"/>
  <c r="I214" i="30"/>
  <c r="J214" i="30"/>
  <c r="K214" i="30"/>
  <c r="L214" i="30"/>
  <c r="M214" i="30"/>
  <c r="N214" i="30"/>
  <c r="O214" i="30"/>
  <c r="P214" i="30"/>
  <c r="Q214" i="30"/>
  <c r="Q209" i="30"/>
  <c r="P209" i="30"/>
  <c r="O209" i="30"/>
  <c r="N209" i="30"/>
  <c r="M209" i="30"/>
  <c r="L209" i="30"/>
  <c r="K209" i="30"/>
  <c r="J209" i="30"/>
  <c r="I209" i="30"/>
  <c r="H209" i="30"/>
  <c r="G209" i="30"/>
  <c r="F209" i="30"/>
  <c r="E209" i="30"/>
  <c r="D209" i="30"/>
  <c r="F243" i="30" l="1"/>
  <c r="F22" i="30" s="1"/>
  <c r="J243" i="30"/>
  <c r="J22" i="30" s="1"/>
  <c r="N243" i="30"/>
  <c r="N22" i="30" s="1"/>
  <c r="G243" i="30"/>
  <c r="G22" i="30" s="1"/>
  <c r="E243" i="30"/>
  <c r="E22" i="30" s="1"/>
  <c r="I243" i="30"/>
  <c r="I22" i="30" s="1"/>
  <c r="M243" i="30"/>
  <c r="M22" i="30" s="1"/>
  <c r="Q243" i="30"/>
  <c r="Q22" i="30" s="1"/>
  <c r="D243" i="30"/>
  <c r="D22" i="30" s="1"/>
  <c r="H243" i="30"/>
  <c r="H22" i="30" s="1"/>
  <c r="L243" i="30"/>
  <c r="L22" i="30" s="1"/>
  <c r="P243" i="30"/>
  <c r="P22" i="30" s="1"/>
  <c r="K243" i="30"/>
  <c r="K22" i="30" s="1"/>
  <c r="O243" i="30"/>
  <c r="O22" i="30" s="1"/>
  <c r="C411" i="30"/>
  <c r="C46" i="30" s="1"/>
  <c r="C201" i="30"/>
  <c r="C16" i="30" s="1"/>
  <c r="M411" i="30"/>
  <c r="M46" i="30" s="1"/>
  <c r="C292" i="30"/>
  <c r="C29" i="30" s="1"/>
  <c r="J404" i="30"/>
  <c r="J45" i="30" s="1"/>
  <c r="Q411" i="30"/>
  <c r="Q46" i="30" s="1"/>
  <c r="I411" i="30"/>
  <c r="I46" i="30" s="1"/>
  <c r="D355" i="30"/>
  <c r="D38" i="30" s="1"/>
  <c r="P355" i="30"/>
  <c r="P38" i="30" s="1"/>
  <c r="L355" i="30"/>
  <c r="L38" i="30" s="1"/>
  <c r="H355" i="30"/>
  <c r="H38" i="30" s="1"/>
  <c r="N397" i="30"/>
  <c r="N44" i="30" s="1"/>
  <c r="E411" i="30"/>
  <c r="E46" i="30" s="1"/>
  <c r="O411" i="30"/>
  <c r="O46" i="30" s="1"/>
  <c r="K411" i="30"/>
  <c r="K46" i="30" s="1"/>
  <c r="G411" i="30"/>
  <c r="G46" i="30" s="1"/>
  <c r="N355" i="30"/>
  <c r="N38" i="30" s="1"/>
  <c r="F355" i="30"/>
  <c r="F38" i="30" s="1"/>
  <c r="I369" i="30"/>
  <c r="I40" i="30" s="1"/>
  <c r="L383" i="30"/>
  <c r="L42" i="30" s="1"/>
  <c r="K313" i="30"/>
  <c r="K32" i="30" s="1"/>
  <c r="E313" i="30"/>
  <c r="E32" i="30" s="1"/>
  <c r="O299" i="30"/>
  <c r="O30" i="30" s="1"/>
  <c r="E285" i="30"/>
  <c r="E28" i="30" s="1"/>
  <c r="I285" i="30"/>
  <c r="I28" i="30" s="1"/>
  <c r="M285" i="30"/>
  <c r="M28" i="30" s="1"/>
  <c r="Q285" i="30"/>
  <c r="Q28" i="30" s="1"/>
  <c r="C355" i="30"/>
  <c r="C38" i="30" s="1"/>
  <c r="G355" i="30"/>
  <c r="G38" i="30" s="1"/>
  <c r="K355" i="30"/>
  <c r="K38" i="30" s="1"/>
  <c r="J355" i="30"/>
  <c r="J38" i="30" s="1"/>
  <c r="D313" i="30"/>
  <c r="D32" i="30" s="1"/>
  <c r="H313" i="30"/>
  <c r="H32" i="30" s="1"/>
  <c r="L313" i="30"/>
  <c r="L32" i="30" s="1"/>
  <c r="P313" i="30"/>
  <c r="P32" i="30" s="1"/>
  <c r="N313" i="30"/>
  <c r="N32" i="30" s="1"/>
  <c r="J313" i="30"/>
  <c r="J32" i="30" s="1"/>
  <c r="F397" i="30"/>
  <c r="F44" i="30" s="1"/>
  <c r="J397" i="30"/>
  <c r="J44" i="30" s="1"/>
  <c r="M313" i="30"/>
  <c r="M32" i="30" s="1"/>
  <c r="C397" i="30"/>
  <c r="C44" i="30" s="1"/>
  <c r="G397" i="30"/>
  <c r="G44" i="30" s="1"/>
  <c r="K397" i="30"/>
  <c r="K44" i="30" s="1"/>
  <c r="O397" i="30"/>
  <c r="O44" i="30" s="1"/>
  <c r="Q397" i="30"/>
  <c r="Q44" i="30" s="1"/>
  <c r="M397" i="30"/>
  <c r="M44" i="30" s="1"/>
  <c r="I397" i="30"/>
  <c r="I44" i="30" s="1"/>
  <c r="E397" i="30"/>
  <c r="E44" i="30" s="1"/>
  <c r="F292" i="30"/>
  <c r="F29" i="30" s="1"/>
  <c r="D299" i="30"/>
  <c r="D30" i="30" s="1"/>
  <c r="H299" i="30"/>
  <c r="H30" i="30" s="1"/>
  <c r="L299" i="30"/>
  <c r="L30" i="30" s="1"/>
  <c r="P299" i="30"/>
  <c r="P30" i="30" s="1"/>
  <c r="F299" i="30"/>
  <c r="F30" i="30" s="1"/>
  <c r="Q299" i="30"/>
  <c r="Q30" i="30" s="1"/>
  <c r="M299" i="30"/>
  <c r="M30" i="30" s="1"/>
  <c r="I299" i="30"/>
  <c r="I30" i="30" s="1"/>
  <c r="E299" i="30"/>
  <c r="E30" i="30" s="1"/>
  <c r="K299" i="30"/>
  <c r="K30" i="30" s="1"/>
  <c r="G299" i="30"/>
  <c r="G30" i="30" s="1"/>
  <c r="C299" i="30"/>
  <c r="C30" i="30" s="1"/>
  <c r="O369" i="30"/>
  <c r="O40" i="30" s="1"/>
  <c r="D397" i="30"/>
  <c r="D44" i="30" s="1"/>
  <c r="H397" i="30"/>
  <c r="H44" i="30" s="1"/>
  <c r="L397" i="30"/>
  <c r="L44" i="30" s="1"/>
  <c r="P397" i="30"/>
  <c r="P44" i="30" s="1"/>
  <c r="C215" i="30"/>
  <c r="C18" i="30" s="1"/>
  <c r="O215" i="30"/>
  <c r="O18" i="30" s="1"/>
  <c r="K215" i="30"/>
  <c r="K18" i="30" s="1"/>
  <c r="E271" i="30"/>
  <c r="E26" i="30" s="1"/>
  <c r="C313" i="30"/>
  <c r="C32" i="30" s="1"/>
  <c r="G313" i="30"/>
  <c r="G32" i="30" s="1"/>
  <c r="Q313" i="30"/>
  <c r="Q32" i="30" s="1"/>
  <c r="N404" i="30"/>
  <c r="N45" i="30" s="1"/>
  <c r="F404" i="30"/>
  <c r="F45" i="30" s="1"/>
  <c r="I313" i="30"/>
  <c r="I32" i="30" s="1"/>
  <c r="O313" i="30"/>
  <c r="O32" i="30" s="1"/>
  <c r="F313" i="30"/>
  <c r="F32" i="30" s="1"/>
  <c r="O355" i="30"/>
  <c r="O38" i="30" s="1"/>
  <c r="Q355" i="30"/>
  <c r="Q38" i="30" s="1"/>
  <c r="M355" i="30"/>
  <c r="M38" i="30" s="1"/>
  <c r="I355" i="30"/>
  <c r="I38" i="30" s="1"/>
  <c r="E355" i="30"/>
  <c r="E38" i="30" s="1"/>
  <c r="P411" i="30"/>
  <c r="P46" i="30" s="1"/>
  <c r="L411" i="30"/>
  <c r="L46" i="30" s="1"/>
  <c r="H411" i="30"/>
  <c r="H46" i="30" s="1"/>
  <c r="D411" i="30"/>
  <c r="D46" i="30" s="1"/>
  <c r="N411" i="30"/>
  <c r="N46" i="30" s="1"/>
  <c r="J411" i="30"/>
  <c r="J46" i="30" s="1"/>
  <c r="F411" i="30"/>
  <c r="F46" i="30" s="1"/>
  <c r="M292" i="30"/>
  <c r="M29" i="30" s="1"/>
  <c r="D369" i="30"/>
  <c r="D40" i="30" s="1"/>
  <c r="J369" i="30"/>
  <c r="J40" i="30" s="1"/>
  <c r="Q40" i="30"/>
  <c r="M369" i="30"/>
  <c r="M40" i="30" s="1"/>
  <c r="E369" i="30"/>
  <c r="E40" i="30" s="1"/>
  <c r="K369" i="30"/>
  <c r="K40" i="30" s="1"/>
  <c r="G369" i="30"/>
  <c r="G40" i="30" s="1"/>
  <c r="C369" i="30"/>
  <c r="C40" i="30" s="1"/>
  <c r="P383" i="30"/>
  <c r="P42" i="30" s="1"/>
  <c r="H383" i="30"/>
  <c r="H42" i="30" s="1"/>
  <c r="D383" i="30"/>
  <c r="D42" i="30" s="1"/>
  <c r="O383" i="30"/>
  <c r="O42" i="30" s="1"/>
  <c r="K383" i="30"/>
  <c r="K42" i="30" s="1"/>
  <c r="G383" i="30"/>
  <c r="G42" i="30" s="1"/>
  <c r="C383" i="30"/>
  <c r="C42" i="30" s="1"/>
  <c r="E257" i="30"/>
  <c r="E24" i="30" s="1"/>
  <c r="I257" i="30"/>
  <c r="I24" i="30" s="1"/>
  <c r="M257" i="30"/>
  <c r="M24" i="30" s="1"/>
  <c r="Q257" i="30"/>
  <c r="Q24" i="30" s="1"/>
  <c r="O257" i="30"/>
  <c r="O24" i="30" s="1"/>
  <c r="K257" i="30"/>
  <c r="K24" i="30" s="1"/>
  <c r="G257" i="30"/>
  <c r="G24" i="30" s="1"/>
  <c r="J271" i="30"/>
  <c r="J26" i="30" s="1"/>
  <c r="D292" i="30"/>
  <c r="D29" i="30" s="1"/>
  <c r="H292" i="30"/>
  <c r="H29" i="30" s="1"/>
  <c r="L292" i="30"/>
  <c r="L29" i="30" s="1"/>
  <c r="K271" i="30"/>
  <c r="K26" i="30" s="1"/>
  <c r="E327" i="30"/>
  <c r="E34" i="30" s="1"/>
  <c r="I327" i="30"/>
  <c r="I34" i="30" s="1"/>
  <c r="Q327" i="30"/>
  <c r="Q34" i="30" s="1"/>
  <c r="M327" i="30"/>
  <c r="M34" i="30" s="1"/>
  <c r="P327" i="30"/>
  <c r="P34" i="30" s="1"/>
  <c r="L327" i="30"/>
  <c r="L34" i="30" s="1"/>
  <c r="H327" i="30"/>
  <c r="H34" i="30" s="1"/>
  <c r="D327" i="30"/>
  <c r="D34" i="30" s="1"/>
  <c r="O327" i="30"/>
  <c r="O34" i="30" s="1"/>
  <c r="K327" i="30"/>
  <c r="K34" i="30" s="1"/>
  <c r="G327" i="30"/>
  <c r="G34" i="30" s="1"/>
  <c r="C327" i="30"/>
  <c r="C34" i="30" s="1"/>
  <c r="N327" i="30"/>
  <c r="N34" i="30" s="1"/>
  <c r="J327" i="30"/>
  <c r="J34" i="30" s="1"/>
  <c r="F327" i="30"/>
  <c r="F34" i="30" s="1"/>
  <c r="G341" i="30"/>
  <c r="G36" i="30" s="1"/>
  <c r="K341" i="30"/>
  <c r="K36" i="30" s="1"/>
  <c r="O341" i="30"/>
  <c r="O36" i="30" s="1"/>
  <c r="C341" i="30"/>
  <c r="C36" i="30" s="1"/>
  <c r="N341" i="30"/>
  <c r="N36" i="30" s="1"/>
  <c r="J341" i="30"/>
  <c r="J36" i="30" s="1"/>
  <c r="F341" i="30"/>
  <c r="F36" i="30" s="1"/>
  <c r="Q341" i="30"/>
  <c r="Q36" i="30" s="1"/>
  <c r="M341" i="30"/>
  <c r="M36" i="30" s="1"/>
  <c r="I341" i="30"/>
  <c r="I36" i="30" s="1"/>
  <c r="E341" i="30"/>
  <c r="E36" i="30" s="1"/>
  <c r="P341" i="30"/>
  <c r="P36" i="30" s="1"/>
  <c r="L341" i="30"/>
  <c r="L36" i="30" s="1"/>
  <c r="H341" i="30"/>
  <c r="H36" i="30" s="1"/>
  <c r="D341" i="30"/>
  <c r="D36" i="30" s="1"/>
  <c r="Q404" i="30"/>
  <c r="Q45" i="30" s="1"/>
  <c r="M404" i="30"/>
  <c r="M45" i="30" s="1"/>
  <c r="I404" i="30"/>
  <c r="I45" i="30" s="1"/>
  <c r="E404" i="30"/>
  <c r="E45" i="30" s="1"/>
  <c r="P404" i="30"/>
  <c r="P45" i="30" s="1"/>
  <c r="L404" i="30"/>
  <c r="L45" i="30" s="1"/>
  <c r="H404" i="30"/>
  <c r="H45" i="30" s="1"/>
  <c r="D404" i="30"/>
  <c r="D45" i="30" s="1"/>
  <c r="O404" i="30"/>
  <c r="O45" i="30" s="1"/>
  <c r="K404" i="30"/>
  <c r="K45" i="30" s="1"/>
  <c r="G404" i="30"/>
  <c r="G45" i="30" s="1"/>
  <c r="C404" i="30"/>
  <c r="C45" i="30" s="1"/>
  <c r="Q383" i="30"/>
  <c r="Q42" i="30" s="1"/>
  <c r="E383" i="30"/>
  <c r="E42" i="30" s="1"/>
  <c r="N383" i="30"/>
  <c r="N42" i="30" s="1"/>
  <c r="J383" i="30"/>
  <c r="J42" i="30" s="1"/>
  <c r="M383" i="30"/>
  <c r="M42" i="30" s="1"/>
  <c r="I383" i="30"/>
  <c r="I42" i="30" s="1"/>
  <c r="F383" i="30"/>
  <c r="F42" i="30" s="1"/>
  <c r="P369" i="30"/>
  <c r="P40" i="30" s="1"/>
  <c r="L369" i="30"/>
  <c r="L40" i="30" s="1"/>
  <c r="H369" i="30"/>
  <c r="H40" i="30" s="1"/>
  <c r="N369" i="30"/>
  <c r="N40" i="30" s="1"/>
  <c r="F369" i="30"/>
  <c r="F40" i="30" s="1"/>
  <c r="G215" i="30"/>
  <c r="G18" i="30" s="1"/>
  <c r="P292" i="30"/>
  <c r="P29" i="30" s="1"/>
  <c r="N292" i="30"/>
  <c r="N29" i="30" s="1"/>
  <c r="J292" i="30"/>
  <c r="J29" i="30" s="1"/>
  <c r="Q292" i="30"/>
  <c r="Q29" i="30" s="1"/>
  <c r="I292" i="30"/>
  <c r="I29" i="30" s="1"/>
  <c r="E292" i="30"/>
  <c r="E29" i="30" s="1"/>
  <c r="O292" i="30"/>
  <c r="O29" i="30" s="1"/>
  <c r="K292" i="30"/>
  <c r="K29" i="30" s="1"/>
  <c r="G292" i="30"/>
  <c r="G29" i="30" s="1"/>
  <c r="F285" i="30"/>
  <c r="F28" i="30" s="1"/>
  <c r="J285" i="30"/>
  <c r="J28" i="30" s="1"/>
  <c r="N285" i="30"/>
  <c r="N28" i="30" s="1"/>
  <c r="P285" i="30"/>
  <c r="P28" i="30" s="1"/>
  <c r="L285" i="30"/>
  <c r="L28" i="30" s="1"/>
  <c r="H285" i="30"/>
  <c r="H28" i="30" s="1"/>
  <c r="D285" i="30"/>
  <c r="D28" i="30" s="1"/>
  <c r="C285" i="30"/>
  <c r="C28" i="30" s="1"/>
  <c r="G285" i="30"/>
  <c r="G28" i="30" s="1"/>
  <c r="K285" i="30"/>
  <c r="K28" i="30" s="1"/>
  <c r="O285" i="30"/>
  <c r="O28" i="30" s="1"/>
  <c r="C257" i="30"/>
  <c r="C24" i="30" s="1"/>
  <c r="P271" i="30"/>
  <c r="P26" i="30" s="1"/>
  <c r="N299" i="30"/>
  <c r="N30" i="30" s="1"/>
  <c r="J299" i="30"/>
  <c r="J30" i="30" s="1"/>
  <c r="H215" i="30"/>
  <c r="H18" i="30" s="1"/>
  <c r="P215" i="30"/>
  <c r="P18" i="30" s="1"/>
  <c r="D215" i="30"/>
  <c r="D18" i="30" s="1"/>
  <c r="L215" i="30"/>
  <c r="L18" i="30" s="1"/>
  <c r="E215" i="30"/>
  <c r="E18" i="30" s="1"/>
  <c r="I215" i="30"/>
  <c r="I18" i="30" s="1"/>
  <c r="M215" i="30"/>
  <c r="M18" i="30" s="1"/>
  <c r="Q215" i="30"/>
  <c r="Q18" i="30" s="1"/>
  <c r="N215" i="30"/>
  <c r="N18" i="30" s="1"/>
  <c r="J215" i="30"/>
  <c r="J18" i="30" s="1"/>
  <c r="F215" i="30"/>
  <c r="F18" i="30" s="1"/>
  <c r="F257" i="30"/>
  <c r="F24" i="30" s="1"/>
  <c r="J257" i="30"/>
  <c r="J24" i="30" s="1"/>
  <c r="N257" i="30"/>
  <c r="N24" i="30" s="1"/>
  <c r="P257" i="30"/>
  <c r="P24" i="30" s="1"/>
  <c r="L257" i="30"/>
  <c r="L24" i="30" s="1"/>
  <c r="H257" i="30"/>
  <c r="H24" i="30" s="1"/>
  <c r="D257" i="30"/>
  <c r="D24" i="30" s="1"/>
  <c r="I271" i="30"/>
  <c r="I26" i="30" s="1"/>
  <c r="M271" i="30"/>
  <c r="M26" i="30" s="1"/>
  <c r="Q271" i="30"/>
  <c r="Q26" i="30" s="1"/>
  <c r="L271" i="30"/>
  <c r="L26" i="30" s="1"/>
  <c r="H271" i="30"/>
  <c r="H26" i="30" s="1"/>
  <c r="D271" i="30"/>
  <c r="D26" i="30" s="1"/>
  <c r="O271" i="30"/>
  <c r="O26" i="30" s="1"/>
  <c r="G271" i="30"/>
  <c r="G26" i="30" s="1"/>
  <c r="C271" i="30"/>
  <c r="C26" i="30" s="1"/>
  <c r="N271" i="30"/>
  <c r="N26" i="30" s="1"/>
  <c r="F271" i="30"/>
  <c r="F26" i="30" s="1"/>
  <c r="N467" i="47" l="1"/>
  <c r="N65" i="47" s="1"/>
  <c r="J467" i="47"/>
  <c r="J65" i="47" s="1"/>
  <c r="F467" i="47"/>
  <c r="F65" i="47" s="1"/>
  <c r="O467" i="47"/>
  <c r="O65" i="47" s="1"/>
  <c r="K467" i="47"/>
  <c r="K65" i="47" s="1"/>
  <c r="E467" i="47"/>
  <c r="E65" i="47" s="1"/>
  <c r="M467" i="47"/>
  <c r="M65" i="47" s="1"/>
  <c r="I467" i="47"/>
  <c r="I65" i="47" s="1"/>
  <c r="P467" i="47"/>
  <c r="P65" i="47" s="1"/>
  <c r="L467" i="47"/>
  <c r="L65" i="47" s="1"/>
  <c r="H467" i="47"/>
  <c r="H65" i="47" s="1"/>
  <c r="D467" i="47"/>
  <c r="D65" i="47" s="1"/>
  <c r="G467" i="47"/>
  <c r="G65" i="47" s="1"/>
  <c r="Q467" i="47"/>
  <c r="Q65" i="47" s="1"/>
  <c r="C392" i="47" l="1"/>
  <c r="D392" i="47"/>
  <c r="E392" i="47"/>
  <c r="F392" i="47"/>
  <c r="G392" i="47"/>
  <c r="H392" i="47"/>
  <c r="I392" i="47"/>
  <c r="J392" i="47"/>
  <c r="K392" i="47"/>
  <c r="L392" i="47"/>
  <c r="M392" i="47"/>
  <c r="N392" i="47"/>
  <c r="O392" i="47"/>
  <c r="P392" i="47"/>
  <c r="Q392" i="47"/>
  <c r="C393" i="47"/>
  <c r="D393" i="47"/>
  <c r="E393" i="47"/>
  <c r="F393" i="47"/>
  <c r="G393" i="47"/>
  <c r="H393" i="47"/>
  <c r="I393" i="47"/>
  <c r="J393" i="47"/>
  <c r="K393" i="47"/>
  <c r="L393" i="47"/>
  <c r="M393" i="47"/>
  <c r="N393" i="47"/>
  <c r="O393" i="47"/>
  <c r="P393" i="47"/>
  <c r="Q393" i="47"/>
  <c r="C394" i="47"/>
  <c r="D394" i="47"/>
  <c r="E394" i="47"/>
  <c r="F394" i="47"/>
  <c r="G394" i="47"/>
  <c r="H394" i="47"/>
  <c r="I394" i="47"/>
  <c r="J394" i="47"/>
  <c r="K394" i="47"/>
  <c r="L394" i="47"/>
  <c r="M394" i="47"/>
  <c r="N394" i="47"/>
  <c r="O394" i="47"/>
  <c r="P394" i="47"/>
  <c r="Q394" i="47"/>
  <c r="C395" i="47"/>
  <c r="D395" i="47"/>
  <c r="E395" i="47"/>
  <c r="F395" i="47"/>
  <c r="G395" i="47"/>
  <c r="H395" i="47"/>
  <c r="I395" i="47"/>
  <c r="J395" i="47"/>
  <c r="K395" i="47"/>
  <c r="L395" i="47"/>
  <c r="M395" i="47"/>
  <c r="N395" i="47"/>
  <c r="O395" i="47"/>
  <c r="P395" i="47"/>
  <c r="Q395" i="47"/>
  <c r="C396" i="47"/>
  <c r="D396" i="47"/>
  <c r="E396" i="47"/>
  <c r="F396" i="47"/>
  <c r="G396" i="47"/>
  <c r="H396" i="47"/>
  <c r="I396" i="47"/>
  <c r="J396" i="47"/>
  <c r="K396" i="47"/>
  <c r="L396" i="47"/>
  <c r="M396" i="47"/>
  <c r="N396" i="47"/>
  <c r="O396" i="47"/>
  <c r="P396" i="47"/>
  <c r="D391" i="47"/>
  <c r="E391" i="47"/>
  <c r="F391" i="47"/>
  <c r="G391" i="47"/>
  <c r="H391" i="47"/>
  <c r="I391" i="47"/>
  <c r="J391" i="47"/>
  <c r="K391" i="47"/>
  <c r="L391" i="47"/>
  <c r="M391" i="47"/>
  <c r="N391" i="47"/>
  <c r="O391" i="47"/>
  <c r="P391" i="47"/>
  <c r="Q391" i="47"/>
  <c r="C616" i="30"/>
  <c r="D616" i="30"/>
  <c r="E616" i="30"/>
  <c r="F616" i="30"/>
  <c r="G616" i="30"/>
  <c r="H616" i="30"/>
  <c r="I616" i="30"/>
  <c r="J616" i="30"/>
  <c r="K616" i="30"/>
  <c r="L616" i="30"/>
  <c r="M616" i="30"/>
  <c r="N616" i="30"/>
  <c r="O616" i="30"/>
  <c r="P616" i="30"/>
  <c r="Q616" i="30"/>
  <c r="C617" i="30"/>
  <c r="D617" i="30"/>
  <c r="E617" i="30"/>
  <c r="F617" i="30"/>
  <c r="G617" i="30"/>
  <c r="H617" i="30"/>
  <c r="I617" i="30"/>
  <c r="J617" i="30"/>
  <c r="K617" i="30"/>
  <c r="L617" i="30"/>
  <c r="M617" i="30"/>
  <c r="N617" i="30"/>
  <c r="O617" i="30"/>
  <c r="P617" i="30"/>
  <c r="Q617" i="30"/>
  <c r="C618" i="30"/>
  <c r="D618" i="30"/>
  <c r="E618" i="30"/>
  <c r="F618" i="30"/>
  <c r="G618" i="30"/>
  <c r="H618" i="30"/>
  <c r="I618" i="30"/>
  <c r="J618" i="30"/>
  <c r="K618" i="30"/>
  <c r="L618" i="30"/>
  <c r="M618" i="30"/>
  <c r="N618" i="30"/>
  <c r="O618" i="30"/>
  <c r="P618" i="30"/>
  <c r="Q618" i="30"/>
  <c r="C619" i="30"/>
  <c r="D619" i="30"/>
  <c r="E619" i="30"/>
  <c r="F619" i="30"/>
  <c r="G619" i="30"/>
  <c r="H619" i="30"/>
  <c r="I619" i="30"/>
  <c r="J619" i="30"/>
  <c r="K619" i="30"/>
  <c r="L619" i="30"/>
  <c r="M619" i="30"/>
  <c r="N619" i="30"/>
  <c r="O619" i="30"/>
  <c r="P619" i="30"/>
  <c r="Q619" i="30"/>
  <c r="C620" i="30"/>
  <c r="D620" i="30"/>
  <c r="E620" i="30"/>
  <c r="F620" i="30"/>
  <c r="G620" i="30"/>
  <c r="H620" i="30"/>
  <c r="I620" i="30"/>
  <c r="J620" i="30"/>
  <c r="K620" i="30"/>
  <c r="L620" i="30"/>
  <c r="M620" i="30"/>
  <c r="N620" i="30"/>
  <c r="O620" i="30"/>
  <c r="P620" i="30"/>
  <c r="Q620" i="30"/>
  <c r="D615" i="30"/>
  <c r="E615" i="30"/>
  <c r="F615" i="30"/>
  <c r="G615" i="30"/>
  <c r="H615" i="30"/>
  <c r="I615" i="30"/>
  <c r="J615" i="30"/>
  <c r="K615" i="30"/>
  <c r="L615" i="30"/>
  <c r="M615" i="30"/>
  <c r="N615" i="30"/>
  <c r="O615" i="30"/>
  <c r="P615" i="30"/>
  <c r="Q615" i="30"/>
  <c r="G230" i="30"/>
  <c r="Q621" i="30" l="1"/>
  <c r="E460" i="47"/>
  <c r="E64" i="47" s="1"/>
  <c r="O460" i="47"/>
  <c r="O64" i="47" s="1"/>
  <c r="P453" i="47"/>
  <c r="P62" i="47" s="1"/>
  <c r="P460" i="47"/>
  <c r="P64" i="47" s="1"/>
  <c r="P558" i="30"/>
  <c r="N579" i="30"/>
  <c r="M593" i="30"/>
  <c r="H61" i="47"/>
  <c r="L460" i="47"/>
  <c r="L64" i="47" s="1"/>
  <c r="H460" i="47"/>
  <c r="H64" i="47" s="1"/>
  <c r="D460" i="47"/>
  <c r="D64" i="47" s="1"/>
  <c r="O397" i="47"/>
  <c r="O54" i="47" s="1"/>
  <c r="K460" i="47"/>
  <c r="K64" i="47" s="1"/>
  <c r="G460" i="47"/>
  <c r="G64" i="47" s="1"/>
  <c r="P439" i="47"/>
  <c r="P60" i="47" s="1"/>
  <c r="P411" i="47"/>
  <c r="P56" i="47" s="1"/>
  <c r="P418" i="47"/>
  <c r="P57" i="47" s="1"/>
  <c r="N61" i="47"/>
  <c r="O404" i="47"/>
  <c r="O55" i="47" s="1"/>
  <c r="M621" i="30"/>
  <c r="N621" i="30"/>
  <c r="E621" i="30"/>
  <c r="P621" i="30"/>
  <c r="I621" i="30"/>
  <c r="O621" i="30"/>
  <c r="K621" i="30"/>
  <c r="Q614" i="30"/>
  <c r="Q76" i="30" s="1"/>
  <c r="O614" i="30"/>
  <c r="E614" i="30"/>
  <c r="P614" i="30"/>
  <c r="K614" i="30"/>
  <c r="G614" i="30"/>
  <c r="P600" i="30"/>
  <c r="Q593" i="30"/>
  <c r="Q73" i="30" s="1"/>
  <c r="N565" i="30"/>
  <c r="F558" i="30"/>
  <c r="N607" i="30"/>
  <c r="N572" i="30"/>
  <c r="N70" i="30" s="1"/>
  <c r="N586" i="30"/>
  <c r="M586" i="30"/>
  <c r="P565" i="30"/>
  <c r="P593" i="30"/>
  <c r="Q579" i="30"/>
  <c r="Q71" i="30" s="1"/>
  <c r="M579" i="30"/>
  <c r="P579" i="30"/>
  <c r="Q586" i="30"/>
  <c r="Q72" i="30" s="1"/>
  <c r="M614" i="30"/>
  <c r="L579" i="30"/>
  <c r="O586" i="30"/>
  <c r="F586" i="30"/>
  <c r="J565" i="30"/>
  <c r="N558" i="30"/>
  <c r="J558" i="30"/>
  <c r="H558" i="30"/>
  <c r="D558" i="30"/>
  <c r="N593" i="30"/>
  <c r="O593" i="30"/>
  <c r="M432" i="47"/>
  <c r="M59" i="47" s="1"/>
  <c r="M61" i="47"/>
  <c r="C397" i="47"/>
  <c r="C54" i="47" s="1"/>
  <c r="C61" i="47"/>
  <c r="J397" i="47"/>
  <c r="J54" i="47" s="1"/>
  <c r="F397" i="47"/>
  <c r="F54" i="47" s="1"/>
  <c r="D404" i="47"/>
  <c r="D55" i="47" s="1"/>
  <c r="J61" i="47"/>
  <c r="F61" i="47"/>
  <c r="I404" i="47"/>
  <c r="I55" i="47" s="1"/>
  <c r="G404" i="47"/>
  <c r="G55" i="47" s="1"/>
  <c r="C460" i="47"/>
  <c r="C64" i="47" s="1"/>
  <c r="E432" i="47"/>
  <c r="E59" i="47" s="1"/>
  <c r="D453" i="47"/>
  <c r="D62" i="47" s="1"/>
  <c r="K453" i="47"/>
  <c r="K62" i="47" s="1"/>
  <c r="G453" i="47"/>
  <c r="G62" i="47" s="1"/>
  <c r="H397" i="47"/>
  <c r="H54" i="47" s="1"/>
  <c r="G61" i="47"/>
  <c r="L61" i="47"/>
  <c r="K411" i="47"/>
  <c r="K56" i="47" s="1"/>
  <c r="K425" i="47"/>
  <c r="K58" i="47" s="1"/>
  <c r="H439" i="47"/>
  <c r="H60" i="47" s="1"/>
  <c r="H411" i="47"/>
  <c r="H56" i="47" s="1"/>
  <c r="K418" i="47"/>
  <c r="K57" i="47" s="1"/>
  <c r="I453" i="47"/>
  <c r="I62" i="47" s="1"/>
  <c r="H453" i="47"/>
  <c r="H62" i="47" s="1"/>
  <c r="K397" i="47"/>
  <c r="K54" i="47" s="1"/>
  <c r="J404" i="47"/>
  <c r="J55" i="47" s="1"/>
  <c r="E418" i="47"/>
  <c r="E57" i="47" s="1"/>
  <c r="C425" i="47"/>
  <c r="C58" i="47" s="1"/>
  <c r="C411" i="47"/>
  <c r="C56" i="47" s="1"/>
  <c r="C453" i="47"/>
  <c r="C62" i="47" s="1"/>
  <c r="C404" i="47"/>
  <c r="C55" i="47" s="1"/>
  <c r="N404" i="47"/>
  <c r="N55" i="47" s="1"/>
  <c r="F404" i="47"/>
  <c r="F55" i="47" s="1"/>
  <c r="L411" i="47"/>
  <c r="L56" i="47" s="1"/>
  <c r="D411" i="47"/>
  <c r="D56" i="47" s="1"/>
  <c r="O411" i="47"/>
  <c r="O56" i="47" s="1"/>
  <c r="G411" i="47"/>
  <c r="G56" i="47" s="1"/>
  <c r="O425" i="47"/>
  <c r="O58" i="47" s="1"/>
  <c r="G425" i="47"/>
  <c r="G58" i="47" s="1"/>
  <c r="O439" i="47"/>
  <c r="O60" i="47" s="1"/>
  <c r="K439" i="47"/>
  <c r="K60" i="47" s="1"/>
  <c r="G439" i="47"/>
  <c r="G60" i="47" s="1"/>
  <c r="C439" i="47"/>
  <c r="C60" i="47" s="1"/>
  <c r="L453" i="47"/>
  <c r="L62" i="47" s="1"/>
  <c r="P425" i="47"/>
  <c r="P58" i="47" s="1"/>
  <c r="L425" i="47"/>
  <c r="L58" i="47" s="1"/>
  <c r="H425" i="47"/>
  <c r="H58" i="47" s="1"/>
  <c r="D425" i="47"/>
  <c r="D58" i="47" s="1"/>
  <c r="L439" i="47"/>
  <c r="L60" i="47" s="1"/>
  <c r="D439" i="47"/>
  <c r="D60" i="47" s="1"/>
  <c r="M453" i="47"/>
  <c r="M62" i="47" s="1"/>
  <c r="E453" i="47"/>
  <c r="E62" i="47" s="1"/>
  <c r="Q460" i="47"/>
  <c r="Q64" i="47" s="1"/>
  <c r="M460" i="47"/>
  <c r="M64" i="47" s="1"/>
  <c r="I460" i="47"/>
  <c r="I64" i="47" s="1"/>
  <c r="P404" i="47"/>
  <c r="P55" i="47" s="1"/>
  <c r="L404" i="47"/>
  <c r="L55" i="47" s="1"/>
  <c r="H404" i="47"/>
  <c r="H55" i="47" s="1"/>
  <c r="Q404" i="47"/>
  <c r="Q55" i="47" s="1"/>
  <c r="M404" i="47"/>
  <c r="M55" i="47" s="1"/>
  <c r="E404" i="47"/>
  <c r="E55" i="47" s="1"/>
  <c r="K404" i="47"/>
  <c r="K55" i="47" s="1"/>
  <c r="Q418" i="47"/>
  <c r="Q57" i="47" s="1"/>
  <c r="M418" i="47"/>
  <c r="M57" i="47" s="1"/>
  <c r="C418" i="47"/>
  <c r="C57" i="47" s="1"/>
  <c r="I432" i="47"/>
  <c r="I59" i="47" s="1"/>
  <c r="I61" i="47"/>
  <c r="E61" i="47"/>
  <c r="D61" i="47"/>
  <c r="O61" i="47"/>
  <c r="K61" i="47"/>
  <c r="P397" i="47"/>
  <c r="P54" i="47" s="1"/>
  <c r="L397" i="47"/>
  <c r="L54" i="47" s="1"/>
  <c r="D397" i="47"/>
  <c r="D54" i="47" s="1"/>
  <c r="N397" i="47"/>
  <c r="N54" i="47" s="1"/>
  <c r="Q397" i="47"/>
  <c r="Q54" i="47" s="1"/>
  <c r="M397" i="47"/>
  <c r="M54" i="47" s="1"/>
  <c r="I397" i="47"/>
  <c r="I54" i="47" s="1"/>
  <c r="E397" i="47"/>
  <c r="E54" i="47" s="1"/>
  <c r="G397" i="47"/>
  <c r="G54" i="47" s="1"/>
  <c r="L418" i="47"/>
  <c r="L57" i="47" s="1"/>
  <c r="H418" i="47"/>
  <c r="H57" i="47" s="1"/>
  <c r="D418" i="47"/>
  <c r="D57" i="47" s="1"/>
  <c r="I418" i="47"/>
  <c r="I57" i="47" s="1"/>
  <c r="O418" i="47"/>
  <c r="O57" i="47" s="1"/>
  <c r="G418" i="47"/>
  <c r="G57" i="47" s="1"/>
  <c r="P432" i="47"/>
  <c r="P59" i="47" s="1"/>
  <c r="Q432" i="47"/>
  <c r="Q59" i="47" s="1"/>
  <c r="K432" i="47"/>
  <c r="K59" i="47" s="1"/>
  <c r="G432" i="47"/>
  <c r="G59" i="47" s="1"/>
  <c r="C432" i="47"/>
  <c r="C59" i="47" s="1"/>
  <c r="P61" i="47"/>
  <c r="H432" i="47"/>
  <c r="H59" i="47" s="1"/>
  <c r="D432" i="47"/>
  <c r="D59" i="47" s="1"/>
  <c r="Q439" i="47"/>
  <c r="Q60" i="47" s="1"/>
  <c r="M439" i="47"/>
  <c r="M60" i="47" s="1"/>
  <c r="I439" i="47"/>
  <c r="I60" i="47" s="1"/>
  <c r="E439" i="47"/>
  <c r="E60" i="47" s="1"/>
  <c r="Q453" i="47"/>
  <c r="Q62" i="47" s="1"/>
  <c r="L432" i="47"/>
  <c r="L59" i="47" s="1"/>
  <c r="Q411" i="47"/>
  <c r="Q56" i="47" s="1"/>
  <c r="M411" i="47"/>
  <c r="M56" i="47" s="1"/>
  <c r="I411" i="47"/>
  <c r="I56" i="47" s="1"/>
  <c r="E411" i="47"/>
  <c r="E56" i="47" s="1"/>
  <c r="Q425" i="47"/>
  <c r="Q58" i="47" s="1"/>
  <c r="E425" i="47"/>
  <c r="E58" i="47" s="1"/>
  <c r="F460" i="47"/>
  <c r="F64" i="47" s="1"/>
  <c r="J460" i="47"/>
  <c r="J64" i="47" s="1"/>
  <c r="N460" i="47"/>
  <c r="N64" i="47" s="1"/>
  <c r="O453" i="47"/>
  <c r="O62" i="47" s="1"/>
  <c r="F453" i="47"/>
  <c r="F62" i="47" s="1"/>
  <c r="J453" i="47"/>
  <c r="J62" i="47" s="1"/>
  <c r="N453" i="47"/>
  <c r="N62" i="47" s="1"/>
  <c r="F439" i="47"/>
  <c r="F60" i="47" s="1"/>
  <c r="J439" i="47"/>
  <c r="J60" i="47" s="1"/>
  <c r="N439" i="47"/>
  <c r="N60" i="47" s="1"/>
  <c r="O432" i="47"/>
  <c r="O59" i="47" s="1"/>
  <c r="F432" i="47"/>
  <c r="F59" i="47" s="1"/>
  <c r="J432" i="47"/>
  <c r="J59" i="47" s="1"/>
  <c r="N432" i="47"/>
  <c r="N59" i="47" s="1"/>
  <c r="M425" i="47"/>
  <c r="M58" i="47" s="1"/>
  <c r="I425" i="47"/>
  <c r="I58" i="47" s="1"/>
  <c r="F425" i="47"/>
  <c r="F58" i="47" s="1"/>
  <c r="J425" i="47"/>
  <c r="J58" i="47" s="1"/>
  <c r="N425" i="47"/>
  <c r="N58" i="47" s="1"/>
  <c r="F418" i="47"/>
  <c r="F57" i="47" s="1"/>
  <c r="J418" i="47"/>
  <c r="J57" i="47" s="1"/>
  <c r="N418" i="47"/>
  <c r="N57" i="47" s="1"/>
  <c r="F411" i="47"/>
  <c r="F56" i="47" s="1"/>
  <c r="J411" i="47"/>
  <c r="J56" i="47" s="1"/>
  <c r="N411" i="47"/>
  <c r="N56" i="47" s="1"/>
  <c r="F579" i="30"/>
  <c r="G586" i="30"/>
  <c r="G621" i="30"/>
  <c r="O558" i="30"/>
  <c r="J579" i="30"/>
  <c r="K586" i="30"/>
  <c r="O579" i="30"/>
  <c r="P586" i="30"/>
  <c r="P607" i="30"/>
  <c r="N614" i="30"/>
  <c r="I558" i="30"/>
  <c r="P572" i="30"/>
  <c r="P70" i="30" s="1"/>
  <c r="Q558" i="30"/>
  <c r="Q68" i="30" s="1"/>
  <c r="M558" i="30"/>
  <c r="H579" i="30"/>
  <c r="D579" i="30"/>
  <c r="I586" i="30"/>
  <c r="E586" i="30"/>
  <c r="I614" i="30"/>
  <c r="C558" i="30"/>
  <c r="C551" i="30"/>
  <c r="L593" i="30"/>
  <c r="L621" i="30"/>
  <c r="J621" i="30"/>
  <c r="L558" i="30"/>
  <c r="H572" i="30"/>
  <c r="H70" i="30" s="1"/>
  <c r="H600" i="30"/>
  <c r="H621" i="30"/>
  <c r="F621" i="30"/>
  <c r="D621" i="30"/>
  <c r="F565" i="30"/>
  <c r="G558" i="30"/>
  <c r="E558" i="30"/>
  <c r="C614" i="30"/>
  <c r="K579" i="30"/>
  <c r="I579" i="30"/>
  <c r="G579" i="30"/>
  <c r="J586" i="30"/>
  <c r="J593" i="30"/>
  <c r="H593" i="30"/>
  <c r="F593" i="30"/>
  <c r="K593" i="30"/>
  <c r="I593" i="30"/>
  <c r="D593" i="30"/>
  <c r="C607" i="30"/>
  <c r="L607" i="30"/>
  <c r="J607" i="30"/>
  <c r="H607" i="30"/>
  <c r="F607" i="30"/>
  <c r="D607" i="30"/>
  <c r="L614" i="30"/>
  <c r="J614" i="30"/>
  <c r="H614" i="30"/>
  <c r="F614" i="30"/>
  <c r="D614" i="30"/>
  <c r="E579" i="30"/>
  <c r="L572" i="30"/>
  <c r="L70" i="30" s="1"/>
  <c r="L586" i="30"/>
  <c r="D572" i="30"/>
  <c r="D70" i="30" s="1"/>
  <c r="H586" i="30"/>
  <c r="D586" i="30"/>
  <c r="G593" i="30"/>
  <c r="E593" i="30"/>
  <c r="K558" i="30"/>
  <c r="H565" i="30"/>
  <c r="D565" i="30"/>
  <c r="L565" i="30"/>
  <c r="J572" i="30"/>
  <c r="J70" i="30" s="1"/>
  <c r="F572" i="30"/>
  <c r="F70" i="30" s="1"/>
  <c r="C586" i="30"/>
  <c r="C579" i="30"/>
  <c r="C593" i="30"/>
  <c r="D600" i="30"/>
  <c r="L600" i="30"/>
  <c r="Q607" i="30"/>
  <c r="Q75" i="30" s="1"/>
  <c r="O607" i="30"/>
  <c r="M607" i="30"/>
  <c r="K607" i="30"/>
  <c r="I607" i="30"/>
  <c r="G607" i="30"/>
  <c r="E607" i="30"/>
  <c r="N600" i="30"/>
  <c r="J600" i="30"/>
  <c r="F600" i="30"/>
  <c r="C621" i="30"/>
  <c r="C600" i="30"/>
  <c r="E600" i="30"/>
  <c r="G600" i="30"/>
  <c r="I600" i="30"/>
  <c r="K600" i="30"/>
  <c r="M600" i="30"/>
  <c r="O600" i="30"/>
  <c r="Q600" i="30"/>
  <c r="Q74" i="30" s="1"/>
  <c r="Q572" i="30"/>
  <c r="Q70" i="30" s="1"/>
  <c r="C572" i="30"/>
  <c r="C70" i="30" s="1"/>
  <c r="E572" i="30"/>
  <c r="E70" i="30" s="1"/>
  <c r="G572" i="30"/>
  <c r="G70" i="30" s="1"/>
  <c r="I572" i="30"/>
  <c r="I70" i="30" s="1"/>
  <c r="K572" i="30"/>
  <c r="K70" i="30" s="1"/>
  <c r="M572" i="30"/>
  <c r="M70" i="30" s="1"/>
  <c r="O572" i="30"/>
  <c r="O70" i="30" s="1"/>
  <c r="C565" i="30"/>
  <c r="E565" i="30"/>
  <c r="G565" i="30"/>
  <c r="I565" i="30"/>
  <c r="K565" i="30"/>
  <c r="M565" i="30"/>
  <c r="O565" i="30"/>
  <c r="Q565" i="30"/>
  <c r="Q69" i="30" s="1"/>
  <c r="G63" i="47" l="1"/>
  <c r="I63" i="47"/>
  <c r="Q63" i="47"/>
  <c r="D63" i="47"/>
  <c r="P63" i="47"/>
  <c r="F63" i="47"/>
  <c r="E63" i="47"/>
  <c r="M63" i="47"/>
  <c r="N63" i="47"/>
  <c r="L63" i="47"/>
  <c r="K63" i="47"/>
  <c r="H63" i="47"/>
  <c r="J63" i="47"/>
  <c r="C63" i="47"/>
  <c r="O63" i="47"/>
  <c r="G69" i="30"/>
  <c r="G169" i="30"/>
  <c r="M69" i="30"/>
  <c r="M169" i="30"/>
  <c r="E69" i="30"/>
  <c r="E169" i="30"/>
  <c r="M74" i="30"/>
  <c r="M174" i="30"/>
  <c r="E74" i="30"/>
  <c r="E174" i="30"/>
  <c r="J74" i="30"/>
  <c r="J174" i="30"/>
  <c r="I75" i="30"/>
  <c r="I175" i="30"/>
  <c r="Q175" i="30"/>
  <c r="C71" i="30"/>
  <c r="C171" i="30"/>
  <c r="L69" i="30"/>
  <c r="L169" i="30"/>
  <c r="E73" i="30"/>
  <c r="E173" i="30"/>
  <c r="D76" i="30"/>
  <c r="D176" i="30"/>
  <c r="L76" i="30"/>
  <c r="L176" i="30"/>
  <c r="J75" i="30"/>
  <c r="J175" i="30"/>
  <c r="I73" i="30"/>
  <c r="I173" i="30"/>
  <c r="J73" i="30"/>
  <c r="J173" i="30"/>
  <c r="K71" i="30"/>
  <c r="K171" i="30"/>
  <c r="F69" i="30"/>
  <c r="F169" i="30"/>
  <c r="H74" i="30"/>
  <c r="H174" i="30"/>
  <c r="L77" i="30"/>
  <c r="L177" i="30"/>
  <c r="I76" i="30"/>
  <c r="I176" i="30"/>
  <c r="H71" i="30"/>
  <c r="H171" i="30"/>
  <c r="I68" i="30"/>
  <c r="I168" i="30"/>
  <c r="O71" i="30"/>
  <c r="O171" i="30"/>
  <c r="G77" i="30"/>
  <c r="G177" i="30"/>
  <c r="O73" i="30"/>
  <c r="O173" i="30"/>
  <c r="J68" i="30"/>
  <c r="J168" i="30"/>
  <c r="O72" i="30"/>
  <c r="O172" i="30"/>
  <c r="P71" i="30"/>
  <c r="P171" i="30"/>
  <c r="P69" i="30"/>
  <c r="P169" i="30"/>
  <c r="N75" i="30"/>
  <c r="N175" i="30"/>
  <c r="P74" i="30"/>
  <c r="P174" i="30"/>
  <c r="E76" i="30"/>
  <c r="E176" i="30"/>
  <c r="O77" i="30"/>
  <c r="O177" i="30"/>
  <c r="N77" i="30"/>
  <c r="N177" i="30"/>
  <c r="M73" i="30"/>
  <c r="M173" i="30"/>
  <c r="O74" i="30"/>
  <c r="O174" i="30"/>
  <c r="G74" i="30"/>
  <c r="G174" i="30"/>
  <c r="F74" i="30"/>
  <c r="F174" i="30"/>
  <c r="G75" i="30"/>
  <c r="G175" i="30"/>
  <c r="O75" i="30"/>
  <c r="O175" i="30"/>
  <c r="C73" i="30"/>
  <c r="C173" i="30"/>
  <c r="K68" i="30"/>
  <c r="K168" i="30"/>
  <c r="H72" i="30"/>
  <c r="H172" i="30"/>
  <c r="E71" i="30"/>
  <c r="E171" i="30"/>
  <c r="J76" i="30"/>
  <c r="J176" i="30"/>
  <c r="H75" i="30"/>
  <c r="H175" i="30"/>
  <c r="D73" i="30"/>
  <c r="D173" i="30"/>
  <c r="H73" i="30"/>
  <c r="H173" i="30"/>
  <c r="I71" i="30"/>
  <c r="I171" i="30"/>
  <c r="G68" i="30"/>
  <c r="G168" i="30"/>
  <c r="H77" i="30"/>
  <c r="H177" i="30"/>
  <c r="J77" i="30"/>
  <c r="J177" i="30"/>
  <c r="C68" i="30"/>
  <c r="C168" i="30"/>
  <c r="D71" i="30"/>
  <c r="D171" i="30"/>
  <c r="P72" i="30"/>
  <c r="P172" i="30"/>
  <c r="O68" i="30"/>
  <c r="O168" i="30"/>
  <c r="H68" i="30"/>
  <c r="H168" i="30"/>
  <c r="F72" i="30"/>
  <c r="F172" i="30"/>
  <c r="Q172" i="30"/>
  <c r="P73" i="30"/>
  <c r="P173" i="30"/>
  <c r="Q173" i="30"/>
  <c r="P76" i="30"/>
  <c r="P176" i="30"/>
  <c r="K77" i="30"/>
  <c r="K177" i="30"/>
  <c r="E77" i="30"/>
  <c r="E177" i="30"/>
  <c r="Q77" i="30"/>
  <c r="Q177" i="30"/>
  <c r="O69" i="30"/>
  <c r="O169" i="30"/>
  <c r="Q174" i="30"/>
  <c r="I74" i="30"/>
  <c r="I174" i="30"/>
  <c r="C77" i="30"/>
  <c r="C177" i="30"/>
  <c r="E75" i="30"/>
  <c r="E175" i="30"/>
  <c r="M75" i="30"/>
  <c r="M175" i="30"/>
  <c r="D74" i="30"/>
  <c r="D174" i="30"/>
  <c r="H69" i="30"/>
  <c r="H169" i="30"/>
  <c r="D72" i="30"/>
  <c r="D172" i="30"/>
  <c r="H76" i="30"/>
  <c r="H176" i="30"/>
  <c r="F75" i="30"/>
  <c r="F175" i="30"/>
  <c r="C75" i="30"/>
  <c r="C175" i="30"/>
  <c r="F73" i="30"/>
  <c r="F173" i="30"/>
  <c r="G71" i="30"/>
  <c r="G171" i="30"/>
  <c r="E68" i="30"/>
  <c r="E168" i="30"/>
  <c r="F77" i="30"/>
  <c r="F177" i="30"/>
  <c r="L68" i="30"/>
  <c r="L168" i="30"/>
  <c r="C67" i="30"/>
  <c r="C167" i="30"/>
  <c r="I72" i="30"/>
  <c r="I172" i="30"/>
  <c r="Q168" i="30"/>
  <c r="P75" i="30"/>
  <c r="P175" i="30"/>
  <c r="J71" i="30"/>
  <c r="J171" i="30"/>
  <c r="F71" i="30"/>
  <c r="F171" i="30"/>
  <c r="D68" i="30"/>
  <c r="D168" i="30"/>
  <c r="J69" i="30"/>
  <c r="J169" i="30"/>
  <c r="M76" i="30"/>
  <c r="M176" i="30"/>
  <c r="Q171" i="30"/>
  <c r="N72" i="30"/>
  <c r="N172" i="30"/>
  <c r="N69" i="30"/>
  <c r="N169" i="30"/>
  <c r="K76" i="30"/>
  <c r="K176" i="30"/>
  <c r="Q176" i="30"/>
  <c r="P77" i="30"/>
  <c r="P177" i="30"/>
  <c r="P68" i="30"/>
  <c r="P168" i="30"/>
  <c r="Q169" i="30"/>
  <c r="I69" i="30"/>
  <c r="I169" i="30"/>
  <c r="K69" i="30"/>
  <c r="K169" i="30"/>
  <c r="C69" i="30"/>
  <c r="C169" i="30"/>
  <c r="K74" i="30"/>
  <c r="K174" i="30"/>
  <c r="C74" i="30"/>
  <c r="C174" i="30"/>
  <c r="N74" i="30"/>
  <c r="N174" i="30"/>
  <c r="K75" i="30"/>
  <c r="K175" i="30"/>
  <c r="L74" i="30"/>
  <c r="L174" i="30"/>
  <c r="C72" i="30"/>
  <c r="C172" i="30"/>
  <c r="D69" i="30"/>
  <c r="D169" i="30"/>
  <c r="G73" i="30"/>
  <c r="G173" i="30"/>
  <c r="L72" i="30"/>
  <c r="L172" i="30"/>
  <c r="F76" i="30"/>
  <c r="F176" i="30"/>
  <c r="D75" i="30"/>
  <c r="D175" i="30"/>
  <c r="L75" i="30"/>
  <c r="L175" i="30"/>
  <c r="K73" i="30"/>
  <c r="K173" i="30"/>
  <c r="J72" i="30"/>
  <c r="J172" i="30"/>
  <c r="C76" i="30"/>
  <c r="C176" i="30"/>
  <c r="D77" i="30"/>
  <c r="D177" i="30"/>
  <c r="L73" i="30"/>
  <c r="L173" i="30"/>
  <c r="E72" i="30"/>
  <c r="E172" i="30"/>
  <c r="M68" i="30"/>
  <c r="M168" i="30"/>
  <c r="N76" i="30"/>
  <c r="N176" i="30"/>
  <c r="K72" i="30"/>
  <c r="K172" i="30"/>
  <c r="G72" i="30"/>
  <c r="G172" i="30"/>
  <c r="N73" i="30"/>
  <c r="N173" i="30"/>
  <c r="N68" i="30"/>
  <c r="N168" i="30"/>
  <c r="L71" i="30"/>
  <c r="L171" i="30"/>
  <c r="M71" i="30"/>
  <c r="M171" i="30"/>
  <c r="M72" i="30"/>
  <c r="M172" i="30"/>
  <c r="F68" i="30"/>
  <c r="F168" i="30"/>
  <c r="G76" i="30"/>
  <c r="G176" i="30"/>
  <c r="O76" i="30"/>
  <c r="O176" i="30"/>
  <c r="I77" i="30"/>
  <c r="I177" i="30"/>
  <c r="M77" i="30"/>
  <c r="M177" i="30"/>
  <c r="N71" i="30"/>
  <c r="N171" i="30"/>
  <c r="D168" i="47"/>
  <c r="E168" i="47"/>
  <c r="F168" i="47"/>
  <c r="G168" i="47"/>
  <c r="H168" i="47"/>
  <c r="I168" i="47"/>
  <c r="J168" i="47"/>
  <c r="K168" i="47"/>
  <c r="L168" i="47"/>
  <c r="M168" i="47"/>
  <c r="N168" i="47"/>
  <c r="O168" i="47"/>
  <c r="P168" i="47"/>
  <c r="Q168" i="47"/>
  <c r="D169" i="47"/>
  <c r="E169" i="47"/>
  <c r="F169" i="47"/>
  <c r="G169" i="47"/>
  <c r="H169" i="47"/>
  <c r="I169" i="47"/>
  <c r="J169" i="47"/>
  <c r="K169" i="47"/>
  <c r="L169" i="47"/>
  <c r="M169" i="47"/>
  <c r="N169" i="47"/>
  <c r="O169" i="47"/>
  <c r="P169" i="47"/>
  <c r="Q169" i="47"/>
  <c r="D170" i="47"/>
  <c r="E170" i="47"/>
  <c r="F170" i="47"/>
  <c r="G170" i="47"/>
  <c r="H170" i="47"/>
  <c r="I170" i="47"/>
  <c r="J170" i="47"/>
  <c r="K170" i="47"/>
  <c r="L170" i="47"/>
  <c r="M170" i="47"/>
  <c r="N170" i="47"/>
  <c r="O170" i="47"/>
  <c r="P170" i="47"/>
  <c r="Q170" i="47"/>
  <c r="D171" i="47"/>
  <c r="E171" i="47"/>
  <c r="F171" i="47"/>
  <c r="G171" i="47"/>
  <c r="H171" i="47"/>
  <c r="I171" i="47"/>
  <c r="J171" i="47"/>
  <c r="K171" i="47"/>
  <c r="L171" i="47"/>
  <c r="M171" i="47"/>
  <c r="N171" i="47"/>
  <c r="O171" i="47"/>
  <c r="P171" i="47"/>
  <c r="Q171" i="47"/>
  <c r="D172" i="47"/>
  <c r="E172" i="47"/>
  <c r="F172" i="47"/>
  <c r="G172" i="47"/>
  <c r="H172" i="47"/>
  <c r="I172" i="47"/>
  <c r="J172" i="47"/>
  <c r="K172" i="47"/>
  <c r="L172" i="47"/>
  <c r="M172" i="47"/>
  <c r="N172" i="47"/>
  <c r="O172" i="47"/>
  <c r="P172" i="47"/>
  <c r="Q172" i="47"/>
  <c r="D167" i="47"/>
  <c r="E167" i="47"/>
  <c r="F167" i="47"/>
  <c r="G167" i="47"/>
  <c r="H167" i="47"/>
  <c r="I167" i="47"/>
  <c r="J167" i="47"/>
  <c r="K167" i="47"/>
  <c r="L167" i="47"/>
  <c r="M167" i="47"/>
  <c r="N167" i="47"/>
  <c r="O167" i="47"/>
  <c r="P167" i="47"/>
  <c r="Q167" i="47"/>
  <c r="D140" i="47"/>
  <c r="E140" i="47"/>
  <c r="F140" i="47"/>
  <c r="G140" i="47"/>
  <c r="H140" i="47"/>
  <c r="I140" i="47"/>
  <c r="J140" i="47"/>
  <c r="K140" i="47"/>
  <c r="L140" i="47"/>
  <c r="M140" i="47"/>
  <c r="N140" i="47"/>
  <c r="O140" i="47"/>
  <c r="P140" i="47"/>
  <c r="Q140" i="47"/>
  <c r="D141" i="47"/>
  <c r="E141" i="47"/>
  <c r="F141" i="47"/>
  <c r="G141" i="47"/>
  <c r="H141" i="47"/>
  <c r="I141" i="47"/>
  <c r="J141" i="47"/>
  <c r="K141" i="47"/>
  <c r="L141" i="47"/>
  <c r="M141" i="47"/>
  <c r="N141" i="47"/>
  <c r="O141" i="47"/>
  <c r="P141" i="47"/>
  <c r="Q141" i="47"/>
  <c r="D142" i="47"/>
  <c r="E142" i="47"/>
  <c r="F142" i="47"/>
  <c r="G142" i="47"/>
  <c r="H142" i="47"/>
  <c r="I142" i="47"/>
  <c r="J142" i="47"/>
  <c r="K142" i="47"/>
  <c r="L142" i="47"/>
  <c r="M142" i="47"/>
  <c r="N142" i="47"/>
  <c r="O142" i="47"/>
  <c r="P142" i="47"/>
  <c r="Q142" i="47"/>
  <c r="D143" i="47"/>
  <c r="E143" i="47"/>
  <c r="F143" i="47"/>
  <c r="G143" i="47"/>
  <c r="H143" i="47"/>
  <c r="I143" i="47"/>
  <c r="J143" i="47"/>
  <c r="K143" i="47"/>
  <c r="L143" i="47"/>
  <c r="M143" i="47"/>
  <c r="N143" i="47"/>
  <c r="O143" i="47"/>
  <c r="P143" i="47"/>
  <c r="Q143" i="47"/>
  <c r="D144" i="47"/>
  <c r="E144" i="47"/>
  <c r="F144" i="47"/>
  <c r="G144" i="47"/>
  <c r="H144" i="47"/>
  <c r="I144" i="47"/>
  <c r="J144" i="47"/>
  <c r="K144" i="47"/>
  <c r="L144" i="47"/>
  <c r="M144" i="47"/>
  <c r="N144" i="47"/>
  <c r="O144" i="47"/>
  <c r="P144" i="47"/>
  <c r="D139" i="47"/>
  <c r="E139" i="47"/>
  <c r="F139" i="47"/>
  <c r="G139" i="47"/>
  <c r="H139" i="47"/>
  <c r="I139" i="47"/>
  <c r="J139" i="47"/>
  <c r="K139" i="47"/>
  <c r="L139" i="47"/>
  <c r="M139" i="47"/>
  <c r="N139" i="47"/>
  <c r="O139" i="47"/>
  <c r="P139" i="47"/>
  <c r="Q139" i="47"/>
  <c r="D147" i="47"/>
  <c r="E147" i="47"/>
  <c r="F147" i="47"/>
  <c r="G147" i="47"/>
  <c r="H147" i="47"/>
  <c r="I147" i="47"/>
  <c r="J147" i="47"/>
  <c r="K147" i="47"/>
  <c r="L147" i="47"/>
  <c r="M147" i="47"/>
  <c r="N147" i="47"/>
  <c r="O147" i="47"/>
  <c r="P147" i="47"/>
  <c r="Q147" i="47"/>
  <c r="D148" i="47"/>
  <c r="E148" i="47"/>
  <c r="F148" i="47"/>
  <c r="G148" i="47"/>
  <c r="H148" i="47"/>
  <c r="I148" i="47"/>
  <c r="J148" i="47"/>
  <c r="K148" i="47"/>
  <c r="L148" i="47"/>
  <c r="M148" i="47"/>
  <c r="N148" i="47"/>
  <c r="O148" i="47"/>
  <c r="P148" i="47"/>
  <c r="Q148" i="47"/>
  <c r="D149" i="47"/>
  <c r="E149" i="47"/>
  <c r="F149" i="47"/>
  <c r="G149" i="47"/>
  <c r="H149" i="47"/>
  <c r="I149" i="47"/>
  <c r="J149" i="47"/>
  <c r="K149" i="47"/>
  <c r="L149" i="47"/>
  <c r="M149" i="47"/>
  <c r="N149" i="47"/>
  <c r="O149" i="47"/>
  <c r="P149" i="47"/>
  <c r="Q149" i="47"/>
  <c r="D150" i="47"/>
  <c r="E150" i="47"/>
  <c r="F150" i="47"/>
  <c r="G150" i="47"/>
  <c r="H150" i="47"/>
  <c r="I150" i="47"/>
  <c r="J150" i="47"/>
  <c r="K150" i="47"/>
  <c r="L150" i="47"/>
  <c r="M150" i="47"/>
  <c r="N150" i="47"/>
  <c r="O150" i="47"/>
  <c r="P150" i="47"/>
  <c r="D151" i="47"/>
  <c r="E151" i="47"/>
  <c r="F151" i="47"/>
  <c r="G151" i="47"/>
  <c r="H151" i="47"/>
  <c r="I151" i="47"/>
  <c r="J151" i="47"/>
  <c r="K151" i="47"/>
  <c r="L151" i="47"/>
  <c r="M151" i="47"/>
  <c r="N151" i="47"/>
  <c r="O151" i="47"/>
  <c r="P151" i="47"/>
  <c r="D146" i="47"/>
  <c r="E146" i="47"/>
  <c r="F146" i="47"/>
  <c r="G146" i="47"/>
  <c r="H146" i="47"/>
  <c r="I146" i="47"/>
  <c r="J146" i="47"/>
  <c r="K146" i="47"/>
  <c r="L146" i="47"/>
  <c r="M146" i="47"/>
  <c r="N146" i="47"/>
  <c r="O146" i="47"/>
  <c r="P146" i="47"/>
  <c r="Q146" i="47"/>
  <c r="P326" i="47"/>
  <c r="O326" i="47"/>
  <c r="N326" i="47"/>
  <c r="M326" i="47"/>
  <c r="L326" i="47"/>
  <c r="K326" i="47"/>
  <c r="J326" i="47"/>
  <c r="I326" i="47"/>
  <c r="H326" i="47"/>
  <c r="G326" i="47"/>
  <c r="F326" i="47"/>
  <c r="E326" i="47"/>
  <c r="D326" i="47"/>
  <c r="Q325" i="47"/>
  <c r="P325" i="47"/>
  <c r="O325" i="47"/>
  <c r="N325" i="47"/>
  <c r="M325" i="47"/>
  <c r="L325" i="47"/>
  <c r="K325" i="47"/>
  <c r="J325" i="47"/>
  <c r="I325" i="47"/>
  <c r="H325" i="47"/>
  <c r="G325" i="47"/>
  <c r="F325" i="47"/>
  <c r="E325" i="47"/>
  <c r="D325" i="47"/>
  <c r="Q324" i="47"/>
  <c r="P324" i="47"/>
  <c r="O324" i="47"/>
  <c r="N324" i="47"/>
  <c r="M324" i="47"/>
  <c r="L324" i="47"/>
  <c r="K324" i="47"/>
  <c r="J324" i="47"/>
  <c r="I324" i="47"/>
  <c r="H324" i="47"/>
  <c r="G324" i="47"/>
  <c r="F324" i="47"/>
  <c r="E324" i="47"/>
  <c r="D324" i="47"/>
  <c r="Q323" i="47"/>
  <c r="P323" i="47"/>
  <c r="O323" i="47"/>
  <c r="N323" i="47"/>
  <c r="M323" i="47"/>
  <c r="L323" i="47"/>
  <c r="K323" i="47"/>
  <c r="J323" i="47"/>
  <c r="I323" i="47"/>
  <c r="H323" i="47"/>
  <c r="G323" i="47"/>
  <c r="F323" i="47"/>
  <c r="E323" i="47"/>
  <c r="D323" i="47"/>
  <c r="Q322" i="47"/>
  <c r="P322" i="47"/>
  <c r="O322" i="47"/>
  <c r="N322" i="47"/>
  <c r="M322" i="47"/>
  <c r="L322" i="47"/>
  <c r="K322" i="47"/>
  <c r="J322" i="47"/>
  <c r="I322" i="47"/>
  <c r="H322" i="47"/>
  <c r="G322" i="47"/>
  <c r="F322" i="47"/>
  <c r="E322" i="47"/>
  <c r="D322" i="47"/>
  <c r="Q321" i="47"/>
  <c r="P321" i="47"/>
  <c r="O321" i="47"/>
  <c r="N321" i="47"/>
  <c r="M321" i="47"/>
  <c r="L321" i="47"/>
  <c r="K321" i="47"/>
  <c r="J321" i="47"/>
  <c r="I321" i="47"/>
  <c r="H321" i="47"/>
  <c r="G321" i="47"/>
  <c r="F321" i="47"/>
  <c r="E321" i="47"/>
  <c r="D321" i="47"/>
  <c r="Q207" i="47"/>
  <c r="P207" i="47"/>
  <c r="O207" i="47"/>
  <c r="N207" i="47"/>
  <c r="M207" i="47"/>
  <c r="L207" i="47"/>
  <c r="K207" i="47"/>
  <c r="J207" i="47"/>
  <c r="I207" i="47"/>
  <c r="H207" i="47"/>
  <c r="G207" i="47"/>
  <c r="F207" i="47"/>
  <c r="E207" i="47"/>
  <c r="D207" i="47"/>
  <c r="Q206" i="47"/>
  <c r="P206" i="47"/>
  <c r="O206" i="47"/>
  <c r="N206" i="47"/>
  <c r="M206" i="47"/>
  <c r="L206" i="47"/>
  <c r="K206" i="47"/>
  <c r="J206" i="47"/>
  <c r="I206" i="47"/>
  <c r="H206" i="47"/>
  <c r="G206" i="47"/>
  <c r="F206" i="47"/>
  <c r="E206" i="47"/>
  <c r="D206" i="47"/>
  <c r="Q205" i="47"/>
  <c r="P205" i="47"/>
  <c r="O205" i="47"/>
  <c r="N205" i="47"/>
  <c r="M205" i="47"/>
  <c r="L205" i="47"/>
  <c r="K205" i="47"/>
  <c r="J205" i="47"/>
  <c r="I205" i="47"/>
  <c r="H205" i="47"/>
  <c r="G205" i="47"/>
  <c r="F205" i="47"/>
  <c r="E205" i="47"/>
  <c r="D205" i="47"/>
  <c r="Q204" i="47"/>
  <c r="P204" i="47"/>
  <c r="O204" i="47"/>
  <c r="N204" i="47"/>
  <c r="M204" i="47"/>
  <c r="L204" i="47"/>
  <c r="K204" i="47"/>
  <c r="J204" i="47"/>
  <c r="I204" i="47"/>
  <c r="H204" i="47"/>
  <c r="G204" i="47"/>
  <c r="F204" i="47"/>
  <c r="E204" i="47"/>
  <c r="D204" i="47"/>
  <c r="Q203" i="47"/>
  <c r="P203" i="47"/>
  <c r="O203" i="47"/>
  <c r="N203" i="47"/>
  <c r="M203" i="47"/>
  <c r="L203" i="47"/>
  <c r="K203" i="47"/>
  <c r="J203" i="47"/>
  <c r="I203" i="47"/>
  <c r="H203" i="47"/>
  <c r="G203" i="47"/>
  <c r="F203" i="47"/>
  <c r="E203" i="47"/>
  <c r="D203" i="47"/>
  <c r="Q202" i="47"/>
  <c r="P202" i="47"/>
  <c r="O202" i="47"/>
  <c r="N202" i="47"/>
  <c r="M202" i="47"/>
  <c r="L202" i="47"/>
  <c r="K202" i="47"/>
  <c r="J202" i="47"/>
  <c r="I202" i="47"/>
  <c r="H202" i="47"/>
  <c r="G202" i="47"/>
  <c r="F202" i="47"/>
  <c r="E202" i="47"/>
  <c r="D202" i="47"/>
  <c r="Q200" i="47"/>
  <c r="P200" i="47"/>
  <c r="O200" i="47"/>
  <c r="N200" i="47"/>
  <c r="M200" i="47"/>
  <c r="L200" i="47"/>
  <c r="K200" i="47"/>
  <c r="J200" i="47"/>
  <c r="I200" i="47"/>
  <c r="H200" i="47"/>
  <c r="G200" i="47"/>
  <c r="F200" i="47"/>
  <c r="E200" i="47"/>
  <c r="D200" i="47"/>
  <c r="Q199" i="47"/>
  <c r="P199" i="47"/>
  <c r="O199" i="47"/>
  <c r="N199" i="47"/>
  <c r="M199" i="47"/>
  <c r="L199" i="47"/>
  <c r="K199" i="47"/>
  <c r="J199" i="47"/>
  <c r="I199" i="47"/>
  <c r="H199" i="47"/>
  <c r="G199" i="47"/>
  <c r="F199" i="47"/>
  <c r="E199" i="47"/>
  <c r="D199" i="47"/>
  <c r="Q198" i="47"/>
  <c r="P198" i="47"/>
  <c r="O198" i="47"/>
  <c r="N198" i="47"/>
  <c r="M198" i="47"/>
  <c r="L198" i="47"/>
  <c r="K198" i="47"/>
  <c r="J198" i="47"/>
  <c r="I198" i="47"/>
  <c r="H198" i="47"/>
  <c r="G198" i="47"/>
  <c r="F198" i="47"/>
  <c r="E198" i="47"/>
  <c r="D198" i="47"/>
  <c r="Q197" i="47"/>
  <c r="P197" i="47"/>
  <c r="O197" i="47"/>
  <c r="N197" i="47"/>
  <c r="M197" i="47"/>
  <c r="L197" i="47"/>
  <c r="K197" i="47"/>
  <c r="J197" i="47"/>
  <c r="I197" i="47"/>
  <c r="H197" i="47"/>
  <c r="G197" i="47"/>
  <c r="F197" i="47"/>
  <c r="E197" i="47"/>
  <c r="D197" i="47"/>
  <c r="Q196" i="47"/>
  <c r="P196" i="47"/>
  <c r="O196" i="47"/>
  <c r="N196" i="47"/>
  <c r="M196" i="47"/>
  <c r="L196" i="47"/>
  <c r="K196" i="47"/>
  <c r="J196" i="47"/>
  <c r="I196" i="47"/>
  <c r="H196" i="47"/>
  <c r="G196" i="47"/>
  <c r="F196" i="47"/>
  <c r="E196" i="47"/>
  <c r="D196" i="47"/>
  <c r="Q195" i="47"/>
  <c r="P195" i="47"/>
  <c r="O195" i="47"/>
  <c r="N195" i="47"/>
  <c r="M195" i="47"/>
  <c r="L195" i="47"/>
  <c r="K195" i="47"/>
  <c r="J195" i="47"/>
  <c r="I195" i="47"/>
  <c r="H195" i="47"/>
  <c r="G195" i="47"/>
  <c r="F195" i="47"/>
  <c r="E195" i="47"/>
  <c r="D195" i="47"/>
  <c r="Q193" i="47"/>
  <c r="P193" i="47"/>
  <c r="O193" i="47"/>
  <c r="N193" i="47"/>
  <c r="M193" i="47"/>
  <c r="L193" i="47"/>
  <c r="K193" i="47"/>
  <c r="J193" i="47"/>
  <c r="I193" i="47"/>
  <c r="H193" i="47"/>
  <c r="G193" i="47"/>
  <c r="F193" i="47"/>
  <c r="E193" i="47"/>
  <c r="D193" i="47"/>
  <c r="Q192" i="47"/>
  <c r="P192" i="47"/>
  <c r="O192" i="47"/>
  <c r="N192" i="47"/>
  <c r="M192" i="47"/>
  <c r="L192" i="47"/>
  <c r="K192" i="47"/>
  <c r="J192" i="47"/>
  <c r="I192" i="47"/>
  <c r="H192" i="47"/>
  <c r="G192" i="47"/>
  <c r="F192" i="47"/>
  <c r="E192" i="47"/>
  <c r="D192" i="47"/>
  <c r="Q191" i="47"/>
  <c r="P191" i="47"/>
  <c r="O191" i="47"/>
  <c r="N191" i="47"/>
  <c r="M191" i="47"/>
  <c r="L191" i="47"/>
  <c r="K191" i="47"/>
  <c r="J191" i="47"/>
  <c r="I191" i="47"/>
  <c r="H191" i="47"/>
  <c r="G191" i="47"/>
  <c r="F191" i="47"/>
  <c r="E191" i="47"/>
  <c r="D191" i="47"/>
  <c r="Q190" i="47"/>
  <c r="P190" i="47"/>
  <c r="O190" i="47"/>
  <c r="N190" i="47"/>
  <c r="M190" i="47"/>
  <c r="L190" i="47"/>
  <c r="K190" i="47"/>
  <c r="J190" i="47"/>
  <c r="I190" i="47"/>
  <c r="H190" i="47"/>
  <c r="G190" i="47"/>
  <c r="F190" i="47"/>
  <c r="E190" i="47"/>
  <c r="D190" i="47"/>
  <c r="Q189" i="47"/>
  <c r="P189" i="47"/>
  <c r="O189" i="47"/>
  <c r="N189" i="47"/>
  <c r="M189" i="47"/>
  <c r="L189" i="47"/>
  <c r="K189" i="47"/>
  <c r="J189" i="47"/>
  <c r="I189" i="47"/>
  <c r="H189" i="47"/>
  <c r="G189" i="47"/>
  <c r="F189" i="47"/>
  <c r="E189" i="47"/>
  <c r="D189" i="47"/>
  <c r="Q188" i="47"/>
  <c r="P188" i="47"/>
  <c r="O188" i="47"/>
  <c r="N188" i="47"/>
  <c r="M188" i="47"/>
  <c r="L188" i="47"/>
  <c r="K188" i="47"/>
  <c r="J188" i="47"/>
  <c r="I188" i="47"/>
  <c r="H188" i="47"/>
  <c r="G188" i="47"/>
  <c r="F188" i="47"/>
  <c r="E188" i="47"/>
  <c r="D188" i="47"/>
  <c r="Q186" i="47"/>
  <c r="P186" i="47"/>
  <c r="O186" i="47"/>
  <c r="N186" i="47"/>
  <c r="M186" i="47"/>
  <c r="L186" i="47"/>
  <c r="K186" i="47"/>
  <c r="J186" i="47"/>
  <c r="I186" i="47"/>
  <c r="H186" i="47"/>
  <c r="G186" i="47"/>
  <c r="F186" i="47"/>
  <c r="E186" i="47"/>
  <c r="D186" i="47"/>
  <c r="Q185" i="47"/>
  <c r="P185" i="47"/>
  <c r="O185" i="47"/>
  <c r="N185" i="47"/>
  <c r="M185" i="47"/>
  <c r="L185" i="47"/>
  <c r="K185" i="47"/>
  <c r="J185" i="47"/>
  <c r="I185" i="47"/>
  <c r="H185" i="47"/>
  <c r="G185" i="47"/>
  <c r="F185" i="47"/>
  <c r="E185" i="47"/>
  <c r="D185" i="47"/>
  <c r="Q184" i="47"/>
  <c r="P184" i="47"/>
  <c r="O184" i="47"/>
  <c r="N184" i="47"/>
  <c r="M184" i="47"/>
  <c r="L184" i="47"/>
  <c r="K184" i="47"/>
  <c r="J184" i="47"/>
  <c r="I184" i="47"/>
  <c r="H184" i="47"/>
  <c r="G184" i="47"/>
  <c r="F184" i="47"/>
  <c r="E184" i="47"/>
  <c r="D184" i="47"/>
  <c r="Q183" i="47"/>
  <c r="P183" i="47"/>
  <c r="O183" i="47"/>
  <c r="N183" i="47"/>
  <c r="M183" i="47"/>
  <c r="L183" i="47"/>
  <c r="K183" i="47"/>
  <c r="J183" i="47"/>
  <c r="I183" i="47"/>
  <c r="H183" i="47"/>
  <c r="G183" i="47"/>
  <c r="F183" i="47"/>
  <c r="E183" i="47"/>
  <c r="D183" i="47"/>
  <c r="Q182" i="47"/>
  <c r="P182" i="47"/>
  <c r="O182" i="47"/>
  <c r="N182" i="47"/>
  <c r="M182" i="47"/>
  <c r="L182" i="47"/>
  <c r="K182" i="47"/>
  <c r="J182" i="47"/>
  <c r="I182" i="47"/>
  <c r="H182" i="47"/>
  <c r="G182" i="47"/>
  <c r="F182" i="47"/>
  <c r="E182" i="47"/>
  <c r="D182" i="47"/>
  <c r="Q181" i="47"/>
  <c r="P181" i="47"/>
  <c r="O181" i="47"/>
  <c r="N181" i="47"/>
  <c r="M181" i="47"/>
  <c r="L181" i="47"/>
  <c r="K181" i="47"/>
  <c r="J181" i="47"/>
  <c r="I181" i="47"/>
  <c r="H181" i="47"/>
  <c r="G181" i="47"/>
  <c r="F181" i="47"/>
  <c r="E181" i="47"/>
  <c r="D181" i="47"/>
  <c r="P165" i="47"/>
  <c r="O165" i="47"/>
  <c r="N165" i="47"/>
  <c r="M165" i="47"/>
  <c r="L165" i="47"/>
  <c r="K165" i="47"/>
  <c r="J165" i="47"/>
  <c r="I165" i="47"/>
  <c r="H165" i="47"/>
  <c r="G165" i="47"/>
  <c r="F165" i="47"/>
  <c r="E165" i="47"/>
  <c r="D165" i="47"/>
  <c r="Q164" i="47"/>
  <c r="P164" i="47"/>
  <c r="O164" i="47"/>
  <c r="N164" i="47"/>
  <c r="M164" i="47"/>
  <c r="L164" i="47"/>
  <c r="K164" i="47"/>
  <c r="J164" i="47"/>
  <c r="I164" i="47"/>
  <c r="H164" i="47"/>
  <c r="G164" i="47"/>
  <c r="F164" i="47"/>
  <c r="E164" i="47"/>
  <c r="D164" i="47"/>
  <c r="Q163" i="47"/>
  <c r="P163" i="47"/>
  <c r="O163" i="47"/>
  <c r="N163" i="47"/>
  <c r="M163" i="47"/>
  <c r="L163" i="47"/>
  <c r="K163" i="47"/>
  <c r="J163" i="47"/>
  <c r="I163" i="47"/>
  <c r="H163" i="47"/>
  <c r="G163" i="47"/>
  <c r="F163" i="47"/>
  <c r="E163" i="47"/>
  <c r="D163" i="47"/>
  <c r="Q162" i="47"/>
  <c r="P162" i="47"/>
  <c r="O162" i="47"/>
  <c r="N162" i="47"/>
  <c r="M162" i="47"/>
  <c r="L162" i="47"/>
  <c r="K162" i="47"/>
  <c r="J162" i="47"/>
  <c r="I162" i="47"/>
  <c r="H162" i="47"/>
  <c r="G162" i="47"/>
  <c r="F162" i="47"/>
  <c r="E162" i="47"/>
  <c r="D162" i="47"/>
  <c r="Q161" i="47"/>
  <c r="P161" i="47"/>
  <c r="O161" i="47"/>
  <c r="N161" i="47"/>
  <c r="M161" i="47"/>
  <c r="L161" i="47"/>
  <c r="K161" i="47"/>
  <c r="J161" i="47"/>
  <c r="I161" i="47"/>
  <c r="H161" i="47"/>
  <c r="G161" i="47"/>
  <c r="F161" i="47"/>
  <c r="E161" i="47"/>
  <c r="D161" i="47"/>
  <c r="Q160" i="47"/>
  <c r="P160" i="47"/>
  <c r="O160" i="47"/>
  <c r="N160" i="47"/>
  <c r="M160" i="47"/>
  <c r="L160" i="47"/>
  <c r="K160" i="47"/>
  <c r="J160" i="47"/>
  <c r="I160" i="47"/>
  <c r="H160" i="47"/>
  <c r="G160" i="47"/>
  <c r="F160" i="47"/>
  <c r="E160" i="47"/>
  <c r="D160" i="47"/>
  <c r="P158" i="47"/>
  <c r="O158" i="47"/>
  <c r="N158" i="47"/>
  <c r="M158" i="47"/>
  <c r="L158" i="47"/>
  <c r="K158" i="47"/>
  <c r="J158" i="47"/>
  <c r="I158" i="47"/>
  <c r="H158" i="47"/>
  <c r="G158" i="47"/>
  <c r="F158" i="47"/>
  <c r="E158" i="47"/>
  <c r="D158" i="47"/>
  <c r="Q157" i="47"/>
  <c r="P157" i="47"/>
  <c r="O157" i="47"/>
  <c r="N157" i="47"/>
  <c r="M157" i="47"/>
  <c r="L157" i="47"/>
  <c r="K157" i="47"/>
  <c r="J157" i="47"/>
  <c r="I157" i="47"/>
  <c r="H157" i="47"/>
  <c r="G157" i="47"/>
  <c r="F157" i="47"/>
  <c r="E157" i="47"/>
  <c r="D157" i="47"/>
  <c r="Q156" i="47"/>
  <c r="P156" i="47"/>
  <c r="O156" i="47"/>
  <c r="N156" i="47"/>
  <c r="M156" i="47"/>
  <c r="L156" i="47"/>
  <c r="K156" i="47"/>
  <c r="J156" i="47"/>
  <c r="I156" i="47"/>
  <c r="H156" i="47"/>
  <c r="G156" i="47"/>
  <c r="F156" i="47"/>
  <c r="E156" i="47"/>
  <c r="D156" i="47"/>
  <c r="P155" i="47"/>
  <c r="O155" i="47"/>
  <c r="N155" i="47"/>
  <c r="M155" i="47"/>
  <c r="L155" i="47"/>
  <c r="K155" i="47"/>
  <c r="J155" i="47"/>
  <c r="I155" i="47"/>
  <c r="H155" i="47"/>
  <c r="G155" i="47"/>
  <c r="F155" i="47"/>
  <c r="E155" i="47"/>
  <c r="D155" i="47"/>
  <c r="P154" i="47"/>
  <c r="O154" i="47"/>
  <c r="N154" i="47"/>
  <c r="M154" i="47"/>
  <c r="L154" i="47"/>
  <c r="K154" i="47"/>
  <c r="J154" i="47"/>
  <c r="I154" i="47"/>
  <c r="H154" i="47"/>
  <c r="G154" i="47"/>
  <c r="F154" i="47"/>
  <c r="E154" i="47"/>
  <c r="D154" i="47"/>
  <c r="P153" i="47"/>
  <c r="O153" i="47"/>
  <c r="N153" i="47"/>
  <c r="M153" i="47"/>
  <c r="L153" i="47"/>
  <c r="K153" i="47"/>
  <c r="J153" i="47"/>
  <c r="I153" i="47"/>
  <c r="H153" i="47"/>
  <c r="G153" i="47"/>
  <c r="F153" i="47"/>
  <c r="E153" i="47"/>
  <c r="D153" i="47"/>
  <c r="L14" i="47"/>
  <c r="K14" i="47"/>
  <c r="J14" i="47"/>
  <c r="I14" i="47"/>
  <c r="H14" i="47"/>
  <c r="G14" i="47"/>
  <c r="F14" i="47"/>
  <c r="E14" i="47"/>
  <c r="D14" i="47"/>
  <c r="D2" i="47"/>
  <c r="B2" i="47"/>
  <c r="Q152" i="47" l="1"/>
  <c r="Q16" i="47" s="1"/>
  <c r="D229" i="47"/>
  <c r="D28" i="47" s="1"/>
  <c r="H229" i="47"/>
  <c r="H28" i="47" s="1"/>
  <c r="L229" i="47"/>
  <c r="L28" i="47" s="1"/>
  <c r="P229" i="47"/>
  <c r="P28" i="47" s="1"/>
  <c r="F229" i="47"/>
  <c r="F28" i="47" s="1"/>
  <c r="J229" i="47"/>
  <c r="J28" i="47" s="1"/>
  <c r="E229" i="47"/>
  <c r="E28" i="47" s="1"/>
  <c r="I229" i="47"/>
  <c r="I28" i="47" s="1"/>
  <c r="M229" i="47"/>
  <c r="M28" i="47" s="1"/>
  <c r="Q229" i="47"/>
  <c r="Q28" i="47" s="1"/>
  <c r="N229" i="47"/>
  <c r="N28" i="47" s="1"/>
  <c r="G229" i="47"/>
  <c r="G28" i="47" s="1"/>
  <c r="K229" i="47"/>
  <c r="K28" i="47" s="1"/>
  <c r="O229" i="47"/>
  <c r="O28" i="47" s="1"/>
  <c r="M152" i="47"/>
  <c r="M16" i="47" s="1"/>
  <c r="P152" i="47"/>
  <c r="P16" i="47" s="1"/>
  <c r="H152" i="47"/>
  <c r="H16" i="47" s="1"/>
  <c r="O152" i="47"/>
  <c r="O16" i="47" s="1"/>
  <c r="N152" i="47"/>
  <c r="N16" i="47" s="1"/>
  <c r="D152" i="47"/>
  <c r="D16" i="47" s="1"/>
  <c r="L152" i="47"/>
  <c r="L16" i="47" s="1"/>
  <c r="J152" i="47"/>
  <c r="J16" i="47" s="1"/>
  <c r="F152" i="47"/>
  <c r="F16" i="47" s="1"/>
  <c r="K152" i="47"/>
  <c r="K16" i="47" s="1"/>
  <c r="I152" i="47"/>
  <c r="I16" i="47" s="1"/>
  <c r="G152" i="47"/>
  <c r="G16" i="47" s="1"/>
  <c r="E152" i="47"/>
  <c r="E16" i="47" s="1"/>
  <c r="O173" i="47"/>
  <c r="O19" i="47" s="1"/>
  <c r="K173" i="47"/>
  <c r="K19" i="47" s="1"/>
  <c r="G173" i="47"/>
  <c r="G19" i="47" s="1"/>
  <c r="D173" i="47"/>
  <c r="D19" i="47" s="1"/>
  <c r="Q173" i="47"/>
  <c r="Q19" i="47" s="1"/>
  <c r="M173" i="47"/>
  <c r="M19" i="47" s="1"/>
  <c r="I173" i="47"/>
  <c r="I19" i="47" s="1"/>
  <c r="E173" i="47"/>
  <c r="E19" i="47" s="1"/>
  <c r="H173" i="47"/>
  <c r="H19" i="47" s="1"/>
  <c r="N173" i="47"/>
  <c r="N19" i="47" s="1"/>
  <c r="J173" i="47"/>
  <c r="J19" i="47" s="1"/>
  <c r="F173" i="47"/>
  <c r="F19" i="47" s="1"/>
  <c r="P173" i="47"/>
  <c r="P19" i="47" s="1"/>
  <c r="L173" i="47"/>
  <c r="L19" i="47" s="1"/>
  <c r="E334" i="47"/>
  <c r="E44" i="47" s="1"/>
  <c r="I334" i="47"/>
  <c r="I44" i="47" s="1"/>
  <c r="E348" i="47"/>
  <c r="E46" i="47" s="1"/>
  <c r="I348" i="47"/>
  <c r="I46" i="47" s="1"/>
  <c r="M348" i="47"/>
  <c r="M46" i="47" s="1"/>
  <c r="Q348" i="47"/>
  <c r="Q46" i="47" s="1"/>
  <c r="G355" i="47"/>
  <c r="G47" i="47" s="1"/>
  <c r="E362" i="47"/>
  <c r="E48" i="47" s="1"/>
  <c r="I362" i="47"/>
  <c r="I48" i="47" s="1"/>
  <c r="M362" i="47"/>
  <c r="M48" i="47" s="1"/>
  <c r="Q362" i="47"/>
  <c r="Q48" i="47" s="1"/>
  <c r="G369" i="47"/>
  <c r="G49" i="47" s="1"/>
  <c r="K369" i="47"/>
  <c r="K49" i="47" s="1"/>
  <c r="O369" i="47"/>
  <c r="O49" i="47" s="1"/>
  <c r="E376" i="47"/>
  <c r="E50" i="47" s="1"/>
  <c r="I376" i="47"/>
  <c r="I50" i="47" s="1"/>
  <c r="M376" i="47"/>
  <c r="M50" i="47" s="1"/>
  <c r="Q376" i="47"/>
  <c r="Q50" i="47" s="1"/>
  <c r="G383" i="47"/>
  <c r="G51" i="47" s="1"/>
  <c r="K383" i="47"/>
  <c r="K51" i="47" s="1"/>
  <c r="O383" i="47"/>
  <c r="O51" i="47" s="1"/>
  <c r="E390" i="47"/>
  <c r="E52" i="47" s="1"/>
  <c r="I390" i="47"/>
  <c r="I52" i="47" s="1"/>
  <c r="M390" i="47"/>
  <c r="M52" i="47" s="1"/>
  <c r="Q390" i="47"/>
  <c r="Q52" i="47" s="1"/>
  <c r="G159" i="47"/>
  <c r="G17" i="47" s="1"/>
  <c r="O159" i="47"/>
  <c r="O17" i="47" s="1"/>
  <c r="E166" i="47"/>
  <c r="E18" i="47" s="1"/>
  <c r="M166" i="47"/>
  <c r="M18" i="47" s="1"/>
  <c r="K166" i="47"/>
  <c r="K18" i="47" s="1"/>
  <c r="O166" i="47"/>
  <c r="O18" i="47" s="1"/>
  <c r="G194" i="47"/>
  <c r="G22" i="47" s="1"/>
  <c r="K194" i="47"/>
  <c r="K22" i="47" s="1"/>
  <c r="O194" i="47"/>
  <c r="O22" i="47" s="1"/>
  <c r="E201" i="47"/>
  <c r="E23" i="47" s="1"/>
  <c r="I201" i="47"/>
  <c r="I23" i="47" s="1"/>
  <c r="M201" i="47"/>
  <c r="M23" i="47" s="1"/>
  <c r="Q201" i="47"/>
  <c r="Q23" i="47" s="1"/>
  <c r="G201" i="47"/>
  <c r="G23" i="47" s="1"/>
  <c r="K201" i="47"/>
  <c r="K23" i="47" s="1"/>
  <c r="O201" i="47"/>
  <c r="O23" i="47" s="1"/>
  <c r="G208" i="47"/>
  <c r="G24" i="47" s="1"/>
  <c r="K208" i="47"/>
  <c r="K24" i="47" s="1"/>
  <c r="O208" i="47"/>
  <c r="O24" i="47" s="1"/>
  <c r="F215" i="47"/>
  <c r="F25" i="47" s="1"/>
  <c r="J215" i="47"/>
  <c r="J25" i="47" s="1"/>
  <c r="G222" i="47"/>
  <c r="G27" i="47" s="1"/>
  <c r="K222" i="47"/>
  <c r="K27" i="47" s="1"/>
  <c r="O222" i="47"/>
  <c r="O27" i="47" s="1"/>
  <c r="G236" i="47"/>
  <c r="G29" i="47" s="1"/>
  <c r="K236" i="47"/>
  <c r="K29" i="47" s="1"/>
  <c r="O236" i="47"/>
  <c r="O29" i="47" s="1"/>
  <c r="K250" i="47"/>
  <c r="K31" i="47" s="1"/>
  <c r="G264" i="47"/>
  <c r="G33" i="47" s="1"/>
  <c r="K264" i="47"/>
  <c r="K33" i="47" s="1"/>
  <c r="O264" i="47"/>
  <c r="O33" i="47" s="1"/>
  <c r="E264" i="47"/>
  <c r="E33" i="47" s="1"/>
  <c r="I264" i="47"/>
  <c r="I33" i="47" s="1"/>
  <c r="M264" i="47"/>
  <c r="M33" i="47" s="1"/>
  <c r="Q264" i="47"/>
  <c r="Q33" i="47" s="1"/>
  <c r="E271" i="47"/>
  <c r="E34" i="47" s="1"/>
  <c r="I271" i="47"/>
  <c r="I34" i="47" s="1"/>
  <c r="M271" i="47"/>
  <c r="M34" i="47" s="1"/>
  <c r="Q271" i="47"/>
  <c r="Q34" i="47" s="1"/>
  <c r="E285" i="47"/>
  <c r="E36" i="47" s="1"/>
  <c r="I285" i="47"/>
  <c r="I36" i="47" s="1"/>
  <c r="M285" i="47"/>
  <c r="M36" i="47" s="1"/>
  <c r="Q285" i="47"/>
  <c r="Q36" i="47" s="1"/>
  <c r="G292" i="47"/>
  <c r="K292" i="47"/>
  <c r="O292" i="47"/>
  <c r="E292" i="47"/>
  <c r="I292" i="47"/>
  <c r="M292" i="47"/>
  <c r="Q292" i="47"/>
  <c r="Q37" i="47" s="1"/>
  <c r="D306" i="47"/>
  <c r="D39" i="47" s="1"/>
  <c r="H306" i="47"/>
  <c r="H39" i="47" s="1"/>
  <c r="L306" i="47"/>
  <c r="L39" i="47" s="1"/>
  <c r="P306" i="47"/>
  <c r="P39" i="47" s="1"/>
  <c r="E313" i="47"/>
  <c r="E40" i="47" s="1"/>
  <c r="I313" i="47"/>
  <c r="I40" i="47" s="1"/>
  <c r="M313" i="47"/>
  <c r="M40" i="47" s="1"/>
  <c r="Q313" i="47"/>
  <c r="Q40" i="47" s="1"/>
  <c r="G320" i="47"/>
  <c r="G42" i="47" s="1"/>
  <c r="K159" i="47"/>
  <c r="K17" i="47" s="1"/>
  <c r="I166" i="47"/>
  <c r="I18" i="47" s="1"/>
  <c r="Q166" i="47"/>
  <c r="Q18" i="47" s="1"/>
  <c r="G166" i="47"/>
  <c r="G18" i="47" s="1"/>
  <c r="F334" i="47"/>
  <c r="F44" i="47" s="1"/>
  <c r="J334" i="47"/>
  <c r="J44" i="47" s="1"/>
  <c r="N334" i="47"/>
  <c r="N44" i="47" s="1"/>
  <c r="D334" i="47"/>
  <c r="D44" i="47" s="1"/>
  <c r="H334" i="47"/>
  <c r="H44" i="47" s="1"/>
  <c r="D341" i="47"/>
  <c r="D45" i="47" s="1"/>
  <c r="H341" i="47"/>
  <c r="H45" i="47" s="1"/>
  <c r="L341" i="47"/>
  <c r="L45" i="47" s="1"/>
  <c r="P341" i="47"/>
  <c r="P45" i="47" s="1"/>
  <c r="D355" i="47"/>
  <c r="D47" i="47" s="1"/>
  <c r="H355" i="47"/>
  <c r="H47" i="47" s="1"/>
  <c r="L355" i="47"/>
  <c r="L47" i="47" s="1"/>
  <c r="P355" i="47"/>
  <c r="P47" i="47" s="1"/>
  <c r="F362" i="47"/>
  <c r="F48" i="47" s="1"/>
  <c r="J362" i="47"/>
  <c r="J48" i="47" s="1"/>
  <c r="N362" i="47"/>
  <c r="N48" i="47" s="1"/>
  <c r="D369" i="47"/>
  <c r="D49" i="47" s="1"/>
  <c r="H369" i="47"/>
  <c r="H49" i="47" s="1"/>
  <c r="L369" i="47"/>
  <c r="L49" i="47" s="1"/>
  <c r="P369" i="47"/>
  <c r="P49" i="47" s="1"/>
  <c r="F376" i="47"/>
  <c r="F50" i="47" s="1"/>
  <c r="J376" i="47"/>
  <c r="J50" i="47" s="1"/>
  <c r="N376" i="47"/>
  <c r="N50" i="47" s="1"/>
  <c r="D383" i="47"/>
  <c r="D51" i="47" s="1"/>
  <c r="H383" i="47"/>
  <c r="H51" i="47" s="1"/>
  <c r="L383" i="47"/>
  <c r="L51" i="47" s="1"/>
  <c r="P383" i="47"/>
  <c r="P51" i="47" s="1"/>
  <c r="F390" i="47"/>
  <c r="F52" i="47" s="1"/>
  <c r="J390" i="47"/>
  <c r="J52" i="47" s="1"/>
  <c r="N390" i="47"/>
  <c r="N52" i="47" s="1"/>
  <c r="K320" i="47"/>
  <c r="K42" i="47" s="1"/>
  <c r="O320" i="47"/>
  <c r="O42" i="47" s="1"/>
  <c r="E320" i="47"/>
  <c r="E42" i="47" s="1"/>
  <c r="I320" i="47"/>
  <c r="I42" i="47" s="1"/>
  <c r="M320" i="47"/>
  <c r="M42" i="47" s="1"/>
  <c r="Q320" i="47"/>
  <c r="Q42" i="47" s="1"/>
  <c r="D327" i="47"/>
  <c r="D43" i="47" s="1"/>
  <c r="H327" i="47"/>
  <c r="H43" i="47" s="1"/>
  <c r="L327" i="47"/>
  <c r="L43" i="47" s="1"/>
  <c r="P327" i="47"/>
  <c r="P43" i="47" s="1"/>
  <c r="G334" i="47"/>
  <c r="G44" i="47" s="1"/>
  <c r="E341" i="47"/>
  <c r="E45" i="47" s="1"/>
  <c r="I341" i="47"/>
  <c r="I45" i="47" s="1"/>
  <c r="M341" i="47"/>
  <c r="M45" i="47" s="1"/>
  <c r="Q341" i="47"/>
  <c r="Q45" i="47" s="1"/>
  <c r="G348" i="47"/>
  <c r="G46" i="47" s="1"/>
  <c r="G362" i="47"/>
  <c r="G48" i="47" s="1"/>
  <c r="K362" i="47"/>
  <c r="K48" i="47" s="1"/>
  <c r="O362" i="47"/>
  <c r="O48" i="47" s="1"/>
  <c r="D362" i="47"/>
  <c r="D48" i="47" s="1"/>
  <c r="H362" i="47"/>
  <c r="H48" i="47" s="1"/>
  <c r="L362" i="47"/>
  <c r="L48" i="47" s="1"/>
  <c r="E369" i="47"/>
  <c r="E49" i="47" s="1"/>
  <c r="I369" i="47"/>
  <c r="I49" i="47" s="1"/>
  <c r="M369" i="47"/>
  <c r="M49" i="47" s="1"/>
  <c r="Q369" i="47"/>
  <c r="Q49" i="47" s="1"/>
  <c r="G376" i="47"/>
  <c r="G50" i="47" s="1"/>
  <c r="K376" i="47"/>
  <c r="K50" i="47" s="1"/>
  <c r="O376" i="47"/>
  <c r="O50" i="47" s="1"/>
  <c r="E383" i="47"/>
  <c r="E51" i="47" s="1"/>
  <c r="I383" i="47"/>
  <c r="I51" i="47" s="1"/>
  <c r="M383" i="47"/>
  <c r="M51" i="47" s="1"/>
  <c r="Q383" i="47"/>
  <c r="Q51" i="47" s="1"/>
  <c r="G390" i="47"/>
  <c r="G52" i="47" s="1"/>
  <c r="K390" i="47"/>
  <c r="K52" i="47" s="1"/>
  <c r="O390" i="47"/>
  <c r="O52" i="47" s="1"/>
  <c r="F369" i="47"/>
  <c r="F49" i="47" s="1"/>
  <c r="J369" i="47"/>
  <c r="J49" i="47" s="1"/>
  <c r="N369" i="47"/>
  <c r="N49" i="47" s="1"/>
  <c r="D376" i="47"/>
  <c r="D50" i="47" s="1"/>
  <c r="H376" i="47"/>
  <c r="H50" i="47" s="1"/>
  <c r="L376" i="47"/>
  <c r="L50" i="47" s="1"/>
  <c r="F383" i="47"/>
  <c r="F51" i="47" s="1"/>
  <c r="J383" i="47"/>
  <c r="J51" i="47" s="1"/>
  <c r="N383" i="47"/>
  <c r="N51" i="47" s="1"/>
  <c r="D390" i="47"/>
  <c r="D52" i="47" s="1"/>
  <c r="H390" i="47"/>
  <c r="H52" i="47" s="1"/>
  <c r="L390" i="47"/>
  <c r="L52" i="47" s="1"/>
  <c r="P390" i="47"/>
  <c r="P52" i="47" s="1"/>
  <c r="E145" i="47"/>
  <c r="E15" i="47" s="1"/>
  <c r="I145" i="47"/>
  <c r="I15" i="47" s="1"/>
  <c r="M145" i="47"/>
  <c r="M15" i="47" s="1"/>
  <c r="Q145" i="47"/>
  <c r="Q15" i="47" s="1"/>
  <c r="D166" i="47"/>
  <c r="D18" i="47" s="1"/>
  <c r="H166" i="47"/>
  <c r="H18" i="47" s="1"/>
  <c r="L166" i="47"/>
  <c r="L18" i="47" s="1"/>
  <c r="P166" i="47"/>
  <c r="P18" i="47" s="1"/>
  <c r="E180" i="47"/>
  <c r="E20" i="47" s="1"/>
  <c r="I180" i="47"/>
  <c r="I20" i="47" s="1"/>
  <c r="M180" i="47"/>
  <c r="M20" i="47" s="1"/>
  <c r="Q180" i="47"/>
  <c r="Q20" i="47" s="1"/>
  <c r="G187" i="47"/>
  <c r="G21" i="47" s="1"/>
  <c r="K187" i="47"/>
  <c r="K21" i="47" s="1"/>
  <c r="O187" i="47"/>
  <c r="O21" i="47" s="1"/>
  <c r="E187" i="47"/>
  <c r="E21" i="47" s="1"/>
  <c r="I187" i="47"/>
  <c r="I21" i="47" s="1"/>
  <c r="M187" i="47"/>
  <c r="M21" i="47" s="1"/>
  <c r="Q187" i="47"/>
  <c r="Q21" i="47" s="1"/>
  <c r="E194" i="47"/>
  <c r="E22" i="47" s="1"/>
  <c r="I194" i="47"/>
  <c r="I22" i="47" s="1"/>
  <c r="M194" i="47"/>
  <c r="M22" i="47" s="1"/>
  <c r="Q194" i="47"/>
  <c r="Q22" i="47" s="1"/>
  <c r="E208" i="47"/>
  <c r="E24" i="47" s="1"/>
  <c r="I208" i="47"/>
  <c r="I24" i="47" s="1"/>
  <c r="M208" i="47"/>
  <c r="M24" i="47" s="1"/>
  <c r="Q208" i="47"/>
  <c r="Q24" i="47" s="1"/>
  <c r="G215" i="47"/>
  <c r="G25" i="47" s="1"/>
  <c r="K215" i="47"/>
  <c r="K25" i="47" s="1"/>
  <c r="O215" i="47"/>
  <c r="O25" i="47" s="1"/>
  <c r="G145" i="47"/>
  <c r="G15" i="47" s="1"/>
  <c r="K145" i="47"/>
  <c r="K15" i="47" s="1"/>
  <c r="O145" i="47"/>
  <c r="O15" i="47" s="1"/>
  <c r="F159" i="47"/>
  <c r="F17" i="47" s="1"/>
  <c r="J159" i="47"/>
  <c r="J17" i="47" s="1"/>
  <c r="N159" i="47"/>
  <c r="N17" i="47" s="1"/>
  <c r="D159" i="47"/>
  <c r="D17" i="47" s="1"/>
  <c r="H159" i="47"/>
  <c r="H17" i="47" s="1"/>
  <c r="L159" i="47"/>
  <c r="L17" i="47" s="1"/>
  <c r="P159" i="47"/>
  <c r="P17" i="47" s="1"/>
  <c r="G180" i="47"/>
  <c r="G20" i="47" s="1"/>
  <c r="K180" i="47"/>
  <c r="K20" i="47" s="1"/>
  <c r="O180" i="47"/>
  <c r="O20" i="47" s="1"/>
  <c r="D187" i="47"/>
  <c r="D21" i="47" s="1"/>
  <c r="H187" i="47"/>
  <c r="H21" i="47" s="1"/>
  <c r="L187" i="47"/>
  <c r="L21" i="47" s="1"/>
  <c r="P187" i="47"/>
  <c r="P21" i="47" s="1"/>
  <c r="F194" i="47"/>
  <c r="F22" i="47" s="1"/>
  <c r="J194" i="47"/>
  <c r="J22" i="47" s="1"/>
  <c r="N194" i="47"/>
  <c r="N22" i="47" s="1"/>
  <c r="D194" i="47"/>
  <c r="D22" i="47" s="1"/>
  <c r="H194" i="47"/>
  <c r="H22" i="47" s="1"/>
  <c r="L194" i="47"/>
  <c r="L22" i="47" s="1"/>
  <c r="P194" i="47"/>
  <c r="P22" i="47" s="1"/>
  <c r="D201" i="47"/>
  <c r="D23" i="47" s="1"/>
  <c r="H201" i="47"/>
  <c r="H23" i="47" s="1"/>
  <c r="L201" i="47"/>
  <c r="L23" i="47" s="1"/>
  <c r="P201" i="47"/>
  <c r="P23" i="47" s="1"/>
  <c r="D145" i="47"/>
  <c r="D15" i="47" s="1"/>
  <c r="H145" i="47"/>
  <c r="H15" i="47" s="1"/>
  <c r="L145" i="47"/>
  <c r="L15" i="47" s="1"/>
  <c r="P145" i="47"/>
  <c r="P15" i="47" s="1"/>
  <c r="F145" i="47"/>
  <c r="F15" i="47" s="1"/>
  <c r="J145" i="47"/>
  <c r="J15" i="47" s="1"/>
  <c r="N145" i="47"/>
  <c r="N15" i="47" s="1"/>
  <c r="E159" i="47"/>
  <c r="E17" i="47" s="1"/>
  <c r="I159" i="47"/>
  <c r="I17" i="47" s="1"/>
  <c r="M159" i="47"/>
  <c r="M17" i="47" s="1"/>
  <c r="Q159" i="47"/>
  <c r="Q17" i="47" s="1"/>
  <c r="F166" i="47"/>
  <c r="F18" i="47" s="1"/>
  <c r="J166" i="47"/>
  <c r="J18" i="47" s="1"/>
  <c r="N166" i="47"/>
  <c r="N18" i="47" s="1"/>
  <c r="D180" i="47"/>
  <c r="D20" i="47" s="1"/>
  <c r="H180" i="47"/>
  <c r="H20" i="47" s="1"/>
  <c r="L180" i="47"/>
  <c r="L20" i="47" s="1"/>
  <c r="P180" i="47"/>
  <c r="P20" i="47" s="1"/>
  <c r="F180" i="47"/>
  <c r="F20" i="47" s="1"/>
  <c r="J180" i="47"/>
  <c r="J20" i="47" s="1"/>
  <c r="N180" i="47"/>
  <c r="N20" i="47" s="1"/>
  <c r="F187" i="47"/>
  <c r="F21" i="47" s="1"/>
  <c r="J187" i="47"/>
  <c r="J21" i="47" s="1"/>
  <c r="N187" i="47"/>
  <c r="N21" i="47" s="1"/>
  <c r="F201" i="47"/>
  <c r="F23" i="47" s="1"/>
  <c r="J201" i="47"/>
  <c r="J23" i="47" s="1"/>
  <c r="N201" i="47"/>
  <c r="N23" i="47" s="1"/>
  <c r="E215" i="47"/>
  <c r="E25" i="47" s="1"/>
  <c r="I215" i="47"/>
  <c r="I25" i="47" s="1"/>
  <c r="M215" i="47"/>
  <c r="M25" i="47" s="1"/>
  <c r="Q215" i="47"/>
  <c r="Q25" i="47" s="1"/>
  <c r="E222" i="47"/>
  <c r="E27" i="47" s="1"/>
  <c r="I222" i="47"/>
  <c r="I27" i="47" s="1"/>
  <c r="M222" i="47"/>
  <c r="M27" i="47" s="1"/>
  <c r="Q222" i="47"/>
  <c r="Q27" i="47" s="1"/>
  <c r="E236" i="47"/>
  <c r="E29" i="47" s="1"/>
  <c r="I236" i="47"/>
  <c r="I29" i="47" s="1"/>
  <c r="M236" i="47"/>
  <c r="M29" i="47" s="1"/>
  <c r="Q236" i="47"/>
  <c r="Q29" i="47" s="1"/>
  <c r="G243" i="47"/>
  <c r="G30" i="47" s="1"/>
  <c r="K243" i="47"/>
  <c r="K30" i="47" s="1"/>
  <c r="O243" i="47"/>
  <c r="O30" i="47" s="1"/>
  <c r="E243" i="47"/>
  <c r="E30" i="47" s="1"/>
  <c r="I243" i="47"/>
  <c r="I30" i="47" s="1"/>
  <c r="M243" i="47"/>
  <c r="M30" i="47" s="1"/>
  <c r="Q243" i="47"/>
  <c r="Q30" i="47" s="1"/>
  <c r="E250" i="47"/>
  <c r="E31" i="47" s="1"/>
  <c r="G271" i="47"/>
  <c r="G34" i="47" s="1"/>
  <c r="K271" i="47"/>
  <c r="K34" i="47" s="1"/>
  <c r="O271" i="47"/>
  <c r="O34" i="47" s="1"/>
  <c r="E278" i="47"/>
  <c r="E35" i="47" s="1"/>
  <c r="I278" i="47"/>
  <c r="I35" i="47" s="1"/>
  <c r="M278" i="47"/>
  <c r="M35" i="47" s="1"/>
  <c r="Q278" i="47"/>
  <c r="Q35" i="47" s="1"/>
  <c r="G278" i="47"/>
  <c r="G35" i="47" s="1"/>
  <c r="K278" i="47"/>
  <c r="K35" i="47" s="1"/>
  <c r="O278" i="47"/>
  <c r="O35" i="47" s="1"/>
  <c r="G285" i="47"/>
  <c r="G36" i="47" s="1"/>
  <c r="K285" i="47"/>
  <c r="K36" i="47" s="1"/>
  <c r="O285" i="47"/>
  <c r="O36" i="47" s="1"/>
  <c r="F292" i="47"/>
  <c r="J292" i="47"/>
  <c r="N292" i="47"/>
  <c r="G299" i="47"/>
  <c r="G38" i="47" s="1"/>
  <c r="K299" i="47"/>
  <c r="K38" i="47" s="1"/>
  <c r="O299" i="47"/>
  <c r="O38" i="47" s="1"/>
  <c r="E306" i="47"/>
  <c r="E39" i="47" s="1"/>
  <c r="I306" i="47"/>
  <c r="I39" i="47" s="1"/>
  <c r="M306" i="47"/>
  <c r="M39" i="47" s="1"/>
  <c r="Q306" i="47"/>
  <c r="Q39" i="47" s="1"/>
  <c r="G306" i="47"/>
  <c r="G39" i="47" s="1"/>
  <c r="K306" i="47"/>
  <c r="K39" i="47" s="1"/>
  <c r="O306" i="47"/>
  <c r="O39" i="47" s="1"/>
  <c r="F320" i="47"/>
  <c r="F42" i="47" s="1"/>
  <c r="J320" i="47"/>
  <c r="J42" i="47" s="1"/>
  <c r="N320" i="47"/>
  <c r="N42" i="47" s="1"/>
  <c r="E327" i="47"/>
  <c r="E43" i="47" s="1"/>
  <c r="I327" i="47"/>
  <c r="I43" i="47" s="1"/>
  <c r="M327" i="47"/>
  <c r="M43" i="47" s="1"/>
  <c r="Q327" i="47"/>
  <c r="Q43" i="47" s="1"/>
  <c r="G327" i="47"/>
  <c r="G43" i="47" s="1"/>
  <c r="K327" i="47"/>
  <c r="K43" i="47" s="1"/>
  <c r="O327" i="47"/>
  <c r="O43" i="47" s="1"/>
  <c r="D215" i="47"/>
  <c r="D25" i="47" s="1"/>
  <c r="H215" i="47"/>
  <c r="H25" i="47" s="1"/>
  <c r="L215" i="47"/>
  <c r="L25" i="47" s="1"/>
  <c r="P215" i="47"/>
  <c r="P25" i="47" s="1"/>
  <c r="F222" i="47"/>
  <c r="F27" i="47" s="1"/>
  <c r="J222" i="47"/>
  <c r="J27" i="47" s="1"/>
  <c r="N222" i="47"/>
  <c r="N27" i="47" s="1"/>
  <c r="D222" i="47"/>
  <c r="D27" i="47" s="1"/>
  <c r="H222" i="47"/>
  <c r="H27" i="47" s="1"/>
  <c r="L222" i="47"/>
  <c r="L27" i="47" s="1"/>
  <c r="P222" i="47"/>
  <c r="P27" i="47" s="1"/>
  <c r="D243" i="47"/>
  <c r="D30" i="47" s="1"/>
  <c r="H243" i="47"/>
  <c r="H30" i="47" s="1"/>
  <c r="L243" i="47"/>
  <c r="L30" i="47" s="1"/>
  <c r="P243" i="47"/>
  <c r="P30" i="47" s="1"/>
  <c r="F250" i="47"/>
  <c r="F31" i="47" s="1"/>
  <c r="J250" i="47"/>
  <c r="J31" i="47" s="1"/>
  <c r="N250" i="47"/>
  <c r="N31" i="47" s="1"/>
  <c r="G250" i="47"/>
  <c r="G31" i="47" s="1"/>
  <c r="O250" i="47"/>
  <c r="O31" i="47" s="1"/>
  <c r="D250" i="47"/>
  <c r="D31" i="47" s="1"/>
  <c r="I250" i="47"/>
  <c r="I31" i="47" s="1"/>
  <c r="D257" i="47"/>
  <c r="D32" i="47" s="1"/>
  <c r="H257" i="47"/>
  <c r="H32" i="47" s="1"/>
  <c r="L257" i="47"/>
  <c r="L32" i="47" s="1"/>
  <c r="P257" i="47"/>
  <c r="P32" i="47" s="1"/>
  <c r="F257" i="47"/>
  <c r="F32" i="47" s="1"/>
  <c r="J257" i="47"/>
  <c r="J32" i="47" s="1"/>
  <c r="N257" i="47"/>
  <c r="N32" i="47" s="1"/>
  <c r="N264" i="47"/>
  <c r="N33" i="47" s="1"/>
  <c r="F278" i="47"/>
  <c r="F35" i="47" s="1"/>
  <c r="J278" i="47"/>
  <c r="J35" i="47" s="1"/>
  <c r="N278" i="47"/>
  <c r="N35" i="47" s="1"/>
  <c r="D285" i="47"/>
  <c r="D36" i="47" s="1"/>
  <c r="H285" i="47"/>
  <c r="H36" i="47" s="1"/>
  <c r="L285" i="47"/>
  <c r="L36" i="47" s="1"/>
  <c r="P285" i="47"/>
  <c r="P36" i="47" s="1"/>
  <c r="F285" i="47"/>
  <c r="F36" i="47" s="1"/>
  <c r="J285" i="47"/>
  <c r="J36" i="47" s="1"/>
  <c r="N285" i="47"/>
  <c r="N36" i="47" s="1"/>
  <c r="E299" i="47"/>
  <c r="E38" i="47" s="1"/>
  <c r="I299" i="47"/>
  <c r="I38" i="47" s="1"/>
  <c r="M299" i="47"/>
  <c r="M38" i="47" s="1"/>
  <c r="Q299" i="47"/>
  <c r="Q38" i="47" s="1"/>
  <c r="F306" i="47"/>
  <c r="F39" i="47" s="1"/>
  <c r="J306" i="47"/>
  <c r="J39" i="47" s="1"/>
  <c r="N306" i="47"/>
  <c r="N39" i="47" s="1"/>
  <c r="D313" i="47"/>
  <c r="D40" i="47" s="1"/>
  <c r="H313" i="47"/>
  <c r="H40" i="47" s="1"/>
  <c r="L313" i="47"/>
  <c r="L40" i="47" s="1"/>
  <c r="P313" i="47"/>
  <c r="P40" i="47" s="1"/>
  <c r="F313" i="47"/>
  <c r="F40" i="47" s="1"/>
  <c r="J313" i="47"/>
  <c r="J40" i="47" s="1"/>
  <c r="N313" i="47"/>
  <c r="N40" i="47" s="1"/>
  <c r="F327" i="47"/>
  <c r="F43" i="47" s="1"/>
  <c r="J327" i="47"/>
  <c r="J43" i="47" s="1"/>
  <c r="N327" i="47"/>
  <c r="N43" i="47" s="1"/>
  <c r="D208" i="47"/>
  <c r="D24" i="47" s="1"/>
  <c r="H208" i="47"/>
  <c r="H24" i="47" s="1"/>
  <c r="L208" i="47"/>
  <c r="L24" i="47" s="1"/>
  <c r="P208" i="47"/>
  <c r="P24" i="47" s="1"/>
  <c r="F208" i="47"/>
  <c r="F24" i="47" s="1"/>
  <c r="J208" i="47"/>
  <c r="J24" i="47" s="1"/>
  <c r="N208" i="47"/>
  <c r="N24" i="47" s="1"/>
  <c r="N215" i="47"/>
  <c r="N25" i="47" s="1"/>
  <c r="D236" i="47"/>
  <c r="D29" i="47" s="1"/>
  <c r="H236" i="47"/>
  <c r="H29" i="47" s="1"/>
  <c r="L236" i="47"/>
  <c r="L29" i="47" s="1"/>
  <c r="P236" i="47"/>
  <c r="P29" i="47" s="1"/>
  <c r="F236" i="47"/>
  <c r="F29" i="47" s="1"/>
  <c r="J236" i="47"/>
  <c r="J29" i="47" s="1"/>
  <c r="N236" i="47"/>
  <c r="N29" i="47" s="1"/>
  <c r="F243" i="47"/>
  <c r="F30" i="47" s="1"/>
  <c r="J243" i="47"/>
  <c r="J30" i="47" s="1"/>
  <c r="N243" i="47"/>
  <c r="N30" i="47" s="1"/>
  <c r="H250" i="47"/>
  <c r="H31" i="47" s="1"/>
  <c r="F271" i="47"/>
  <c r="F34" i="47" s="1"/>
  <c r="J271" i="47"/>
  <c r="J34" i="47" s="1"/>
  <c r="N271" i="47"/>
  <c r="N34" i="47" s="1"/>
  <c r="D271" i="47"/>
  <c r="D34" i="47" s="1"/>
  <c r="H271" i="47"/>
  <c r="H34" i="47" s="1"/>
  <c r="L271" i="47"/>
  <c r="L34" i="47" s="1"/>
  <c r="P271" i="47"/>
  <c r="P34" i="47" s="1"/>
  <c r="D278" i="47"/>
  <c r="D35" i="47" s="1"/>
  <c r="H278" i="47"/>
  <c r="H35" i="47" s="1"/>
  <c r="L278" i="47"/>
  <c r="L35" i="47" s="1"/>
  <c r="P278" i="47"/>
  <c r="P35" i="47" s="1"/>
  <c r="D292" i="47"/>
  <c r="H292" i="47"/>
  <c r="L292" i="47"/>
  <c r="P292" i="47"/>
  <c r="F299" i="47"/>
  <c r="F38" i="47" s="1"/>
  <c r="J299" i="47"/>
  <c r="J38" i="47" s="1"/>
  <c r="N299" i="47"/>
  <c r="N38" i="47" s="1"/>
  <c r="D299" i="47"/>
  <c r="D38" i="47" s="1"/>
  <c r="H299" i="47"/>
  <c r="H38" i="47" s="1"/>
  <c r="L299" i="47"/>
  <c r="L38" i="47" s="1"/>
  <c r="P299" i="47"/>
  <c r="P38" i="47" s="1"/>
  <c r="G313" i="47"/>
  <c r="G40" i="47" s="1"/>
  <c r="K313" i="47"/>
  <c r="K40" i="47" s="1"/>
  <c r="O313" i="47"/>
  <c r="O40" i="47" s="1"/>
  <c r="D320" i="47"/>
  <c r="D42" i="47" s="1"/>
  <c r="H320" i="47"/>
  <c r="H42" i="47" s="1"/>
  <c r="L320" i="47"/>
  <c r="L42" i="47" s="1"/>
  <c r="P320" i="47"/>
  <c r="P42" i="47" s="1"/>
  <c r="M334" i="47"/>
  <c r="M44" i="47" s="1"/>
  <c r="Q334" i="47"/>
  <c r="Q44" i="47" s="1"/>
  <c r="F348" i="47"/>
  <c r="F46" i="47" s="1"/>
  <c r="J348" i="47"/>
  <c r="J46" i="47" s="1"/>
  <c r="N348" i="47"/>
  <c r="N46" i="47" s="1"/>
  <c r="K355" i="47"/>
  <c r="K47" i="47" s="1"/>
  <c r="O355" i="47"/>
  <c r="O47" i="47" s="1"/>
  <c r="L334" i="47"/>
  <c r="L44" i="47" s="1"/>
  <c r="P334" i="47"/>
  <c r="P44" i="47" s="1"/>
  <c r="E355" i="47"/>
  <c r="E47" i="47" s="1"/>
  <c r="I355" i="47"/>
  <c r="I47" i="47" s="1"/>
  <c r="M355" i="47"/>
  <c r="M47" i="47" s="1"/>
  <c r="Q355" i="47"/>
  <c r="Q47" i="47" s="1"/>
  <c r="K334" i="47"/>
  <c r="K44" i="47" s="1"/>
  <c r="O334" i="47"/>
  <c r="O44" i="47" s="1"/>
  <c r="G341" i="47"/>
  <c r="G45" i="47" s="1"/>
  <c r="K341" i="47"/>
  <c r="K45" i="47" s="1"/>
  <c r="K348" i="47"/>
  <c r="K46" i="47" s="1"/>
  <c r="O348" i="47"/>
  <c r="O46" i="47" s="1"/>
  <c r="F341" i="47"/>
  <c r="F45" i="47" s="1"/>
  <c r="J341" i="47"/>
  <c r="J45" i="47" s="1"/>
  <c r="N341" i="47"/>
  <c r="N45" i="47" s="1"/>
  <c r="O341" i="47"/>
  <c r="O45" i="47" s="1"/>
  <c r="D348" i="47"/>
  <c r="D46" i="47" s="1"/>
  <c r="H348" i="47"/>
  <c r="H46" i="47" s="1"/>
  <c r="L348" i="47"/>
  <c r="L46" i="47" s="1"/>
  <c r="P348" i="47"/>
  <c r="P46" i="47" s="1"/>
  <c r="F355" i="47"/>
  <c r="F47" i="47" s="1"/>
  <c r="J355" i="47"/>
  <c r="J47" i="47" s="1"/>
  <c r="N355" i="47"/>
  <c r="N47" i="47" s="1"/>
  <c r="P362" i="47"/>
  <c r="P48" i="47" s="1"/>
  <c r="P376" i="47"/>
  <c r="P50" i="47" s="1"/>
  <c r="M250" i="47"/>
  <c r="M31" i="47" s="1"/>
  <c r="Q250" i="47"/>
  <c r="Q31" i="47" s="1"/>
  <c r="G257" i="47"/>
  <c r="G32" i="47" s="1"/>
  <c r="K257" i="47"/>
  <c r="K32" i="47" s="1"/>
  <c r="O257" i="47"/>
  <c r="O32" i="47" s="1"/>
  <c r="F264" i="47"/>
  <c r="F33" i="47" s="1"/>
  <c r="J264" i="47"/>
  <c r="J33" i="47" s="1"/>
  <c r="E257" i="47"/>
  <c r="E32" i="47" s="1"/>
  <c r="I257" i="47"/>
  <c r="I32" i="47" s="1"/>
  <c r="M257" i="47"/>
  <c r="M32" i="47" s="1"/>
  <c r="Q257" i="47"/>
  <c r="Q32" i="47" s="1"/>
  <c r="D264" i="47"/>
  <c r="D33" i="47" s="1"/>
  <c r="H264" i="47"/>
  <c r="H33" i="47" s="1"/>
  <c r="L264" i="47"/>
  <c r="L33" i="47" s="1"/>
  <c r="P264" i="47"/>
  <c r="P33" i="47" s="1"/>
  <c r="L250" i="47"/>
  <c r="L31" i="47" s="1"/>
  <c r="P250" i="47"/>
  <c r="P31" i="47" s="1"/>
  <c r="M53" i="47" l="1"/>
  <c r="N26" i="47"/>
  <c r="F26" i="47"/>
  <c r="L26" i="47"/>
  <c r="D26" i="47"/>
  <c r="M26" i="47"/>
  <c r="E26" i="47"/>
  <c r="K26" i="47"/>
  <c r="J26" i="47"/>
  <c r="P26" i="47"/>
  <c r="H26" i="47"/>
  <c r="Q26" i="47"/>
  <c r="I26" i="47"/>
  <c r="O26" i="47"/>
  <c r="G26" i="47"/>
  <c r="O53" i="47"/>
  <c r="P53" i="47"/>
  <c r="G53" i="47"/>
  <c r="H53" i="47"/>
  <c r="N53" i="47"/>
  <c r="F53" i="47"/>
  <c r="E53" i="47"/>
  <c r="K53" i="47"/>
  <c r="L53" i="47"/>
  <c r="Q53" i="47"/>
  <c r="D53" i="47"/>
  <c r="J53" i="47"/>
  <c r="I53" i="47"/>
  <c r="P600" i="47"/>
  <c r="F516" i="47"/>
  <c r="F72" i="47" s="1"/>
  <c r="F76" i="47" s="1"/>
  <c r="F600" i="47"/>
  <c r="D516" i="47"/>
  <c r="D72" i="47" s="1"/>
  <c r="D76" i="47" s="1"/>
  <c r="D600" i="47"/>
  <c r="G516" i="47"/>
  <c r="G72" i="47" s="1"/>
  <c r="G76" i="47" s="1"/>
  <c r="G600" i="47"/>
  <c r="M600" i="47"/>
  <c r="H516" i="47"/>
  <c r="H72" i="47" s="1"/>
  <c r="H76" i="47" s="1"/>
  <c r="H600" i="47"/>
  <c r="K516" i="47"/>
  <c r="K72" i="47" s="1"/>
  <c r="K76" i="47" s="1"/>
  <c r="K600" i="47"/>
  <c r="J600" i="47"/>
  <c r="Q600" i="47"/>
  <c r="L516" i="47"/>
  <c r="L72" i="47" s="1"/>
  <c r="L76" i="47" s="1"/>
  <c r="L600" i="47"/>
  <c r="O516" i="47"/>
  <c r="O72" i="47" s="1"/>
  <c r="O76" i="47" s="1"/>
  <c r="O600" i="47"/>
  <c r="N600" i="47"/>
  <c r="E600" i="47"/>
  <c r="I600" i="47"/>
  <c r="F37" i="47"/>
  <c r="F41" i="47" s="1"/>
  <c r="F544" i="47"/>
  <c r="M37" i="47"/>
  <c r="M41" i="47" s="1"/>
  <c r="M544" i="47"/>
  <c r="K37" i="47"/>
  <c r="K41" i="47" s="1"/>
  <c r="K544" i="47"/>
  <c r="L37" i="47"/>
  <c r="L41" i="47" s="1"/>
  <c r="L544" i="47"/>
  <c r="J37" i="47"/>
  <c r="J41" i="47" s="1"/>
  <c r="J544" i="47"/>
  <c r="Q41" i="47"/>
  <c r="Q544" i="47"/>
  <c r="Q77" i="47" s="1"/>
  <c r="O37" i="47"/>
  <c r="O41" i="47" s="1"/>
  <c r="O544" i="47"/>
  <c r="H37" i="47"/>
  <c r="H41" i="47" s="1"/>
  <c r="H544" i="47"/>
  <c r="P37" i="47"/>
  <c r="P41" i="47" s="1"/>
  <c r="P544" i="47"/>
  <c r="N37" i="47"/>
  <c r="N41" i="47" s="1"/>
  <c r="N544" i="47"/>
  <c r="E37" i="47"/>
  <c r="E41" i="47" s="1"/>
  <c r="E544" i="47"/>
  <c r="D37" i="47"/>
  <c r="D41" i="47" s="1"/>
  <c r="D544" i="47"/>
  <c r="I37" i="47"/>
  <c r="I41" i="47" s="1"/>
  <c r="I544" i="47"/>
  <c r="G37" i="47"/>
  <c r="G41" i="47" s="1"/>
  <c r="G544" i="47"/>
  <c r="G99" i="47" s="1"/>
  <c r="P516" i="47"/>
  <c r="P72" i="47" s="1"/>
  <c r="P76" i="47" s="1"/>
  <c r="N516" i="47"/>
  <c r="N72" i="47" s="1"/>
  <c r="N76" i="47" s="1"/>
  <c r="E516" i="47"/>
  <c r="E72" i="47" s="1"/>
  <c r="E76" i="47" s="1"/>
  <c r="J516" i="47"/>
  <c r="J72" i="47" s="1"/>
  <c r="J76" i="47" s="1"/>
  <c r="Q516" i="47"/>
  <c r="M516" i="47"/>
  <c r="M72" i="47" s="1"/>
  <c r="M76" i="47" s="1"/>
  <c r="I516" i="47"/>
  <c r="I72" i="47" s="1"/>
  <c r="I76" i="47" s="1"/>
  <c r="Q72" i="47" l="1"/>
  <c r="Q76" i="47" s="1"/>
  <c r="D77" i="47"/>
  <c r="D99" i="47"/>
  <c r="H77" i="47"/>
  <c r="H99" i="47"/>
  <c r="M77" i="47"/>
  <c r="M99" i="47"/>
  <c r="G77" i="47"/>
  <c r="N77" i="47"/>
  <c r="N99" i="47"/>
  <c r="Q99" i="47"/>
  <c r="L77" i="47"/>
  <c r="L99" i="47"/>
  <c r="E77" i="47"/>
  <c r="E99" i="47"/>
  <c r="O77" i="47"/>
  <c r="O99" i="47"/>
  <c r="K77" i="47"/>
  <c r="K99" i="47"/>
  <c r="I77" i="47"/>
  <c r="I99" i="47"/>
  <c r="P77" i="47"/>
  <c r="P99" i="47"/>
  <c r="J77" i="47"/>
  <c r="J99" i="47"/>
  <c r="F77" i="47"/>
  <c r="F99" i="47"/>
  <c r="K85" i="47"/>
  <c r="K107" i="47"/>
  <c r="N85" i="47"/>
  <c r="N107" i="47"/>
  <c r="G85" i="47"/>
  <c r="G107" i="47"/>
  <c r="G120" i="47" s="1"/>
  <c r="F85" i="47"/>
  <c r="F107" i="47"/>
  <c r="L85" i="47"/>
  <c r="L107" i="47"/>
  <c r="E85" i="47"/>
  <c r="E107" i="47"/>
  <c r="I85" i="47"/>
  <c r="I107" i="47"/>
  <c r="D85" i="47"/>
  <c r="D107" i="47"/>
  <c r="M85" i="47"/>
  <c r="M107" i="47"/>
  <c r="J85" i="47"/>
  <c r="J107" i="47"/>
  <c r="P85" i="47"/>
  <c r="P107" i="47"/>
  <c r="O85" i="47"/>
  <c r="O107" i="47"/>
  <c r="Q85" i="47"/>
  <c r="Q107" i="47"/>
  <c r="H85" i="47"/>
  <c r="H107" i="47"/>
  <c r="F98" i="47" l="1"/>
  <c r="Y134" i="47" s="1"/>
  <c r="F134" i="47" s="1"/>
  <c r="J98" i="47"/>
  <c r="AC134" i="47" s="1"/>
  <c r="J134" i="47" s="1"/>
  <c r="P98" i="47"/>
  <c r="AI134" i="47" s="1"/>
  <c r="P134" i="47" s="1"/>
  <c r="I98" i="47"/>
  <c r="AB134" i="47" s="1"/>
  <c r="I134" i="47" s="1"/>
  <c r="K98" i="47"/>
  <c r="AD134" i="47" s="1"/>
  <c r="K134" i="47" s="1"/>
  <c r="O98" i="47"/>
  <c r="AH134" i="47" s="1"/>
  <c r="O134" i="47" s="1"/>
  <c r="E98" i="47"/>
  <c r="X134" i="47" s="1"/>
  <c r="E134" i="47" s="1"/>
  <c r="L98" i="47"/>
  <c r="AE134" i="47" s="1"/>
  <c r="L134" i="47" s="1"/>
  <c r="Q98" i="47"/>
  <c r="AJ134" i="47" s="1"/>
  <c r="Q134" i="47" s="1"/>
  <c r="N98" i="47"/>
  <c r="AG134" i="47" s="1"/>
  <c r="N134" i="47" s="1"/>
  <c r="F120" i="47"/>
  <c r="G98" i="47"/>
  <c r="Z134" i="47" s="1"/>
  <c r="G134" i="47" s="1"/>
  <c r="M98" i="47"/>
  <c r="AF134" i="47" s="1"/>
  <c r="M134" i="47" s="1"/>
  <c r="H98" i="47"/>
  <c r="AA134" i="47" s="1"/>
  <c r="H134" i="47" s="1"/>
  <c r="D98" i="47"/>
  <c r="W134" i="47" s="1"/>
  <c r="D134" i="47" s="1"/>
  <c r="P120" i="47"/>
  <c r="I120" i="47"/>
  <c r="K120" i="47"/>
  <c r="O120" i="47"/>
  <c r="E120" i="47"/>
  <c r="L120" i="47"/>
  <c r="Q120" i="47"/>
  <c r="N120" i="47"/>
  <c r="J120" i="47"/>
  <c r="M120" i="47"/>
  <c r="H120" i="47"/>
  <c r="D120" i="47"/>
  <c r="C231" i="30" l="1"/>
  <c r="D231" i="30"/>
  <c r="E231" i="30"/>
  <c r="F231" i="30"/>
  <c r="G231" i="30"/>
  <c r="H231" i="30"/>
  <c r="I231" i="30"/>
  <c r="J231" i="30"/>
  <c r="K231" i="30"/>
  <c r="L231" i="30"/>
  <c r="M231" i="30"/>
  <c r="N231" i="30"/>
  <c r="O231" i="30"/>
  <c r="P231" i="30"/>
  <c r="Q231" i="30"/>
  <c r="C232" i="30"/>
  <c r="D232" i="30"/>
  <c r="F232" i="30"/>
  <c r="G232" i="30"/>
  <c r="H232" i="30"/>
  <c r="I232" i="30"/>
  <c r="J232" i="30"/>
  <c r="K232" i="30"/>
  <c r="L232" i="30"/>
  <c r="M232" i="30"/>
  <c r="N232" i="30"/>
  <c r="O232" i="30"/>
  <c r="P232" i="30"/>
  <c r="Q232" i="30"/>
  <c r="C233" i="30"/>
  <c r="D233" i="30"/>
  <c r="E233" i="30"/>
  <c r="F233" i="30"/>
  <c r="G233" i="30"/>
  <c r="H233" i="30"/>
  <c r="I233" i="30"/>
  <c r="J233" i="30"/>
  <c r="K233" i="30"/>
  <c r="L233" i="30"/>
  <c r="M233" i="30"/>
  <c r="N233" i="30"/>
  <c r="O233" i="30"/>
  <c r="P233" i="30"/>
  <c r="Q233" i="30"/>
  <c r="C234" i="30"/>
  <c r="D234" i="30"/>
  <c r="E234" i="30"/>
  <c r="F234" i="30"/>
  <c r="G234" i="30"/>
  <c r="H234" i="30"/>
  <c r="I234" i="30"/>
  <c r="J234" i="30"/>
  <c r="K234" i="30"/>
  <c r="L234" i="30"/>
  <c r="M234" i="30"/>
  <c r="N234" i="30"/>
  <c r="O234" i="30"/>
  <c r="P234" i="30"/>
  <c r="Q234" i="30"/>
  <c r="D235" i="30"/>
  <c r="E235" i="30"/>
  <c r="F235" i="30"/>
  <c r="G235" i="30"/>
  <c r="H235" i="30"/>
  <c r="I235" i="30"/>
  <c r="J235" i="30"/>
  <c r="K235" i="30"/>
  <c r="L235" i="30"/>
  <c r="M235" i="30"/>
  <c r="N235" i="30"/>
  <c r="O235" i="30"/>
  <c r="P235" i="30"/>
  <c r="Q235" i="30"/>
  <c r="D230" i="30"/>
  <c r="E230" i="30"/>
  <c r="F230" i="30"/>
  <c r="H230" i="30"/>
  <c r="I230" i="30"/>
  <c r="J230" i="30"/>
  <c r="K230" i="30"/>
  <c r="L230" i="30"/>
  <c r="M230" i="30"/>
  <c r="N230" i="30"/>
  <c r="O230" i="30"/>
  <c r="P230" i="30"/>
  <c r="Q230" i="30"/>
  <c r="C218" i="30"/>
  <c r="C217" i="30"/>
  <c r="D217" i="30"/>
  <c r="E217" i="30"/>
  <c r="F217" i="30"/>
  <c r="G217" i="30"/>
  <c r="H217" i="30"/>
  <c r="I217" i="30"/>
  <c r="J217" i="30"/>
  <c r="K217" i="30"/>
  <c r="L217" i="30"/>
  <c r="M217" i="30"/>
  <c r="N217" i="30"/>
  <c r="O217" i="30"/>
  <c r="P217" i="30"/>
  <c r="Q217" i="30"/>
  <c r="D218" i="30"/>
  <c r="E218" i="30"/>
  <c r="F218" i="30"/>
  <c r="G218" i="30"/>
  <c r="H218" i="30"/>
  <c r="I218" i="30"/>
  <c r="J218" i="30"/>
  <c r="K218" i="30"/>
  <c r="L218" i="30"/>
  <c r="M218" i="30"/>
  <c r="N218" i="30"/>
  <c r="O218" i="30"/>
  <c r="P218" i="30"/>
  <c r="Q218" i="30"/>
  <c r="C219" i="30"/>
  <c r="D219" i="30"/>
  <c r="E219" i="30"/>
  <c r="F219" i="30"/>
  <c r="G219" i="30"/>
  <c r="H219" i="30"/>
  <c r="I219" i="30"/>
  <c r="J219" i="30"/>
  <c r="K219" i="30"/>
  <c r="L219" i="30"/>
  <c r="M219" i="30"/>
  <c r="N219" i="30"/>
  <c r="O219" i="30"/>
  <c r="P219" i="30"/>
  <c r="Q219" i="30"/>
  <c r="C220" i="30"/>
  <c r="D220" i="30"/>
  <c r="E220" i="30"/>
  <c r="F220" i="30"/>
  <c r="G220" i="30"/>
  <c r="H220" i="30"/>
  <c r="I220" i="30"/>
  <c r="J220" i="30"/>
  <c r="K220" i="30"/>
  <c r="L220" i="30"/>
  <c r="M220" i="30"/>
  <c r="N220" i="30"/>
  <c r="O220" i="30"/>
  <c r="P220" i="30"/>
  <c r="Q220" i="30"/>
  <c r="D221" i="30"/>
  <c r="E221" i="30"/>
  <c r="F221" i="30"/>
  <c r="G221" i="30"/>
  <c r="H221" i="30"/>
  <c r="I221" i="30"/>
  <c r="J221" i="30"/>
  <c r="K221" i="30"/>
  <c r="L221" i="30"/>
  <c r="M221" i="30"/>
  <c r="N221" i="30"/>
  <c r="O221" i="30"/>
  <c r="P221" i="30"/>
  <c r="Q221" i="30"/>
  <c r="D216" i="30"/>
  <c r="E216" i="30"/>
  <c r="F216" i="30"/>
  <c r="H216" i="30"/>
  <c r="I216" i="30"/>
  <c r="J216" i="30"/>
  <c r="K216" i="30"/>
  <c r="L216" i="30"/>
  <c r="M216" i="30"/>
  <c r="N216" i="30"/>
  <c r="O216" i="30"/>
  <c r="P216" i="30"/>
  <c r="Q216" i="30"/>
  <c r="C390" i="30" l="1"/>
  <c r="C43" i="30" s="1"/>
  <c r="C236" i="30"/>
  <c r="C21" i="30" s="1"/>
  <c r="O236" i="30"/>
  <c r="O21" i="30" s="1"/>
  <c r="F236" i="30"/>
  <c r="F21" i="30" s="1"/>
  <c r="K236" i="30"/>
  <c r="K21" i="30" s="1"/>
  <c r="P236" i="30"/>
  <c r="P21" i="30" s="1"/>
  <c r="L236" i="30"/>
  <c r="L21" i="30" s="1"/>
  <c r="Q236" i="30"/>
  <c r="Q21" i="30" s="1"/>
  <c r="M236" i="30"/>
  <c r="M21" i="30" s="1"/>
  <c r="I236" i="30"/>
  <c r="I21" i="30" s="1"/>
  <c r="N236" i="30"/>
  <c r="N21" i="30" s="1"/>
  <c r="J236" i="30"/>
  <c r="J21" i="30" s="1"/>
  <c r="E236" i="30"/>
  <c r="E21" i="30" s="1"/>
  <c r="H236" i="30"/>
  <c r="H21" i="30" s="1"/>
  <c r="D236" i="30"/>
  <c r="D21" i="30" s="1"/>
  <c r="G236" i="30"/>
  <c r="G21" i="30" s="1"/>
  <c r="C432" i="30"/>
  <c r="G502" i="30"/>
  <c r="G59" i="30" s="1"/>
  <c r="C516" i="30"/>
  <c r="C61" i="30" s="1"/>
  <c r="C488" i="30"/>
  <c r="C57" i="30" s="1"/>
  <c r="C509" i="30"/>
  <c r="C60" i="30" s="1"/>
  <c r="C446" i="30"/>
  <c r="C51" i="30" s="1"/>
  <c r="C481" i="30"/>
  <c r="C56" i="30" s="1"/>
  <c r="C425" i="30"/>
  <c r="C48" i="30" s="1"/>
  <c r="Q362" i="30"/>
  <c r="Q39" i="30" s="1"/>
  <c r="M362" i="30"/>
  <c r="M39" i="30" s="1"/>
  <c r="Q390" i="30"/>
  <c r="Q43" i="30" s="1"/>
  <c r="M390" i="30"/>
  <c r="M43" i="30" s="1"/>
  <c r="I390" i="30"/>
  <c r="I43" i="30" s="1"/>
  <c r="E390" i="30"/>
  <c r="E43" i="30" s="1"/>
  <c r="I362" i="30"/>
  <c r="I39" i="30" s="1"/>
  <c r="E362" i="30"/>
  <c r="E39" i="30" s="1"/>
  <c r="P390" i="30"/>
  <c r="P43" i="30" s="1"/>
  <c r="L390" i="30"/>
  <c r="L43" i="30" s="1"/>
  <c r="H390" i="30"/>
  <c r="H43" i="30" s="1"/>
  <c r="D390" i="30"/>
  <c r="D43" i="30" s="1"/>
  <c r="O362" i="30"/>
  <c r="O39" i="30" s="1"/>
  <c r="K362" i="30"/>
  <c r="K39" i="30" s="1"/>
  <c r="G362" i="30"/>
  <c r="G39" i="30" s="1"/>
  <c r="N390" i="30"/>
  <c r="N43" i="30" s="1"/>
  <c r="J390" i="30"/>
  <c r="J43" i="30" s="1"/>
  <c r="F390" i="30"/>
  <c r="F43" i="30" s="1"/>
  <c r="O390" i="30"/>
  <c r="O43" i="30" s="1"/>
  <c r="K390" i="30"/>
  <c r="K43" i="30" s="1"/>
  <c r="G390" i="30"/>
  <c r="G43" i="30" s="1"/>
  <c r="P362" i="30"/>
  <c r="P39" i="30" s="1"/>
  <c r="L362" i="30"/>
  <c r="L39" i="30" s="1"/>
  <c r="H362" i="30"/>
  <c r="H39" i="30" s="1"/>
  <c r="D362" i="30"/>
  <c r="D39" i="30" s="1"/>
  <c r="C362" i="30"/>
  <c r="C39" i="30" s="1"/>
  <c r="N362" i="30"/>
  <c r="N39" i="30" s="1"/>
  <c r="J362" i="30"/>
  <c r="J39" i="30" s="1"/>
  <c r="F362" i="30"/>
  <c r="F39" i="30" s="1"/>
  <c r="C439" i="30"/>
  <c r="C50" i="30" s="1"/>
  <c r="C502" i="30"/>
  <c r="C495" i="30"/>
  <c r="C58" i="30" s="1"/>
  <c r="P502" i="30"/>
  <c r="P59" i="30" s="1"/>
  <c r="L502" i="30"/>
  <c r="L59" i="30" s="1"/>
  <c r="H502" i="30"/>
  <c r="H59" i="30" s="1"/>
  <c r="D502" i="30"/>
  <c r="D59" i="30" s="1"/>
  <c r="O509" i="30"/>
  <c r="O60" i="30" s="1"/>
  <c r="G509" i="30"/>
  <c r="G60" i="30" s="1"/>
  <c r="I502" i="30"/>
  <c r="I59" i="30" s="1"/>
  <c r="K509" i="30"/>
  <c r="K60" i="30" s="1"/>
  <c r="O502" i="30"/>
  <c r="O59" i="30" s="1"/>
  <c r="K502" i="30"/>
  <c r="K59" i="30" s="1"/>
  <c r="N509" i="30"/>
  <c r="N60" i="30" s="1"/>
  <c r="J509" i="30"/>
  <c r="J60" i="30" s="1"/>
  <c r="F509" i="30"/>
  <c r="F60" i="30" s="1"/>
  <c r="Q509" i="30"/>
  <c r="Q60" i="30" s="1"/>
  <c r="I509" i="30"/>
  <c r="I60" i="30" s="1"/>
  <c r="E509" i="30"/>
  <c r="E60" i="30" s="1"/>
  <c r="D516" i="30"/>
  <c r="D61" i="30" s="1"/>
  <c r="M509" i="30"/>
  <c r="M60" i="30" s="1"/>
  <c r="Q502" i="30"/>
  <c r="Q59" i="30" s="1"/>
  <c r="M502" i="30"/>
  <c r="M59" i="30" s="1"/>
  <c r="E502" i="30"/>
  <c r="E59" i="30" s="1"/>
  <c r="P509" i="30"/>
  <c r="P60" i="30" s="1"/>
  <c r="L509" i="30"/>
  <c r="L60" i="30" s="1"/>
  <c r="H509" i="30"/>
  <c r="H60" i="30" s="1"/>
  <c r="D509" i="30"/>
  <c r="D60" i="30" s="1"/>
  <c r="N502" i="30"/>
  <c r="N59" i="30" s="1"/>
  <c r="J502" i="30"/>
  <c r="J59" i="30" s="1"/>
  <c r="F502" i="30"/>
  <c r="F59" i="30" s="1"/>
  <c r="E516" i="30"/>
  <c r="E61" i="30" s="1"/>
  <c r="G516" i="30"/>
  <c r="G61" i="30" s="1"/>
  <c r="I516" i="30"/>
  <c r="I61" i="30" s="1"/>
  <c r="K516" i="30"/>
  <c r="K61" i="30" s="1"/>
  <c r="L516" i="30"/>
  <c r="L61" i="30" s="1"/>
  <c r="M516" i="30"/>
  <c r="M61" i="30" s="1"/>
  <c r="N516" i="30"/>
  <c r="N61" i="30" s="1"/>
  <c r="O516" i="30"/>
  <c r="O61" i="30" s="1"/>
  <c r="P516" i="30"/>
  <c r="P61" i="30" s="1"/>
  <c r="Q516" i="30"/>
  <c r="Q61" i="30" s="1"/>
  <c r="H516" i="30" l="1"/>
  <c r="H61" i="30" s="1"/>
  <c r="J516" i="30"/>
  <c r="J61" i="30" s="1"/>
  <c r="F516" i="30"/>
  <c r="F61" i="30" s="1"/>
  <c r="H418" i="30" l="1"/>
  <c r="H47" i="30" s="1"/>
  <c r="Q425" i="30"/>
  <c r="Q48" i="30" s="1"/>
  <c r="G425" i="30"/>
  <c r="G48" i="30" s="1"/>
  <c r="D418" i="30"/>
  <c r="D47" i="30" s="1"/>
  <c r="M488" i="30"/>
  <c r="M57" i="30" s="1"/>
  <c r="L418" i="30"/>
  <c r="L47" i="30" s="1"/>
  <c r="O481" i="30"/>
  <c r="O56" i="30" s="1"/>
  <c r="I418" i="30"/>
  <c r="I47" i="30" s="1"/>
  <c r="N376" i="30"/>
  <c r="N41" i="30" s="1"/>
  <c r="N481" i="30"/>
  <c r="N56" i="30" s="1"/>
  <c r="N488" i="30"/>
  <c r="N57" i="30" s="1"/>
  <c r="J488" i="30"/>
  <c r="J57" i="30" s="1"/>
  <c r="L376" i="30"/>
  <c r="L41" i="30" s="1"/>
  <c r="C418" i="30"/>
  <c r="F418" i="30"/>
  <c r="F47" i="30" s="1"/>
  <c r="Q488" i="30"/>
  <c r="Q57" i="30" s="1"/>
  <c r="L439" i="30"/>
  <c r="L50" i="30" s="1"/>
  <c r="L488" i="30"/>
  <c r="L57" i="30" s="1"/>
  <c r="D488" i="30"/>
  <c r="D57" i="30" s="1"/>
  <c r="L432" i="30"/>
  <c r="D432" i="30"/>
  <c r="L481" i="30"/>
  <c r="L56" i="30" s="1"/>
  <c r="O418" i="30"/>
  <c r="O47" i="30" s="1"/>
  <c r="Q376" i="30"/>
  <c r="Q41" i="30" s="1"/>
  <c r="J376" i="30"/>
  <c r="J41" i="30" s="1"/>
  <c r="K376" i="30"/>
  <c r="K41" i="30" s="1"/>
  <c r="C376" i="30"/>
  <c r="C41" i="30" s="1"/>
  <c r="K418" i="30"/>
  <c r="K47" i="30" s="1"/>
  <c r="D425" i="30"/>
  <c r="D48" i="30" s="1"/>
  <c r="N432" i="30"/>
  <c r="Q432" i="30"/>
  <c r="P432" i="30"/>
  <c r="I488" i="30"/>
  <c r="I57" i="30" s="1"/>
  <c r="P488" i="30"/>
  <c r="P57" i="30" s="1"/>
  <c r="N425" i="30"/>
  <c r="N48" i="30" s="1"/>
  <c r="D439" i="30"/>
  <c r="D50" i="30" s="1"/>
  <c r="N439" i="30"/>
  <c r="N50" i="30" s="1"/>
  <c r="Q439" i="30"/>
  <c r="Q50" i="30" s="1"/>
  <c r="Q481" i="30"/>
  <c r="Q56" i="30" s="1"/>
  <c r="I481" i="30"/>
  <c r="I56" i="30" s="1"/>
  <c r="D376" i="30"/>
  <c r="D41" i="30" s="1"/>
  <c r="N418" i="30"/>
  <c r="N47" i="30" s="1"/>
  <c r="Q418" i="30"/>
  <c r="Q47" i="30" s="1"/>
  <c r="Q446" i="30"/>
  <c r="Q51" i="30" s="1"/>
  <c r="H432" i="30"/>
  <c r="H49" i="30" s="1"/>
  <c r="O432" i="30"/>
  <c r="M439" i="30"/>
  <c r="M50" i="30" s="1"/>
  <c r="N446" i="30"/>
  <c r="N51" i="30" s="1"/>
  <c r="L446" i="30"/>
  <c r="L51" i="30" s="1"/>
  <c r="D446" i="30"/>
  <c r="D51" i="30" s="1"/>
  <c r="G481" i="30"/>
  <c r="G56" i="30" s="1"/>
  <c r="H488" i="30"/>
  <c r="H57" i="30" s="1"/>
  <c r="F488" i="30"/>
  <c r="F57" i="30" s="1"/>
  <c r="J495" i="30"/>
  <c r="J58" i="30" s="1"/>
  <c r="H376" i="30"/>
  <c r="H41" i="30" s="1"/>
  <c r="I376" i="30"/>
  <c r="I41" i="30" s="1"/>
  <c r="M418" i="30"/>
  <c r="M47" i="30" s="1"/>
  <c r="P418" i="30"/>
  <c r="P47" i="30" s="1"/>
  <c r="J425" i="30"/>
  <c r="J48" i="30" s="1"/>
  <c r="K432" i="30"/>
  <c r="G432" i="30"/>
  <c r="J439" i="30"/>
  <c r="J50" i="30" s="1"/>
  <c r="P495" i="30"/>
  <c r="P58" i="30" s="1"/>
  <c r="M376" i="30"/>
  <c r="M41" i="30" s="1"/>
  <c r="J418" i="30"/>
  <c r="J47" i="30" s="1"/>
  <c r="M425" i="30"/>
  <c r="M48" i="30" s="1"/>
  <c r="G376" i="30"/>
  <c r="G41" i="30" s="1"/>
  <c r="L425" i="30"/>
  <c r="L48" i="30" s="1"/>
  <c r="H425" i="30"/>
  <c r="H48" i="30" s="1"/>
  <c r="I425" i="30"/>
  <c r="I48" i="30" s="1"/>
  <c r="M432" i="30"/>
  <c r="I432" i="30"/>
  <c r="I49" i="30" s="1"/>
  <c r="O439" i="30"/>
  <c r="O50" i="30" s="1"/>
  <c r="P439" i="30"/>
  <c r="P50" i="30" s="1"/>
  <c r="H439" i="30"/>
  <c r="H50" i="30" s="1"/>
  <c r="I439" i="30"/>
  <c r="I50" i="30" s="1"/>
  <c r="K446" i="30"/>
  <c r="K51" i="30" s="1"/>
  <c r="P481" i="30"/>
  <c r="P56" i="30" s="1"/>
  <c r="H481" i="30"/>
  <c r="H56" i="30" s="1"/>
  <c r="D481" i="30"/>
  <c r="D56" i="30" s="1"/>
  <c r="Q495" i="30"/>
  <c r="Q58" i="30" s="1"/>
  <c r="E495" i="30"/>
  <c r="E58" i="30" s="1"/>
  <c r="L495" i="30"/>
  <c r="L58" i="30" s="1"/>
  <c r="D495" i="30"/>
  <c r="D58" i="30" s="1"/>
  <c r="N495" i="30"/>
  <c r="N58" i="30" s="1"/>
  <c r="I495" i="30"/>
  <c r="I58" i="30" s="1"/>
  <c r="H495" i="30"/>
  <c r="H58" i="30" s="1"/>
  <c r="I446" i="30"/>
  <c r="I51" i="30" s="1"/>
  <c r="H446" i="30"/>
  <c r="H51" i="30" s="1"/>
  <c r="G418" i="30"/>
  <c r="G47" i="30" s="1"/>
  <c r="F432" i="30"/>
  <c r="G446" i="30"/>
  <c r="G51" i="30" s="1"/>
  <c r="G488" i="30"/>
  <c r="G57" i="30" s="1"/>
  <c r="F425" i="30"/>
  <c r="F48" i="30" s="1"/>
  <c r="F376" i="30"/>
  <c r="F41" i="30" s="1"/>
  <c r="F439" i="30"/>
  <c r="F50" i="30" s="1"/>
  <c r="F495" i="30"/>
  <c r="F58" i="30" s="1"/>
  <c r="F446" i="30"/>
  <c r="F51" i="30" s="1"/>
  <c r="F481" i="30"/>
  <c r="F56" i="30" s="1"/>
  <c r="E481" i="30"/>
  <c r="E56" i="30" s="1"/>
  <c r="E418" i="30"/>
  <c r="E47" i="30" s="1"/>
  <c r="E439" i="30"/>
  <c r="E50" i="30" s="1"/>
  <c r="E425" i="30"/>
  <c r="E48" i="30" s="1"/>
  <c r="E432" i="30"/>
  <c r="E488" i="30"/>
  <c r="E57" i="30" s="1"/>
  <c r="E446" i="30"/>
  <c r="E51" i="30" s="1"/>
  <c r="E376" i="30"/>
  <c r="E41" i="30" s="1"/>
  <c r="P376" i="30"/>
  <c r="P41" i="30" s="1"/>
  <c r="O425" i="30"/>
  <c r="O48" i="30" s="1"/>
  <c r="O488" i="30"/>
  <c r="O57" i="30" s="1"/>
  <c r="O376" i="30"/>
  <c r="O41" i="30" s="1"/>
  <c r="P425" i="30"/>
  <c r="P48" i="30" s="1"/>
  <c r="P446" i="30"/>
  <c r="P51" i="30" s="1"/>
  <c r="M481" i="30"/>
  <c r="M56" i="30" s="1"/>
  <c r="M495" i="30"/>
  <c r="M58" i="30" s="1"/>
  <c r="M446" i="30"/>
  <c r="M51" i="30" s="1"/>
  <c r="J446" i="30"/>
  <c r="J51" i="30" s="1"/>
  <c r="K425" i="30"/>
  <c r="K48" i="30" s="1"/>
  <c r="K439" i="30"/>
  <c r="K50" i="30" s="1"/>
  <c r="K488" i="30"/>
  <c r="K57" i="30" s="1"/>
  <c r="J432" i="30"/>
  <c r="K481" i="30"/>
  <c r="K56" i="30" s="1"/>
  <c r="J481" i="30"/>
  <c r="J56" i="30" s="1"/>
  <c r="G439" i="30"/>
  <c r="G50" i="30" s="1"/>
  <c r="O495" i="30"/>
  <c r="O58" i="30" s="1"/>
  <c r="K495" i="30"/>
  <c r="K58" i="30" s="1"/>
  <c r="G495" i="30"/>
  <c r="G58" i="30" s="1"/>
  <c r="O446" i="30"/>
  <c r="O51" i="30" s="1"/>
  <c r="Q49" i="30" l="1"/>
  <c r="K49" i="30"/>
  <c r="L49" i="30"/>
  <c r="M49" i="30"/>
  <c r="D49" i="30"/>
  <c r="J49" i="30"/>
  <c r="F49" i="30"/>
  <c r="E49" i="30"/>
  <c r="O49" i="30"/>
  <c r="C47" i="30"/>
  <c r="C49" i="30"/>
  <c r="G49" i="30"/>
  <c r="P49" i="30"/>
  <c r="N49" i="30"/>
  <c r="C537" i="30"/>
  <c r="F537" i="30"/>
  <c r="J537" i="30"/>
  <c r="P537" i="30"/>
  <c r="E537" i="30"/>
  <c r="M537" i="30"/>
  <c r="N537" i="30"/>
  <c r="G537" i="30"/>
  <c r="D537" i="30"/>
  <c r="H537" i="30"/>
  <c r="O537" i="30"/>
  <c r="I537" i="30"/>
  <c r="K537" i="30"/>
  <c r="Q537" i="30"/>
  <c r="L537" i="30"/>
  <c r="C334" i="30"/>
  <c r="C35" i="30" s="1"/>
  <c r="C348" i="30"/>
  <c r="C37" i="30" s="1"/>
  <c r="O348" i="30"/>
  <c r="O37" i="30" s="1"/>
  <c r="J334" i="30"/>
  <c r="J35" i="30" s="1"/>
  <c r="G348" i="30"/>
  <c r="G37" i="30" s="1"/>
  <c r="K348" i="30"/>
  <c r="K37" i="30" s="1"/>
  <c r="O334" i="30"/>
  <c r="O35" i="30" s="1"/>
  <c r="P348" i="30"/>
  <c r="P37" i="30" s="1"/>
  <c r="L348" i="30"/>
  <c r="L37" i="30" s="1"/>
  <c r="H348" i="30"/>
  <c r="H37" i="30" s="1"/>
  <c r="D348" i="30"/>
  <c r="D37" i="30" s="1"/>
  <c r="N348" i="30"/>
  <c r="N37" i="30" s="1"/>
  <c r="J348" i="30"/>
  <c r="J37" i="30" s="1"/>
  <c r="F348" i="30"/>
  <c r="F37" i="30" s="1"/>
  <c r="Q348" i="30"/>
  <c r="Q37" i="30" s="1"/>
  <c r="M348" i="30"/>
  <c r="M37" i="30" s="1"/>
  <c r="I306" i="30"/>
  <c r="I31" i="30" s="1"/>
  <c r="K320" i="30"/>
  <c r="K33" i="30" s="1"/>
  <c r="F334" i="30"/>
  <c r="F35" i="30" s="1"/>
  <c r="M278" i="30"/>
  <c r="M27" i="30" s="1"/>
  <c r="I278" i="30"/>
  <c r="I27" i="30" s="1"/>
  <c r="E278" i="30"/>
  <c r="E27" i="30" s="1"/>
  <c r="O278" i="30"/>
  <c r="O27" i="30" s="1"/>
  <c r="F278" i="30"/>
  <c r="F27" i="30" s="1"/>
  <c r="Q334" i="30"/>
  <c r="Q35" i="30" s="1"/>
  <c r="M334" i="30"/>
  <c r="M35" i="30" s="1"/>
  <c r="Q306" i="30"/>
  <c r="Q31" i="30" s="1"/>
  <c r="L278" i="30"/>
  <c r="L27" i="30" s="1"/>
  <c r="D264" i="30"/>
  <c r="D25" i="30" s="1"/>
  <c r="E250" i="30"/>
  <c r="E23" i="30" s="1"/>
  <c r="E306" i="30"/>
  <c r="E31" i="30" s="1"/>
  <c r="I334" i="30"/>
  <c r="I35" i="30" s="1"/>
  <c r="E334" i="30"/>
  <c r="E35" i="30" s="1"/>
  <c r="H278" i="30"/>
  <c r="H27" i="30" s="1"/>
  <c r="D278" i="30"/>
  <c r="D27" i="30" s="1"/>
  <c r="P250" i="30"/>
  <c r="P23" i="30" s="1"/>
  <c r="J250" i="30"/>
  <c r="J23" i="30" s="1"/>
  <c r="M306" i="30"/>
  <c r="M31" i="30" s="1"/>
  <c r="P222" i="30"/>
  <c r="P19" i="30" s="1"/>
  <c r="G278" i="30"/>
  <c r="G27" i="30" s="1"/>
  <c r="K334" i="30"/>
  <c r="K35" i="30" s="1"/>
  <c r="G334" i="30"/>
  <c r="G35" i="30" s="1"/>
  <c r="P334" i="30"/>
  <c r="P35" i="30" s="1"/>
  <c r="L334" i="30"/>
  <c r="L35" i="30" s="1"/>
  <c r="H334" i="30"/>
  <c r="H35" i="30" s="1"/>
  <c r="D334" i="30"/>
  <c r="D35" i="30" s="1"/>
  <c r="N334" i="30"/>
  <c r="N35" i="30" s="1"/>
  <c r="I264" i="30"/>
  <c r="I25" i="30" s="1"/>
  <c r="E264" i="30"/>
  <c r="E25" i="30" s="1"/>
  <c r="L264" i="30"/>
  <c r="L25" i="30" s="1"/>
  <c r="O306" i="30"/>
  <c r="O31" i="30" s="1"/>
  <c r="K306" i="30"/>
  <c r="K31" i="30" s="1"/>
  <c r="G306" i="30"/>
  <c r="G31" i="30" s="1"/>
  <c r="N306" i="30"/>
  <c r="N31" i="30" s="1"/>
  <c r="J306" i="30"/>
  <c r="J31" i="30" s="1"/>
  <c r="C278" i="30"/>
  <c r="C27" i="30" s="1"/>
  <c r="N278" i="30"/>
  <c r="N27" i="30" s="1"/>
  <c r="F306" i="30"/>
  <c r="F31" i="30" s="1"/>
  <c r="P306" i="30"/>
  <c r="P31" i="30" s="1"/>
  <c r="L306" i="30"/>
  <c r="L31" i="30" s="1"/>
  <c r="H306" i="30"/>
  <c r="H31" i="30" s="1"/>
  <c r="H264" i="30"/>
  <c r="H25" i="30" s="1"/>
  <c r="K278" i="30"/>
  <c r="K27" i="30" s="1"/>
  <c r="D306" i="30"/>
  <c r="D31" i="30" s="1"/>
  <c r="L250" i="30"/>
  <c r="L23" i="30" s="1"/>
  <c r="H250" i="30"/>
  <c r="H23" i="30" s="1"/>
  <c r="D250" i="30"/>
  <c r="D23" i="30" s="1"/>
  <c r="O264" i="30"/>
  <c r="O25" i="30" s="1"/>
  <c r="K264" i="30"/>
  <c r="K25" i="30" s="1"/>
  <c r="G264" i="30"/>
  <c r="G25" i="30" s="1"/>
  <c r="I348" i="30"/>
  <c r="I37" i="30" s="1"/>
  <c r="E348" i="30"/>
  <c r="E37" i="30" s="1"/>
  <c r="J278" i="30"/>
  <c r="J27" i="30" s="1"/>
  <c r="P278" i="30"/>
  <c r="P27" i="30" s="1"/>
  <c r="C306" i="30"/>
  <c r="C31" i="30" s="1"/>
  <c r="Q278" i="30"/>
  <c r="Q27" i="30" s="1"/>
  <c r="O250" i="30"/>
  <c r="O23" i="30" s="1"/>
  <c r="K250" i="30"/>
  <c r="K23" i="30" s="1"/>
  <c r="G250" i="30"/>
  <c r="G23" i="30" s="1"/>
  <c r="F250" i="30"/>
  <c r="F23" i="30" s="1"/>
  <c r="C264" i="30"/>
  <c r="C25" i="30" s="1"/>
  <c r="N264" i="30"/>
  <c r="N25" i="30" s="1"/>
  <c r="J264" i="30"/>
  <c r="J25" i="30" s="1"/>
  <c r="F264" i="30"/>
  <c r="F25" i="30" s="1"/>
  <c r="P264" i="30"/>
  <c r="P25" i="30" s="1"/>
  <c r="M264" i="30"/>
  <c r="M25" i="30" s="1"/>
  <c r="G320" i="30"/>
  <c r="G33" i="30" s="1"/>
  <c r="N250" i="30"/>
  <c r="N23" i="30" s="1"/>
  <c r="Q264" i="30"/>
  <c r="Q25" i="30" s="1"/>
  <c r="Q250" i="30"/>
  <c r="Q23" i="30" s="1"/>
  <c r="M250" i="30"/>
  <c r="M23" i="30" s="1"/>
  <c r="I250" i="30"/>
  <c r="I23" i="30" s="1"/>
  <c r="P320" i="30"/>
  <c r="P33" i="30" s="1"/>
  <c r="L320" i="30"/>
  <c r="L33" i="30" s="1"/>
  <c r="H320" i="30"/>
  <c r="H33" i="30" s="1"/>
  <c r="D320" i="30"/>
  <c r="D33" i="30" s="1"/>
  <c r="J320" i="30"/>
  <c r="J33" i="30" s="1"/>
  <c r="F320" i="30"/>
  <c r="F33" i="30" s="1"/>
  <c r="I320" i="30"/>
  <c r="I33" i="30" s="1"/>
  <c r="E320" i="30"/>
  <c r="E33" i="30" s="1"/>
  <c r="C320" i="30"/>
  <c r="C33" i="30" s="1"/>
  <c r="Q320" i="30"/>
  <c r="Q33" i="30" s="1"/>
  <c r="O320" i="30"/>
  <c r="O33" i="30" s="1"/>
  <c r="M320" i="30"/>
  <c r="M33" i="30" s="1"/>
  <c r="N320" i="30"/>
  <c r="N33" i="30" s="1"/>
  <c r="L208" i="30"/>
  <c r="L17" i="30" s="1"/>
  <c r="P208" i="30"/>
  <c r="P17" i="30" s="1"/>
  <c r="H208" i="30"/>
  <c r="H17" i="30" s="1"/>
  <c r="D208" i="30"/>
  <c r="D17" i="30" s="1"/>
  <c r="E222" i="30"/>
  <c r="E19" i="30" s="1"/>
  <c r="O222" i="30"/>
  <c r="O19" i="30" s="1"/>
  <c r="J222" i="30"/>
  <c r="J19" i="30" s="1"/>
  <c r="O208" i="30"/>
  <c r="O17" i="30" s="1"/>
  <c r="K208" i="30"/>
  <c r="K17" i="30" s="1"/>
  <c r="G208" i="30"/>
  <c r="G17" i="30" s="1"/>
  <c r="N208" i="30"/>
  <c r="N17" i="30" s="1"/>
  <c r="J208" i="30"/>
  <c r="J17" i="30" s="1"/>
  <c r="F208" i="30"/>
  <c r="F17" i="30" s="1"/>
  <c r="Q17" i="30"/>
  <c r="K222" i="30"/>
  <c r="K19" i="30" s="1"/>
  <c r="G222" i="30"/>
  <c r="G19" i="30" s="1"/>
  <c r="L222" i="30"/>
  <c r="L19" i="30" s="1"/>
  <c r="H222" i="30"/>
  <c r="H19" i="30" s="1"/>
  <c r="D222" i="30"/>
  <c r="D19" i="30" s="1"/>
  <c r="N222" i="30"/>
  <c r="N19" i="30" s="1"/>
  <c r="F222" i="30"/>
  <c r="F19" i="30" s="1"/>
  <c r="Q222" i="30"/>
  <c r="Q19" i="30" s="1"/>
  <c r="M222" i="30"/>
  <c r="M19" i="30" s="1"/>
  <c r="I222" i="30"/>
  <c r="I19" i="30" s="1"/>
  <c r="C208" i="30"/>
  <c r="C17" i="30" s="1"/>
  <c r="M208" i="30"/>
  <c r="M17" i="30" s="1"/>
  <c r="I208" i="30"/>
  <c r="I17" i="30" s="1"/>
  <c r="E208" i="30"/>
  <c r="E17" i="30" s="1"/>
  <c r="C222" i="30"/>
  <c r="C19" i="30" s="1"/>
  <c r="B2" i="30"/>
  <c r="P684" i="30" l="1"/>
  <c r="P86" i="30" s="1"/>
  <c r="Q684" i="30"/>
  <c r="Q86" i="30" s="1"/>
  <c r="I684" i="30"/>
  <c r="I86" i="30" s="1"/>
  <c r="G684" i="30"/>
  <c r="G86" i="30" s="1"/>
  <c r="D684" i="30"/>
  <c r="D86" i="30" s="1"/>
  <c r="C684" i="30"/>
  <c r="C86" i="30" s="1"/>
  <c r="F684" i="30"/>
  <c r="F86" i="30" s="1"/>
  <c r="N684" i="30"/>
  <c r="N86" i="30" s="1"/>
  <c r="H684" i="30"/>
  <c r="H86" i="30" s="1"/>
  <c r="L684" i="30"/>
  <c r="L86" i="30" s="1"/>
  <c r="O229" i="30"/>
  <c r="O20" i="30" s="1"/>
  <c r="M229" i="30"/>
  <c r="M20" i="30" s="1"/>
  <c r="E229" i="30"/>
  <c r="E20" i="30" s="1"/>
  <c r="J229" i="30"/>
  <c r="J20" i="30" s="1"/>
  <c r="K229" i="30"/>
  <c r="K20" i="30" s="1"/>
  <c r="Q229" i="30"/>
  <c r="Q20" i="30" s="1"/>
  <c r="G229" i="30"/>
  <c r="G20" i="30" s="1"/>
  <c r="P229" i="30"/>
  <c r="P20" i="30" s="1"/>
  <c r="C229" i="30"/>
  <c r="C20" i="30" s="1"/>
  <c r="F229" i="30"/>
  <c r="F20" i="30" s="1"/>
  <c r="L229" i="30"/>
  <c r="L20" i="30" s="1"/>
  <c r="D229" i="30"/>
  <c r="D20" i="30" s="1"/>
  <c r="I229" i="30"/>
  <c r="I20" i="30" s="1"/>
  <c r="N229" i="30"/>
  <c r="N20" i="30" s="1"/>
  <c r="H229" i="30"/>
  <c r="H20" i="30" s="1"/>
  <c r="K530" i="30"/>
  <c r="K63" i="30" s="1"/>
  <c r="Q530" i="30"/>
  <c r="Q63" i="30" s="1"/>
  <c r="P530" i="30"/>
  <c r="P63" i="30" s="1"/>
  <c r="N530" i="30"/>
  <c r="N63" i="30" s="1"/>
  <c r="D530" i="30"/>
  <c r="D63" i="30" s="1"/>
  <c r="O530" i="30"/>
  <c r="O63" i="30" s="1"/>
  <c r="I530" i="30"/>
  <c r="I63" i="30" s="1"/>
  <c r="J530" i="30"/>
  <c r="J63" i="30" s="1"/>
  <c r="C530" i="30"/>
  <c r="C63" i="30" s="1"/>
  <c r="G530" i="30"/>
  <c r="G63" i="30" s="1"/>
  <c r="H530" i="30"/>
  <c r="H63" i="30" s="1"/>
  <c r="L530" i="30"/>
  <c r="L63" i="30" s="1"/>
  <c r="F530" i="30"/>
  <c r="F63" i="30" s="1"/>
  <c r="E530" i="30"/>
  <c r="E63" i="30" s="1"/>
  <c r="M530" i="30"/>
  <c r="M63" i="30" s="1"/>
  <c r="I15" i="30"/>
  <c r="K15" i="30"/>
  <c r="G15" i="30"/>
  <c r="F15" i="30"/>
  <c r="E15" i="30"/>
  <c r="L15" i="30"/>
  <c r="H15" i="30"/>
  <c r="D15" i="30"/>
  <c r="J15" i="30"/>
  <c r="Q194" i="30"/>
  <c r="Q15" i="30" s="1"/>
  <c r="M15" i="30"/>
  <c r="P15" i="30"/>
  <c r="C15" i="30"/>
  <c r="O15" i="30"/>
  <c r="N15" i="30"/>
  <c r="K14" i="30"/>
  <c r="J14" i="30"/>
  <c r="H14" i="30"/>
  <c r="L14" i="30"/>
  <c r="C14" i="30"/>
  <c r="G14" i="30"/>
  <c r="K684" i="30" l="1"/>
  <c r="K86" i="30" s="1"/>
  <c r="J684" i="30"/>
  <c r="J86" i="30" s="1"/>
  <c r="E684" i="30"/>
  <c r="E86" i="30" s="1"/>
  <c r="M684" i="30"/>
  <c r="M86" i="30" s="1"/>
  <c r="O684" i="30"/>
  <c r="O86" i="30" s="1"/>
  <c r="C691" i="30"/>
  <c r="Q201" i="30"/>
  <c r="Q16" i="30" s="1"/>
  <c r="O201" i="30"/>
  <c r="O16" i="30" s="1"/>
  <c r="P201" i="30"/>
  <c r="P16" i="30" s="1"/>
  <c r="M201" i="30"/>
  <c r="M16" i="30" s="1"/>
  <c r="N201" i="30"/>
  <c r="N16" i="30" s="1"/>
  <c r="L523" i="30"/>
  <c r="L201" i="30"/>
  <c r="L16" i="30" s="1"/>
  <c r="H523" i="30"/>
  <c r="H201" i="30"/>
  <c r="H16" i="30" s="1"/>
  <c r="G523" i="30"/>
  <c r="G201" i="30"/>
  <c r="J523" i="30"/>
  <c r="J201" i="30"/>
  <c r="J16" i="30" s="1"/>
  <c r="C523" i="30"/>
  <c r="K523" i="30"/>
  <c r="K201" i="30"/>
  <c r="K16" i="30" s="1"/>
  <c r="N523" i="30"/>
  <c r="M523" i="30"/>
  <c r="O523" i="30"/>
  <c r="P523" i="30"/>
  <c r="Q523" i="30"/>
  <c r="D14" i="30"/>
  <c r="E14" i="30"/>
  <c r="F14" i="30"/>
  <c r="I14" i="30"/>
  <c r="G691" i="30" l="1"/>
  <c r="G149" i="30" s="1"/>
  <c r="G165" i="30" s="1"/>
  <c r="G16" i="30"/>
  <c r="Q62" i="30"/>
  <c r="Q64" i="30"/>
  <c r="C149" i="30"/>
  <c r="C165" i="30" s="1"/>
  <c r="C110" i="30"/>
  <c r="C131" i="30" s="1"/>
  <c r="M62" i="30"/>
  <c r="M64" i="30"/>
  <c r="J62" i="30"/>
  <c r="J64" i="30"/>
  <c r="G62" i="30"/>
  <c r="G64" i="30"/>
  <c r="H62" i="30"/>
  <c r="H64" i="30"/>
  <c r="L62" i="30"/>
  <c r="L64" i="30"/>
  <c r="P62" i="30"/>
  <c r="P64" i="30"/>
  <c r="C62" i="30"/>
  <c r="C64" i="30"/>
  <c r="O62" i="30"/>
  <c r="O64" i="30"/>
  <c r="N62" i="30"/>
  <c r="N64" i="30"/>
  <c r="K62" i="30"/>
  <c r="K64" i="30"/>
  <c r="M544" i="30"/>
  <c r="M166" i="30" s="1"/>
  <c r="J544" i="30"/>
  <c r="J166" i="30" s="1"/>
  <c r="G544" i="30"/>
  <c r="G166" i="30" s="1"/>
  <c r="H544" i="30"/>
  <c r="H166" i="30" s="1"/>
  <c r="L544" i="30"/>
  <c r="L166" i="30" s="1"/>
  <c r="O544" i="30"/>
  <c r="O166" i="30" s="1"/>
  <c r="N544" i="30"/>
  <c r="N166" i="30" s="1"/>
  <c r="K544" i="30"/>
  <c r="K166" i="30" s="1"/>
  <c r="C132" i="30"/>
  <c r="C148" i="30" s="1"/>
  <c r="C88" i="30"/>
  <c r="Q544" i="30"/>
  <c r="Q66" i="30" s="1"/>
  <c r="P544" i="30"/>
  <c r="E523" i="30"/>
  <c r="E201" i="30"/>
  <c r="E16" i="30" s="1"/>
  <c r="D523" i="30"/>
  <c r="D201" i="30"/>
  <c r="D16" i="30" s="1"/>
  <c r="I523" i="30"/>
  <c r="I201" i="30"/>
  <c r="I16" i="30" s="1"/>
  <c r="F523" i="30"/>
  <c r="F201" i="30"/>
  <c r="F16" i="30" s="1"/>
  <c r="N551" i="30"/>
  <c r="N167" i="30" s="1"/>
  <c r="M551" i="30"/>
  <c r="M167" i="30" s="1"/>
  <c r="Q551" i="30"/>
  <c r="Q67" i="30" s="1"/>
  <c r="O551" i="30"/>
  <c r="P65" i="30" l="1"/>
  <c r="Q65" i="30"/>
  <c r="Q87" i="30"/>
  <c r="G110" i="30"/>
  <c r="G131" i="30" s="1"/>
  <c r="G132" i="30"/>
  <c r="G148" i="30" s="1"/>
  <c r="G88" i="30"/>
  <c r="M65" i="30"/>
  <c r="M182" i="30"/>
  <c r="N182" i="30"/>
  <c r="J65" i="30"/>
  <c r="N65" i="30"/>
  <c r="L65" i="30"/>
  <c r="G65" i="30"/>
  <c r="O65" i="30"/>
  <c r="K65" i="30"/>
  <c r="F62" i="30"/>
  <c r="F64" i="30"/>
  <c r="E62" i="30"/>
  <c r="E64" i="30"/>
  <c r="H65" i="30"/>
  <c r="D62" i="30"/>
  <c r="D64" i="30"/>
  <c r="I62" i="30"/>
  <c r="I64" i="30"/>
  <c r="O66" i="30"/>
  <c r="G66" i="30"/>
  <c r="N66" i="30"/>
  <c r="L66" i="30"/>
  <c r="M66" i="30"/>
  <c r="H66" i="30"/>
  <c r="J66" i="30"/>
  <c r="K66" i="30"/>
  <c r="I544" i="30"/>
  <c r="I166" i="30" s="1"/>
  <c r="E544" i="30"/>
  <c r="E166" i="30" s="1"/>
  <c r="F544" i="30"/>
  <c r="F166" i="30" s="1"/>
  <c r="D544" i="30"/>
  <c r="D166" i="30" s="1"/>
  <c r="P66" i="30"/>
  <c r="P166" i="30"/>
  <c r="O67" i="30"/>
  <c r="O167" i="30"/>
  <c r="O182" i="30" s="1"/>
  <c r="Q167" i="30"/>
  <c r="Q166" i="30"/>
  <c r="M67" i="30"/>
  <c r="N67" i="30"/>
  <c r="P551" i="30"/>
  <c r="P167" i="30" s="1"/>
  <c r="O87" i="30" l="1"/>
  <c r="Q182" i="30"/>
  <c r="P182" i="30"/>
  <c r="M87" i="30"/>
  <c r="N87" i="30"/>
  <c r="F65" i="30"/>
  <c r="D65" i="30"/>
  <c r="E65" i="30"/>
  <c r="I65" i="30"/>
  <c r="F66" i="30"/>
  <c r="E66" i="30"/>
  <c r="D66" i="30"/>
  <c r="I66" i="30"/>
  <c r="P67" i="30"/>
  <c r="P87" i="30" s="1"/>
  <c r="J194" i="95" l="1"/>
  <c r="L4" i="95"/>
  <c r="L194" i="95"/>
  <c r="J4" i="95"/>
  <c r="L131" i="92"/>
  <c r="L4" i="92"/>
  <c r="J4" i="92"/>
  <c r="J131" i="92"/>
  <c r="L418" i="91"/>
  <c r="J4" i="91"/>
  <c r="J418" i="91"/>
  <c r="L4" i="91"/>
  <c r="L4" i="47"/>
  <c r="L137" i="47"/>
  <c r="J137" i="47"/>
  <c r="J4" i="47"/>
  <c r="L186" i="30"/>
  <c r="J186" i="30"/>
  <c r="L4" i="30"/>
  <c r="L656" i="30" s="1"/>
  <c r="L82" i="30" s="1"/>
  <c r="J4" i="30"/>
  <c r="J656" i="30" s="1"/>
  <c r="J82" i="30" s="1"/>
  <c r="B194" i="95" l="1"/>
  <c r="E194" i="95" s="1"/>
  <c r="B4" i="95"/>
  <c r="B131" i="92"/>
  <c r="E131" i="92" s="1"/>
  <c r="B4" i="92"/>
  <c r="B418" i="91"/>
  <c r="E4" i="91" s="1"/>
  <c r="B4" i="91"/>
  <c r="B137" i="47"/>
  <c r="E137" i="47" s="1"/>
  <c r="B4" i="47"/>
  <c r="B186" i="30"/>
  <c r="G4" i="30" s="1"/>
  <c r="G656" i="30" s="1"/>
  <c r="G82" i="30" s="1"/>
  <c r="B4" i="30"/>
  <c r="E4" i="95" l="1"/>
  <c r="G194" i="95"/>
  <c r="G4" i="95"/>
  <c r="E4" i="47"/>
  <c r="G4" i="92"/>
  <c r="E4" i="92"/>
  <c r="G131" i="92"/>
  <c r="E418" i="91"/>
  <c r="G4" i="91"/>
  <c r="G418" i="91"/>
  <c r="G137" i="47"/>
  <c r="G4" i="47"/>
  <c r="E186" i="30"/>
  <c r="G186" i="30"/>
  <c r="E4" i="30"/>
  <c r="E2" i="95" l="1"/>
  <c r="E2" i="92" l="1"/>
  <c r="E2" i="91"/>
  <c r="E2" i="47"/>
  <c r="E2" i="30"/>
  <c r="E656" i="30" s="1"/>
  <c r="E82" i="30" s="1"/>
  <c r="D551" i="30" l="1"/>
  <c r="F551" i="30"/>
  <c r="I551" i="30"/>
  <c r="J551" i="30"/>
  <c r="K551" i="30"/>
  <c r="H551" i="30"/>
  <c r="G551" i="30"/>
  <c r="L551" i="30"/>
  <c r="E551" i="30"/>
  <c r="D67" i="30" l="1"/>
  <c r="D87" i="30" s="1"/>
  <c r="D167" i="30"/>
  <c r="D182" i="30" s="1"/>
  <c r="H67" i="30"/>
  <c r="H87" i="30" s="1"/>
  <c r="H167" i="30"/>
  <c r="H182" i="30" s="1"/>
  <c r="F67" i="30"/>
  <c r="F87" i="30" s="1"/>
  <c r="F167" i="30"/>
  <c r="F182" i="30" s="1"/>
  <c r="K67" i="30"/>
  <c r="K87" i="30" s="1"/>
  <c r="K167" i="30"/>
  <c r="K182" i="30" s="1"/>
  <c r="I67" i="30"/>
  <c r="I87" i="30" s="1"/>
  <c r="I167" i="30"/>
  <c r="I182" i="30" s="1"/>
  <c r="E67" i="30"/>
  <c r="E87" i="30" s="1"/>
  <c r="E167" i="30"/>
  <c r="E182" i="30" s="1"/>
  <c r="G67" i="30"/>
  <c r="G87" i="30" s="1"/>
  <c r="G167" i="30"/>
  <c r="G182" i="30" s="1"/>
  <c r="L67" i="30"/>
  <c r="L87" i="30" s="1"/>
  <c r="L167" i="30"/>
  <c r="L182" i="30" s="1"/>
  <c r="J67" i="30"/>
  <c r="J87" i="30" s="1"/>
  <c r="J167" i="30"/>
  <c r="J182" i="30" s="1"/>
  <c r="C59" i="30" l="1"/>
  <c r="C65" i="30" s="1"/>
  <c r="C544" i="30" l="1"/>
  <c r="C66" i="30" s="1"/>
  <c r="C87" i="30" s="1"/>
  <c r="C166" i="30" l="1"/>
  <c r="C182" i="30" s="1"/>
  <c r="C168" i="47"/>
  <c r="C322" i="47"/>
  <c r="C203" i="47"/>
  <c r="C189" i="47"/>
  <c r="C140" i="47"/>
  <c r="C154" i="47"/>
  <c r="C196" i="47"/>
  <c r="C182" i="47"/>
  <c r="C161" i="47"/>
  <c r="C147" i="47"/>
  <c r="C198" i="47"/>
  <c r="C184" i="47"/>
  <c r="C163" i="47"/>
  <c r="C149" i="47"/>
  <c r="C170" i="47"/>
  <c r="C324" i="47"/>
  <c r="C205" i="47"/>
  <c r="C191" i="47"/>
  <c r="C142" i="47"/>
  <c r="C156" i="47"/>
  <c r="C172" i="47"/>
  <c r="C326" i="47"/>
  <c r="C207" i="47"/>
  <c r="C193" i="47"/>
  <c r="C158" i="47"/>
  <c r="C200" i="47"/>
  <c r="C186" i="47"/>
  <c r="C165" i="47"/>
  <c r="C151" i="47"/>
  <c r="C148" i="47"/>
  <c r="C155" i="47"/>
  <c r="C197" i="47"/>
  <c r="C183" i="47"/>
  <c r="C141" i="47"/>
  <c r="C169" i="47"/>
  <c r="C323" i="47"/>
  <c r="C204" i="47"/>
  <c r="C190" i="47"/>
  <c r="C162" i="47"/>
  <c r="C143" i="47"/>
  <c r="C171" i="47"/>
  <c r="C325" i="47"/>
  <c r="C206" i="47"/>
  <c r="C192" i="47"/>
  <c r="C164" i="47"/>
  <c r="C150" i="47"/>
  <c r="C157" i="47"/>
  <c r="C199" i="47"/>
  <c r="C185" i="47"/>
  <c r="C14" i="47"/>
  <c r="C145" i="47" l="1"/>
  <c r="C15" i="47" s="1"/>
  <c r="C166" i="47"/>
  <c r="C18" i="47" s="1"/>
  <c r="C187" i="47"/>
  <c r="C21" i="47" s="1"/>
  <c r="C243" i="47"/>
  <c r="C30" i="47" s="1"/>
  <c r="C229" i="47"/>
  <c r="C28" i="47" s="1"/>
  <c r="C299" i="47"/>
  <c r="C38" i="47" s="1"/>
  <c r="C306" i="47"/>
  <c r="C39" i="47" s="1"/>
  <c r="C264" i="47"/>
  <c r="C33" i="47" s="1"/>
  <c r="C285" i="47"/>
  <c r="C36" i="47" s="1"/>
  <c r="C173" i="47"/>
  <c r="C19" i="47" s="1"/>
  <c r="C376" i="47"/>
  <c r="C50" i="47" s="1"/>
  <c r="C334" i="47"/>
  <c r="C44" i="47" s="1"/>
  <c r="C194" i="47"/>
  <c r="C22" i="47" s="1"/>
  <c r="C222" i="47"/>
  <c r="C27" i="47" s="1"/>
  <c r="C390" i="47"/>
  <c r="C52" i="47" s="1"/>
  <c r="C201" i="47"/>
  <c r="C23" i="47" s="1"/>
  <c r="C327" i="47"/>
  <c r="C43" i="47" s="1"/>
  <c r="C257" i="47"/>
  <c r="C32" i="47" s="1"/>
  <c r="C215" i="47"/>
  <c r="C25" i="47" s="1"/>
  <c r="C383" i="47"/>
  <c r="C51" i="47" s="1"/>
  <c r="C313" i="47"/>
  <c r="C40" i="47" s="1"/>
  <c r="C159" i="47"/>
  <c r="C17" i="47" s="1"/>
  <c r="C250" i="47"/>
  <c r="C31" i="47" s="1"/>
  <c r="C341" i="47"/>
  <c r="C45" i="47" s="1"/>
  <c r="C271" i="47"/>
  <c r="C34" i="47" s="1"/>
  <c r="C348" i="47"/>
  <c r="C46" i="47" s="1"/>
  <c r="C369" i="47"/>
  <c r="C49" i="47" s="1"/>
  <c r="C180" i="47"/>
  <c r="C20" i="47" s="1"/>
  <c r="C320" i="47"/>
  <c r="C42" i="47" s="1"/>
  <c r="C236" i="47"/>
  <c r="C29" i="47" s="1"/>
  <c r="C152" i="47"/>
  <c r="C16" i="47" s="1"/>
  <c r="C278" i="47"/>
  <c r="C35" i="47" s="1"/>
  <c r="C362" i="47"/>
  <c r="C48" i="47" s="1"/>
  <c r="C355" i="47"/>
  <c r="C47" i="47" s="1"/>
  <c r="C292" i="47"/>
  <c r="C208" i="47"/>
  <c r="C24" i="47" s="1"/>
  <c r="C26" i="47" l="1"/>
  <c r="C53" i="47"/>
  <c r="C600" i="47"/>
  <c r="C37" i="47"/>
  <c r="C41" i="47" s="1"/>
  <c r="C544" i="47"/>
  <c r="C99" i="47" s="1"/>
  <c r="C516" i="47"/>
  <c r="C72" i="47" s="1"/>
  <c r="C76" i="47" s="1"/>
  <c r="C77" i="47" l="1"/>
  <c r="C85" i="47"/>
  <c r="C107" i="47"/>
  <c r="C120" i="47" s="1"/>
  <c r="C98" i="47" l="1"/>
  <c r="V134" i="47" s="1"/>
  <c r="C134" i="47" s="1"/>
  <c r="B134" i="47" s="1"/>
  <c r="H90" i="30" l="1"/>
  <c r="L90" i="30"/>
  <c r="D90" i="30"/>
  <c r="M90" i="30"/>
  <c r="F90" i="30"/>
  <c r="J90" i="30"/>
  <c r="N90" i="30"/>
  <c r="K90" i="30"/>
  <c r="G90" i="30"/>
  <c r="I90" i="30"/>
  <c r="E90" i="30"/>
  <c r="AC183" i="30" l="1"/>
  <c r="I183" i="30" s="1"/>
  <c r="I109" i="30"/>
  <c r="AA183" i="30"/>
  <c r="G183" i="30" s="1"/>
  <c r="G109" i="30"/>
  <c r="AH183" i="30"/>
  <c r="N183" i="30" s="1"/>
  <c r="N109" i="30"/>
  <c r="Z183" i="30"/>
  <c r="F183" i="30" s="1"/>
  <c r="F109" i="30"/>
  <c r="AG183" i="30"/>
  <c r="M183" i="30" s="1"/>
  <c r="M109" i="30"/>
  <c r="AF183" i="30"/>
  <c r="L183" i="30" s="1"/>
  <c r="L109" i="30"/>
  <c r="AB183" i="30"/>
  <c r="H183" i="30" s="1"/>
  <c r="H109" i="30"/>
  <c r="Y183" i="30"/>
  <c r="E183" i="30" s="1"/>
  <c r="E109" i="30"/>
  <c r="AI183" i="30"/>
  <c r="O183" i="30" s="1"/>
  <c r="O109" i="30"/>
  <c r="AE183" i="30"/>
  <c r="K183" i="30" s="1"/>
  <c r="K109" i="30"/>
  <c r="AD183" i="30"/>
  <c r="J183" i="30" s="1"/>
  <c r="J109" i="30"/>
  <c r="AK183" i="30"/>
  <c r="Q183" i="30" s="1"/>
  <c r="Q109" i="30"/>
  <c r="X183" i="30"/>
  <c r="D183" i="30" s="1"/>
  <c r="D109" i="30"/>
  <c r="AJ183" i="30"/>
  <c r="P183" i="30" s="1"/>
  <c r="P109" i="30"/>
  <c r="W183" i="30"/>
  <c r="C183" i="30" s="1"/>
  <c r="C109" i="30"/>
  <c r="B183" i="30" l="1"/>
  <c r="E1303" i="91" l="1"/>
  <c r="E160" i="91" s="1"/>
  <c r="F1303" i="91"/>
  <c r="F160" i="91" s="1"/>
  <c r="K1303" i="91"/>
  <c r="K160" i="91" s="1"/>
  <c r="M1303" i="91"/>
  <c r="M160" i="91" s="1"/>
  <c r="Q1303" i="91"/>
  <c r="Q160" i="91" s="1"/>
  <c r="I1303" i="91"/>
  <c r="I160" i="91" s="1"/>
  <c r="D1303" i="91"/>
  <c r="D160" i="91" s="1"/>
  <c r="H1303" i="91"/>
  <c r="H160" i="91" s="1"/>
  <c r="L1303" i="91"/>
  <c r="L160" i="91" s="1"/>
  <c r="C1303" i="91"/>
  <c r="C160" i="91" s="1"/>
  <c r="P1303" i="91"/>
  <c r="P160" i="91" s="1"/>
  <c r="F2191" i="91"/>
  <c r="F2206" i="91" s="1"/>
  <c r="F317" i="91" s="1"/>
  <c r="E2191" i="91"/>
  <c r="E2206" i="91" s="1"/>
  <c r="E317" i="91" s="1"/>
  <c r="M2191" i="91"/>
  <c r="M2206" i="91" s="1"/>
  <c r="M317" i="91" s="1"/>
  <c r="P2191" i="91"/>
  <c r="P2206" i="91" s="1"/>
  <c r="P317" i="91" s="1"/>
  <c r="G2191" i="91"/>
  <c r="G2206" i="91" s="1"/>
  <c r="G317" i="91" s="1"/>
  <c r="K2191" i="91"/>
  <c r="K2206" i="91" s="1"/>
  <c r="K317" i="91" s="1"/>
  <c r="H2191" i="91"/>
  <c r="H2206" i="91" s="1"/>
  <c r="H317" i="91" s="1"/>
  <c r="N2191" i="91"/>
  <c r="N2206" i="91" s="1"/>
  <c r="N317" i="91" s="1"/>
  <c r="Q2191" i="91"/>
  <c r="Q2206" i="91" s="1"/>
  <c r="Q317" i="91" s="1"/>
  <c r="O2191" i="91"/>
  <c r="O2206" i="91" s="1"/>
  <c r="O317" i="91" s="1"/>
  <c r="L2191" i="91"/>
  <c r="L2206" i="91" s="1"/>
  <c r="L317" i="91" s="1"/>
  <c r="J2191" i="91"/>
  <c r="J2206" i="91" s="1"/>
  <c r="J317" i="91" s="1"/>
  <c r="I2191" i="91"/>
  <c r="I2206" i="91" s="1"/>
  <c r="I317" i="91" s="1"/>
  <c r="D2191" i="91"/>
  <c r="D2206" i="91" s="1"/>
  <c r="D317" i="91" s="1"/>
  <c r="C47" i="91"/>
  <c r="C48" i="91" s="1"/>
  <c r="N47" i="91"/>
  <c r="K47" i="91"/>
  <c r="P47" i="91"/>
  <c r="E47" i="91"/>
  <c r="M47" i="91"/>
  <c r="D47" i="91"/>
  <c r="Q47" i="91"/>
  <c r="I47" i="91"/>
  <c r="J47" i="91"/>
  <c r="O47" i="91"/>
  <c r="H47" i="91"/>
  <c r="F47" i="91"/>
  <c r="G47" i="91"/>
  <c r="L47" i="91"/>
  <c r="D414" i="91" l="1"/>
  <c r="L414" i="91"/>
  <c r="H414" i="91"/>
  <c r="M414" i="91"/>
  <c r="O414" i="91"/>
  <c r="K414" i="91"/>
  <c r="E414" i="91"/>
  <c r="I414" i="91"/>
  <c r="G414" i="91"/>
  <c r="F414" i="91"/>
  <c r="Q414" i="91"/>
  <c r="J414" i="91"/>
  <c r="N414" i="91"/>
  <c r="P414" i="91"/>
  <c r="V415" i="91" l="1"/>
  <c r="C415" i="91" s="1"/>
  <c r="N48" i="91"/>
  <c r="L48" i="91"/>
  <c r="O48" i="91"/>
  <c r="Q48" i="91"/>
  <c r="F48" i="91"/>
  <c r="D48" i="91"/>
  <c r="K48" i="91"/>
  <c r="H48" i="91"/>
  <c r="P48" i="91"/>
  <c r="M48" i="91"/>
  <c r="G48" i="91"/>
  <c r="J48" i="91"/>
  <c r="I48" i="91"/>
  <c r="E48" i="91"/>
  <c r="W415" i="91" l="1"/>
  <c r="D415" i="91" s="1"/>
  <c r="X415" i="91"/>
  <c r="E415" i="91" s="1"/>
  <c r="AD415" i="91"/>
  <c r="K415" i="91" s="1"/>
  <c r="AC415" i="91"/>
  <c r="J415" i="91" s="1"/>
  <c r="Y415" i="91"/>
  <c r="F415" i="91" s="1"/>
  <c r="AH415" i="91"/>
  <c r="O415" i="91" s="1"/>
  <c r="AF415" i="91"/>
  <c r="M415" i="91" s="1"/>
  <c r="AE415" i="91"/>
  <c r="L415" i="91" s="1"/>
  <c r="Z415" i="91"/>
  <c r="G415" i="91" s="1"/>
  <c r="AI415" i="91"/>
  <c r="P415" i="91" s="1"/>
  <c r="AB415" i="91"/>
  <c r="I415" i="91" s="1"/>
  <c r="AJ415" i="91" l="1"/>
  <c r="Q415" i="91" s="1"/>
  <c r="AG415" i="91"/>
  <c r="N415" i="91" s="1"/>
  <c r="AA415" i="91"/>
  <c r="H415" i="91" s="1"/>
  <c r="C64" i="91"/>
  <c r="I64" i="91"/>
  <c r="Q64" i="91"/>
  <c r="G64" i="91"/>
  <c r="K64" i="91"/>
  <c r="E64" i="91"/>
  <c r="J64" i="91"/>
  <c r="H64" i="91"/>
  <c r="L64" i="91"/>
  <c r="P64" i="91"/>
  <c r="D64" i="91"/>
  <c r="M64" i="91"/>
  <c r="F64" i="91"/>
  <c r="N64" i="91"/>
  <c r="O64" i="91"/>
  <c r="C1832" i="91"/>
  <c r="C242" i="91" s="1"/>
  <c r="N1832" i="91"/>
  <c r="N242" i="91" s="1"/>
  <c r="H1832" i="91"/>
  <c r="H242" i="91" s="1"/>
  <c r="J1832" i="91"/>
  <c r="J242" i="91" s="1"/>
  <c r="P1832" i="91"/>
  <c r="P242" i="91" s="1"/>
  <c r="K1832" i="91"/>
  <c r="K242" i="91" s="1"/>
  <c r="Q1832" i="91"/>
  <c r="Q242" i="91" s="1"/>
  <c r="I1832" i="91"/>
  <c r="I242" i="91" s="1"/>
  <c r="G1832" i="91"/>
  <c r="G242" i="91" s="1"/>
  <c r="M1832" i="91"/>
  <c r="M242" i="91" s="1"/>
  <c r="F1832" i="91"/>
  <c r="F242" i="91" s="1"/>
  <c r="L1832" i="91"/>
  <c r="L242" i="91" s="1"/>
  <c r="D1832" i="91"/>
  <c r="D242" i="91" s="1"/>
  <c r="O1832" i="91"/>
  <c r="O242" i="91" s="1"/>
  <c r="E1832" i="91"/>
  <c r="E242" i="91" s="1"/>
  <c r="C2027" i="91"/>
  <c r="C281" i="91" s="1"/>
  <c r="O2027" i="91"/>
  <c r="O281" i="91" s="1"/>
  <c r="L2027" i="91"/>
  <c r="L281" i="91" s="1"/>
  <c r="F2027" i="91"/>
  <c r="F281" i="91" s="1"/>
  <c r="G2027" i="91"/>
  <c r="G281" i="91" s="1"/>
  <c r="K2027" i="91"/>
  <c r="K281" i="91" s="1"/>
  <c r="E2027" i="91"/>
  <c r="E281" i="91" s="1"/>
  <c r="P2027" i="91"/>
  <c r="P281" i="91" s="1"/>
  <c r="D2027" i="91"/>
  <c r="D281" i="91" s="1"/>
  <c r="J2027" i="91"/>
  <c r="J281" i="91" s="1"/>
  <c r="I2027" i="91"/>
  <c r="I281" i="91" s="1"/>
  <c r="Q2027" i="91"/>
  <c r="Q281" i="91" s="1"/>
  <c r="M2027" i="91"/>
  <c r="M281" i="91" s="1"/>
  <c r="N2027" i="91"/>
  <c r="N281" i="91" s="1"/>
  <c r="H2027" i="91"/>
  <c r="H281" i="91" s="1"/>
  <c r="C2132" i="91"/>
  <c r="C302" i="91" s="1"/>
  <c r="C309" i="91" l="1"/>
  <c r="B415" i="91"/>
  <c r="F2132" i="91"/>
  <c r="F302" i="91" s="1"/>
  <c r="N2132" i="91"/>
  <c r="N302" i="91" s="1"/>
  <c r="P2132" i="91"/>
  <c r="P302" i="91" s="1"/>
  <c r="I2132" i="91"/>
  <c r="I302" i="91" s="1"/>
  <c r="Q2132" i="91"/>
  <c r="Q302" i="91" s="1"/>
  <c r="H2132" i="91"/>
  <c r="H302" i="91" s="1"/>
  <c r="G2132" i="91"/>
  <c r="G302" i="91" s="1"/>
  <c r="D2132" i="91"/>
  <c r="D302" i="91" s="1"/>
  <c r="M2132" i="91"/>
  <c r="M302" i="91" s="1"/>
  <c r="K2132" i="91"/>
  <c r="K302" i="91" s="1"/>
  <c r="J2132" i="91"/>
  <c r="J302" i="91" s="1"/>
  <c r="E2132" i="91"/>
  <c r="E302" i="91" s="1"/>
  <c r="L2132" i="91"/>
  <c r="L302" i="91" s="1"/>
  <c r="O2132" i="91"/>
  <c r="O302" i="91" s="1"/>
  <c r="L309" i="91" l="1"/>
  <c r="M309" i="91"/>
  <c r="E309" i="91"/>
  <c r="Q309" i="91"/>
  <c r="P309" i="91"/>
  <c r="F309" i="91"/>
  <c r="J309" i="91"/>
  <c r="D309" i="91"/>
  <c r="K309" i="91"/>
  <c r="G309" i="91"/>
  <c r="I309" i="91"/>
  <c r="N309" i="91"/>
  <c r="H309" i="91"/>
  <c r="O309" i="91"/>
  <c r="C149" i="91"/>
  <c r="L149" i="91"/>
  <c r="K149" i="91"/>
  <c r="Q149" i="91"/>
  <c r="I149" i="91"/>
  <c r="D149" i="91"/>
  <c r="P149" i="91"/>
  <c r="H149" i="91"/>
  <c r="E149" i="91"/>
  <c r="O149" i="91"/>
  <c r="M149" i="91"/>
  <c r="F149" i="91"/>
  <c r="G149" i="91"/>
  <c r="J149" i="91"/>
  <c r="N149" i="91"/>
  <c r="C164" i="91"/>
  <c r="G164" i="91"/>
  <c r="D164" i="91"/>
  <c r="M164" i="91"/>
  <c r="L164" i="91"/>
  <c r="E164" i="91"/>
  <c r="F164" i="91"/>
  <c r="P164" i="91"/>
  <c r="K164" i="91"/>
  <c r="J164" i="91"/>
  <c r="O164" i="91"/>
  <c r="N164" i="91"/>
  <c r="I164" i="91"/>
  <c r="Q164" i="91"/>
  <c r="H164" i="91"/>
  <c r="C174" i="91"/>
  <c r="N174" i="91"/>
  <c r="L174" i="91"/>
  <c r="G174" i="91"/>
  <c r="I174" i="91"/>
  <c r="O174" i="91"/>
  <c r="K174" i="91"/>
  <c r="E174" i="91"/>
  <c r="D174" i="91"/>
  <c r="P174" i="91"/>
  <c r="H174" i="91"/>
  <c r="M174" i="91"/>
  <c r="Q174" i="91"/>
  <c r="J174" i="91"/>
  <c r="F174" i="91"/>
  <c r="C173" i="91"/>
  <c r="L173" i="91"/>
  <c r="G173" i="91"/>
  <c r="J173" i="91"/>
  <c r="H173" i="91"/>
  <c r="E173" i="91"/>
  <c r="I173" i="91"/>
  <c r="F173" i="91"/>
  <c r="O173" i="91"/>
  <c r="M173" i="91"/>
  <c r="N173" i="91"/>
  <c r="K173" i="91"/>
  <c r="Q173" i="91"/>
  <c r="D173" i="91"/>
  <c r="P173" i="91"/>
  <c r="C230" i="91" l="1"/>
  <c r="N230" i="91"/>
  <c r="J230" i="91"/>
  <c r="F230" i="91"/>
  <c r="O230" i="91"/>
  <c r="H230" i="91"/>
  <c r="D230" i="91"/>
  <c r="Q230" i="91"/>
  <c r="L230" i="91"/>
  <c r="G230" i="91"/>
  <c r="M230" i="91"/>
  <c r="E230" i="91"/>
  <c r="P230" i="91"/>
  <c r="I230" i="91"/>
  <c r="K230" i="9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조범영(Beomyoung Jo) 기술과장 두산중공업</author>
  </authors>
  <commentList>
    <comment ref="B17" authorId="0" shapeId="0" xr:uid="{00000000-0006-0000-0000-000001000000}">
      <text>
        <r>
          <rPr>
            <b/>
            <sz val="9"/>
            <color indexed="81"/>
            <rFont val="돋움"/>
            <family val="3"/>
            <charset val="129"/>
          </rPr>
          <t>전회차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당번을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하여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첫수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중간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끝수로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나누어서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방식</t>
        </r>
      </text>
    </comment>
    <comment ref="B18" authorId="0" shapeId="0" xr:uid="{00000000-0006-0000-0000-000002000000}">
      <text>
        <r>
          <rPr>
            <b/>
            <sz val="9"/>
            <color indexed="81"/>
            <rFont val="돋움"/>
            <family val="3"/>
            <charset val="129"/>
          </rPr>
          <t>전회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당첨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번호를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나열하여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더하는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방식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총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집계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수가</t>
        </r>
        <r>
          <rPr>
            <b/>
            <sz val="9"/>
            <color indexed="81"/>
            <rFont val="Tahoma"/>
            <family val="2"/>
          </rPr>
          <t xml:space="preserve"> 30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넘으면</t>
        </r>
        <r>
          <rPr>
            <b/>
            <sz val="9"/>
            <color indexed="81"/>
            <rFont val="Tahoma"/>
            <family val="2"/>
          </rPr>
          <t xml:space="preserve"> 4</t>
        </r>
        <r>
          <rPr>
            <b/>
            <sz val="9"/>
            <color indexed="81"/>
            <rFont val="돋움"/>
            <family val="3"/>
            <charset val="129"/>
          </rPr>
          <t>이상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출하는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경향</t>
        </r>
        <r>
          <rPr>
            <b/>
            <sz val="9"/>
            <color indexed="81"/>
            <rFont val="Tahoma"/>
            <family val="2"/>
          </rPr>
          <t>/ 30</t>
        </r>
        <r>
          <rPr>
            <b/>
            <sz val="9"/>
            <color indexed="81"/>
            <rFont val="돋움"/>
            <family val="3"/>
            <charset val="129"/>
          </rPr>
          <t>미만이면</t>
        </r>
        <r>
          <rPr>
            <b/>
            <sz val="9"/>
            <color indexed="81"/>
            <rFont val="Tahoma"/>
            <family val="2"/>
          </rPr>
          <t xml:space="preserve"> 3</t>
        </r>
        <r>
          <rPr>
            <b/>
            <sz val="9"/>
            <color indexed="81"/>
            <rFont val="돋움"/>
            <family val="3"/>
            <charset val="129"/>
          </rPr>
          <t>이상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출하는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경향발견</t>
        </r>
      </text>
    </comment>
    <comment ref="B77" authorId="0" shapeId="0" xr:uid="{00000000-0006-0000-0000-000003000000}">
      <text>
        <r>
          <rPr>
            <b/>
            <sz val="9"/>
            <color indexed="81"/>
            <rFont val="돋움"/>
            <family val="3"/>
            <charset val="129"/>
          </rPr>
          <t>테이블에서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숫자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모두를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포함한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각주별로</t>
        </r>
        <r>
          <rPr>
            <b/>
            <sz val="9"/>
            <color indexed="81"/>
            <rFont val="Tahoma"/>
            <family val="2"/>
          </rPr>
          <t xml:space="preserve"> 4</t>
        </r>
        <r>
          <rPr>
            <b/>
            <sz val="9"/>
            <color indexed="81"/>
            <rFont val="돋움"/>
            <family val="3"/>
            <charset val="129"/>
          </rPr>
          <t>개이상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숫자가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나오는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확률을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표현함</t>
        </r>
      </text>
    </comment>
    <comment ref="B99" authorId="0" shapeId="0" xr:uid="{00000000-0006-0000-0000-000004000000}">
      <text>
        <r>
          <rPr>
            <b/>
            <sz val="9"/>
            <color indexed="81"/>
            <rFont val="돋움"/>
            <family val="3"/>
            <charset val="129"/>
          </rPr>
          <t>테이블에서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주별로 나오는 숫자별로 6개 모두가 출 할수 있는 가능성을 나타내는 것. 당첨 4~8개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조범영(Beomyoung Jo) 기술과장 두산중공업</author>
    <author>Very Infortant Person</author>
  </authors>
  <commentList>
    <comment ref="B66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테이블에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숫자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4</t>
        </r>
        <r>
          <rPr>
            <b/>
            <sz val="9"/>
            <color indexed="81"/>
            <rFont val="돋움"/>
            <family val="3"/>
            <charset val="129"/>
          </rPr>
          <t>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숫자가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확룔을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것</t>
        </r>
        <r>
          <rPr>
            <b/>
            <sz val="9"/>
            <color indexed="81"/>
            <rFont val="Tahoma"/>
            <family val="2"/>
          </rPr>
          <t>. 4</t>
        </r>
        <r>
          <rPr>
            <b/>
            <sz val="9"/>
            <color indexed="81"/>
            <rFont val="돋움"/>
            <family val="3"/>
            <charset val="129"/>
          </rPr>
          <t>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숫자가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포함되면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당첨되게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엑셀로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만듬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B88" authorId="1" shapeId="0" xr:uid="{00000000-0006-0000-0100-000002000000}">
      <text>
        <r>
          <rPr>
            <b/>
            <sz val="9"/>
            <color indexed="81"/>
            <rFont val="Tahoma"/>
            <family val="2"/>
          </rPr>
          <t>4</t>
        </r>
        <r>
          <rPr>
            <b/>
            <sz val="9"/>
            <color indexed="81"/>
            <rFont val="돋움"/>
            <family val="3"/>
            <charset val="129"/>
          </rPr>
          <t>이상 출현수를 제외한 숫자들 각 주별로 선별, 그 숫자들로 4개 이상 안 나오는 주를 낙첨으로 선정함</t>
        </r>
      </text>
    </comment>
    <comment ref="B110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4</t>
        </r>
        <r>
          <rPr>
            <b/>
            <sz val="9"/>
            <color indexed="81"/>
            <rFont val="돋움"/>
            <family val="3"/>
            <charset val="129"/>
          </rPr>
          <t>이상 출현수를 제외한 숫자들 각 주별로 선별, 그 숫자들로 4개 이상 안 나오는 주를 낙첨으로 선정함</t>
        </r>
      </text>
    </comment>
    <comment ref="B132" authorId="1" shapeId="0" xr:uid="{00000000-0006-0000-0100-000004000000}">
      <text>
        <r>
          <rPr>
            <b/>
            <sz val="9"/>
            <color indexed="81"/>
            <rFont val="Tahoma"/>
            <family val="2"/>
          </rPr>
          <t>4</t>
        </r>
        <r>
          <rPr>
            <b/>
            <sz val="9"/>
            <color indexed="81"/>
            <rFont val="돋움"/>
            <family val="3"/>
            <charset val="129"/>
          </rPr>
          <t>이상 출현수를 제외한 숫자들 각 주별로 선별, 그 숫자들로 4개 이상 안 나오는 주를 낙첨으로 선정함</t>
        </r>
      </text>
    </comment>
    <comment ref="B149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4</t>
        </r>
        <r>
          <rPr>
            <b/>
            <sz val="9"/>
            <color indexed="81"/>
            <rFont val="돋움"/>
            <family val="3"/>
            <charset val="129"/>
          </rPr>
          <t>이상 출현수를 제외한 숫자들 각 주별로 선별, 그 숫자들로 4개 이상 안 나오는 주를 낙첨으로 선정함</t>
        </r>
      </text>
    </comment>
    <comment ref="B166" authorId="0" shapeId="0" xr:uid="{00000000-0006-0000-0100-000006000000}">
      <text>
        <r>
          <rPr>
            <b/>
            <sz val="9"/>
            <color indexed="81"/>
            <rFont val="돋움"/>
            <family val="3"/>
            <charset val="129"/>
          </rPr>
          <t>테이블에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숫자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4</t>
        </r>
        <r>
          <rPr>
            <b/>
            <sz val="9"/>
            <color indexed="81"/>
            <rFont val="돋움"/>
            <family val="3"/>
            <charset val="129"/>
          </rPr>
          <t>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숫자가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확룔을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것</t>
        </r>
        <r>
          <rPr>
            <b/>
            <sz val="9"/>
            <color indexed="81"/>
            <rFont val="Tahoma"/>
            <family val="2"/>
          </rPr>
          <t>. 4</t>
        </r>
        <r>
          <rPr>
            <b/>
            <sz val="9"/>
            <color indexed="81"/>
            <rFont val="돋움"/>
            <family val="3"/>
            <charset val="129"/>
          </rPr>
          <t>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숫자가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포함되면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당첨되게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엑셀로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만듬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T166" authorId="0" shapeId="0" xr:uid="{00000000-0006-0000-0100-000007000000}">
      <text>
        <r>
          <rPr>
            <b/>
            <sz val="9"/>
            <color indexed="81"/>
            <rFont val="돋움"/>
            <family val="3"/>
            <charset val="129"/>
          </rPr>
          <t>조범영</t>
        </r>
        <r>
          <rPr>
            <b/>
            <sz val="9"/>
            <color indexed="81"/>
            <rFont val="Tahoma"/>
            <family val="2"/>
          </rPr>
          <t xml:space="preserve">(Beomyoung Jo) </t>
        </r>
        <r>
          <rPr>
            <b/>
            <sz val="9"/>
            <color indexed="81"/>
            <rFont val="돋움"/>
            <family val="3"/>
            <charset val="129"/>
          </rPr>
          <t>기술과장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두산중공업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테이블에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숫자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</t>
        </r>
        <r>
          <rPr>
            <sz val="9"/>
            <color indexed="81"/>
            <rFont val="Tahoma"/>
            <family val="2"/>
          </rPr>
          <t xml:space="preserve"> 4</t>
        </r>
        <r>
          <rPr>
            <sz val="9"/>
            <color indexed="81"/>
            <rFont val="돋움"/>
            <family val="3"/>
            <charset val="129"/>
          </rPr>
          <t>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숫자가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확룔을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</t>
        </r>
        <r>
          <rPr>
            <sz val="9"/>
            <color indexed="81"/>
            <rFont val="Tahoma"/>
            <family val="2"/>
          </rPr>
          <t>. 4</t>
        </r>
        <r>
          <rPr>
            <sz val="9"/>
            <color indexed="81"/>
            <rFont val="돋움"/>
            <family val="3"/>
            <charset val="129"/>
          </rPr>
          <t>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숫자가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당첨되게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만듬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조범영(Beomyoung Jo) 기술과장 두산중공업</author>
  </authors>
  <commentList>
    <comment ref="B15" authorId="0" shapeId="0" xr:uid="{00000000-0006-0000-0200-000001000000}">
      <text>
        <r>
          <rPr>
            <b/>
            <sz val="9"/>
            <color indexed="81"/>
            <rFont val="돋움"/>
            <family val="3"/>
            <charset val="129"/>
          </rPr>
          <t>테이블에서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숫자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모두를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포함한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각주별로</t>
        </r>
        <r>
          <rPr>
            <b/>
            <sz val="9"/>
            <color indexed="81"/>
            <rFont val="Tahoma"/>
            <family val="2"/>
          </rPr>
          <t xml:space="preserve"> 4</t>
        </r>
        <r>
          <rPr>
            <b/>
            <sz val="9"/>
            <color indexed="81"/>
            <rFont val="돋움"/>
            <family val="3"/>
            <charset val="129"/>
          </rPr>
          <t>개이상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숫자가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나오는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확률을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표현함</t>
        </r>
      </text>
    </comment>
    <comment ref="B32" authorId="0" shapeId="0" xr:uid="{00000000-0006-0000-0200-000002000000}">
      <text>
        <r>
          <rPr>
            <b/>
            <sz val="9"/>
            <color indexed="81"/>
            <rFont val="돋움"/>
            <family val="3"/>
            <charset val="129"/>
          </rPr>
          <t>테이블에서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주별로 나오는 숫자별로 6개 모두가 출 할수 있는 가능성을 나타내는 것. 당첨 4~8개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조범영(Beomyoung Jo) 기술과장 두산중공업</author>
    <author>Very Infortant Person</author>
  </authors>
  <commentList>
    <comment ref="B69" authorId="0" shapeId="0" xr:uid="{00000000-0006-0000-0400-000001000000}">
      <text>
        <r>
          <rPr>
            <b/>
            <sz val="9"/>
            <color indexed="81"/>
            <rFont val="돋움"/>
            <family val="3"/>
            <charset val="129"/>
          </rPr>
          <t>테이블에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숫자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4</t>
        </r>
        <r>
          <rPr>
            <b/>
            <sz val="9"/>
            <color indexed="81"/>
            <rFont val="돋움"/>
            <family val="3"/>
            <charset val="129"/>
          </rPr>
          <t>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숫자가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확룔을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것</t>
        </r>
        <r>
          <rPr>
            <b/>
            <sz val="9"/>
            <color indexed="81"/>
            <rFont val="Tahoma"/>
            <family val="2"/>
          </rPr>
          <t>. 4</t>
        </r>
        <r>
          <rPr>
            <b/>
            <sz val="9"/>
            <color indexed="81"/>
            <rFont val="돋움"/>
            <family val="3"/>
            <charset val="129"/>
          </rPr>
          <t>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숫자가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포함되면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당첨되게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엑셀로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만듬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B92" authorId="1" shapeId="0" xr:uid="{00000000-0006-0000-0400-000002000000}">
      <text>
        <r>
          <rPr>
            <b/>
            <sz val="9"/>
            <color indexed="81"/>
            <rFont val="Tahoma"/>
            <family val="2"/>
          </rPr>
          <t>4</t>
        </r>
        <r>
          <rPr>
            <b/>
            <sz val="9"/>
            <color indexed="81"/>
            <rFont val="돋움"/>
            <family val="3"/>
            <charset val="129"/>
          </rPr>
          <t>이상 출현수를 제외한 숫자들 각 주별로 선별, 그 숫자들로 4개 이상 안 나오는 주를 낙첨으로 선정함</t>
        </r>
      </text>
    </comment>
    <comment ref="B116" authorId="1" shapeId="0" xr:uid="{00000000-0006-0000-0400-000003000000}">
      <text>
        <r>
          <rPr>
            <b/>
            <sz val="9"/>
            <color indexed="81"/>
            <rFont val="Tahoma"/>
            <family val="2"/>
          </rPr>
          <t>4</t>
        </r>
        <r>
          <rPr>
            <b/>
            <sz val="9"/>
            <color indexed="81"/>
            <rFont val="돋움"/>
            <family val="3"/>
            <charset val="129"/>
          </rPr>
          <t>이상 출현수를 제외한 숫자들 각 주별로 선별, 그 숫자들로 4개 이상 안 나오는 주를 낙첨으로 선정함</t>
        </r>
      </text>
    </comment>
    <comment ref="B140" authorId="1" shapeId="0" xr:uid="{00000000-0006-0000-0400-000004000000}">
      <text>
        <r>
          <rPr>
            <b/>
            <sz val="9"/>
            <color indexed="81"/>
            <rFont val="Tahoma"/>
            <family val="2"/>
          </rPr>
          <t>4</t>
        </r>
        <r>
          <rPr>
            <b/>
            <sz val="9"/>
            <color indexed="81"/>
            <rFont val="돋움"/>
            <family val="3"/>
            <charset val="129"/>
          </rPr>
          <t>이상 출현수를 제외한 숫자들 각 주별로 선별, 그 숫자들로 4개 이상 안 나오는 주를 낙첨으로 선정함</t>
        </r>
      </text>
    </comment>
    <comment ref="B157" authorId="1" shapeId="0" xr:uid="{00000000-0006-0000-0400-000005000000}">
      <text>
        <r>
          <rPr>
            <b/>
            <sz val="9"/>
            <color indexed="81"/>
            <rFont val="Tahoma"/>
            <family val="2"/>
          </rPr>
          <t>4</t>
        </r>
        <r>
          <rPr>
            <b/>
            <sz val="9"/>
            <color indexed="81"/>
            <rFont val="돋움"/>
            <family val="3"/>
            <charset val="129"/>
          </rPr>
          <t>이상 출현수를 제외한 숫자들 각 주별로 선별, 그 숫자들로 4개 이상 안 나오는 주를 낙첨으로 선정함</t>
        </r>
      </text>
    </comment>
    <comment ref="B174" authorId="0" shapeId="0" xr:uid="{00000000-0006-0000-0400-000006000000}">
      <text>
        <r>
          <rPr>
            <b/>
            <sz val="9"/>
            <color indexed="81"/>
            <rFont val="돋움"/>
            <family val="3"/>
            <charset val="129"/>
          </rPr>
          <t>테이블에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숫자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4</t>
        </r>
        <r>
          <rPr>
            <b/>
            <sz val="9"/>
            <color indexed="81"/>
            <rFont val="돋움"/>
            <family val="3"/>
            <charset val="129"/>
          </rPr>
          <t>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숫자가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확룔을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것</t>
        </r>
        <r>
          <rPr>
            <b/>
            <sz val="9"/>
            <color indexed="81"/>
            <rFont val="Tahoma"/>
            <family val="2"/>
          </rPr>
          <t>. 4</t>
        </r>
        <r>
          <rPr>
            <b/>
            <sz val="9"/>
            <color indexed="81"/>
            <rFont val="돋움"/>
            <family val="3"/>
            <charset val="129"/>
          </rPr>
          <t>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숫자가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포함되면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당첨되게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엑셀로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만듬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T174" authorId="0" shapeId="0" xr:uid="{00000000-0006-0000-0400-000007000000}">
      <text>
        <r>
          <rPr>
            <b/>
            <sz val="9"/>
            <color indexed="81"/>
            <rFont val="돋움"/>
            <family val="3"/>
            <charset val="129"/>
          </rPr>
          <t>조범영</t>
        </r>
        <r>
          <rPr>
            <b/>
            <sz val="9"/>
            <color indexed="81"/>
            <rFont val="Tahoma"/>
            <family val="2"/>
          </rPr>
          <t xml:space="preserve">(Beomyoung Jo) </t>
        </r>
        <r>
          <rPr>
            <b/>
            <sz val="9"/>
            <color indexed="81"/>
            <rFont val="돋움"/>
            <family val="3"/>
            <charset val="129"/>
          </rPr>
          <t>기술과장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두산중공업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테이블에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숫자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</t>
        </r>
        <r>
          <rPr>
            <sz val="9"/>
            <color indexed="81"/>
            <rFont val="Tahoma"/>
            <family val="2"/>
          </rPr>
          <t xml:space="preserve"> 4</t>
        </r>
        <r>
          <rPr>
            <sz val="9"/>
            <color indexed="81"/>
            <rFont val="돋움"/>
            <family val="3"/>
            <charset val="129"/>
          </rPr>
          <t>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숫자가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확룔을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</t>
        </r>
        <r>
          <rPr>
            <sz val="9"/>
            <color indexed="81"/>
            <rFont val="Tahoma"/>
            <family val="2"/>
          </rPr>
          <t>. 4</t>
        </r>
        <r>
          <rPr>
            <sz val="9"/>
            <color indexed="81"/>
            <rFont val="돋움"/>
            <family val="3"/>
            <charset val="129"/>
          </rPr>
          <t>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숫자가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당첨되게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만듬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<sst xmlns="http://schemas.openxmlformats.org/spreadsheetml/2006/main" count="8720" uniqueCount="2012">
  <si>
    <t>2tns</t>
  </si>
  <si>
    <t>3tns</t>
  </si>
  <si>
    <t>4tns</t>
  </si>
  <si>
    <t>5tns</t>
  </si>
  <si>
    <t>6tns</t>
  </si>
  <si>
    <t>no2</t>
  </si>
  <si>
    <t>no3</t>
  </si>
  <si>
    <t>no4</t>
  </si>
  <si>
    <t>no5</t>
  </si>
  <si>
    <t>no6</t>
  </si>
  <si>
    <t>no7</t>
  </si>
  <si>
    <t>no8</t>
  </si>
  <si>
    <t>no9</t>
  </si>
  <si>
    <t>no10</t>
  </si>
  <si>
    <t>no11</t>
  </si>
  <si>
    <t>no12</t>
  </si>
  <si>
    <t>no13</t>
  </si>
  <si>
    <t>no14</t>
  </si>
  <si>
    <t>2.pattern</t>
  </si>
  <si>
    <t>3.pattern</t>
  </si>
  <si>
    <t>no15</t>
  </si>
  <si>
    <r>
      <t>1-6열</t>
    </r>
    <r>
      <rPr>
        <sz val="11"/>
        <color theme="1"/>
        <rFont val="돋움"/>
        <family val="3"/>
        <charset val="129"/>
      </rPr>
      <t/>
    </r>
  </si>
  <si>
    <t xml:space="preserve">- DATE : </t>
    <phoneticPr fontId="2" type="noConversion"/>
  </si>
  <si>
    <r>
      <rPr>
        <sz val="11"/>
        <color theme="1"/>
        <rFont val="돋움"/>
        <family val="3"/>
        <charset val="129"/>
      </rPr>
      <t>최근출현수</t>
    </r>
    <phoneticPr fontId="2" type="noConversion"/>
  </si>
  <si>
    <r>
      <rPr>
        <sz val="11"/>
        <color theme="1"/>
        <rFont val="돋움"/>
        <family val="3"/>
        <charset val="129"/>
      </rPr>
      <t>홀짝비율</t>
    </r>
    <phoneticPr fontId="2" type="noConversion"/>
  </si>
  <si>
    <r>
      <rPr>
        <sz val="11"/>
        <color theme="1"/>
        <rFont val="돋움"/>
        <family val="3"/>
        <charset val="129"/>
      </rPr>
      <t>홀수</t>
    </r>
    <phoneticPr fontId="2" type="noConversion"/>
  </si>
  <si>
    <r>
      <rPr>
        <sz val="11"/>
        <color theme="1"/>
        <rFont val="돋움"/>
        <family val="3"/>
        <charset val="129"/>
      </rPr>
      <t>짝수</t>
    </r>
    <phoneticPr fontId="2" type="noConversion"/>
  </si>
  <si>
    <t>no</t>
    <phoneticPr fontId="2" type="noConversion"/>
  </si>
  <si>
    <t>remark</t>
    <phoneticPr fontId="2" type="noConversion"/>
  </si>
  <si>
    <t>no1</t>
    <phoneticPr fontId="2" type="noConversion"/>
  </si>
  <si>
    <t>1tns</t>
    <phoneticPr fontId="2" type="noConversion"/>
  </si>
  <si>
    <t>sum</t>
    <phoneticPr fontId="2" type="noConversion"/>
  </si>
  <si>
    <r>
      <t>1-1</t>
    </r>
    <r>
      <rPr>
        <sz val="11"/>
        <color theme="1"/>
        <rFont val="돋움"/>
        <family val="3"/>
        <charset val="129"/>
      </rPr>
      <t>열</t>
    </r>
    <phoneticPr fontId="2" type="noConversion"/>
  </si>
  <si>
    <r>
      <t>1-2</t>
    </r>
    <r>
      <rPr>
        <sz val="11"/>
        <color theme="1"/>
        <rFont val="돋움"/>
        <family val="3"/>
        <charset val="129"/>
      </rPr>
      <t>열</t>
    </r>
  </si>
  <si>
    <r>
      <t>1-3</t>
    </r>
    <r>
      <rPr>
        <sz val="11"/>
        <color theme="1"/>
        <rFont val="돋움"/>
        <family val="3"/>
        <charset val="129"/>
      </rPr>
      <t>열</t>
    </r>
  </si>
  <si>
    <r>
      <t>1-4</t>
    </r>
    <r>
      <rPr>
        <sz val="11"/>
        <color theme="1"/>
        <rFont val="돋움"/>
        <family val="3"/>
        <charset val="129"/>
      </rPr>
      <t>열</t>
    </r>
  </si>
  <si>
    <r>
      <t>1-5</t>
    </r>
    <r>
      <rPr>
        <sz val="11"/>
        <color theme="1"/>
        <rFont val="돋움"/>
        <family val="3"/>
        <charset val="129"/>
      </rPr>
      <t>열</t>
    </r>
  </si>
  <si>
    <t>4.pattern</t>
  </si>
  <si>
    <r>
      <t>1</t>
    </r>
    <r>
      <rPr>
        <sz val="10"/>
        <color theme="1"/>
        <rFont val="돋움"/>
        <family val="3"/>
        <charset val="129"/>
      </rPr>
      <t>열</t>
    </r>
    <phoneticPr fontId="2" type="noConversion"/>
  </si>
  <si>
    <r>
      <t>2</t>
    </r>
    <r>
      <rPr>
        <sz val="10"/>
        <color theme="1"/>
        <rFont val="돋움"/>
        <family val="3"/>
        <charset val="129"/>
      </rPr>
      <t>열</t>
    </r>
    <phoneticPr fontId="2" type="noConversion"/>
  </si>
  <si>
    <r>
      <t>3열</t>
    </r>
    <r>
      <rPr>
        <sz val="10"/>
        <color theme="1"/>
        <rFont val="돋움"/>
        <family val="3"/>
        <charset val="129"/>
      </rPr>
      <t/>
    </r>
  </si>
  <si>
    <r>
      <t>4열</t>
    </r>
    <r>
      <rPr>
        <sz val="10"/>
        <color theme="1"/>
        <rFont val="돋움"/>
        <family val="3"/>
        <charset val="129"/>
      </rPr>
      <t/>
    </r>
  </si>
  <si>
    <r>
      <t>5열</t>
    </r>
    <r>
      <rPr>
        <sz val="10"/>
        <color theme="1"/>
        <rFont val="돋움"/>
        <family val="3"/>
        <charset val="129"/>
      </rPr>
      <t/>
    </r>
  </si>
  <si>
    <r>
      <t>6</t>
    </r>
    <r>
      <rPr>
        <sz val="10"/>
        <color theme="1"/>
        <rFont val="돋움"/>
        <family val="3"/>
        <charset val="129"/>
      </rPr>
      <t>열</t>
    </r>
    <phoneticPr fontId="2" type="noConversion"/>
  </si>
  <si>
    <t>5.pattern</t>
  </si>
  <si>
    <t>6.pattern</t>
  </si>
  <si>
    <t>제외수누계</t>
    <phoneticPr fontId="2" type="noConversion"/>
  </si>
  <si>
    <t>7.pattern</t>
  </si>
  <si>
    <t>good</t>
    <phoneticPr fontId="2" type="noConversion"/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</si>
  <si>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</t>
    </r>
    <phoneticPr fontId="2" type="noConversion"/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</si>
  <si>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2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</si>
  <si>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3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</si>
  <si>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4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</si>
  <si>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5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</si>
  <si>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6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</si>
  <si>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7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</si>
  <si>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8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</si>
  <si>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9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</si>
  <si>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10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</si>
  <si>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11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</si>
  <si>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12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</si>
  <si>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13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</si>
  <si>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14</t>
    </r>
    <r>
      <rPr>
        <sz val="11"/>
        <color theme="1"/>
        <rFont val="맑은 고딕"/>
        <family val="2"/>
        <charset val="129"/>
        <scheme val="minor"/>
      </rPr>
      <t/>
    </r>
  </si>
  <si>
    <t>당첨누계</t>
    <phoneticPr fontId="2" type="noConversion"/>
  </si>
  <si>
    <r>
      <rPr>
        <sz val="14"/>
        <color theme="1"/>
        <rFont val="맑은 고딕"/>
        <family val="3"/>
        <charset val="129"/>
      </rPr>
      <t>♣</t>
    </r>
    <r>
      <rPr>
        <sz val="14"/>
        <color theme="1"/>
        <rFont val="Arial Black"/>
        <family val="2"/>
      </rPr>
      <t xml:space="preserve">Lotto land &amp; rank </t>
    </r>
    <r>
      <rPr>
        <sz val="14"/>
        <color theme="1"/>
        <rFont val="맑은 고딕"/>
        <family val="3"/>
        <charset val="129"/>
      </rPr>
      <t>♣</t>
    </r>
    <r>
      <rPr>
        <sz val="14"/>
        <color theme="1"/>
        <rFont val="Arial Black"/>
        <family val="2"/>
      </rPr>
      <t xml:space="preserve"> </t>
    </r>
    <phoneticPr fontId="2" type="noConversion"/>
  </si>
  <si>
    <t>◈조건표조정◈</t>
    <phoneticPr fontId="2" type="noConversion"/>
  </si>
  <si>
    <t>8.pattern</t>
  </si>
  <si>
    <t>1.pattern</t>
    <phoneticPr fontId="2" type="noConversion"/>
  </si>
  <si>
    <t>9.pattern</t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</si>
  <si>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15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</si>
  <si>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16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</si>
  <si>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17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</si>
  <si>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18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</si>
  <si>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19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</si>
  <si>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20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</si>
  <si>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21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</si>
  <si>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22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</si>
  <si>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23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</si>
  <si>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24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</si>
  <si>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25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</si>
  <si>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26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</si>
  <si>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27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</si>
  <si>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28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</si>
  <si>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29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</si>
  <si>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30</t>
    </r>
    <r>
      <rPr>
        <sz val="11"/>
        <color theme="1"/>
        <rFont val="맑은 고딕"/>
        <family val="2"/>
        <charset val="129"/>
        <scheme val="minor"/>
      </rPr>
      <t/>
    </r>
  </si>
  <si>
    <t>10.pattern</t>
  </si>
  <si>
    <t>11.pattern</t>
  </si>
  <si>
    <t>12.pattern</t>
  </si>
  <si>
    <t>13.pattern</t>
  </si>
  <si>
    <t>14.pattern</t>
  </si>
  <si>
    <t>15.pattern</t>
  </si>
  <si>
    <t>◈조건표조정◈</t>
    <phoneticPr fontId="2" type="noConversion"/>
  </si>
  <si>
    <t>16.pattern</t>
  </si>
  <si>
    <t>17.pattern</t>
  </si>
  <si>
    <t>18.pattern</t>
  </si>
  <si>
    <t>19.pattern</t>
  </si>
  <si>
    <t>20.pattern</t>
  </si>
  <si>
    <t>21.pattern</t>
  </si>
  <si>
    <t>22.pattern</t>
  </si>
  <si>
    <t>23.pattern</t>
  </si>
  <si>
    <t>24.pattern</t>
  </si>
  <si>
    <t>25.pattern</t>
  </si>
  <si>
    <t>26.pattern</t>
  </si>
  <si>
    <t>27.pattern</t>
  </si>
  <si>
    <t>로또리치</t>
    <phoneticPr fontId="2" type="noConversion"/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</si>
  <si>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31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</si>
  <si>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32</t>
    </r>
    <r>
      <rPr>
        <sz val="11"/>
        <color theme="1"/>
        <rFont val="맑은 고딕"/>
        <family val="2"/>
        <charset val="129"/>
        <scheme val="minor"/>
      </rPr>
      <t/>
    </r>
  </si>
  <si>
    <t>28.pattern</t>
  </si>
  <si>
    <t>세로</t>
    <phoneticPr fontId="2" type="noConversion"/>
  </si>
  <si>
    <t>가로</t>
    <phoneticPr fontId="2" type="noConversion"/>
  </si>
  <si>
    <t>29.pattern</t>
  </si>
  <si>
    <t>30.pattern</t>
  </si>
  <si>
    <t>31.pattern</t>
  </si>
  <si>
    <t>32.pattern</t>
  </si>
  <si>
    <t>33.pattern</t>
  </si>
  <si>
    <t>34.pattern</t>
  </si>
  <si>
    <t>35.pattern</t>
  </si>
  <si>
    <t>36.pattern</t>
  </si>
  <si>
    <t>37.pattern</t>
  </si>
  <si>
    <t>38.pattern</t>
  </si>
  <si>
    <t>39.pattern</t>
  </si>
  <si>
    <t>40.pattern</t>
  </si>
  <si>
    <t>41.pattern</t>
  </si>
  <si>
    <t>42.pattern</t>
  </si>
  <si>
    <t>43.pattern</t>
  </si>
  <si>
    <t>44.pattern</t>
  </si>
  <si>
    <t>45.pattern</t>
  </si>
  <si>
    <t>46.pattern</t>
  </si>
  <si>
    <t>47.pattern</t>
  </si>
  <si>
    <t>1.6M출현빈도</t>
    <phoneticPr fontId="2" type="noConversion"/>
  </si>
  <si>
    <t>3. 10회차 출</t>
    <phoneticPr fontId="2" type="noConversion"/>
  </si>
  <si>
    <t>4. 5회차 출</t>
    <phoneticPr fontId="2" type="noConversion"/>
  </si>
  <si>
    <t>JIJI</t>
    <phoneticPr fontId="2" type="noConversion"/>
  </si>
  <si>
    <t>배트콩</t>
    <phoneticPr fontId="2" type="noConversion"/>
  </si>
  <si>
    <t>HDSH012</t>
    <phoneticPr fontId="2" type="noConversion"/>
  </si>
  <si>
    <t>3.4회차 출</t>
    <phoneticPr fontId="2" type="noConversion"/>
  </si>
  <si>
    <t>1.pattern</t>
    <phoneticPr fontId="2" type="noConversion"/>
  </si>
  <si>
    <t>3배수</t>
    <phoneticPr fontId="2" type="noConversion"/>
  </si>
  <si>
    <r>
      <t xml:space="preserve">7. </t>
    </r>
    <r>
      <rPr>
        <b/>
        <sz val="11"/>
        <color theme="1"/>
        <rFont val="돋움"/>
        <family val="3"/>
        <charset val="129"/>
      </rPr>
      <t>단번대</t>
    </r>
    <phoneticPr fontId="2" type="noConversion"/>
  </si>
  <si>
    <r>
      <t>8. 10</t>
    </r>
    <r>
      <rPr>
        <b/>
        <sz val="11"/>
        <color theme="1"/>
        <rFont val="돋움"/>
        <family val="3"/>
        <charset val="129"/>
      </rPr>
      <t>번대</t>
    </r>
    <phoneticPr fontId="2" type="noConversion"/>
  </si>
  <si>
    <r>
      <t>9. 20</t>
    </r>
    <r>
      <rPr>
        <b/>
        <sz val="11"/>
        <color theme="1"/>
        <rFont val="돋움"/>
        <family val="3"/>
        <charset val="129"/>
      </rPr>
      <t>번대</t>
    </r>
    <phoneticPr fontId="2" type="noConversion"/>
  </si>
  <si>
    <t>4배수</t>
    <phoneticPr fontId="2" type="noConversion"/>
  </si>
  <si>
    <t>5배수</t>
    <phoneticPr fontId="2" type="noConversion"/>
  </si>
  <si>
    <t>6배수</t>
    <phoneticPr fontId="2" type="noConversion"/>
  </si>
  <si>
    <t>7배수</t>
    <phoneticPr fontId="2" type="noConversion"/>
  </si>
  <si>
    <t>8배수</t>
    <phoneticPr fontId="2" type="noConversion"/>
  </si>
  <si>
    <t>9배수</t>
    <phoneticPr fontId="2" type="noConversion"/>
  </si>
  <si>
    <t>10배수</t>
    <phoneticPr fontId="2" type="noConversion"/>
  </si>
  <si>
    <t>11배수</t>
    <phoneticPr fontId="2" type="noConversion"/>
  </si>
  <si>
    <r>
      <t>10. 30</t>
    </r>
    <r>
      <rPr>
        <b/>
        <sz val="11"/>
        <color theme="1"/>
        <rFont val="돋움"/>
        <family val="3"/>
        <charset val="129"/>
      </rPr>
      <t>번대</t>
    </r>
    <phoneticPr fontId="2" type="noConversion"/>
  </si>
  <si>
    <r>
      <t>11. 40</t>
    </r>
    <r>
      <rPr>
        <b/>
        <sz val="11"/>
        <color theme="1"/>
        <rFont val="돋움"/>
        <family val="3"/>
        <charset val="129"/>
      </rPr>
      <t>번대</t>
    </r>
    <phoneticPr fontId="2" type="noConversion"/>
  </si>
  <si>
    <r>
      <t>28. 1</t>
    </r>
    <r>
      <rPr>
        <b/>
        <sz val="11"/>
        <color theme="1"/>
        <rFont val="돋움"/>
        <family val="3"/>
        <charset val="129"/>
      </rPr>
      <t>궁</t>
    </r>
    <phoneticPr fontId="2" type="noConversion"/>
  </si>
  <si>
    <r>
      <t>29. 2</t>
    </r>
    <r>
      <rPr>
        <b/>
        <sz val="11"/>
        <color theme="1"/>
        <rFont val="돋움"/>
        <family val="3"/>
        <charset val="129"/>
      </rPr>
      <t>궁</t>
    </r>
    <phoneticPr fontId="2" type="noConversion"/>
  </si>
  <si>
    <r>
      <t>30. 3</t>
    </r>
    <r>
      <rPr>
        <b/>
        <sz val="11"/>
        <color theme="1"/>
        <rFont val="돋움"/>
        <family val="3"/>
        <charset val="129"/>
      </rPr>
      <t>궁</t>
    </r>
    <phoneticPr fontId="2" type="noConversion"/>
  </si>
  <si>
    <r>
      <t>31. 4</t>
    </r>
    <r>
      <rPr>
        <b/>
        <sz val="11"/>
        <color theme="1"/>
        <rFont val="돋움"/>
        <family val="3"/>
        <charset val="129"/>
      </rPr>
      <t>궁</t>
    </r>
    <phoneticPr fontId="2" type="noConversion"/>
  </si>
  <si>
    <r>
      <t>32. 5</t>
    </r>
    <r>
      <rPr>
        <b/>
        <sz val="11"/>
        <color theme="1"/>
        <rFont val="돋움"/>
        <family val="3"/>
        <charset val="129"/>
      </rPr>
      <t>궁</t>
    </r>
    <phoneticPr fontId="2" type="noConversion"/>
  </si>
  <si>
    <r>
      <t>33. 6</t>
    </r>
    <r>
      <rPr>
        <b/>
        <sz val="11"/>
        <color theme="1"/>
        <rFont val="돋움"/>
        <family val="3"/>
        <charset val="129"/>
      </rPr>
      <t>궁</t>
    </r>
    <phoneticPr fontId="2" type="noConversion"/>
  </si>
  <si>
    <r>
      <t>34. 7</t>
    </r>
    <r>
      <rPr>
        <b/>
        <sz val="11"/>
        <color theme="1"/>
        <rFont val="돋움"/>
        <family val="3"/>
        <charset val="129"/>
      </rPr>
      <t>궁</t>
    </r>
    <phoneticPr fontId="2" type="noConversion"/>
  </si>
  <si>
    <r>
      <t>35. 8</t>
    </r>
    <r>
      <rPr>
        <b/>
        <sz val="11"/>
        <color theme="1"/>
        <rFont val="돋움"/>
        <family val="3"/>
        <charset val="129"/>
      </rPr>
      <t>궁</t>
    </r>
    <phoneticPr fontId="2" type="noConversion"/>
  </si>
  <si>
    <r>
      <t>36. 9</t>
    </r>
    <r>
      <rPr>
        <b/>
        <sz val="11"/>
        <color theme="1"/>
        <rFont val="돋움"/>
        <family val="3"/>
        <charset val="129"/>
      </rPr>
      <t>궁</t>
    </r>
    <phoneticPr fontId="2" type="noConversion"/>
  </si>
  <si>
    <r>
      <t>37. 3</t>
    </r>
    <r>
      <rPr>
        <b/>
        <sz val="11"/>
        <color theme="1"/>
        <rFont val="돋움"/>
        <family val="3"/>
        <charset val="129"/>
      </rPr>
      <t>배수</t>
    </r>
    <phoneticPr fontId="2" type="noConversion"/>
  </si>
  <si>
    <r>
      <t>38. 4</t>
    </r>
    <r>
      <rPr>
        <b/>
        <sz val="11"/>
        <color theme="1"/>
        <rFont val="돋움"/>
        <family val="3"/>
        <charset val="129"/>
      </rPr>
      <t>배수</t>
    </r>
    <phoneticPr fontId="2" type="noConversion"/>
  </si>
  <si>
    <r>
      <t>39. 5</t>
    </r>
    <r>
      <rPr>
        <b/>
        <sz val="11"/>
        <color theme="1"/>
        <rFont val="돋움"/>
        <family val="3"/>
        <charset val="129"/>
      </rPr>
      <t>배수</t>
    </r>
    <phoneticPr fontId="2" type="noConversion"/>
  </si>
  <si>
    <r>
      <t>40. 6</t>
    </r>
    <r>
      <rPr>
        <b/>
        <sz val="11"/>
        <color theme="1"/>
        <rFont val="돋움"/>
        <family val="3"/>
        <charset val="129"/>
      </rPr>
      <t>배수</t>
    </r>
    <phoneticPr fontId="2" type="noConversion"/>
  </si>
  <si>
    <r>
      <t>41. 7</t>
    </r>
    <r>
      <rPr>
        <b/>
        <sz val="11"/>
        <color theme="1"/>
        <rFont val="돋움"/>
        <family val="3"/>
        <charset val="129"/>
      </rPr>
      <t>배수</t>
    </r>
    <phoneticPr fontId="2" type="noConversion"/>
  </si>
  <si>
    <r>
      <t>42. 8</t>
    </r>
    <r>
      <rPr>
        <b/>
        <sz val="11"/>
        <color theme="1"/>
        <rFont val="돋움"/>
        <family val="3"/>
        <charset val="129"/>
      </rPr>
      <t>배수</t>
    </r>
    <phoneticPr fontId="2" type="noConversion"/>
  </si>
  <si>
    <r>
      <t>43. 9</t>
    </r>
    <r>
      <rPr>
        <b/>
        <sz val="11"/>
        <color theme="1"/>
        <rFont val="돋움"/>
        <family val="3"/>
        <charset val="129"/>
      </rPr>
      <t>배수</t>
    </r>
    <phoneticPr fontId="2" type="noConversion"/>
  </si>
  <si>
    <r>
      <t>44. 10</t>
    </r>
    <r>
      <rPr>
        <b/>
        <sz val="11"/>
        <color theme="1"/>
        <rFont val="돋움"/>
        <family val="3"/>
        <charset val="129"/>
      </rPr>
      <t>배수</t>
    </r>
    <phoneticPr fontId="2" type="noConversion"/>
  </si>
  <si>
    <r>
      <t>45. 11</t>
    </r>
    <r>
      <rPr>
        <b/>
        <sz val="11"/>
        <color theme="1"/>
        <rFont val="돋움"/>
        <family val="3"/>
        <charset val="129"/>
      </rPr>
      <t>배수</t>
    </r>
    <phoneticPr fontId="2" type="noConversion"/>
  </si>
  <si>
    <t>46. 제곱수</t>
    <phoneticPr fontId="2" type="noConversion"/>
  </si>
  <si>
    <r>
      <t>25. 43</t>
    </r>
    <r>
      <rPr>
        <b/>
        <sz val="11"/>
        <color theme="1"/>
        <rFont val="돋움"/>
        <family val="3"/>
        <charset val="129"/>
      </rPr>
      <t>번</t>
    </r>
    <r>
      <rPr>
        <b/>
        <sz val="11"/>
        <color theme="1"/>
        <rFont val="Arial Black"/>
        <family val="2"/>
      </rPr>
      <t xml:space="preserve"> </t>
    </r>
    <r>
      <rPr>
        <b/>
        <sz val="11"/>
        <color theme="1"/>
        <rFont val="돋움"/>
        <family val="3"/>
        <charset val="129"/>
      </rPr>
      <t>가로</t>
    </r>
    <phoneticPr fontId="2" type="noConversion"/>
  </si>
  <si>
    <r>
      <t>24. 36</t>
    </r>
    <r>
      <rPr>
        <b/>
        <sz val="11"/>
        <color theme="1"/>
        <rFont val="돋움"/>
        <family val="3"/>
        <charset val="129"/>
      </rPr>
      <t>번</t>
    </r>
    <r>
      <rPr>
        <b/>
        <sz val="11"/>
        <color theme="1"/>
        <rFont val="Arial Black"/>
        <family val="2"/>
      </rPr>
      <t xml:space="preserve"> </t>
    </r>
    <r>
      <rPr>
        <b/>
        <sz val="11"/>
        <color theme="1"/>
        <rFont val="돋움"/>
        <family val="3"/>
        <charset val="129"/>
      </rPr>
      <t>가로</t>
    </r>
    <phoneticPr fontId="2" type="noConversion"/>
  </si>
  <si>
    <r>
      <t>23. 29</t>
    </r>
    <r>
      <rPr>
        <b/>
        <sz val="11"/>
        <color theme="1"/>
        <rFont val="돋움"/>
        <family val="3"/>
        <charset val="129"/>
      </rPr>
      <t>번</t>
    </r>
    <r>
      <rPr>
        <b/>
        <sz val="11"/>
        <color theme="1"/>
        <rFont val="Arial Black"/>
        <family val="2"/>
      </rPr>
      <t xml:space="preserve"> </t>
    </r>
    <r>
      <rPr>
        <b/>
        <sz val="11"/>
        <color theme="1"/>
        <rFont val="돋움"/>
        <family val="3"/>
        <charset val="129"/>
      </rPr>
      <t>가로</t>
    </r>
    <phoneticPr fontId="2" type="noConversion"/>
  </si>
  <si>
    <r>
      <t>22. 22</t>
    </r>
    <r>
      <rPr>
        <b/>
        <sz val="11"/>
        <color theme="1"/>
        <rFont val="돋움"/>
        <family val="3"/>
        <charset val="129"/>
      </rPr>
      <t>번</t>
    </r>
    <r>
      <rPr>
        <b/>
        <sz val="11"/>
        <color theme="1"/>
        <rFont val="Arial Black"/>
        <family val="2"/>
      </rPr>
      <t xml:space="preserve"> </t>
    </r>
    <r>
      <rPr>
        <b/>
        <sz val="11"/>
        <color theme="1"/>
        <rFont val="돋움"/>
        <family val="3"/>
        <charset val="129"/>
      </rPr>
      <t>가로</t>
    </r>
    <phoneticPr fontId="2" type="noConversion"/>
  </si>
  <si>
    <r>
      <t>21. 15</t>
    </r>
    <r>
      <rPr>
        <b/>
        <sz val="11"/>
        <color theme="1"/>
        <rFont val="돋움"/>
        <family val="3"/>
        <charset val="129"/>
      </rPr>
      <t>번</t>
    </r>
    <r>
      <rPr>
        <b/>
        <sz val="11"/>
        <color theme="1"/>
        <rFont val="Arial Black"/>
        <family val="2"/>
      </rPr>
      <t xml:space="preserve"> </t>
    </r>
    <r>
      <rPr>
        <b/>
        <sz val="11"/>
        <color theme="1"/>
        <rFont val="돋움"/>
        <family val="3"/>
        <charset val="129"/>
      </rPr>
      <t>가로</t>
    </r>
    <phoneticPr fontId="2" type="noConversion"/>
  </si>
  <si>
    <r>
      <t>20. 8</t>
    </r>
    <r>
      <rPr>
        <b/>
        <sz val="11"/>
        <color theme="1"/>
        <rFont val="돋움"/>
        <family val="3"/>
        <charset val="129"/>
      </rPr>
      <t>번</t>
    </r>
    <r>
      <rPr>
        <b/>
        <sz val="11"/>
        <color theme="1"/>
        <rFont val="Arial Black"/>
        <family val="2"/>
      </rPr>
      <t xml:space="preserve"> </t>
    </r>
    <r>
      <rPr>
        <b/>
        <sz val="11"/>
        <color theme="1"/>
        <rFont val="돋움"/>
        <family val="3"/>
        <charset val="129"/>
      </rPr>
      <t>가로</t>
    </r>
    <phoneticPr fontId="2" type="noConversion"/>
  </si>
  <si>
    <r>
      <t>19. 1</t>
    </r>
    <r>
      <rPr>
        <b/>
        <sz val="11"/>
        <color theme="1"/>
        <rFont val="돋움"/>
        <family val="3"/>
        <charset val="129"/>
      </rPr>
      <t>번</t>
    </r>
    <r>
      <rPr>
        <b/>
        <sz val="11"/>
        <color theme="1"/>
        <rFont val="Arial Black"/>
        <family val="2"/>
      </rPr>
      <t xml:space="preserve"> </t>
    </r>
    <r>
      <rPr>
        <b/>
        <sz val="11"/>
        <color theme="1"/>
        <rFont val="돋움"/>
        <family val="3"/>
        <charset val="129"/>
      </rPr>
      <t>가로</t>
    </r>
    <phoneticPr fontId="2" type="noConversion"/>
  </si>
  <si>
    <r>
      <t>18. 7</t>
    </r>
    <r>
      <rPr>
        <b/>
        <sz val="11"/>
        <color theme="1"/>
        <rFont val="돋움"/>
        <family val="3"/>
        <charset val="129"/>
      </rPr>
      <t>번</t>
    </r>
    <r>
      <rPr>
        <b/>
        <sz val="11"/>
        <color theme="1"/>
        <rFont val="Arial Black"/>
        <family val="2"/>
      </rPr>
      <t xml:space="preserve"> </t>
    </r>
    <r>
      <rPr>
        <b/>
        <sz val="11"/>
        <color theme="1"/>
        <rFont val="돋움"/>
        <family val="3"/>
        <charset val="129"/>
      </rPr>
      <t>세로</t>
    </r>
    <phoneticPr fontId="2" type="noConversion"/>
  </si>
  <si>
    <r>
      <t>17. 6</t>
    </r>
    <r>
      <rPr>
        <b/>
        <sz val="11"/>
        <color theme="1"/>
        <rFont val="돋움"/>
        <family val="3"/>
        <charset val="129"/>
      </rPr>
      <t>번</t>
    </r>
    <r>
      <rPr>
        <b/>
        <sz val="11"/>
        <color theme="1"/>
        <rFont val="Arial Black"/>
        <family val="2"/>
      </rPr>
      <t xml:space="preserve"> </t>
    </r>
    <r>
      <rPr>
        <b/>
        <sz val="11"/>
        <color theme="1"/>
        <rFont val="돋움"/>
        <family val="3"/>
        <charset val="129"/>
      </rPr>
      <t>세로</t>
    </r>
    <phoneticPr fontId="2" type="noConversion"/>
  </si>
  <si>
    <r>
      <t>16. 5</t>
    </r>
    <r>
      <rPr>
        <b/>
        <sz val="11"/>
        <color theme="1"/>
        <rFont val="돋움"/>
        <family val="3"/>
        <charset val="129"/>
      </rPr>
      <t>번</t>
    </r>
    <r>
      <rPr>
        <b/>
        <sz val="11"/>
        <color theme="1"/>
        <rFont val="Arial Black"/>
        <family val="2"/>
      </rPr>
      <t xml:space="preserve"> </t>
    </r>
    <r>
      <rPr>
        <b/>
        <sz val="11"/>
        <color theme="1"/>
        <rFont val="돋움"/>
        <family val="3"/>
        <charset val="129"/>
      </rPr>
      <t>세로</t>
    </r>
    <phoneticPr fontId="2" type="noConversion"/>
  </si>
  <si>
    <r>
      <t>15. 4</t>
    </r>
    <r>
      <rPr>
        <b/>
        <sz val="11"/>
        <color theme="1"/>
        <rFont val="돋움"/>
        <family val="3"/>
        <charset val="129"/>
      </rPr>
      <t>번</t>
    </r>
    <r>
      <rPr>
        <b/>
        <sz val="11"/>
        <color theme="1"/>
        <rFont val="Arial Black"/>
        <family val="2"/>
      </rPr>
      <t xml:space="preserve"> </t>
    </r>
    <r>
      <rPr>
        <b/>
        <sz val="11"/>
        <color theme="1"/>
        <rFont val="돋움"/>
        <family val="3"/>
        <charset val="129"/>
      </rPr>
      <t>세로</t>
    </r>
    <phoneticPr fontId="2" type="noConversion"/>
  </si>
  <si>
    <r>
      <t>14. 3</t>
    </r>
    <r>
      <rPr>
        <b/>
        <sz val="11"/>
        <color theme="1"/>
        <rFont val="돋움"/>
        <family val="3"/>
        <charset val="129"/>
      </rPr>
      <t>번</t>
    </r>
    <r>
      <rPr>
        <b/>
        <sz val="11"/>
        <color theme="1"/>
        <rFont val="Arial Black"/>
        <family val="2"/>
      </rPr>
      <t xml:space="preserve"> </t>
    </r>
    <r>
      <rPr>
        <b/>
        <sz val="11"/>
        <color theme="1"/>
        <rFont val="돋움"/>
        <family val="3"/>
        <charset val="129"/>
      </rPr>
      <t>세로</t>
    </r>
    <phoneticPr fontId="2" type="noConversion"/>
  </si>
  <si>
    <r>
      <t>13. 2</t>
    </r>
    <r>
      <rPr>
        <b/>
        <sz val="11"/>
        <color theme="1"/>
        <rFont val="돋움"/>
        <family val="3"/>
        <charset val="129"/>
      </rPr>
      <t>번</t>
    </r>
    <r>
      <rPr>
        <b/>
        <sz val="11"/>
        <color theme="1"/>
        <rFont val="Arial Black"/>
        <family val="2"/>
      </rPr>
      <t xml:space="preserve"> </t>
    </r>
    <r>
      <rPr>
        <b/>
        <sz val="11"/>
        <color theme="1"/>
        <rFont val="돋움"/>
        <family val="3"/>
        <charset val="129"/>
      </rPr>
      <t>세로</t>
    </r>
    <phoneticPr fontId="2" type="noConversion"/>
  </si>
  <si>
    <r>
      <t>12. 1</t>
    </r>
    <r>
      <rPr>
        <b/>
        <sz val="11"/>
        <color theme="1"/>
        <rFont val="돋움"/>
        <family val="3"/>
        <charset val="129"/>
      </rPr>
      <t>번</t>
    </r>
    <r>
      <rPr>
        <b/>
        <sz val="11"/>
        <color theme="1"/>
        <rFont val="Arial Black"/>
        <family val="2"/>
      </rPr>
      <t xml:space="preserve"> </t>
    </r>
    <r>
      <rPr>
        <b/>
        <sz val="11"/>
        <color theme="1"/>
        <rFont val="돋움"/>
        <family val="3"/>
        <charset val="129"/>
      </rPr>
      <t>세로</t>
    </r>
    <phoneticPr fontId="2" type="noConversion"/>
  </si>
  <si>
    <t>1.pattern</t>
    <phoneticPr fontId="2" type="noConversion"/>
  </si>
  <si>
    <t>48.pattern</t>
  </si>
  <si>
    <t>49.pattern</t>
  </si>
  <si>
    <t>50.pattern</t>
  </si>
  <si>
    <t>51.pattern</t>
  </si>
  <si>
    <t>52.pattern</t>
  </si>
  <si>
    <t>53.pattern</t>
  </si>
  <si>
    <t>54.pattern</t>
  </si>
  <si>
    <t>55.pattern</t>
  </si>
  <si>
    <t>56.pattern</t>
  </si>
  <si>
    <t>57.pattern</t>
  </si>
  <si>
    <t>58.pattern</t>
  </si>
  <si>
    <t>59.pattern</t>
  </si>
  <si>
    <t>60.pattern</t>
  </si>
  <si>
    <t>61.pattern</t>
  </si>
  <si>
    <t>62.pattern</t>
  </si>
  <si>
    <t>63.pattern</t>
  </si>
  <si>
    <t>64.pattern</t>
  </si>
  <si>
    <t>65.pattern</t>
  </si>
  <si>
    <t>66.pattern</t>
  </si>
  <si>
    <t>67.pattern</t>
  </si>
  <si>
    <t>68.pattern</t>
  </si>
  <si>
    <t>69.pattern</t>
  </si>
  <si>
    <t>70.pattern</t>
  </si>
  <si>
    <t>71.pattern</t>
  </si>
  <si>
    <t>72.pattern</t>
  </si>
  <si>
    <t>73.pattern</t>
  </si>
  <si>
    <t>74.pattern</t>
  </si>
  <si>
    <t>75.pattern</t>
  </si>
  <si>
    <t>76.pattern</t>
  </si>
  <si>
    <t>77.pattern</t>
  </si>
  <si>
    <t>78.pattern</t>
  </si>
  <si>
    <t>79.pattern</t>
  </si>
  <si>
    <t>80.pattern</t>
  </si>
  <si>
    <t>81.pattern</t>
  </si>
  <si>
    <t>82.pattern</t>
  </si>
  <si>
    <t>83.pattern</t>
  </si>
  <si>
    <t>84.pattern</t>
  </si>
  <si>
    <t>85.pattern</t>
  </si>
  <si>
    <t>86.pattern</t>
  </si>
  <si>
    <t>87.pattern</t>
  </si>
  <si>
    <t>88.pattern</t>
  </si>
  <si>
    <t>89.pattern</t>
  </si>
  <si>
    <t>90.pattern</t>
  </si>
  <si>
    <t>91.pattern</t>
  </si>
  <si>
    <t>92.pattern</t>
  </si>
  <si>
    <t>93.pattern</t>
  </si>
  <si>
    <t>94.pattern</t>
  </si>
  <si>
    <t>95.pattern</t>
  </si>
  <si>
    <t>96.pattern</t>
  </si>
  <si>
    <t>97.pattern</t>
  </si>
  <si>
    <t>98.pattern</t>
  </si>
  <si>
    <t>99.pattern</t>
  </si>
  <si>
    <t>100.pattern</t>
  </si>
  <si>
    <t>101.pattern</t>
  </si>
  <si>
    <t>102.pattern</t>
  </si>
  <si>
    <t>103.pattern</t>
  </si>
  <si>
    <t>104.pattern</t>
  </si>
  <si>
    <t>105.pattern</t>
  </si>
  <si>
    <t>106.pattern</t>
  </si>
  <si>
    <t>107.pattern</t>
  </si>
  <si>
    <t>108.pattern</t>
  </si>
  <si>
    <t>109.pattern</t>
  </si>
  <si>
    <t>110.pattern</t>
  </si>
  <si>
    <t>111.pattern</t>
  </si>
  <si>
    <t>112.pattern</t>
  </si>
  <si>
    <t>113.pattern</t>
  </si>
  <si>
    <t>114.pattern</t>
  </si>
  <si>
    <t>115.pattern</t>
  </si>
  <si>
    <t>116.pattern</t>
  </si>
  <si>
    <t>117.pattern</t>
  </si>
  <si>
    <t>118.pattern</t>
  </si>
  <si>
    <t>119.pattern</t>
  </si>
  <si>
    <t>120.pattern</t>
  </si>
  <si>
    <t>121.pattern</t>
  </si>
  <si>
    <t>122.pattern</t>
  </si>
  <si>
    <t>123.pattern</t>
  </si>
  <si>
    <t>124.pattern</t>
  </si>
  <si>
    <t>125.pattern</t>
  </si>
  <si>
    <t>126.pattern</t>
  </si>
  <si>
    <t>127.pattern</t>
  </si>
  <si>
    <t>128.pattern</t>
  </si>
  <si>
    <t>129.pattern</t>
  </si>
  <si>
    <t>130.pattern</t>
  </si>
  <si>
    <t>131.pattern</t>
  </si>
  <si>
    <t>132.pattern</t>
  </si>
  <si>
    <t>133.pattern</t>
  </si>
  <si>
    <t>134.pattern</t>
  </si>
  <si>
    <t>135.pattern</t>
  </si>
  <si>
    <t>136.pattern</t>
  </si>
  <si>
    <t>137.pattern</t>
  </si>
  <si>
    <t>138.pattern</t>
  </si>
  <si>
    <t>139.pattern</t>
  </si>
  <si>
    <t>140.pattern</t>
  </si>
  <si>
    <t>141.pattern</t>
  </si>
  <si>
    <t>142.pattern</t>
  </si>
  <si>
    <t>143.pattern</t>
  </si>
  <si>
    <t>144.pattern</t>
  </si>
  <si>
    <t>145.pattern</t>
  </si>
  <si>
    <t>146.pattern</t>
  </si>
  <si>
    <t>147.pattern</t>
  </si>
  <si>
    <t>148.pattern</t>
  </si>
  <si>
    <t>149.pattern</t>
  </si>
  <si>
    <t>150.pattern</t>
  </si>
  <si>
    <t>151.pattern</t>
  </si>
  <si>
    <t>152.pattern</t>
  </si>
  <si>
    <t>153.pattern</t>
  </si>
  <si>
    <t>154.pattern</t>
  </si>
  <si>
    <t>155.pattern</t>
  </si>
  <si>
    <t>156.pattern</t>
  </si>
  <si>
    <t>157.pattern</t>
  </si>
  <si>
    <t>158.pattern</t>
  </si>
  <si>
    <t>159.pattern</t>
  </si>
  <si>
    <t>160.pattern</t>
  </si>
  <si>
    <t>161.pattern</t>
  </si>
  <si>
    <t>162.pattern</t>
  </si>
  <si>
    <t>163.pattern</t>
  </si>
  <si>
    <t>164.pattern</t>
  </si>
  <si>
    <t>165.pattern</t>
  </si>
  <si>
    <t>166.pattern</t>
  </si>
  <si>
    <t>167.pattern</t>
  </si>
  <si>
    <t>168.pattern</t>
  </si>
  <si>
    <t>169.pattern</t>
  </si>
  <si>
    <t>170.pattern</t>
  </si>
  <si>
    <t>171.pattern</t>
  </si>
  <si>
    <t>172.pattern</t>
  </si>
  <si>
    <t>173.pattern</t>
  </si>
  <si>
    <t>174.pattern</t>
  </si>
  <si>
    <t>175.pattern</t>
  </si>
  <si>
    <t>176.pattern</t>
  </si>
  <si>
    <t>177.pattern</t>
  </si>
  <si>
    <t>178.pattern</t>
  </si>
  <si>
    <t>179.pattern</t>
  </si>
  <si>
    <t>180.pattern</t>
  </si>
  <si>
    <t>181.pattern</t>
  </si>
  <si>
    <t>182.pattern</t>
  </si>
  <si>
    <t>183.pattern</t>
  </si>
  <si>
    <t>184.pattern</t>
  </si>
  <si>
    <t>185.pattern</t>
  </si>
  <si>
    <t>186.pattern</t>
  </si>
  <si>
    <t>187.pattern</t>
  </si>
  <si>
    <t>188.pattern</t>
  </si>
  <si>
    <t>189.pattern</t>
  </si>
  <si>
    <t>190.pattern</t>
  </si>
  <si>
    <t>191.pattern</t>
  </si>
  <si>
    <t>192.pattern</t>
  </si>
  <si>
    <t>193.pattern</t>
  </si>
  <si>
    <t>194.pattern</t>
  </si>
  <si>
    <t>195.pattern</t>
  </si>
  <si>
    <t>196.pattern</t>
  </si>
  <si>
    <t>197.pattern</t>
  </si>
  <si>
    <t>198.pattern</t>
  </si>
  <si>
    <t>199.pattern</t>
  </si>
  <si>
    <t>200.pattern</t>
  </si>
  <si>
    <t>201.pattern</t>
  </si>
  <si>
    <t>202.pattern</t>
  </si>
  <si>
    <t>203.pattern</t>
  </si>
  <si>
    <t>204.pattern</t>
  </si>
  <si>
    <t>205.pattern</t>
  </si>
  <si>
    <t>206.pattern</t>
  </si>
  <si>
    <t>207.pattern</t>
  </si>
  <si>
    <t>208.pattern</t>
  </si>
  <si>
    <t>209.pattern</t>
  </si>
  <si>
    <t>210.pattern</t>
  </si>
  <si>
    <t>211.pattern</t>
  </si>
  <si>
    <t>212.pattern</t>
  </si>
  <si>
    <t>213.pattern</t>
  </si>
  <si>
    <t>214.pattern</t>
  </si>
  <si>
    <t>215.pattern</t>
  </si>
  <si>
    <t>216.pattern</t>
  </si>
  <si>
    <t>217.pattern</t>
  </si>
  <si>
    <t>218.pattern</t>
  </si>
  <si>
    <t>219.pattern</t>
  </si>
  <si>
    <t>220.pattern</t>
  </si>
  <si>
    <t>221.pattern</t>
  </si>
  <si>
    <t>222.pattern</t>
  </si>
  <si>
    <t>223.pattern</t>
  </si>
  <si>
    <t>224.pattern</t>
  </si>
  <si>
    <t>225.pattern</t>
  </si>
  <si>
    <t>226.pattern</t>
  </si>
  <si>
    <t>227.pattern</t>
  </si>
  <si>
    <t>228.pattern</t>
  </si>
  <si>
    <t>230.pattern</t>
  </si>
  <si>
    <t>231.pattern</t>
  </si>
  <si>
    <t>232.pattern</t>
  </si>
  <si>
    <t>233.pattern</t>
  </si>
  <si>
    <t>234.pattern</t>
  </si>
  <si>
    <t>235.pattern</t>
  </si>
  <si>
    <t>236.pattern</t>
  </si>
  <si>
    <t>237.pattern</t>
  </si>
  <si>
    <t>238.pattern</t>
  </si>
  <si>
    <t>239.pattern</t>
  </si>
  <si>
    <t>240.pattern</t>
  </si>
  <si>
    <t>241.pattern</t>
  </si>
  <si>
    <t>242.pattern</t>
  </si>
  <si>
    <t>243.pattern</t>
  </si>
  <si>
    <t>244.pattern</t>
  </si>
  <si>
    <t>245.pattern</t>
  </si>
  <si>
    <t>246.pattern</t>
  </si>
  <si>
    <t>247.pattern</t>
  </si>
  <si>
    <t>248.pattern</t>
  </si>
  <si>
    <t>249.pattern</t>
  </si>
  <si>
    <t>250.pattern</t>
  </si>
  <si>
    <t>251.pattern</t>
  </si>
  <si>
    <t>252.pattern</t>
  </si>
  <si>
    <t>253.pattern</t>
  </si>
  <si>
    <t>254.pattern</t>
  </si>
  <si>
    <t>255.pattern</t>
  </si>
  <si>
    <t>256.pattern</t>
  </si>
  <si>
    <t>257.pattern</t>
  </si>
  <si>
    <t>258.pattern</t>
  </si>
  <si>
    <t>259.pattern</t>
  </si>
  <si>
    <t>260.pattern</t>
  </si>
  <si>
    <t>261.pattern</t>
  </si>
  <si>
    <t>262.pattern</t>
  </si>
  <si>
    <t>263.pattern</t>
  </si>
  <si>
    <t>264.pattern</t>
  </si>
  <si>
    <t>265.pattern</t>
  </si>
  <si>
    <t>266.pattern</t>
  </si>
  <si>
    <t>267.pattern</t>
  </si>
  <si>
    <t>268.pattern</t>
  </si>
  <si>
    <t>269.pattern</t>
  </si>
  <si>
    <t>270.pattern</t>
  </si>
  <si>
    <t>271.pattern</t>
  </si>
  <si>
    <t>272.pattern</t>
  </si>
  <si>
    <t>273.pattern</t>
  </si>
  <si>
    <r>
      <t xml:space="preserve">10% </t>
    </r>
    <r>
      <rPr>
        <sz val="11"/>
        <color theme="1"/>
        <rFont val="돋움"/>
        <family val="3"/>
        <charset val="129"/>
      </rPr>
      <t>오차</t>
    </r>
    <r>
      <rPr>
        <sz val="11"/>
        <color theme="1"/>
        <rFont val="Arial Black"/>
        <family val="2"/>
      </rPr>
      <t xml:space="preserve"> </t>
    </r>
    <r>
      <rPr>
        <sz val="11"/>
        <color theme="1"/>
        <rFont val="돋움"/>
        <family val="3"/>
        <charset val="129"/>
      </rPr>
      <t>인정</t>
    </r>
    <phoneticPr fontId="2" type="noConversion"/>
  </si>
  <si>
    <t>48. 1끝</t>
    <phoneticPr fontId="2" type="noConversion"/>
  </si>
  <si>
    <t>49. 2끝</t>
    <phoneticPr fontId="2" type="noConversion"/>
  </si>
  <si>
    <t>50. 3끝</t>
    <phoneticPr fontId="2" type="noConversion"/>
  </si>
  <si>
    <t>51. 4끝</t>
    <phoneticPr fontId="2" type="noConversion"/>
  </si>
  <si>
    <t>52. 5끝</t>
    <phoneticPr fontId="2" type="noConversion"/>
  </si>
  <si>
    <t>53. 6끝</t>
    <phoneticPr fontId="2" type="noConversion"/>
  </si>
  <si>
    <t>54. 7끝</t>
    <phoneticPr fontId="2" type="noConversion"/>
  </si>
  <si>
    <t>55. 8끝</t>
    <phoneticPr fontId="2" type="noConversion"/>
  </si>
  <si>
    <t>56. 9끝</t>
    <phoneticPr fontId="2" type="noConversion"/>
  </si>
  <si>
    <t>57. 0끝</t>
    <phoneticPr fontId="2" type="noConversion"/>
  </si>
  <si>
    <t>1끝</t>
    <phoneticPr fontId="2" type="noConversion"/>
  </si>
  <si>
    <t>2끝</t>
    <phoneticPr fontId="2" type="noConversion"/>
  </si>
  <si>
    <t>3끝</t>
    <phoneticPr fontId="2" type="noConversion"/>
  </si>
  <si>
    <t>4끝</t>
    <phoneticPr fontId="2" type="noConversion"/>
  </si>
  <si>
    <t>5끝</t>
    <phoneticPr fontId="2" type="noConversion"/>
  </si>
  <si>
    <t>6끝</t>
    <phoneticPr fontId="2" type="noConversion"/>
  </si>
  <si>
    <t>7끝</t>
    <phoneticPr fontId="2" type="noConversion"/>
  </si>
  <si>
    <t>8끝</t>
    <phoneticPr fontId="2" type="noConversion"/>
  </si>
  <si>
    <t>9끝</t>
    <phoneticPr fontId="2" type="noConversion"/>
  </si>
  <si>
    <t>0끝</t>
    <phoneticPr fontId="2" type="noConversion"/>
  </si>
  <si>
    <t>+9(당번 및 제외수)</t>
  </si>
  <si>
    <t>4주 당번볼수</t>
    <phoneticPr fontId="2" type="noConversion"/>
  </si>
  <si>
    <t>1~2주 당번</t>
    <phoneticPr fontId="2" type="noConversion"/>
  </si>
  <si>
    <t>5끝</t>
    <phoneticPr fontId="2" type="noConversion"/>
  </si>
  <si>
    <t>0(4이상출현수)</t>
    <phoneticPr fontId="2" type="noConversion"/>
  </si>
  <si>
    <t>1(4이상 출현수)</t>
    <phoneticPr fontId="2" type="noConversion"/>
  </si>
  <si>
    <t>2(4이상 출현수)</t>
    <phoneticPr fontId="2" type="noConversion"/>
  </si>
  <si>
    <t>3(4이상 출현수)</t>
    <phoneticPr fontId="2" type="noConversion"/>
  </si>
  <si>
    <t>4(4이상 출현수)</t>
    <phoneticPr fontId="2" type="noConversion"/>
  </si>
  <si>
    <t>5(4이상 출현수</t>
    <phoneticPr fontId="2" type="noConversion"/>
  </si>
  <si>
    <t>6(4이상 출현수)</t>
    <phoneticPr fontId="2" type="noConversion"/>
  </si>
  <si>
    <t>7(4이상 출현수)</t>
    <phoneticPr fontId="2" type="noConversion"/>
  </si>
  <si>
    <t>8(4이상 출현수)</t>
    <phoneticPr fontId="2" type="noConversion"/>
  </si>
  <si>
    <t>9(4이상 출현수)</t>
    <phoneticPr fontId="2" type="noConversion"/>
  </si>
  <si>
    <t>10(4이상 출현수)</t>
    <phoneticPr fontId="2" type="noConversion"/>
  </si>
  <si>
    <t>11(4이상 출현수)</t>
    <phoneticPr fontId="2" type="noConversion"/>
  </si>
  <si>
    <t>12(4이상 출현수)</t>
    <phoneticPr fontId="2" type="noConversion"/>
  </si>
  <si>
    <t>13(4이상 출현수)</t>
    <phoneticPr fontId="2" type="noConversion"/>
  </si>
  <si>
    <t>15(4이상 출현수)</t>
    <phoneticPr fontId="2" type="noConversion"/>
  </si>
  <si>
    <t>+0(4미만)</t>
    <phoneticPr fontId="2" type="noConversion"/>
  </si>
  <si>
    <t>+1(4미만)</t>
    <phoneticPr fontId="2" type="noConversion"/>
  </si>
  <si>
    <t>+0(4미만)</t>
    <phoneticPr fontId="2" type="noConversion"/>
  </si>
  <si>
    <t>+1(4미만)</t>
    <phoneticPr fontId="2" type="noConversion"/>
  </si>
  <si>
    <t>+2(4미만)</t>
    <phoneticPr fontId="2" type="noConversion"/>
  </si>
  <si>
    <t>+2(4미만)</t>
    <phoneticPr fontId="2" type="noConversion"/>
  </si>
  <si>
    <t>+3(4미만)</t>
    <phoneticPr fontId="2" type="noConversion"/>
  </si>
  <si>
    <t>+3(4미만)</t>
    <phoneticPr fontId="2" type="noConversion"/>
  </si>
  <si>
    <t>+4(4미만)</t>
    <phoneticPr fontId="2" type="noConversion"/>
  </si>
  <si>
    <t>+4(4미만)</t>
    <phoneticPr fontId="2" type="noConversion"/>
  </si>
  <si>
    <t>+5(4미만)</t>
    <phoneticPr fontId="2" type="noConversion"/>
  </si>
  <si>
    <t>+5(4미만)</t>
    <phoneticPr fontId="2" type="noConversion"/>
  </si>
  <si>
    <t>+6(4미만)</t>
    <phoneticPr fontId="2" type="noConversion"/>
  </si>
  <si>
    <t>+6(4미만)</t>
    <phoneticPr fontId="2" type="noConversion"/>
  </si>
  <si>
    <t>+7(4미만)</t>
    <phoneticPr fontId="2" type="noConversion"/>
  </si>
  <si>
    <t>+7(4미만)</t>
    <phoneticPr fontId="2" type="noConversion"/>
  </si>
  <si>
    <t>+8(4미만)</t>
    <phoneticPr fontId="2" type="noConversion"/>
  </si>
  <si>
    <t>+8(4미만)</t>
    <phoneticPr fontId="2" type="noConversion"/>
  </si>
  <si>
    <t>+9(4미만)</t>
    <phoneticPr fontId="2" type="noConversion"/>
  </si>
  <si>
    <t>+9(4미만)</t>
    <phoneticPr fontId="2" type="noConversion"/>
  </si>
  <si>
    <t>+10(4미만)</t>
    <phoneticPr fontId="2" type="noConversion"/>
  </si>
  <si>
    <t>+10(4미만)</t>
    <phoneticPr fontId="2" type="noConversion"/>
  </si>
  <si>
    <t>+11(4미만)</t>
    <phoneticPr fontId="2" type="noConversion"/>
  </si>
  <si>
    <t>+11(4미만)</t>
    <phoneticPr fontId="2" type="noConversion"/>
  </si>
  <si>
    <t>70.pattern</t>
    <phoneticPr fontId="2" type="noConversion"/>
  </si>
  <si>
    <t>+12(4미만)</t>
    <phoneticPr fontId="2" type="noConversion"/>
  </si>
  <si>
    <t>+12(4미만)</t>
    <phoneticPr fontId="2" type="noConversion"/>
  </si>
  <si>
    <t>+13(4미만)</t>
    <phoneticPr fontId="2" type="noConversion"/>
  </si>
  <si>
    <t>+13(4미만)</t>
    <phoneticPr fontId="2" type="noConversion"/>
  </si>
  <si>
    <t>+14(4미만)</t>
    <phoneticPr fontId="2" type="noConversion"/>
  </si>
  <si>
    <t>+15(4미만)</t>
    <phoneticPr fontId="2" type="noConversion"/>
  </si>
  <si>
    <r>
      <t>"</t>
    </r>
    <r>
      <rPr>
        <sz val="14"/>
        <color theme="1"/>
        <rFont val="돋움"/>
        <family val="3"/>
        <charset val="129"/>
      </rPr>
      <t>패턴별</t>
    </r>
    <r>
      <rPr>
        <sz val="14"/>
        <color theme="1"/>
        <rFont val="Arial Black"/>
        <family val="2"/>
      </rPr>
      <t xml:space="preserve">" </t>
    </r>
    <r>
      <rPr>
        <sz val="14"/>
        <color theme="1"/>
        <rFont val="돋움"/>
        <family val="3"/>
        <charset val="129"/>
      </rPr>
      <t>오류</t>
    </r>
    <r>
      <rPr>
        <sz val="14"/>
        <color theme="1"/>
        <rFont val="Arial Black"/>
        <family val="2"/>
      </rPr>
      <t xml:space="preserve"> 0~2</t>
    </r>
    <r>
      <rPr>
        <sz val="14"/>
        <color theme="1"/>
        <rFont val="돋움"/>
        <family val="3"/>
        <charset val="129"/>
      </rPr>
      <t>개</t>
    </r>
    <r>
      <rPr>
        <sz val="14"/>
        <color theme="1"/>
        <rFont val="Arial Black"/>
        <family val="2"/>
      </rPr>
      <t xml:space="preserve"> </t>
    </r>
    <r>
      <rPr>
        <sz val="14"/>
        <color theme="1"/>
        <rFont val="돋움"/>
        <family val="3"/>
        <charset val="129"/>
      </rPr>
      <t>가능성</t>
    </r>
    <phoneticPr fontId="2" type="noConversion"/>
  </si>
  <si>
    <t>10번대(1)</t>
    <phoneticPr fontId="2" type="noConversion"/>
  </si>
  <si>
    <t>20번대(1)</t>
    <phoneticPr fontId="2" type="noConversion"/>
  </si>
  <si>
    <t>30번대(1)</t>
    <phoneticPr fontId="2" type="noConversion"/>
  </si>
  <si>
    <t>40번대(1)</t>
    <phoneticPr fontId="2" type="noConversion"/>
  </si>
  <si>
    <t>1번 세로라인(1)</t>
    <phoneticPr fontId="2" type="noConversion"/>
  </si>
  <si>
    <t>2번 세로라인(1)</t>
    <phoneticPr fontId="2" type="noConversion"/>
  </si>
  <si>
    <t>3번 세로라인(1)</t>
    <phoneticPr fontId="2" type="noConversion"/>
  </si>
  <si>
    <t>4번 세로라인(1)</t>
    <phoneticPr fontId="2" type="noConversion"/>
  </si>
  <si>
    <t>5번 세로라인(1)</t>
    <phoneticPr fontId="2" type="noConversion"/>
  </si>
  <si>
    <t>6번 세로라인(1)</t>
    <phoneticPr fontId="2" type="noConversion"/>
  </si>
  <si>
    <t>7번 세로라인(1)</t>
    <phoneticPr fontId="2" type="noConversion"/>
  </si>
  <si>
    <t>1번 가로라인(1)</t>
    <phoneticPr fontId="2" type="noConversion"/>
  </si>
  <si>
    <t>8번 가로라인(1)</t>
    <phoneticPr fontId="2" type="noConversion"/>
  </si>
  <si>
    <t>15번 가로라인(1)</t>
    <phoneticPr fontId="2" type="noConversion"/>
  </si>
  <si>
    <t>22번 가로라인(1)</t>
    <phoneticPr fontId="2" type="noConversion"/>
  </si>
  <si>
    <t>29번 가로라인(1)</t>
    <phoneticPr fontId="2" type="noConversion"/>
  </si>
  <si>
    <t>36번 가로라인(1)</t>
    <phoneticPr fontId="2" type="noConversion"/>
  </si>
  <si>
    <t>43번 가로라인(1)</t>
    <phoneticPr fontId="2" type="noConversion"/>
  </si>
  <si>
    <t>1궁(1)</t>
    <phoneticPr fontId="2" type="noConversion"/>
  </si>
  <si>
    <t>2궁(1)</t>
    <phoneticPr fontId="2" type="noConversion"/>
  </si>
  <si>
    <t>3궁(1)</t>
    <phoneticPr fontId="2" type="noConversion"/>
  </si>
  <si>
    <t>4궁(1)</t>
    <phoneticPr fontId="2" type="noConversion"/>
  </si>
  <si>
    <t>5궁(1)</t>
    <phoneticPr fontId="2" type="noConversion"/>
  </si>
  <si>
    <t>6궁(1)</t>
    <phoneticPr fontId="2" type="noConversion"/>
  </si>
  <si>
    <t>7궁(1)</t>
    <phoneticPr fontId="2" type="noConversion"/>
  </si>
  <si>
    <t>8궁(1)</t>
    <phoneticPr fontId="2" type="noConversion"/>
  </si>
  <si>
    <t>9궁(1)</t>
    <phoneticPr fontId="2" type="noConversion"/>
  </si>
  <si>
    <t>1끝(1)</t>
    <phoneticPr fontId="2" type="noConversion"/>
  </si>
  <si>
    <t>2끝(1)</t>
    <phoneticPr fontId="2" type="noConversion"/>
  </si>
  <si>
    <t>3끝(1)</t>
    <phoneticPr fontId="2" type="noConversion"/>
  </si>
  <si>
    <t>4끝(1)</t>
    <phoneticPr fontId="2" type="noConversion"/>
  </si>
  <si>
    <t>5끝(1)</t>
    <phoneticPr fontId="2" type="noConversion"/>
  </si>
  <si>
    <t>6끝(1)</t>
    <phoneticPr fontId="2" type="noConversion"/>
  </si>
  <si>
    <t>7끝(1)</t>
    <phoneticPr fontId="2" type="noConversion"/>
  </si>
  <si>
    <t>8끝(1)</t>
    <phoneticPr fontId="2" type="noConversion"/>
  </si>
  <si>
    <t>9끝(1)</t>
    <phoneticPr fontId="2" type="noConversion"/>
  </si>
  <si>
    <t>0끝(1)</t>
    <phoneticPr fontId="2" type="noConversion"/>
  </si>
  <si>
    <t>단번대(1)</t>
    <phoneticPr fontId="2" type="noConversion"/>
  </si>
  <si>
    <t>0(4미만 출현수)</t>
    <phoneticPr fontId="2" type="noConversion"/>
  </si>
  <si>
    <t>1(4미만 출현수)</t>
    <phoneticPr fontId="2" type="noConversion"/>
  </si>
  <si>
    <t>2(4미만 출현수)</t>
    <phoneticPr fontId="2" type="noConversion"/>
  </si>
  <si>
    <t>3(4미만 출현수)</t>
    <phoneticPr fontId="2" type="noConversion"/>
  </si>
  <si>
    <t>4(4미만 출현수)</t>
    <phoneticPr fontId="2" type="noConversion"/>
  </si>
  <si>
    <t>5(4미만 출현수)</t>
    <phoneticPr fontId="2" type="noConversion"/>
  </si>
  <si>
    <t>6(4미만 출현수)</t>
    <phoneticPr fontId="2" type="noConversion"/>
  </si>
  <si>
    <t>11(4미만 출현수)</t>
    <phoneticPr fontId="2" type="noConversion"/>
  </si>
  <si>
    <t>12(4미만 출현수)</t>
    <phoneticPr fontId="2" type="noConversion"/>
  </si>
  <si>
    <t>13(4미만 출현수)</t>
    <phoneticPr fontId="2" type="noConversion"/>
  </si>
  <si>
    <t>15(4미만 출현수)</t>
    <phoneticPr fontId="2" type="noConversion"/>
  </si>
  <si>
    <t>조건7</t>
  </si>
  <si>
    <t>14(4이상 출현수)</t>
    <phoneticPr fontId="2" type="noConversion"/>
  </si>
  <si>
    <t>16(4이상 출현수)</t>
    <phoneticPr fontId="2" type="noConversion"/>
  </si>
  <si>
    <t>17(4이상 출현수)</t>
    <phoneticPr fontId="2" type="noConversion"/>
  </si>
  <si>
    <t>18(4이상 출현수)</t>
    <phoneticPr fontId="2" type="noConversion"/>
  </si>
  <si>
    <t>19(4이상 출현수)</t>
    <phoneticPr fontId="2" type="noConversion"/>
  </si>
  <si>
    <t>20(4이상 출현수)</t>
    <phoneticPr fontId="2" type="noConversion"/>
  </si>
  <si>
    <t>14(4미만 출현수)</t>
    <phoneticPr fontId="2" type="noConversion"/>
  </si>
  <si>
    <t>16(4미만 출현수)</t>
    <phoneticPr fontId="2" type="noConversion"/>
  </si>
  <si>
    <t>17(4미만 출현수)</t>
    <phoneticPr fontId="2" type="noConversion"/>
  </si>
  <si>
    <t>18(4미만 출현수)</t>
    <phoneticPr fontId="2" type="noConversion"/>
  </si>
  <si>
    <t>19(4미만 출현수)</t>
    <phoneticPr fontId="2" type="noConversion"/>
  </si>
  <si>
    <t>20(4미만 출현수)</t>
    <phoneticPr fontId="2" type="noConversion"/>
  </si>
  <si>
    <t>1~4</t>
  </si>
  <si>
    <t>0~4</t>
  </si>
  <si>
    <t>+16(4미만)</t>
    <phoneticPr fontId="2" type="noConversion"/>
  </si>
  <si>
    <t>+17(4미만)</t>
    <phoneticPr fontId="2" type="noConversion"/>
  </si>
  <si>
    <t>+18(4미만)</t>
    <phoneticPr fontId="2" type="noConversion"/>
  </si>
  <si>
    <t>+19(4미만)</t>
    <phoneticPr fontId="2" type="noConversion"/>
  </si>
  <si>
    <t>+20(4미만)</t>
    <phoneticPr fontId="2" type="noConversion"/>
  </si>
  <si>
    <t>1.pattern</t>
    <phoneticPr fontId="2" type="noConversion"/>
  </si>
  <si>
    <t>2.pattern</t>
    <phoneticPr fontId="2" type="noConversion"/>
  </si>
  <si>
    <t>왼쪽</t>
    <phoneticPr fontId="2" type="noConversion"/>
  </si>
  <si>
    <t>오른쪽</t>
    <phoneticPr fontId="2" type="noConversion"/>
  </si>
  <si>
    <t>왼쪽</t>
    <phoneticPr fontId="2" type="noConversion"/>
  </si>
  <si>
    <t>오른쪽</t>
    <phoneticPr fontId="2" type="noConversion"/>
  </si>
  <si>
    <t xml:space="preserve">33
</t>
    <phoneticPr fontId="2" type="noConversion"/>
  </si>
  <si>
    <t xml:space="preserve">34
</t>
  </si>
  <si>
    <t>0(4미만 출현수)당1~6</t>
  </si>
  <si>
    <t>1(4미만 출현수)당1~6</t>
  </si>
  <si>
    <t>2(4미만 출현수)당1~6</t>
  </si>
  <si>
    <t>3(4미만 출현수)당1~6</t>
  </si>
  <si>
    <t>4(4미만 출현수)당1~6</t>
  </si>
  <si>
    <t>5(4미만 출현수)당1~6</t>
  </si>
  <si>
    <t>6(4미만 출현수)당1~6</t>
  </si>
  <si>
    <t>7(4미만 출현수)당1~6</t>
  </si>
  <si>
    <t>8(4미만 출현수)당1~6</t>
  </si>
  <si>
    <t>9(4미만 출현수)당1~6</t>
  </si>
  <si>
    <t>10(4미만 출현수)당1~6</t>
  </si>
  <si>
    <t>11(4미만 출현수)당1~6</t>
  </si>
  <si>
    <t>12(4미만 출현수)당1~6</t>
  </si>
  <si>
    <t>13(4미만 출현수)당1~6</t>
  </si>
  <si>
    <t>14(4미만 출현수)당1~6</t>
  </si>
  <si>
    <t>15(4미만 출현수)당1~6</t>
  </si>
  <si>
    <t>16(4미만 출현수)당1~6</t>
  </si>
  <si>
    <t>17(4미만 출현수)당1~6</t>
  </si>
  <si>
    <t>18(4미만 출현수)당1~6</t>
  </si>
  <si>
    <t>19(4미만 출현수)당1~6</t>
  </si>
  <si>
    <t>20(4미만 출현수)당1~6</t>
  </si>
  <si>
    <t>세로조합</t>
    <phoneticPr fontId="2" type="noConversion"/>
  </si>
  <si>
    <t>가로조합</t>
    <phoneticPr fontId="2" type="noConversion"/>
  </si>
  <si>
    <t>1.pattern</t>
    <phoneticPr fontId="2" type="noConversion"/>
  </si>
  <si>
    <t>2.pattern</t>
    <phoneticPr fontId="2" type="noConversion"/>
  </si>
  <si>
    <r>
      <t>+1(</t>
    </r>
    <r>
      <rPr>
        <b/>
        <sz val="11"/>
        <color theme="1"/>
        <rFont val="돋움"/>
        <family val="3"/>
        <charset val="129"/>
      </rPr>
      <t>당번</t>
    </r>
    <r>
      <rPr>
        <b/>
        <sz val="11"/>
        <color theme="1"/>
        <rFont val="Arial Black"/>
        <family val="2"/>
      </rPr>
      <t xml:space="preserve"> </t>
    </r>
    <r>
      <rPr>
        <b/>
        <sz val="11"/>
        <color theme="1"/>
        <rFont val="돋움"/>
        <family val="3"/>
        <charset val="129"/>
      </rPr>
      <t>및</t>
    </r>
    <r>
      <rPr>
        <b/>
        <sz val="11"/>
        <color theme="1"/>
        <rFont val="Arial Black"/>
        <family val="2"/>
      </rPr>
      <t xml:space="preserve"> </t>
    </r>
    <r>
      <rPr>
        <b/>
        <sz val="11"/>
        <color theme="1"/>
        <rFont val="돋움"/>
        <family val="3"/>
        <charset val="129"/>
      </rPr>
      <t>제외수</t>
    </r>
    <r>
      <rPr>
        <b/>
        <sz val="11"/>
        <color theme="1"/>
        <rFont val="Arial Black"/>
        <family val="2"/>
      </rPr>
      <t>)</t>
    </r>
    <phoneticPr fontId="2" type="noConversion"/>
  </si>
  <si>
    <r>
      <t>+2(</t>
    </r>
    <r>
      <rPr>
        <b/>
        <sz val="11"/>
        <color theme="1"/>
        <rFont val="돋움"/>
        <family val="3"/>
        <charset val="129"/>
      </rPr>
      <t>당번</t>
    </r>
    <r>
      <rPr>
        <b/>
        <sz val="11"/>
        <color theme="1"/>
        <rFont val="Arial Black"/>
        <family val="2"/>
      </rPr>
      <t xml:space="preserve"> </t>
    </r>
    <r>
      <rPr>
        <b/>
        <sz val="11"/>
        <color theme="1"/>
        <rFont val="돋움"/>
        <family val="3"/>
        <charset val="129"/>
      </rPr>
      <t>및</t>
    </r>
    <r>
      <rPr>
        <b/>
        <sz val="11"/>
        <color theme="1"/>
        <rFont val="Arial Black"/>
        <family val="2"/>
      </rPr>
      <t xml:space="preserve"> </t>
    </r>
    <r>
      <rPr>
        <b/>
        <sz val="11"/>
        <color theme="1"/>
        <rFont val="돋움"/>
        <family val="3"/>
        <charset val="129"/>
      </rPr>
      <t>제외수</t>
    </r>
    <r>
      <rPr>
        <b/>
        <sz val="11"/>
        <color theme="1"/>
        <rFont val="Arial Black"/>
        <family val="2"/>
      </rPr>
      <t>)</t>
    </r>
    <phoneticPr fontId="2" type="noConversion"/>
  </si>
  <si>
    <t>+3(당번 및 제외수)</t>
    <phoneticPr fontId="2" type="noConversion"/>
  </si>
  <si>
    <r>
      <t>+4(당번 및 제외수)</t>
    </r>
    <r>
      <rPr>
        <b/>
        <sz val="11"/>
        <color theme="1"/>
        <rFont val="Arial Black"/>
        <family val="2"/>
      </rPr>
      <t/>
    </r>
  </si>
  <si>
    <t>+5(당번 및 제외수)</t>
  </si>
  <si>
    <r>
      <t>+6(당번 및 제외수)</t>
    </r>
    <r>
      <rPr>
        <b/>
        <sz val="11"/>
        <color theme="1"/>
        <rFont val="Arial Black"/>
        <family val="2"/>
      </rPr>
      <t/>
    </r>
  </si>
  <si>
    <t>+7(당번 및 제외수)</t>
  </si>
  <si>
    <r>
      <t>+8(당번 및 제외수)</t>
    </r>
    <r>
      <rPr>
        <b/>
        <sz val="11"/>
        <color theme="1"/>
        <rFont val="Arial Black"/>
        <family val="2"/>
      </rPr>
      <t/>
    </r>
  </si>
  <si>
    <r>
      <t>+10(당번 및 제외수)</t>
    </r>
    <r>
      <rPr>
        <b/>
        <sz val="11"/>
        <color theme="1"/>
        <rFont val="Arial Black"/>
        <family val="2"/>
      </rPr>
      <t/>
    </r>
  </si>
  <si>
    <t>+11(당번 및 제외수)</t>
  </si>
  <si>
    <r>
      <t>+12(당번 및 제외수)</t>
    </r>
    <r>
      <rPr>
        <b/>
        <sz val="11"/>
        <color theme="1"/>
        <rFont val="Arial Black"/>
        <family val="2"/>
      </rPr>
      <t/>
    </r>
  </si>
  <si>
    <t>+13(당번 및 제외수)</t>
  </si>
  <si>
    <r>
      <t>+14(당번 및 제외수)</t>
    </r>
    <r>
      <rPr>
        <b/>
        <sz val="11"/>
        <color theme="1"/>
        <rFont val="Arial Black"/>
        <family val="2"/>
      </rPr>
      <t/>
    </r>
  </si>
  <si>
    <t>+15(당번 및 제외수)</t>
  </si>
  <si>
    <r>
      <t>+16(당번 및 제외수)</t>
    </r>
    <r>
      <rPr>
        <b/>
        <sz val="11"/>
        <color theme="1"/>
        <rFont val="Arial Black"/>
        <family val="2"/>
      </rPr>
      <t/>
    </r>
  </si>
  <si>
    <t>+17(당번 및 제외수)</t>
  </si>
  <si>
    <r>
      <t>+18(당번 및 제외수)</t>
    </r>
    <r>
      <rPr>
        <b/>
        <sz val="11"/>
        <color theme="1"/>
        <rFont val="Arial Black"/>
        <family val="2"/>
      </rPr>
      <t/>
    </r>
  </si>
  <si>
    <t>+19(당번 및 제외수)</t>
  </si>
  <si>
    <r>
      <t>+20(당번 및 제외수)</t>
    </r>
    <r>
      <rPr>
        <b/>
        <sz val="11"/>
        <color theme="1"/>
        <rFont val="Arial Black"/>
        <family val="2"/>
      </rPr>
      <t/>
    </r>
  </si>
  <si>
    <t>+1(당번&amp;제외수)2</t>
    <phoneticPr fontId="2" type="noConversion"/>
  </si>
  <si>
    <t>+2(당번&amp;제외수)2</t>
    <phoneticPr fontId="2" type="noConversion"/>
  </si>
  <si>
    <t>+3(당번&amp;제외수)2</t>
    <phoneticPr fontId="2" type="noConversion"/>
  </si>
  <si>
    <t>+4(당번&amp;제외수)2</t>
    <phoneticPr fontId="2" type="noConversion"/>
  </si>
  <si>
    <t>+5(당번&amp;제외수)2</t>
    <phoneticPr fontId="2" type="noConversion"/>
  </si>
  <si>
    <t>+6(당번&amp;제외수)2</t>
    <phoneticPr fontId="2" type="noConversion"/>
  </si>
  <si>
    <t>+7(당번&amp;제외수)2</t>
    <phoneticPr fontId="2" type="noConversion"/>
  </si>
  <si>
    <t>+8(당번&amp;제외수)2</t>
    <phoneticPr fontId="2" type="noConversion"/>
  </si>
  <si>
    <t>+9(당번&amp;제외수)2</t>
    <phoneticPr fontId="2" type="noConversion"/>
  </si>
  <si>
    <t>+10(당번&amp;제외수)2</t>
    <phoneticPr fontId="2" type="noConversion"/>
  </si>
  <si>
    <t>+11(당번&amp;제외수)2</t>
    <phoneticPr fontId="2" type="noConversion"/>
  </si>
  <si>
    <t>+12(당번&amp;제외수)2</t>
    <phoneticPr fontId="2" type="noConversion"/>
  </si>
  <si>
    <t>+13(당번&amp;제외수)2</t>
    <phoneticPr fontId="2" type="noConversion"/>
  </si>
  <si>
    <t>+14(당번&amp;제외수)2</t>
    <phoneticPr fontId="2" type="noConversion"/>
  </si>
  <si>
    <t>+15(당번&amp;제외수)2</t>
    <phoneticPr fontId="2" type="noConversion"/>
  </si>
  <si>
    <t>+16(당번&amp;제외수)2</t>
    <phoneticPr fontId="2" type="noConversion"/>
  </si>
  <si>
    <t>+17(당번&amp;제외수)2</t>
    <phoneticPr fontId="2" type="noConversion"/>
  </si>
  <si>
    <t>+18(당번&amp;제외수)2</t>
    <phoneticPr fontId="2" type="noConversion"/>
  </si>
  <si>
    <t>+19(당번&amp;제외수)2</t>
    <phoneticPr fontId="2" type="noConversion"/>
  </si>
  <si>
    <t>+20(당번&amp;제외수)2</t>
    <phoneticPr fontId="2" type="noConversion"/>
  </si>
  <si>
    <t>+0 제외수</t>
    <phoneticPr fontId="2" type="noConversion"/>
  </si>
  <si>
    <t>+1 제외수</t>
  </si>
  <si>
    <t>+2 제외수</t>
  </si>
  <si>
    <t>+3 제외수</t>
  </si>
  <si>
    <t>+4 제외수</t>
  </si>
  <si>
    <t>+5 제외수</t>
  </si>
  <si>
    <t>+6 제외수</t>
  </si>
  <si>
    <t>+7 제외수</t>
  </si>
  <si>
    <t>+8 제외수</t>
  </si>
  <si>
    <t>+9 제외수</t>
  </si>
  <si>
    <t>+10 제외수</t>
  </si>
  <si>
    <t>+11 제외수</t>
  </si>
  <si>
    <t>+12 제외수</t>
  </si>
  <si>
    <t>+13 제외수</t>
  </si>
  <si>
    <t>+14 제외수</t>
  </si>
  <si>
    <t>+15 제외수</t>
  </si>
  <si>
    <t>+16 제외수</t>
  </si>
  <si>
    <t>+17 제외수</t>
  </si>
  <si>
    <t>+18 제외수</t>
  </si>
  <si>
    <t>+19 제외수</t>
  </si>
  <si>
    <t>+20 제외수</t>
  </si>
  <si>
    <t>+1 당번출현</t>
    <phoneticPr fontId="2" type="noConversion"/>
  </si>
  <si>
    <t>+2 당번출현</t>
  </si>
  <si>
    <t>+3 당번출현</t>
  </si>
  <si>
    <t>+4 당번출현</t>
  </si>
  <si>
    <t>+5 당번출현</t>
  </si>
  <si>
    <t>+6 당번출현</t>
  </si>
  <si>
    <t>+7 당번출현</t>
  </si>
  <si>
    <t>+8 당번출현</t>
  </si>
  <si>
    <t>+9 당번출현</t>
  </si>
  <si>
    <t>+10 당번출현</t>
  </si>
  <si>
    <t>+11 당번출현</t>
  </si>
  <si>
    <t>+12 당번출현</t>
  </si>
  <si>
    <t>+13 당번출현</t>
  </si>
  <si>
    <t>+14 당번출현</t>
  </si>
  <si>
    <t>+15 당번출현</t>
  </si>
  <si>
    <t>+16 당번출현</t>
  </si>
  <si>
    <t>+17 당번출현</t>
  </si>
  <si>
    <t>+18 당번출현</t>
  </si>
  <si>
    <t>+19 당번출현</t>
  </si>
  <si>
    <t>+20 당번출현</t>
  </si>
  <si>
    <t>패턴2a-1</t>
    <phoneticPr fontId="2" type="noConversion"/>
  </si>
  <si>
    <t>패턴2a-2</t>
  </si>
  <si>
    <t>패턴2a-3</t>
  </si>
  <si>
    <t>패턴2a-4</t>
  </si>
  <si>
    <t>패턴2a-5</t>
  </si>
  <si>
    <t>패턴1b-1</t>
    <phoneticPr fontId="2" type="noConversion"/>
  </si>
  <si>
    <t>패턴1b-2</t>
  </si>
  <si>
    <t>패턴1b-3</t>
  </si>
  <si>
    <t>패턴1b-4</t>
  </si>
  <si>
    <t>패턴1b-5</t>
  </si>
  <si>
    <t>패턴1b-1(1)</t>
    <phoneticPr fontId="2" type="noConversion"/>
  </si>
  <si>
    <t>패턴2b-1</t>
    <phoneticPr fontId="2" type="noConversion"/>
  </si>
  <si>
    <t>패턴2b-2</t>
  </si>
  <si>
    <t>패턴2b-3</t>
  </si>
  <si>
    <t>패턴2b-4</t>
  </si>
  <si>
    <t>패턴2b-5</t>
  </si>
  <si>
    <t>패턴2b-6</t>
  </si>
  <si>
    <t>패턴2b-7</t>
  </si>
  <si>
    <t>패턴2b-8</t>
  </si>
  <si>
    <t>패턴2a-1(1)</t>
    <phoneticPr fontId="2" type="noConversion"/>
  </si>
  <si>
    <t>패턴2a-2(1)</t>
    <phoneticPr fontId="2" type="noConversion"/>
  </si>
  <si>
    <t>패턴2a-3(1)</t>
    <phoneticPr fontId="2" type="noConversion"/>
  </si>
  <si>
    <t>패턴2a-4(1)</t>
    <phoneticPr fontId="2" type="noConversion"/>
  </si>
  <si>
    <t>패턴2a-5(1)</t>
    <phoneticPr fontId="2" type="noConversion"/>
  </si>
  <si>
    <t>패턴3a-2</t>
  </si>
  <si>
    <t>패턴3a-3</t>
  </si>
  <si>
    <t>패턴3a-4</t>
  </si>
  <si>
    <t>패턴3a-5</t>
  </si>
  <si>
    <t>패턴3a-6</t>
  </si>
  <si>
    <t>패턴3a-7</t>
  </si>
  <si>
    <t>패턴3b-2</t>
  </si>
  <si>
    <t>패턴3b-3</t>
  </si>
  <si>
    <t>패턴3b-4</t>
  </si>
  <si>
    <t>패턴3b-5</t>
  </si>
  <si>
    <t>패턴3b-6</t>
  </si>
  <si>
    <t>패턴3b-7</t>
  </si>
  <si>
    <t>패턴4a-1</t>
    <phoneticPr fontId="2" type="noConversion"/>
  </si>
  <si>
    <t>패턴4a-2</t>
  </si>
  <si>
    <t>패턴4a-3</t>
  </si>
  <si>
    <t>패턴4a-4</t>
  </si>
  <si>
    <t>패턴4a-5</t>
  </si>
  <si>
    <t>패턴4a-6</t>
  </si>
  <si>
    <t>패턴4a-7</t>
  </si>
  <si>
    <t>패턴4b-1</t>
    <phoneticPr fontId="2" type="noConversion"/>
  </si>
  <si>
    <t>패턴4b-2</t>
  </si>
  <si>
    <t>패턴4b-3</t>
  </si>
  <si>
    <t>패턴4b-4</t>
  </si>
  <si>
    <t>패턴4b-5</t>
  </si>
  <si>
    <t>패턴4b-6</t>
  </si>
  <si>
    <t>패턴4b-7</t>
  </si>
  <si>
    <t>패턴2b-9</t>
    <phoneticPr fontId="2" type="noConversion"/>
  </si>
  <si>
    <t>패턴3a-1</t>
    <phoneticPr fontId="2" type="noConversion"/>
  </si>
  <si>
    <t>패턴3b-1</t>
    <phoneticPr fontId="2" type="noConversion"/>
  </si>
  <si>
    <t>패턴1b-2(1)</t>
    <phoneticPr fontId="2" type="noConversion"/>
  </si>
  <si>
    <t>패턴1b-3(1)</t>
    <phoneticPr fontId="2" type="noConversion"/>
  </si>
  <si>
    <t>패턴1b-4(1)</t>
    <phoneticPr fontId="2" type="noConversion"/>
  </si>
  <si>
    <t>패턴1b-5(1)</t>
    <phoneticPr fontId="2" type="noConversion"/>
  </si>
  <si>
    <t>패턴2b-1(1)</t>
    <phoneticPr fontId="2" type="noConversion"/>
  </si>
  <si>
    <t>패턴2b-2(1)</t>
    <phoneticPr fontId="2" type="noConversion"/>
  </si>
  <si>
    <t>패턴2b-3(1)</t>
    <phoneticPr fontId="2" type="noConversion"/>
  </si>
  <si>
    <t>패턴2b-4(1)</t>
    <phoneticPr fontId="2" type="noConversion"/>
  </si>
  <si>
    <t>패턴2b-5(1)</t>
    <phoneticPr fontId="2" type="noConversion"/>
  </si>
  <si>
    <t>패턴2b-6(1)</t>
    <phoneticPr fontId="2" type="noConversion"/>
  </si>
  <si>
    <t>패턴2b-7(1)</t>
    <phoneticPr fontId="2" type="noConversion"/>
  </si>
  <si>
    <t>패턴2b-8(1)</t>
    <phoneticPr fontId="2" type="noConversion"/>
  </si>
  <si>
    <t>패턴2b-9(1)</t>
    <phoneticPr fontId="2" type="noConversion"/>
  </si>
  <si>
    <t>패턴3a-1(0)</t>
    <phoneticPr fontId="2" type="noConversion"/>
  </si>
  <si>
    <t>패턴3a-2(0)</t>
    <phoneticPr fontId="2" type="noConversion"/>
  </si>
  <si>
    <t>패턴3a-3(0)</t>
    <phoneticPr fontId="2" type="noConversion"/>
  </si>
  <si>
    <t>패턴3a-4(0)</t>
    <phoneticPr fontId="2" type="noConversion"/>
  </si>
  <si>
    <t>패턴3a-5(0)</t>
    <phoneticPr fontId="2" type="noConversion"/>
  </si>
  <si>
    <t>패턴3a-6(0)</t>
    <phoneticPr fontId="2" type="noConversion"/>
  </si>
  <si>
    <t>패턴3a-7(0)</t>
    <phoneticPr fontId="2" type="noConversion"/>
  </si>
  <si>
    <t>패턴3b-1(1)</t>
    <phoneticPr fontId="2" type="noConversion"/>
  </si>
  <si>
    <t>패턴3b-2(1)</t>
    <phoneticPr fontId="2" type="noConversion"/>
  </si>
  <si>
    <t>패턴3b-3(1)</t>
    <phoneticPr fontId="2" type="noConversion"/>
  </si>
  <si>
    <t>패턴3b-4(1)</t>
    <phoneticPr fontId="2" type="noConversion"/>
  </si>
  <si>
    <t>패턴3b-5(1)</t>
    <phoneticPr fontId="2" type="noConversion"/>
  </si>
  <si>
    <t>패턴3b-6(1)</t>
    <phoneticPr fontId="2" type="noConversion"/>
  </si>
  <si>
    <t>패턴3b-7(1)</t>
    <phoneticPr fontId="2" type="noConversion"/>
  </si>
  <si>
    <t>패턴4a-1(1)</t>
    <phoneticPr fontId="2" type="noConversion"/>
  </si>
  <si>
    <t>패턴4a-2(1)</t>
    <phoneticPr fontId="2" type="noConversion"/>
  </si>
  <si>
    <t>패턴4a-3(1)</t>
    <phoneticPr fontId="2" type="noConversion"/>
  </si>
  <si>
    <t>패턴4a-4(1)</t>
    <phoneticPr fontId="2" type="noConversion"/>
  </si>
  <si>
    <t>패턴4a-5(1)</t>
    <phoneticPr fontId="2" type="noConversion"/>
  </si>
  <si>
    <t>패턴4a-6(1)</t>
    <phoneticPr fontId="2" type="noConversion"/>
  </si>
  <si>
    <t>패턴4a-7(1)</t>
    <phoneticPr fontId="2" type="noConversion"/>
  </si>
  <si>
    <t>패턴4b-1(1)</t>
    <phoneticPr fontId="2" type="noConversion"/>
  </si>
  <si>
    <t>패턴4b-2(1)</t>
    <phoneticPr fontId="2" type="noConversion"/>
  </si>
  <si>
    <t>패턴4b-3(1)</t>
    <phoneticPr fontId="2" type="noConversion"/>
  </si>
  <si>
    <t>패턴4b-4(1)</t>
    <phoneticPr fontId="2" type="noConversion"/>
  </si>
  <si>
    <t>패턴4b-5(1)</t>
    <phoneticPr fontId="2" type="noConversion"/>
  </si>
  <si>
    <t>패턴4b-6(1)</t>
    <phoneticPr fontId="2" type="noConversion"/>
  </si>
  <si>
    <t>패턴4b-7(1)</t>
    <phoneticPr fontId="2" type="noConversion"/>
  </si>
  <si>
    <t>당 3~8</t>
    <phoneticPr fontId="2" type="noConversion"/>
  </si>
  <si>
    <r>
      <rPr>
        <b/>
        <sz val="11"/>
        <color theme="1"/>
        <rFont val="돋움"/>
        <family val="3"/>
        <charset val="129"/>
      </rPr>
      <t>배수</t>
    </r>
    <r>
      <rPr>
        <b/>
        <sz val="11"/>
        <color theme="1"/>
        <rFont val="Arial Black"/>
        <family val="2"/>
      </rPr>
      <t xml:space="preserve"> </t>
    </r>
    <r>
      <rPr>
        <b/>
        <sz val="11"/>
        <color theme="1"/>
        <rFont val="돋움"/>
        <family val="3"/>
        <charset val="129"/>
      </rPr>
      <t>합</t>
    </r>
    <phoneticPr fontId="2" type="noConversion"/>
  </si>
  <si>
    <r>
      <t>9</t>
    </r>
    <r>
      <rPr>
        <b/>
        <sz val="11"/>
        <color theme="1"/>
        <rFont val="돋움"/>
        <family val="3"/>
        <charset val="129"/>
      </rPr>
      <t>궁법</t>
    </r>
    <r>
      <rPr>
        <b/>
        <sz val="11"/>
        <color theme="1"/>
        <rFont val="Arial Black"/>
        <family val="2"/>
      </rPr>
      <t xml:space="preserve"> </t>
    </r>
    <r>
      <rPr>
        <b/>
        <sz val="11"/>
        <color theme="1"/>
        <rFont val="돋움"/>
        <family val="3"/>
        <charset val="129"/>
      </rPr>
      <t>합</t>
    </r>
    <phoneticPr fontId="2" type="noConversion"/>
  </si>
  <si>
    <t>배수 낙 0</t>
    <phoneticPr fontId="2" type="noConversion"/>
  </si>
  <si>
    <t>끝수 합</t>
    <phoneticPr fontId="2" type="noConversion"/>
  </si>
  <si>
    <t>15주 합</t>
    <phoneticPr fontId="2" type="noConversion"/>
  </si>
  <si>
    <t>20주 합</t>
    <phoneticPr fontId="2" type="noConversion"/>
  </si>
  <si>
    <r>
      <rPr>
        <b/>
        <sz val="11"/>
        <color theme="1"/>
        <rFont val="돋움"/>
        <family val="3"/>
        <charset val="129"/>
      </rPr>
      <t>패턴</t>
    </r>
    <r>
      <rPr>
        <b/>
        <sz val="11"/>
        <color theme="1"/>
        <rFont val="Arial Black"/>
        <family val="2"/>
      </rPr>
      <t xml:space="preserve"> </t>
    </r>
    <r>
      <rPr>
        <b/>
        <sz val="11"/>
        <color theme="1"/>
        <rFont val="돋움"/>
        <family val="3"/>
        <charset val="129"/>
      </rPr>
      <t>합</t>
    </r>
    <phoneticPr fontId="2" type="noConversion"/>
  </si>
  <si>
    <r>
      <t>10</t>
    </r>
    <r>
      <rPr>
        <b/>
        <sz val="11"/>
        <color theme="1"/>
        <rFont val="돋움"/>
        <family val="3"/>
        <charset val="129"/>
      </rPr>
      <t>분법</t>
    </r>
    <r>
      <rPr>
        <b/>
        <sz val="11"/>
        <color theme="1"/>
        <rFont val="Arial Black"/>
        <family val="2"/>
      </rPr>
      <t xml:space="preserve"> </t>
    </r>
    <r>
      <rPr>
        <b/>
        <sz val="11"/>
        <color theme="1"/>
        <rFont val="돋움"/>
        <family val="3"/>
        <charset val="129"/>
      </rPr>
      <t>합</t>
    </r>
    <phoneticPr fontId="2" type="noConversion"/>
  </si>
  <si>
    <t>1(4미만 출현수)낙1~7</t>
  </si>
  <si>
    <t>2(4미만 출현수)낙1~7</t>
  </si>
  <si>
    <t>3(4미만 출현수)낙1~7</t>
  </si>
  <si>
    <t>4(4미만 출현수)낙1~7</t>
  </si>
  <si>
    <t>5(4미만 출현수)낙1~7</t>
  </si>
  <si>
    <t>9(4미만 출현수)낙1~7</t>
  </si>
  <si>
    <t>10(4미만 출현수)낙1~7</t>
  </si>
  <si>
    <t>11(4미만 출현수)낙1~7</t>
  </si>
  <si>
    <t>12(4미만 출현수)낙1~7</t>
  </si>
  <si>
    <t>13(4미만 출현수)낙1~7</t>
  </si>
  <si>
    <t>14(4미만 출현수)낙1~7</t>
  </si>
  <si>
    <t>15(4미만 출현수)낙1~7</t>
  </si>
  <si>
    <t>17(4미만 출현수)낙1~7</t>
  </si>
  <si>
    <t>18(4미만 출현수)낙1~7</t>
  </si>
  <si>
    <t>19(4미만 출현수)낙1~7</t>
  </si>
  <si>
    <t>20(4미만 출현수)낙1~7</t>
  </si>
  <si>
    <t>6(4미만 출현수)낙1~7</t>
    <phoneticPr fontId="2" type="noConversion"/>
  </si>
  <si>
    <t>16(4미만 출현수)낙1~7</t>
    <phoneticPr fontId="2" type="noConversion"/>
  </si>
  <si>
    <t>4이상 합</t>
    <phoneticPr fontId="2" type="noConversion"/>
  </si>
  <si>
    <t>제외수 합</t>
    <phoneticPr fontId="2" type="noConversion"/>
  </si>
  <si>
    <t>당번 합</t>
    <phoneticPr fontId="2" type="noConversion"/>
  </si>
  <si>
    <r>
      <t xml:space="preserve">31~46 </t>
    </r>
    <r>
      <rPr>
        <b/>
        <sz val="11"/>
        <color theme="1"/>
        <rFont val="돋움"/>
        <family val="3"/>
        <charset val="129"/>
      </rPr>
      <t>합</t>
    </r>
    <phoneticPr fontId="2" type="noConversion"/>
  </si>
  <si>
    <t>47~67합</t>
    <phoneticPr fontId="2" type="noConversion"/>
  </si>
  <si>
    <t>68~88합</t>
    <phoneticPr fontId="2" type="noConversion"/>
  </si>
  <si>
    <t>89~109 합</t>
    <phoneticPr fontId="2" type="noConversion"/>
  </si>
  <si>
    <t>110~125 합</t>
    <phoneticPr fontId="2" type="noConversion"/>
  </si>
  <si>
    <t>126~141 합</t>
    <phoneticPr fontId="2" type="noConversion"/>
  </si>
  <si>
    <t>142~157 합</t>
    <phoneticPr fontId="2" type="noConversion"/>
  </si>
  <si>
    <t>2A 우</t>
    <phoneticPr fontId="2" type="noConversion"/>
  </si>
  <si>
    <t>2A 좌</t>
    <phoneticPr fontId="2" type="noConversion"/>
  </si>
  <si>
    <t>1B 패턴</t>
    <phoneticPr fontId="2" type="noConversion"/>
  </si>
  <si>
    <t>1B 하</t>
    <phoneticPr fontId="2" type="noConversion"/>
  </si>
  <si>
    <t>1B 상</t>
    <phoneticPr fontId="2" type="noConversion"/>
  </si>
  <si>
    <t>1A 패턴</t>
    <phoneticPr fontId="2" type="noConversion"/>
  </si>
  <si>
    <t>1A 우</t>
    <phoneticPr fontId="2" type="noConversion"/>
  </si>
  <si>
    <t>1A 좌</t>
    <phoneticPr fontId="2" type="noConversion"/>
  </si>
  <si>
    <t>2A 패턴</t>
    <phoneticPr fontId="2" type="noConversion"/>
  </si>
  <si>
    <t>2B 상</t>
    <phoneticPr fontId="2" type="noConversion"/>
  </si>
  <si>
    <t>2B 하</t>
    <phoneticPr fontId="2" type="noConversion"/>
  </si>
  <si>
    <t>2B 패턴</t>
    <phoneticPr fontId="2" type="noConversion"/>
  </si>
  <si>
    <t>3A 좌</t>
    <phoneticPr fontId="2" type="noConversion"/>
  </si>
  <si>
    <t>3A 우</t>
  </si>
  <si>
    <t>3A 패턴</t>
  </si>
  <si>
    <t>3B 상</t>
  </si>
  <si>
    <t>3B 하</t>
  </si>
  <si>
    <t>3B 패턴</t>
  </si>
  <si>
    <t>4A 좌</t>
  </si>
  <si>
    <t>4A 우</t>
  </si>
  <si>
    <t>4A 패턴</t>
  </si>
  <si>
    <t>4B 상</t>
  </si>
  <si>
    <t>4B 하</t>
  </si>
  <si>
    <t>4B 패턴</t>
  </si>
  <si>
    <t>1A 좌</t>
    <phoneticPr fontId="2" type="noConversion"/>
  </si>
  <si>
    <t>1A 우</t>
    <phoneticPr fontId="2" type="noConversion"/>
  </si>
  <si>
    <t>1A 패턴</t>
    <phoneticPr fontId="2" type="noConversion"/>
  </si>
  <si>
    <t>1B 상</t>
    <phoneticPr fontId="2" type="noConversion"/>
  </si>
  <si>
    <t>1B 하</t>
    <phoneticPr fontId="2" type="noConversion"/>
  </si>
  <si>
    <t>1B 패턴</t>
    <phoneticPr fontId="2" type="noConversion"/>
  </si>
  <si>
    <t>2A 좌</t>
    <phoneticPr fontId="2" type="noConversion"/>
  </si>
  <si>
    <t>2A 우</t>
    <phoneticPr fontId="2" type="noConversion"/>
  </si>
  <si>
    <t>2A 패턴</t>
    <phoneticPr fontId="2" type="noConversion"/>
  </si>
  <si>
    <t>2B 상</t>
    <phoneticPr fontId="2" type="noConversion"/>
  </si>
  <si>
    <t>2B 하</t>
    <phoneticPr fontId="2" type="noConversion"/>
  </si>
  <si>
    <t>2B 패턴</t>
    <phoneticPr fontId="2" type="noConversion"/>
  </si>
  <si>
    <t>3A 좌</t>
    <phoneticPr fontId="2" type="noConversion"/>
  </si>
  <si>
    <t>3A 우</t>
    <phoneticPr fontId="2" type="noConversion"/>
  </si>
  <si>
    <t>3A 패턴</t>
    <phoneticPr fontId="2" type="noConversion"/>
  </si>
  <si>
    <t>3B 상</t>
    <phoneticPr fontId="2" type="noConversion"/>
  </si>
  <si>
    <t>3B 하</t>
    <phoneticPr fontId="2" type="noConversion"/>
  </si>
  <si>
    <t>3B 패턴</t>
    <phoneticPr fontId="2" type="noConversion"/>
  </si>
  <si>
    <t>4A 좌</t>
    <phoneticPr fontId="2" type="noConversion"/>
  </si>
  <si>
    <t>4A 우</t>
    <phoneticPr fontId="2" type="noConversion"/>
  </si>
  <si>
    <t>4A 패턴</t>
    <phoneticPr fontId="2" type="noConversion"/>
  </si>
  <si>
    <t>4B 상</t>
    <phoneticPr fontId="2" type="noConversion"/>
  </si>
  <si>
    <t>4B 하</t>
    <phoneticPr fontId="2" type="noConversion"/>
  </si>
  <si>
    <t>4B 패턴</t>
    <phoneticPr fontId="2" type="noConversion"/>
  </si>
  <si>
    <t>3A 패턴</t>
    <phoneticPr fontId="2" type="noConversion"/>
  </si>
  <si>
    <t>3B 패턴</t>
    <phoneticPr fontId="2" type="noConversion"/>
  </si>
  <si>
    <t>4A 패턴</t>
    <phoneticPr fontId="2" type="noConversion"/>
  </si>
  <si>
    <t>0(4미만 출현수)낙1~7</t>
    <phoneticPr fontId="2" type="noConversion"/>
  </si>
  <si>
    <t>5A-1</t>
    <phoneticPr fontId="2" type="noConversion"/>
  </si>
  <si>
    <t>5A-2</t>
  </si>
  <si>
    <t>5A-3</t>
  </si>
  <si>
    <t>5A-4</t>
  </si>
  <si>
    <t>5A-5</t>
  </si>
  <si>
    <t>5A-6</t>
  </si>
  <si>
    <t>5A-7</t>
  </si>
  <si>
    <t>5B-1</t>
    <phoneticPr fontId="2" type="noConversion"/>
  </si>
  <si>
    <t>5B-2</t>
  </si>
  <si>
    <t>5B-3</t>
  </si>
  <si>
    <t>5B-4</t>
  </si>
  <si>
    <t>5B-5</t>
  </si>
  <si>
    <t>5B-6</t>
  </si>
  <si>
    <t>5B-7</t>
  </si>
  <si>
    <t>6A-1</t>
    <phoneticPr fontId="2" type="noConversion"/>
  </si>
  <si>
    <t>6A-2</t>
  </si>
  <si>
    <t>6A-3</t>
  </si>
  <si>
    <t>6A-4</t>
  </si>
  <si>
    <t>6A-5</t>
  </si>
  <si>
    <t>6A-6</t>
  </si>
  <si>
    <t>6A-7</t>
  </si>
  <si>
    <t>7B-1</t>
    <phoneticPr fontId="2" type="noConversion"/>
  </si>
  <si>
    <t>6B-1</t>
    <phoneticPr fontId="2" type="noConversion"/>
  </si>
  <si>
    <t>6B-2</t>
  </si>
  <si>
    <t>6B-3</t>
  </si>
  <si>
    <t>6B-4</t>
  </si>
  <si>
    <t>6B-5</t>
  </si>
  <si>
    <t>6B-6</t>
  </si>
  <si>
    <t>6B-7</t>
  </si>
  <si>
    <t>7A-1</t>
    <phoneticPr fontId="2" type="noConversion"/>
  </si>
  <si>
    <t>7A-2</t>
  </si>
  <si>
    <t>7A-3</t>
  </si>
  <si>
    <t>7A-4</t>
  </si>
  <si>
    <t>7A-5</t>
  </si>
  <si>
    <t>7A-6</t>
  </si>
  <si>
    <t>7A-7</t>
  </si>
  <si>
    <t>7B-2</t>
  </si>
  <si>
    <t>7B-3</t>
  </si>
  <si>
    <t>7B-4</t>
  </si>
  <si>
    <t>7B-5</t>
  </si>
  <si>
    <t>7B-6</t>
  </si>
  <si>
    <t>7B-7</t>
  </si>
  <si>
    <t>8A-1</t>
    <phoneticPr fontId="2" type="noConversion"/>
  </si>
  <si>
    <t>8A-2</t>
  </si>
  <si>
    <t>8A-3</t>
  </si>
  <si>
    <t>8A-4</t>
  </si>
  <si>
    <t>8A-5</t>
  </si>
  <si>
    <t>8A-6</t>
  </si>
  <si>
    <t>8A-7</t>
  </si>
  <si>
    <t>8B-1</t>
    <phoneticPr fontId="2" type="noConversion"/>
  </si>
  <si>
    <t>8B-2</t>
  </si>
  <si>
    <t>8B-3</t>
  </si>
  <si>
    <t>8B-4</t>
  </si>
  <si>
    <t>8B-5</t>
  </si>
  <si>
    <t>8B-6</t>
  </si>
  <si>
    <t>8B-7</t>
  </si>
  <si>
    <t>9A-1</t>
    <phoneticPr fontId="2" type="noConversion"/>
  </si>
  <si>
    <t>9A-2</t>
  </si>
  <si>
    <t>9A-3</t>
  </si>
  <si>
    <t>9A-4</t>
  </si>
  <si>
    <t>9A-5</t>
  </si>
  <si>
    <t>9A-6</t>
  </si>
  <si>
    <t>9A-7</t>
  </si>
  <si>
    <t>9B-1</t>
    <phoneticPr fontId="2" type="noConversion"/>
  </si>
  <si>
    <t>9B-2</t>
  </si>
  <si>
    <t>9B-3</t>
  </si>
  <si>
    <t>9B-4</t>
  </si>
  <si>
    <t>9B-5</t>
  </si>
  <si>
    <t>9B-6</t>
  </si>
  <si>
    <t>9B-7</t>
  </si>
  <si>
    <t>10A-1</t>
    <phoneticPr fontId="2" type="noConversion"/>
  </si>
  <si>
    <t>10A-2</t>
  </si>
  <si>
    <t>10A-3</t>
  </si>
  <si>
    <t>10A-4</t>
  </si>
  <si>
    <t>10A-5</t>
  </si>
  <si>
    <t>10A-6</t>
  </si>
  <si>
    <t>10A-7</t>
  </si>
  <si>
    <t>10B-1</t>
    <phoneticPr fontId="2" type="noConversion"/>
  </si>
  <si>
    <t>10B-2</t>
  </si>
  <si>
    <t>10B-3</t>
  </si>
  <si>
    <t>10B-4</t>
  </si>
  <si>
    <t>10B-5</t>
  </si>
  <si>
    <t>10B-6</t>
  </si>
  <si>
    <t>10B-7</t>
  </si>
  <si>
    <t>11A-1</t>
    <phoneticPr fontId="2" type="noConversion"/>
  </si>
  <si>
    <t>11A-2</t>
  </si>
  <si>
    <t>11A-3</t>
  </si>
  <si>
    <t>11A-4</t>
  </si>
  <si>
    <t>11A-5</t>
  </si>
  <si>
    <t>11A-6</t>
  </si>
  <si>
    <t>11A-7</t>
  </si>
  <si>
    <t>11B-1</t>
    <phoneticPr fontId="2" type="noConversion"/>
  </si>
  <si>
    <t>11B-2</t>
  </si>
  <si>
    <t>11B-3</t>
  </si>
  <si>
    <t>11B-4</t>
  </si>
  <si>
    <t>11B-5</t>
  </si>
  <si>
    <t>11B-6</t>
  </si>
  <si>
    <t>11B-7</t>
  </si>
  <si>
    <t>12A-1</t>
    <phoneticPr fontId="2" type="noConversion"/>
  </si>
  <si>
    <t>12A-2</t>
  </si>
  <si>
    <t>12A-3</t>
  </si>
  <si>
    <t>12A-4</t>
  </si>
  <si>
    <t>12A-5</t>
  </si>
  <si>
    <t>12A-6</t>
  </si>
  <si>
    <t>12A-7</t>
  </si>
  <si>
    <t>12A-8</t>
  </si>
  <si>
    <t>12A-9</t>
  </si>
  <si>
    <t>12B-1</t>
    <phoneticPr fontId="2" type="noConversion"/>
  </si>
  <si>
    <t>12B-2</t>
  </si>
  <si>
    <t>12B-3</t>
  </si>
  <si>
    <t>12B-4</t>
  </si>
  <si>
    <t>12B-5</t>
  </si>
  <si>
    <t>13A-1</t>
    <phoneticPr fontId="2" type="noConversion"/>
  </si>
  <si>
    <t>13A-2</t>
  </si>
  <si>
    <t>13A-3</t>
  </si>
  <si>
    <t>13A-4</t>
  </si>
  <si>
    <t>13A-5</t>
  </si>
  <si>
    <t>13A-6</t>
  </si>
  <si>
    <t>13A-7</t>
  </si>
  <si>
    <t>13B-1</t>
    <phoneticPr fontId="2" type="noConversion"/>
  </si>
  <si>
    <t>13B-2</t>
  </si>
  <si>
    <t>13B-3</t>
  </si>
  <si>
    <t>13B-4</t>
  </si>
  <si>
    <t>13B-5</t>
  </si>
  <si>
    <t>13B-6</t>
  </si>
  <si>
    <t>13B-7</t>
  </si>
  <si>
    <t>패턴5A-1</t>
    <phoneticPr fontId="2" type="noConversion"/>
  </si>
  <si>
    <t>패턴5A-2</t>
  </si>
  <si>
    <t>패턴5A-3</t>
  </si>
  <si>
    <t>패턴5A-4</t>
  </si>
  <si>
    <t>패턴5A-5</t>
  </si>
  <si>
    <t>패턴5A-6</t>
  </si>
  <si>
    <t>패턴5A-7</t>
  </si>
  <si>
    <t>패턴5B-1</t>
    <phoneticPr fontId="2" type="noConversion"/>
  </si>
  <si>
    <t>패턴5B-2</t>
  </si>
  <si>
    <t>패턴5B-3</t>
  </si>
  <si>
    <t>패턴5B-4</t>
  </si>
  <si>
    <t>패턴5B-5</t>
  </si>
  <si>
    <t>패턴5B-6</t>
  </si>
  <si>
    <t>패턴5B-7</t>
  </si>
  <si>
    <t>패턴6A-1</t>
    <phoneticPr fontId="2" type="noConversion"/>
  </si>
  <si>
    <t>패턴6A-2</t>
  </si>
  <si>
    <t>패턴6A-3</t>
  </si>
  <si>
    <t>패턴6A-4</t>
  </si>
  <si>
    <t>패턴6A-5</t>
  </si>
  <si>
    <t>패턴6A-6</t>
  </si>
  <si>
    <t>패턴6A-7</t>
  </si>
  <si>
    <t>패턴6B-1</t>
    <phoneticPr fontId="2" type="noConversion"/>
  </si>
  <si>
    <t>패턴6B-2</t>
  </si>
  <si>
    <t>패턴6B-3</t>
  </si>
  <si>
    <t>패턴6B-4</t>
  </si>
  <si>
    <t>패턴6B-5</t>
  </si>
  <si>
    <t>패턴6B-6</t>
  </si>
  <si>
    <t>패턴6B-7</t>
  </si>
  <si>
    <t>패턴7A-1</t>
    <phoneticPr fontId="2" type="noConversion"/>
  </si>
  <si>
    <t>패턴7A-2</t>
  </si>
  <si>
    <t>패턴7A-3</t>
  </si>
  <si>
    <t>패턴7A-4</t>
  </si>
  <si>
    <t>패턴7A-5</t>
  </si>
  <si>
    <t>패턴7A-6</t>
  </si>
  <si>
    <t>패턴7A-7</t>
  </si>
  <si>
    <t>패턴7B-1</t>
    <phoneticPr fontId="2" type="noConversion"/>
  </si>
  <si>
    <t>패턴7B-2</t>
  </si>
  <si>
    <t>패턴7B-3</t>
  </si>
  <si>
    <t>패턴7B-4</t>
  </si>
  <si>
    <t>패턴7B-5</t>
  </si>
  <si>
    <t>패턴7B-6</t>
  </si>
  <si>
    <t>패턴7B-7</t>
  </si>
  <si>
    <t>패턴8A-1</t>
    <phoneticPr fontId="2" type="noConversion"/>
  </si>
  <si>
    <t>패턴8A-2</t>
  </si>
  <si>
    <t>패턴8A-3</t>
  </si>
  <si>
    <t>패턴8A-4</t>
  </si>
  <si>
    <t>패턴8A-5</t>
  </si>
  <si>
    <t>패턴8A-6</t>
  </si>
  <si>
    <t>패턴8A-7</t>
  </si>
  <si>
    <t>패턴8B-1</t>
    <phoneticPr fontId="2" type="noConversion"/>
  </si>
  <si>
    <t>패턴8B-2</t>
  </si>
  <si>
    <t>패턴8B-3</t>
  </si>
  <si>
    <t>패턴8B-4</t>
  </si>
  <si>
    <t>패턴8B-5</t>
  </si>
  <si>
    <t>패턴8B-6</t>
  </si>
  <si>
    <t>패턴8B-7</t>
  </si>
  <si>
    <t>패턴9A-1</t>
    <phoneticPr fontId="2" type="noConversion"/>
  </si>
  <si>
    <t>패턴9A-2</t>
  </si>
  <si>
    <t>패턴9A-3</t>
  </si>
  <si>
    <t>패턴9A-4</t>
  </si>
  <si>
    <t>패턴9A-5</t>
  </si>
  <si>
    <t>패턴9A-6</t>
  </si>
  <si>
    <t>패턴9A-7</t>
  </si>
  <si>
    <t>패턴9B-1</t>
    <phoneticPr fontId="2" type="noConversion"/>
  </si>
  <si>
    <t>패턴9B-2</t>
  </si>
  <si>
    <t>패턴9B-3</t>
  </si>
  <si>
    <t>패턴9B-4</t>
  </si>
  <si>
    <t>패턴9B-5</t>
  </si>
  <si>
    <t>패턴9B-6</t>
  </si>
  <si>
    <t>패턴9B-7</t>
  </si>
  <si>
    <t>패턴10A-1</t>
    <phoneticPr fontId="2" type="noConversion"/>
  </si>
  <si>
    <t>패턴10A-2</t>
  </si>
  <si>
    <t>패턴10A-3</t>
  </si>
  <si>
    <t>패턴10A-4</t>
  </si>
  <si>
    <t>패턴10A-5</t>
  </si>
  <si>
    <t>패턴10A-6</t>
  </si>
  <si>
    <t>패턴10A-7</t>
  </si>
  <si>
    <t>패턴10B-1</t>
    <phoneticPr fontId="2" type="noConversion"/>
  </si>
  <si>
    <t>패턴10B-2</t>
  </si>
  <si>
    <t>패턴10B-3</t>
  </si>
  <si>
    <t>패턴10B-4</t>
  </si>
  <si>
    <t>패턴10B-5</t>
  </si>
  <si>
    <t>패턴10B-6</t>
  </si>
  <si>
    <t>패턴10B-7</t>
  </si>
  <si>
    <t>패턴11A-1</t>
    <phoneticPr fontId="2" type="noConversion"/>
  </si>
  <si>
    <t>패턴11A-2</t>
  </si>
  <si>
    <t>패턴11A-3</t>
  </si>
  <si>
    <t>패턴11A-4</t>
  </si>
  <si>
    <t>패턴11A-5</t>
  </si>
  <si>
    <t>패턴11A-6</t>
  </si>
  <si>
    <t>패턴11A-7</t>
  </si>
  <si>
    <t>패턴11B-1</t>
    <phoneticPr fontId="2" type="noConversion"/>
  </si>
  <si>
    <t>패턴11B-2</t>
  </si>
  <si>
    <t>패턴11B-3</t>
  </si>
  <si>
    <t>패턴11B-4</t>
  </si>
  <si>
    <t>패턴11B-5</t>
  </si>
  <si>
    <t>패턴11B-6</t>
  </si>
  <si>
    <t>패턴11B-7</t>
  </si>
  <si>
    <t>패턴12A-1</t>
    <phoneticPr fontId="2" type="noConversion"/>
  </si>
  <si>
    <t>패턴12A-2</t>
  </si>
  <si>
    <t>패턴12A-3</t>
  </si>
  <si>
    <t>패턴12A-4</t>
  </si>
  <si>
    <t>패턴12A-5</t>
  </si>
  <si>
    <t>패턴12A-6</t>
  </si>
  <si>
    <t>패턴12A-7</t>
  </si>
  <si>
    <t>패턴12A-8</t>
  </si>
  <si>
    <t>패턴12A-9</t>
  </si>
  <si>
    <t>패턴12B-1</t>
    <phoneticPr fontId="2" type="noConversion"/>
  </si>
  <si>
    <t>패턴12B-2</t>
  </si>
  <si>
    <t>패턴12B-3</t>
  </si>
  <si>
    <t>패턴12B-4</t>
  </si>
  <si>
    <t>패턴12B-5</t>
  </si>
  <si>
    <t>패턴13A-1</t>
    <phoneticPr fontId="2" type="noConversion"/>
  </si>
  <si>
    <t>패턴13A-2</t>
  </si>
  <si>
    <t>패턴13A-3</t>
  </si>
  <si>
    <t>패턴13A-4</t>
  </si>
  <si>
    <t>패턴13A-5</t>
  </si>
  <si>
    <t>패턴13A-6</t>
  </si>
  <si>
    <t>패턴13A-7</t>
  </si>
  <si>
    <t>패턴13B-1</t>
    <phoneticPr fontId="2" type="noConversion"/>
  </si>
  <si>
    <t>패턴13B-2</t>
  </si>
  <si>
    <t>패턴13B-3</t>
  </si>
  <si>
    <t>패턴13B-4</t>
  </si>
  <si>
    <t>패턴13B-5</t>
  </si>
  <si>
    <t>패턴13B-6</t>
  </si>
  <si>
    <t>패턴13B-7</t>
  </si>
  <si>
    <t>5A 패턴</t>
    <phoneticPr fontId="2" type="noConversion"/>
  </si>
  <si>
    <t>5B 패턴</t>
    <phoneticPr fontId="2" type="noConversion"/>
  </si>
  <si>
    <t>6A 패턴</t>
    <phoneticPr fontId="2" type="noConversion"/>
  </si>
  <si>
    <t>6B 패턴</t>
    <phoneticPr fontId="2" type="noConversion"/>
  </si>
  <si>
    <t>7A 패턴</t>
    <phoneticPr fontId="2" type="noConversion"/>
  </si>
  <si>
    <t>7B 패턴</t>
    <phoneticPr fontId="2" type="noConversion"/>
  </si>
  <si>
    <t>8A 패턴</t>
    <phoneticPr fontId="2" type="noConversion"/>
  </si>
  <si>
    <t>8B 패턴</t>
    <phoneticPr fontId="2" type="noConversion"/>
  </si>
  <si>
    <t>9A 패턴</t>
    <phoneticPr fontId="2" type="noConversion"/>
  </si>
  <si>
    <t>9B 패턴</t>
    <phoneticPr fontId="2" type="noConversion"/>
  </si>
  <si>
    <t>10A 패턴</t>
    <phoneticPr fontId="2" type="noConversion"/>
  </si>
  <si>
    <t>10B 패턴</t>
    <phoneticPr fontId="2" type="noConversion"/>
  </si>
  <si>
    <t>11A 패턴</t>
    <phoneticPr fontId="2" type="noConversion"/>
  </si>
  <si>
    <t>12A 패턴</t>
    <phoneticPr fontId="2" type="noConversion"/>
  </si>
  <si>
    <t>12B 패턴</t>
    <phoneticPr fontId="2" type="noConversion"/>
  </si>
  <si>
    <t>5A 좌</t>
  </si>
  <si>
    <t>5A 좌</t>
    <phoneticPr fontId="2" type="noConversion"/>
  </si>
  <si>
    <t>5A 우</t>
  </si>
  <si>
    <t>5A 우</t>
    <phoneticPr fontId="2" type="noConversion"/>
  </si>
  <si>
    <t>5B 상</t>
  </si>
  <si>
    <t>5B 상</t>
    <phoneticPr fontId="2" type="noConversion"/>
  </si>
  <si>
    <t>5B 하</t>
  </si>
  <si>
    <t>5B 하</t>
    <phoneticPr fontId="2" type="noConversion"/>
  </si>
  <si>
    <t>5A 패턴</t>
  </si>
  <si>
    <t>5B 패턴</t>
  </si>
  <si>
    <t>6A 좌</t>
  </si>
  <si>
    <t>6A 우</t>
  </si>
  <si>
    <t>6A 패턴</t>
  </si>
  <si>
    <t>6B 상</t>
  </si>
  <si>
    <t>6B 하</t>
  </si>
  <si>
    <t>6B 패턴</t>
  </si>
  <si>
    <t>274.pattern</t>
  </si>
  <si>
    <t>275.pattern</t>
  </si>
  <si>
    <t>276.pattern</t>
  </si>
  <si>
    <t>277.pattern</t>
  </si>
  <si>
    <t>278.pattern</t>
  </si>
  <si>
    <t>279.pattern</t>
  </si>
  <si>
    <t>280.pattern</t>
  </si>
  <si>
    <t>281.pattern</t>
  </si>
  <si>
    <t>282.pattern</t>
  </si>
  <si>
    <t>283.pattern</t>
  </si>
  <si>
    <t>284.pattern</t>
  </si>
  <si>
    <t>285.pattern</t>
  </si>
  <si>
    <t>286.pattern</t>
  </si>
  <si>
    <t>287.pattern</t>
  </si>
  <si>
    <t>288.pattern</t>
  </si>
  <si>
    <t>289.pattern</t>
  </si>
  <si>
    <t>290.pattern</t>
  </si>
  <si>
    <t>291.pattern</t>
  </si>
  <si>
    <t>292.pattern</t>
  </si>
  <si>
    <t>293.pattern</t>
  </si>
  <si>
    <t>294.pattern</t>
  </si>
  <si>
    <t>295.pattern</t>
  </si>
  <si>
    <t>296.pattern</t>
  </si>
  <si>
    <t>7A 좌</t>
  </si>
  <si>
    <t>7A 우</t>
  </si>
  <si>
    <t>7A 패턴</t>
  </si>
  <si>
    <t>7B 상</t>
  </si>
  <si>
    <t>7B 하</t>
  </si>
  <si>
    <t>7B 패턴</t>
  </si>
  <si>
    <t>8A 패턴</t>
  </si>
  <si>
    <t>8A 좌</t>
  </si>
  <si>
    <t>8A 우</t>
  </si>
  <si>
    <t>8B 상</t>
  </si>
  <si>
    <t>8B 하</t>
  </si>
  <si>
    <t>8B 패턴</t>
  </si>
  <si>
    <t>9A 패턴</t>
  </si>
  <si>
    <t>9A 좌</t>
  </si>
  <si>
    <t>9A 우</t>
  </si>
  <si>
    <t>9B 상</t>
  </si>
  <si>
    <t>9B 하</t>
  </si>
  <si>
    <t>9B 패턴</t>
  </si>
  <si>
    <t>10A 좌</t>
  </si>
  <si>
    <t>10A 우</t>
  </si>
  <si>
    <t>10A 패턴</t>
  </si>
  <si>
    <t>10B 상</t>
  </si>
  <si>
    <t>10B 하</t>
  </si>
  <si>
    <t>10B 패턴</t>
  </si>
  <si>
    <t>11A 패턴</t>
  </si>
  <si>
    <t>11A 좌</t>
  </si>
  <si>
    <t>11A 우</t>
  </si>
  <si>
    <t>11B 상</t>
  </si>
  <si>
    <t>11B 하</t>
  </si>
  <si>
    <t>11B 패턴</t>
  </si>
  <si>
    <t>12A 좌</t>
  </si>
  <si>
    <t>12A 우</t>
  </si>
  <si>
    <t>12A 패턴</t>
  </si>
  <si>
    <t>12B 상</t>
  </si>
  <si>
    <t>12B 하</t>
  </si>
  <si>
    <t>12B 패턴</t>
  </si>
  <si>
    <t>13A 좌</t>
  </si>
  <si>
    <t>13A 우</t>
  </si>
  <si>
    <t>13A 패턴</t>
  </si>
  <si>
    <t>13B 상</t>
  </si>
  <si>
    <t>13B 하</t>
  </si>
  <si>
    <t>13B 패턴</t>
  </si>
  <si>
    <t>0(4미만 출현수)낙1~6</t>
  </si>
  <si>
    <t>1(4미만 출현수)낙1~6</t>
  </si>
  <si>
    <t>2(4미만 출현수)낙1~6</t>
  </si>
  <si>
    <t>3(4미만 출현수)낙1~6</t>
  </si>
  <si>
    <t>4(4미만 출현수)낙1~6</t>
  </si>
  <si>
    <t>6(4미만 출현수)낙1~6</t>
  </si>
  <si>
    <t>7(4미만 출현수)낙1~6</t>
  </si>
  <si>
    <t>8(4미만 출현수)낙1~6</t>
  </si>
  <si>
    <t>9(4미만 출현수)낙1~6</t>
  </si>
  <si>
    <t>10(4미만 출현수)낙1~6</t>
  </si>
  <si>
    <t>11(4미만 출현수)낙1~6</t>
  </si>
  <si>
    <t>12(4미만 출현수)낙1~6</t>
  </si>
  <si>
    <t>13(4미만 출현수)낙1~6</t>
  </si>
  <si>
    <t>14(4미만 출현수)낙1~6</t>
  </si>
  <si>
    <t>5(4미만 출현수)낙1~6</t>
    <phoneticPr fontId="2" type="noConversion"/>
  </si>
  <si>
    <t>15(4미만 출현수)낙1~6</t>
    <phoneticPr fontId="2" type="noConversion"/>
  </si>
  <si>
    <t>+1 당번출현2</t>
  </si>
  <si>
    <t>+2 당번출현2</t>
  </si>
  <si>
    <t>+4 당번출현2</t>
  </si>
  <si>
    <t>+5 당번출현2</t>
  </si>
  <si>
    <t>+6 당번출현2</t>
  </si>
  <si>
    <t>+7 당번출현2</t>
  </si>
  <si>
    <t>+8 당번출현2</t>
  </si>
  <si>
    <t>+9 당번출현2</t>
  </si>
  <si>
    <t>+10 당번출현2</t>
  </si>
  <si>
    <t>+11 당번출현2</t>
  </si>
  <si>
    <t>+12 당번출현2</t>
  </si>
  <si>
    <t>+14 당번출현2</t>
  </si>
  <si>
    <t>+15 당번출현2</t>
  </si>
  <si>
    <t>+16 당번출현2</t>
  </si>
  <si>
    <t>+17 당번출현2</t>
  </si>
  <si>
    <t>+18 당번출현2</t>
  </si>
  <si>
    <t>+19 당번출현2</t>
  </si>
  <si>
    <t>+20 당번출현2</t>
  </si>
  <si>
    <t>+3 당번출현2</t>
    <phoneticPr fontId="2" type="noConversion"/>
  </si>
  <si>
    <t>+13 당번출현2</t>
    <phoneticPr fontId="2" type="noConversion"/>
  </si>
  <si>
    <t>+0 제외수2</t>
  </si>
  <si>
    <t>+1 제외수2</t>
  </si>
  <si>
    <t>+2 제외수2</t>
  </si>
  <si>
    <t>+4 제외수2</t>
  </si>
  <si>
    <t>+5 제외수2</t>
  </si>
  <si>
    <t>+6 제외수2</t>
  </si>
  <si>
    <t>+7 제외수2</t>
  </si>
  <si>
    <t>+8 제외수2</t>
  </si>
  <si>
    <t>+9 제외수2</t>
  </si>
  <si>
    <t>+10 제외수2</t>
  </si>
  <si>
    <t>+11 제외수2</t>
  </si>
  <si>
    <t>+12 제외수2</t>
  </si>
  <si>
    <t>+14 제외수2</t>
  </si>
  <si>
    <t>+15 제외수2</t>
  </si>
  <si>
    <t>+16 제외수2</t>
  </si>
  <si>
    <t>+17 제외수2</t>
  </si>
  <si>
    <t>+18 제외수2</t>
  </si>
  <si>
    <t>+19 제외수2</t>
  </si>
  <si>
    <t>+20 제외수2</t>
  </si>
  <si>
    <t>+3 제외수2</t>
    <phoneticPr fontId="2" type="noConversion"/>
  </si>
  <si>
    <t>+13 제외수2</t>
    <phoneticPr fontId="2" type="noConversion"/>
  </si>
  <si>
    <t>3세로1-1</t>
    <phoneticPr fontId="2" type="noConversion"/>
  </si>
  <si>
    <t>3세로1-2</t>
  </si>
  <si>
    <t>3세로1-3</t>
  </si>
  <si>
    <t>3세로1-1</t>
    <phoneticPr fontId="2" type="noConversion"/>
  </si>
  <si>
    <t>3그룹 세로 1</t>
    <phoneticPr fontId="2" type="noConversion"/>
  </si>
  <si>
    <t>3 세로 1</t>
    <phoneticPr fontId="2" type="noConversion"/>
  </si>
  <si>
    <t>298.pattern</t>
  </si>
  <si>
    <t>299.pattern</t>
  </si>
  <si>
    <t>300.pattern</t>
  </si>
  <si>
    <t>301.pattern</t>
  </si>
  <si>
    <t>3가로1-1</t>
  </si>
  <si>
    <t>3가로1-2</t>
  </si>
  <si>
    <t>3가로1-3</t>
  </si>
  <si>
    <t>3 가로 1</t>
  </si>
  <si>
    <t>2929.pattern</t>
  </si>
  <si>
    <t>3세로2-2</t>
  </si>
  <si>
    <t>3세로2-3</t>
  </si>
  <si>
    <t>3 세로 2</t>
  </si>
  <si>
    <t>3세로2-1</t>
    <phoneticPr fontId="2" type="noConversion"/>
  </si>
  <si>
    <t>3세로2-1</t>
    <phoneticPr fontId="2" type="noConversion"/>
  </si>
  <si>
    <t>302.pattern</t>
  </si>
  <si>
    <t>303.pattern</t>
  </si>
  <si>
    <t>304.pattern</t>
  </si>
  <si>
    <t>305.pattern</t>
  </si>
  <si>
    <t>3가로2-1</t>
  </si>
  <si>
    <t>3가로2-2</t>
  </si>
  <si>
    <t>3가로2-3</t>
  </si>
  <si>
    <t>3 가로 2</t>
  </si>
  <si>
    <t>306.pattern</t>
  </si>
  <si>
    <t>307.pattern</t>
  </si>
  <si>
    <t>308.pattern</t>
  </si>
  <si>
    <t>309.pattern</t>
  </si>
  <si>
    <t>3세로3-1</t>
  </si>
  <si>
    <t>3세로3-3</t>
  </si>
  <si>
    <t>3 세로 3</t>
  </si>
  <si>
    <t>3세로3-2</t>
    <phoneticPr fontId="2" type="noConversion"/>
  </si>
  <si>
    <t>3세로3-2</t>
    <phoneticPr fontId="2" type="noConversion"/>
  </si>
  <si>
    <t>310.pattern</t>
  </si>
  <si>
    <t>311.pattern</t>
  </si>
  <si>
    <t>312.pattern</t>
  </si>
  <si>
    <t>313.pattern</t>
  </si>
  <si>
    <t>3가로3-1</t>
  </si>
  <si>
    <t>3가로3-2</t>
  </si>
  <si>
    <t>3가로3-3</t>
  </si>
  <si>
    <t>3 가로 3</t>
  </si>
  <si>
    <t>314.pattern</t>
  </si>
  <si>
    <t>315.pattern</t>
  </si>
  <si>
    <t>316.pattern</t>
  </si>
  <si>
    <t>317.pattern</t>
  </si>
  <si>
    <t>3가로4-1</t>
  </si>
  <si>
    <t>3가로4-2</t>
  </si>
  <si>
    <t>3가로4-3</t>
  </si>
  <si>
    <t>3 가로 4</t>
  </si>
  <si>
    <t>3세로4-1</t>
  </si>
  <si>
    <t>3세로4-2</t>
  </si>
  <si>
    <t>3세로4-3</t>
  </si>
  <si>
    <t>3 세로 4</t>
  </si>
  <si>
    <t>318.pattern</t>
  </si>
  <si>
    <t>319.pattern</t>
  </si>
  <si>
    <t>320.pattern</t>
  </si>
  <si>
    <t>321.pattern</t>
  </si>
  <si>
    <t>322.pattern</t>
  </si>
  <si>
    <t>323.pattern</t>
  </si>
  <si>
    <t>324.pattern</t>
  </si>
  <si>
    <t>325.pattern</t>
  </si>
  <si>
    <t>3가로5-1</t>
  </si>
  <si>
    <t>3가로5-2</t>
  </si>
  <si>
    <t>3가로5-3</t>
  </si>
  <si>
    <t>3 가로 5</t>
  </si>
  <si>
    <t>3세로5-1</t>
  </si>
  <si>
    <t>3세로5-2</t>
  </si>
  <si>
    <t>3세로5-3</t>
  </si>
  <si>
    <t>3 세로 5</t>
  </si>
  <si>
    <t>326.pattern</t>
  </si>
  <si>
    <t>327.pattern</t>
  </si>
  <si>
    <t>328.pattern</t>
  </si>
  <si>
    <t>329.pattern</t>
  </si>
  <si>
    <t>330.pattern</t>
  </si>
  <si>
    <t>331.pattern</t>
  </si>
  <si>
    <t>332.pattern</t>
  </si>
  <si>
    <t>333.pattern</t>
  </si>
  <si>
    <t>3가로6-1</t>
  </si>
  <si>
    <t>3가로6-2</t>
  </si>
  <si>
    <t>3가로6-3</t>
  </si>
  <si>
    <t>3 가로 6</t>
  </si>
  <si>
    <t>3세로6-1</t>
  </si>
  <si>
    <t>3세로6-2</t>
  </si>
  <si>
    <t>3세로6-3</t>
  </si>
  <si>
    <t>3 세로 6</t>
  </si>
  <si>
    <t>334.pattern</t>
  </si>
  <si>
    <t>335.pattern</t>
  </si>
  <si>
    <t>336.pattern</t>
  </si>
  <si>
    <t>337.pattern</t>
  </si>
  <si>
    <t>338.pattern</t>
  </si>
  <si>
    <t>339.pattern</t>
  </si>
  <si>
    <t>340.pattern</t>
  </si>
  <si>
    <t>341.pattern</t>
  </si>
  <si>
    <t>3세로7-1</t>
  </si>
  <si>
    <t>3세로7-2</t>
  </si>
  <si>
    <t>3세로7-3</t>
  </si>
  <si>
    <t>3 세로 7</t>
  </si>
  <si>
    <t>342.pattern</t>
  </si>
  <si>
    <t>343.pattern</t>
  </si>
  <si>
    <t>344.pattern</t>
  </si>
  <si>
    <t>345.pattern</t>
  </si>
  <si>
    <t>3가로7-1</t>
  </si>
  <si>
    <t>3가로7-2</t>
  </si>
  <si>
    <t>3가로7-3</t>
  </si>
  <si>
    <t>3 가로 7</t>
  </si>
  <si>
    <t>346.pattern</t>
  </si>
  <si>
    <t>347.pattern</t>
  </si>
  <si>
    <t>348.pattern</t>
  </si>
  <si>
    <t>349.pattern</t>
  </si>
  <si>
    <t>3세로8-1</t>
  </si>
  <si>
    <t>3세로8-2</t>
  </si>
  <si>
    <t>3세로8-3</t>
  </si>
  <si>
    <t>3 세로 8</t>
  </si>
  <si>
    <t>350.pattern</t>
  </si>
  <si>
    <t>351.pattern</t>
  </si>
  <si>
    <t>352.pattern</t>
  </si>
  <si>
    <t>353.pattern</t>
  </si>
  <si>
    <t>3가로8-1</t>
  </si>
  <si>
    <t>3가로8-2</t>
  </si>
  <si>
    <t>3가로8-3</t>
  </si>
  <si>
    <t>3 가로 8</t>
  </si>
  <si>
    <t>354.pattern</t>
  </si>
  <si>
    <t>355.pattern</t>
  </si>
  <si>
    <t>356.pattern</t>
  </si>
  <si>
    <t>357.pattern</t>
  </si>
  <si>
    <t>3세로9-1</t>
  </si>
  <si>
    <t>3세로9-2</t>
  </si>
  <si>
    <t>3세로9-3</t>
  </si>
  <si>
    <t>3 세로 9</t>
  </si>
  <si>
    <t>358.pattern</t>
  </si>
  <si>
    <t>359.pattern</t>
  </si>
  <si>
    <t>360.pattern</t>
  </si>
  <si>
    <t>361.pattern</t>
  </si>
  <si>
    <t>3가로9-1</t>
  </si>
  <si>
    <t>3가로9-2</t>
  </si>
  <si>
    <t>3가로9-3</t>
  </si>
  <si>
    <t>3 가로 9</t>
  </si>
  <si>
    <t>362.pattern</t>
  </si>
  <si>
    <t>363.pattern</t>
  </si>
  <si>
    <t>364.pattern</t>
  </si>
  <si>
    <t>365.pattern</t>
  </si>
  <si>
    <t>3세로10-1</t>
  </si>
  <si>
    <t>3세로10-2</t>
  </si>
  <si>
    <t>3세로10-3</t>
  </si>
  <si>
    <t>3 세로 10</t>
  </si>
  <si>
    <t>366.pattern</t>
  </si>
  <si>
    <t>367.pattern</t>
  </si>
  <si>
    <t>368.pattern</t>
  </si>
  <si>
    <t>369.pattern</t>
  </si>
  <si>
    <t>3가로10-1</t>
  </si>
  <si>
    <t>3가로10-2</t>
  </si>
  <si>
    <t>3가로10-3</t>
  </si>
  <si>
    <t>3 가로 10</t>
  </si>
  <si>
    <t>370.pattern</t>
  </si>
  <si>
    <t>371.pattern</t>
  </si>
  <si>
    <t>372.pattern</t>
  </si>
  <si>
    <t>373.pattern</t>
  </si>
  <si>
    <t>3세로11-1</t>
  </si>
  <si>
    <t>3세로11-2</t>
  </si>
  <si>
    <t>3세로11-3</t>
  </si>
  <si>
    <t>3 세로 11</t>
  </si>
  <si>
    <t>374.pattern</t>
  </si>
  <si>
    <t>375.pattern</t>
  </si>
  <si>
    <t>376.pattern</t>
  </si>
  <si>
    <t>377.pattern</t>
  </si>
  <si>
    <t>3가로11-1</t>
  </si>
  <si>
    <t>3가로11-2</t>
  </si>
  <si>
    <t>3가로11-3</t>
  </si>
  <si>
    <t>3 가로 11</t>
  </si>
  <si>
    <t>378.pattern</t>
  </si>
  <si>
    <t>379.pattern</t>
  </si>
  <si>
    <t>380.pattern</t>
  </si>
  <si>
    <t>381.pattern</t>
  </si>
  <si>
    <t>3세로12-1</t>
  </si>
  <si>
    <t>3세로12-2</t>
  </si>
  <si>
    <t>3세로12-3</t>
  </si>
  <si>
    <t>3 세로 12</t>
  </si>
  <si>
    <t>382.pattern</t>
  </si>
  <si>
    <t>383.pattern</t>
  </si>
  <si>
    <t>384.pattern</t>
  </si>
  <si>
    <t>385.pattern</t>
  </si>
  <si>
    <t>3가로12-1</t>
  </si>
  <si>
    <t>3가로12-2</t>
  </si>
  <si>
    <t>3가로12-3</t>
  </si>
  <si>
    <t>3 가로 12</t>
  </si>
  <si>
    <t>386.pattern</t>
  </si>
  <si>
    <t>387.pattern</t>
  </si>
  <si>
    <t>388.pattern</t>
  </si>
  <si>
    <t>389.pattern</t>
  </si>
  <si>
    <t>3세로13-1</t>
  </si>
  <si>
    <t>3세로13-2</t>
  </si>
  <si>
    <t>3세로13-3</t>
  </si>
  <si>
    <t>3 세로 13</t>
  </si>
  <si>
    <t>390.pattern</t>
  </si>
  <si>
    <t>391.pattern</t>
  </si>
  <si>
    <t>392.pattern</t>
  </si>
  <si>
    <t>393.pattern</t>
  </si>
  <si>
    <t>3가로13-1</t>
  </si>
  <si>
    <t>3가로13-2</t>
  </si>
  <si>
    <t>3가로13-3</t>
  </si>
  <si>
    <t>394.pattern</t>
  </si>
  <si>
    <t>395.pattern</t>
  </si>
  <si>
    <t>396.pattern</t>
  </si>
  <si>
    <t>397.pattern</t>
  </si>
  <si>
    <t>398.pattern</t>
  </si>
  <si>
    <t>낙 1~6</t>
    <phoneticPr fontId="2" type="noConversion"/>
  </si>
  <si>
    <t>삼그룹1</t>
    <phoneticPr fontId="2" type="noConversion"/>
  </si>
  <si>
    <t>삼그룹2</t>
    <phoneticPr fontId="2" type="noConversion"/>
  </si>
  <si>
    <t>삼그룹3</t>
    <phoneticPr fontId="2" type="noConversion"/>
  </si>
  <si>
    <t>삼그룹1</t>
    <phoneticPr fontId="2" type="noConversion"/>
  </si>
  <si>
    <t>삼그룹2</t>
    <phoneticPr fontId="2" type="noConversion"/>
  </si>
  <si>
    <t>삼그룹3</t>
    <phoneticPr fontId="2" type="noConversion"/>
  </si>
  <si>
    <t>삼그룹1</t>
    <phoneticPr fontId="2" type="noConversion"/>
  </si>
  <si>
    <t>삼그룹2</t>
    <phoneticPr fontId="2" type="noConversion"/>
  </si>
  <si>
    <t>삼그룹3</t>
    <phoneticPr fontId="2" type="noConversion"/>
  </si>
  <si>
    <t>삼그룹</t>
    <phoneticPr fontId="2" type="noConversion"/>
  </si>
  <si>
    <t>22주 당첨번호</t>
  </si>
  <si>
    <t>23주 당첨번호</t>
  </si>
  <si>
    <t>24주 당첨번호</t>
  </si>
  <si>
    <t>25주 당첨번호</t>
  </si>
  <si>
    <t>3가로13-4</t>
  </si>
  <si>
    <t>0(4미만 출현수)</t>
    <phoneticPr fontId="2" type="noConversion"/>
  </si>
  <si>
    <t>1(4미만 출현수)</t>
    <phoneticPr fontId="2" type="noConversion"/>
  </si>
  <si>
    <t>2(4미만 출현수)</t>
    <phoneticPr fontId="2" type="noConversion"/>
  </si>
  <si>
    <t>3(4미만 출현수)</t>
    <phoneticPr fontId="2" type="noConversion"/>
  </si>
  <si>
    <t>4(4미만 출현수)</t>
    <phoneticPr fontId="2" type="noConversion"/>
  </si>
  <si>
    <t>5(4미만 출현수)</t>
    <phoneticPr fontId="2" type="noConversion"/>
  </si>
  <si>
    <t>6(4미만 출현수)</t>
    <phoneticPr fontId="2" type="noConversion"/>
  </si>
  <si>
    <t>7(4미만 출현수)</t>
    <phoneticPr fontId="2" type="noConversion"/>
  </si>
  <si>
    <t>8(4미만 출현수)</t>
    <phoneticPr fontId="2" type="noConversion"/>
  </si>
  <si>
    <t>9(4미만 출현수)</t>
    <phoneticPr fontId="2" type="noConversion"/>
  </si>
  <si>
    <t>10(4미만 출현수)</t>
    <phoneticPr fontId="2" type="noConversion"/>
  </si>
  <si>
    <t>11(4미만 출현수)</t>
    <phoneticPr fontId="2" type="noConversion"/>
  </si>
  <si>
    <t>12(4미만 출현수)</t>
    <phoneticPr fontId="2" type="noConversion"/>
  </si>
  <si>
    <t>13(4미만 출현수)</t>
    <phoneticPr fontId="2" type="noConversion"/>
  </si>
  <si>
    <t>14(4미만 출현수)</t>
    <phoneticPr fontId="2" type="noConversion"/>
  </si>
  <si>
    <t>15(4미만 출현수)</t>
    <phoneticPr fontId="2" type="noConversion"/>
  </si>
  <si>
    <t>0(4이상 출현수)</t>
    <phoneticPr fontId="2" type="noConversion"/>
  </si>
  <si>
    <t>1(4이상 출현수)</t>
    <phoneticPr fontId="2" type="noConversion"/>
  </si>
  <si>
    <t>2(4이상 출현수)</t>
    <phoneticPr fontId="2" type="noConversion"/>
  </si>
  <si>
    <t>3(4이상 출현수)</t>
    <phoneticPr fontId="2" type="noConversion"/>
  </si>
  <si>
    <t>4(4이상 출현수)</t>
    <phoneticPr fontId="2" type="noConversion"/>
  </si>
  <si>
    <t>5(4이상 출현수)</t>
    <phoneticPr fontId="2" type="noConversion"/>
  </si>
  <si>
    <t>6(4이상 출현수)</t>
    <phoneticPr fontId="2" type="noConversion"/>
  </si>
  <si>
    <t>7(4이상 출현수)</t>
    <phoneticPr fontId="2" type="noConversion"/>
  </si>
  <si>
    <t>8(4이상 출현수)</t>
    <phoneticPr fontId="2" type="noConversion"/>
  </si>
  <si>
    <t>9(4이상 출현수)</t>
    <phoneticPr fontId="2" type="noConversion"/>
  </si>
  <si>
    <t>10(4이상 출현수)</t>
    <phoneticPr fontId="2" type="noConversion"/>
  </si>
  <si>
    <t>11(4이상 출현수)</t>
    <phoneticPr fontId="2" type="noConversion"/>
  </si>
  <si>
    <t>12(4이상 출현수)</t>
    <phoneticPr fontId="2" type="noConversion"/>
  </si>
  <si>
    <t>14(4이상 출현수)</t>
    <phoneticPr fontId="2" type="noConversion"/>
  </si>
  <si>
    <t>당 3~10</t>
    <phoneticPr fontId="2" type="noConversion"/>
  </si>
  <si>
    <t>당 0~2</t>
    <phoneticPr fontId="2" type="noConversion"/>
  </si>
  <si>
    <t>합</t>
    <phoneticPr fontId="2" type="noConversion"/>
  </si>
  <si>
    <t>삼그룹</t>
    <phoneticPr fontId="2" type="noConversion"/>
  </si>
  <si>
    <t>1끝</t>
    <phoneticPr fontId="2" type="noConversion"/>
  </si>
  <si>
    <t>6끝</t>
    <phoneticPr fontId="2" type="noConversion"/>
  </si>
  <si>
    <t>7끝</t>
    <phoneticPr fontId="2" type="noConversion"/>
  </si>
  <si>
    <t>3끝</t>
    <phoneticPr fontId="2" type="noConversion"/>
  </si>
  <si>
    <t>4끝</t>
    <phoneticPr fontId="2" type="noConversion"/>
  </si>
  <si>
    <t>9끝</t>
    <phoneticPr fontId="2" type="noConversion"/>
  </si>
  <si>
    <t>0끝</t>
    <phoneticPr fontId="2" type="noConversion"/>
  </si>
  <si>
    <t>167끝 합</t>
    <phoneticPr fontId="2" type="noConversion"/>
  </si>
  <si>
    <t>3490끝 합</t>
    <phoneticPr fontId="2" type="noConversion"/>
  </si>
  <si>
    <t>4끝(1)</t>
    <phoneticPr fontId="2" type="noConversion"/>
  </si>
  <si>
    <t>3끝(1)</t>
    <phoneticPr fontId="2" type="noConversion"/>
  </si>
  <si>
    <t>1끝(1)</t>
    <phoneticPr fontId="2" type="noConversion"/>
  </si>
  <si>
    <t>104 삼그룹</t>
    <phoneticPr fontId="2" type="noConversion"/>
  </si>
  <si>
    <t>1끝(1)</t>
    <phoneticPr fontId="2" type="noConversion"/>
  </si>
  <si>
    <t>0끝(1)</t>
    <phoneticPr fontId="2" type="noConversion"/>
  </si>
  <si>
    <t>7(4미만 출현수)</t>
    <phoneticPr fontId="2" type="noConversion"/>
  </si>
  <si>
    <t>7(4미만 출현수)</t>
    <phoneticPr fontId="2" type="noConversion"/>
  </si>
  <si>
    <t>0(4이상 출현수)낙5~11</t>
  </si>
  <si>
    <t>1(4이상 출현수)낙5~11</t>
  </si>
  <si>
    <t>2(4이상 출현수)낙5~11</t>
  </si>
  <si>
    <t>3(4이상 출현수)낙5~11</t>
  </si>
  <si>
    <t>4(4이상 출현수)낙5~11</t>
  </si>
  <si>
    <t>5(4이상 출현수)낙5~11</t>
  </si>
  <si>
    <t>6(4이상 출현수)낙5~11</t>
  </si>
  <si>
    <t>7(4이상 출현수)낙5~11</t>
  </si>
  <si>
    <t>8(4이상 출현수)낙5~11</t>
  </si>
  <si>
    <t>9(4이상 출현수)낙5~11</t>
  </si>
  <si>
    <t>10(4이상 출현수)낙5~11</t>
  </si>
  <si>
    <t>11(4이상 출현수)낙5~11</t>
  </si>
  <si>
    <t>12(4이상 출현수)낙5~11</t>
  </si>
  <si>
    <t>13(4이상 출현수)낙5~11</t>
  </si>
  <si>
    <t>14(4이상 출현수)낙5~11</t>
  </si>
  <si>
    <t>15(4이상 출현수)낙5~11</t>
  </si>
  <si>
    <t>16(4이상 출현수)낙5~11</t>
  </si>
  <si>
    <t>17(4이상 출현수)낙5~11</t>
  </si>
  <si>
    <t>18(4이상 출현수)낙5~11</t>
  </si>
  <si>
    <t>19(4이상 출현수)낙5~11</t>
  </si>
  <si>
    <t>20(4이상 출현수)낙5~11</t>
  </si>
  <si>
    <t>낙 3~9</t>
    <phoneticPr fontId="2" type="noConversion"/>
  </si>
  <si>
    <t>7(4미만 출현수)</t>
    <phoneticPr fontId="2" type="noConversion"/>
  </si>
  <si>
    <t>8(4미만 출현수)</t>
    <phoneticPr fontId="2" type="noConversion"/>
  </si>
  <si>
    <t>7(4미만 출현수)낙1~7</t>
    <phoneticPr fontId="2" type="noConversion"/>
  </si>
  <si>
    <t>8(4미만 출현수)낙1~7</t>
    <phoneticPr fontId="2" type="noConversion"/>
  </si>
  <si>
    <t>21(4미만 출현수)</t>
    <phoneticPr fontId="2" type="noConversion"/>
  </si>
  <si>
    <t>22(4미만 출현수)</t>
    <phoneticPr fontId="2" type="noConversion"/>
  </si>
  <si>
    <t>11(4미만 출현수)</t>
    <phoneticPr fontId="2" type="noConversion"/>
  </si>
  <si>
    <t>21~25 당번 합</t>
    <phoneticPr fontId="2" type="noConversion"/>
  </si>
  <si>
    <t>+12(4미만)</t>
    <phoneticPr fontId="2" type="noConversion"/>
  </si>
  <si>
    <t>+13(4미만)</t>
    <phoneticPr fontId="2" type="noConversion"/>
  </si>
  <si>
    <t>+14(4미만)</t>
    <phoneticPr fontId="2" type="noConversion"/>
  </si>
  <si>
    <t>+15(4미만)</t>
    <phoneticPr fontId="2" type="noConversion"/>
  </si>
  <si>
    <t>+16(4미만)</t>
    <phoneticPr fontId="2" type="noConversion"/>
  </si>
  <si>
    <t>+17(4미만)</t>
    <phoneticPr fontId="2" type="noConversion"/>
  </si>
  <si>
    <t>+18(4미만)</t>
    <phoneticPr fontId="2" type="noConversion"/>
  </si>
  <si>
    <t>+19(4미만)</t>
    <phoneticPr fontId="2" type="noConversion"/>
  </si>
  <si>
    <t>+20(4미만)</t>
    <phoneticPr fontId="2" type="noConversion"/>
  </si>
  <si>
    <t>+21(4미만)</t>
    <phoneticPr fontId="2" type="noConversion"/>
  </si>
  <si>
    <t>+22(4미만)</t>
    <phoneticPr fontId="2" type="noConversion"/>
  </si>
  <si>
    <t>집계(3개)이상</t>
    <phoneticPr fontId="2" type="noConversion"/>
  </si>
  <si>
    <r>
      <rPr>
        <b/>
        <sz val="11"/>
        <color theme="1"/>
        <rFont val="돋움"/>
        <family val="3"/>
        <charset val="129"/>
      </rPr>
      <t>집계</t>
    </r>
    <r>
      <rPr>
        <b/>
        <sz val="11"/>
        <color theme="1"/>
        <rFont val="Arial Black"/>
        <family val="2"/>
      </rPr>
      <t>(3</t>
    </r>
    <r>
      <rPr>
        <b/>
        <sz val="11"/>
        <color theme="1"/>
        <rFont val="돋움"/>
        <family val="3"/>
        <charset val="129"/>
      </rPr>
      <t>개</t>
    </r>
    <r>
      <rPr>
        <b/>
        <sz val="11"/>
        <color theme="1"/>
        <rFont val="Arial Black"/>
        <family val="2"/>
      </rPr>
      <t>)</t>
    </r>
    <r>
      <rPr>
        <b/>
        <sz val="11"/>
        <color theme="1"/>
        <rFont val="돋움"/>
        <family val="3"/>
        <charset val="129"/>
      </rPr>
      <t>이상</t>
    </r>
    <phoneticPr fontId="2" type="noConversion"/>
  </si>
  <si>
    <t>집계3개(0~3)</t>
    <phoneticPr fontId="2" type="noConversion"/>
  </si>
  <si>
    <r>
      <rPr>
        <b/>
        <sz val="11"/>
        <color theme="1"/>
        <rFont val="돋움"/>
        <family val="3"/>
        <charset val="129"/>
      </rPr>
      <t>집계</t>
    </r>
    <r>
      <rPr>
        <b/>
        <sz val="11"/>
        <color theme="1"/>
        <rFont val="Arial Black"/>
        <family val="2"/>
      </rPr>
      <t>3</t>
    </r>
    <r>
      <rPr>
        <b/>
        <sz val="11"/>
        <color theme="1"/>
        <rFont val="돋움"/>
        <family val="3"/>
        <charset val="129"/>
      </rPr>
      <t>개</t>
    </r>
    <phoneticPr fontId="2" type="noConversion"/>
  </si>
  <si>
    <t>집계4개(0~3)</t>
    <phoneticPr fontId="2" type="noConversion"/>
  </si>
  <si>
    <t>집계0개(0~2)</t>
    <phoneticPr fontId="2" type="noConversion"/>
  </si>
  <si>
    <t>십분법 낙0</t>
    <phoneticPr fontId="2" type="noConversion"/>
  </si>
  <si>
    <t>라인 낙 0~1</t>
    <phoneticPr fontId="2" type="noConversion"/>
  </si>
  <si>
    <t>15주 낙수+15회 출 중복</t>
    <phoneticPr fontId="2" type="noConversion"/>
  </si>
  <si>
    <t>총집계+12낙수</t>
    <phoneticPr fontId="2" type="noConversion"/>
  </si>
  <si>
    <t>9궁법 낙(01)</t>
    <phoneticPr fontId="2" type="noConversion"/>
  </si>
  <si>
    <t>제곱수(0~2)</t>
    <phoneticPr fontId="2" type="noConversion"/>
  </si>
  <si>
    <t>12주 낙수</t>
    <phoneticPr fontId="2" type="noConversion"/>
  </si>
  <si>
    <t>+0</t>
    <phoneticPr fontId="2" type="noConversion"/>
  </si>
  <si>
    <t>+1</t>
    <phoneticPr fontId="2" type="noConversion"/>
  </si>
  <si>
    <t>+2</t>
  </si>
  <si>
    <t>+3</t>
  </si>
  <si>
    <t>+4</t>
  </si>
  <si>
    <t>+5</t>
  </si>
  <si>
    <t>+6</t>
  </si>
  <si>
    <t>+7</t>
  </si>
  <si>
    <t>+8</t>
  </si>
  <si>
    <t>+9</t>
  </si>
  <si>
    <t>+10</t>
  </si>
  <si>
    <t>+11</t>
  </si>
  <si>
    <t>+12</t>
  </si>
  <si>
    <t>+13</t>
  </si>
  <si>
    <t>+14</t>
  </si>
  <si>
    <t>+15</t>
  </si>
  <si>
    <t>+16</t>
  </si>
  <si>
    <t>+17</t>
  </si>
  <si>
    <t>+18</t>
  </si>
  <si>
    <t>+19</t>
  </si>
  <si>
    <t>+20</t>
  </si>
  <si>
    <t>+1</t>
    <phoneticPr fontId="2" type="noConversion"/>
  </si>
  <si>
    <t>당 2~7</t>
    <phoneticPr fontId="2" type="noConversion"/>
  </si>
  <si>
    <t>167끝 합(012)</t>
    <phoneticPr fontId="2" type="noConversion"/>
  </si>
  <si>
    <t>033</t>
    <phoneticPr fontId="2" type="noConversion"/>
  </si>
  <si>
    <t>집계4개</t>
    <phoneticPr fontId="2" type="noConversion"/>
  </si>
  <si>
    <r>
      <t xml:space="preserve">5. </t>
    </r>
    <r>
      <rPr>
        <b/>
        <sz val="11"/>
        <color theme="1"/>
        <rFont val="돋움"/>
        <family val="3"/>
        <charset val="129"/>
      </rPr>
      <t>집계</t>
    </r>
    <r>
      <rPr>
        <b/>
        <sz val="11"/>
        <color theme="1"/>
        <rFont val="Arial Black"/>
        <family val="2"/>
      </rPr>
      <t>1</t>
    </r>
    <r>
      <rPr>
        <b/>
        <sz val="11"/>
        <color theme="1"/>
        <rFont val="돋움"/>
        <family val="3"/>
        <charset val="129"/>
      </rPr>
      <t>개</t>
    </r>
    <phoneticPr fontId="2" type="noConversion"/>
  </si>
  <si>
    <r>
      <t xml:space="preserve">6. </t>
    </r>
    <r>
      <rPr>
        <b/>
        <sz val="11"/>
        <color theme="1"/>
        <rFont val="돋움"/>
        <family val="3"/>
        <charset val="129"/>
      </rPr>
      <t>집계</t>
    </r>
    <r>
      <rPr>
        <b/>
        <sz val="11"/>
        <color theme="1"/>
        <rFont val="Arial Black"/>
        <family val="2"/>
      </rPr>
      <t>0</t>
    </r>
    <r>
      <rPr>
        <b/>
        <sz val="11"/>
        <color theme="1"/>
        <rFont val="돋움"/>
        <family val="3"/>
        <charset val="129"/>
      </rPr>
      <t>개</t>
    </r>
    <phoneticPr fontId="2" type="noConversion"/>
  </si>
  <si>
    <r>
      <t>26.15</t>
    </r>
    <r>
      <rPr>
        <b/>
        <sz val="11"/>
        <color theme="1"/>
        <rFont val="돋움"/>
        <family val="3"/>
        <charset val="129"/>
      </rPr>
      <t>주</t>
    </r>
    <r>
      <rPr>
        <b/>
        <sz val="11"/>
        <color theme="1"/>
        <rFont val="Arial Black"/>
        <family val="2"/>
      </rPr>
      <t xml:space="preserve"> </t>
    </r>
    <r>
      <rPr>
        <b/>
        <sz val="11"/>
        <color theme="1"/>
        <rFont val="돋움"/>
        <family val="3"/>
        <charset val="129"/>
      </rPr>
      <t>낙수</t>
    </r>
    <r>
      <rPr>
        <b/>
        <sz val="11"/>
        <color theme="1"/>
        <rFont val="Arial Black"/>
        <family val="2"/>
      </rPr>
      <t>+15</t>
    </r>
    <r>
      <rPr>
        <b/>
        <sz val="11"/>
        <color theme="1"/>
        <rFont val="돋움"/>
        <family val="3"/>
        <charset val="129"/>
      </rPr>
      <t>회</t>
    </r>
    <r>
      <rPr>
        <b/>
        <sz val="11"/>
        <color theme="1"/>
        <rFont val="Arial Black"/>
        <family val="2"/>
      </rPr>
      <t xml:space="preserve"> </t>
    </r>
    <r>
      <rPr>
        <b/>
        <sz val="11"/>
        <color theme="1"/>
        <rFont val="돋움"/>
        <family val="3"/>
        <charset val="129"/>
      </rPr>
      <t>출</t>
    </r>
    <phoneticPr fontId="2" type="noConversion"/>
  </si>
  <si>
    <r>
      <t xml:space="preserve">27. </t>
    </r>
    <r>
      <rPr>
        <b/>
        <sz val="11"/>
        <color theme="1"/>
        <rFont val="돋움"/>
        <family val="3"/>
        <charset val="129"/>
      </rPr>
      <t>총집계</t>
    </r>
    <r>
      <rPr>
        <b/>
        <sz val="11"/>
        <color theme="1"/>
        <rFont val="Arial Black"/>
        <family val="2"/>
      </rPr>
      <t>+12</t>
    </r>
    <r>
      <rPr>
        <b/>
        <sz val="11"/>
        <color theme="1"/>
        <rFont val="돋움"/>
        <family val="3"/>
        <charset val="129"/>
      </rPr>
      <t>낙수</t>
    </r>
    <phoneticPr fontId="2" type="noConversion"/>
  </si>
  <si>
    <t>집계2개</t>
    <phoneticPr fontId="2" type="noConversion"/>
  </si>
  <si>
    <t>47. 12낙수</t>
    <phoneticPr fontId="2" type="noConversion"/>
  </si>
  <si>
    <t>세로조합(1)</t>
    <phoneticPr fontId="2" type="noConversion"/>
  </si>
  <si>
    <t>가로조합(1)</t>
    <phoneticPr fontId="2" type="noConversion"/>
  </si>
  <si>
    <t>낙 0~6</t>
    <phoneticPr fontId="2" type="noConversion"/>
  </si>
  <si>
    <t>024</t>
    <phoneticPr fontId="2" type="noConversion"/>
  </si>
  <si>
    <t>042</t>
    <phoneticPr fontId="2" type="noConversion"/>
  </si>
  <si>
    <t>015</t>
    <phoneticPr fontId="2" type="noConversion"/>
  </si>
  <si>
    <t>+패턴 1+2</t>
    <phoneticPr fontId="2" type="noConversion"/>
  </si>
  <si>
    <t>+패턴 3+4</t>
    <phoneticPr fontId="2" type="noConversion"/>
  </si>
  <si>
    <t>낙첨 5~12</t>
    <phoneticPr fontId="2" type="noConversion"/>
  </si>
  <si>
    <t>x패턴 1+2</t>
    <phoneticPr fontId="2" type="noConversion"/>
  </si>
  <si>
    <t>x패턴 3+4</t>
    <phoneticPr fontId="2" type="noConversion"/>
  </si>
  <si>
    <t>낙 0~2</t>
    <phoneticPr fontId="2" type="noConversion"/>
  </si>
  <si>
    <t>0~1</t>
    <phoneticPr fontId="2" type="noConversion"/>
  </si>
  <si>
    <t>백억엄마고정수</t>
    <phoneticPr fontId="2" type="noConversion"/>
  </si>
  <si>
    <t>27수 고정수</t>
    <phoneticPr fontId="2" type="noConversion"/>
  </si>
  <si>
    <t>2004 고정수</t>
    <phoneticPr fontId="2" type="noConversion"/>
  </si>
  <si>
    <t>2003 고정수</t>
    <phoneticPr fontId="2" type="noConversion"/>
  </si>
  <si>
    <t>2005 고정수</t>
  </si>
  <si>
    <t>2005 고정수</t>
    <phoneticPr fontId="2" type="noConversion"/>
  </si>
  <si>
    <t>2006 고정수</t>
  </si>
  <si>
    <t>2006 고정수</t>
    <phoneticPr fontId="2" type="noConversion"/>
  </si>
  <si>
    <t>2007 고정수</t>
  </si>
  <si>
    <t>2007 고정수</t>
    <phoneticPr fontId="2" type="noConversion"/>
  </si>
  <si>
    <t>2008 고정수</t>
  </si>
  <si>
    <t>2008 고정수</t>
    <phoneticPr fontId="2" type="noConversion"/>
  </si>
  <si>
    <t>2009 고정수</t>
  </si>
  <si>
    <t>2009 고정수</t>
    <phoneticPr fontId="2" type="noConversion"/>
  </si>
  <si>
    <t>2010 고정수</t>
  </si>
  <si>
    <t>2010 고정수</t>
    <phoneticPr fontId="2" type="noConversion"/>
  </si>
  <si>
    <t>2011 고정수</t>
  </si>
  <si>
    <t>2011 고정수</t>
    <phoneticPr fontId="2" type="noConversion"/>
  </si>
  <si>
    <t>2012 고정수</t>
  </si>
  <si>
    <t>2012 고정수</t>
    <phoneticPr fontId="2" type="noConversion"/>
  </si>
  <si>
    <t>2013 고정수</t>
  </si>
  <si>
    <t>2013 고정수</t>
    <phoneticPr fontId="2" type="noConversion"/>
  </si>
  <si>
    <t>X 패턴</t>
    <phoneticPr fontId="2" type="noConversion"/>
  </si>
  <si>
    <t>외곽수</t>
    <phoneticPr fontId="2" type="noConversion"/>
  </si>
  <si>
    <t>중복수(2003)</t>
    <phoneticPr fontId="2" type="noConversion"/>
  </si>
  <si>
    <t>중복수(2004)</t>
    <phoneticPr fontId="2" type="noConversion"/>
  </si>
  <si>
    <t>중복수(2005)</t>
  </si>
  <si>
    <t>중복수(2006)</t>
  </si>
  <si>
    <t>중복수(2007)</t>
  </si>
  <si>
    <t>중복수(2008)</t>
  </si>
  <si>
    <t>중복수(2009)</t>
  </si>
  <si>
    <t>중복수(2010)</t>
  </si>
  <si>
    <t>중복수(2011)</t>
  </si>
  <si>
    <t>중복수(2012)</t>
  </si>
  <si>
    <t>중복수(2013)</t>
  </si>
  <si>
    <t>중복수(03~04)</t>
    <phoneticPr fontId="2" type="noConversion"/>
  </si>
  <si>
    <t>중복수(03~05)</t>
  </si>
  <si>
    <t>중복수(03~05)</t>
    <phoneticPr fontId="2" type="noConversion"/>
  </si>
  <si>
    <t>중복수(03~06)</t>
  </si>
  <si>
    <t>중복수(03~07)</t>
  </si>
  <si>
    <t>중복수(03~08)</t>
  </si>
  <si>
    <t>중복수(03~09)</t>
  </si>
  <si>
    <t>중복수(03~10)</t>
  </si>
  <si>
    <t>중복수(03~11)</t>
  </si>
  <si>
    <t>중복수(03~12)</t>
  </si>
  <si>
    <t>중복수(03~13)</t>
  </si>
  <si>
    <t>중복수(04~05)</t>
    <phoneticPr fontId="2" type="noConversion"/>
  </si>
  <si>
    <t>중복수(04~06)</t>
  </si>
  <si>
    <t>중복수(04~07)</t>
  </si>
  <si>
    <t>중복수(04~08)</t>
  </si>
  <si>
    <t>중복수(04~09)</t>
  </si>
  <si>
    <t>중복수(04~10)</t>
  </si>
  <si>
    <t>중복수(04~11)</t>
  </si>
  <si>
    <t>중복수(04~12)</t>
  </si>
  <si>
    <t>중복수(04~13)</t>
  </si>
  <si>
    <t>7. 중복수(04~05) 합계(0~2)</t>
    <phoneticPr fontId="2" type="noConversion"/>
  </si>
  <si>
    <t>중복수(05~06)</t>
    <phoneticPr fontId="2" type="noConversion"/>
  </si>
  <si>
    <t>중복수(05~07)</t>
  </si>
  <si>
    <t>중복수(05~08)</t>
  </si>
  <si>
    <t>중복수(05~09)</t>
  </si>
  <si>
    <t>중복수(05~10)</t>
  </si>
  <si>
    <t>중복수(05~11)</t>
  </si>
  <si>
    <t>중복수(05~12)</t>
  </si>
  <si>
    <t>중복수(05~13)</t>
  </si>
  <si>
    <t>8. 중복(05~06) 합(0~2)</t>
    <phoneticPr fontId="2" type="noConversion"/>
  </si>
  <si>
    <t>중복수(06~07)</t>
    <phoneticPr fontId="2" type="noConversion"/>
  </si>
  <si>
    <t>중복수(06~08)</t>
  </si>
  <si>
    <t>중복수(06~09)</t>
  </si>
  <si>
    <t>중복수(06~10)</t>
  </si>
  <si>
    <t>중복수(06~11)</t>
  </si>
  <si>
    <t>중복수(06~12)</t>
  </si>
  <si>
    <t>중복수(06~13)</t>
  </si>
  <si>
    <t>9.중복(06~07) 합(0~2)</t>
    <phoneticPr fontId="2" type="noConversion"/>
  </si>
  <si>
    <t>모든 수(03~04)</t>
    <phoneticPr fontId="2" type="noConversion"/>
  </si>
  <si>
    <t>모든 수(03~05)</t>
  </si>
  <si>
    <t>모든 수(03~06)</t>
  </si>
  <si>
    <t>모든 수(03~07)</t>
  </si>
  <si>
    <t>모든 수(03~08)</t>
  </si>
  <si>
    <t>모든 수(03~09)</t>
  </si>
  <si>
    <t>모든 수(03~10)</t>
  </si>
  <si>
    <t>모든 수(03~11)</t>
  </si>
  <si>
    <t>모든 수(03~12)</t>
  </si>
  <si>
    <t>모든 수(03~13)</t>
  </si>
  <si>
    <t>모든 수(04~05)</t>
    <phoneticPr fontId="2" type="noConversion"/>
  </si>
  <si>
    <t>모든 수(04~06)</t>
  </si>
  <si>
    <t>모든 수(04~07)</t>
  </si>
  <si>
    <t>모든 수(04~08)</t>
  </si>
  <si>
    <t>모든 수(04~09)</t>
  </si>
  <si>
    <t>모든 수(04~10)</t>
  </si>
  <si>
    <t>모든 수(04~11)</t>
  </si>
  <si>
    <t>모든 수(04~12)</t>
  </si>
  <si>
    <t>모든 수(04~13)</t>
  </si>
  <si>
    <t>모든수(05~06)</t>
    <phoneticPr fontId="2" type="noConversion"/>
  </si>
  <si>
    <t>모든수(05~07)</t>
  </si>
  <si>
    <t>모든수(05~08)</t>
  </si>
  <si>
    <t>모든수(05~09)</t>
  </si>
  <si>
    <t>모든수(05~10)</t>
  </si>
  <si>
    <t>모든수(05~11)</t>
  </si>
  <si>
    <t>모든수(05~12)</t>
  </si>
  <si>
    <t>모든수(05~13)</t>
  </si>
  <si>
    <t>12.모든수(2005기준)합(0~3)</t>
    <phoneticPr fontId="2" type="noConversion"/>
  </si>
  <si>
    <t>모든수(06~07)</t>
    <phoneticPr fontId="2" type="noConversion"/>
  </si>
  <si>
    <t>모든수(06~08)</t>
  </si>
  <si>
    <t>모든수(06~09)</t>
  </si>
  <si>
    <t>모든수(06~10)</t>
  </si>
  <si>
    <t>모든수(06~11)</t>
  </si>
  <si>
    <t>모든수(06~12)</t>
  </si>
  <si>
    <t>모든수(06~13)</t>
  </si>
  <si>
    <t>13.모든수(2006기준)합(0~3)</t>
    <phoneticPr fontId="2" type="noConversion"/>
  </si>
  <si>
    <t>14.중복수(2007기준)합(0~2)</t>
    <phoneticPr fontId="2" type="noConversion"/>
  </si>
  <si>
    <t>중복수(07~08)</t>
    <phoneticPr fontId="2" type="noConversion"/>
  </si>
  <si>
    <t>중복수(07~09)</t>
  </si>
  <si>
    <t>중복수(07~10)</t>
  </si>
  <si>
    <t>중복수(07~11)</t>
  </si>
  <si>
    <t>중복수(07~12)</t>
  </si>
  <si>
    <t>중복수(07~13)</t>
  </si>
  <si>
    <t>모든수(07~08)</t>
    <phoneticPr fontId="2" type="noConversion"/>
  </si>
  <si>
    <t>모든수(07~09)</t>
  </si>
  <si>
    <t>모든수(07~10)</t>
  </si>
  <si>
    <t>모든수(07~11)</t>
  </si>
  <si>
    <t>모든수(07~12)</t>
  </si>
  <si>
    <t>모든수(07~13)</t>
  </si>
  <si>
    <t>15.모든수(2007기준)합(0~2)</t>
    <phoneticPr fontId="2" type="noConversion"/>
  </si>
  <si>
    <t>3~6회 출현수</t>
    <phoneticPr fontId="2" type="noConversion"/>
  </si>
  <si>
    <t>4~6회 출현수</t>
    <phoneticPr fontId="2" type="noConversion"/>
  </si>
  <si>
    <t>0~2회 출현수</t>
    <phoneticPr fontId="2" type="noConversion"/>
  </si>
  <si>
    <t>27수 고정수</t>
    <phoneticPr fontId="2" type="noConversion"/>
  </si>
  <si>
    <t>2003 고정수</t>
    <phoneticPr fontId="2" type="noConversion"/>
  </si>
  <si>
    <r>
      <t xml:space="preserve">S </t>
    </r>
    <r>
      <rPr>
        <b/>
        <sz val="12"/>
        <color theme="1"/>
        <rFont val="돋움"/>
        <family val="3"/>
        <charset val="129"/>
      </rPr>
      <t>패턴</t>
    </r>
    <phoneticPr fontId="2" type="noConversion"/>
  </si>
  <si>
    <r>
      <rPr>
        <b/>
        <sz val="12"/>
        <color theme="1"/>
        <rFont val="돋움"/>
        <family val="3"/>
        <charset val="129"/>
      </rPr>
      <t>중복수</t>
    </r>
    <r>
      <rPr>
        <b/>
        <sz val="12"/>
        <color theme="1"/>
        <rFont val="Arial Black"/>
        <family val="2"/>
      </rPr>
      <t>(2003)</t>
    </r>
    <phoneticPr fontId="2" type="noConversion"/>
  </si>
  <si>
    <r>
      <rPr>
        <b/>
        <sz val="12"/>
        <color theme="1"/>
        <rFont val="돋움"/>
        <family val="3"/>
        <charset val="129"/>
      </rPr>
      <t>중복수</t>
    </r>
    <r>
      <rPr>
        <b/>
        <sz val="12"/>
        <color theme="1"/>
        <rFont val="Arial Black"/>
        <family val="2"/>
      </rPr>
      <t>(2004)</t>
    </r>
    <phoneticPr fontId="2" type="noConversion"/>
  </si>
  <si>
    <r>
      <rPr>
        <b/>
        <sz val="12"/>
        <color theme="1"/>
        <rFont val="돋움"/>
        <family val="3"/>
        <charset val="129"/>
      </rPr>
      <t>중복수</t>
    </r>
    <r>
      <rPr>
        <b/>
        <sz val="12"/>
        <color theme="1"/>
        <rFont val="Arial Black"/>
        <family val="2"/>
      </rPr>
      <t>(2005)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</si>
  <si>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b/>
        <sz val="12"/>
        <color theme="1"/>
        <rFont val="돋움"/>
        <family val="3"/>
        <charset val="129"/>
      </rPr>
      <t>중복수</t>
    </r>
    <r>
      <rPr>
        <b/>
        <sz val="12"/>
        <color theme="1"/>
        <rFont val="Arial Black"/>
        <family val="2"/>
      </rPr>
      <t>(2006)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</si>
  <si>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b/>
        <sz val="12"/>
        <color theme="1"/>
        <rFont val="돋움"/>
        <family val="3"/>
        <charset val="129"/>
      </rPr>
      <t>중복수</t>
    </r>
    <r>
      <rPr>
        <b/>
        <sz val="12"/>
        <color theme="1"/>
        <rFont val="Arial Black"/>
        <family val="2"/>
      </rPr>
      <t>(2007)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</si>
  <si>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b/>
        <sz val="12"/>
        <color theme="1"/>
        <rFont val="돋움"/>
        <family val="3"/>
        <charset val="129"/>
      </rPr>
      <t>중복수</t>
    </r>
    <r>
      <rPr>
        <b/>
        <sz val="12"/>
        <color theme="1"/>
        <rFont val="Arial Black"/>
        <family val="2"/>
      </rPr>
      <t>(2008)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</si>
  <si>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b/>
        <sz val="12"/>
        <color theme="1"/>
        <rFont val="돋움"/>
        <family val="3"/>
        <charset val="129"/>
      </rPr>
      <t>중복수</t>
    </r>
    <r>
      <rPr>
        <b/>
        <sz val="12"/>
        <color theme="1"/>
        <rFont val="Arial Black"/>
        <family val="2"/>
      </rPr>
      <t>(2009)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</si>
  <si>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b/>
        <sz val="12"/>
        <color theme="1"/>
        <rFont val="돋움"/>
        <family val="3"/>
        <charset val="129"/>
      </rPr>
      <t>중복수</t>
    </r>
    <r>
      <rPr>
        <b/>
        <sz val="12"/>
        <color theme="1"/>
        <rFont val="Arial Black"/>
        <family val="2"/>
      </rPr>
      <t>(2010)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</si>
  <si>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b/>
        <sz val="12"/>
        <color theme="1"/>
        <rFont val="돋움"/>
        <family val="3"/>
        <charset val="129"/>
      </rPr>
      <t>중복수</t>
    </r>
    <r>
      <rPr>
        <b/>
        <sz val="12"/>
        <color theme="1"/>
        <rFont val="Arial Black"/>
        <family val="2"/>
      </rPr>
      <t>(2011)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</si>
  <si>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b/>
        <sz val="12"/>
        <color theme="1"/>
        <rFont val="돋움"/>
        <family val="3"/>
        <charset val="129"/>
      </rPr>
      <t>중복수</t>
    </r>
    <r>
      <rPr>
        <b/>
        <sz val="12"/>
        <color theme="1"/>
        <rFont val="Arial Black"/>
        <family val="2"/>
      </rPr>
      <t>(2012)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</si>
  <si>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b/>
        <sz val="12"/>
        <color theme="1"/>
        <rFont val="돋움"/>
        <family val="3"/>
        <charset val="129"/>
      </rPr>
      <t>중복수</t>
    </r>
    <r>
      <rPr>
        <b/>
        <sz val="12"/>
        <color theme="1"/>
        <rFont val="Arial Black"/>
        <family val="2"/>
      </rPr>
      <t>(2013)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</si>
  <si>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b/>
        <sz val="11"/>
        <color theme="1"/>
        <rFont val="돋움"/>
        <family val="3"/>
        <charset val="129"/>
      </rPr>
      <t>중복수</t>
    </r>
    <r>
      <rPr>
        <b/>
        <sz val="11"/>
        <color theme="1"/>
        <rFont val="Arial Black"/>
        <family val="2"/>
      </rPr>
      <t>(05~06)</t>
    </r>
    <phoneticPr fontId="2" type="noConversion"/>
  </si>
  <si>
    <r>
      <rPr>
        <b/>
        <sz val="11"/>
        <color theme="1"/>
        <rFont val="돋움"/>
        <family val="3"/>
        <charset val="129"/>
      </rPr>
      <t>중복수</t>
    </r>
    <r>
      <rPr>
        <b/>
        <sz val="11"/>
        <color theme="1"/>
        <rFont val="Arial Black"/>
        <family val="2"/>
      </rPr>
      <t>(05~07)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</si>
  <si>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b/>
        <sz val="11"/>
        <color theme="1"/>
        <rFont val="돋움"/>
        <family val="3"/>
        <charset val="129"/>
      </rPr>
      <t>중복수</t>
    </r>
    <r>
      <rPr>
        <b/>
        <sz val="11"/>
        <color theme="1"/>
        <rFont val="Arial Black"/>
        <family val="2"/>
      </rPr>
      <t>(05~08)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</si>
  <si>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b/>
        <sz val="11"/>
        <color theme="1"/>
        <rFont val="돋움"/>
        <family val="3"/>
        <charset val="129"/>
      </rPr>
      <t>중복수</t>
    </r>
    <r>
      <rPr>
        <b/>
        <sz val="11"/>
        <color theme="1"/>
        <rFont val="Arial Black"/>
        <family val="2"/>
      </rPr>
      <t>(05~09)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</si>
  <si>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b/>
        <sz val="11"/>
        <color theme="1"/>
        <rFont val="돋움"/>
        <family val="3"/>
        <charset val="129"/>
      </rPr>
      <t>중복수</t>
    </r>
    <r>
      <rPr>
        <b/>
        <sz val="11"/>
        <color theme="1"/>
        <rFont val="Arial Black"/>
        <family val="2"/>
      </rPr>
      <t>(05~10)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</si>
  <si>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b/>
        <sz val="11"/>
        <color theme="1"/>
        <rFont val="돋움"/>
        <family val="3"/>
        <charset val="129"/>
      </rPr>
      <t>중복수</t>
    </r>
    <r>
      <rPr>
        <b/>
        <sz val="11"/>
        <color theme="1"/>
        <rFont val="Arial Black"/>
        <family val="2"/>
      </rPr>
      <t>(05~11)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</si>
  <si>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b/>
        <sz val="11"/>
        <color theme="1"/>
        <rFont val="돋움"/>
        <family val="3"/>
        <charset val="129"/>
      </rPr>
      <t>중복수</t>
    </r>
    <r>
      <rPr>
        <b/>
        <sz val="11"/>
        <color theme="1"/>
        <rFont val="Arial Black"/>
        <family val="2"/>
      </rPr>
      <t>(05~12)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</si>
  <si>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b/>
        <sz val="11"/>
        <color theme="1"/>
        <rFont val="돋움"/>
        <family val="3"/>
        <charset val="129"/>
      </rPr>
      <t>중복수</t>
    </r>
    <r>
      <rPr>
        <b/>
        <sz val="11"/>
        <color theme="1"/>
        <rFont val="Arial Black"/>
        <family val="2"/>
      </rPr>
      <t>(05~13)</t>
    </r>
    <r>
      <rPr>
        <sz val="11"/>
        <color theme="1"/>
        <rFont val="맑은 고딕"/>
        <family val="2"/>
        <charset val="129"/>
        <scheme val="minor"/>
      </rPr>
      <t/>
    </r>
  </si>
  <si>
    <t>모든수(03~04)</t>
    <phoneticPr fontId="2" type="noConversion"/>
  </si>
  <si>
    <t>모든수(03~05)</t>
  </si>
  <si>
    <t>모든수(03~06)</t>
  </si>
  <si>
    <t>모든수(03~07)</t>
  </si>
  <si>
    <t>모든수(03~08)</t>
  </si>
  <si>
    <t>모든수(03~09)</t>
  </si>
  <si>
    <t>모든수(03~10)</t>
  </si>
  <si>
    <t>모든수(03~11)</t>
  </si>
  <si>
    <t>모든수(03~12)</t>
  </si>
  <si>
    <t>모든수(03~13)</t>
  </si>
  <si>
    <t>집계0</t>
    <phoneticPr fontId="2" type="noConversion"/>
  </si>
  <si>
    <t>단번대</t>
    <phoneticPr fontId="2" type="noConversion"/>
  </si>
  <si>
    <t>10번대</t>
    <phoneticPr fontId="2" type="noConversion"/>
  </si>
  <si>
    <t>20번대</t>
    <phoneticPr fontId="2" type="noConversion"/>
  </si>
  <si>
    <t>30번대</t>
    <phoneticPr fontId="2" type="noConversion"/>
  </si>
  <si>
    <t>40번대</t>
    <phoneticPr fontId="2" type="noConversion"/>
  </si>
  <si>
    <t>48.pattern</t>
    <phoneticPr fontId="2" type="noConversion"/>
  </si>
  <si>
    <t>49.pattern</t>
    <phoneticPr fontId="2" type="noConversion"/>
  </si>
  <si>
    <t>56.pattern</t>
    <phoneticPr fontId="2" type="noConversion"/>
  </si>
  <si>
    <t>57.pattern</t>
    <phoneticPr fontId="2" type="noConversion"/>
  </si>
  <si>
    <t>63.pattern</t>
    <phoneticPr fontId="2" type="noConversion"/>
  </si>
  <si>
    <t>64.pattern</t>
    <phoneticPr fontId="2" type="noConversion"/>
  </si>
  <si>
    <t>73.pattern</t>
    <phoneticPr fontId="2" type="noConversion"/>
  </si>
  <si>
    <t>74.pattern</t>
    <phoneticPr fontId="2" type="noConversion"/>
  </si>
  <si>
    <t>82.pattern</t>
    <phoneticPr fontId="2" type="noConversion"/>
  </si>
  <si>
    <t>83.pattern</t>
    <phoneticPr fontId="2" type="noConversion"/>
  </si>
  <si>
    <t>90.pattern</t>
    <phoneticPr fontId="2" type="noConversion"/>
  </si>
  <si>
    <t>91.pattern</t>
    <phoneticPr fontId="2" type="noConversion"/>
  </si>
  <si>
    <t>97.pattern</t>
    <phoneticPr fontId="2" type="noConversion"/>
  </si>
  <si>
    <t>98.pattern</t>
    <phoneticPr fontId="2" type="noConversion"/>
  </si>
  <si>
    <t>103.pattern</t>
    <phoneticPr fontId="2" type="noConversion"/>
  </si>
  <si>
    <t>104.pattern</t>
    <phoneticPr fontId="2" type="noConversion"/>
  </si>
  <si>
    <t>109.pattern</t>
    <phoneticPr fontId="2" type="noConversion"/>
  </si>
  <si>
    <t>110.pattern</t>
    <phoneticPr fontId="2" type="noConversion"/>
  </si>
  <si>
    <r>
      <rPr>
        <sz val="11"/>
        <color theme="1"/>
        <rFont val="돋움"/>
        <family val="3"/>
        <charset val="129"/>
      </rPr>
      <t>합계</t>
    </r>
    <r>
      <rPr>
        <sz val="11"/>
        <color theme="1"/>
        <rFont val="Arial Black"/>
        <family val="2"/>
      </rPr>
      <t xml:space="preserve"> 0~4</t>
    </r>
    <phoneticPr fontId="2" type="noConversion"/>
  </si>
  <si>
    <t>~</t>
    <phoneticPr fontId="2" type="noConversion"/>
  </si>
  <si>
    <t>끝수 낙(0)</t>
    <phoneticPr fontId="2" type="noConversion"/>
  </si>
  <si>
    <t>낙 0~5</t>
    <phoneticPr fontId="2" type="noConversion"/>
  </si>
  <si>
    <t>1~5낙</t>
    <phoneticPr fontId="2" type="noConversion"/>
  </si>
  <si>
    <t>당 1~6</t>
    <phoneticPr fontId="2" type="noConversion"/>
  </si>
  <si>
    <t>낙1-8</t>
    <phoneticPr fontId="2" type="noConversion"/>
  </si>
  <si>
    <t>낙1~8</t>
    <phoneticPr fontId="2" type="noConversion"/>
  </si>
  <si>
    <t>3490끝 합(123)</t>
    <phoneticPr fontId="2" type="noConversion"/>
  </si>
  <si>
    <t>0-2</t>
    <phoneticPr fontId="2" type="noConversion"/>
  </si>
  <si>
    <t>0-1</t>
    <phoneticPr fontId="2" type="noConversion"/>
  </si>
  <si>
    <t>낙첨 0~3</t>
    <phoneticPr fontId="2" type="noConversion"/>
  </si>
  <si>
    <t>낙첨 0-5</t>
    <phoneticPr fontId="2" type="noConversion"/>
  </si>
  <si>
    <t>당첨 2-8</t>
    <phoneticPr fontId="2" type="noConversion"/>
  </si>
  <si>
    <t>당첨 1-6</t>
    <phoneticPr fontId="2" type="noConversion"/>
  </si>
  <si>
    <t>낙 0-4</t>
    <phoneticPr fontId="2" type="noConversion"/>
  </si>
  <si>
    <t>당 4~10</t>
    <phoneticPr fontId="2" type="noConversion"/>
  </si>
  <si>
    <t>당 0~4</t>
    <phoneticPr fontId="2" type="noConversion"/>
  </si>
  <si>
    <t>당 0~3</t>
    <phoneticPr fontId="2" type="noConversion"/>
  </si>
  <si>
    <t>1.고정수확률합(1~4)</t>
    <phoneticPr fontId="2" type="noConversion"/>
  </si>
  <si>
    <t>2.X 패턴 0-3</t>
    <phoneticPr fontId="2" type="noConversion"/>
  </si>
  <si>
    <t>5.중복수 합계(0~4)</t>
    <phoneticPr fontId="2" type="noConversion"/>
  </si>
  <si>
    <t>6.03~04 중복수 합계(0~2)</t>
    <phoneticPr fontId="2" type="noConversion"/>
  </si>
  <si>
    <t>10. 모든수(2003기준) 합계(1~5/7)</t>
    <phoneticPr fontId="2" type="noConversion"/>
  </si>
  <si>
    <t>11.모든 수(2004기준)합계(0~3)</t>
    <phoneticPr fontId="2" type="noConversion"/>
  </si>
  <si>
    <t>Total 0-5</t>
    <phoneticPr fontId="2" type="noConversion"/>
  </si>
  <si>
    <t>11주 낙수</t>
    <phoneticPr fontId="2" type="noConversion"/>
  </si>
  <si>
    <t>12주 낙수</t>
    <phoneticPr fontId="2" type="noConversion"/>
  </si>
  <si>
    <t>13주 낙수</t>
    <phoneticPr fontId="2" type="noConversion"/>
  </si>
  <si>
    <t>14주 낙수</t>
    <phoneticPr fontId="2" type="noConversion"/>
  </si>
  <si>
    <t>15주 낙수</t>
    <phoneticPr fontId="2" type="noConversion"/>
  </si>
  <si>
    <t>~</t>
    <phoneticPr fontId="2" type="noConversion"/>
  </si>
  <si>
    <t>~</t>
    <phoneticPr fontId="2" type="noConversion"/>
  </si>
  <si>
    <t>0-2</t>
    <phoneticPr fontId="2" type="noConversion"/>
  </si>
  <si>
    <t>~</t>
    <phoneticPr fontId="2" type="noConversion"/>
  </si>
  <si>
    <t>01</t>
    <phoneticPr fontId="2" type="noConversion"/>
  </si>
  <si>
    <t>012</t>
    <phoneticPr fontId="2" type="noConversion"/>
  </si>
  <si>
    <t>N</t>
    <phoneticPr fontId="2" type="noConversion"/>
  </si>
  <si>
    <t>2~6회 출현수</t>
    <phoneticPr fontId="2" type="noConversion"/>
  </si>
  <si>
    <t>0~2회 출현수 &gt;</t>
    <phoneticPr fontId="2" type="noConversion"/>
  </si>
  <si>
    <t>낙수2-5주1+2</t>
    <phoneticPr fontId="2" type="noConversion"/>
  </si>
  <si>
    <t>낙수2-5주2+3</t>
    <phoneticPr fontId="2" type="noConversion"/>
  </si>
  <si>
    <t>낙수2-10주1+2</t>
    <phoneticPr fontId="2" type="noConversion"/>
  </si>
  <si>
    <t>낙수2-10주2+3</t>
    <phoneticPr fontId="2" type="noConversion"/>
  </si>
  <si>
    <t>낙수2-11주1+2</t>
    <phoneticPr fontId="2" type="noConversion"/>
  </si>
  <si>
    <t>낙수2-11주2+3</t>
    <phoneticPr fontId="2" type="noConversion"/>
  </si>
  <si>
    <t>낙수2-12주1+2</t>
    <phoneticPr fontId="2" type="noConversion"/>
  </si>
  <si>
    <t>낙수2-12주2+3</t>
    <phoneticPr fontId="2" type="noConversion"/>
  </si>
  <si>
    <t>낙수2-13주1+2</t>
    <phoneticPr fontId="2" type="noConversion"/>
  </si>
  <si>
    <t>낙수2-13주2+3</t>
    <phoneticPr fontId="2" type="noConversion"/>
  </si>
  <si>
    <t>낙수2-14주1+2</t>
    <phoneticPr fontId="2" type="noConversion"/>
  </si>
  <si>
    <t>낙수2-14주2+3</t>
    <phoneticPr fontId="2" type="noConversion"/>
  </si>
  <si>
    <t>낙수2-15주1+2</t>
    <phoneticPr fontId="2" type="noConversion"/>
  </si>
  <si>
    <t>낙수2-15주2+3</t>
    <phoneticPr fontId="2" type="noConversion"/>
  </si>
  <si>
    <t>낙수2-5주2+3(0~2))</t>
    <phoneticPr fontId="2" type="noConversion"/>
  </si>
  <si>
    <t>~</t>
    <phoneticPr fontId="2" type="noConversion"/>
  </si>
  <si>
    <r>
      <rPr>
        <b/>
        <sz val="11"/>
        <color theme="1"/>
        <rFont val="돋움"/>
        <family val="3"/>
        <charset val="129"/>
      </rPr>
      <t>집계</t>
    </r>
    <r>
      <rPr>
        <b/>
        <sz val="11"/>
        <color theme="1"/>
        <rFont val="Arial Black"/>
        <family val="2"/>
      </rPr>
      <t xml:space="preserve"> 20</t>
    </r>
    <r>
      <rPr>
        <b/>
        <sz val="11"/>
        <color theme="1"/>
        <rFont val="돋움"/>
        <family val="3"/>
        <charset val="129"/>
      </rPr>
      <t>주</t>
    </r>
    <phoneticPr fontId="2" type="noConversion"/>
  </si>
  <si>
    <t>집계 5주</t>
    <phoneticPr fontId="2" type="noConversion"/>
  </si>
  <si>
    <r>
      <rPr>
        <b/>
        <sz val="11"/>
        <color theme="1"/>
        <rFont val="돋움"/>
        <family val="3"/>
        <charset val="129"/>
      </rPr>
      <t>번호추출</t>
    </r>
    <r>
      <rPr>
        <b/>
        <sz val="11"/>
        <color theme="1"/>
        <rFont val="Arial Black"/>
        <family val="2"/>
      </rPr>
      <t>(2)</t>
    </r>
    <phoneticPr fontId="2" type="noConversion"/>
  </si>
  <si>
    <t>1가로</t>
    <phoneticPr fontId="2" type="noConversion"/>
  </si>
  <si>
    <t>8가로</t>
    <phoneticPr fontId="2" type="noConversion"/>
  </si>
  <si>
    <t>15가로</t>
    <phoneticPr fontId="2" type="noConversion"/>
  </si>
  <si>
    <t>22가로</t>
    <phoneticPr fontId="2" type="noConversion"/>
  </si>
  <si>
    <t>29가로</t>
    <phoneticPr fontId="2" type="noConversion"/>
  </si>
  <si>
    <t>36가로</t>
    <phoneticPr fontId="2" type="noConversion"/>
  </si>
  <si>
    <t>43가로</t>
    <phoneticPr fontId="2" type="noConversion"/>
  </si>
  <si>
    <t>1세로</t>
    <phoneticPr fontId="2" type="noConversion"/>
  </si>
  <si>
    <t>2세로</t>
    <phoneticPr fontId="2" type="noConversion"/>
  </si>
  <si>
    <t>3세로</t>
    <phoneticPr fontId="2" type="noConversion"/>
  </si>
  <si>
    <t>4세로</t>
    <phoneticPr fontId="2" type="noConversion"/>
  </si>
  <si>
    <t>5세로</t>
    <phoneticPr fontId="2" type="noConversion"/>
  </si>
  <si>
    <t>6세로</t>
    <phoneticPr fontId="2" type="noConversion"/>
  </si>
  <si>
    <t>7세로</t>
    <phoneticPr fontId="2" type="noConversion"/>
  </si>
  <si>
    <t>1세로</t>
    <phoneticPr fontId="2" type="noConversion"/>
  </si>
  <si>
    <t>4세로</t>
    <phoneticPr fontId="2" type="noConversion"/>
  </si>
  <si>
    <t>5세로</t>
    <phoneticPr fontId="2" type="noConversion"/>
  </si>
  <si>
    <t>6세로</t>
    <phoneticPr fontId="2" type="noConversion"/>
  </si>
  <si>
    <t>1회(6개월)</t>
    <phoneticPr fontId="2" type="noConversion"/>
  </si>
  <si>
    <t>2회(6개월)</t>
    <phoneticPr fontId="2" type="noConversion"/>
  </si>
  <si>
    <t>3회(6개월)</t>
    <phoneticPr fontId="2" type="noConversion"/>
  </si>
  <si>
    <t>4회(6개월)</t>
    <phoneticPr fontId="2" type="noConversion"/>
  </si>
  <si>
    <t>5회(6개월)</t>
    <phoneticPr fontId="2" type="noConversion"/>
  </si>
  <si>
    <t>6회(6개월)</t>
    <phoneticPr fontId="2" type="noConversion"/>
  </si>
  <si>
    <t>0회(6개월)</t>
    <phoneticPr fontId="2" type="noConversion"/>
  </si>
  <si>
    <t>7회이상(6개월)</t>
    <phoneticPr fontId="2" type="noConversion"/>
  </si>
  <si>
    <t>~</t>
    <phoneticPr fontId="2" type="noConversion"/>
  </si>
  <si>
    <t>20주 0회</t>
    <phoneticPr fontId="2" type="noConversion"/>
  </si>
  <si>
    <t>20주 1회</t>
    <phoneticPr fontId="2" type="noConversion"/>
  </si>
  <si>
    <t>20주 2회</t>
  </si>
  <si>
    <t>20주 3회</t>
  </si>
  <si>
    <t>20주 4회</t>
  </si>
  <si>
    <t>20주 5회</t>
  </si>
  <si>
    <t>20주 6회</t>
  </si>
  <si>
    <t>20주 7회이상</t>
    <phoneticPr fontId="2" type="noConversion"/>
  </si>
  <si>
    <t>5주 0회</t>
    <phoneticPr fontId="2" type="noConversion"/>
  </si>
  <si>
    <t>5주 1회</t>
    <phoneticPr fontId="2" type="noConversion"/>
  </si>
  <si>
    <t>5주 2회</t>
  </si>
  <si>
    <t>5주 3회</t>
  </si>
  <si>
    <t>~</t>
    <phoneticPr fontId="2" type="noConversion"/>
  </si>
  <si>
    <t>96.pattern</t>
    <phoneticPr fontId="2" type="noConversion"/>
  </si>
  <si>
    <t>97.pattern</t>
    <phoneticPr fontId="2" type="noConversion"/>
  </si>
  <si>
    <t>5주 4회</t>
  </si>
  <si>
    <t>~</t>
    <phoneticPr fontId="2" type="noConversion"/>
  </si>
  <si>
    <t>~</t>
    <phoneticPr fontId="2" type="noConversion"/>
  </si>
  <si>
    <t>집계2개(0~3)</t>
    <phoneticPr fontId="2" type="noConversion"/>
  </si>
  <si>
    <t>17w2</t>
    <phoneticPr fontId="2" type="noConversion"/>
  </si>
  <si>
    <t>17w3</t>
    <phoneticPr fontId="2" type="noConversion"/>
  </si>
  <si>
    <t>17w4</t>
    <phoneticPr fontId="2" type="noConversion"/>
  </si>
  <si>
    <t>17w5</t>
    <phoneticPr fontId="2" type="noConversion"/>
  </si>
  <si>
    <t>17w1</t>
    <phoneticPr fontId="2" type="noConversion"/>
  </si>
  <si>
    <t>17w6</t>
    <phoneticPr fontId="2" type="noConversion"/>
  </si>
  <si>
    <t>`</t>
    <phoneticPr fontId="2" type="noConversion"/>
  </si>
  <si>
    <t>12위</t>
    <phoneticPr fontId="2" type="noConversion"/>
  </si>
  <si>
    <t>34위</t>
    <phoneticPr fontId="2" type="noConversion"/>
  </si>
  <si>
    <t>56위</t>
    <phoneticPr fontId="2" type="noConversion"/>
  </si>
  <si>
    <t>78위</t>
    <phoneticPr fontId="2" type="noConversion"/>
  </si>
  <si>
    <t>90위</t>
    <phoneticPr fontId="2" type="noConversion"/>
  </si>
  <si>
    <t>~</t>
    <phoneticPr fontId="2" type="noConversion"/>
  </si>
  <si>
    <t>17w0</t>
    <phoneticPr fontId="2" type="noConversion"/>
  </si>
  <si>
    <t>9궁1</t>
    <phoneticPr fontId="2" type="noConversion"/>
  </si>
  <si>
    <t>9궁2</t>
    <phoneticPr fontId="2" type="noConversion"/>
  </si>
  <si>
    <t>9궁3</t>
    <phoneticPr fontId="2" type="noConversion"/>
  </si>
  <si>
    <t>9궁4</t>
    <phoneticPr fontId="2" type="noConversion"/>
  </si>
  <si>
    <t>9궁5</t>
    <phoneticPr fontId="2" type="noConversion"/>
  </si>
  <si>
    <t>9궁123</t>
    <phoneticPr fontId="2" type="noConversion"/>
  </si>
  <si>
    <t>~</t>
    <phoneticPr fontId="2" type="noConversion"/>
  </si>
  <si>
    <t>끝1</t>
    <phoneticPr fontId="2" type="noConversion"/>
  </si>
  <si>
    <t>끝2</t>
    <phoneticPr fontId="2" type="noConversion"/>
  </si>
  <si>
    <t>끝3</t>
    <phoneticPr fontId="2" type="noConversion"/>
  </si>
  <si>
    <t>끝4</t>
    <phoneticPr fontId="2" type="noConversion"/>
  </si>
  <si>
    <t>끝5</t>
    <phoneticPr fontId="2" type="noConversion"/>
  </si>
  <si>
    <t>끝12</t>
    <phoneticPr fontId="2" type="noConversion"/>
  </si>
  <si>
    <t>끝123</t>
    <phoneticPr fontId="2" type="noConversion"/>
  </si>
  <si>
    <t>합계</t>
    <phoneticPr fontId="2" type="noConversion"/>
  </si>
  <si>
    <t>12위-10분법</t>
    <phoneticPr fontId="2" type="noConversion"/>
  </si>
  <si>
    <t>끝1234</t>
    <phoneticPr fontId="2" type="noConversion"/>
  </si>
  <si>
    <t>90위 2개 탈락</t>
    <phoneticPr fontId="2" type="noConversion"/>
  </si>
  <si>
    <t>낙수2-13주2+3(3~6)</t>
    <phoneticPr fontId="2" type="noConversion"/>
  </si>
  <si>
    <t>9궁12</t>
    <phoneticPr fontId="2" type="noConversion"/>
  </si>
  <si>
    <t>9궁1234</t>
    <phoneticPr fontId="2" type="noConversion"/>
  </si>
  <si>
    <t>3.외곽수 2-5</t>
    <phoneticPr fontId="2" type="noConversion"/>
  </si>
  <si>
    <t>4.S패턴 1-4</t>
    <phoneticPr fontId="2" type="noConversion"/>
  </si>
  <si>
    <t>17w 1(0~3)</t>
    <phoneticPr fontId="2" type="noConversion"/>
  </si>
  <si>
    <t>17w2(0~3)</t>
    <phoneticPr fontId="2" type="noConversion"/>
  </si>
  <si>
    <t>17w4(0~2)</t>
    <phoneticPr fontId="2" type="noConversion"/>
  </si>
  <si>
    <t>17w5(0~1)</t>
    <phoneticPr fontId="2" type="noConversion"/>
  </si>
  <si>
    <t>17w6(0~1)</t>
    <phoneticPr fontId="2" type="noConversion"/>
  </si>
  <si>
    <t>20주 0회(0~1)</t>
    <phoneticPr fontId="2" type="noConversion"/>
  </si>
  <si>
    <t>20주 1회(0~2)</t>
    <phoneticPr fontId="2" type="noConversion"/>
  </si>
  <si>
    <t>20주 3회(0~3)</t>
    <phoneticPr fontId="2" type="noConversion"/>
  </si>
  <si>
    <t>20주 5회(0~2)</t>
    <phoneticPr fontId="2" type="noConversion"/>
  </si>
  <si>
    <t>20주 6회(0~1)</t>
    <phoneticPr fontId="2" type="noConversion"/>
  </si>
  <si>
    <t>20주 7회이상(0~1)</t>
    <phoneticPr fontId="2" type="noConversion"/>
  </si>
  <si>
    <t>5주 0회(0~2)</t>
    <phoneticPr fontId="2" type="noConversion"/>
  </si>
  <si>
    <t>5주 1회(1~3)</t>
    <phoneticPr fontId="2" type="noConversion"/>
  </si>
  <si>
    <t>5주 2회(0~3)</t>
    <phoneticPr fontId="2" type="noConversion"/>
  </si>
  <si>
    <t>5주 3회(0~2)</t>
    <phoneticPr fontId="2" type="noConversion"/>
  </si>
  <si>
    <t>9궁1(0~3)</t>
    <phoneticPr fontId="2" type="noConversion"/>
  </si>
  <si>
    <t>9궁3(0~2)</t>
    <phoneticPr fontId="2" type="noConversion"/>
  </si>
  <si>
    <t>9궁5(0~2)</t>
    <phoneticPr fontId="2" type="noConversion"/>
  </si>
  <si>
    <t>9궁123(2~6)</t>
    <phoneticPr fontId="2" type="noConversion"/>
  </si>
  <si>
    <t>끝2(0~3)</t>
    <phoneticPr fontId="2" type="noConversion"/>
  </si>
  <si>
    <t>끝3(0~3)</t>
    <phoneticPr fontId="2" type="noConversion"/>
  </si>
  <si>
    <t>9궁 1234(4~6)</t>
    <phoneticPr fontId="2" type="noConversion"/>
  </si>
  <si>
    <t>번호추출(2)5678910(3~6)</t>
    <phoneticPr fontId="2" type="noConversion"/>
  </si>
  <si>
    <t>1회(6개월)(0~1)</t>
    <phoneticPr fontId="2" type="noConversion"/>
  </si>
  <si>
    <t>2회(6개월)(0~2)</t>
    <phoneticPr fontId="2" type="noConversion"/>
  </si>
  <si>
    <t>3회(6개월)(0~2)</t>
    <phoneticPr fontId="2" type="noConversion"/>
  </si>
  <si>
    <t>4회(6개월)(0~3)</t>
    <phoneticPr fontId="2" type="noConversion"/>
  </si>
  <si>
    <t>7회이상(6개월)(0~2)</t>
    <phoneticPr fontId="2" type="noConversion"/>
  </si>
  <si>
    <t>집계1개(0~3)</t>
    <phoneticPr fontId="2" type="noConversion"/>
  </si>
  <si>
    <t>집게20주 23456(3~6)</t>
    <phoneticPr fontId="2" type="noConversion"/>
  </si>
  <si>
    <t>집계 5주 012(3~6)</t>
    <phoneticPr fontId="2" type="noConversion"/>
  </si>
  <si>
    <t>0회(6개월)(0~1)</t>
    <phoneticPr fontId="2" type="noConversion"/>
  </si>
  <si>
    <t>5회(6개월)(0~3)</t>
    <phoneticPr fontId="2" type="noConversion"/>
  </si>
  <si>
    <t>6회(6개월)(0~2)</t>
    <phoneticPr fontId="2" type="noConversion"/>
  </si>
  <si>
    <t>9궁2(0~3)</t>
    <phoneticPr fontId="2" type="noConversion"/>
  </si>
  <si>
    <t>9궁4(0~3)</t>
    <phoneticPr fontId="2" type="noConversion"/>
  </si>
  <si>
    <t>9궁12(1~5)</t>
    <phoneticPr fontId="2" type="noConversion"/>
  </si>
  <si>
    <t>끝1(0~3)</t>
    <phoneticPr fontId="2" type="noConversion"/>
  </si>
  <si>
    <t>끝4(0~3)</t>
    <phoneticPr fontId="2" type="noConversion"/>
  </si>
  <si>
    <t>끝5(0~2)</t>
    <phoneticPr fontId="2" type="noConversion"/>
  </si>
  <si>
    <t>끝12(1~5)</t>
    <phoneticPr fontId="2" type="noConversion"/>
  </si>
  <si>
    <t>끝123(2~6)</t>
    <phoneticPr fontId="2" type="noConversion"/>
  </si>
  <si>
    <t>끝1234(4~6)</t>
    <phoneticPr fontId="2" type="noConversion"/>
  </si>
  <si>
    <t>17w3(0~3)</t>
    <phoneticPr fontId="2" type="noConversion"/>
  </si>
  <si>
    <t>17w0(0~2)</t>
    <phoneticPr fontId="2" type="noConversion"/>
  </si>
  <si>
    <t>20주 2회(0~3)</t>
    <phoneticPr fontId="2" type="noConversion"/>
  </si>
  <si>
    <t>20주 4회(0~3)</t>
    <phoneticPr fontId="2" type="noConversion"/>
  </si>
  <si>
    <t>15주 낙수 1,2,3,4</t>
    <phoneticPr fontId="2" type="noConversion"/>
  </si>
  <si>
    <t>15주 낙수 1,2,3,4</t>
    <phoneticPr fontId="2" type="noConversion"/>
  </si>
  <si>
    <t>낙수2-5주1+2(1~5)</t>
    <phoneticPr fontId="2" type="noConversion"/>
  </si>
  <si>
    <t>낙수2-10주1+2(2~6)</t>
    <phoneticPr fontId="2" type="noConversion"/>
  </si>
  <si>
    <t>낙수2-10주2+3(0~4)</t>
    <phoneticPr fontId="2" type="noConversion"/>
  </si>
  <si>
    <t>낙수2-11주1+2(2~6)</t>
    <phoneticPr fontId="2" type="noConversion"/>
  </si>
  <si>
    <t>낙수2-11주2+3(2~5)</t>
    <phoneticPr fontId="2" type="noConversion"/>
  </si>
  <si>
    <t>낙수2-12주1+2(2~6)</t>
    <phoneticPr fontId="2" type="noConversion"/>
  </si>
  <si>
    <t>낙수2-12주2+3(1~5)</t>
    <phoneticPr fontId="2" type="noConversion"/>
  </si>
  <si>
    <t>낙수2-13주1+2(2~6)</t>
    <phoneticPr fontId="2" type="noConversion"/>
  </si>
  <si>
    <t>낙수2-14주1+2(1~6)</t>
    <phoneticPr fontId="2" type="noConversion"/>
  </si>
  <si>
    <t>낙수2-14주2+3(1~5)</t>
    <phoneticPr fontId="2" type="noConversion"/>
  </si>
  <si>
    <t>낙수2-15주1+2(1~6)</t>
    <phoneticPr fontId="2" type="noConversion"/>
  </si>
  <si>
    <t>낙수2-15주2+3(1~6)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</si>
</sst>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0_ "/>
    <numFmt numFmtId="177" formatCode="0.0%"/>
    <numFmt numFmtId="178" formatCode="0_);[Red]\(0\)"/>
  </numFmts>
  <fonts count="8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Arial Black"/>
      <family val="2"/>
    </font>
    <font>
      <b/>
      <sz val="14"/>
      <color theme="1"/>
      <name val="Arial Black"/>
      <family val="2"/>
    </font>
    <font>
      <b/>
      <sz val="10"/>
      <color theme="1"/>
      <name val="Arial Black"/>
      <family val="2"/>
    </font>
    <font>
      <sz val="14"/>
      <color theme="1"/>
      <name val="맑은 고딕"/>
      <family val="3"/>
      <charset val="129"/>
    </font>
    <font>
      <sz val="10"/>
      <color theme="1"/>
      <name val="Arial Black"/>
      <family val="2"/>
    </font>
    <font>
      <sz val="11"/>
      <color theme="1"/>
      <name val="돋움"/>
      <family val="3"/>
      <charset val="129"/>
    </font>
    <font>
      <sz val="9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10"/>
      <color theme="1"/>
      <name val="돋움"/>
      <family val="3"/>
      <charset val="129"/>
    </font>
    <font>
      <b/>
      <sz val="10"/>
      <color theme="1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4"/>
      <color theme="1"/>
      <name val="Arial Black"/>
      <family val="2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rgb="FFFFFF00"/>
      <name val="Arial Black"/>
      <family val="2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Arial Black"/>
      <family val="2"/>
    </font>
    <font>
      <b/>
      <sz val="11"/>
      <color theme="1"/>
      <name val="돋움"/>
      <family val="3"/>
      <charset val="129"/>
    </font>
    <font>
      <b/>
      <sz val="11"/>
      <color rgb="FFFFFF00"/>
      <name val="Arial Black"/>
      <family val="2"/>
    </font>
    <font>
      <b/>
      <sz val="11"/>
      <color rgb="FFFFFF00"/>
      <name val="돋움"/>
      <family val="3"/>
      <charset val="129"/>
    </font>
    <font>
      <sz val="12"/>
      <color theme="1"/>
      <name val="맑은 고딕"/>
      <family val="2"/>
      <charset val="129"/>
      <scheme val="minor"/>
    </font>
    <font>
      <sz val="11"/>
      <name val="ＭＳ Ｐゴシック"/>
      <family val="3"/>
      <charset val="128"/>
    </font>
    <font>
      <sz val="1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ajor"/>
    </font>
    <font>
      <sz val="11"/>
      <name val="맑은 고딕"/>
      <family val="3"/>
      <charset val="129"/>
      <scheme val="minor"/>
    </font>
    <font>
      <sz val="10"/>
      <name val="Arial Black"/>
      <family val="2"/>
    </font>
    <font>
      <b/>
      <sz val="11"/>
      <name val="Arial Black"/>
      <family val="2"/>
    </font>
    <font>
      <sz val="11"/>
      <name val="Arial Black"/>
      <family val="2"/>
    </font>
    <font>
      <b/>
      <sz val="11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ajor"/>
    </font>
    <font>
      <sz val="14"/>
      <color theme="1"/>
      <name val="돋움"/>
      <family val="3"/>
      <charset val="129"/>
    </font>
    <font>
      <sz val="14"/>
      <color theme="1"/>
      <name val="맑은 고딕"/>
      <family val="3"/>
      <charset val="129"/>
      <scheme val="major"/>
    </font>
    <font>
      <sz val="14"/>
      <color theme="1"/>
      <name val="맑은 고딕"/>
      <family val="3"/>
      <charset val="129"/>
      <scheme val="minor"/>
    </font>
    <font>
      <sz val="12"/>
      <color theme="1"/>
      <name val="Arial Black"/>
      <family val="2"/>
    </font>
    <font>
      <b/>
      <sz val="12"/>
      <color theme="1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20"/>
      <color theme="1"/>
      <name val="돋움"/>
      <family val="3"/>
      <charset val="129"/>
    </font>
    <font>
      <sz val="14"/>
      <color theme="1"/>
      <name val="맑은 고딕"/>
      <family val="2"/>
      <charset val="129"/>
      <scheme val="minor"/>
    </font>
    <font>
      <sz val="12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6"/>
      <color theme="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2"/>
      <color theme="1"/>
      <name val="돋움"/>
      <family val="3"/>
      <charset val="129"/>
    </font>
    <font>
      <b/>
      <sz val="14"/>
      <color theme="1"/>
      <name val="돋움"/>
      <family val="3"/>
      <charset val="129"/>
    </font>
    <font>
      <b/>
      <sz val="16"/>
      <color theme="1"/>
      <name val="돋움"/>
      <family val="3"/>
      <charset val="129"/>
    </font>
    <font>
      <b/>
      <sz val="12"/>
      <name val="돋움"/>
      <family val="3"/>
      <charset val="129"/>
    </font>
    <font>
      <b/>
      <sz val="12"/>
      <color theme="1"/>
      <name val="Arial Black"/>
      <family val="2"/>
    </font>
    <font>
      <sz val="11"/>
      <name val="맑은 고딕"/>
      <family val="3"/>
      <charset val="129"/>
      <scheme val="major"/>
    </font>
    <font>
      <sz val="11"/>
      <name val="돋움"/>
      <family val="3"/>
      <charset val="129"/>
    </font>
    <font>
      <sz val="16"/>
      <color rgb="FFFF0000"/>
      <name val="돋움"/>
      <family val="3"/>
      <charset val="129"/>
    </font>
    <font>
      <b/>
      <sz val="20"/>
      <color rgb="FFFF0000"/>
      <name val="돋움"/>
      <family val="3"/>
      <charset val="129"/>
    </font>
    <font>
      <sz val="11"/>
      <color theme="1"/>
      <name val="Arial Unicode MS"/>
      <family val="3"/>
      <charset val="129"/>
    </font>
    <font>
      <sz val="11"/>
      <color rgb="FFFF0000"/>
      <name val="Arial Black"/>
      <family val="2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6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</fonts>
  <fills count="62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B0F0"/>
        <bgColor indexed="64"/>
      </patternFill>
    </fill>
  </fills>
  <borders count="93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rgb="FFFF0000"/>
      </right>
      <top style="thin">
        <color indexed="64"/>
      </top>
      <bottom/>
      <diagonal/>
    </border>
    <border>
      <left style="medium">
        <color rgb="FFFF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medium">
        <color rgb="FF00B050"/>
      </left>
      <right style="thin">
        <color indexed="64"/>
      </right>
      <top style="medium">
        <color rgb="FF00B05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B050"/>
      </top>
      <bottom style="thin">
        <color indexed="64"/>
      </bottom>
      <diagonal/>
    </border>
    <border>
      <left style="thin">
        <color indexed="64"/>
      </left>
      <right style="medium">
        <color rgb="FF00B050"/>
      </right>
      <top style="medium">
        <color rgb="FF00B050"/>
      </top>
      <bottom style="thin">
        <color indexed="64"/>
      </bottom>
      <diagonal/>
    </border>
    <border>
      <left style="medium">
        <color rgb="FF00B05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0B050"/>
      </right>
      <top style="thin">
        <color indexed="64"/>
      </top>
      <bottom style="thin">
        <color indexed="64"/>
      </bottom>
      <diagonal/>
    </border>
    <border>
      <left style="medium">
        <color rgb="FF00B050"/>
      </left>
      <right style="thin">
        <color indexed="64"/>
      </right>
      <top style="thin">
        <color indexed="64"/>
      </top>
      <bottom style="medium">
        <color rgb="FF00B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00B050"/>
      </bottom>
      <diagonal/>
    </border>
    <border>
      <left style="thin">
        <color indexed="64"/>
      </left>
      <right style="medium">
        <color rgb="FF00B050"/>
      </right>
      <top style="thin">
        <color indexed="64"/>
      </top>
      <bottom style="medium">
        <color rgb="FF00B050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1449">
    <xf numFmtId="0" fontId="0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27" applyNumberFormat="0" applyFill="0" applyAlignment="0" applyProtection="0">
      <alignment vertical="center"/>
    </xf>
    <xf numFmtId="0" fontId="18" fillId="0" borderId="28" applyNumberFormat="0" applyFill="0" applyAlignment="0" applyProtection="0">
      <alignment vertical="center"/>
    </xf>
    <xf numFmtId="0" fontId="19" fillId="0" borderId="29" applyNumberFormat="0" applyFill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23" fillId="14" borderId="30" applyNumberFormat="0" applyAlignment="0" applyProtection="0">
      <alignment vertical="center"/>
    </xf>
    <xf numFmtId="0" fontId="24" fillId="15" borderId="31" applyNumberFormat="0" applyAlignment="0" applyProtection="0">
      <alignment vertical="center"/>
    </xf>
    <xf numFmtId="0" fontId="25" fillId="15" borderId="30" applyNumberFormat="0" applyAlignment="0" applyProtection="0">
      <alignment vertical="center"/>
    </xf>
    <xf numFmtId="0" fontId="26" fillId="0" borderId="32" applyNumberFormat="0" applyFill="0" applyAlignment="0" applyProtection="0">
      <alignment vertical="center"/>
    </xf>
    <xf numFmtId="0" fontId="27" fillId="16" borderId="33" applyNumberFormat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14" fillId="17" borderId="34" applyNumberFormat="0" applyFont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0" borderId="35" applyNumberFormat="0" applyFill="0" applyAlignment="0" applyProtection="0">
      <alignment vertical="center"/>
    </xf>
    <xf numFmtId="0" fontId="31" fillId="18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2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6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0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4" fillId="36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14" fillId="39" borderId="0" applyNumberFormat="0" applyBorder="0" applyAlignment="0" applyProtection="0">
      <alignment vertical="center"/>
    </xf>
    <xf numFmtId="0" fontId="14" fillId="40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9" fillId="0" borderId="0"/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7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</cellStyleXfs>
  <cellXfs count="821">
    <xf numFmtId="0" fontId="0" fillId="0" borderId="0" xfId="0">
      <alignment vertical="center"/>
    </xf>
    <xf numFmtId="0" fontId="3" fillId="0" borderId="0" xfId="0" applyFont="1">
      <alignment vertical="center"/>
    </xf>
    <xf numFmtId="176" fontId="3" fillId="0" borderId="0" xfId="0" applyNumberFormat="1" applyFont="1">
      <alignment vertical="center"/>
    </xf>
    <xf numFmtId="0" fontId="7" fillId="0" borderId="0" xfId="0" quotePrefix="1" applyFont="1">
      <alignment vertical="center"/>
    </xf>
    <xf numFmtId="0" fontId="4" fillId="0" borderId="0" xfId="0" applyFont="1">
      <alignment vertical="center"/>
    </xf>
    <xf numFmtId="0" fontId="7" fillId="0" borderId="13" xfId="0" applyFont="1" applyBorder="1">
      <alignment vertical="center"/>
    </xf>
    <xf numFmtId="0" fontId="7" fillId="0" borderId="2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176" fontId="7" fillId="0" borderId="4" xfId="0" applyNumberFormat="1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0" xfId="0" applyFont="1">
      <alignment vertical="center"/>
    </xf>
    <xf numFmtId="0" fontId="7" fillId="2" borderId="2" xfId="0" applyFont="1" applyFill="1" applyBorder="1">
      <alignment vertical="center"/>
    </xf>
    <xf numFmtId="0" fontId="7" fillId="0" borderId="15" xfId="0" applyFont="1" applyBorder="1" applyAlignment="1">
      <alignment horizontal="center" vertical="center"/>
    </xf>
    <xf numFmtId="14" fontId="3" fillId="0" borderId="0" xfId="0" applyNumberFormat="1" applyFont="1">
      <alignment vertical="center"/>
    </xf>
    <xf numFmtId="176" fontId="7" fillId="0" borderId="17" xfId="0" applyNumberFormat="1" applyFont="1" applyBorder="1" applyAlignment="1">
      <alignment horizontal="center" vertical="center"/>
    </xf>
    <xf numFmtId="176" fontId="7" fillId="0" borderId="18" xfId="0" applyNumberFormat="1" applyFont="1" applyBorder="1" applyAlignment="1">
      <alignment horizontal="center" vertical="center"/>
    </xf>
    <xf numFmtId="0" fontId="3" fillId="0" borderId="14" xfId="0" applyFont="1" applyBorder="1">
      <alignment vertical="center"/>
    </xf>
    <xf numFmtId="14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0" xfId="0" applyFont="1">
      <alignment vertical="center"/>
    </xf>
    <xf numFmtId="176" fontId="3" fillId="0" borderId="0" xfId="0" applyNumberFormat="1" applyFont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13" fillId="0" borderId="0" xfId="0" applyFont="1" applyAlignment="1">
      <alignment vertical="center" shrinkToFit="1"/>
    </xf>
    <xf numFmtId="0" fontId="33" fillId="0" borderId="0" xfId="0" applyFont="1" applyAlignment="1">
      <alignment horizontal="center" vertical="center" shrinkToFit="1"/>
    </xf>
    <xf numFmtId="0" fontId="33" fillId="0" borderId="0" xfId="0" applyFont="1" applyAlignment="1">
      <alignment vertical="center" shrinkToFit="1"/>
    </xf>
    <xf numFmtId="0" fontId="3" fillId="7" borderId="14" xfId="0" applyFont="1" applyFill="1" applyBorder="1" applyAlignment="1">
      <alignment horizontal="center" vertical="center"/>
    </xf>
    <xf numFmtId="0" fontId="8" fillId="4" borderId="14" xfId="0" applyFont="1" applyFill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8" fillId="0" borderId="0" xfId="0" applyFont="1">
      <alignment vertical="center"/>
    </xf>
    <xf numFmtId="0" fontId="3" fillId="0" borderId="40" xfId="0" applyFont="1" applyBorder="1" applyAlignment="1">
      <alignment horizontal="center" vertical="center"/>
    </xf>
    <xf numFmtId="0" fontId="8" fillId="0" borderId="38" xfId="0" applyFont="1" applyBorder="1" applyAlignment="1">
      <alignment horizontal="center" vertical="center"/>
    </xf>
    <xf numFmtId="0" fontId="3" fillId="0" borderId="38" xfId="0" applyFont="1" applyBorder="1" applyAlignment="1">
      <alignment horizontal="center" vertical="center"/>
    </xf>
    <xf numFmtId="0" fontId="3" fillId="0" borderId="38" xfId="0" applyFont="1" applyBorder="1">
      <alignment vertical="center"/>
    </xf>
    <xf numFmtId="0" fontId="3" fillId="5" borderId="14" xfId="0" applyFont="1" applyFill="1" applyBorder="1" applyAlignment="1">
      <alignment horizontal="center" vertical="center" shrinkToFit="1"/>
    </xf>
    <xf numFmtId="0" fontId="3" fillId="5" borderId="14" xfId="0" applyFont="1" applyFill="1" applyBorder="1">
      <alignment vertical="center"/>
    </xf>
    <xf numFmtId="0" fontId="5" fillId="0" borderId="20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 shrinkToFit="1"/>
    </xf>
    <xf numFmtId="0" fontId="9" fillId="0" borderId="0" xfId="0" applyFont="1" applyAlignment="1">
      <alignment horizontal="center" vertical="center" shrinkToFit="1"/>
    </xf>
    <xf numFmtId="0" fontId="9" fillId="4" borderId="0" xfId="0" applyFont="1" applyFill="1" applyAlignment="1">
      <alignment horizontal="center" vertical="center" shrinkToFit="1"/>
    </xf>
    <xf numFmtId="0" fontId="38" fillId="0" borderId="0" xfId="0" applyFont="1">
      <alignment vertical="center"/>
    </xf>
    <xf numFmtId="0" fontId="42" fillId="0" borderId="0" xfId="0" applyFont="1">
      <alignment vertical="center"/>
    </xf>
    <xf numFmtId="0" fontId="40" fillId="0" borderId="0" xfId="0" applyFont="1">
      <alignment vertical="center"/>
    </xf>
    <xf numFmtId="0" fontId="42" fillId="0" borderId="0" xfId="0" applyFont="1" applyAlignment="1">
      <alignment horizontal="center" vertical="center" shrinkToFit="1"/>
    </xf>
    <xf numFmtId="0" fontId="3" fillId="4" borderId="14" xfId="0" applyFont="1" applyFill="1" applyBorder="1" applyAlignment="1">
      <alignment horizontal="center" vertical="center"/>
    </xf>
    <xf numFmtId="178" fontId="44" fillId="0" borderId="0" xfId="0" applyNumberFormat="1" applyFont="1" applyAlignment="1">
      <alignment horizontal="center" vertical="center" shrinkToFit="1"/>
    </xf>
    <xf numFmtId="0" fontId="9" fillId="0" borderId="0" xfId="0" applyFont="1" applyAlignment="1">
      <alignment horizontal="center" vertical="center"/>
    </xf>
    <xf numFmtId="0" fontId="8" fillId="0" borderId="21" xfId="0" applyFont="1" applyBorder="1">
      <alignment vertical="center"/>
    </xf>
    <xf numFmtId="0" fontId="8" fillId="0" borderId="22" xfId="0" applyFont="1" applyBorder="1">
      <alignment vertical="center"/>
    </xf>
    <xf numFmtId="0" fontId="8" fillId="0" borderId="23" xfId="0" applyFont="1" applyBorder="1">
      <alignment vertical="center"/>
    </xf>
    <xf numFmtId="0" fontId="40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 shrinkToFit="1"/>
    </xf>
    <xf numFmtId="0" fontId="34" fillId="4" borderId="14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 shrinkToFit="1"/>
    </xf>
    <xf numFmtId="0" fontId="3" fillId="0" borderId="26" xfId="0" applyFont="1" applyBorder="1">
      <alignment vertical="center"/>
    </xf>
    <xf numFmtId="0" fontId="34" fillId="46" borderId="14" xfId="0" applyFont="1" applyFill="1" applyBorder="1" applyAlignment="1">
      <alignment horizontal="center" vertical="center" shrinkToFit="1"/>
    </xf>
    <xf numFmtId="0" fontId="34" fillId="52" borderId="14" xfId="0" applyFont="1" applyFill="1" applyBorder="1" applyAlignment="1">
      <alignment horizontal="center" vertical="center" shrinkToFit="1"/>
    </xf>
    <xf numFmtId="0" fontId="34" fillId="52" borderId="14" xfId="0" applyFont="1" applyFill="1" applyBorder="1">
      <alignment vertical="center"/>
    </xf>
    <xf numFmtId="0" fontId="3" fillId="53" borderId="0" xfId="0" applyFont="1" applyFill="1">
      <alignment vertical="center"/>
    </xf>
    <xf numFmtId="0" fontId="34" fillId="53" borderId="14" xfId="0" quotePrefix="1" applyFont="1" applyFill="1" applyBorder="1" applyAlignment="1">
      <alignment horizontal="center" vertical="center" shrinkToFit="1"/>
    </xf>
    <xf numFmtId="0" fontId="34" fillId="44" borderId="14" xfId="0" applyFont="1" applyFill="1" applyBorder="1" applyAlignment="1">
      <alignment horizontal="center" vertical="center" shrinkToFit="1"/>
    </xf>
    <xf numFmtId="0" fontId="34" fillId="44" borderId="14" xfId="0" applyFont="1" applyFill="1" applyBorder="1">
      <alignment vertical="center"/>
    </xf>
    <xf numFmtId="0" fontId="34" fillId="2" borderId="14" xfId="0" applyFont="1" applyFill="1" applyBorder="1" applyAlignment="1">
      <alignment horizontal="center" vertical="center" shrinkToFit="1"/>
    </xf>
    <xf numFmtId="0" fontId="34" fillId="48" borderId="14" xfId="0" applyFont="1" applyFill="1" applyBorder="1">
      <alignment vertical="center"/>
    </xf>
    <xf numFmtId="0" fontId="3" fillId="54" borderId="0" xfId="0" applyFont="1" applyFill="1">
      <alignment vertical="center"/>
    </xf>
    <xf numFmtId="0" fontId="3" fillId="55" borderId="0" xfId="0" applyFont="1" applyFill="1">
      <alignment vertical="center"/>
    </xf>
    <xf numFmtId="0" fontId="34" fillId="52" borderId="14" xfId="0" applyFont="1" applyFill="1" applyBorder="1" applyAlignment="1">
      <alignment horizontal="center" vertical="center"/>
    </xf>
    <xf numFmtId="0" fontId="3" fillId="44" borderId="14" xfId="0" applyFont="1" applyFill="1" applyBorder="1" applyAlignment="1">
      <alignment horizontal="center" vertical="center"/>
    </xf>
    <xf numFmtId="0" fontId="3" fillId="7" borderId="14" xfId="0" applyFont="1" applyFill="1" applyBorder="1" applyAlignment="1">
      <alignment horizontal="center" vertical="center" shrinkToFit="1"/>
    </xf>
    <xf numFmtId="0" fontId="3" fillId="2" borderId="14" xfId="0" applyFont="1" applyFill="1" applyBorder="1" applyAlignment="1">
      <alignment horizontal="center" vertical="center"/>
    </xf>
    <xf numFmtId="0" fontId="3" fillId="53" borderId="14" xfId="0" applyFont="1" applyFill="1" applyBorder="1" applyAlignment="1">
      <alignment horizontal="center" vertical="center"/>
    </xf>
    <xf numFmtId="0" fontId="3" fillId="53" borderId="14" xfId="0" applyFont="1" applyFill="1" applyBorder="1">
      <alignment vertical="center"/>
    </xf>
    <xf numFmtId="0" fontId="3" fillId="52" borderId="14" xfId="0" applyFont="1" applyFill="1" applyBorder="1" applyAlignment="1">
      <alignment horizontal="center" vertical="center"/>
    </xf>
    <xf numFmtId="0" fontId="3" fillId="52" borderId="14" xfId="0" applyFont="1" applyFill="1" applyBorder="1">
      <alignment vertical="center"/>
    </xf>
    <xf numFmtId="0" fontId="3" fillId="3" borderId="14" xfId="0" applyFont="1" applyFill="1" applyBorder="1" applyAlignment="1">
      <alignment horizontal="center" vertical="center"/>
    </xf>
    <xf numFmtId="0" fontId="3" fillId="55" borderId="14" xfId="0" applyFont="1" applyFill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4" borderId="46" xfId="0" applyFont="1" applyFill="1" applyBorder="1" applyAlignment="1">
      <alignment horizontal="center" vertical="center"/>
    </xf>
    <xf numFmtId="0" fontId="5" fillId="5" borderId="41" xfId="0" applyFont="1" applyFill="1" applyBorder="1" applyAlignment="1">
      <alignment horizontal="center" vertical="center"/>
    </xf>
    <xf numFmtId="0" fontId="5" fillId="10" borderId="41" xfId="0" applyFont="1" applyFill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49" fillId="0" borderId="0" xfId="0" applyFont="1" applyAlignment="1">
      <alignment horizontal="center" vertical="center" shrinkToFit="1"/>
    </xf>
    <xf numFmtId="178" fontId="50" fillId="0" borderId="0" xfId="0" applyNumberFormat="1" applyFont="1" applyAlignment="1">
      <alignment horizontal="center" vertical="center" shrinkToFit="1"/>
    </xf>
    <xf numFmtId="0" fontId="43" fillId="0" borderId="0" xfId="0" applyFont="1" applyAlignment="1">
      <alignment horizontal="center" vertical="center"/>
    </xf>
    <xf numFmtId="0" fontId="34" fillId="58" borderId="14" xfId="0" applyFont="1" applyFill="1" applyBorder="1" applyAlignment="1">
      <alignment horizontal="center" vertical="center" shrinkToFit="1"/>
    </xf>
    <xf numFmtId="0" fontId="34" fillId="5" borderId="23" xfId="0" applyFont="1" applyFill="1" applyBorder="1" applyAlignment="1">
      <alignment horizontal="center" vertical="center"/>
    </xf>
    <xf numFmtId="0" fontId="3" fillId="48" borderId="14" xfId="0" applyFont="1" applyFill="1" applyBorder="1">
      <alignment vertical="center"/>
    </xf>
    <xf numFmtId="0" fontId="4" fillId="0" borderId="14" xfId="0" applyFont="1" applyBorder="1">
      <alignment vertical="center"/>
    </xf>
    <xf numFmtId="0" fontId="34" fillId="54" borderId="14" xfId="0" applyFont="1" applyFill="1" applyBorder="1" applyAlignment="1">
      <alignment horizontal="center" vertical="center" shrinkToFit="1"/>
    </xf>
    <xf numFmtId="0" fontId="34" fillId="57" borderId="14" xfId="0" applyFont="1" applyFill="1" applyBorder="1" applyAlignment="1">
      <alignment horizontal="center" vertical="center" shrinkToFit="1"/>
    </xf>
    <xf numFmtId="0" fontId="34" fillId="56" borderId="14" xfId="0" applyFont="1" applyFill="1" applyBorder="1" applyAlignment="1">
      <alignment horizontal="center" vertical="center" shrinkToFit="1"/>
    </xf>
    <xf numFmtId="0" fontId="34" fillId="53" borderId="14" xfId="0" applyFont="1" applyFill="1" applyBorder="1" applyAlignment="1">
      <alignment horizontal="center" vertical="center" shrinkToFit="1"/>
    </xf>
    <xf numFmtId="0" fontId="48" fillId="0" borderId="14" xfId="0" applyFont="1" applyBorder="1">
      <alignment vertical="center"/>
    </xf>
    <xf numFmtId="0" fontId="34" fillId="49" borderId="14" xfId="0" applyFont="1" applyFill="1" applyBorder="1" applyAlignment="1">
      <alignment horizontal="center" vertical="center" shrinkToFit="1"/>
    </xf>
    <xf numFmtId="0" fontId="34" fillId="45" borderId="14" xfId="0" applyFont="1" applyFill="1" applyBorder="1" applyAlignment="1">
      <alignment horizontal="center" vertical="center" shrinkToFit="1"/>
    </xf>
    <xf numFmtId="0" fontId="34" fillId="48" borderId="14" xfId="0" applyFont="1" applyFill="1" applyBorder="1" applyAlignment="1">
      <alignment horizontal="center" vertical="center" shrinkToFit="1"/>
    </xf>
    <xf numFmtId="0" fontId="3" fillId="48" borderId="14" xfId="0" applyFont="1" applyFill="1" applyBorder="1" applyAlignment="1">
      <alignment horizontal="center" vertical="center"/>
    </xf>
    <xf numFmtId="0" fontId="34" fillId="3" borderId="14" xfId="0" applyFont="1" applyFill="1" applyBorder="1" applyAlignment="1">
      <alignment horizontal="center" vertical="center" shrinkToFit="1"/>
    </xf>
    <xf numFmtId="0" fontId="34" fillId="55" borderId="14" xfId="0" applyFont="1" applyFill="1" applyBorder="1" applyAlignment="1">
      <alignment horizontal="center" vertical="center" shrinkToFit="1"/>
    </xf>
    <xf numFmtId="0" fontId="3" fillId="4" borderId="14" xfId="0" applyFont="1" applyFill="1" applyBorder="1" applyAlignment="1">
      <alignment horizontal="center" vertical="center" shrinkToFit="1"/>
    </xf>
    <xf numFmtId="0" fontId="3" fillId="9" borderId="14" xfId="0" applyFont="1" applyFill="1" applyBorder="1" applyAlignment="1">
      <alignment horizontal="center" vertical="center" shrinkToFit="1"/>
    </xf>
    <xf numFmtId="0" fontId="51" fillId="0" borderId="0" xfId="0" applyFont="1">
      <alignment vertical="center"/>
    </xf>
    <xf numFmtId="0" fontId="53" fillId="0" borderId="0" xfId="0" applyFont="1" applyAlignment="1">
      <alignment horizontal="center" vertical="center"/>
    </xf>
    <xf numFmtId="0" fontId="53" fillId="0" borderId="0" xfId="0" applyFont="1" applyAlignment="1">
      <alignment horizontal="center" vertical="center" shrinkToFit="1"/>
    </xf>
    <xf numFmtId="178" fontId="52" fillId="0" borderId="0" xfId="0" applyNumberFormat="1" applyFont="1" applyAlignment="1">
      <alignment horizontal="center" vertical="center" shrinkToFit="1"/>
    </xf>
    <xf numFmtId="0" fontId="55" fillId="0" borderId="0" xfId="0" applyFont="1" applyAlignment="1">
      <alignment horizontal="center" vertical="center" shrinkToFit="1"/>
    </xf>
    <xf numFmtId="0" fontId="43" fillId="0" borderId="0" xfId="0" applyFont="1">
      <alignment vertical="center"/>
    </xf>
    <xf numFmtId="0" fontId="43" fillId="0" borderId="0" xfId="0" applyFont="1" applyAlignment="1">
      <alignment horizontal="center" vertical="center" shrinkToFit="1"/>
    </xf>
    <xf numFmtId="0" fontId="3" fillId="7" borderId="14" xfId="0" applyFont="1" applyFill="1" applyBorder="1">
      <alignment vertical="center"/>
    </xf>
    <xf numFmtId="0" fontId="8" fillId="0" borderId="21" xfId="0" applyFont="1" applyBorder="1" applyAlignment="1">
      <alignment vertical="center" shrinkToFit="1"/>
    </xf>
    <xf numFmtId="0" fontId="3" fillId="47" borderId="14" xfId="0" applyFont="1" applyFill="1" applyBorder="1" applyAlignment="1">
      <alignment horizontal="center" vertical="center"/>
    </xf>
    <xf numFmtId="0" fontId="3" fillId="46" borderId="14" xfId="0" applyFont="1" applyFill="1" applyBorder="1" applyAlignment="1">
      <alignment horizontal="center" vertical="center"/>
    </xf>
    <xf numFmtId="0" fontId="3" fillId="45" borderId="14" xfId="0" applyFont="1" applyFill="1" applyBorder="1" applyAlignment="1">
      <alignment horizontal="center" vertical="center"/>
    </xf>
    <xf numFmtId="0" fontId="34" fillId="44" borderId="0" xfId="0" applyFont="1" applyFill="1">
      <alignment vertical="center"/>
    </xf>
    <xf numFmtId="0" fontId="12" fillId="0" borderId="22" xfId="0" quotePrefix="1" applyFont="1" applyBorder="1" applyAlignment="1">
      <alignment vertical="center" shrinkToFit="1"/>
    </xf>
    <xf numFmtId="0" fontId="38" fillId="0" borderId="0" xfId="0" applyFont="1" applyAlignment="1">
      <alignment horizontal="center" vertical="center"/>
    </xf>
    <xf numFmtId="0" fontId="0" fillId="0" borderId="0" xfId="0" quotePrefix="1">
      <alignment vertical="center"/>
    </xf>
    <xf numFmtId="0" fontId="43" fillId="0" borderId="0" xfId="0" applyFont="1" applyAlignment="1">
      <alignment vertical="center" shrinkToFit="1"/>
    </xf>
    <xf numFmtId="0" fontId="0" fillId="5" borderId="0" xfId="0" quotePrefix="1" applyFill="1">
      <alignment vertical="center"/>
    </xf>
    <xf numFmtId="0" fontId="45" fillId="0" borderId="0" xfId="0" applyFont="1">
      <alignment vertical="center"/>
    </xf>
    <xf numFmtId="0" fontId="3" fillId="46" borderId="23" xfId="0" applyFont="1" applyFill="1" applyBorder="1" applyAlignment="1">
      <alignment horizontal="center" vertical="center"/>
    </xf>
    <xf numFmtId="0" fontId="12" fillId="7" borderId="14" xfId="0" quotePrefix="1" applyFont="1" applyFill="1" applyBorder="1" applyAlignment="1">
      <alignment vertical="center" shrinkToFit="1"/>
    </xf>
    <xf numFmtId="0" fontId="58" fillId="0" borderId="0" xfId="0" applyFont="1" applyAlignment="1">
      <alignment horizontal="center" vertical="center" shrinkToFit="1"/>
    </xf>
    <xf numFmtId="0" fontId="4" fillId="0" borderId="36" xfId="0" applyFont="1" applyBorder="1">
      <alignment vertical="center"/>
    </xf>
    <xf numFmtId="0" fontId="12" fillId="52" borderId="14" xfId="0" applyFont="1" applyFill="1" applyBorder="1" applyAlignment="1">
      <alignment vertical="center" shrinkToFit="1"/>
    </xf>
    <xf numFmtId="0" fontId="35" fillId="48" borderId="36" xfId="0" applyFont="1" applyFill="1" applyBorder="1" applyAlignment="1">
      <alignment horizontal="left" vertical="center" shrinkToFit="1"/>
    </xf>
    <xf numFmtId="0" fontId="8" fillId="0" borderId="22" xfId="0" quotePrefix="1" applyFont="1" applyBorder="1">
      <alignment vertical="center"/>
    </xf>
    <xf numFmtId="0" fontId="54" fillId="48" borderId="14" xfId="0" applyFont="1" applyFill="1" applyBorder="1">
      <alignment vertical="center"/>
    </xf>
    <xf numFmtId="0" fontId="12" fillId="5" borderId="22" xfId="0" applyFont="1" applyFill="1" applyBorder="1" applyAlignment="1">
      <alignment vertical="center" shrinkToFit="1"/>
    </xf>
    <xf numFmtId="0" fontId="56" fillId="0" borderId="0" xfId="0" applyFont="1">
      <alignment vertical="center"/>
    </xf>
    <xf numFmtId="0" fontId="56" fillId="0" borderId="0" xfId="0" applyFont="1" applyAlignment="1">
      <alignment horizontal="center" vertical="center" shrinkToFit="1"/>
    </xf>
    <xf numFmtId="178" fontId="56" fillId="0" borderId="0" xfId="0" applyNumberFormat="1" applyFont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59" fillId="0" borderId="0" xfId="0" applyFont="1" applyAlignment="1">
      <alignment horizontal="center" vertical="center" shrinkToFit="1"/>
    </xf>
    <xf numFmtId="178" fontId="59" fillId="0" borderId="0" xfId="0" applyNumberFormat="1" applyFont="1" applyAlignment="1">
      <alignment horizontal="center" vertical="center" shrinkToFit="1"/>
    </xf>
    <xf numFmtId="0" fontId="56" fillId="0" borderId="0" xfId="0" applyFont="1" applyAlignment="1">
      <alignment vertical="center" shrinkToFit="1"/>
    </xf>
    <xf numFmtId="178" fontId="56" fillId="0" borderId="0" xfId="0" applyNumberFormat="1" applyFont="1" applyAlignment="1">
      <alignment horizontal="center" vertical="center" shrinkToFit="1"/>
    </xf>
    <xf numFmtId="0" fontId="12" fillId="52" borderId="3" xfId="0" applyFont="1" applyFill="1" applyBorder="1" applyAlignment="1">
      <alignment vertical="center" shrinkToFit="1"/>
    </xf>
    <xf numFmtId="0" fontId="12" fillId="54" borderId="14" xfId="0" applyFont="1" applyFill="1" applyBorder="1" applyAlignment="1">
      <alignment vertical="center" shrinkToFit="1"/>
    </xf>
    <xf numFmtId="0" fontId="12" fillId="51" borderId="14" xfId="0" applyFont="1" applyFill="1" applyBorder="1" applyAlignment="1">
      <alignment vertical="center" shrinkToFit="1"/>
    </xf>
    <xf numFmtId="0" fontId="12" fillId="51" borderId="3" xfId="0" applyFont="1" applyFill="1" applyBorder="1" applyAlignment="1">
      <alignment vertical="center" shrinkToFit="1"/>
    </xf>
    <xf numFmtId="0" fontId="10" fillId="0" borderId="0" xfId="0" applyFont="1" applyAlignment="1">
      <alignment horizontal="center" vertical="center" shrinkToFit="1"/>
    </xf>
    <xf numFmtId="0" fontId="3" fillId="53" borderId="23" xfId="0" applyFont="1" applyFill="1" applyBorder="1" applyAlignment="1">
      <alignment horizontal="center" vertical="center"/>
    </xf>
    <xf numFmtId="0" fontId="12" fillId="48" borderId="14" xfId="0" applyFont="1" applyFill="1" applyBorder="1" applyAlignment="1">
      <alignment vertical="center" shrinkToFit="1"/>
    </xf>
    <xf numFmtId="0" fontId="0" fillId="0" borderId="43" xfId="0" applyBorder="1" applyAlignment="1">
      <alignment horizontal="center" vertical="center"/>
    </xf>
    <xf numFmtId="0" fontId="12" fillId="53" borderId="14" xfId="0" applyFont="1" applyFill="1" applyBorder="1" applyAlignment="1">
      <alignment vertical="center" shrinkToFit="1"/>
    </xf>
    <xf numFmtId="0" fontId="7" fillId="5" borderId="13" xfId="0" applyFont="1" applyFill="1" applyBorder="1">
      <alignment vertical="center"/>
    </xf>
    <xf numFmtId="0" fontId="45" fillId="0" borderId="0" xfId="0" applyFont="1" applyAlignment="1">
      <alignment horizontal="center" vertical="center"/>
    </xf>
    <xf numFmtId="0" fontId="8" fillId="0" borderId="14" xfId="0" applyFont="1" applyBorder="1">
      <alignment vertical="center"/>
    </xf>
    <xf numFmtId="0" fontId="42" fillId="0" borderId="14" xfId="0" applyFont="1" applyBorder="1">
      <alignment vertical="center"/>
    </xf>
    <xf numFmtId="0" fontId="35" fillId="54" borderId="36" xfId="0" applyFont="1" applyFill="1" applyBorder="1" applyAlignment="1">
      <alignment horizontal="left" vertical="center" shrinkToFit="1"/>
    </xf>
    <xf numFmtId="0" fontId="3" fillId="54" borderId="14" xfId="0" applyFont="1" applyFill="1" applyBorder="1">
      <alignment vertical="center"/>
    </xf>
    <xf numFmtId="0" fontId="3" fillId="54" borderId="14" xfId="0" applyFont="1" applyFill="1" applyBorder="1" applyAlignment="1">
      <alignment horizontal="center" vertical="center"/>
    </xf>
    <xf numFmtId="0" fontId="34" fillId="54" borderId="14" xfId="0" applyFont="1" applyFill="1" applyBorder="1">
      <alignment vertical="center"/>
    </xf>
    <xf numFmtId="0" fontId="34" fillId="54" borderId="14" xfId="0" applyFont="1" applyFill="1" applyBorder="1" applyAlignment="1">
      <alignment horizontal="center" vertical="center"/>
    </xf>
    <xf numFmtId="0" fontId="47" fillId="54" borderId="14" xfId="0" applyFont="1" applyFill="1" applyBorder="1" applyAlignment="1">
      <alignment horizontal="center" vertical="center"/>
    </xf>
    <xf numFmtId="0" fontId="3" fillId="7" borderId="0" xfId="0" applyFont="1" applyFill="1">
      <alignment vertical="center"/>
    </xf>
    <xf numFmtId="0" fontId="34" fillId="7" borderId="0" xfId="0" applyFont="1" applyFill="1">
      <alignment vertical="center"/>
    </xf>
    <xf numFmtId="0" fontId="34" fillId="7" borderId="14" xfId="0" applyFont="1" applyFill="1" applyBorder="1">
      <alignment vertical="center"/>
    </xf>
    <xf numFmtId="0" fontId="34" fillId="7" borderId="14" xfId="0" applyFont="1" applyFill="1" applyBorder="1" applyAlignment="1">
      <alignment horizontal="center" vertical="center"/>
    </xf>
    <xf numFmtId="0" fontId="3" fillId="48" borderId="23" xfId="0" applyFont="1" applyFill="1" applyBorder="1" applyAlignment="1">
      <alignment horizontal="center" vertical="center"/>
    </xf>
    <xf numFmtId="0" fontId="34" fillId="44" borderId="21" xfId="0" applyFont="1" applyFill="1" applyBorder="1">
      <alignment vertical="center"/>
    </xf>
    <xf numFmtId="0" fontId="3" fillId="52" borderId="23" xfId="0" applyFont="1" applyFill="1" applyBorder="1" applyAlignment="1">
      <alignment horizontal="center" vertical="center"/>
    </xf>
    <xf numFmtId="0" fontId="3" fillId="44" borderId="23" xfId="0" applyFont="1" applyFill="1" applyBorder="1" applyAlignment="1">
      <alignment horizontal="center" vertical="center"/>
    </xf>
    <xf numFmtId="0" fontId="54" fillId="52" borderId="14" xfId="0" applyFont="1" applyFill="1" applyBorder="1">
      <alignment vertical="center"/>
    </xf>
    <xf numFmtId="0" fontId="12" fillId="53" borderId="22" xfId="0" applyFont="1" applyFill="1" applyBorder="1" applyAlignment="1">
      <alignment vertical="center" shrinkToFit="1"/>
    </xf>
    <xf numFmtId="0" fontId="12" fillId="44" borderId="14" xfId="0" applyFont="1" applyFill="1" applyBorder="1" applyAlignment="1">
      <alignment vertical="center" shrinkToFit="1"/>
    </xf>
    <xf numFmtId="0" fontId="35" fillId="53" borderId="14" xfId="0" applyFont="1" applyFill="1" applyBorder="1" applyAlignment="1">
      <alignment vertical="center" shrinkToFit="1"/>
    </xf>
    <xf numFmtId="0" fontId="66" fillId="45" borderId="22" xfId="0" quotePrefix="1" applyFont="1" applyFill="1" applyBorder="1" applyAlignment="1">
      <alignment vertical="center" shrinkToFit="1"/>
    </xf>
    <xf numFmtId="0" fontId="67" fillId="45" borderId="22" xfId="0" quotePrefix="1" applyFont="1" applyFill="1" applyBorder="1" applyAlignment="1">
      <alignment vertical="center" shrinkToFit="1"/>
    </xf>
    <xf numFmtId="0" fontId="66" fillId="48" borderId="22" xfId="0" quotePrefix="1" applyFont="1" applyFill="1" applyBorder="1" applyAlignment="1">
      <alignment vertical="center" shrinkToFit="1"/>
    </xf>
    <xf numFmtId="0" fontId="34" fillId="53" borderId="14" xfId="0" applyFont="1" applyFill="1" applyBorder="1">
      <alignment vertical="center"/>
    </xf>
    <xf numFmtId="0" fontId="12" fillId="52" borderId="22" xfId="0" applyFont="1" applyFill="1" applyBorder="1" applyAlignment="1">
      <alignment vertical="center" shrinkToFit="1"/>
    </xf>
    <xf numFmtId="0" fontId="5" fillId="0" borderId="22" xfId="0" applyFont="1" applyBorder="1" applyAlignment="1">
      <alignment horizontal="center" vertical="center"/>
    </xf>
    <xf numFmtId="0" fontId="3" fillId="52" borderId="0" xfId="0" applyFont="1" applyFill="1" applyAlignment="1">
      <alignment horizontal="center" vertical="center"/>
    </xf>
    <xf numFmtId="0" fontId="3" fillId="47" borderId="23" xfId="0" applyFont="1" applyFill="1" applyBorder="1" applyAlignment="1">
      <alignment horizontal="center" vertical="center"/>
    </xf>
    <xf numFmtId="0" fontId="34" fillId="47" borderId="14" xfId="0" applyFont="1" applyFill="1" applyBorder="1">
      <alignment vertical="center"/>
    </xf>
    <xf numFmtId="0" fontId="65" fillId="52" borderId="14" xfId="0" quotePrefix="1" applyFont="1" applyFill="1" applyBorder="1" applyAlignment="1">
      <alignment vertical="center" shrinkToFit="1"/>
    </xf>
    <xf numFmtId="0" fontId="65" fillId="47" borderId="14" xfId="0" quotePrefix="1" applyFont="1" applyFill="1" applyBorder="1" applyAlignment="1">
      <alignment vertical="center" shrinkToFit="1"/>
    </xf>
    <xf numFmtId="0" fontId="40" fillId="0" borderId="14" xfId="0" applyFont="1" applyBorder="1" applyAlignment="1">
      <alignment horizontal="justify" vertical="center"/>
    </xf>
    <xf numFmtId="0" fontId="9" fillId="0" borderId="0" xfId="0" quotePrefix="1" applyFont="1" applyAlignment="1">
      <alignment horizontal="center" vertical="center" shrinkToFit="1"/>
    </xf>
    <xf numFmtId="177" fontId="9" fillId="0" borderId="0" xfId="1" quotePrefix="1" applyNumberFormat="1" applyFont="1" applyBorder="1" applyAlignment="1">
      <alignment horizontal="center" vertical="center" shrinkToFit="1"/>
    </xf>
    <xf numFmtId="0" fontId="35" fillId="55" borderId="36" xfId="0" applyFont="1" applyFill="1" applyBorder="1" applyAlignment="1">
      <alignment horizontal="left" vertical="center" shrinkToFit="1"/>
    </xf>
    <xf numFmtId="0" fontId="35" fillId="52" borderId="36" xfId="0" applyFont="1" applyFill="1" applyBorder="1" applyAlignment="1">
      <alignment horizontal="left" vertical="center" shrinkToFit="1"/>
    </xf>
    <xf numFmtId="0" fontId="35" fillId="44" borderId="36" xfId="0" applyFont="1" applyFill="1" applyBorder="1" applyAlignment="1">
      <alignment horizontal="left" vertical="center" shrinkToFit="1"/>
    </xf>
    <xf numFmtId="0" fontId="35" fillId="2" borderId="36" xfId="0" applyFont="1" applyFill="1" applyBorder="1" applyAlignment="1">
      <alignment horizontal="left" vertical="center" shrinkToFit="1"/>
    </xf>
    <xf numFmtId="0" fontId="3" fillId="2" borderId="23" xfId="0" applyFont="1" applyFill="1" applyBorder="1" applyAlignment="1">
      <alignment horizontal="center" vertical="center"/>
    </xf>
    <xf numFmtId="0" fontId="35" fillId="47" borderId="36" xfId="0" applyFont="1" applyFill="1" applyBorder="1" applyAlignment="1">
      <alignment horizontal="left" vertical="center" shrinkToFit="1"/>
    </xf>
    <xf numFmtId="0" fontId="35" fillId="3" borderId="36" xfId="0" applyFont="1" applyFill="1" applyBorder="1" applyAlignment="1">
      <alignment horizontal="left" vertical="center" shrinkToFit="1"/>
    </xf>
    <xf numFmtId="0" fontId="5" fillId="2" borderId="14" xfId="0" applyFont="1" applyFill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0" fontId="7" fillId="2" borderId="50" xfId="0" applyFont="1" applyFill="1" applyBorder="1" applyAlignment="1">
      <alignment horizontal="center" vertical="center"/>
    </xf>
    <xf numFmtId="0" fontId="7" fillId="2" borderId="50" xfId="0" applyFont="1" applyFill="1" applyBorder="1">
      <alignment vertical="center"/>
    </xf>
    <xf numFmtId="0" fontId="3" fillId="53" borderId="0" xfId="0" applyFont="1" applyFill="1" applyAlignment="1">
      <alignment horizontal="center" vertical="center"/>
    </xf>
    <xf numFmtId="0" fontId="7" fillId="5" borderId="25" xfId="0" applyFont="1" applyFill="1" applyBorder="1">
      <alignment vertical="center"/>
    </xf>
    <xf numFmtId="0" fontId="3" fillId="54" borderId="23" xfId="0" applyFont="1" applyFill="1" applyBorder="1" applyAlignment="1">
      <alignment horizontal="center" vertical="center"/>
    </xf>
    <xf numFmtId="0" fontId="45" fillId="0" borderId="14" xfId="0" applyFont="1" applyBorder="1" applyAlignment="1">
      <alignment horizontal="justify" vertical="center"/>
    </xf>
    <xf numFmtId="0" fontId="66" fillId="50" borderId="14" xfId="0" applyFont="1" applyFill="1" applyBorder="1" applyAlignment="1">
      <alignment vertical="center" shrinkToFit="1"/>
    </xf>
    <xf numFmtId="0" fontId="66" fillId="49" borderId="14" xfId="0" applyFont="1" applyFill="1" applyBorder="1" applyAlignment="1">
      <alignment vertical="center" shrinkToFit="1"/>
    </xf>
    <xf numFmtId="0" fontId="66" fillId="53" borderId="14" xfId="0" applyFont="1" applyFill="1" applyBorder="1" applyAlignment="1">
      <alignment vertical="center" shrinkToFit="1"/>
    </xf>
    <xf numFmtId="0" fontId="66" fillId="52" borderId="14" xfId="0" applyFont="1" applyFill="1" applyBorder="1" applyAlignment="1">
      <alignment vertical="center" shrinkToFit="1"/>
    </xf>
    <xf numFmtId="0" fontId="66" fillId="44" borderId="14" xfId="0" applyFont="1" applyFill="1" applyBorder="1" applyAlignment="1">
      <alignment vertical="center" shrinkToFit="1"/>
    </xf>
    <xf numFmtId="0" fontId="66" fillId="42" borderId="14" xfId="0" applyFont="1" applyFill="1" applyBorder="1" applyAlignment="1">
      <alignment vertical="center" shrinkToFit="1"/>
    </xf>
    <xf numFmtId="0" fontId="66" fillId="48" borderId="14" xfId="0" applyFont="1" applyFill="1" applyBorder="1" applyAlignment="1">
      <alignment vertical="center" shrinkToFit="1"/>
    </xf>
    <xf numFmtId="0" fontId="66" fillId="3" borderId="14" xfId="0" applyFont="1" applyFill="1" applyBorder="1" applyAlignment="1">
      <alignment vertical="center" shrinkToFit="1"/>
    </xf>
    <xf numFmtId="0" fontId="66" fillId="55" borderId="14" xfId="0" applyFont="1" applyFill="1" applyBorder="1" applyAlignment="1">
      <alignment vertical="center" shrinkToFit="1"/>
    </xf>
    <xf numFmtId="0" fontId="66" fillId="52" borderId="22" xfId="0" applyFont="1" applyFill="1" applyBorder="1" applyAlignment="1">
      <alignment vertical="center" shrinkToFit="1"/>
    </xf>
    <xf numFmtId="0" fontId="3" fillId="58" borderId="14" xfId="0" applyFont="1" applyFill="1" applyBorder="1" applyAlignment="1">
      <alignment horizontal="center" vertical="center"/>
    </xf>
    <xf numFmtId="0" fontId="34" fillId="46" borderId="14" xfId="0" applyFont="1" applyFill="1" applyBorder="1" applyAlignment="1">
      <alignment horizontal="center" vertical="center"/>
    </xf>
    <xf numFmtId="0" fontId="34" fillId="53" borderId="14" xfId="0" applyFont="1" applyFill="1" applyBorder="1" applyAlignment="1">
      <alignment horizontal="center" vertical="center"/>
    </xf>
    <xf numFmtId="0" fontId="34" fillId="45" borderId="14" xfId="0" applyFont="1" applyFill="1" applyBorder="1" applyAlignment="1">
      <alignment horizontal="center" vertical="center"/>
    </xf>
    <xf numFmtId="0" fontId="34" fillId="44" borderId="14" xfId="0" applyFont="1" applyFill="1" applyBorder="1" applyAlignment="1">
      <alignment horizontal="center" vertical="center"/>
    </xf>
    <xf numFmtId="0" fontId="34" fillId="2" borderId="14" xfId="0" applyFont="1" applyFill="1" applyBorder="1" applyAlignment="1">
      <alignment horizontal="center" vertical="center"/>
    </xf>
    <xf numFmtId="0" fontId="34" fillId="47" borderId="14" xfId="0" applyFont="1" applyFill="1" applyBorder="1" applyAlignment="1">
      <alignment horizontal="center" vertical="center"/>
    </xf>
    <xf numFmtId="0" fontId="34" fillId="3" borderId="14" xfId="0" applyFont="1" applyFill="1" applyBorder="1" applyAlignment="1">
      <alignment horizontal="center" vertical="center"/>
    </xf>
    <xf numFmtId="0" fontId="34" fillId="55" borderId="14" xfId="0" applyFont="1" applyFill="1" applyBorder="1" applyAlignment="1">
      <alignment horizontal="center" vertical="center"/>
    </xf>
    <xf numFmtId="0" fontId="3" fillId="46" borderId="21" xfId="0" applyFont="1" applyFill="1" applyBorder="1" applyAlignment="1">
      <alignment horizontal="center" vertical="center"/>
    </xf>
    <xf numFmtId="0" fontId="3" fillId="52" borderId="21" xfId="0" applyFont="1" applyFill="1" applyBorder="1" applyAlignment="1">
      <alignment horizontal="center" vertical="center"/>
    </xf>
    <xf numFmtId="0" fontId="3" fillId="51" borderId="21" xfId="0" applyFont="1" applyFill="1" applyBorder="1" applyAlignment="1">
      <alignment horizontal="center" vertical="center"/>
    </xf>
    <xf numFmtId="0" fontId="3" fillId="51" borderId="14" xfId="0" applyFont="1" applyFill="1" applyBorder="1" applyAlignment="1">
      <alignment horizontal="center" vertical="center"/>
    </xf>
    <xf numFmtId="0" fontId="3" fillId="44" borderId="37" xfId="0" applyFont="1" applyFill="1" applyBorder="1" applyAlignment="1">
      <alignment horizontal="center" vertical="center"/>
    </xf>
    <xf numFmtId="0" fontId="3" fillId="54" borderId="37" xfId="0" applyFont="1" applyFill="1" applyBorder="1" applyAlignment="1">
      <alignment horizontal="center" vertical="center"/>
    </xf>
    <xf numFmtId="0" fontId="3" fillId="57" borderId="14" xfId="0" applyFont="1" applyFill="1" applyBorder="1" applyAlignment="1">
      <alignment horizontal="center" vertical="center"/>
    </xf>
    <xf numFmtId="0" fontId="3" fillId="57" borderId="37" xfId="0" applyFont="1" applyFill="1" applyBorder="1" applyAlignment="1">
      <alignment horizontal="center" vertical="center"/>
    </xf>
    <xf numFmtId="0" fontId="3" fillId="58" borderId="37" xfId="0" applyFont="1" applyFill="1" applyBorder="1" applyAlignment="1">
      <alignment horizontal="center" vertical="center"/>
    </xf>
    <xf numFmtId="0" fontId="3" fillId="49" borderId="14" xfId="0" applyFont="1" applyFill="1" applyBorder="1" applyAlignment="1">
      <alignment horizontal="center" vertical="center"/>
    </xf>
    <xf numFmtId="0" fontId="3" fillId="56" borderId="14" xfId="0" applyFont="1" applyFill="1" applyBorder="1" applyAlignment="1">
      <alignment horizontal="center" vertical="center"/>
    </xf>
    <xf numFmtId="0" fontId="34" fillId="0" borderId="36" xfId="0" applyFont="1" applyBorder="1" applyAlignment="1">
      <alignment horizontal="center" vertical="center"/>
    </xf>
    <xf numFmtId="0" fontId="34" fillId="46" borderId="36" xfId="0" applyFont="1" applyFill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178" fontId="45" fillId="0" borderId="0" xfId="0" applyNumberFormat="1" applyFont="1" applyAlignment="1">
      <alignment horizontal="center" vertical="center"/>
    </xf>
    <xf numFmtId="178" fontId="70" fillId="0" borderId="0" xfId="0" applyNumberFormat="1" applyFont="1" applyAlignment="1">
      <alignment horizontal="center" vertical="center" shrinkToFit="1"/>
    </xf>
    <xf numFmtId="0" fontId="46" fillId="0" borderId="49" xfId="0" applyFont="1" applyBorder="1">
      <alignment vertical="center"/>
    </xf>
    <xf numFmtId="0" fontId="46" fillId="5" borderId="49" xfId="0" applyFont="1" applyFill="1" applyBorder="1">
      <alignment vertical="center"/>
    </xf>
    <xf numFmtId="0" fontId="34" fillId="48" borderId="14" xfId="0" applyFont="1" applyFill="1" applyBorder="1" applyAlignment="1">
      <alignment horizontal="center" vertical="center"/>
    </xf>
    <xf numFmtId="0" fontId="54" fillId="48" borderId="14" xfId="0" applyFont="1" applyFill="1" applyBorder="1" applyAlignment="1">
      <alignment horizontal="center" vertical="center"/>
    </xf>
    <xf numFmtId="0" fontId="65" fillId="54" borderId="22" xfId="0" quotePrefix="1" applyFont="1" applyFill="1" applyBorder="1" applyAlignment="1">
      <alignment vertical="center" shrinkToFit="1"/>
    </xf>
    <xf numFmtId="0" fontId="65" fillId="54" borderId="14" xfId="0" quotePrefix="1" applyFont="1" applyFill="1" applyBorder="1" applyAlignment="1">
      <alignment vertical="center" shrinkToFit="1"/>
    </xf>
    <xf numFmtId="0" fontId="65" fillId="0" borderId="3" xfId="0" quotePrefix="1" applyFont="1" applyBorder="1" applyAlignment="1">
      <alignment vertical="center" shrinkToFit="1"/>
    </xf>
    <xf numFmtId="0" fontId="65" fillId="4" borderId="3" xfId="0" applyFont="1" applyFill="1" applyBorder="1" applyAlignment="1">
      <alignment vertical="center" shrinkToFit="1"/>
    </xf>
    <xf numFmtId="0" fontId="65" fillId="0" borderId="16" xfId="0" quotePrefix="1" applyFont="1" applyBorder="1" applyAlignment="1">
      <alignment vertical="center" shrinkToFit="1"/>
    </xf>
    <xf numFmtId="0" fontId="65" fillId="0" borderId="3" xfId="0" applyFont="1" applyBorder="1" applyAlignment="1">
      <alignment vertical="center" shrinkToFit="1"/>
    </xf>
    <xf numFmtId="0" fontId="68" fillId="0" borderId="20" xfId="0" applyFont="1" applyBorder="1" applyAlignment="1">
      <alignment vertical="center" shrinkToFit="1"/>
    </xf>
    <xf numFmtId="0" fontId="65" fillId="0" borderId="19" xfId="0" applyFont="1" applyBorder="1" applyAlignment="1">
      <alignment vertical="center" shrinkToFit="1"/>
    </xf>
    <xf numFmtId="0" fontId="48" fillId="0" borderId="14" xfId="0" applyFont="1" applyBorder="1" applyAlignment="1">
      <alignment horizontal="center" vertical="center"/>
    </xf>
    <xf numFmtId="0" fontId="35" fillId="53" borderId="36" xfId="0" applyFont="1" applyFill="1" applyBorder="1" applyAlignment="1">
      <alignment horizontal="left" vertical="center" shrinkToFit="1"/>
    </xf>
    <xf numFmtId="0" fontId="35" fillId="45" borderId="36" xfId="0" applyFont="1" applyFill="1" applyBorder="1" applyAlignment="1">
      <alignment horizontal="left" vertical="center" shrinkToFit="1"/>
    </xf>
    <xf numFmtId="0" fontId="35" fillId="8" borderId="36" xfId="0" applyFont="1" applyFill="1" applyBorder="1" applyAlignment="1">
      <alignment horizontal="left" vertical="center" shrinkToFit="1"/>
    </xf>
    <xf numFmtId="0" fontId="35" fillId="50" borderId="36" xfId="0" applyFont="1" applyFill="1" applyBorder="1" applyAlignment="1">
      <alignment horizontal="left" vertical="center" shrinkToFit="1"/>
    </xf>
    <xf numFmtId="0" fontId="45" fillId="0" borderId="0" xfId="0" applyFont="1" applyAlignment="1">
      <alignment horizontal="justify" vertical="center" shrinkToFit="1"/>
    </xf>
    <xf numFmtId="0" fontId="0" fillId="0" borderId="0" xfId="0" applyAlignment="1">
      <alignment horizontal="justify" vertical="center" shrinkToFit="1"/>
    </xf>
    <xf numFmtId="0" fontId="0" fillId="0" borderId="0" xfId="0" applyAlignment="1">
      <alignment horizontal="justify"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40" fillId="0" borderId="0" xfId="0" applyFont="1" applyAlignment="1">
      <alignment horizontal="justify" vertical="center" shrinkToFit="1"/>
    </xf>
    <xf numFmtId="0" fontId="66" fillId="48" borderId="14" xfId="0" quotePrefix="1" applyFont="1" applyFill="1" applyBorder="1" applyAlignment="1">
      <alignment vertical="center" shrinkToFit="1"/>
    </xf>
    <xf numFmtId="0" fontId="66" fillId="45" borderId="14" xfId="0" quotePrefix="1" applyFont="1" applyFill="1" applyBorder="1" applyAlignment="1">
      <alignment vertical="center" shrinkToFit="1"/>
    </xf>
    <xf numFmtId="0" fontId="66" fillId="52" borderId="14" xfId="0" quotePrefix="1" applyFont="1" applyFill="1" applyBorder="1" applyAlignment="1">
      <alignment vertical="center" shrinkToFit="1"/>
    </xf>
    <xf numFmtId="0" fontId="66" fillId="44" borderId="14" xfId="0" quotePrefix="1" applyFont="1" applyFill="1" applyBorder="1" applyAlignment="1">
      <alignment vertical="center" shrinkToFit="1"/>
    </xf>
    <xf numFmtId="0" fontId="66" fillId="2" borderId="14" xfId="0" applyFont="1" applyFill="1" applyBorder="1" applyAlignment="1">
      <alignment vertical="center" shrinkToFit="1"/>
    </xf>
    <xf numFmtId="0" fontId="66" fillId="47" borderId="14" xfId="0" applyFont="1" applyFill="1" applyBorder="1" applyAlignment="1">
      <alignment vertical="center" shrinkToFit="1"/>
    </xf>
    <xf numFmtId="0" fontId="66" fillId="45" borderId="14" xfId="0" applyFont="1" applyFill="1" applyBorder="1" applyAlignment="1">
      <alignment vertical="center" shrinkToFit="1"/>
    </xf>
    <xf numFmtId="0" fontId="66" fillId="8" borderId="14" xfId="0" applyFont="1" applyFill="1" applyBorder="1" applyAlignment="1">
      <alignment vertical="center" shrinkToFit="1"/>
    </xf>
    <xf numFmtId="0" fontId="46" fillId="5" borderId="14" xfId="0" applyFont="1" applyFill="1" applyBorder="1">
      <alignment vertical="center"/>
    </xf>
    <xf numFmtId="0" fontId="46" fillId="52" borderId="14" xfId="0" applyFont="1" applyFill="1" applyBorder="1">
      <alignment vertical="center"/>
    </xf>
    <xf numFmtId="0" fontId="46" fillId="44" borderId="14" xfId="0" applyFont="1" applyFill="1" applyBorder="1">
      <alignment vertical="center"/>
    </xf>
    <xf numFmtId="0" fontId="46" fillId="2" borderId="14" xfId="0" applyFont="1" applyFill="1" applyBorder="1">
      <alignment vertical="center"/>
    </xf>
    <xf numFmtId="0" fontId="46" fillId="47" borderId="14" xfId="0" applyFont="1" applyFill="1" applyBorder="1">
      <alignment vertical="center"/>
    </xf>
    <xf numFmtId="0" fontId="46" fillId="3" borderId="14" xfId="0" applyFont="1" applyFill="1" applyBorder="1">
      <alignment vertical="center"/>
    </xf>
    <xf numFmtId="0" fontId="46" fillId="55" borderId="14" xfId="0" applyFont="1" applyFill="1" applyBorder="1">
      <alignment vertical="center"/>
    </xf>
    <xf numFmtId="0" fontId="46" fillId="45" borderId="14" xfId="0" applyFont="1" applyFill="1" applyBorder="1">
      <alignment vertical="center"/>
    </xf>
    <xf numFmtId="0" fontId="46" fillId="53" borderId="14" xfId="0" applyFont="1" applyFill="1" applyBorder="1">
      <alignment vertical="center"/>
    </xf>
    <xf numFmtId="0" fontId="46" fillId="8" borderId="14" xfId="0" applyFont="1" applyFill="1" applyBorder="1">
      <alignment vertical="center"/>
    </xf>
    <xf numFmtId="0" fontId="46" fillId="50" borderId="14" xfId="0" applyFont="1" applyFill="1" applyBorder="1">
      <alignment vertical="center"/>
    </xf>
    <xf numFmtId="0" fontId="35" fillId="52" borderId="26" xfId="0" applyFont="1" applyFill="1" applyBorder="1" applyAlignment="1">
      <alignment horizontal="center" vertical="center" shrinkToFit="1"/>
    </xf>
    <xf numFmtId="0" fontId="35" fillId="52" borderId="38" xfId="0" applyFont="1" applyFill="1" applyBorder="1" applyAlignment="1">
      <alignment horizontal="center" vertical="center" shrinkToFit="1"/>
    </xf>
    <xf numFmtId="0" fontId="40" fillId="0" borderId="37" xfId="0" applyFont="1" applyBorder="1" applyAlignment="1">
      <alignment horizontal="justify" vertical="center"/>
    </xf>
    <xf numFmtId="0" fontId="0" fillId="0" borderId="37" xfId="0" applyBorder="1">
      <alignment vertical="center"/>
    </xf>
    <xf numFmtId="0" fontId="40" fillId="0" borderId="0" xfId="0" applyFont="1" applyAlignment="1">
      <alignment horizontal="justify" vertical="center"/>
    </xf>
    <xf numFmtId="0" fontId="35" fillId="50" borderId="44" xfId="0" applyFont="1" applyFill="1" applyBorder="1" applyAlignment="1">
      <alignment horizontal="left" vertical="center" shrinkToFit="1"/>
    </xf>
    <xf numFmtId="0" fontId="42" fillId="0" borderId="0" xfId="0" applyFont="1" applyAlignment="1">
      <alignment vertical="center" shrinkToFit="1"/>
    </xf>
    <xf numFmtId="0" fontId="35" fillId="59" borderId="36" xfId="0" applyFont="1" applyFill="1" applyBorder="1" applyAlignment="1">
      <alignment horizontal="left" vertical="center" shrinkToFit="1"/>
    </xf>
    <xf numFmtId="0" fontId="66" fillId="0" borderId="14" xfId="0" applyFont="1" applyBorder="1" applyAlignment="1">
      <alignment vertical="center" shrinkToFit="1"/>
    </xf>
    <xf numFmtId="0" fontId="54" fillId="54" borderId="14" xfId="0" applyFont="1" applyFill="1" applyBorder="1" applyAlignment="1">
      <alignment horizontal="center" vertical="center"/>
    </xf>
    <xf numFmtId="0" fontId="54" fillId="53" borderId="14" xfId="0" applyFont="1" applyFill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34" fillId="46" borderId="0" xfId="0" applyFont="1" applyFill="1" applyAlignment="1">
      <alignment horizontal="center" vertical="center"/>
    </xf>
    <xf numFmtId="0" fontId="3" fillId="4" borderId="14" xfId="0" applyFont="1" applyFill="1" applyBorder="1">
      <alignment vertical="center"/>
    </xf>
    <xf numFmtId="0" fontId="3" fillId="4" borderId="14" xfId="0" quotePrefix="1" applyFont="1" applyFill="1" applyBorder="1" applyAlignment="1">
      <alignment horizontal="center" vertical="center" shrinkToFit="1"/>
    </xf>
    <xf numFmtId="49" fontId="3" fillId="4" borderId="14" xfId="0" quotePrefix="1" applyNumberFormat="1" applyFont="1" applyFill="1" applyBorder="1" applyAlignment="1">
      <alignment horizontal="center" vertical="center" shrinkToFit="1"/>
    </xf>
    <xf numFmtId="0" fontId="28" fillId="0" borderId="0" xfId="0" applyFont="1">
      <alignment vertical="center"/>
    </xf>
    <xf numFmtId="0" fontId="34" fillId="4" borderId="14" xfId="0" quotePrefix="1" applyFont="1" applyFill="1" applyBorder="1" applyAlignment="1">
      <alignment horizontal="center" vertical="center"/>
    </xf>
    <xf numFmtId="0" fontId="34" fillId="52" borderId="0" xfId="0" applyFont="1" applyFill="1">
      <alignment vertical="center"/>
    </xf>
    <xf numFmtId="0" fontId="34" fillId="52" borderId="21" xfId="0" applyFont="1" applyFill="1" applyBorder="1">
      <alignment vertical="center"/>
    </xf>
    <xf numFmtId="0" fontId="34" fillId="52" borderId="22" xfId="0" applyFont="1" applyFill="1" applyBorder="1">
      <alignment vertical="center"/>
    </xf>
    <xf numFmtId="0" fontId="66" fillId="50" borderId="22" xfId="0" quotePrefix="1" applyFont="1" applyFill="1" applyBorder="1" applyAlignment="1">
      <alignment vertical="center" shrinkToFit="1"/>
    </xf>
    <xf numFmtId="0" fontId="3" fillId="44" borderId="23" xfId="0" applyFont="1" applyFill="1" applyBorder="1" applyAlignment="1">
      <alignment horizontal="center" vertical="center" shrinkToFit="1"/>
    </xf>
    <xf numFmtId="0" fontId="3" fillId="44" borderId="23" xfId="0" quotePrefix="1" applyFont="1" applyFill="1" applyBorder="1" applyAlignment="1">
      <alignment horizontal="center" vertical="center" shrinkToFit="1"/>
    </xf>
    <xf numFmtId="49" fontId="3" fillId="44" borderId="23" xfId="0" quotePrefix="1" applyNumberFormat="1" applyFont="1" applyFill="1" applyBorder="1" applyAlignment="1">
      <alignment horizontal="center" vertical="center" shrinkToFit="1"/>
    </xf>
    <xf numFmtId="0" fontId="34" fillId="44" borderId="0" xfId="0" applyFont="1" applyFill="1" applyAlignment="1">
      <alignment horizontal="center" vertical="center"/>
    </xf>
    <xf numFmtId="0" fontId="3" fillId="2" borderId="23" xfId="0" applyFont="1" applyFill="1" applyBorder="1" applyAlignment="1">
      <alignment horizontal="center" vertical="center" shrinkToFit="1"/>
    </xf>
    <xf numFmtId="0" fontId="3" fillId="2" borderId="23" xfId="0" quotePrefix="1" applyFont="1" applyFill="1" applyBorder="1" applyAlignment="1">
      <alignment horizontal="center" vertical="center" shrinkToFit="1"/>
    </xf>
    <xf numFmtId="49" fontId="3" fillId="2" borderId="23" xfId="0" quotePrefix="1" applyNumberFormat="1" applyFont="1" applyFill="1" applyBorder="1" applyAlignment="1">
      <alignment horizontal="center" vertical="center" shrinkToFit="1"/>
    </xf>
    <xf numFmtId="0" fontId="34" fillId="2" borderId="0" xfId="0" applyFont="1" applyFill="1" applyAlignment="1">
      <alignment horizontal="center" vertical="center"/>
    </xf>
    <xf numFmtId="0" fontId="46" fillId="5" borderId="52" xfId="0" applyFont="1" applyFill="1" applyBorder="1">
      <alignment vertical="center"/>
    </xf>
    <xf numFmtId="0" fontId="66" fillId="2" borderId="14" xfId="0" quotePrefix="1" applyFont="1" applyFill="1" applyBorder="1" applyAlignment="1">
      <alignment vertical="center" shrinkToFit="1"/>
    </xf>
    <xf numFmtId="0" fontId="34" fillId="46" borderId="36" xfId="0" applyFont="1" applyFill="1" applyBorder="1" applyAlignment="1">
      <alignment vertical="center" shrinkToFit="1"/>
    </xf>
    <xf numFmtId="0" fontId="34" fillId="52" borderId="36" xfId="0" applyFont="1" applyFill="1" applyBorder="1" applyAlignment="1">
      <alignment vertical="center" shrinkToFit="1"/>
    </xf>
    <xf numFmtId="0" fontId="34" fillId="45" borderId="36" xfId="0" applyFont="1" applyFill="1" applyBorder="1" applyAlignment="1">
      <alignment vertical="center" shrinkToFit="1"/>
    </xf>
    <xf numFmtId="0" fontId="41" fillId="0" borderId="0" xfId="0" applyFont="1">
      <alignment vertical="center"/>
    </xf>
    <xf numFmtId="0" fontId="0" fillId="46" borderId="0" xfId="0" applyFill="1">
      <alignment vertical="center"/>
    </xf>
    <xf numFmtId="0" fontId="0" fillId="0" borderId="0" xfId="0" applyAlignment="1">
      <alignment horizontal="right" vertical="center"/>
    </xf>
    <xf numFmtId="0" fontId="8" fillId="0" borderId="0" xfId="541" applyFont="1" applyAlignment="1">
      <alignment horizontal="center" vertical="center"/>
    </xf>
    <xf numFmtId="0" fontId="40" fillId="0" borderId="0" xfId="0" applyFont="1" applyAlignment="1">
      <alignment vertical="center" shrinkToFit="1"/>
    </xf>
    <xf numFmtId="0" fontId="3" fillId="44" borderId="0" xfId="0" applyFont="1" applyFill="1" applyAlignment="1">
      <alignment horizontal="center" vertical="center"/>
    </xf>
    <xf numFmtId="0" fontId="3" fillId="54" borderId="0" xfId="0" applyFont="1" applyFill="1" applyAlignment="1">
      <alignment horizontal="center" vertical="center"/>
    </xf>
    <xf numFmtId="0" fontId="3" fillId="55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34" fillId="7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4" fillId="0" borderId="14" xfId="0" applyFont="1" applyBorder="1" applyAlignment="1">
      <alignment horizontal="center" vertical="center"/>
    </xf>
    <xf numFmtId="0" fontId="4" fillId="48" borderId="14" xfId="0" applyFont="1" applyFill="1" applyBorder="1" applyAlignment="1">
      <alignment horizontal="center" vertical="center"/>
    </xf>
    <xf numFmtId="0" fontId="4" fillId="54" borderId="14" xfId="0" applyFont="1" applyFill="1" applyBorder="1" applyAlignment="1">
      <alignment horizontal="center" vertical="center"/>
    </xf>
    <xf numFmtId="0" fontId="54" fillId="54" borderId="0" xfId="0" applyFont="1" applyFill="1" applyAlignment="1">
      <alignment horizontal="center" vertical="center"/>
    </xf>
    <xf numFmtId="0" fontId="34" fillId="54" borderId="0" xfId="0" applyFont="1" applyFill="1" applyAlignment="1">
      <alignment horizontal="center" vertical="center"/>
    </xf>
    <xf numFmtId="0" fontId="54" fillId="44" borderId="0" xfId="0" applyFont="1" applyFill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48" fillId="48" borderId="14" xfId="0" applyFont="1" applyFill="1" applyBorder="1" applyAlignment="1">
      <alignment horizontal="center" vertical="center"/>
    </xf>
    <xf numFmtId="0" fontId="47" fillId="48" borderId="14" xfId="0" applyFont="1" applyFill="1" applyBorder="1" applyAlignment="1">
      <alignment horizontal="center" vertical="center"/>
    </xf>
    <xf numFmtId="0" fontId="47" fillId="46" borderId="0" xfId="0" applyFont="1" applyFill="1" applyAlignment="1">
      <alignment horizontal="center" vertical="center"/>
    </xf>
    <xf numFmtId="0" fontId="48" fillId="54" borderId="23" xfId="0" applyFont="1" applyFill="1" applyBorder="1" applyAlignment="1">
      <alignment horizontal="center" vertical="center"/>
    </xf>
    <xf numFmtId="0" fontId="47" fillId="54" borderId="23" xfId="0" applyFont="1" applyFill="1" applyBorder="1" applyAlignment="1">
      <alignment horizontal="center" vertical="center"/>
    </xf>
    <xf numFmtId="0" fontId="48" fillId="52" borderId="23" xfId="0" applyFont="1" applyFill="1" applyBorder="1" applyAlignment="1">
      <alignment horizontal="center" vertical="center"/>
    </xf>
    <xf numFmtId="0" fontId="47" fillId="52" borderId="0" xfId="0" applyFont="1" applyFill="1" applyAlignment="1">
      <alignment horizontal="center" vertical="center"/>
    </xf>
    <xf numFmtId="0" fontId="48" fillId="4" borderId="14" xfId="0" applyFont="1" applyFill="1" applyBorder="1" applyAlignment="1">
      <alignment horizontal="center" vertical="center"/>
    </xf>
    <xf numFmtId="0" fontId="48" fillId="4" borderId="23" xfId="0" applyFont="1" applyFill="1" applyBorder="1" applyAlignment="1">
      <alignment horizontal="center" vertical="center"/>
    </xf>
    <xf numFmtId="0" fontId="48" fillId="52" borderId="0" xfId="0" applyFont="1" applyFill="1" applyAlignment="1">
      <alignment horizontal="center" vertical="center"/>
    </xf>
    <xf numFmtId="0" fontId="48" fillId="44" borderId="23" xfId="0" applyFont="1" applyFill="1" applyBorder="1" applyAlignment="1">
      <alignment horizontal="center" vertical="center"/>
    </xf>
    <xf numFmtId="0" fontId="47" fillId="44" borderId="0" xfId="0" applyFont="1" applyFill="1" applyAlignment="1">
      <alignment horizontal="center" vertical="center"/>
    </xf>
    <xf numFmtId="0" fontId="48" fillId="44" borderId="0" xfId="0" applyFont="1" applyFill="1" applyAlignment="1">
      <alignment horizontal="center" vertical="center"/>
    </xf>
    <xf numFmtId="0" fontId="48" fillId="2" borderId="23" xfId="0" applyFont="1" applyFill="1" applyBorder="1" applyAlignment="1">
      <alignment horizontal="center" vertical="center"/>
    </xf>
    <xf numFmtId="0" fontId="47" fillId="2" borderId="14" xfId="0" applyFont="1" applyFill="1" applyBorder="1" applyAlignment="1">
      <alignment horizontal="center" vertical="center"/>
    </xf>
    <xf numFmtId="0" fontId="48" fillId="47" borderId="23" xfId="0" applyFont="1" applyFill="1" applyBorder="1" applyAlignment="1">
      <alignment horizontal="center" vertical="center"/>
    </xf>
    <xf numFmtId="0" fontId="47" fillId="47" borderId="14" xfId="0" applyFont="1" applyFill="1" applyBorder="1" applyAlignment="1">
      <alignment horizontal="center" vertical="center"/>
    </xf>
    <xf numFmtId="0" fontId="48" fillId="3" borderId="23" xfId="0" applyFont="1" applyFill="1" applyBorder="1" applyAlignment="1">
      <alignment horizontal="center" vertical="center"/>
    </xf>
    <xf numFmtId="0" fontId="47" fillId="3" borderId="14" xfId="0" applyFont="1" applyFill="1" applyBorder="1" applyAlignment="1">
      <alignment horizontal="center" vertical="center"/>
    </xf>
    <xf numFmtId="0" fontId="48" fillId="55" borderId="23" xfId="0" applyFont="1" applyFill="1" applyBorder="1" applyAlignment="1">
      <alignment horizontal="center" vertical="center"/>
    </xf>
    <xf numFmtId="0" fontId="48" fillId="55" borderId="0" xfId="0" applyFont="1" applyFill="1" applyAlignment="1">
      <alignment horizontal="center" vertical="center"/>
    </xf>
    <xf numFmtId="0" fontId="47" fillId="55" borderId="14" xfId="0" applyFont="1" applyFill="1" applyBorder="1" applyAlignment="1">
      <alignment horizontal="center" vertical="center"/>
    </xf>
    <xf numFmtId="0" fontId="48" fillId="3" borderId="0" xfId="0" applyFont="1" applyFill="1" applyAlignment="1">
      <alignment horizontal="center" vertical="center"/>
    </xf>
    <xf numFmtId="0" fontId="48" fillId="47" borderId="0" xfId="0" applyFont="1" applyFill="1" applyAlignment="1">
      <alignment horizontal="center" vertical="center"/>
    </xf>
    <xf numFmtId="0" fontId="48" fillId="2" borderId="0" xfId="0" applyFont="1" applyFill="1" applyAlignment="1">
      <alignment horizontal="center" vertical="center"/>
    </xf>
    <xf numFmtId="0" fontId="48" fillId="44" borderId="22" xfId="0" applyFont="1" applyFill="1" applyBorder="1" applyAlignment="1">
      <alignment horizontal="center" vertical="center"/>
    </xf>
    <xf numFmtId="0" fontId="48" fillId="54" borderId="22" xfId="0" applyFont="1" applyFill="1" applyBorder="1" applyAlignment="1">
      <alignment horizontal="center" vertical="center"/>
    </xf>
    <xf numFmtId="0" fontId="48" fillId="54" borderId="0" xfId="0" applyFont="1" applyFill="1" applyAlignment="1">
      <alignment horizontal="center" vertical="center"/>
    </xf>
    <xf numFmtId="0" fontId="47" fillId="54" borderId="0" xfId="0" applyFont="1" applyFill="1" applyAlignment="1">
      <alignment horizontal="center" vertical="center"/>
    </xf>
    <xf numFmtId="0" fontId="48" fillId="50" borderId="22" xfId="0" applyFont="1" applyFill="1" applyBorder="1" applyAlignment="1">
      <alignment horizontal="center" vertical="center"/>
    </xf>
    <xf numFmtId="0" fontId="48" fillId="50" borderId="0" xfId="0" applyFont="1" applyFill="1" applyAlignment="1">
      <alignment horizontal="center" vertical="center"/>
    </xf>
    <xf numFmtId="0" fontId="47" fillId="50" borderId="0" xfId="0" applyFont="1" applyFill="1" applyAlignment="1">
      <alignment horizontal="center" vertical="center"/>
    </xf>
    <xf numFmtId="0" fontId="48" fillId="47" borderId="22" xfId="0" applyFont="1" applyFill="1" applyBorder="1" applyAlignment="1">
      <alignment horizontal="center" vertical="center"/>
    </xf>
    <xf numFmtId="0" fontId="47" fillId="47" borderId="0" xfId="0" applyFont="1" applyFill="1" applyAlignment="1">
      <alignment horizontal="center" vertical="center"/>
    </xf>
    <xf numFmtId="0" fontId="48" fillId="45" borderId="22" xfId="0" applyFont="1" applyFill="1" applyBorder="1" applyAlignment="1">
      <alignment horizontal="center" vertical="center"/>
    </xf>
    <xf numFmtId="0" fontId="48" fillId="45" borderId="0" xfId="0" applyFont="1" applyFill="1" applyAlignment="1">
      <alignment horizontal="center" vertical="center"/>
    </xf>
    <xf numFmtId="0" fontId="47" fillId="45" borderId="0" xfId="0" applyFont="1" applyFill="1" applyAlignment="1">
      <alignment horizontal="center" vertical="center"/>
    </xf>
    <xf numFmtId="0" fontId="48" fillId="53" borderId="22" xfId="0" applyFont="1" applyFill="1" applyBorder="1" applyAlignment="1">
      <alignment horizontal="center" vertical="center"/>
    </xf>
    <xf numFmtId="0" fontId="48" fillId="53" borderId="0" xfId="0" applyFont="1" applyFill="1" applyAlignment="1">
      <alignment horizontal="center" vertical="center"/>
    </xf>
    <xf numFmtId="0" fontId="47" fillId="53" borderId="0" xfId="0" applyFont="1" applyFill="1" applyAlignment="1">
      <alignment horizontal="center" vertical="center"/>
    </xf>
    <xf numFmtId="0" fontId="48" fillId="55" borderId="22" xfId="0" applyFont="1" applyFill="1" applyBorder="1" applyAlignment="1">
      <alignment horizontal="center" vertical="center"/>
    </xf>
    <xf numFmtId="0" fontId="47" fillId="55" borderId="0" xfId="0" applyFont="1" applyFill="1" applyAlignment="1">
      <alignment horizontal="center" vertical="center"/>
    </xf>
    <xf numFmtId="0" fontId="48" fillId="59" borderId="22" xfId="0" applyFont="1" applyFill="1" applyBorder="1" applyAlignment="1">
      <alignment horizontal="center" vertical="center"/>
    </xf>
    <xf numFmtId="0" fontId="48" fillId="59" borderId="0" xfId="0" applyFont="1" applyFill="1" applyAlignment="1">
      <alignment horizontal="center" vertical="center"/>
    </xf>
    <xf numFmtId="0" fontId="47" fillId="59" borderId="0" xfId="0" applyFont="1" applyFill="1" applyAlignment="1">
      <alignment horizontal="center" vertical="center"/>
    </xf>
    <xf numFmtId="0" fontId="48" fillId="3" borderId="22" xfId="0" applyFont="1" applyFill="1" applyBorder="1" applyAlignment="1">
      <alignment horizontal="center" vertical="center"/>
    </xf>
    <xf numFmtId="0" fontId="47" fillId="3" borderId="0" xfId="0" applyFont="1" applyFill="1" applyAlignment="1">
      <alignment horizontal="center" vertical="center"/>
    </xf>
    <xf numFmtId="0" fontId="48" fillId="8" borderId="22" xfId="0" applyFont="1" applyFill="1" applyBorder="1" applyAlignment="1">
      <alignment horizontal="center" vertical="center"/>
    </xf>
    <xf numFmtId="0" fontId="48" fillId="8" borderId="0" xfId="0" applyFont="1" applyFill="1" applyAlignment="1">
      <alignment horizontal="center" vertical="center"/>
    </xf>
    <xf numFmtId="0" fontId="47" fillId="8" borderId="0" xfId="0" applyFont="1" applyFill="1" applyAlignment="1">
      <alignment horizontal="center" vertical="center"/>
    </xf>
    <xf numFmtId="0" fontId="48" fillId="2" borderId="22" xfId="0" applyFont="1" applyFill="1" applyBorder="1" applyAlignment="1">
      <alignment horizontal="center" vertical="center"/>
    </xf>
    <xf numFmtId="0" fontId="47" fillId="2" borderId="0" xfId="0" applyFont="1" applyFill="1" applyAlignment="1">
      <alignment horizontal="center" vertical="center"/>
    </xf>
    <xf numFmtId="0" fontId="48" fillId="57" borderId="0" xfId="0" applyFont="1" applyFill="1" applyAlignment="1">
      <alignment horizontal="center" vertical="center"/>
    </xf>
    <xf numFmtId="0" fontId="48" fillId="43" borderId="0" xfId="0" applyFont="1" applyFill="1" applyAlignment="1">
      <alignment horizontal="center" vertical="center"/>
    </xf>
    <xf numFmtId="0" fontId="48" fillId="4" borderId="0" xfId="0" applyFont="1" applyFill="1" applyAlignment="1">
      <alignment horizontal="center" vertical="center"/>
    </xf>
    <xf numFmtId="0" fontId="48" fillId="60" borderId="0" xfId="0" applyFont="1" applyFill="1" applyAlignment="1">
      <alignment horizontal="center" vertical="center"/>
    </xf>
    <xf numFmtId="0" fontId="48" fillId="60" borderId="23" xfId="0" applyFont="1" applyFill="1" applyBorder="1" applyAlignment="1">
      <alignment horizontal="center" vertical="center"/>
    </xf>
    <xf numFmtId="0" fontId="48" fillId="52" borderId="22" xfId="0" applyFont="1" applyFill="1" applyBorder="1" applyAlignment="1">
      <alignment horizontal="center" vertical="center"/>
    </xf>
    <xf numFmtId="0" fontId="48" fillId="52" borderId="14" xfId="0" applyFont="1" applyFill="1" applyBorder="1" applyAlignment="1">
      <alignment horizontal="center" vertical="center"/>
    </xf>
    <xf numFmtId="0" fontId="48" fillId="60" borderId="14" xfId="0" applyFont="1" applyFill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8" fillId="52" borderId="44" xfId="0" applyFont="1" applyFill="1" applyBorder="1" applyAlignment="1">
      <alignment horizontal="center" vertical="center"/>
    </xf>
    <xf numFmtId="0" fontId="48" fillId="60" borderId="23" xfId="0" applyFont="1" applyFill="1" applyBorder="1" applyAlignment="1">
      <alignment horizontal="center" vertical="center" shrinkToFit="1"/>
    </xf>
    <xf numFmtId="0" fontId="48" fillId="4" borderId="23" xfId="0" applyFont="1" applyFill="1" applyBorder="1" applyAlignment="1">
      <alignment horizontal="center" vertical="center" shrinkToFit="1"/>
    </xf>
    <xf numFmtId="0" fontId="48" fillId="60" borderId="23" xfId="0" quotePrefix="1" applyFont="1" applyFill="1" applyBorder="1" applyAlignment="1">
      <alignment horizontal="center" vertical="center" shrinkToFit="1"/>
    </xf>
    <xf numFmtId="0" fontId="48" fillId="43" borderId="23" xfId="0" applyFont="1" applyFill="1" applyBorder="1" applyAlignment="1">
      <alignment horizontal="center" vertical="center" shrinkToFit="1"/>
    </xf>
    <xf numFmtId="0" fontId="48" fillId="43" borderId="23" xfId="0" quotePrefix="1" applyFont="1" applyFill="1" applyBorder="1" applyAlignment="1">
      <alignment horizontal="center" vertical="center" shrinkToFit="1"/>
    </xf>
    <xf numFmtId="0" fontId="48" fillId="52" borderId="23" xfId="0" applyFont="1" applyFill="1" applyBorder="1" applyAlignment="1">
      <alignment horizontal="center" vertical="center" shrinkToFit="1"/>
    </xf>
    <xf numFmtId="0" fontId="48" fillId="0" borderId="23" xfId="0" applyFont="1" applyBorder="1" applyAlignment="1">
      <alignment horizontal="center" vertical="center"/>
    </xf>
    <xf numFmtId="0" fontId="48" fillId="0" borderId="44" xfId="0" applyFont="1" applyBorder="1" applyAlignment="1">
      <alignment horizontal="center" vertical="center"/>
    </xf>
    <xf numFmtId="0" fontId="48" fillId="52" borderId="23" xfId="0" quotePrefix="1" applyFont="1" applyFill="1" applyBorder="1" applyAlignment="1">
      <alignment horizontal="center" vertical="center" shrinkToFit="1"/>
    </xf>
    <xf numFmtId="0" fontId="48" fillId="0" borderId="23" xfId="0" applyFont="1" applyBorder="1" applyAlignment="1">
      <alignment horizontal="center" vertical="center" shrinkToFit="1"/>
    </xf>
    <xf numFmtId="0" fontId="48" fillId="0" borderId="23" xfId="0" quotePrefix="1" applyFont="1" applyBorder="1" applyAlignment="1">
      <alignment horizontal="center" vertical="center" shrinkToFit="1"/>
    </xf>
    <xf numFmtId="0" fontId="48" fillId="4" borderId="23" xfId="0" quotePrefix="1" applyFont="1" applyFill="1" applyBorder="1" applyAlignment="1">
      <alignment horizontal="center" vertical="center" shrinkToFit="1"/>
    </xf>
    <xf numFmtId="0" fontId="48" fillId="4" borderId="0" xfId="0" applyFont="1" applyFill="1" applyAlignment="1">
      <alignment horizontal="center" vertical="center" shrinkToFit="1"/>
    </xf>
    <xf numFmtId="0" fontId="54" fillId="2" borderId="0" xfId="0" applyFont="1" applyFill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7" fillId="49" borderId="14" xfId="0" applyFont="1" applyFill="1" applyBorder="1" applyAlignment="1">
      <alignment horizontal="center" vertical="center"/>
    </xf>
    <xf numFmtId="0" fontId="48" fillId="49" borderId="14" xfId="0" applyFont="1" applyFill="1" applyBorder="1" applyAlignment="1">
      <alignment horizontal="center" vertical="center"/>
    </xf>
    <xf numFmtId="0" fontId="48" fillId="59" borderId="14" xfId="0" applyFont="1" applyFill="1" applyBorder="1" applyAlignment="1">
      <alignment horizontal="center" vertical="center"/>
    </xf>
    <xf numFmtId="0" fontId="48" fillId="49" borderId="0" xfId="0" applyFont="1" applyFill="1" applyAlignment="1">
      <alignment horizontal="center" vertical="center"/>
    </xf>
    <xf numFmtId="0" fontId="47" fillId="53" borderId="14" xfId="0" applyFont="1" applyFill="1" applyBorder="1" applyAlignment="1">
      <alignment horizontal="center" vertical="center"/>
    </xf>
    <xf numFmtId="0" fontId="48" fillId="53" borderId="14" xfId="0" applyFont="1" applyFill="1" applyBorder="1" applyAlignment="1">
      <alignment horizontal="center" vertical="center"/>
    </xf>
    <xf numFmtId="0" fontId="48" fillId="44" borderId="14" xfId="0" applyFont="1" applyFill="1" applyBorder="1" applyAlignment="1">
      <alignment horizontal="center" vertical="center"/>
    </xf>
    <xf numFmtId="0" fontId="48" fillId="59" borderId="23" xfId="0" applyFont="1" applyFill="1" applyBorder="1" applyAlignment="1">
      <alignment horizontal="center" vertical="center"/>
    </xf>
    <xf numFmtId="0" fontId="48" fillId="43" borderId="23" xfId="0" applyFont="1" applyFill="1" applyBorder="1" applyAlignment="1">
      <alignment horizontal="center" vertical="center"/>
    </xf>
    <xf numFmtId="0" fontId="48" fillId="42" borderId="14" xfId="0" applyFont="1" applyFill="1" applyBorder="1" applyAlignment="1">
      <alignment horizontal="center" vertical="center"/>
    </xf>
    <xf numFmtId="0" fontId="48" fillId="42" borderId="23" xfId="0" applyFont="1" applyFill="1" applyBorder="1" applyAlignment="1">
      <alignment horizontal="center" vertical="center"/>
    </xf>
    <xf numFmtId="0" fontId="48" fillId="42" borderId="0" xfId="0" applyFont="1" applyFill="1" applyAlignment="1">
      <alignment horizontal="center" vertical="center"/>
    </xf>
    <xf numFmtId="0" fontId="48" fillId="48" borderId="23" xfId="0" applyFont="1" applyFill="1" applyBorder="1" applyAlignment="1">
      <alignment horizontal="center" vertical="center"/>
    </xf>
    <xf numFmtId="0" fontId="48" fillId="48" borderId="0" xfId="0" applyFont="1" applyFill="1" applyAlignment="1">
      <alignment horizontal="center" vertical="center"/>
    </xf>
    <xf numFmtId="0" fontId="48" fillId="3" borderId="14" xfId="0" applyFont="1" applyFill="1" applyBorder="1" applyAlignment="1">
      <alignment horizontal="center" vertical="center"/>
    </xf>
    <xf numFmtId="0" fontId="48" fillId="55" borderId="14" xfId="0" applyFont="1" applyFill="1" applyBorder="1" applyAlignment="1">
      <alignment horizontal="center" vertical="center"/>
    </xf>
    <xf numFmtId="0" fontId="34" fillId="53" borderId="43" xfId="0" applyFont="1" applyFill="1" applyBorder="1" applyAlignment="1">
      <alignment horizontal="left" vertical="center" shrinkToFit="1"/>
    </xf>
    <xf numFmtId="0" fontId="34" fillId="53" borderId="37" xfId="0" applyFont="1" applyFill="1" applyBorder="1" applyAlignment="1">
      <alignment horizontal="left" vertical="center" shrinkToFit="1"/>
    </xf>
    <xf numFmtId="0" fontId="12" fillId="48" borderId="36" xfId="0" applyFont="1" applyFill="1" applyBorder="1" applyAlignment="1">
      <alignment horizontal="center" vertical="center" shrinkToFit="1"/>
    </xf>
    <xf numFmtId="0" fontId="12" fillId="48" borderId="43" xfId="0" applyFont="1" applyFill="1" applyBorder="1" applyAlignment="1">
      <alignment horizontal="center" vertical="center" shrinkToFit="1"/>
    </xf>
    <xf numFmtId="0" fontId="12" fillId="48" borderId="37" xfId="0" applyFont="1" applyFill="1" applyBorder="1" applyAlignment="1">
      <alignment horizontal="center" vertical="center" shrinkToFit="1"/>
    </xf>
    <xf numFmtId="0" fontId="12" fillId="52" borderId="36" xfId="0" applyFont="1" applyFill="1" applyBorder="1" applyAlignment="1">
      <alignment horizontal="center" vertical="center" shrinkToFit="1"/>
    </xf>
    <xf numFmtId="0" fontId="12" fillId="52" borderId="43" xfId="0" applyFont="1" applyFill="1" applyBorder="1" applyAlignment="1">
      <alignment horizontal="center" vertical="center" shrinkToFit="1"/>
    </xf>
    <xf numFmtId="0" fontId="12" fillId="52" borderId="37" xfId="0" applyFont="1" applyFill="1" applyBorder="1" applyAlignment="1">
      <alignment horizontal="center" vertical="center" shrinkToFit="1"/>
    </xf>
    <xf numFmtId="0" fontId="34" fillId="7" borderId="36" xfId="0" quotePrefix="1" applyFont="1" applyFill="1" applyBorder="1" applyAlignment="1">
      <alignment horizontal="left" vertical="center" shrinkToFit="1"/>
    </xf>
    <xf numFmtId="0" fontId="34" fillId="7" borderId="43" xfId="0" applyFont="1" applyFill="1" applyBorder="1" applyAlignment="1">
      <alignment horizontal="left" vertical="center" shrinkToFit="1"/>
    </xf>
    <xf numFmtId="0" fontId="34" fillId="7" borderId="37" xfId="0" applyFont="1" applyFill="1" applyBorder="1" applyAlignment="1">
      <alignment horizontal="left" vertical="center" shrinkToFit="1"/>
    </xf>
    <xf numFmtId="0" fontId="35" fillId="7" borderId="36" xfId="0" quotePrefix="1" applyFont="1" applyFill="1" applyBorder="1" applyAlignment="1">
      <alignment horizontal="left" vertical="center" shrinkToFit="1"/>
    </xf>
    <xf numFmtId="0" fontId="69" fillId="54" borderId="43" xfId="0" applyFont="1" applyFill="1" applyBorder="1" applyAlignment="1">
      <alignment horizontal="left" vertical="center" shrinkToFit="1"/>
    </xf>
    <xf numFmtId="0" fontId="69" fillId="54" borderId="37" xfId="0" applyFont="1" applyFill="1" applyBorder="1" applyAlignment="1">
      <alignment horizontal="left" vertical="center" shrinkToFit="1"/>
    </xf>
    <xf numFmtId="0" fontId="69" fillId="54" borderId="36" xfId="0" quotePrefix="1" applyFont="1" applyFill="1" applyBorder="1" applyAlignment="1">
      <alignment horizontal="left" vertical="center" shrinkToFit="1"/>
    </xf>
    <xf numFmtId="0" fontId="68" fillId="4" borderId="12" xfId="0" applyFont="1" applyFill="1" applyBorder="1" applyAlignment="1">
      <alignment vertical="center" shrinkToFit="1"/>
    </xf>
    <xf numFmtId="0" fontId="66" fillId="9" borderId="14" xfId="0" quotePrefix="1" applyFont="1" applyFill="1" applyBorder="1" applyAlignment="1">
      <alignment vertical="center" shrinkToFit="1"/>
    </xf>
    <xf numFmtId="0" fontId="66" fillId="9" borderId="22" xfId="0" quotePrefix="1" applyFont="1" applyFill="1" applyBorder="1" applyAlignment="1">
      <alignment vertical="center" shrinkToFit="1"/>
    </xf>
    <xf numFmtId="0" fontId="12" fillId="9" borderId="14" xfId="0" applyFont="1" applyFill="1" applyBorder="1" applyAlignment="1">
      <alignment vertical="center" shrinkToFit="1"/>
    </xf>
    <xf numFmtId="0" fontId="12" fillId="4" borderId="16" xfId="0" applyFont="1" applyFill="1" applyBorder="1" applyAlignment="1">
      <alignment vertical="center" shrinkToFit="1"/>
    </xf>
    <xf numFmtId="0" fontId="12" fillId="9" borderId="16" xfId="0" applyFont="1" applyFill="1" applyBorder="1" applyAlignment="1">
      <alignment vertical="center" shrinkToFit="1"/>
    </xf>
    <xf numFmtId="0" fontId="66" fillId="9" borderId="14" xfId="0" applyFont="1" applyFill="1" applyBorder="1" applyAlignment="1">
      <alignment vertical="center" shrinkToFit="1"/>
    </xf>
    <xf numFmtId="0" fontId="66" fillId="9" borderId="22" xfId="0" applyFont="1" applyFill="1" applyBorder="1" applyAlignment="1">
      <alignment vertical="center" shrinkToFit="1"/>
    </xf>
    <xf numFmtId="0" fontId="68" fillId="0" borderId="20" xfId="0" quotePrefix="1" applyFont="1" applyBorder="1" applyAlignment="1">
      <alignment vertical="center" shrinkToFit="1"/>
    </xf>
    <xf numFmtId="0" fontId="65" fillId="9" borderId="22" xfId="0" quotePrefix="1" applyFont="1" applyFill="1" applyBorder="1" applyAlignment="1">
      <alignment vertical="center" shrinkToFit="1"/>
    </xf>
    <xf numFmtId="0" fontId="12" fillId="9" borderId="14" xfId="0" quotePrefix="1" applyFont="1" applyFill="1" applyBorder="1" applyAlignment="1">
      <alignment vertical="center" shrinkToFit="1"/>
    </xf>
    <xf numFmtId="0" fontId="12" fillId="9" borderId="22" xfId="0" applyFont="1" applyFill="1" applyBorder="1" applyAlignment="1">
      <alignment vertical="center" shrinkToFit="1"/>
    </xf>
    <xf numFmtId="0" fontId="54" fillId="52" borderId="14" xfId="0" applyFont="1" applyFill="1" applyBorder="1" applyAlignment="1">
      <alignment horizontal="center" vertical="center"/>
    </xf>
    <xf numFmtId="0" fontId="65" fillId="9" borderId="14" xfId="0" quotePrefix="1" applyFont="1" applyFill="1" applyBorder="1" applyAlignment="1">
      <alignment vertical="center" shrinkToFit="1"/>
    </xf>
    <xf numFmtId="0" fontId="12" fillId="0" borderId="14" xfId="0" quotePrefix="1" applyFont="1" applyBorder="1" applyAlignment="1">
      <alignment vertical="center" shrinkToFit="1"/>
    </xf>
    <xf numFmtId="0" fontId="34" fillId="0" borderId="14" xfId="0" applyFont="1" applyBorder="1" applyAlignment="1">
      <alignment horizontal="center" vertical="center" shrinkToFit="1"/>
    </xf>
    <xf numFmtId="0" fontId="54" fillId="0" borderId="14" xfId="0" applyFont="1" applyBorder="1" applyAlignment="1">
      <alignment horizontal="center" vertical="center"/>
    </xf>
    <xf numFmtId="0" fontId="54" fillId="0" borderId="0" xfId="0" applyFont="1" applyAlignment="1">
      <alignment horizontal="center" vertical="center"/>
    </xf>
    <xf numFmtId="0" fontId="3" fillId="0" borderId="23" xfId="0" applyFont="1" applyBorder="1" applyAlignment="1">
      <alignment horizontal="center" vertical="center" shrinkToFit="1"/>
    </xf>
    <xf numFmtId="0" fontId="3" fillId="0" borderId="23" xfId="0" quotePrefix="1" applyFont="1" applyBorder="1" applyAlignment="1">
      <alignment horizontal="center" vertical="center" shrinkToFit="1"/>
    </xf>
    <xf numFmtId="49" fontId="3" fillId="0" borderId="23" xfId="0" quotePrefix="1" applyNumberFormat="1" applyFont="1" applyBorder="1" applyAlignment="1">
      <alignment horizontal="center" vertical="center" shrinkToFit="1"/>
    </xf>
    <xf numFmtId="0" fontId="47" fillId="0" borderId="14" xfId="0" applyFont="1" applyBorder="1" applyAlignment="1">
      <alignment horizontal="center" vertical="center"/>
    </xf>
    <xf numFmtId="0" fontId="3" fillId="49" borderId="14" xfId="0" applyFont="1" applyFill="1" applyBorder="1">
      <alignment vertical="center"/>
    </xf>
    <xf numFmtId="0" fontId="69" fillId="49" borderId="14" xfId="0" quotePrefix="1" applyFont="1" applyFill="1" applyBorder="1" applyAlignment="1">
      <alignment horizontal="center" vertical="center" shrinkToFit="1"/>
    </xf>
    <xf numFmtId="0" fontId="69" fillId="49" borderId="14" xfId="0" applyFont="1" applyFill="1" applyBorder="1" applyAlignment="1">
      <alignment horizontal="center" vertical="center" shrinkToFit="1"/>
    </xf>
    <xf numFmtId="0" fontId="54" fillId="46" borderId="14" xfId="0" applyFont="1" applyFill="1" applyBorder="1" applyAlignment="1">
      <alignment horizontal="center" vertical="center"/>
    </xf>
    <xf numFmtId="0" fontId="69" fillId="46" borderId="14" xfId="0" applyFont="1" applyFill="1" applyBorder="1" applyAlignment="1">
      <alignment horizontal="center" vertical="center"/>
    </xf>
    <xf numFmtId="176" fontId="3" fillId="4" borderId="0" xfId="0" applyNumberFormat="1" applyFont="1" applyFill="1">
      <alignment vertical="center"/>
    </xf>
    <xf numFmtId="0" fontId="74" fillId="0" borderId="0" xfId="0" applyFont="1" applyAlignment="1">
      <alignment horizontal="center" vertical="center"/>
    </xf>
    <xf numFmtId="0" fontId="12" fillId="9" borderId="3" xfId="0" applyFont="1" applyFill="1" applyBorder="1" applyAlignment="1">
      <alignment vertical="center" shrinkToFit="1"/>
    </xf>
    <xf numFmtId="0" fontId="65" fillId="4" borderId="14" xfId="0" quotePrefix="1" applyFont="1" applyFill="1" applyBorder="1" applyAlignment="1">
      <alignment vertical="center" shrinkToFit="1"/>
    </xf>
    <xf numFmtId="0" fontId="3" fillId="0" borderId="0" xfId="0" quotePrefix="1" applyFont="1">
      <alignment vertical="center"/>
    </xf>
    <xf numFmtId="0" fontId="7" fillId="5" borderId="54" xfId="0" applyFont="1" applyFill="1" applyBorder="1">
      <alignment vertical="center"/>
    </xf>
    <xf numFmtId="0" fontId="7" fillId="4" borderId="54" xfId="0" applyFont="1" applyFill="1" applyBorder="1">
      <alignment vertical="center"/>
    </xf>
    <xf numFmtId="0" fontId="12" fillId="9" borderId="21" xfId="0" applyFont="1" applyFill="1" applyBorder="1" applyAlignment="1">
      <alignment vertical="center" shrinkToFit="1"/>
    </xf>
    <xf numFmtId="0" fontId="5" fillId="0" borderId="23" xfId="0" applyFont="1" applyBorder="1" applyAlignment="1">
      <alignment horizontal="center" vertical="center"/>
    </xf>
    <xf numFmtId="0" fontId="12" fillId="52" borderId="55" xfId="0" applyFont="1" applyFill="1" applyBorder="1" applyAlignment="1">
      <alignment vertical="center" shrinkToFit="1"/>
    </xf>
    <xf numFmtId="0" fontId="5" fillId="0" borderId="56" xfId="0" applyFont="1" applyBorder="1" applyAlignment="1">
      <alignment horizontal="center" vertical="center"/>
    </xf>
    <xf numFmtId="0" fontId="5" fillId="0" borderId="57" xfId="0" applyFont="1" applyBorder="1" applyAlignment="1">
      <alignment horizontal="center" vertical="center"/>
    </xf>
    <xf numFmtId="0" fontId="12" fillId="52" borderId="58" xfId="0" applyFont="1" applyFill="1" applyBorder="1" applyAlignment="1">
      <alignment vertical="center" shrinkToFit="1"/>
    </xf>
    <xf numFmtId="0" fontId="5" fillId="0" borderId="59" xfId="0" applyFont="1" applyBorder="1" applyAlignment="1">
      <alignment horizontal="center" vertical="center"/>
    </xf>
    <xf numFmtId="0" fontId="12" fillId="52" borderId="60" xfId="0" applyFont="1" applyFill="1" applyBorder="1" applyAlignment="1">
      <alignment vertical="center" shrinkToFit="1"/>
    </xf>
    <xf numFmtId="0" fontId="5" fillId="0" borderId="61" xfId="0" applyFont="1" applyBorder="1" applyAlignment="1">
      <alignment horizontal="center" vertical="center"/>
    </xf>
    <xf numFmtId="0" fontId="12" fillId="52" borderId="62" xfId="0" applyFont="1" applyFill="1" applyBorder="1" applyAlignment="1">
      <alignment vertical="center" shrinkToFit="1"/>
    </xf>
    <xf numFmtId="0" fontId="5" fillId="0" borderId="63" xfId="0" applyFont="1" applyBorder="1" applyAlignment="1">
      <alignment horizontal="center" vertical="center"/>
    </xf>
    <xf numFmtId="0" fontId="12" fillId="52" borderId="64" xfId="0" applyFont="1" applyFill="1" applyBorder="1" applyAlignment="1">
      <alignment vertical="center" shrinkToFit="1"/>
    </xf>
    <xf numFmtId="0" fontId="5" fillId="0" borderId="65" xfId="0" applyFont="1" applyBorder="1" applyAlignment="1">
      <alignment horizontal="center" vertical="center"/>
    </xf>
    <xf numFmtId="0" fontId="5" fillId="0" borderId="66" xfId="0" applyFont="1" applyBorder="1" applyAlignment="1">
      <alignment horizontal="center" vertical="center"/>
    </xf>
    <xf numFmtId="0" fontId="5" fillId="0" borderId="68" xfId="0" applyFont="1" applyBorder="1" applyAlignment="1">
      <alignment horizontal="center" vertical="center"/>
    </xf>
    <xf numFmtId="0" fontId="5" fillId="0" borderId="69" xfId="0" applyFont="1" applyBorder="1" applyAlignment="1">
      <alignment horizontal="center" vertical="center"/>
    </xf>
    <xf numFmtId="0" fontId="12" fillId="48" borderId="70" xfId="0" applyFont="1" applyFill="1" applyBorder="1" applyAlignment="1">
      <alignment vertical="center" shrinkToFit="1"/>
    </xf>
    <xf numFmtId="0" fontId="5" fillId="0" borderId="71" xfId="0" applyFont="1" applyBorder="1" applyAlignment="1">
      <alignment horizontal="center" vertical="center"/>
    </xf>
    <xf numFmtId="0" fontId="12" fillId="4" borderId="70" xfId="0" applyFont="1" applyFill="1" applyBorder="1" applyAlignment="1">
      <alignment vertical="center" shrinkToFit="1"/>
    </xf>
    <xf numFmtId="0" fontId="12" fillId="48" borderId="72" xfId="0" applyFont="1" applyFill="1" applyBorder="1" applyAlignment="1">
      <alignment vertical="center" shrinkToFit="1"/>
    </xf>
    <xf numFmtId="0" fontId="5" fillId="0" borderId="73" xfId="0" applyFont="1" applyBorder="1" applyAlignment="1">
      <alignment horizontal="center" vertical="center"/>
    </xf>
    <xf numFmtId="0" fontId="5" fillId="0" borderId="74" xfId="0" applyFont="1" applyBorder="1" applyAlignment="1">
      <alignment horizontal="center" vertical="center"/>
    </xf>
    <xf numFmtId="0" fontId="75" fillId="0" borderId="0" xfId="0" applyFont="1">
      <alignment vertical="center"/>
    </xf>
    <xf numFmtId="0" fontId="42" fillId="0" borderId="0" xfId="0" applyFont="1" applyAlignment="1">
      <alignment horizontal="center" vertical="center"/>
    </xf>
    <xf numFmtId="0" fontId="12" fillId="4" borderId="67" xfId="0" applyFont="1" applyFill="1" applyBorder="1" applyAlignment="1">
      <alignment vertical="center" shrinkToFit="1"/>
    </xf>
    <xf numFmtId="0" fontId="74" fillId="46" borderId="0" xfId="0" applyFont="1" applyFill="1" applyAlignment="1">
      <alignment horizontal="center" vertical="center"/>
    </xf>
    <xf numFmtId="1" fontId="74" fillId="0" borderId="0" xfId="0" applyNumberFormat="1" applyFont="1" applyAlignment="1">
      <alignment horizontal="center" vertical="center"/>
    </xf>
    <xf numFmtId="0" fontId="53" fillId="51" borderId="0" xfId="0" applyFont="1" applyFill="1" applyAlignment="1">
      <alignment horizontal="center" vertical="center" shrinkToFit="1"/>
    </xf>
    <xf numFmtId="0" fontId="7" fillId="2" borderId="75" xfId="0" applyFont="1" applyFill="1" applyBorder="1">
      <alignment vertical="center"/>
    </xf>
    <xf numFmtId="0" fontId="53" fillId="49" borderId="14" xfId="0" applyFont="1" applyFill="1" applyBorder="1" applyAlignment="1">
      <alignment horizontal="center" vertical="center"/>
    </xf>
    <xf numFmtId="0" fontId="76" fillId="0" borderId="0" xfId="0" applyFont="1" applyAlignment="1">
      <alignment horizontal="center" vertical="center"/>
    </xf>
    <xf numFmtId="0" fontId="77" fillId="4" borderId="76" xfId="0" applyFont="1" applyFill="1" applyBorder="1" applyAlignment="1">
      <alignment horizontal="center" vertical="center" shrinkToFit="1"/>
    </xf>
    <xf numFmtId="0" fontId="49" fillId="4" borderId="76" xfId="0" applyFont="1" applyFill="1" applyBorder="1" applyAlignment="1">
      <alignment horizontal="center" vertical="center" shrinkToFit="1"/>
    </xf>
    <xf numFmtId="0" fontId="49" fillId="5" borderId="76" xfId="0" applyFont="1" applyFill="1" applyBorder="1" applyAlignment="1">
      <alignment horizontal="center" vertical="center" shrinkToFit="1"/>
    </xf>
    <xf numFmtId="0" fontId="49" fillId="61" borderId="76" xfId="0" applyFont="1" applyFill="1" applyBorder="1" applyAlignment="1">
      <alignment horizontal="center" vertical="center" shrinkToFit="1"/>
    </xf>
    <xf numFmtId="0" fontId="49" fillId="7" borderId="76" xfId="0" applyFont="1" applyFill="1" applyBorder="1" applyAlignment="1">
      <alignment horizontal="center" vertical="center" shrinkToFit="1"/>
    </xf>
    <xf numFmtId="0" fontId="10" fillId="5" borderId="76" xfId="0" applyFont="1" applyFill="1" applyBorder="1" applyAlignment="1">
      <alignment horizontal="center" vertical="center" shrinkToFit="1"/>
    </xf>
    <xf numFmtId="0" fontId="10" fillId="7" borderId="76" xfId="0" applyFont="1" applyFill="1" applyBorder="1" applyAlignment="1">
      <alignment horizontal="center" vertical="center" shrinkToFit="1"/>
    </xf>
    <xf numFmtId="0" fontId="10" fillId="4" borderId="76" xfId="0" applyFont="1" applyFill="1" applyBorder="1" applyAlignment="1">
      <alignment horizontal="center" vertical="center" shrinkToFit="1"/>
    </xf>
    <xf numFmtId="0" fontId="10" fillId="61" borderId="76" xfId="0" applyFont="1" applyFill="1" applyBorder="1" applyAlignment="1">
      <alignment horizontal="center" vertical="center" shrinkToFit="1"/>
    </xf>
    <xf numFmtId="0" fontId="35" fillId="7" borderId="0" xfId="0" applyFont="1" applyFill="1" applyAlignment="1">
      <alignment horizontal="center" vertical="center" shrinkToFit="1"/>
    </xf>
    <xf numFmtId="0" fontId="35" fillId="7" borderId="25" xfId="0" applyFont="1" applyFill="1" applyBorder="1" applyAlignment="1">
      <alignment horizontal="center" vertical="center" shrinkToFit="1"/>
    </xf>
    <xf numFmtId="0" fontId="3" fillId="7" borderId="23" xfId="0" applyFont="1" applyFill="1" applyBorder="1" applyAlignment="1">
      <alignment horizontal="center" vertical="center"/>
    </xf>
    <xf numFmtId="0" fontId="12" fillId="7" borderId="22" xfId="0" applyFont="1" applyFill="1" applyBorder="1" applyAlignment="1">
      <alignment vertical="center" shrinkToFit="1"/>
    </xf>
    <xf numFmtId="0" fontId="10" fillId="7" borderId="77" xfId="0" applyFont="1" applyFill="1" applyBorder="1" applyAlignment="1">
      <alignment horizontal="center" vertical="center" shrinkToFit="1"/>
    </xf>
    <xf numFmtId="0" fontId="78" fillId="0" borderId="0" xfId="0" applyFont="1" applyAlignment="1">
      <alignment vertical="center" shrinkToFit="1"/>
    </xf>
    <xf numFmtId="0" fontId="78" fillId="0" borderId="0" xfId="0" applyFont="1" applyAlignment="1">
      <alignment horizontal="center" vertical="center"/>
    </xf>
    <xf numFmtId="0" fontId="78" fillId="0" borderId="0" xfId="0" applyFont="1">
      <alignment vertical="center"/>
    </xf>
    <xf numFmtId="0" fontId="79" fillId="0" borderId="0" xfId="0" applyFont="1" applyAlignment="1">
      <alignment horizontal="center" vertical="center" shrinkToFit="1"/>
    </xf>
    <xf numFmtId="0" fontId="12" fillId="4" borderId="14" xfId="0" applyFont="1" applyFill="1" applyBorder="1" applyAlignment="1">
      <alignment vertical="center" shrinkToFit="1"/>
    </xf>
    <xf numFmtId="0" fontId="5" fillId="0" borderId="88" xfId="0" applyFont="1" applyBorder="1" applyAlignment="1">
      <alignment horizontal="center" vertical="center"/>
    </xf>
    <xf numFmtId="0" fontId="5" fillId="0" borderId="77" xfId="0" applyFont="1" applyBorder="1" applyAlignment="1">
      <alignment horizontal="center" vertical="center"/>
    </xf>
    <xf numFmtId="0" fontId="12" fillId="4" borderId="51" xfId="0" applyFont="1" applyFill="1" applyBorder="1" applyAlignment="1">
      <alignment vertical="center" shrinkToFit="1"/>
    </xf>
    <xf numFmtId="0" fontId="5" fillId="0" borderId="76" xfId="0" applyFont="1" applyBorder="1" applyAlignment="1">
      <alignment horizontal="center" vertical="center"/>
    </xf>
    <xf numFmtId="0" fontId="5" fillId="0" borderId="82" xfId="0" applyFont="1" applyBorder="1" applyAlignment="1">
      <alignment horizontal="center" vertical="center"/>
    </xf>
    <xf numFmtId="0" fontId="5" fillId="0" borderId="86" xfId="0" applyFont="1" applyBorder="1" applyAlignment="1">
      <alignment horizontal="center" vertical="center"/>
    </xf>
    <xf numFmtId="0" fontId="12" fillId="52" borderId="51" xfId="0" applyFont="1" applyFill="1" applyBorder="1" applyAlignment="1">
      <alignment vertical="center" shrinkToFit="1"/>
    </xf>
    <xf numFmtId="0" fontId="5" fillId="0" borderId="80" xfId="0" applyFont="1" applyBorder="1" applyAlignment="1">
      <alignment horizontal="center" vertical="center"/>
    </xf>
    <xf numFmtId="0" fontId="5" fillId="0" borderId="81" xfId="0" applyFont="1" applyBorder="1" applyAlignment="1">
      <alignment horizontal="center" vertical="center"/>
    </xf>
    <xf numFmtId="0" fontId="5" fillId="0" borderId="87" xfId="0" applyFont="1" applyBorder="1" applyAlignment="1">
      <alignment horizontal="center" vertical="center"/>
    </xf>
    <xf numFmtId="0" fontId="5" fillId="0" borderId="78" xfId="0" applyFont="1" applyBorder="1" applyAlignment="1">
      <alignment horizontal="center" vertical="center"/>
    </xf>
    <xf numFmtId="0" fontId="5" fillId="0" borderId="83" xfId="0" applyFont="1" applyBorder="1" applyAlignment="1">
      <alignment horizontal="center" vertical="center"/>
    </xf>
    <xf numFmtId="0" fontId="5" fillId="0" borderId="85" xfId="0" applyFont="1" applyBorder="1" applyAlignment="1">
      <alignment horizontal="center" vertical="center"/>
    </xf>
    <xf numFmtId="0" fontId="5" fillId="0" borderId="84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79" xfId="0" applyFont="1" applyBorder="1" applyAlignment="1">
      <alignment horizontal="center" vertical="center"/>
    </xf>
    <xf numFmtId="0" fontId="12" fillId="7" borderId="51" xfId="0" applyFont="1" applyFill="1" applyBorder="1" applyAlignment="1">
      <alignment vertical="center" shrinkToFit="1"/>
    </xf>
    <xf numFmtId="0" fontId="12" fillId="4" borderId="22" xfId="0" applyFont="1" applyFill="1" applyBorder="1" applyAlignment="1">
      <alignment vertical="center" shrinkToFit="1"/>
    </xf>
    <xf numFmtId="0" fontId="43" fillId="0" borderId="92" xfId="0" applyFont="1" applyBorder="1" applyAlignment="1">
      <alignment horizontal="center" vertical="center"/>
    </xf>
    <xf numFmtId="0" fontId="43" fillId="0" borderId="90" xfId="0" applyFont="1" applyBorder="1" applyAlignment="1">
      <alignment horizontal="center" vertical="center"/>
    </xf>
    <xf numFmtId="0" fontId="43" fillId="0" borderId="89" xfId="0" applyFont="1" applyBorder="1" applyAlignment="1">
      <alignment horizontal="center" vertical="center"/>
    </xf>
    <xf numFmtId="0" fontId="43" fillId="0" borderId="91" xfId="0" applyFont="1" applyBorder="1" applyAlignment="1">
      <alignment horizontal="center" vertical="center"/>
    </xf>
    <xf numFmtId="0" fontId="66" fillId="4" borderId="14" xfId="0" quotePrefix="1" applyFont="1" applyFill="1" applyBorder="1" applyAlignment="1">
      <alignment vertical="center" shrinkToFit="1"/>
    </xf>
    <xf numFmtId="0" fontId="53" fillId="0" borderId="14" xfId="0" applyFont="1" applyBorder="1" applyAlignment="1">
      <alignment horizontal="center" vertical="center"/>
    </xf>
    <xf numFmtId="0" fontId="43" fillId="7" borderId="0" xfId="0" applyFont="1" applyFill="1" applyAlignment="1">
      <alignment horizontal="center" vertical="center"/>
    </xf>
    <xf numFmtId="0" fontId="78" fillId="0" borderId="89" xfId="0" applyFont="1" applyBorder="1" applyAlignment="1">
      <alignment horizontal="center" vertical="center"/>
    </xf>
    <xf numFmtId="0" fontId="78" fillId="0" borderId="92" xfId="0" applyFont="1" applyBorder="1" applyAlignment="1">
      <alignment horizontal="center" vertical="center"/>
    </xf>
    <xf numFmtId="0" fontId="49" fillId="48" borderId="14" xfId="0" applyFont="1" applyFill="1" applyBorder="1">
      <alignment vertical="center"/>
    </xf>
    <xf numFmtId="0" fontId="76" fillId="52" borderId="23" xfId="0" applyFont="1" applyFill="1" applyBorder="1" applyAlignment="1">
      <alignment horizontal="center" vertical="center"/>
    </xf>
    <xf numFmtId="0" fontId="76" fillId="0" borderId="14" xfId="0" applyFont="1" applyBorder="1" applyAlignment="1">
      <alignment horizontal="center" vertical="center"/>
    </xf>
    <xf numFmtId="0" fontId="49" fillId="48" borderId="14" xfId="0" applyFont="1" applyFill="1" applyBorder="1" applyAlignment="1">
      <alignment horizontal="center" vertical="center"/>
    </xf>
    <xf numFmtId="0" fontId="76" fillId="52" borderId="14" xfId="0" applyFont="1" applyFill="1" applyBorder="1" applyAlignment="1">
      <alignment horizontal="center" vertical="center"/>
    </xf>
    <xf numFmtId="0" fontId="78" fillId="0" borderId="90" xfId="0" applyFont="1" applyBorder="1" applyAlignment="1">
      <alignment horizontal="center" vertical="center"/>
    </xf>
    <xf numFmtId="0" fontId="78" fillId="0" borderId="91" xfId="0" applyFont="1" applyBorder="1" applyAlignment="1">
      <alignment horizontal="center" vertical="center"/>
    </xf>
    <xf numFmtId="0" fontId="49" fillId="49" borderId="14" xfId="0" applyFont="1" applyFill="1" applyBorder="1">
      <alignment vertical="center"/>
    </xf>
    <xf numFmtId="0" fontId="76" fillId="0" borderId="0" xfId="0" applyFont="1">
      <alignment vertical="center"/>
    </xf>
    <xf numFmtId="0" fontId="76" fillId="49" borderId="14" xfId="0" applyFont="1" applyFill="1" applyBorder="1" applyAlignment="1">
      <alignment horizontal="center" vertical="center"/>
    </xf>
    <xf numFmtId="0" fontId="80" fillId="0" borderId="0" xfId="0" applyFont="1" applyAlignment="1">
      <alignment horizontal="center" vertical="center"/>
    </xf>
    <xf numFmtId="0" fontId="76" fillId="48" borderId="14" xfId="0" applyFont="1" applyFill="1" applyBorder="1" applyAlignment="1">
      <alignment horizontal="center" vertical="center"/>
    </xf>
    <xf numFmtId="0" fontId="53" fillId="0" borderId="0" xfId="0" applyFont="1">
      <alignment vertical="center"/>
    </xf>
    <xf numFmtId="0" fontId="53" fillId="0" borderId="89" xfId="0" applyFont="1" applyBorder="1" applyAlignment="1">
      <alignment horizontal="center" vertical="center"/>
    </xf>
    <xf numFmtId="0" fontId="53" fillId="0" borderId="91" xfId="0" applyFont="1" applyBorder="1" applyAlignment="1">
      <alignment horizontal="center" vertical="center"/>
    </xf>
    <xf numFmtId="0" fontId="53" fillId="0" borderId="90" xfId="0" applyFont="1" applyBorder="1" applyAlignment="1">
      <alignment horizontal="center" vertical="center"/>
    </xf>
    <xf numFmtId="0" fontId="53" fillId="0" borderId="92" xfId="0" applyFont="1" applyBorder="1" applyAlignment="1">
      <alignment horizontal="center" vertical="center"/>
    </xf>
    <xf numFmtId="0" fontId="78" fillId="0" borderId="0" xfId="0" applyFont="1" applyAlignment="1">
      <alignment horizontal="center" vertical="center" shrinkToFit="1"/>
    </xf>
    <xf numFmtId="0" fontId="53" fillId="0" borderId="0" xfId="0" applyFont="1" applyAlignment="1">
      <alignment horizontal="left" vertical="center"/>
    </xf>
    <xf numFmtId="0" fontId="76" fillId="0" borderId="0" xfId="0" applyFont="1" applyAlignment="1">
      <alignment horizontal="center" vertical="center" shrinkToFit="1"/>
    </xf>
    <xf numFmtId="0" fontId="76" fillId="5" borderId="77" xfId="0" applyFont="1" applyFill="1" applyBorder="1" applyAlignment="1">
      <alignment horizontal="center" vertical="center" shrinkToFit="1"/>
    </xf>
    <xf numFmtId="0" fontId="53" fillId="7" borderId="0" xfId="0" applyFont="1" applyFill="1">
      <alignment vertical="center"/>
    </xf>
    <xf numFmtId="0" fontId="76" fillId="5" borderId="76" xfId="0" applyFont="1" applyFill="1" applyBorder="1" applyAlignment="1">
      <alignment horizontal="center" vertical="center" shrinkToFit="1"/>
    </xf>
    <xf numFmtId="0" fontId="76" fillId="61" borderId="76" xfId="0" applyFont="1" applyFill="1" applyBorder="1" applyAlignment="1">
      <alignment horizontal="center" vertical="center" shrinkToFit="1"/>
    </xf>
    <xf numFmtId="0" fontId="76" fillId="7" borderId="76" xfId="0" applyFont="1" applyFill="1" applyBorder="1" applyAlignment="1">
      <alignment horizontal="center" vertical="center" shrinkToFit="1"/>
    </xf>
    <xf numFmtId="0" fontId="76" fillId="4" borderId="76" xfId="0" applyFont="1" applyFill="1" applyBorder="1" applyAlignment="1">
      <alignment horizontal="center" vertical="center" shrinkToFit="1"/>
    </xf>
    <xf numFmtId="0" fontId="53" fillId="7" borderId="14" xfId="0" applyFont="1" applyFill="1" applyBorder="1" applyAlignment="1">
      <alignment horizontal="center" vertical="center" shrinkToFit="1"/>
    </xf>
    <xf numFmtId="0" fontId="76" fillId="4" borderId="77" xfId="0" applyFont="1" applyFill="1" applyBorder="1" applyAlignment="1">
      <alignment horizontal="center" vertical="center" shrinkToFit="1"/>
    </xf>
    <xf numFmtId="0" fontId="53" fillId="7" borderId="0" xfId="0" applyFont="1" applyFill="1" applyAlignment="1">
      <alignment vertical="center" shrinkToFit="1"/>
    </xf>
    <xf numFmtId="0" fontId="76" fillId="7" borderId="77" xfId="0" applyFont="1" applyFill="1" applyBorder="1" applyAlignment="1">
      <alignment horizontal="center" vertical="center" shrinkToFit="1"/>
    </xf>
    <xf numFmtId="0" fontId="53" fillId="0" borderId="0" xfId="0" applyFont="1" applyAlignment="1">
      <alignment vertical="center" shrinkToFit="1"/>
    </xf>
    <xf numFmtId="0" fontId="58" fillId="0" borderId="0" xfId="0" applyFont="1">
      <alignment vertical="center"/>
    </xf>
    <xf numFmtId="0" fontId="80" fillId="54" borderId="14" xfId="0" applyFont="1" applyFill="1" applyBorder="1" applyAlignment="1">
      <alignment horizontal="center" vertical="center"/>
    </xf>
    <xf numFmtId="0" fontId="76" fillId="46" borderId="14" xfId="0" applyFont="1" applyFill="1" applyBorder="1" applyAlignment="1">
      <alignment horizontal="center" vertical="center"/>
    </xf>
    <xf numFmtId="0" fontId="43" fillId="7" borderId="92" xfId="0" applyFont="1" applyFill="1" applyBorder="1" applyAlignment="1">
      <alignment horizontal="center" vertical="center"/>
    </xf>
    <xf numFmtId="0" fontId="43" fillId="7" borderId="89" xfId="0" applyFont="1" applyFill="1" applyBorder="1" applyAlignment="1">
      <alignment horizontal="center" vertical="center"/>
    </xf>
    <xf numFmtId="0" fontId="43" fillId="7" borderId="91" xfId="0" applyFont="1" applyFill="1" applyBorder="1" applyAlignment="1">
      <alignment horizontal="center" vertical="center"/>
    </xf>
    <xf numFmtId="0" fontId="43" fillId="7" borderId="90" xfId="0" applyFont="1" applyFill="1" applyBorder="1" applyAlignment="1">
      <alignment horizontal="center" vertical="center"/>
    </xf>
    <xf numFmtId="0" fontId="55" fillId="4" borderId="76" xfId="0" applyFont="1" applyFill="1" applyBorder="1" applyAlignment="1">
      <alignment horizontal="center" vertical="center" shrinkToFit="1"/>
    </xf>
    <xf numFmtId="0" fontId="55" fillId="7" borderId="76" xfId="0" applyFont="1" applyFill="1" applyBorder="1" applyAlignment="1">
      <alignment horizontal="center" vertical="center" shrinkToFit="1"/>
    </xf>
    <xf numFmtId="0" fontId="78" fillId="61" borderId="77" xfId="0" applyFont="1" applyFill="1" applyBorder="1" applyAlignment="1">
      <alignment horizontal="center" vertical="center" shrinkToFit="1"/>
    </xf>
    <xf numFmtId="0" fontId="55" fillId="5" borderId="76" xfId="0" applyFont="1" applyFill="1" applyBorder="1" applyAlignment="1">
      <alignment horizontal="center" vertical="center" shrinkToFit="1"/>
    </xf>
    <xf numFmtId="0" fontId="78" fillId="61" borderId="76" xfId="0" applyFont="1" applyFill="1" applyBorder="1" applyAlignment="1">
      <alignment horizontal="center" vertical="center" shrinkToFit="1"/>
    </xf>
    <xf numFmtId="0" fontId="43" fillId="7" borderId="0" xfId="0" applyFont="1" applyFill="1" applyAlignment="1">
      <alignment horizontal="left" vertical="center"/>
    </xf>
    <xf numFmtId="0" fontId="78" fillId="7" borderId="0" xfId="0" applyFont="1" applyFill="1" applyAlignment="1">
      <alignment vertical="center" shrinkToFit="1"/>
    </xf>
    <xf numFmtId="0" fontId="78" fillId="7" borderId="76" xfId="0" applyFont="1" applyFill="1" applyBorder="1" applyAlignment="1">
      <alignment horizontal="center" vertical="center" shrinkToFit="1"/>
    </xf>
    <xf numFmtId="0" fontId="78" fillId="5" borderId="76" xfId="0" applyFont="1" applyFill="1" applyBorder="1" applyAlignment="1">
      <alignment horizontal="center" vertical="center" shrinkToFit="1"/>
    </xf>
    <xf numFmtId="0" fontId="78" fillId="4" borderId="77" xfId="0" applyFont="1" applyFill="1" applyBorder="1" applyAlignment="1">
      <alignment horizontal="center" vertical="center" shrinkToFit="1"/>
    </xf>
    <xf numFmtId="0" fontId="78" fillId="7" borderId="0" xfId="0" applyFont="1" applyFill="1">
      <alignment vertical="center"/>
    </xf>
    <xf numFmtId="0" fontId="78" fillId="4" borderId="76" xfId="0" applyFont="1" applyFill="1" applyBorder="1" applyAlignment="1">
      <alignment horizontal="center" vertical="center" shrinkToFit="1"/>
    </xf>
    <xf numFmtId="0" fontId="55" fillId="61" borderId="76" xfId="0" applyFont="1" applyFill="1" applyBorder="1" applyAlignment="1">
      <alignment horizontal="center" vertical="center" shrinkToFit="1"/>
    </xf>
    <xf numFmtId="0" fontId="43" fillId="0" borderId="0" xfId="0" applyFont="1" applyAlignment="1">
      <alignment horizontal="left" vertical="center"/>
    </xf>
    <xf numFmtId="0" fontId="57" fillId="0" borderId="21" xfId="0" applyFont="1" applyBorder="1" applyAlignment="1">
      <alignment horizontal="center" vertical="center" shrinkToFit="1"/>
    </xf>
    <xf numFmtId="0" fontId="57" fillId="0" borderId="22" xfId="0" applyFont="1" applyBorder="1" applyAlignment="1">
      <alignment horizontal="center" vertical="center" shrinkToFit="1"/>
    </xf>
    <xf numFmtId="0" fontId="57" fillId="0" borderId="23" xfId="0" applyFont="1" applyBorder="1" applyAlignment="1">
      <alignment horizontal="center" vertical="center" shrinkToFit="1"/>
    </xf>
    <xf numFmtId="0" fontId="7" fillId="2" borderId="10" xfId="0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0" fontId="37" fillId="6" borderId="0" xfId="0" applyFont="1" applyFill="1" applyAlignment="1">
      <alignment horizontal="center" vertical="center" shrinkToFit="1"/>
    </xf>
    <xf numFmtId="0" fontId="37" fillId="6" borderId="25" xfId="0" applyFont="1" applyFill="1" applyBorder="1" applyAlignment="1">
      <alignment horizontal="center" vertical="center" shrinkToFit="1"/>
    </xf>
    <xf numFmtId="0" fontId="35" fillId="53" borderId="14" xfId="0" applyFont="1" applyFill="1" applyBorder="1" applyAlignment="1">
      <alignment horizontal="left" vertical="center" shrinkToFit="1"/>
    </xf>
    <xf numFmtId="0" fontId="34" fillId="53" borderId="14" xfId="0" applyFont="1" applyFill="1" applyBorder="1" applyAlignment="1">
      <alignment horizontal="left" vertical="center" shrinkToFit="1"/>
    </xf>
    <xf numFmtId="0" fontId="34" fillId="53" borderId="36" xfId="0" applyFont="1" applyFill="1" applyBorder="1" applyAlignment="1">
      <alignment horizontal="left" vertical="center" shrinkToFit="1"/>
    </xf>
    <xf numFmtId="0" fontId="35" fillId="53" borderId="36" xfId="0" quotePrefix="1" applyFont="1" applyFill="1" applyBorder="1" applyAlignment="1">
      <alignment horizontal="left" vertical="center" shrinkToFit="1"/>
    </xf>
    <xf numFmtId="0" fontId="34" fillId="53" borderId="43" xfId="0" applyFont="1" applyFill="1" applyBorder="1" applyAlignment="1">
      <alignment horizontal="left" vertical="center" shrinkToFit="1"/>
    </xf>
    <xf numFmtId="0" fontId="34" fillId="53" borderId="37" xfId="0" applyFont="1" applyFill="1" applyBorder="1" applyAlignment="1">
      <alignment horizontal="left" vertical="center" shrinkToFit="1"/>
    </xf>
    <xf numFmtId="0" fontId="65" fillId="54" borderId="36" xfId="0" quotePrefix="1" applyFont="1" applyFill="1" applyBorder="1" applyAlignment="1">
      <alignment horizontal="left" vertical="center" shrinkToFit="1"/>
    </xf>
    <xf numFmtId="0" fontId="69" fillId="54" borderId="43" xfId="0" applyFont="1" applyFill="1" applyBorder="1" applyAlignment="1">
      <alignment horizontal="left" vertical="center" shrinkToFit="1"/>
    </xf>
    <xf numFmtId="0" fontId="69" fillId="54" borderId="37" xfId="0" applyFont="1" applyFill="1" applyBorder="1" applyAlignment="1">
      <alignment horizontal="left" vertical="center" shrinkToFit="1"/>
    </xf>
    <xf numFmtId="0" fontId="69" fillId="54" borderId="36" xfId="0" quotePrefix="1" applyFont="1" applyFill="1" applyBorder="1" applyAlignment="1">
      <alignment horizontal="left" vertical="center" shrinkToFit="1"/>
    </xf>
    <xf numFmtId="0" fontId="34" fillId="54" borderId="36" xfId="0" quotePrefix="1" applyFont="1" applyFill="1" applyBorder="1" applyAlignment="1">
      <alignment horizontal="center" vertical="center" shrinkToFit="1"/>
    </xf>
    <xf numFmtId="0" fontId="34" fillId="54" borderId="43" xfId="0" quotePrefix="1" applyFont="1" applyFill="1" applyBorder="1" applyAlignment="1">
      <alignment horizontal="center" vertical="center" shrinkToFit="1"/>
    </xf>
    <xf numFmtId="0" fontId="34" fillId="54" borderId="37" xfId="0" quotePrefix="1" applyFont="1" applyFill="1" applyBorder="1" applyAlignment="1">
      <alignment horizontal="center" vertical="center" shrinkToFit="1"/>
    </xf>
    <xf numFmtId="0" fontId="3" fillId="5" borderId="36" xfId="0" applyFont="1" applyFill="1" applyBorder="1" applyAlignment="1">
      <alignment horizontal="center" vertical="center" shrinkToFit="1"/>
    </xf>
    <xf numFmtId="0" fontId="3" fillId="5" borderId="43" xfId="0" applyFont="1" applyFill="1" applyBorder="1" applyAlignment="1">
      <alignment horizontal="center" vertical="center" shrinkToFit="1"/>
    </xf>
    <xf numFmtId="0" fontId="3" fillId="5" borderId="37" xfId="0" applyFont="1" applyFill="1" applyBorder="1" applyAlignment="1">
      <alignment horizontal="center" vertical="center" shrinkToFit="1"/>
    </xf>
    <xf numFmtId="0" fontId="35" fillId="53" borderId="14" xfId="0" quotePrefix="1" applyFont="1" applyFill="1" applyBorder="1" applyAlignment="1">
      <alignment horizontal="left" vertical="center" shrinkToFit="1"/>
    </xf>
    <xf numFmtId="176" fontId="32" fillId="6" borderId="14" xfId="0" quotePrefix="1" applyNumberFormat="1" applyFont="1" applyFill="1" applyBorder="1" applyAlignment="1">
      <alignment horizontal="center" vertical="center"/>
    </xf>
    <xf numFmtId="176" fontId="32" fillId="6" borderId="14" xfId="0" applyNumberFormat="1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3" fillId="0" borderId="14" xfId="1" applyFont="1" applyBorder="1" applyAlignment="1">
      <alignment horizontal="center" vertical="center"/>
    </xf>
    <xf numFmtId="0" fontId="35" fillId="55" borderId="36" xfId="0" applyFont="1" applyFill="1" applyBorder="1" applyAlignment="1">
      <alignment horizontal="left" vertical="center" shrinkToFit="1"/>
    </xf>
    <xf numFmtId="0" fontId="34" fillId="55" borderId="43" xfId="0" applyFont="1" applyFill="1" applyBorder="1" applyAlignment="1">
      <alignment horizontal="left" vertical="center" shrinkToFit="1"/>
    </xf>
    <xf numFmtId="0" fontId="34" fillId="55" borderId="37" xfId="0" applyFont="1" applyFill="1" applyBorder="1" applyAlignment="1">
      <alignment horizontal="left" vertical="center" shrinkToFit="1"/>
    </xf>
    <xf numFmtId="0" fontId="35" fillId="7" borderId="36" xfId="0" quotePrefix="1" applyFont="1" applyFill="1" applyBorder="1" applyAlignment="1">
      <alignment horizontal="left" vertical="center" shrinkToFit="1"/>
    </xf>
    <xf numFmtId="0" fontId="34" fillId="7" borderId="43" xfId="0" applyFont="1" applyFill="1" applyBorder="1" applyAlignment="1">
      <alignment horizontal="left" vertical="center" shrinkToFit="1"/>
    </xf>
    <xf numFmtId="0" fontId="34" fillId="7" borderId="37" xfId="0" applyFont="1" applyFill="1" applyBorder="1" applyAlignment="1">
      <alignment horizontal="left" vertical="center" shrinkToFit="1"/>
    </xf>
    <xf numFmtId="0" fontId="34" fillId="7" borderId="36" xfId="0" quotePrefix="1" applyFont="1" applyFill="1" applyBorder="1" applyAlignment="1">
      <alignment horizontal="left" vertical="center" shrinkToFit="1"/>
    </xf>
    <xf numFmtId="0" fontId="35" fillId="53" borderId="36" xfId="0" applyFont="1" applyFill="1" applyBorder="1" applyAlignment="1">
      <alignment horizontal="left" vertical="center" shrinkToFit="1"/>
    </xf>
    <xf numFmtId="0" fontId="12" fillId="52" borderId="36" xfId="0" applyFont="1" applyFill="1" applyBorder="1" applyAlignment="1">
      <alignment horizontal="center" vertical="center" shrinkToFit="1"/>
    </xf>
    <xf numFmtId="0" fontId="12" fillId="52" borderId="43" xfId="0" applyFont="1" applyFill="1" applyBorder="1" applyAlignment="1">
      <alignment horizontal="center" vertical="center" shrinkToFit="1"/>
    </xf>
    <xf numFmtId="0" fontId="12" fillId="52" borderId="37" xfId="0" applyFont="1" applyFill="1" applyBorder="1" applyAlignment="1">
      <alignment horizontal="center" vertical="center" shrinkToFit="1"/>
    </xf>
    <xf numFmtId="0" fontId="12" fillId="48" borderId="36" xfId="0" applyFont="1" applyFill="1" applyBorder="1" applyAlignment="1">
      <alignment horizontal="center" vertical="center" shrinkToFit="1"/>
    </xf>
    <xf numFmtId="0" fontId="12" fillId="48" borderId="43" xfId="0" applyFont="1" applyFill="1" applyBorder="1" applyAlignment="1">
      <alignment horizontal="center" vertical="center" shrinkToFit="1"/>
    </xf>
    <xf numFmtId="0" fontId="12" fillId="48" borderId="37" xfId="0" applyFont="1" applyFill="1" applyBorder="1" applyAlignment="1">
      <alignment horizontal="center" vertical="center" shrinkToFit="1"/>
    </xf>
    <xf numFmtId="0" fontId="35" fillId="53" borderId="42" xfId="0" applyFont="1" applyFill="1" applyBorder="1" applyAlignment="1">
      <alignment horizontal="center" vertical="center" shrinkToFit="1"/>
    </xf>
    <xf numFmtId="0" fontId="35" fillId="53" borderId="24" xfId="0" applyFont="1" applyFill="1" applyBorder="1" applyAlignment="1">
      <alignment horizontal="center" vertical="center" shrinkToFit="1"/>
    </xf>
    <xf numFmtId="0" fontId="35" fillId="5" borderId="0" xfId="0" applyFont="1" applyFill="1" applyAlignment="1">
      <alignment horizontal="center" vertical="center" shrinkToFit="1"/>
    </xf>
    <xf numFmtId="0" fontId="35" fillId="5" borderId="25" xfId="0" applyFont="1" applyFill="1" applyBorder="1" applyAlignment="1">
      <alignment horizontal="center" vertical="center" shrinkToFit="1"/>
    </xf>
    <xf numFmtId="0" fontId="3" fillId="5" borderId="14" xfId="0" applyFont="1" applyFill="1" applyBorder="1" applyAlignment="1">
      <alignment horizontal="center" vertical="center"/>
    </xf>
    <xf numFmtId="9" fontId="3" fillId="5" borderId="14" xfId="1" applyFont="1" applyFill="1" applyBorder="1" applyAlignment="1">
      <alignment horizontal="center" vertical="center"/>
    </xf>
    <xf numFmtId="0" fontId="73" fillId="0" borderId="21" xfId="0" applyFont="1" applyBorder="1" applyAlignment="1">
      <alignment horizontal="center" vertical="center" shrinkToFit="1"/>
    </xf>
    <xf numFmtId="0" fontId="73" fillId="0" borderId="22" xfId="0" applyFont="1" applyBorder="1" applyAlignment="1">
      <alignment horizontal="center" vertical="center" shrinkToFit="1"/>
    </xf>
    <xf numFmtId="0" fontId="73" fillId="0" borderId="23" xfId="0" applyFont="1" applyBorder="1" applyAlignment="1">
      <alignment horizontal="center" vertical="center" shrinkToFit="1"/>
    </xf>
    <xf numFmtId="0" fontId="35" fillId="46" borderId="36" xfId="0" applyFont="1" applyFill="1" applyBorder="1" applyAlignment="1">
      <alignment horizontal="left" vertical="center" shrinkToFit="1"/>
    </xf>
    <xf numFmtId="0" fontId="34" fillId="46" borderId="43" xfId="0" applyFont="1" applyFill="1" applyBorder="1" applyAlignment="1">
      <alignment horizontal="left" vertical="center" shrinkToFit="1"/>
    </xf>
    <xf numFmtId="0" fontId="34" fillId="46" borderId="37" xfId="0" applyFont="1" applyFill="1" applyBorder="1" applyAlignment="1">
      <alignment horizontal="left" vertical="center" shrinkToFit="1"/>
    </xf>
    <xf numFmtId="0" fontId="35" fillId="5" borderId="44" xfId="0" applyFont="1" applyFill="1" applyBorder="1" applyAlignment="1">
      <alignment horizontal="center" vertical="center" shrinkToFit="1"/>
    </xf>
    <xf numFmtId="0" fontId="35" fillId="5" borderId="38" xfId="0" applyFont="1" applyFill="1" applyBorder="1" applyAlignment="1">
      <alignment horizontal="center" vertical="center" shrinkToFit="1"/>
    </xf>
    <xf numFmtId="0" fontId="35" fillId="5" borderId="26" xfId="0" applyFont="1" applyFill="1" applyBorder="1" applyAlignment="1">
      <alignment horizontal="center" vertical="center" shrinkToFit="1"/>
    </xf>
    <xf numFmtId="0" fontId="34" fillId="52" borderId="36" xfId="0" applyFont="1" applyFill="1" applyBorder="1" applyAlignment="1">
      <alignment horizontal="left" vertical="center" shrinkToFit="1"/>
    </xf>
    <xf numFmtId="0" fontId="34" fillId="52" borderId="43" xfId="0" applyFont="1" applyFill="1" applyBorder="1" applyAlignment="1">
      <alignment horizontal="left" vertical="center" shrinkToFit="1"/>
    </xf>
    <xf numFmtId="0" fontId="34" fillId="52" borderId="37" xfId="0" applyFont="1" applyFill="1" applyBorder="1" applyAlignment="1">
      <alignment horizontal="left" vertical="center" shrinkToFit="1"/>
    </xf>
    <xf numFmtId="0" fontId="34" fillId="45" borderId="36" xfId="0" applyFont="1" applyFill="1" applyBorder="1" applyAlignment="1">
      <alignment horizontal="left" vertical="center" shrinkToFit="1"/>
    </xf>
    <xf numFmtId="0" fontId="34" fillId="45" borderId="43" xfId="0" applyFont="1" applyFill="1" applyBorder="1" applyAlignment="1">
      <alignment horizontal="left" vertical="center" shrinkToFit="1"/>
    </xf>
    <xf numFmtId="0" fontId="34" fillId="45" borderId="37" xfId="0" applyFont="1" applyFill="1" applyBorder="1" applyAlignment="1">
      <alignment horizontal="left" vertical="center" shrinkToFit="1"/>
    </xf>
    <xf numFmtId="0" fontId="34" fillId="44" borderId="36" xfId="0" applyFont="1" applyFill="1" applyBorder="1" applyAlignment="1">
      <alignment horizontal="left" vertical="center" shrinkToFit="1"/>
    </xf>
    <xf numFmtId="0" fontId="34" fillId="44" borderId="43" xfId="0" applyFont="1" applyFill="1" applyBorder="1" applyAlignment="1">
      <alignment horizontal="left" vertical="center" shrinkToFit="1"/>
    </xf>
    <xf numFmtId="0" fontId="34" fillId="44" borderId="37" xfId="0" applyFont="1" applyFill="1" applyBorder="1" applyAlignment="1">
      <alignment horizontal="left" vertical="center" shrinkToFit="1"/>
    </xf>
    <xf numFmtId="0" fontId="34" fillId="2" borderId="36" xfId="0" applyFont="1" applyFill="1" applyBorder="1" applyAlignment="1">
      <alignment horizontal="left" vertical="center" shrinkToFit="1"/>
    </xf>
    <xf numFmtId="0" fontId="34" fillId="2" borderId="43" xfId="0" applyFont="1" applyFill="1" applyBorder="1" applyAlignment="1">
      <alignment horizontal="left" vertical="center" shrinkToFit="1"/>
    </xf>
    <xf numFmtId="0" fontId="34" fillId="2" borderId="37" xfId="0" applyFont="1" applyFill="1" applyBorder="1" applyAlignment="1">
      <alignment horizontal="left" vertical="center" shrinkToFit="1"/>
    </xf>
    <xf numFmtId="0" fontId="34" fillId="47" borderId="36" xfId="0" applyFont="1" applyFill="1" applyBorder="1" applyAlignment="1">
      <alignment horizontal="left" vertical="center" shrinkToFit="1"/>
    </xf>
    <xf numFmtId="0" fontId="34" fillId="47" borderId="43" xfId="0" applyFont="1" applyFill="1" applyBorder="1" applyAlignment="1">
      <alignment horizontal="left" vertical="center" shrinkToFit="1"/>
    </xf>
    <xf numFmtId="0" fontId="34" fillId="47" borderId="37" xfId="0" applyFont="1" applyFill="1" applyBorder="1" applyAlignment="1">
      <alignment horizontal="left" vertical="center" shrinkToFit="1"/>
    </xf>
    <xf numFmtId="0" fontId="34" fillId="48" borderId="36" xfId="0" applyFont="1" applyFill="1" applyBorder="1" applyAlignment="1">
      <alignment horizontal="left" vertical="center" shrinkToFit="1"/>
    </xf>
    <xf numFmtId="0" fontId="34" fillId="48" borderId="43" xfId="0" applyFont="1" applyFill="1" applyBorder="1" applyAlignment="1">
      <alignment horizontal="left" vertical="center" shrinkToFit="1"/>
    </xf>
    <xf numFmtId="0" fontId="34" fillId="48" borderId="37" xfId="0" applyFont="1" applyFill="1" applyBorder="1" applyAlignment="1">
      <alignment horizontal="left" vertical="center" shrinkToFit="1"/>
    </xf>
    <xf numFmtId="0" fontId="34" fillId="55" borderId="36" xfId="0" applyFont="1" applyFill="1" applyBorder="1" applyAlignment="1">
      <alignment horizontal="center" vertical="center" shrinkToFit="1"/>
    </xf>
    <xf numFmtId="0" fontId="34" fillId="55" borderId="43" xfId="0" applyFont="1" applyFill="1" applyBorder="1" applyAlignment="1">
      <alignment horizontal="center" vertical="center" shrinkToFit="1"/>
    </xf>
    <xf numFmtId="0" fontId="34" fillId="55" borderId="37" xfId="0" applyFont="1" applyFill="1" applyBorder="1" applyAlignment="1">
      <alignment horizontal="center" vertical="center" shrinkToFit="1"/>
    </xf>
    <xf numFmtId="0" fontId="35" fillId="46" borderId="36" xfId="0" applyFont="1" applyFill="1" applyBorder="1" applyAlignment="1">
      <alignment horizontal="center" vertical="center" shrinkToFit="1"/>
    </xf>
    <xf numFmtId="0" fontId="35" fillId="46" borderId="43" xfId="0" applyFont="1" applyFill="1" applyBorder="1" applyAlignment="1">
      <alignment horizontal="center" vertical="center" shrinkToFit="1"/>
    </xf>
    <xf numFmtId="0" fontId="35" fillId="46" borderId="37" xfId="0" applyFont="1" applyFill="1" applyBorder="1" applyAlignment="1">
      <alignment horizontal="center" vertical="center" shrinkToFit="1"/>
    </xf>
    <xf numFmtId="0" fontId="35" fillId="48" borderId="36" xfId="0" applyFont="1" applyFill="1" applyBorder="1" applyAlignment="1">
      <alignment horizontal="center" vertical="center" shrinkToFit="1"/>
    </xf>
    <xf numFmtId="0" fontId="35" fillId="48" borderId="43" xfId="0" applyFont="1" applyFill="1" applyBorder="1" applyAlignment="1">
      <alignment horizontal="center" vertical="center" shrinkToFit="1"/>
    </xf>
    <xf numFmtId="0" fontId="35" fillId="48" borderId="37" xfId="0" applyFont="1" applyFill="1" applyBorder="1" applyAlignment="1">
      <alignment horizontal="center" vertical="center" shrinkToFit="1"/>
    </xf>
    <xf numFmtId="0" fontId="34" fillId="3" borderId="36" xfId="0" applyFont="1" applyFill="1" applyBorder="1" applyAlignment="1">
      <alignment horizontal="center" vertical="center" shrinkToFit="1"/>
    </xf>
    <xf numFmtId="0" fontId="34" fillId="3" borderId="43" xfId="0" applyFont="1" applyFill="1" applyBorder="1" applyAlignment="1">
      <alignment horizontal="center" vertical="center" shrinkToFit="1"/>
    </xf>
    <xf numFmtId="0" fontId="34" fillId="3" borderId="37" xfId="0" applyFont="1" applyFill="1" applyBorder="1" applyAlignment="1">
      <alignment horizontal="center" vertical="center" shrinkToFit="1"/>
    </xf>
    <xf numFmtId="0" fontId="35" fillId="48" borderId="43" xfId="0" quotePrefix="1" applyFont="1" applyFill="1" applyBorder="1" applyAlignment="1">
      <alignment horizontal="center" vertical="center" shrinkToFit="1"/>
    </xf>
    <xf numFmtId="0" fontId="34" fillId="3" borderId="36" xfId="0" applyFont="1" applyFill="1" applyBorder="1" applyAlignment="1">
      <alignment horizontal="left" vertical="center" shrinkToFit="1"/>
    </xf>
    <xf numFmtId="0" fontId="34" fillId="3" borderId="43" xfId="0" applyFont="1" applyFill="1" applyBorder="1" applyAlignment="1">
      <alignment horizontal="left" vertical="center" shrinkToFit="1"/>
    </xf>
    <xf numFmtId="0" fontId="34" fillId="3" borderId="37" xfId="0" applyFont="1" applyFill="1" applyBorder="1" applyAlignment="1">
      <alignment horizontal="left" vertical="center" shrinkToFit="1"/>
    </xf>
    <xf numFmtId="0" fontId="34" fillId="55" borderId="36" xfId="0" applyFont="1" applyFill="1" applyBorder="1" applyAlignment="1">
      <alignment horizontal="left" vertical="center" shrinkToFit="1"/>
    </xf>
    <xf numFmtId="0" fontId="34" fillId="46" borderId="36" xfId="0" applyFont="1" applyFill="1" applyBorder="1" applyAlignment="1">
      <alignment horizontal="left" vertical="center" shrinkToFit="1"/>
    </xf>
    <xf numFmtId="0" fontId="34" fillId="46" borderId="43" xfId="0" applyFont="1" applyFill="1" applyBorder="1" applyAlignment="1">
      <alignment horizontal="center" vertical="center" shrinkToFit="1"/>
    </xf>
    <xf numFmtId="0" fontId="34" fillId="46" borderId="37" xfId="0" applyFont="1" applyFill="1" applyBorder="1" applyAlignment="1">
      <alignment horizontal="center" vertical="center" shrinkToFit="1"/>
    </xf>
    <xf numFmtId="0" fontId="35" fillId="52" borderId="43" xfId="0" applyFont="1" applyFill="1" applyBorder="1" applyAlignment="1">
      <alignment horizontal="center" vertical="center" shrinkToFit="1"/>
    </xf>
    <xf numFmtId="0" fontId="35" fillId="52" borderId="37" xfId="0" applyFont="1" applyFill="1" applyBorder="1" applyAlignment="1">
      <alignment horizontal="center" vertical="center" shrinkToFit="1"/>
    </xf>
    <xf numFmtId="0" fontId="35" fillId="45" borderId="43" xfId="0" applyFont="1" applyFill="1" applyBorder="1" applyAlignment="1">
      <alignment horizontal="center" vertical="center" shrinkToFit="1"/>
    </xf>
    <xf numFmtId="0" fontId="35" fillId="45" borderId="37" xfId="0" applyFont="1" applyFill="1" applyBorder="1" applyAlignment="1">
      <alignment horizontal="center" vertical="center" shrinkToFit="1"/>
    </xf>
    <xf numFmtId="0" fontId="7" fillId="2" borderId="47" xfId="0" applyFont="1" applyFill="1" applyBorder="1" applyAlignment="1">
      <alignment horizontal="center" vertical="center"/>
    </xf>
    <xf numFmtId="0" fontId="37" fillId="6" borderId="38" xfId="0" applyFont="1" applyFill="1" applyBorder="1" applyAlignment="1">
      <alignment horizontal="left" vertical="center" shrinkToFit="1"/>
    </xf>
    <xf numFmtId="0" fontId="36" fillId="6" borderId="38" xfId="0" applyFont="1" applyFill="1" applyBorder="1" applyAlignment="1">
      <alignment horizontal="left" vertical="center" shrinkToFit="1"/>
    </xf>
    <xf numFmtId="0" fontId="36" fillId="6" borderId="26" xfId="0" applyFont="1" applyFill="1" applyBorder="1" applyAlignment="1">
      <alignment horizontal="left" vertical="center" shrinkToFit="1"/>
    </xf>
    <xf numFmtId="0" fontId="34" fillId="51" borderId="36" xfId="0" applyFont="1" applyFill="1" applyBorder="1" applyAlignment="1">
      <alignment horizontal="left" vertical="center" shrinkToFit="1"/>
    </xf>
    <xf numFmtId="0" fontId="34" fillId="51" borderId="43" xfId="0" applyFont="1" applyFill="1" applyBorder="1" applyAlignment="1">
      <alignment horizontal="left" vertical="center" shrinkToFit="1"/>
    </xf>
    <xf numFmtId="0" fontId="34" fillId="51" borderId="37" xfId="0" applyFont="1" applyFill="1" applyBorder="1" applyAlignment="1">
      <alignment horizontal="left" vertical="center" shrinkToFit="1"/>
    </xf>
    <xf numFmtId="0" fontId="34" fillId="54" borderId="36" xfId="0" applyFont="1" applyFill="1" applyBorder="1" applyAlignment="1">
      <alignment horizontal="left" vertical="center" shrinkToFit="1"/>
    </xf>
    <xf numFmtId="0" fontId="34" fillId="54" borderId="43" xfId="0" applyFont="1" applyFill="1" applyBorder="1" applyAlignment="1">
      <alignment horizontal="left" vertical="center" shrinkToFit="1"/>
    </xf>
    <xf numFmtId="0" fontId="34" fillId="54" borderId="37" xfId="0" applyFont="1" applyFill="1" applyBorder="1" applyAlignment="1">
      <alignment horizontal="left" vertical="center" shrinkToFit="1"/>
    </xf>
    <xf numFmtId="0" fontId="34" fillId="57" borderId="36" xfId="0" applyFont="1" applyFill="1" applyBorder="1" applyAlignment="1">
      <alignment horizontal="left" vertical="center" shrinkToFit="1"/>
    </xf>
    <xf numFmtId="0" fontId="34" fillId="57" borderId="43" xfId="0" applyFont="1" applyFill="1" applyBorder="1" applyAlignment="1">
      <alignment horizontal="left" vertical="center" shrinkToFit="1"/>
    </xf>
    <xf numFmtId="0" fontId="34" fillId="57" borderId="37" xfId="0" applyFont="1" applyFill="1" applyBorder="1" applyAlignment="1">
      <alignment horizontal="left" vertical="center" shrinkToFit="1"/>
    </xf>
    <xf numFmtId="0" fontId="34" fillId="58" borderId="36" xfId="0" applyFont="1" applyFill="1" applyBorder="1" applyAlignment="1">
      <alignment horizontal="left" vertical="center" shrinkToFit="1"/>
    </xf>
    <xf numFmtId="0" fontId="34" fillId="58" borderId="43" xfId="0" applyFont="1" applyFill="1" applyBorder="1" applyAlignment="1">
      <alignment horizontal="left" vertical="center" shrinkToFit="1"/>
    </xf>
    <xf numFmtId="0" fontId="34" fillId="58" borderId="37" xfId="0" applyFont="1" applyFill="1" applyBorder="1" applyAlignment="1">
      <alignment horizontal="left" vertical="center" shrinkToFit="1"/>
    </xf>
    <xf numFmtId="0" fontId="34" fillId="49" borderId="36" xfId="0" applyFont="1" applyFill="1" applyBorder="1" applyAlignment="1">
      <alignment horizontal="left" vertical="center" shrinkToFit="1"/>
    </xf>
    <xf numFmtId="0" fontId="34" fillId="49" borderId="43" xfId="0" applyFont="1" applyFill="1" applyBorder="1" applyAlignment="1">
      <alignment horizontal="left" vertical="center" shrinkToFit="1"/>
    </xf>
    <xf numFmtId="0" fontId="34" fillId="49" borderId="37" xfId="0" applyFont="1" applyFill="1" applyBorder="1" applyAlignment="1">
      <alignment horizontal="left" vertical="center" shrinkToFit="1"/>
    </xf>
    <xf numFmtId="0" fontId="34" fillId="56" borderId="36" xfId="0" applyFont="1" applyFill="1" applyBorder="1" applyAlignment="1">
      <alignment horizontal="left" vertical="center" shrinkToFit="1"/>
    </xf>
    <xf numFmtId="0" fontId="34" fillId="56" borderId="43" xfId="0" applyFont="1" applyFill="1" applyBorder="1" applyAlignment="1">
      <alignment horizontal="left" vertical="center" shrinkToFit="1"/>
    </xf>
    <xf numFmtId="0" fontId="34" fillId="56" borderId="37" xfId="0" applyFont="1" applyFill="1" applyBorder="1" applyAlignment="1">
      <alignment horizontal="left" vertical="center" shrinkToFit="1"/>
    </xf>
    <xf numFmtId="0" fontId="34" fillId="49" borderId="36" xfId="0" applyFont="1" applyFill="1" applyBorder="1" applyAlignment="1">
      <alignment horizontal="center" vertical="center" shrinkToFit="1"/>
    </xf>
    <xf numFmtId="0" fontId="34" fillId="49" borderId="43" xfId="0" applyFont="1" applyFill="1" applyBorder="1" applyAlignment="1">
      <alignment horizontal="center" vertical="center" shrinkToFit="1"/>
    </xf>
    <xf numFmtId="0" fontId="34" fillId="49" borderId="37" xfId="0" applyFont="1" applyFill="1" applyBorder="1" applyAlignment="1">
      <alignment horizontal="center" vertical="center" shrinkToFit="1"/>
    </xf>
    <xf numFmtId="0" fontId="35" fillId="54" borderId="43" xfId="0" quotePrefix="1" applyFont="1" applyFill="1" applyBorder="1" applyAlignment="1">
      <alignment horizontal="center" vertical="center" shrinkToFit="1"/>
    </xf>
    <xf numFmtId="0" fontId="35" fillId="54" borderId="37" xfId="0" applyFont="1" applyFill="1" applyBorder="1" applyAlignment="1">
      <alignment horizontal="center" vertical="center" shrinkToFit="1"/>
    </xf>
    <xf numFmtId="0" fontId="35" fillId="9" borderId="36" xfId="0" applyFont="1" applyFill="1" applyBorder="1" applyAlignment="1">
      <alignment horizontal="left" vertical="center" shrinkToFit="1"/>
    </xf>
    <xf numFmtId="0" fontId="34" fillId="9" borderId="43" xfId="0" applyFont="1" applyFill="1" applyBorder="1" applyAlignment="1">
      <alignment horizontal="left" vertical="center" shrinkToFit="1"/>
    </xf>
    <xf numFmtId="0" fontId="34" fillId="9" borderId="37" xfId="0" applyFont="1" applyFill="1" applyBorder="1" applyAlignment="1">
      <alignment horizontal="left" vertical="center" shrinkToFit="1"/>
    </xf>
    <xf numFmtId="0" fontId="35" fillId="54" borderId="43" xfId="0" applyFont="1" applyFill="1" applyBorder="1" applyAlignment="1">
      <alignment horizontal="center" vertical="center" shrinkToFit="1"/>
    </xf>
    <xf numFmtId="0" fontId="35" fillId="2" borderId="43" xfId="0" applyFont="1" applyFill="1" applyBorder="1" applyAlignment="1">
      <alignment horizontal="center" vertical="center" shrinkToFit="1"/>
    </xf>
    <xf numFmtId="0" fontId="35" fillId="2" borderId="37" xfId="0" applyFont="1" applyFill="1" applyBorder="1" applyAlignment="1">
      <alignment horizontal="center" vertical="center" shrinkToFit="1"/>
    </xf>
    <xf numFmtId="0" fontId="35" fillId="44" borderId="43" xfId="0" applyFont="1" applyFill="1" applyBorder="1" applyAlignment="1">
      <alignment horizontal="center" vertical="center" shrinkToFit="1"/>
    </xf>
    <xf numFmtId="0" fontId="35" fillId="44" borderId="37" xfId="0" applyFont="1" applyFill="1" applyBorder="1" applyAlignment="1">
      <alignment horizontal="center" vertical="center" shrinkToFit="1"/>
    </xf>
    <xf numFmtId="0" fontId="12" fillId="53" borderId="36" xfId="0" applyFont="1" applyFill="1" applyBorder="1" applyAlignment="1">
      <alignment horizontal="center" vertical="center" shrinkToFit="1"/>
    </xf>
    <xf numFmtId="0" fontId="12" fillId="53" borderId="43" xfId="0" applyFont="1" applyFill="1" applyBorder="1" applyAlignment="1">
      <alignment horizontal="center" vertical="center" shrinkToFit="1"/>
    </xf>
    <xf numFmtId="0" fontId="12" fillId="53" borderId="37" xfId="0" applyFont="1" applyFill="1" applyBorder="1" applyAlignment="1">
      <alignment horizontal="center" vertical="center" shrinkToFit="1"/>
    </xf>
    <xf numFmtId="0" fontId="35" fillId="53" borderId="36" xfId="0" applyFont="1" applyFill="1" applyBorder="1" applyAlignment="1">
      <alignment horizontal="center" vertical="center" shrinkToFit="1"/>
    </xf>
    <xf numFmtId="0" fontId="35" fillId="53" borderId="43" xfId="0" applyFont="1" applyFill="1" applyBorder="1" applyAlignment="1">
      <alignment horizontal="center" vertical="center" shrinkToFit="1"/>
    </xf>
    <xf numFmtId="0" fontId="35" fillId="53" borderId="37" xfId="0" applyFont="1" applyFill="1" applyBorder="1" applyAlignment="1">
      <alignment horizontal="center" vertical="center" shrinkToFit="1"/>
    </xf>
    <xf numFmtId="0" fontId="34" fillId="7" borderId="36" xfId="0" quotePrefix="1" applyFont="1" applyFill="1" applyBorder="1" applyAlignment="1">
      <alignment horizontal="center" vertical="center" shrinkToFit="1"/>
    </xf>
    <xf numFmtId="0" fontId="34" fillId="7" borderId="43" xfId="0" quotePrefix="1" applyFont="1" applyFill="1" applyBorder="1" applyAlignment="1">
      <alignment horizontal="center" vertical="center" shrinkToFit="1"/>
    </xf>
    <xf numFmtId="0" fontId="34" fillId="7" borderId="37" xfId="0" quotePrefix="1" applyFont="1" applyFill="1" applyBorder="1" applyAlignment="1">
      <alignment horizontal="center" vertical="center" shrinkToFit="1"/>
    </xf>
    <xf numFmtId="0" fontId="57" fillId="7" borderId="21" xfId="0" applyFont="1" applyFill="1" applyBorder="1" applyAlignment="1">
      <alignment horizontal="center" vertical="center" shrinkToFit="1"/>
    </xf>
    <xf numFmtId="0" fontId="57" fillId="7" borderId="22" xfId="0" applyFont="1" applyFill="1" applyBorder="1" applyAlignment="1">
      <alignment horizontal="center" vertical="center" shrinkToFit="1"/>
    </xf>
    <xf numFmtId="0" fontId="57" fillId="7" borderId="23" xfId="0" applyFont="1" applyFill="1" applyBorder="1" applyAlignment="1">
      <alignment horizontal="center" vertical="center" shrinkToFit="1"/>
    </xf>
    <xf numFmtId="0" fontId="35" fillId="52" borderId="36" xfId="0" quotePrefix="1" applyFont="1" applyFill="1" applyBorder="1" applyAlignment="1">
      <alignment horizontal="left" vertical="center" shrinkToFit="1"/>
    </xf>
    <xf numFmtId="0" fontId="35" fillId="52" borderId="43" xfId="0" quotePrefix="1" applyFont="1" applyFill="1" applyBorder="1" applyAlignment="1">
      <alignment horizontal="left" vertical="center" shrinkToFit="1"/>
    </xf>
    <xf numFmtId="0" fontId="35" fillId="52" borderId="37" xfId="0" quotePrefix="1" applyFont="1" applyFill="1" applyBorder="1" applyAlignment="1">
      <alignment horizontal="left" vertical="center" shrinkToFit="1"/>
    </xf>
    <xf numFmtId="0" fontId="35" fillId="44" borderId="36" xfId="0" applyFont="1" applyFill="1" applyBorder="1" applyAlignment="1">
      <alignment horizontal="left" vertical="center" shrinkToFit="1"/>
    </xf>
    <xf numFmtId="0" fontId="35" fillId="44" borderId="43" xfId="0" applyFont="1" applyFill="1" applyBorder="1" applyAlignment="1">
      <alignment horizontal="left" vertical="center" shrinkToFit="1"/>
    </xf>
    <xf numFmtId="0" fontId="35" fillId="44" borderId="37" xfId="0" applyFont="1" applyFill="1" applyBorder="1" applyAlignment="1">
      <alignment horizontal="left" vertical="center" shrinkToFit="1"/>
    </xf>
    <xf numFmtId="0" fontId="65" fillId="54" borderId="51" xfId="0" quotePrefix="1" applyFont="1" applyFill="1" applyBorder="1" applyAlignment="1">
      <alignment horizontal="center" vertical="center" shrinkToFit="1"/>
    </xf>
    <xf numFmtId="0" fontId="65" fillId="54" borderId="0" xfId="0" quotePrefix="1" applyFont="1" applyFill="1" applyAlignment="1">
      <alignment horizontal="center" vertical="center" shrinkToFit="1"/>
    </xf>
    <xf numFmtId="0" fontId="65" fillId="54" borderId="25" xfId="0" quotePrefix="1" applyFont="1" applyFill="1" applyBorder="1" applyAlignment="1">
      <alignment horizontal="center" vertical="center" shrinkToFit="1"/>
    </xf>
    <xf numFmtId="0" fontId="34" fillId="53" borderId="36" xfId="0" quotePrefix="1" applyFont="1" applyFill="1" applyBorder="1" applyAlignment="1">
      <alignment horizontal="left" vertical="center" shrinkToFit="1"/>
    </xf>
    <xf numFmtId="0" fontId="34" fillId="53" borderId="43" xfId="0" quotePrefix="1" applyFont="1" applyFill="1" applyBorder="1" applyAlignment="1">
      <alignment horizontal="left" vertical="center" shrinkToFit="1"/>
    </xf>
    <xf numFmtId="0" fontId="34" fillId="53" borderId="37" xfId="0" quotePrefix="1" applyFont="1" applyFill="1" applyBorder="1" applyAlignment="1">
      <alignment horizontal="left" vertical="center" shrinkToFit="1"/>
    </xf>
    <xf numFmtId="0" fontId="65" fillId="54" borderId="36" xfId="0" quotePrefix="1" applyFont="1" applyFill="1" applyBorder="1" applyAlignment="1">
      <alignment horizontal="center" vertical="center" shrinkToFit="1"/>
    </xf>
    <xf numFmtId="0" fontId="65" fillId="54" borderId="43" xfId="0" quotePrefix="1" applyFont="1" applyFill="1" applyBorder="1" applyAlignment="1">
      <alignment horizontal="center" vertical="center" shrinkToFit="1"/>
    </xf>
    <xf numFmtId="0" fontId="65" fillId="54" borderId="37" xfId="0" quotePrefix="1" applyFont="1" applyFill="1" applyBorder="1" applyAlignment="1">
      <alignment horizontal="center" vertical="center" shrinkToFit="1"/>
    </xf>
    <xf numFmtId="0" fontId="65" fillId="54" borderId="44" xfId="0" quotePrefix="1" applyFont="1" applyFill="1" applyBorder="1" applyAlignment="1">
      <alignment horizontal="center" vertical="center" shrinkToFit="1"/>
    </xf>
    <xf numFmtId="0" fontId="65" fillId="54" borderId="38" xfId="0" quotePrefix="1" applyFont="1" applyFill="1" applyBorder="1" applyAlignment="1">
      <alignment horizontal="center" vertical="center" shrinkToFit="1"/>
    </xf>
    <xf numFmtId="0" fontId="65" fillId="54" borderId="26" xfId="0" quotePrefix="1" applyFont="1" applyFill="1" applyBorder="1" applyAlignment="1">
      <alignment horizontal="center" vertical="center" shrinkToFit="1"/>
    </xf>
    <xf numFmtId="0" fontId="35" fillId="53" borderId="43" xfId="0" applyFont="1" applyFill="1" applyBorder="1" applyAlignment="1">
      <alignment horizontal="left" vertical="center" shrinkToFit="1"/>
    </xf>
    <xf numFmtId="0" fontId="35" fillId="53" borderId="37" xfId="0" applyFont="1" applyFill="1" applyBorder="1" applyAlignment="1">
      <alignment horizontal="left" vertical="center" shrinkToFit="1"/>
    </xf>
    <xf numFmtId="0" fontId="35" fillId="53" borderId="43" xfId="0" quotePrefix="1" applyFont="1" applyFill="1" applyBorder="1" applyAlignment="1">
      <alignment horizontal="left" vertical="center" shrinkToFit="1"/>
    </xf>
    <xf numFmtId="0" fontId="35" fillId="53" borderId="37" xfId="0" quotePrefix="1" applyFont="1" applyFill="1" applyBorder="1" applyAlignment="1">
      <alignment horizontal="left" vertical="center" shrinkToFit="1"/>
    </xf>
    <xf numFmtId="0" fontId="35" fillId="52" borderId="36" xfId="0" applyFont="1" applyFill="1" applyBorder="1" applyAlignment="1">
      <alignment horizontal="left" vertical="center" shrinkToFit="1"/>
    </xf>
    <xf numFmtId="0" fontId="35" fillId="52" borderId="43" xfId="0" applyFont="1" applyFill="1" applyBorder="1" applyAlignment="1">
      <alignment horizontal="left" vertical="center" shrinkToFit="1"/>
    </xf>
    <xf numFmtId="0" fontId="35" fillId="52" borderId="37" xfId="0" applyFont="1" applyFill="1" applyBorder="1" applyAlignment="1">
      <alignment horizontal="left" vertical="center" shrinkToFit="1"/>
    </xf>
    <xf numFmtId="0" fontId="65" fillId="54" borderId="53" xfId="0" quotePrefix="1" applyFont="1" applyFill="1" applyBorder="1" applyAlignment="1">
      <alignment horizontal="center" vertical="center" shrinkToFit="1"/>
    </xf>
    <xf numFmtId="0" fontId="65" fillId="54" borderId="42" xfId="0" quotePrefix="1" applyFont="1" applyFill="1" applyBorder="1" applyAlignment="1">
      <alignment horizontal="center" vertical="center" shrinkToFit="1"/>
    </xf>
    <xf numFmtId="0" fontId="65" fillId="54" borderId="24" xfId="0" quotePrefix="1" applyFont="1" applyFill="1" applyBorder="1" applyAlignment="1">
      <alignment horizontal="center" vertical="center" shrinkToFit="1"/>
    </xf>
    <xf numFmtId="0" fontId="62" fillId="0" borderId="24" xfId="0" applyFont="1" applyBorder="1" applyAlignment="1">
      <alignment horizontal="center" vertical="center" wrapText="1"/>
    </xf>
    <xf numFmtId="0" fontId="62" fillId="0" borderId="25" xfId="0" applyFont="1" applyBorder="1" applyAlignment="1">
      <alignment horizontal="center" vertical="center"/>
    </xf>
    <xf numFmtId="0" fontId="62" fillId="0" borderId="26" xfId="0" applyFont="1" applyBorder="1" applyAlignment="1">
      <alignment horizontal="center" vertical="center"/>
    </xf>
    <xf numFmtId="0" fontId="0" fillId="0" borderId="0" xfId="0" applyAlignment="1">
      <alignment horizontal="center" vertical="center" shrinkToFit="1"/>
    </xf>
    <xf numFmtId="0" fontId="42" fillId="0" borderId="0" xfId="0" applyFont="1" applyAlignment="1">
      <alignment horizontal="center" vertical="center" shrinkToFit="1"/>
    </xf>
    <xf numFmtId="0" fontId="35" fillId="3" borderId="43" xfId="0" applyFont="1" applyFill="1" applyBorder="1" applyAlignment="1">
      <alignment horizontal="center" vertical="center" shrinkToFit="1"/>
    </xf>
    <xf numFmtId="0" fontId="35" fillId="3" borderId="37" xfId="0" applyFont="1" applyFill="1" applyBorder="1" applyAlignment="1">
      <alignment horizontal="center" vertical="center" shrinkToFit="1"/>
    </xf>
    <xf numFmtId="0" fontId="35" fillId="55" borderId="43" xfId="0" applyFont="1" applyFill="1" applyBorder="1" applyAlignment="1">
      <alignment horizontal="center" vertical="center" shrinkToFit="1"/>
    </xf>
    <xf numFmtId="0" fontId="35" fillId="55" borderId="37" xfId="0" applyFont="1" applyFill="1" applyBorder="1" applyAlignment="1">
      <alignment horizontal="center" vertical="center" shrinkToFit="1"/>
    </xf>
    <xf numFmtId="0" fontId="35" fillId="50" borderId="43" xfId="0" applyFont="1" applyFill="1" applyBorder="1" applyAlignment="1">
      <alignment horizontal="center" vertical="center" shrinkToFit="1"/>
    </xf>
    <xf numFmtId="0" fontId="35" fillId="50" borderId="37" xfId="0" applyFont="1" applyFill="1" applyBorder="1" applyAlignment="1">
      <alignment horizontal="center" vertical="center" shrinkToFit="1"/>
    </xf>
    <xf numFmtId="0" fontId="35" fillId="49" borderId="43" xfId="0" applyFont="1" applyFill="1" applyBorder="1" applyAlignment="1">
      <alignment horizontal="center" vertical="center" shrinkToFit="1"/>
    </xf>
    <xf numFmtId="0" fontId="35" fillId="49" borderId="37" xfId="0" applyFont="1" applyFill="1" applyBorder="1" applyAlignment="1">
      <alignment horizontal="center" vertical="center" shrinkToFit="1"/>
    </xf>
    <xf numFmtId="0" fontId="35" fillId="42" borderId="43" xfId="0" applyFont="1" applyFill="1" applyBorder="1" applyAlignment="1">
      <alignment horizontal="center" vertical="center" shrinkToFit="1"/>
    </xf>
    <xf numFmtId="0" fontId="35" fillId="42" borderId="37" xfId="0" applyFont="1" applyFill="1" applyBorder="1" applyAlignment="1">
      <alignment horizontal="center" vertical="center" shrinkToFit="1"/>
    </xf>
    <xf numFmtId="0" fontId="35" fillId="47" borderId="43" xfId="0" applyFont="1" applyFill="1" applyBorder="1" applyAlignment="1">
      <alignment horizontal="center" vertical="center" shrinkToFit="1"/>
    </xf>
    <xf numFmtId="0" fontId="35" fillId="47" borderId="37" xfId="0" applyFont="1" applyFill="1" applyBorder="1" applyAlignment="1">
      <alignment horizontal="center" vertical="center" shrinkToFit="1"/>
    </xf>
    <xf numFmtId="0" fontId="7" fillId="2" borderId="48" xfId="0" applyFont="1" applyFill="1" applyBorder="1" applyAlignment="1">
      <alignment horizontal="center" vertical="center"/>
    </xf>
    <xf numFmtId="0" fontId="35" fillId="52" borderId="43" xfId="0" quotePrefix="1" applyFont="1" applyFill="1" applyBorder="1" applyAlignment="1">
      <alignment horizontal="center" vertical="center" shrinkToFit="1"/>
    </xf>
    <xf numFmtId="0" fontId="35" fillId="54" borderId="36" xfId="0" applyFont="1" applyFill="1" applyBorder="1" applyAlignment="1">
      <alignment horizontal="center" vertical="center" shrinkToFit="1"/>
    </xf>
    <xf numFmtId="0" fontId="35" fillId="44" borderId="43" xfId="0" quotePrefix="1" applyFont="1" applyFill="1" applyBorder="1" applyAlignment="1">
      <alignment horizontal="center" vertical="center" shrinkToFit="1"/>
    </xf>
    <xf numFmtId="0" fontId="35" fillId="59" borderId="43" xfId="0" applyFont="1" applyFill="1" applyBorder="1" applyAlignment="1">
      <alignment horizontal="center" vertical="center" shrinkToFit="1"/>
    </xf>
    <xf numFmtId="0" fontId="35" fillId="59" borderId="37" xfId="0" applyFont="1" applyFill="1" applyBorder="1" applyAlignment="1">
      <alignment horizontal="center" vertical="center" shrinkToFit="1"/>
    </xf>
    <xf numFmtId="0" fontId="35" fillId="8" borderId="43" xfId="0" applyFont="1" applyFill="1" applyBorder="1" applyAlignment="1">
      <alignment horizontal="center" vertical="center" shrinkToFit="1"/>
    </xf>
    <xf numFmtId="0" fontId="35" fillId="8" borderId="37" xfId="0" applyFont="1" applyFill="1" applyBorder="1" applyAlignment="1">
      <alignment horizontal="center" vertical="center" shrinkToFit="1"/>
    </xf>
    <xf numFmtId="0" fontId="72" fillId="0" borderId="24" xfId="0" applyFont="1" applyBorder="1" applyAlignment="1">
      <alignment horizontal="center" vertical="center" wrapText="1"/>
    </xf>
    <xf numFmtId="0" fontId="72" fillId="0" borderId="25" xfId="0" applyFont="1" applyBorder="1" applyAlignment="1">
      <alignment horizontal="center" vertical="center"/>
    </xf>
    <xf numFmtId="0" fontId="72" fillId="0" borderId="26" xfId="0" applyFont="1" applyBorder="1" applyAlignment="1">
      <alignment horizontal="center" vertical="center"/>
    </xf>
    <xf numFmtId="0" fontId="12" fillId="7" borderId="51" xfId="0" applyFont="1" applyFill="1" applyBorder="1" applyAlignment="1">
      <alignment horizontal="center" vertical="center" shrinkToFit="1"/>
    </xf>
    <xf numFmtId="0" fontId="12" fillId="7" borderId="0" xfId="0" applyFont="1" applyFill="1" applyAlignment="1">
      <alignment horizontal="center" vertical="center" shrinkToFit="1"/>
    </xf>
    <xf numFmtId="0" fontId="12" fillId="7" borderId="25" xfId="0" applyFont="1" applyFill="1" applyBorder="1" applyAlignment="1">
      <alignment horizontal="center" vertical="center" shrinkToFit="1"/>
    </xf>
    <xf numFmtId="0" fontId="35" fillId="52" borderId="36" xfId="0" applyFont="1" applyFill="1" applyBorder="1" applyAlignment="1">
      <alignment horizontal="center" vertical="center" shrinkToFit="1"/>
    </xf>
    <xf numFmtId="0" fontId="35" fillId="47" borderId="36" xfId="0" quotePrefix="1" applyFont="1" applyFill="1" applyBorder="1" applyAlignment="1">
      <alignment horizontal="center" vertical="center" shrinkToFit="1"/>
    </xf>
    <xf numFmtId="0" fontId="35" fillId="47" borderId="43" xfId="0" quotePrefix="1" applyFont="1" applyFill="1" applyBorder="1" applyAlignment="1">
      <alignment horizontal="center" vertical="center" shrinkToFit="1"/>
    </xf>
    <xf numFmtId="0" fontId="35" fillId="47" borderId="37" xfId="0" quotePrefix="1" applyFont="1" applyFill="1" applyBorder="1" applyAlignment="1">
      <alignment horizontal="center" vertical="center" shrinkToFit="1"/>
    </xf>
    <xf numFmtId="0" fontId="35" fillId="52" borderId="42" xfId="0" applyFont="1" applyFill="1" applyBorder="1" applyAlignment="1">
      <alignment horizontal="center" vertical="center" shrinkToFit="1"/>
    </xf>
    <xf numFmtId="0" fontId="35" fillId="52" borderId="24" xfId="0" applyFont="1" applyFill="1" applyBorder="1" applyAlignment="1">
      <alignment horizontal="center" vertical="center" shrinkToFit="1"/>
    </xf>
    <xf numFmtId="0" fontId="35" fillId="47" borderId="36" xfId="0" quotePrefix="1" applyFont="1" applyFill="1" applyBorder="1" applyAlignment="1">
      <alignment horizontal="left" vertical="center" shrinkToFit="1"/>
    </xf>
    <xf numFmtId="0" fontId="35" fillId="44" borderId="36" xfId="0" applyFont="1" applyFill="1" applyBorder="1" applyAlignment="1">
      <alignment horizontal="center" vertical="center" shrinkToFit="1"/>
    </xf>
    <xf numFmtId="0" fontId="35" fillId="52" borderId="51" xfId="0" applyFont="1" applyFill="1" applyBorder="1" applyAlignment="1">
      <alignment horizontal="center" vertical="center" shrinkToFit="1"/>
    </xf>
    <xf numFmtId="0" fontId="35" fillId="52" borderId="0" xfId="0" applyFont="1" applyFill="1" applyAlignment="1">
      <alignment horizontal="center" vertical="center" shrinkToFit="1"/>
    </xf>
    <xf numFmtId="0" fontId="35" fillId="52" borderId="25" xfId="0" applyFont="1" applyFill="1" applyBorder="1" applyAlignment="1">
      <alignment horizontal="center" vertical="center" shrinkToFit="1"/>
    </xf>
  </cellXfs>
  <cellStyles count="11449">
    <cellStyle name="20% - 강조색1" xfId="20" builtinId="30" customBuiltin="1"/>
    <cellStyle name="20% - 강조색1 10" xfId="107" xr:uid="{00000000-0005-0000-0000-000001000000}"/>
    <cellStyle name="20% - 강조색1 11" xfId="120" xr:uid="{00000000-0005-0000-0000-000002000000}"/>
    <cellStyle name="20% - 강조색1 12" xfId="133" xr:uid="{00000000-0005-0000-0000-000003000000}"/>
    <cellStyle name="20% - 강조색1 13" xfId="146" xr:uid="{00000000-0005-0000-0000-000004000000}"/>
    <cellStyle name="20% - 강조색1 14" xfId="159" xr:uid="{00000000-0005-0000-0000-000005000000}"/>
    <cellStyle name="20% - 강조색1 15" xfId="172" xr:uid="{00000000-0005-0000-0000-000006000000}"/>
    <cellStyle name="20% - 강조색1 16" xfId="185" xr:uid="{00000000-0005-0000-0000-000007000000}"/>
    <cellStyle name="20% - 강조색1 17" xfId="198" xr:uid="{00000000-0005-0000-0000-000008000000}"/>
    <cellStyle name="20% - 강조색1 18" xfId="211" xr:uid="{00000000-0005-0000-0000-000009000000}"/>
    <cellStyle name="20% - 강조색1 19" xfId="224" xr:uid="{00000000-0005-0000-0000-00000A000000}"/>
    <cellStyle name="20% - 강조색1 2" xfId="45" xr:uid="{00000000-0005-0000-0000-00000B000000}"/>
    <cellStyle name="20% - 강조색1 20" xfId="237" xr:uid="{00000000-0005-0000-0000-00000C000000}"/>
    <cellStyle name="20% - 강조색1 21" xfId="250" xr:uid="{00000000-0005-0000-0000-00000D000000}"/>
    <cellStyle name="20% - 강조색1 22" xfId="263" xr:uid="{00000000-0005-0000-0000-00000E000000}"/>
    <cellStyle name="20% - 강조색1 23" xfId="276" xr:uid="{00000000-0005-0000-0000-00000F000000}"/>
    <cellStyle name="20% - 강조색1 24" xfId="289" xr:uid="{00000000-0005-0000-0000-000010000000}"/>
    <cellStyle name="20% - 강조색1 25" xfId="302" xr:uid="{00000000-0005-0000-0000-000011000000}"/>
    <cellStyle name="20% - 강조색1 26" xfId="315" xr:uid="{00000000-0005-0000-0000-000012000000}"/>
    <cellStyle name="20% - 강조색1 27" xfId="328" xr:uid="{00000000-0005-0000-0000-000013000000}"/>
    <cellStyle name="20% - 강조색1 28" xfId="341" xr:uid="{00000000-0005-0000-0000-000014000000}"/>
    <cellStyle name="20% - 강조색1 29" xfId="354" xr:uid="{00000000-0005-0000-0000-000015000000}"/>
    <cellStyle name="20% - 강조색1 3" xfId="68" xr:uid="{00000000-0005-0000-0000-000016000000}"/>
    <cellStyle name="20% - 강조색1 30" xfId="367" xr:uid="{00000000-0005-0000-0000-000017000000}"/>
    <cellStyle name="20% - 강조색1 31" xfId="380" xr:uid="{00000000-0005-0000-0000-000018000000}"/>
    <cellStyle name="20% - 강조색1 32" xfId="393" xr:uid="{00000000-0005-0000-0000-000019000000}"/>
    <cellStyle name="20% - 강조색1 33" xfId="406" xr:uid="{00000000-0005-0000-0000-00001A000000}"/>
    <cellStyle name="20% - 강조색1 34" xfId="419" xr:uid="{00000000-0005-0000-0000-00001B000000}"/>
    <cellStyle name="20% - 강조색1 35" xfId="432" xr:uid="{00000000-0005-0000-0000-00001C000000}"/>
    <cellStyle name="20% - 강조색1 36" xfId="444" xr:uid="{00000000-0005-0000-0000-00001D000000}"/>
    <cellStyle name="20% - 강조색1 37" xfId="456" xr:uid="{00000000-0005-0000-0000-00001E000000}"/>
    <cellStyle name="20% - 강조색1 38" xfId="468" xr:uid="{00000000-0005-0000-0000-00001F000000}"/>
    <cellStyle name="20% - 강조색1 39" xfId="480" xr:uid="{00000000-0005-0000-0000-000020000000}"/>
    <cellStyle name="20% - 강조색1 4" xfId="64" xr:uid="{00000000-0005-0000-0000-000021000000}"/>
    <cellStyle name="20% - 강조색1 40" xfId="545" xr:uid="{00000000-0005-0000-0000-000022000000}"/>
    <cellStyle name="20% - 강조색1 40 10" xfId="3184" xr:uid="{00000000-0005-0000-0000-000023000000}"/>
    <cellStyle name="20% - 강조색1 40 11" xfId="3137" xr:uid="{00000000-0005-0000-0000-000024000000}"/>
    <cellStyle name="20% - 강조색1 40 12" xfId="1796" xr:uid="{00000000-0005-0000-0000-000025000000}"/>
    <cellStyle name="20% - 강조색1 40 13" xfId="1949" xr:uid="{00000000-0005-0000-0000-000026000000}"/>
    <cellStyle name="20% - 강조색1 40 14" xfId="4660" xr:uid="{00000000-0005-0000-0000-000027000000}"/>
    <cellStyle name="20% - 강조색1 40 15" xfId="4787" xr:uid="{00000000-0005-0000-0000-000028000000}"/>
    <cellStyle name="20% - 강조색1 40 16" xfId="5472" xr:uid="{00000000-0005-0000-0000-000029000000}"/>
    <cellStyle name="20% - 강조색1 40 17" xfId="803" xr:uid="{00000000-0005-0000-0000-00002A000000}"/>
    <cellStyle name="20% - 강조색1 40 18" xfId="3429" xr:uid="{00000000-0005-0000-0000-00002B000000}"/>
    <cellStyle name="20% - 강조색1 40 19" xfId="3941" xr:uid="{00000000-0005-0000-0000-00002C000000}"/>
    <cellStyle name="20% - 강조색1 40 2" xfId="1042" xr:uid="{00000000-0005-0000-0000-00002D000000}"/>
    <cellStyle name="20% - 강조색1 40 20" xfId="7208" xr:uid="{00000000-0005-0000-0000-00002E000000}"/>
    <cellStyle name="20% - 강조색1 40 21" xfId="6197" xr:uid="{00000000-0005-0000-0000-00002F000000}"/>
    <cellStyle name="20% - 강조색1 40 22" xfId="7595" xr:uid="{00000000-0005-0000-0000-000030000000}"/>
    <cellStyle name="20% - 강조색1 40 23" xfId="7901" xr:uid="{00000000-0005-0000-0000-000031000000}"/>
    <cellStyle name="20% - 강조색1 40 24" xfId="8386" xr:uid="{00000000-0005-0000-0000-000032000000}"/>
    <cellStyle name="20% - 강조색1 40 25" xfId="8820" xr:uid="{00000000-0005-0000-0000-000033000000}"/>
    <cellStyle name="20% - 강조색1 40 26" xfId="9345" xr:uid="{00000000-0005-0000-0000-000034000000}"/>
    <cellStyle name="20% - 강조색1 40 27" xfId="3520" xr:uid="{00000000-0005-0000-0000-000035000000}"/>
    <cellStyle name="20% - 강조색1 40 28" xfId="4853" xr:uid="{00000000-0005-0000-0000-000036000000}"/>
    <cellStyle name="20% - 강조색1 40 29" xfId="10211" xr:uid="{00000000-0005-0000-0000-000037000000}"/>
    <cellStyle name="20% - 강조색1 40 3" xfId="1133" xr:uid="{00000000-0005-0000-0000-000038000000}"/>
    <cellStyle name="20% - 강조색1 40 30" xfId="6483" xr:uid="{00000000-0005-0000-0000-000039000000}"/>
    <cellStyle name="20% - 강조색1 40 31" xfId="10175" xr:uid="{00000000-0005-0000-0000-00003A000000}"/>
    <cellStyle name="20% - 강조색1 40 32" xfId="11017" xr:uid="{00000000-0005-0000-0000-00003B000000}"/>
    <cellStyle name="20% - 강조색1 40 33" xfId="11314" xr:uid="{00000000-0005-0000-0000-00003C000000}"/>
    <cellStyle name="20% - 강조색1 40 34" xfId="11309" xr:uid="{00000000-0005-0000-0000-00003D000000}"/>
    <cellStyle name="20% - 강조색1 40 35" xfId="11375" xr:uid="{00000000-0005-0000-0000-00003E000000}"/>
    <cellStyle name="20% - 강조색1 40 36" xfId="11348" xr:uid="{00000000-0005-0000-0000-00003F000000}"/>
    <cellStyle name="20% - 강조색1 40 4" xfId="1224" xr:uid="{00000000-0005-0000-0000-000040000000}"/>
    <cellStyle name="20% - 강조색1 40 5" xfId="1611" xr:uid="{00000000-0005-0000-0000-000041000000}"/>
    <cellStyle name="20% - 강조색1 40 6" xfId="761" xr:uid="{00000000-0005-0000-0000-000042000000}"/>
    <cellStyle name="20% - 강조색1 40 7" xfId="1435" xr:uid="{00000000-0005-0000-0000-000043000000}"/>
    <cellStyle name="20% - 강조색1 40 8" xfId="2125" xr:uid="{00000000-0005-0000-0000-000044000000}"/>
    <cellStyle name="20% - 강조색1 40 9" xfId="2938" xr:uid="{00000000-0005-0000-0000-000045000000}"/>
    <cellStyle name="20% - 강조색1 41" xfId="623" xr:uid="{00000000-0005-0000-0000-000046000000}"/>
    <cellStyle name="20% - 강조색1 41 10" xfId="3174" xr:uid="{00000000-0005-0000-0000-000047000000}"/>
    <cellStyle name="20% - 강조색1 41 11" xfId="3609" xr:uid="{00000000-0005-0000-0000-000048000000}"/>
    <cellStyle name="20% - 강조색1 41 12" xfId="3914" xr:uid="{00000000-0005-0000-0000-000049000000}"/>
    <cellStyle name="20% - 강조색1 41 13" xfId="2738" xr:uid="{00000000-0005-0000-0000-00004A000000}"/>
    <cellStyle name="20% - 강조색1 41 14" xfId="4582" xr:uid="{00000000-0005-0000-0000-00004B000000}"/>
    <cellStyle name="20% - 강조색1 41 15" xfId="5521" xr:uid="{00000000-0005-0000-0000-00004C000000}"/>
    <cellStyle name="20% - 강조색1 41 16" xfId="5678" xr:uid="{00000000-0005-0000-0000-00004D000000}"/>
    <cellStyle name="20% - 강조색1 41 17" xfId="4920" xr:uid="{00000000-0005-0000-0000-00004E000000}"/>
    <cellStyle name="20% - 강조색1 41 18" xfId="5784" xr:uid="{00000000-0005-0000-0000-00004F000000}"/>
    <cellStyle name="20% - 강조색1 41 19" xfId="6450" xr:uid="{00000000-0005-0000-0000-000050000000}"/>
    <cellStyle name="20% - 강조색1 41 2" xfId="1120" xr:uid="{00000000-0005-0000-0000-000051000000}"/>
    <cellStyle name="20% - 강조색1 41 20" xfId="7225" xr:uid="{00000000-0005-0000-0000-000052000000}"/>
    <cellStyle name="20% - 강조색1 41 21" xfId="3471" xr:uid="{00000000-0005-0000-0000-000053000000}"/>
    <cellStyle name="20% - 강조색1 41 22" xfId="7747" xr:uid="{00000000-0005-0000-0000-000054000000}"/>
    <cellStyle name="20% - 강조색1 41 23" xfId="8132" xr:uid="{00000000-0005-0000-0000-000055000000}"/>
    <cellStyle name="20% - 강조색1 41 24" xfId="8528" xr:uid="{00000000-0005-0000-0000-000056000000}"/>
    <cellStyle name="20% - 강조색1 41 25" xfId="810" xr:uid="{00000000-0005-0000-0000-000057000000}"/>
    <cellStyle name="20% - 강조색1 41 26" xfId="9212" xr:uid="{00000000-0005-0000-0000-000058000000}"/>
    <cellStyle name="20% - 강조색1 41 27" xfId="4980" xr:uid="{00000000-0005-0000-0000-000059000000}"/>
    <cellStyle name="20% - 강조색1 41 28" xfId="9994" xr:uid="{00000000-0005-0000-0000-00005A000000}"/>
    <cellStyle name="20% - 강조색1 41 29" xfId="10135" xr:uid="{00000000-0005-0000-0000-00005B000000}"/>
    <cellStyle name="20% - 강조색1 41 3" xfId="1211" xr:uid="{00000000-0005-0000-0000-00005C000000}"/>
    <cellStyle name="20% - 강조색1 41 30" xfId="9171" xr:uid="{00000000-0005-0000-0000-00005D000000}"/>
    <cellStyle name="20% - 강조색1 41 31" xfId="4781" xr:uid="{00000000-0005-0000-0000-00005E000000}"/>
    <cellStyle name="20% - 강조색1 41 32" xfId="10713" xr:uid="{00000000-0005-0000-0000-00005F000000}"/>
    <cellStyle name="20% - 강조색1 41 4" xfId="1302" xr:uid="{00000000-0005-0000-0000-000060000000}"/>
    <cellStyle name="20% - 강조색1 41 5" xfId="1648" xr:uid="{00000000-0005-0000-0000-000061000000}"/>
    <cellStyle name="20% - 강조색1 41 6" xfId="1997" xr:uid="{00000000-0005-0000-0000-000062000000}"/>
    <cellStyle name="20% - 강조색1 41 7" xfId="2246" xr:uid="{00000000-0005-0000-0000-000063000000}"/>
    <cellStyle name="20% - 강조색1 41 8" xfId="2612" xr:uid="{00000000-0005-0000-0000-000064000000}"/>
    <cellStyle name="20% - 강조색1 41 9" xfId="2914" xr:uid="{00000000-0005-0000-0000-000065000000}"/>
    <cellStyle name="20% - 강조색1 42" xfId="611" xr:uid="{00000000-0005-0000-0000-000066000000}"/>
    <cellStyle name="20% - 강조색1 42 10" xfId="3237" xr:uid="{00000000-0005-0000-0000-000067000000}"/>
    <cellStyle name="20% - 강조색1 42 11" xfId="3590" xr:uid="{00000000-0005-0000-0000-000068000000}"/>
    <cellStyle name="20% - 강조색1 42 12" xfId="3873" xr:uid="{00000000-0005-0000-0000-000069000000}"/>
    <cellStyle name="20% - 강조색1 42 13" xfId="3862" xr:uid="{00000000-0005-0000-0000-00006A000000}"/>
    <cellStyle name="20% - 강조색1 42 14" xfId="4675" xr:uid="{00000000-0005-0000-0000-00006B000000}"/>
    <cellStyle name="20% - 강조색1 42 15" xfId="5551" xr:uid="{00000000-0005-0000-0000-00006C000000}"/>
    <cellStyle name="20% - 강조색1 42 16" xfId="5461" xr:uid="{00000000-0005-0000-0000-00006D000000}"/>
    <cellStyle name="20% - 강조색1 42 17" xfId="5633" xr:uid="{00000000-0005-0000-0000-00006E000000}"/>
    <cellStyle name="20% - 강조색1 42 18" xfId="5729" xr:uid="{00000000-0005-0000-0000-00006F000000}"/>
    <cellStyle name="20% - 강조색1 42 19" xfId="3582" xr:uid="{00000000-0005-0000-0000-000070000000}"/>
    <cellStyle name="20% - 강조색1 42 2" xfId="1108" xr:uid="{00000000-0005-0000-0000-000071000000}"/>
    <cellStyle name="20% - 강조색1 42 20" xfId="7164" xr:uid="{00000000-0005-0000-0000-000072000000}"/>
    <cellStyle name="20% - 강조색1 42 21" xfId="7328" xr:uid="{00000000-0005-0000-0000-000073000000}"/>
    <cellStyle name="20% - 강조색1 42 22" xfId="7799" xr:uid="{00000000-0005-0000-0000-000074000000}"/>
    <cellStyle name="20% - 강조색1 42 23" xfId="6350" xr:uid="{00000000-0005-0000-0000-000075000000}"/>
    <cellStyle name="20% - 강조색1 42 24" xfId="8454" xr:uid="{00000000-0005-0000-0000-000076000000}"/>
    <cellStyle name="20% - 강조색1 42 25" xfId="8957" xr:uid="{00000000-0005-0000-0000-000077000000}"/>
    <cellStyle name="20% - 강조색1 42 26" xfId="9082" xr:uid="{00000000-0005-0000-0000-000078000000}"/>
    <cellStyle name="20% - 강조색1 42 27" xfId="7464" xr:uid="{00000000-0005-0000-0000-000079000000}"/>
    <cellStyle name="20% - 강조색1 42 28" xfId="9731" xr:uid="{00000000-0005-0000-0000-00007A000000}"/>
    <cellStyle name="20% - 강조색1 42 29" xfId="5221" xr:uid="{00000000-0005-0000-0000-00007B000000}"/>
    <cellStyle name="20% - 강조색1 42 3" xfId="1199" xr:uid="{00000000-0005-0000-0000-00007C000000}"/>
    <cellStyle name="20% - 강조색1 42 30" xfId="10564" xr:uid="{00000000-0005-0000-0000-00007D000000}"/>
    <cellStyle name="20% - 강조색1 42 31" xfId="6675" xr:uid="{00000000-0005-0000-0000-00007E000000}"/>
    <cellStyle name="20% - 강조색1 42 32" xfId="5969" xr:uid="{00000000-0005-0000-0000-00007F000000}"/>
    <cellStyle name="20% - 강조색1 42 4" xfId="1290" xr:uid="{00000000-0005-0000-0000-000080000000}"/>
    <cellStyle name="20% - 강조색1 42 5" xfId="1665" xr:uid="{00000000-0005-0000-0000-000081000000}"/>
    <cellStyle name="20% - 강조색1 42 6" xfId="999" xr:uid="{00000000-0005-0000-0000-000082000000}"/>
    <cellStyle name="20% - 강조색1 42 7" xfId="840" xr:uid="{00000000-0005-0000-0000-000083000000}"/>
    <cellStyle name="20% - 강조색1 42 8" xfId="2409" xr:uid="{00000000-0005-0000-0000-000084000000}"/>
    <cellStyle name="20% - 강조색1 42 9" xfId="924" xr:uid="{00000000-0005-0000-0000-000085000000}"/>
    <cellStyle name="20% - 강조색1 43" xfId="606" xr:uid="{00000000-0005-0000-0000-000086000000}"/>
    <cellStyle name="20% - 강조색1 43 10" xfId="3231" xr:uid="{00000000-0005-0000-0000-000087000000}"/>
    <cellStyle name="20% - 강조색1 43 11" xfId="2688" xr:uid="{00000000-0005-0000-0000-000088000000}"/>
    <cellStyle name="20% - 강조색1 43 12" xfId="1965" xr:uid="{00000000-0005-0000-0000-000089000000}"/>
    <cellStyle name="20% - 강조색1 43 13" xfId="918" xr:uid="{00000000-0005-0000-0000-00008A000000}"/>
    <cellStyle name="20% - 강조색1 43 14" xfId="4516" xr:uid="{00000000-0005-0000-0000-00008B000000}"/>
    <cellStyle name="20% - 강조색1 43 15" xfId="5562" xr:uid="{00000000-0005-0000-0000-00008C000000}"/>
    <cellStyle name="20% - 강조색1 43 16" xfId="5783" xr:uid="{00000000-0005-0000-0000-00008D000000}"/>
    <cellStyle name="20% - 강조색1 43 17" xfId="5863" xr:uid="{00000000-0005-0000-0000-00008E000000}"/>
    <cellStyle name="20% - 강조색1 43 18" xfId="5921" xr:uid="{00000000-0005-0000-0000-00008F000000}"/>
    <cellStyle name="20% - 강조색1 43 19" xfId="6129" xr:uid="{00000000-0005-0000-0000-000090000000}"/>
    <cellStyle name="20% - 강조색1 43 2" xfId="1103" xr:uid="{00000000-0005-0000-0000-000091000000}"/>
    <cellStyle name="20% - 강조색1 43 20" xfId="2071" xr:uid="{00000000-0005-0000-0000-000092000000}"/>
    <cellStyle name="20% - 강조색1 43 21" xfId="6759" xr:uid="{00000000-0005-0000-0000-000093000000}"/>
    <cellStyle name="20% - 강조색1 43 22" xfId="7534" xr:uid="{00000000-0005-0000-0000-000094000000}"/>
    <cellStyle name="20% - 강조색1 43 23" xfId="8144" xr:uid="{00000000-0005-0000-0000-000095000000}"/>
    <cellStyle name="20% - 강조색1 43 24" xfId="8321" xr:uid="{00000000-0005-0000-0000-000096000000}"/>
    <cellStyle name="20% - 강조색1 43 25" xfId="8858" xr:uid="{00000000-0005-0000-0000-000097000000}"/>
    <cellStyle name="20% - 강조색1 43 26" xfId="7784" xr:uid="{00000000-0005-0000-0000-000098000000}"/>
    <cellStyle name="20% - 강조색1 43 27" xfId="6688" xr:uid="{00000000-0005-0000-0000-000099000000}"/>
    <cellStyle name="20% - 강조색1 43 28" xfId="9899" xr:uid="{00000000-0005-0000-0000-00009A000000}"/>
    <cellStyle name="20% - 강조색1 43 29" xfId="10193" xr:uid="{00000000-0005-0000-0000-00009B000000}"/>
    <cellStyle name="20% - 강조색1 43 3" xfId="1194" xr:uid="{00000000-0005-0000-0000-00009C000000}"/>
    <cellStyle name="20% - 강조색1 43 30" xfId="10400" xr:uid="{00000000-0005-0000-0000-00009D000000}"/>
    <cellStyle name="20% - 강조색1 43 31" xfId="10772" xr:uid="{00000000-0005-0000-0000-00009E000000}"/>
    <cellStyle name="20% - 강조색1 43 32" xfId="11198" xr:uid="{00000000-0005-0000-0000-00009F000000}"/>
    <cellStyle name="20% - 강조색1 43 4" xfId="1285" xr:uid="{00000000-0005-0000-0000-0000A0000000}"/>
    <cellStyle name="20% - 강조색1 43 5" xfId="1628" xr:uid="{00000000-0005-0000-0000-0000A1000000}"/>
    <cellStyle name="20% - 강조색1 43 6" xfId="945" xr:uid="{00000000-0005-0000-0000-0000A2000000}"/>
    <cellStyle name="20% - 강조색1 43 7" xfId="2239" xr:uid="{00000000-0005-0000-0000-0000A3000000}"/>
    <cellStyle name="20% - 강조색1 43 8" xfId="2640" xr:uid="{00000000-0005-0000-0000-0000A4000000}"/>
    <cellStyle name="20% - 강조색1 43 9" xfId="2895" xr:uid="{00000000-0005-0000-0000-0000A5000000}"/>
    <cellStyle name="20% - 강조색1 44" xfId="574" xr:uid="{00000000-0005-0000-0000-0000A6000000}"/>
    <cellStyle name="20% - 강조색1 44 10" xfId="3092" xr:uid="{00000000-0005-0000-0000-0000A7000000}"/>
    <cellStyle name="20% - 강조색1 44 11" xfId="3602" xr:uid="{00000000-0005-0000-0000-0000A8000000}"/>
    <cellStyle name="20% - 강조색1 44 12" xfId="3996" xr:uid="{00000000-0005-0000-0000-0000A9000000}"/>
    <cellStyle name="20% - 강조색1 44 13" xfId="4338" xr:uid="{00000000-0005-0000-0000-0000AA000000}"/>
    <cellStyle name="20% - 강조색1 44 14" xfId="4605" xr:uid="{00000000-0005-0000-0000-0000AB000000}"/>
    <cellStyle name="20% - 강조색1 44 15" xfId="4862" xr:uid="{00000000-0005-0000-0000-0000AC000000}"/>
    <cellStyle name="20% - 강조색1 44 16" xfId="973" xr:uid="{00000000-0005-0000-0000-0000AD000000}"/>
    <cellStyle name="20% - 강조색1 44 17" xfId="5331" xr:uid="{00000000-0005-0000-0000-0000AE000000}"/>
    <cellStyle name="20% - 강조색1 44 18" xfId="4822" xr:uid="{00000000-0005-0000-0000-0000AF000000}"/>
    <cellStyle name="20% - 강조색1 44 19" xfId="6188" xr:uid="{00000000-0005-0000-0000-0000B0000000}"/>
    <cellStyle name="20% - 강조색1 44 2" xfId="1071" xr:uid="{00000000-0005-0000-0000-0000B1000000}"/>
    <cellStyle name="20% - 강조색1 44 20" xfId="7102" xr:uid="{00000000-0005-0000-0000-0000B2000000}"/>
    <cellStyle name="20% - 강조색1 44 21" xfId="3897" xr:uid="{00000000-0005-0000-0000-0000B3000000}"/>
    <cellStyle name="20% - 강조색1 44 22" xfId="6290" xr:uid="{00000000-0005-0000-0000-0000B4000000}"/>
    <cellStyle name="20% - 강조색1 44 23" xfId="6734" xr:uid="{00000000-0005-0000-0000-0000B5000000}"/>
    <cellStyle name="20% - 강조색1 44 24" xfId="8455" xr:uid="{00000000-0005-0000-0000-0000B6000000}"/>
    <cellStyle name="20% - 강조색1 44 25" xfId="8891" xr:uid="{00000000-0005-0000-0000-0000B7000000}"/>
    <cellStyle name="20% - 강조색1 44 26" xfId="5208" xr:uid="{00000000-0005-0000-0000-0000B8000000}"/>
    <cellStyle name="20% - 강조색1 44 27" xfId="9324" xr:uid="{00000000-0005-0000-0000-0000B9000000}"/>
    <cellStyle name="20% - 강조색1 44 28" xfId="6471" xr:uid="{00000000-0005-0000-0000-0000BA000000}"/>
    <cellStyle name="20% - 강조색1 44 29" xfId="10222" xr:uid="{00000000-0005-0000-0000-0000BB000000}"/>
    <cellStyle name="20% - 강조색1 44 3" xfId="1162" xr:uid="{00000000-0005-0000-0000-0000BC000000}"/>
    <cellStyle name="20% - 강조색1 44 30" xfId="10627" xr:uid="{00000000-0005-0000-0000-0000BD000000}"/>
    <cellStyle name="20% - 강조색1 44 31" xfId="2747" xr:uid="{00000000-0005-0000-0000-0000BE000000}"/>
    <cellStyle name="20% - 강조색1 44 32" xfId="5159" xr:uid="{00000000-0005-0000-0000-0000BF000000}"/>
    <cellStyle name="20% - 강조색1 44 4" xfId="1253" xr:uid="{00000000-0005-0000-0000-0000C0000000}"/>
    <cellStyle name="20% - 강조색1 44 5" xfId="1676" xr:uid="{00000000-0005-0000-0000-0000C1000000}"/>
    <cellStyle name="20% - 강조색1 44 6" xfId="1808" xr:uid="{00000000-0005-0000-0000-0000C2000000}"/>
    <cellStyle name="20% - 강조색1 44 7" xfId="892" xr:uid="{00000000-0005-0000-0000-0000C3000000}"/>
    <cellStyle name="20% - 강조색1 44 8" xfId="759" xr:uid="{00000000-0005-0000-0000-0000C4000000}"/>
    <cellStyle name="20% - 강조색1 44 9" xfId="2705" xr:uid="{00000000-0005-0000-0000-0000C5000000}"/>
    <cellStyle name="20% - 강조색1 45" xfId="630" xr:uid="{00000000-0005-0000-0000-0000C6000000}"/>
    <cellStyle name="20% - 강조색1 45 10" xfId="3173" xr:uid="{00000000-0005-0000-0000-0000C7000000}"/>
    <cellStyle name="20% - 강조색1 45 11" xfId="3638" xr:uid="{00000000-0005-0000-0000-0000C8000000}"/>
    <cellStyle name="20% - 강조색1 45 12" xfId="1366" xr:uid="{00000000-0005-0000-0000-0000C9000000}"/>
    <cellStyle name="20% - 강조색1 45 13" xfId="4308" xr:uid="{00000000-0005-0000-0000-0000CA000000}"/>
    <cellStyle name="20% - 강조색1 45 14" xfId="3825" xr:uid="{00000000-0005-0000-0000-0000CB000000}"/>
    <cellStyle name="20% - 강조색1 45 15" xfId="4180" xr:uid="{00000000-0005-0000-0000-0000CC000000}"/>
    <cellStyle name="20% - 강조색1 45 16" xfId="5644" xr:uid="{00000000-0005-0000-0000-0000CD000000}"/>
    <cellStyle name="20% - 강조색1 45 17" xfId="903" xr:uid="{00000000-0005-0000-0000-0000CE000000}"/>
    <cellStyle name="20% - 강조색1 45 18" xfId="5300" xr:uid="{00000000-0005-0000-0000-0000CF000000}"/>
    <cellStyle name="20% - 강조색1 45 19" xfId="5417" xr:uid="{00000000-0005-0000-0000-0000D0000000}"/>
    <cellStyle name="20% - 강조색1 45 2" xfId="1127" xr:uid="{00000000-0005-0000-0000-0000D1000000}"/>
    <cellStyle name="20% - 강조색1 45 20" xfId="7190" xr:uid="{00000000-0005-0000-0000-0000D2000000}"/>
    <cellStyle name="20% - 강조색1 45 21" xfId="7182" xr:uid="{00000000-0005-0000-0000-0000D3000000}"/>
    <cellStyle name="20% - 강조색1 45 22" xfId="4202" xr:uid="{00000000-0005-0000-0000-0000D4000000}"/>
    <cellStyle name="20% - 강조색1 45 23" xfId="6577" xr:uid="{00000000-0005-0000-0000-0000D5000000}"/>
    <cellStyle name="20% - 강조색1 45 24" xfId="8506" xr:uid="{00000000-0005-0000-0000-0000D6000000}"/>
    <cellStyle name="20% - 강조색1 45 25" xfId="4505" xr:uid="{00000000-0005-0000-0000-0000D7000000}"/>
    <cellStyle name="20% - 강조색1 45 26" xfId="9093" xr:uid="{00000000-0005-0000-0000-0000D8000000}"/>
    <cellStyle name="20% - 강조색1 45 27" xfId="9524" xr:uid="{00000000-0005-0000-0000-0000D9000000}"/>
    <cellStyle name="20% - 강조색1 45 28" xfId="9785" xr:uid="{00000000-0005-0000-0000-0000DA000000}"/>
    <cellStyle name="20% - 강조색1 45 29" xfId="5153" xr:uid="{00000000-0005-0000-0000-0000DB000000}"/>
    <cellStyle name="20% - 강조색1 45 3" xfId="1218" xr:uid="{00000000-0005-0000-0000-0000DC000000}"/>
    <cellStyle name="20% - 강조색1 45 30" xfId="10402" xr:uid="{00000000-0005-0000-0000-0000DD000000}"/>
    <cellStyle name="20% - 강조색1 45 31" xfId="10791" xr:uid="{00000000-0005-0000-0000-0000DE000000}"/>
    <cellStyle name="20% - 강조색1 45 32" xfId="10745" xr:uid="{00000000-0005-0000-0000-0000DF000000}"/>
    <cellStyle name="20% - 강조색1 45 4" xfId="1309" xr:uid="{00000000-0005-0000-0000-0000E0000000}"/>
    <cellStyle name="20% - 강조색1 45 5" xfId="1663" xr:uid="{00000000-0005-0000-0000-0000E1000000}"/>
    <cellStyle name="20% - 강조색1 45 6" xfId="1013" xr:uid="{00000000-0005-0000-0000-0000E2000000}"/>
    <cellStyle name="20% - 강조색1 45 7" xfId="1436" xr:uid="{00000000-0005-0000-0000-0000E3000000}"/>
    <cellStyle name="20% - 강조색1 45 8" xfId="2599" xr:uid="{00000000-0005-0000-0000-0000E4000000}"/>
    <cellStyle name="20% - 강조색1 45 9" xfId="2835" xr:uid="{00000000-0005-0000-0000-0000E5000000}"/>
    <cellStyle name="20% - 강조색1 46" xfId="590" xr:uid="{00000000-0005-0000-0000-0000E6000000}"/>
    <cellStyle name="20% - 강조색1 46 10" xfId="890" xr:uid="{00000000-0005-0000-0000-0000E7000000}"/>
    <cellStyle name="20% - 강조색1 46 11" xfId="3627" xr:uid="{00000000-0005-0000-0000-0000E8000000}"/>
    <cellStyle name="20% - 강조색1 46 12" xfId="3863" xr:uid="{00000000-0005-0000-0000-0000E9000000}"/>
    <cellStyle name="20% - 강조색1 46 13" xfId="4333" xr:uid="{00000000-0005-0000-0000-0000EA000000}"/>
    <cellStyle name="20% - 강조색1 46 14" xfId="2806" xr:uid="{00000000-0005-0000-0000-0000EB000000}"/>
    <cellStyle name="20% - 강조색1 46 15" xfId="739" xr:uid="{00000000-0005-0000-0000-0000EC000000}"/>
    <cellStyle name="20% - 강조색1 46 16" xfId="5131" xr:uid="{00000000-0005-0000-0000-0000ED000000}"/>
    <cellStyle name="20% - 강조색1 46 17" xfId="1460" xr:uid="{00000000-0005-0000-0000-0000EE000000}"/>
    <cellStyle name="20% - 강조색1 46 18" xfId="5475" xr:uid="{00000000-0005-0000-0000-0000EF000000}"/>
    <cellStyle name="20% - 강조색1 46 19" xfId="4802" xr:uid="{00000000-0005-0000-0000-0000F0000000}"/>
    <cellStyle name="20% - 강조색1 46 2" xfId="1087" xr:uid="{00000000-0005-0000-0000-0000F1000000}"/>
    <cellStyle name="20% - 강조색1 46 20" xfId="4444" xr:uid="{00000000-0005-0000-0000-0000F2000000}"/>
    <cellStyle name="20% - 강조색1 46 21" xfId="7062" xr:uid="{00000000-0005-0000-0000-0000F3000000}"/>
    <cellStyle name="20% - 강조색1 46 22" xfId="7767" xr:uid="{00000000-0005-0000-0000-0000F4000000}"/>
    <cellStyle name="20% - 강조색1 46 23" xfId="8221" xr:uid="{00000000-0005-0000-0000-0000F5000000}"/>
    <cellStyle name="20% - 강조색1 46 24" xfId="8555" xr:uid="{00000000-0005-0000-0000-0000F6000000}"/>
    <cellStyle name="20% - 강조색1 46 25" xfId="8644" xr:uid="{00000000-0005-0000-0000-0000F7000000}"/>
    <cellStyle name="20% - 강조색1 46 26" xfId="9064" xr:uid="{00000000-0005-0000-0000-0000F8000000}"/>
    <cellStyle name="20% - 강조색1 46 27" xfId="9150" xr:uid="{00000000-0005-0000-0000-0000F9000000}"/>
    <cellStyle name="20% - 강조색1 46 28" xfId="9817" xr:uid="{00000000-0005-0000-0000-0000FA000000}"/>
    <cellStyle name="20% - 강조색1 46 29" xfId="10099" xr:uid="{00000000-0005-0000-0000-0000FB000000}"/>
    <cellStyle name="20% - 강조색1 46 3" xfId="1178" xr:uid="{00000000-0005-0000-0000-0000FC000000}"/>
    <cellStyle name="20% - 강조색1 46 30" xfId="10484" xr:uid="{00000000-0005-0000-0000-0000FD000000}"/>
    <cellStyle name="20% - 강조색1 46 31" xfId="4106" xr:uid="{00000000-0005-0000-0000-0000FE000000}"/>
    <cellStyle name="20% - 강조색1 46 32" xfId="11116" xr:uid="{00000000-0005-0000-0000-0000FF000000}"/>
    <cellStyle name="20% - 강조색1 46 4" xfId="1269" xr:uid="{00000000-0005-0000-0000-000000010000}"/>
    <cellStyle name="20% - 강조색1 46 5" xfId="1698" xr:uid="{00000000-0005-0000-0000-000001010000}"/>
    <cellStyle name="20% - 강조색1 46 6" xfId="2016" xr:uid="{00000000-0005-0000-0000-000002010000}"/>
    <cellStyle name="20% - 강조색1 46 7" xfId="2309" xr:uid="{00000000-0005-0000-0000-000003010000}"/>
    <cellStyle name="20% - 강조색1 46 8" xfId="2541" xr:uid="{00000000-0005-0000-0000-000004010000}"/>
    <cellStyle name="20% - 강조색1 46 9" xfId="2739" xr:uid="{00000000-0005-0000-0000-000005010000}"/>
    <cellStyle name="20% - 강조색1 47" xfId="638" xr:uid="{00000000-0005-0000-0000-000006010000}"/>
    <cellStyle name="20% - 강조색1 47 10" xfId="4161" xr:uid="{00000000-0005-0000-0000-000007010000}"/>
    <cellStyle name="20% - 강조색1 47 11" xfId="4584" xr:uid="{00000000-0005-0000-0000-000008010000}"/>
    <cellStyle name="20% - 강조색1 47 12" xfId="4778" xr:uid="{00000000-0005-0000-0000-000009010000}"/>
    <cellStyle name="20% - 강조색1 47 13" xfId="5606" xr:uid="{00000000-0005-0000-0000-00000A010000}"/>
    <cellStyle name="20% - 강조색1 47 14" xfId="5414" xr:uid="{00000000-0005-0000-0000-00000B010000}"/>
    <cellStyle name="20% - 강조색1 47 15" xfId="5209" xr:uid="{00000000-0005-0000-0000-00000C010000}"/>
    <cellStyle name="20% - 강조색1 47 16" xfId="4628" xr:uid="{00000000-0005-0000-0000-00000D010000}"/>
    <cellStyle name="20% - 강조색1 47 17" xfId="1793" xr:uid="{00000000-0005-0000-0000-00000E010000}"/>
    <cellStyle name="20% - 강조색1 47 18" xfId="7331" xr:uid="{00000000-0005-0000-0000-00000F010000}"/>
    <cellStyle name="20% - 강조색1 47 19" xfId="4125" xr:uid="{00000000-0005-0000-0000-000010010000}"/>
    <cellStyle name="20% - 강조색1 47 2" xfId="1704" xr:uid="{00000000-0005-0000-0000-000011010000}"/>
    <cellStyle name="20% - 강조색1 47 20" xfId="8208" xr:uid="{00000000-0005-0000-0000-000012010000}"/>
    <cellStyle name="20% - 강조색1 47 21" xfId="2819" xr:uid="{00000000-0005-0000-0000-000013010000}"/>
    <cellStyle name="20% - 강조색1 47 22" xfId="894" xr:uid="{00000000-0005-0000-0000-000014010000}"/>
    <cellStyle name="20% - 강조색1 47 23" xfId="9268" xr:uid="{00000000-0005-0000-0000-000015010000}"/>
    <cellStyle name="20% - 강조색1 47 24" xfId="9632" xr:uid="{00000000-0005-0000-0000-000016010000}"/>
    <cellStyle name="20% - 강조색1 47 25" xfId="9235" xr:uid="{00000000-0005-0000-0000-000017010000}"/>
    <cellStyle name="20% - 강조색1 47 26" xfId="10261" xr:uid="{00000000-0005-0000-0000-000018010000}"/>
    <cellStyle name="20% - 강조색1 47 27" xfId="10109" xr:uid="{00000000-0005-0000-0000-000019010000}"/>
    <cellStyle name="20% - 강조색1 47 28" xfId="6202" xr:uid="{00000000-0005-0000-0000-00001A010000}"/>
    <cellStyle name="20% - 강조색1 47 29" xfId="11195" xr:uid="{00000000-0005-0000-0000-00001B010000}"/>
    <cellStyle name="20% - 강조색1 47 3" xfId="2013" xr:uid="{00000000-0005-0000-0000-00001C010000}"/>
    <cellStyle name="20% - 강조색1 47 30" xfId="11331" xr:uid="{00000000-0005-0000-0000-00001D010000}"/>
    <cellStyle name="20% - 강조색1 47 31" xfId="11381" xr:uid="{00000000-0005-0000-0000-00001E010000}"/>
    <cellStyle name="20% - 강조색1 47 32" xfId="11404" xr:uid="{00000000-0005-0000-0000-00001F010000}"/>
    <cellStyle name="20% - 강조색1 47 33" xfId="11367" xr:uid="{00000000-0005-0000-0000-000020010000}"/>
    <cellStyle name="20% - 강조색1 47 4" xfId="2262" xr:uid="{00000000-0005-0000-0000-000021010000}"/>
    <cellStyle name="20% - 강조색1 47 5" xfId="2653" xr:uid="{00000000-0005-0000-0000-000022010000}"/>
    <cellStyle name="20% - 강조색1 47 6" xfId="2832" xr:uid="{00000000-0005-0000-0000-000023010000}"/>
    <cellStyle name="20% - 강조색1 47 7" xfId="3162" xr:uid="{00000000-0005-0000-0000-000024010000}"/>
    <cellStyle name="20% - 강조색1 47 8" xfId="2123" xr:uid="{00000000-0005-0000-0000-000025010000}"/>
    <cellStyle name="20% - 강조색1 47 9" xfId="3828" xr:uid="{00000000-0005-0000-0000-000026010000}"/>
    <cellStyle name="20% - 강조색1 48" xfId="671" xr:uid="{00000000-0005-0000-0000-000027010000}"/>
    <cellStyle name="20% - 강조색1 48 10" xfId="4084" xr:uid="{00000000-0005-0000-0000-000028010000}"/>
    <cellStyle name="20% - 강조색1 48 11" xfId="4651" xr:uid="{00000000-0005-0000-0000-000029010000}"/>
    <cellStyle name="20% - 강조색1 48 12" xfId="2829" xr:uid="{00000000-0005-0000-0000-00002A010000}"/>
    <cellStyle name="20% - 강조색1 48 13" xfId="5360" xr:uid="{00000000-0005-0000-0000-00002B010000}"/>
    <cellStyle name="20% - 강조색1 48 14" xfId="5481" xr:uid="{00000000-0005-0000-0000-00002C010000}"/>
    <cellStyle name="20% - 강조색1 48 15" xfId="5060" xr:uid="{00000000-0005-0000-0000-00002D010000}"/>
    <cellStyle name="20% - 강조색1 48 16" xfId="5033" xr:uid="{00000000-0005-0000-0000-00002E010000}"/>
    <cellStyle name="20% - 강조색1 48 17" xfId="2509" xr:uid="{00000000-0005-0000-0000-00002F010000}"/>
    <cellStyle name="20% - 강조색1 48 18" xfId="7103" xr:uid="{00000000-0005-0000-0000-000030010000}"/>
    <cellStyle name="20% - 강조색1 48 19" xfId="7673" xr:uid="{00000000-0005-0000-0000-000031010000}"/>
    <cellStyle name="20% - 강조색1 48 2" xfId="1742" xr:uid="{00000000-0005-0000-0000-000032010000}"/>
    <cellStyle name="20% - 강조색1 48 20" xfId="6260" xr:uid="{00000000-0005-0000-0000-000033010000}"/>
    <cellStyle name="20% - 강조색1 48 21" xfId="5024" xr:uid="{00000000-0005-0000-0000-000034010000}"/>
    <cellStyle name="20% - 강조색1 48 22" xfId="8318" xr:uid="{00000000-0005-0000-0000-000035010000}"/>
    <cellStyle name="20% - 강조색1 48 23" xfId="9269" xr:uid="{00000000-0005-0000-0000-000036010000}"/>
    <cellStyle name="20% - 강조색1 48 24" xfId="9583" xr:uid="{00000000-0005-0000-0000-000037010000}"/>
    <cellStyle name="20% - 강조색1 48 25" xfId="2937" xr:uid="{00000000-0005-0000-0000-000038010000}"/>
    <cellStyle name="20% - 강조색1 48 26" xfId="8907" xr:uid="{00000000-0005-0000-0000-000039010000}"/>
    <cellStyle name="20% - 강조색1 48 27" xfId="10621" xr:uid="{00000000-0005-0000-0000-00003A010000}"/>
    <cellStyle name="20% - 강조색1 48 28" xfId="1016" xr:uid="{00000000-0005-0000-0000-00003B010000}"/>
    <cellStyle name="20% - 강조색1 48 29" xfId="11223" xr:uid="{00000000-0005-0000-0000-00003C010000}"/>
    <cellStyle name="20% - 강조색1 48 3" xfId="816" xr:uid="{00000000-0005-0000-0000-00003D010000}"/>
    <cellStyle name="20% - 강조색1 48 4" xfId="1450" xr:uid="{00000000-0005-0000-0000-00003E010000}"/>
    <cellStyle name="20% - 강조색1 48 5" xfId="2578" xr:uid="{00000000-0005-0000-0000-00003F010000}"/>
    <cellStyle name="20% - 강조색1 48 6" xfId="2784" xr:uid="{00000000-0005-0000-0000-000040010000}"/>
    <cellStyle name="20% - 강조색1 48 7" xfId="3210" xr:uid="{00000000-0005-0000-0000-000041010000}"/>
    <cellStyle name="20% - 강조색1 48 8" xfId="746" xr:uid="{00000000-0005-0000-0000-000042010000}"/>
    <cellStyle name="20% - 강조색1 48 9" xfId="3802" xr:uid="{00000000-0005-0000-0000-000043010000}"/>
    <cellStyle name="20% - 강조색1 49" xfId="717" xr:uid="{00000000-0005-0000-0000-000044010000}"/>
    <cellStyle name="20% - 강조색1 49 10" xfId="1331" xr:uid="{00000000-0005-0000-0000-000045010000}"/>
    <cellStyle name="20% - 강조색1 49 11" xfId="4706" xr:uid="{00000000-0005-0000-0000-000046010000}"/>
    <cellStyle name="20% - 강조색1 49 12" xfId="5008" xr:uid="{00000000-0005-0000-0000-000047010000}"/>
    <cellStyle name="20% - 강조색1 49 13" xfId="5316" xr:uid="{00000000-0005-0000-0000-000048010000}"/>
    <cellStyle name="20% - 강조색1 49 14" xfId="5256" xr:uid="{00000000-0005-0000-0000-000049010000}"/>
    <cellStyle name="20% - 강조색1 49 15" xfId="5670" xr:uid="{00000000-0005-0000-0000-00004A010000}"/>
    <cellStyle name="20% - 강조색1 49 16" xfId="6227" xr:uid="{00000000-0005-0000-0000-00004B010000}"/>
    <cellStyle name="20% - 강조색1 49 17" xfId="998" xr:uid="{00000000-0005-0000-0000-00004C010000}"/>
    <cellStyle name="20% - 강조색1 49 18" xfId="4144" xr:uid="{00000000-0005-0000-0000-00004D010000}"/>
    <cellStyle name="20% - 강조색1 49 19" xfId="6333" xr:uid="{00000000-0005-0000-0000-00004E010000}"/>
    <cellStyle name="20% - 강조색1 49 2" xfId="1631" xr:uid="{00000000-0005-0000-0000-00004F010000}"/>
    <cellStyle name="20% - 강조색1 49 20" xfId="6103" xr:uid="{00000000-0005-0000-0000-000050010000}"/>
    <cellStyle name="20% - 강조색1 49 21" xfId="8303" xr:uid="{00000000-0005-0000-0000-000051010000}"/>
    <cellStyle name="20% - 강조색1 49 22" xfId="7434" xr:uid="{00000000-0005-0000-0000-000052010000}"/>
    <cellStyle name="20% - 강조색1 49 23" xfId="9334" xr:uid="{00000000-0005-0000-0000-000053010000}"/>
    <cellStyle name="20% - 강조색1 49 24" xfId="9586" xr:uid="{00000000-0005-0000-0000-000054010000}"/>
    <cellStyle name="20% - 강조색1 49 25" xfId="4461" xr:uid="{00000000-0005-0000-0000-000055010000}"/>
    <cellStyle name="20% - 강조색1 49 26" xfId="10231" xr:uid="{00000000-0005-0000-0000-000056010000}"/>
    <cellStyle name="20% - 강조색1 49 27" xfId="9394" xr:uid="{00000000-0005-0000-0000-000057010000}"/>
    <cellStyle name="20% - 강조색1 49 28" xfId="10815" xr:uid="{00000000-0005-0000-0000-000058010000}"/>
    <cellStyle name="20% - 강조색1 49 29" xfId="11139" xr:uid="{00000000-0005-0000-0000-000059010000}"/>
    <cellStyle name="20% - 강조색1 49 3" xfId="1986" xr:uid="{00000000-0005-0000-0000-00005A010000}"/>
    <cellStyle name="20% - 강조색1 49 4" xfId="2260" xr:uid="{00000000-0005-0000-0000-00005B010000}"/>
    <cellStyle name="20% - 강조색1 49 5" xfId="2623" xr:uid="{00000000-0005-0000-0000-00005C010000}"/>
    <cellStyle name="20% - 강조색1 49 6" xfId="2879" xr:uid="{00000000-0005-0000-0000-00005D010000}"/>
    <cellStyle name="20% - 강조색1 49 7" xfId="3243" xr:uid="{00000000-0005-0000-0000-00005E010000}"/>
    <cellStyle name="20% - 강조색1 49 8" xfId="822" xr:uid="{00000000-0005-0000-0000-00005F010000}"/>
    <cellStyle name="20% - 강조색1 49 9" xfId="3997" xr:uid="{00000000-0005-0000-0000-000060010000}"/>
    <cellStyle name="20% - 강조색1 5" xfId="60" xr:uid="{00000000-0005-0000-0000-000061010000}"/>
    <cellStyle name="20% - 강조색1 50" xfId="672" xr:uid="{00000000-0005-0000-0000-000062010000}"/>
    <cellStyle name="20% - 강조색1 50 10" xfId="4121" xr:uid="{00000000-0005-0000-0000-000063010000}"/>
    <cellStyle name="20% - 강조색1 50 11" xfId="3258" xr:uid="{00000000-0005-0000-0000-000064010000}"/>
    <cellStyle name="20% - 강조색1 50 12" xfId="5326" xr:uid="{00000000-0005-0000-0000-000065010000}"/>
    <cellStyle name="20% - 강조색1 50 13" xfId="5587" xr:uid="{00000000-0005-0000-0000-000066010000}"/>
    <cellStyle name="20% - 강조색1 50 14" xfId="5457" xr:uid="{00000000-0005-0000-0000-000067010000}"/>
    <cellStyle name="20% - 강조색1 50 15" xfId="5142" xr:uid="{00000000-0005-0000-0000-000068010000}"/>
    <cellStyle name="20% - 강조색1 50 16" xfId="3205" xr:uid="{00000000-0005-0000-0000-000069010000}"/>
    <cellStyle name="20% - 강조색1 50 17" xfId="6686" xr:uid="{00000000-0005-0000-0000-00006A010000}"/>
    <cellStyle name="20% - 강조색1 50 18" xfId="2726" xr:uid="{00000000-0005-0000-0000-00006B010000}"/>
    <cellStyle name="20% - 강조색1 50 19" xfId="7114" xr:uid="{00000000-0005-0000-0000-00006C010000}"/>
    <cellStyle name="20% - 강조색1 50 2" xfId="1775" xr:uid="{00000000-0005-0000-0000-00006D010000}"/>
    <cellStyle name="20% - 강조색1 50 20" xfId="6780" xr:uid="{00000000-0005-0000-0000-00006E010000}"/>
    <cellStyle name="20% - 강조색1 50 21" xfId="8543" xr:uid="{00000000-0005-0000-0000-00006F010000}"/>
    <cellStyle name="20% - 강조색1 50 22" xfId="2795" xr:uid="{00000000-0005-0000-0000-000070010000}"/>
    <cellStyle name="20% - 강조색1 50 23" xfId="6857" xr:uid="{00000000-0005-0000-0000-000071010000}"/>
    <cellStyle name="20% - 강조색1 50 24" xfId="9623" xr:uid="{00000000-0005-0000-0000-000072010000}"/>
    <cellStyle name="20% - 강조색1 50 25" xfId="9952" xr:uid="{00000000-0005-0000-0000-000073010000}"/>
    <cellStyle name="20% - 강조색1 50 26" xfId="10336" xr:uid="{00000000-0005-0000-0000-000074010000}"/>
    <cellStyle name="20% - 강조색1 50 27" xfId="6751" xr:uid="{00000000-0005-0000-0000-000075010000}"/>
    <cellStyle name="20% - 강조색1 50 28" xfId="8067" xr:uid="{00000000-0005-0000-0000-000076010000}"/>
    <cellStyle name="20% - 강조색1 50 29" xfId="11183" xr:uid="{00000000-0005-0000-0000-000077010000}"/>
    <cellStyle name="20% - 강조색1 50 3" xfId="995" xr:uid="{00000000-0005-0000-0000-000078010000}"/>
    <cellStyle name="20% - 강조색1 50 4" xfId="1525" xr:uid="{00000000-0005-0000-0000-000079010000}"/>
    <cellStyle name="20% - 강조색1 50 5" xfId="2456" xr:uid="{00000000-0005-0000-0000-00007A010000}"/>
    <cellStyle name="20% - 강조색1 50 6" xfId="2953" xr:uid="{00000000-0005-0000-0000-00007B010000}"/>
    <cellStyle name="20% - 강조색1 50 7" xfId="3093" xr:uid="{00000000-0005-0000-0000-00007C010000}"/>
    <cellStyle name="20% - 강조색1 50 8" xfId="2475" xr:uid="{00000000-0005-0000-0000-00007D010000}"/>
    <cellStyle name="20% - 강조색1 50 9" xfId="3995" xr:uid="{00000000-0005-0000-0000-00007E010000}"/>
    <cellStyle name="20% - 강조색1 51" xfId="669" xr:uid="{00000000-0005-0000-0000-00007F010000}"/>
    <cellStyle name="20% - 강조색1 51 10" xfId="4005" xr:uid="{00000000-0005-0000-0000-000080010000}"/>
    <cellStyle name="20% - 강조색1 51 11" xfId="1800" xr:uid="{00000000-0005-0000-0000-000081010000}"/>
    <cellStyle name="20% - 강조색1 51 12" xfId="2527" xr:uid="{00000000-0005-0000-0000-000082010000}"/>
    <cellStyle name="20% - 강조색1 51 13" xfId="5804" xr:uid="{00000000-0005-0000-0000-000083010000}"/>
    <cellStyle name="20% - 강조색1 51 14" xfId="5881" xr:uid="{00000000-0005-0000-0000-000084010000}"/>
    <cellStyle name="20% - 강조색1 51 15" xfId="5937" xr:uid="{00000000-0005-0000-0000-000085010000}"/>
    <cellStyle name="20% - 강조색1 51 16" xfId="6308" xr:uid="{00000000-0005-0000-0000-000086010000}"/>
    <cellStyle name="20% - 강조색1 51 17" xfId="7064" xr:uid="{00000000-0005-0000-0000-000087010000}"/>
    <cellStyle name="20% - 강조색1 51 18" xfId="2537" xr:uid="{00000000-0005-0000-0000-000088010000}"/>
    <cellStyle name="20% - 강조색1 51 19" xfId="7720" xr:uid="{00000000-0005-0000-0000-000089010000}"/>
    <cellStyle name="20% - 강조색1 51 2" xfId="1625" xr:uid="{00000000-0005-0000-0000-00008A010000}"/>
    <cellStyle name="20% - 강조색1 51 20" xfId="2564" xr:uid="{00000000-0005-0000-0000-00008B010000}"/>
    <cellStyle name="20% - 강조색1 51 21" xfId="6063" xr:uid="{00000000-0005-0000-0000-00008C010000}"/>
    <cellStyle name="20% - 강조색1 51 22" xfId="2111" xr:uid="{00000000-0005-0000-0000-00008D010000}"/>
    <cellStyle name="20% - 강조색1 51 23" xfId="8745" xr:uid="{00000000-0005-0000-0000-00008E010000}"/>
    <cellStyle name="20% - 강조색1 51 24" xfId="9606" xr:uid="{00000000-0005-0000-0000-00008F010000}"/>
    <cellStyle name="20% - 강조색1 51 25" xfId="10007" xr:uid="{00000000-0005-0000-0000-000090010000}"/>
    <cellStyle name="20% - 강조색1 51 26" xfId="5327" xr:uid="{00000000-0005-0000-0000-000091010000}"/>
    <cellStyle name="20% - 강조색1 51 27" xfId="8657" xr:uid="{00000000-0005-0000-0000-000092010000}"/>
    <cellStyle name="20% - 강조색1 51 28" xfId="10215" xr:uid="{00000000-0005-0000-0000-000093010000}"/>
    <cellStyle name="20% - 강조색1 51 29" xfId="8920" xr:uid="{00000000-0005-0000-0000-000094010000}"/>
    <cellStyle name="20% - 강조색1 51 3" xfId="1339" xr:uid="{00000000-0005-0000-0000-000095010000}"/>
    <cellStyle name="20% - 강조색1 51 4" xfId="2288" xr:uid="{00000000-0005-0000-0000-000096010000}"/>
    <cellStyle name="20% - 강조색1 51 5" xfId="2548" xr:uid="{00000000-0005-0000-0000-000097010000}"/>
    <cellStyle name="20% - 강조색1 51 6" xfId="833" xr:uid="{00000000-0005-0000-0000-000098010000}"/>
    <cellStyle name="20% - 강조색1 51 7" xfId="3259" xr:uid="{00000000-0005-0000-0000-000099010000}"/>
    <cellStyle name="20% - 강조색1 51 8" xfId="3428" xr:uid="{00000000-0005-0000-0000-00009A010000}"/>
    <cellStyle name="20% - 강조색1 51 9" xfId="1896" xr:uid="{00000000-0005-0000-0000-00009B010000}"/>
    <cellStyle name="20% - 강조색1 52" xfId="708" xr:uid="{00000000-0005-0000-0000-00009C010000}"/>
    <cellStyle name="20% - 강조색1 52 10" xfId="4261" xr:uid="{00000000-0005-0000-0000-00009D010000}"/>
    <cellStyle name="20% - 강조색1 52 11" xfId="4714" xr:uid="{00000000-0005-0000-0000-00009E010000}"/>
    <cellStyle name="20% - 강조색1 52 12" xfId="5396" xr:uid="{00000000-0005-0000-0000-00009F010000}"/>
    <cellStyle name="20% - 강조색1 52 13" xfId="5001" xr:uid="{00000000-0005-0000-0000-0000A0010000}"/>
    <cellStyle name="20% - 강조색1 52 14" xfId="5058" xr:uid="{00000000-0005-0000-0000-0000A1010000}"/>
    <cellStyle name="20% - 강조색1 52 15" xfId="5270" xr:uid="{00000000-0005-0000-0000-0000A2010000}"/>
    <cellStyle name="20% - 강조색1 52 16" xfId="6355" xr:uid="{00000000-0005-0000-0000-0000A3010000}"/>
    <cellStyle name="20% - 강조색1 52 17" xfId="7185" xr:uid="{00000000-0005-0000-0000-0000A4010000}"/>
    <cellStyle name="20% - 강조색1 52 18" xfId="6820" xr:uid="{00000000-0005-0000-0000-0000A5010000}"/>
    <cellStyle name="20% - 강조색1 52 19" xfId="7815" xr:uid="{00000000-0005-0000-0000-0000A6010000}"/>
    <cellStyle name="20% - 강조색1 52 2" xfId="1707" xr:uid="{00000000-0005-0000-0000-0000A7010000}"/>
    <cellStyle name="20% - 강조색1 52 20" xfId="8194" xr:uid="{00000000-0005-0000-0000-0000A8010000}"/>
    <cellStyle name="20% - 강조색1 52 21" xfId="8307" xr:uid="{00000000-0005-0000-0000-0000A9010000}"/>
    <cellStyle name="20% - 강조색1 52 22" xfId="8697" xr:uid="{00000000-0005-0000-0000-0000AA010000}"/>
    <cellStyle name="20% - 강조색1 52 23" xfId="9068" xr:uid="{00000000-0005-0000-0000-0000AB010000}"/>
    <cellStyle name="20% - 강조색1 52 24" xfId="9409" xr:uid="{00000000-0005-0000-0000-0000AC010000}"/>
    <cellStyle name="20% - 강조색1 52 25" xfId="9943" xr:uid="{00000000-0005-0000-0000-0000AD010000}"/>
    <cellStyle name="20% - 강조색1 52 26" xfId="10308" xr:uid="{00000000-0005-0000-0000-0000AE010000}"/>
    <cellStyle name="20% - 강조색1 52 27" xfId="6735" xr:uid="{00000000-0005-0000-0000-0000AF010000}"/>
    <cellStyle name="20% - 강조색1 52 28" xfId="10943" xr:uid="{00000000-0005-0000-0000-0000B0010000}"/>
    <cellStyle name="20% - 강조색1 52 29" xfId="6099" xr:uid="{00000000-0005-0000-0000-0000B1010000}"/>
    <cellStyle name="20% - 강조색1 52 3" xfId="1996" xr:uid="{00000000-0005-0000-0000-0000B2010000}"/>
    <cellStyle name="20% - 강조색1 52 4" xfId="2310" xr:uid="{00000000-0005-0000-0000-0000B3010000}"/>
    <cellStyle name="20% - 강조색1 52 5" xfId="2647" xr:uid="{00000000-0005-0000-0000-0000B4010000}"/>
    <cellStyle name="20% - 강조색1 52 6" xfId="853" xr:uid="{00000000-0005-0000-0000-0000B5010000}"/>
    <cellStyle name="20% - 강조색1 52 7" xfId="3254" xr:uid="{00000000-0005-0000-0000-0000B6010000}"/>
    <cellStyle name="20% - 강조색1 52 8" xfId="3601" xr:uid="{00000000-0005-0000-0000-0000B7010000}"/>
    <cellStyle name="20% - 강조색1 52 9" xfId="1883" xr:uid="{00000000-0005-0000-0000-0000B8010000}"/>
    <cellStyle name="20% - 강조색1 53" xfId="658" xr:uid="{00000000-0005-0000-0000-0000B9010000}"/>
    <cellStyle name="20% - 강조색1 53 10" xfId="4173" xr:uid="{00000000-0005-0000-0000-0000BA010000}"/>
    <cellStyle name="20% - 강조색1 53 11" xfId="4593" xr:uid="{00000000-0005-0000-0000-0000BB010000}"/>
    <cellStyle name="20% - 강조색1 53 12" xfId="5105" xr:uid="{00000000-0005-0000-0000-0000BC010000}"/>
    <cellStyle name="20% - 강조색1 53 13" xfId="5236" xr:uid="{00000000-0005-0000-0000-0000BD010000}"/>
    <cellStyle name="20% - 강조색1 53 14" xfId="4623" xr:uid="{00000000-0005-0000-0000-0000BE010000}"/>
    <cellStyle name="20% - 강조색1 53 15" xfId="5073" xr:uid="{00000000-0005-0000-0000-0000BF010000}"/>
    <cellStyle name="20% - 강조색1 53 16" xfId="6538" xr:uid="{00000000-0005-0000-0000-0000C0010000}"/>
    <cellStyle name="20% - 강조색1 53 17" xfId="5959" xr:uid="{00000000-0005-0000-0000-0000C1010000}"/>
    <cellStyle name="20% - 강조색1 53 18" xfId="6322" xr:uid="{00000000-0005-0000-0000-0000C2010000}"/>
    <cellStyle name="20% - 강조색1 53 19" xfId="7779" xr:uid="{00000000-0005-0000-0000-0000C3010000}"/>
    <cellStyle name="20% - 강조색1 53 2" xfId="1724" xr:uid="{00000000-0005-0000-0000-0000C4010000}"/>
    <cellStyle name="20% - 강조색1 53 20" xfId="8047" xr:uid="{00000000-0005-0000-0000-0000C5010000}"/>
    <cellStyle name="20% - 강조색1 53 21" xfId="3808" xr:uid="{00000000-0005-0000-0000-0000C6010000}"/>
    <cellStyle name="20% - 강조색1 53 22" xfId="8851" xr:uid="{00000000-0005-0000-0000-0000C7010000}"/>
    <cellStyle name="20% - 강조색1 53 23" xfId="7387" xr:uid="{00000000-0005-0000-0000-0000C8010000}"/>
    <cellStyle name="20% - 강조색1 53 24" xfId="6232" xr:uid="{00000000-0005-0000-0000-0000C9010000}"/>
    <cellStyle name="20% - 강조색1 53 25" xfId="6892" xr:uid="{00000000-0005-0000-0000-0000CA010000}"/>
    <cellStyle name="20% - 강조색1 53 26" xfId="2073" xr:uid="{00000000-0005-0000-0000-0000CB010000}"/>
    <cellStyle name="20% - 강조색1 53 27" xfId="10399" xr:uid="{00000000-0005-0000-0000-0000CC010000}"/>
    <cellStyle name="20% - 강조색1 53 28" xfId="8799" xr:uid="{00000000-0005-0000-0000-0000CD010000}"/>
    <cellStyle name="20% - 강조색1 53 29" xfId="11015" xr:uid="{00000000-0005-0000-0000-0000CE010000}"/>
    <cellStyle name="20% - 강조색1 53 3" xfId="793" xr:uid="{00000000-0005-0000-0000-0000CF010000}"/>
    <cellStyle name="20% - 강조색1 53 4" xfId="2254" xr:uid="{00000000-0005-0000-0000-0000D0010000}"/>
    <cellStyle name="20% - 강조색1 53 5" xfId="1038" xr:uid="{00000000-0005-0000-0000-0000D1010000}"/>
    <cellStyle name="20% - 강조색1 53 6" xfId="2920" xr:uid="{00000000-0005-0000-0000-0000D2010000}"/>
    <cellStyle name="20% - 강조색1 53 7" xfId="3233" xr:uid="{00000000-0005-0000-0000-0000D3010000}"/>
    <cellStyle name="20% - 강조색1 53 8" xfId="1379" xr:uid="{00000000-0005-0000-0000-0000D4010000}"/>
    <cellStyle name="20% - 강조색1 53 9" xfId="3993" xr:uid="{00000000-0005-0000-0000-0000D5010000}"/>
    <cellStyle name="20% - 강조색1 54" xfId="1531" xr:uid="{00000000-0005-0000-0000-0000D6010000}"/>
    <cellStyle name="20% - 강조색1 54 10" xfId="4669" xr:uid="{00000000-0005-0000-0000-0000D7010000}"/>
    <cellStyle name="20% - 강조색1 54 11" xfId="5017" xr:uid="{00000000-0005-0000-0000-0000D8010000}"/>
    <cellStyle name="20% - 강조색1 54 12" xfId="5210" xr:uid="{00000000-0005-0000-0000-0000D9010000}"/>
    <cellStyle name="20% - 강조색1 54 13" xfId="5484" xr:uid="{00000000-0005-0000-0000-0000DA010000}"/>
    <cellStyle name="20% - 강조색1 54 14" xfId="5169" xr:uid="{00000000-0005-0000-0000-0000DB010000}"/>
    <cellStyle name="20% - 강조색1 54 15" xfId="6508" xr:uid="{00000000-0005-0000-0000-0000DC010000}"/>
    <cellStyle name="20% - 강조색1 54 16" xfId="1925" xr:uid="{00000000-0005-0000-0000-0000DD010000}"/>
    <cellStyle name="20% - 강조색1 54 17" xfId="6724" xr:uid="{00000000-0005-0000-0000-0000DE010000}"/>
    <cellStyle name="20% - 강조색1 54 18" xfId="4540" xr:uid="{00000000-0005-0000-0000-0000DF010000}"/>
    <cellStyle name="20% - 강조색1 54 19" xfId="3927" xr:uid="{00000000-0005-0000-0000-0000E0010000}"/>
    <cellStyle name="20% - 강조색1 54 2" xfId="2052" xr:uid="{00000000-0005-0000-0000-0000E1010000}"/>
    <cellStyle name="20% - 강조색1 54 20" xfId="7914" xr:uid="{00000000-0005-0000-0000-0000E2010000}"/>
    <cellStyle name="20% - 강조색1 54 21" xfId="8847" xr:uid="{00000000-0005-0000-0000-0000E3010000}"/>
    <cellStyle name="20% - 강조색1 54 22" xfId="9175" xr:uid="{00000000-0005-0000-0000-0000E4010000}"/>
    <cellStyle name="20% - 강조색1 54 23" xfId="7708" xr:uid="{00000000-0005-0000-0000-0000E5010000}"/>
    <cellStyle name="20% - 강조색1 54 24" xfId="8410" xr:uid="{00000000-0005-0000-0000-0000E6010000}"/>
    <cellStyle name="20% - 강조색1 54 25" xfId="6690" xr:uid="{00000000-0005-0000-0000-0000E7010000}"/>
    <cellStyle name="20% - 강조색1 54 26" xfId="10633" xr:uid="{00000000-0005-0000-0000-0000E8010000}"/>
    <cellStyle name="20% - 강조색1 54 27" xfId="8472" xr:uid="{00000000-0005-0000-0000-0000E9010000}"/>
    <cellStyle name="20% - 강조색1 54 28" xfId="11227" xr:uid="{00000000-0005-0000-0000-0000EA010000}"/>
    <cellStyle name="20% - 강조색1 54 3" xfId="2334" xr:uid="{00000000-0005-0000-0000-0000EB010000}"/>
    <cellStyle name="20% - 강조색1 54 4" xfId="1505" xr:uid="{00000000-0005-0000-0000-0000EC010000}"/>
    <cellStyle name="20% - 강조색1 54 5" xfId="2908" xr:uid="{00000000-0005-0000-0000-0000ED010000}"/>
    <cellStyle name="20% - 강조색1 54 6" xfId="3063" xr:uid="{00000000-0005-0000-0000-0000EE010000}"/>
    <cellStyle name="20% - 강조색1 54 7" xfId="3420" xr:uid="{00000000-0005-0000-0000-0000EF010000}"/>
    <cellStyle name="20% - 강조색1 54 8" xfId="1818" xr:uid="{00000000-0005-0000-0000-0000F0010000}"/>
    <cellStyle name="20% - 강조색1 54 9" xfId="2805" xr:uid="{00000000-0005-0000-0000-0000F1010000}"/>
    <cellStyle name="20% - 강조색1 55" xfId="1377" xr:uid="{00000000-0005-0000-0000-0000F2010000}"/>
    <cellStyle name="20% - 강조색1 55 10" xfId="5370" xr:uid="{00000000-0005-0000-0000-0000F3010000}"/>
    <cellStyle name="20% - 강조색1 55 11" xfId="4761" xr:uid="{00000000-0005-0000-0000-0000F4010000}"/>
    <cellStyle name="20% - 강조색1 55 12" xfId="5170" xr:uid="{00000000-0005-0000-0000-0000F5010000}"/>
    <cellStyle name="20% - 강조색1 55 13" xfId="5640" xr:uid="{00000000-0005-0000-0000-0000F6010000}"/>
    <cellStyle name="20% - 강조색1 55 14" xfId="6557" xr:uid="{00000000-0005-0000-0000-0000F7010000}"/>
    <cellStyle name="20% - 강조색1 55 15" xfId="6990" xr:uid="{00000000-0005-0000-0000-0000F8010000}"/>
    <cellStyle name="20% - 강조색1 55 16" xfId="7289" xr:uid="{00000000-0005-0000-0000-0000F9010000}"/>
    <cellStyle name="20% - 강조색1 55 17" xfId="2358" xr:uid="{00000000-0005-0000-0000-0000FA010000}"/>
    <cellStyle name="20% - 강조색1 55 18" xfId="6451" xr:uid="{00000000-0005-0000-0000-0000FB010000}"/>
    <cellStyle name="20% - 강조색1 55 19" xfId="7728" xr:uid="{00000000-0005-0000-0000-0000FC010000}"/>
    <cellStyle name="20% - 강조색1 55 2" xfId="2329" xr:uid="{00000000-0005-0000-0000-0000FD010000}"/>
    <cellStyle name="20% - 강조색1 55 20" xfId="8970" xr:uid="{00000000-0005-0000-0000-0000FE010000}"/>
    <cellStyle name="20% - 강조색1 55 21" xfId="5966" xr:uid="{00000000-0005-0000-0000-0000FF010000}"/>
    <cellStyle name="20% - 강조색1 55 22" xfId="1803" xr:uid="{00000000-0005-0000-0000-000000020000}"/>
    <cellStyle name="20% - 강조색1 55 23" xfId="9886" xr:uid="{00000000-0005-0000-0000-000001020000}"/>
    <cellStyle name="20% - 강조색1 55 24" xfId="10346" xr:uid="{00000000-0005-0000-0000-000002020000}"/>
    <cellStyle name="20% - 강조색1 55 25" xfId="10456" xr:uid="{00000000-0005-0000-0000-000003020000}"/>
    <cellStyle name="20% - 강조색1 55 26" xfId="10825" xr:uid="{00000000-0005-0000-0000-000004020000}"/>
    <cellStyle name="20% - 강조색1 55 27" xfId="11021" xr:uid="{00000000-0005-0000-0000-000005020000}"/>
    <cellStyle name="20% - 강조색1 55 3" xfId="2582" xr:uid="{00000000-0005-0000-0000-000006020000}"/>
    <cellStyle name="20% - 강조색1 55 4" xfId="909" xr:uid="{00000000-0005-0000-0000-000007020000}"/>
    <cellStyle name="20% - 강조색1 55 5" xfId="3296" xr:uid="{00000000-0005-0000-0000-000008020000}"/>
    <cellStyle name="20% - 강조색1 55 6" xfId="2133" xr:uid="{00000000-0005-0000-0000-000009020000}"/>
    <cellStyle name="20% - 강조색1 55 7" xfId="3971" xr:uid="{00000000-0005-0000-0000-00000A020000}"/>
    <cellStyle name="20% - 강조색1 55 8" xfId="1367" xr:uid="{00000000-0005-0000-0000-00000B020000}"/>
    <cellStyle name="20% - 강조색1 55 9" xfId="4389" xr:uid="{00000000-0005-0000-0000-00000C020000}"/>
    <cellStyle name="20% - 강조색1 56" xfId="2160" xr:uid="{00000000-0005-0000-0000-00000D020000}"/>
    <cellStyle name="20% - 강조색1 56 10" xfId="5129" xr:uid="{00000000-0005-0000-0000-00000E020000}"/>
    <cellStyle name="20% - 강조색1 56 11" xfId="5413" xr:uid="{00000000-0005-0000-0000-00000F020000}"/>
    <cellStyle name="20% - 강조색1 56 12" xfId="5139" xr:uid="{00000000-0005-0000-0000-000010020000}"/>
    <cellStyle name="20% - 강조색1 56 13" xfId="6491" xr:uid="{00000000-0005-0000-0000-000011020000}"/>
    <cellStyle name="20% - 강조색1 56 14" xfId="7211" xr:uid="{00000000-0005-0000-0000-000012020000}"/>
    <cellStyle name="20% - 강조색1 56 15" xfId="7056" xr:uid="{00000000-0005-0000-0000-000013020000}"/>
    <cellStyle name="20% - 강조색1 56 16" xfId="1424" xr:uid="{00000000-0005-0000-0000-000014020000}"/>
    <cellStyle name="20% - 강조색1 56 17" xfId="8128" xr:uid="{00000000-0005-0000-0000-000015020000}"/>
    <cellStyle name="20% - 강조색1 56 18" xfId="6794" xr:uid="{00000000-0005-0000-0000-000016020000}"/>
    <cellStyle name="20% - 강조색1 56 19" xfId="8710" xr:uid="{00000000-0005-0000-0000-000017020000}"/>
    <cellStyle name="20% - 강조색1 56 2" xfId="2669" xr:uid="{00000000-0005-0000-0000-000018020000}"/>
    <cellStyle name="20% - 강조색1 56 20" xfId="1507" xr:uid="{00000000-0005-0000-0000-000019020000}"/>
    <cellStyle name="20% - 강조색1 56 21" xfId="9494" xr:uid="{00000000-0005-0000-0000-00001A020000}"/>
    <cellStyle name="20% - 강조색1 56 22" xfId="9734" xr:uid="{00000000-0005-0000-0000-00001B020000}"/>
    <cellStyle name="20% - 강조색1 56 23" xfId="8922" xr:uid="{00000000-0005-0000-0000-00001C020000}"/>
    <cellStyle name="20% - 강조색1 56 24" xfId="6138" xr:uid="{00000000-0005-0000-0000-00001D020000}"/>
    <cellStyle name="20% - 강조색1 56 25" xfId="6896" xr:uid="{00000000-0005-0000-0000-00001E020000}"/>
    <cellStyle name="20% - 강조색1 56 26" xfId="11197" xr:uid="{00000000-0005-0000-0000-00001F020000}"/>
    <cellStyle name="20% - 강조색1 56 3" xfId="2984" xr:uid="{00000000-0005-0000-0000-000020020000}"/>
    <cellStyle name="20% - 강조색1 56 4" xfId="1539" xr:uid="{00000000-0005-0000-0000-000021020000}"/>
    <cellStyle name="20% - 강조색1 56 5" xfId="1400" xr:uid="{00000000-0005-0000-0000-000022020000}"/>
    <cellStyle name="20% - 강조색1 56 6" xfId="3920" xr:uid="{00000000-0005-0000-0000-000023020000}"/>
    <cellStyle name="20% - 강조색1 56 7" xfId="4269" xr:uid="{00000000-0005-0000-0000-000024020000}"/>
    <cellStyle name="20% - 강조색1 56 8" xfId="2419" xr:uid="{00000000-0005-0000-0000-000025020000}"/>
    <cellStyle name="20% - 강조색1 56 9" xfId="5295" xr:uid="{00000000-0005-0000-0000-000026020000}"/>
    <cellStyle name="20% - 강조색1 57" xfId="1823" xr:uid="{00000000-0005-0000-0000-000027020000}"/>
    <cellStyle name="20% - 강조색1 57 10" xfId="5231" xr:uid="{00000000-0005-0000-0000-000028020000}"/>
    <cellStyle name="20% - 강조색1 57 11" xfId="5591" xr:uid="{00000000-0005-0000-0000-000029020000}"/>
    <cellStyle name="20% - 강조색1 57 12" xfId="6280" xr:uid="{00000000-0005-0000-0000-00002A020000}"/>
    <cellStyle name="20% - 강조색1 57 13" xfId="6932" xr:uid="{00000000-0005-0000-0000-00002B020000}"/>
    <cellStyle name="20% - 강조색1 57 14" xfId="7273" xr:uid="{00000000-0005-0000-0000-00002C020000}"/>
    <cellStyle name="20% - 강조색1 57 15" xfId="7173" xr:uid="{00000000-0005-0000-0000-00002D020000}"/>
    <cellStyle name="20% - 강조색1 57 16" xfId="4839" xr:uid="{00000000-0005-0000-0000-00002E020000}"/>
    <cellStyle name="20% - 강조색1 57 17" xfId="1951" xr:uid="{00000000-0005-0000-0000-00002F020000}"/>
    <cellStyle name="20% - 강조색1 57 18" xfId="8795" xr:uid="{00000000-0005-0000-0000-000030020000}"/>
    <cellStyle name="20% - 강조색1 57 19" xfId="9042" xr:uid="{00000000-0005-0000-0000-000031020000}"/>
    <cellStyle name="20% - 강조색1 57 2" xfId="2969" xr:uid="{00000000-0005-0000-0000-000032020000}"/>
    <cellStyle name="20% - 강조색1 57 20" xfId="1966" xr:uid="{00000000-0005-0000-0000-000033020000}"/>
    <cellStyle name="20% - 강조색1 57 21" xfId="6447" xr:uid="{00000000-0005-0000-0000-000034020000}"/>
    <cellStyle name="20% - 강조색1 57 22" xfId="8700" xr:uid="{00000000-0005-0000-0000-000035020000}"/>
    <cellStyle name="20% - 강조색1 57 23" xfId="6221" xr:uid="{00000000-0005-0000-0000-000036020000}"/>
    <cellStyle name="20% - 강조색1 57 24" xfId="8076" xr:uid="{00000000-0005-0000-0000-000037020000}"/>
    <cellStyle name="20% - 강조색1 57 25" xfId="3127" xr:uid="{00000000-0005-0000-0000-000038020000}"/>
    <cellStyle name="20% - 강조색1 57 3" xfId="2107" xr:uid="{00000000-0005-0000-0000-000039020000}"/>
    <cellStyle name="20% - 강조색1 57 4" xfId="3403" xr:uid="{00000000-0005-0000-0000-00003A020000}"/>
    <cellStyle name="20% - 강조색1 57 5" xfId="3939" xr:uid="{00000000-0005-0000-0000-00003B020000}"/>
    <cellStyle name="20% - 강조색1 57 6" xfId="4163" xr:uid="{00000000-0005-0000-0000-00003C020000}"/>
    <cellStyle name="20% - 강조색1 57 7" xfId="4588" xr:uid="{00000000-0005-0000-0000-00003D020000}"/>
    <cellStyle name="20% - 강조색1 57 8" xfId="5610" xr:uid="{00000000-0005-0000-0000-00003E020000}"/>
    <cellStyle name="20% - 강조색1 57 9" xfId="5599" xr:uid="{00000000-0005-0000-0000-00003F020000}"/>
    <cellStyle name="20% - 강조색1 58" xfId="2833" xr:uid="{00000000-0005-0000-0000-000040020000}"/>
    <cellStyle name="20% - 강조색1 58 10" xfId="4774" xr:uid="{00000000-0005-0000-0000-000041020000}"/>
    <cellStyle name="20% - 강조색1 58 11" xfId="6441" xr:uid="{00000000-0005-0000-0000-000042020000}"/>
    <cellStyle name="20% - 강조색1 58 12" xfId="6752" xr:uid="{00000000-0005-0000-0000-000043020000}"/>
    <cellStyle name="20% - 강조색1 58 13" xfId="7314" xr:uid="{00000000-0005-0000-0000-000044020000}"/>
    <cellStyle name="20% - 강조색1 58 14" xfId="3441" xr:uid="{00000000-0005-0000-0000-000045020000}"/>
    <cellStyle name="20% - 강조색1 58 15" xfId="2397" xr:uid="{00000000-0005-0000-0000-000046020000}"/>
    <cellStyle name="20% - 강조색1 58 16" xfId="3633" xr:uid="{00000000-0005-0000-0000-000047020000}"/>
    <cellStyle name="20% - 강조색1 58 17" xfId="8790" xr:uid="{00000000-0005-0000-0000-000048020000}"/>
    <cellStyle name="20% - 강조색1 58 18" xfId="9333" xr:uid="{00000000-0005-0000-0000-000049020000}"/>
    <cellStyle name="20% - 강조색1 58 19" xfId="6155" xr:uid="{00000000-0005-0000-0000-00004A020000}"/>
    <cellStyle name="20% - 강조색1 58 2" xfId="3339" xr:uid="{00000000-0005-0000-0000-00004B020000}"/>
    <cellStyle name="20% - 강조색1 58 20" xfId="6121" xr:uid="{00000000-0005-0000-0000-00004C020000}"/>
    <cellStyle name="20% - 강조색1 58 21" xfId="10246" xr:uid="{00000000-0005-0000-0000-00004D020000}"/>
    <cellStyle name="20% - 강조색1 58 22" xfId="9096" xr:uid="{00000000-0005-0000-0000-00004E020000}"/>
    <cellStyle name="20% - 강조색1 58 23" xfId="10766" xr:uid="{00000000-0005-0000-0000-00004F020000}"/>
    <cellStyle name="20% - 강조색1 58 24" xfId="10397" xr:uid="{00000000-0005-0000-0000-000050020000}"/>
    <cellStyle name="20% - 강조색1 58 3" xfId="3672" xr:uid="{00000000-0005-0000-0000-000051020000}"/>
    <cellStyle name="20% - 강조색1 58 4" xfId="4010" xr:uid="{00000000-0005-0000-0000-000052020000}"/>
    <cellStyle name="20% - 강조색1 58 5" xfId="3799" xr:uid="{00000000-0005-0000-0000-000053020000}"/>
    <cellStyle name="20% - 강조색1 58 6" xfId="4715" xr:uid="{00000000-0005-0000-0000-000054020000}"/>
    <cellStyle name="20% - 강조색1 58 7" xfId="5512" xr:uid="{00000000-0005-0000-0000-000055020000}"/>
    <cellStyle name="20% - 강조색1 58 8" xfId="4393" xr:uid="{00000000-0005-0000-0000-000056020000}"/>
    <cellStyle name="20% - 강조색1 58 9" xfId="5032" xr:uid="{00000000-0005-0000-0000-000057020000}"/>
    <cellStyle name="20% - 강조색1 59" xfId="770" xr:uid="{00000000-0005-0000-0000-000058020000}"/>
    <cellStyle name="20% - 강조색1 59 10" xfId="6440" xr:uid="{00000000-0005-0000-0000-000059020000}"/>
    <cellStyle name="20% - 강조색1 59 11" xfId="7089" xr:uid="{00000000-0005-0000-0000-00005A020000}"/>
    <cellStyle name="20% - 강조색1 59 12" xfId="7330" xr:uid="{00000000-0005-0000-0000-00005B020000}"/>
    <cellStyle name="20% - 강조색1 59 13" xfId="6128" xr:uid="{00000000-0005-0000-0000-00005C020000}"/>
    <cellStyle name="20% - 강조색1 59 14" xfId="7886" xr:uid="{00000000-0005-0000-0000-00005D020000}"/>
    <cellStyle name="20% - 강조색1 59 15" xfId="8363" xr:uid="{00000000-0005-0000-0000-00005E020000}"/>
    <cellStyle name="20% - 강조색1 59 16" xfId="8740" xr:uid="{00000000-0005-0000-0000-00005F020000}"/>
    <cellStyle name="20% - 강조색1 59 17" xfId="881" xr:uid="{00000000-0005-0000-0000-000060020000}"/>
    <cellStyle name="20% - 강조색1 59 18" xfId="926" xr:uid="{00000000-0005-0000-0000-000061020000}"/>
    <cellStyle name="20% - 강조색1 59 19" xfId="9955" xr:uid="{00000000-0005-0000-0000-000062020000}"/>
    <cellStyle name="20% - 강조색1 59 2" xfId="966" xr:uid="{00000000-0005-0000-0000-000063020000}"/>
    <cellStyle name="20% - 강조색1 59 20" xfId="4851" xr:uid="{00000000-0005-0000-0000-000064020000}"/>
    <cellStyle name="20% - 강조색1 59 21" xfId="10502" xr:uid="{00000000-0005-0000-0000-000065020000}"/>
    <cellStyle name="20% - 강조색1 59 22" xfId="10899" xr:uid="{00000000-0005-0000-0000-000066020000}"/>
    <cellStyle name="20% - 강조색1 59 23" xfId="4936" xr:uid="{00000000-0005-0000-0000-000067020000}"/>
    <cellStyle name="20% - 강조색1 59 3" xfId="3913" xr:uid="{00000000-0005-0000-0000-000068020000}"/>
    <cellStyle name="20% - 강조색1 59 4" xfId="3472" xr:uid="{00000000-0005-0000-0000-000069020000}"/>
    <cellStyle name="20% - 강조색1 59 5" xfId="3029" xr:uid="{00000000-0005-0000-0000-00006A020000}"/>
    <cellStyle name="20% - 강조색1 59 6" xfId="888" xr:uid="{00000000-0005-0000-0000-00006B020000}"/>
    <cellStyle name="20% - 강조색1 59 7" xfId="742" xr:uid="{00000000-0005-0000-0000-00006C020000}"/>
    <cellStyle name="20% - 강조색1 59 8" xfId="1453" xr:uid="{00000000-0005-0000-0000-00006D020000}"/>
    <cellStyle name="20% - 강조색1 59 9" xfId="1582" xr:uid="{00000000-0005-0000-0000-00006E020000}"/>
    <cellStyle name="20% - 강조색1 6" xfId="59" xr:uid="{00000000-0005-0000-0000-00006F020000}"/>
    <cellStyle name="20% - 강조색1 60" xfId="3499" xr:uid="{00000000-0005-0000-0000-000070020000}"/>
    <cellStyle name="20% - 강조색1 60 10" xfId="4069" xr:uid="{00000000-0005-0000-0000-000071020000}"/>
    <cellStyle name="20% - 강조색1 60 11" xfId="6276" xr:uid="{00000000-0005-0000-0000-000072020000}"/>
    <cellStyle name="20% - 강조색1 60 12" xfId="7424" xr:uid="{00000000-0005-0000-0000-000073020000}"/>
    <cellStyle name="20% - 강조색1 60 13" xfId="2377" xr:uid="{00000000-0005-0000-0000-000074020000}"/>
    <cellStyle name="20% - 강조색1 60 14" xfId="7386" xr:uid="{00000000-0005-0000-0000-000075020000}"/>
    <cellStyle name="20% - 강조색1 60 15" xfId="8654" xr:uid="{00000000-0005-0000-0000-000076020000}"/>
    <cellStyle name="20% - 강조색1 60 16" xfId="9338" xr:uid="{00000000-0005-0000-0000-000077020000}"/>
    <cellStyle name="20% - 강조색1 60 17" xfId="8336" xr:uid="{00000000-0005-0000-0000-000078020000}"/>
    <cellStyle name="20% - 강조색1 60 18" xfId="3583" xr:uid="{00000000-0005-0000-0000-000079020000}"/>
    <cellStyle name="20% - 강조색1 60 19" xfId="8031" xr:uid="{00000000-0005-0000-0000-00007A020000}"/>
    <cellStyle name="20% - 강조색1 60 2" xfId="4029" xr:uid="{00000000-0005-0000-0000-00007B020000}"/>
    <cellStyle name="20% - 강조색1 60 20" xfId="10426" xr:uid="{00000000-0005-0000-0000-00007C020000}"/>
    <cellStyle name="20% - 강조색1 60 21" xfId="4811" xr:uid="{00000000-0005-0000-0000-00007D020000}"/>
    <cellStyle name="20% - 강조색1 60 22" xfId="7108" xr:uid="{00000000-0005-0000-0000-00007E020000}"/>
    <cellStyle name="20% - 강조색1 60 3" xfId="4365" xr:uid="{00000000-0005-0000-0000-00007F020000}"/>
    <cellStyle name="20% - 강조색1 60 4" xfId="4718" xr:uid="{00000000-0005-0000-0000-000080020000}"/>
    <cellStyle name="20% - 강조색1 60 5" xfId="5563" xr:uid="{00000000-0005-0000-0000-000081020000}"/>
    <cellStyle name="20% - 강조색1 60 6" xfId="5672" xr:uid="{00000000-0005-0000-0000-000082020000}"/>
    <cellStyle name="20% - 강조색1 60 7" xfId="5568" xr:uid="{00000000-0005-0000-0000-000083020000}"/>
    <cellStyle name="20% - 강조색1 60 8" xfId="1867" xr:uid="{00000000-0005-0000-0000-000084020000}"/>
    <cellStyle name="20% - 강조색1 60 9" xfId="6540" xr:uid="{00000000-0005-0000-0000-000085020000}"/>
    <cellStyle name="20% - 강조색1 61" xfId="3809" xr:uid="{00000000-0005-0000-0000-000086020000}"/>
    <cellStyle name="20% - 강조색1 61 10" xfId="6749" xr:uid="{00000000-0005-0000-0000-000087020000}"/>
    <cellStyle name="20% - 강조색1 61 11" xfId="7586" xr:uid="{00000000-0005-0000-0000-000088020000}"/>
    <cellStyle name="20% - 강조색1 61 12" xfId="7999" xr:uid="{00000000-0005-0000-0000-000089020000}"/>
    <cellStyle name="20% - 강조색1 61 13" xfId="6043" xr:uid="{00000000-0005-0000-0000-00008A020000}"/>
    <cellStyle name="20% - 강조색1 61 14" xfId="8701" xr:uid="{00000000-0005-0000-0000-00008B020000}"/>
    <cellStyle name="20% - 강조색1 61 15" xfId="7674" xr:uid="{00000000-0005-0000-0000-00008C020000}"/>
    <cellStyle name="20% - 강조색1 61 16" xfId="9630" xr:uid="{00000000-0005-0000-0000-00008D020000}"/>
    <cellStyle name="20% - 강조색1 61 17" xfId="9971" xr:uid="{00000000-0005-0000-0000-00008E020000}"/>
    <cellStyle name="20% - 강조색1 61 18" xfId="9771" xr:uid="{00000000-0005-0000-0000-00008F020000}"/>
    <cellStyle name="20% - 강조색1 61 19" xfId="10547" xr:uid="{00000000-0005-0000-0000-000090020000}"/>
    <cellStyle name="20% - 강조색1 61 2" xfId="4374" xr:uid="{00000000-0005-0000-0000-000091020000}"/>
    <cellStyle name="20% - 강조색1 61 20" xfId="10883" xr:uid="{00000000-0005-0000-0000-000092020000}"/>
    <cellStyle name="20% - 강조색1 61 21" xfId="4812" xr:uid="{00000000-0005-0000-0000-000093020000}"/>
    <cellStyle name="20% - 강조색1 61 3" xfId="4727" xr:uid="{00000000-0005-0000-0000-000094020000}"/>
    <cellStyle name="20% - 강조색1 61 4" xfId="5620" xr:uid="{00000000-0005-0000-0000-000095020000}"/>
    <cellStyle name="20% - 강조색1 61 5" xfId="4970" xr:uid="{00000000-0005-0000-0000-000096020000}"/>
    <cellStyle name="20% - 강조색1 61 6" xfId="5536" xr:uid="{00000000-0005-0000-0000-000097020000}"/>
    <cellStyle name="20% - 강조색1 61 7" xfId="5585" xr:uid="{00000000-0005-0000-0000-000098020000}"/>
    <cellStyle name="20% - 강조색1 61 8" xfId="6516" xr:uid="{00000000-0005-0000-0000-000099020000}"/>
    <cellStyle name="20% - 강조색1 61 9" xfId="4057" xr:uid="{00000000-0005-0000-0000-00009A020000}"/>
    <cellStyle name="20% - 강조색1 62" xfId="3189" xr:uid="{00000000-0005-0000-0000-00009B020000}"/>
    <cellStyle name="20% - 강조색1 62 10" xfId="3485" xr:uid="{00000000-0005-0000-0000-00009C020000}"/>
    <cellStyle name="20% - 강조색1 62 11" xfId="7888" xr:uid="{00000000-0005-0000-0000-00009D020000}"/>
    <cellStyle name="20% - 강조색1 62 12" xfId="4956" xr:uid="{00000000-0005-0000-0000-00009E020000}"/>
    <cellStyle name="20% - 강조색1 62 13" xfId="7029" xr:uid="{00000000-0005-0000-0000-00009F020000}"/>
    <cellStyle name="20% - 강조색1 62 14" xfId="9240" xr:uid="{00000000-0005-0000-0000-0000A0020000}"/>
    <cellStyle name="20% - 강조색1 62 15" xfId="7554" xr:uid="{00000000-0005-0000-0000-0000A1020000}"/>
    <cellStyle name="20% - 강조색1 62 16" xfId="8383" xr:uid="{00000000-0005-0000-0000-0000A2020000}"/>
    <cellStyle name="20% - 강조색1 62 17" xfId="6680" xr:uid="{00000000-0005-0000-0000-0000A3020000}"/>
    <cellStyle name="20% - 강조색1 62 18" xfId="5076" xr:uid="{00000000-0005-0000-0000-0000A4020000}"/>
    <cellStyle name="20% - 강조색1 62 19" xfId="10750" xr:uid="{00000000-0005-0000-0000-0000A5020000}"/>
    <cellStyle name="20% - 강조색1 62 2" xfId="4642" xr:uid="{00000000-0005-0000-0000-0000A6020000}"/>
    <cellStyle name="20% - 강조색1 62 20" xfId="11103" xr:uid="{00000000-0005-0000-0000-0000A7020000}"/>
    <cellStyle name="20% - 강조색1 62 3" xfId="4910" xr:uid="{00000000-0005-0000-0000-0000A8020000}"/>
    <cellStyle name="20% - 강조색1 62 4" xfId="5530" xr:uid="{00000000-0005-0000-0000-0000A9020000}"/>
    <cellStyle name="20% - 강조색1 62 5" xfId="2529" xr:uid="{00000000-0005-0000-0000-0000AA020000}"/>
    <cellStyle name="20% - 강조색1 62 6" xfId="4930" xr:uid="{00000000-0005-0000-0000-0000AB020000}"/>
    <cellStyle name="20% - 강조색1 62 7" xfId="6259" xr:uid="{00000000-0005-0000-0000-0000AC020000}"/>
    <cellStyle name="20% - 강조색1 62 8" xfId="1408" xr:uid="{00000000-0005-0000-0000-0000AD020000}"/>
    <cellStyle name="20% - 강조색1 62 9" xfId="5993" xr:uid="{00000000-0005-0000-0000-0000AE020000}"/>
    <cellStyle name="20% - 강조색1 63" xfId="842" xr:uid="{00000000-0005-0000-0000-0000AF020000}"/>
    <cellStyle name="20% - 강조색1 63 10" xfId="2750" xr:uid="{00000000-0005-0000-0000-0000B0020000}"/>
    <cellStyle name="20% - 강조색1 63 11" xfId="3400" xr:uid="{00000000-0005-0000-0000-0000B1020000}"/>
    <cellStyle name="20% - 강조색1 63 12" xfId="8658" xr:uid="{00000000-0005-0000-0000-0000B2020000}"/>
    <cellStyle name="20% - 강조색1 63 13" xfId="6266" xr:uid="{00000000-0005-0000-0000-0000B3020000}"/>
    <cellStyle name="20% - 강조색1 63 14" xfId="1363" xr:uid="{00000000-0005-0000-0000-0000B4020000}"/>
    <cellStyle name="20% - 강조색1 63 15" xfId="10019" xr:uid="{00000000-0005-0000-0000-0000B5020000}"/>
    <cellStyle name="20% - 강조색1 63 16" xfId="6762" xr:uid="{00000000-0005-0000-0000-0000B6020000}"/>
    <cellStyle name="20% - 강조색1 63 17" xfId="9856" xr:uid="{00000000-0005-0000-0000-0000B7020000}"/>
    <cellStyle name="20% - 강조색1 63 18" xfId="10095" xr:uid="{00000000-0005-0000-0000-0000B8020000}"/>
    <cellStyle name="20% - 강조색1 63 19" xfId="11038" xr:uid="{00000000-0005-0000-0000-0000B9020000}"/>
    <cellStyle name="20% - 강조색1 63 2" xfId="2781" xr:uid="{00000000-0005-0000-0000-0000BA020000}"/>
    <cellStyle name="20% - 강조색1 63 3" xfId="5325" xr:uid="{00000000-0005-0000-0000-0000BB020000}"/>
    <cellStyle name="20% - 강조색1 63 4" xfId="5694" xr:uid="{00000000-0005-0000-0000-0000BC020000}"/>
    <cellStyle name="20% - 강조색1 63 5" xfId="4918" xr:uid="{00000000-0005-0000-0000-0000BD020000}"/>
    <cellStyle name="20% - 강조색1 63 6" xfId="6154" xr:uid="{00000000-0005-0000-0000-0000BE020000}"/>
    <cellStyle name="20% - 강조색1 63 7" xfId="6970" xr:uid="{00000000-0005-0000-0000-0000BF020000}"/>
    <cellStyle name="20% - 강조색1 63 8" xfId="6961" xr:uid="{00000000-0005-0000-0000-0000C0020000}"/>
    <cellStyle name="20% - 강조색1 63 9" xfId="3100" xr:uid="{00000000-0005-0000-0000-0000C1020000}"/>
    <cellStyle name="20% - 강조색1 64" xfId="5114" xr:uid="{00000000-0005-0000-0000-0000C2020000}"/>
    <cellStyle name="20% - 강조색1 64 10" xfId="9530" xr:uid="{00000000-0005-0000-0000-0000C3020000}"/>
    <cellStyle name="20% - 강조색1 64 11" xfId="9961" xr:uid="{00000000-0005-0000-0000-0000C4020000}"/>
    <cellStyle name="20% - 강조색1 64 12" xfId="10119" xr:uid="{00000000-0005-0000-0000-0000C5020000}"/>
    <cellStyle name="20% - 강조색1 64 13" xfId="10558" xr:uid="{00000000-0005-0000-0000-0000C6020000}"/>
    <cellStyle name="20% - 강조색1 64 14" xfId="10783" xr:uid="{00000000-0005-0000-0000-0000C7020000}"/>
    <cellStyle name="20% - 강조색1 64 15" xfId="11237" xr:uid="{00000000-0005-0000-0000-0000C8020000}"/>
    <cellStyle name="20% - 강조색1 64 2" xfId="6628" xr:uid="{00000000-0005-0000-0000-0000C9020000}"/>
    <cellStyle name="20% - 강조색1 64 3" xfId="7116" xr:uid="{00000000-0005-0000-0000-0000CA020000}"/>
    <cellStyle name="20% - 강조색1 64 4" xfId="4931" xr:uid="{00000000-0005-0000-0000-0000CB020000}"/>
    <cellStyle name="20% - 강조색1 64 5" xfId="7722" xr:uid="{00000000-0005-0000-0000-0000CC020000}"/>
    <cellStyle name="20% - 강조색1 64 6" xfId="4188" xr:uid="{00000000-0005-0000-0000-0000CD020000}"/>
    <cellStyle name="20% - 강조색1 64 7" xfId="6205" xr:uid="{00000000-0005-0000-0000-0000CE020000}"/>
    <cellStyle name="20% - 강조색1 64 8" xfId="6395" xr:uid="{00000000-0005-0000-0000-0000CF020000}"/>
    <cellStyle name="20% - 강조색1 64 9" xfId="3153" xr:uid="{00000000-0005-0000-0000-0000D0020000}"/>
    <cellStyle name="20% - 강조색1 65" xfId="5444" xr:uid="{00000000-0005-0000-0000-0000D1020000}"/>
    <cellStyle name="20% - 강조색1 65 10" xfId="9514" xr:uid="{00000000-0005-0000-0000-0000D2020000}"/>
    <cellStyle name="20% - 강조색1 65 11" xfId="7378" xr:uid="{00000000-0005-0000-0000-0000D3020000}"/>
    <cellStyle name="20% - 강조색1 65 12" xfId="7581" xr:uid="{00000000-0005-0000-0000-0000D4020000}"/>
    <cellStyle name="20% - 강조색1 65 13" xfId="7382" xr:uid="{00000000-0005-0000-0000-0000D5020000}"/>
    <cellStyle name="20% - 강조색1 65 14" xfId="10863" xr:uid="{00000000-0005-0000-0000-0000D6020000}"/>
    <cellStyle name="20% - 강조색1 65 15" xfId="11024" xr:uid="{00000000-0005-0000-0000-0000D7020000}"/>
    <cellStyle name="20% - 강조색1 65 2" xfId="6638" xr:uid="{00000000-0005-0000-0000-0000D8020000}"/>
    <cellStyle name="20% - 강조색1 65 3" xfId="6993" xr:uid="{00000000-0005-0000-0000-0000D9020000}"/>
    <cellStyle name="20% - 강조색1 65 4" xfId="5038" xr:uid="{00000000-0005-0000-0000-0000DA020000}"/>
    <cellStyle name="20% - 강조색1 65 5" xfId="7490" xr:uid="{00000000-0005-0000-0000-0000DB020000}"/>
    <cellStyle name="20% - 강조색1 65 6" xfId="8104" xr:uid="{00000000-0005-0000-0000-0000DC020000}"/>
    <cellStyle name="20% - 강조색1 65 7" xfId="4291" xr:uid="{00000000-0005-0000-0000-0000DD020000}"/>
    <cellStyle name="20% - 강조색1 65 8" xfId="8855" xr:uid="{00000000-0005-0000-0000-0000DE020000}"/>
    <cellStyle name="20% - 강조색1 65 9" xfId="4455" xr:uid="{00000000-0005-0000-0000-0000DF020000}"/>
    <cellStyle name="20% - 강조색1 66" xfId="5278" xr:uid="{00000000-0005-0000-0000-0000E0020000}"/>
    <cellStyle name="20% - 강조색1 66 10" xfId="9286" xr:uid="{00000000-0005-0000-0000-0000E1020000}"/>
    <cellStyle name="20% - 강조색1 66 11" xfId="9945" xr:uid="{00000000-0005-0000-0000-0000E2020000}"/>
    <cellStyle name="20% - 강조색1 66 12" xfId="10087" xr:uid="{00000000-0005-0000-0000-0000E3020000}"/>
    <cellStyle name="20% - 강조색1 66 13" xfId="10591" xr:uid="{00000000-0005-0000-0000-0000E4020000}"/>
    <cellStyle name="20% - 강조색1 66 14" xfId="10956" xr:uid="{00000000-0005-0000-0000-0000E5020000}"/>
    <cellStyle name="20% - 강조색1 66 15" xfId="9161" xr:uid="{00000000-0005-0000-0000-0000E6020000}"/>
    <cellStyle name="20% - 강조색1 66 2" xfId="6632" xr:uid="{00000000-0005-0000-0000-0000E7020000}"/>
    <cellStyle name="20% - 강조색1 66 3" xfId="7157" xr:uid="{00000000-0005-0000-0000-0000E8020000}"/>
    <cellStyle name="20% - 강조색1 66 4" xfId="4098" xr:uid="{00000000-0005-0000-0000-0000E9020000}"/>
    <cellStyle name="20% - 강조색1 66 5" xfId="3631" xr:uid="{00000000-0005-0000-0000-0000EA020000}"/>
    <cellStyle name="20% - 강조색1 66 6" xfId="7907" xr:uid="{00000000-0005-0000-0000-0000EB020000}"/>
    <cellStyle name="20% - 강조색1 66 7" xfId="8471" xr:uid="{00000000-0005-0000-0000-0000EC020000}"/>
    <cellStyle name="20% - 강조색1 66 8" xfId="1420" xr:uid="{00000000-0005-0000-0000-0000ED020000}"/>
    <cellStyle name="20% - 강조색1 66 9" xfId="9329" xr:uid="{00000000-0005-0000-0000-0000EE020000}"/>
    <cellStyle name="20% - 강조색1 67" xfId="4901" xr:uid="{00000000-0005-0000-0000-0000EF020000}"/>
    <cellStyle name="20% - 강조색1 67 10" xfId="9519" xr:uid="{00000000-0005-0000-0000-0000F0020000}"/>
    <cellStyle name="20% - 강조색1 67 11" xfId="3386" xr:uid="{00000000-0005-0000-0000-0000F1020000}"/>
    <cellStyle name="20% - 강조색1 67 12" xfId="8863" xr:uid="{00000000-0005-0000-0000-0000F2020000}"/>
    <cellStyle name="20% - 강조색1 67 13" xfId="2634" xr:uid="{00000000-0005-0000-0000-0000F3020000}"/>
    <cellStyle name="20% - 강조색1 67 14" xfId="9413" xr:uid="{00000000-0005-0000-0000-0000F4020000}"/>
    <cellStyle name="20% - 강조색1 67 15" xfId="7523" xr:uid="{00000000-0005-0000-0000-0000F5020000}"/>
    <cellStyle name="20% - 강조색1 67 2" xfId="6619" xr:uid="{00000000-0005-0000-0000-0000F6020000}"/>
    <cellStyle name="20% - 강조색1 67 3" xfId="2762" xr:uid="{00000000-0005-0000-0000-0000F7020000}"/>
    <cellStyle name="20% - 강조색1 67 4" xfId="6934" xr:uid="{00000000-0005-0000-0000-0000F8020000}"/>
    <cellStyle name="20% - 강조색1 67 5" xfId="7794" xr:uid="{00000000-0005-0000-0000-0000F9020000}"/>
    <cellStyle name="20% - 강조색1 67 6" xfId="8060" xr:uid="{00000000-0005-0000-0000-0000FA020000}"/>
    <cellStyle name="20% - 강조색1 67 7" xfId="6708" xr:uid="{00000000-0005-0000-0000-0000FB020000}"/>
    <cellStyle name="20% - 강조색1 67 8" xfId="3035" xr:uid="{00000000-0005-0000-0000-0000FC020000}"/>
    <cellStyle name="20% - 강조색1 67 9" xfId="8438" xr:uid="{00000000-0005-0000-0000-0000FD020000}"/>
    <cellStyle name="20% - 강조색1 68" xfId="6017" xr:uid="{00000000-0005-0000-0000-0000FE020000}"/>
    <cellStyle name="20% - 강조색1 68 10" xfId="9982" xr:uid="{00000000-0005-0000-0000-0000FF020000}"/>
    <cellStyle name="20% - 강조색1 68 11" xfId="10209" xr:uid="{00000000-0005-0000-0000-000000030000}"/>
    <cellStyle name="20% - 강조색1 68 12" xfId="10388" xr:uid="{00000000-0005-0000-0000-000001030000}"/>
    <cellStyle name="20% - 강조색1 68 13" xfId="10813" xr:uid="{00000000-0005-0000-0000-000002030000}"/>
    <cellStyle name="20% - 강조색1 68 14" xfId="6443" xr:uid="{00000000-0005-0000-0000-000003030000}"/>
    <cellStyle name="20% - 강조색1 68 2" xfId="7303" xr:uid="{00000000-0005-0000-0000-000004030000}"/>
    <cellStyle name="20% - 강조색1 68 3" xfId="7344" xr:uid="{00000000-0005-0000-0000-000005030000}"/>
    <cellStyle name="20% - 강조색1 68 4" xfId="7832" xr:uid="{00000000-0005-0000-0000-000006030000}"/>
    <cellStyle name="20% - 강조색1 68 5" xfId="6014" xr:uid="{00000000-0005-0000-0000-000007030000}"/>
    <cellStyle name="20% - 강조색1 68 6" xfId="3348" xr:uid="{00000000-0005-0000-0000-000008030000}"/>
    <cellStyle name="20% - 강조색1 68 7" xfId="8656" xr:uid="{00000000-0005-0000-0000-000009030000}"/>
    <cellStyle name="20% - 강조색1 68 8" xfId="2842" xr:uid="{00000000-0005-0000-0000-00000A030000}"/>
    <cellStyle name="20% - 강조색1 68 9" xfId="9615" xr:uid="{00000000-0005-0000-0000-00000B030000}"/>
    <cellStyle name="20% - 강조색1 69" xfId="3442" xr:uid="{00000000-0005-0000-0000-00000C030000}"/>
    <cellStyle name="20% - 강조색1 69 10" xfId="10480" xr:uid="{00000000-0005-0000-0000-00000D030000}"/>
    <cellStyle name="20% - 강조색1 69 11" xfId="10862" xr:uid="{00000000-0005-0000-0000-00000E030000}"/>
    <cellStyle name="20% - 강조색1 69 12" xfId="11101" xr:uid="{00000000-0005-0000-0000-00000F030000}"/>
    <cellStyle name="20% - 강조색1 69 2" xfId="5453" xr:uid="{00000000-0005-0000-0000-000010030000}"/>
    <cellStyle name="20% - 강조색1 69 3" xfId="8235" xr:uid="{00000000-0005-0000-0000-000011030000}"/>
    <cellStyle name="20% - 강조색1 69 4" xfId="8441" xr:uid="{00000000-0005-0000-0000-000012030000}"/>
    <cellStyle name="20% - 강조색1 69 5" xfId="8773" xr:uid="{00000000-0005-0000-0000-000013030000}"/>
    <cellStyle name="20% - 강조색1 69 6" xfId="7641" xr:uid="{00000000-0005-0000-0000-000014030000}"/>
    <cellStyle name="20% - 강조색1 69 7" xfId="9561" xr:uid="{00000000-0005-0000-0000-000015030000}"/>
    <cellStyle name="20% - 강조색1 69 8" xfId="6035" xr:uid="{00000000-0005-0000-0000-000016030000}"/>
    <cellStyle name="20% - 강조색1 69 9" xfId="10300" xr:uid="{00000000-0005-0000-0000-000017030000}"/>
    <cellStyle name="20% - 강조색1 7" xfId="58" xr:uid="{00000000-0005-0000-0000-000018030000}"/>
    <cellStyle name="20% - 강조색1 70" xfId="6090" xr:uid="{00000000-0005-0000-0000-000019030000}"/>
    <cellStyle name="20% - 강조색1 70 10" xfId="7515" xr:uid="{00000000-0005-0000-0000-00001A030000}"/>
    <cellStyle name="20% - 강조색1 70 11" xfId="5980" xr:uid="{00000000-0005-0000-0000-00001B030000}"/>
    <cellStyle name="20% - 강조색1 70 12" xfId="6325" xr:uid="{00000000-0005-0000-0000-00001C030000}"/>
    <cellStyle name="20% - 강조색1 70 2" xfId="7834" xr:uid="{00000000-0005-0000-0000-00001D030000}"/>
    <cellStyle name="20% - 강조색1 70 3" xfId="8006" xr:uid="{00000000-0005-0000-0000-00001E030000}"/>
    <cellStyle name="20% - 강조색1 70 4" xfId="4770" xr:uid="{00000000-0005-0000-0000-00001F030000}"/>
    <cellStyle name="20% - 강조색1 70 5" xfId="8402" xr:uid="{00000000-0005-0000-0000-000020030000}"/>
    <cellStyle name="20% - 강조색1 70 6" xfId="3838" xr:uid="{00000000-0005-0000-0000-000021030000}"/>
    <cellStyle name="20% - 강조색1 70 7" xfId="9673" xr:uid="{00000000-0005-0000-0000-000022030000}"/>
    <cellStyle name="20% - 강조색1 70 8" xfId="3706" xr:uid="{00000000-0005-0000-0000-000023030000}"/>
    <cellStyle name="20% - 강조색1 70 9" xfId="9197" xr:uid="{00000000-0005-0000-0000-000024030000}"/>
    <cellStyle name="20% - 강조색1 71" xfId="7675" xr:uid="{00000000-0005-0000-0000-000025030000}"/>
    <cellStyle name="20% - 강조색1 71 10" xfId="8451" xr:uid="{00000000-0005-0000-0000-000026030000}"/>
    <cellStyle name="20% - 강조색1 71 11" xfId="3399" xr:uid="{00000000-0005-0000-0000-000027030000}"/>
    <cellStyle name="20% - 강조색1 71 2" xfId="8264" xr:uid="{00000000-0005-0000-0000-000028030000}"/>
    <cellStyle name="20% - 강조색1 71 3" xfId="8626" xr:uid="{00000000-0005-0000-0000-000029030000}"/>
    <cellStyle name="20% - 강조색1 71 4" xfId="8990" xr:uid="{00000000-0005-0000-0000-00002A030000}"/>
    <cellStyle name="20% - 강조색1 71 5" xfId="9190" xr:uid="{00000000-0005-0000-0000-00002B030000}"/>
    <cellStyle name="20% - 강조색1 71 6" xfId="9618" xr:uid="{00000000-0005-0000-0000-00002C030000}"/>
    <cellStyle name="20% - 강조색1 71 7" xfId="9882" xr:uid="{00000000-0005-0000-0000-00002D030000}"/>
    <cellStyle name="20% - 강조색1 71 8" xfId="10236" xr:uid="{00000000-0005-0000-0000-00002E030000}"/>
    <cellStyle name="20% - 강조색1 71 9" xfId="10444" xr:uid="{00000000-0005-0000-0000-00002F030000}"/>
    <cellStyle name="20% - 강조색1 72" xfId="6281" xr:uid="{00000000-0005-0000-0000-000030030000}"/>
    <cellStyle name="20% - 강조색1 72 10" xfId="11117" xr:uid="{00000000-0005-0000-0000-000031030000}"/>
    <cellStyle name="20% - 강조색1 72 2" xfId="2737" xr:uid="{00000000-0005-0000-0000-000032030000}"/>
    <cellStyle name="20% - 강조색1 72 3" xfId="6312" xr:uid="{00000000-0005-0000-0000-000033030000}"/>
    <cellStyle name="20% - 강조색1 72 4" xfId="9232" xr:uid="{00000000-0005-0000-0000-000034030000}"/>
    <cellStyle name="20% - 강조색1 72 5" xfId="4783" xr:uid="{00000000-0005-0000-0000-000035030000}"/>
    <cellStyle name="20% - 강조색1 72 6" xfId="9875" xr:uid="{00000000-0005-0000-0000-000036030000}"/>
    <cellStyle name="20% - 강조색1 72 7" xfId="10151" xr:uid="{00000000-0005-0000-0000-000037030000}"/>
    <cellStyle name="20% - 강조색1 72 8" xfId="10617" xr:uid="{00000000-0005-0000-0000-000038030000}"/>
    <cellStyle name="20% - 강조색1 72 9" xfId="10898" xr:uid="{00000000-0005-0000-0000-000039030000}"/>
    <cellStyle name="20% - 강조색1 73" xfId="1562" xr:uid="{00000000-0005-0000-0000-00003A030000}"/>
    <cellStyle name="20% - 강조색1 73 2" xfId="8692" xr:uid="{00000000-0005-0000-0000-00003B030000}"/>
    <cellStyle name="20% - 강조색1 73 3" xfId="9163" xr:uid="{00000000-0005-0000-0000-00003C030000}"/>
    <cellStyle name="20% - 강조색1 73 4" xfId="8295" xr:uid="{00000000-0005-0000-0000-00003D030000}"/>
    <cellStyle name="20% - 강조색1 73 5" xfId="7427" xr:uid="{00000000-0005-0000-0000-00003E030000}"/>
    <cellStyle name="20% - 강조색1 73 6" xfId="9039" xr:uid="{00000000-0005-0000-0000-00003F030000}"/>
    <cellStyle name="20% - 강조색1 73 7" xfId="7908" xr:uid="{00000000-0005-0000-0000-000040030000}"/>
    <cellStyle name="20% - 강조색1 73 8" xfId="4081" xr:uid="{00000000-0005-0000-0000-000041030000}"/>
    <cellStyle name="20% - 강조색1 73 9" xfId="11179" xr:uid="{00000000-0005-0000-0000-000042030000}"/>
    <cellStyle name="20% - 강조색1 74" xfId="6112" xr:uid="{00000000-0005-0000-0000-000043030000}"/>
    <cellStyle name="20% - 강조색1 74 2" xfId="4749" xr:uid="{00000000-0005-0000-0000-000044030000}"/>
    <cellStyle name="20% - 강조색1 74 3" xfId="6270" xr:uid="{00000000-0005-0000-0000-000045030000}"/>
    <cellStyle name="20% - 강조색1 74 4" xfId="10014" xr:uid="{00000000-0005-0000-0000-000046030000}"/>
    <cellStyle name="20% - 강조색1 74 5" xfId="10154" xr:uid="{00000000-0005-0000-0000-000047030000}"/>
    <cellStyle name="20% - 강조색1 74 6" xfId="10585" xr:uid="{00000000-0005-0000-0000-000048030000}"/>
    <cellStyle name="20% - 강조색1 74 7" xfId="7522" xr:uid="{00000000-0005-0000-0000-000049030000}"/>
    <cellStyle name="20% - 강조색1 74 8" xfId="10780" xr:uid="{00000000-0005-0000-0000-00004A030000}"/>
    <cellStyle name="20% - 강조색1 75" xfId="3818" xr:uid="{00000000-0005-0000-0000-00004B030000}"/>
    <cellStyle name="20% - 강조색1 75 2" xfId="9106" xr:uid="{00000000-0005-0000-0000-00004C030000}"/>
    <cellStyle name="20% - 강조색1 75 3" xfId="8419" xr:uid="{00000000-0005-0000-0000-00004D030000}"/>
    <cellStyle name="20% - 강조색1 75 4" xfId="10093" xr:uid="{00000000-0005-0000-0000-00004E030000}"/>
    <cellStyle name="20% - 강조색1 75 5" xfId="10590" xr:uid="{00000000-0005-0000-0000-00004F030000}"/>
    <cellStyle name="20% - 강조색1 75 6" xfId="4445" xr:uid="{00000000-0005-0000-0000-000050030000}"/>
    <cellStyle name="20% - 강조색1 75 7" xfId="7426" xr:uid="{00000000-0005-0000-0000-000051030000}"/>
    <cellStyle name="20% - 강조색1 76" xfId="1515" xr:uid="{00000000-0005-0000-0000-000052030000}"/>
    <cellStyle name="20% - 강조색1 76 2" xfId="9849" xr:uid="{00000000-0005-0000-0000-000053030000}"/>
    <cellStyle name="20% - 강조색1 76 3" xfId="10344" xr:uid="{00000000-0005-0000-0000-000054030000}"/>
    <cellStyle name="20% - 강조색1 76 4" xfId="10637" xr:uid="{00000000-0005-0000-0000-000055030000}"/>
    <cellStyle name="20% - 강조색1 76 5" xfId="10907" xr:uid="{00000000-0005-0000-0000-000056030000}"/>
    <cellStyle name="20% - 강조색1 76 6" xfId="9546" xr:uid="{00000000-0005-0000-0000-000057030000}"/>
    <cellStyle name="20% - 강조색1 77" xfId="6348" xr:uid="{00000000-0005-0000-0000-000058030000}"/>
    <cellStyle name="20% - 강조색1 77 2" xfId="10262" xr:uid="{00000000-0005-0000-0000-000059030000}"/>
    <cellStyle name="20% - 강조색1 77 3" xfId="2836" xr:uid="{00000000-0005-0000-0000-00005A030000}"/>
    <cellStyle name="20% - 강조색1 77 4" xfId="9146" xr:uid="{00000000-0005-0000-0000-00005B030000}"/>
    <cellStyle name="20% - 강조색1 77 5" xfId="6733" xr:uid="{00000000-0005-0000-0000-00005C030000}"/>
    <cellStyle name="20% - 강조색1 78" xfId="2394" xr:uid="{00000000-0005-0000-0000-00005D030000}"/>
    <cellStyle name="20% - 강조색1 78 2" xfId="2433" xr:uid="{00000000-0005-0000-0000-00005E030000}"/>
    <cellStyle name="20% - 강조색1 78 3" xfId="10880" xr:uid="{00000000-0005-0000-0000-00005F030000}"/>
    <cellStyle name="20% - 강조색1 78 4" xfId="11029" xr:uid="{00000000-0005-0000-0000-000060030000}"/>
    <cellStyle name="20% - 강조색1 79" xfId="9730" xr:uid="{00000000-0005-0000-0000-000061030000}"/>
    <cellStyle name="20% - 강조색1 79 2" xfId="10965" xr:uid="{00000000-0005-0000-0000-000062030000}"/>
    <cellStyle name="20% - 강조색1 79 3" xfId="11172" xr:uid="{00000000-0005-0000-0000-000063030000}"/>
    <cellStyle name="20% - 강조색1 8" xfId="90" xr:uid="{00000000-0005-0000-0000-000064030000}"/>
    <cellStyle name="20% - 강조색1 80" xfId="10822" xr:uid="{00000000-0005-0000-0000-000065030000}"/>
    <cellStyle name="20% - 강조색1 80 2" xfId="11272" xr:uid="{00000000-0005-0000-0000-000066030000}"/>
    <cellStyle name="20% - 강조색1 81" xfId="11108" xr:uid="{00000000-0005-0000-0000-000067030000}"/>
    <cellStyle name="20% - 강조색1 82" xfId="11291" xr:uid="{00000000-0005-0000-0000-000068030000}"/>
    <cellStyle name="20% - 강조색1 83" xfId="11280" xr:uid="{00000000-0005-0000-0000-000069030000}"/>
    <cellStyle name="20% - 강조색1 84" xfId="11410" xr:uid="{00000000-0005-0000-0000-00006A030000}"/>
    <cellStyle name="20% - 강조색1 85" xfId="11373" xr:uid="{00000000-0005-0000-0000-00006B030000}"/>
    <cellStyle name="20% - 강조색1 86" xfId="11437" xr:uid="{00000000-0005-0000-0000-00006C030000}"/>
    <cellStyle name="20% - 강조색1 9" xfId="94" xr:uid="{00000000-0005-0000-0000-00006D030000}"/>
    <cellStyle name="20% - 강조색2" xfId="24" builtinId="34" customBuiltin="1"/>
    <cellStyle name="20% - 강조색2 10" xfId="148" xr:uid="{00000000-0005-0000-0000-00006F030000}"/>
    <cellStyle name="20% - 강조색2 11" xfId="161" xr:uid="{00000000-0005-0000-0000-000070030000}"/>
    <cellStyle name="20% - 강조색2 12" xfId="174" xr:uid="{00000000-0005-0000-0000-000071030000}"/>
    <cellStyle name="20% - 강조색2 13" xfId="187" xr:uid="{00000000-0005-0000-0000-000072030000}"/>
    <cellStyle name="20% - 강조색2 14" xfId="200" xr:uid="{00000000-0005-0000-0000-000073030000}"/>
    <cellStyle name="20% - 강조색2 15" xfId="213" xr:uid="{00000000-0005-0000-0000-000074030000}"/>
    <cellStyle name="20% - 강조색2 16" xfId="226" xr:uid="{00000000-0005-0000-0000-000075030000}"/>
    <cellStyle name="20% - 강조색2 17" xfId="239" xr:uid="{00000000-0005-0000-0000-000076030000}"/>
    <cellStyle name="20% - 강조색2 18" xfId="252" xr:uid="{00000000-0005-0000-0000-000077030000}"/>
    <cellStyle name="20% - 강조색2 19" xfId="265" xr:uid="{00000000-0005-0000-0000-000078030000}"/>
    <cellStyle name="20% - 강조색2 2" xfId="47" xr:uid="{00000000-0005-0000-0000-000079030000}"/>
    <cellStyle name="20% - 강조색2 20" xfId="278" xr:uid="{00000000-0005-0000-0000-00007A030000}"/>
    <cellStyle name="20% - 강조색2 21" xfId="291" xr:uid="{00000000-0005-0000-0000-00007B030000}"/>
    <cellStyle name="20% - 강조색2 22" xfId="304" xr:uid="{00000000-0005-0000-0000-00007C030000}"/>
    <cellStyle name="20% - 강조색2 23" xfId="317" xr:uid="{00000000-0005-0000-0000-00007D030000}"/>
    <cellStyle name="20% - 강조색2 24" xfId="330" xr:uid="{00000000-0005-0000-0000-00007E030000}"/>
    <cellStyle name="20% - 강조색2 25" xfId="343" xr:uid="{00000000-0005-0000-0000-00007F030000}"/>
    <cellStyle name="20% - 강조색2 26" xfId="356" xr:uid="{00000000-0005-0000-0000-000080030000}"/>
    <cellStyle name="20% - 강조색2 27" xfId="369" xr:uid="{00000000-0005-0000-0000-000081030000}"/>
    <cellStyle name="20% - 강조색2 28" xfId="382" xr:uid="{00000000-0005-0000-0000-000082030000}"/>
    <cellStyle name="20% - 강조색2 29" xfId="395" xr:uid="{00000000-0005-0000-0000-000083030000}"/>
    <cellStyle name="20% - 강조색2 3" xfId="72" xr:uid="{00000000-0005-0000-0000-000084030000}"/>
    <cellStyle name="20% - 강조색2 30" xfId="408" xr:uid="{00000000-0005-0000-0000-000085030000}"/>
    <cellStyle name="20% - 강조색2 31" xfId="421" xr:uid="{00000000-0005-0000-0000-000086030000}"/>
    <cellStyle name="20% - 강조색2 32" xfId="434" xr:uid="{00000000-0005-0000-0000-000087030000}"/>
    <cellStyle name="20% - 강조색2 33" xfId="446" xr:uid="{00000000-0005-0000-0000-000088030000}"/>
    <cellStyle name="20% - 강조색2 34" xfId="458" xr:uid="{00000000-0005-0000-0000-000089030000}"/>
    <cellStyle name="20% - 강조색2 35" xfId="470" xr:uid="{00000000-0005-0000-0000-00008A030000}"/>
    <cellStyle name="20% - 강조색2 36" xfId="482" xr:uid="{00000000-0005-0000-0000-00008B030000}"/>
    <cellStyle name="20% - 강조색2 37" xfId="493" xr:uid="{00000000-0005-0000-0000-00008C030000}"/>
    <cellStyle name="20% - 강조색2 38" xfId="504" xr:uid="{00000000-0005-0000-0000-00008D030000}"/>
    <cellStyle name="20% - 강조색2 39" xfId="515" xr:uid="{00000000-0005-0000-0000-00008E030000}"/>
    <cellStyle name="20% - 강조색2 4" xfId="75" xr:uid="{00000000-0005-0000-0000-00008F030000}"/>
    <cellStyle name="20% - 강조색2 40" xfId="547" xr:uid="{00000000-0005-0000-0000-000090030000}"/>
    <cellStyle name="20% - 강조색2 40 10" xfId="3170" xr:uid="{00000000-0005-0000-0000-000091030000}"/>
    <cellStyle name="20% - 강조색2 40 11" xfId="3418" xr:uid="{00000000-0005-0000-0000-000092030000}"/>
    <cellStyle name="20% - 강조색2 40 12" xfId="2101" xr:uid="{00000000-0005-0000-0000-000093030000}"/>
    <cellStyle name="20% - 강조색2 40 13" xfId="3443" xr:uid="{00000000-0005-0000-0000-000094030000}"/>
    <cellStyle name="20% - 강조색2 40 14" xfId="4396" xr:uid="{00000000-0005-0000-0000-000095030000}"/>
    <cellStyle name="20% - 강조색2 40 15" xfId="4959" xr:uid="{00000000-0005-0000-0000-000096030000}"/>
    <cellStyle name="20% - 강조색2 40 16" xfId="5173" xr:uid="{00000000-0005-0000-0000-000097030000}"/>
    <cellStyle name="20% - 강조색2 40 17" xfId="4990" xr:uid="{00000000-0005-0000-0000-000098030000}"/>
    <cellStyle name="20% - 강조색2 40 18" xfId="5782" xr:uid="{00000000-0005-0000-0000-000099030000}"/>
    <cellStyle name="20% - 강조색2 40 19" xfId="6432" xr:uid="{00000000-0005-0000-0000-00009A030000}"/>
    <cellStyle name="20% - 강조색2 40 2" xfId="1044" xr:uid="{00000000-0005-0000-0000-00009B030000}"/>
    <cellStyle name="20% - 강조색2 40 20" xfId="7035" xr:uid="{00000000-0005-0000-0000-00009C030000}"/>
    <cellStyle name="20% - 강조색2 40 21" xfId="4562" xr:uid="{00000000-0005-0000-0000-00009D030000}"/>
    <cellStyle name="20% - 강조색2 40 22" xfId="7723" xr:uid="{00000000-0005-0000-0000-00009E030000}"/>
    <cellStyle name="20% - 강조색2 40 23" xfId="8118" xr:uid="{00000000-0005-0000-0000-00009F030000}"/>
    <cellStyle name="20% - 강조색2 40 24" xfId="8573" xr:uid="{00000000-0005-0000-0000-0000A0030000}"/>
    <cellStyle name="20% - 강조색2 40 25" xfId="4404" xr:uid="{00000000-0005-0000-0000-0000A1030000}"/>
    <cellStyle name="20% - 강조색2 40 26" xfId="6069" xr:uid="{00000000-0005-0000-0000-0000A2030000}"/>
    <cellStyle name="20% - 강조색2 40 27" xfId="7921" xr:uid="{00000000-0005-0000-0000-0000A3030000}"/>
    <cellStyle name="20% - 강조색2 40 28" xfId="8777" xr:uid="{00000000-0005-0000-0000-0000A4030000}"/>
    <cellStyle name="20% - 강조색2 40 29" xfId="10117" xr:uid="{00000000-0005-0000-0000-0000A5030000}"/>
    <cellStyle name="20% - 강조색2 40 3" xfId="1135" xr:uid="{00000000-0005-0000-0000-0000A6030000}"/>
    <cellStyle name="20% - 강조색2 40 30" xfId="10486" xr:uid="{00000000-0005-0000-0000-0000A7030000}"/>
    <cellStyle name="20% - 강조색2 40 31" xfId="10703" xr:uid="{00000000-0005-0000-0000-0000A8030000}"/>
    <cellStyle name="20% - 강조색2 40 32" xfId="9056" xr:uid="{00000000-0005-0000-0000-0000A9030000}"/>
    <cellStyle name="20% - 강조색2 40 33" xfId="11316" xr:uid="{00000000-0005-0000-0000-0000AA030000}"/>
    <cellStyle name="20% - 강조색2 40 34" xfId="11283" xr:uid="{00000000-0005-0000-0000-0000AB030000}"/>
    <cellStyle name="20% - 강조색2 40 35" xfId="11377" xr:uid="{00000000-0005-0000-0000-0000AC030000}"/>
    <cellStyle name="20% - 강조색2 40 36" xfId="11354" xr:uid="{00000000-0005-0000-0000-0000AD030000}"/>
    <cellStyle name="20% - 강조색2 40 4" xfId="1226" xr:uid="{00000000-0005-0000-0000-0000AE030000}"/>
    <cellStyle name="20% - 강조색2 40 5" xfId="1613" xr:uid="{00000000-0005-0000-0000-0000AF030000}"/>
    <cellStyle name="20% - 강조색2 40 6" xfId="834" xr:uid="{00000000-0005-0000-0000-0000B0030000}"/>
    <cellStyle name="20% - 강조색2 40 7" xfId="2157" xr:uid="{00000000-0005-0000-0000-0000B1030000}"/>
    <cellStyle name="20% - 강조색2 40 8" xfId="1931" xr:uid="{00000000-0005-0000-0000-0000B2030000}"/>
    <cellStyle name="20% - 강조색2 40 9" xfId="2858" xr:uid="{00000000-0005-0000-0000-0000B3030000}"/>
    <cellStyle name="20% - 강조색2 41" xfId="617" xr:uid="{00000000-0005-0000-0000-0000B4030000}"/>
    <cellStyle name="20% - 강조색2 41 10" xfId="3220" xr:uid="{00000000-0005-0000-0000-0000B5030000}"/>
    <cellStyle name="20% - 강조색2 41 11" xfId="3411" xr:uid="{00000000-0005-0000-0000-0000B6030000}"/>
    <cellStyle name="20% - 강조색2 41 12" xfId="2551" xr:uid="{00000000-0005-0000-0000-0000B7030000}"/>
    <cellStyle name="20% - 강조색2 41 13" xfId="4277" xr:uid="{00000000-0005-0000-0000-0000B8030000}"/>
    <cellStyle name="20% - 강조색2 41 14" xfId="1410" xr:uid="{00000000-0005-0000-0000-0000B9030000}"/>
    <cellStyle name="20% - 강조색2 41 15" xfId="3164" xr:uid="{00000000-0005-0000-0000-0000BA030000}"/>
    <cellStyle name="20% - 강조색2 41 16" xfId="5237" xr:uid="{00000000-0005-0000-0000-0000BB030000}"/>
    <cellStyle name="20% - 강조색2 41 17" xfId="4061" xr:uid="{00000000-0005-0000-0000-0000BC030000}"/>
    <cellStyle name="20% - 강조색2 41 18" xfId="2369" xr:uid="{00000000-0005-0000-0000-0000BD030000}"/>
    <cellStyle name="20% - 강조색2 41 19" xfId="6111" xr:uid="{00000000-0005-0000-0000-0000BE030000}"/>
    <cellStyle name="20% - 강조색2 41 2" xfId="1114" xr:uid="{00000000-0005-0000-0000-0000BF030000}"/>
    <cellStyle name="20% - 강조색2 41 20" xfId="7007" xr:uid="{00000000-0005-0000-0000-0000C0030000}"/>
    <cellStyle name="20% - 강조색2 41 21" xfId="6344" xr:uid="{00000000-0005-0000-0000-0000C1030000}"/>
    <cellStyle name="20% - 강조색2 41 22" xfId="7793" xr:uid="{00000000-0005-0000-0000-0000C2030000}"/>
    <cellStyle name="20% - 강조색2 41 23" xfId="947" xr:uid="{00000000-0005-0000-0000-0000C3030000}"/>
    <cellStyle name="20% - 강조색2 41 24" xfId="8529" xr:uid="{00000000-0005-0000-0000-0000C4030000}"/>
    <cellStyle name="20% - 강조색2 41 25" xfId="8926" xr:uid="{00000000-0005-0000-0000-0000C5030000}"/>
    <cellStyle name="20% - 강조색2 41 26" xfId="9143" xr:uid="{00000000-0005-0000-0000-0000C6030000}"/>
    <cellStyle name="20% - 강조색2 41 27" xfId="8848" xr:uid="{00000000-0005-0000-0000-0000C7030000}"/>
    <cellStyle name="20% - 강조색2 41 28" xfId="4576" xr:uid="{00000000-0005-0000-0000-0000C8030000}"/>
    <cellStyle name="20% - 강조색2 41 29" xfId="6327" xr:uid="{00000000-0005-0000-0000-0000C9030000}"/>
    <cellStyle name="20% - 강조색2 41 3" xfId="1205" xr:uid="{00000000-0005-0000-0000-0000CA030000}"/>
    <cellStyle name="20% - 강조색2 41 30" xfId="10447" xr:uid="{00000000-0005-0000-0000-0000CB030000}"/>
    <cellStyle name="20% - 강조색2 41 31" xfId="10847" xr:uid="{00000000-0005-0000-0000-0000CC030000}"/>
    <cellStyle name="20% - 강조색2 41 32" xfId="11118" xr:uid="{00000000-0005-0000-0000-0000CD030000}"/>
    <cellStyle name="20% - 강조색2 41 4" xfId="1296" xr:uid="{00000000-0005-0000-0000-0000CE030000}"/>
    <cellStyle name="20% - 강조색2 41 5" xfId="1754" xr:uid="{00000000-0005-0000-0000-0000CF030000}"/>
    <cellStyle name="20% - 강조색2 41 6" xfId="2007" xr:uid="{00000000-0005-0000-0000-0000D0030000}"/>
    <cellStyle name="20% - 강조색2 41 7" xfId="1360" xr:uid="{00000000-0005-0000-0000-0000D1030000}"/>
    <cellStyle name="20% - 강조색2 41 8" xfId="1602" xr:uid="{00000000-0005-0000-0000-0000D2030000}"/>
    <cellStyle name="20% - 강조색2 41 9" xfId="2506" xr:uid="{00000000-0005-0000-0000-0000D3030000}"/>
    <cellStyle name="20% - 강조색2 42" xfId="569" xr:uid="{00000000-0005-0000-0000-0000D4030000}"/>
    <cellStyle name="20% - 강조색2 42 10" xfId="3287" xr:uid="{00000000-0005-0000-0000-0000D5030000}"/>
    <cellStyle name="20% - 강조색2 42 11" xfId="2531" xr:uid="{00000000-0005-0000-0000-0000D6030000}"/>
    <cellStyle name="20% - 강조색2 42 12" xfId="3744" xr:uid="{00000000-0005-0000-0000-0000D7030000}"/>
    <cellStyle name="20% - 강조색2 42 13" xfId="2642" xr:uid="{00000000-0005-0000-0000-0000D8030000}"/>
    <cellStyle name="20% - 강조색2 42 14" xfId="3477" xr:uid="{00000000-0005-0000-0000-0000D9030000}"/>
    <cellStyle name="20% - 강조색2 42 15" xfId="5187" xr:uid="{00000000-0005-0000-0000-0000DA030000}"/>
    <cellStyle name="20% - 강조색2 42 16" xfId="4977" xr:uid="{00000000-0005-0000-0000-0000DB030000}"/>
    <cellStyle name="20% - 강조색2 42 17" xfId="3503" xr:uid="{00000000-0005-0000-0000-0000DC030000}"/>
    <cellStyle name="20% - 강조색2 42 18" xfId="5232" xr:uid="{00000000-0005-0000-0000-0000DD030000}"/>
    <cellStyle name="20% - 강조색2 42 19" xfId="6481" xr:uid="{00000000-0005-0000-0000-0000DE030000}"/>
    <cellStyle name="20% - 강조색2 42 2" xfId="1066" xr:uid="{00000000-0005-0000-0000-0000DF030000}"/>
    <cellStyle name="20% - 강조색2 42 20" xfId="6841" xr:uid="{00000000-0005-0000-0000-0000E0030000}"/>
    <cellStyle name="20% - 강조색2 42 21" xfId="6950" xr:uid="{00000000-0005-0000-0000-0000E1030000}"/>
    <cellStyle name="20% - 강조색2 42 22" xfId="2801" xr:uid="{00000000-0005-0000-0000-0000E2030000}"/>
    <cellStyle name="20% - 강조색2 42 23" xfId="4082" xr:uid="{00000000-0005-0000-0000-0000E3030000}"/>
    <cellStyle name="20% - 강조색2 42 24" xfId="8588" xr:uid="{00000000-0005-0000-0000-0000E4030000}"/>
    <cellStyle name="20% - 강조색2 42 25" xfId="8897" xr:uid="{00000000-0005-0000-0000-0000E5030000}"/>
    <cellStyle name="20% - 강조색2 42 26" xfId="7766" xr:uid="{00000000-0005-0000-0000-0000E6030000}"/>
    <cellStyle name="20% - 강조색2 42 27" xfId="7425" xr:uid="{00000000-0005-0000-0000-0000E7030000}"/>
    <cellStyle name="20% - 강조색2 42 28" xfId="9990" xr:uid="{00000000-0005-0000-0000-0000E8030000}"/>
    <cellStyle name="20% - 강조색2 42 29" xfId="6237" xr:uid="{00000000-0005-0000-0000-0000E9030000}"/>
    <cellStyle name="20% - 강조색2 42 3" xfId="1157" xr:uid="{00000000-0005-0000-0000-0000EA030000}"/>
    <cellStyle name="20% - 강조색2 42 30" xfId="10391" xr:uid="{00000000-0005-0000-0000-0000EB030000}"/>
    <cellStyle name="20% - 강조색2 42 31" xfId="10425" xr:uid="{00000000-0005-0000-0000-0000EC030000}"/>
    <cellStyle name="20% - 강조색2 42 32" xfId="6747" xr:uid="{00000000-0005-0000-0000-0000ED030000}"/>
    <cellStyle name="20% - 강조색2 42 4" xfId="1248" xr:uid="{00000000-0005-0000-0000-0000EE030000}"/>
    <cellStyle name="20% - 강조색2 42 5" xfId="1759" xr:uid="{00000000-0005-0000-0000-0000EF030000}"/>
    <cellStyle name="20% - 강조색2 42 6" xfId="2028" xr:uid="{00000000-0005-0000-0000-0000F0030000}"/>
    <cellStyle name="20% - 강조색2 42 7" xfId="922" xr:uid="{00000000-0005-0000-0000-0000F1030000}"/>
    <cellStyle name="20% - 강조색2 42 8" xfId="2521" xr:uid="{00000000-0005-0000-0000-0000F2030000}"/>
    <cellStyle name="20% - 강조색2 42 9" xfId="2888" xr:uid="{00000000-0005-0000-0000-0000F3030000}"/>
    <cellStyle name="20% - 강조색2 43" xfId="594" xr:uid="{00000000-0005-0000-0000-0000F4030000}"/>
    <cellStyle name="20% - 강조색2 43 10" xfId="1335" xr:uid="{00000000-0005-0000-0000-0000F5030000}"/>
    <cellStyle name="20% - 강조색2 43 11" xfId="3484" xr:uid="{00000000-0005-0000-0000-0000F6030000}"/>
    <cellStyle name="20% - 강조색2 43 12" xfId="2746" xr:uid="{00000000-0005-0000-0000-0000F7030000}"/>
    <cellStyle name="20% - 강조색2 43 13" xfId="4341" xr:uid="{00000000-0005-0000-0000-0000F8030000}"/>
    <cellStyle name="20% - 강조색2 43 14" xfId="4521" xr:uid="{00000000-0005-0000-0000-0000F9030000}"/>
    <cellStyle name="20% - 강조색2 43 15" xfId="4829" xr:uid="{00000000-0005-0000-0000-0000FA030000}"/>
    <cellStyle name="20% - 강조색2 43 16" xfId="5009" xr:uid="{00000000-0005-0000-0000-0000FB030000}"/>
    <cellStyle name="20% - 강조색2 43 17" xfId="5143" xr:uid="{00000000-0005-0000-0000-0000FC030000}"/>
    <cellStyle name="20% - 강조색2 43 18" xfId="4316" xr:uid="{00000000-0005-0000-0000-0000FD030000}"/>
    <cellStyle name="20% - 강조색2 43 19" xfId="6288" xr:uid="{00000000-0005-0000-0000-0000FE030000}"/>
    <cellStyle name="20% - 강조색2 43 2" xfId="1091" xr:uid="{00000000-0005-0000-0000-0000FF030000}"/>
    <cellStyle name="20% - 강조색2 43 20" xfId="6712" xr:uid="{00000000-0005-0000-0000-000000040000}"/>
    <cellStyle name="20% - 강조색2 43 21" xfId="7093" xr:uid="{00000000-0005-0000-0000-000001040000}"/>
    <cellStyle name="20% - 강조색2 43 22" xfId="6118" xr:uid="{00000000-0005-0000-0000-000002040000}"/>
    <cellStyle name="20% - 강조색2 43 23" xfId="7874" xr:uid="{00000000-0005-0000-0000-000003040000}"/>
    <cellStyle name="20% - 강조색2 43 24" xfId="8354" xr:uid="{00000000-0005-0000-0000-000004040000}"/>
    <cellStyle name="20% - 강조색2 43 25" xfId="7446" xr:uid="{00000000-0005-0000-0000-000005040000}"/>
    <cellStyle name="20% - 강조색2 43 26" xfId="9336" xr:uid="{00000000-0005-0000-0000-000006040000}"/>
    <cellStyle name="20% - 강조색2 43 27" xfId="1540" xr:uid="{00000000-0005-0000-0000-000007040000}"/>
    <cellStyle name="20% - 강조색2 43 28" xfId="7403" xr:uid="{00000000-0005-0000-0000-000008040000}"/>
    <cellStyle name="20% - 강조색2 43 29" xfId="10062" xr:uid="{00000000-0005-0000-0000-000009040000}"/>
    <cellStyle name="20% - 강조색2 43 3" xfId="1182" xr:uid="{00000000-0005-0000-0000-00000A040000}"/>
    <cellStyle name="20% - 강조색2 43 30" xfId="10560" xr:uid="{00000000-0005-0000-0000-00000B040000}"/>
    <cellStyle name="20% - 강조색2 43 31" xfId="10735" xr:uid="{00000000-0005-0000-0000-00000C040000}"/>
    <cellStyle name="20% - 강조색2 43 32" xfId="11215" xr:uid="{00000000-0005-0000-0000-00000D040000}"/>
    <cellStyle name="20% - 강조색2 43 4" xfId="1273" xr:uid="{00000000-0005-0000-0000-00000E040000}"/>
    <cellStyle name="20% - 강조색2 43 5" xfId="1763" xr:uid="{00000000-0005-0000-0000-00000F040000}"/>
    <cellStyle name="20% - 강조색2 43 6" xfId="2015" xr:uid="{00000000-0005-0000-0000-000010040000}"/>
    <cellStyle name="20% - 강조색2 43 7" xfId="2202" xr:uid="{00000000-0005-0000-0000-000011040000}"/>
    <cellStyle name="20% - 강조색2 43 8" xfId="1338" xr:uid="{00000000-0005-0000-0000-000012040000}"/>
    <cellStyle name="20% - 강조색2 43 9" xfId="2912" xr:uid="{00000000-0005-0000-0000-000013040000}"/>
    <cellStyle name="20% - 강조색2 44" xfId="583" xr:uid="{00000000-0005-0000-0000-000014040000}"/>
    <cellStyle name="20% - 강조색2 44 10" xfId="3256" xr:uid="{00000000-0005-0000-0000-000015040000}"/>
    <cellStyle name="20% - 강조색2 44 11" xfId="3550" xr:uid="{00000000-0005-0000-0000-000016040000}"/>
    <cellStyle name="20% - 강조색2 44 12" xfId="3788" xr:uid="{00000000-0005-0000-0000-000017040000}"/>
    <cellStyle name="20% - 강조색2 44 13" xfId="3219" xr:uid="{00000000-0005-0000-0000-000018040000}"/>
    <cellStyle name="20% - 강조색2 44 14" xfId="4127" xr:uid="{00000000-0005-0000-0000-000019040000}"/>
    <cellStyle name="20% - 강조색2 44 15" xfId="5403" xr:uid="{00000000-0005-0000-0000-00001A040000}"/>
    <cellStyle name="20% - 강조색2 44 16" xfId="1833" xr:uid="{00000000-0005-0000-0000-00001B040000}"/>
    <cellStyle name="20% - 강조색2 44 17" xfId="3543" xr:uid="{00000000-0005-0000-0000-00001C040000}"/>
    <cellStyle name="20% - 강조색2 44 18" xfId="5759" xr:uid="{00000000-0005-0000-0000-00001D040000}"/>
    <cellStyle name="20% - 강조색2 44 19" xfId="6448" xr:uid="{00000000-0005-0000-0000-00001E040000}"/>
    <cellStyle name="20% - 강조색2 44 2" xfId="1080" xr:uid="{00000000-0005-0000-0000-00001F040000}"/>
    <cellStyle name="20% - 강조색2 44 20" xfId="7241" xr:uid="{00000000-0005-0000-0000-000020040000}"/>
    <cellStyle name="20% - 강조색2 44 21" xfId="7290" xr:uid="{00000000-0005-0000-0000-000021040000}"/>
    <cellStyle name="20% - 강조색2 44 22" xfId="7398" xr:uid="{00000000-0005-0000-0000-000022040000}"/>
    <cellStyle name="20% - 강조색2 44 23" xfId="8024" xr:uid="{00000000-0005-0000-0000-000023040000}"/>
    <cellStyle name="20% - 강조색2 44 24" xfId="8593" xr:uid="{00000000-0005-0000-0000-000024040000}"/>
    <cellStyle name="20% - 강조색2 44 25" xfId="8882" xr:uid="{00000000-0005-0000-0000-000025040000}"/>
    <cellStyle name="20% - 강조색2 44 26" xfId="9278" xr:uid="{00000000-0005-0000-0000-000026040000}"/>
    <cellStyle name="20% - 강조색2 44 27" xfId="9502" xr:uid="{00000000-0005-0000-0000-000027040000}"/>
    <cellStyle name="20% - 강조색2 44 28" xfId="7388" xr:uid="{00000000-0005-0000-0000-000028040000}"/>
    <cellStyle name="20% - 강조색2 44 29" xfId="7371" xr:uid="{00000000-0005-0000-0000-000029040000}"/>
    <cellStyle name="20% - 강조색2 44 3" xfId="1171" xr:uid="{00000000-0005-0000-0000-00002A040000}"/>
    <cellStyle name="20% - 강조색2 44 30" xfId="10613" xr:uid="{00000000-0005-0000-0000-00002B040000}"/>
    <cellStyle name="20% - 강조색2 44 31" xfId="10081" xr:uid="{00000000-0005-0000-0000-00002C040000}"/>
    <cellStyle name="20% - 강조색2 44 32" xfId="9760" xr:uid="{00000000-0005-0000-0000-00002D040000}"/>
    <cellStyle name="20% - 강조색2 44 4" xfId="1262" xr:uid="{00000000-0005-0000-0000-00002E040000}"/>
    <cellStyle name="20% - 강조색2 44 5" xfId="1767" xr:uid="{00000000-0005-0000-0000-00002F040000}"/>
    <cellStyle name="20% - 강조색2 44 6" xfId="1972" xr:uid="{00000000-0005-0000-0000-000030040000}"/>
    <cellStyle name="20% - 강조색2 44 7" xfId="2322" xr:uid="{00000000-0005-0000-0000-000031040000}"/>
    <cellStyle name="20% - 강조색2 44 8" xfId="2485" xr:uid="{00000000-0005-0000-0000-000032040000}"/>
    <cellStyle name="20% - 강조색2 44 9" xfId="2728" xr:uid="{00000000-0005-0000-0000-000033040000}"/>
    <cellStyle name="20% - 강조색2 45" xfId="564" xr:uid="{00000000-0005-0000-0000-000034040000}"/>
    <cellStyle name="20% - 강조색2 45 10" xfId="3183" xr:uid="{00000000-0005-0000-0000-000035040000}"/>
    <cellStyle name="20% - 강조색2 45 11" xfId="3372" xr:uid="{00000000-0005-0000-0000-000036040000}"/>
    <cellStyle name="20% - 강조색2 45 12" xfId="3991" xr:uid="{00000000-0005-0000-0000-000037040000}"/>
    <cellStyle name="20% - 강조색2 45 13" xfId="4092" xr:uid="{00000000-0005-0000-0000-000038040000}"/>
    <cellStyle name="20% - 강조색2 45 14" xfId="1416" xr:uid="{00000000-0005-0000-0000-000039040000}"/>
    <cellStyle name="20% - 강조색2 45 15" xfId="4863" xr:uid="{00000000-0005-0000-0000-00003A040000}"/>
    <cellStyle name="20% - 강조색2 45 16" xfId="4965" xr:uid="{00000000-0005-0000-0000-00003B040000}"/>
    <cellStyle name="20% - 강조색2 45 17" xfId="5607" xr:uid="{00000000-0005-0000-0000-00003C040000}"/>
    <cellStyle name="20% - 강조색2 45 18" xfId="5619" xr:uid="{00000000-0005-0000-0000-00003D040000}"/>
    <cellStyle name="20% - 강조색2 45 19" xfId="6421" xr:uid="{00000000-0005-0000-0000-00003E040000}"/>
    <cellStyle name="20% - 강조색2 45 2" xfId="1061" xr:uid="{00000000-0005-0000-0000-00003F040000}"/>
    <cellStyle name="20% - 강조색2 45 20" xfId="7213" xr:uid="{00000000-0005-0000-0000-000040040000}"/>
    <cellStyle name="20% - 강조색2 45 21" xfId="5233" xr:uid="{00000000-0005-0000-0000-000041040000}"/>
    <cellStyle name="20% - 강조색2 45 22" xfId="2725" xr:uid="{00000000-0005-0000-0000-000042040000}"/>
    <cellStyle name="20% - 강조색2 45 23" xfId="8030" xr:uid="{00000000-0005-0000-0000-000043040000}"/>
    <cellStyle name="20% - 강조색2 45 24" xfId="8549" xr:uid="{00000000-0005-0000-0000-000044040000}"/>
    <cellStyle name="20% - 강조색2 45 25" xfId="6482" xr:uid="{00000000-0005-0000-0000-000045040000}"/>
    <cellStyle name="20% - 강조색2 45 26" xfId="6673" xr:uid="{00000000-0005-0000-0000-000046040000}"/>
    <cellStyle name="20% - 강조색2 45 27" xfId="9596" xr:uid="{00000000-0005-0000-0000-000047040000}"/>
    <cellStyle name="20% - 강조색2 45 28" xfId="9854" xr:uid="{00000000-0005-0000-0000-000048040000}"/>
    <cellStyle name="20% - 강조색2 45 29" xfId="10269" xr:uid="{00000000-0005-0000-0000-000049040000}"/>
    <cellStyle name="20% - 강조색2 45 3" xfId="1152" xr:uid="{00000000-0005-0000-0000-00004A040000}"/>
    <cellStyle name="20% - 강조색2 45 30" xfId="10450" xr:uid="{00000000-0005-0000-0000-00004B040000}"/>
    <cellStyle name="20% - 강조색2 45 31" xfId="3486" xr:uid="{00000000-0005-0000-0000-00004C040000}"/>
    <cellStyle name="20% - 강조색2 45 32" xfId="5026" xr:uid="{00000000-0005-0000-0000-00004D040000}"/>
    <cellStyle name="20% - 강조색2 45 4" xfId="1243" xr:uid="{00000000-0005-0000-0000-00004E040000}"/>
    <cellStyle name="20% - 강조색2 45 5" xfId="1769" xr:uid="{00000000-0005-0000-0000-00004F040000}"/>
    <cellStyle name="20% - 강조색2 45 6" xfId="839" xr:uid="{00000000-0005-0000-0000-000050040000}"/>
    <cellStyle name="20% - 강조색2 45 7" xfId="2287" xr:uid="{00000000-0005-0000-0000-000051040000}"/>
    <cellStyle name="20% - 강조색2 45 8" xfId="2227" xr:uid="{00000000-0005-0000-0000-000052040000}"/>
    <cellStyle name="20% - 강조색2 45 9" xfId="2940" xr:uid="{00000000-0005-0000-0000-000053040000}"/>
    <cellStyle name="20% - 강조색2 46" xfId="627" xr:uid="{00000000-0005-0000-0000-000054040000}"/>
    <cellStyle name="20% - 강조색2 46 10" xfId="3247" xr:uid="{00000000-0005-0000-0000-000055040000}"/>
    <cellStyle name="20% - 강조색2 46 11" xfId="825" xr:uid="{00000000-0005-0000-0000-000056040000}"/>
    <cellStyle name="20% - 강조색2 46 12" xfId="3507" xr:uid="{00000000-0005-0000-0000-000057040000}"/>
    <cellStyle name="20% - 강조색2 46 13" xfId="4336" xr:uid="{00000000-0005-0000-0000-000058040000}"/>
    <cellStyle name="20% - 강조색2 46 14" xfId="4590" xr:uid="{00000000-0005-0000-0000-000059040000}"/>
    <cellStyle name="20% - 강조색2 46 15" xfId="5121" xr:uid="{00000000-0005-0000-0000-00005A040000}"/>
    <cellStyle name="20% - 강조색2 46 16" xfId="5538" xr:uid="{00000000-0005-0000-0000-00005B040000}"/>
    <cellStyle name="20% - 강조색2 46 17" xfId="4413" xr:uid="{00000000-0005-0000-0000-00005C040000}"/>
    <cellStyle name="20% - 강조색2 46 18" xfId="5499" xr:uid="{00000000-0005-0000-0000-00005D040000}"/>
    <cellStyle name="20% - 강조색2 46 19" xfId="776" xr:uid="{00000000-0005-0000-0000-00005E040000}"/>
    <cellStyle name="20% - 강조색2 46 2" xfId="1124" xr:uid="{00000000-0005-0000-0000-00005F040000}"/>
    <cellStyle name="20% - 강조색2 46 20" xfId="1967" xr:uid="{00000000-0005-0000-0000-000060040000}"/>
    <cellStyle name="20% - 강조색2 46 21" xfId="7212" xr:uid="{00000000-0005-0000-0000-000061040000}"/>
    <cellStyle name="20% - 강조색2 46 22" xfId="4443" xr:uid="{00000000-0005-0000-0000-000062040000}"/>
    <cellStyle name="20% - 강조색2 46 23" xfId="8073" xr:uid="{00000000-0005-0000-0000-000063040000}"/>
    <cellStyle name="20% - 강조색2 46 24" xfId="8500" xr:uid="{00000000-0005-0000-0000-000064040000}"/>
    <cellStyle name="20% - 강조색2 46 25" xfId="5995" xr:uid="{00000000-0005-0000-0000-000065040000}"/>
    <cellStyle name="20% - 강조색2 46 26" xfId="9085" xr:uid="{00000000-0005-0000-0000-000066040000}"/>
    <cellStyle name="20% - 강조색2 46 27" xfId="6134" xr:uid="{00000000-0005-0000-0000-000067040000}"/>
    <cellStyle name="20% - 강조색2 46 28" xfId="9803" xr:uid="{00000000-0005-0000-0000-000068040000}"/>
    <cellStyle name="20% - 강조색2 46 29" xfId="10276" xr:uid="{00000000-0005-0000-0000-000069040000}"/>
    <cellStyle name="20% - 강조색2 46 3" xfId="1215" xr:uid="{00000000-0005-0000-0000-00006A040000}"/>
    <cellStyle name="20% - 강조색2 46 30" xfId="9393" xr:uid="{00000000-0005-0000-0000-00006B040000}"/>
    <cellStyle name="20% - 강조색2 46 31" xfId="10879" xr:uid="{00000000-0005-0000-0000-00006C040000}"/>
    <cellStyle name="20% - 강조색2 46 32" xfId="11088" xr:uid="{00000000-0005-0000-0000-00006D040000}"/>
    <cellStyle name="20% - 강조색2 46 4" xfId="1306" xr:uid="{00000000-0005-0000-0000-00006E040000}"/>
    <cellStyle name="20% - 강조색2 46 5" xfId="1773" xr:uid="{00000000-0005-0000-0000-00006F040000}"/>
    <cellStyle name="20% - 강조색2 46 6" xfId="954" xr:uid="{00000000-0005-0000-0000-000070040000}"/>
    <cellStyle name="20% - 강조색2 46 7" xfId="2272" xr:uid="{00000000-0005-0000-0000-000071040000}"/>
    <cellStyle name="20% - 강조색2 46 8" xfId="2500" xr:uid="{00000000-0005-0000-0000-000072040000}"/>
    <cellStyle name="20% - 강조색2 46 9" xfId="2820" xr:uid="{00000000-0005-0000-0000-000073040000}"/>
    <cellStyle name="20% - 강조색2 47" xfId="640" xr:uid="{00000000-0005-0000-0000-000074040000}"/>
    <cellStyle name="20% - 강조색2 47 10" xfId="4225" xr:uid="{00000000-0005-0000-0000-000075040000}"/>
    <cellStyle name="20% - 강조색2 47 11" xfId="4639" xr:uid="{00000000-0005-0000-0000-000076040000}"/>
    <cellStyle name="20% - 강조색2 47 12" xfId="5063" xr:uid="{00000000-0005-0000-0000-000077040000}"/>
    <cellStyle name="20% - 강조색2 47 13" xfId="5736" xr:uid="{00000000-0005-0000-0000-000078040000}"/>
    <cellStyle name="20% - 강조색2 47 14" xfId="5832" xr:uid="{00000000-0005-0000-0000-000079040000}"/>
    <cellStyle name="20% - 강조색2 47 15" xfId="5901" xr:uid="{00000000-0005-0000-0000-00007A040000}"/>
    <cellStyle name="20% - 강조색2 47 16" xfId="6236" xr:uid="{00000000-0005-0000-0000-00007B040000}"/>
    <cellStyle name="20% - 강조색2 47 17" xfId="6721" xr:uid="{00000000-0005-0000-0000-00007C040000}"/>
    <cellStyle name="20% - 강조색2 47 18" xfId="3780" xr:uid="{00000000-0005-0000-0000-00007D040000}"/>
    <cellStyle name="20% - 강조색2 47 19" xfId="3569" xr:uid="{00000000-0005-0000-0000-00007E040000}"/>
    <cellStyle name="20% - 강조색2 47 2" xfId="1776" xr:uid="{00000000-0005-0000-0000-00007F040000}"/>
    <cellStyle name="20% - 강조색2 47 20" xfId="4048" xr:uid="{00000000-0005-0000-0000-000080040000}"/>
    <cellStyle name="20% - 강조색2 47 21" xfId="8536" xr:uid="{00000000-0005-0000-0000-000081040000}"/>
    <cellStyle name="20% - 강조색2 47 22" xfId="3722" xr:uid="{00000000-0005-0000-0000-000082040000}"/>
    <cellStyle name="20% - 강조색2 47 23" xfId="1932" xr:uid="{00000000-0005-0000-0000-000083040000}"/>
    <cellStyle name="20% - 강조색2 47 24" xfId="9637" xr:uid="{00000000-0005-0000-0000-000084040000}"/>
    <cellStyle name="20% - 강조색2 47 25" xfId="9847" xr:uid="{00000000-0005-0000-0000-000085040000}"/>
    <cellStyle name="20% - 강조색2 47 26" xfId="10320" xr:uid="{00000000-0005-0000-0000-000086040000}"/>
    <cellStyle name="20% - 강조색2 47 27" xfId="10527" xr:uid="{00000000-0005-0000-0000-000087040000}"/>
    <cellStyle name="20% - 강조색2 47 28" xfId="10909" xr:uid="{00000000-0005-0000-0000-000088040000}"/>
    <cellStyle name="20% - 강조색2 47 29" xfId="6469" xr:uid="{00000000-0005-0000-0000-000089040000}"/>
    <cellStyle name="20% - 강조색2 47 3" xfId="1461" xr:uid="{00000000-0005-0000-0000-00008A040000}"/>
    <cellStyle name="20% - 강조색2 47 30" xfId="11339" xr:uid="{00000000-0005-0000-0000-00008B040000}"/>
    <cellStyle name="20% - 강조색2 47 31" xfId="11393" xr:uid="{00000000-0005-0000-0000-00008C040000}"/>
    <cellStyle name="20% - 강조색2 47 32" xfId="11355" xr:uid="{00000000-0005-0000-0000-00008D040000}"/>
    <cellStyle name="20% - 강조색2 47 33" xfId="11423" xr:uid="{00000000-0005-0000-0000-00008E040000}"/>
    <cellStyle name="20% - 강조색2 47 4" xfId="2312" xr:uid="{00000000-0005-0000-0000-00008F040000}"/>
    <cellStyle name="20% - 강조색2 47 5" xfId="2142" xr:uid="{00000000-0005-0000-0000-000090040000}"/>
    <cellStyle name="20% - 강조색2 47 6" xfId="1788" xr:uid="{00000000-0005-0000-0000-000091040000}"/>
    <cellStyle name="20% - 강조색2 47 7" xfId="3200" xr:uid="{00000000-0005-0000-0000-000092040000}"/>
    <cellStyle name="20% - 강조색2 47 8" xfId="3524" xr:uid="{00000000-0005-0000-0000-000093040000}"/>
    <cellStyle name="20% - 강조색2 47 9" xfId="3970" xr:uid="{00000000-0005-0000-0000-000094040000}"/>
    <cellStyle name="20% - 강조색2 48" xfId="660" xr:uid="{00000000-0005-0000-0000-000095040000}"/>
    <cellStyle name="20% - 강조색2 48 10" xfId="1933" xr:uid="{00000000-0005-0000-0000-000096040000}"/>
    <cellStyle name="20% - 강조색2 48 11" xfId="4469" xr:uid="{00000000-0005-0000-0000-000097040000}"/>
    <cellStyle name="20% - 강조색2 48 12" xfId="5544" xr:uid="{00000000-0005-0000-0000-000098040000}"/>
    <cellStyle name="20% - 강조색2 48 13" xfId="5108" xr:uid="{00000000-0005-0000-0000-000099040000}"/>
    <cellStyle name="20% - 강조색2 48 14" xfId="5488" xr:uid="{00000000-0005-0000-0000-00009A040000}"/>
    <cellStyle name="20% - 강조색2 48 15" xfId="5805" xr:uid="{00000000-0005-0000-0000-00009B040000}"/>
    <cellStyle name="20% - 강조색2 48 16" xfId="6392" xr:uid="{00000000-0005-0000-0000-00009C040000}"/>
    <cellStyle name="20% - 강조색2 48 17" xfId="3709" xr:uid="{00000000-0005-0000-0000-00009D040000}"/>
    <cellStyle name="20% - 강조색2 48 18" xfId="6142" xr:uid="{00000000-0005-0000-0000-00009E040000}"/>
    <cellStyle name="20% - 강조색2 48 19" xfId="7603" xr:uid="{00000000-0005-0000-0000-00009F040000}"/>
    <cellStyle name="20% - 강조색2 48 2" xfId="1779" xr:uid="{00000000-0005-0000-0000-0000A0040000}"/>
    <cellStyle name="20% - 강조색2 48 20" xfId="7982" xr:uid="{00000000-0005-0000-0000-0000A1040000}"/>
    <cellStyle name="20% - 강조색2 48 21" xfId="8356" xr:uid="{00000000-0005-0000-0000-0000A2040000}"/>
    <cellStyle name="20% - 강조색2 48 22" xfId="7498" xr:uid="{00000000-0005-0000-0000-0000A3040000}"/>
    <cellStyle name="20% - 강조색2 48 23" xfId="7408" xr:uid="{00000000-0005-0000-0000-0000A4040000}"/>
    <cellStyle name="20% - 강조색2 48 24" xfId="9528" xr:uid="{00000000-0005-0000-0000-0000A5040000}"/>
    <cellStyle name="20% - 강조색2 48 25" xfId="7366" xr:uid="{00000000-0005-0000-0000-0000A6040000}"/>
    <cellStyle name="20% - 강조색2 48 26" xfId="10086" xr:uid="{00000000-0005-0000-0000-0000A7040000}"/>
    <cellStyle name="20% - 강조색2 48 27" xfId="4062" xr:uid="{00000000-0005-0000-0000-0000A8040000}"/>
    <cellStyle name="20% - 강조색2 48 28" xfId="10826" xr:uid="{00000000-0005-0000-0000-0000A9040000}"/>
    <cellStyle name="20% - 강조색2 48 29" xfId="11060" xr:uid="{00000000-0005-0000-0000-0000AA040000}"/>
    <cellStyle name="20% - 강조색2 48 3" xfId="812" xr:uid="{00000000-0005-0000-0000-0000AB040000}"/>
    <cellStyle name="20% - 강조색2 48 4" xfId="940" xr:uid="{00000000-0005-0000-0000-0000AC040000}"/>
    <cellStyle name="20% - 강조색2 48 5" xfId="2505" xr:uid="{00000000-0005-0000-0000-0000AD040000}"/>
    <cellStyle name="20% - 강조색2 48 6" xfId="988" xr:uid="{00000000-0005-0000-0000-0000AE040000}"/>
    <cellStyle name="20% - 강조색2 48 7" xfId="2479" xr:uid="{00000000-0005-0000-0000-0000AF040000}"/>
    <cellStyle name="20% - 강조색2 48 8" xfId="1413" xr:uid="{00000000-0005-0000-0000-0000B0040000}"/>
    <cellStyle name="20% - 강조색2 48 9" xfId="3928" xr:uid="{00000000-0005-0000-0000-0000B1040000}"/>
    <cellStyle name="20% - 강조색2 49" xfId="678" xr:uid="{00000000-0005-0000-0000-0000B2040000}"/>
    <cellStyle name="20% - 강조색2 49 10" xfId="4236" xr:uid="{00000000-0005-0000-0000-0000B3040000}"/>
    <cellStyle name="20% - 강조색2 49 11" xfId="3066" xr:uid="{00000000-0005-0000-0000-0000B4040000}"/>
    <cellStyle name="20% - 강조색2 49 12" xfId="5605" xr:uid="{00000000-0005-0000-0000-0000B5040000}"/>
    <cellStyle name="20% - 강조색2 49 13" xfId="5576" xr:uid="{00000000-0005-0000-0000-0000B6040000}"/>
    <cellStyle name="20% - 강조색2 49 14" xfId="5098" xr:uid="{00000000-0005-0000-0000-0000B7040000}"/>
    <cellStyle name="20% - 강조색2 49 15" xfId="5223" xr:uid="{00000000-0005-0000-0000-0000B8040000}"/>
    <cellStyle name="20% - 강조색2 49 16" xfId="6149" xr:uid="{00000000-0005-0000-0000-0000B9040000}"/>
    <cellStyle name="20% - 강조색2 49 17" xfId="4927" xr:uid="{00000000-0005-0000-0000-0000BA040000}"/>
    <cellStyle name="20% - 강조색2 49 18" xfId="6810" xr:uid="{00000000-0005-0000-0000-0000BB040000}"/>
    <cellStyle name="20% - 강조색2 49 19" xfId="3857" xr:uid="{00000000-0005-0000-0000-0000BC040000}"/>
    <cellStyle name="20% - 강조색2 49 2" xfId="1781" xr:uid="{00000000-0005-0000-0000-0000BD040000}"/>
    <cellStyle name="20% - 강조색2 49 20" xfId="8046" xr:uid="{00000000-0005-0000-0000-0000BE040000}"/>
    <cellStyle name="20% - 강조색2 49 21" xfId="7917" xr:uid="{00000000-0005-0000-0000-0000BF040000}"/>
    <cellStyle name="20% - 강조색2 49 22" xfId="8900" xr:uid="{00000000-0005-0000-0000-0000C0040000}"/>
    <cellStyle name="20% - 강조색2 49 23" xfId="5185" xr:uid="{00000000-0005-0000-0000-0000C1040000}"/>
    <cellStyle name="20% - 강조색2 49 24" xfId="1465" xr:uid="{00000000-0005-0000-0000-0000C2040000}"/>
    <cellStyle name="20% - 강조색2 49 25" xfId="9992" xr:uid="{00000000-0005-0000-0000-0000C3040000}"/>
    <cellStyle name="20% - 강조색2 49 26" xfId="8889" xr:uid="{00000000-0005-0000-0000-0000C4040000}"/>
    <cellStyle name="20% - 강조색2 49 27" xfId="10085" xr:uid="{00000000-0005-0000-0000-0000C5040000}"/>
    <cellStyle name="20% - 강조색2 49 28" xfId="2401" xr:uid="{00000000-0005-0000-0000-0000C6040000}"/>
    <cellStyle name="20% - 강조색2 49 29" xfId="818" xr:uid="{00000000-0005-0000-0000-0000C7040000}"/>
    <cellStyle name="20% - 강조색2 49 3" xfId="771" xr:uid="{00000000-0005-0000-0000-0000C8040000}"/>
    <cellStyle name="20% - 강조색2 49 4" xfId="2271" xr:uid="{00000000-0005-0000-0000-0000C9040000}"/>
    <cellStyle name="20% - 강조색2 49 5" xfId="2448" xr:uid="{00000000-0005-0000-0000-0000CA040000}"/>
    <cellStyle name="20% - 강조색2 49 6" xfId="2691" xr:uid="{00000000-0005-0000-0000-0000CB040000}"/>
    <cellStyle name="20% - 강조색2 49 7" xfId="3135" xr:uid="{00000000-0005-0000-0000-0000CC040000}"/>
    <cellStyle name="20% - 강조색2 49 8" xfId="2690" xr:uid="{00000000-0005-0000-0000-0000CD040000}"/>
    <cellStyle name="20% - 강조색2 49 9" xfId="3977" xr:uid="{00000000-0005-0000-0000-0000CE040000}"/>
    <cellStyle name="20% - 강조색2 5" xfId="89" xr:uid="{00000000-0005-0000-0000-0000CF040000}"/>
    <cellStyle name="20% - 강조색2 50" xfId="684" xr:uid="{00000000-0005-0000-0000-0000D0040000}"/>
    <cellStyle name="20% - 강조색2 50 10" xfId="4200" xr:uid="{00000000-0005-0000-0000-0000D1040000}"/>
    <cellStyle name="20% - 강조색2 50 11" xfId="1577" xr:uid="{00000000-0005-0000-0000-0000D2040000}"/>
    <cellStyle name="20% - 강조색2 50 12" xfId="5526" xr:uid="{00000000-0005-0000-0000-0000D3040000}"/>
    <cellStyle name="20% - 강조색2 50 13" xfId="5558" xr:uid="{00000000-0005-0000-0000-0000D4040000}"/>
    <cellStyle name="20% - 강조색2 50 14" xfId="5720" xr:uid="{00000000-0005-0000-0000-0000D5040000}"/>
    <cellStyle name="20% - 강조색2 50 15" xfId="5821" xr:uid="{00000000-0005-0000-0000-0000D6040000}"/>
    <cellStyle name="20% - 강조색2 50 16" xfId="5984" xr:uid="{00000000-0005-0000-0000-0000D7040000}"/>
    <cellStyle name="20% - 강조색2 50 17" xfId="7009" xr:uid="{00000000-0005-0000-0000-0000D8040000}"/>
    <cellStyle name="20% - 강조색2 50 18" xfId="6357" xr:uid="{00000000-0005-0000-0000-0000D9040000}"/>
    <cellStyle name="20% - 강조색2 50 19" xfId="7625" xr:uid="{00000000-0005-0000-0000-0000DA040000}"/>
    <cellStyle name="20% - 강조색2 50 2" xfId="1738" xr:uid="{00000000-0005-0000-0000-0000DB040000}"/>
    <cellStyle name="20% - 강조색2 50 20" xfId="8223" xr:uid="{00000000-0005-0000-0000-0000DC040000}"/>
    <cellStyle name="20% - 강조색2 50 21" xfId="7797" xr:uid="{00000000-0005-0000-0000-0000DD040000}"/>
    <cellStyle name="20% - 강조색2 50 22" xfId="2821" xr:uid="{00000000-0005-0000-0000-0000DE040000}"/>
    <cellStyle name="20% - 강조색2 50 23" xfId="9287" xr:uid="{00000000-0005-0000-0000-0000DF040000}"/>
    <cellStyle name="20% - 강조색2 50 24" xfId="9474" xr:uid="{00000000-0005-0000-0000-0000E0040000}"/>
    <cellStyle name="20% - 강조색2 50 25" xfId="9970" xr:uid="{00000000-0005-0000-0000-0000E1040000}"/>
    <cellStyle name="20% - 강조색2 50 26" xfId="9726" xr:uid="{00000000-0005-0000-0000-0000E2040000}"/>
    <cellStyle name="20% - 강조색2 50 27" xfId="10384" xr:uid="{00000000-0005-0000-0000-0000E3040000}"/>
    <cellStyle name="20% - 강조색2 50 28" xfId="7882" xr:uid="{00000000-0005-0000-0000-0000E4040000}"/>
    <cellStyle name="20% - 강조색2 50 29" xfId="11032" xr:uid="{00000000-0005-0000-0000-0000E5040000}"/>
    <cellStyle name="20% - 강조색2 50 3" xfId="1332" xr:uid="{00000000-0005-0000-0000-0000E6040000}"/>
    <cellStyle name="20% - 강조색2 50 4" xfId="1500" xr:uid="{00000000-0005-0000-0000-0000E7040000}"/>
    <cellStyle name="20% - 강조색2 50 5" xfId="2526" xr:uid="{00000000-0005-0000-0000-0000E8040000}"/>
    <cellStyle name="20% - 강조색2 50 6" xfId="2904" xr:uid="{00000000-0005-0000-0000-0000E9040000}"/>
    <cellStyle name="20% - 강조색2 50 7" xfId="3201" xr:uid="{00000000-0005-0000-0000-0000EA040000}"/>
    <cellStyle name="20% - 강조색2 50 8" xfId="3614" xr:uid="{00000000-0005-0000-0000-0000EB040000}"/>
    <cellStyle name="20% - 강조색2 50 9" xfId="1001" xr:uid="{00000000-0005-0000-0000-0000EC040000}"/>
    <cellStyle name="20% - 강조색2 51" xfId="644" xr:uid="{00000000-0005-0000-0000-0000ED040000}"/>
    <cellStyle name="20% - 강조색2 51 10" xfId="845" xr:uid="{00000000-0005-0000-0000-0000EE040000}"/>
    <cellStyle name="20% - 강조색2 51 11" xfId="2278" xr:uid="{00000000-0005-0000-0000-0000EF040000}"/>
    <cellStyle name="20% - 강조색2 51 12" xfId="5554" xr:uid="{00000000-0005-0000-0000-0000F0040000}"/>
    <cellStyle name="20% - 강조색2 51 13" xfId="4993" xr:uid="{00000000-0005-0000-0000-0000F1040000}"/>
    <cellStyle name="20% - 강조색2 51 14" xfId="5552" xr:uid="{00000000-0005-0000-0000-0000F2040000}"/>
    <cellStyle name="20% - 강조색2 51 15" xfId="786" xr:uid="{00000000-0005-0000-0000-0000F3040000}"/>
    <cellStyle name="20% - 강조색2 51 16" xfId="6047" xr:uid="{00000000-0005-0000-0000-0000F4040000}"/>
    <cellStyle name="20% - 강조색2 51 17" xfId="7193" xr:uid="{00000000-0005-0000-0000-0000F5040000}"/>
    <cellStyle name="20% - 강조색2 51 18" xfId="6761" xr:uid="{00000000-0005-0000-0000-0000F6040000}"/>
    <cellStyle name="20% - 강조색2 51 19" xfId="7715" xr:uid="{00000000-0005-0000-0000-0000F7040000}"/>
    <cellStyle name="20% - 강조색2 51 2" xfId="1784" xr:uid="{00000000-0005-0000-0000-0000F8040000}"/>
    <cellStyle name="20% - 강조색2 51 20" xfId="7971" xr:uid="{00000000-0005-0000-0000-0000F9040000}"/>
    <cellStyle name="20% - 강조색2 51 21" xfId="8532" xr:uid="{00000000-0005-0000-0000-0000FA040000}"/>
    <cellStyle name="20% - 강조색2 51 22" xfId="8493" xr:uid="{00000000-0005-0000-0000-0000FB040000}"/>
    <cellStyle name="20% - 강조색2 51 23" xfId="4079" xr:uid="{00000000-0005-0000-0000-0000FC040000}"/>
    <cellStyle name="20% - 강조색2 51 24" xfId="1553" xr:uid="{00000000-0005-0000-0000-0000FD040000}"/>
    <cellStyle name="20% - 강조색2 51 25" xfId="6723" xr:uid="{00000000-0005-0000-0000-0000FE040000}"/>
    <cellStyle name="20% - 강조색2 51 26" xfId="10221" xr:uid="{00000000-0005-0000-0000-0000FF040000}"/>
    <cellStyle name="20% - 강조색2 51 27" xfId="10460" xr:uid="{00000000-0005-0000-0000-000000050000}"/>
    <cellStyle name="20% - 강조색2 51 28" xfId="6672" xr:uid="{00000000-0005-0000-0000-000001050000}"/>
    <cellStyle name="20% - 강조색2 51 29" xfId="11233" xr:uid="{00000000-0005-0000-0000-000002050000}"/>
    <cellStyle name="20% - 강조색2 51 3" xfId="1023" xr:uid="{00000000-0005-0000-0000-000003050000}"/>
    <cellStyle name="20% - 강조색2 51 4" xfId="2295" xr:uid="{00000000-0005-0000-0000-000004050000}"/>
    <cellStyle name="20% - 강조색2 51 5" xfId="2502" xr:uid="{00000000-0005-0000-0000-000005050000}"/>
    <cellStyle name="20% - 강조색2 51 6" xfId="1354" xr:uid="{00000000-0005-0000-0000-000006050000}"/>
    <cellStyle name="20% - 강조색2 51 7" xfId="3152" xr:uid="{00000000-0005-0000-0000-000007050000}"/>
    <cellStyle name="20% - 강조색2 51 8" xfId="3621" xr:uid="{00000000-0005-0000-0000-000008050000}"/>
    <cellStyle name="20% - 강조색2 51 9" xfId="3840" xr:uid="{00000000-0005-0000-0000-000009050000}"/>
    <cellStyle name="20% - 강조색2 52" xfId="722" xr:uid="{00000000-0005-0000-0000-00000A050000}"/>
    <cellStyle name="20% - 강조색2 52 10" xfId="4194" xr:uid="{00000000-0005-0000-0000-00000B050000}"/>
    <cellStyle name="20% - 강조색2 52 11" xfId="806" xr:uid="{00000000-0005-0000-0000-00000C050000}"/>
    <cellStyle name="20% - 강조색2 52 12" xfId="5179" xr:uid="{00000000-0005-0000-0000-00000D050000}"/>
    <cellStyle name="20% - 강조색2 52 13" xfId="5315" xr:uid="{00000000-0005-0000-0000-00000E050000}"/>
    <cellStyle name="20% - 강조색2 52 14" xfId="5039" xr:uid="{00000000-0005-0000-0000-00000F050000}"/>
    <cellStyle name="20% - 강조색2 52 15" xfId="2019" xr:uid="{00000000-0005-0000-0000-000010050000}"/>
    <cellStyle name="20% - 강조색2 52 16" xfId="4167" xr:uid="{00000000-0005-0000-0000-000011050000}"/>
    <cellStyle name="20% - 강조색2 52 17" xfId="4290" xr:uid="{00000000-0005-0000-0000-000012050000}"/>
    <cellStyle name="20% - 강조색2 52 18" xfId="7011" xr:uid="{00000000-0005-0000-0000-000013050000}"/>
    <cellStyle name="20% - 강조색2 52 19" xfId="7777" xr:uid="{00000000-0005-0000-0000-000014050000}"/>
    <cellStyle name="20% - 강조색2 52 2" xfId="1685" xr:uid="{00000000-0005-0000-0000-000015050000}"/>
    <cellStyle name="20% - 강조색2 52 20" xfId="8039" xr:uid="{00000000-0005-0000-0000-000016050000}"/>
    <cellStyle name="20% - 강조색2 52 21" xfId="970" xr:uid="{00000000-0005-0000-0000-000017050000}"/>
    <cellStyle name="20% - 강조색2 52 22" xfId="8867" xr:uid="{00000000-0005-0000-0000-000018050000}"/>
    <cellStyle name="20% - 강조색2 52 23" xfId="6046" xr:uid="{00000000-0005-0000-0000-000019050000}"/>
    <cellStyle name="20% - 강조색2 52 24" xfId="8112" xr:uid="{00000000-0005-0000-0000-00001A050000}"/>
    <cellStyle name="20% - 강조색2 52 25" xfId="8390" xr:uid="{00000000-0005-0000-0000-00001B050000}"/>
    <cellStyle name="20% - 강조색2 52 26" xfId="10295" xr:uid="{00000000-0005-0000-0000-00001C050000}"/>
    <cellStyle name="20% - 강조색2 52 27" xfId="9274" xr:uid="{00000000-0005-0000-0000-00001D050000}"/>
    <cellStyle name="20% - 강조색2 52 28" xfId="5362" xr:uid="{00000000-0005-0000-0000-00001E050000}"/>
    <cellStyle name="20% - 강조색2 52 29" xfId="11196" xr:uid="{00000000-0005-0000-0000-00001F050000}"/>
    <cellStyle name="20% - 강조색2 52 3" xfId="752" xr:uid="{00000000-0005-0000-0000-000020050000}"/>
    <cellStyle name="20% - 강조색2 52 4" xfId="1940" xr:uid="{00000000-0005-0000-0000-000021050000}"/>
    <cellStyle name="20% - 강조색2 52 5" xfId="2540" xr:uid="{00000000-0005-0000-0000-000022050000}"/>
    <cellStyle name="20% - 강조색2 52 6" xfId="2713" xr:uid="{00000000-0005-0000-0000-000023050000}"/>
    <cellStyle name="20% - 강조색2 52 7" xfId="3099" xr:uid="{00000000-0005-0000-0000-000024050000}"/>
    <cellStyle name="20% - 강조색2 52 8" xfId="3625" xr:uid="{00000000-0005-0000-0000-000025050000}"/>
    <cellStyle name="20% - 강조색2 52 9" xfId="4001" xr:uid="{00000000-0005-0000-0000-000026050000}"/>
    <cellStyle name="20% - 강조색2 53" xfId="686" xr:uid="{00000000-0005-0000-0000-000027050000}"/>
    <cellStyle name="20% - 강조색2 53 10" xfId="4335" xr:uid="{00000000-0005-0000-0000-000028050000}"/>
    <cellStyle name="20% - 강조색2 53 11" xfId="2371" xr:uid="{00000000-0005-0000-0000-000029050000}"/>
    <cellStyle name="20% - 강조색2 53 12" xfId="5027" xr:uid="{00000000-0005-0000-0000-00002A050000}"/>
    <cellStyle name="20% - 강조색2 53 13" xfId="4896" xr:uid="{00000000-0005-0000-0000-00002B050000}"/>
    <cellStyle name="20% - 강조색2 53 14" xfId="5734" xr:uid="{00000000-0005-0000-0000-00002C050000}"/>
    <cellStyle name="20% - 강조색2 53 15" xfId="5831" xr:uid="{00000000-0005-0000-0000-00002D050000}"/>
    <cellStyle name="20% - 강조색2 53 16" xfId="6466" xr:uid="{00000000-0005-0000-0000-00002E050000}"/>
    <cellStyle name="20% - 강조색2 53 17" xfId="3815" xr:uid="{00000000-0005-0000-0000-00002F050000}"/>
    <cellStyle name="20% - 강조색2 53 18" xfId="2930" xr:uid="{00000000-0005-0000-0000-000030050000}"/>
    <cellStyle name="20% - 강조색2 53 19" xfId="4652" xr:uid="{00000000-0005-0000-0000-000031050000}"/>
    <cellStyle name="20% - 강조색2 53 2" xfId="1684" xr:uid="{00000000-0005-0000-0000-000032050000}"/>
    <cellStyle name="20% - 강조색2 53 20" xfId="8020" xr:uid="{00000000-0005-0000-0000-000033050000}"/>
    <cellStyle name="20% - 강조색2 53 21" xfId="6234" xr:uid="{00000000-0005-0000-0000-000034050000}"/>
    <cellStyle name="20% - 강조색2 53 22" xfId="6796" xr:uid="{00000000-0005-0000-0000-000035050000}"/>
    <cellStyle name="20% - 강조색2 53 23" xfId="9241" xr:uid="{00000000-0005-0000-0000-000036050000}"/>
    <cellStyle name="20% - 강조색2 53 24" xfId="8362" xr:uid="{00000000-0005-0000-0000-000037050000}"/>
    <cellStyle name="20% - 강조색2 53 25" xfId="9914" xr:uid="{00000000-0005-0000-0000-000038050000}"/>
    <cellStyle name="20% - 강조색2 53 26" xfId="10238" xr:uid="{00000000-0005-0000-0000-000039050000}"/>
    <cellStyle name="20% - 강조색2 53 27" xfId="10510" xr:uid="{00000000-0005-0000-0000-00003A050000}"/>
    <cellStyle name="20% - 강조색2 53 28" xfId="4892" xr:uid="{00000000-0005-0000-0000-00003B050000}"/>
    <cellStyle name="20% - 강조색2 53 29" xfId="11006" xr:uid="{00000000-0005-0000-0000-00003C050000}"/>
    <cellStyle name="20% - 강조색2 53 3" xfId="1325" xr:uid="{00000000-0005-0000-0000-00003D050000}"/>
    <cellStyle name="20% - 강조색2 53 4" xfId="731" xr:uid="{00000000-0005-0000-0000-00003E050000}"/>
    <cellStyle name="20% - 강조색2 53 5" xfId="2491" xr:uid="{00000000-0005-0000-0000-00003F050000}"/>
    <cellStyle name="20% - 강조색2 53 6" xfId="2692" xr:uid="{00000000-0005-0000-0000-000040050000}"/>
    <cellStyle name="20% - 강조색2 53 7" xfId="2770" xr:uid="{00000000-0005-0000-0000-000041050000}"/>
    <cellStyle name="20% - 강조색2 53 8" xfId="3643" xr:uid="{00000000-0005-0000-0000-000042050000}"/>
    <cellStyle name="20% - 강조색2 53 9" xfId="3907" xr:uid="{00000000-0005-0000-0000-000043050000}"/>
    <cellStyle name="20% - 강조색2 54" xfId="896" xr:uid="{00000000-0005-0000-0000-000044050000}"/>
    <cellStyle name="20% - 강조색2 54 10" xfId="4664" xr:uid="{00000000-0005-0000-0000-000045050000}"/>
    <cellStyle name="20% - 강조색2 54 11" xfId="4474" xr:uid="{00000000-0005-0000-0000-000046050000}"/>
    <cellStyle name="20% - 강조색2 54 12" xfId="3728" xr:uid="{00000000-0005-0000-0000-000047050000}"/>
    <cellStyle name="20% - 강조색2 54 13" xfId="4944" xr:uid="{00000000-0005-0000-0000-000048050000}"/>
    <cellStyle name="20% - 강조색2 54 14" xfId="5735" xr:uid="{00000000-0005-0000-0000-000049050000}"/>
    <cellStyle name="20% - 강조색2 54 15" xfId="6521" xr:uid="{00000000-0005-0000-0000-00004A050000}"/>
    <cellStyle name="20% - 강조색2 54 16" xfId="1802" xr:uid="{00000000-0005-0000-0000-00004B050000}"/>
    <cellStyle name="20% - 강조색2 54 17" xfId="6045" xr:uid="{00000000-0005-0000-0000-00004C050000}"/>
    <cellStyle name="20% - 강조색2 54 18" xfId="2413" xr:uid="{00000000-0005-0000-0000-00004D050000}"/>
    <cellStyle name="20% - 강조색2 54 19" xfId="8027" xr:uid="{00000000-0005-0000-0000-00004E050000}"/>
    <cellStyle name="20% - 강조색2 54 2" xfId="974" xr:uid="{00000000-0005-0000-0000-00004F050000}"/>
    <cellStyle name="20% - 강조색2 54 20" xfId="7484" xr:uid="{00000000-0005-0000-0000-000050050000}"/>
    <cellStyle name="20% - 강조색2 54 21" xfId="7419" xr:uid="{00000000-0005-0000-0000-000051050000}"/>
    <cellStyle name="20% - 강조색2 54 22" xfId="9317" xr:uid="{00000000-0005-0000-0000-000052050000}"/>
    <cellStyle name="20% - 강조색2 54 23" xfId="7985" xr:uid="{00000000-0005-0000-0000-000053050000}"/>
    <cellStyle name="20% - 강조색2 54 24" xfId="6800" xr:uid="{00000000-0005-0000-0000-000054050000}"/>
    <cellStyle name="20% - 강조색2 54 25" xfId="10184" xr:uid="{00000000-0005-0000-0000-000055050000}"/>
    <cellStyle name="20% - 강조색2 54 26" xfId="10664" xr:uid="{00000000-0005-0000-0000-000056050000}"/>
    <cellStyle name="20% - 강조색2 54 27" xfId="10878" xr:uid="{00000000-0005-0000-0000-000057050000}"/>
    <cellStyle name="20% - 강조색2 54 28" xfId="11126" xr:uid="{00000000-0005-0000-0000-000058050000}"/>
    <cellStyle name="20% - 강조색2 54 3" xfId="2308" xr:uid="{00000000-0005-0000-0000-000059050000}"/>
    <cellStyle name="20% - 강조색2 54 4" xfId="1881" xr:uid="{00000000-0005-0000-0000-00005A050000}"/>
    <cellStyle name="20% - 강조색2 54 5" xfId="2927" xr:uid="{00000000-0005-0000-0000-00005B050000}"/>
    <cellStyle name="20% - 강조색2 54 6" xfId="1329" xr:uid="{00000000-0005-0000-0000-00005C050000}"/>
    <cellStyle name="20% - 강조색2 54 7" xfId="3596" xr:uid="{00000000-0005-0000-0000-00005D050000}"/>
    <cellStyle name="20% - 강조색2 54 8" xfId="3019" xr:uid="{00000000-0005-0000-0000-00005E050000}"/>
    <cellStyle name="20% - 강조색2 54 9" xfId="2743" xr:uid="{00000000-0005-0000-0000-00005F050000}"/>
    <cellStyle name="20% - 강조색2 55" xfId="1861" xr:uid="{00000000-0005-0000-0000-000060050000}"/>
    <cellStyle name="20% - 강조색2 55 10" xfId="3512" xr:uid="{00000000-0005-0000-0000-000061050000}"/>
    <cellStyle name="20% - 강조색2 55 11" xfId="4909" xr:uid="{00000000-0005-0000-0000-000062050000}"/>
    <cellStyle name="20% - 강조색2 55 12" xfId="5148" xr:uid="{00000000-0005-0000-0000-000063050000}"/>
    <cellStyle name="20% - 강조색2 55 13" xfId="5731" xr:uid="{00000000-0005-0000-0000-000064050000}"/>
    <cellStyle name="20% - 강조색2 55 14" xfId="6189" xr:uid="{00000000-0005-0000-0000-000065050000}"/>
    <cellStyle name="20% - 강조색2 55 15" xfId="7214" xr:uid="{00000000-0005-0000-0000-000066050000}"/>
    <cellStyle name="20% - 강조색2 55 16" xfId="7055" xr:uid="{00000000-0005-0000-0000-000067050000}"/>
    <cellStyle name="20% - 강조색2 55 17" xfId="4558" xr:uid="{00000000-0005-0000-0000-000068050000}"/>
    <cellStyle name="20% - 강조색2 55 18" xfId="6664" xr:uid="{00000000-0005-0000-0000-000069050000}"/>
    <cellStyle name="20% - 강조색2 55 19" xfId="7411" xr:uid="{00000000-0005-0000-0000-00006A050000}"/>
    <cellStyle name="20% - 강조색2 55 2" xfId="2338" xr:uid="{00000000-0005-0000-0000-00006B050000}"/>
    <cellStyle name="20% - 강조색2 55 20" xfId="1356" xr:uid="{00000000-0005-0000-0000-00006C050000}"/>
    <cellStyle name="20% - 강조색2 55 21" xfId="8719" xr:uid="{00000000-0005-0000-0000-00006D050000}"/>
    <cellStyle name="20% - 강조색2 55 22" xfId="7627" xr:uid="{00000000-0005-0000-0000-00006E050000}"/>
    <cellStyle name="20% - 강조색2 55 23" xfId="5519" xr:uid="{00000000-0005-0000-0000-00006F050000}"/>
    <cellStyle name="20% - 강조색2 55 24" xfId="9445" xr:uid="{00000000-0005-0000-0000-000070050000}"/>
    <cellStyle name="20% - 강조색2 55 25" xfId="1907" xr:uid="{00000000-0005-0000-0000-000071050000}"/>
    <cellStyle name="20% - 강조색2 55 26" xfId="7428" xr:uid="{00000000-0005-0000-0000-000072050000}"/>
    <cellStyle name="20% - 강조색2 55 27" xfId="2809" xr:uid="{00000000-0005-0000-0000-000073050000}"/>
    <cellStyle name="20% - 강조색2 55 3" xfId="2657" xr:uid="{00000000-0005-0000-0000-000074050000}"/>
    <cellStyle name="20% - 강조색2 55 4" xfId="2971" xr:uid="{00000000-0005-0000-0000-000075050000}"/>
    <cellStyle name="20% - 강조색2 55 5" xfId="3245" xr:uid="{00000000-0005-0000-0000-000076050000}"/>
    <cellStyle name="20% - 강조색2 55 6" xfId="1857" xr:uid="{00000000-0005-0000-0000-000077050000}"/>
    <cellStyle name="20% - 강조색2 55 7" xfId="3980" xr:uid="{00000000-0005-0000-0000-000078050000}"/>
    <cellStyle name="20% - 강조색2 55 8" xfId="4345" xr:uid="{00000000-0005-0000-0000-000079050000}"/>
    <cellStyle name="20% - 강조색2 55 9" xfId="4658" xr:uid="{00000000-0005-0000-0000-00007A050000}"/>
    <cellStyle name="20% - 강조색2 56" xfId="2302" xr:uid="{00000000-0005-0000-0000-00007B050000}"/>
    <cellStyle name="20% - 강조색2 56 10" xfId="5363" xr:uid="{00000000-0005-0000-0000-00007C050000}"/>
    <cellStyle name="20% - 강조색2 56 11" xfId="2793" xr:uid="{00000000-0005-0000-0000-00007D050000}"/>
    <cellStyle name="20% - 강조색2 56 12" xfId="4621" xr:uid="{00000000-0005-0000-0000-00007E050000}"/>
    <cellStyle name="20% - 강조색2 56 13" xfId="6393" xr:uid="{00000000-0005-0000-0000-00007F050000}"/>
    <cellStyle name="20% - 강조색2 56 14" xfId="7051" xr:uid="{00000000-0005-0000-0000-000080050000}"/>
    <cellStyle name="20% - 강조색2 56 15" xfId="6767" xr:uid="{00000000-0005-0000-0000-000081050000}"/>
    <cellStyle name="20% - 강조색2 56 16" xfId="7389" xr:uid="{00000000-0005-0000-0000-000082050000}"/>
    <cellStyle name="20% - 강조색2 56 17" xfId="8140" xr:uid="{00000000-0005-0000-0000-000083050000}"/>
    <cellStyle name="20% - 강조색2 56 18" xfId="3917" xr:uid="{00000000-0005-0000-0000-000084050000}"/>
    <cellStyle name="20% - 강조색2 56 19" xfId="8981" xr:uid="{00000000-0005-0000-0000-000085050000}"/>
    <cellStyle name="20% - 강조색2 56 2" xfId="2674" xr:uid="{00000000-0005-0000-0000-000086050000}"/>
    <cellStyle name="20% - 강조색2 56 20" xfId="7698" xr:uid="{00000000-0005-0000-0000-000087050000}"/>
    <cellStyle name="20% - 강조색2 56 21" xfId="6864" xr:uid="{00000000-0005-0000-0000-000088050000}"/>
    <cellStyle name="20% - 강조색2 56 22" xfId="7030" xr:uid="{00000000-0005-0000-0000-000089050000}"/>
    <cellStyle name="20% - 강조색2 56 23" xfId="10201" xr:uid="{00000000-0005-0000-0000-00008A050000}"/>
    <cellStyle name="20% - 강조색2 56 24" xfId="7436" xr:uid="{00000000-0005-0000-0000-00008B050000}"/>
    <cellStyle name="20% - 강조색2 56 25" xfId="10759" xr:uid="{00000000-0005-0000-0000-00008C050000}"/>
    <cellStyle name="20% - 강조색2 56 26" xfId="10845" xr:uid="{00000000-0005-0000-0000-00008D050000}"/>
    <cellStyle name="20% - 강조색2 56 3" xfId="2989" xr:uid="{00000000-0005-0000-0000-00008E050000}"/>
    <cellStyle name="20% - 강조색2 56 4" xfId="3322" xr:uid="{00000000-0005-0000-0000-00008F050000}"/>
    <cellStyle name="20% - 강조색2 56 5" xfId="2194" xr:uid="{00000000-0005-0000-0000-000090050000}"/>
    <cellStyle name="20% - 강조색2 56 6" xfId="4006" xr:uid="{00000000-0005-0000-0000-000091050000}"/>
    <cellStyle name="20% - 강조색2 56 7" xfId="4319" xr:uid="{00000000-0005-0000-0000-000092050000}"/>
    <cellStyle name="20% - 강조색2 56 8" xfId="1794" xr:uid="{00000000-0005-0000-0000-000093050000}"/>
    <cellStyle name="20% - 강조색2 56 9" xfId="5493" xr:uid="{00000000-0005-0000-0000-000094050000}"/>
    <cellStyle name="20% - 강조색2 57" xfId="2593" xr:uid="{00000000-0005-0000-0000-000095050000}"/>
    <cellStyle name="20% - 강조색2 57 10" xfId="5860" xr:uid="{00000000-0005-0000-0000-000096050000}"/>
    <cellStyle name="20% - 강조색2 57 11" xfId="5919" xr:uid="{00000000-0005-0000-0000-000097050000}"/>
    <cellStyle name="20% - 강조색2 57 12" xfId="6562" xr:uid="{00000000-0005-0000-0000-000098050000}"/>
    <cellStyle name="20% - 강조색2 57 13" xfId="6955" xr:uid="{00000000-0005-0000-0000-000099050000}"/>
    <cellStyle name="20% - 강조색2 57 14" xfId="7122" xr:uid="{00000000-0005-0000-0000-00009A050000}"/>
    <cellStyle name="20% - 강조색2 57 15" xfId="7703" xr:uid="{00000000-0005-0000-0000-00009B050000}"/>
    <cellStyle name="20% - 강조색2 57 16" xfId="7958" xr:uid="{00000000-0005-0000-0000-00009C050000}"/>
    <cellStyle name="20% - 강조색2 57 17" xfId="7727" xr:uid="{00000000-0005-0000-0000-00009D050000}"/>
    <cellStyle name="20% - 강조색2 57 18" xfId="8683" xr:uid="{00000000-0005-0000-0000-00009E050000}"/>
    <cellStyle name="20% - 강조색2 57 19" xfId="7714" xr:uid="{00000000-0005-0000-0000-00009F050000}"/>
    <cellStyle name="20% - 강조색2 57 2" xfId="2997" xr:uid="{00000000-0005-0000-0000-0000A0050000}"/>
    <cellStyle name="20% - 강조색2 57 20" xfId="6085" xr:uid="{00000000-0005-0000-0000-0000A1050000}"/>
    <cellStyle name="20% - 강조색2 57 21" xfId="9821" xr:uid="{00000000-0005-0000-0000-0000A2050000}"/>
    <cellStyle name="20% - 강조색2 57 22" xfId="6793" xr:uid="{00000000-0005-0000-0000-0000A3050000}"/>
    <cellStyle name="20% - 강조색2 57 23" xfId="2731" xr:uid="{00000000-0005-0000-0000-0000A4050000}"/>
    <cellStyle name="20% - 강조색2 57 24" xfId="10774" xr:uid="{00000000-0005-0000-0000-0000A5050000}"/>
    <cellStyle name="20% - 강조색2 57 25" xfId="9148" xr:uid="{00000000-0005-0000-0000-0000A6050000}"/>
    <cellStyle name="20% - 강조색2 57 3" xfId="3330" xr:uid="{00000000-0005-0000-0000-0000A7050000}"/>
    <cellStyle name="20% - 강조색2 57 4" xfId="3662" xr:uid="{00000000-0005-0000-0000-0000A8050000}"/>
    <cellStyle name="20% - 강조색2 57 5" xfId="3796" xr:uid="{00000000-0005-0000-0000-0000A9050000}"/>
    <cellStyle name="20% - 강조색2 57 6" xfId="4215" xr:uid="{00000000-0005-0000-0000-0000AA050000}"/>
    <cellStyle name="20% - 강조색2 57 7" xfId="4468" xr:uid="{00000000-0005-0000-0000-0000AB050000}"/>
    <cellStyle name="20% - 강조색2 57 8" xfId="4859" xr:uid="{00000000-0005-0000-0000-0000AC050000}"/>
    <cellStyle name="20% - 강조색2 57 9" xfId="5778" xr:uid="{00000000-0005-0000-0000-0000AD050000}"/>
    <cellStyle name="20% - 강조색2 58" xfId="2967" xr:uid="{00000000-0005-0000-0000-0000AE050000}"/>
    <cellStyle name="20% - 강조색2 58 10" xfId="5655" xr:uid="{00000000-0005-0000-0000-0000AF050000}"/>
    <cellStyle name="20% - 강조색2 58 11" xfId="3039" xr:uid="{00000000-0005-0000-0000-0000B0050000}"/>
    <cellStyle name="20% - 강조색2 58 12" xfId="6942" xr:uid="{00000000-0005-0000-0000-0000B1050000}"/>
    <cellStyle name="20% - 강조색2 58 13" xfId="6746" xr:uid="{00000000-0005-0000-0000-0000B2050000}"/>
    <cellStyle name="20% - 강조색2 58 14" xfId="6982" xr:uid="{00000000-0005-0000-0000-0000B3050000}"/>
    <cellStyle name="20% - 강조색2 58 15" xfId="3933" xr:uid="{00000000-0005-0000-0000-0000B4050000}"/>
    <cellStyle name="20% - 강조색2 58 16" xfId="8279" xr:uid="{00000000-0005-0000-0000-0000B5050000}"/>
    <cellStyle name="20% - 강조색2 58 17" xfId="8689" xr:uid="{00000000-0005-0000-0000-0000B6050000}"/>
    <cellStyle name="20% - 강조색2 58 18" xfId="9094" xr:uid="{00000000-0005-0000-0000-0000B7050000}"/>
    <cellStyle name="20% - 강조색2 58 19" xfId="8288" xr:uid="{00000000-0005-0000-0000-0000B8050000}"/>
    <cellStyle name="20% - 강조색2 58 2" xfId="3346" xr:uid="{00000000-0005-0000-0000-0000B9050000}"/>
    <cellStyle name="20% - 강조색2 58 20" xfId="9913" xr:uid="{00000000-0005-0000-0000-0000BA050000}"/>
    <cellStyle name="20% - 강조색2 58 21" xfId="10284" xr:uid="{00000000-0005-0000-0000-0000BB050000}"/>
    <cellStyle name="20% - 강조색2 58 22" xfId="10612" xr:uid="{00000000-0005-0000-0000-0000BC050000}"/>
    <cellStyle name="20% - 강조색2 58 23" xfId="7400" xr:uid="{00000000-0005-0000-0000-0000BD050000}"/>
    <cellStyle name="20% - 강조색2 58 24" xfId="6293" xr:uid="{00000000-0005-0000-0000-0000BE050000}"/>
    <cellStyle name="20% - 강조색2 58 3" xfId="3679" xr:uid="{00000000-0005-0000-0000-0000BF050000}"/>
    <cellStyle name="20% - 강조색2 58 4" xfId="4017" xr:uid="{00000000-0005-0000-0000-0000C0050000}"/>
    <cellStyle name="20% - 강조색2 58 5" xfId="4037" xr:uid="{00000000-0005-0000-0000-0000C1050000}"/>
    <cellStyle name="20% - 강조색2 58 6" xfId="4698" xr:uid="{00000000-0005-0000-0000-0000C2050000}"/>
    <cellStyle name="20% - 강조색2 58 7" xfId="5527" xr:uid="{00000000-0005-0000-0000-0000C3050000}"/>
    <cellStyle name="20% - 강조색2 58 8" xfId="5086" xr:uid="{00000000-0005-0000-0000-0000C4050000}"/>
    <cellStyle name="20% - 강조색2 58 9" xfId="5178" xr:uid="{00000000-0005-0000-0000-0000C5050000}"/>
    <cellStyle name="20% - 강조색2 59" xfId="3317" xr:uid="{00000000-0005-0000-0000-0000C6050000}"/>
    <cellStyle name="20% - 강조색2 59 10" xfId="4983" xr:uid="{00000000-0005-0000-0000-0000C7050000}"/>
    <cellStyle name="20% - 강조색2 59 11" xfId="785" xr:uid="{00000000-0005-0000-0000-0000C8050000}"/>
    <cellStyle name="20% - 강조색2 59 12" xfId="1493" xr:uid="{00000000-0005-0000-0000-0000C9050000}"/>
    <cellStyle name="20% - 강조색2 59 13" xfId="7634" xr:uid="{00000000-0005-0000-0000-0000CA050000}"/>
    <cellStyle name="20% - 강조색2 59 14" xfId="7870" xr:uid="{00000000-0005-0000-0000-0000CB050000}"/>
    <cellStyle name="20% - 강조색2 59 15" xfId="6372" xr:uid="{00000000-0005-0000-0000-0000CC050000}"/>
    <cellStyle name="20% - 강조색2 59 16" xfId="8808" xr:uid="{00000000-0005-0000-0000-0000CD050000}"/>
    <cellStyle name="20% - 강조색2 59 17" xfId="9259" xr:uid="{00000000-0005-0000-0000-0000CE050000}"/>
    <cellStyle name="20% - 강조색2 59 18" xfId="2637" xr:uid="{00000000-0005-0000-0000-0000CF050000}"/>
    <cellStyle name="20% - 강조색2 59 19" xfId="6024" xr:uid="{00000000-0005-0000-0000-0000D0050000}"/>
    <cellStyle name="20% - 강조색2 59 2" xfId="3688" xr:uid="{00000000-0005-0000-0000-0000D1050000}"/>
    <cellStyle name="20% - 강조색2 59 20" xfId="10317" xr:uid="{00000000-0005-0000-0000-0000D2050000}"/>
    <cellStyle name="20% - 강조색2 59 21" xfId="10345" xr:uid="{00000000-0005-0000-0000-0000D3050000}"/>
    <cellStyle name="20% - 강조색2 59 22" xfId="10432" xr:uid="{00000000-0005-0000-0000-0000D4050000}"/>
    <cellStyle name="20% - 강조색2 59 23" xfId="11157" xr:uid="{00000000-0005-0000-0000-0000D5050000}"/>
    <cellStyle name="20% - 강조색2 59 3" xfId="4027" xr:uid="{00000000-0005-0000-0000-0000D6050000}"/>
    <cellStyle name="20% - 강조색2 59 4" xfId="4363" xr:uid="{00000000-0005-0000-0000-0000D7050000}"/>
    <cellStyle name="20% - 강조색2 59 5" xfId="4684" xr:uid="{00000000-0005-0000-0000-0000D8050000}"/>
    <cellStyle name="20% - 강조색2 59 6" xfId="5584" xr:uid="{00000000-0005-0000-0000-0000D9050000}"/>
    <cellStyle name="20% - 강조색2 59 7" xfId="5054" xr:uid="{00000000-0005-0000-0000-0000DA050000}"/>
    <cellStyle name="20% - 강조색2 59 8" xfId="4899" xr:uid="{00000000-0005-0000-0000-0000DB050000}"/>
    <cellStyle name="20% - 강조색2 59 9" xfId="5617" xr:uid="{00000000-0005-0000-0000-0000DC050000}"/>
    <cellStyle name="20% - 강조색2 6" xfId="96" xr:uid="{00000000-0005-0000-0000-0000DD050000}"/>
    <cellStyle name="20% - 강조색2 60" xfId="3371" xr:uid="{00000000-0005-0000-0000-0000DE050000}"/>
    <cellStyle name="20% - 강조색2 60 10" xfId="6173" xr:uid="{00000000-0005-0000-0000-0000DF050000}"/>
    <cellStyle name="20% - 강조색2 60 11" xfId="6933" xr:uid="{00000000-0005-0000-0000-0000E0050000}"/>
    <cellStyle name="20% - 강조색2 60 12" xfId="7632" xr:uid="{00000000-0005-0000-0000-0000E1050000}"/>
    <cellStyle name="20% - 강조색2 60 13" xfId="5015" xr:uid="{00000000-0005-0000-0000-0000E2050000}"/>
    <cellStyle name="20% - 강조색2 60 14" xfId="6004" xr:uid="{00000000-0005-0000-0000-0000E3050000}"/>
    <cellStyle name="20% - 강조색2 60 15" xfId="8942" xr:uid="{00000000-0005-0000-0000-0000E4050000}"/>
    <cellStyle name="20% - 강조색2 60 16" xfId="9272" xr:uid="{00000000-0005-0000-0000-0000E5050000}"/>
    <cellStyle name="20% - 강조색2 60 17" xfId="9651" xr:uid="{00000000-0005-0000-0000-0000E6050000}"/>
    <cellStyle name="20% - 강조색2 60 18" xfId="9850" xr:uid="{00000000-0005-0000-0000-0000E7050000}"/>
    <cellStyle name="20% - 강조색2 60 19" xfId="10237" xr:uid="{00000000-0005-0000-0000-0000E8050000}"/>
    <cellStyle name="20% - 강조색2 60 2" xfId="4028" xr:uid="{00000000-0005-0000-0000-0000E9050000}"/>
    <cellStyle name="20% - 강조색2 60 20" xfId="10570" xr:uid="{00000000-0005-0000-0000-0000EA050000}"/>
    <cellStyle name="20% - 강조색2 60 21" xfId="10795" xr:uid="{00000000-0005-0000-0000-0000EB050000}"/>
    <cellStyle name="20% - 강조색2 60 22" xfId="8720" xr:uid="{00000000-0005-0000-0000-0000EC050000}"/>
    <cellStyle name="20% - 강조색2 60 3" xfId="4364" xr:uid="{00000000-0005-0000-0000-0000ED050000}"/>
    <cellStyle name="20% - 강조색2 60 4" xfId="2921" xr:uid="{00000000-0005-0000-0000-0000EE050000}"/>
    <cellStyle name="20% - 강조색2 60 5" xfId="4114" xr:uid="{00000000-0005-0000-0000-0000EF050000}"/>
    <cellStyle name="20% - 강조색2 60 6" xfId="5265" xr:uid="{00000000-0005-0000-0000-0000F0050000}"/>
    <cellStyle name="20% - 강조색2 60 7" xfId="5466" xr:uid="{00000000-0005-0000-0000-0000F1050000}"/>
    <cellStyle name="20% - 강조색2 60 8" xfId="5779" xr:uid="{00000000-0005-0000-0000-0000F2050000}"/>
    <cellStyle name="20% - 강조색2 60 9" xfId="6082" xr:uid="{00000000-0005-0000-0000-0000F3050000}"/>
    <cellStyle name="20% - 강조색2 61" xfId="4008" xr:uid="{00000000-0005-0000-0000-0000F4050000}"/>
    <cellStyle name="20% - 강조색2 61 10" xfId="6925" xr:uid="{00000000-0005-0000-0000-0000F5050000}"/>
    <cellStyle name="20% - 강조색2 61 11" xfId="7551" xr:uid="{00000000-0005-0000-0000-0000F6050000}"/>
    <cellStyle name="20% - 강조색2 61 12" xfId="8141" xr:uid="{00000000-0005-0000-0000-0000F7050000}"/>
    <cellStyle name="20% - 강조색2 61 13" xfId="8311" xr:uid="{00000000-0005-0000-0000-0000F8050000}"/>
    <cellStyle name="20% - 강조색2 61 14" xfId="8765" xr:uid="{00000000-0005-0000-0000-0000F9050000}"/>
    <cellStyle name="20% - 강조색2 61 15" xfId="4054" xr:uid="{00000000-0005-0000-0000-0000FA050000}"/>
    <cellStyle name="20% - 강조색2 61 16" xfId="9471" xr:uid="{00000000-0005-0000-0000-0000FB050000}"/>
    <cellStyle name="20% - 강조색2 61 17" xfId="6819" xr:uid="{00000000-0005-0000-0000-0000FC050000}"/>
    <cellStyle name="20% - 강조색2 61 18" xfId="10333" xr:uid="{00000000-0005-0000-0000-0000FD050000}"/>
    <cellStyle name="20% - 강조색2 61 19" xfId="10575" xr:uid="{00000000-0005-0000-0000-0000FE050000}"/>
    <cellStyle name="20% - 강조색2 61 2" xfId="4382" xr:uid="{00000000-0005-0000-0000-0000FF050000}"/>
    <cellStyle name="20% - 강조색2 61 20" xfId="9728" xr:uid="{00000000-0005-0000-0000-000000060000}"/>
    <cellStyle name="20% - 강조색2 61 21" xfId="11115" xr:uid="{00000000-0005-0000-0000-000001060000}"/>
    <cellStyle name="20% - 강조색2 61 3" xfId="4736" xr:uid="{00000000-0005-0000-0000-000002060000}"/>
    <cellStyle name="20% - 강조색2 61 4" xfId="5668" xr:uid="{00000000-0005-0000-0000-000003060000}"/>
    <cellStyle name="20% - 강조색2 61 5" xfId="5613" xr:uid="{00000000-0005-0000-0000-000004060000}"/>
    <cellStyle name="20% - 강조색2 61 6" xfId="4766" xr:uid="{00000000-0005-0000-0000-000005060000}"/>
    <cellStyle name="20% - 강조색2 61 7" xfId="5415" xr:uid="{00000000-0005-0000-0000-000006060000}"/>
    <cellStyle name="20% - 강조색2 61 8" xfId="6594" xr:uid="{00000000-0005-0000-0000-000007060000}"/>
    <cellStyle name="20% - 강조색2 61 9" xfId="7209" xr:uid="{00000000-0005-0000-0000-000008060000}"/>
    <cellStyle name="20% - 강조색2 62" xfId="4354" xr:uid="{00000000-0005-0000-0000-000009060000}"/>
    <cellStyle name="20% - 강조색2 62 10" xfId="7655" xr:uid="{00000000-0005-0000-0000-00000A060000}"/>
    <cellStyle name="20% - 강조색2 62 11" xfId="8131" xr:uid="{00000000-0005-0000-0000-00000B060000}"/>
    <cellStyle name="20% - 강조색2 62 12" xfId="8433" xr:uid="{00000000-0005-0000-0000-00000C060000}"/>
    <cellStyle name="20% - 강조색2 62 13" xfId="8807" xr:uid="{00000000-0005-0000-0000-00000D060000}"/>
    <cellStyle name="20% - 강조색2 62 14" xfId="8445" xr:uid="{00000000-0005-0000-0000-00000E060000}"/>
    <cellStyle name="20% - 강조색2 62 15" xfId="1835" xr:uid="{00000000-0005-0000-0000-00000F060000}"/>
    <cellStyle name="20% - 강조색2 62 16" xfId="1425" xr:uid="{00000000-0005-0000-0000-000010060000}"/>
    <cellStyle name="20% - 강조색2 62 17" xfId="10234" xr:uid="{00000000-0005-0000-0000-000011060000}"/>
    <cellStyle name="20% - 강조색2 62 18" xfId="10641" xr:uid="{00000000-0005-0000-0000-000012060000}"/>
    <cellStyle name="20% - 강조색2 62 19" xfId="10903" xr:uid="{00000000-0005-0000-0000-000013060000}"/>
    <cellStyle name="20% - 강조색2 62 2" xfId="4746" xr:uid="{00000000-0005-0000-0000-000014060000}"/>
    <cellStyle name="20% - 강조색2 62 20" xfId="11168" xr:uid="{00000000-0005-0000-0000-000015060000}"/>
    <cellStyle name="20% - 강조색2 62 3" xfId="5725" xr:uid="{00000000-0005-0000-0000-000016060000}"/>
    <cellStyle name="20% - 강조색2 62 4" xfId="5825" xr:uid="{00000000-0005-0000-0000-000017060000}"/>
    <cellStyle name="20% - 강조색2 62 5" xfId="5897" xr:uid="{00000000-0005-0000-0000-000018060000}"/>
    <cellStyle name="20% - 강조색2 62 6" xfId="5945" xr:uid="{00000000-0005-0000-0000-000019060000}"/>
    <cellStyle name="20% - 강조색2 62 7" xfId="6604" xr:uid="{00000000-0005-0000-0000-00001A060000}"/>
    <cellStyle name="20% - 강조색2 62 8" xfId="7207" xr:uid="{00000000-0005-0000-0000-00001B060000}"/>
    <cellStyle name="20% - 강조색2 62 9" xfId="7075" xr:uid="{00000000-0005-0000-0000-00001C060000}"/>
    <cellStyle name="20% - 강조색2 63" xfId="4484" xr:uid="{00000000-0005-0000-0000-00001D060000}"/>
    <cellStyle name="20% - 강조색2 63 10" xfId="6213" xr:uid="{00000000-0005-0000-0000-00001E060000}"/>
    <cellStyle name="20% - 강조색2 63 11" xfId="8372" xr:uid="{00000000-0005-0000-0000-00001F060000}"/>
    <cellStyle name="20% - 강조색2 63 12" xfId="1828" xr:uid="{00000000-0005-0000-0000-000020060000}"/>
    <cellStyle name="20% - 강조색2 63 13" xfId="9213" xr:uid="{00000000-0005-0000-0000-000021060000}"/>
    <cellStyle name="20% - 강조색2 63 14" xfId="9602" xr:uid="{00000000-0005-0000-0000-000022060000}"/>
    <cellStyle name="20% - 강조색2 63 15" xfId="4408" xr:uid="{00000000-0005-0000-0000-000023060000}"/>
    <cellStyle name="20% - 강조색2 63 16" xfId="10252" xr:uid="{00000000-0005-0000-0000-000024060000}"/>
    <cellStyle name="20% - 강조색2 63 17" xfId="10465" xr:uid="{00000000-0005-0000-0000-000025060000}"/>
    <cellStyle name="20% - 강조색2 63 18" xfId="10784" xr:uid="{00000000-0005-0000-0000-000026060000}"/>
    <cellStyle name="20% - 강조색2 63 19" xfId="10998" xr:uid="{00000000-0005-0000-0000-000027060000}"/>
    <cellStyle name="20% - 강조색2 63 2" xfId="5756" xr:uid="{00000000-0005-0000-0000-000028060000}"/>
    <cellStyle name="20% - 강조색2 63 3" xfId="5846" xr:uid="{00000000-0005-0000-0000-000029060000}"/>
    <cellStyle name="20% - 강조색2 63 4" xfId="5909" xr:uid="{00000000-0005-0000-0000-00002A060000}"/>
    <cellStyle name="20% - 강조색2 63 5" xfId="5947" xr:uid="{00000000-0005-0000-0000-00002B060000}"/>
    <cellStyle name="20% - 강조색2 63 6" xfId="6606" xr:uid="{00000000-0005-0000-0000-00002C060000}"/>
    <cellStyle name="20% - 강조색2 63 7" xfId="6997" xr:uid="{00000000-0005-0000-0000-00002D060000}"/>
    <cellStyle name="20% - 강조색2 63 8" xfId="7230" xr:uid="{00000000-0005-0000-0000-00002E060000}"/>
    <cellStyle name="20% - 강조색2 63 9" xfId="6689" xr:uid="{00000000-0005-0000-0000-00002F060000}"/>
    <cellStyle name="20% - 강조색2 64" xfId="5598" xr:uid="{00000000-0005-0000-0000-000030060000}"/>
    <cellStyle name="20% - 강조색2 64 10" xfId="3364" xr:uid="{00000000-0005-0000-0000-000031060000}"/>
    <cellStyle name="20% - 강조색2 64 11" xfId="9779" xr:uid="{00000000-0005-0000-0000-000032060000}"/>
    <cellStyle name="20% - 강조색2 64 12" xfId="8676" xr:uid="{00000000-0005-0000-0000-000033060000}"/>
    <cellStyle name="20% - 강조색2 64 13" xfId="7599" xr:uid="{00000000-0005-0000-0000-000034060000}"/>
    <cellStyle name="20% - 강조색2 64 14" xfId="10871" xr:uid="{00000000-0005-0000-0000-000035060000}"/>
    <cellStyle name="20% - 강조색2 64 15" xfId="4906" xr:uid="{00000000-0005-0000-0000-000036060000}"/>
    <cellStyle name="20% - 강조색2 64 2" xfId="6649" xr:uid="{00000000-0005-0000-0000-000037060000}"/>
    <cellStyle name="20% - 강조색2 64 3" xfId="7262" xr:uid="{00000000-0005-0000-0000-000038060000}"/>
    <cellStyle name="20% - 강조색2 64 4" xfId="7199" xr:uid="{00000000-0005-0000-0000-000039060000}"/>
    <cellStyle name="20% - 강조색2 64 5" xfId="4754" xr:uid="{00000000-0005-0000-0000-00003A060000}"/>
    <cellStyle name="20% - 강조색2 64 6" xfId="6726" xr:uid="{00000000-0005-0000-0000-00003B060000}"/>
    <cellStyle name="20% - 강조색2 64 7" xfId="8397" xr:uid="{00000000-0005-0000-0000-00003C060000}"/>
    <cellStyle name="20% - 강조색2 64 8" xfId="7644" xr:uid="{00000000-0005-0000-0000-00003D060000}"/>
    <cellStyle name="20% - 강조색2 64 9" xfId="1472" xr:uid="{00000000-0005-0000-0000-00003E060000}"/>
    <cellStyle name="20% - 강조색2 65" xfId="5491" xr:uid="{00000000-0005-0000-0000-00003F060000}"/>
    <cellStyle name="20% - 강조색2 65 10" xfId="9627" xr:uid="{00000000-0005-0000-0000-000040060000}"/>
    <cellStyle name="20% - 강조색2 65 11" xfId="6225" xr:uid="{00000000-0005-0000-0000-000041060000}"/>
    <cellStyle name="20% - 강조색2 65 12" xfId="10152" xr:uid="{00000000-0005-0000-0000-000042060000}"/>
    <cellStyle name="20% - 강조색2 65 13" xfId="10622" xr:uid="{00000000-0005-0000-0000-000043060000}"/>
    <cellStyle name="20% - 강조색2 65 14" xfId="10938" xr:uid="{00000000-0005-0000-0000-000044060000}"/>
    <cellStyle name="20% - 강조색2 65 15" xfId="10137" xr:uid="{00000000-0005-0000-0000-000045060000}"/>
    <cellStyle name="20% - 강조색2 65 2" xfId="6643" xr:uid="{00000000-0005-0000-0000-000046060000}"/>
    <cellStyle name="20% - 강조색2 65 3" xfId="6681" xr:uid="{00000000-0005-0000-0000-000047060000}"/>
    <cellStyle name="20% - 강조색2 65 4" xfId="6951" xr:uid="{00000000-0005-0000-0000-000048060000}"/>
    <cellStyle name="20% - 강조색2 65 5" xfId="6500" xr:uid="{00000000-0005-0000-0000-000049060000}"/>
    <cellStyle name="20% - 강조색2 65 6" xfId="6975" xr:uid="{00000000-0005-0000-0000-00004A060000}"/>
    <cellStyle name="20% - 강조색2 65 7" xfId="8547" xr:uid="{00000000-0005-0000-0000-00004B060000}"/>
    <cellStyle name="20% - 강조색2 65 8" xfId="8938" xr:uid="{00000000-0005-0000-0000-00004C060000}"/>
    <cellStyle name="20% - 강조색2 65 9" xfId="9302" xr:uid="{00000000-0005-0000-0000-00004D060000}"/>
    <cellStyle name="20% - 강조색2 66" xfId="5283" xr:uid="{00000000-0005-0000-0000-00004E060000}"/>
    <cellStyle name="20% - 강조색2 66 10" xfId="6904" xr:uid="{00000000-0005-0000-0000-00004F060000}"/>
    <cellStyle name="20% - 강조색2 66 11" xfId="4939" xr:uid="{00000000-0005-0000-0000-000050060000}"/>
    <cellStyle name="20% - 강조색2 66 12" xfId="10183" xr:uid="{00000000-0005-0000-0000-000051060000}"/>
    <cellStyle name="20% - 강조색2 66 13" xfId="10441" xr:uid="{00000000-0005-0000-0000-000052060000}"/>
    <cellStyle name="20% - 강조색2 66 14" xfId="7968" xr:uid="{00000000-0005-0000-0000-000053060000}"/>
    <cellStyle name="20% - 강조색2 66 15" xfId="11089" xr:uid="{00000000-0005-0000-0000-000054060000}"/>
    <cellStyle name="20% - 강조색2 66 2" xfId="6633" xr:uid="{00000000-0005-0000-0000-000055060000}"/>
    <cellStyle name="20% - 강조색2 66 3" xfId="6949" xr:uid="{00000000-0005-0000-0000-000056060000}"/>
    <cellStyle name="20% - 강조색2 66 4" xfId="4476" xr:uid="{00000000-0005-0000-0000-000057060000}"/>
    <cellStyle name="20% - 강조색2 66 5" xfId="7756" xr:uid="{00000000-0005-0000-0000-000058060000}"/>
    <cellStyle name="20% - 강조색2 66 6" xfId="8103" xr:uid="{00000000-0005-0000-0000-000059060000}"/>
    <cellStyle name="20% - 강조색2 66 7" xfId="8604" xr:uid="{00000000-0005-0000-0000-00005A060000}"/>
    <cellStyle name="20% - 강조색2 66 8" xfId="4160" xr:uid="{00000000-0005-0000-0000-00005B060000}"/>
    <cellStyle name="20% - 강조색2 66 9" xfId="8706" xr:uid="{00000000-0005-0000-0000-00005C060000}"/>
    <cellStyle name="20% - 강조색2 67" xfId="5546" xr:uid="{00000000-0005-0000-0000-00005D060000}"/>
    <cellStyle name="20% - 강조색2 67 10" xfId="9552" xr:uid="{00000000-0005-0000-0000-00005E060000}"/>
    <cellStyle name="20% - 강조색2 67 11" xfId="9997" xr:uid="{00000000-0005-0000-0000-00005F060000}"/>
    <cellStyle name="20% - 강조색2 67 12" xfId="10245" xr:uid="{00000000-0005-0000-0000-000060060000}"/>
    <cellStyle name="20% - 강조색2 67 13" xfId="10665" xr:uid="{00000000-0005-0000-0000-000061060000}"/>
    <cellStyle name="20% - 강조색2 67 14" xfId="4400" xr:uid="{00000000-0005-0000-0000-000062060000}"/>
    <cellStyle name="20% - 강조색2 67 15" xfId="4004" xr:uid="{00000000-0005-0000-0000-000063060000}"/>
    <cellStyle name="20% - 강조색2 67 2" xfId="6648" xr:uid="{00000000-0005-0000-0000-000064060000}"/>
    <cellStyle name="20% - 강조색2 67 3" xfId="7257" xr:uid="{00000000-0005-0000-0000-000065060000}"/>
    <cellStyle name="20% - 강조색2 67 4" xfId="7154" xr:uid="{00000000-0005-0000-0000-000066060000}"/>
    <cellStyle name="20% - 강조색2 67 5" xfId="7485" xr:uid="{00000000-0005-0000-0000-000067060000}"/>
    <cellStyle name="20% - 강조색2 67 6" xfId="1019" xr:uid="{00000000-0005-0000-0000-000068060000}"/>
    <cellStyle name="20% - 강조색2 67 7" xfId="8564" xr:uid="{00000000-0005-0000-0000-000069060000}"/>
    <cellStyle name="20% - 강조색2 67 8" xfId="8739" xr:uid="{00000000-0005-0000-0000-00006A060000}"/>
    <cellStyle name="20% - 강조색2 67 9" xfId="9246" xr:uid="{00000000-0005-0000-0000-00006B060000}"/>
    <cellStyle name="20% - 강조색2 68" xfId="6271" xr:uid="{00000000-0005-0000-0000-00006C060000}"/>
    <cellStyle name="20% - 강조색2 68 10" xfId="9822" xr:uid="{00000000-0005-0000-0000-00006D060000}"/>
    <cellStyle name="20% - 강조색2 68 11" xfId="2113" xr:uid="{00000000-0005-0000-0000-00006E060000}"/>
    <cellStyle name="20% - 강조색2 68 12" xfId="10657" xr:uid="{00000000-0005-0000-0000-00006F060000}"/>
    <cellStyle name="20% - 강조색2 68 13" xfId="6541" xr:uid="{00000000-0005-0000-0000-000070060000}"/>
    <cellStyle name="20% - 강조색2 68 14" xfId="7183" xr:uid="{00000000-0005-0000-0000-000071060000}"/>
    <cellStyle name="20% - 강조색2 68 2" xfId="7309" xr:uid="{00000000-0005-0000-0000-000072060000}"/>
    <cellStyle name="20% - 강조색2 68 3" xfId="7346" xr:uid="{00000000-0005-0000-0000-000073060000}"/>
    <cellStyle name="20% - 강조색2 68 4" xfId="7835" xr:uid="{00000000-0005-0000-0000-000074060000}"/>
    <cellStyle name="20% - 강조색2 68 5" xfId="1538" xr:uid="{00000000-0005-0000-0000-000075060000}"/>
    <cellStyle name="20% - 강조색2 68 6" xfId="7385" xr:uid="{00000000-0005-0000-0000-000076060000}"/>
    <cellStyle name="20% - 강조색2 68 7" xfId="8930" xr:uid="{00000000-0005-0000-0000-000077060000}"/>
    <cellStyle name="20% - 강조색2 68 8" xfId="9250" xr:uid="{00000000-0005-0000-0000-000078060000}"/>
    <cellStyle name="20% - 강조색2 68 9" xfId="6546" xr:uid="{00000000-0005-0000-0000-000079060000}"/>
    <cellStyle name="20% - 강조색2 69" xfId="7244" xr:uid="{00000000-0005-0000-0000-00007A060000}"/>
    <cellStyle name="20% - 강조색2 69 10" xfId="10404" xr:uid="{00000000-0005-0000-0000-00007B060000}"/>
    <cellStyle name="20% - 강조색2 69 11" xfId="8050" xr:uid="{00000000-0005-0000-0000-00007C060000}"/>
    <cellStyle name="20% - 강조색2 69 12" xfId="11212" xr:uid="{00000000-0005-0000-0000-00007D060000}"/>
    <cellStyle name="20% - 강조색2 69 2" xfId="7859" xr:uid="{00000000-0005-0000-0000-00007E060000}"/>
    <cellStyle name="20% - 강조색2 69 3" xfId="8253" xr:uid="{00000000-0005-0000-0000-00007F060000}"/>
    <cellStyle name="20% - 강조색2 69 4" xfId="8615" xr:uid="{00000000-0005-0000-0000-000080060000}"/>
    <cellStyle name="20% - 강조색2 69 5" xfId="8801" xr:uid="{00000000-0005-0000-0000-000081060000}"/>
    <cellStyle name="20% - 강조색2 69 6" xfId="9234" xr:uid="{00000000-0005-0000-0000-000082060000}"/>
    <cellStyle name="20% - 강조색2 69 7" xfId="9478" xr:uid="{00000000-0005-0000-0000-000083060000}"/>
    <cellStyle name="20% - 강조색2 69 8" xfId="1502" xr:uid="{00000000-0005-0000-0000-000084060000}"/>
    <cellStyle name="20% - 강조색2 69 9" xfId="7878" xr:uid="{00000000-0005-0000-0000-000085060000}"/>
    <cellStyle name="20% - 강조색2 7" xfId="109" xr:uid="{00000000-0005-0000-0000-000086060000}"/>
    <cellStyle name="20% - 강조색2 70" xfId="7341" xr:uid="{00000000-0005-0000-0000-000087060000}"/>
    <cellStyle name="20% - 강조색2 70 10" xfId="10134" xr:uid="{00000000-0005-0000-0000-000088060000}"/>
    <cellStyle name="20% - 강조색2 70 11" xfId="6424" xr:uid="{00000000-0005-0000-0000-000089060000}"/>
    <cellStyle name="20% - 강조색2 70 12" xfId="11002" xr:uid="{00000000-0005-0000-0000-00008A060000}"/>
    <cellStyle name="20% - 강조색2 70 2" xfId="7866" xr:uid="{00000000-0005-0000-0000-00008B060000}"/>
    <cellStyle name="20% - 강조색2 70 3" xfId="8260" xr:uid="{00000000-0005-0000-0000-00008C060000}"/>
    <cellStyle name="20% - 강조색2 70 4" xfId="8622" xr:uid="{00000000-0005-0000-0000-00008D060000}"/>
    <cellStyle name="20% - 강조색2 70 5" xfId="8986" xr:uid="{00000000-0005-0000-0000-00008E060000}"/>
    <cellStyle name="20% - 강조색2 70 6" xfId="2492" xr:uid="{00000000-0005-0000-0000-00008F060000}"/>
    <cellStyle name="20% - 강조색2 70 7" xfId="9600" xr:uid="{00000000-0005-0000-0000-000090060000}"/>
    <cellStyle name="20% - 강조색2 70 8" xfId="8792" xr:uid="{00000000-0005-0000-0000-000091060000}"/>
    <cellStyle name="20% - 강조색2 70 9" xfId="9152" xr:uid="{00000000-0005-0000-0000-000092060000}"/>
    <cellStyle name="20% - 강조색2 71" xfId="7820" xr:uid="{00000000-0005-0000-0000-000093060000}"/>
    <cellStyle name="20% - 강조색2 71 10" xfId="4264" xr:uid="{00000000-0005-0000-0000-000094060000}"/>
    <cellStyle name="20% - 강조색2 71 11" xfId="11125" xr:uid="{00000000-0005-0000-0000-000095060000}"/>
    <cellStyle name="20% - 강조색2 71 2" xfId="8271" xr:uid="{00000000-0005-0000-0000-000096060000}"/>
    <cellStyle name="20% - 강조색2 71 3" xfId="8633" xr:uid="{00000000-0005-0000-0000-000097060000}"/>
    <cellStyle name="20% - 강조색2 71 4" xfId="8997" xr:uid="{00000000-0005-0000-0000-000098060000}"/>
    <cellStyle name="20% - 강조색2 71 5" xfId="9355" xr:uid="{00000000-0005-0000-0000-000099060000}"/>
    <cellStyle name="20% - 강조색2 71 6" xfId="9451" xr:uid="{00000000-0005-0000-0000-00009A060000}"/>
    <cellStyle name="20% - 강조색2 71 7" xfId="9815" xr:uid="{00000000-0005-0000-0000-00009B060000}"/>
    <cellStyle name="20% - 강조색2 71 8" xfId="10279" xr:uid="{00000000-0005-0000-0000-00009C060000}"/>
    <cellStyle name="20% - 강조색2 71 9" xfId="10208" xr:uid="{00000000-0005-0000-0000-00009D060000}"/>
    <cellStyle name="20% - 강조색2 72" xfId="8233" xr:uid="{00000000-0005-0000-0000-00009E060000}"/>
    <cellStyle name="20% - 강조색2 72 10" xfId="11152" xr:uid="{00000000-0005-0000-0000-00009F060000}"/>
    <cellStyle name="20% - 강조색2 72 2" xfId="8643" xr:uid="{00000000-0005-0000-0000-0000A0060000}"/>
    <cellStyle name="20% - 강조색2 72 3" xfId="9007" xr:uid="{00000000-0005-0000-0000-0000A1060000}"/>
    <cellStyle name="20% - 강조색2 72 4" xfId="9366" xr:uid="{00000000-0005-0000-0000-0000A2060000}"/>
    <cellStyle name="20% - 강조색2 72 5" xfId="9698" xr:uid="{00000000-0005-0000-0000-0000A3060000}"/>
    <cellStyle name="20% - 강조색2 72 6" xfId="6696" xr:uid="{00000000-0005-0000-0000-0000A4060000}"/>
    <cellStyle name="20% - 강조색2 72 7" xfId="10092" xr:uid="{00000000-0005-0000-0000-0000A5060000}"/>
    <cellStyle name="20% - 강조색2 72 8" xfId="9479" xr:uid="{00000000-0005-0000-0000-0000A6060000}"/>
    <cellStyle name="20% - 강조색2 72 9" xfId="9237" xr:uid="{00000000-0005-0000-0000-0000A7060000}"/>
    <cellStyle name="20% - 강조색2 73" xfId="8601" xr:uid="{00000000-0005-0000-0000-0000A8060000}"/>
    <cellStyle name="20% - 강조색2 73 2" xfId="9016" xr:uid="{00000000-0005-0000-0000-0000A9060000}"/>
    <cellStyle name="20% - 강조색2 73 3" xfId="9375" xr:uid="{00000000-0005-0000-0000-0000AA060000}"/>
    <cellStyle name="20% - 강조색2 73 4" xfId="9707" xr:uid="{00000000-0005-0000-0000-0000AB060000}"/>
    <cellStyle name="20% - 강조색2 73 5" xfId="10033" xr:uid="{00000000-0005-0000-0000-0000AC060000}"/>
    <cellStyle name="20% - 강조색2 73 6" xfId="4765" xr:uid="{00000000-0005-0000-0000-0000AD060000}"/>
    <cellStyle name="20% - 강조색2 73 7" xfId="7691" xr:uid="{00000000-0005-0000-0000-0000AE060000}"/>
    <cellStyle name="20% - 강조색2 73 8" xfId="2504" xr:uid="{00000000-0005-0000-0000-0000AF060000}"/>
    <cellStyle name="20% - 강조색2 73 9" xfId="7645" xr:uid="{00000000-0005-0000-0000-0000B0060000}"/>
    <cellStyle name="20% - 강조색2 74" xfId="8968" xr:uid="{00000000-0005-0000-0000-0000B1060000}"/>
    <cellStyle name="20% - 강조색2 74 2" xfId="9381" xr:uid="{00000000-0005-0000-0000-0000B2060000}"/>
    <cellStyle name="20% - 강조색2 74 3" xfId="9713" xr:uid="{00000000-0005-0000-0000-0000B3060000}"/>
    <cellStyle name="20% - 강조색2 74 4" xfId="10039" xr:uid="{00000000-0005-0000-0000-0000B4060000}"/>
    <cellStyle name="20% - 강조색2 74 5" xfId="10352" xr:uid="{00000000-0005-0000-0000-0000B5060000}"/>
    <cellStyle name="20% - 강조색2 74 6" xfId="9139" xr:uid="{00000000-0005-0000-0000-0000B6060000}"/>
    <cellStyle name="20% - 강조색2 74 7" xfId="10836" xr:uid="{00000000-0005-0000-0000-0000B7060000}"/>
    <cellStyle name="20% - 강조색2 74 8" xfId="9028" xr:uid="{00000000-0005-0000-0000-0000B8060000}"/>
    <cellStyle name="20% - 강조색2 75" xfId="9319" xr:uid="{00000000-0005-0000-0000-0000B9060000}"/>
    <cellStyle name="20% - 강조색2 75 2" xfId="9722" xr:uid="{00000000-0005-0000-0000-0000BA060000}"/>
    <cellStyle name="20% - 강조색2 75 3" xfId="10048" xr:uid="{00000000-0005-0000-0000-0000BB060000}"/>
    <cellStyle name="20% - 강조색2 75 4" xfId="10361" xr:uid="{00000000-0005-0000-0000-0000BC060000}"/>
    <cellStyle name="20% - 강조색2 75 5" xfId="10670" xr:uid="{00000000-0005-0000-0000-0000BD060000}"/>
    <cellStyle name="20% - 강조색2 75 6" xfId="10395" xr:uid="{00000000-0005-0000-0000-0000BE060000}"/>
    <cellStyle name="20% - 강조색2 75 7" xfId="9964" xr:uid="{00000000-0005-0000-0000-0000BF060000}"/>
    <cellStyle name="20% - 강조색2 76" xfId="9679" xr:uid="{00000000-0005-0000-0000-0000C0060000}"/>
    <cellStyle name="20% - 강조색2 76 2" xfId="10056" xr:uid="{00000000-0005-0000-0000-0000C1060000}"/>
    <cellStyle name="20% - 강조색2 76 3" xfId="10370" xr:uid="{00000000-0005-0000-0000-0000C2060000}"/>
    <cellStyle name="20% - 강조색2 76 4" xfId="10680" xr:uid="{00000000-0005-0000-0000-0000C3060000}"/>
    <cellStyle name="20% - 강조색2 76 5" xfId="10963" xr:uid="{00000000-0005-0000-0000-0000C4060000}"/>
    <cellStyle name="20% - 강조색2 76 6" xfId="8331" xr:uid="{00000000-0005-0000-0000-0000C5060000}"/>
    <cellStyle name="20% - 강조색2 77" xfId="9936" xr:uid="{00000000-0005-0000-0000-0000C6060000}"/>
    <cellStyle name="20% - 강조색2 77 2" xfId="10376" xr:uid="{00000000-0005-0000-0000-0000C7060000}"/>
    <cellStyle name="20% - 강조색2 77 3" xfId="10687" xr:uid="{00000000-0005-0000-0000-0000C8060000}"/>
    <cellStyle name="20% - 강조색2 77 4" xfId="10971" xr:uid="{00000000-0005-0000-0000-0000C9060000}"/>
    <cellStyle name="20% - 강조색2 77 5" xfId="11247" xr:uid="{00000000-0005-0000-0000-0000CA060000}"/>
    <cellStyle name="20% - 강조색2 78" xfId="10329" xr:uid="{00000000-0005-0000-0000-0000CB060000}"/>
    <cellStyle name="20% - 강조색2 78 2" xfId="10695" xr:uid="{00000000-0005-0000-0000-0000CC060000}"/>
    <cellStyle name="20% - 강조색2 78 3" xfId="10979" xr:uid="{00000000-0005-0000-0000-0000CD060000}"/>
    <cellStyle name="20% - 강조색2 78 4" xfId="11256" xr:uid="{00000000-0005-0000-0000-0000CE060000}"/>
    <cellStyle name="20% - 강조색2 79" xfId="10631" xr:uid="{00000000-0005-0000-0000-0000CF060000}"/>
    <cellStyle name="20% - 강조색2 79 2" xfId="10987" xr:uid="{00000000-0005-0000-0000-0000D0060000}"/>
    <cellStyle name="20% - 강조색2 79 3" xfId="11265" xr:uid="{00000000-0005-0000-0000-0000D1060000}"/>
    <cellStyle name="20% - 강조색2 8" xfId="122" xr:uid="{00000000-0005-0000-0000-0000D2060000}"/>
    <cellStyle name="20% - 강조색2 80" xfId="10937" xr:uid="{00000000-0005-0000-0000-0000D3060000}"/>
    <cellStyle name="20% - 강조색2 80 2" xfId="11275" xr:uid="{00000000-0005-0000-0000-0000D4060000}"/>
    <cellStyle name="20% - 강조색2 81" xfId="8501" xr:uid="{00000000-0005-0000-0000-0000D5060000}"/>
    <cellStyle name="20% - 강조색2 82" xfId="11287" xr:uid="{00000000-0005-0000-0000-0000D6060000}"/>
    <cellStyle name="20% - 강조색2 83" xfId="11308" xr:uid="{00000000-0005-0000-0000-0000D7060000}"/>
    <cellStyle name="20% - 강조색2 84" xfId="11372" xr:uid="{00000000-0005-0000-0000-0000D8060000}"/>
    <cellStyle name="20% - 강조색2 85" xfId="11412" xr:uid="{00000000-0005-0000-0000-0000D9060000}"/>
    <cellStyle name="20% - 강조색2 86" xfId="11439" xr:uid="{00000000-0005-0000-0000-0000DA060000}"/>
    <cellStyle name="20% - 강조색2 9" xfId="135" xr:uid="{00000000-0005-0000-0000-0000DB060000}"/>
    <cellStyle name="20% - 강조색3" xfId="28" builtinId="38" customBuiltin="1"/>
    <cellStyle name="20% - 강조색3 10" xfId="158" xr:uid="{00000000-0005-0000-0000-0000DD060000}"/>
    <cellStyle name="20% - 강조색3 11" xfId="171" xr:uid="{00000000-0005-0000-0000-0000DE060000}"/>
    <cellStyle name="20% - 강조색3 12" xfId="184" xr:uid="{00000000-0005-0000-0000-0000DF060000}"/>
    <cellStyle name="20% - 강조색3 13" xfId="197" xr:uid="{00000000-0005-0000-0000-0000E0060000}"/>
    <cellStyle name="20% - 강조색3 14" xfId="210" xr:uid="{00000000-0005-0000-0000-0000E1060000}"/>
    <cellStyle name="20% - 강조색3 15" xfId="223" xr:uid="{00000000-0005-0000-0000-0000E2060000}"/>
    <cellStyle name="20% - 강조색3 16" xfId="236" xr:uid="{00000000-0005-0000-0000-0000E3060000}"/>
    <cellStyle name="20% - 강조색3 17" xfId="249" xr:uid="{00000000-0005-0000-0000-0000E4060000}"/>
    <cellStyle name="20% - 강조색3 18" xfId="262" xr:uid="{00000000-0005-0000-0000-0000E5060000}"/>
    <cellStyle name="20% - 강조색3 19" xfId="275" xr:uid="{00000000-0005-0000-0000-0000E6060000}"/>
    <cellStyle name="20% - 강조색3 2" xfId="49" xr:uid="{00000000-0005-0000-0000-0000E7060000}"/>
    <cellStyle name="20% - 강조색3 20" xfId="288" xr:uid="{00000000-0005-0000-0000-0000E8060000}"/>
    <cellStyle name="20% - 강조색3 21" xfId="301" xr:uid="{00000000-0005-0000-0000-0000E9060000}"/>
    <cellStyle name="20% - 강조색3 22" xfId="314" xr:uid="{00000000-0005-0000-0000-0000EA060000}"/>
    <cellStyle name="20% - 강조색3 23" xfId="327" xr:uid="{00000000-0005-0000-0000-0000EB060000}"/>
    <cellStyle name="20% - 강조색3 24" xfId="340" xr:uid="{00000000-0005-0000-0000-0000EC060000}"/>
    <cellStyle name="20% - 강조색3 25" xfId="353" xr:uid="{00000000-0005-0000-0000-0000ED060000}"/>
    <cellStyle name="20% - 강조색3 26" xfId="366" xr:uid="{00000000-0005-0000-0000-0000EE060000}"/>
    <cellStyle name="20% - 강조색3 27" xfId="379" xr:uid="{00000000-0005-0000-0000-0000EF060000}"/>
    <cellStyle name="20% - 강조색3 28" xfId="392" xr:uid="{00000000-0005-0000-0000-0000F0060000}"/>
    <cellStyle name="20% - 강조색3 29" xfId="405" xr:uid="{00000000-0005-0000-0000-0000F1060000}"/>
    <cellStyle name="20% - 강조색3 3" xfId="76" xr:uid="{00000000-0005-0000-0000-0000F2060000}"/>
    <cellStyle name="20% - 강조색3 30" xfId="418" xr:uid="{00000000-0005-0000-0000-0000F3060000}"/>
    <cellStyle name="20% - 강조색3 31" xfId="431" xr:uid="{00000000-0005-0000-0000-0000F4060000}"/>
    <cellStyle name="20% - 강조색3 32" xfId="443" xr:uid="{00000000-0005-0000-0000-0000F5060000}"/>
    <cellStyle name="20% - 강조색3 33" xfId="455" xr:uid="{00000000-0005-0000-0000-0000F6060000}"/>
    <cellStyle name="20% - 강조색3 34" xfId="467" xr:uid="{00000000-0005-0000-0000-0000F7060000}"/>
    <cellStyle name="20% - 강조색3 35" xfId="479" xr:uid="{00000000-0005-0000-0000-0000F8060000}"/>
    <cellStyle name="20% - 강조색3 36" xfId="491" xr:uid="{00000000-0005-0000-0000-0000F9060000}"/>
    <cellStyle name="20% - 강조색3 37" xfId="502" xr:uid="{00000000-0005-0000-0000-0000FA060000}"/>
    <cellStyle name="20% - 강조색3 38" xfId="513" xr:uid="{00000000-0005-0000-0000-0000FB060000}"/>
    <cellStyle name="20% - 강조색3 39" xfId="524" xr:uid="{00000000-0005-0000-0000-0000FC060000}"/>
    <cellStyle name="20% - 강조색3 4" xfId="85" xr:uid="{00000000-0005-0000-0000-0000FD060000}"/>
    <cellStyle name="20% - 강조색3 40" xfId="549" xr:uid="{00000000-0005-0000-0000-0000FE060000}"/>
    <cellStyle name="20% - 강조색3 40 10" xfId="3172" xr:uid="{00000000-0005-0000-0000-0000FF060000}"/>
    <cellStyle name="20% - 강조색3 40 11" xfId="3362" xr:uid="{00000000-0005-0000-0000-000000070000}"/>
    <cellStyle name="20% - 강조색3 40 12" xfId="3766" xr:uid="{00000000-0005-0000-0000-000001070000}"/>
    <cellStyle name="20% - 강조색3 40 13" xfId="1960" xr:uid="{00000000-0005-0000-0000-000002070000}"/>
    <cellStyle name="20% - 강조색3 40 14" xfId="4165" xr:uid="{00000000-0005-0000-0000-000003070000}"/>
    <cellStyle name="20% - 강조색3 40 15" xfId="5380" xr:uid="{00000000-0005-0000-0000-000004070000}"/>
    <cellStyle name="20% - 강조색3 40 16" xfId="4877" xr:uid="{00000000-0005-0000-0000-000005070000}"/>
    <cellStyle name="20% - 강조색3 40 17" xfId="2453" xr:uid="{00000000-0005-0000-0000-000006070000}"/>
    <cellStyle name="20% - 강조색3 40 18" xfId="4806" xr:uid="{00000000-0005-0000-0000-000007070000}"/>
    <cellStyle name="20% - 강조색3 40 19" xfId="6157" xr:uid="{00000000-0005-0000-0000-000008070000}"/>
    <cellStyle name="20% - 강조색3 40 2" xfId="1046" xr:uid="{00000000-0005-0000-0000-000009070000}"/>
    <cellStyle name="20% - 강조색3 40 20" xfId="6291" xr:uid="{00000000-0005-0000-0000-00000A070000}"/>
    <cellStyle name="20% - 강조색3 40 21" xfId="3402" xr:uid="{00000000-0005-0000-0000-00000B070000}"/>
    <cellStyle name="20% - 강조색3 40 22" xfId="7539" xr:uid="{00000000-0005-0000-0000-00000C070000}"/>
    <cellStyle name="20% - 강조색3 40 23" xfId="6061" xr:uid="{00000000-0005-0000-0000-00000D070000}"/>
    <cellStyle name="20% - 강조색3 40 24" xfId="8127" xr:uid="{00000000-0005-0000-0000-00000E070000}"/>
    <cellStyle name="20% - 강조색3 40 25" xfId="8512" xr:uid="{00000000-0005-0000-0000-00000F070000}"/>
    <cellStyle name="20% - 강조색3 40 26" xfId="9127" xr:uid="{00000000-0005-0000-0000-000010070000}"/>
    <cellStyle name="20% - 강조색3 40 27" xfId="2503" xr:uid="{00000000-0005-0000-0000-000011070000}"/>
    <cellStyle name="20% - 강조색3 40 28" xfId="9931" xr:uid="{00000000-0005-0000-0000-000012070000}"/>
    <cellStyle name="20% - 강조색3 40 29" xfId="7417" xr:uid="{00000000-0005-0000-0000-000013070000}"/>
    <cellStyle name="20% - 강조색3 40 3" xfId="1137" xr:uid="{00000000-0005-0000-0000-000014070000}"/>
    <cellStyle name="20% - 강조색3 40 30" xfId="7509" xr:uid="{00000000-0005-0000-0000-000015070000}"/>
    <cellStyle name="20% - 강조색3 40 31" xfId="4549" xr:uid="{00000000-0005-0000-0000-000016070000}"/>
    <cellStyle name="20% - 강조색3 40 32" xfId="3552" xr:uid="{00000000-0005-0000-0000-000017070000}"/>
    <cellStyle name="20% - 강조색3 40 33" xfId="11318" xr:uid="{00000000-0005-0000-0000-000018070000}"/>
    <cellStyle name="20% - 강조색3 40 34" xfId="11296" xr:uid="{00000000-0005-0000-0000-000019070000}"/>
    <cellStyle name="20% - 강조색3 40 35" xfId="11369" xr:uid="{00000000-0005-0000-0000-00001A070000}"/>
    <cellStyle name="20% - 강조색3 40 36" xfId="11400" xr:uid="{00000000-0005-0000-0000-00001B070000}"/>
    <cellStyle name="20% - 강조색3 40 4" xfId="1228" xr:uid="{00000000-0005-0000-0000-00001C070000}"/>
    <cellStyle name="20% - 강조색3 40 5" xfId="1615" xr:uid="{00000000-0005-0000-0000-00001D070000}"/>
    <cellStyle name="20% - 강조색3 40 6" xfId="1550" xr:uid="{00000000-0005-0000-0000-00001E070000}"/>
    <cellStyle name="20% - 강조색3 40 7" xfId="1545" xr:uid="{00000000-0005-0000-0000-00001F070000}"/>
    <cellStyle name="20% - 강조색3 40 8" xfId="2477" xr:uid="{00000000-0005-0000-0000-000020070000}"/>
    <cellStyle name="20% - 강조색3 40 9" xfId="2897" xr:uid="{00000000-0005-0000-0000-000021070000}"/>
    <cellStyle name="20% - 강조색3 41" xfId="609" xr:uid="{00000000-0005-0000-0000-000022070000}"/>
    <cellStyle name="20% - 강조색3 41 10" xfId="3304" xr:uid="{00000000-0005-0000-0000-000023070000}"/>
    <cellStyle name="20% - 강조색3 41 11" xfId="3395" xr:uid="{00000000-0005-0000-0000-000024070000}"/>
    <cellStyle name="20% - 강조색3 41 12" xfId="3846" xr:uid="{00000000-0005-0000-0000-000025070000}"/>
    <cellStyle name="20% - 강조색3 41 13" xfId="4301" xr:uid="{00000000-0005-0000-0000-000026070000}"/>
    <cellStyle name="20% - 강조색3 41 14" xfId="4403" xr:uid="{00000000-0005-0000-0000-000027070000}"/>
    <cellStyle name="20% - 강조색3 41 15" xfId="4874" xr:uid="{00000000-0005-0000-0000-000028070000}"/>
    <cellStyle name="20% - 강조색3 41 16" xfId="4928" xr:uid="{00000000-0005-0000-0000-000029070000}"/>
    <cellStyle name="20% - 강조색3 41 17" xfId="5808" xr:uid="{00000000-0005-0000-0000-00002A070000}"/>
    <cellStyle name="20% - 강조색3 41 18" xfId="5884" xr:uid="{00000000-0005-0000-0000-00002B070000}"/>
    <cellStyle name="20% - 강조색3 41 19" xfId="6377" xr:uid="{00000000-0005-0000-0000-00002C070000}"/>
    <cellStyle name="20% - 강조색3 41 2" xfId="1106" xr:uid="{00000000-0005-0000-0000-00002D070000}"/>
    <cellStyle name="20% - 강조색3 41 20" xfId="4873" xr:uid="{00000000-0005-0000-0000-00002E070000}"/>
    <cellStyle name="20% - 강조색3 41 21" xfId="6986" xr:uid="{00000000-0005-0000-0000-00002F070000}"/>
    <cellStyle name="20% - 강조색3 41 22" xfId="7396" xr:uid="{00000000-0005-0000-0000-000030070000}"/>
    <cellStyle name="20% - 강조색3 41 23" xfId="7087" xr:uid="{00000000-0005-0000-0000-000031070000}"/>
    <cellStyle name="20% - 강조색3 41 24" xfId="8460" xr:uid="{00000000-0005-0000-0000-000032070000}"/>
    <cellStyle name="20% - 강조색3 41 25" xfId="8796" xr:uid="{00000000-0005-0000-0000-000033070000}"/>
    <cellStyle name="20% - 강조색3 41 26" xfId="9255" xr:uid="{00000000-0005-0000-0000-000034070000}"/>
    <cellStyle name="20% - 강조색3 41 27" xfId="9631" xr:uid="{00000000-0005-0000-0000-000035070000}"/>
    <cellStyle name="20% - 강조색3 41 28" xfId="9898" xr:uid="{00000000-0005-0000-0000-000036070000}"/>
    <cellStyle name="20% - 강조색3 41 29" xfId="10096" xr:uid="{00000000-0005-0000-0000-000037070000}"/>
    <cellStyle name="20% - 강조색3 41 3" xfId="1197" xr:uid="{00000000-0005-0000-0000-000038070000}"/>
    <cellStyle name="20% - 강조색3 41 30" xfId="3452" xr:uid="{00000000-0005-0000-0000-000039070000}"/>
    <cellStyle name="20% - 강조색3 41 31" xfId="10423" xr:uid="{00000000-0005-0000-0000-00003A070000}"/>
    <cellStyle name="20% - 강조색3 41 32" xfId="3516" xr:uid="{00000000-0005-0000-0000-00003B070000}"/>
    <cellStyle name="20% - 강조색3 41 4" xfId="1288" xr:uid="{00000000-0005-0000-0000-00003C070000}"/>
    <cellStyle name="20% - 강조색3 41 5" xfId="1744" xr:uid="{00000000-0005-0000-0000-00003D070000}"/>
    <cellStyle name="20% - 강조색3 41 6" xfId="1469" xr:uid="{00000000-0005-0000-0000-00003E070000}"/>
    <cellStyle name="20% - 강조색3 41 7" xfId="865" xr:uid="{00000000-0005-0000-0000-00003F070000}"/>
    <cellStyle name="20% - 강조색3 41 8" xfId="2535" xr:uid="{00000000-0005-0000-0000-000040070000}"/>
    <cellStyle name="20% - 강조색3 41 9" xfId="2834" xr:uid="{00000000-0005-0000-0000-000041070000}"/>
    <cellStyle name="20% - 강조색3 42" xfId="577" xr:uid="{00000000-0005-0000-0000-000042070000}"/>
    <cellStyle name="20% - 강조색3 42 10" xfId="3049" xr:uid="{00000000-0005-0000-0000-000043070000}"/>
    <cellStyle name="20% - 강조색3 42 11" xfId="3653" xr:uid="{00000000-0005-0000-0000-000044070000}"/>
    <cellStyle name="20% - 강조색3 42 12" xfId="3843" xr:uid="{00000000-0005-0000-0000-000045070000}"/>
    <cellStyle name="20% - 강조색3 42 13" xfId="3129" xr:uid="{00000000-0005-0000-0000-000046070000}"/>
    <cellStyle name="20% - 강조색3 42 14" xfId="4657" xr:uid="{00000000-0005-0000-0000-000047070000}"/>
    <cellStyle name="20% - 강조색3 42 15" xfId="4138" xr:uid="{00000000-0005-0000-0000-000048070000}"/>
    <cellStyle name="20% - 강조색3 42 16" xfId="5726" xr:uid="{00000000-0005-0000-0000-000049070000}"/>
    <cellStyle name="20% - 강조색3 42 17" xfId="5826" xr:uid="{00000000-0005-0000-0000-00004A070000}"/>
    <cellStyle name="20% - 강조색3 42 18" xfId="5898" xr:uid="{00000000-0005-0000-0000-00004B070000}"/>
    <cellStyle name="20% - 강조색3 42 19" xfId="3924" xr:uid="{00000000-0005-0000-0000-00004C070000}"/>
    <cellStyle name="20% - 강조색3 42 2" xfId="1074" xr:uid="{00000000-0005-0000-0000-00004D070000}"/>
    <cellStyle name="20% - 강조색3 42 20" xfId="7163" xr:uid="{00000000-0005-0000-0000-00004E070000}"/>
    <cellStyle name="20% - 강조색3 42 21" xfId="7251" xr:uid="{00000000-0005-0000-0000-00004F070000}"/>
    <cellStyle name="20% - 강조색3 42 22" xfId="7669" xr:uid="{00000000-0005-0000-0000-000050070000}"/>
    <cellStyle name="20% - 강조색3 42 23" xfId="8181" xr:uid="{00000000-0005-0000-0000-000051070000}"/>
    <cellStyle name="20% - 강조색3 42 24" xfId="8398" xr:uid="{00000000-0005-0000-0000-000052070000}"/>
    <cellStyle name="20% - 강조색3 42 25" xfId="6159" xr:uid="{00000000-0005-0000-0000-000053070000}"/>
    <cellStyle name="20% - 강조색3 42 26" xfId="9050" xr:uid="{00000000-0005-0000-0000-000054070000}"/>
    <cellStyle name="20% - 강조색3 42 27" xfId="1790" xr:uid="{00000000-0005-0000-0000-000055070000}"/>
    <cellStyle name="20% - 강조색3 42 28" xfId="6196" xr:uid="{00000000-0005-0000-0000-000056070000}"/>
    <cellStyle name="20% - 강조색3 42 29" xfId="6319" xr:uid="{00000000-0005-0000-0000-000057070000}"/>
    <cellStyle name="20% - 강조색3 42 3" xfId="1165" xr:uid="{00000000-0005-0000-0000-000058070000}"/>
    <cellStyle name="20% - 강조색3 42 30" xfId="8054" xr:uid="{00000000-0005-0000-0000-000059070000}"/>
    <cellStyle name="20% - 강조색3 42 31" xfId="10704" xr:uid="{00000000-0005-0000-0000-00005A070000}"/>
    <cellStyle name="20% - 강조색3 42 32" xfId="11096" xr:uid="{00000000-0005-0000-0000-00005B070000}"/>
    <cellStyle name="20% - 강조색3 42 4" xfId="1256" xr:uid="{00000000-0005-0000-0000-00005C070000}"/>
    <cellStyle name="20% - 강조색3 42 5" xfId="1721" xr:uid="{00000000-0005-0000-0000-00005D070000}"/>
    <cellStyle name="20% - 강조색3 42 6" xfId="1807" xr:uid="{00000000-0005-0000-0000-00005E070000}"/>
    <cellStyle name="20% - 강조색3 42 7" xfId="2251" xr:uid="{00000000-0005-0000-0000-00005F070000}"/>
    <cellStyle name="20% - 강조색3 42 8" xfId="2609" xr:uid="{00000000-0005-0000-0000-000060070000}"/>
    <cellStyle name="20% - 강조색3 42 9" xfId="2933" xr:uid="{00000000-0005-0000-0000-000061070000}"/>
    <cellStyle name="20% - 강조색3 43" xfId="624" xr:uid="{00000000-0005-0000-0000-000062070000}"/>
    <cellStyle name="20% - 강조색3 43 10" xfId="3080" xr:uid="{00000000-0005-0000-0000-000063070000}"/>
    <cellStyle name="20% - 강조색3 43 11" xfId="3642" xr:uid="{00000000-0005-0000-0000-000064070000}"/>
    <cellStyle name="20% - 강조색3 43 12" xfId="3978" xr:uid="{00000000-0005-0000-0000-000065070000}"/>
    <cellStyle name="20% - 강조색3 43 13" xfId="3154" xr:uid="{00000000-0005-0000-0000-000066070000}"/>
    <cellStyle name="20% - 강조색3 43 14" xfId="4059" xr:uid="{00000000-0005-0000-0000-000067070000}"/>
    <cellStyle name="20% - 강조색3 43 15" xfId="5046" xr:uid="{00000000-0005-0000-0000-000068070000}"/>
    <cellStyle name="20% - 강조색3 43 16" xfId="3216" xr:uid="{00000000-0005-0000-0000-000069070000}"/>
    <cellStyle name="20% - 강조색3 43 17" xfId="5301" xr:uid="{00000000-0005-0000-0000-00006A070000}"/>
    <cellStyle name="20% - 강조색3 43 18" xfId="5411" xr:uid="{00000000-0005-0000-0000-00006B070000}"/>
    <cellStyle name="20% - 강조색3 43 19" xfId="4089" xr:uid="{00000000-0005-0000-0000-00006C070000}"/>
    <cellStyle name="20% - 강조색3 43 2" xfId="1121" xr:uid="{00000000-0005-0000-0000-00006D070000}"/>
    <cellStyle name="20% - 강조색3 43 20" xfId="6845" xr:uid="{00000000-0005-0000-0000-00006E070000}"/>
    <cellStyle name="20% - 강조색3 43 21" xfId="6323" xr:uid="{00000000-0005-0000-0000-00006F070000}"/>
    <cellStyle name="20% - 강조색3 43 22" xfId="6125" xr:uid="{00000000-0005-0000-0000-000070070000}"/>
    <cellStyle name="20% - 강조색3 43 23" xfId="7873" xr:uid="{00000000-0005-0000-0000-000071070000}"/>
    <cellStyle name="20% - 강조색3 43 24" xfId="7662" xr:uid="{00000000-0005-0000-0000-000072070000}"/>
    <cellStyle name="20% - 강조색3 43 25" xfId="8940" xr:uid="{00000000-0005-0000-0000-000073070000}"/>
    <cellStyle name="20% - 강조색3 43 26" xfId="6020" xr:uid="{00000000-0005-0000-0000-000074070000}"/>
    <cellStyle name="20% - 강조색3 43 27" xfId="9611" xr:uid="{00000000-0005-0000-0000-000075070000}"/>
    <cellStyle name="20% - 강조색3 43 28" xfId="9832" xr:uid="{00000000-0005-0000-0000-000076070000}"/>
    <cellStyle name="20% - 강조색3 43 29" xfId="8436" xr:uid="{00000000-0005-0000-0000-000077070000}"/>
    <cellStyle name="20% - 강조색3 43 3" xfId="1212" xr:uid="{00000000-0005-0000-0000-000078070000}"/>
    <cellStyle name="20% - 강조색3 43 30" xfId="8794" xr:uid="{00000000-0005-0000-0000-000079070000}"/>
    <cellStyle name="20% - 강조색3 43 31" xfId="10941" xr:uid="{00000000-0005-0000-0000-00007A070000}"/>
    <cellStyle name="20% - 강조색3 43 32" xfId="11218" xr:uid="{00000000-0005-0000-0000-00007B070000}"/>
    <cellStyle name="20% - 강조색3 43 4" xfId="1303" xr:uid="{00000000-0005-0000-0000-00007C070000}"/>
    <cellStyle name="20% - 강조색3 43 5" xfId="1668" xr:uid="{00000000-0005-0000-0000-00007D070000}"/>
    <cellStyle name="20% - 강조색3 43 6" xfId="925" xr:uid="{00000000-0005-0000-0000-00007E070000}"/>
    <cellStyle name="20% - 강조색3 43 7" xfId="2167" xr:uid="{00000000-0005-0000-0000-00007F070000}"/>
    <cellStyle name="20% - 강조색3 43 8" xfId="2400" xr:uid="{00000000-0005-0000-0000-000080070000}"/>
    <cellStyle name="20% - 강조색3 43 9" xfId="2760" xr:uid="{00000000-0005-0000-0000-000081070000}"/>
    <cellStyle name="20% - 강조색3 44" xfId="608" xr:uid="{00000000-0005-0000-0000-000082070000}"/>
    <cellStyle name="20% - 강조색3 44 10" xfId="3036" xr:uid="{00000000-0005-0000-0000-000083070000}"/>
    <cellStyle name="20% - 강조색3 44 11" xfId="3046" xr:uid="{00000000-0005-0000-0000-000084070000}"/>
    <cellStyle name="20% - 강조색3 44 12" xfId="3890" xr:uid="{00000000-0005-0000-0000-000085070000}"/>
    <cellStyle name="20% - 강조색3 44 13" xfId="4190" xr:uid="{00000000-0005-0000-0000-000086070000}"/>
    <cellStyle name="20% - 강조색3 44 14" xfId="4705" xr:uid="{00000000-0005-0000-0000-000087070000}"/>
    <cellStyle name="20% - 강조색3 44 15" xfId="4891" xr:uid="{00000000-0005-0000-0000-000088070000}"/>
    <cellStyle name="20% - 강조색3 44 16" xfId="5565" xr:uid="{00000000-0005-0000-0000-000089070000}"/>
    <cellStyle name="20% - 강조색3 44 17" xfId="3123" xr:uid="{00000000-0005-0000-0000-00008A070000}"/>
    <cellStyle name="20% - 강조색3 44 18" xfId="5434" xr:uid="{00000000-0005-0000-0000-00008B070000}"/>
    <cellStyle name="20% - 강조색3 44 19" xfId="4419" xr:uid="{00000000-0005-0000-0000-00008C070000}"/>
    <cellStyle name="20% - 강조색3 44 2" xfId="1105" xr:uid="{00000000-0005-0000-0000-00008D070000}"/>
    <cellStyle name="20% - 강조색3 44 20" xfId="6918" xr:uid="{00000000-0005-0000-0000-00008E070000}"/>
    <cellStyle name="20% - 강조색3 44 21" xfId="6947" xr:uid="{00000000-0005-0000-0000-00008F070000}"/>
    <cellStyle name="20% - 강조색3 44 22" xfId="7654" xr:uid="{00000000-0005-0000-0000-000090070000}"/>
    <cellStyle name="20% - 강조색3 44 23" xfId="7879" xr:uid="{00000000-0005-0000-0000-000091070000}"/>
    <cellStyle name="20% - 강조색3 44 24" xfId="8342" xr:uid="{00000000-0005-0000-0000-000092070000}"/>
    <cellStyle name="20% - 강조색3 44 25" xfId="2390" xr:uid="{00000000-0005-0000-0000-000093070000}"/>
    <cellStyle name="20% - 강조색3 44 26" xfId="9277" xr:uid="{00000000-0005-0000-0000-000094070000}"/>
    <cellStyle name="20% - 강조색3 44 27" xfId="8072" xr:uid="{00000000-0005-0000-0000-000095070000}"/>
    <cellStyle name="20% - 강조색3 44 28" xfId="9935" xr:uid="{00000000-0005-0000-0000-000096070000}"/>
    <cellStyle name="20% - 강조색3 44 29" xfId="10202" xr:uid="{00000000-0005-0000-0000-000097070000}"/>
    <cellStyle name="20% - 강조색3 44 3" xfId="1196" xr:uid="{00000000-0005-0000-0000-000098070000}"/>
    <cellStyle name="20% - 강조색3 44 30" xfId="8802" xr:uid="{00000000-0005-0000-0000-000099070000}"/>
    <cellStyle name="20% - 강조색3 44 31" xfId="2062" xr:uid="{00000000-0005-0000-0000-00009A070000}"/>
    <cellStyle name="20% - 강조색3 44 32" xfId="4842" xr:uid="{00000000-0005-0000-0000-00009B070000}"/>
    <cellStyle name="20% - 강조색3 44 4" xfId="1287" xr:uid="{00000000-0005-0000-0000-00009C070000}"/>
    <cellStyle name="20% - 강조색3 44 5" xfId="1725" xr:uid="{00000000-0005-0000-0000-00009D070000}"/>
    <cellStyle name="20% - 강조색3 44 6" xfId="1406" xr:uid="{00000000-0005-0000-0000-00009E070000}"/>
    <cellStyle name="20% - 강조색3 44 7" xfId="2237" xr:uid="{00000000-0005-0000-0000-00009F070000}"/>
    <cellStyle name="20% - 강조색3 44 8" xfId="2476" xr:uid="{00000000-0005-0000-0000-0000A0070000}"/>
    <cellStyle name="20% - 강조색3 44 9" xfId="2882" xr:uid="{00000000-0005-0000-0000-0000A1070000}"/>
    <cellStyle name="20% - 강조색3 45" xfId="562" xr:uid="{00000000-0005-0000-0000-0000A2070000}"/>
    <cellStyle name="20% - 강조색3 45 10" xfId="3252" xr:uid="{00000000-0005-0000-0000-0000A3070000}"/>
    <cellStyle name="20% - 강조색3 45 11" xfId="1543" xr:uid="{00000000-0005-0000-0000-0000A4070000}"/>
    <cellStyle name="20% - 강조색3 45 12" xfId="3065" xr:uid="{00000000-0005-0000-0000-0000A5070000}"/>
    <cellStyle name="20% - 강조색3 45 13" xfId="1481" xr:uid="{00000000-0005-0000-0000-0000A6070000}"/>
    <cellStyle name="20% - 강조색3 45 14" xfId="4674" xr:uid="{00000000-0005-0000-0000-0000A7070000}"/>
    <cellStyle name="20% - 강조색3 45 15" xfId="5358" xr:uid="{00000000-0005-0000-0000-0000A8070000}"/>
    <cellStyle name="20% - 강조색3 45 16" xfId="5766" xr:uid="{00000000-0005-0000-0000-0000A9070000}"/>
    <cellStyle name="20% - 강조색3 45 17" xfId="5853" xr:uid="{00000000-0005-0000-0000-0000AA070000}"/>
    <cellStyle name="20% - 강조색3 45 18" xfId="5914" xr:uid="{00000000-0005-0000-0000-0000AB070000}"/>
    <cellStyle name="20% - 강조색3 45 19" xfId="6406" xr:uid="{00000000-0005-0000-0000-0000AC070000}"/>
    <cellStyle name="20% - 강조색3 45 2" xfId="1059" xr:uid="{00000000-0005-0000-0000-0000AD070000}"/>
    <cellStyle name="20% - 강조색3 45 20" xfId="7160" xr:uid="{00000000-0005-0000-0000-0000AE070000}"/>
    <cellStyle name="20% - 강조색3 45 21" xfId="7282" xr:uid="{00000000-0005-0000-0000-0000AF070000}"/>
    <cellStyle name="20% - 강조색3 45 22" xfId="7659" xr:uid="{00000000-0005-0000-0000-0000B0070000}"/>
    <cellStyle name="20% - 강조색3 45 23" xfId="6376" xr:uid="{00000000-0005-0000-0000-0000B1070000}"/>
    <cellStyle name="20% - 강조색3 45 24" xfId="6974" xr:uid="{00000000-0005-0000-0000-0000B2070000}"/>
    <cellStyle name="20% - 강조색3 45 25" xfId="8672" xr:uid="{00000000-0005-0000-0000-0000B3070000}"/>
    <cellStyle name="20% - 강조색3 45 26" xfId="8134" xr:uid="{00000000-0005-0000-0000-0000B4070000}"/>
    <cellStyle name="20% - 강조색3 45 27" xfId="9465" xr:uid="{00000000-0005-0000-0000-0000B5070000}"/>
    <cellStyle name="20% - 강조색3 45 28" xfId="9865" xr:uid="{00000000-0005-0000-0000-0000B6070000}"/>
    <cellStyle name="20% - 강조색3 45 29" xfId="10206" xr:uid="{00000000-0005-0000-0000-0000B7070000}"/>
    <cellStyle name="20% - 강조색3 45 3" xfId="1150" xr:uid="{00000000-0005-0000-0000-0000B8070000}"/>
    <cellStyle name="20% - 강조색3 45 30" xfId="10614" xr:uid="{00000000-0005-0000-0000-0000B9070000}"/>
    <cellStyle name="20% - 강조색3 45 31" xfId="10877" xr:uid="{00000000-0005-0000-0000-0000BA070000}"/>
    <cellStyle name="20% - 강조색3 45 32" xfId="11121" xr:uid="{00000000-0005-0000-0000-0000BB070000}"/>
    <cellStyle name="20% - 강조색3 45 4" xfId="1241" xr:uid="{00000000-0005-0000-0000-0000BC070000}"/>
    <cellStyle name="20% - 강조색3 45 5" xfId="1720" xr:uid="{00000000-0005-0000-0000-0000BD070000}"/>
    <cellStyle name="20% - 강조색3 45 6" xfId="848" xr:uid="{00000000-0005-0000-0000-0000BE070000}"/>
    <cellStyle name="20% - 강조색3 45 7" xfId="2270" xr:uid="{00000000-0005-0000-0000-0000BF070000}"/>
    <cellStyle name="20% - 강조색3 45 8" xfId="2590" xr:uid="{00000000-0005-0000-0000-0000C0070000}"/>
    <cellStyle name="20% - 강조색3 45 9" xfId="2948" xr:uid="{00000000-0005-0000-0000-0000C1070000}"/>
    <cellStyle name="20% - 강조색3 46" xfId="612" xr:uid="{00000000-0005-0000-0000-0000C2070000}"/>
    <cellStyle name="20% - 강조색3 46 10" xfId="3211" xr:uid="{00000000-0005-0000-0000-0000C3070000}"/>
    <cellStyle name="20% - 강조색3 46 11" xfId="3610" xr:uid="{00000000-0005-0000-0000-0000C4070000}"/>
    <cellStyle name="20% - 강조색3 46 12" xfId="3761" xr:uid="{00000000-0005-0000-0000-0000C5070000}"/>
    <cellStyle name="20% - 강조색3 46 13" xfId="4186" xr:uid="{00000000-0005-0000-0000-0000C6070000}"/>
    <cellStyle name="20% - 강조색3 46 14" xfId="3883" xr:uid="{00000000-0005-0000-0000-0000C7070000}"/>
    <cellStyle name="20% - 강조색3 46 15" xfId="1880" xr:uid="{00000000-0005-0000-0000-0000C8070000}"/>
    <cellStyle name="20% - 강조색3 46 16" xfId="4755" xr:uid="{00000000-0005-0000-0000-0000C9070000}"/>
    <cellStyle name="20% - 강조색3 46 17" xfId="4898" xr:uid="{00000000-0005-0000-0000-0000CA070000}"/>
    <cellStyle name="20% - 강조색3 46 18" xfId="5250" xr:uid="{00000000-0005-0000-0000-0000CB070000}"/>
    <cellStyle name="20% - 강조색3 46 19" xfId="6310" xr:uid="{00000000-0005-0000-0000-0000CC070000}"/>
    <cellStyle name="20% - 강조색3 46 2" xfId="1109" xr:uid="{00000000-0005-0000-0000-0000CD070000}"/>
    <cellStyle name="20% - 강조색3 46 20" xfId="6909" xr:uid="{00000000-0005-0000-0000-0000CE070000}"/>
    <cellStyle name="20% - 강조색3 46 21" xfId="2379" xr:uid="{00000000-0005-0000-0000-0000CF070000}"/>
    <cellStyle name="20% - 강조색3 46 22" xfId="1836" xr:uid="{00000000-0005-0000-0000-0000D0070000}"/>
    <cellStyle name="20% - 강조색3 46 23" xfId="8079" xr:uid="{00000000-0005-0000-0000-0000D1070000}"/>
    <cellStyle name="20% - 강조색3 46 24" xfId="6171" xr:uid="{00000000-0005-0000-0000-0000D2070000}"/>
    <cellStyle name="20% - 강조색3 46 25" xfId="8912" xr:uid="{00000000-0005-0000-0000-0000D3070000}"/>
    <cellStyle name="20% - 강조색3 46 26" xfId="9276" xr:uid="{00000000-0005-0000-0000-0000D4070000}"/>
    <cellStyle name="20% - 강조색3 46 27" xfId="9461" xr:uid="{00000000-0005-0000-0000-0000D5070000}"/>
    <cellStyle name="20% - 강조색3 46 28" xfId="9828" xr:uid="{00000000-0005-0000-0000-0000D6070000}"/>
    <cellStyle name="20% - 강조색3 46 29" xfId="6077" xr:uid="{00000000-0005-0000-0000-0000D7070000}"/>
    <cellStyle name="20% - 강조색3 46 3" xfId="1200" xr:uid="{00000000-0005-0000-0000-0000D8070000}"/>
    <cellStyle name="20% - 강조색3 46 30" xfId="10577" xr:uid="{00000000-0005-0000-0000-0000D9070000}"/>
    <cellStyle name="20% - 강조색3 46 31" xfId="10841" xr:uid="{00000000-0005-0000-0000-0000DA070000}"/>
    <cellStyle name="20% - 강조색3 46 32" xfId="11000" xr:uid="{00000000-0005-0000-0000-0000DB070000}"/>
    <cellStyle name="20% - 강조색3 46 4" xfId="1291" xr:uid="{00000000-0005-0000-0000-0000DC070000}"/>
    <cellStyle name="20% - 강조색3 46 5" xfId="1674" xr:uid="{00000000-0005-0000-0000-0000DD070000}"/>
    <cellStyle name="20% - 강조색3 46 6" xfId="1361" xr:uid="{00000000-0005-0000-0000-0000DE070000}"/>
    <cellStyle name="20% - 강조색3 46 7" xfId="1799" xr:uid="{00000000-0005-0000-0000-0000DF070000}"/>
    <cellStyle name="20% - 강조색3 46 8" xfId="1318" xr:uid="{00000000-0005-0000-0000-0000E0070000}"/>
    <cellStyle name="20% - 강조색3 46 9" xfId="2830" xr:uid="{00000000-0005-0000-0000-0000E1070000}"/>
    <cellStyle name="20% - 강조색3 47" xfId="642" xr:uid="{00000000-0005-0000-0000-0000E2070000}"/>
    <cellStyle name="20% - 강조색3 47 10" xfId="4198" xr:uid="{00000000-0005-0000-0000-0000E3070000}"/>
    <cellStyle name="20% - 강조색3 47 11" xfId="4406" xr:uid="{00000000-0005-0000-0000-0000E4070000}"/>
    <cellStyle name="20% - 강조색3 47 12" xfId="2085" xr:uid="{00000000-0005-0000-0000-0000E5070000}"/>
    <cellStyle name="20% - 강조색3 47 13" xfId="4750" xr:uid="{00000000-0005-0000-0000-0000E6070000}"/>
    <cellStyle name="20% - 강조색3 47 14" xfId="5361" xr:uid="{00000000-0005-0000-0000-0000E7070000}"/>
    <cellStyle name="20% - 강조색3 47 15" xfId="5372" xr:uid="{00000000-0005-0000-0000-0000E8070000}"/>
    <cellStyle name="20% - 강조색3 47 16" xfId="6415" xr:uid="{00000000-0005-0000-0000-0000E9070000}"/>
    <cellStyle name="20% - 강조색3 47 17" xfId="6894" xr:uid="{00000000-0005-0000-0000-0000EA070000}"/>
    <cellStyle name="20% - 강조색3 47 18" xfId="6766" xr:uid="{00000000-0005-0000-0000-0000EB070000}"/>
    <cellStyle name="20% - 강조색3 47 19" xfId="5971" xr:uid="{00000000-0005-0000-0000-0000EC070000}"/>
    <cellStyle name="20% - 강조색3 47 2" xfId="1683" xr:uid="{00000000-0005-0000-0000-0000ED070000}"/>
    <cellStyle name="20% - 강조색3 47 20" xfId="6687" xr:uid="{00000000-0005-0000-0000-0000EE070000}"/>
    <cellStyle name="20% - 강조색3 47 21" xfId="6181" xr:uid="{00000000-0005-0000-0000-0000EF070000}"/>
    <cellStyle name="20% - 강조색3 47 22" xfId="8870" xr:uid="{00000000-0005-0000-0000-0000F0070000}"/>
    <cellStyle name="20% - 강조색3 47 23" xfId="3854" xr:uid="{00000000-0005-0000-0000-0000F1070000}"/>
    <cellStyle name="20% - 강조색3 47 24" xfId="9399" xr:uid="{00000000-0005-0000-0000-0000F2070000}"/>
    <cellStyle name="20% - 강조색3 47 25" xfId="9874" xr:uid="{00000000-0005-0000-0000-0000F3070000}"/>
    <cellStyle name="20% - 강조색3 47 26" xfId="10318" xr:uid="{00000000-0005-0000-0000-0000F4070000}"/>
    <cellStyle name="20% - 강조색3 47 27" xfId="10082" xr:uid="{00000000-0005-0000-0000-0000F5070000}"/>
    <cellStyle name="20% - 강조색3 47 28" xfId="10859" xr:uid="{00000000-0005-0000-0000-0000F6070000}"/>
    <cellStyle name="20% - 강조색3 47 29" xfId="10233" xr:uid="{00000000-0005-0000-0000-0000F7070000}"/>
    <cellStyle name="20% - 강조색3 47 3" xfId="787" xr:uid="{00000000-0005-0000-0000-0000F8070000}"/>
    <cellStyle name="20% - 강조색3 47 30" xfId="11328" xr:uid="{00000000-0005-0000-0000-0000F9070000}"/>
    <cellStyle name="20% - 강조색3 47 31" xfId="11426" xr:uid="{00000000-0005-0000-0000-0000FA070000}"/>
    <cellStyle name="20% - 강조색3 47 32" xfId="11386" xr:uid="{00000000-0005-0000-0000-0000FB070000}"/>
    <cellStyle name="20% - 강조색3 47 33" xfId="11351" xr:uid="{00000000-0005-0000-0000-0000FC070000}"/>
    <cellStyle name="20% - 강조색3 47 4" xfId="1787" xr:uid="{00000000-0005-0000-0000-0000FD070000}"/>
    <cellStyle name="20% - 강조색3 47 5" xfId="774" xr:uid="{00000000-0005-0000-0000-0000FE070000}"/>
    <cellStyle name="20% - 강조색3 47 6" xfId="764" xr:uid="{00000000-0005-0000-0000-0000FF070000}"/>
    <cellStyle name="20% - 강조색3 47 7" xfId="3236" xr:uid="{00000000-0005-0000-0000-000000080000}"/>
    <cellStyle name="20% - 강조색3 47 8" xfId="965" xr:uid="{00000000-0005-0000-0000-000001080000}"/>
    <cellStyle name="20% - 강조색3 47 9" xfId="3730" xr:uid="{00000000-0005-0000-0000-000002080000}"/>
    <cellStyle name="20% - 강조색3 48" xfId="715" xr:uid="{00000000-0005-0000-0000-000003080000}"/>
    <cellStyle name="20% - 강조색3 48 10" xfId="1333" xr:uid="{00000000-0005-0000-0000-000004080000}"/>
    <cellStyle name="20% - 강조색3 48 11" xfId="4708" xr:uid="{00000000-0005-0000-0000-000005080000}"/>
    <cellStyle name="20% - 강조색3 48 12" xfId="4498" xr:uid="{00000000-0005-0000-0000-000006080000}"/>
    <cellStyle name="20% - 강조색3 48 13" xfId="5647" xr:uid="{00000000-0005-0000-0000-000007080000}"/>
    <cellStyle name="20% - 강조색3 48 14" xfId="2069" xr:uid="{00000000-0005-0000-0000-000008080000}"/>
    <cellStyle name="20% - 강조색3 48 15" xfId="5393" xr:uid="{00000000-0005-0000-0000-000009080000}"/>
    <cellStyle name="20% - 강조색3 48 16" xfId="6467" xr:uid="{00000000-0005-0000-0000-00000A080000}"/>
    <cellStyle name="20% - 강조색3 48 17" xfId="1327" xr:uid="{00000000-0005-0000-0000-00000B080000}"/>
    <cellStyle name="20% - 강조색3 48 18" xfId="7123" xr:uid="{00000000-0005-0000-0000-00000C080000}"/>
    <cellStyle name="20% - 강조색3 48 19" xfId="3743" xr:uid="{00000000-0005-0000-0000-00000D080000}"/>
    <cellStyle name="20% - 강조색3 48 2" xfId="1732" xr:uid="{00000000-0005-0000-0000-00000E080000}"/>
    <cellStyle name="20% - 강조색3 48 20" xfId="8010" xr:uid="{00000000-0005-0000-0000-00000F080000}"/>
    <cellStyle name="20% - 강조색3 48 21" xfId="8392" xr:uid="{00000000-0005-0000-0000-000010080000}"/>
    <cellStyle name="20% - 강조색3 48 22" xfId="8760" xr:uid="{00000000-0005-0000-0000-000011080000}"/>
    <cellStyle name="20% - 강조색3 48 23" xfId="9258" xr:uid="{00000000-0005-0000-0000-000012080000}"/>
    <cellStyle name="20% - 강조색3 48 24" xfId="3797" xr:uid="{00000000-0005-0000-0000-000013080000}"/>
    <cellStyle name="20% - 강조색3 48 25" xfId="9740" xr:uid="{00000000-0005-0000-0000-000014080000}"/>
    <cellStyle name="20% - 강조색3 48 26" xfId="10244" xr:uid="{00000000-0005-0000-0000-000015080000}"/>
    <cellStyle name="20% - 강조색3 48 27" xfId="10578" xr:uid="{00000000-0005-0000-0000-000016080000}"/>
    <cellStyle name="20% - 강조색3 48 28" xfId="10069" xr:uid="{00000000-0005-0000-0000-000017080000}"/>
    <cellStyle name="20% - 강조색3 48 29" xfId="10448" xr:uid="{00000000-0005-0000-0000-000018080000}"/>
    <cellStyle name="20% - 강조색3 48 3" xfId="1336" xr:uid="{00000000-0005-0000-0000-000019080000}"/>
    <cellStyle name="20% - 강조색3 48 4" xfId="2158" xr:uid="{00000000-0005-0000-0000-00001A080000}"/>
    <cellStyle name="20% - 강조색3 48 5" xfId="2575" xr:uid="{00000000-0005-0000-0000-00001B080000}"/>
    <cellStyle name="20% - 강조색3 48 6" xfId="2906" xr:uid="{00000000-0005-0000-0000-00001C080000}"/>
    <cellStyle name="20% - 강조색3 48 7" xfId="3177" xr:uid="{00000000-0005-0000-0000-00001D080000}"/>
    <cellStyle name="20% - 강조색3 48 8" xfId="2459" xr:uid="{00000000-0005-0000-0000-00001E080000}"/>
    <cellStyle name="20% - 강조색3 48 9" xfId="3841" xr:uid="{00000000-0005-0000-0000-00001F080000}"/>
    <cellStyle name="20% - 강조색3 49" xfId="683" xr:uid="{00000000-0005-0000-0000-000020080000}"/>
    <cellStyle name="20% - 강조색3 49 10" xfId="1486" xr:uid="{00000000-0005-0000-0000-000021080000}"/>
    <cellStyle name="20% - 강조색3 49 11" xfId="4686" xr:uid="{00000000-0005-0000-0000-000022080000}"/>
    <cellStyle name="20% - 강조색3 49 12" xfId="772" xr:uid="{00000000-0005-0000-0000-000023080000}"/>
    <cellStyle name="20% - 강조색3 49 13" xfId="5636" xr:uid="{00000000-0005-0000-0000-000024080000}"/>
    <cellStyle name="20% - 강조색3 49 14" xfId="5669" xr:uid="{00000000-0005-0000-0000-000025080000}"/>
    <cellStyle name="20% - 강조색3 49 15" xfId="5111" xr:uid="{00000000-0005-0000-0000-000026080000}"/>
    <cellStyle name="20% - 강조색3 49 16" xfId="6073" xr:uid="{00000000-0005-0000-0000-000027080000}"/>
    <cellStyle name="20% - 강조색3 49 17" xfId="1897" xr:uid="{00000000-0005-0000-0000-000028080000}"/>
    <cellStyle name="20% - 강조색3 49 18" xfId="4570" xr:uid="{00000000-0005-0000-0000-000029080000}"/>
    <cellStyle name="20% - 강조색3 49 19" xfId="7572" xr:uid="{00000000-0005-0000-0000-00002A080000}"/>
    <cellStyle name="20% - 강조색3 49 2" xfId="1643" xr:uid="{00000000-0005-0000-0000-00002B080000}"/>
    <cellStyle name="20% - 강조색3 49 20" xfId="8215" xr:uid="{00000000-0005-0000-0000-00002C080000}"/>
    <cellStyle name="20% - 강조색3 49 21" xfId="7775" xr:uid="{00000000-0005-0000-0000-00002D080000}"/>
    <cellStyle name="20% - 강조색3 49 22" xfId="8980" xr:uid="{00000000-0005-0000-0000-00002E080000}"/>
    <cellStyle name="20% - 강조색3 49 23" xfId="8815" xr:uid="{00000000-0005-0000-0000-00002F080000}"/>
    <cellStyle name="20% - 강조색3 49 24" xfId="9411" xr:uid="{00000000-0005-0000-0000-000030080000}"/>
    <cellStyle name="20% - 강조색3 49 25" xfId="8408" xr:uid="{00000000-0005-0000-0000-000031080000}"/>
    <cellStyle name="20% - 강조색3 49 26" xfId="10260" xr:uid="{00000000-0005-0000-0000-000032080000}"/>
    <cellStyle name="20% - 강조색3 49 27" xfId="9745" xr:uid="{00000000-0005-0000-0000-000033080000}"/>
    <cellStyle name="20% - 강조색3 49 28" xfId="2867" xr:uid="{00000000-0005-0000-0000-000034080000}"/>
    <cellStyle name="20% - 강조색3 49 29" xfId="10715" xr:uid="{00000000-0005-0000-0000-000035080000}"/>
    <cellStyle name="20% - 강조색3 49 3" xfId="1985" xr:uid="{00000000-0005-0000-0000-000036080000}"/>
    <cellStyle name="20% - 강조색3 49 4" xfId="2266" xr:uid="{00000000-0005-0000-0000-000037080000}"/>
    <cellStyle name="20% - 강조색3 49 5" xfId="2616" xr:uid="{00000000-0005-0000-0000-000038080000}"/>
    <cellStyle name="20% - 강조색3 49 6" xfId="2887" xr:uid="{00000000-0005-0000-0000-000039080000}"/>
    <cellStyle name="20% - 강조색3 49 7" xfId="3203" xr:uid="{00000000-0005-0000-0000-00003A080000}"/>
    <cellStyle name="20% - 강조색3 49 8" xfId="3451" xr:uid="{00000000-0005-0000-0000-00003B080000}"/>
    <cellStyle name="20% - 강조색3 49 9" xfId="3764" xr:uid="{00000000-0005-0000-0000-00003C080000}"/>
    <cellStyle name="20% - 강조색3 5" xfId="93" xr:uid="{00000000-0005-0000-0000-00003D080000}"/>
    <cellStyle name="20% - 강조색3 50" xfId="652" xr:uid="{00000000-0005-0000-0000-00003E080000}"/>
    <cellStyle name="20% - 강조색3 50 10" xfId="4133" xr:uid="{00000000-0005-0000-0000-00003F080000}"/>
    <cellStyle name="20% - 강조색3 50 11" xfId="4677" xr:uid="{00000000-0005-0000-0000-000040080000}"/>
    <cellStyle name="20% - 강조색3 50 12" xfId="5376" xr:uid="{00000000-0005-0000-0000-000041080000}"/>
    <cellStyle name="20% - 강조색3 50 13" xfId="5171" xr:uid="{00000000-0005-0000-0000-000042080000}"/>
    <cellStyle name="20% - 강조색3 50 14" xfId="4882" xr:uid="{00000000-0005-0000-0000-000043080000}"/>
    <cellStyle name="20% - 강조색3 50 15" xfId="5549" xr:uid="{00000000-0005-0000-0000-000044080000}"/>
    <cellStyle name="20% - 강조색3 50 16" xfId="6243" xr:uid="{00000000-0005-0000-0000-000045080000}"/>
    <cellStyle name="20% - 강조색3 50 17" xfId="6919" xr:uid="{00000000-0005-0000-0000-000046080000}"/>
    <cellStyle name="20% - 강조색3 50 18" xfId="7322" xr:uid="{00000000-0005-0000-0000-000047080000}"/>
    <cellStyle name="20% - 강조색3 50 19" xfId="1028" xr:uid="{00000000-0005-0000-0000-000048080000}"/>
    <cellStyle name="20% - 강조색3 50 2" xfId="1749" xr:uid="{00000000-0005-0000-0000-000049080000}"/>
    <cellStyle name="20% - 강조색3 50 20" xfId="8227" xr:uid="{00000000-0005-0000-0000-00004A080000}"/>
    <cellStyle name="20% - 강조색3 50 21" xfId="8584" xr:uid="{00000000-0005-0000-0000-00004B080000}"/>
    <cellStyle name="20% - 강조색3 50 22" xfId="4439" xr:uid="{00000000-0005-0000-0000-00004C080000}"/>
    <cellStyle name="20% - 강조색3 50 23" xfId="9063" xr:uid="{00000000-0005-0000-0000-00004D080000}"/>
    <cellStyle name="20% - 강조색3 50 24" xfId="6071" xr:uid="{00000000-0005-0000-0000-00004E080000}"/>
    <cellStyle name="20% - 강조색3 50 25" xfId="7995" xr:uid="{00000000-0005-0000-0000-00004F080000}"/>
    <cellStyle name="20% - 강조색3 50 26" xfId="4587" xr:uid="{00000000-0005-0000-0000-000050080000}"/>
    <cellStyle name="20% - 강조색3 50 27" xfId="7413" xr:uid="{00000000-0005-0000-0000-000051080000}"/>
    <cellStyle name="20% - 강조색3 50 28" xfId="6210" xr:uid="{00000000-0005-0000-0000-000052080000}"/>
    <cellStyle name="20% - 강조색3 50 29" xfId="5047" xr:uid="{00000000-0005-0000-0000-000053080000}"/>
    <cellStyle name="20% - 강조색3 50 3" xfId="1994" xr:uid="{00000000-0005-0000-0000-000054080000}"/>
    <cellStyle name="20% - 강조색3 50 4" xfId="751" xr:uid="{00000000-0005-0000-0000-000055080000}"/>
    <cellStyle name="20% - 강조색3 50 5" xfId="2534" xr:uid="{00000000-0005-0000-0000-000056080000}"/>
    <cellStyle name="20% - 강조색3 50 6" xfId="2717" xr:uid="{00000000-0005-0000-0000-000057080000}"/>
    <cellStyle name="20% - 강조색3 50 7" xfId="3094" xr:uid="{00000000-0005-0000-0000-000058080000}"/>
    <cellStyle name="20% - 강조색3 50 8" xfId="2432" xr:uid="{00000000-0005-0000-0000-000059080000}"/>
    <cellStyle name="20% - 강조색3 50 9" xfId="2184" xr:uid="{00000000-0005-0000-0000-00005A080000}"/>
    <cellStyle name="20% - 강조색3 51" xfId="696" xr:uid="{00000000-0005-0000-0000-00005B080000}"/>
    <cellStyle name="20% - 강조색3 51 10" xfId="2190" xr:uid="{00000000-0005-0000-0000-00005C080000}"/>
    <cellStyle name="20% - 강조색3 51 11" xfId="3037" xr:uid="{00000000-0005-0000-0000-00005D080000}"/>
    <cellStyle name="20% - 강조색3 51 12" xfId="4925" xr:uid="{00000000-0005-0000-0000-00005E080000}"/>
    <cellStyle name="20% - 강조색3 51 13" xfId="5506" xr:uid="{00000000-0005-0000-0000-00005F080000}"/>
    <cellStyle name="20% - 강조색3 51 14" xfId="866" xr:uid="{00000000-0005-0000-0000-000060080000}"/>
    <cellStyle name="20% - 강조색3 51 15" xfId="5460" xr:uid="{00000000-0005-0000-0000-000061080000}"/>
    <cellStyle name="20% - 강조색3 51 16" xfId="1574" xr:uid="{00000000-0005-0000-0000-000062080000}"/>
    <cellStyle name="20% - 강조색3 51 17" xfId="6953" xr:uid="{00000000-0005-0000-0000-000063080000}"/>
    <cellStyle name="20% - 강조색3 51 18" xfId="7092" xr:uid="{00000000-0005-0000-0000-000064080000}"/>
    <cellStyle name="20% - 강조색3 51 19" xfId="7569" xr:uid="{00000000-0005-0000-0000-000065080000}"/>
    <cellStyle name="20% - 강조색3 51 2" xfId="1658" xr:uid="{00000000-0005-0000-0000-000066080000}"/>
    <cellStyle name="20% - 강조색3 51 20" xfId="7939" xr:uid="{00000000-0005-0000-0000-000067080000}"/>
    <cellStyle name="20% - 강조색3 51 21" xfId="8527" xr:uid="{00000000-0005-0000-0000-000068080000}"/>
    <cellStyle name="20% - 강조색3 51 22" xfId="8910" xr:uid="{00000000-0005-0000-0000-000069080000}"/>
    <cellStyle name="20% - 강조색3 51 23" xfId="6299" xr:uid="{00000000-0005-0000-0000-00006A080000}"/>
    <cellStyle name="20% - 강조색3 51 24" xfId="9449" xr:uid="{00000000-0005-0000-0000-00006B080000}"/>
    <cellStyle name="20% - 강조색3 51 25" xfId="9759" xr:uid="{00000000-0005-0000-0000-00006C080000}"/>
    <cellStyle name="20% - 강조색3 51 26" xfId="7606" xr:uid="{00000000-0005-0000-0000-00006D080000}"/>
    <cellStyle name="20% - 강조색3 51 27" xfId="10615" xr:uid="{00000000-0005-0000-0000-00006E080000}"/>
    <cellStyle name="20% - 강조색3 51 28" xfId="8679" xr:uid="{00000000-0005-0000-0000-00006F080000}"/>
    <cellStyle name="20% - 강조색3 51 29" xfId="2483" xr:uid="{00000000-0005-0000-0000-000070080000}"/>
    <cellStyle name="20% - 강조색3 51 3" xfId="1546" xr:uid="{00000000-0005-0000-0000-000071080000}"/>
    <cellStyle name="20% - 강조색3 51 4" xfId="1428" xr:uid="{00000000-0005-0000-0000-000072080000}"/>
    <cellStyle name="20% - 강조색3 51 5" xfId="2617" xr:uid="{00000000-0005-0000-0000-000073080000}"/>
    <cellStyle name="20% - 강조색3 51 6" xfId="2542" xr:uid="{00000000-0005-0000-0000-000074080000}"/>
    <cellStyle name="20% - 강조색3 51 7" xfId="949" xr:uid="{00000000-0005-0000-0000-000075080000}"/>
    <cellStyle name="20% - 강조색3 51 8" xfId="3145" xr:uid="{00000000-0005-0000-0000-000076080000}"/>
    <cellStyle name="20% - 강조색3 51 9" xfId="3989" xr:uid="{00000000-0005-0000-0000-000077080000}"/>
    <cellStyle name="20% - 강조색3 52" xfId="670" xr:uid="{00000000-0005-0000-0000-000078080000}"/>
    <cellStyle name="20% - 강조색3 52 10" xfId="4219" xr:uid="{00000000-0005-0000-0000-000079080000}"/>
    <cellStyle name="20% - 강조색3 52 11" xfId="4716" xr:uid="{00000000-0005-0000-0000-00007A080000}"/>
    <cellStyle name="20% - 강조색3 52 12" xfId="4804" xr:uid="{00000000-0005-0000-0000-00007B080000}"/>
    <cellStyle name="20% - 강조색3 52 13" xfId="5371" xr:uid="{00000000-0005-0000-0000-00007C080000}"/>
    <cellStyle name="20% - 강조색3 52 14" xfId="5272" xr:uid="{00000000-0005-0000-0000-00007D080000}"/>
    <cellStyle name="20% - 강조색3 52 15" xfId="4753" xr:uid="{00000000-0005-0000-0000-00007E080000}"/>
    <cellStyle name="20% - 강조색3 52 16" xfId="6097" xr:uid="{00000000-0005-0000-0000-00007F080000}"/>
    <cellStyle name="20% - 강조색3 52 17" xfId="7132" xr:uid="{00000000-0005-0000-0000-000080080000}"/>
    <cellStyle name="20% - 강조색3 52 18" xfId="6860" xr:uid="{00000000-0005-0000-0000-000081080000}"/>
    <cellStyle name="20% - 강조색3 52 19" xfId="7590" xr:uid="{00000000-0005-0000-0000-000082080000}"/>
    <cellStyle name="20% - 강조색3 52 2" xfId="1705" xr:uid="{00000000-0005-0000-0000-000083080000}"/>
    <cellStyle name="20% - 강조색3 52 20" xfId="8175" xr:uid="{00000000-0005-0000-0000-000084080000}"/>
    <cellStyle name="20% - 강조색3 52 21" xfId="2860" xr:uid="{00000000-0005-0000-0000-000085080000}"/>
    <cellStyle name="20% - 강조색3 52 22" xfId="8811" xr:uid="{00000000-0005-0000-0000-000086080000}"/>
    <cellStyle name="20% - 강조색3 52 23" xfId="9054" xr:uid="{00000000-0005-0000-0000-000087080000}"/>
    <cellStyle name="20% - 강조색3 52 24" xfId="7712" xr:uid="{00000000-0005-0000-0000-000088080000}"/>
    <cellStyle name="20% - 강조색3 52 25" xfId="9942" xr:uid="{00000000-0005-0000-0000-000089080000}"/>
    <cellStyle name="20% - 강조색3 52 26" xfId="904" xr:uid="{00000000-0005-0000-0000-00008A080000}"/>
    <cellStyle name="20% - 강조색3 52 27" xfId="10536" xr:uid="{00000000-0005-0000-0000-00008B080000}"/>
    <cellStyle name="20% - 강조색3 52 28" xfId="9948" xr:uid="{00000000-0005-0000-0000-00008C080000}"/>
    <cellStyle name="20% - 강조색3 52 29" xfId="11186" xr:uid="{00000000-0005-0000-0000-00008D080000}"/>
    <cellStyle name="20% - 강조색3 52 3" xfId="1989" xr:uid="{00000000-0005-0000-0000-00008E080000}"/>
    <cellStyle name="20% - 강조색3 52 4" xfId="2243" xr:uid="{00000000-0005-0000-0000-00008F080000}"/>
    <cellStyle name="20% - 강조색3 52 5" xfId="2585" xr:uid="{00000000-0005-0000-0000-000090080000}"/>
    <cellStyle name="20% - 강조색3 52 6" xfId="2813" xr:uid="{00000000-0005-0000-0000-000091080000}"/>
    <cellStyle name="20% - 강조색3 52 7" xfId="3311" xr:uid="{00000000-0005-0000-0000-000092080000}"/>
    <cellStyle name="20% - 강조색3 52 8" xfId="3645" xr:uid="{00000000-0005-0000-0000-000093080000}"/>
    <cellStyle name="20% - 강조색3 52 9" xfId="3865" xr:uid="{00000000-0005-0000-0000-000094080000}"/>
    <cellStyle name="20% - 강조색3 53" xfId="718" xr:uid="{00000000-0005-0000-0000-000095080000}"/>
    <cellStyle name="20% - 강조색3 53 10" xfId="4346" xr:uid="{00000000-0005-0000-0000-000096080000}"/>
    <cellStyle name="20% - 강조색3 53 11" xfId="4591" xr:uid="{00000000-0005-0000-0000-000097080000}"/>
    <cellStyle name="20% - 강조색3 53 12" xfId="5423" xr:uid="{00000000-0005-0000-0000-000098080000}"/>
    <cellStyle name="20% - 강조색3 53 13" xfId="5106" xr:uid="{00000000-0005-0000-0000-000099080000}"/>
    <cellStyle name="20% - 강조색3 53 14" xfId="4771" xr:uid="{00000000-0005-0000-0000-00009A080000}"/>
    <cellStyle name="20% - 강조색3 53 15" xfId="4865" xr:uid="{00000000-0005-0000-0000-00009B080000}"/>
    <cellStyle name="20% - 강조색3 53 16" xfId="2700" xr:uid="{00000000-0005-0000-0000-00009C080000}"/>
    <cellStyle name="20% - 강조색3 53 17" xfId="5168" xr:uid="{00000000-0005-0000-0000-00009D080000}"/>
    <cellStyle name="20% - 강조색3 53 18" xfId="7025" xr:uid="{00000000-0005-0000-0000-00009E080000}"/>
    <cellStyle name="20% - 강조색3 53 19" xfId="7730" xr:uid="{00000000-0005-0000-0000-00009F080000}"/>
    <cellStyle name="20% - 강조색3 53 2" xfId="1640" xr:uid="{00000000-0005-0000-0000-0000A0080000}"/>
    <cellStyle name="20% - 강조색3 53 20" xfId="1341" xr:uid="{00000000-0005-0000-0000-0000A1080000}"/>
    <cellStyle name="20% - 강조색3 53 21" xfId="8505" xr:uid="{00000000-0005-0000-0000-0000A2080000}"/>
    <cellStyle name="20% - 강조색3 53 22" xfId="8803" xr:uid="{00000000-0005-0000-0000-0000A3080000}"/>
    <cellStyle name="20% - 강조색3 53 23" xfId="8297" xr:uid="{00000000-0005-0000-0000-0000A4080000}"/>
    <cellStyle name="20% - 강조색3 53 24" xfId="4632" xr:uid="{00000000-0005-0000-0000-0000A5080000}"/>
    <cellStyle name="20% - 강조색3 53 25" xfId="9934" xr:uid="{00000000-0005-0000-0000-0000A6080000}"/>
    <cellStyle name="20% - 강조색3 53 26" xfId="10059" xr:uid="{00000000-0005-0000-0000-0000A7080000}"/>
    <cellStyle name="20% - 강조색3 53 27" xfId="10545" xr:uid="{00000000-0005-0000-0000-0000A8080000}"/>
    <cellStyle name="20% - 강조색3 53 28" xfId="4189" xr:uid="{00000000-0005-0000-0000-0000A9080000}"/>
    <cellStyle name="20% - 강조색3 53 29" xfId="11066" xr:uid="{00000000-0005-0000-0000-0000AA080000}"/>
    <cellStyle name="20% - 강조색3 53 3" xfId="1975" xr:uid="{00000000-0005-0000-0000-0000AB080000}"/>
    <cellStyle name="20% - 강조색3 53 4" xfId="2249" xr:uid="{00000000-0005-0000-0000-0000AC080000}"/>
    <cellStyle name="20% - 강조색3 53 5" xfId="2462" xr:uid="{00000000-0005-0000-0000-0000AD080000}"/>
    <cellStyle name="20% - 강조색3 53 6" xfId="2450" xr:uid="{00000000-0005-0000-0000-0000AE080000}"/>
    <cellStyle name="20% - 강조색3 53 7" xfId="3062" xr:uid="{00000000-0005-0000-0000-0000AF080000}"/>
    <cellStyle name="20% - 강조색3 53 8" xfId="3521" xr:uid="{00000000-0005-0000-0000-0000B0080000}"/>
    <cellStyle name="20% - 강조색3 53 9" xfId="1834" xr:uid="{00000000-0005-0000-0000-0000B1080000}"/>
    <cellStyle name="20% - 강조색3 54" xfId="1321" xr:uid="{00000000-0005-0000-0000-0000B2080000}"/>
    <cellStyle name="20% - 강조색3 54 10" xfId="3707" xr:uid="{00000000-0005-0000-0000-0000B3080000}"/>
    <cellStyle name="20% - 강조색3 54 11" xfId="4840" xr:uid="{00000000-0005-0000-0000-0000B4080000}"/>
    <cellStyle name="20% - 강조색3 54 12" xfId="4986" xr:uid="{00000000-0005-0000-0000-0000B5080000}"/>
    <cellStyle name="20% - 강조색3 54 13" xfId="5145" xr:uid="{00000000-0005-0000-0000-0000B6080000}"/>
    <cellStyle name="20% - 강조색3 54 14" xfId="5013" xr:uid="{00000000-0005-0000-0000-0000B7080000}"/>
    <cellStyle name="20% - 강조색3 54 15" xfId="6003" xr:uid="{00000000-0005-0000-0000-0000B8080000}"/>
    <cellStyle name="20% - 강조색3 54 16" xfId="6433" xr:uid="{00000000-0005-0000-0000-0000B9080000}"/>
    <cellStyle name="20% - 강조색3 54 17" xfId="6072" xr:uid="{00000000-0005-0000-0000-0000BA080000}"/>
    <cellStyle name="20% - 강조색3 54 18" xfId="4262" xr:uid="{00000000-0005-0000-0000-0000BB080000}"/>
    <cellStyle name="20% - 강조색3 54 19" xfId="7926" xr:uid="{00000000-0005-0000-0000-0000BC080000}"/>
    <cellStyle name="20% - 강조색3 54 2" xfId="2047" xr:uid="{00000000-0005-0000-0000-0000BD080000}"/>
    <cellStyle name="20% - 강조색3 54 20" xfId="8513" xr:uid="{00000000-0005-0000-0000-0000BE080000}"/>
    <cellStyle name="20% - 강조색3 54 21" xfId="8730" xr:uid="{00000000-0005-0000-0000-0000BF080000}"/>
    <cellStyle name="20% - 강조색3 54 22" xfId="3133" xr:uid="{00000000-0005-0000-0000-0000C0080000}"/>
    <cellStyle name="20% - 강조색3 54 23" xfId="9422" xr:uid="{00000000-0005-0000-0000-0000C1080000}"/>
    <cellStyle name="20% - 강조색3 54 24" xfId="7808" xr:uid="{00000000-0005-0000-0000-0000C2080000}"/>
    <cellStyle name="20% - 강조색3 54 25" xfId="10299" xr:uid="{00000000-0005-0000-0000-0000C3080000}"/>
    <cellStyle name="20% - 강조색3 54 26" xfId="4527" xr:uid="{00000000-0005-0000-0000-0000C4080000}"/>
    <cellStyle name="20% - 강조색3 54 27" xfId="6214" xr:uid="{00000000-0005-0000-0000-0000C5080000}"/>
    <cellStyle name="20% - 강조색3 54 28" xfId="8337" xr:uid="{00000000-0005-0000-0000-0000C6080000}"/>
    <cellStyle name="20% - 강조색3 54 3" xfId="2328" xr:uid="{00000000-0005-0000-0000-0000C7080000}"/>
    <cellStyle name="20% - 강조색3 54 4" xfId="2406" xr:uid="{00000000-0005-0000-0000-0000C8080000}"/>
    <cellStyle name="20% - 강조색3 54 5" xfId="1916" xr:uid="{00000000-0005-0000-0000-0000C9080000}"/>
    <cellStyle name="20% - 강조색3 54 6" xfId="3305" xr:uid="{00000000-0005-0000-0000-0000CA080000}"/>
    <cellStyle name="20% - 강조색3 54 7" xfId="3608" xr:uid="{00000000-0005-0000-0000-0000CB080000}"/>
    <cellStyle name="20% - 강조색3 54 8" xfId="3878" xr:uid="{00000000-0005-0000-0000-0000CC080000}"/>
    <cellStyle name="20% - 강조색3 54 9" xfId="3834" xr:uid="{00000000-0005-0000-0000-0000CD080000}"/>
    <cellStyle name="20% - 강조색3 55" xfId="2044" xr:uid="{00000000-0005-0000-0000-0000CE080000}"/>
    <cellStyle name="20% - 강조색3 55 10" xfId="4938" xr:uid="{00000000-0005-0000-0000-0000CF080000}"/>
    <cellStyle name="20% - 강조색3 55 11" xfId="5468" xr:uid="{00000000-0005-0000-0000-0000D0080000}"/>
    <cellStyle name="20% - 강조색3 55 12" xfId="5215" xr:uid="{00000000-0005-0000-0000-0000D1080000}"/>
    <cellStyle name="20% - 강조색3 55 13" xfId="4828" xr:uid="{00000000-0005-0000-0000-0000D2080000}"/>
    <cellStyle name="20% - 강조색3 55 14" xfId="6582" xr:uid="{00000000-0005-0000-0000-0000D3080000}"/>
    <cellStyle name="20% - 강조색3 55 15" xfId="6135" xr:uid="{00000000-0005-0000-0000-0000D4080000}"/>
    <cellStyle name="20% - 강조색3 55 16" xfId="7155" xr:uid="{00000000-0005-0000-0000-0000D5080000}"/>
    <cellStyle name="20% - 강조색3 55 17" xfId="7585" xr:uid="{00000000-0005-0000-0000-0000D6080000}"/>
    <cellStyle name="20% - 강조색3 55 18" xfId="4640" xr:uid="{00000000-0005-0000-0000-0000D7080000}"/>
    <cellStyle name="20% - 강조색3 55 19" xfId="8116" xr:uid="{00000000-0005-0000-0000-0000D8080000}"/>
    <cellStyle name="20% - 강조색3 55 2" xfId="2348" xr:uid="{00000000-0005-0000-0000-0000D9080000}"/>
    <cellStyle name="20% - 강조색3 55 20" xfId="8782" xr:uid="{00000000-0005-0000-0000-0000DA080000}"/>
    <cellStyle name="20% - 강조색3 55 21" xfId="7913" xr:uid="{00000000-0005-0000-0000-0000DB080000}"/>
    <cellStyle name="20% - 강조색3 55 22" xfId="8385" xr:uid="{00000000-0005-0000-0000-0000DC080000}"/>
    <cellStyle name="20% - 강조색3 55 23" xfId="10021" xr:uid="{00000000-0005-0000-0000-0000DD080000}"/>
    <cellStyle name="20% - 강조색3 55 24" xfId="8037" xr:uid="{00000000-0005-0000-0000-0000DE080000}"/>
    <cellStyle name="20% - 강조색3 55 25" xfId="9853" xr:uid="{00000000-0005-0000-0000-0000DF080000}"/>
    <cellStyle name="20% - 강조색3 55 26" xfId="10872" xr:uid="{00000000-0005-0000-0000-0000E0080000}"/>
    <cellStyle name="20% - 강조색3 55 27" xfId="11138" xr:uid="{00000000-0005-0000-0000-0000E1080000}"/>
    <cellStyle name="20% - 강조색3 55 3" xfId="2667" xr:uid="{00000000-0005-0000-0000-0000E2080000}"/>
    <cellStyle name="20% - 강조색3 55 4" xfId="2982" xr:uid="{00000000-0005-0000-0000-0000E3080000}"/>
    <cellStyle name="20% - 강조색3 55 5" xfId="3273" xr:uid="{00000000-0005-0000-0000-0000E4080000}"/>
    <cellStyle name="20% - 강조색3 55 6" xfId="3618" xr:uid="{00000000-0005-0000-0000-0000E5080000}"/>
    <cellStyle name="20% - 강조색3 55 7" xfId="3986" xr:uid="{00000000-0005-0000-0000-0000E6080000}"/>
    <cellStyle name="20% - 강조색3 55 8" xfId="4284" xr:uid="{00000000-0005-0000-0000-0000E7080000}"/>
    <cellStyle name="20% - 강조색3 55 9" xfId="4608" xr:uid="{00000000-0005-0000-0000-0000E8080000}"/>
    <cellStyle name="20% - 강조색3 56" xfId="2212" xr:uid="{00000000-0005-0000-0000-0000E9080000}"/>
    <cellStyle name="20% - 강조색3 56 10" xfId="4960" xr:uid="{00000000-0005-0000-0000-0000EA080000}"/>
    <cellStyle name="20% - 강조색3 56 11" xfId="5290" xr:uid="{00000000-0005-0000-0000-0000EB080000}"/>
    <cellStyle name="20% - 강조색3 56 12" xfId="5347" xr:uid="{00000000-0005-0000-0000-0000EC080000}"/>
    <cellStyle name="20% - 강조색3 56 13" xfId="2745" xr:uid="{00000000-0005-0000-0000-0000ED080000}"/>
    <cellStyle name="20% - 강조색3 56 14" xfId="7231" xr:uid="{00000000-0005-0000-0000-0000EE080000}"/>
    <cellStyle name="20% - 강조색3 56 15" xfId="1376" xr:uid="{00000000-0005-0000-0000-0000EF080000}"/>
    <cellStyle name="20% - 강조색3 56 16" xfId="7518" xr:uid="{00000000-0005-0000-0000-0000F0080000}"/>
    <cellStyle name="20% - 강조색3 56 17" xfId="8187" xr:uid="{00000000-0005-0000-0000-0000F1080000}"/>
    <cellStyle name="20% - 강조색3 56 18" xfId="3778" xr:uid="{00000000-0005-0000-0000-0000F2080000}"/>
    <cellStyle name="20% - 강조색3 56 19" xfId="8963" xr:uid="{00000000-0005-0000-0000-0000F3080000}"/>
    <cellStyle name="20% - 강조색3 56 2" xfId="2670" xr:uid="{00000000-0005-0000-0000-0000F4080000}"/>
    <cellStyle name="20% - 강조색3 56 20" xfId="6492" xr:uid="{00000000-0005-0000-0000-0000F5080000}"/>
    <cellStyle name="20% - 강조색3 56 21" xfId="7987" xr:uid="{00000000-0005-0000-0000-0000F6080000}"/>
    <cellStyle name="20% - 강조색3 56 22" xfId="5997" xr:uid="{00000000-0005-0000-0000-0000F7080000}"/>
    <cellStyle name="20% - 강조색3 56 23" xfId="6758" xr:uid="{00000000-0005-0000-0000-0000F8080000}"/>
    <cellStyle name="20% - 강조색3 56 24" xfId="3370" xr:uid="{00000000-0005-0000-0000-0000F9080000}"/>
    <cellStyle name="20% - 강조색3 56 25" xfId="10842" xr:uid="{00000000-0005-0000-0000-0000FA080000}"/>
    <cellStyle name="20% - 강조색3 56 26" xfId="11007" xr:uid="{00000000-0005-0000-0000-0000FB080000}"/>
    <cellStyle name="20% - 강조색3 56 3" xfId="2985" xr:uid="{00000000-0005-0000-0000-0000FC080000}"/>
    <cellStyle name="20% - 강조색3 56 4" xfId="3318" xr:uid="{00000000-0005-0000-0000-0000FD080000}"/>
    <cellStyle name="20% - 강조색3 56 5" xfId="3497" xr:uid="{00000000-0005-0000-0000-0000FE080000}"/>
    <cellStyle name="20% - 강조색3 56 6" xfId="3965" xr:uid="{00000000-0005-0000-0000-0000FF080000}"/>
    <cellStyle name="20% - 강조색3 56 7" xfId="4250" xr:uid="{00000000-0005-0000-0000-000000090000}"/>
    <cellStyle name="20% - 강조색3 56 8" xfId="955" xr:uid="{00000000-0005-0000-0000-000001090000}"/>
    <cellStyle name="20% - 강조색3 56 9" xfId="4888" xr:uid="{00000000-0005-0000-0000-000002090000}"/>
    <cellStyle name="20% - 강조색3 57" xfId="2618" xr:uid="{00000000-0005-0000-0000-000003090000}"/>
    <cellStyle name="20% - 강조색3 57 10" xfId="5085" xr:uid="{00000000-0005-0000-0000-000004090000}"/>
    <cellStyle name="20% - 강조색3 57 11" xfId="4267" xr:uid="{00000000-0005-0000-0000-000005090000}"/>
    <cellStyle name="20% - 강조색3 57 12" xfId="6510" xr:uid="{00000000-0005-0000-0000-000006090000}"/>
    <cellStyle name="20% - 강조색3 57 13" xfId="6912" xr:uid="{00000000-0005-0000-0000-000007090000}"/>
    <cellStyle name="20% - 강조색3 57 14" xfId="7304" xr:uid="{00000000-0005-0000-0000-000008090000}"/>
    <cellStyle name="20% - 강조색3 57 15" xfId="7724" xr:uid="{00000000-0005-0000-0000-000009090000}"/>
    <cellStyle name="20% - 강조색3 57 16" xfId="914" xr:uid="{00000000-0005-0000-0000-00000A090000}"/>
    <cellStyle name="20% - 강조색3 57 17" xfId="5181" xr:uid="{00000000-0005-0000-0000-00000B090000}"/>
    <cellStyle name="20% - 강조색3 57 18" xfId="8917" xr:uid="{00000000-0005-0000-0000-00000C090000}"/>
    <cellStyle name="20% - 강조색3 57 19" xfId="9041" xr:uid="{00000000-0005-0000-0000-00000D090000}"/>
    <cellStyle name="20% - 강조색3 57 2" xfId="2999" xr:uid="{00000000-0005-0000-0000-00000E090000}"/>
    <cellStyle name="20% - 강조색3 57 20" xfId="5057" xr:uid="{00000000-0005-0000-0000-00000F090000}"/>
    <cellStyle name="20% - 강조색3 57 21" xfId="9925" xr:uid="{00000000-0005-0000-0000-000010090000}"/>
    <cellStyle name="20% - 강조색3 57 22" xfId="8835" xr:uid="{00000000-0005-0000-0000-000011090000}"/>
    <cellStyle name="20% - 강조색3 57 23" xfId="10505" xr:uid="{00000000-0005-0000-0000-000012090000}"/>
    <cellStyle name="20% - 강조색3 57 24" xfId="10753" xr:uid="{00000000-0005-0000-0000-000013090000}"/>
    <cellStyle name="20% - 강조색3 57 25" xfId="2274" xr:uid="{00000000-0005-0000-0000-000014090000}"/>
    <cellStyle name="20% - 강조색3 57 3" xfId="3332" xr:uid="{00000000-0005-0000-0000-000015090000}"/>
    <cellStyle name="20% - 강조색3 57 4" xfId="3664" xr:uid="{00000000-0005-0000-0000-000016090000}"/>
    <cellStyle name="20% - 강조색3 57 5" xfId="1900" xr:uid="{00000000-0005-0000-0000-000017090000}"/>
    <cellStyle name="20% - 강조색3 57 6" xfId="4066" xr:uid="{00000000-0005-0000-0000-000018090000}"/>
    <cellStyle name="20% - 강조색3 57 7" xfId="819" xr:uid="{00000000-0005-0000-0000-000019090000}"/>
    <cellStyle name="20% - 강조색3 57 8" xfId="1869" xr:uid="{00000000-0005-0000-0000-00001A090000}"/>
    <cellStyle name="20% - 강조색3 57 9" xfId="2080" xr:uid="{00000000-0005-0000-0000-00001B090000}"/>
    <cellStyle name="20% - 강조색3 58" xfId="1935" xr:uid="{00000000-0005-0000-0000-00001C090000}"/>
    <cellStyle name="20% - 강조색3 58 10" xfId="5136" xr:uid="{00000000-0005-0000-0000-00001D090000}"/>
    <cellStyle name="20% - 강조색3 58 11" xfId="6190" xr:uid="{00000000-0005-0000-0000-00001E090000}"/>
    <cellStyle name="20% - 강조색3 58 12" xfId="2708" xr:uid="{00000000-0005-0000-0000-00001F090000}"/>
    <cellStyle name="20% - 강조색3 58 13" xfId="6026" xr:uid="{00000000-0005-0000-0000-000020090000}"/>
    <cellStyle name="20% - 강조색3 58 14" xfId="7491" xr:uid="{00000000-0005-0000-0000-000021090000}"/>
    <cellStyle name="20% - 강조색3 58 15" xfId="5603" xr:uid="{00000000-0005-0000-0000-000022090000}"/>
    <cellStyle name="20% - 강조색3 58 16" xfId="6789" xr:uid="{00000000-0005-0000-0000-000023090000}"/>
    <cellStyle name="20% - 강조색3 58 17" xfId="7666" xr:uid="{00000000-0005-0000-0000-000024090000}"/>
    <cellStyle name="20% - 강조색3 58 18" xfId="8069" xr:uid="{00000000-0005-0000-0000-000025090000}"/>
    <cellStyle name="20% - 강조색3 58 19" xfId="8393" xr:uid="{00000000-0005-0000-0000-000026090000}"/>
    <cellStyle name="20% - 강조색3 58 2" xfId="1006" xr:uid="{00000000-0005-0000-0000-000027090000}"/>
    <cellStyle name="20% - 강조색3 58 20" xfId="7532" xr:uid="{00000000-0005-0000-0000-000028090000}"/>
    <cellStyle name="20% - 강조색3 58 21" xfId="10148" xr:uid="{00000000-0005-0000-0000-000029090000}"/>
    <cellStyle name="20% - 강조색3 58 22" xfId="9860" xr:uid="{00000000-0005-0000-0000-00002A090000}"/>
    <cellStyle name="20% - 강조색3 58 23" xfId="6053" xr:uid="{00000000-0005-0000-0000-00002B090000}"/>
    <cellStyle name="20% - 강조색3 58 24" xfId="11232" xr:uid="{00000000-0005-0000-0000-00002C090000}"/>
    <cellStyle name="20% - 강조색3 58 3" xfId="3396" xr:uid="{00000000-0005-0000-0000-00002D090000}"/>
    <cellStyle name="20% - 강조색3 58 4" xfId="2861" xr:uid="{00000000-0005-0000-0000-00002E090000}"/>
    <cellStyle name="20% - 강조색3 58 5" xfId="2218" xr:uid="{00000000-0005-0000-0000-00002F090000}"/>
    <cellStyle name="20% - 강조색3 58 6" xfId="4571" xr:uid="{00000000-0005-0000-0000-000030090000}"/>
    <cellStyle name="20% - 강조색3 58 7" xfId="1891" xr:uid="{00000000-0005-0000-0000-000031090000}"/>
    <cellStyle name="20% - 강조색3 58 8" xfId="4411" xr:uid="{00000000-0005-0000-0000-000032090000}"/>
    <cellStyle name="20% - 강조색3 58 9" xfId="5147" xr:uid="{00000000-0005-0000-0000-000033090000}"/>
    <cellStyle name="20% - 강조색3 59" xfId="3283" xr:uid="{00000000-0005-0000-0000-000034090000}"/>
    <cellStyle name="20% - 강조색3 59 10" xfId="6127" xr:uid="{00000000-0005-0000-0000-000035090000}"/>
    <cellStyle name="20% - 강조색3 59 11" xfId="7100" xr:uid="{00000000-0005-0000-0000-000036090000}"/>
    <cellStyle name="20% - 강조색3 59 12" xfId="7242" xr:uid="{00000000-0005-0000-0000-000037090000}"/>
    <cellStyle name="20% - 강조색3 59 13" xfId="7806" xr:uid="{00000000-0005-0000-0000-000038090000}"/>
    <cellStyle name="20% - 강조색3 59 14" xfId="7910" xr:uid="{00000000-0005-0000-0000-000039090000}"/>
    <cellStyle name="20% - 강조색3 59 15" xfId="3719" xr:uid="{00000000-0005-0000-0000-00003A090000}"/>
    <cellStyle name="20% - 강조색3 59 16" xfId="5180" xr:uid="{00000000-0005-0000-0000-00003B090000}"/>
    <cellStyle name="20% - 강조색3 59 17" xfId="8933" xr:uid="{00000000-0005-0000-0000-00003C090000}"/>
    <cellStyle name="20% - 강조색3 59 18" xfId="6861" xr:uid="{00000000-0005-0000-0000-00003D090000}"/>
    <cellStyle name="20% - 강조색3 59 19" xfId="2087" xr:uid="{00000000-0005-0000-0000-00003E090000}"/>
    <cellStyle name="20% - 강조색3 59 2" xfId="3686" xr:uid="{00000000-0005-0000-0000-00003F090000}"/>
    <cellStyle name="20% - 강조색3 59 20" xfId="10182" xr:uid="{00000000-0005-0000-0000-000040090000}"/>
    <cellStyle name="20% - 강조색3 59 21" xfId="10654" xr:uid="{00000000-0005-0000-0000-000041090000}"/>
    <cellStyle name="20% - 강조색3 59 22" xfId="10816" xr:uid="{00000000-0005-0000-0000-000042090000}"/>
    <cellStyle name="20% - 강조색3 59 23" xfId="3549" xr:uid="{00000000-0005-0000-0000-000043090000}"/>
    <cellStyle name="20% - 강조색3 59 3" xfId="4025" xr:uid="{00000000-0005-0000-0000-000044090000}"/>
    <cellStyle name="20% - 강조색3 59 4" xfId="4361" xr:uid="{00000000-0005-0000-0000-000045090000}"/>
    <cellStyle name="20% - 강조색3 59 5" xfId="1039" xr:uid="{00000000-0005-0000-0000-000046090000}"/>
    <cellStyle name="20% - 강조색3 59 6" xfId="3492" xr:uid="{00000000-0005-0000-0000-000047090000}"/>
    <cellStyle name="20% - 강조색3 59 7" xfId="5205" xr:uid="{00000000-0005-0000-0000-000048090000}"/>
    <cellStyle name="20% - 강조색3 59 8" xfId="5044" xr:uid="{00000000-0005-0000-0000-000049090000}"/>
    <cellStyle name="20% - 강조색3 59 9" xfId="5693" xr:uid="{00000000-0005-0000-0000-00004A090000}"/>
    <cellStyle name="20% - 강조색3 6" xfId="106" xr:uid="{00000000-0005-0000-0000-00004B090000}"/>
    <cellStyle name="20% - 강조색3 60" xfId="3635" xr:uid="{00000000-0005-0000-0000-00004C090000}"/>
    <cellStyle name="20% - 강조색3 60 10" xfId="5323" xr:uid="{00000000-0005-0000-0000-00004D090000}"/>
    <cellStyle name="20% - 강조색3 60 11" xfId="7022" xr:uid="{00000000-0005-0000-0000-00004E090000}"/>
    <cellStyle name="20% - 강조색3 60 12" xfId="7492" xr:uid="{00000000-0005-0000-0000-00004F090000}"/>
    <cellStyle name="20% - 강조색3 60 13" xfId="8113" xr:uid="{00000000-0005-0000-0000-000050090000}"/>
    <cellStyle name="20% - 강조색3 60 14" xfId="6093" xr:uid="{00000000-0005-0000-0000-000051090000}"/>
    <cellStyle name="20% - 강조색3 60 15" xfId="8670" xr:uid="{00000000-0005-0000-0000-000052090000}"/>
    <cellStyle name="20% - 강조색3 60 16" xfId="6783" xr:uid="{00000000-0005-0000-0000-000053090000}"/>
    <cellStyle name="20% - 강조색3 60 17" xfId="2124" xr:uid="{00000000-0005-0000-0000-000054090000}"/>
    <cellStyle name="20% - 강조색3 60 18" xfId="9915" xr:uid="{00000000-0005-0000-0000-000055090000}"/>
    <cellStyle name="20% - 강조색3 60 19" xfId="4244" xr:uid="{00000000-0005-0000-0000-000056090000}"/>
    <cellStyle name="20% - 강조색3 60 2" xfId="4035" xr:uid="{00000000-0005-0000-0000-000057090000}"/>
    <cellStyle name="20% - 강조색3 60 20" xfId="10410" xr:uid="{00000000-0005-0000-0000-000058090000}"/>
    <cellStyle name="20% - 강조색3 60 21" xfId="10957" xr:uid="{00000000-0005-0000-0000-000059090000}"/>
    <cellStyle name="20% - 강조색3 60 22" xfId="5175" xr:uid="{00000000-0005-0000-0000-00005A090000}"/>
    <cellStyle name="20% - 강조색3 60 3" xfId="4371" xr:uid="{00000000-0005-0000-0000-00005B090000}"/>
    <cellStyle name="20% - 강조색3 60 4" xfId="4724" xr:uid="{00000000-0005-0000-0000-00005C090000}"/>
    <cellStyle name="20% - 강조색3 60 5" xfId="5090" xr:uid="{00000000-0005-0000-0000-00005D090000}"/>
    <cellStyle name="20% - 강조색3 60 6" xfId="5318" xr:uid="{00000000-0005-0000-0000-00005E090000}"/>
    <cellStyle name="20% - 강조색3 60 7" xfId="2361" xr:uid="{00000000-0005-0000-0000-00005F090000}"/>
    <cellStyle name="20% - 강조색3 60 8" xfId="5254" xr:uid="{00000000-0005-0000-0000-000060090000}"/>
    <cellStyle name="20% - 강조색3 60 9" xfId="6552" xr:uid="{00000000-0005-0000-0000-000061090000}"/>
    <cellStyle name="20% - 강조색3 61" xfId="3987" xr:uid="{00000000-0005-0000-0000-000062090000}"/>
    <cellStyle name="20% - 강조색3 61 10" xfId="3444" xr:uid="{00000000-0005-0000-0000-000063090000}"/>
    <cellStyle name="20% - 강조색3 61 11" xfId="7772" xr:uid="{00000000-0005-0000-0000-000064090000}"/>
    <cellStyle name="20% - 강조색3 61 12" xfId="8015" xr:uid="{00000000-0005-0000-0000-000065090000}"/>
    <cellStyle name="20% - 강조색3 61 13" xfId="8496" xr:uid="{00000000-0005-0000-0000-000066090000}"/>
    <cellStyle name="20% - 강조색3 61 14" xfId="8793" xr:uid="{00000000-0005-0000-0000-000067090000}"/>
    <cellStyle name="20% - 강조색3 61 15" xfId="9215" xr:uid="{00000000-0005-0000-0000-000068090000}"/>
    <cellStyle name="20% - 강조색3 61 16" xfId="9558" xr:uid="{00000000-0005-0000-0000-000069090000}"/>
    <cellStyle name="20% - 강조색3 61 17" xfId="8281" xr:uid="{00000000-0005-0000-0000-00006A090000}"/>
    <cellStyle name="20% - 강조색3 61 18" xfId="10155" xr:uid="{00000000-0005-0000-0000-00006B090000}"/>
    <cellStyle name="20% - 강조색3 61 19" xfId="10437" xr:uid="{00000000-0005-0000-0000-00006C090000}"/>
    <cellStyle name="20% - 강조색3 61 2" xfId="4380" xr:uid="{00000000-0005-0000-0000-00006D090000}"/>
    <cellStyle name="20% - 강조색3 61 20" xfId="10928" xr:uid="{00000000-0005-0000-0000-00006E090000}"/>
    <cellStyle name="20% - 강조색3 61 21" xfId="11022" xr:uid="{00000000-0005-0000-0000-00006F090000}"/>
    <cellStyle name="20% - 강조색3 61 3" xfId="4734" xr:uid="{00000000-0005-0000-0000-000070090000}"/>
    <cellStyle name="20% - 강조색3 61 4" xfId="5659" xr:uid="{00000000-0005-0000-0000-000071090000}"/>
    <cellStyle name="20% - 강조색3 61 5" xfId="3526" xr:uid="{00000000-0005-0000-0000-000072090000}"/>
    <cellStyle name="20% - 강조색3 61 6" xfId="4962" xr:uid="{00000000-0005-0000-0000-000073090000}"/>
    <cellStyle name="20% - 강조색3 61 7" xfId="4132" xr:uid="{00000000-0005-0000-0000-000074090000}"/>
    <cellStyle name="20% - 강조색3 61 8" xfId="6592" xr:uid="{00000000-0005-0000-0000-000075090000}"/>
    <cellStyle name="20% - 강조색3 61 9" xfId="3412" xr:uid="{00000000-0005-0000-0000-000076090000}"/>
    <cellStyle name="20% - 강조색3 62" xfId="4303" xr:uid="{00000000-0005-0000-0000-000077090000}"/>
    <cellStyle name="20% - 강조색3 62 10" xfId="7657" xr:uid="{00000000-0005-0000-0000-000078090000}"/>
    <cellStyle name="20% - 강조색3 62 11" xfId="5258" xr:uid="{00000000-0005-0000-0000-000079090000}"/>
    <cellStyle name="20% - 강조색3 62 12" xfId="8550" xr:uid="{00000000-0005-0000-0000-00007A090000}"/>
    <cellStyle name="20% - 강조색3 62 13" xfId="3992" xr:uid="{00000000-0005-0000-0000-00007B090000}"/>
    <cellStyle name="20% - 강조색3 62 14" xfId="5332" xr:uid="{00000000-0005-0000-0000-00007C090000}"/>
    <cellStyle name="20% - 강조색3 62 15" xfId="9499" xr:uid="{00000000-0005-0000-0000-00007D090000}"/>
    <cellStyle name="20% - 강조색3 62 16" xfId="9868" xr:uid="{00000000-0005-0000-0000-00007E090000}"/>
    <cellStyle name="20% - 강조색3 62 17" xfId="8139" xr:uid="{00000000-0005-0000-0000-00007F090000}"/>
    <cellStyle name="20% - 강조색3 62 18" xfId="10249" xr:uid="{00000000-0005-0000-0000-000080090000}"/>
    <cellStyle name="20% - 강조색3 62 19" xfId="9138" xr:uid="{00000000-0005-0000-0000-000081090000}"/>
    <cellStyle name="20% - 강조색3 62 2" xfId="4744" xr:uid="{00000000-0005-0000-0000-000082090000}"/>
    <cellStyle name="20% - 강조색3 62 20" xfId="7897" xr:uid="{00000000-0005-0000-0000-000083090000}"/>
    <cellStyle name="20% - 강조색3 62 3" xfId="5715" xr:uid="{00000000-0005-0000-0000-000084090000}"/>
    <cellStyle name="20% - 강조색3 62 4" xfId="5818" xr:uid="{00000000-0005-0000-0000-000085090000}"/>
    <cellStyle name="20% - 강조색3 62 5" xfId="5893" xr:uid="{00000000-0005-0000-0000-000086090000}"/>
    <cellStyle name="20% - 강조색3 62 6" xfId="5943" xr:uid="{00000000-0005-0000-0000-000087090000}"/>
    <cellStyle name="20% - 강조색3 62 7" xfId="6602" xr:uid="{00000000-0005-0000-0000-000088090000}"/>
    <cellStyle name="20% - 강조색3 62 8" xfId="1437" xr:uid="{00000000-0005-0000-0000-000089090000}"/>
    <cellStyle name="20% - 강조색3 62 9" xfId="6682" xr:uid="{00000000-0005-0000-0000-00008A090000}"/>
    <cellStyle name="20% - 강조색3 63" xfId="4693" xr:uid="{00000000-0005-0000-0000-00008B090000}"/>
    <cellStyle name="20% - 강조색3 63 10" xfId="8136" xr:uid="{00000000-0005-0000-0000-00008C090000}"/>
    <cellStyle name="20% - 강조색3 63 11" xfId="5096" xr:uid="{00000000-0005-0000-0000-00008D090000}"/>
    <cellStyle name="20% - 강조색3 63 12" xfId="6178" xr:uid="{00000000-0005-0000-0000-00008E090000}"/>
    <cellStyle name="20% - 강조색3 63 13" xfId="9225" xr:uid="{00000000-0005-0000-0000-00008F090000}"/>
    <cellStyle name="20% - 강조색3 63 14" xfId="3017" xr:uid="{00000000-0005-0000-0000-000090090000}"/>
    <cellStyle name="20% - 강조색3 63 15" xfId="8800" xr:uid="{00000000-0005-0000-0000-000091090000}"/>
    <cellStyle name="20% - 강조색3 63 16" xfId="7538" xr:uid="{00000000-0005-0000-0000-000092090000}"/>
    <cellStyle name="20% - 강조색3 63 17" xfId="6719" xr:uid="{00000000-0005-0000-0000-000093090000}"/>
    <cellStyle name="20% - 강조색3 63 18" xfId="9144" xr:uid="{00000000-0005-0000-0000-000094090000}"/>
    <cellStyle name="20% - 강조색3 63 19" xfId="11200" xr:uid="{00000000-0005-0000-0000-000095090000}"/>
    <cellStyle name="20% - 강조색3 63 2" xfId="5794" xr:uid="{00000000-0005-0000-0000-000096090000}"/>
    <cellStyle name="20% - 강조색3 63 3" xfId="5872" xr:uid="{00000000-0005-0000-0000-000097090000}"/>
    <cellStyle name="20% - 강조색3 63 4" xfId="5930" xr:uid="{00000000-0005-0000-0000-000098090000}"/>
    <cellStyle name="20% - 강조색3 63 5" xfId="5954" xr:uid="{00000000-0005-0000-0000-000099090000}"/>
    <cellStyle name="20% - 강조색3 63 6" xfId="6614" xr:uid="{00000000-0005-0000-0000-00009A090000}"/>
    <cellStyle name="20% - 강조색3 63 7" xfId="7033" xr:uid="{00000000-0005-0000-0000-00009B090000}"/>
    <cellStyle name="20% - 강조색3 63 8" xfId="7179" xr:uid="{00000000-0005-0000-0000-00009C090000}"/>
    <cellStyle name="20% - 강조색3 63 9" xfId="7404" xr:uid="{00000000-0005-0000-0000-00009D090000}"/>
    <cellStyle name="20% - 강조색3 64" xfId="5505" xr:uid="{00000000-0005-0000-0000-00009E090000}"/>
    <cellStyle name="20% - 강조색3 64 10" xfId="9659" xr:uid="{00000000-0005-0000-0000-00009F090000}"/>
    <cellStyle name="20% - 강조색3 64 11" xfId="9781" xr:uid="{00000000-0005-0000-0000-0000A0090000}"/>
    <cellStyle name="20% - 강조색3 64 12" xfId="10098" xr:uid="{00000000-0005-0000-0000-0000A1090000}"/>
    <cellStyle name="20% - 강조색3 64 13" xfId="9780" xr:uid="{00000000-0005-0000-0000-0000A2090000}"/>
    <cellStyle name="20% - 강조색3 64 14" xfId="8810" xr:uid="{00000000-0005-0000-0000-0000A3090000}"/>
    <cellStyle name="20% - 강조색3 64 15" xfId="11224" xr:uid="{00000000-0005-0000-0000-0000A4090000}"/>
    <cellStyle name="20% - 강조색3 64 2" xfId="6644" xr:uid="{00000000-0005-0000-0000-0000A5090000}"/>
    <cellStyle name="20% - 강조색3 64 3" xfId="7249" xr:uid="{00000000-0005-0000-0000-0000A6090000}"/>
    <cellStyle name="20% - 강조색3 64 4" xfId="7204" xr:uid="{00000000-0005-0000-0000-0000A7090000}"/>
    <cellStyle name="20% - 강조색3 64 5" xfId="7630" xr:uid="{00000000-0005-0000-0000-0000A8090000}"/>
    <cellStyle name="20% - 강조색3 64 6" xfId="8192" xr:uid="{00000000-0005-0000-0000-0000A9090000}"/>
    <cellStyle name="20% - 강조색3 64 7" xfId="8463" xr:uid="{00000000-0005-0000-0000-0000AA090000}"/>
    <cellStyle name="20% - 강조색3 64 8" xfId="2441" xr:uid="{00000000-0005-0000-0000-0000AB090000}"/>
    <cellStyle name="20% - 강조색3 64 9" xfId="7953" xr:uid="{00000000-0005-0000-0000-0000AC090000}"/>
    <cellStyle name="20% - 강조색3 65" xfId="5638" xr:uid="{00000000-0005-0000-0000-0000AD090000}"/>
    <cellStyle name="20% - 강조색3 65 10" xfId="4598" xr:uid="{00000000-0005-0000-0000-0000AE090000}"/>
    <cellStyle name="20% - 강조색3 65 11" xfId="5102" xr:uid="{00000000-0005-0000-0000-0000AF090000}"/>
    <cellStyle name="20% - 강조색3 65 12" xfId="10340" xr:uid="{00000000-0005-0000-0000-0000B0090000}"/>
    <cellStyle name="20% - 강조색3 65 13" xfId="6182" xr:uid="{00000000-0005-0000-0000-0000B1090000}"/>
    <cellStyle name="20% - 강조색3 65 14" xfId="6772" xr:uid="{00000000-0005-0000-0000-0000B2090000}"/>
    <cellStyle name="20% - 강조색3 65 15" xfId="10161" xr:uid="{00000000-0005-0000-0000-0000B3090000}"/>
    <cellStyle name="20% - 강조색3 65 2" xfId="6651" xr:uid="{00000000-0005-0000-0000-0000B4090000}"/>
    <cellStyle name="20% - 강조색3 65 3" xfId="7267" xr:uid="{00000000-0005-0000-0000-0000B5090000}"/>
    <cellStyle name="20% - 강조색3 65 4" xfId="4472" xr:uid="{00000000-0005-0000-0000-0000B6090000}"/>
    <cellStyle name="20% - 강조색3 65 5" xfId="7681" xr:uid="{00000000-0005-0000-0000-0000B7090000}"/>
    <cellStyle name="20% - 강조색3 65 6" xfId="4045" xr:uid="{00000000-0005-0000-0000-0000B8090000}"/>
    <cellStyle name="20% - 강조색3 65 7" xfId="8296" xr:uid="{00000000-0005-0000-0000-0000B9090000}"/>
    <cellStyle name="20% - 강조색3 65 8" xfId="3101" xr:uid="{00000000-0005-0000-0000-0000BA090000}"/>
    <cellStyle name="20% - 강조색3 65 9" xfId="775" xr:uid="{00000000-0005-0000-0000-0000BB090000}"/>
    <cellStyle name="20% - 강조색3 66" xfId="5705" xr:uid="{00000000-0005-0000-0000-0000BC090000}"/>
    <cellStyle name="20% - 강조색3 66 10" xfId="6985" xr:uid="{00000000-0005-0000-0000-0000BD090000}"/>
    <cellStyle name="20% - 강조색3 66 11" xfId="10023" xr:uid="{00000000-0005-0000-0000-0000BE090000}"/>
    <cellStyle name="20% - 강조색3 66 12" xfId="10219" xr:uid="{00000000-0005-0000-0000-0000BF090000}"/>
    <cellStyle name="20% - 강조색3 66 13" xfId="9433" xr:uid="{00000000-0005-0000-0000-0000C0090000}"/>
    <cellStyle name="20% - 강조색3 66 14" xfId="5188" xr:uid="{00000000-0005-0000-0000-0000C1090000}"/>
    <cellStyle name="20% - 강조색3 66 15" xfId="4634" xr:uid="{00000000-0005-0000-0000-0000C2090000}"/>
    <cellStyle name="20% - 강조색3 66 2" xfId="6653" xr:uid="{00000000-0005-0000-0000-0000C3090000}"/>
    <cellStyle name="20% - 강조색3 66 3" xfId="7276" xr:uid="{00000000-0005-0000-0000-0000C4090000}"/>
    <cellStyle name="20% - 강조색3 66 4" xfId="6901" xr:uid="{00000000-0005-0000-0000-0000C5090000}"/>
    <cellStyle name="20% - 강조색3 66 5" xfId="7821" xr:uid="{00000000-0005-0000-0000-0000C6090000}"/>
    <cellStyle name="20% - 강조색3 66 6" xfId="8075" xr:uid="{00000000-0005-0000-0000-0000C7090000}"/>
    <cellStyle name="20% - 강조색3 66 7" xfId="6855" xr:uid="{00000000-0005-0000-0000-0000C8090000}"/>
    <cellStyle name="20% - 강조색3 66 8" xfId="8779" xr:uid="{00000000-0005-0000-0000-0000C9090000}"/>
    <cellStyle name="20% - 강조색3 66 9" xfId="6363" xr:uid="{00000000-0005-0000-0000-0000CA090000}"/>
    <cellStyle name="20% - 강조색3 67" xfId="5810" xr:uid="{00000000-0005-0000-0000-0000CB090000}"/>
    <cellStyle name="20% - 강조색3 67 10" xfId="9438" xr:uid="{00000000-0005-0000-0000-0000CC090000}"/>
    <cellStyle name="20% - 강조색3 67 11" xfId="7683" xr:uid="{00000000-0005-0000-0000-0000CD090000}"/>
    <cellStyle name="20% - 강조색3 67 12" xfId="8298" xr:uid="{00000000-0005-0000-0000-0000CE090000}"/>
    <cellStyle name="20% - 강조색3 67 13" xfId="10408" xr:uid="{00000000-0005-0000-0000-0000CF090000}"/>
    <cellStyle name="20% - 강조색3 67 14" xfId="9747" xr:uid="{00000000-0005-0000-0000-0000D0090000}"/>
    <cellStyle name="20% - 강조색3 67 15" xfId="11173" xr:uid="{00000000-0005-0000-0000-0000D1090000}"/>
    <cellStyle name="20% - 강조색3 67 2" xfId="6659" xr:uid="{00000000-0005-0000-0000-0000D2090000}"/>
    <cellStyle name="20% - 강조색3 67 3" xfId="7285" xr:uid="{00000000-0005-0000-0000-0000D3090000}"/>
    <cellStyle name="20% - 강조색3 67 4" xfId="7321" xr:uid="{00000000-0005-0000-0000-0000D4090000}"/>
    <cellStyle name="20% - 강조색3 67 5" xfId="7827" xr:uid="{00000000-0005-0000-0000-0000D5090000}"/>
    <cellStyle name="20% - 강조색3 67 6" xfId="7944" xr:uid="{00000000-0005-0000-0000-0000D6090000}"/>
    <cellStyle name="20% - 강조색3 67 7" xfId="8465" xr:uid="{00000000-0005-0000-0000-0000D7090000}"/>
    <cellStyle name="20% - 강조색3 67 8" xfId="6382" xr:uid="{00000000-0005-0000-0000-0000D8090000}"/>
    <cellStyle name="20% - 강조색3 67 9" xfId="7478" xr:uid="{00000000-0005-0000-0000-0000D9090000}"/>
    <cellStyle name="20% - 강조색3 68" xfId="6505" xr:uid="{00000000-0005-0000-0000-0000DA090000}"/>
    <cellStyle name="20% - 강조색3 68 10" xfId="3398" xr:uid="{00000000-0005-0000-0000-0000DB090000}"/>
    <cellStyle name="20% - 강조색3 68 11" xfId="4937" xr:uid="{00000000-0005-0000-0000-0000DC090000}"/>
    <cellStyle name="20% - 강조색3 68 12" xfId="8316" xr:uid="{00000000-0005-0000-0000-0000DD090000}"/>
    <cellStyle name="20% - 강조색3 68 13" xfId="6679" xr:uid="{00000000-0005-0000-0000-0000DE090000}"/>
    <cellStyle name="20% - 강조색3 68 14" xfId="11092" xr:uid="{00000000-0005-0000-0000-0000DF090000}"/>
    <cellStyle name="20% - 강조색3 68 2" xfId="7327" xr:uid="{00000000-0005-0000-0000-0000E0090000}"/>
    <cellStyle name="20% - 강조색3 68 3" xfId="7353" xr:uid="{00000000-0005-0000-0000-0000E1090000}"/>
    <cellStyle name="20% - 강조색3 68 4" xfId="7842" xr:uid="{00000000-0005-0000-0000-0000E2090000}"/>
    <cellStyle name="20% - 강조색3 68 5" xfId="7960" xr:uid="{00000000-0005-0000-0000-0000E3090000}"/>
    <cellStyle name="20% - 강조색3 68 6" xfId="8524" xr:uid="{00000000-0005-0000-0000-0000E4090000}"/>
    <cellStyle name="20% - 강조색3 68 7" xfId="6778" xr:uid="{00000000-0005-0000-0000-0000E5090000}"/>
    <cellStyle name="20% - 강조색3 68 8" xfId="8038" xr:uid="{00000000-0005-0000-0000-0000E6090000}"/>
    <cellStyle name="20% - 강조색3 68 9" xfId="9670" xr:uid="{00000000-0005-0000-0000-0000E7090000}"/>
    <cellStyle name="20% - 강조색3 69" xfId="7229" xr:uid="{00000000-0005-0000-0000-0000E8090000}"/>
    <cellStyle name="20% - 강조색3 69 10" xfId="10478" xr:uid="{00000000-0005-0000-0000-0000E9090000}"/>
    <cellStyle name="20% - 강조색3 69 11" xfId="8504" xr:uid="{00000000-0005-0000-0000-0000EA090000}"/>
    <cellStyle name="20% - 강조색3 69 12" xfId="10726" xr:uid="{00000000-0005-0000-0000-0000EB090000}"/>
    <cellStyle name="20% - 강조색3 69 2" xfId="7857" xr:uid="{00000000-0005-0000-0000-0000EC090000}"/>
    <cellStyle name="20% - 강조색3 69 3" xfId="8251" xr:uid="{00000000-0005-0000-0000-0000ED090000}"/>
    <cellStyle name="20% - 강조색3 69 4" xfId="8613" xr:uid="{00000000-0005-0000-0000-0000EE090000}"/>
    <cellStyle name="20% - 강조색3 69 5" xfId="7717" xr:uid="{00000000-0005-0000-0000-0000EF090000}"/>
    <cellStyle name="20% - 강조색3 69 6" xfId="3440" xr:uid="{00000000-0005-0000-0000-0000F0090000}"/>
    <cellStyle name="20% - 강조색3 69 7" xfId="9416" xr:uid="{00000000-0005-0000-0000-0000F1090000}"/>
    <cellStyle name="20% - 강조색3 69 8" xfId="8286" xr:uid="{00000000-0005-0000-0000-0000F2090000}"/>
    <cellStyle name="20% - 강조색3 69 9" xfId="10277" xr:uid="{00000000-0005-0000-0000-0000F3090000}"/>
    <cellStyle name="20% - 강조색3 7" xfId="119" xr:uid="{00000000-0005-0000-0000-0000F4090000}"/>
    <cellStyle name="20% - 강조색3 70" xfId="7300" xr:uid="{00000000-0005-0000-0000-0000F5090000}"/>
    <cellStyle name="20% - 강조색3 70 10" xfId="10571" xr:uid="{00000000-0005-0000-0000-0000F6090000}"/>
    <cellStyle name="20% - 강조색3 70 11" xfId="9512" xr:uid="{00000000-0005-0000-0000-0000F7090000}"/>
    <cellStyle name="20% - 강조색3 70 12" xfId="4126" xr:uid="{00000000-0005-0000-0000-0000F8090000}"/>
    <cellStyle name="20% - 강조색3 70 2" xfId="7863" xr:uid="{00000000-0005-0000-0000-0000F9090000}"/>
    <cellStyle name="20% - 강조색3 70 3" xfId="8257" xr:uid="{00000000-0005-0000-0000-0000FA090000}"/>
    <cellStyle name="20% - 강조색3 70 4" xfId="8619" xr:uid="{00000000-0005-0000-0000-0000FB090000}"/>
    <cellStyle name="20% - 강조색3 70 5" xfId="4560" xr:uid="{00000000-0005-0000-0000-0000FC090000}"/>
    <cellStyle name="20% - 강조색3 70 6" xfId="9247" xr:uid="{00000000-0005-0000-0000-0000FD090000}"/>
    <cellStyle name="20% - 강조색3 70 7" xfId="8059" xr:uid="{00000000-0005-0000-0000-0000FE090000}"/>
    <cellStyle name="20% - 강조색3 70 8" xfId="3759" xr:uid="{00000000-0005-0000-0000-0000FF090000}"/>
    <cellStyle name="20% - 강조색3 70 9" xfId="3733" xr:uid="{00000000-0005-0000-0000-0000000A0000}"/>
    <cellStyle name="20% - 강조색3 71" xfId="7795" xr:uid="{00000000-0005-0000-0000-0000010A0000}"/>
    <cellStyle name="20% - 강조색3 71 10" xfId="10793" xr:uid="{00000000-0005-0000-0000-0000020A0000}"/>
    <cellStyle name="20% - 강조색3 71 11" xfId="6853" xr:uid="{00000000-0005-0000-0000-0000030A0000}"/>
    <cellStyle name="20% - 강조색3 71 2" xfId="8268" xr:uid="{00000000-0005-0000-0000-0000040A0000}"/>
    <cellStyle name="20% - 강조색3 71 3" xfId="8630" xr:uid="{00000000-0005-0000-0000-0000050A0000}"/>
    <cellStyle name="20% - 강조색3 71 4" xfId="8994" xr:uid="{00000000-0005-0000-0000-0000060A0000}"/>
    <cellStyle name="20% - 강조색3 71 5" xfId="9352" xr:uid="{00000000-0005-0000-0000-0000070A0000}"/>
    <cellStyle name="20% - 강조색3 71 6" xfId="4887" xr:uid="{00000000-0005-0000-0000-0000080A0000}"/>
    <cellStyle name="20% - 강조색3 71 7" xfId="10012" xr:uid="{00000000-0005-0000-0000-0000090A0000}"/>
    <cellStyle name="20% - 강조색3 71 8" xfId="8061" xr:uid="{00000000-0005-0000-0000-00000A0A0000}"/>
    <cellStyle name="20% - 강조색3 71 9" xfId="10647" xr:uid="{00000000-0005-0000-0000-00000B0A0000}"/>
    <cellStyle name="20% - 강조색3 72" xfId="7932" xr:uid="{00000000-0005-0000-0000-00000C0A0000}"/>
    <cellStyle name="20% - 강조색3 72 10" xfId="11140" xr:uid="{00000000-0005-0000-0000-00000D0A0000}"/>
    <cellStyle name="20% - 강조색3 72 2" xfId="8635" xr:uid="{00000000-0005-0000-0000-00000E0A0000}"/>
    <cellStyle name="20% - 강조색3 72 3" xfId="8999" xr:uid="{00000000-0005-0000-0000-00000F0A0000}"/>
    <cellStyle name="20% - 강조색3 72 4" xfId="9358" xr:uid="{00000000-0005-0000-0000-0000100A0000}"/>
    <cellStyle name="20% - 강조색3 72 5" xfId="3509" xr:uid="{00000000-0005-0000-0000-0000110A0000}"/>
    <cellStyle name="20% - 강조색3 72 6" xfId="9989" xr:uid="{00000000-0005-0000-0000-0000120A0000}"/>
    <cellStyle name="20% - 강조색3 72 7" xfId="6304" xr:uid="{00000000-0005-0000-0000-0000130A0000}"/>
    <cellStyle name="20% - 강조색3 72 8" xfId="6479" xr:uid="{00000000-0005-0000-0000-0000140A0000}"/>
    <cellStyle name="20% - 강조색3 72 9" xfId="10940" xr:uid="{00000000-0005-0000-0000-0000150A0000}"/>
    <cellStyle name="20% - 강조색3 73" xfId="5125" xr:uid="{00000000-0005-0000-0000-0000160A0000}"/>
    <cellStyle name="20% - 강조색3 73 2" xfId="8837" xr:uid="{00000000-0005-0000-0000-0000170A0000}"/>
    <cellStyle name="20% - 강조색3 73 3" xfId="9122" xr:uid="{00000000-0005-0000-0000-0000180A0000}"/>
    <cellStyle name="20% - 강조색3 73 4" xfId="9505" xr:uid="{00000000-0005-0000-0000-0000190A0000}"/>
    <cellStyle name="20% - 강조색3 73 5" xfId="3929" xr:uid="{00000000-0005-0000-0000-00001A0A0000}"/>
    <cellStyle name="20% - 강조색3 73 6" xfId="7936" xr:uid="{00000000-0005-0000-0000-00001B0A0000}"/>
    <cellStyle name="20% - 강조색3 73 7" xfId="10445" xr:uid="{00000000-0005-0000-0000-00001C0A0000}"/>
    <cellStyle name="20% - 강조색3 73 8" xfId="10867" xr:uid="{00000000-0005-0000-0000-00001D0A0000}"/>
    <cellStyle name="20% - 강조색3 73 9" xfId="11100" xr:uid="{00000000-0005-0000-0000-00001E0A0000}"/>
    <cellStyle name="20% - 강조색3 74" xfId="8690" xr:uid="{00000000-0005-0000-0000-00001F0A0000}"/>
    <cellStyle name="20% - 강조색3 74 2" xfId="9376" xr:uid="{00000000-0005-0000-0000-0000200A0000}"/>
    <cellStyle name="20% - 강조색3 74 3" xfId="9708" xr:uid="{00000000-0005-0000-0000-0000210A0000}"/>
    <cellStyle name="20% - 강조색3 74 4" xfId="10034" xr:uid="{00000000-0005-0000-0000-0000220A0000}"/>
    <cellStyle name="20% - 강조색3 74 5" xfId="10271" xr:uid="{00000000-0005-0000-0000-0000230A0000}"/>
    <cellStyle name="20% - 강조색3 74 6" xfId="10569" xr:uid="{00000000-0005-0000-0000-0000240A0000}"/>
    <cellStyle name="20% - 강조색3 74 7" xfId="8300" xr:uid="{00000000-0005-0000-0000-0000250A0000}"/>
    <cellStyle name="20% - 강조색3 74 8" xfId="8766" xr:uid="{00000000-0005-0000-0000-0000260A0000}"/>
    <cellStyle name="20% - 강조색3 75" xfId="9032" xr:uid="{00000000-0005-0000-0000-0000270A0000}"/>
    <cellStyle name="20% - 강조색3 75 2" xfId="9716" xr:uid="{00000000-0005-0000-0000-0000280A0000}"/>
    <cellStyle name="20% - 강조색3 75 3" xfId="10042" xr:uid="{00000000-0005-0000-0000-0000290A0000}"/>
    <cellStyle name="20% - 강조색3 75 4" xfId="10355" xr:uid="{00000000-0005-0000-0000-00002A0A0000}"/>
    <cellStyle name="20% - 강조색3 75 5" xfId="10413" xr:uid="{00000000-0005-0000-0000-00002B0A0000}"/>
    <cellStyle name="20% - 강조색3 75 6" xfId="8664" xr:uid="{00000000-0005-0000-0000-00002C0A0000}"/>
    <cellStyle name="20% - 강조색3 75 7" xfId="11132" xr:uid="{00000000-0005-0000-0000-00002D0A0000}"/>
    <cellStyle name="20% - 강조색3 76" xfId="9426" xr:uid="{00000000-0005-0000-0000-00002E0A0000}"/>
    <cellStyle name="20% - 강조색3 76 2" xfId="10051" xr:uid="{00000000-0005-0000-0000-00002F0A0000}"/>
    <cellStyle name="20% - 강조색3 76 3" xfId="10364" xr:uid="{00000000-0005-0000-0000-0000300A0000}"/>
    <cellStyle name="20% - 강조색3 76 4" xfId="10673" xr:uid="{00000000-0005-0000-0000-0000310A0000}"/>
    <cellStyle name="20% - 강조색3 76 5" xfId="10924" xr:uid="{00000000-0005-0000-0000-0000320A0000}"/>
    <cellStyle name="20% - 강조색3 76 6" xfId="1856" xr:uid="{00000000-0005-0000-0000-0000330A0000}"/>
    <cellStyle name="20% - 강조색3 77" xfId="9864" xr:uid="{00000000-0005-0000-0000-0000340A0000}"/>
    <cellStyle name="20% - 강조색3 77 2" xfId="10375" xr:uid="{00000000-0005-0000-0000-0000350A0000}"/>
    <cellStyle name="20% - 강조색3 77 3" xfId="10686" xr:uid="{00000000-0005-0000-0000-0000360A0000}"/>
    <cellStyle name="20% - 강조색3 77 4" xfId="10970" xr:uid="{00000000-0005-0000-0000-0000370A0000}"/>
    <cellStyle name="20% - 강조색3 77 5" xfId="11111" xr:uid="{00000000-0005-0000-0000-0000380A0000}"/>
    <cellStyle name="20% - 강조색3 78" xfId="9549" xr:uid="{00000000-0005-0000-0000-0000390A0000}"/>
    <cellStyle name="20% - 강조색3 78 2" xfId="10676" xr:uid="{00000000-0005-0000-0000-00003A0A0000}"/>
    <cellStyle name="20% - 강조색3 78 3" xfId="10435" xr:uid="{00000000-0005-0000-0000-00003B0A0000}"/>
    <cellStyle name="20% - 강조색3 78 4" xfId="2075" xr:uid="{00000000-0005-0000-0000-00003C0A0000}"/>
    <cellStyle name="20% - 강조색3 79" xfId="10583" xr:uid="{00000000-0005-0000-0000-00003D0A0000}"/>
    <cellStyle name="20% - 강조색3 79 2" xfId="10986" xr:uid="{00000000-0005-0000-0000-00003E0A0000}"/>
    <cellStyle name="20% - 강조색3 79 3" xfId="11264" xr:uid="{00000000-0005-0000-0000-00003F0A0000}"/>
    <cellStyle name="20% - 강조색3 8" xfId="132" xr:uid="{00000000-0005-0000-0000-0000400A0000}"/>
    <cellStyle name="20% - 강조색3 80" xfId="10944" xr:uid="{00000000-0005-0000-0000-0000410A0000}"/>
    <cellStyle name="20% - 강조색3 80 2" xfId="11276" xr:uid="{00000000-0005-0000-0000-0000420A0000}"/>
    <cellStyle name="20% - 강조색3 81" xfId="11131" xr:uid="{00000000-0005-0000-0000-0000430A0000}"/>
    <cellStyle name="20% - 강조색3 82" xfId="11297" xr:uid="{00000000-0005-0000-0000-0000440A0000}"/>
    <cellStyle name="20% - 강조색3 83" xfId="11430" xr:uid="{00000000-0005-0000-0000-0000450A0000}"/>
    <cellStyle name="20% - 강조색3 84" xfId="11345" xr:uid="{00000000-0005-0000-0000-0000460A0000}"/>
    <cellStyle name="20% - 강조색3 85" xfId="11388" xr:uid="{00000000-0005-0000-0000-0000470A0000}"/>
    <cellStyle name="20% - 강조색3 86" xfId="11441" xr:uid="{00000000-0005-0000-0000-0000480A0000}"/>
    <cellStyle name="20% - 강조색3 9" xfId="145" xr:uid="{00000000-0005-0000-0000-0000490A0000}"/>
    <cellStyle name="20% - 강조색4" xfId="32" builtinId="42" customBuiltin="1"/>
    <cellStyle name="20% - 강조색4 10" xfId="151" xr:uid="{00000000-0005-0000-0000-00004B0A0000}"/>
    <cellStyle name="20% - 강조색4 11" xfId="164" xr:uid="{00000000-0005-0000-0000-00004C0A0000}"/>
    <cellStyle name="20% - 강조색4 12" xfId="177" xr:uid="{00000000-0005-0000-0000-00004D0A0000}"/>
    <cellStyle name="20% - 강조색4 13" xfId="190" xr:uid="{00000000-0005-0000-0000-00004E0A0000}"/>
    <cellStyle name="20% - 강조색4 14" xfId="203" xr:uid="{00000000-0005-0000-0000-00004F0A0000}"/>
    <cellStyle name="20% - 강조색4 15" xfId="216" xr:uid="{00000000-0005-0000-0000-0000500A0000}"/>
    <cellStyle name="20% - 강조색4 16" xfId="229" xr:uid="{00000000-0005-0000-0000-0000510A0000}"/>
    <cellStyle name="20% - 강조색4 17" xfId="242" xr:uid="{00000000-0005-0000-0000-0000520A0000}"/>
    <cellStyle name="20% - 강조색4 18" xfId="255" xr:uid="{00000000-0005-0000-0000-0000530A0000}"/>
    <cellStyle name="20% - 강조색4 19" xfId="268" xr:uid="{00000000-0005-0000-0000-0000540A0000}"/>
    <cellStyle name="20% - 강조색4 2" xfId="51" xr:uid="{00000000-0005-0000-0000-0000550A0000}"/>
    <cellStyle name="20% - 강조색4 20" xfId="281" xr:uid="{00000000-0005-0000-0000-0000560A0000}"/>
    <cellStyle name="20% - 강조색4 21" xfId="294" xr:uid="{00000000-0005-0000-0000-0000570A0000}"/>
    <cellStyle name="20% - 강조색4 22" xfId="307" xr:uid="{00000000-0005-0000-0000-0000580A0000}"/>
    <cellStyle name="20% - 강조색4 23" xfId="320" xr:uid="{00000000-0005-0000-0000-0000590A0000}"/>
    <cellStyle name="20% - 강조색4 24" xfId="333" xr:uid="{00000000-0005-0000-0000-00005A0A0000}"/>
    <cellStyle name="20% - 강조색4 25" xfId="346" xr:uid="{00000000-0005-0000-0000-00005B0A0000}"/>
    <cellStyle name="20% - 강조색4 26" xfId="359" xr:uid="{00000000-0005-0000-0000-00005C0A0000}"/>
    <cellStyle name="20% - 강조색4 27" xfId="372" xr:uid="{00000000-0005-0000-0000-00005D0A0000}"/>
    <cellStyle name="20% - 강조색4 28" xfId="385" xr:uid="{00000000-0005-0000-0000-00005E0A0000}"/>
    <cellStyle name="20% - 강조색4 29" xfId="398" xr:uid="{00000000-0005-0000-0000-00005F0A0000}"/>
    <cellStyle name="20% - 강조색4 3" xfId="79" xr:uid="{00000000-0005-0000-0000-0000600A0000}"/>
    <cellStyle name="20% - 강조색4 30" xfId="411" xr:uid="{00000000-0005-0000-0000-0000610A0000}"/>
    <cellStyle name="20% - 강조색4 31" xfId="424" xr:uid="{00000000-0005-0000-0000-0000620A0000}"/>
    <cellStyle name="20% - 강조색4 32" xfId="437" xr:uid="{00000000-0005-0000-0000-0000630A0000}"/>
    <cellStyle name="20% - 강조색4 33" xfId="449" xr:uid="{00000000-0005-0000-0000-0000640A0000}"/>
    <cellStyle name="20% - 강조색4 34" xfId="461" xr:uid="{00000000-0005-0000-0000-0000650A0000}"/>
    <cellStyle name="20% - 강조색4 35" xfId="473" xr:uid="{00000000-0005-0000-0000-0000660A0000}"/>
    <cellStyle name="20% - 강조색4 36" xfId="485" xr:uid="{00000000-0005-0000-0000-0000670A0000}"/>
    <cellStyle name="20% - 강조색4 37" xfId="496" xr:uid="{00000000-0005-0000-0000-0000680A0000}"/>
    <cellStyle name="20% - 강조색4 38" xfId="507" xr:uid="{00000000-0005-0000-0000-0000690A0000}"/>
    <cellStyle name="20% - 강조색4 39" xfId="518" xr:uid="{00000000-0005-0000-0000-00006A0A0000}"/>
    <cellStyle name="20% - 강조색4 4" xfId="70" xr:uid="{00000000-0005-0000-0000-00006B0A0000}"/>
    <cellStyle name="20% - 강조색4 40" xfId="551" xr:uid="{00000000-0005-0000-0000-00006C0A0000}"/>
    <cellStyle name="20% - 강조색4 40 10" xfId="2761" xr:uid="{00000000-0005-0000-0000-00006D0A0000}"/>
    <cellStyle name="20% - 강조색4 40 11" xfId="3213" xr:uid="{00000000-0005-0000-0000-00006E0A0000}"/>
    <cellStyle name="20% - 강조색4 40 12" xfId="3998" xr:uid="{00000000-0005-0000-0000-00006F0A0000}"/>
    <cellStyle name="20% - 강조색4 40 13" xfId="3746" xr:uid="{00000000-0005-0000-0000-0000700A0000}"/>
    <cellStyle name="20% - 강조색4 40 14" xfId="2122" xr:uid="{00000000-0005-0000-0000-0000710A0000}"/>
    <cellStyle name="20% - 강조색4 40 15" xfId="4985" xr:uid="{00000000-0005-0000-0000-0000720A0000}"/>
    <cellStyle name="20% - 강조색4 40 16" xfId="5405" xr:uid="{00000000-0005-0000-0000-0000730A0000}"/>
    <cellStyle name="20% - 강조색4 40 17" xfId="5534" xr:uid="{00000000-0005-0000-0000-0000740A0000}"/>
    <cellStyle name="20% - 강조색4 40 18" xfId="5427" xr:uid="{00000000-0005-0000-0000-0000750A0000}"/>
    <cellStyle name="20% - 강조색4 40 19" xfId="5992" xr:uid="{00000000-0005-0000-0000-0000760A0000}"/>
    <cellStyle name="20% - 강조색4 40 2" xfId="1048" xr:uid="{00000000-0005-0000-0000-0000770A0000}"/>
    <cellStyle name="20% - 강조색4 40 20" xfId="6782" xr:uid="{00000000-0005-0000-0000-0000780A0000}"/>
    <cellStyle name="20% - 강조색4 40 21" xfId="6938" xr:uid="{00000000-0005-0000-0000-0000790A0000}"/>
    <cellStyle name="20% - 강조색4 40 22" xfId="7583" xr:uid="{00000000-0005-0000-0000-00007A0A0000}"/>
    <cellStyle name="20% - 강조색4 40 23" xfId="844" xr:uid="{00000000-0005-0000-0000-00007B0A0000}"/>
    <cellStyle name="20% - 강조색4 40 24" xfId="3777" xr:uid="{00000000-0005-0000-0000-00007C0A0000}"/>
    <cellStyle name="20% - 강조색4 40 25" xfId="8755" xr:uid="{00000000-0005-0000-0000-00007D0A0000}"/>
    <cellStyle name="20% - 강조색4 40 26" xfId="5963" xr:uid="{00000000-0005-0000-0000-00007E0A0000}"/>
    <cellStyle name="20% - 강조색4 40 27" xfId="2424" xr:uid="{00000000-0005-0000-0000-00007F0A0000}"/>
    <cellStyle name="20% - 강조색4 40 28" xfId="9905" xr:uid="{00000000-0005-0000-0000-0000800A0000}"/>
    <cellStyle name="20% - 강조색4 40 29" xfId="6929" xr:uid="{00000000-0005-0000-0000-0000810A0000}"/>
    <cellStyle name="20% - 강조색4 40 3" xfId="1139" xr:uid="{00000000-0005-0000-0000-0000820A0000}"/>
    <cellStyle name="20% - 강조색4 40 30" xfId="10407" xr:uid="{00000000-0005-0000-0000-0000830A0000}"/>
    <cellStyle name="20% - 강조색4 40 31" xfId="10945" xr:uid="{00000000-0005-0000-0000-0000840A0000}"/>
    <cellStyle name="20% - 강조색4 40 32" xfId="11203" xr:uid="{00000000-0005-0000-0000-0000850A0000}"/>
    <cellStyle name="20% - 강조색4 40 33" xfId="11320" xr:uid="{00000000-0005-0000-0000-0000860A0000}"/>
    <cellStyle name="20% - 강조색4 40 34" xfId="11305" xr:uid="{00000000-0005-0000-0000-0000870A0000}"/>
    <cellStyle name="20% - 강조색4 40 35" xfId="11385" xr:uid="{00000000-0005-0000-0000-0000880A0000}"/>
    <cellStyle name="20% - 강조색4 40 36" xfId="11344" xr:uid="{00000000-0005-0000-0000-0000890A0000}"/>
    <cellStyle name="20% - 강조색4 40 4" xfId="1230" xr:uid="{00000000-0005-0000-0000-00008A0A0000}"/>
    <cellStyle name="20% - 강조색4 40 5" xfId="1617" xr:uid="{00000000-0005-0000-0000-00008B0A0000}"/>
    <cellStyle name="20% - 강조색4 40 6" xfId="902" xr:uid="{00000000-0005-0000-0000-00008C0A0000}"/>
    <cellStyle name="20% - 강조색4 40 7" xfId="757" xr:uid="{00000000-0005-0000-0000-00008D0A0000}"/>
    <cellStyle name="20% - 강조색4 40 8" xfId="2559" xr:uid="{00000000-0005-0000-0000-00008E0A0000}"/>
    <cellStyle name="20% - 강조색4 40 9" xfId="2925" xr:uid="{00000000-0005-0000-0000-00008F0A0000}"/>
    <cellStyle name="20% - 강조색4 41" xfId="604" xr:uid="{00000000-0005-0000-0000-0000900A0000}"/>
    <cellStyle name="20% - 강조색4 41 10" xfId="3151" xr:uid="{00000000-0005-0000-0000-0000910A0000}"/>
    <cellStyle name="20% - 강조색4 41 11" xfId="3568" xr:uid="{00000000-0005-0000-0000-0000920A0000}"/>
    <cellStyle name="20% - 강조색4 41 12" xfId="3999" xr:uid="{00000000-0005-0000-0000-0000930A0000}"/>
    <cellStyle name="20% - 강조색4 41 13" xfId="4324" xr:uid="{00000000-0005-0000-0000-0000940A0000}"/>
    <cellStyle name="20% - 강조색4 41 14" xfId="4680" xr:uid="{00000000-0005-0000-0000-0000950A0000}"/>
    <cellStyle name="20% - 강조색4 41 15" xfId="4241" xr:uid="{00000000-0005-0000-0000-0000960A0000}"/>
    <cellStyle name="20% - 강조색4 41 16" xfId="4845" xr:uid="{00000000-0005-0000-0000-0000970A0000}"/>
    <cellStyle name="20% - 강조색4 41 17" xfId="5658" xr:uid="{00000000-0005-0000-0000-0000980A0000}"/>
    <cellStyle name="20% - 강조색4 41 18" xfId="5287" xr:uid="{00000000-0005-0000-0000-0000990A0000}"/>
    <cellStyle name="20% - 강조색4 41 19" xfId="6219" xr:uid="{00000000-0005-0000-0000-00009A0A0000}"/>
    <cellStyle name="20% - 강조색4 41 2" xfId="1101" xr:uid="{00000000-0005-0000-0000-00009B0A0000}"/>
    <cellStyle name="20% - 강조색4 41 20" xfId="7236" xr:uid="{00000000-0005-0000-0000-00009C0A0000}"/>
    <cellStyle name="20% - 강조색4 41 21" xfId="7177" xr:uid="{00000000-0005-0000-0000-00009D0A0000}"/>
    <cellStyle name="20% - 강조색4 41 22" xfId="7412" xr:uid="{00000000-0005-0000-0000-00009E0A0000}"/>
    <cellStyle name="20% - 강조색4 41 23" xfId="7950" xr:uid="{00000000-0005-0000-0000-00009F0A0000}"/>
    <cellStyle name="20% - 강조색4 41 24" xfId="7361" xr:uid="{00000000-0005-0000-0000-0000A00A0000}"/>
    <cellStyle name="20% - 강조색4 41 25" xfId="6334" xr:uid="{00000000-0005-0000-0000-0000A10A0000}"/>
    <cellStyle name="20% - 강조색4 41 26" xfId="9262" xr:uid="{00000000-0005-0000-0000-0000A20A0000}"/>
    <cellStyle name="20% - 강조색4 41 27" xfId="8220" xr:uid="{00000000-0005-0000-0000-0000A30A0000}"/>
    <cellStyle name="20% - 강조색4 41 28" xfId="9796" xr:uid="{00000000-0005-0000-0000-0000A40A0000}"/>
    <cellStyle name="20% - 강조색4 41 29" xfId="3641" xr:uid="{00000000-0005-0000-0000-0000A50A0000}"/>
    <cellStyle name="20% - 강조색4 41 3" xfId="1192" xr:uid="{00000000-0005-0000-0000-0000A60A0000}"/>
    <cellStyle name="20% - 강조색4 41 30" xfId="10472" xr:uid="{00000000-0005-0000-0000-0000A70A0000}"/>
    <cellStyle name="20% - 강조색4 41 31" xfId="9435" xr:uid="{00000000-0005-0000-0000-0000A80A0000}"/>
    <cellStyle name="20% - 강조색4 41 32" xfId="9777" xr:uid="{00000000-0005-0000-0000-0000A90A0000}"/>
    <cellStyle name="20% - 강조색4 41 4" xfId="1283" xr:uid="{00000000-0005-0000-0000-0000AA0A0000}"/>
    <cellStyle name="20% - 강조색4 41 5" xfId="1733" xr:uid="{00000000-0005-0000-0000-0000AB0A0000}"/>
    <cellStyle name="20% - 강조색4 41 6" xfId="864" xr:uid="{00000000-0005-0000-0000-0000AC0A0000}"/>
    <cellStyle name="20% - 강조색4 41 7" xfId="2165" xr:uid="{00000000-0005-0000-0000-0000AD0A0000}"/>
    <cellStyle name="20% - 강조색4 41 8" xfId="2513" xr:uid="{00000000-0005-0000-0000-0000AE0A0000}"/>
    <cellStyle name="20% - 강조색4 41 9" xfId="2909" xr:uid="{00000000-0005-0000-0000-0000AF0A0000}"/>
    <cellStyle name="20% - 강조색4 42" xfId="598" xr:uid="{00000000-0005-0000-0000-0000B00A0000}"/>
    <cellStyle name="20% - 강조색4 42 10" xfId="2444" xr:uid="{00000000-0005-0000-0000-0000B10A0000}"/>
    <cellStyle name="20% - 강조색4 42 11" xfId="3560" xr:uid="{00000000-0005-0000-0000-0000B20A0000}"/>
    <cellStyle name="20% - 강조색4 42 12" xfId="3919" xr:uid="{00000000-0005-0000-0000-0000B30A0000}"/>
    <cellStyle name="20% - 강조색4 42 13" xfId="4322" xr:uid="{00000000-0005-0000-0000-0000B40A0000}"/>
    <cellStyle name="20% - 강조색4 42 14" xfId="4050" xr:uid="{00000000-0005-0000-0000-0000B50A0000}"/>
    <cellStyle name="20% - 강조색4 42 15" xfId="5340" xr:uid="{00000000-0005-0000-0000-0000B60A0000}"/>
    <cellStyle name="20% - 강조색4 42 16" xfId="5786" xr:uid="{00000000-0005-0000-0000-0000B70A0000}"/>
    <cellStyle name="20% - 강조색4 42 17" xfId="5865" xr:uid="{00000000-0005-0000-0000-0000B80A0000}"/>
    <cellStyle name="20% - 강조색4 42 18" xfId="5923" xr:uid="{00000000-0005-0000-0000-0000B90A0000}"/>
    <cellStyle name="20% - 강조색4 42 19" xfId="6076" xr:uid="{00000000-0005-0000-0000-0000BA0A0000}"/>
    <cellStyle name="20% - 강조색4 42 2" xfId="1095" xr:uid="{00000000-0005-0000-0000-0000BB0A0000}"/>
    <cellStyle name="20% - 강조색4 42 20" xfId="7139" xr:uid="{00000000-0005-0000-0000-0000BC0A0000}"/>
    <cellStyle name="20% - 강조색4 42 21" xfId="7271" xr:uid="{00000000-0005-0000-0000-0000BD0A0000}"/>
    <cellStyle name="20% - 강조색4 42 22" xfId="7481" xr:uid="{00000000-0005-0000-0000-0000BE0A0000}"/>
    <cellStyle name="20% - 강조색4 42 23" xfId="6543" xr:uid="{00000000-0005-0000-0000-0000BF0A0000}"/>
    <cellStyle name="20% - 강조색4 42 24" xfId="8327" xr:uid="{00000000-0005-0000-0000-0000C00A0000}"/>
    <cellStyle name="20% - 강조색4 42 25" xfId="8898" xr:uid="{00000000-0005-0000-0000-0000C10A0000}"/>
    <cellStyle name="20% - 강조색4 42 26" xfId="9203" xr:uid="{00000000-0005-0000-0000-0000C20A0000}"/>
    <cellStyle name="20% - 강조색4 42 27" xfId="9310" xr:uid="{00000000-0005-0000-0000-0000C30A0000}"/>
    <cellStyle name="20% - 강조색4 42 28" xfId="3694" xr:uid="{00000000-0005-0000-0000-0000C40A0000}"/>
    <cellStyle name="20% - 강조색4 42 29" xfId="8432" xr:uid="{00000000-0005-0000-0000-0000C50A0000}"/>
    <cellStyle name="20% - 강조색4 42 3" xfId="1186" xr:uid="{00000000-0005-0000-0000-0000C60A0000}"/>
    <cellStyle name="20% - 강조색4 42 30" xfId="10580" xr:uid="{00000000-0005-0000-0000-0000C70A0000}"/>
    <cellStyle name="20% - 강조색4 42 31" xfId="3109" xr:uid="{00000000-0005-0000-0000-0000C80A0000}"/>
    <cellStyle name="20% - 강조색4 42 32" xfId="11047" xr:uid="{00000000-0005-0000-0000-0000C90A0000}"/>
    <cellStyle name="20% - 강조색4 42 4" xfId="1277" xr:uid="{00000000-0005-0000-0000-0000CA0A0000}"/>
    <cellStyle name="20% - 강조색4 42 5" xfId="1636" xr:uid="{00000000-0005-0000-0000-0000CB0A0000}"/>
    <cellStyle name="20% - 강조색4 42 6" xfId="2006" xr:uid="{00000000-0005-0000-0000-0000CC0A0000}"/>
    <cellStyle name="20% - 강조색4 42 7" xfId="2244" xr:uid="{00000000-0005-0000-0000-0000CD0A0000}"/>
    <cellStyle name="20% - 강조색4 42 8" xfId="2386" xr:uid="{00000000-0005-0000-0000-0000CE0A0000}"/>
    <cellStyle name="20% - 강조색4 42 9" xfId="1018" xr:uid="{00000000-0005-0000-0000-0000CF0A0000}"/>
    <cellStyle name="20% - 강조색4 43" xfId="561" xr:uid="{00000000-0005-0000-0000-0000D00A0000}"/>
    <cellStyle name="20% - 강조색4 43 10" xfId="3315" xr:uid="{00000000-0005-0000-0000-0000D10A0000}"/>
    <cellStyle name="20% - 강조색4 43 11" xfId="2164" xr:uid="{00000000-0005-0000-0000-0000D20A0000}"/>
    <cellStyle name="20% - 강조색4 43 12" xfId="1954" xr:uid="{00000000-0005-0000-0000-0000D30A0000}"/>
    <cellStyle name="20% - 강조색4 43 13" xfId="4253" xr:uid="{00000000-0005-0000-0000-0000D40A0000}"/>
    <cellStyle name="20% - 강조색4 43 14" xfId="4638" xr:uid="{00000000-0005-0000-0000-0000D50A0000}"/>
    <cellStyle name="20% - 강조색4 43 15" xfId="5309" xr:uid="{00000000-0005-0000-0000-0000D60A0000}"/>
    <cellStyle name="20% - 강조색4 43 16" xfId="4769" xr:uid="{00000000-0005-0000-0000-0000D70A0000}"/>
    <cellStyle name="20% - 강조색4 43 17" xfId="5667" xr:uid="{00000000-0005-0000-0000-0000D80A0000}"/>
    <cellStyle name="20% - 강조색4 43 18" xfId="3708" xr:uid="{00000000-0005-0000-0000-0000D90A0000}"/>
    <cellStyle name="20% - 강조색4 43 19" xfId="3070" xr:uid="{00000000-0005-0000-0000-0000DA0A0000}"/>
    <cellStyle name="20% - 강조색4 43 2" xfId="1058" xr:uid="{00000000-0005-0000-0000-0000DB0A0000}"/>
    <cellStyle name="20% - 강조색4 43 20" xfId="7008" xr:uid="{00000000-0005-0000-0000-0000DC0A0000}"/>
    <cellStyle name="20% - 강조색4 43 21" xfId="6374" xr:uid="{00000000-0005-0000-0000-0000DD0A0000}"/>
    <cellStyle name="20% - 강조색4 43 22" xfId="7690" xr:uid="{00000000-0005-0000-0000-0000DE0A0000}"/>
    <cellStyle name="20% - 강조색4 43 23" xfId="8180" xr:uid="{00000000-0005-0000-0000-0000DF0A0000}"/>
    <cellStyle name="20% - 강조색4 43 24" xfId="6133" xr:uid="{00000000-0005-0000-0000-0000E00A0000}"/>
    <cellStyle name="20% - 강조색4 43 25" xfId="8901" xr:uid="{00000000-0005-0000-0000-0000E10A0000}"/>
    <cellStyle name="20% - 강조색4 43 26" xfId="3605" xr:uid="{00000000-0005-0000-0000-0000E20A0000}"/>
    <cellStyle name="20% - 강조색4 43 27" xfId="9592" xr:uid="{00000000-0005-0000-0000-0000E30A0000}"/>
    <cellStyle name="20% - 강조색4 43 28" xfId="9941" xr:uid="{00000000-0005-0000-0000-0000E40A0000}"/>
    <cellStyle name="20% - 강조색4 43 29" xfId="6041" xr:uid="{00000000-0005-0000-0000-0000E50A0000}"/>
    <cellStyle name="20% - 강조색4 43 3" xfId="1149" xr:uid="{00000000-0005-0000-0000-0000E60A0000}"/>
    <cellStyle name="20% - 강조색4 43 30" xfId="9855" xr:uid="{00000000-0005-0000-0000-0000E70A0000}"/>
    <cellStyle name="20% - 강조색4 43 31" xfId="10170" xr:uid="{00000000-0005-0000-0000-0000E80A0000}"/>
    <cellStyle name="20% - 강조색4 43 32" xfId="9124" xr:uid="{00000000-0005-0000-0000-0000E90A0000}"/>
    <cellStyle name="20% - 강조색4 43 4" xfId="1240" xr:uid="{00000000-0005-0000-0000-0000EA0A0000}"/>
    <cellStyle name="20% - 강조색4 43 5" xfId="1696" xr:uid="{00000000-0005-0000-0000-0000EB0A0000}"/>
    <cellStyle name="20% - 강조색4 43 6" xfId="1988" xr:uid="{00000000-0005-0000-0000-0000EC0A0000}"/>
    <cellStyle name="20% - 강조색4 43 7" xfId="2303" xr:uid="{00000000-0005-0000-0000-0000ED0A0000}"/>
    <cellStyle name="20% - 강조색4 43 8" xfId="2512" xr:uid="{00000000-0005-0000-0000-0000EE0A0000}"/>
    <cellStyle name="20% - 강조색4 43 9" xfId="1482" xr:uid="{00000000-0005-0000-0000-0000EF0A0000}"/>
    <cellStyle name="20% - 강조색4 44" xfId="582" xr:uid="{00000000-0005-0000-0000-0000F00A0000}"/>
    <cellStyle name="20% - 강조색4 44 10" xfId="3281" xr:uid="{00000000-0005-0000-0000-0000F10A0000}"/>
    <cellStyle name="20% - 강조색4 44 11" xfId="3619" xr:uid="{00000000-0005-0000-0000-0000F20A0000}"/>
    <cellStyle name="20% - 강조색4 44 12" xfId="3813" xr:uid="{00000000-0005-0000-0000-0000F30A0000}"/>
    <cellStyle name="20% - 강조색4 44 13" xfId="4307" xr:uid="{00000000-0005-0000-0000-0000F40A0000}"/>
    <cellStyle name="20% - 강조색4 44 14" xfId="4699" xr:uid="{00000000-0005-0000-0000-0000F50A0000}"/>
    <cellStyle name="20% - 강조색4 44 15" xfId="5163" xr:uid="{00000000-0005-0000-0000-0000F60A0000}"/>
    <cellStyle name="20% - 강조색4 44 16" xfId="4216" xr:uid="{00000000-0005-0000-0000-0000F70A0000}"/>
    <cellStyle name="20% - 강조색4 44 17" xfId="4208" xr:uid="{00000000-0005-0000-0000-0000F80A0000}"/>
    <cellStyle name="20% - 강조색4 44 18" xfId="5532" xr:uid="{00000000-0005-0000-0000-0000F90A0000}"/>
    <cellStyle name="20% - 강조색4 44 19" xfId="6318" xr:uid="{00000000-0005-0000-0000-0000FA0A0000}"/>
    <cellStyle name="20% - 강조색4 44 2" xfId="1079" xr:uid="{00000000-0005-0000-0000-0000FB0A0000}"/>
    <cellStyle name="20% - 강조색4 44 20" xfId="6419" xr:uid="{00000000-0005-0000-0000-0000FC0A0000}"/>
    <cellStyle name="20% - 강조색4 44 21" xfId="3586" xr:uid="{00000000-0005-0000-0000-0000FD0A0000}"/>
    <cellStyle name="20% - 강조색4 44 22" xfId="6532" xr:uid="{00000000-0005-0000-0000-0000FE0A0000}"/>
    <cellStyle name="20% - 강조색4 44 23" xfId="8186" xr:uid="{00000000-0005-0000-0000-0000FF0A0000}"/>
    <cellStyle name="20% - 강조색4 44 24" xfId="2181" xr:uid="{00000000-0005-0000-0000-0000000B0000}"/>
    <cellStyle name="20% - 강조색4 44 25" xfId="3359" xr:uid="{00000000-0005-0000-0000-0000010B0000}"/>
    <cellStyle name="20% - 강조색4 44 26" xfId="2718" xr:uid="{00000000-0005-0000-0000-0000020B0000}"/>
    <cellStyle name="20% - 강조색4 44 27" xfId="9571" xr:uid="{00000000-0005-0000-0000-0000030B0000}"/>
    <cellStyle name="20% - 강조색4 44 28" xfId="10011" xr:uid="{00000000-0005-0000-0000-0000040B0000}"/>
    <cellStyle name="20% - 강조색4 44 29" xfId="10254" xr:uid="{00000000-0005-0000-0000-0000050B0000}"/>
    <cellStyle name="20% - 강조색4 44 3" xfId="1170" xr:uid="{00000000-0005-0000-0000-0000060B0000}"/>
    <cellStyle name="20% - 강조색4 44 30" xfId="10582" xr:uid="{00000000-0005-0000-0000-0000070B0000}"/>
    <cellStyle name="20% - 강조색4 44 31" xfId="1387" xr:uid="{00000000-0005-0000-0000-0000080B0000}"/>
    <cellStyle name="20% - 강조색4 44 32" xfId="10811" xr:uid="{00000000-0005-0000-0000-0000090B0000}"/>
    <cellStyle name="20% - 강조색4 44 4" xfId="1261" xr:uid="{00000000-0005-0000-0000-00000A0B0000}"/>
    <cellStyle name="20% - 강조색4 44 5" xfId="1714" xr:uid="{00000000-0005-0000-0000-00000B0B0000}"/>
    <cellStyle name="20% - 강조색4 44 6" xfId="1015" xr:uid="{00000000-0005-0000-0000-00000C0B0000}"/>
    <cellStyle name="20% - 강조색4 44 7" xfId="982" xr:uid="{00000000-0005-0000-0000-00000D0B0000}"/>
    <cellStyle name="20% - 강조색4 44 8" xfId="2594" xr:uid="{00000000-0005-0000-0000-00000E0B0000}"/>
    <cellStyle name="20% - 강조색4 44 9" xfId="2968" xr:uid="{00000000-0005-0000-0000-00000F0B0000}"/>
    <cellStyle name="20% - 강조색4 45" xfId="571" xr:uid="{00000000-0005-0000-0000-0000100B0000}"/>
    <cellStyle name="20% - 강조색4 45 10" xfId="960" xr:uid="{00000000-0005-0000-0000-0000110B0000}"/>
    <cellStyle name="20% - 강조색4 45 11" xfId="3538" xr:uid="{00000000-0005-0000-0000-0000120B0000}"/>
    <cellStyle name="20% - 강조색4 45 12" xfId="2510" xr:uid="{00000000-0005-0000-0000-0000130B0000}"/>
    <cellStyle name="20% - 강조색4 45 13" xfId="2079" xr:uid="{00000000-0005-0000-0000-0000140B0000}"/>
    <cellStyle name="20% - 강조색4 45 14" xfId="4441" xr:uid="{00000000-0005-0000-0000-0000150B0000}"/>
    <cellStyle name="20% - 강조색4 45 15" xfId="3242" xr:uid="{00000000-0005-0000-0000-0000160B0000}"/>
    <cellStyle name="20% - 강조색4 45 16" xfId="5609" xr:uid="{00000000-0005-0000-0000-0000170B0000}"/>
    <cellStyle name="20% - 강조색4 45 17" xfId="4457" xr:uid="{00000000-0005-0000-0000-0000180B0000}"/>
    <cellStyle name="20% - 강조색4 45 18" xfId="3800" xr:uid="{00000000-0005-0000-0000-0000190B0000}"/>
    <cellStyle name="20% - 강조색4 45 19" xfId="1849" xr:uid="{00000000-0005-0000-0000-00001A0B0000}"/>
    <cellStyle name="20% - 강조색4 45 2" xfId="1068" xr:uid="{00000000-0005-0000-0000-00001B0B0000}"/>
    <cellStyle name="20% - 강조색4 45 20" xfId="7105" xr:uid="{00000000-0005-0000-0000-00001C0B0000}"/>
    <cellStyle name="20% - 강조색4 45 21" xfId="1537" xr:uid="{00000000-0005-0000-0000-00001D0B0000}"/>
    <cellStyle name="20% - 강조색4 45 22" xfId="758" xr:uid="{00000000-0005-0000-0000-00001E0B0000}"/>
    <cellStyle name="20% - 강조색4 45 23" xfId="7975" xr:uid="{00000000-0005-0000-0000-00001F0B0000}"/>
    <cellStyle name="20% - 강조색4 45 24" xfId="6087" xr:uid="{00000000-0005-0000-0000-0000200B0000}"/>
    <cellStyle name="20% - 강조색4 45 25" xfId="4204" xr:uid="{00000000-0005-0000-0000-0000210B0000}"/>
    <cellStyle name="20% - 강조색4 45 26" xfId="9078" xr:uid="{00000000-0005-0000-0000-0000220B0000}"/>
    <cellStyle name="20% - 강조색4 45 27" xfId="8751" xr:uid="{00000000-0005-0000-0000-0000230B0000}"/>
    <cellStyle name="20% - 강조색4 45 28" xfId="3415" xr:uid="{00000000-0005-0000-0000-0000240B0000}"/>
    <cellStyle name="20% - 강조색4 45 29" xfId="6791" xr:uid="{00000000-0005-0000-0000-0000250B0000}"/>
    <cellStyle name="20% - 강조색4 45 3" xfId="1159" xr:uid="{00000000-0005-0000-0000-0000260B0000}"/>
    <cellStyle name="20% - 강조색4 45 30" xfId="7529" xr:uid="{00000000-0005-0000-0000-0000270B0000}"/>
    <cellStyle name="20% - 강조색4 45 31" xfId="9643" xr:uid="{00000000-0005-0000-0000-0000280B0000}"/>
    <cellStyle name="20% - 강조색4 45 32" xfId="6903" xr:uid="{00000000-0005-0000-0000-0000290B0000}"/>
    <cellStyle name="20% - 강조색4 45 4" xfId="1250" xr:uid="{00000000-0005-0000-0000-00002A0B0000}"/>
    <cellStyle name="20% - 강조색4 45 5" xfId="1735" xr:uid="{00000000-0005-0000-0000-00002B0B0000}"/>
    <cellStyle name="20% - 강조색4 45 6" xfId="1591" xr:uid="{00000000-0005-0000-0000-00002C0B0000}"/>
    <cellStyle name="20% - 강조색4 45 7" xfId="985" xr:uid="{00000000-0005-0000-0000-00002D0B0000}"/>
    <cellStyle name="20% - 강조색4 45 8" xfId="2630" xr:uid="{00000000-0005-0000-0000-00002E0B0000}"/>
    <cellStyle name="20% - 강조색4 45 9" xfId="2905" xr:uid="{00000000-0005-0000-0000-00002F0B0000}"/>
    <cellStyle name="20% - 강조색4 46" xfId="603" xr:uid="{00000000-0005-0000-0000-0000300B0000}"/>
    <cellStyle name="20% - 강조색4 46 10" xfId="2797" xr:uid="{00000000-0005-0000-0000-0000310B0000}"/>
    <cellStyle name="20% - 강조색4 46 11" xfId="3650" xr:uid="{00000000-0005-0000-0000-0000320B0000}"/>
    <cellStyle name="20% - 강조색4 46 12" xfId="1922" xr:uid="{00000000-0005-0000-0000-0000330B0000}"/>
    <cellStyle name="20% - 강조색4 46 13" xfId="4263" xr:uid="{00000000-0005-0000-0000-0000340B0000}"/>
    <cellStyle name="20% - 강조색4 46 14" xfId="4566" xr:uid="{00000000-0005-0000-0000-0000350B0000}"/>
    <cellStyle name="20% - 강조색4 46 15" xfId="3091" xr:uid="{00000000-0005-0000-0000-0000360B0000}"/>
    <cellStyle name="20% - 강조색4 46 16" xfId="1374" xr:uid="{00000000-0005-0000-0000-0000370B0000}"/>
    <cellStyle name="20% - 강조색4 46 17" xfId="5687" xr:uid="{00000000-0005-0000-0000-0000380B0000}"/>
    <cellStyle name="20% - 강조색4 46 18" xfId="5792" xr:uid="{00000000-0005-0000-0000-0000390B0000}"/>
    <cellStyle name="20% - 강조색4 46 19" xfId="3417" xr:uid="{00000000-0005-0000-0000-00003A0B0000}"/>
    <cellStyle name="20% - 강조색4 46 2" xfId="1100" xr:uid="{00000000-0005-0000-0000-00003B0B0000}"/>
    <cellStyle name="20% - 강조색4 46 20" xfId="6863" xr:uid="{00000000-0005-0000-0000-00003C0B0000}"/>
    <cellStyle name="20% - 강조색4 46 21" xfId="6792" xr:uid="{00000000-0005-0000-0000-00003D0B0000}"/>
    <cellStyle name="20% - 강조색4 46 22" xfId="7809" xr:uid="{00000000-0005-0000-0000-00003E0B0000}"/>
    <cellStyle name="20% - 강조색4 46 23" xfId="8121" xr:uid="{00000000-0005-0000-0000-00003F0B0000}"/>
    <cellStyle name="20% - 강조색4 46 24" xfId="6292" xr:uid="{00000000-0005-0000-0000-0000400B0000}"/>
    <cellStyle name="20% - 강조색4 46 25" xfId="3902" xr:uid="{00000000-0005-0000-0000-0000410B0000}"/>
    <cellStyle name="20% - 강조색4 46 26" xfId="9149" xr:uid="{00000000-0005-0000-0000-0000420B0000}"/>
    <cellStyle name="20% - 강조색4 46 27" xfId="8325" xr:uid="{00000000-0005-0000-0000-0000430B0000}"/>
    <cellStyle name="20% - 강조색4 46 28" xfId="9993" xr:uid="{00000000-0005-0000-0000-0000440B0000}"/>
    <cellStyle name="20% - 강조색4 46 29" xfId="3755" xr:uid="{00000000-0005-0000-0000-0000450B0000}"/>
    <cellStyle name="20% - 강조색4 46 3" xfId="1191" xr:uid="{00000000-0005-0000-0000-0000460B0000}"/>
    <cellStyle name="20% - 강조색4 46 30" xfId="10482" xr:uid="{00000000-0005-0000-0000-0000470B0000}"/>
    <cellStyle name="20% - 강조색4 46 31" xfId="10891" xr:uid="{00000000-0005-0000-0000-0000480B0000}"/>
    <cellStyle name="20% - 강조색4 46 32" xfId="2493" xr:uid="{00000000-0005-0000-0000-0000490B0000}"/>
    <cellStyle name="20% - 강조색4 46 4" xfId="1282" xr:uid="{00000000-0005-0000-0000-00004A0B0000}"/>
    <cellStyle name="20% - 강조색4 46 5" xfId="1737" xr:uid="{00000000-0005-0000-0000-00004B0B0000}"/>
    <cellStyle name="20% - 강조색4 46 6" xfId="1512" xr:uid="{00000000-0005-0000-0000-00004C0B0000}"/>
    <cellStyle name="20% - 강조색4 46 7" xfId="2182" xr:uid="{00000000-0005-0000-0000-00004D0B0000}"/>
    <cellStyle name="20% - 강조색4 46 8" xfId="2579" xr:uid="{00000000-0005-0000-0000-00004E0B0000}"/>
    <cellStyle name="20% - 강조색4 46 9" xfId="2931" xr:uid="{00000000-0005-0000-0000-00004F0B0000}"/>
    <cellStyle name="20% - 강조색4 47" xfId="645" xr:uid="{00000000-0005-0000-0000-0000500B0000}"/>
    <cellStyle name="20% - 강조색4 47 10" xfId="4143" xr:uid="{00000000-0005-0000-0000-0000510B0000}"/>
    <cellStyle name="20% - 강조색4 47 11" xfId="3437" xr:uid="{00000000-0005-0000-0000-0000520B0000}"/>
    <cellStyle name="20% - 강조색4 47 12" xfId="4785" xr:uid="{00000000-0005-0000-0000-0000530B0000}"/>
    <cellStyle name="20% - 강조색4 47 13" xfId="5635" xr:uid="{00000000-0005-0000-0000-0000540B0000}"/>
    <cellStyle name="20% - 강조색4 47 14" xfId="5618" xr:uid="{00000000-0005-0000-0000-0000550B0000}"/>
    <cellStyle name="20% - 강조색4 47 15" xfId="5739" xr:uid="{00000000-0005-0000-0000-0000560B0000}"/>
    <cellStyle name="20% - 강조색4 47 16" xfId="6192" xr:uid="{00000000-0005-0000-0000-0000570B0000}"/>
    <cellStyle name="20% - 강조색4 47 17" xfId="6889" xr:uid="{00000000-0005-0000-0000-0000580B0000}"/>
    <cellStyle name="20% - 강조색4 47 18" xfId="4923" xr:uid="{00000000-0005-0000-0000-0000590B0000}"/>
    <cellStyle name="20% - 강조색4 47 19" xfId="7374" xr:uid="{00000000-0005-0000-0000-00005A0B0000}"/>
    <cellStyle name="20% - 강조색4 47 2" xfId="1712" xr:uid="{00000000-0005-0000-0000-00005B0B0000}"/>
    <cellStyle name="20% - 강조색4 47 20" xfId="8146" xr:uid="{00000000-0005-0000-0000-00005C0B0000}"/>
    <cellStyle name="20% - 강조색4 47 21" xfId="8417" xr:uid="{00000000-0005-0000-0000-00005D0B0000}"/>
    <cellStyle name="20% - 강조색4 47 22" xfId="7868" xr:uid="{00000000-0005-0000-0000-00005E0B0000}"/>
    <cellStyle name="20% - 강조색4 47 23" xfId="9206" xr:uid="{00000000-0005-0000-0000-00005F0B0000}"/>
    <cellStyle name="20% - 강조색4 47 24" xfId="9385" xr:uid="{00000000-0005-0000-0000-0000600B0000}"/>
    <cellStyle name="20% - 강조색4 47 25" xfId="9753" xr:uid="{00000000-0005-0000-0000-0000610B0000}"/>
    <cellStyle name="20% - 강조색4 47 26" xfId="2144" xr:uid="{00000000-0005-0000-0000-0000620B0000}"/>
    <cellStyle name="20% - 강조색4 47 27" xfId="10463" xr:uid="{00000000-0005-0000-0000-0000630B0000}"/>
    <cellStyle name="20% - 강조색4 47 28" xfId="10860" xr:uid="{00000000-0005-0000-0000-0000640B0000}"/>
    <cellStyle name="20% - 강조색4 47 29" xfId="3771" xr:uid="{00000000-0005-0000-0000-0000650B0000}"/>
    <cellStyle name="20% - 강조색4 47 3" xfId="1530" xr:uid="{00000000-0005-0000-0000-0000660B0000}"/>
    <cellStyle name="20% - 강조색4 47 30" xfId="11333" xr:uid="{00000000-0005-0000-0000-0000670B0000}"/>
    <cellStyle name="20% - 강조색4 47 31" xfId="11417" xr:uid="{00000000-0005-0000-0000-0000680B0000}"/>
    <cellStyle name="20% - 강조색4 47 32" xfId="11406" xr:uid="{00000000-0005-0000-0000-0000690B0000}"/>
    <cellStyle name="20% - 강조색4 47 33" xfId="11366" xr:uid="{00000000-0005-0000-0000-00006A0B0000}"/>
    <cellStyle name="20% - 강조색4 47 4" xfId="2257" xr:uid="{00000000-0005-0000-0000-00006B0B0000}"/>
    <cellStyle name="20% - 강조색4 47 5" xfId="2600" xr:uid="{00000000-0005-0000-0000-00006C0B0000}"/>
    <cellStyle name="20% - 강조색4 47 6" xfId="2808" xr:uid="{00000000-0005-0000-0000-00006D0B0000}"/>
    <cellStyle name="20% - 강조색4 47 7" xfId="3084" xr:uid="{00000000-0005-0000-0000-00006E0B0000}"/>
    <cellStyle name="20% - 강조색4 47 8" xfId="3530" xr:uid="{00000000-0005-0000-0000-00006F0B0000}"/>
    <cellStyle name="20% - 강조색4 47 9" xfId="1889" xr:uid="{00000000-0005-0000-0000-0000700B0000}"/>
    <cellStyle name="20% - 강조색4 48" xfId="711" xr:uid="{00000000-0005-0000-0000-0000710B0000}"/>
    <cellStyle name="20% - 강조색4 48 10" xfId="4229" xr:uid="{00000000-0005-0000-0000-0000720B0000}"/>
    <cellStyle name="20% - 강조색4 48 11" xfId="4421" xr:uid="{00000000-0005-0000-0000-0000730B0000}"/>
    <cellStyle name="20% - 강조색4 48 12" xfId="1827" xr:uid="{00000000-0005-0000-0000-0000740B0000}"/>
    <cellStyle name="20% - 강조색4 48 13" xfId="542" xr:uid="{00000000-0005-0000-0000-0000750B0000}"/>
    <cellStyle name="20% - 강조색4 48 14" xfId="4814" xr:uid="{00000000-0005-0000-0000-0000760B0000}"/>
    <cellStyle name="20% - 강조색4 48 15" xfId="5627" xr:uid="{00000000-0005-0000-0000-0000770B0000}"/>
    <cellStyle name="20% - 강조색4 48 16" xfId="6499" xr:uid="{00000000-0005-0000-0000-0000780B0000}"/>
    <cellStyle name="20% - 강조색4 48 17" xfId="748" xr:uid="{00000000-0005-0000-0000-0000790B0000}"/>
    <cellStyle name="20% - 강조색4 48 18" xfId="6945" xr:uid="{00000000-0005-0000-0000-00007A0B0000}"/>
    <cellStyle name="20% - 강조색4 48 19" xfId="2277" xr:uid="{00000000-0005-0000-0000-00007B0B0000}"/>
    <cellStyle name="20% - 강조색4 48 2" xfId="1673" xr:uid="{00000000-0005-0000-0000-00007C0B0000}"/>
    <cellStyle name="20% - 강조색4 48 20" xfId="3124" xr:uid="{00000000-0005-0000-0000-00007D0B0000}"/>
    <cellStyle name="20% - 강조색4 48 21" xfId="2822" xr:uid="{00000000-0005-0000-0000-00007E0B0000}"/>
    <cellStyle name="20% - 강조색4 48 22" xfId="5964" xr:uid="{00000000-0005-0000-0000-00007F0B0000}"/>
    <cellStyle name="20% - 강조색4 48 23" xfId="4134" xr:uid="{00000000-0005-0000-0000-0000800B0000}"/>
    <cellStyle name="20% - 강조색4 48 24" xfId="9165" xr:uid="{00000000-0005-0000-0000-0000810B0000}"/>
    <cellStyle name="20% - 강조색4 48 25" xfId="3698" xr:uid="{00000000-0005-0000-0000-0000820B0000}"/>
    <cellStyle name="20% - 강조색4 48 26" xfId="6828" xr:uid="{00000000-0005-0000-0000-0000830B0000}"/>
    <cellStyle name="20% - 강조색4 48 27" xfId="9191" xr:uid="{00000000-0005-0000-0000-0000840B0000}"/>
    <cellStyle name="20% - 강조색4 48 28" xfId="7591" xr:uid="{00000000-0005-0000-0000-0000850B0000}"/>
    <cellStyle name="20% - 강조색4 48 29" xfId="7373" xr:uid="{00000000-0005-0000-0000-0000860B0000}"/>
    <cellStyle name="20% - 강조색4 48 3" xfId="1346" xr:uid="{00000000-0005-0000-0000-0000870B0000}"/>
    <cellStyle name="20% - 강조색4 48 4" xfId="1899" xr:uid="{00000000-0005-0000-0000-0000880B0000}"/>
    <cellStyle name="20% - 강조색4 48 5" xfId="2497" xr:uid="{00000000-0005-0000-0000-0000890B0000}"/>
    <cellStyle name="20% - 강조색4 48 6" xfId="2877" xr:uid="{00000000-0005-0000-0000-00008A0B0000}"/>
    <cellStyle name="20% - 강조색4 48 7" xfId="3143" xr:uid="{00000000-0005-0000-0000-00008B0B0000}"/>
    <cellStyle name="20% - 강조색4 48 8" xfId="1853" xr:uid="{00000000-0005-0000-0000-00008C0B0000}"/>
    <cellStyle name="20% - 강조색4 48 9" xfId="2376" xr:uid="{00000000-0005-0000-0000-00008D0B0000}"/>
    <cellStyle name="20% - 강조색4 49" xfId="704" xr:uid="{00000000-0005-0000-0000-00008E0B0000}"/>
    <cellStyle name="20% - 강조색4 49 10" xfId="4350" xr:uid="{00000000-0005-0000-0000-00008F0B0000}"/>
    <cellStyle name="20% - 강조색4 49 11" xfId="4529" xr:uid="{00000000-0005-0000-0000-0000900B0000}"/>
    <cellStyle name="20% - 강조색4 49 12" xfId="5212" xr:uid="{00000000-0005-0000-0000-0000910B0000}"/>
    <cellStyle name="20% - 강조색4 49 13" xfId="1353" xr:uid="{00000000-0005-0000-0000-0000920B0000}"/>
    <cellStyle name="20% - 강조색4 49 14" xfId="5263" xr:uid="{00000000-0005-0000-0000-0000930B0000}"/>
    <cellStyle name="20% - 강조색4 49 15" xfId="5217" xr:uid="{00000000-0005-0000-0000-0000940B0000}"/>
    <cellStyle name="20% - 강조색4 49 16" xfId="6457" xr:uid="{00000000-0005-0000-0000-0000950B0000}"/>
    <cellStyle name="20% - 강조색4 49 17" xfId="7245" xr:uid="{00000000-0005-0000-0000-0000960B0000}"/>
    <cellStyle name="20% - 강조색4 49 18" xfId="6113" xr:uid="{00000000-0005-0000-0000-0000970B0000}"/>
    <cellStyle name="20% - 강조색4 49 19" xfId="7499" xr:uid="{00000000-0005-0000-0000-0000980B0000}"/>
    <cellStyle name="20% - 강조색4 49 2" xfId="1691" xr:uid="{00000000-0005-0000-0000-0000990B0000}"/>
    <cellStyle name="20% - 강조색4 49 20" xfId="6058" xr:uid="{00000000-0005-0000-0000-00009A0B0000}"/>
    <cellStyle name="20% - 강조색4 49 21" xfId="8518" xr:uid="{00000000-0005-0000-0000-00009B0B0000}"/>
    <cellStyle name="20% - 강조색4 49 22" xfId="8864" xr:uid="{00000000-0005-0000-0000-00009C0B0000}"/>
    <cellStyle name="20% - 강조색4 49 23" xfId="9199" xr:uid="{00000000-0005-0000-0000-00009D0B0000}"/>
    <cellStyle name="20% - 강조색4 49 24" xfId="2185" xr:uid="{00000000-0005-0000-0000-00009E0B0000}"/>
    <cellStyle name="20% - 강조색4 49 25" xfId="10020" xr:uid="{00000000-0005-0000-0000-00009F0B0000}"/>
    <cellStyle name="20% - 강조색4 49 26" xfId="5981" xr:uid="{00000000-0005-0000-0000-0000A00B0000}"/>
    <cellStyle name="20% - 강조색4 49 27" xfId="10078" xr:uid="{00000000-0005-0000-0000-0000A10B0000}"/>
    <cellStyle name="20% - 강조색4 49 28" xfId="10905" xr:uid="{00000000-0005-0000-0000-0000A20B0000}"/>
    <cellStyle name="20% - 강조색4 49 29" xfId="5222" xr:uid="{00000000-0005-0000-0000-0000A30B0000}"/>
    <cellStyle name="20% - 강조색4 49 3" xfId="2025" xr:uid="{00000000-0005-0000-0000-0000A40B0000}"/>
    <cellStyle name="20% - 강조색4 49 4" xfId="2321" xr:uid="{00000000-0005-0000-0000-0000A50B0000}"/>
    <cellStyle name="20% - 강조색4 49 5" xfId="2533" xr:uid="{00000000-0005-0000-0000-0000A60B0000}"/>
    <cellStyle name="20% - 강조색4 49 6" xfId="2763" xr:uid="{00000000-0005-0000-0000-0000A70B0000}"/>
    <cellStyle name="20% - 강조색4 49 7" xfId="3158" xr:uid="{00000000-0005-0000-0000-0000A80B0000}"/>
    <cellStyle name="20% - 강조색4 49 8" xfId="3599" xr:uid="{00000000-0005-0000-0000-0000A90B0000}"/>
    <cellStyle name="20% - 강조색4 49 9" xfId="3737" xr:uid="{00000000-0005-0000-0000-0000AA0B0000}"/>
    <cellStyle name="20% - 강조색4 5" xfId="82" xr:uid="{00000000-0005-0000-0000-0000AB0B0000}"/>
    <cellStyle name="20% - 강조색4 50" xfId="716" xr:uid="{00000000-0005-0000-0000-0000AC0B0000}"/>
    <cellStyle name="20% - 강조색4 50 10" xfId="4213" xr:uid="{00000000-0005-0000-0000-0000AD0B0000}"/>
    <cellStyle name="20% - 강조색4 50 11" xfId="4515" xr:uid="{00000000-0005-0000-0000-0000AE0B0000}"/>
    <cellStyle name="20% - 강조색4 50 12" xfId="4996" xr:uid="{00000000-0005-0000-0000-0000AF0B0000}"/>
    <cellStyle name="20% - 강조색4 50 13" xfId="5412" xr:uid="{00000000-0005-0000-0000-0000B00B0000}"/>
    <cellStyle name="20% - 강조색4 50 14" xfId="4998" xr:uid="{00000000-0005-0000-0000-0000B10B0000}"/>
    <cellStyle name="20% - 강조색4 50 15" xfId="5436" xr:uid="{00000000-0005-0000-0000-0000B20B0000}"/>
    <cellStyle name="20% - 강조색4 50 16" xfId="6373" xr:uid="{00000000-0005-0000-0000-0000B30B0000}"/>
    <cellStyle name="20% - 강조색4 50 17" xfId="2058" xr:uid="{00000000-0005-0000-0000-0000B40B0000}"/>
    <cellStyle name="20% - 강조색4 50 18" xfId="7014" xr:uid="{00000000-0005-0000-0000-0000B50B0000}"/>
    <cellStyle name="20% - 강조색4 50 19" xfId="7592" xr:uid="{00000000-0005-0000-0000-0000B60B0000}"/>
    <cellStyle name="20% - 강조색4 50 2" xfId="1675" xr:uid="{00000000-0005-0000-0000-0000B70B0000}"/>
    <cellStyle name="20% - 강조색4 50 20" xfId="6753" xr:uid="{00000000-0005-0000-0000-0000B80B0000}"/>
    <cellStyle name="20% - 강조색4 50 21" xfId="8535" xr:uid="{00000000-0005-0000-0000-0000B90B0000}"/>
    <cellStyle name="20% - 강조색4 50 22" xfId="6324" xr:uid="{00000000-0005-0000-0000-0000BA0B0000}"/>
    <cellStyle name="20% - 강조색4 50 23" xfId="9223" xr:uid="{00000000-0005-0000-0000-0000BB0B0000}"/>
    <cellStyle name="20% - 강조색4 50 24" xfId="3490" xr:uid="{00000000-0005-0000-0000-0000BC0B0000}"/>
    <cellStyle name="20% - 강조색4 50 25" xfId="6405" xr:uid="{00000000-0005-0000-0000-0000BD0B0000}"/>
    <cellStyle name="20% - 강조색4 50 26" xfId="10235" xr:uid="{00000000-0005-0000-0000-0000BE0B0000}"/>
    <cellStyle name="20% - 강조색4 50 27" xfId="3462" xr:uid="{00000000-0005-0000-0000-0000BF0B0000}"/>
    <cellStyle name="20% - 강조색4 50 28" xfId="7773" xr:uid="{00000000-0005-0000-0000-0000C00B0000}"/>
    <cellStyle name="20% - 강조색4 50 29" xfId="3829" xr:uid="{00000000-0005-0000-0000-0000C10B0000}"/>
    <cellStyle name="20% - 강조색4 50 3" xfId="1422" xr:uid="{00000000-0005-0000-0000-0000C20B0000}"/>
    <cellStyle name="20% - 강조색4 50 4" xfId="1454" xr:uid="{00000000-0005-0000-0000-0000C30B0000}"/>
    <cellStyle name="20% - 강조색4 50 5" xfId="778" xr:uid="{00000000-0005-0000-0000-0000C40B0000}"/>
    <cellStyle name="20% - 강조색4 50 6" xfId="2874" xr:uid="{00000000-0005-0000-0000-0000C50B0000}"/>
    <cellStyle name="20% - 강조색4 50 7" xfId="2114" xr:uid="{00000000-0005-0000-0000-0000C60B0000}"/>
    <cellStyle name="20% - 강조색4 50 8" xfId="3623" xr:uid="{00000000-0005-0000-0000-0000C70B0000}"/>
    <cellStyle name="20% - 강조색4 50 9" xfId="3909" xr:uid="{00000000-0005-0000-0000-0000C80B0000}"/>
    <cellStyle name="20% - 강조색4 51" xfId="653" xr:uid="{00000000-0005-0000-0000-0000C90B0000}"/>
    <cellStyle name="20% - 강조색4 51 10" xfId="876" xr:uid="{00000000-0005-0000-0000-0000CA0B0000}"/>
    <cellStyle name="20% - 강조색4 51 11" xfId="4524" xr:uid="{00000000-0005-0000-0000-0000CB0B0000}"/>
    <cellStyle name="20% - 강조색4 51 12" xfId="5440" xr:uid="{00000000-0005-0000-0000-0000CC0B0000}"/>
    <cellStyle name="20% - 강조색4 51 13" xfId="5014" xr:uid="{00000000-0005-0000-0000-0000CD0B0000}"/>
    <cellStyle name="20% - 강조색4 51 14" xfId="5446" xr:uid="{00000000-0005-0000-0000-0000CE0B0000}"/>
    <cellStyle name="20% - 강조색4 51 15" xfId="5202" xr:uid="{00000000-0005-0000-0000-0000CF0B0000}"/>
    <cellStyle name="20% - 강조색4 51 16" xfId="6474" xr:uid="{00000000-0005-0000-0000-0000D00B0000}"/>
    <cellStyle name="20% - 강조색4 51 17" xfId="6907" xr:uid="{00000000-0005-0000-0000-0000D10B0000}"/>
    <cellStyle name="20% - 강조색4 51 18" xfId="6977" xr:uid="{00000000-0005-0000-0000-0000D20B0000}"/>
    <cellStyle name="20% - 강조색4 51 19" xfId="6298" xr:uid="{00000000-0005-0000-0000-0000D30B0000}"/>
    <cellStyle name="20% - 강조색4 51 2" xfId="1739" xr:uid="{00000000-0005-0000-0000-0000D40B0000}"/>
    <cellStyle name="20% - 강조색4 51 20" xfId="8218" xr:uid="{00000000-0005-0000-0000-0000D50B0000}"/>
    <cellStyle name="20% - 강조색4 51 21" xfId="5004" xr:uid="{00000000-0005-0000-0000-0000D60B0000}"/>
    <cellStyle name="20% - 강조색4 51 22" xfId="8749" xr:uid="{00000000-0005-0000-0000-0000D70B0000}"/>
    <cellStyle name="20% - 강조색4 51 23" xfId="1593" xr:uid="{00000000-0005-0000-0000-0000D80B0000}"/>
    <cellStyle name="20% - 강조색4 51 24" xfId="9503" xr:uid="{00000000-0005-0000-0000-0000D90B0000}"/>
    <cellStyle name="20% - 강조색4 51 25" xfId="7719" xr:uid="{00000000-0005-0000-0000-0000DA0B0000}"/>
    <cellStyle name="20% - 강조색4 51 26" xfId="9537" xr:uid="{00000000-0005-0000-0000-0000DB0B0000}"/>
    <cellStyle name="20% - 강조색4 51 27" xfId="8789" xr:uid="{00000000-0005-0000-0000-0000DC0B0000}"/>
    <cellStyle name="20% - 강조색4 51 28" xfId="4795" xr:uid="{00000000-0005-0000-0000-0000DD0B0000}"/>
    <cellStyle name="20% - 강조색4 51 29" xfId="10223" xr:uid="{00000000-0005-0000-0000-0000DE0B0000}"/>
    <cellStyle name="20% - 강조색4 51 3" xfId="745" xr:uid="{00000000-0005-0000-0000-0000DF0B0000}"/>
    <cellStyle name="20% - 강조색4 51 4" xfId="2200" xr:uid="{00000000-0005-0000-0000-0000E00B0000}"/>
    <cellStyle name="20% - 강조색4 51 5" xfId="2566" xr:uid="{00000000-0005-0000-0000-0000E10B0000}"/>
    <cellStyle name="20% - 강조색4 51 6" xfId="2876" xr:uid="{00000000-0005-0000-0000-0000E20B0000}"/>
    <cellStyle name="20% - 강조색4 51 7" xfId="3055" xr:uid="{00000000-0005-0000-0000-0000E30B0000}"/>
    <cellStyle name="20% - 강조색4 51 8" xfId="3467" xr:uid="{00000000-0005-0000-0000-0000E40B0000}"/>
    <cellStyle name="20% - 강조색4 51 9" xfId="3926" xr:uid="{00000000-0005-0000-0000-0000E50B0000}"/>
    <cellStyle name="20% - 강조색4 52" xfId="680" xr:uid="{00000000-0005-0000-0000-0000E60B0000}"/>
    <cellStyle name="20% - 강조색4 52 10" xfId="4282" xr:uid="{00000000-0005-0000-0000-0000E70B0000}"/>
    <cellStyle name="20% - 강조색4 52 11" xfId="4537" xr:uid="{00000000-0005-0000-0000-0000E80B0000}"/>
    <cellStyle name="20% - 강조색4 52 12" xfId="1832" xr:uid="{00000000-0005-0000-0000-0000E90B0000}"/>
    <cellStyle name="20% - 강조색4 52 13" xfId="5065" xr:uid="{00000000-0005-0000-0000-0000EA0B0000}"/>
    <cellStyle name="20% - 강조색4 52 14" xfId="5298" xr:uid="{00000000-0005-0000-0000-0000EB0B0000}"/>
    <cellStyle name="20% - 강조색4 52 15" xfId="3470" xr:uid="{00000000-0005-0000-0000-0000EC0B0000}"/>
    <cellStyle name="20% - 강조색4 52 16" xfId="6571" xr:uid="{00000000-0005-0000-0000-0000ED0B0000}"/>
    <cellStyle name="20% - 강조색4 52 17" xfId="6992" xr:uid="{00000000-0005-0000-0000-0000EE0B0000}"/>
    <cellStyle name="20% - 강조색4 52 18" xfId="7002" xr:uid="{00000000-0005-0000-0000-0000EF0B0000}"/>
    <cellStyle name="20% - 강조색4 52 19" xfId="897" xr:uid="{00000000-0005-0000-0000-0000F00B0000}"/>
    <cellStyle name="20% - 강조색4 52 2" xfId="1671" xr:uid="{00000000-0005-0000-0000-0000F10B0000}"/>
    <cellStyle name="20% - 강조색4 52 20" xfId="4520" xr:uid="{00000000-0005-0000-0000-0000F20B0000}"/>
    <cellStyle name="20% - 강조색4 52 21" xfId="6771" xr:uid="{00000000-0005-0000-0000-0000F30B0000}"/>
    <cellStyle name="20% - 강조색4 52 22" xfId="8394" xr:uid="{00000000-0005-0000-0000-0000F40B0000}"/>
    <cellStyle name="20% - 강조색4 52 23" xfId="7946" xr:uid="{00000000-0005-0000-0000-0000F50B0000}"/>
    <cellStyle name="20% - 강조색4 52 24" xfId="9613" xr:uid="{00000000-0005-0000-0000-0000F60B0000}"/>
    <cellStyle name="20% - 강조색4 52 25" xfId="7418" xr:uid="{00000000-0005-0000-0000-0000F70B0000}"/>
    <cellStyle name="20% - 강조색4 52 26" xfId="3414" xr:uid="{00000000-0005-0000-0000-0000F80B0000}"/>
    <cellStyle name="20% - 강조색4 52 27" xfId="10071" xr:uid="{00000000-0005-0000-0000-0000F90B0000}"/>
    <cellStyle name="20% - 강조색4 52 28" xfId="10913" xr:uid="{00000000-0005-0000-0000-0000FA0B0000}"/>
    <cellStyle name="20% - 강조색4 52 29" xfId="4784" xr:uid="{00000000-0005-0000-0000-0000FB0B0000}"/>
    <cellStyle name="20% - 강조색4 52 3" xfId="1351" xr:uid="{00000000-0005-0000-0000-0000FC0B0000}"/>
    <cellStyle name="20% - 강조색4 52 4" xfId="899" xr:uid="{00000000-0005-0000-0000-0000FD0B0000}"/>
    <cellStyle name="20% - 강조색4 52 5" xfId="2461" xr:uid="{00000000-0005-0000-0000-0000FE0B0000}"/>
    <cellStyle name="20% - 강조색4 52 6" xfId="2913" xr:uid="{00000000-0005-0000-0000-0000FF0B0000}"/>
    <cellStyle name="20% - 강조색4 52 7" xfId="1944" xr:uid="{00000000-0005-0000-0000-0000000C0000}"/>
    <cellStyle name="20% - 강조색4 52 8" xfId="3541" xr:uid="{00000000-0005-0000-0000-0000010C0000}"/>
    <cellStyle name="20% - 강조색4 52 9" xfId="1516" xr:uid="{00000000-0005-0000-0000-0000020C0000}"/>
    <cellStyle name="20% - 강조색4 53" xfId="674" xr:uid="{00000000-0005-0000-0000-0000030C0000}"/>
    <cellStyle name="20% - 강조색4 53 10" xfId="3008" xr:uid="{00000000-0005-0000-0000-0000040C0000}"/>
    <cellStyle name="20% - 강조색4 53 11" xfId="773" xr:uid="{00000000-0005-0000-0000-0000050C0000}"/>
    <cellStyle name="20% - 강조색4 53 12" xfId="5389" xr:uid="{00000000-0005-0000-0000-0000060C0000}"/>
    <cellStyle name="20% - 강조색4 53 13" xfId="4900" xr:uid="{00000000-0005-0000-0000-0000070C0000}"/>
    <cellStyle name="20% - 강조색4 53 14" xfId="5269" xr:uid="{00000000-0005-0000-0000-0000080C0000}"/>
    <cellStyle name="20% - 강조색4 53 15" xfId="5653" xr:uid="{00000000-0005-0000-0000-0000090C0000}"/>
    <cellStyle name="20% - 강조색4 53 16" xfId="6326" xr:uid="{00000000-0005-0000-0000-00000A0C0000}"/>
    <cellStyle name="20% - 강조색4 53 17" xfId="6858" xr:uid="{00000000-0005-0000-0000-00000B0C0000}"/>
    <cellStyle name="20% - 강조색4 53 18" xfId="7226" xr:uid="{00000000-0005-0000-0000-00000C0C0000}"/>
    <cellStyle name="20% - 강조색4 53 19" xfId="7486" xr:uid="{00000000-0005-0000-0000-00000D0C0000}"/>
    <cellStyle name="20% - 강조색4 53 2" xfId="1747" xr:uid="{00000000-0005-0000-0000-00000E0C0000}"/>
    <cellStyle name="20% - 강조색4 53 20" xfId="8056" xr:uid="{00000000-0005-0000-0000-00000F0C0000}"/>
    <cellStyle name="20% - 강조색4 53 21" xfId="8602" xr:uid="{00000000-0005-0000-0000-0000100C0000}"/>
    <cellStyle name="20% - 강조색4 53 22" xfId="740" xr:uid="{00000000-0005-0000-0000-0000110C0000}"/>
    <cellStyle name="20% - 강조색4 53 23" xfId="7360" xr:uid="{00000000-0005-0000-0000-0000120C0000}"/>
    <cellStyle name="20% - 강조색4 53 24" xfId="9671" xr:uid="{00000000-0005-0000-0000-0000130C0000}"/>
    <cellStyle name="20% - 강조색4 53 25" xfId="7527" xr:uid="{00000000-0005-0000-0000-0000140C0000}"/>
    <cellStyle name="20% - 강조색4 53 26" xfId="10263" xr:uid="{00000000-0005-0000-0000-0000150C0000}"/>
    <cellStyle name="20% - 강조색4 53 27" xfId="10446" xr:uid="{00000000-0005-0000-0000-0000160C0000}"/>
    <cellStyle name="20% - 강조색4 53 28" xfId="6831" xr:uid="{00000000-0005-0000-0000-0000170C0000}"/>
    <cellStyle name="20% - 강조색4 53 29" xfId="8729" xr:uid="{00000000-0005-0000-0000-0000180C0000}"/>
    <cellStyle name="20% - 강조색4 53 3" xfId="2043" xr:uid="{00000000-0005-0000-0000-0000190C0000}"/>
    <cellStyle name="20% - 강조색4 53 4" xfId="2209" xr:uid="{00000000-0005-0000-0000-00001A0C0000}"/>
    <cellStyle name="20% - 강조색4 53 5" xfId="2577" xr:uid="{00000000-0005-0000-0000-00001B0C0000}"/>
    <cellStyle name="20% - 강조색4 53 6" xfId="2886" xr:uid="{00000000-0005-0000-0000-00001C0C0000}"/>
    <cellStyle name="20% - 강조색4 53 7" xfId="2752" xr:uid="{00000000-0005-0000-0000-00001D0C0000}"/>
    <cellStyle name="20% - 강조색4 53 8" xfId="3504" xr:uid="{00000000-0005-0000-0000-00001E0C0000}"/>
    <cellStyle name="20% - 강조색4 53 9" xfId="994" xr:uid="{00000000-0005-0000-0000-00001F0C0000}"/>
    <cellStyle name="20% - 강조색4 54" xfId="1526" xr:uid="{00000000-0005-0000-0000-0000200C0000}"/>
    <cellStyle name="20% - 강조색4 54 10" xfId="3380" xr:uid="{00000000-0005-0000-0000-0000210C0000}"/>
    <cellStyle name="20% - 강조색4 54 11" xfId="2192" xr:uid="{00000000-0005-0000-0000-0000220C0000}"/>
    <cellStyle name="20% - 강조색4 54 12" xfId="4988" xr:uid="{00000000-0005-0000-0000-0000230C0000}"/>
    <cellStyle name="20% - 강조색4 54 13" xfId="5550" xr:uid="{00000000-0005-0000-0000-0000240C0000}"/>
    <cellStyle name="20% - 강조색4 54 14" xfId="3068" xr:uid="{00000000-0005-0000-0000-0000250C0000}"/>
    <cellStyle name="20% - 강조색4 54 15" xfId="6436" xr:uid="{00000000-0005-0000-0000-0000260C0000}"/>
    <cellStyle name="20% - 강조색4 54 16" xfId="6927" xr:uid="{00000000-0005-0000-0000-0000270C0000}"/>
    <cellStyle name="20% - 강조색4 54 17" xfId="7313" xr:uid="{00000000-0005-0000-0000-0000280C0000}"/>
    <cellStyle name="20% - 강조색4 54 18" xfId="4058" xr:uid="{00000000-0005-0000-0000-0000290C0000}"/>
    <cellStyle name="20% - 강조색4 54 19" xfId="928" xr:uid="{00000000-0005-0000-0000-00002A0C0000}"/>
    <cellStyle name="20% - 강조색4 54 2" xfId="2051" xr:uid="{00000000-0005-0000-0000-00002B0C0000}"/>
    <cellStyle name="20% - 강조색4 54 20" xfId="3945" xr:uid="{00000000-0005-0000-0000-00002C0C0000}"/>
    <cellStyle name="20% - 강조색4 54 21" xfId="8306" xr:uid="{00000000-0005-0000-0000-00002D0C0000}"/>
    <cellStyle name="20% - 강조색4 54 22" xfId="9157" xr:uid="{00000000-0005-0000-0000-00002E0C0000}"/>
    <cellStyle name="20% - 강조색4 54 23" xfId="8474" xr:uid="{00000000-0005-0000-0000-00002F0C0000}"/>
    <cellStyle name="20% - 강조색4 54 24" xfId="1920" xr:uid="{00000000-0005-0000-0000-0000300C0000}"/>
    <cellStyle name="20% - 강조색4 54 25" xfId="10115" xr:uid="{00000000-0005-0000-0000-0000310C0000}"/>
    <cellStyle name="20% - 강조색4 54 26" xfId="10604" xr:uid="{00000000-0005-0000-0000-0000320C0000}"/>
    <cellStyle name="20% - 강조색4 54 27" xfId="9923" xr:uid="{00000000-0005-0000-0000-0000330C0000}"/>
    <cellStyle name="20% - 강조색4 54 28" xfId="10992" xr:uid="{00000000-0005-0000-0000-0000340C0000}"/>
    <cellStyle name="20% - 강조색4 54 3" xfId="2333" xr:uid="{00000000-0005-0000-0000-0000350C0000}"/>
    <cellStyle name="20% - 강조색4 54 4" xfId="1876" xr:uid="{00000000-0005-0000-0000-0000360C0000}"/>
    <cellStyle name="20% - 강조색4 54 5" xfId="2892" xr:uid="{00000000-0005-0000-0000-0000370C0000}"/>
    <cellStyle name="20% - 강조색4 54 6" xfId="3221" xr:uid="{00000000-0005-0000-0000-0000380C0000}"/>
    <cellStyle name="20% - 강조색4 54 7" xfId="3539" xr:uid="{00000000-0005-0000-0000-0000390C0000}"/>
    <cellStyle name="20% - 강조색4 54 8" xfId="2870" xr:uid="{00000000-0005-0000-0000-00003A0C0000}"/>
    <cellStyle name="20% - 강조색4 54 9" xfId="4140" xr:uid="{00000000-0005-0000-0000-00003B0C0000}"/>
    <cellStyle name="20% - 강조색4 55" xfId="2000" xr:uid="{00000000-0005-0000-0000-00003C0C0000}"/>
    <cellStyle name="20% - 강조색4 55 10" xfId="5194" xr:uid="{00000000-0005-0000-0000-00003D0C0000}"/>
    <cellStyle name="20% - 강조색4 55 11" xfId="1396" xr:uid="{00000000-0005-0000-0000-00003E0C0000}"/>
    <cellStyle name="20% - 강조색4 55 12" xfId="5345" xr:uid="{00000000-0005-0000-0000-00003F0C0000}"/>
    <cellStyle name="20% - 강조색4 55 13" xfId="5747" xr:uid="{00000000-0005-0000-0000-0000400C0000}"/>
    <cellStyle name="20% - 강조색4 55 14" xfId="6388" xr:uid="{00000000-0005-0000-0000-0000410C0000}"/>
    <cellStyle name="20% - 강조색4 55 15" xfId="6362" xr:uid="{00000000-0005-0000-0000-0000420C0000}"/>
    <cellStyle name="20% - 강조색4 55 16" xfId="6840" xr:uid="{00000000-0005-0000-0000-0000430C0000}"/>
    <cellStyle name="20% - 강조색4 55 17" xfId="6411" xr:uid="{00000000-0005-0000-0000-0000440C0000}"/>
    <cellStyle name="20% - 강조색4 55 18" xfId="7998" xr:uid="{00000000-0005-0000-0000-0000450C0000}"/>
    <cellStyle name="20% - 강조색4 55 19" xfId="6849" xr:uid="{00000000-0005-0000-0000-0000460C0000}"/>
    <cellStyle name="20% - 강조색4 55 2" xfId="2342" xr:uid="{00000000-0005-0000-0000-0000470C0000}"/>
    <cellStyle name="20% - 강조색4 55 20" xfId="6408" xr:uid="{00000000-0005-0000-0000-0000480C0000}"/>
    <cellStyle name="20% - 강조색4 55 21" xfId="7768" xr:uid="{00000000-0005-0000-0000-0000490C0000}"/>
    <cellStyle name="20% - 강조색4 55 22" xfId="9565" xr:uid="{00000000-0005-0000-0000-00004A0C0000}"/>
    <cellStyle name="20% - 강조색4 55 23" xfId="9727" xr:uid="{00000000-0005-0000-0000-00004B0C0000}"/>
    <cellStyle name="20% - 강조색4 55 24" xfId="7135" xr:uid="{00000000-0005-0000-0000-00004C0C0000}"/>
    <cellStyle name="20% - 강조색4 55 25" xfId="2138" xr:uid="{00000000-0005-0000-0000-00004D0C0000}"/>
    <cellStyle name="20% - 강조색4 55 26" xfId="10106" xr:uid="{00000000-0005-0000-0000-00004E0C0000}"/>
    <cellStyle name="20% - 강조색4 55 27" xfId="6167" xr:uid="{00000000-0005-0000-0000-00004F0C0000}"/>
    <cellStyle name="20% - 강조색4 55 3" xfId="2661" xr:uid="{00000000-0005-0000-0000-0000500C0000}"/>
    <cellStyle name="20% - 강조색4 55 4" xfId="2976" xr:uid="{00000000-0005-0000-0000-0000510C0000}"/>
    <cellStyle name="20% - 강조색4 55 5" xfId="3299" xr:uid="{00000000-0005-0000-0000-0000520C0000}"/>
    <cellStyle name="20% - 강조색4 55 6" xfId="2588" xr:uid="{00000000-0005-0000-0000-0000530C0000}"/>
    <cellStyle name="20% - 강조색4 55 7" xfId="3867" xr:uid="{00000000-0005-0000-0000-0000540C0000}"/>
    <cellStyle name="20% - 강조색4 55 8" xfId="2106" xr:uid="{00000000-0005-0000-0000-0000550C0000}"/>
    <cellStyle name="20% - 강조색4 55 9" xfId="2108" xr:uid="{00000000-0005-0000-0000-0000560C0000}"/>
    <cellStyle name="20% - 강조색4 56" xfId="2323" xr:uid="{00000000-0005-0000-0000-0000570C0000}"/>
    <cellStyle name="20% - 강조색4 56 10" xfId="3921" xr:uid="{00000000-0005-0000-0000-0000580C0000}"/>
    <cellStyle name="20% - 강조색4 56 11" xfId="5677" xr:uid="{00000000-0005-0000-0000-0000590C0000}"/>
    <cellStyle name="20% - 강조색4 56 12" xfId="5625" xr:uid="{00000000-0005-0000-0000-00005A0C0000}"/>
    <cellStyle name="20% - 강조색4 56 13" xfId="6547" xr:uid="{00000000-0005-0000-0000-00005B0C0000}"/>
    <cellStyle name="20% - 강조색4 56 14" xfId="6928" xr:uid="{00000000-0005-0000-0000-00005C0C0000}"/>
    <cellStyle name="20% - 강조색4 56 15" xfId="4135" xr:uid="{00000000-0005-0000-0000-00005D0C0000}"/>
    <cellStyle name="20% - 강조색4 56 16" xfId="3875" xr:uid="{00000000-0005-0000-0000-00005E0C0000}"/>
    <cellStyle name="20% - 강조색4 56 17" xfId="8084" xr:uid="{00000000-0005-0000-0000-00005F0C0000}"/>
    <cellStyle name="20% - 강조색4 56 18" xfId="8395" xr:uid="{00000000-0005-0000-0000-0000600C0000}"/>
    <cellStyle name="20% - 강조색4 56 19" xfId="3195" xr:uid="{00000000-0005-0000-0000-0000610C0000}"/>
    <cellStyle name="20% - 강조색4 56 2" xfId="2678" xr:uid="{00000000-0005-0000-0000-0000620C0000}"/>
    <cellStyle name="20% - 강조색4 56 20" xfId="2543" xr:uid="{00000000-0005-0000-0000-0000630C0000}"/>
    <cellStyle name="20% - 강조색4 56 21" xfId="9425" xr:uid="{00000000-0005-0000-0000-0000640C0000}"/>
    <cellStyle name="20% - 강조색4 56 22" xfId="7474" xr:uid="{00000000-0005-0000-0000-0000650C0000}"/>
    <cellStyle name="20% - 강조색4 56 23" xfId="9829" xr:uid="{00000000-0005-0000-0000-0000660C0000}"/>
    <cellStyle name="20% - 강조색4 56 24" xfId="10461" xr:uid="{00000000-0005-0000-0000-0000670C0000}"/>
    <cellStyle name="20% - 강조색4 56 25" xfId="10754" xr:uid="{00000000-0005-0000-0000-0000680C0000}"/>
    <cellStyle name="20% - 강조색4 56 26" xfId="8713" xr:uid="{00000000-0005-0000-0000-0000690C0000}"/>
    <cellStyle name="20% - 강조색4 56 3" xfId="2993" xr:uid="{00000000-0005-0000-0000-00006A0C0000}"/>
    <cellStyle name="20% - 강조색4 56 4" xfId="3326" xr:uid="{00000000-0005-0000-0000-00006B0C0000}"/>
    <cellStyle name="20% - 강조색4 56 5" xfId="3015" xr:uid="{00000000-0005-0000-0000-00006C0C0000}"/>
    <cellStyle name="20% - 강조색4 56 6" xfId="1421" xr:uid="{00000000-0005-0000-0000-00006D0C0000}"/>
    <cellStyle name="20% - 강조색4 56 7" xfId="2183" xr:uid="{00000000-0005-0000-0000-00006E0C0000}"/>
    <cellStyle name="20% - 강조색4 56 8" xfId="4508" xr:uid="{00000000-0005-0000-0000-00006F0C0000}"/>
    <cellStyle name="20% - 강조색4 56 9" xfId="4905" xr:uid="{00000000-0005-0000-0000-0000700C0000}"/>
    <cellStyle name="20% - 강조색4 57" xfId="2597" xr:uid="{00000000-0005-0000-0000-0000710C0000}"/>
    <cellStyle name="20% - 강조색4 57 10" xfId="5498" xr:uid="{00000000-0005-0000-0000-0000720C0000}"/>
    <cellStyle name="20% - 강조색4 57 11" xfId="4788" xr:uid="{00000000-0005-0000-0000-0000730C0000}"/>
    <cellStyle name="20% - 강조색4 57 12" xfId="6066" xr:uid="{00000000-0005-0000-0000-0000740C0000}"/>
    <cellStyle name="20% - 강조색4 57 13" xfId="1352" xr:uid="{00000000-0005-0000-0000-0000750C0000}"/>
    <cellStyle name="20% - 강조색4 57 14" xfId="7274" xr:uid="{00000000-0005-0000-0000-0000760C0000}"/>
    <cellStyle name="20% - 강조색4 57 15" xfId="6670" xr:uid="{00000000-0005-0000-0000-0000770C0000}"/>
    <cellStyle name="20% - 강조색4 57 16" xfId="4522" xr:uid="{00000000-0005-0000-0000-0000780C0000}"/>
    <cellStyle name="20% - 강조색4 57 17" xfId="4992" xr:uid="{00000000-0005-0000-0000-0000790C0000}"/>
    <cellStyle name="20% - 강조색4 57 18" xfId="789" xr:uid="{00000000-0005-0000-0000-00007A0C0000}"/>
    <cellStyle name="20% - 강조색4 57 19" xfId="9301" xr:uid="{00000000-0005-0000-0000-00007B0C0000}"/>
    <cellStyle name="20% - 강조색4 57 2" xfId="2998" xr:uid="{00000000-0005-0000-0000-00007C0C0000}"/>
    <cellStyle name="20% - 강조색4 57 20" xfId="8771" xr:uid="{00000000-0005-0000-0000-00007D0C0000}"/>
    <cellStyle name="20% - 강조색4 57 21" xfId="9978" xr:uid="{00000000-0005-0000-0000-00007E0C0000}"/>
    <cellStyle name="20% - 강조색4 57 22" xfId="4692" xr:uid="{00000000-0005-0000-0000-00007F0C0000}"/>
    <cellStyle name="20% - 강조색4 57 23" xfId="10507" xr:uid="{00000000-0005-0000-0000-0000800C0000}"/>
    <cellStyle name="20% - 강조색4 57 24" xfId="9290" xr:uid="{00000000-0005-0000-0000-0000810C0000}"/>
    <cellStyle name="20% - 강조색4 57 25" xfId="11004" xr:uid="{00000000-0005-0000-0000-0000820C0000}"/>
    <cellStyle name="20% - 강조색4 57 3" xfId="3331" xr:uid="{00000000-0005-0000-0000-0000830C0000}"/>
    <cellStyle name="20% - 강조색4 57 4" xfId="3663" xr:uid="{00000000-0005-0000-0000-0000840C0000}"/>
    <cellStyle name="20% - 강조색4 57 5" xfId="2495" xr:uid="{00000000-0005-0000-0000-0000850C0000}"/>
    <cellStyle name="20% - 강조색4 57 6" xfId="4067" xr:uid="{00000000-0005-0000-0000-0000860C0000}"/>
    <cellStyle name="20% - 강조색4 57 7" xfId="4541" xr:uid="{00000000-0005-0000-0000-0000870C0000}"/>
    <cellStyle name="20% - 강조색4 57 8" xfId="4044" xr:uid="{00000000-0005-0000-0000-0000880C0000}"/>
    <cellStyle name="20% - 강조색4 57 9" xfId="2815" xr:uid="{00000000-0005-0000-0000-0000890C0000}"/>
    <cellStyle name="20% - 강조색4 58" xfId="2901" xr:uid="{00000000-0005-0000-0000-00008A0C0000}"/>
    <cellStyle name="20% - 강조색4 58 10" xfId="5292" xr:uid="{00000000-0005-0000-0000-00008B0C0000}"/>
    <cellStyle name="20% - 강조색4 58 11" xfId="6588" xr:uid="{00000000-0005-0000-0000-00008C0C0000}"/>
    <cellStyle name="20% - 강조색4 58 12" xfId="6042" xr:uid="{00000000-0005-0000-0000-00008D0C0000}"/>
    <cellStyle name="20% - 강조색4 58 13" xfId="6966" xr:uid="{00000000-0005-0000-0000-00008E0C0000}"/>
    <cellStyle name="20% - 강조색4 58 14" xfId="7626" xr:uid="{00000000-0005-0000-0000-00008F0C0000}"/>
    <cellStyle name="20% - 강조색4 58 15" xfId="8174" xr:uid="{00000000-0005-0000-0000-0000900C0000}"/>
    <cellStyle name="20% - 강조색4 58 16" xfId="8503" xr:uid="{00000000-0005-0000-0000-0000910C0000}"/>
    <cellStyle name="20% - 강조색4 58 17" xfId="7604" xr:uid="{00000000-0005-0000-0000-0000920C0000}"/>
    <cellStyle name="20% - 강조색4 58 18" xfId="3051" xr:uid="{00000000-0005-0000-0000-0000930C0000}"/>
    <cellStyle name="20% - 강조색4 58 19" xfId="9414" xr:uid="{00000000-0005-0000-0000-0000940C0000}"/>
    <cellStyle name="20% - 강조색4 58 2" xfId="3341" xr:uid="{00000000-0005-0000-0000-0000950C0000}"/>
    <cellStyle name="20% - 강조색4 58 20" xfId="9917" xr:uid="{00000000-0005-0000-0000-0000960C0000}"/>
    <cellStyle name="20% - 강조색4 58 21" xfId="10324" xr:uid="{00000000-0005-0000-0000-0000970C0000}"/>
    <cellStyle name="20% - 강조색4 58 22" xfId="10454" xr:uid="{00000000-0005-0000-0000-0000980C0000}"/>
    <cellStyle name="20% - 강조색4 58 23" xfId="10923" xr:uid="{00000000-0005-0000-0000-0000990C0000}"/>
    <cellStyle name="20% - 강조색4 58 24" xfId="11061" xr:uid="{00000000-0005-0000-0000-00009A0C0000}"/>
    <cellStyle name="20% - 강조색4 58 3" xfId="3674" xr:uid="{00000000-0005-0000-0000-00009B0C0000}"/>
    <cellStyle name="20% - 강조색4 58 4" xfId="4012" xr:uid="{00000000-0005-0000-0000-00009C0C0000}"/>
    <cellStyle name="20% - 강조색4 58 5" xfId="4097" xr:uid="{00000000-0005-0000-0000-00009D0C0000}"/>
    <cellStyle name="20% - 강조색4 58 6" xfId="4611" xr:uid="{00000000-0005-0000-0000-00009E0C0000}"/>
    <cellStyle name="20% - 강조색4 58 7" xfId="5011" xr:uid="{00000000-0005-0000-0000-00009F0C0000}"/>
    <cellStyle name="20% - 강조색4 58 8" xfId="5374" xr:uid="{00000000-0005-0000-0000-0000A00C0000}"/>
    <cellStyle name="20% - 강조색4 58 9" xfId="5573" xr:uid="{00000000-0005-0000-0000-0000A10C0000}"/>
    <cellStyle name="20% - 강조색4 59" xfId="3044" xr:uid="{00000000-0005-0000-0000-0000A20C0000}"/>
    <cellStyle name="20% - 강조색4 59 10" xfId="6473" xr:uid="{00000000-0005-0000-0000-0000A30C0000}"/>
    <cellStyle name="20% - 강조색4 59 11" xfId="7172" xr:uid="{00000000-0005-0000-0000-0000A40C0000}"/>
    <cellStyle name="20% - 강조색4 59 12" xfId="7316" xr:uid="{00000000-0005-0000-0000-0000A50C0000}"/>
    <cellStyle name="20% - 강조색4 59 13" xfId="6888" xr:uid="{00000000-0005-0000-0000-0000A60C0000}"/>
    <cellStyle name="20% - 강조색4 59 14" xfId="7877" xr:uid="{00000000-0005-0000-0000-0000A70C0000}"/>
    <cellStyle name="20% - 강조색4 59 15" xfId="8495" xr:uid="{00000000-0005-0000-0000-0000A80C0000}"/>
    <cellStyle name="20% - 강조색4 59 16" xfId="4191" xr:uid="{00000000-0005-0000-0000-0000A90C0000}"/>
    <cellStyle name="20% - 강조색4 59 17" xfId="7505" xr:uid="{00000000-0005-0000-0000-0000AA0C0000}"/>
    <cellStyle name="20% - 강조색4 59 18" xfId="6037" xr:uid="{00000000-0005-0000-0000-0000AB0C0000}"/>
    <cellStyle name="20% - 강조색4 59 19" xfId="9052" xr:uid="{00000000-0005-0000-0000-0000AC0C0000}"/>
    <cellStyle name="20% - 강조색4 59 2" xfId="3681" xr:uid="{00000000-0005-0000-0000-0000AD0C0000}"/>
    <cellStyle name="20% - 강조색4 59 20" xfId="10305" xr:uid="{00000000-0005-0000-0000-0000AE0C0000}"/>
    <cellStyle name="20% - 강조색4 59 21" xfId="10603" xr:uid="{00000000-0005-0000-0000-0000AF0C0000}"/>
    <cellStyle name="20% - 강조색4 59 22" xfId="7955" xr:uid="{00000000-0005-0000-0000-0000B00C0000}"/>
    <cellStyle name="20% - 강조색4 59 23" xfId="11243" xr:uid="{00000000-0005-0000-0000-0000B10C0000}"/>
    <cellStyle name="20% - 강조색4 59 3" xfId="4020" xr:uid="{00000000-0005-0000-0000-0000B20C0000}"/>
    <cellStyle name="20% - 강조색4 59 4" xfId="2849" xr:uid="{00000000-0005-0000-0000-0000B30C0000}"/>
    <cellStyle name="20% - 강조색4 59 5" xfId="4554" xr:uid="{00000000-0005-0000-0000-0000B40C0000}"/>
    <cellStyle name="20% - 강조색4 59 6" xfId="3088" xr:uid="{00000000-0005-0000-0000-0000B50C0000}"/>
    <cellStyle name="20% - 강조색4 59 7" xfId="5003" xr:uid="{00000000-0005-0000-0000-0000B60C0000}"/>
    <cellStyle name="20% - 강조색4 59 8" xfId="5228" xr:uid="{00000000-0005-0000-0000-0000B70C0000}"/>
    <cellStyle name="20% - 강조색4 59 9" xfId="939" xr:uid="{00000000-0005-0000-0000-0000B80C0000}"/>
    <cellStyle name="20% - 강조색4 6" xfId="99" xr:uid="{00000000-0005-0000-0000-0000B90C0000}"/>
    <cellStyle name="20% - 강조색4 60" xfId="3598" xr:uid="{00000000-0005-0000-0000-0000BA0C0000}"/>
    <cellStyle name="20% - 강조색4 60 10" xfId="4442" xr:uid="{00000000-0005-0000-0000-0000BB0C0000}"/>
    <cellStyle name="20% - 강조색4 60 11" xfId="5088" xr:uid="{00000000-0005-0000-0000-0000BC0C0000}"/>
    <cellStyle name="20% - 강조색4 60 12" xfId="7605" xr:uid="{00000000-0005-0000-0000-0000BD0C0000}"/>
    <cellStyle name="20% - 강조색4 60 13" xfId="7875" xr:uid="{00000000-0005-0000-0000-0000BE0C0000}"/>
    <cellStyle name="20% - 강조색4 60 14" xfId="8480" xr:uid="{00000000-0005-0000-0000-0000BF0C0000}"/>
    <cellStyle name="20% - 강조색4 60 15" xfId="8743" xr:uid="{00000000-0005-0000-0000-0000C00C0000}"/>
    <cellStyle name="20% - 강조색4 60 16" xfId="9300" xr:uid="{00000000-0005-0000-0000-0000C10C0000}"/>
    <cellStyle name="20% - 강조색4 60 17" xfId="8422" xr:uid="{00000000-0005-0000-0000-0000C20C0000}"/>
    <cellStyle name="20% - 강조색4 60 18" xfId="6078" xr:uid="{00000000-0005-0000-0000-0000C30C0000}"/>
    <cellStyle name="20% - 강조색4 60 19" xfId="3187" xr:uid="{00000000-0005-0000-0000-0000C40C0000}"/>
    <cellStyle name="20% - 강조색4 60 2" xfId="4033" xr:uid="{00000000-0005-0000-0000-0000C50C0000}"/>
    <cellStyle name="20% - 강조색4 60 20" xfId="10530" xr:uid="{00000000-0005-0000-0000-0000C60C0000}"/>
    <cellStyle name="20% - 강조색4 60 21" xfId="10853" xr:uid="{00000000-0005-0000-0000-0000C70C0000}"/>
    <cellStyle name="20% - 강조색4 60 22" xfId="11016" xr:uid="{00000000-0005-0000-0000-0000C80C0000}"/>
    <cellStyle name="20% - 강조색4 60 3" xfId="4369" xr:uid="{00000000-0005-0000-0000-0000C90C0000}"/>
    <cellStyle name="20% - 강조색4 60 4" xfId="4722" xr:uid="{00000000-0005-0000-0000-0000CA0C0000}"/>
    <cellStyle name="20% - 강조색4 60 5" xfId="5296" xr:uid="{00000000-0005-0000-0000-0000CB0C0000}"/>
    <cellStyle name="20% - 강조색4 60 6" xfId="5343" xr:uid="{00000000-0005-0000-0000-0000CC0C0000}"/>
    <cellStyle name="20% - 강조색4 60 7" xfId="4881" xr:uid="{00000000-0005-0000-0000-0000CD0C0000}"/>
    <cellStyle name="20% - 강조색4 60 8" xfId="2279" xr:uid="{00000000-0005-0000-0000-0000CE0C0000}"/>
    <cellStyle name="20% - 강조색4 60 9" xfId="6079" xr:uid="{00000000-0005-0000-0000-0000CF0C0000}"/>
    <cellStyle name="20% - 강조색4 61" xfId="3956" xr:uid="{00000000-0005-0000-0000-0000D00C0000}"/>
    <cellStyle name="20% - 강조색4 61 10" xfId="7145" xr:uid="{00000000-0005-0000-0000-0000D10C0000}"/>
    <cellStyle name="20% - 강조색4 61 11" xfId="7682" xr:uid="{00000000-0005-0000-0000-0000D20C0000}"/>
    <cellStyle name="20% - 강조색4 61 12" xfId="8200" xr:uid="{00000000-0005-0000-0000-0000D30C0000}"/>
    <cellStyle name="20% - 강조색4 61 13" xfId="3723" xr:uid="{00000000-0005-0000-0000-0000D40C0000}"/>
    <cellStyle name="20% - 강조색4 61 14" xfId="992" xr:uid="{00000000-0005-0000-0000-0000D50C0000}"/>
    <cellStyle name="20% - 강조색4 61 15" xfId="9214" xr:uid="{00000000-0005-0000-0000-0000D60C0000}"/>
    <cellStyle name="20% - 강조색4 61 16" xfId="9427" xr:uid="{00000000-0005-0000-0000-0000D70C0000}"/>
    <cellStyle name="20% - 강조색4 61 17" xfId="9820" xr:uid="{00000000-0005-0000-0000-0000D80C0000}"/>
    <cellStyle name="20% - 강조색4 61 18" xfId="10091" xr:uid="{00000000-0005-0000-0000-0000D90C0000}"/>
    <cellStyle name="20% - 강조색4 61 19" xfId="9621" xr:uid="{00000000-0005-0000-0000-0000DA0C0000}"/>
    <cellStyle name="20% - 강조색4 61 2" xfId="4378" xr:uid="{00000000-0005-0000-0000-0000DB0C0000}"/>
    <cellStyle name="20% - 강조색4 61 20" xfId="9034" xr:uid="{00000000-0005-0000-0000-0000DC0C0000}"/>
    <cellStyle name="20% - 강조색4 61 21" xfId="8819" xr:uid="{00000000-0005-0000-0000-0000DD0C0000}"/>
    <cellStyle name="20% - 강조색4 61 3" xfId="4732" xr:uid="{00000000-0005-0000-0000-0000DE0C0000}"/>
    <cellStyle name="20% - 강조색4 61 4" xfId="5650" xr:uid="{00000000-0005-0000-0000-0000DF0C0000}"/>
    <cellStyle name="20% - 강조색4 61 5" xfId="5107" xr:uid="{00000000-0005-0000-0000-0000E00C0000}"/>
    <cellStyle name="20% - 강조색4 61 6" xfId="1575" xr:uid="{00000000-0005-0000-0000-0000E10C0000}"/>
    <cellStyle name="20% - 강조색4 61 7" xfId="5717" xr:uid="{00000000-0005-0000-0000-0000E20C0000}"/>
    <cellStyle name="20% - 강조색4 61 8" xfId="6590" xr:uid="{00000000-0005-0000-0000-0000E30C0000}"/>
    <cellStyle name="20% - 강조색4 61 9" xfId="7065" xr:uid="{00000000-0005-0000-0000-0000E40C0000}"/>
    <cellStyle name="20% - 강조색4 62" xfId="4296" xr:uid="{00000000-0005-0000-0000-0000E50C0000}"/>
    <cellStyle name="20% - 강조색4 62 10" xfId="7473" xr:uid="{00000000-0005-0000-0000-0000E60C0000}"/>
    <cellStyle name="20% - 강조색4 62 11" xfId="8023" xr:uid="{00000000-0005-0000-0000-0000E70C0000}"/>
    <cellStyle name="20% - 강조색4 62 12" xfId="8229" xr:uid="{00000000-0005-0000-0000-0000E80C0000}"/>
    <cellStyle name="20% - 강조색4 62 13" xfId="8865" xr:uid="{00000000-0005-0000-0000-0000E90C0000}"/>
    <cellStyle name="20% - 강조색4 62 14" xfId="9198" xr:uid="{00000000-0005-0000-0000-0000EA0C0000}"/>
    <cellStyle name="20% - 강조색4 62 15" xfId="9569" xr:uid="{00000000-0005-0000-0000-0000EB0C0000}"/>
    <cellStyle name="20% - 강조색4 62 16" xfId="9769" xr:uid="{00000000-0005-0000-0000-0000EC0C0000}"/>
    <cellStyle name="20% - 강조색4 62 17" xfId="10227" xr:uid="{00000000-0005-0000-0000-0000ED0C0000}"/>
    <cellStyle name="20% - 강조색4 62 18" xfId="10605" xr:uid="{00000000-0005-0000-0000-0000EE0C0000}"/>
    <cellStyle name="20% - 강조색4 62 19" xfId="9389" xr:uid="{00000000-0005-0000-0000-0000EF0C0000}"/>
    <cellStyle name="20% - 강조색4 62 2" xfId="4742" xr:uid="{00000000-0005-0000-0000-0000F00C0000}"/>
    <cellStyle name="20% - 강조색4 62 20" xfId="10289" xr:uid="{00000000-0005-0000-0000-0000F10C0000}"/>
    <cellStyle name="20% - 강조색4 62 3" xfId="5713" xr:uid="{00000000-0005-0000-0000-0000F20C0000}"/>
    <cellStyle name="20% - 강조색4 62 4" xfId="5816" xr:uid="{00000000-0005-0000-0000-0000F30C0000}"/>
    <cellStyle name="20% - 강조색4 62 5" xfId="5891" xr:uid="{00000000-0005-0000-0000-0000F40C0000}"/>
    <cellStyle name="20% - 강조색4 62 6" xfId="5941" xr:uid="{00000000-0005-0000-0000-0000F50C0000}"/>
    <cellStyle name="20% - 강조색4 62 7" xfId="6600" xr:uid="{00000000-0005-0000-0000-0000F60C0000}"/>
    <cellStyle name="20% - 강조색4 62 8" xfId="1820" xr:uid="{00000000-0005-0000-0000-0000F70C0000}"/>
    <cellStyle name="20% - 강조색4 62 9" xfId="7246" xr:uid="{00000000-0005-0000-0000-0000F80C0000}"/>
    <cellStyle name="20% - 강조색4 63" xfId="4644" xr:uid="{00000000-0005-0000-0000-0000F90C0000}"/>
    <cellStyle name="20% - 강조색4 63 10" xfId="8074" xr:uid="{00000000-0005-0000-0000-0000FA0C0000}"/>
    <cellStyle name="20% - 강조색4 63 11" xfId="8560" xr:uid="{00000000-0005-0000-0000-0000FB0C0000}"/>
    <cellStyle name="20% - 강조색4 63 12" xfId="4917" xr:uid="{00000000-0005-0000-0000-0000FC0C0000}"/>
    <cellStyle name="20% - 강조색4 63 13" xfId="9119" xr:uid="{00000000-0005-0000-0000-0000FD0C0000}"/>
    <cellStyle name="20% - 강조색4 63 14" xfId="7993" xr:uid="{00000000-0005-0000-0000-0000FE0C0000}"/>
    <cellStyle name="20% - 강조색4 63 15" xfId="8762" xr:uid="{00000000-0005-0000-0000-0000FF0C0000}"/>
    <cellStyle name="20% - 강조색4 63 16" xfId="10323" xr:uid="{00000000-0005-0000-0000-0000000D0000}"/>
    <cellStyle name="20% - 강조색4 63 17" xfId="6223" xr:uid="{00000000-0005-0000-0000-0000010D0000}"/>
    <cellStyle name="20% - 강조색4 63 18" xfId="9966" xr:uid="{00000000-0005-0000-0000-0000020D0000}"/>
    <cellStyle name="20% - 강조색4 63 19" xfId="11079" xr:uid="{00000000-0005-0000-0000-0000030D0000}"/>
    <cellStyle name="20% - 강조색4 63 2" xfId="5785" xr:uid="{00000000-0005-0000-0000-0000040D0000}"/>
    <cellStyle name="20% - 강조색4 63 3" xfId="5864" xr:uid="{00000000-0005-0000-0000-0000050D0000}"/>
    <cellStyle name="20% - 강조색4 63 4" xfId="5922" xr:uid="{00000000-0005-0000-0000-0000060D0000}"/>
    <cellStyle name="20% - 강조색4 63 5" xfId="5950" xr:uid="{00000000-0005-0000-0000-0000070D0000}"/>
    <cellStyle name="20% - 강조색4 63 6" xfId="6610" xr:uid="{00000000-0005-0000-0000-0000080D0000}"/>
    <cellStyle name="20% - 강조색4 63 7" xfId="7216" xr:uid="{00000000-0005-0000-0000-0000090D0000}"/>
    <cellStyle name="20% - 강조색4 63 8" xfId="1586" xr:uid="{00000000-0005-0000-0000-00000A0D0000}"/>
    <cellStyle name="20% - 강조색4 63 9" xfId="7558" xr:uid="{00000000-0005-0000-0000-00000B0D0000}"/>
    <cellStyle name="20% - 강조색4 64" xfId="5478" xr:uid="{00000000-0005-0000-0000-00000C0D0000}"/>
    <cellStyle name="20% - 강조색4 64 10" xfId="9515" xr:uid="{00000000-0005-0000-0000-00000D0D0000}"/>
    <cellStyle name="20% - 강조색4 64 11" xfId="4760" xr:uid="{00000000-0005-0000-0000-00000E0D0000}"/>
    <cellStyle name="20% - 강조색4 64 12" xfId="10267" xr:uid="{00000000-0005-0000-0000-00000F0D0000}"/>
    <cellStyle name="20% - 강조색4 64 13" xfId="10005" xr:uid="{00000000-0005-0000-0000-0000100D0000}"/>
    <cellStyle name="20% - 강조색4 64 14" xfId="10405" xr:uid="{00000000-0005-0000-0000-0000110D0000}"/>
    <cellStyle name="20% - 강조색4 64 15" xfId="11028" xr:uid="{00000000-0005-0000-0000-0000120D0000}"/>
    <cellStyle name="20% - 강조색4 64 2" xfId="6640" xr:uid="{00000000-0005-0000-0000-0000130D0000}"/>
    <cellStyle name="20% - 강조색4 64 3" xfId="4810" xr:uid="{00000000-0005-0000-0000-0000140D0000}"/>
    <cellStyle name="20% - 강조색4 64 4" xfId="6972" xr:uid="{00000000-0005-0000-0000-0000150D0000}"/>
    <cellStyle name="20% - 강조색4 64 5" xfId="7612" xr:uid="{00000000-0005-0000-0000-0000160D0000}"/>
    <cellStyle name="20% - 강조색4 64 6" xfId="8125" xr:uid="{00000000-0005-0000-0000-0000170D0000}"/>
    <cellStyle name="20% - 강조색4 64 7" xfId="6512" xr:uid="{00000000-0005-0000-0000-0000180D0000}"/>
    <cellStyle name="20% - 강조색4 64 8" xfId="2104" xr:uid="{00000000-0005-0000-0000-0000190D0000}"/>
    <cellStyle name="20% - 강조색4 64 9" xfId="9040" xr:uid="{00000000-0005-0000-0000-00001A0D0000}"/>
    <cellStyle name="20% - 강조색4 65" xfId="5629" xr:uid="{00000000-0005-0000-0000-00001B0D0000}"/>
    <cellStyle name="20% - 강조색4 65 10" xfId="2469" xr:uid="{00000000-0005-0000-0000-00001C0D0000}"/>
    <cellStyle name="20% - 강조색4 65 11" xfId="8077" xr:uid="{00000000-0005-0000-0000-00001D0D0000}"/>
    <cellStyle name="20% - 강조색4 65 12" xfId="8365" xr:uid="{00000000-0005-0000-0000-00001E0D0000}"/>
    <cellStyle name="20% - 강조색4 65 13" xfId="10656" xr:uid="{00000000-0005-0000-0000-00001F0D0000}"/>
    <cellStyle name="20% - 강조색4 65 14" xfId="6263" xr:uid="{00000000-0005-0000-0000-0000200D0000}"/>
    <cellStyle name="20% - 강조색4 65 15" xfId="9464" xr:uid="{00000000-0005-0000-0000-0000210D0000}"/>
    <cellStyle name="20% - 강조색4 65 2" xfId="6650" xr:uid="{00000000-0005-0000-0000-0000220D0000}"/>
    <cellStyle name="20% - 강조색4 65 3" xfId="7265" xr:uid="{00000000-0005-0000-0000-0000230D0000}"/>
    <cellStyle name="20% - 강조색4 65 4" xfId="7315" xr:uid="{00000000-0005-0000-0000-0000240D0000}"/>
    <cellStyle name="20% - 강조색4 65 5" xfId="1010" xr:uid="{00000000-0005-0000-0000-0000250D0000}"/>
    <cellStyle name="20% - 강조색4 65 6" xfId="5110" xr:uid="{00000000-0005-0000-0000-0000260D0000}"/>
    <cellStyle name="20% - 강조색4 65 7" xfId="1877" xr:uid="{00000000-0005-0000-0000-0000270D0000}"/>
    <cellStyle name="20% - 강조색4 65 8" xfId="4904" xr:uid="{00000000-0005-0000-0000-0000280D0000}"/>
    <cellStyle name="20% - 강조색4 65 9" xfId="9185" xr:uid="{00000000-0005-0000-0000-0000290D0000}"/>
    <cellStyle name="20% - 강조색4 66" xfId="5067" xr:uid="{00000000-0005-0000-0000-00002A0D0000}"/>
    <cellStyle name="20% - 강조색4 66 10" xfId="8856" xr:uid="{00000000-0005-0000-0000-00002B0D0000}"/>
    <cellStyle name="20% - 강조색4 66 11" xfId="9691" xr:uid="{00000000-0005-0000-0000-00002C0D0000}"/>
    <cellStyle name="20% - 강조색4 66 12" xfId="8387" xr:uid="{00000000-0005-0000-0000-00002D0D0000}"/>
    <cellStyle name="20% - 강조색4 66 13" xfId="10389" xr:uid="{00000000-0005-0000-0000-00002E0D0000}"/>
    <cellStyle name="20% - 강조색4 66 14" xfId="10827" xr:uid="{00000000-0005-0000-0000-00002F0D0000}"/>
    <cellStyle name="20% - 강조색4 66 15" xfId="8708" xr:uid="{00000000-0005-0000-0000-0000300D0000}"/>
    <cellStyle name="20% - 강조색4 66 2" xfId="6625" xr:uid="{00000000-0005-0000-0000-0000310D0000}"/>
    <cellStyle name="20% - 강조색4 66 3" xfId="6756" xr:uid="{00000000-0005-0000-0000-0000320D0000}"/>
    <cellStyle name="20% - 강조색4 66 4" xfId="7299" xr:uid="{00000000-0005-0000-0000-0000330D0000}"/>
    <cellStyle name="20% - 강조색4 66 5" xfId="1459" xr:uid="{00000000-0005-0000-0000-0000340D0000}"/>
    <cellStyle name="20% - 강조색4 66 6" xfId="6737" xr:uid="{00000000-0005-0000-0000-0000350D0000}"/>
    <cellStyle name="20% - 강조색4 66 7" xfId="2929" xr:uid="{00000000-0005-0000-0000-0000360D0000}"/>
    <cellStyle name="20% - 강조색4 66 8" xfId="8892" xr:uid="{00000000-0005-0000-0000-0000370D0000}"/>
    <cellStyle name="20% - 강조색4 66 9" xfId="8764" xr:uid="{00000000-0005-0000-0000-0000380D0000}"/>
    <cellStyle name="20% - 강조색4 67" xfId="4953" xr:uid="{00000000-0005-0000-0000-0000390D0000}"/>
    <cellStyle name="20% - 강조색4 67 10" xfId="8519" xr:uid="{00000000-0005-0000-0000-00003A0D0000}"/>
    <cellStyle name="20% - 강조색4 67 11" xfId="9735" xr:uid="{00000000-0005-0000-0000-00003B0D0000}"/>
    <cellStyle name="20% - 강조색4 67 12" xfId="10147" xr:uid="{00000000-0005-0000-0000-00003C0D0000}"/>
    <cellStyle name="20% - 강조색4 67 13" xfId="8781" xr:uid="{00000000-0005-0000-0000-00003D0D0000}"/>
    <cellStyle name="20% - 강조색4 67 14" xfId="10738" xr:uid="{00000000-0005-0000-0000-00003E0D0000}"/>
    <cellStyle name="20% - 강조색4 67 15" xfId="10088" xr:uid="{00000000-0005-0000-0000-00003F0D0000}"/>
    <cellStyle name="20% - 강조색4 67 2" xfId="6621" xr:uid="{00000000-0005-0000-0000-0000400D0000}"/>
    <cellStyle name="20% - 강조색4 67 3" xfId="6846" xr:uid="{00000000-0005-0000-0000-0000410D0000}"/>
    <cellStyle name="20% - 강조색4 67 4" xfId="6868" xr:uid="{00000000-0005-0000-0000-0000420D0000}"/>
    <cellStyle name="20% - 강조색4 67 5" xfId="3360" xr:uid="{00000000-0005-0000-0000-0000430D0000}"/>
    <cellStyle name="20% - 강조색4 67 6" xfId="7930" xr:uid="{00000000-0005-0000-0000-0000440D0000}"/>
    <cellStyle name="20% - 강조색4 67 7" xfId="827" xr:uid="{00000000-0005-0000-0000-0000450D0000}"/>
    <cellStyle name="20% - 강조색4 67 8" xfId="8818" xr:uid="{00000000-0005-0000-0000-0000460D0000}"/>
    <cellStyle name="20% - 강조색4 67 9" xfId="9176" xr:uid="{00000000-0005-0000-0000-0000470D0000}"/>
    <cellStyle name="20% - 강조색4 68" xfId="6294" xr:uid="{00000000-0005-0000-0000-0000480D0000}"/>
    <cellStyle name="20% - 강조색4 68 10" xfId="8159" xr:uid="{00000000-0005-0000-0000-0000490D0000}"/>
    <cellStyle name="20% - 강조색4 68 11" xfId="10243" xr:uid="{00000000-0005-0000-0000-00004A0D0000}"/>
    <cellStyle name="20% - 강조색4 68 12" xfId="9410" xr:uid="{00000000-0005-0000-0000-00004B0D0000}"/>
    <cellStyle name="20% - 강조색4 68 13" xfId="10732" xr:uid="{00000000-0005-0000-0000-00004C0D0000}"/>
    <cellStyle name="20% - 강조색4 68 14" xfId="11083" xr:uid="{00000000-0005-0000-0000-00004D0D0000}"/>
    <cellStyle name="20% - 강조색4 68 2" xfId="7310" xr:uid="{00000000-0005-0000-0000-00004E0D0000}"/>
    <cellStyle name="20% - 강조색4 68 3" xfId="7347" xr:uid="{00000000-0005-0000-0000-00004F0D0000}"/>
    <cellStyle name="20% - 강조색4 68 4" xfId="7836" xr:uid="{00000000-0005-0000-0000-0000500D0000}"/>
    <cellStyle name="20% - 강조색4 68 5" xfId="2149" xr:uid="{00000000-0005-0000-0000-0000510D0000}"/>
    <cellStyle name="20% - 강조색4 68 6" xfId="850" xr:uid="{00000000-0005-0000-0000-0000520D0000}"/>
    <cellStyle name="20% - 강조색4 68 7" xfId="8976" xr:uid="{00000000-0005-0000-0000-0000530D0000}"/>
    <cellStyle name="20% - 강조색4 68 8" xfId="7983" xr:uid="{00000000-0005-0000-0000-0000540D0000}"/>
    <cellStyle name="20% - 강조색4 68 9" xfId="7696" xr:uid="{00000000-0005-0000-0000-0000550D0000}"/>
    <cellStyle name="20% - 강조색4 69" xfId="6994" xr:uid="{00000000-0005-0000-0000-0000560D0000}"/>
    <cellStyle name="20% - 강조색4 69 10" xfId="10634" xr:uid="{00000000-0005-0000-0000-0000570D0000}"/>
    <cellStyle name="20% - 강조색4 69 11" xfId="10761" xr:uid="{00000000-0005-0000-0000-0000580D0000}"/>
    <cellStyle name="20% - 강조색4 69 12" xfId="3487" xr:uid="{00000000-0005-0000-0000-0000590D0000}"/>
    <cellStyle name="20% - 강조색4 69 2" xfId="7848" xr:uid="{00000000-0005-0000-0000-00005A0D0000}"/>
    <cellStyle name="20% - 강조색4 69 3" xfId="8242" xr:uid="{00000000-0005-0000-0000-00005B0D0000}"/>
    <cellStyle name="20% - 강조색4 69 4" xfId="8106" xr:uid="{00000000-0005-0000-0000-00005C0D0000}"/>
    <cellStyle name="20% - 강조색4 69 5" xfId="4661" xr:uid="{00000000-0005-0000-0000-00005D0D0000}"/>
    <cellStyle name="20% - 강조색4 69 6" xfId="7664" xr:uid="{00000000-0005-0000-0000-00005E0D0000}"/>
    <cellStyle name="20% - 강조색4 69 7" xfId="8721" xr:uid="{00000000-0005-0000-0000-00005F0D0000}"/>
    <cellStyle name="20% - 강조색4 69 8" xfId="9908" xr:uid="{00000000-0005-0000-0000-0000600D0000}"/>
    <cellStyle name="20% - 강조색4 69 9" xfId="10256" xr:uid="{00000000-0005-0000-0000-0000610D0000}"/>
    <cellStyle name="20% - 강조색4 7" xfId="112" xr:uid="{00000000-0005-0000-0000-0000620D0000}"/>
    <cellStyle name="20% - 강조색4 70" xfId="7336" xr:uid="{00000000-0005-0000-0000-0000630D0000}"/>
    <cellStyle name="20% - 강조색4 70 10" xfId="10438" xr:uid="{00000000-0005-0000-0000-0000640D0000}"/>
    <cellStyle name="20% - 강조색4 70 11" xfId="10733" xr:uid="{00000000-0005-0000-0000-0000650D0000}"/>
    <cellStyle name="20% - 강조색4 70 12" xfId="11012" xr:uid="{00000000-0005-0000-0000-0000660D0000}"/>
    <cellStyle name="20% - 강조색4 70 2" xfId="7864" xr:uid="{00000000-0005-0000-0000-0000670D0000}"/>
    <cellStyle name="20% - 강조색4 70 3" xfId="8258" xr:uid="{00000000-0005-0000-0000-0000680D0000}"/>
    <cellStyle name="20% - 강조색4 70 4" xfId="8620" xr:uid="{00000000-0005-0000-0000-0000690D0000}"/>
    <cellStyle name="20% - 강조색4 70 5" xfId="7520" xr:uid="{00000000-0005-0000-0000-00006A0D0000}"/>
    <cellStyle name="20% - 강조색4 70 6" xfId="7406" xr:uid="{00000000-0005-0000-0000-00006B0D0000}"/>
    <cellStyle name="20% - 강조색4 70 7" xfId="9437" xr:uid="{00000000-0005-0000-0000-00006C0D0000}"/>
    <cellStyle name="20% - 강조색4 70 8" xfId="9763" xr:uid="{00000000-0005-0000-0000-00006D0D0000}"/>
    <cellStyle name="20% - 강조색4 70 9" xfId="10176" xr:uid="{00000000-0005-0000-0000-00006E0D0000}"/>
    <cellStyle name="20% - 강조색4 71" xfId="7816" xr:uid="{00000000-0005-0000-0000-00006F0D0000}"/>
    <cellStyle name="20% - 강조색4 71 10" xfId="10805" xr:uid="{00000000-0005-0000-0000-0000700D0000}"/>
    <cellStyle name="20% - 강조색4 71 11" xfId="11169" xr:uid="{00000000-0005-0000-0000-0000710D0000}"/>
    <cellStyle name="20% - 강조색4 71 2" xfId="8269" xr:uid="{00000000-0005-0000-0000-0000720D0000}"/>
    <cellStyle name="20% - 강조색4 71 3" xfId="8631" xr:uid="{00000000-0005-0000-0000-0000730D0000}"/>
    <cellStyle name="20% - 강조색4 71 4" xfId="8995" xr:uid="{00000000-0005-0000-0000-0000740D0000}"/>
    <cellStyle name="20% - 강조색4 71 5" xfId="9353" xr:uid="{00000000-0005-0000-0000-0000750D0000}"/>
    <cellStyle name="20% - 강조색4 71 6" xfId="3855" xr:uid="{00000000-0005-0000-0000-0000760D0000}"/>
    <cellStyle name="20% - 강조색4 71 7" xfId="9840" xr:uid="{00000000-0005-0000-0000-0000770D0000}"/>
    <cellStyle name="20% - 강조색4 71 8" xfId="10216" xr:uid="{00000000-0005-0000-0000-0000780D0000}"/>
    <cellStyle name="20% - 강조색4 71 9" xfId="10492" xr:uid="{00000000-0005-0000-0000-0000790D0000}"/>
    <cellStyle name="20% - 강조색4 72" xfId="8133" xr:uid="{00000000-0005-0000-0000-00007A0D0000}"/>
    <cellStyle name="20% - 강조색4 72 10" xfId="7667" xr:uid="{00000000-0005-0000-0000-00007B0D0000}"/>
    <cellStyle name="20% - 강조색4 72 2" xfId="8636" xr:uid="{00000000-0005-0000-0000-00007C0D0000}"/>
    <cellStyle name="20% - 강조색4 72 3" xfId="9000" xr:uid="{00000000-0005-0000-0000-00007D0D0000}"/>
    <cellStyle name="20% - 강조색4 72 4" xfId="9359" xr:uid="{00000000-0005-0000-0000-00007E0D0000}"/>
    <cellStyle name="20% - 강조색4 72 5" xfId="9574" xr:uid="{00000000-0005-0000-0000-00007F0D0000}"/>
    <cellStyle name="20% - 강조색4 72 6" xfId="9918" xr:uid="{00000000-0005-0000-0000-0000800D0000}"/>
    <cellStyle name="20% - 강조색4 72 7" xfId="8682" xr:uid="{00000000-0005-0000-0000-0000810D0000}"/>
    <cellStyle name="20% - 강조색4 72 8" xfId="9178" xr:uid="{00000000-0005-0000-0000-0000820D0000}"/>
    <cellStyle name="20% - 강조색4 72 9" xfId="10951" xr:uid="{00000000-0005-0000-0000-0000830D0000}"/>
    <cellStyle name="20% - 강조색4 73" xfId="8596" xr:uid="{00000000-0005-0000-0000-0000840D0000}"/>
    <cellStyle name="20% - 강조색4 73 2" xfId="9014" xr:uid="{00000000-0005-0000-0000-0000850D0000}"/>
    <cellStyle name="20% - 강조색4 73 3" xfId="9373" xr:uid="{00000000-0005-0000-0000-0000860D0000}"/>
    <cellStyle name="20% - 강조색4 73 4" xfId="9705" xr:uid="{00000000-0005-0000-0000-0000870D0000}"/>
    <cellStyle name="20% - 강조색4 73 5" xfId="10031" xr:uid="{00000000-0005-0000-0000-0000880D0000}"/>
    <cellStyle name="20% - 강조색4 73 6" xfId="10162" xr:uid="{00000000-0005-0000-0000-0000890D0000}"/>
    <cellStyle name="20% - 강조색4 73 7" xfId="8457" xr:uid="{00000000-0005-0000-0000-00008A0D0000}"/>
    <cellStyle name="20% - 강조색4 73 8" xfId="10727" xr:uid="{00000000-0005-0000-0000-00008B0D0000}"/>
    <cellStyle name="20% - 강조색4 73 9" xfId="11147" xr:uid="{00000000-0005-0000-0000-00008C0D0000}"/>
    <cellStyle name="20% - 강조색4 74" xfId="8972" xr:uid="{00000000-0005-0000-0000-00008D0D0000}"/>
    <cellStyle name="20% - 강조색4 74 2" xfId="9382" xr:uid="{00000000-0005-0000-0000-00008E0D0000}"/>
    <cellStyle name="20% - 강조색4 74 3" xfId="9714" xr:uid="{00000000-0005-0000-0000-00008F0D0000}"/>
    <cellStyle name="20% - 강조색4 74 4" xfId="10040" xr:uid="{00000000-0005-0000-0000-0000900D0000}"/>
    <cellStyle name="20% - 강조색4 74 5" xfId="10353" xr:uid="{00000000-0005-0000-0000-0000910D0000}"/>
    <cellStyle name="20% - 강조색4 74 6" xfId="10128" xr:uid="{00000000-0005-0000-0000-0000920D0000}"/>
    <cellStyle name="20% - 강조색4 74 7" xfId="10719" xr:uid="{00000000-0005-0000-0000-0000930D0000}"/>
    <cellStyle name="20% - 강조색4 74 8" xfId="10440" xr:uid="{00000000-0005-0000-0000-0000940D0000}"/>
    <cellStyle name="20% - 강조색4 75" xfId="9341" xr:uid="{00000000-0005-0000-0000-0000950D0000}"/>
    <cellStyle name="20% - 강조색4 75 2" xfId="9723" xr:uid="{00000000-0005-0000-0000-0000960D0000}"/>
    <cellStyle name="20% - 강조색4 75 3" xfId="10049" xr:uid="{00000000-0005-0000-0000-0000970D0000}"/>
    <cellStyle name="20% - 강조색4 75 4" xfId="10362" xr:uid="{00000000-0005-0000-0000-0000980D0000}"/>
    <cellStyle name="20% - 강조색4 75 5" xfId="10671" xr:uid="{00000000-0005-0000-0000-0000990D0000}"/>
    <cellStyle name="20% - 강조색4 75 6" xfId="6671" xr:uid="{00000000-0005-0000-0000-00009A0D0000}"/>
    <cellStyle name="20% - 강조색4 75 7" xfId="10022" xr:uid="{00000000-0005-0000-0000-00009B0D0000}"/>
    <cellStyle name="20% - 강조색4 76" xfId="4780" xr:uid="{00000000-0005-0000-0000-00009C0D0000}"/>
    <cellStyle name="20% - 강조색4 76 2" xfId="9933" xr:uid="{00000000-0005-0000-0000-00009D0D0000}"/>
    <cellStyle name="20% - 강조색4 76 3" xfId="10314" xr:uid="{00000000-0005-0000-0000-00009E0D0000}"/>
    <cellStyle name="20% - 강조색4 76 4" xfId="9729" xr:uid="{00000000-0005-0000-0000-00009F0D0000}"/>
    <cellStyle name="20% - 강조색4 76 5" xfId="2711" xr:uid="{00000000-0005-0000-0000-0000A00D0000}"/>
    <cellStyle name="20% - 강조색4 76 6" xfId="10700" xr:uid="{00000000-0005-0000-0000-0000A10D0000}"/>
    <cellStyle name="20% - 강조색4 77" xfId="9960" xr:uid="{00000000-0005-0000-0000-0000A20D0000}"/>
    <cellStyle name="20% - 강조색4 77 2" xfId="10378" xr:uid="{00000000-0005-0000-0000-0000A30D0000}"/>
    <cellStyle name="20% - 강조색4 77 3" xfId="10689" xr:uid="{00000000-0005-0000-0000-0000A40D0000}"/>
    <cellStyle name="20% - 강조색4 77 4" xfId="10973" xr:uid="{00000000-0005-0000-0000-0000A50D0000}"/>
    <cellStyle name="20% - 강조색4 77 5" xfId="11249" xr:uid="{00000000-0005-0000-0000-0000A60D0000}"/>
    <cellStyle name="20% - 강조색4 78" xfId="10342" xr:uid="{00000000-0005-0000-0000-0000A70D0000}"/>
    <cellStyle name="20% - 강조색4 78 2" xfId="10698" xr:uid="{00000000-0005-0000-0000-0000A80D0000}"/>
    <cellStyle name="20% - 강조색4 78 3" xfId="10982" xr:uid="{00000000-0005-0000-0000-0000A90D0000}"/>
    <cellStyle name="20% - 강조색4 78 4" xfId="11259" xr:uid="{00000000-0005-0000-0000-0000AA0D0000}"/>
    <cellStyle name="20% - 강조색4 79" xfId="10650" xr:uid="{00000000-0005-0000-0000-0000AB0D0000}"/>
    <cellStyle name="20% - 강조색4 79 2" xfId="10990" xr:uid="{00000000-0005-0000-0000-0000AC0D0000}"/>
    <cellStyle name="20% - 강조색4 79 3" xfId="11268" xr:uid="{00000000-0005-0000-0000-0000AD0D0000}"/>
    <cellStyle name="20% - 강조색4 8" xfId="125" xr:uid="{00000000-0005-0000-0000-0000AE0D0000}"/>
    <cellStyle name="20% - 강조색4 80" xfId="10954" xr:uid="{00000000-0005-0000-0000-0000AF0D0000}"/>
    <cellStyle name="20% - 강조색4 80 2" xfId="11279" xr:uid="{00000000-0005-0000-0000-0000B00D0000}"/>
    <cellStyle name="20% - 강조색4 81" xfId="11239" xr:uid="{00000000-0005-0000-0000-0000B10D0000}"/>
    <cellStyle name="20% - 강조색4 82" xfId="11303" xr:uid="{00000000-0005-0000-0000-0000B20D0000}"/>
    <cellStyle name="20% - 강조색4 83" xfId="11357" xr:uid="{00000000-0005-0000-0000-0000B30D0000}"/>
    <cellStyle name="20% - 강조색4 84" xfId="11350" xr:uid="{00000000-0005-0000-0000-0000B40D0000}"/>
    <cellStyle name="20% - 강조색4 85" xfId="11421" xr:uid="{00000000-0005-0000-0000-0000B50D0000}"/>
    <cellStyle name="20% - 강조색4 86" xfId="11443" xr:uid="{00000000-0005-0000-0000-0000B60D0000}"/>
    <cellStyle name="20% - 강조색4 9" xfId="138" xr:uid="{00000000-0005-0000-0000-0000B70D0000}"/>
    <cellStyle name="20% - 강조색5" xfId="36" builtinId="46" customBuiltin="1"/>
    <cellStyle name="20% - 강조색5 10" xfId="175" xr:uid="{00000000-0005-0000-0000-0000B90D0000}"/>
    <cellStyle name="20% - 강조색5 11" xfId="188" xr:uid="{00000000-0005-0000-0000-0000BA0D0000}"/>
    <cellStyle name="20% - 강조색5 12" xfId="201" xr:uid="{00000000-0005-0000-0000-0000BB0D0000}"/>
    <cellStyle name="20% - 강조색5 13" xfId="214" xr:uid="{00000000-0005-0000-0000-0000BC0D0000}"/>
    <cellStyle name="20% - 강조색5 14" xfId="227" xr:uid="{00000000-0005-0000-0000-0000BD0D0000}"/>
    <cellStyle name="20% - 강조색5 15" xfId="240" xr:uid="{00000000-0005-0000-0000-0000BE0D0000}"/>
    <cellStyle name="20% - 강조색5 16" xfId="253" xr:uid="{00000000-0005-0000-0000-0000BF0D0000}"/>
    <cellStyle name="20% - 강조색5 17" xfId="266" xr:uid="{00000000-0005-0000-0000-0000C00D0000}"/>
    <cellStyle name="20% - 강조색5 18" xfId="279" xr:uid="{00000000-0005-0000-0000-0000C10D0000}"/>
    <cellStyle name="20% - 강조색5 19" xfId="292" xr:uid="{00000000-0005-0000-0000-0000C20D0000}"/>
    <cellStyle name="20% - 강조색5 2" xfId="53" xr:uid="{00000000-0005-0000-0000-0000C30D0000}"/>
    <cellStyle name="20% - 강조색5 20" xfId="305" xr:uid="{00000000-0005-0000-0000-0000C40D0000}"/>
    <cellStyle name="20% - 강조색5 21" xfId="318" xr:uid="{00000000-0005-0000-0000-0000C50D0000}"/>
    <cellStyle name="20% - 강조색5 22" xfId="331" xr:uid="{00000000-0005-0000-0000-0000C60D0000}"/>
    <cellStyle name="20% - 강조색5 23" xfId="344" xr:uid="{00000000-0005-0000-0000-0000C70D0000}"/>
    <cellStyle name="20% - 강조색5 24" xfId="357" xr:uid="{00000000-0005-0000-0000-0000C80D0000}"/>
    <cellStyle name="20% - 강조색5 25" xfId="370" xr:uid="{00000000-0005-0000-0000-0000C90D0000}"/>
    <cellStyle name="20% - 강조색5 26" xfId="383" xr:uid="{00000000-0005-0000-0000-0000CA0D0000}"/>
    <cellStyle name="20% - 강조색5 27" xfId="396" xr:uid="{00000000-0005-0000-0000-0000CB0D0000}"/>
    <cellStyle name="20% - 강조색5 28" xfId="409" xr:uid="{00000000-0005-0000-0000-0000CC0D0000}"/>
    <cellStyle name="20% - 강조색5 29" xfId="422" xr:uid="{00000000-0005-0000-0000-0000CD0D0000}"/>
    <cellStyle name="20% - 강조색5 3" xfId="83" xr:uid="{00000000-0005-0000-0000-0000CE0D0000}"/>
    <cellStyle name="20% - 강조색5 30" xfId="435" xr:uid="{00000000-0005-0000-0000-0000CF0D0000}"/>
    <cellStyle name="20% - 강조색5 31" xfId="447" xr:uid="{00000000-0005-0000-0000-0000D00D0000}"/>
    <cellStyle name="20% - 강조색5 32" xfId="459" xr:uid="{00000000-0005-0000-0000-0000D10D0000}"/>
    <cellStyle name="20% - 강조색5 33" xfId="471" xr:uid="{00000000-0005-0000-0000-0000D20D0000}"/>
    <cellStyle name="20% - 강조색5 34" xfId="483" xr:uid="{00000000-0005-0000-0000-0000D30D0000}"/>
    <cellStyle name="20% - 강조색5 35" xfId="494" xr:uid="{00000000-0005-0000-0000-0000D40D0000}"/>
    <cellStyle name="20% - 강조색5 36" xfId="505" xr:uid="{00000000-0005-0000-0000-0000D50D0000}"/>
    <cellStyle name="20% - 강조색5 37" xfId="516" xr:uid="{00000000-0005-0000-0000-0000D60D0000}"/>
    <cellStyle name="20% - 강조색5 38" xfId="526" xr:uid="{00000000-0005-0000-0000-0000D70D0000}"/>
    <cellStyle name="20% - 강조색5 39" xfId="534" xr:uid="{00000000-0005-0000-0000-0000D80D0000}"/>
    <cellStyle name="20% - 강조색5 4" xfId="97" xr:uid="{00000000-0005-0000-0000-0000D90D0000}"/>
    <cellStyle name="20% - 강조색5 40" xfId="553" xr:uid="{00000000-0005-0000-0000-0000DA0D0000}"/>
    <cellStyle name="20% - 강조색5 40 10" xfId="2452" xr:uid="{00000000-0005-0000-0000-0000DB0D0000}"/>
    <cellStyle name="20% - 강조색5 40 11" xfId="1912" xr:uid="{00000000-0005-0000-0000-0000DC0D0000}"/>
    <cellStyle name="20% - 강조색5 40 12" xfId="3948" xr:uid="{00000000-0005-0000-0000-0000DD0D0000}"/>
    <cellStyle name="20% - 강조색5 40 13" xfId="4110" xr:uid="{00000000-0005-0000-0000-0000DE0D0000}"/>
    <cellStyle name="20% - 강조색5 40 14" xfId="4637" xr:uid="{00000000-0005-0000-0000-0000DF0D0000}"/>
    <cellStyle name="20% - 강조색5 40 15" xfId="3355" xr:uid="{00000000-0005-0000-0000-0000E00D0000}"/>
    <cellStyle name="20% - 강조색5 40 16" xfId="5365" xr:uid="{00000000-0005-0000-0000-0000E10D0000}"/>
    <cellStyle name="20% - 강조색5 40 17" xfId="5480" xr:uid="{00000000-0005-0000-0000-0000E20D0000}"/>
    <cellStyle name="20% - 강조색5 40 18" xfId="1873" xr:uid="{00000000-0005-0000-0000-0000E30D0000}"/>
    <cellStyle name="20% - 강조색5 40 19" xfId="6570" xr:uid="{00000000-0005-0000-0000-0000E40D0000}"/>
    <cellStyle name="20% - 강조색5 40 2" xfId="1050" xr:uid="{00000000-0005-0000-0000-0000E50D0000}"/>
    <cellStyle name="20% - 강조색5 40 20" xfId="6702" xr:uid="{00000000-0005-0000-0000-0000E60D0000}"/>
    <cellStyle name="20% - 강조색5 40 21" xfId="6347" xr:uid="{00000000-0005-0000-0000-0000E70D0000}"/>
    <cellStyle name="20% - 강조색5 40 22" xfId="7733" xr:uid="{00000000-0005-0000-0000-0000E80D0000}"/>
    <cellStyle name="20% - 강조색5 40 23" xfId="4151" xr:uid="{00000000-0005-0000-0000-0000E90D0000}"/>
    <cellStyle name="20% - 강조색5 40 24" xfId="8481" xr:uid="{00000000-0005-0000-0000-0000EA0D0000}"/>
    <cellStyle name="20% - 강조색5 40 25" xfId="1474" xr:uid="{00000000-0005-0000-0000-0000EB0D0000}"/>
    <cellStyle name="20% - 강조색5 40 26" xfId="9102" xr:uid="{00000000-0005-0000-0000-0000EC0D0000}"/>
    <cellStyle name="20% - 강조색5 40 27" xfId="9587" xr:uid="{00000000-0005-0000-0000-0000ED0D0000}"/>
    <cellStyle name="20% - 강조색5 40 28" xfId="9835" xr:uid="{00000000-0005-0000-0000-0000EE0D0000}"/>
    <cellStyle name="20% - 강조색5 40 29" xfId="6055" xr:uid="{00000000-0005-0000-0000-0000EF0D0000}"/>
    <cellStyle name="20% - 강조색5 40 3" xfId="1141" xr:uid="{00000000-0005-0000-0000-0000F00D0000}"/>
    <cellStyle name="20% - 강조색5 40 30" xfId="10632" xr:uid="{00000000-0005-0000-0000-0000F10D0000}"/>
    <cellStyle name="20% - 강조색5 40 31" xfId="10921" xr:uid="{00000000-0005-0000-0000-0000F20D0000}"/>
    <cellStyle name="20% - 강조색5 40 32" xfId="10993" xr:uid="{00000000-0005-0000-0000-0000F30D0000}"/>
    <cellStyle name="20% - 강조색5 40 33" xfId="11322" xr:uid="{00000000-0005-0000-0000-0000F40D0000}"/>
    <cellStyle name="20% - 강조색5 40 34" xfId="11293" xr:uid="{00000000-0005-0000-0000-0000F50D0000}"/>
    <cellStyle name="20% - 강조색5 40 35" xfId="11356" xr:uid="{00000000-0005-0000-0000-0000F60D0000}"/>
    <cellStyle name="20% - 강조색5 40 36" xfId="11390" xr:uid="{00000000-0005-0000-0000-0000F70D0000}"/>
    <cellStyle name="20% - 강조색5 40 4" xfId="1232" xr:uid="{00000000-0005-0000-0000-0000F80D0000}"/>
    <cellStyle name="20% - 강조색5 40 5" xfId="1619" xr:uid="{00000000-0005-0000-0000-0000F90D0000}"/>
    <cellStyle name="20% - 강조색5 40 6" xfId="1314" xr:uid="{00000000-0005-0000-0000-0000FA0D0000}"/>
    <cellStyle name="20% - 강조색5 40 7" xfId="2283" xr:uid="{00000000-0005-0000-0000-0000FB0D0000}"/>
    <cellStyle name="20% - 강조색5 40 8" xfId="2651" xr:uid="{00000000-0005-0000-0000-0000FC0D0000}"/>
    <cellStyle name="20% - 강조색5 40 9" xfId="2960" xr:uid="{00000000-0005-0000-0000-0000FD0D0000}"/>
    <cellStyle name="20% - 강조색5 41" xfId="595" xr:uid="{00000000-0005-0000-0000-0000FE0D0000}"/>
    <cellStyle name="20% - 강조색5 41 10" xfId="3282" xr:uid="{00000000-0005-0000-0000-0000FF0D0000}"/>
    <cellStyle name="20% - 강조색5 41 11" xfId="3474" xr:uid="{00000000-0005-0000-0000-0000000E0000}"/>
    <cellStyle name="20% - 강조색5 41 12" xfId="4009" xr:uid="{00000000-0005-0000-0000-0000010E0000}"/>
    <cellStyle name="20% - 강조색5 41 13" xfId="4327" xr:uid="{00000000-0005-0000-0000-0000020E0000}"/>
    <cellStyle name="20% - 강조색5 41 14" xfId="3767" xr:uid="{00000000-0005-0000-0000-0000030E0000}"/>
    <cellStyle name="20% - 강조색5 41 15" xfId="956" xr:uid="{00000000-0005-0000-0000-0000040E0000}"/>
    <cellStyle name="20% - 강조색5 41 16" xfId="4848" xr:uid="{00000000-0005-0000-0000-0000050E0000}"/>
    <cellStyle name="20% - 강조색5 41 17" xfId="5462" xr:uid="{00000000-0005-0000-0000-0000060E0000}"/>
    <cellStyle name="20% - 강조색5 41 18" xfId="4433" xr:uid="{00000000-0005-0000-0000-0000070E0000}"/>
    <cellStyle name="20% - 강조색5 41 19" xfId="3896" xr:uid="{00000000-0005-0000-0000-0000080E0000}"/>
    <cellStyle name="20% - 강조색5 41 2" xfId="1092" xr:uid="{00000000-0005-0000-0000-0000090E0000}"/>
    <cellStyle name="20% - 강조색5 41 20" xfId="7084" xr:uid="{00000000-0005-0000-0000-00000A0E0000}"/>
    <cellStyle name="20% - 강조색5 41 21" xfId="6559" xr:uid="{00000000-0005-0000-0000-00000B0E0000}"/>
    <cellStyle name="20% - 강조색5 41 22" xfId="4242" xr:uid="{00000000-0005-0000-0000-00000C0E0000}"/>
    <cellStyle name="20% - 강조색5 41 23" xfId="8058" xr:uid="{00000000-0005-0000-0000-00000D0E0000}"/>
    <cellStyle name="20% - 강조색5 41 24" xfId="8350" xr:uid="{00000000-0005-0000-0000-00000E0E0000}"/>
    <cellStyle name="20% - 강조색5 41 25" xfId="8665" xr:uid="{00000000-0005-0000-0000-00000F0E0000}"/>
    <cellStyle name="20% - 강조색5 41 26" xfId="6787" xr:uid="{00000000-0005-0000-0000-0000100E0000}"/>
    <cellStyle name="20% - 강조색5 41 27" xfId="9458" xr:uid="{00000000-0005-0000-0000-0000110E0000}"/>
    <cellStyle name="20% - 강조색5 41 28" xfId="9924" xr:uid="{00000000-0005-0000-0000-0000120E0000}"/>
    <cellStyle name="20% - 강조색5 41 29" xfId="2055" xr:uid="{00000000-0005-0000-0000-0000130E0000}"/>
    <cellStyle name="20% - 강조색5 41 3" xfId="1183" xr:uid="{00000000-0005-0000-0000-0000140E0000}"/>
    <cellStyle name="20% - 강조색5 41 30" xfId="6678" xr:uid="{00000000-0005-0000-0000-0000150E0000}"/>
    <cellStyle name="20% - 강조색5 41 31" xfId="4394" xr:uid="{00000000-0005-0000-0000-0000160E0000}"/>
    <cellStyle name="20% - 강조색5 41 32" xfId="11174" xr:uid="{00000000-0005-0000-0000-0000170E0000}"/>
    <cellStyle name="20% - 강조색5 41 4" xfId="1274" xr:uid="{00000000-0005-0000-0000-0000180E0000}"/>
    <cellStyle name="20% - 강조색5 41 5" xfId="1723" xr:uid="{00000000-0005-0000-0000-0000190E0000}"/>
    <cellStyle name="20% - 강조색5 41 6" xfId="1495" xr:uid="{00000000-0005-0000-0000-00001A0E0000}"/>
    <cellStyle name="20% - 강조색5 41 7" xfId="2280" xr:uid="{00000000-0005-0000-0000-00001B0E0000}"/>
    <cellStyle name="20% - 강조색5 41 8" xfId="877" xr:uid="{00000000-0005-0000-0000-00001C0E0000}"/>
    <cellStyle name="20% - 강조색5 41 9" xfId="2952" xr:uid="{00000000-0005-0000-0000-00001D0E0000}"/>
    <cellStyle name="20% - 강조색5 42" xfId="596" xr:uid="{00000000-0005-0000-0000-00001E0E0000}"/>
    <cellStyle name="20% - 강조색5 42 10" xfId="3268" xr:uid="{00000000-0005-0000-0000-00001F0E0000}"/>
    <cellStyle name="20% - 강조색5 42 11" xfId="1399" xr:uid="{00000000-0005-0000-0000-0000200E0000}"/>
    <cellStyle name="20% - 강조색5 42 12" xfId="3013" xr:uid="{00000000-0005-0000-0000-0000210E0000}"/>
    <cellStyle name="20% - 강조색5 42 13" xfId="4273" xr:uid="{00000000-0005-0000-0000-0000220E0000}"/>
    <cellStyle name="20% - 강조색5 42 14" xfId="4555" xr:uid="{00000000-0005-0000-0000-0000230E0000}"/>
    <cellStyle name="20% - 강조색5 42 15" xfId="5604" xr:uid="{00000000-0005-0000-0000-0000240E0000}"/>
    <cellStyle name="20% - 강조색5 42 16" xfId="5671" xr:uid="{00000000-0005-0000-0000-0000250E0000}"/>
    <cellStyle name="20% - 강조색5 42 17" xfId="5680" xr:uid="{00000000-0005-0000-0000-0000260E0000}"/>
    <cellStyle name="20% - 강조색5 42 18" xfId="5545" xr:uid="{00000000-0005-0000-0000-0000270E0000}"/>
    <cellStyle name="20% - 강조색5 42 19" xfId="6343" xr:uid="{00000000-0005-0000-0000-0000280E0000}"/>
    <cellStyle name="20% - 강조색5 42 2" xfId="1093" xr:uid="{00000000-0005-0000-0000-0000290E0000}"/>
    <cellStyle name="20% - 강조색5 42 20" xfId="7071" xr:uid="{00000000-0005-0000-0000-00002A0E0000}"/>
    <cellStyle name="20% - 강조색5 42 21" xfId="4249" xr:uid="{00000000-0005-0000-0000-00002B0E0000}"/>
    <cellStyle name="20% - 강조색5 42 22" xfId="4420" xr:uid="{00000000-0005-0000-0000-00002C0E0000}"/>
    <cellStyle name="20% - 강조색5 42 23" xfId="7578" xr:uid="{00000000-0005-0000-0000-00002D0E0000}"/>
    <cellStyle name="20% - 강조색5 42 24" xfId="3781" xr:uid="{00000000-0005-0000-0000-00002E0E0000}"/>
    <cellStyle name="20% - 강조색5 42 25" xfId="8822" xr:uid="{00000000-0005-0000-0000-00002F0E0000}"/>
    <cellStyle name="20% - 강조색5 42 26" xfId="9292" xr:uid="{00000000-0005-0000-0000-0000300E0000}"/>
    <cellStyle name="20% - 강조색5 42 27" xfId="9653" xr:uid="{00000000-0005-0000-0000-0000310E0000}"/>
    <cellStyle name="20% - 강조색5 42 28" xfId="3716" xr:uid="{00000000-0005-0000-0000-0000320E0000}"/>
    <cellStyle name="20% - 강조색5 42 29" xfId="10266" xr:uid="{00000000-0005-0000-0000-0000330E0000}"/>
    <cellStyle name="20% - 강조색5 42 3" xfId="1184" xr:uid="{00000000-0005-0000-0000-0000340E0000}"/>
    <cellStyle name="20% - 강조색5 42 30" xfId="10626" xr:uid="{00000000-0005-0000-0000-0000350E0000}"/>
    <cellStyle name="20% - 강조색5 42 31" xfId="9117" xr:uid="{00000000-0005-0000-0000-0000360E0000}"/>
    <cellStyle name="20% - 강조색5 42 32" xfId="11041" xr:uid="{00000000-0005-0000-0000-0000370E0000}"/>
    <cellStyle name="20% - 강조색5 42 4" xfId="1275" xr:uid="{00000000-0005-0000-0000-0000380E0000}"/>
    <cellStyle name="20% - 강조색5 42 5" xfId="1638" xr:uid="{00000000-0005-0000-0000-0000390E0000}"/>
    <cellStyle name="20% - 강조색5 42 6" xfId="2024" xr:uid="{00000000-0005-0000-0000-00003A0E0000}"/>
    <cellStyle name="20% - 강조색5 42 7" xfId="2294" xr:uid="{00000000-0005-0000-0000-00003B0E0000}"/>
    <cellStyle name="20% - 강조색5 42 8" xfId="2610" xr:uid="{00000000-0005-0000-0000-00003C0E0000}"/>
    <cellStyle name="20% - 강조색5 42 9" xfId="2791" xr:uid="{00000000-0005-0000-0000-00003D0E0000}"/>
    <cellStyle name="20% - 강조색5 43" xfId="600" xr:uid="{00000000-0005-0000-0000-00003E0E0000}"/>
    <cellStyle name="20% - 강조색5 43 10" xfId="737" xr:uid="{00000000-0005-0000-0000-00003F0E0000}"/>
    <cellStyle name="20% - 강조색5 43 11" xfId="3378" xr:uid="{00000000-0005-0000-0000-0000400E0000}"/>
    <cellStyle name="20% - 강조색5 43 12" xfId="3832" xr:uid="{00000000-0005-0000-0000-0000410E0000}"/>
    <cellStyle name="20% - 강조색5 43 13" xfId="4268" xr:uid="{00000000-0005-0000-0000-0000420E0000}"/>
    <cellStyle name="20% - 강조색5 43 14" xfId="4544" xr:uid="{00000000-0005-0000-0000-0000430E0000}"/>
    <cellStyle name="20% - 강조색5 43 15" xfId="4955" xr:uid="{00000000-0005-0000-0000-0000440E0000}"/>
    <cellStyle name="20% - 강조색5 43 16" xfId="1957" xr:uid="{00000000-0005-0000-0000-0000450E0000}"/>
    <cellStyle name="20% - 강조색5 43 17" xfId="826" xr:uid="{00000000-0005-0000-0000-0000460E0000}"/>
    <cellStyle name="20% - 강조색5 43 18" xfId="5504" xr:uid="{00000000-0005-0000-0000-0000470E0000}"/>
    <cellStyle name="20% - 강조색5 43 19" xfId="6579" xr:uid="{00000000-0005-0000-0000-0000480E0000}"/>
    <cellStyle name="20% - 강조색5 43 2" xfId="1097" xr:uid="{00000000-0005-0000-0000-0000490E0000}"/>
    <cellStyle name="20% - 강조색5 43 20" xfId="6180" xr:uid="{00000000-0005-0000-0000-00004A0E0000}"/>
    <cellStyle name="20% - 강조색5 43 21" xfId="4391" xr:uid="{00000000-0005-0000-0000-00004B0E0000}"/>
    <cellStyle name="20% - 강조색5 43 22" xfId="7560" xr:uid="{00000000-0005-0000-0000-00004C0E0000}"/>
    <cellStyle name="20% - 강조색5 43 23" xfId="7962" xr:uid="{00000000-0005-0000-0000-00004D0E0000}"/>
    <cellStyle name="20% - 강조색5 43 24" xfId="8360" xr:uid="{00000000-0005-0000-0000-00004E0E0000}"/>
    <cellStyle name="20% - 강조색5 43 25" xfId="7516" xr:uid="{00000000-0005-0000-0000-00004F0E0000}"/>
    <cellStyle name="20% - 강조색5 43 26" xfId="3847" xr:uid="{00000000-0005-0000-0000-0000500E0000}"/>
    <cellStyle name="20% - 강조색5 43 27" xfId="9649" xr:uid="{00000000-0005-0000-0000-0000510E0000}"/>
    <cellStyle name="20% - 강조색5 43 28" xfId="6124" xr:uid="{00000000-0005-0000-0000-0000520E0000}"/>
    <cellStyle name="20% - 강조색5 43 29" xfId="10328" xr:uid="{00000000-0005-0000-0000-0000530E0000}"/>
    <cellStyle name="20% - 강조색5 43 3" xfId="1188" xr:uid="{00000000-0005-0000-0000-0000540E0000}"/>
    <cellStyle name="20% - 강조색5 43 30" xfId="4908" xr:uid="{00000000-0005-0000-0000-0000550E0000}"/>
    <cellStyle name="20% - 강조색5 43 31" xfId="10140" xr:uid="{00000000-0005-0000-0000-0000560E0000}"/>
    <cellStyle name="20% - 강조색5 43 32" xfId="7587" xr:uid="{00000000-0005-0000-0000-0000570E0000}"/>
    <cellStyle name="20% - 강조색5 43 4" xfId="1279" xr:uid="{00000000-0005-0000-0000-0000580E0000}"/>
    <cellStyle name="20% - 강조색5 43 5" xfId="1661" xr:uid="{00000000-0005-0000-0000-0000590E0000}"/>
    <cellStyle name="20% - 강조색5 43 6" xfId="1862" xr:uid="{00000000-0005-0000-0000-00005A0E0000}"/>
    <cellStyle name="20% - 강조색5 43 7" xfId="2211" xr:uid="{00000000-0005-0000-0000-00005B0E0000}"/>
    <cellStyle name="20% - 강조색5 43 8" xfId="1917" xr:uid="{00000000-0005-0000-0000-00005C0E0000}"/>
    <cellStyle name="20% - 강조색5 43 9" xfId="2899" xr:uid="{00000000-0005-0000-0000-00005D0E0000}"/>
    <cellStyle name="20% - 강조색5 44" xfId="578" xr:uid="{00000000-0005-0000-0000-00005E0E0000}"/>
    <cellStyle name="20% - 강조색5 44 10" xfId="3313" xr:uid="{00000000-0005-0000-0000-00005F0E0000}"/>
    <cellStyle name="20% - 강조색5 44 11" xfId="3611" xr:uid="{00000000-0005-0000-0000-0000600E0000}"/>
    <cellStyle name="20% - 강조색5 44 12" xfId="3789" xr:uid="{00000000-0005-0000-0000-0000610E0000}"/>
    <cellStyle name="20% - 강조색5 44 13" xfId="4193" xr:uid="{00000000-0005-0000-0000-0000620E0000}"/>
    <cellStyle name="20% - 강조색5 44 14" xfId="4139" xr:uid="{00000000-0005-0000-0000-0000630E0000}"/>
    <cellStyle name="20% - 강조색5 44 15" xfId="3534" xr:uid="{00000000-0005-0000-0000-0000640E0000}"/>
    <cellStyle name="20% - 강조색5 44 16" xfId="5581" xr:uid="{00000000-0005-0000-0000-0000650E0000}"/>
    <cellStyle name="20% - 강조색5 44 17" xfId="1926" xr:uid="{00000000-0005-0000-0000-0000660E0000}"/>
    <cellStyle name="20% - 강조색5 44 18" xfId="5029" xr:uid="{00000000-0005-0000-0000-0000670E0000}"/>
    <cellStyle name="20% - 강조색5 44 19" xfId="6574" xr:uid="{00000000-0005-0000-0000-0000680E0000}"/>
    <cellStyle name="20% - 강조색5 44 2" xfId="1075" xr:uid="{00000000-0005-0000-0000-0000690E0000}"/>
    <cellStyle name="20% - 강조색5 44 20" xfId="7020" xr:uid="{00000000-0005-0000-0000-00006A0E0000}"/>
    <cellStyle name="20% - 강조색5 44 21" xfId="3923" xr:uid="{00000000-0005-0000-0000-00006B0E0000}"/>
    <cellStyle name="20% - 강조색5 44 22" xfId="4414" xr:uid="{00000000-0005-0000-0000-00006C0E0000}"/>
    <cellStyle name="20% - 강조색5 44 23" xfId="4397" xr:uid="{00000000-0005-0000-0000-00006D0E0000}"/>
    <cellStyle name="20% - 강조색5 44 24" xfId="5045" xr:uid="{00000000-0005-0000-0000-00006E0E0000}"/>
    <cellStyle name="20% - 강조색5 44 25" xfId="8903" xr:uid="{00000000-0005-0000-0000-00006F0E0000}"/>
    <cellStyle name="20% - 강조색5 44 26" xfId="8278" xr:uid="{00000000-0005-0000-0000-0000700E0000}"/>
    <cellStyle name="20% - 강조색5 44 27" xfId="9683" xr:uid="{00000000-0005-0000-0000-0000710E0000}"/>
    <cellStyle name="20% - 강조색5 44 28" xfId="6397" xr:uid="{00000000-0005-0000-0000-0000720E0000}"/>
    <cellStyle name="20% - 강조색5 44 29" xfId="10079" xr:uid="{00000000-0005-0000-0000-0000730E0000}"/>
    <cellStyle name="20% - 강조색5 44 3" xfId="1166" xr:uid="{00000000-0005-0000-0000-0000740E0000}"/>
    <cellStyle name="20% - 강조색5 44 30" xfId="10584" xr:uid="{00000000-0005-0000-0000-0000750E0000}"/>
    <cellStyle name="20% - 강조색5 44 31" xfId="4123" xr:uid="{00000000-0005-0000-0000-0000760E0000}"/>
    <cellStyle name="20% - 강조색5 44 32" xfId="11213" xr:uid="{00000000-0005-0000-0000-0000770E0000}"/>
    <cellStyle name="20% - 강조색5 44 4" xfId="1257" xr:uid="{00000000-0005-0000-0000-0000780E0000}"/>
    <cellStyle name="20% - 강조색5 44 5" xfId="1722" xr:uid="{00000000-0005-0000-0000-0000790E0000}"/>
    <cellStyle name="20% - 강조색5 44 6" xfId="910" xr:uid="{00000000-0005-0000-0000-00007A0E0000}"/>
    <cellStyle name="20% - 강조색5 44 7" xfId="920" xr:uid="{00000000-0005-0000-0000-00007B0E0000}"/>
    <cellStyle name="20% - 강조색5 44 8" xfId="2570" xr:uid="{00000000-0005-0000-0000-00007C0E0000}"/>
    <cellStyle name="20% - 강조색5 44 9" xfId="2883" xr:uid="{00000000-0005-0000-0000-00007D0E0000}"/>
    <cellStyle name="20% - 강조색5 45" xfId="567" xr:uid="{00000000-0005-0000-0000-00007E0E0000}"/>
    <cellStyle name="20% - 강조색5 45 10" xfId="874" xr:uid="{00000000-0005-0000-0000-00007F0E0000}"/>
    <cellStyle name="20% - 강조색5 45 11" xfId="3615" xr:uid="{00000000-0005-0000-0000-0000800E0000}"/>
    <cellStyle name="20% - 강조색5 45 12" xfId="3962" xr:uid="{00000000-0005-0000-0000-0000810E0000}"/>
    <cellStyle name="20% - 강조색5 45 13" xfId="4313" xr:uid="{00000000-0005-0000-0000-0000820E0000}"/>
    <cellStyle name="20% - 강조색5 45 14" xfId="4559" xr:uid="{00000000-0005-0000-0000-0000830E0000}"/>
    <cellStyle name="20% - 강조색5 45 15" xfId="5261" xr:uid="{00000000-0005-0000-0000-0000840E0000}"/>
    <cellStyle name="20% - 강조색5 45 16" xfId="1868" xr:uid="{00000000-0005-0000-0000-0000850E0000}"/>
    <cellStyle name="20% - 강조색5 45 17" xfId="3261" xr:uid="{00000000-0005-0000-0000-0000860E0000}"/>
    <cellStyle name="20% - 강조색5 45 18" xfId="5288" xr:uid="{00000000-0005-0000-0000-0000870E0000}"/>
    <cellStyle name="20% - 강조색5 45 19" xfId="6286" xr:uid="{00000000-0005-0000-0000-0000880E0000}"/>
    <cellStyle name="20% - 강조색5 45 2" xfId="1064" xr:uid="{00000000-0005-0000-0000-0000890E0000}"/>
    <cellStyle name="20% - 강조색5 45 20" xfId="7156" xr:uid="{00000000-0005-0000-0000-00008A0E0000}"/>
    <cellStyle name="20% - 강조색5 45 21" xfId="6811" xr:uid="{00000000-0005-0000-0000-00008B0E0000}"/>
    <cellStyle name="20% - 강조색5 45 22" xfId="6839" xr:uid="{00000000-0005-0000-0000-00008C0E0000}"/>
    <cellStyle name="20% - 강조색5 45 23" xfId="8051" xr:uid="{00000000-0005-0000-0000-00008D0E0000}"/>
    <cellStyle name="20% - 강조색5 45 24" xfId="7072" xr:uid="{00000000-0005-0000-0000-00008E0E0000}"/>
    <cellStyle name="20% - 강조색5 45 25" xfId="2163" xr:uid="{00000000-0005-0000-0000-00008F0E0000}"/>
    <cellStyle name="20% - 강조색5 45 26" xfId="8660" xr:uid="{00000000-0005-0000-0000-0000900E0000}"/>
    <cellStyle name="20% - 강조색5 45 27" xfId="4164" xr:uid="{00000000-0005-0000-0000-0000910E0000}"/>
    <cellStyle name="20% - 강조색5 45 28" xfId="9510" xr:uid="{00000000-0005-0000-0000-0000920E0000}"/>
    <cellStyle name="20% - 강조색5 45 29" xfId="10060" xr:uid="{00000000-0005-0000-0000-0000930E0000}"/>
    <cellStyle name="20% - 강조색5 45 3" xfId="1155" xr:uid="{00000000-0005-0000-0000-0000940E0000}"/>
    <cellStyle name="20% - 강조색5 45 30" xfId="10452" xr:uid="{00000000-0005-0000-0000-0000950E0000}"/>
    <cellStyle name="20% - 강조색5 45 31" xfId="10959" xr:uid="{00000000-0005-0000-0000-0000960E0000}"/>
    <cellStyle name="20% - 강조색5 45 32" xfId="11011" xr:uid="{00000000-0005-0000-0000-0000970E0000}"/>
    <cellStyle name="20% - 강조색5 45 4" xfId="1246" xr:uid="{00000000-0005-0000-0000-0000980E0000}"/>
    <cellStyle name="20% - 강조색5 45 5" xfId="1650" xr:uid="{00000000-0005-0000-0000-0000990E0000}"/>
    <cellStyle name="20% - 강조색5 45 6" xfId="858" xr:uid="{00000000-0005-0000-0000-00009A0E0000}"/>
    <cellStyle name="20% - 강조색5 45 7" xfId="2281" xr:uid="{00000000-0005-0000-0000-00009B0E0000}"/>
    <cellStyle name="20% - 강조색5 45 8" xfId="2464" xr:uid="{00000000-0005-0000-0000-00009C0E0000}"/>
    <cellStyle name="20% - 강조색5 45 9" xfId="2841" xr:uid="{00000000-0005-0000-0000-00009D0E0000}"/>
    <cellStyle name="20% - 강조색5 46" xfId="558" xr:uid="{00000000-0005-0000-0000-00009E0E0000}"/>
    <cellStyle name="20% - 강조색5 46 10" xfId="3110" xr:uid="{00000000-0005-0000-0000-00009F0E0000}"/>
    <cellStyle name="20% - 강조색5 46 11" xfId="3422" xr:uid="{00000000-0005-0000-0000-0000A00E0000}"/>
    <cellStyle name="20% - 강조색5 46 12" xfId="3772" xr:uid="{00000000-0005-0000-0000-0000A10E0000}"/>
    <cellStyle name="20% - 강조색5 46 13" xfId="4185" xr:uid="{00000000-0005-0000-0000-0000A20E0000}"/>
    <cellStyle name="20% - 강조색5 46 14" xfId="4606" xr:uid="{00000000-0005-0000-0000-0000A30E0000}"/>
    <cellStyle name="20% - 강조색5 46 15" xfId="5589" xr:uid="{00000000-0005-0000-0000-0000A40E0000}"/>
    <cellStyle name="20% - 강조색5 46 16" xfId="5200" xr:uid="{00000000-0005-0000-0000-0000A50E0000}"/>
    <cellStyle name="20% - 강조색5 46 17" xfId="5243" xr:uid="{00000000-0005-0000-0000-0000A60E0000}"/>
    <cellStyle name="20% - 강조색5 46 18" xfId="4148" xr:uid="{00000000-0005-0000-0000-0000A70E0000}"/>
    <cellStyle name="20% - 강조색5 46 19" xfId="6518" xr:uid="{00000000-0005-0000-0000-0000A80E0000}"/>
    <cellStyle name="20% - 강조색5 46 2" xfId="1055" xr:uid="{00000000-0005-0000-0000-0000A90E0000}"/>
    <cellStyle name="20% - 강조색5 46 20" xfId="2072" xr:uid="{00000000-0005-0000-0000-0000AA0E0000}"/>
    <cellStyle name="20% - 강조색5 46 21" xfId="3025" xr:uid="{00000000-0005-0000-0000-0000AB0E0000}"/>
    <cellStyle name="20% - 강조색5 46 22" xfId="5144" xr:uid="{00000000-0005-0000-0000-0000AC0E0000}"/>
    <cellStyle name="20% - 강조색5 46 23" xfId="8083" xr:uid="{00000000-0005-0000-0000-0000AD0E0000}"/>
    <cellStyle name="20% - 강조색5 46 24" xfId="8541" xr:uid="{00000000-0005-0000-0000-0000AE0E0000}"/>
    <cellStyle name="20% - 강조색5 46 25" xfId="3169" xr:uid="{00000000-0005-0000-0000-0000AF0E0000}"/>
    <cellStyle name="20% - 강조색5 46 26" xfId="6067" xr:uid="{00000000-0005-0000-0000-0000B00E0000}"/>
    <cellStyle name="20% - 강조색5 46 27" xfId="8082" xr:uid="{00000000-0005-0000-0000-0000B10E0000}"/>
    <cellStyle name="20% - 강조색5 46 28" xfId="9951" xr:uid="{00000000-0005-0000-0000-0000B20E0000}"/>
    <cellStyle name="20% - 강조색5 46 29" xfId="10280" xr:uid="{00000000-0005-0000-0000-0000B30E0000}"/>
    <cellStyle name="20% - 강조색5 46 3" xfId="1146" xr:uid="{00000000-0005-0000-0000-0000B40E0000}"/>
    <cellStyle name="20% - 강조색5 46 30" xfId="6168" xr:uid="{00000000-0005-0000-0000-0000B50E0000}"/>
    <cellStyle name="20% - 강조색5 46 31" xfId="6107" xr:uid="{00000000-0005-0000-0000-0000B60E0000}"/>
    <cellStyle name="20% - 강조색5 46 32" xfId="8768" xr:uid="{00000000-0005-0000-0000-0000B70E0000}"/>
    <cellStyle name="20% - 강조색5 46 4" xfId="1237" xr:uid="{00000000-0005-0000-0000-0000B80E0000}"/>
    <cellStyle name="20% - 강조색5 46 5" xfId="1656" xr:uid="{00000000-0005-0000-0000-0000B90E0000}"/>
    <cellStyle name="20% - 강조색5 46 6" xfId="1475" xr:uid="{00000000-0005-0000-0000-0000BA0E0000}"/>
    <cellStyle name="20% - 강조색5 46 7" xfId="2175" xr:uid="{00000000-0005-0000-0000-0000BB0E0000}"/>
    <cellStyle name="20% - 강조색5 46 8" xfId="2496" xr:uid="{00000000-0005-0000-0000-0000BC0E0000}"/>
    <cellStyle name="20% - 강조색5 46 9" xfId="2702" xr:uid="{00000000-0005-0000-0000-0000BD0E0000}"/>
    <cellStyle name="20% - 강조색5 47" xfId="647" xr:uid="{00000000-0005-0000-0000-0000BE0E0000}"/>
    <cellStyle name="20% - 강조색5 47 10" xfId="4295" xr:uid="{00000000-0005-0000-0000-0000BF0E0000}"/>
    <cellStyle name="20% - 강조색5 47 11" xfId="4641" xr:uid="{00000000-0005-0000-0000-0000C00E0000}"/>
    <cellStyle name="20% - 강조색5 47 12" xfId="4871" xr:uid="{00000000-0005-0000-0000-0000C10E0000}"/>
    <cellStyle name="20% - 강조색5 47 13" xfId="5214" xr:uid="{00000000-0005-0000-0000-0000C20E0000}"/>
    <cellStyle name="20% - 강조색5 47 14" xfId="2364" xr:uid="{00000000-0005-0000-0000-0000C30E0000}"/>
    <cellStyle name="20% - 강조색5 47 15" xfId="4857" xr:uid="{00000000-0005-0000-0000-0000C40E0000}"/>
    <cellStyle name="20% - 강조색5 47 16" xfId="2217" xr:uid="{00000000-0005-0000-0000-0000C50E0000}"/>
    <cellStyle name="20% - 강조색5 47 17" xfId="6391" xr:uid="{00000000-0005-0000-0000-0000C60E0000}"/>
    <cellStyle name="20% - 강조색5 47 18" xfId="7176" xr:uid="{00000000-0005-0000-0000-0000C70E0000}"/>
    <cellStyle name="20% - 강조색5 47 19" xfId="1398" xr:uid="{00000000-0005-0000-0000-0000C80E0000}"/>
    <cellStyle name="20% - 강조색5 47 2" xfId="1646" xr:uid="{00000000-0005-0000-0000-0000C90E0000}"/>
    <cellStyle name="20% - 강조색5 47 20" xfId="8164" xr:uid="{00000000-0005-0000-0000-0000CA0E0000}"/>
    <cellStyle name="20% - 강조색5 47 21" xfId="5071" xr:uid="{00000000-0005-0000-0000-0000CB0E0000}"/>
    <cellStyle name="20% - 강조색5 47 22" xfId="8934" xr:uid="{00000000-0005-0000-0000-0000CC0E0000}"/>
    <cellStyle name="20% - 강조색5 47 23" xfId="9202" xr:uid="{00000000-0005-0000-0000-0000CD0E0000}"/>
    <cellStyle name="20% - 강조색5 47 24" xfId="9248" xr:uid="{00000000-0005-0000-0000-0000CE0E0000}"/>
    <cellStyle name="20% - 강조색5 47 25" xfId="9959" xr:uid="{00000000-0005-0000-0000-0000CF0E0000}"/>
    <cellStyle name="20% - 강조색5 47 26" xfId="10218" xr:uid="{00000000-0005-0000-0000-0000D00E0000}"/>
    <cellStyle name="20% - 강조색5 47 27" xfId="8723" xr:uid="{00000000-0005-0000-0000-0000D10E0000}"/>
    <cellStyle name="20% - 강조색5 47 28" xfId="6273" xr:uid="{00000000-0005-0000-0000-0000D20E0000}"/>
    <cellStyle name="20% - 강조색5 47 29" xfId="10857" xr:uid="{00000000-0005-0000-0000-0000D30E0000}"/>
    <cellStyle name="20% - 강조색5 47 3" xfId="1987" xr:uid="{00000000-0005-0000-0000-0000D40E0000}"/>
    <cellStyle name="20% - 강조색5 47 30" xfId="11326" xr:uid="{00000000-0005-0000-0000-0000D50E0000}"/>
    <cellStyle name="20% - 강조색5 47 31" xfId="11433" xr:uid="{00000000-0005-0000-0000-0000D60E0000}"/>
    <cellStyle name="20% - 강조색5 47 32" xfId="11434" xr:uid="{00000000-0005-0000-0000-0000D70E0000}"/>
    <cellStyle name="20% - 강조색5 47 33" xfId="11435" xr:uid="{00000000-0005-0000-0000-0000D80E0000}"/>
    <cellStyle name="20% - 강조색5 47 4" xfId="2314" xr:uid="{00000000-0005-0000-0000-0000D90E0000}"/>
    <cellStyle name="20% - 강조색5 47 5" xfId="996" xr:uid="{00000000-0005-0000-0000-0000DA0E0000}"/>
    <cellStyle name="20% - 강조색5 47 6" xfId="1894" xr:uid="{00000000-0005-0000-0000-0000DB0E0000}"/>
    <cellStyle name="20% - 강조색5 47 7" xfId="3249" xr:uid="{00000000-0005-0000-0000-0000DC0E0000}"/>
    <cellStyle name="20% - 강조색5 47 8" xfId="3656" xr:uid="{00000000-0005-0000-0000-0000DD0E0000}"/>
    <cellStyle name="20% - 강조색5 47 9" xfId="2828" xr:uid="{00000000-0005-0000-0000-0000DE0E0000}"/>
    <cellStyle name="20% - 강조색5 48" xfId="705" xr:uid="{00000000-0005-0000-0000-0000DF0E0000}"/>
    <cellStyle name="20% - 강조색5 48 10" xfId="4201" xr:uid="{00000000-0005-0000-0000-0000E00E0000}"/>
    <cellStyle name="20% - 강조색5 48 11" xfId="4550" xr:uid="{00000000-0005-0000-0000-0000E10E0000}"/>
    <cellStyle name="20% - 강조색5 48 12" xfId="5557" xr:uid="{00000000-0005-0000-0000-0000E20E0000}"/>
    <cellStyle name="20% - 강조색5 48 13" xfId="5431" xr:uid="{00000000-0005-0000-0000-0000E30E0000}"/>
    <cellStyle name="20% - 강조색5 48 14" xfId="2741" xr:uid="{00000000-0005-0000-0000-0000E40E0000}"/>
    <cellStyle name="20% - 강조색5 48 15" xfId="4958" xr:uid="{00000000-0005-0000-0000-0000E50E0000}"/>
    <cellStyle name="20% - 강조색5 48 16" xfId="4099" xr:uid="{00000000-0005-0000-0000-0000E60E0000}"/>
    <cellStyle name="20% - 강조색5 48 17" xfId="6914" xr:uid="{00000000-0005-0000-0000-0000E70E0000}"/>
    <cellStyle name="20% - 강조색5 48 18" xfId="7306" xr:uid="{00000000-0005-0000-0000-0000E80E0000}"/>
    <cellStyle name="20% - 강조색5 48 19" xfId="7744" xr:uid="{00000000-0005-0000-0000-0000E90E0000}"/>
    <cellStyle name="20% - 강조색5 48 2" xfId="1677" xr:uid="{00000000-0005-0000-0000-0000EA0E0000}"/>
    <cellStyle name="20% - 강조색5 48 20" xfId="8070" xr:uid="{00000000-0005-0000-0000-0000EB0E0000}"/>
    <cellStyle name="20% - 강조색5 48 21" xfId="8566" xr:uid="{00000000-0005-0000-0000-0000EC0E0000}"/>
    <cellStyle name="20% - 강조색5 48 22" xfId="7395" xr:uid="{00000000-0005-0000-0000-0000ED0E0000}"/>
    <cellStyle name="20% - 강조색5 48 23" xfId="6517" xr:uid="{00000000-0005-0000-0000-0000EE0E0000}"/>
    <cellStyle name="20% - 강조색5 48 24" xfId="9511" xr:uid="{00000000-0005-0000-0000-0000EF0E0000}"/>
    <cellStyle name="20% - 강조색5 48 25" xfId="9739" xr:uid="{00000000-0005-0000-0000-0000F00E0000}"/>
    <cellStyle name="20% - 강조색5 48 26" xfId="10168" xr:uid="{00000000-0005-0000-0000-0000F10E0000}"/>
    <cellStyle name="20% - 강조색5 48 27" xfId="10587" xr:uid="{00000000-0005-0000-0000-0000F20E0000}"/>
    <cellStyle name="20% - 강조색5 48 28" xfId="10412" xr:uid="{00000000-0005-0000-0000-0000F30E0000}"/>
    <cellStyle name="20% - 강조색5 48 29" xfId="9489" xr:uid="{00000000-0005-0000-0000-0000F40E0000}"/>
    <cellStyle name="20% - 강조색5 48 3" xfId="953" xr:uid="{00000000-0005-0000-0000-0000F50E0000}"/>
    <cellStyle name="20% - 강조색5 48 4" xfId="2187" xr:uid="{00000000-0005-0000-0000-0000F60E0000}"/>
    <cellStyle name="20% - 강조색5 48 5" xfId="2466" xr:uid="{00000000-0005-0000-0000-0000F70E0000}"/>
    <cellStyle name="20% - 강조색5 48 6" xfId="863" xr:uid="{00000000-0005-0000-0000-0000F80E0000}"/>
    <cellStyle name="20% - 강조색5 48 7" xfId="3097" xr:uid="{00000000-0005-0000-0000-0000F90E0000}"/>
    <cellStyle name="20% - 강조색5 48 8" xfId="3406" xr:uid="{00000000-0005-0000-0000-0000FA0E0000}"/>
    <cellStyle name="20% - 강조색5 48 9" xfId="3983" xr:uid="{00000000-0005-0000-0000-0000FB0E0000}"/>
    <cellStyle name="20% - 강조색5 49" xfId="702" xr:uid="{00000000-0005-0000-0000-0000FC0E0000}"/>
    <cellStyle name="20% - 강조색5 49 10" xfId="4259" xr:uid="{00000000-0005-0000-0000-0000FD0E0000}"/>
    <cellStyle name="20% - 강조색5 49 11" xfId="4683" xr:uid="{00000000-0005-0000-0000-0000FE0E0000}"/>
    <cellStyle name="20% - 강조색5 49 12" xfId="3912" xr:uid="{00000000-0005-0000-0000-0000FF0E0000}"/>
    <cellStyle name="20% - 강조색5 49 13" xfId="5788" xr:uid="{00000000-0005-0000-0000-0000000F0000}"/>
    <cellStyle name="20% - 강조색5 49 14" xfId="5867" xr:uid="{00000000-0005-0000-0000-0000010F0000}"/>
    <cellStyle name="20% - 강조색5 49 15" xfId="5925" xr:uid="{00000000-0005-0000-0000-0000020F0000}"/>
    <cellStyle name="20% - 강조색5 49 16" xfId="824" xr:uid="{00000000-0005-0000-0000-0000030F0000}"/>
    <cellStyle name="20% - 강조색5 49 17" xfId="6141" xr:uid="{00000000-0005-0000-0000-0000040F0000}"/>
    <cellStyle name="20% - 강조색5 49 18" xfId="7196" xr:uid="{00000000-0005-0000-0000-0000050F0000}"/>
    <cellStyle name="20% - 강조색5 49 19" xfId="7602" xr:uid="{00000000-0005-0000-0000-0000060F0000}"/>
    <cellStyle name="20% - 강조색5 49 2" xfId="1654" xr:uid="{00000000-0005-0000-0000-0000070F0000}"/>
    <cellStyle name="20% - 강조색5 49 20" xfId="8105" xr:uid="{00000000-0005-0000-0000-0000080F0000}"/>
    <cellStyle name="20% - 강조색5 49 21" xfId="8585" xr:uid="{00000000-0005-0000-0000-0000090F0000}"/>
    <cellStyle name="20% - 강조색5 49 22" xfId="8830" xr:uid="{00000000-0005-0000-0000-00000A0F0000}"/>
    <cellStyle name="20% - 강조색5 49 23" xfId="9089" xr:uid="{00000000-0005-0000-0000-00000B0F0000}"/>
    <cellStyle name="20% - 강조색5 49 24" xfId="9570" xr:uid="{00000000-0005-0000-0000-00000C0F0000}"/>
    <cellStyle name="20% - 강조색5 49 25" xfId="6514" xr:uid="{00000000-0005-0000-0000-00000D0F0000}"/>
    <cellStyle name="20% - 강조색5 49 26" xfId="10179" xr:uid="{00000000-0005-0000-0000-00000E0F0000}"/>
    <cellStyle name="20% - 강조색5 49 27" xfId="10655" xr:uid="{00000000-0005-0000-0000-00000F0F0000}"/>
    <cellStyle name="20% - 강조색5 49 28" xfId="3438" xr:uid="{00000000-0005-0000-0000-0000100F0000}"/>
    <cellStyle name="20% - 강조색5 49 29" xfId="10904" xr:uid="{00000000-0005-0000-0000-0000110F0000}"/>
    <cellStyle name="20% - 강조색5 49 3" xfId="1559" xr:uid="{00000000-0005-0000-0000-0000120F0000}"/>
    <cellStyle name="20% - 강조색5 49 4" xfId="1417" xr:uid="{00000000-0005-0000-0000-0000130F0000}"/>
    <cellStyle name="20% - 강조색5 49 5" xfId="2581" xr:uid="{00000000-0005-0000-0000-0000140F0000}"/>
    <cellStyle name="20% - 강조색5 49 6" xfId="2817" xr:uid="{00000000-0005-0000-0000-0000150F0000}"/>
    <cellStyle name="20% - 강조색5 49 7" xfId="3212" xr:uid="{00000000-0005-0000-0000-0000160F0000}"/>
    <cellStyle name="20% - 강조색5 49 8" xfId="3612" xr:uid="{00000000-0005-0000-0000-0000170F0000}"/>
    <cellStyle name="20% - 강조색5 49 9" xfId="1939" xr:uid="{00000000-0005-0000-0000-0000180F0000}"/>
    <cellStyle name="20% - 강조색5 5" xfId="110" xr:uid="{00000000-0005-0000-0000-0000190F0000}"/>
    <cellStyle name="20% - 강조색5 50" xfId="657" xr:uid="{00000000-0005-0000-0000-00001A0F0000}"/>
    <cellStyle name="20% - 강조색5 50 10" xfId="4102" xr:uid="{00000000-0005-0000-0000-00001B0F0000}"/>
    <cellStyle name="20% - 강조색5 50 11" xfId="4569" xr:uid="{00000000-0005-0000-0000-00001C0F0000}"/>
    <cellStyle name="20% - 강조색5 50 12" xfId="4417" xr:uid="{00000000-0005-0000-0000-00001D0F0000}"/>
    <cellStyle name="20% - 강조색5 50 13" xfId="5192" xr:uid="{00000000-0005-0000-0000-00001E0F0000}"/>
    <cellStyle name="20% - 강조색5 50 14" xfId="5381" xr:uid="{00000000-0005-0000-0000-00001F0F0000}"/>
    <cellStyle name="20% - 강조색5 50 15" xfId="5069" xr:uid="{00000000-0005-0000-0000-0000200F0000}"/>
    <cellStyle name="20% - 강조색5 50 16" xfId="3868" xr:uid="{00000000-0005-0000-0000-0000210F0000}"/>
    <cellStyle name="20% - 강조색5 50 17" xfId="7131" xr:uid="{00000000-0005-0000-0000-0000220F0000}"/>
    <cellStyle name="20% - 강조색5 50 18" xfId="6886" xr:uid="{00000000-0005-0000-0000-0000230F0000}"/>
    <cellStyle name="20% - 강조색5 50 19" xfId="7810" xr:uid="{00000000-0005-0000-0000-0000240F0000}"/>
    <cellStyle name="20% - 강조색5 50 2" xfId="1623" xr:uid="{00000000-0005-0000-0000-0000250F0000}"/>
    <cellStyle name="20% - 강조색5 50 20" xfId="7898" xr:uid="{00000000-0005-0000-0000-0000260F0000}"/>
    <cellStyle name="20% - 강조색5 50 21" xfId="8379" xr:uid="{00000000-0005-0000-0000-0000270F0000}"/>
    <cellStyle name="20% - 강조색5 50 22" xfId="7746" xr:uid="{00000000-0005-0000-0000-0000280F0000}"/>
    <cellStyle name="20% - 강조색5 50 23" xfId="3436" xr:uid="{00000000-0005-0000-0000-0000290F0000}"/>
    <cellStyle name="20% - 강조색5 50 24" xfId="9564" xr:uid="{00000000-0005-0000-0000-00002A0F0000}"/>
    <cellStyle name="20% - 강조색5 50 25" xfId="8673" xr:uid="{00000000-0005-0000-0000-00002B0F0000}"/>
    <cellStyle name="20% - 강조색5 50 26" xfId="10293" xr:uid="{00000000-0005-0000-0000-00002C0F0000}"/>
    <cellStyle name="20% - 강조색5 50 27" xfId="10546" xr:uid="{00000000-0005-0000-0000-00002D0F0000}"/>
    <cellStyle name="20% - 강조색5 50 28" xfId="10746" xr:uid="{00000000-0005-0000-0000-00002E0F0000}"/>
    <cellStyle name="20% - 강조색5 50 29" xfId="3119" xr:uid="{00000000-0005-0000-0000-00002F0F0000}"/>
    <cellStyle name="20% - 강조색5 50 3" xfId="1464" xr:uid="{00000000-0005-0000-0000-0000300F0000}"/>
    <cellStyle name="20% - 강조색5 50 4" xfId="2290" xr:uid="{00000000-0005-0000-0000-0000310F0000}"/>
    <cellStyle name="20% - 강조색5 50 5" xfId="2584" xr:uid="{00000000-0005-0000-0000-0000320F0000}"/>
    <cellStyle name="20% - 강조색5 50 6" xfId="2473" xr:uid="{00000000-0005-0000-0000-0000330F0000}"/>
    <cellStyle name="20% - 강조색5 50 7" xfId="3188" xr:uid="{00000000-0005-0000-0000-0000340F0000}"/>
    <cellStyle name="20% - 강조색5 50 8" xfId="3464" xr:uid="{00000000-0005-0000-0000-0000350F0000}"/>
    <cellStyle name="20% - 강조색5 50 9" xfId="3931" xr:uid="{00000000-0005-0000-0000-0000360F0000}"/>
    <cellStyle name="20% - 강조색5 51" xfId="665" xr:uid="{00000000-0005-0000-0000-0000370F0000}"/>
    <cellStyle name="20% - 강조색5 51 10" xfId="4195" xr:uid="{00000000-0005-0000-0000-0000380F0000}"/>
    <cellStyle name="20% - 강조색5 51 11" xfId="3779" xr:uid="{00000000-0005-0000-0000-0000390F0000}"/>
    <cellStyle name="20% - 강조색5 51 12" xfId="3880" xr:uid="{00000000-0005-0000-0000-00003A0F0000}"/>
    <cellStyle name="20% - 강조색5 51 13" xfId="5408" xr:uid="{00000000-0005-0000-0000-00003B0F0000}"/>
    <cellStyle name="20% - 강조색5 51 14" xfId="5580" xr:uid="{00000000-0005-0000-0000-00003C0F0000}"/>
    <cellStyle name="20% - 강조색5 51 15" xfId="5494" xr:uid="{00000000-0005-0000-0000-00003D0F0000}"/>
    <cellStyle name="20% - 강조색5 51 16" xfId="3289" xr:uid="{00000000-0005-0000-0000-00003E0F0000}"/>
    <cellStyle name="20% - 강조색5 51 17" xfId="7141" xr:uid="{00000000-0005-0000-0000-00003F0F0000}"/>
    <cellStyle name="20% - 강조색5 51 18" xfId="7004" xr:uid="{00000000-0005-0000-0000-0000400F0000}"/>
    <cellStyle name="20% - 강조색5 51 19" xfId="3024" xr:uid="{00000000-0005-0000-0000-0000410F0000}"/>
    <cellStyle name="20% - 강조색5 51 2" xfId="1770" xr:uid="{00000000-0005-0000-0000-0000420F0000}"/>
    <cellStyle name="20% - 강조색5 51 20" xfId="7961" xr:uid="{00000000-0005-0000-0000-0000430F0000}"/>
    <cellStyle name="20% - 강조색5 51 21" xfId="8520" xr:uid="{00000000-0005-0000-0000-0000440F0000}"/>
    <cellStyle name="20% - 강조색5 51 22" xfId="8857" xr:uid="{00000000-0005-0000-0000-0000450F0000}"/>
    <cellStyle name="20% - 강조색5 51 23" xfId="8435" xr:uid="{00000000-0005-0000-0000-0000460F0000}"/>
    <cellStyle name="20% - 강조색5 51 24" xfId="9662" xr:uid="{00000000-0005-0000-0000-0000470F0000}"/>
    <cellStyle name="20% - 강조색5 51 25" xfId="8747" xr:uid="{00000000-0005-0000-0000-0000480F0000}"/>
    <cellStyle name="20% - 강조색5 51 26" xfId="10291" xr:uid="{00000000-0005-0000-0000-0000490F0000}"/>
    <cellStyle name="20% - 강조색5 51 27" xfId="10158" xr:uid="{00000000-0005-0000-0000-00004A0F0000}"/>
    <cellStyle name="20% - 강조색5 51 28" xfId="10837" xr:uid="{00000000-0005-0000-0000-00004B0F0000}"/>
    <cellStyle name="20% - 강조색5 51 29" xfId="11106" xr:uid="{00000000-0005-0000-0000-00004C0F0000}"/>
    <cellStyle name="20% - 강조색5 51 3" xfId="1581" xr:uid="{00000000-0005-0000-0000-00004D0F0000}"/>
    <cellStyle name="20% - 강조색5 51 4" xfId="2316" xr:uid="{00000000-0005-0000-0000-00004E0F0000}"/>
    <cellStyle name="20% - 강조색5 51 5" xfId="2147" xr:uid="{00000000-0005-0000-0000-00004F0F0000}"/>
    <cellStyle name="20% - 강조색5 51 6" xfId="1388" xr:uid="{00000000-0005-0000-0000-0000500F0000}"/>
    <cellStyle name="20% - 강조색5 51 7" xfId="1397" xr:uid="{00000000-0005-0000-0000-0000510F0000}"/>
    <cellStyle name="20% - 강조색5 51 8" xfId="1603" xr:uid="{00000000-0005-0000-0000-0000520F0000}"/>
    <cellStyle name="20% - 강조색5 51 9" xfId="3974" xr:uid="{00000000-0005-0000-0000-0000530F0000}"/>
    <cellStyle name="20% - 강조색5 52" xfId="689" xr:uid="{00000000-0005-0000-0000-0000540F0000}"/>
    <cellStyle name="20% - 강조색5 52 10" xfId="4214" xr:uid="{00000000-0005-0000-0000-0000550F0000}"/>
    <cellStyle name="20% - 강조색5 52 11" xfId="4690" xr:uid="{00000000-0005-0000-0000-0000560F0000}"/>
    <cellStyle name="20% - 강조색5 52 12" xfId="4772" xr:uid="{00000000-0005-0000-0000-0000570F0000}"/>
    <cellStyle name="20% - 강조색5 52 13" xfId="5790" xr:uid="{00000000-0005-0000-0000-0000580F0000}"/>
    <cellStyle name="20% - 강조색5 52 14" xfId="5869" xr:uid="{00000000-0005-0000-0000-0000590F0000}"/>
    <cellStyle name="20% - 강조색5 52 15" xfId="5927" xr:uid="{00000000-0005-0000-0000-00005A0F0000}"/>
    <cellStyle name="20% - 강조색5 52 16" xfId="6256" xr:uid="{00000000-0005-0000-0000-00005B0F0000}"/>
    <cellStyle name="20% - 강조색5 52 17" xfId="873" xr:uid="{00000000-0005-0000-0000-00005C0F0000}"/>
    <cellStyle name="20% - 강조색5 52 18" xfId="1409" xr:uid="{00000000-0005-0000-0000-00005D0F0000}"/>
    <cellStyle name="20% - 강조색5 52 19" xfId="7555" xr:uid="{00000000-0005-0000-0000-00005E0F0000}"/>
    <cellStyle name="20% - 강조색5 52 2" xfId="1632" xr:uid="{00000000-0005-0000-0000-00005F0F0000}"/>
    <cellStyle name="20% - 강조색5 52 20" xfId="2428" xr:uid="{00000000-0005-0000-0000-0000600F0000}"/>
    <cellStyle name="20% - 강조색5 52 21" xfId="6763" xr:uid="{00000000-0005-0000-0000-0000610F0000}"/>
    <cellStyle name="20% - 강조색5 52 22" xfId="4047" xr:uid="{00000000-0005-0000-0000-0000620F0000}"/>
    <cellStyle name="20% - 강조색5 52 23" xfId="9299" xr:uid="{00000000-0005-0000-0000-0000630F0000}"/>
    <cellStyle name="20% - 강조색5 52 24" xfId="9520" xr:uid="{00000000-0005-0000-0000-0000640F0000}"/>
    <cellStyle name="20% - 강조색5 52 25" xfId="9825" xr:uid="{00000000-0005-0000-0000-0000650F0000}"/>
    <cellStyle name="20% - 강조색5 52 26" xfId="9227" xr:uid="{00000000-0005-0000-0000-0000660F0000}"/>
    <cellStyle name="20% - 강조색5 52 27" xfId="9741" xr:uid="{00000000-0005-0000-0000-0000670F0000}"/>
    <cellStyle name="20% - 강조색5 52 28" xfId="8853" xr:uid="{00000000-0005-0000-0000-0000680F0000}"/>
    <cellStyle name="20% - 강조색5 52 29" xfId="6785" xr:uid="{00000000-0005-0000-0000-0000690F0000}"/>
    <cellStyle name="20% - 강조색5 52 3" xfId="2030" xr:uid="{00000000-0005-0000-0000-00006A0F0000}"/>
    <cellStyle name="20% - 강조색5 52 4" xfId="2242" xr:uid="{00000000-0005-0000-0000-00006B0F0000}"/>
    <cellStyle name="20% - 강조색5 52 5" xfId="2638" xr:uid="{00000000-0005-0000-0000-00006C0F0000}"/>
    <cellStyle name="20% - 강조색5 52 6" xfId="2754" xr:uid="{00000000-0005-0000-0000-00006D0F0000}"/>
    <cellStyle name="20% - 강조색5 52 7" xfId="3250" xr:uid="{00000000-0005-0000-0000-00006E0F0000}"/>
    <cellStyle name="20% - 강조색5 52 8" xfId="2489" xr:uid="{00000000-0005-0000-0000-00006F0F0000}"/>
    <cellStyle name="20% - 강조색5 52 9" xfId="3979" xr:uid="{00000000-0005-0000-0000-0000700F0000}"/>
    <cellStyle name="20% - 강조색5 53" xfId="692" xr:uid="{00000000-0005-0000-0000-0000710F0000}"/>
    <cellStyle name="20% - 강조색5 53 10" xfId="4077" xr:uid="{00000000-0005-0000-0000-0000720F0000}"/>
    <cellStyle name="20% - 강조색5 53 11" xfId="950" xr:uid="{00000000-0005-0000-0000-0000730F0000}"/>
    <cellStyle name="20% - 강조색5 53 12" xfId="5608" xr:uid="{00000000-0005-0000-0000-0000740F0000}"/>
    <cellStyle name="20% - 강조색5 53 13" xfId="5624" xr:uid="{00000000-0005-0000-0000-0000750F0000}"/>
    <cellStyle name="20% - 강조색5 53 14" xfId="5368" xr:uid="{00000000-0005-0000-0000-0000760F0000}"/>
    <cellStyle name="20% - 강조색5 53 15" xfId="5556" xr:uid="{00000000-0005-0000-0000-0000770F0000}"/>
    <cellStyle name="20% - 강조색5 53 16" xfId="4836" xr:uid="{00000000-0005-0000-0000-0000780F0000}"/>
    <cellStyle name="20% - 강조색5 53 17" xfId="4095" xr:uid="{00000000-0005-0000-0000-0000790F0000}"/>
    <cellStyle name="20% - 강조색5 53 18" xfId="6883" xr:uid="{00000000-0005-0000-0000-00007A0F0000}"/>
    <cellStyle name="20% - 강조색5 53 19" xfId="7600" xr:uid="{00000000-0005-0000-0000-00007B0F0000}"/>
    <cellStyle name="20% - 강조색5 53 2" xfId="1778" xr:uid="{00000000-0005-0000-0000-00007C0F0000}"/>
    <cellStyle name="20% - 강조색5 53 20" xfId="4872" xr:uid="{00000000-0005-0000-0000-00007D0F0000}"/>
    <cellStyle name="20% - 강조색5 53 21" xfId="5084" xr:uid="{00000000-0005-0000-0000-00007E0F0000}"/>
    <cellStyle name="20% - 강조색5 53 22" xfId="6797" xr:uid="{00000000-0005-0000-0000-00007F0F0000}"/>
    <cellStyle name="20% - 강조색5 53 23" xfId="4940" xr:uid="{00000000-0005-0000-0000-0000800F0000}"/>
    <cellStyle name="20% - 강조색5 53 24" xfId="8770" xr:uid="{00000000-0005-0000-0000-0000810F0000}"/>
    <cellStyle name="20% - 강조색5 53 25" xfId="9883" xr:uid="{00000000-0005-0000-0000-0000820F0000}"/>
    <cellStyle name="20% - 강조색5 53 26" xfId="10292" xr:uid="{00000000-0005-0000-0000-0000830F0000}"/>
    <cellStyle name="20% - 강조색5 53 27" xfId="8416" xr:uid="{00000000-0005-0000-0000-0000840F0000}"/>
    <cellStyle name="20% - 강조색5 53 28" xfId="4752" xr:uid="{00000000-0005-0000-0000-0000850F0000}"/>
    <cellStyle name="20% - 강조색5 53 29" xfId="11073" xr:uid="{00000000-0005-0000-0000-0000860F0000}"/>
    <cellStyle name="20% - 강조색5 53 3" xfId="1362" xr:uid="{00000000-0005-0000-0000-0000870F0000}"/>
    <cellStyle name="20% - 강조색5 53 4" xfId="2241" xr:uid="{00000000-0005-0000-0000-0000880F0000}"/>
    <cellStyle name="20% - 강조색5 53 5" xfId="2468" xr:uid="{00000000-0005-0000-0000-0000890F0000}"/>
    <cellStyle name="20% - 강조색5 53 6" xfId="2847" xr:uid="{00000000-0005-0000-0000-00008A0F0000}"/>
    <cellStyle name="20% - 강조색5 53 7" xfId="2382" xr:uid="{00000000-0005-0000-0000-00008B0F0000}"/>
    <cellStyle name="20% - 강조색5 53 8" xfId="1970" xr:uid="{00000000-0005-0000-0000-00008C0F0000}"/>
    <cellStyle name="20% - 강조색5 53 9" xfId="3476" xr:uid="{00000000-0005-0000-0000-00008D0F0000}"/>
    <cellStyle name="20% - 강조색5 54" xfId="1564" xr:uid="{00000000-0005-0000-0000-00008E0F0000}"/>
    <cellStyle name="20% - 강조색5 54 10" xfId="4536" xr:uid="{00000000-0005-0000-0000-00008F0F0000}"/>
    <cellStyle name="20% - 강조색5 54 11" xfId="5064" xr:uid="{00000000-0005-0000-0000-0000900F0000}"/>
    <cellStyle name="20% - 강조색5 54 12" xfId="4797" xr:uid="{00000000-0005-0000-0000-0000910F0000}"/>
    <cellStyle name="20% - 강조색5 54 13" xfId="5341" xr:uid="{00000000-0005-0000-0000-0000920F0000}"/>
    <cellStyle name="20% - 강조색5 54 14" xfId="5497" xr:uid="{00000000-0005-0000-0000-0000930F0000}"/>
    <cellStyle name="20% - 강조색5 54 15" xfId="6507" xr:uid="{00000000-0005-0000-0000-0000940F0000}"/>
    <cellStyle name="20% - 강조색5 54 16" xfId="6745" xr:uid="{00000000-0005-0000-0000-0000950F0000}"/>
    <cellStyle name="20% - 강조색5 54 17" xfId="6174" xr:uid="{00000000-0005-0000-0000-0000960F0000}"/>
    <cellStyle name="20% - 강조색5 54 18" xfId="7776" xr:uid="{00000000-0005-0000-0000-0000970F0000}"/>
    <cellStyle name="20% - 강조색5 54 19" xfId="8160" xr:uid="{00000000-0005-0000-0000-0000980F0000}"/>
    <cellStyle name="20% - 강조색5 54 2" xfId="2053" xr:uid="{00000000-0005-0000-0000-0000990F0000}"/>
    <cellStyle name="20% - 강조색5 54 20" xfId="8577" xr:uid="{00000000-0005-0000-0000-00009A0F0000}"/>
    <cellStyle name="20% - 강조색5 54 21" xfId="7487" xr:uid="{00000000-0005-0000-0000-00009B0F0000}"/>
    <cellStyle name="20% - 강조색5 54 22" xfId="9257" xr:uid="{00000000-0005-0000-0000-00009C0F0000}"/>
    <cellStyle name="20% - 강조색5 54 23" xfId="9680" xr:uid="{00000000-0005-0000-0000-00009D0F0000}"/>
    <cellStyle name="20% - 강조색5 54 24" xfId="9867" xr:uid="{00000000-0005-0000-0000-00009E0F0000}"/>
    <cellStyle name="20% - 강조색5 54 25" xfId="10198" xr:uid="{00000000-0005-0000-0000-00009F0F0000}"/>
    <cellStyle name="20% - 강조색5 54 26" xfId="10416" xr:uid="{00000000-0005-0000-0000-0000A00F0000}"/>
    <cellStyle name="20% - 강조색5 54 27" xfId="10714" xr:uid="{00000000-0005-0000-0000-0000A10F0000}"/>
    <cellStyle name="20% - 강조색5 54 28" xfId="9017" xr:uid="{00000000-0005-0000-0000-0000A20F0000}"/>
    <cellStyle name="20% - 강조색5 54 3" xfId="2335" xr:uid="{00000000-0005-0000-0000-0000A30F0000}"/>
    <cellStyle name="20% - 강조색5 54 4" xfId="2472" xr:uid="{00000000-0005-0000-0000-0000A40F0000}"/>
    <cellStyle name="20% - 강조색5 54 5" xfId="2843" xr:uid="{00000000-0005-0000-0000-0000A50F0000}"/>
    <cellStyle name="20% - 강조색5 54 6" xfId="3112" xr:uid="{00000000-0005-0000-0000-0000A60F0000}"/>
    <cellStyle name="20% - 강조색5 54 7" xfId="1554" xr:uid="{00000000-0005-0000-0000-0000A70F0000}"/>
    <cellStyle name="20% - 강조색5 54 8" xfId="3804" xr:uid="{00000000-0005-0000-0000-0000A80F0000}"/>
    <cellStyle name="20% - 강조색5 54 9" xfId="4085" xr:uid="{00000000-0005-0000-0000-0000A90F0000}"/>
    <cellStyle name="20% - 강조색5 55" xfId="1993" xr:uid="{00000000-0005-0000-0000-0000AA0F0000}"/>
    <cellStyle name="20% - 강조색5 55 10" xfId="5211" xr:uid="{00000000-0005-0000-0000-0000AB0F0000}"/>
    <cellStyle name="20% - 강조색5 55 11" xfId="4497" xr:uid="{00000000-0005-0000-0000-0000AC0F0000}"/>
    <cellStyle name="20% - 강조색5 55 12" xfId="2174" xr:uid="{00000000-0005-0000-0000-0000AD0F0000}"/>
    <cellStyle name="20% - 강조색5 55 13" xfId="4767" xr:uid="{00000000-0005-0000-0000-0000AE0F0000}"/>
    <cellStyle name="20% - 강조색5 55 14" xfId="6485" xr:uid="{00000000-0005-0000-0000-0000AF0F0000}"/>
    <cellStyle name="20% - 강조색5 55 15" xfId="6978" xr:uid="{00000000-0005-0000-0000-0000B00F0000}"/>
    <cellStyle name="20% - 강조색5 55 16" xfId="6874" xr:uid="{00000000-0005-0000-0000-0000B10F0000}"/>
    <cellStyle name="20% - 강조색5 55 17" xfId="7496" xr:uid="{00000000-0005-0000-0000-0000B20F0000}"/>
    <cellStyle name="20% - 강조색5 55 18" xfId="8161" xr:uid="{00000000-0005-0000-0000-0000B30F0000}"/>
    <cellStyle name="20% - 강조색5 55 19" xfId="2480" xr:uid="{00000000-0005-0000-0000-0000B40F0000}"/>
    <cellStyle name="20% - 강조색5 55 2" xfId="2341" xr:uid="{00000000-0005-0000-0000-0000B50F0000}"/>
    <cellStyle name="20% - 강조색5 55 20" xfId="8813" xr:uid="{00000000-0005-0000-0000-0000B60F0000}"/>
    <cellStyle name="20% - 강조색5 55 21" xfId="9335" xr:uid="{00000000-0005-0000-0000-0000B70F0000}"/>
    <cellStyle name="20% - 강조색5 55 22" xfId="9467" xr:uid="{00000000-0005-0000-0000-0000B80F0000}"/>
    <cellStyle name="20% - 강조색5 55 23" xfId="9770" xr:uid="{00000000-0005-0000-0000-0000B90F0000}"/>
    <cellStyle name="20% - 강조색5 55 24" xfId="4342" xr:uid="{00000000-0005-0000-0000-0000BA0F0000}"/>
    <cellStyle name="20% - 강조색5 55 25" xfId="10427" xr:uid="{00000000-0005-0000-0000-0000BB0F0000}"/>
    <cellStyle name="20% - 강조색5 55 26" xfId="8323" xr:uid="{00000000-0005-0000-0000-0000BC0F0000}"/>
    <cellStyle name="20% - 강조색5 55 27" xfId="11134" xr:uid="{00000000-0005-0000-0000-0000BD0F0000}"/>
    <cellStyle name="20% - 강조색5 55 3" xfId="2660" xr:uid="{00000000-0005-0000-0000-0000BE0F0000}"/>
    <cellStyle name="20% - 강조색5 55 4" xfId="2975" xr:uid="{00000000-0005-0000-0000-0000BF0F0000}"/>
    <cellStyle name="20% - 강조색5 55 5" xfId="3277" xr:uid="{00000000-0005-0000-0000-0000C00F0000}"/>
    <cellStyle name="20% - 강조색5 55 6" xfId="3426" xr:uid="{00000000-0005-0000-0000-0000C10F0000}"/>
    <cellStyle name="20% - 강조색5 55 7" xfId="3493" xr:uid="{00000000-0005-0000-0000-0000C20F0000}"/>
    <cellStyle name="20% - 강조색5 55 8" xfId="4233" xr:uid="{00000000-0005-0000-0000-0000C30F0000}"/>
    <cellStyle name="20% - 강조색5 55 9" xfId="4622" xr:uid="{00000000-0005-0000-0000-0000C40F0000}"/>
    <cellStyle name="20% - 강조색5 56" xfId="2304" xr:uid="{00000000-0005-0000-0000-0000C50F0000}"/>
    <cellStyle name="20% - 강조색5 56 10" xfId="4794" xr:uid="{00000000-0005-0000-0000-0000C60F0000}"/>
    <cellStyle name="20% - 강조색5 56 11" xfId="4827" xr:uid="{00000000-0005-0000-0000-0000C70F0000}"/>
    <cellStyle name="20% - 강조색5 56 12" xfId="5259" xr:uid="{00000000-0005-0000-0000-0000C80F0000}"/>
    <cellStyle name="20% - 강조색5 56 13" xfId="6313" xr:uid="{00000000-0005-0000-0000-0000C90F0000}"/>
    <cellStyle name="20% - 강조색5 56 14" xfId="7192" xr:uid="{00000000-0005-0000-0000-0000CA0F0000}"/>
    <cellStyle name="20% - 강조색5 56 15" xfId="7252" xr:uid="{00000000-0005-0000-0000-0000CB0F0000}"/>
    <cellStyle name="20% - 강조색5 56 16" xfId="1871" xr:uid="{00000000-0005-0000-0000-0000CC0F0000}"/>
    <cellStyle name="20% - 강조색5 56 17" xfId="2964" xr:uid="{00000000-0005-0000-0000-0000CD0F0000}"/>
    <cellStyle name="20% - 강조색5 56 18" xfId="8509" xr:uid="{00000000-0005-0000-0000-0000CE0F0000}"/>
    <cellStyle name="20% - 강조색5 56 19" xfId="7448" xr:uid="{00000000-0005-0000-0000-0000CF0F0000}"/>
    <cellStyle name="20% - 강조색5 56 2" xfId="2675" xr:uid="{00000000-0005-0000-0000-0000D00F0000}"/>
    <cellStyle name="20% - 강조색5 56 20" xfId="6700" xr:uid="{00000000-0005-0000-0000-0000D10F0000}"/>
    <cellStyle name="20% - 강조색5 56 21" xfId="9597" xr:uid="{00000000-0005-0000-0000-0000D20F0000}"/>
    <cellStyle name="20% - 강조색5 56 22" xfId="9061" xr:uid="{00000000-0005-0000-0000-0000D30F0000}"/>
    <cellStyle name="20% - 강조색5 56 23" xfId="6300" xr:uid="{00000000-0005-0000-0000-0000D40F0000}"/>
    <cellStyle name="20% - 강조색5 56 24" xfId="10393" xr:uid="{00000000-0005-0000-0000-0000D50F0000}"/>
    <cellStyle name="20% - 강조색5 56 25" xfId="10394" xr:uid="{00000000-0005-0000-0000-0000D60F0000}"/>
    <cellStyle name="20% - 강조색5 56 26" xfId="11222" xr:uid="{00000000-0005-0000-0000-0000D70F0000}"/>
    <cellStyle name="20% - 강조색5 56 3" xfId="2990" xr:uid="{00000000-0005-0000-0000-0000D80F0000}"/>
    <cellStyle name="20% - 강조색5 56 4" xfId="3323" xr:uid="{00000000-0005-0000-0000-0000D90F0000}"/>
    <cellStyle name="20% - 강조색5 56 5" xfId="3613" xr:uid="{00000000-0005-0000-0000-0000DA0F0000}"/>
    <cellStyle name="20% - 강조색5 56 6" xfId="3959" xr:uid="{00000000-0005-0000-0000-0000DB0F0000}"/>
    <cellStyle name="20% - 강조색5 56 7" xfId="957" xr:uid="{00000000-0005-0000-0000-0000DC0F0000}"/>
    <cellStyle name="20% - 강조색5 56 8" xfId="3718" xr:uid="{00000000-0005-0000-0000-0000DD0F0000}"/>
    <cellStyle name="20% - 강조색5 56 9" xfId="5293" xr:uid="{00000000-0005-0000-0000-0000DE0F0000}"/>
    <cellStyle name="20% - 강조색5 57" xfId="2652" xr:uid="{00000000-0005-0000-0000-0000DF0F0000}"/>
    <cellStyle name="20% - 강조색5 57 10" xfId="5854" xr:uid="{00000000-0005-0000-0000-0000E00F0000}"/>
    <cellStyle name="20% - 강조색5 57 11" xfId="5915" xr:uid="{00000000-0005-0000-0000-0000E10F0000}"/>
    <cellStyle name="20% - 강조색5 57 12" xfId="4218" xr:uid="{00000000-0005-0000-0000-0000E20F0000}"/>
    <cellStyle name="20% - 강조색5 57 13" xfId="5357" xr:uid="{00000000-0005-0000-0000-0000E30F0000}"/>
    <cellStyle name="20% - 강조색5 57 14" xfId="7047" xr:uid="{00000000-0005-0000-0000-0000E40F0000}"/>
    <cellStyle name="20% - 강조색5 57 15" xfId="7653" xr:uid="{00000000-0005-0000-0000-0000E50F0000}"/>
    <cellStyle name="20% - 강조색5 57 16" xfId="6179" xr:uid="{00000000-0005-0000-0000-0000E60F0000}"/>
    <cellStyle name="20% - 강조색5 57 17" xfId="3007" xr:uid="{00000000-0005-0000-0000-0000E70F0000}"/>
    <cellStyle name="20% - 강조색5 57 18" xfId="8285" xr:uid="{00000000-0005-0000-0000-0000E80F0000}"/>
    <cellStyle name="20% - 강조색5 57 19" xfId="9026" xr:uid="{00000000-0005-0000-0000-0000E90F0000}"/>
    <cellStyle name="20% - 강조색5 57 2" xfId="3003" xr:uid="{00000000-0005-0000-0000-0000EA0F0000}"/>
    <cellStyle name="20% - 강조색5 57 20" xfId="9541" xr:uid="{00000000-0005-0000-0000-0000EB0F0000}"/>
    <cellStyle name="20% - 강조색5 57 21" xfId="8787" xr:uid="{00000000-0005-0000-0000-0000EC0F0000}"/>
    <cellStyle name="20% - 강조색5 57 22" xfId="8025" xr:uid="{00000000-0005-0000-0000-0000ED0F0000}"/>
    <cellStyle name="20% - 강조색5 57 23" xfId="8951" xr:uid="{00000000-0005-0000-0000-0000EE0F0000}"/>
    <cellStyle name="20% - 강조색5 57 24" xfId="3114" xr:uid="{00000000-0005-0000-0000-0000EF0F0000}"/>
    <cellStyle name="20% - 강조색5 57 25" xfId="4166" xr:uid="{00000000-0005-0000-0000-0000F00F0000}"/>
    <cellStyle name="20% - 강조색5 57 3" xfId="3336" xr:uid="{00000000-0005-0000-0000-0000F10F0000}"/>
    <cellStyle name="20% - 강조색5 57 4" xfId="3668" xr:uid="{00000000-0005-0000-0000-0000F20F0000}"/>
    <cellStyle name="20% - 강조색5 57 5" xfId="3946" xr:uid="{00000000-0005-0000-0000-0000F30F0000}"/>
    <cellStyle name="20% - 강조색5 57 6" xfId="4271" xr:uid="{00000000-0005-0000-0000-0000F40F0000}"/>
    <cellStyle name="20% - 강조색5 57 7" xfId="4685" xr:uid="{00000000-0005-0000-0000-0000F50F0000}"/>
    <cellStyle name="20% - 강조색5 57 8" xfId="3696" xr:uid="{00000000-0005-0000-0000-0000F60F0000}"/>
    <cellStyle name="20% - 강조색5 57 9" xfId="5767" xr:uid="{00000000-0005-0000-0000-0000F70F0000}"/>
    <cellStyle name="20% - 강조색5 58" xfId="2778" xr:uid="{00000000-0005-0000-0000-0000F80F0000}"/>
    <cellStyle name="20% - 강조색5 58 10" xfId="5733" xr:uid="{00000000-0005-0000-0000-0000F90F0000}"/>
    <cellStyle name="20% - 강조색5 58 11" xfId="6051" xr:uid="{00000000-0005-0000-0000-0000FA0F0000}"/>
    <cellStyle name="20% - 강조색5 58 12" xfId="6931" xr:uid="{00000000-0005-0000-0000-0000FB0F0000}"/>
    <cellStyle name="20% - 강조색5 58 13" xfId="6105" xr:uid="{00000000-0005-0000-0000-0000FC0F0000}"/>
    <cellStyle name="20% - 강조색5 58 14" xfId="3577" xr:uid="{00000000-0005-0000-0000-0000FD0F0000}"/>
    <cellStyle name="20% - 강조색5 58 15" xfId="8214" xr:uid="{00000000-0005-0000-0000-0000FE0F0000}"/>
    <cellStyle name="20% - 강조색5 58 16" xfId="8348" xr:uid="{00000000-0005-0000-0000-0000FF0F0000}"/>
    <cellStyle name="20% - 강조색5 58 17" xfId="8693" xr:uid="{00000000-0005-0000-0000-000000100000}"/>
    <cellStyle name="20% - 강조색5 58 18" xfId="9070" xr:uid="{00000000-0005-0000-0000-000001100000}"/>
    <cellStyle name="20% - 강조색5 58 19" xfId="2873" xr:uid="{00000000-0005-0000-0000-000002100000}"/>
    <cellStyle name="20% - 강조색5 58 2" xfId="3338" xr:uid="{00000000-0005-0000-0000-000003100000}"/>
    <cellStyle name="20% - 강조색5 58 20" xfId="9891" xr:uid="{00000000-0005-0000-0000-000004100000}"/>
    <cellStyle name="20% - 강조색5 58 21" xfId="10307" xr:uid="{00000000-0005-0000-0000-000005100000}"/>
    <cellStyle name="20% - 강조색5 58 22" xfId="10618" xr:uid="{00000000-0005-0000-0000-000006100000}"/>
    <cellStyle name="20% - 강조색5 58 23" xfId="9483" xr:uid="{00000000-0005-0000-0000-000007100000}"/>
    <cellStyle name="20% - 강조색5 58 24" xfId="8655" xr:uid="{00000000-0005-0000-0000-000008100000}"/>
    <cellStyle name="20% - 강조색5 58 3" xfId="3671" xr:uid="{00000000-0005-0000-0000-000009100000}"/>
    <cellStyle name="20% - 강조색5 58 4" xfId="3762" xr:uid="{00000000-0005-0000-0000-00000A100000}"/>
    <cellStyle name="20% - 강조색5 58 5" xfId="1513" xr:uid="{00000000-0005-0000-0000-00000B100000}"/>
    <cellStyle name="20% - 강조색5 58 6" xfId="3196" xr:uid="{00000000-0005-0000-0000-00000C100000}"/>
    <cellStyle name="20% - 강조색5 58 7" xfId="2429" xr:uid="{00000000-0005-0000-0000-00000D100000}"/>
    <cellStyle name="20% - 강조색5 58 8" xfId="5681" xr:uid="{00000000-0005-0000-0000-00000E100000}"/>
    <cellStyle name="20% - 강조색5 58 9" xfId="5575" xr:uid="{00000000-0005-0000-0000-00000F100000}"/>
    <cellStyle name="20% - 강조색5 59" xfId="3090" xr:uid="{00000000-0005-0000-0000-000010100000}"/>
    <cellStyle name="20% - 강조색5 59 10" xfId="6487" xr:uid="{00000000-0005-0000-0000-000011100000}"/>
    <cellStyle name="20% - 강조색5 59 11" xfId="7129" xr:uid="{00000000-0005-0000-0000-000012100000}"/>
    <cellStyle name="20% - 강조색5 59 12" xfId="7227" xr:uid="{00000000-0005-0000-0000-000013100000}"/>
    <cellStyle name="20% - 강조색5 59 13" xfId="7570" xr:uid="{00000000-0005-0000-0000-000014100000}"/>
    <cellStyle name="20% - 강조색5 59 14" xfId="8101" xr:uid="{00000000-0005-0000-0000-000015100000}"/>
    <cellStyle name="20% - 강조색5 59 15" xfId="6523" xr:uid="{00000000-0005-0000-0000-000016100000}"/>
    <cellStyle name="20% - 강조색5 59 16" xfId="8746" xr:uid="{00000000-0005-0000-0000-000017100000}"/>
    <cellStyle name="20% - 강조색5 59 17" xfId="9095" xr:uid="{00000000-0005-0000-0000-000018100000}"/>
    <cellStyle name="20% - 강조색5 59 18" xfId="8314" xr:uid="{00000000-0005-0000-0000-000019100000}"/>
    <cellStyle name="20% - 강조색5 59 19" xfId="3190" xr:uid="{00000000-0005-0000-0000-00001A100000}"/>
    <cellStyle name="20% - 강조색5 59 2" xfId="3682" xr:uid="{00000000-0005-0000-0000-00001B100000}"/>
    <cellStyle name="20% - 강조색5 59 20" xfId="9066" xr:uid="{00000000-0005-0000-0000-00001C100000}"/>
    <cellStyle name="20% - 강조색5 59 21" xfId="5154" xr:uid="{00000000-0005-0000-0000-00001D100000}"/>
    <cellStyle name="20% - 강조색5 59 22" xfId="10933" xr:uid="{00000000-0005-0000-0000-00001E100000}"/>
    <cellStyle name="20% - 강조색5 59 23" xfId="10800" xr:uid="{00000000-0005-0000-0000-00001F100000}"/>
    <cellStyle name="20% - 강조색5 59 3" xfId="4021" xr:uid="{00000000-0005-0000-0000-000020100000}"/>
    <cellStyle name="20% - 강조색5 59 4" xfId="4357" xr:uid="{00000000-0005-0000-0000-000021100000}"/>
    <cellStyle name="20% - 강조색5 59 5" xfId="4052" xr:uid="{00000000-0005-0000-0000-000022100000}"/>
    <cellStyle name="20% - 강조색5 59 6" xfId="4122" xr:uid="{00000000-0005-0000-0000-000023100000}"/>
    <cellStyle name="20% - 강조색5 59 7" xfId="5802" xr:uid="{00000000-0005-0000-0000-000024100000}"/>
    <cellStyle name="20% - 강조색5 59 8" xfId="5879" xr:uid="{00000000-0005-0000-0000-000025100000}"/>
    <cellStyle name="20% - 강조색5 59 9" xfId="5935" xr:uid="{00000000-0005-0000-0000-000026100000}"/>
    <cellStyle name="20% - 강조색5 6" xfId="123" xr:uid="{00000000-0005-0000-0000-000027100000}"/>
    <cellStyle name="20% - 강조색5 60" xfId="2228" xr:uid="{00000000-0005-0000-0000-000028100000}"/>
    <cellStyle name="20% - 강조색5 60 10" xfId="3794" xr:uid="{00000000-0005-0000-0000-000029100000}"/>
    <cellStyle name="20% - 강조색5 60 11" xfId="7124" xr:uid="{00000000-0005-0000-0000-00002A100000}"/>
    <cellStyle name="20% - 강조색5 60 12" xfId="6866" xr:uid="{00000000-0005-0000-0000-00002B100000}"/>
    <cellStyle name="20% - 강조색5 60 13" xfId="7433" xr:uid="{00000000-0005-0000-0000-00002C100000}"/>
    <cellStyle name="20% - 강조색5 60 14" xfId="8467" xr:uid="{00000000-0005-0000-0000-00002D100000}"/>
    <cellStyle name="20% - 강조색5 60 15" xfId="8750" xr:uid="{00000000-0005-0000-0000-00002E100000}"/>
    <cellStyle name="20% - 강조색5 60 16" xfId="9208" xr:uid="{00000000-0005-0000-0000-00002F100000}"/>
    <cellStyle name="20% - 강조색5 60 17" xfId="7493" xr:uid="{00000000-0005-0000-0000-000030100000}"/>
    <cellStyle name="20% - 강조색5 60 18" xfId="6296" xr:uid="{00000000-0005-0000-0000-000031100000}"/>
    <cellStyle name="20% - 강조색5 60 19" xfId="1811" xr:uid="{00000000-0005-0000-0000-000032100000}"/>
    <cellStyle name="20% - 강조색5 60 2" xfId="3990" xr:uid="{00000000-0005-0000-0000-000033100000}"/>
    <cellStyle name="20% - 강조색5 60 20" xfId="10600" xr:uid="{00000000-0005-0000-0000-000034100000}"/>
    <cellStyle name="20% - 강조색5 60 21" xfId="10699" xr:uid="{00000000-0005-0000-0000-000035100000}"/>
    <cellStyle name="20% - 강조색5 60 22" xfId="11078" xr:uid="{00000000-0005-0000-0000-000036100000}"/>
    <cellStyle name="20% - 강조색5 60 3" xfId="4217" xr:uid="{00000000-0005-0000-0000-000037100000}"/>
    <cellStyle name="20% - 강조색5 60 4" xfId="4436" xr:uid="{00000000-0005-0000-0000-000038100000}"/>
    <cellStyle name="20% - 강조색5 60 5" xfId="5225" xr:uid="{00000000-0005-0000-0000-000039100000}"/>
    <cellStyle name="20% - 강조색5 60 6" xfId="5081" xr:uid="{00000000-0005-0000-0000-00003A100000}"/>
    <cellStyle name="20% - 강조색5 60 7" xfId="3773" xr:uid="{00000000-0005-0000-0000-00003B100000}"/>
    <cellStyle name="20% - 강조색5 60 8" xfId="5542" xr:uid="{00000000-0005-0000-0000-00003C100000}"/>
    <cellStyle name="20% - 강조색5 60 9" xfId="6226" xr:uid="{00000000-0005-0000-0000-00003D100000}"/>
    <cellStyle name="20% - 강조색5 61" xfId="3720" xr:uid="{00000000-0005-0000-0000-00003E100000}"/>
    <cellStyle name="20% - 강조색5 61 10" xfId="6882" xr:uid="{00000000-0005-0000-0000-00003F100000}"/>
    <cellStyle name="20% - 강조색5 61 11" xfId="4055" xr:uid="{00000000-0005-0000-0000-000040100000}"/>
    <cellStyle name="20% - 강조색5 61 12" xfId="6084" xr:uid="{00000000-0005-0000-0000-000041100000}"/>
    <cellStyle name="20% - 강조색5 61 13" xfId="8522" xr:uid="{00000000-0005-0000-0000-000042100000}"/>
    <cellStyle name="20% - 강조색5 61 14" xfId="8872" xr:uid="{00000000-0005-0000-0000-000043100000}"/>
    <cellStyle name="20% - 강조색5 61 15" xfId="4452" xr:uid="{00000000-0005-0000-0000-000044100000}"/>
    <cellStyle name="20% - 강조색5 61 16" xfId="9658" xr:uid="{00000000-0005-0000-0000-000045100000}"/>
    <cellStyle name="20% - 강조색5 61 17" xfId="9873" xr:uid="{00000000-0005-0000-0000-000046100000}"/>
    <cellStyle name="20% - 강조색5 61 18" xfId="6744" xr:uid="{00000000-0005-0000-0000-000047100000}"/>
    <cellStyle name="20% - 강조색5 61 19" xfId="10581" xr:uid="{00000000-0005-0000-0000-000048100000}"/>
    <cellStyle name="20% - 강조색5 61 2" xfId="4373" xr:uid="{00000000-0005-0000-0000-000049100000}"/>
    <cellStyle name="20% - 강조색5 61 20" xfId="10749" xr:uid="{00000000-0005-0000-0000-00004A100000}"/>
    <cellStyle name="20% - 강조색5 61 21" xfId="11235" xr:uid="{00000000-0005-0000-0000-00004B100000}"/>
    <cellStyle name="20% - 강조색5 61 3" xfId="4726" xr:uid="{00000000-0005-0000-0000-00004C100000}"/>
    <cellStyle name="20% - 강조색5 61 4" xfId="5284" xr:uid="{00000000-0005-0000-0000-00004D100000}"/>
    <cellStyle name="20% - 강조색5 61 5" xfId="1815" xr:uid="{00000000-0005-0000-0000-00004E100000}"/>
    <cellStyle name="20% - 강조색5 61 6" xfId="4837" xr:uid="{00000000-0005-0000-0000-00004F100000}"/>
    <cellStyle name="20% - 강조색5 61 7" xfId="5674" xr:uid="{00000000-0005-0000-0000-000050100000}"/>
    <cellStyle name="20% - 강조색5 61 8" xfId="1858" xr:uid="{00000000-0005-0000-0000-000051100000}"/>
    <cellStyle name="20% - 강조색5 61 9" xfId="7151" xr:uid="{00000000-0005-0000-0000-000052100000}"/>
    <cellStyle name="20% - 강조색5 62" xfId="4293" xr:uid="{00000000-0005-0000-0000-000053100000}"/>
    <cellStyle name="20% - 강조색5 62 10" xfId="7745" xr:uid="{00000000-0005-0000-0000-000054100000}"/>
    <cellStyle name="20% - 강조색5 62 11" xfId="7992" xr:uid="{00000000-0005-0000-0000-000055100000}"/>
    <cellStyle name="20% - 강조색5 62 12" xfId="1874" xr:uid="{00000000-0005-0000-0000-000056100000}"/>
    <cellStyle name="20% - 강조색5 62 13" xfId="8977" xr:uid="{00000000-0005-0000-0000-000057100000}"/>
    <cellStyle name="20% - 강조색5 62 14" xfId="9321" xr:uid="{00000000-0005-0000-0000-000058100000}"/>
    <cellStyle name="20% - 강조색5 62 15" xfId="9538" xr:uid="{00000000-0005-0000-0000-000059100000}"/>
    <cellStyle name="20% - 강조색5 62 16" xfId="9851" xr:uid="{00000000-0005-0000-0000-00005A100000}"/>
    <cellStyle name="20% - 강조색5 62 17" xfId="8517" xr:uid="{00000000-0005-0000-0000-00005B100000}"/>
    <cellStyle name="20% - 강조색5 62 18" xfId="10579" xr:uid="{00000000-0005-0000-0000-00005C100000}"/>
    <cellStyle name="20% - 강조색5 62 19" xfId="10131" xr:uid="{00000000-0005-0000-0000-00005D100000}"/>
    <cellStyle name="20% - 강조색5 62 2" xfId="4741" xr:uid="{00000000-0005-0000-0000-00005E100000}"/>
    <cellStyle name="20% - 강조색5 62 20" xfId="6095" xr:uid="{00000000-0005-0000-0000-00005F100000}"/>
    <cellStyle name="20% - 강조색5 62 3" xfId="5712" xr:uid="{00000000-0005-0000-0000-000060100000}"/>
    <cellStyle name="20% - 강조색5 62 4" xfId="5815" xr:uid="{00000000-0005-0000-0000-000061100000}"/>
    <cellStyle name="20% - 강조색5 62 5" xfId="5890" xr:uid="{00000000-0005-0000-0000-000062100000}"/>
    <cellStyle name="20% - 강조색5 62 6" xfId="5940" xr:uid="{00000000-0005-0000-0000-000063100000}"/>
    <cellStyle name="20% - 강조색5 62 7" xfId="6599" xr:uid="{00000000-0005-0000-0000-000064100000}"/>
    <cellStyle name="20% - 강조색5 62 8" xfId="7000" xr:uid="{00000000-0005-0000-0000-000065100000}"/>
    <cellStyle name="20% - 강조색5 62 9" xfId="7266" xr:uid="{00000000-0005-0000-0000-000066100000}"/>
    <cellStyle name="20% - 강조색5 63" xfId="4656" xr:uid="{00000000-0005-0000-0000-000067100000}"/>
    <cellStyle name="20% - 강조색5 63 10" xfId="8198" xr:uid="{00000000-0005-0000-0000-000068100000}"/>
    <cellStyle name="20% - 강조색5 63 11" xfId="8478" xr:uid="{00000000-0005-0000-0000-000069100000}"/>
    <cellStyle name="20% - 강조색5 63 12" xfId="8902" xr:uid="{00000000-0005-0000-0000-00006A100000}"/>
    <cellStyle name="20% - 강조색5 63 13" xfId="4352" xr:uid="{00000000-0005-0000-0000-00006B100000}"/>
    <cellStyle name="20% - 강조색5 63 14" xfId="8062" xr:uid="{00000000-0005-0000-0000-00006C100000}"/>
    <cellStyle name="20% - 강조색5 63 15" xfId="8695" xr:uid="{00000000-0005-0000-0000-00006D100000}"/>
    <cellStyle name="20% - 강조색5 63 16" xfId="10319" xr:uid="{00000000-0005-0000-0000-00006E100000}"/>
    <cellStyle name="20% - 강조색5 63 17" xfId="10610" xr:uid="{00000000-0005-0000-0000-00006F100000}"/>
    <cellStyle name="20% - 강조색5 63 18" xfId="1378" xr:uid="{00000000-0005-0000-0000-000070100000}"/>
    <cellStyle name="20% - 강조색5 63 19" xfId="7379" xr:uid="{00000000-0005-0000-0000-000071100000}"/>
    <cellStyle name="20% - 강조색5 63 2" xfId="5787" xr:uid="{00000000-0005-0000-0000-000072100000}"/>
    <cellStyle name="20% - 강조색5 63 3" xfId="5866" xr:uid="{00000000-0005-0000-0000-000073100000}"/>
    <cellStyle name="20% - 강조색5 63 4" xfId="5924" xr:uid="{00000000-0005-0000-0000-000074100000}"/>
    <cellStyle name="20% - 강조색5 63 5" xfId="5951" xr:uid="{00000000-0005-0000-0000-000075100000}"/>
    <cellStyle name="20% - 강조색5 63 6" xfId="6611" xr:uid="{00000000-0005-0000-0000-000076100000}"/>
    <cellStyle name="20% - 강조색5 63 7" xfId="7010" xr:uid="{00000000-0005-0000-0000-000077100000}"/>
    <cellStyle name="20% - 강조색5 63 8" xfId="6822" xr:uid="{00000000-0005-0000-0000-000078100000}"/>
    <cellStyle name="20% - 강조색5 63 9" xfId="7415" xr:uid="{00000000-0005-0000-0000-000079100000}"/>
    <cellStyle name="20% - 강조색5 64" xfId="5056" xr:uid="{00000000-0005-0000-0000-00007A100000}"/>
    <cellStyle name="20% - 강조색5 64 10" xfId="6732" xr:uid="{00000000-0005-0000-0000-00007B100000}"/>
    <cellStyle name="20% - 강조색5 64 11" xfId="9884" xr:uid="{00000000-0005-0000-0000-00007C100000}"/>
    <cellStyle name="20% - 강조색5 64 12" xfId="6329" xr:uid="{00000000-0005-0000-0000-00007D100000}"/>
    <cellStyle name="20% - 강조색5 64 13" xfId="10513" xr:uid="{00000000-0005-0000-0000-00007E100000}"/>
    <cellStyle name="20% - 강조색5 64 14" xfId="4581" xr:uid="{00000000-0005-0000-0000-00007F100000}"/>
    <cellStyle name="20% - 강조색5 64 15" xfId="11014" xr:uid="{00000000-0005-0000-0000-000080100000}"/>
    <cellStyle name="20% - 강조색5 64 2" xfId="6624" xr:uid="{00000000-0005-0000-0000-000081100000}"/>
    <cellStyle name="20% - 강조색5 64 3" xfId="6895" xr:uid="{00000000-0005-0000-0000-000082100000}"/>
    <cellStyle name="20% - 강조색5 64 4" xfId="7340" xr:uid="{00000000-0005-0000-0000-000083100000}"/>
    <cellStyle name="20% - 강조색5 64 5" xfId="7370" xr:uid="{00000000-0005-0000-0000-000084100000}"/>
    <cellStyle name="20% - 강조색5 64 6" xfId="8016" xr:uid="{00000000-0005-0000-0000-000085100000}"/>
    <cellStyle name="20% - 강조색5 64 7" xfId="1962" xr:uid="{00000000-0005-0000-0000-000086100000}"/>
    <cellStyle name="20% - 강조색5 64 8" xfId="8885" xr:uid="{00000000-0005-0000-0000-000087100000}"/>
    <cellStyle name="20% - 강조색5 64 9" xfId="9137" xr:uid="{00000000-0005-0000-0000-000088100000}"/>
    <cellStyle name="20% - 강조색5 65" xfId="4824" xr:uid="{00000000-0005-0000-0000-000089100000}"/>
    <cellStyle name="20% - 강조색5 65 10" xfId="9527" xr:uid="{00000000-0005-0000-0000-00008A100000}"/>
    <cellStyle name="20% - 강조색5 65 11" xfId="2856" xr:uid="{00000000-0005-0000-0000-00008B100000}"/>
    <cellStyle name="20% - 강조색5 65 12" xfId="10196" xr:uid="{00000000-0005-0000-0000-00008C100000}"/>
    <cellStyle name="20% - 강조색5 65 13" xfId="10541" xr:uid="{00000000-0005-0000-0000-00008D100000}"/>
    <cellStyle name="20% - 강조색5 65 14" xfId="6010" xr:uid="{00000000-0005-0000-0000-00008E100000}"/>
    <cellStyle name="20% - 강조색5 65 15" xfId="11102" xr:uid="{00000000-0005-0000-0000-00008F100000}"/>
    <cellStyle name="20% - 강조색5 65 2" xfId="6616" xr:uid="{00000000-0005-0000-0000-000090100000}"/>
    <cellStyle name="20% - 강조색5 65 3" xfId="7202" xr:uid="{00000000-0005-0000-0000-000091100000}"/>
    <cellStyle name="20% - 강조색5 65 4" xfId="7312" xr:uid="{00000000-0005-0000-0000-000092100000}"/>
    <cellStyle name="20% - 강조색5 65 5" xfId="7761" xr:uid="{00000000-0005-0000-0000-000093100000}"/>
    <cellStyle name="20% - 강조색5 65 6" xfId="4830" xr:uid="{00000000-0005-0000-0000-000094100000}"/>
    <cellStyle name="20% - 강조색5 65 7" xfId="1535" xr:uid="{00000000-0005-0000-0000-000095100000}"/>
    <cellStyle name="20% - 강조색5 65 8" xfId="8709" xr:uid="{00000000-0005-0000-0000-000096100000}"/>
    <cellStyle name="20% - 강조색5 65 9" xfId="8874" xr:uid="{00000000-0005-0000-0000-000097100000}"/>
    <cellStyle name="20% - 강조색5 66" xfId="905" xr:uid="{00000000-0005-0000-0000-000098100000}"/>
    <cellStyle name="20% - 강조색5 66 10" xfId="9638" xr:uid="{00000000-0005-0000-0000-000099100000}"/>
    <cellStyle name="20% - 강조색5 66 11" xfId="2798" xr:uid="{00000000-0005-0000-0000-00009A100000}"/>
    <cellStyle name="20% - 강조색5 66 12" xfId="9024" xr:uid="{00000000-0005-0000-0000-00009B100000}"/>
    <cellStyle name="20% - 강조색5 66 13" xfId="10422" xr:uid="{00000000-0005-0000-0000-00009C100000}"/>
    <cellStyle name="20% - 강조색5 66 14" xfId="9092" xr:uid="{00000000-0005-0000-0000-00009D100000}"/>
    <cellStyle name="20% - 강조색5 66 15" xfId="8645" xr:uid="{00000000-0005-0000-0000-00009E100000}"/>
    <cellStyle name="20% - 강조색5 66 2" xfId="1357" xr:uid="{00000000-0005-0000-0000-00009F100000}"/>
    <cellStyle name="20% - 강조색5 66 3" xfId="7018" xr:uid="{00000000-0005-0000-0000-0000A0100000}"/>
    <cellStyle name="20% - 강조색5 66 4" xfId="7133" xr:uid="{00000000-0005-0000-0000-0000A1100000}"/>
    <cellStyle name="20% - 강조색5 66 5" xfId="7678" xr:uid="{00000000-0005-0000-0000-0000A2100000}"/>
    <cellStyle name="20% - 강조색5 66 6" xfId="6297" xr:uid="{00000000-0005-0000-0000-0000A3100000}"/>
    <cellStyle name="20% - 강조색5 66 7" xfId="8486" xr:uid="{00000000-0005-0000-0000-0000A4100000}"/>
    <cellStyle name="20% - 강조색5 66 8" xfId="4042" xr:uid="{00000000-0005-0000-0000-0000A5100000}"/>
    <cellStyle name="20% - 강조색5 66 9" xfId="3175" xr:uid="{00000000-0005-0000-0000-0000A6100000}"/>
    <cellStyle name="20% - 강조색5 67" xfId="5087" xr:uid="{00000000-0005-0000-0000-0000A7100000}"/>
    <cellStyle name="20% - 강조색5 67 10" xfId="9391" xr:uid="{00000000-0005-0000-0000-0000A8100000}"/>
    <cellStyle name="20% - 강조색5 67 11" xfId="10004" xr:uid="{00000000-0005-0000-0000-0000A9100000}"/>
    <cellStyle name="20% - 강조색5 67 12" xfId="10297" xr:uid="{00000000-0005-0000-0000-0000AA100000}"/>
    <cellStyle name="20% - 강조색5 67 13" xfId="10596" xr:uid="{00000000-0005-0000-0000-0000AB100000}"/>
    <cellStyle name="20% - 강조색5 67 14" xfId="10935" xr:uid="{00000000-0005-0000-0000-0000AC100000}"/>
    <cellStyle name="20% - 강조색5 67 15" xfId="9901" xr:uid="{00000000-0005-0000-0000-0000AD100000}"/>
    <cellStyle name="20% - 강조색5 67 2" xfId="6626" xr:uid="{00000000-0005-0000-0000-0000AE100000}"/>
    <cellStyle name="20% - 강조색5 67 3" xfId="6967" xr:uid="{00000000-0005-0000-0000-0000AF100000}"/>
    <cellStyle name="20% - 강조색5 67 4" xfId="7284" xr:uid="{00000000-0005-0000-0000-0000B0100000}"/>
    <cellStyle name="20% - 강조색5 67 5" xfId="6268" xr:uid="{00000000-0005-0000-0000-0000B1100000}"/>
    <cellStyle name="20% - 강조색5 67 6" xfId="8162" xr:uid="{00000000-0005-0000-0000-0000B2100000}"/>
    <cellStyle name="20% - 강조색5 67 7" xfId="8376" xr:uid="{00000000-0005-0000-0000-0000B3100000}"/>
    <cellStyle name="20% - 강조색5 67 8" xfId="8881" xr:uid="{00000000-0005-0000-0000-0000B4100000}"/>
    <cellStyle name="20% - 강조색5 67 9" xfId="9210" xr:uid="{00000000-0005-0000-0000-0000B5100000}"/>
    <cellStyle name="20% - 강조색5 68" xfId="6302" xr:uid="{00000000-0005-0000-0000-0000B6100000}"/>
    <cellStyle name="20% - 강조색5 68 10" xfId="9827" xr:uid="{00000000-0005-0000-0000-0000B7100000}"/>
    <cellStyle name="20% - 강조색5 68 11" xfId="10288" xr:uid="{00000000-0005-0000-0000-0000B8100000}"/>
    <cellStyle name="20% - 강조색5 68 12" xfId="10616" xr:uid="{00000000-0005-0000-0000-0000B9100000}"/>
    <cellStyle name="20% - 강조색5 68 13" xfId="10839" xr:uid="{00000000-0005-0000-0000-0000BA100000}"/>
    <cellStyle name="20% - 강조색5 68 14" xfId="11010" xr:uid="{00000000-0005-0000-0000-0000BB100000}"/>
    <cellStyle name="20% - 강조색5 68 2" xfId="7311" xr:uid="{00000000-0005-0000-0000-0000BC100000}"/>
    <cellStyle name="20% - 강조색5 68 3" xfId="7348" xr:uid="{00000000-0005-0000-0000-0000BD100000}"/>
    <cellStyle name="20% - 강조색5 68 4" xfId="7837" xr:uid="{00000000-0005-0000-0000-0000BE100000}"/>
    <cellStyle name="20% - 강조색5 68 5" xfId="7893" xr:uid="{00000000-0005-0000-0000-0000BF100000}"/>
    <cellStyle name="20% - 강조색5 68 6" xfId="7513" xr:uid="{00000000-0005-0000-0000-0000C0100000}"/>
    <cellStyle name="20% - 강조색5 68 7" xfId="8786" xr:uid="{00000000-0005-0000-0000-0000C1100000}"/>
    <cellStyle name="20% - 강조색5 68 8" xfId="4492" xr:uid="{00000000-0005-0000-0000-0000C2100000}"/>
    <cellStyle name="20% - 강조색5 68 9" xfId="9417" xr:uid="{00000000-0005-0000-0000-0000C3100000}"/>
    <cellStyle name="20% - 강조색5 69" xfId="6935" xr:uid="{00000000-0005-0000-0000-0000C4100000}"/>
    <cellStyle name="20% - 강조색5 69 10" xfId="10383" xr:uid="{00000000-0005-0000-0000-0000C5100000}"/>
    <cellStyle name="20% - 강조색5 69 11" xfId="9962" xr:uid="{00000000-0005-0000-0000-0000C6100000}"/>
    <cellStyle name="20% - 강조색5 69 12" xfId="10475" xr:uid="{00000000-0005-0000-0000-0000C7100000}"/>
    <cellStyle name="20% - 강조색5 69 2" xfId="7847" xr:uid="{00000000-0005-0000-0000-0000C8100000}"/>
    <cellStyle name="20% - 강조색5 69 3" xfId="8241" xr:uid="{00000000-0005-0000-0000-0000C9100000}"/>
    <cellStyle name="20% - 강조색5 69 4" xfId="8462" xr:uid="{00000000-0005-0000-0000-0000CA100000}"/>
    <cellStyle name="20% - 강조색5 69 5" xfId="8859" xr:uid="{00000000-0005-0000-0000-0000CB100000}"/>
    <cellStyle name="20% - 강조색5 69 6" xfId="1541" xr:uid="{00000000-0005-0000-0000-0000CC100000}"/>
    <cellStyle name="20% - 강조색5 69 7" xfId="9620" xr:uid="{00000000-0005-0000-0000-0000CD100000}"/>
    <cellStyle name="20% - 강조색5 69 8" xfId="9938" xr:uid="{00000000-0005-0000-0000-0000CE100000}"/>
    <cellStyle name="20% - 강조색5 69 9" xfId="10204" xr:uid="{00000000-0005-0000-0000-0000CF100000}"/>
    <cellStyle name="20% - 강조색5 7" xfId="136" xr:uid="{00000000-0005-0000-0000-0000D0100000}"/>
    <cellStyle name="20% - 강조색5 70" xfId="7275" xr:uid="{00000000-0005-0000-0000-0000D1100000}"/>
    <cellStyle name="20% - 강조색5 70 10" xfId="6498" xr:uid="{00000000-0005-0000-0000-0000D2100000}"/>
    <cellStyle name="20% - 강조색5 70 11" xfId="10936" xr:uid="{00000000-0005-0000-0000-0000D3100000}"/>
    <cellStyle name="20% - 강조색5 70 12" xfId="4493" xr:uid="{00000000-0005-0000-0000-0000D4100000}"/>
    <cellStyle name="20% - 강조색5 70 2" xfId="7860" xr:uid="{00000000-0005-0000-0000-0000D5100000}"/>
    <cellStyle name="20% - 강조색5 70 3" xfId="8254" xr:uid="{00000000-0005-0000-0000-0000D6100000}"/>
    <cellStyle name="20% - 강조색5 70 4" xfId="8616" xr:uid="{00000000-0005-0000-0000-0000D7100000}"/>
    <cellStyle name="20% - 강조색5 70 5" xfId="3725" xr:uid="{00000000-0005-0000-0000-0000D8100000}"/>
    <cellStyle name="20% - 강조색5 70 6" xfId="9159" xr:uid="{00000000-0005-0000-0000-0000D9100000}"/>
    <cellStyle name="20% - 강조색5 70 7" xfId="9469" xr:uid="{00000000-0005-0000-0000-0000DA100000}"/>
    <cellStyle name="20% - 강조색5 70 8" xfId="9889" xr:uid="{00000000-0005-0000-0000-0000DB100000}"/>
    <cellStyle name="20% - 강조색5 70 9" xfId="6456" xr:uid="{00000000-0005-0000-0000-0000DC100000}"/>
    <cellStyle name="20% - 강조색5 71" xfId="7718" xr:uid="{00000000-0005-0000-0000-0000DD100000}"/>
    <cellStyle name="20% - 강조색5 71 10" xfId="10785" xr:uid="{00000000-0005-0000-0000-0000DE100000}"/>
    <cellStyle name="20% - 강조색5 71 11" xfId="847" xr:uid="{00000000-0005-0000-0000-0000DF100000}"/>
    <cellStyle name="20% - 강조색5 71 2" xfId="8265" xr:uid="{00000000-0005-0000-0000-0000E0100000}"/>
    <cellStyle name="20% - 강조색5 71 3" xfId="8627" xr:uid="{00000000-0005-0000-0000-0000E1100000}"/>
    <cellStyle name="20% - 강조색5 71 4" xfId="8991" xr:uid="{00000000-0005-0000-0000-0000E2100000}"/>
    <cellStyle name="20% - 강조색5 71 5" xfId="8717" xr:uid="{00000000-0005-0000-0000-0000E3100000}"/>
    <cellStyle name="20% - 강조색5 71 6" xfId="9642" xr:uid="{00000000-0005-0000-0000-0000E4100000}"/>
    <cellStyle name="20% - 강조색5 71 7" xfId="9778" xr:uid="{00000000-0005-0000-0000-0000E5100000}"/>
    <cellStyle name="20% - 강조색5 71 8" xfId="10220" xr:uid="{00000000-0005-0000-0000-0000E6100000}"/>
    <cellStyle name="20% - 강조색5 71 9" xfId="10382" xr:uid="{00000000-0005-0000-0000-0000E7100000}"/>
    <cellStyle name="20% - 강조색5 72" xfId="5132" xr:uid="{00000000-0005-0000-0000-0000E8100000}"/>
    <cellStyle name="20% - 강조색5 72 10" xfId="9022" xr:uid="{00000000-0005-0000-0000-0000E9100000}"/>
    <cellStyle name="20% - 강조색5 72 2" xfId="8477" xr:uid="{00000000-0005-0000-0000-0000EA100000}"/>
    <cellStyle name="20% - 강조색5 72 3" xfId="8366" xr:uid="{00000000-0005-0000-0000-0000EB100000}"/>
    <cellStyle name="20% - 강조색5 72 4" xfId="9284" xr:uid="{00000000-0005-0000-0000-0000EC100000}"/>
    <cellStyle name="20% - 강조색5 72 5" xfId="7564" xr:uid="{00000000-0005-0000-0000-0000ED100000}"/>
    <cellStyle name="20% - 강조색5 72 6" xfId="9906" xr:uid="{00000000-0005-0000-0000-0000EE100000}"/>
    <cellStyle name="20% - 강조색5 72 7" xfId="10258" xr:uid="{00000000-0005-0000-0000-0000EF100000}"/>
    <cellStyle name="20% - 강조색5 72 8" xfId="10431" xr:uid="{00000000-0005-0000-0000-0000F0100000}"/>
    <cellStyle name="20% - 강조색5 72 9" xfId="10821" xr:uid="{00000000-0005-0000-0000-0000F1100000}"/>
    <cellStyle name="20% - 강조색5 73" xfId="8592" xr:uid="{00000000-0005-0000-0000-0000F2100000}"/>
    <cellStyle name="20% - 강조색5 73 2" xfId="9013" xr:uid="{00000000-0005-0000-0000-0000F3100000}"/>
    <cellStyle name="20% - 강조색5 73 3" xfId="9372" xr:uid="{00000000-0005-0000-0000-0000F4100000}"/>
    <cellStyle name="20% - 강조색5 73 4" xfId="9704" xr:uid="{00000000-0005-0000-0000-0000F5100000}"/>
    <cellStyle name="20% - 강조색5 73 5" xfId="10030" xr:uid="{00000000-0005-0000-0000-0000F6100000}"/>
    <cellStyle name="20% - 강조색5 73 6" xfId="4763" xr:uid="{00000000-0005-0000-0000-0000F7100000}"/>
    <cellStyle name="20% - 강조색5 73 7" xfId="6320" xr:uid="{00000000-0005-0000-0000-0000F8100000}"/>
    <cellStyle name="20% - 강조색5 73 8" xfId="10792" xr:uid="{00000000-0005-0000-0000-0000F9100000}"/>
    <cellStyle name="20% - 강조색5 73 9" xfId="9035" xr:uid="{00000000-0005-0000-0000-0000FA100000}"/>
    <cellStyle name="20% - 강조색5 74" xfId="8868" xr:uid="{00000000-0005-0000-0000-0000FB100000}"/>
    <cellStyle name="20% - 강조색5 74 2" xfId="9378" xr:uid="{00000000-0005-0000-0000-0000FC100000}"/>
    <cellStyle name="20% - 강조색5 74 3" xfId="9710" xr:uid="{00000000-0005-0000-0000-0000FD100000}"/>
    <cellStyle name="20% - 강조색5 74 4" xfId="10036" xr:uid="{00000000-0005-0000-0000-0000FE100000}"/>
    <cellStyle name="20% - 강조색5 74 5" xfId="10349" xr:uid="{00000000-0005-0000-0000-0000FF100000}"/>
    <cellStyle name="20% - 강조색5 74 6" xfId="8722" xr:uid="{00000000-0005-0000-0000-000000110000}"/>
    <cellStyle name="20% - 강조색5 74 7" xfId="10887" xr:uid="{00000000-0005-0000-0000-000001110000}"/>
    <cellStyle name="20% - 강조색5 74 8" xfId="6542" xr:uid="{00000000-0005-0000-0000-000002110000}"/>
    <cellStyle name="20% - 강조색5 75" xfId="2362" xr:uid="{00000000-0005-0000-0000-000003110000}"/>
    <cellStyle name="20% - 강조색5 75 2" xfId="8439" xr:uid="{00000000-0005-0000-0000-000004110000}"/>
    <cellStyle name="20% - 강조색5 75 3" xfId="8005" xr:uid="{00000000-0005-0000-0000-000005110000}"/>
    <cellStyle name="20% - 강조색5 75 4" xfId="10075" xr:uid="{00000000-0005-0000-0000-000006110000}"/>
    <cellStyle name="20% - 강조색5 75 5" xfId="7649" xr:uid="{00000000-0005-0000-0000-000007110000}"/>
    <cellStyle name="20% - 강조색5 75 6" xfId="7929" xr:uid="{00000000-0005-0000-0000-000008110000}"/>
    <cellStyle name="20% - 강조색5 75 7" xfId="11210" xr:uid="{00000000-0005-0000-0000-000009110000}"/>
    <cellStyle name="20% - 강조색5 76" xfId="9646" xr:uid="{00000000-0005-0000-0000-00000A110000}"/>
    <cellStyle name="20% - 강조색5 76 2" xfId="10055" xr:uid="{00000000-0005-0000-0000-00000B110000}"/>
    <cellStyle name="20% - 강조색5 76 3" xfId="10369" xr:uid="{00000000-0005-0000-0000-00000C110000}"/>
    <cellStyle name="20% - 강조색5 76 4" xfId="10679" xr:uid="{00000000-0005-0000-0000-00000D110000}"/>
    <cellStyle name="20% - 강조색5 76 5" xfId="10962" xr:uid="{00000000-0005-0000-0000-00000E110000}"/>
    <cellStyle name="20% - 강조색5 76 6" xfId="11185" xr:uid="{00000000-0005-0000-0000-00000F110000}"/>
    <cellStyle name="20% - 강조색5 77" xfId="3739" xr:uid="{00000000-0005-0000-0000-000010110000}"/>
    <cellStyle name="20% - 강조색5 77 2" xfId="10310" xr:uid="{00000000-0005-0000-0000-000011110000}"/>
    <cellStyle name="20% - 강조색5 77 3" xfId="2105" xr:uid="{00000000-0005-0000-0000-000012110000}"/>
    <cellStyle name="20% - 강조색5 77 4" xfId="10823" xr:uid="{00000000-0005-0000-0000-000013110000}"/>
    <cellStyle name="20% - 강조색5 77 5" xfId="11065" xr:uid="{00000000-0005-0000-0000-000014110000}"/>
    <cellStyle name="20% - 강조색5 78" xfId="3784" xr:uid="{00000000-0005-0000-0000-000015110000}"/>
    <cellStyle name="20% - 강조색5 78 2" xfId="3807" xr:uid="{00000000-0005-0000-0000-000016110000}"/>
    <cellStyle name="20% - 강조색5 78 3" xfId="10955" xr:uid="{00000000-0005-0000-0000-000017110000}"/>
    <cellStyle name="20% - 강조색5 78 4" xfId="11246" xr:uid="{00000000-0005-0000-0000-000018110000}"/>
    <cellStyle name="20% - 강조색5 79" xfId="10508" xr:uid="{00000000-0005-0000-0000-000019110000}"/>
    <cellStyle name="20% - 강조색5 79 2" xfId="10984" xr:uid="{00000000-0005-0000-0000-00001A110000}"/>
    <cellStyle name="20% - 강조색5 79 3" xfId="11262" xr:uid="{00000000-0005-0000-0000-00001B110000}"/>
    <cellStyle name="20% - 강조색5 8" xfId="149" xr:uid="{00000000-0005-0000-0000-00001C110000}"/>
    <cellStyle name="20% - 강조색5 80" xfId="1810" xr:uid="{00000000-0005-0000-0000-00001D110000}"/>
    <cellStyle name="20% - 강조색5 80 2" xfId="7576" xr:uid="{00000000-0005-0000-0000-00001E110000}"/>
    <cellStyle name="20% - 강조색5 81" xfId="11122" xr:uid="{00000000-0005-0000-0000-00001F110000}"/>
    <cellStyle name="20% - 강조색5 82" xfId="11288" xr:uid="{00000000-0005-0000-0000-000020110000}"/>
    <cellStyle name="20% - 강조색5 83" xfId="11365" xr:uid="{00000000-0005-0000-0000-000021110000}"/>
    <cellStyle name="20% - 강조색5 84" xfId="11374" xr:uid="{00000000-0005-0000-0000-000022110000}"/>
    <cellStyle name="20% - 강조색5 85" xfId="11395" xr:uid="{00000000-0005-0000-0000-000023110000}"/>
    <cellStyle name="20% - 강조색5 86" xfId="11445" xr:uid="{00000000-0005-0000-0000-000024110000}"/>
    <cellStyle name="20% - 강조색5 9" xfId="162" xr:uid="{00000000-0005-0000-0000-000025110000}"/>
    <cellStyle name="20% - 강조색6" xfId="40" builtinId="50" customBuiltin="1"/>
    <cellStyle name="20% - 강조색6 10" xfId="178" xr:uid="{00000000-0005-0000-0000-000027110000}"/>
    <cellStyle name="20% - 강조색6 11" xfId="191" xr:uid="{00000000-0005-0000-0000-000028110000}"/>
    <cellStyle name="20% - 강조색6 12" xfId="204" xr:uid="{00000000-0005-0000-0000-000029110000}"/>
    <cellStyle name="20% - 강조색6 13" xfId="217" xr:uid="{00000000-0005-0000-0000-00002A110000}"/>
    <cellStyle name="20% - 강조색6 14" xfId="230" xr:uid="{00000000-0005-0000-0000-00002B110000}"/>
    <cellStyle name="20% - 강조색6 15" xfId="243" xr:uid="{00000000-0005-0000-0000-00002C110000}"/>
    <cellStyle name="20% - 강조색6 16" xfId="256" xr:uid="{00000000-0005-0000-0000-00002D110000}"/>
    <cellStyle name="20% - 강조색6 17" xfId="269" xr:uid="{00000000-0005-0000-0000-00002E110000}"/>
    <cellStyle name="20% - 강조색6 18" xfId="282" xr:uid="{00000000-0005-0000-0000-00002F110000}"/>
    <cellStyle name="20% - 강조색6 19" xfId="295" xr:uid="{00000000-0005-0000-0000-000030110000}"/>
    <cellStyle name="20% - 강조색6 2" xfId="55" xr:uid="{00000000-0005-0000-0000-000031110000}"/>
    <cellStyle name="20% - 강조색6 20" xfId="308" xr:uid="{00000000-0005-0000-0000-000032110000}"/>
    <cellStyle name="20% - 강조색6 21" xfId="321" xr:uid="{00000000-0005-0000-0000-000033110000}"/>
    <cellStyle name="20% - 강조색6 22" xfId="334" xr:uid="{00000000-0005-0000-0000-000034110000}"/>
    <cellStyle name="20% - 강조색6 23" xfId="347" xr:uid="{00000000-0005-0000-0000-000035110000}"/>
    <cellStyle name="20% - 강조색6 24" xfId="360" xr:uid="{00000000-0005-0000-0000-000036110000}"/>
    <cellStyle name="20% - 강조색6 25" xfId="373" xr:uid="{00000000-0005-0000-0000-000037110000}"/>
    <cellStyle name="20% - 강조색6 26" xfId="386" xr:uid="{00000000-0005-0000-0000-000038110000}"/>
    <cellStyle name="20% - 강조색6 27" xfId="399" xr:uid="{00000000-0005-0000-0000-000039110000}"/>
    <cellStyle name="20% - 강조색6 28" xfId="412" xr:uid="{00000000-0005-0000-0000-00003A110000}"/>
    <cellStyle name="20% - 강조색6 29" xfId="425" xr:uid="{00000000-0005-0000-0000-00003B110000}"/>
    <cellStyle name="20% - 강조색6 3" xfId="87" xr:uid="{00000000-0005-0000-0000-00003C110000}"/>
    <cellStyle name="20% - 강조색6 30" xfId="438" xr:uid="{00000000-0005-0000-0000-00003D110000}"/>
    <cellStyle name="20% - 강조색6 31" xfId="450" xr:uid="{00000000-0005-0000-0000-00003E110000}"/>
    <cellStyle name="20% - 강조색6 32" xfId="462" xr:uid="{00000000-0005-0000-0000-00003F110000}"/>
    <cellStyle name="20% - 강조색6 33" xfId="474" xr:uid="{00000000-0005-0000-0000-000040110000}"/>
    <cellStyle name="20% - 강조색6 34" xfId="486" xr:uid="{00000000-0005-0000-0000-000041110000}"/>
    <cellStyle name="20% - 강조색6 35" xfId="497" xr:uid="{00000000-0005-0000-0000-000042110000}"/>
    <cellStyle name="20% - 강조색6 36" xfId="508" xr:uid="{00000000-0005-0000-0000-000043110000}"/>
    <cellStyle name="20% - 강조색6 37" xfId="519" xr:uid="{00000000-0005-0000-0000-000044110000}"/>
    <cellStyle name="20% - 강조색6 38" xfId="528" xr:uid="{00000000-0005-0000-0000-000045110000}"/>
    <cellStyle name="20% - 강조색6 39" xfId="536" xr:uid="{00000000-0005-0000-0000-000046110000}"/>
    <cellStyle name="20% - 강조색6 4" xfId="100" xr:uid="{00000000-0005-0000-0000-000047110000}"/>
    <cellStyle name="20% - 강조색6 40" xfId="555" xr:uid="{00000000-0005-0000-0000-000048110000}"/>
    <cellStyle name="20% - 강조색6 40 10" xfId="3191" xr:uid="{00000000-0005-0000-0000-000049110000}"/>
    <cellStyle name="20% - 강조색6 40 11" xfId="3373" xr:uid="{00000000-0005-0000-0000-00004A110000}"/>
    <cellStyle name="20% - 강조색6 40 12" xfId="3905" xr:uid="{00000000-0005-0000-0000-00004B110000}"/>
    <cellStyle name="20% - 강조색6 40 13" xfId="4137" xr:uid="{00000000-0005-0000-0000-00004C110000}"/>
    <cellStyle name="20% - 강조색6 40 14" xfId="2498" xr:uid="{00000000-0005-0000-0000-00004D110000}"/>
    <cellStyle name="20% - 강조색6 40 15" xfId="5467" xr:uid="{00000000-0005-0000-0000-00004E110000}"/>
    <cellStyle name="20% - 강조색6 40 16" xfId="4415" xr:uid="{00000000-0005-0000-0000-00004F110000}"/>
    <cellStyle name="20% - 강조색6 40 17" xfId="3128" xr:uid="{00000000-0005-0000-0000-000050110000}"/>
    <cellStyle name="20% - 강조색6 40 18" xfId="4864" xr:uid="{00000000-0005-0000-0000-000051110000}"/>
    <cellStyle name="20% - 강조색6 40 19" xfId="6519" xr:uid="{00000000-0005-0000-0000-000052110000}"/>
    <cellStyle name="20% - 강조색6 40 2" xfId="1052" xr:uid="{00000000-0005-0000-0000-000053110000}"/>
    <cellStyle name="20% - 강조색6 40 20" xfId="3876" xr:uid="{00000000-0005-0000-0000-000054110000}"/>
    <cellStyle name="20% - 강조색6 40 21" xfId="6023" xr:uid="{00000000-0005-0000-0000-000055110000}"/>
    <cellStyle name="20% - 강조색6 40 22" xfId="7785" xr:uid="{00000000-0005-0000-0000-000056110000}"/>
    <cellStyle name="20% - 강조색6 40 23" xfId="8090" xr:uid="{00000000-0005-0000-0000-000057110000}"/>
    <cellStyle name="20% - 강조색6 40 24" xfId="8355" xr:uid="{00000000-0005-0000-0000-000058110000}"/>
    <cellStyle name="20% - 강조색6 40 25" xfId="8788" xr:uid="{00000000-0005-0000-0000-000059110000}"/>
    <cellStyle name="20% - 강조색6 40 26" xfId="7397" xr:uid="{00000000-0005-0000-0000-00005A110000}"/>
    <cellStyle name="20% - 강조색6 40 27" xfId="6462" xr:uid="{00000000-0005-0000-0000-00005B110000}"/>
    <cellStyle name="20% - 강조색6 40 28" xfId="9156" xr:uid="{00000000-0005-0000-0000-00005C110000}"/>
    <cellStyle name="20% - 강조색6 40 29" xfId="10157" xr:uid="{00000000-0005-0000-0000-00005D110000}"/>
    <cellStyle name="20% - 강조색6 40 3" xfId="1143" xr:uid="{00000000-0005-0000-0000-00005E110000}"/>
    <cellStyle name="20% - 강조색6 40 30" xfId="10566" xr:uid="{00000000-0005-0000-0000-00005F110000}"/>
    <cellStyle name="20% - 강조색6 40 31" xfId="10716" xr:uid="{00000000-0005-0000-0000-000060110000}"/>
    <cellStyle name="20% - 강조색6 40 32" xfId="11091" xr:uid="{00000000-0005-0000-0000-000061110000}"/>
    <cellStyle name="20% - 강조색6 40 33" xfId="11324" xr:uid="{00000000-0005-0000-0000-000062110000}"/>
    <cellStyle name="20% - 강조색6 40 34" xfId="11281" xr:uid="{00000000-0005-0000-0000-000063110000}"/>
    <cellStyle name="20% - 강조색6 40 35" xfId="11370" xr:uid="{00000000-0005-0000-0000-000064110000}"/>
    <cellStyle name="20% - 강조색6 40 36" xfId="11396" xr:uid="{00000000-0005-0000-0000-000065110000}"/>
    <cellStyle name="20% - 강조색6 40 4" xfId="1234" xr:uid="{00000000-0005-0000-0000-000066110000}"/>
    <cellStyle name="20% - 강조색6 40 5" xfId="1621" xr:uid="{00000000-0005-0000-0000-000067110000}"/>
    <cellStyle name="20% - 강조색6 40 6" xfId="884" xr:uid="{00000000-0005-0000-0000-000068110000}"/>
    <cellStyle name="20% - 강조색6 40 7" xfId="2282" xr:uid="{00000000-0005-0000-0000-000069110000}"/>
    <cellStyle name="20% - 강조색6 40 8" xfId="2636" xr:uid="{00000000-0005-0000-0000-00006A110000}"/>
    <cellStyle name="20% - 강조색6 40 9" xfId="2907" xr:uid="{00000000-0005-0000-0000-00006B110000}"/>
    <cellStyle name="20% - 강조색6 41" xfId="557" xr:uid="{00000000-0005-0000-0000-00006C110000}"/>
    <cellStyle name="20% - 강조색6 41 10" xfId="3284" xr:uid="{00000000-0005-0000-0000-00006D110000}"/>
    <cellStyle name="20% - 강조색6 41 11" xfId="2812" xr:uid="{00000000-0005-0000-0000-00006E110000}"/>
    <cellStyle name="20% - 강조색6 41 12" xfId="1822" xr:uid="{00000000-0005-0000-0000-00006F110000}"/>
    <cellStyle name="20% - 강조색6 41 13" xfId="3120" xr:uid="{00000000-0005-0000-0000-000070110000}"/>
    <cellStyle name="20% - 강조색6 41 14" xfId="4602" xr:uid="{00000000-0005-0000-0000-000071110000}"/>
    <cellStyle name="20% - 강조색6 41 15" xfId="3557" xr:uid="{00000000-0005-0000-0000-000072110000}"/>
    <cellStyle name="20% - 강조색6 41 16" xfId="5690" xr:uid="{00000000-0005-0000-0000-000073110000}"/>
    <cellStyle name="20% - 강조색6 41 17" xfId="3874" xr:uid="{00000000-0005-0000-0000-000074110000}"/>
    <cellStyle name="20% - 강조색6 41 18" xfId="4941" xr:uid="{00000000-0005-0000-0000-000075110000}"/>
    <cellStyle name="20% - 강조색6 41 19" xfId="6511" xr:uid="{00000000-0005-0000-0000-000076110000}"/>
    <cellStyle name="20% - 강조색6 41 2" xfId="1054" xr:uid="{00000000-0005-0000-0000-000077110000}"/>
    <cellStyle name="20% - 강조색6 41 20" xfId="7013" xr:uid="{00000000-0005-0000-0000-000078110000}"/>
    <cellStyle name="20% - 강조색6 41 21" xfId="3710" xr:uid="{00000000-0005-0000-0000-000079110000}"/>
    <cellStyle name="20% - 강조색6 41 22" xfId="7617" xr:uid="{00000000-0005-0000-0000-00007A110000}"/>
    <cellStyle name="20% - 강조색6 41 23" xfId="8155" xr:uid="{00000000-0005-0000-0000-00007B110000}"/>
    <cellStyle name="20% - 강조색6 41 24" xfId="8407" xr:uid="{00000000-0005-0000-0000-00007C110000}"/>
    <cellStyle name="20% - 강조색6 41 25" xfId="8956" xr:uid="{00000000-0005-0000-0000-00007D110000}"/>
    <cellStyle name="20% - 강조색6 41 26" xfId="9230" xr:uid="{00000000-0005-0000-0000-00007E110000}"/>
    <cellStyle name="20% - 강조색6 41 27" xfId="9401" xr:uid="{00000000-0005-0000-0000-00007F110000}"/>
    <cellStyle name="20% - 강조색6 41 28" xfId="2775" xr:uid="{00000000-0005-0000-0000-000080110000}"/>
    <cellStyle name="20% - 강조색6 41 29" xfId="10278" xr:uid="{00000000-0005-0000-0000-000081110000}"/>
    <cellStyle name="20% - 강조색6 41 3" xfId="1145" xr:uid="{00000000-0005-0000-0000-000082110000}"/>
    <cellStyle name="20% - 강조색6 41 30" xfId="10567" xr:uid="{00000000-0005-0000-0000-000083110000}"/>
    <cellStyle name="20% - 강조색6 41 31" xfId="1930" xr:uid="{00000000-0005-0000-0000-000084110000}"/>
    <cellStyle name="20% - 강조색6 41 32" xfId="7679" xr:uid="{00000000-0005-0000-0000-000085110000}"/>
    <cellStyle name="20% - 강조색6 41 4" xfId="1236" xr:uid="{00000000-0005-0000-0000-000086110000}"/>
    <cellStyle name="20% - 강조색6 41 5" xfId="1710" xr:uid="{00000000-0005-0000-0000-000087110000}"/>
    <cellStyle name="20% - 강조색6 41 6" xfId="929" xr:uid="{00000000-0005-0000-0000-000088110000}"/>
    <cellStyle name="20% - 강조색6 41 7" xfId="2206" xr:uid="{00000000-0005-0000-0000-000089110000}"/>
    <cellStyle name="20% - 강조색6 41 8" xfId="2627" xr:uid="{00000000-0005-0000-0000-00008A110000}"/>
    <cellStyle name="20% - 강조색6 41 9" xfId="2788" xr:uid="{00000000-0005-0000-0000-00008B110000}"/>
    <cellStyle name="20% - 강조색6 42" xfId="620" xr:uid="{00000000-0005-0000-0000-00008C110000}"/>
    <cellStyle name="20% - 강조색6 42 10" xfId="3225" xr:uid="{00000000-0005-0000-0000-00008D110000}"/>
    <cellStyle name="20% - 강조색6 42 11" xfId="3563" xr:uid="{00000000-0005-0000-0000-00008E110000}"/>
    <cellStyle name="20% - 강조색6 42 12" xfId="3713" xr:uid="{00000000-0005-0000-0000-00008F110000}"/>
    <cellStyle name="20% - 강조색6 42 13" xfId="4174" xr:uid="{00000000-0005-0000-0000-000090110000}"/>
    <cellStyle name="20% - 강조색6 42 14" xfId="4572" xr:uid="{00000000-0005-0000-0000-000091110000}"/>
    <cellStyle name="20% - 강조색6 42 15" xfId="5229" xr:uid="{00000000-0005-0000-0000-000092110000}"/>
    <cellStyle name="20% - 강조색6 42 16" xfId="5697" xr:uid="{00000000-0005-0000-0000-000093110000}"/>
    <cellStyle name="20% - 강조색6 42 17" xfId="5089" xr:uid="{00000000-0005-0000-0000-000094110000}"/>
    <cellStyle name="20% - 강조색6 42 18" xfId="5700" xr:uid="{00000000-0005-0000-0000-000095110000}"/>
    <cellStyle name="20% - 강조색6 42 19" xfId="6367" xr:uid="{00000000-0005-0000-0000-000096110000}"/>
    <cellStyle name="20% - 강조색6 42 2" xfId="1117" xr:uid="{00000000-0005-0000-0000-000097110000}"/>
    <cellStyle name="20% - 강조색6 42 20" xfId="6777" xr:uid="{00000000-0005-0000-0000-000098110000}"/>
    <cellStyle name="20% - 강조색6 42 21" xfId="7215" xr:uid="{00000000-0005-0000-0000-000099110000}"/>
    <cellStyle name="20% - 강조색6 42 22" xfId="4844" xr:uid="{00000000-0005-0000-0000-00009A110000}"/>
    <cellStyle name="20% - 강조색6 42 23" xfId="6231" xr:uid="{00000000-0005-0000-0000-00009B110000}"/>
    <cellStyle name="20% - 강조색6 42 24" xfId="2374" xr:uid="{00000000-0005-0000-0000-00009C110000}"/>
    <cellStyle name="20% - 강조색6 42 25" xfId="3585" xr:uid="{00000000-0005-0000-0000-00009D110000}"/>
    <cellStyle name="20% - 강조색6 42 26" xfId="9280" xr:uid="{00000000-0005-0000-0000-00009E110000}"/>
    <cellStyle name="20% - 강조색6 42 27" xfId="8210" xr:uid="{00000000-0005-0000-0000-00009F110000}"/>
    <cellStyle name="20% - 강조색6 42 28" xfId="2552" xr:uid="{00000000-0005-0000-0000-0000A0110000}"/>
    <cellStyle name="20% - 강조색6 42 29" xfId="10195" xr:uid="{00000000-0005-0000-0000-0000A1110000}"/>
    <cellStyle name="20% - 강조색6 42 3" xfId="1208" xr:uid="{00000000-0005-0000-0000-0000A2110000}"/>
    <cellStyle name="20% - 강조색6 42 30" xfId="10476" xr:uid="{00000000-0005-0000-0000-0000A3110000}"/>
    <cellStyle name="20% - 강조색6 42 31" xfId="10743" xr:uid="{00000000-0005-0000-0000-0000A4110000}"/>
    <cellStyle name="20% - 강조색6 42 32" xfId="11056" xr:uid="{00000000-0005-0000-0000-0000A5110000}"/>
    <cellStyle name="20% - 강조색6 42 4" xfId="1299" xr:uid="{00000000-0005-0000-0000-0000A6110000}"/>
    <cellStyle name="20% - 강조색6 42 5" xfId="1629" xr:uid="{00000000-0005-0000-0000-0000A7110000}"/>
    <cellStyle name="20% - 강조색6 42 6" xfId="2036" xr:uid="{00000000-0005-0000-0000-0000A8110000}"/>
    <cellStyle name="20% - 강조색6 42 7" xfId="1929" xr:uid="{00000000-0005-0000-0000-0000A9110000}"/>
    <cellStyle name="20% - 강조색6 42 8" xfId="2624" xr:uid="{00000000-0005-0000-0000-0000AA110000}"/>
    <cellStyle name="20% - 강조색6 42 9" xfId="2957" xr:uid="{00000000-0005-0000-0000-0000AB110000}"/>
    <cellStyle name="20% - 강조색6 43" xfId="591" xr:uid="{00000000-0005-0000-0000-0000AC110000}"/>
    <cellStyle name="20% - 강조색6 43 10" xfId="3031" xr:uid="{00000000-0005-0000-0000-0000AD110000}"/>
    <cellStyle name="20% - 강조색6 43 11" xfId="3401" xr:uid="{00000000-0005-0000-0000-0000AE110000}"/>
    <cellStyle name="20% - 강조색6 43 12" xfId="1345" xr:uid="{00000000-0005-0000-0000-0000AF110000}"/>
    <cellStyle name="20% - 강조색6 43 13" xfId="4339" xr:uid="{00000000-0005-0000-0000-0000B0110000}"/>
    <cellStyle name="20% - 강조색6 43 14" xfId="3390" xr:uid="{00000000-0005-0000-0000-0000B1110000}"/>
    <cellStyle name="20% - 강조색6 43 15" xfId="5160" xr:uid="{00000000-0005-0000-0000-0000B2110000}"/>
    <cellStyle name="20% - 강조색6 43 16" xfId="5696" xr:uid="{00000000-0005-0000-0000-0000B3110000}"/>
    <cellStyle name="20% - 강조색6 43 17" xfId="5091" xr:uid="{00000000-0005-0000-0000-0000B4110000}"/>
    <cellStyle name="20% - 강조색6 43 18" xfId="901" xr:uid="{00000000-0005-0000-0000-0000B5110000}"/>
    <cellStyle name="20% - 강조색6 43 19" xfId="1025" xr:uid="{00000000-0005-0000-0000-0000B6110000}"/>
    <cellStyle name="20% - 강조색6 43 2" xfId="1088" xr:uid="{00000000-0005-0000-0000-0000B7110000}"/>
    <cellStyle name="20% - 강조색6 43 20" xfId="7167" xr:uid="{00000000-0005-0000-0000-0000B8110000}"/>
    <cellStyle name="20% - 강조색6 43 21" xfId="7195" xr:uid="{00000000-0005-0000-0000-0000B9110000}"/>
    <cellStyle name="20% - 강조색6 43 22" xfId="7609" xr:uid="{00000000-0005-0000-0000-0000BA110000}"/>
    <cellStyle name="20% - 강조색6 43 23" xfId="7972" xr:uid="{00000000-0005-0000-0000-0000BB110000}"/>
    <cellStyle name="20% - 강조색6 43 24" xfId="7927" xr:uid="{00000000-0005-0000-0000-0000BC110000}"/>
    <cellStyle name="20% - 강조색6 43 25" xfId="8671" xr:uid="{00000000-0005-0000-0000-0000BD110000}"/>
    <cellStyle name="20% - 강조색6 43 26" xfId="9071" xr:uid="{00000000-0005-0000-0000-0000BE110000}"/>
    <cellStyle name="20% - 강조색6 43 27" xfId="8045" xr:uid="{00000000-0005-0000-0000-0000BF110000}"/>
    <cellStyle name="20% - 강조색6 43 28" xfId="9824" xr:uid="{00000000-0005-0000-0000-0000C0110000}"/>
    <cellStyle name="20% - 강조색6 43 29" xfId="10309" xr:uid="{00000000-0005-0000-0000-0000C1110000}"/>
    <cellStyle name="20% - 강조색6 43 3" xfId="1179" xr:uid="{00000000-0005-0000-0000-0000C2110000}"/>
    <cellStyle name="20% - 강조색6 43 30" xfId="10474" xr:uid="{00000000-0005-0000-0000-0000C3110000}"/>
    <cellStyle name="20% - 강조색6 43 31" xfId="7988" xr:uid="{00000000-0005-0000-0000-0000C4110000}"/>
    <cellStyle name="20% - 강조색6 43 32" xfId="11025" xr:uid="{00000000-0005-0000-0000-0000C5110000}"/>
    <cellStyle name="20% - 강조색6 43 4" xfId="1270" xr:uid="{00000000-0005-0000-0000-0000C6110000}"/>
    <cellStyle name="20% - 강조색6 43 5" xfId="1662" xr:uid="{00000000-0005-0000-0000-0000C7110000}"/>
    <cellStyle name="20% - 강조색6 43 6" xfId="1373" xr:uid="{00000000-0005-0000-0000-0000C8110000}"/>
    <cellStyle name="20% - 강조색6 43 7" xfId="2219" xr:uid="{00000000-0005-0000-0000-0000C9110000}"/>
    <cellStyle name="20% - 강조색6 43 8" xfId="2516" xr:uid="{00000000-0005-0000-0000-0000CA110000}"/>
    <cellStyle name="20% - 강조색6 43 9" xfId="2850" xr:uid="{00000000-0005-0000-0000-0000CB110000}"/>
    <cellStyle name="20% - 강조색6 44" xfId="572" xr:uid="{00000000-0005-0000-0000-0000CC110000}"/>
    <cellStyle name="20% - 강조색6 44 10" xfId="3300" xr:uid="{00000000-0005-0000-0000-0000CD110000}"/>
    <cellStyle name="20% - 강조색6 44 11" xfId="3404" xr:uid="{00000000-0005-0000-0000-0000CE110000}"/>
    <cellStyle name="20% - 강조색6 44 12" xfId="3431" xr:uid="{00000000-0005-0000-0000-0000CF110000}"/>
    <cellStyle name="20% - 강조색6 44 13" xfId="4154" xr:uid="{00000000-0005-0000-0000-0000D0110000}"/>
    <cellStyle name="20% - 강조색6 44 14" xfId="3054" xr:uid="{00000000-0005-0000-0000-0000D1110000}"/>
    <cellStyle name="20% - 강조색6 44 15" xfId="4155" xr:uid="{00000000-0005-0000-0000-0000D2110000}"/>
    <cellStyle name="20% - 강조색6 44 16" xfId="5268" xr:uid="{00000000-0005-0000-0000-0000D3110000}"/>
    <cellStyle name="20% - 강조색6 44 17" xfId="5342" xr:uid="{00000000-0005-0000-0000-0000D4110000}"/>
    <cellStyle name="20% - 강조색6 44 18" xfId="5799" xr:uid="{00000000-0005-0000-0000-0000D5110000}"/>
    <cellStyle name="20% - 강조색6 44 19" xfId="1536" xr:uid="{00000000-0005-0000-0000-0000D6110000}"/>
    <cellStyle name="20% - 강조색6 44 2" xfId="1069" xr:uid="{00000000-0005-0000-0000-0000D7110000}"/>
    <cellStyle name="20% - 강조색6 44 20" xfId="6872" xr:uid="{00000000-0005-0000-0000-0000D8110000}"/>
    <cellStyle name="20% - 강조색6 44 21" xfId="4596" xr:uid="{00000000-0005-0000-0000-0000D9110000}"/>
    <cellStyle name="20% - 강조색6 44 22" xfId="6011" xr:uid="{00000000-0005-0000-0000-0000DA110000}"/>
    <cellStyle name="20% - 강조색6 44 23" xfId="8206" xr:uid="{00000000-0005-0000-0000-0000DB110000}"/>
    <cellStyle name="20% - 강조색6 44 24" xfId="7476" xr:uid="{00000000-0005-0000-0000-0000DC110000}"/>
    <cellStyle name="20% - 강조색6 44 25" xfId="8906" xr:uid="{00000000-0005-0000-0000-0000DD110000}"/>
    <cellStyle name="20% - 강조색6 44 26" xfId="9189" xr:uid="{00000000-0005-0000-0000-0000DE110000}"/>
    <cellStyle name="20% - 강조색6 44 27" xfId="9682" xr:uid="{00000000-0005-0000-0000-0000DF110000}"/>
    <cellStyle name="20% - 강조색6 44 28" xfId="7980" xr:uid="{00000000-0005-0000-0000-0000E0110000}"/>
    <cellStyle name="20% - 강조색6 44 29" xfId="10159" xr:uid="{00000000-0005-0000-0000-0000E1110000}"/>
    <cellStyle name="20% - 강조색6 44 3" xfId="1160" xr:uid="{00000000-0005-0000-0000-0000E2110000}"/>
    <cellStyle name="20% - 강조색6 44 30" xfId="4159" xr:uid="{00000000-0005-0000-0000-0000E3110000}"/>
    <cellStyle name="20% - 강조색6 44 31" xfId="10799" xr:uid="{00000000-0005-0000-0000-0000E4110000}"/>
    <cellStyle name="20% - 강조색6 44 32" xfId="11236" xr:uid="{00000000-0005-0000-0000-0000E5110000}"/>
    <cellStyle name="20% - 강조색6 44 4" xfId="1251" xr:uid="{00000000-0005-0000-0000-0000E6110000}"/>
    <cellStyle name="20% - 강조색6 44 5" xfId="1701" xr:uid="{00000000-0005-0000-0000-0000E7110000}"/>
    <cellStyle name="20% - 강조색6 44 6" xfId="2005" xr:uid="{00000000-0005-0000-0000-0000E8110000}"/>
    <cellStyle name="20% - 강조색6 44 7" xfId="2250" xr:uid="{00000000-0005-0000-0000-0000E9110000}"/>
    <cellStyle name="20% - 강조색6 44 8" xfId="2112" xr:uid="{00000000-0005-0000-0000-0000EA110000}"/>
    <cellStyle name="20% - 강조색6 44 9" xfId="1952" xr:uid="{00000000-0005-0000-0000-0000EB110000}"/>
    <cellStyle name="20% - 강조색6 45" xfId="607" xr:uid="{00000000-0005-0000-0000-0000EC110000}"/>
    <cellStyle name="20% - 강조색6 45 10" xfId="1592" xr:uid="{00000000-0005-0000-0000-0000ED110000}"/>
    <cellStyle name="20% - 강조색6 45 11" xfId="3529" xr:uid="{00000000-0005-0000-0000-0000EE110000}"/>
    <cellStyle name="20% - 강조색6 45 12" xfId="3758" xr:uid="{00000000-0005-0000-0000-0000EF110000}"/>
    <cellStyle name="20% - 강조색6 45 13" xfId="3533" xr:uid="{00000000-0005-0000-0000-0000F0110000}"/>
    <cellStyle name="20% - 강조색6 45 14" xfId="3376" xr:uid="{00000000-0005-0000-0000-0000F1110000}"/>
    <cellStyle name="20% - 강조색6 45 15" xfId="5204" xr:uid="{00000000-0005-0000-0000-0000F2110000}"/>
    <cellStyle name="20% - 강조색6 45 16" xfId="2356" xr:uid="{00000000-0005-0000-0000-0000F3110000}"/>
    <cellStyle name="20% - 강조색6 45 17" xfId="5426" xr:uid="{00000000-0005-0000-0000-0000F4110000}"/>
    <cellStyle name="20% - 강조색6 45 18" xfId="2188" xr:uid="{00000000-0005-0000-0000-0000F5110000}"/>
    <cellStyle name="20% - 강조색6 45 19" xfId="5961" xr:uid="{00000000-0005-0000-0000-0000F6110000}"/>
    <cellStyle name="20% - 강조색6 45 2" xfId="1104" xr:uid="{00000000-0005-0000-0000-0000F7110000}"/>
    <cellStyle name="20% - 강조색6 45 20" xfId="6850" xr:uid="{00000000-0005-0000-0000-0000F8110000}"/>
    <cellStyle name="20% - 강조색6 45 21" xfId="7217" xr:uid="{00000000-0005-0000-0000-0000F9110000}"/>
    <cellStyle name="20% - 강조색6 45 22" xfId="7738" xr:uid="{00000000-0005-0000-0000-0000FA110000}"/>
    <cellStyle name="20% - 강조색6 45 23" xfId="4860" xr:uid="{00000000-0005-0000-0000-0000FB110000}"/>
    <cellStyle name="20% - 강조색6 45 24" xfId="8420" xr:uid="{00000000-0005-0000-0000-0000FC110000}"/>
    <cellStyle name="20% - 강조색6 45 25" xfId="1432" xr:uid="{00000000-0005-0000-0000-0000FD110000}"/>
    <cellStyle name="20% - 강조색6 45 26" xfId="4392" xr:uid="{00000000-0005-0000-0000-0000FE110000}"/>
    <cellStyle name="20% - 강조색6 45 27" xfId="9604" xr:uid="{00000000-0005-0000-0000-0000FF110000}"/>
    <cellStyle name="20% - 강조색6 45 28" xfId="4328" xr:uid="{00000000-0005-0000-0000-000000120000}"/>
    <cellStyle name="20% - 강조색6 45 29" xfId="9147" xr:uid="{00000000-0005-0000-0000-000001120000}"/>
    <cellStyle name="20% - 강조색6 45 3" xfId="1195" xr:uid="{00000000-0005-0000-0000-000002120000}"/>
    <cellStyle name="20% - 강조색6 45 30" xfId="1489" xr:uid="{00000000-0005-0000-0000-000003120000}"/>
    <cellStyle name="20% - 강조색6 45 31" xfId="10747" xr:uid="{00000000-0005-0000-0000-000004120000}"/>
    <cellStyle name="20% - 강조색6 45 32" xfId="7422" xr:uid="{00000000-0005-0000-0000-000005120000}"/>
    <cellStyle name="20% - 강조색6 45 4" xfId="1286" xr:uid="{00000000-0005-0000-0000-000006120000}"/>
    <cellStyle name="20% - 강조색6 45 5" xfId="1657" xr:uid="{00000000-0005-0000-0000-000007120000}"/>
    <cellStyle name="20% - 강조색6 45 6" xfId="744" xr:uid="{00000000-0005-0000-0000-000008120000}"/>
    <cellStyle name="20% - 강조색6 45 7" xfId="2189" xr:uid="{00000000-0005-0000-0000-000009120000}"/>
    <cellStyle name="20% - 강조색6 45 8" xfId="2471" xr:uid="{00000000-0005-0000-0000-00000A120000}"/>
    <cellStyle name="20% - 강조색6 45 9" xfId="2721" xr:uid="{00000000-0005-0000-0000-00000B120000}"/>
    <cellStyle name="20% - 강조색6 46" xfId="565" xr:uid="{00000000-0005-0000-0000-00000C120000}"/>
    <cellStyle name="20% - 강조색6 46 10" xfId="3140" xr:uid="{00000000-0005-0000-0000-00000D120000}"/>
    <cellStyle name="20% - 강조색6 46 11" xfId="1837" xr:uid="{00000000-0005-0000-0000-00000E120000}"/>
    <cellStyle name="20% - 강조색6 46 12" xfId="3961" xr:uid="{00000000-0005-0000-0000-00000F120000}"/>
    <cellStyle name="20% - 강조색6 46 13" xfId="4141" xr:uid="{00000000-0005-0000-0000-000010120000}"/>
    <cellStyle name="20% - 강조색6 46 14" xfId="4266" xr:uid="{00000000-0005-0000-0000-000011120000}"/>
    <cellStyle name="20% - 강조색6 46 15" xfId="5314" xr:uid="{00000000-0005-0000-0000-000012120000}"/>
    <cellStyle name="20% - 강조색6 46 16" xfId="5679" xr:uid="{00000000-0005-0000-0000-000013120000}"/>
    <cellStyle name="20% - 강조색6 46 17" xfId="5010" xr:uid="{00000000-0005-0000-0000-000014120000}"/>
    <cellStyle name="20% - 강조색6 46 18" xfId="5682" xr:uid="{00000000-0005-0000-0000-000015120000}"/>
    <cellStyle name="20% - 강조색6 46 19" xfId="6501" xr:uid="{00000000-0005-0000-0000-000016120000}"/>
    <cellStyle name="20% - 강조색6 46 2" xfId="1062" xr:uid="{00000000-0005-0000-0000-000017120000}"/>
    <cellStyle name="20% - 강조색6 46 20" xfId="7237" xr:uid="{00000000-0005-0000-0000-000018120000}"/>
    <cellStyle name="20% - 강조색6 46 21" xfId="6816" xr:uid="{00000000-0005-0000-0000-000019120000}"/>
    <cellStyle name="20% - 강조색6 46 22" xfId="7548" xr:uid="{00000000-0005-0000-0000-00001A120000}"/>
    <cellStyle name="20% - 강조색6 46 23" xfId="8169" xr:uid="{00000000-0005-0000-0000-00001B120000}"/>
    <cellStyle name="20% - 강조색6 46 24" xfId="8598" xr:uid="{00000000-0005-0000-0000-00001C120000}"/>
    <cellStyle name="20% - 강조색6 46 25" xfId="3198" xr:uid="{00000000-0005-0000-0000-00001D120000}"/>
    <cellStyle name="20% - 강조색6 46 26" xfId="6001" xr:uid="{00000000-0005-0000-0000-00001E120000}"/>
    <cellStyle name="20% - 강조색6 46 27" xfId="8470" xr:uid="{00000000-0005-0000-0000-00001F120000}"/>
    <cellStyle name="20% - 강조색6 46 28" xfId="9265" xr:uid="{00000000-0005-0000-0000-000020120000}"/>
    <cellStyle name="20% - 강조색6 46 29" xfId="10339" xr:uid="{00000000-0005-0000-0000-000021120000}"/>
    <cellStyle name="20% - 강조색6 46 3" xfId="1153" xr:uid="{00000000-0005-0000-0000-000022120000}"/>
    <cellStyle name="20% - 강조색6 46 30" xfId="7954" xr:uid="{00000000-0005-0000-0000-000023120000}"/>
    <cellStyle name="20% - 강조색6 46 31" xfId="10926" xr:uid="{00000000-0005-0000-0000-000024120000}"/>
    <cellStyle name="20% - 강조색6 46 32" xfId="9021" xr:uid="{00000000-0005-0000-0000-000025120000}"/>
    <cellStyle name="20% - 강조색6 46 4" xfId="1244" xr:uid="{00000000-0005-0000-0000-000026120000}"/>
    <cellStyle name="20% - 강조색6 46 5" xfId="1751" xr:uid="{00000000-0005-0000-0000-000027120000}"/>
    <cellStyle name="20% - 강조색6 46 6" xfId="2001" xr:uid="{00000000-0005-0000-0000-000028120000}"/>
    <cellStyle name="20% - 강조색6 46 7" xfId="1590" xr:uid="{00000000-0005-0000-0000-000029120000}"/>
    <cellStyle name="20% - 강조색6 46 8" xfId="2598" xr:uid="{00000000-0005-0000-0000-00002A120000}"/>
    <cellStyle name="20% - 강조색6 46 9" xfId="2949" xr:uid="{00000000-0005-0000-0000-00002B120000}"/>
    <cellStyle name="20% - 강조색6 47" xfId="649" xr:uid="{00000000-0005-0000-0000-00002C120000}"/>
    <cellStyle name="20% - 강조색6 47 10" xfId="4150" xr:uid="{00000000-0005-0000-0000-00002D120000}"/>
    <cellStyle name="20% - 강조색6 47 11" xfId="4552" xr:uid="{00000000-0005-0000-0000-00002E120000}"/>
    <cellStyle name="20% - 강조색6 47 12" xfId="1430" xr:uid="{00000000-0005-0000-0000-00002F120000}"/>
    <cellStyle name="20% - 강조색6 47 13" xfId="5227" xr:uid="{00000000-0005-0000-0000-000030120000}"/>
    <cellStyle name="20% - 강조색6 47 14" xfId="5730" xr:uid="{00000000-0005-0000-0000-000031120000}"/>
    <cellStyle name="20% - 강조색6 47 15" xfId="5829" xr:uid="{00000000-0005-0000-0000-000032120000}"/>
    <cellStyle name="20% - 강조색6 47 16" xfId="3246" xr:uid="{00000000-0005-0000-0000-000033120000}"/>
    <cellStyle name="20% - 강조색6 47 17" xfId="6295" xr:uid="{00000000-0005-0000-0000-000034120000}"/>
    <cellStyle name="20% - 강조색6 47 18" xfId="7058" xr:uid="{00000000-0005-0000-0000-000035120000}"/>
    <cellStyle name="20% - 강조색6 47 19" xfId="5219" xr:uid="{00000000-0005-0000-0000-000036120000}"/>
    <cellStyle name="20% - 강조색6 47 2" xfId="1756" xr:uid="{00000000-0005-0000-0000-000037120000}"/>
    <cellStyle name="20% - 강조색6 47 20" xfId="2353" xr:uid="{00000000-0005-0000-0000-000038120000}"/>
    <cellStyle name="20% - 강조색6 47 21" xfId="8338" xr:uid="{00000000-0005-0000-0000-000039120000}"/>
    <cellStyle name="20% - 강조색6 47 22" xfId="7614" xr:uid="{00000000-0005-0000-0000-00003A120000}"/>
    <cellStyle name="20% - 강조색6 47 23" xfId="8414" xr:uid="{00000000-0005-0000-0000-00003B120000}"/>
    <cellStyle name="20% - 강조색6 47 24" xfId="9584" xr:uid="{00000000-0005-0000-0000-00003C120000}"/>
    <cellStyle name="20% - 강조색6 47 25" xfId="9397" xr:uid="{00000000-0005-0000-0000-00003D120000}"/>
    <cellStyle name="20% - 강조색6 47 26" xfId="6703" xr:uid="{00000000-0005-0000-0000-00003E120000}"/>
    <cellStyle name="20% - 강조색6 47 27" xfId="9531" xr:uid="{00000000-0005-0000-0000-00003F120000}"/>
    <cellStyle name="20% - 강조색6 47 28" xfId="9221" xr:uid="{00000000-0005-0000-0000-000040120000}"/>
    <cellStyle name="20% - 강조색6 47 29" xfId="9018" xr:uid="{00000000-0005-0000-0000-000041120000}"/>
    <cellStyle name="20% - 강조색6 47 3" xfId="2034" xr:uid="{00000000-0005-0000-0000-000042120000}"/>
    <cellStyle name="20% - 강조색6 47 30" xfId="11335" xr:uid="{00000000-0005-0000-0000-000043120000}"/>
    <cellStyle name="20% - 강조색6 47 31" xfId="11389" xr:uid="{00000000-0005-0000-0000-000044120000}"/>
    <cellStyle name="20% - 강조색6 47 32" xfId="11399" xr:uid="{00000000-0005-0000-0000-000045120000}"/>
    <cellStyle name="20% - 강조색6 47 33" xfId="11414" xr:uid="{00000000-0005-0000-0000-000046120000}"/>
    <cellStyle name="20% - 강조색6 47 4" xfId="1511" xr:uid="{00000000-0005-0000-0000-000047120000}"/>
    <cellStyle name="20% - 강조색6 47 5" xfId="2084" xr:uid="{00000000-0005-0000-0000-000048120000}"/>
    <cellStyle name="20% - 강조색6 47 6" xfId="2837" xr:uid="{00000000-0005-0000-0000-000049120000}"/>
    <cellStyle name="20% - 강조색6 47 7" xfId="2816" xr:uid="{00000000-0005-0000-0000-00004A120000}"/>
    <cellStyle name="20% - 강조색6 47 8" xfId="3580" xr:uid="{00000000-0005-0000-0000-00004B120000}"/>
    <cellStyle name="20% - 강조색6 47 9" xfId="4000" xr:uid="{00000000-0005-0000-0000-00004C120000}"/>
    <cellStyle name="20% - 강조색6 48" xfId="697" xr:uid="{00000000-0005-0000-0000-00004D120000}"/>
    <cellStyle name="20% - 강조색6 48 10" xfId="4145" xr:uid="{00000000-0005-0000-0000-00004E120000}"/>
    <cellStyle name="20% - 강조색6 48 11" xfId="1438" xr:uid="{00000000-0005-0000-0000-00004F120000}"/>
    <cellStyle name="20% - 강조색6 48 12" xfId="882" xr:uid="{00000000-0005-0000-0000-000050120000}"/>
    <cellStyle name="20% - 강조색6 48 13" xfId="5473" xr:uid="{00000000-0005-0000-0000-000051120000}"/>
    <cellStyle name="20% - 강조색6 48 14" xfId="3837" xr:uid="{00000000-0005-0000-0000-000052120000}"/>
    <cellStyle name="20% - 강조색6 48 15" xfId="5743" xr:uid="{00000000-0005-0000-0000-000053120000}"/>
    <cellStyle name="20% - 강조색6 48 16" xfId="1895" xr:uid="{00000000-0005-0000-0000-000054120000}"/>
    <cellStyle name="20% - 강조색6 48 17" xfId="6827" xr:uid="{00000000-0005-0000-0000-000055120000}"/>
    <cellStyle name="20% - 강조색6 48 18" xfId="6586" xr:uid="{00000000-0005-0000-0000-000056120000}"/>
    <cellStyle name="20% - 강조색6 48 19" xfId="6341" xr:uid="{00000000-0005-0000-0000-000057120000}"/>
    <cellStyle name="20% - 강조색6 48 2" xfId="1760" xr:uid="{00000000-0005-0000-0000-000058120000}"/>
    <cellStyle name="20% - 강조색6 48 20" xfId="8211" xr:uid="{00000000-0005-0000-0000-000059120000}"/>
    <cellStyle name="20% - 강조색6 48 21" xfId="8548" xr:uid="{00000000-0005-0000-0000-00005A120000}"/>
    <cellStyle name="20% - 강조색6 48 22" xfId="8686" xr:uid="{00000000-0005-0000-0000-00005B120000}"/>
    <cellStyle name="20% - 강조색6 48 23" xfId="9131" xr:uid="{00000000-0005-0000-0000-00005C120000}"/>
    <cellStyle name="20% - 강조색6 48 24" xfId="9412" xr:uid="{00000000-0005-0000-0000-00005D120000}"/>
    <cellStyle name="20% - 강조색6 48 25" xfId="9979" xr:uid="{00000000-0005-0000-0000-00005E120000}"/>
    <cellStyle name="20% - 강조색6 48 26" xfId="7099" xr:uid="{00000000-0005-0000-0000-00005F120000}"/>
    <cellStyle name="20% - 강조색6 48 27" xfId="6727" xr:uid="{00000000-0005-0000-0000-000060120000}"/>
    <cellStyle name="20% - 강조색6 48 28" xfId="10515" xr:uid="{00000000-0005-0000-0000-000061120000}"/>
    <cellStyle name="20% - 강조색6 48 29" xfId="11123" xr:uid="{00000000-0005-0000-0000-000062120000}"/>
    <cellStyle name="20% - 강조색6 48 3" xfId="2003" xr:uid="{00000000-0005-0000-0000-000063120000}"/>
    <cellStyle name="20% - 강조색6 48 4" xfId="1843" xr:uid="{00000000-0005-0000-0000-000064120000}"/>
    <cellStyle name="20% - 강조색6 48 5" xfId="2499" xr:uid="{00000000-0005-0000-0000-000065120000}"/>
    <cellStyle name="20% - 강조색6 48 6" xfId="1002" xr:uid="{00000000-0005-0000-0000-000066120000}"/>
    <cellStyle name="20% - 강조색6 48 7" xfId="3067" xr:uid="{00000000-0005-0000-0000-000067120000}"/>
    <cellStyle name="20% - 강조색6 48 8" xfId="1371" xr:uid="{00000000-0005-0000-0000-000068120000}"/>
    <cellStyle name="20% - 강조색6 48 9" xfId="868" xr:uid="{00000000-0005-0000-0000-000069120000}"/>
    <cellStyle name="20% - 강조색6 49" xfId="666" xr:uid="{00000000-0005-0000-0000-00006A120000}"/>
    <cellStyle name="20% - 강조색6 49 10" xfId="4305" xr:uid="{00000000-0005-0000-0000-00006B120000}"/>
    <cellStyle name="20% - 강조색6 49 11" xfId="4475" xr:uid="{00000000-0005-0000-0000-00006C120000}"/>
    <cellStyle name="20% - 강조색6 49 12" xfId="4700" xr:uid="{00000000-0005-0000-0000-00006D120000}"/>
    <cellStyle name="20% - 강조색6 49 13" xfId="5683" xr:uid="{00000000-0005-0000-0000-00006E120000}"/>
    <cellStyle name="20% - 강조색6 49 14" xfId="4954" xr:uid="{00000000-0005-0000-0000-00006F120000}"/>
    <cellStyle name="20% - 강조색6 49 15" xfId="5441" xr:uid="{00000000-0005-0000-0000-000070120000}"/>
    <cellStyle name="20% - 강조색6 49 16" xfId="6413" xr:uid="{00000000-0005-0000-0000-000071120000}"/>
    <cellStyle name="20% - 강조색6 49 17" xfId="6240" xr:uid="{00000000-0005-0000-0000-000072120000}"/>
    <cellStyle name="20% - 강조색6 49 18" xfId="7166" xr:uid="{00000000-0005-0000-0000-000073120000}"/>
    <cellStyle name="20% - 강조색6 49 19" xfId="6083" xr:uid="{00000000-0005-0000-0000-000074120000}"/>
    <cellStyle name="20% - 강조색6 49 2" xfId="1764" xr:uid="{00000000-0005-0000-0000-000075120000}"/>
    <cellStyle name="20% - 강조색6 49 20" xfId="7423" xr:uid="{00000000-0005-0000-0000-000076120000}"/>
    <cellStyle name="20% - 강조색6 49 21" xfId="8534" xr:uid="{00000000-0005-0000-0000-000077120000}"/>
    <cellStyle name="20% - 강조색6 49 22" xfId="8911" xr:uid="{00000000-0005-0000-0000-000078120000}"/>
    <cellStyle name="20% - 강조색6 49 23" xfId="9326" xr:uid="{00000000-0005-0000-0000-000079120000}"/>
    <cellStyle name="20% - 강조색6 49 24" xfId="7661" xr:uid="{00000000-0005-0000-0000-00007A120000}"/>
    <cellStyle name="20% - 강조색6 49 25" xfId="7440" xr:uid="{00000000-0005-0000-0000-00007B120000}"/>
    <cellStyle name="20% - 강조색6 49 26" xfId="10074" xr:uid="{00000000-0005-0000-0000-00007C120000}"/>
    <cellStyle name="20% - 강조색6 49 27" xfId="10619" xr:uid="{00000000-0005-0000-0000-00007D120000}"/>
    <cellStyle name="20% - 강조색6 49 28" xfId="8304" xr:uid="{00000000-0005-0000-0000-00007E120000}"/>
    <cellStyle name="20% - 강조색6 49 29" xfId="11204" xr:uid="{00000000-0005-0000-0000-00007F120000}"/>
    <cellStyle name="20% - 강조색6 49 3" xfId="1991" xr:uid="{00000000-0005-0000-0000-000080120000}"/>
    <cellStyle name="20% - 강조색6 49 4" xfId="2286" xr:uid="{00000000-0005-0000-0000-000081120000}"/>
    <cellStyle name="20% - 강조색6 49 5" xfId="2407" xr:uid="{00000000-0005-0000-0000-000082120000}"/>
    <cellStyle name="20% - 강조색6 49 6" xfId="2932" xr:uid="{00000000-0005-0000-0000-000083120000}"/>
    <cellStyle name="20% - 강조색6 49 7" xfId="3089" xr:uid="{00000000-0005-0000-0000-000084120000}"/>
    <cellStyle name="20% - 강조색6 49 8" xfId="3584" xr:uid="{00000000-0005-0000-0000-000085120000}"/>
    <cellStyle name="20% - 강조색6 49 9" xfId="1494" xr:uid="{00000000-0005-0000-0000-000086120000}"/>
    <cellStyle name="20% - 강조색6 5" xfId="113" xr:uid="{00000000-0005-0000-0000-000087120000}"/>
    <cellStyle name="20% - 강조색6 50" xfId="706" xr:uid="{00000000-0005-0000-0000-000088120000}"/>
    <cellStyle name="20% - 강조색6 50 10" xfId="4246" xr:uid="{00000000-0005-0000-0000-000089120000}"/>
    <cellStyle name="20% - 강조색6 50 11" xfId="4626" xr:uid="{00000000-0005-0000-0000-00008A120000}"/>
    <cellStyle name="20% - 강조색6 50 12" xfId="5422" xr:uid="{00000000-0005-0000-0000-00008B120000}"/>
    <cellStyle name="20% - 강조색6 50 13" xfId="5267" xr:uid="{00000000-0005-0000-0000-00008C120000}"/>
    <cellStyle name="20% - 강조색6 50 14" xfId="5764" xr:uid="{00000000-0005-0000-0000-00008D120000}"/>
    <cellStyle name="20% - 강조색6 50 15" xfId="5851" xr:uid="{00000000-0005-0000-0000-00008E120000}"/>
    <cellStyle name="20% - 강조색6 50 16" xfId="1913" xr:uid="{00000000-0005-0000-0000-00008F120000}"/>
    <cellStyle name="20% - 강조색6 50 17" xfId="7024" xr:uid="{00000000-0005-0000-0000-000090120000}"/>
    <cellStyle name="20% - 강조색6 50 18" xfId="7270" xr:uid="{00000000-0005-0000-0000-000091120000}"/>
    <cellStyle name="20% - 강조색6 50 19" xfId="6277" xr:uid="{00000000-0005-0000-0000-000092120000}"/>
    <cellStyle name="20% - 강조색6 50 2" xfId="1667" xr:uid="{00000000-0005-0000-0000-000093120000}"/>
    <cellStyle name="20% - 강조색6 50 20" xfId="8099" xr:uid="{00000000-0005-0000-0000-000094120000}"/>
    <cellStyle name="20% - 강조색6 50 21" xfId="8343" xr:uid="{00000000-0005-0000-0000-000095120000}"/>
    <cellStyle name="20% - 강조색6 50 22" xfId="8952" xr:uid="{00000000-0005-0000-0000-000096120000}"/>
    <cellStyle name="20% - 강조색6 50 23" xfId="9083" xr:uid="{00000000-0005-0000-0000-000097120000}"/>
    <cellStyle name="20% - 강조색6 50 24" xfId="4530" xr:uid="{00000000-0005-0000-0000-000098120000}"/>
    <cellStyle name="20% - 강조색6 50 25" xfId="4633" xr:uid="{00000000-0005-0000-0000-000099120000}"/>
    <cellStyle name="20% - 강조색6 50 26" xfId="10094" xr:uid="{00000000-0005-0000-0000-00009A120000}"/>
    <cellStyle name="20% - 강조색6 50 27" xfId="10103" xr:uid="{00000000-0005-0000-0000-00009B120000}"/>
    <cellStyle name="20% - 강조색6 50 28" xfId="10831" xr:uid="{00000000-0005-0000-0000-00009C120000}"/>
    <cellStyle name="20% - 강조색6 50 29" xfId="11229" xr:uid="{00000000-0005-0000-0000-00009D120000}"/>
    <cellStyle name="20% - 강조색6 50 3" xfId="1322" xr:uid="{00000000-0005-0000-0000-00009E120000}"/>
    <cellStyle name="20% - 강조색6 50 4" xfId="2232" xr:uid="{00000000-0005-0000-0000-00009F120000}"/>
    <cellStyle name="20% - 강조색6 50 5" xfId="1451" xr:uid="{00000000-0005-0000-0000-0000A0120000}"/>
    <cellStyle name="20% - 강조색6 50 6" xfId="2884" xr:uid="{00000000-0005-0000-0000-0000A1120000}"/>
    <cellStyle name="20% - 강조색6 50 7" xfId="867" xr:uid="{00000000-0005-0000-0000-0000A2120000}"/>
    <cellStyle name="20% - 강조색6 50 8" xfId="900" xr:uid="{00000000-0005-0000-0000-0000A3120000}"/>
    <cellStyle name="20% - 강조색6 50 9" xfId="3973" xr:uid="{00000000-0005-0000-0000-0000A4120000}"/>
    <cellStyle name="20% - 강조색6 51" xfId="682" xr:uid="{00000000-0005-0000-0000-0000A5120000}"/>
    <cellStyle name="20% - 강조색6 51 10" xfId="4294" xr:uid="{00000000-0005-0000-0000-0000A6120000}"/>
    <cellStyle name="20% - 강조색6 51 11" xfId="4471" xr:uid="{00000000-0005-0000-0000-0000A7120000}"/>
    <cellStyle name="20% - 강조색6 51 12" xfId="5184" xr:uid="{00000000-0005-0000-0000-0000A8120000}"/>
    <cellStyle name="20% - 강조색6 51 13" xfId="1448" xr:uid="{00000000-0005-0000-0000-0000A9120000}"/>
    <cellStyle name="20% - 강조색6 51 14" xfId="5684" xr:uid="{00000000-0005-0000-0000-0000AA120000}"/>
    <cellStyle name="20% - 강조색6 51 15" xfId="4821" xr:uid="{00000000-0005-0000-0000-0000AB120000}"/>
    <cellStyle name="20% - 강조색6 51 16" xfId="6533" xr:uid="{00000000-0005-0000-0000-0000AC120000}"/>
    <cellStyle name="20% - 강조색6 51 17" xfId="7039" xr:uid="{00000000-0005-0000-0000-0000AD120000}"/>
    <cellStyle name="20% - 강조색6 51 18" xfId="4488" xr:uid="{00000000-0005-0000-0000-0000AE120000}"/>
    <cellStyle name="20% - 강조색6 51 19" xfId="7471" xr:uid="{00000000-0005-0000-0000-0000AF120000}"/>
    <cellStyle name="20% - 강조색6 51 2" xfId="1639" xr:uid="{00000000-0005-0000-0000-0000B0120000}"/>
    <cellStyle name="20% - 강조색6 51 20" xfId="2454" xr:uid="{00000000-0005-0000-0000-0000B1120000}"/>
    <cellStyle name="20% - 강조색6 51 21" xfId="8412" xr:uid="{00000000-0005-0000-0000-0000B2120000}"/>
    <cellStyle name="20% - 강조색6 51 22" xfId="6309" xr:uid="{00000000-0005-0000-0000-0000B3120000}"/>
    <cellStyle name="20% - 강조색6 51 23" xfId="7869" xr:uid="{00000000-0005-0000-0000-0000B4120000}"/>
    <cellStyle name="20% - 강조색6 51 24" xfId="993" xr:uid="{00000000-0005-0000-0000-0000B5120000}"/>
    <cellStyle name="20% - 강조색6 51 25" xfId="9204" xr:uid="{00000000-0005-0000-0000-0000B6120000}"/>
    <cellStyle name="20% - 강조색6 51 26" xfId="7041" xr:uid="{00000000-0005-0000-0000-0000B7120000}"/>
    <cellStyle name="20% - 강조색6 51 27" xfId="10531" xr:uid="{00000000-0005-0000-0000-0000B8120000}"/>
    <cellStyle name="20% - 강조색6 51 28" xfId="10707" xr:uid="{00000000-0005-0000-0000-0000B9120000}"/>
    <cellStyle name="20% - 강조색6 51 29" xfId="11151" xr:uid="{00000000-0005-0000-0000-0000BA120000}"/>
    <cellStyle name="20% - 강조색6 51 3" xfId="1998" xr:uid="{00000000-0005-0000-0000-0000BB120000}"/>
    <cellStyle name="20% - 강조색6 51 4" xfId="2268" xr:uid="{00000000-0005-0000-0000-0000BC120000}"/>
    <cellStyle name="20% - 강조색6 51 5" xfId="2580" xr:uid="{00000000-0005-0000-0000-0000BD120000}"/>
    <cellStyle name="20% - 강조색6 51 6" xfId="2740" xr:uid="{00000000-0005-0000-0000-0000BE120000}"/>
    <cellStyle name="20% - 강조색6 51 7" xfId="3255" xr:uid="{00000000-0005-0000-0000-0000BF120000}"/>
    <cellStyle name="20% - 강조색6 51 8" xfId="2709" xr:uid="{00000000-0005-0000-0000-0000C0120000}"/>
    <cellStyle name="20% - 강조색6 51 9" xfId="3700" xr:uid="{00000000-0005-0000-0000-0000C1120000}"/>
    <cellStyle name="20% - 강조색6 52" xfId="654" xr:uid="{00000000-0005-0000-0000-0000C2120000}"/>
    <cellStyle name="20% - 강조색6 52 10" xfId="4325" xr:uid="{00000000-0005-0000-0000-0000C3120000}"/>
    <cellStyle name="20% - 강조색6 52 11" xfId="4647" xr:uid="{00000000-0005-0000-0000-0000C4120000}"/>
    <cellStyle name="20% - 강조색6 52 12" xfId="5248" xr:uid="{00000000-0005-0000-0000-0000C5120000}"/>
    <cellStyle name="20% - 강조색6 52 13" xfId="5275" xr:uid="{00000000-0005-0000-0000-0000C6120000}"/>
    <cellStyle name="20% - 강조색6 52 14" xfId="3082" xr:uid="{00000000-0005-0000-0000-0000C7120000}"/>
    <cellStyle name="20% - 강조색6 52 15" xfId="5768" xr:uid="{00000000-0005-0000-0000-0000C8120000}"/>
    <cellStyle name="20% - 강조색6 52 16" xfId="6520" xr:uid="{00000000-0005-0000-0000-0000C9120000}"/>
    <cellStyle name="20% - 강조색6 52 17" xfId="6844" xr:uid="{00000000-0005-0000-0000-0000CA120000}"/>
    <cellStyle name="20% - 강조색6 52 18" xfId="4083" xr:uid="{00000000-0005-0000-0000-0000CB120000}"/>
    <cellStyle name="20% - 강조색6 52 19" xfId="7656" xr:uid="{00000000-0005-0000-0000-0000CC120000}"/>
    <cellStyle name="20% - 강조색6 52 2" xfId="1644" xr:uid="{00000000-0005-0000-0000-0000CD120000}"/>
    <cellStyle name="20% - 강조색6 52 20" xfId="8203" xr:uid="{00000000-0005-0000-0000-0000CE120000}"/>
    <cellStyle name="20% - 강조색6 52 21" xfId="2530" xr:uid="{00000000-0005-0000-0000-0000CF120000}"/>
    <cellStyle name="20% - 강조색6 52 22" xfId="3121" xr:uid="{00000000-0005-0000-0000-0000D0120000}"/>
    <cellStyle name="20% - 강조색6 52 23" xfId="8597" xr:uid="{00000000-0005-0000-0000-0000D1120000}"/>
    <cellStyle name="20% - 강조색6 52 24" xfId="9484" xr:uid="{00000000-0005-0000-0000-0000D2120000}"/>
    <cellStyle name="20% - 강조색6 52 25" xfId="4948" xr:uid="{00000000-0005-0000-0000-0000D3120000}"/>
    <cellStyle name="20% - 강조색6 52 26" xfId="10248" xr:uid="{00000000-0005-0000-0000-0000D4120000}"/>
    <cellStyle name="20% - 강조색6 52 27" xfId="9893" xr:uid="{00000000-0005-0000-0000-0000D5120000}"/>
    <cellStyle name="20% - 강조색6 52 28" xfId="9810" xr:uid="{00000000-0005-0000-0000-0000D6120000}"/>
    <cellStyle name="20% - 강조색6 52 29" xfId="11130" xr:uid="{00000000-0005-0000-0000-0000D7120000}"/>
    <cellStyle name="20% - 강조색6 52 3" xfId="2037" xr:uid="{00000000-0005-0000-0000-0000D8120000}"/>
    <cellStyle name="20% - 강조색6 52 4" xfId="2247" xr:uid="{00000000-0005-0000-0000-0000D9120000}"/>
    <cellStyle name="20% - 강조색6 52 5" xfId="2573" xr:uid="{00000000-0005-0000-0000-0000DA120000}"/>
    <cellStyle name="20% - 강조색6 52 6" xfId="2719" xr:uid="{00000000-0005-0000-0000-0000DB120000}"/>
    <cellStyle name="20% - 강조색6 52 7" xfId="3303" xr:uid="{00000000-0005-0000-0000-0000DC120000}"/>
    <cellStyle name="20% - 강조색6 52 8" xfId="3658" xr:uid="{00000000-0005-0000-0000-0000DD120000}"/>
    <cellStyle name="20% - 강조색6 52 9" xfId="3860" xr:uid="{00000000-0005-0000-0000-0000DE120000}"/>
    <cellStyle name="20% - 강조색6 53" xfId="700" xr:uid="{00000000-0005-0000-0000-0000DF120000}"/>
    <cellStyle name="20% - 강조색6 53 10" xfId="4317" xr:uid="{00000000-0005-0000-0000-0000E0120000}"/>
    <cellStyle name="20% - 강조색6 53 11" xfId="2151" xr:uid="{00000000-0005-0000-0000-0000E1120000}"/>
    <cellStyle name="20% - 강조색6 53 12" xfId="4796" xr:uid="{00000000-0005-0000-0000-0000E2120000}"/>
    <cellStyle name="20% - 강조색6 53 13" xfId="5746" xr:uid="{00000000-0005-0000-0000-0000E3120000}"/>
    <cellStyle name="20% - 강조색6 53 14" xfId="5838" xr:uid="{00000000-0005-0000-0000-0000E4120000}"/>
    <cellStyle name="20% - 강조색6 53 15" xfId="5905" xr:uid="{00000000-0005-0000-0000-0000E5120000}"/>
    <cellStyle name="20% - 강조색6 53 16" xfId="6420" xr:uid="{00000000-0005-0000-0000-0000E6120000}"/>
    <cellStyle name="20% - 강조색6 53 17" xfId="6301" xr:uid="{00000000-0005-0000-0000-0000E7120000}"/>
    <cellStyle name="20% - 강조색6 53 18" xfId="6092" xr:uid="{00000000-0005-0000-0000-0000E8120000}"/>
    <cellStyle name="20% - 강조색6 53 19" xfId="7689" xr:uid="{00000000-0005-0000-0000-0000E9120000}"/>
    <cellStyle name="20% - 강조색6 53 2" xfId="1670" xr:uid="{00000000-0005-0000-0000-0000EA120000}"/>
    <cellStyle name="20% - 강조색6 53 20" xfId="6102" xr:uid="{00000000-0005-0000-0000-0000EB120000}"/>
    <cellStyle name="20% - 강조색6 53 21" xfId="8485" xr:uid="{00000000-0005-0000-0000-0000EC120000}"/>
    <cellStyle name="20% - 강조색6 53 22" xfId="7444" xr:uid="{00000000-0005-0000-0000-0000ED120000}"/>
    <cellStyle name="20% - 강조색6 53 23" xfId="9192" xr:uid="{00000000-0005-0000-0000-0000EE120000}"/>
    <cellStyle name="20% - 강조색6 53 24" xfId="7621" xr:uid="{00000000-0005-0000-0000-0000EF120000}"/>
    <cellStyle name="20% - 강조색6 53 25" xfId="10002" xr:uid="{00000000-0005-0000-0000-0000F0120000}"/>
    <cellStyle name="20% - 강조색6 53 26" xfId="7511" xr:uid="{00000000-0005-0000-0000-0000F1120000}"/>
    <cellStyle name="20% - 강조색6 53 27" xfId="10414" xr:uid="{00000000-0005-0000-0000-0000F2120000}"/>
    <cellStyle name="20% - 강조색6 53 28" xfId="10731" xr:uid="{00000000-0005-0000-0000-0000F3120000}"/>
    <cellStyle name="20% - 강조색6 53 29" xfId="11192" xr:uid="{00000000-0005-0000-0000-0000F4120000}"/>
    <cellStyle name="20% - 강조색6 53 3" xfId="808" xr:uid="{00000000-0005-0000-0000-0000F5120000}"/>
    <cellStyle name="20% - 강조색6 53 4" xfId="964" xr:uid="{00000000-0005-0000-0000-0000F6120000}"/>
    <cellStyle name="20% - 강조색6 53 5" xfId="1447" xr:uid="{00000000-0005-0000-0000-0000F7120000}"/>
    <cellStyle name="20% - 강조색6 53 6" xfId="2481" xr:uid="{00000000-0005-0000-0000-0000F8120000}"/>
    <cellStyle name="20% - 강조색6 53 7" xfId="1596" xr:uid="{00000000-0005-0000-0000-0000F9120000}"/>
    <cellStyle name="20% - 강조색6 53 8" xfId="3597" xr:uid="{00000000-0005-0000-0000-0000FA120000}"/>
    <cellStyle name="20% - 강조색6 53 9" xfId="975" xr:uid="{00000000-0005-0000-0000-0000FB120000}"/>
    <cellStyle name="20% - 강조색6 54" xfId="1583" xr:uid="{00000000-0005-0000-0000-0000FC120000}"/>
    <cellStyle name="20% - 강조색6 54 10" xfId="2445" xr:uid="{00000000-0005-0000-0000-0000FD120000}"/>
    <cellStyle name="20% - 강조색6 54 11" xfId="5566" xr:uid="{00000000-0005-0000-0000-0000FE120000}"/>
    <cellStyle name="20% - 강조색6 54 12" xfId="2639" xr:uid="{00000000-0005-0000-0000-0000FF120000}"/>
    <cellStyle name="20% - 강조색6 54 13" xfId="5280" xr:uid="{00000000-0005-0000-0000-000000130000}"/>
    <cellStyle name="20% - 강조색6 54 14" xfId="2804" xr:uid="{00000000-0005-0000-0000-000001130000}"/>
    <cellStyle name="20% - 강조색6 54 15" xfId="6081" xr:uid="{00000000-0005-0000-0000-000002130000}"/>
    <cellStyle name="20% - 강조색6 54 16" xfId="6743" xr:uid="{00000000-0005-0000-0000-000003130000}"/>
    <cellStyle name="20% - 강조색6 54 17" xfId="6438" xr:uid="{00000000-0005-0000-0000-000004130000}"/>
    <cellStyle name="20% - 강조색6 54 18" xfId="1910" xr:uid="{00000000-0005-0000-0000-000005130000}"/>
    <cellStyle name="20% - 강조색6 54 19" xfId="8195" xr:uid="{00000000-0005-0000-0000-000006130000}"/>
    <cellStyle name="20% - 강조색6 54 2" xfId="2054" xr:uid="{00000000-0005-0000-0000-000007130000}"/>
    <cellStyle name="20% - 강조색6 54 20" xfId="8345" xr:uid="{00000000-0005-0000-0000-000008130000}"/>
    <cellStyle name="20% - 강조색6 54 21" xfId="8667" xr:uid="{00000000-0005-0000-0000-000009130000}"/>
    <cellStyle name="20% - 강조색6 54 22" xfId="9260" xr:uid="{00000000-0005-0000-0000-00000A130000}"/>
    <cellStyle name="20% - 강조색6 54 23" xfId="9640" xr:uid="{00000000-0005-0000-0000-00000B130000}"/>
    <cellStyle name="20% - 강조색6 54 24" xfId="2780" xr:uid="{00000000-0005-0000-0000-00000C130000}"/>
    <cellStyle name="20% - 강조색6 54 25" xfId="10322" xr:uid="{00000000-0005-0000-0000-00000D130000}"/>
    <cellStyle name="20% - 강조색6 54 26" xfId="10143" xr:uid="{00000000-0005-0000-0000-00000E130000}"/>
    <cellStyle name="20% - 강조색6 54 27" xfId="6044" xr:uid="{00000000-0005-0000-0000-00000F130000}"/>
    <cellStyle name="20% - 강조색6 54 28" xfId="11057" xr:uid="{00000000-0005-0000-0000-000010130000}"/>
    <cellStyle name="20% - 강조색6 54 3" xfId="2336" xr:uid="{00000000-0005-0000-0000-000011130000}"/>
    <cellStyle name="20% - 강조색6 54 4" xfId="2655" xr:uid="{00000000-0005-0000-0000-000012130000}"/>
    <cellStyle name="20% - 강조색6 54 5" xfId="2115" xr:uid="{00000000-0005-0000-0000-000013130000}"/>
    <cellStyle name="20% - 강조색6 54 6" xfId="1521" xr:uid="{00000000-0005-0000-0000-000014130000}"/>
    <cellStyle name="20% - 강조색6 54 7" xfId="3523" xr:uid="{00000000-0005-0000-0000-000015130000}"/>
    <cellStyle name="20% - 강조색6 54 8" xfId="3831" xr:uid="{00000000-0005-0000-0000-000016130000}"/>
    <cellStyle name="20% - 강조색6 54 9" xfId="4199" xr:uid="{00000000-0005-0000-0000-000017130000}"/>
    <cellStyle name="20% - 강조색6 55" xfId="2027" xr:uid="{00000000-0005-0000-0000-000018130000}"/>
    <cellStyle name="20% - 강조색6 55 10" xfId="5053" xr:uid="{00000000-0005-0000-0000-000019130000}"/>
    <cellStyle name="20% - 강조색6 55 11" xfId="4945" xr:uid="{00000000-0005-0000-0000-00001A130000}"/>
    <cellStyle name="20% - 강조색6 55 12" xfId="5333" xr:uid="{00000000-0005-0000-0000-00001B130000}"/>
    <cellStyle name="20% - 강조색6 55 13" xfId="5657" xr:uid="{00000000-0005-0000-0000-00001C130000}"/>
    <cellStyle name="20% - 강조색6 55 14" xfId="6337" xr:uid="{00000000-0005-0000-0000-00001D130000}"/>
    <cellStyle name="20% - 강조색6 55 15" xfId="2418" xr:uid="{00000000-0005-0000-0000-00001E130000}"/>
    <cellStyle name="20% - 강조색6 55 16" xfId="6808" xr:uid="{00000000-0005-0000-0000-00001F130000}"/>
    <cellStyle name="20% - 강조색6 55 17" xfId="7726" xr:uid="{00000000-0005-0000-0000-000020130000}"/>
    <cellStyle name="20% - 강조색6 55 18" xfId="8029" xr:uid="{00000000-0005-0000-0000-000021130000}"/>
    <cellStyle name="20% - 강조색6 55 19" xfId="8490" xr:uid="{00000000-0005-0000-0000-000022130000}"/>
    <cellStyle name="20% - 강조색6 55 2" xfId="2346" xr:uid="{00000000-0005-0000-0000-000023130000}"/>
    <cellStyle name="20% - 강조색6 55 20" xfId="8929" xr:uid="{00000000-0005-0000-0000-000024130000}"/>
    <cellStyle name="20% - 강조색6 55 21" xfId="9177" xr:uid="{00000000-0005-0000-0000-000025130000}"/>
    <cellStyle name="20% - 강조색6 55 22" xfId="9403" xr:uid="{00000000-0005-0000-0000-000026130000}"/>
    <cellStyle name="20% - 강조색6 55 23" xfId="9954" xr:uid="{00000000-0005-0000-0000-000027130000}"/>
    <cellStyle name="20% - 강조색6 55 24" xfId="10108" xr:uid="{00000000-0005-0000-0000-000028130000}"/>
    <cellStyle name="20% - 강조색6 55 25" xfId="7942" xr:uid="{00000000-0005-0000-0000-000029130000}"/>
    <cellStyle name="20% - 강조색6 55 26" xfId="7945" xr:uid="{00000000-0005-0000-0000-00002A130000}"/>
    <cellStyle name="20% - 강조색6 55 27" xfId="9444" xr:uid="{00000000-0005-0000-0000-00002B130000}"/>
    <cellStyle name="20% - 강조색6 55 3" xfId="2665" xr:uid="{00000000-0005-0000-0000-00002C130000}"/>
    <cellStyle name="20% - 강조색6 55 4" xfId="2980" xr:uid="{00000000-0005-0000-0000-00002D130000}"/>
    <cellStyle name="20% - 강조색6 55 5" xfId="3207" xr:uid="{00000000-0005-0000-0000-00002E130000}"/>
    <cellStyle name="20% - 강조색6 55 6" xfId="3634" xr:uid="{00000000-0005-0000-0000-00002F130000}"/>
    <cellStyle name="20% - 강조색6 55 7" xfId="1476" xr:uid="{00000000-0005-0000-0000-000030130000}"/>
    <cellStyle name="20% - 강조색6 55 8" xfId="930" xr:uid="{00000000-0005-0000-0000-000031130000}"/>
    <cellStyle name="20% - 강조색6 55 9" xfId="4618" xr:uid="{00000000-0005-0000-0000-000032130000}"/>
    <cellStyle name="20% - 강조색6 56" xfId="2307" xr:uid="{00000000-0005-0000-0000-000033130000}"/>
    <cellStyle name="20% - 강조색6 56 10" xfId="4782" xr:uid="{00000000-0005-0000-0000-000034130000}"/>
    <cellStyle name="20% - 강조색6 56 11" xfId="5718" xr:uid="{00000000-0005-0000-0000-000035130000}"/>
    <cellStyle name="20% - 강조색6 56 12" xfId="5820" xr:uid="{00000000-0005-0000-0000-000036130000}"/>
    <cellStyle name="20% - 강조색6 56 13" xfId="4448" xr:uid="{00000000-0005-0000-0000-000037130000}"/>
    <cellStyle name="20% - 강조색6 56 14" xfId="7017" xr:uid="{00000000-0005-0000-0000-000038130000}"/>
    <cellStyle name="20% - 강조색6 56 15" xfId="4401" xr:uid="{00000000-0005-0000-0000-000039130000}"/>
    <cellStyle name="20% - 강조색6 56 16" xfId="1597" xr:uid="{00000000-0005-0000-0000-00003A130000}"/>
    <cellStyle name="20% - 강조색6 56 17" xfId="8097" xr:uid="{00000000-0005-0000-0000-00003B130000}"/>
    <cellStyle name="20% - 강조색6 56 18" xfId="6817" xr:uid="{00000000-0005-0000-0000-00003C130000}"/>
    <cellStyle name="20% - 강조색6 56 19" xfId="1317" xr:uid="{00000000-0005-0000-0000-00003D130000}"/>
    <cellStyle name="20% - 강조색6 56 2" xfId="2676" xr:uid="{00000000-0005-0000-0000-00003E130000}"/>
    <cellStyle name="20% - 강조색6 56 20" xfId="9076" xr:uid="{00000000-0005-0000-0000-00003F130000}"/>
    <cellStyle name="20% - 강조색6 56 21" xfId="5983" xr:uid="{00000000-0005-0000-0000-000040130000}"/>
    <cellStyle name="20% - 강조색6 56 22" xfId="8273" xr:uid="{00000000-0005-0000-0000-000041130000}"/>
    <cellStyle name="20% - 강조색6 56 23" xfId="8754" xr:uid="{00000000-0005-0000-0000-000042130000}"/>
    <cellStyle name="20% - 강조색6 56 24" xfId="7589" xr:uid="{00000000-0005-0000-0000-000043130000}"/>
    <cellStyle name="20% - 강조색6 56 25" xfId="2810" xr:uid="{00000000-0005-0000-0000-000044130000}"/>
    <cellStyle name="20% - 강조색6 56 26" xfId="10430" xr:uid="{00000000-0005-0000-0000-000045130000}"/>
    <cellStyle name="20% - 강조색6 56 3" xfId="2991" xr:uid="{00000000-0005-0000-0000-000046130000}"/>
    <cellStyle name="20% - 강조색6 56 4" xfId="3324" xr:uid="{00000000-0005-0000-0000-000047130000}"/>
    <cellStyle name="20% - 강조색6 56 5" xfId="3234" xr:uid="{00000000-0005-0000-0000-000048130000}"/>
    <cellStyle name="20% - 강조색6 56 6" xfId="3955" xr:uid="{00000000-0005-0000-0000-000049130000}"/>
    <cellStyle name="20% - 강조색6 56 7" xfId="4329" xr:uid="{00000000-0005-0000-0000-00004A130000}"/>
    <cellStyle name="20% - 강조색6 56 8" xfId="4688" xr:uid="{00000000-0005-0000-0000-00004B130000}"/>
    <cellStyle name="20% - 강조색6 56 9" xfId="5062" xr:uid="{00000000-0005-0000-0000-00004C130000}"/>
    <cellStyle name="20% - 강조색6 57" xfId="2648" xr:uid="{00000000-0005-0000-0000-00004D130000}"/>
    <cellStyle name="20% - 강조색6 57 10" xfId="5224" xr:uid="{00000000-0005-0000-0000-00004E130000}"/>
    <cellStyle name="20% - 강조색6 57 11" xfId="5706" xr:uid="{00000000-0005-0000-0000-00004F130000}"/>
    <cellStyle name="20% - 강조색6 57 12" xfId="3786" xr:uid="{00000000-0005-0000-0000-000050130000}"/>
    <cellStyle name="20% - 강조색6 57 13" xfId="7036" xr:uid="{00000000-0005-0000-0000-000051130000}"/>
    <cellStyle name="20% - 강조색6 57 14" xfId="4577" xr:uid="{00000000-0005-0000-0000-000052130000}"/>
    <cellStyle name="20% - 강조색6 57 15" xfId="921" xr:uid="{00000000-0005-0000-0000-000053130000}"/>
    <cellStyle name="20% - 강조색6 57 16" xfId="8026" xr:uid="{00000000-0005-0000-0000-000054130000}"/>
    <cellStyle name="20% - 강조색6 57 17" xfId="8358" xr:uid="{00000000-0005-0000-0000-000055130000}"/>
    <cellStyle name="20% - 강조색6 57 18" xfId="8846" xr:uid="{00000000-0005-0000-0000-000056130000}"/>
    <cellStyle name="20% - 강조색6 57 19" xfId="7881" xr:uid="{00000000-0005-0000-0000-000057130000}"/>
    <cellStyle name="20% - 강조색6 57 2" xfId="3002" xr:uid="{00000000-0005-0000-0000-000058130000}"/>
    <cellStyle name="20% - 강조색6 57 20" xfId="8648" xr:uid="{00000000-0005-0000-0000-000059130000}"/>
    <cellStyle name="20% - 강조색6 57 21" xfId="8068" xr:uid="{00000000-0005-0000-0000-00005A130000}"/>
    <cellStyle name="20% - 강조색6 57 22" xfId="10251" xr:uid="{00000000-0005-0000-0000-00005B130000}"/>
    <cellStyle name="20% - 강조색6 57 23" xfId="10620" xr:uid="{00000000-0005-0000-0000-00005C130000}"/>
    <cellStyle name="20% - 강조색6 57 24" xfId="10781" xr:uid="{00000000-0005-0000-0000-00005D130000}"/>
    <cellStyle name="20% - 강조색6 57 25" xfId="11034" xr:uid="{00000000-0005-0000-0000-00005E130000}"/>
    <cellStyle name="20% - 강조색6 57 3" xfId="3335" xr:uid="{00000000-0005-0000-0000-00005F130000}"/>
    <cellStyle name="20% - 강조색6 57 4" xfId="3667" xr:uid="{00000000-0005-0000-0000-000060130000}"/>
    <cellStyle name="20% - 강조색6 57 5" xfId="3932" xr:uid="{00000000-0005-0000-0000-000061130000}"/>
    <cellStyle name="20% - 강조색6 57 6" xfId="4248" xr:uid="{00000000-0005-0000-0000-000062130000}"/>
    <cellStyle name="20% - 강조색6 57 7" xfId="1893" xr:uid="{00000000-0005-0000-0000-000063130000}"/>
    <cellStyle name="20% - 강조색6 57 8" xfId="5234" xr:uid="{00000000-0005-0000-0000-000064130000}"/>
    <cellStyle name="20% - 강조색6 57 9" xfId="4976" xr:uid="{00000000-0005-0000-0000-000065130000}"/>
    <cellStyle name="20% - 강조색6 58" xfId="2959" xr:uid="{00000000-0005-0000-0000-000066130000}"/>
    <cellStyle name="20% - 강조색6 58 10" xfId="5406" xr:uid="{00000000-0005-0000-0000-000067130000}"/>
    <cellStyle name="20% - 강조색6 58 11" xfId="6576" xr:uid="{00000000-0005-0000-0000-000068130000}"/>
    <cellStyle name="20% - 강조색6 58 12" xfId="7076" xr:uid="{00000000-0005-0000-0000-000069130000}"/>
    <cellStyle name="20% - 강조색6 58 13" xfId="6926" xr:uid="{00000000-0005-0000-0000-00006A130000}"/>
    <cellStyle name="20% - 강조색6 58 14" xfId="7686" xr:uid="{00000000-0005-0000-0000-00006B130000}"/>
    <cellStyle name="20% - 강조색6 58 15" xfId="8102" xr:uid="{00000000-0005-0000-0000-00006C130000}"/>
    <cellStyle name="20% - 강조색6 58 16" xfId="8391" xr:uid="{00000000-0005-0000-0000-00006D130000}"/>
    <cellStyle name="20% - 강조색6 58 17" xfId="1589" xr:uid="{00000000-0005-0000-0000-00006E130000}"/>
    <cellStyle name="20% - 강조색6 58 18" xfId="9145" xr:uid="{00000000-0005-0000-0000-00006F130000}"/>
    <cellStyle name="20% - 강조색6 58 19" xfId="9432" xr:uid="{00000000-0005-0000-0000-000070130000}"/>
    <cellStyle name="20% - 강조색6 58 2" xfId="3345" xr:uid="{00000000-0005-0000-0000-000071130000}"/>
    <cellStyle name="20% - 강조색6 58 20" xfId="4878" xr:uid="{00000000-0005-0000-0000-000072130000}"/>
    <cellStyle name="20% - 강조색6 58 21" xfId="10287" xr:uid="{00000000-0005-0000-0000-000073130000}"/>
    <cellStyle name="20% - 강조색6 58 22" xfId="10552" xr:uid="{00000000-0005-0000-0000-000074130000}"/>
    <cellStyle name="20% - 강조색6 58 23" xfId="10948" xr:uid="{00000000-0005-0000-0000-000075130000}"/>
    <cellStyle name="20% - 강조색6 58 24" xfId="11136" xr:uid="{00000000-0005-0000-0000-000076130000}"/>
    <cellStyle name="20% - 강조색6 58 3" xfId="3678" xr:uid="{00000000-0005-0000-0000-000077130000}"/>
    <cellStyle name="20% - 강조색6 58 4" xfId="4016" xr:uid="{00000000-0005-0000-0000-000078130000}"/>
    <cellStyle name="20% - 강조색6 58 5" xfId="4235" xr:uid="{00000000-0005-0000-0000-000079130000}"/>
    <cellStyle name="20% - 강조색6 58 6" xfId="4446" xr:uid="{00000000-0005-0000-0000-00007A130000}"/>
    <cellStyle name="20% - 강조색6 58 7" xfId="4049" xr:uid="{00000000-0005-0000-0000-00007B130000}"/>
    <cellStyle name="20% - 강조색6 58 8" xfId="3757" xr:uid="{00000000-0005-0000-0000-00007C130000}"/>
    <cellStyle name="20% - 강조색6 58 9" xfId="5249" xr:uid="{00000000-0005-0000-0000-00007D130000}"/>
    <cellStyle name="20% - 강조색6 59" xfId="2169" xr:uid="{00000000-0005-0000-0000-00007E130000}"/>
    <cellStyle name="20% - 강조색6 59 10" xfId="6126" xr:uid="{00000000-0005-0000-0000-00007F130000}"/>
    <cellStyle name="20% - 강조색6 59 11" xfId="6902" xr:uid="{00000000-0005-0000-0000-000080130000}"/>
    <cellStyle name="20% - 강조색6 59 12" xfId="6987" xr:uid="{00000000-0005-0000-0000-000081130000}"/>
    <cellStyle name="20% - 강조색6 59 13" xfId="7754" xr:uid="{00000000-0005-0000-0000-000082130000}"/>
    <cellStyle name="20% - 강조색6 59 14" xfId="2681" xr:uid="{00000000-0005-0000-0000-000083130000}"/>
    <cellStyle name="20% - 강조색6 59 15" xfId="7904" xr:uid="{00000000-0005-0000-0000-000084130000}"/>
    <cellStyle name="20% - 강조색6 59 16" xfId="8958" xr:uid="{00000000-0005-0000-0000-000085130000}"/>
    <cellStyle name="20% - 강조색6 59 17" xfId="9043" xr:uid="{00000000-0005-0000-0000-000086130000}"/>
    <cellStyle name="20% - 강조색6 59 18" xfId="9507" xr:uid="{00000000-0005-0000-0000-000087130000}"/>
    <cellStyle name="20% - 강조색6 59 19" xfId="8716" xr:uid="{00000000-0005-0000-0000-000088130000}"/>
    <cellStyle name="20% - 강조색6 59 2" xfId="2117" xr:uid="{00000000-0005-0000-0000-000089130000}"/>
    <cellStyle name="20% - 강조색6 59 20" xfId="8313" xr:uid="{00000000-0005-0000-0000-00008A130000}"/>
    <cellStyle name="20% - 강조색6 59 21" xfId="9079" xr:uid="{00000000-0005-0000-0000-00008B130000}"/>
    <cellStyle name="20% - 강조색6 59 22" xfId="8446" xr:uid="{00000000-0005-0000-0000-00008C130000}"/>
    <cellStyle name="20% - 강조색6 59 23" xfId="4643" xr:uid="{00000000-0005-0000-0000-00008D130000}"/>
    <cellStyle name="20% - 강조색6 59 3" xfId="1824" xr:uid="{00000000-0005-0000-0000-00008E130000}"/>
    <cellStyle name="20% - 강조색6 59 4" xfId="4068" xr:uid="{00000000-0005-0000-0000-00008F130000}"/>
    <cellStyle name="20% - 강조색6 59 5" xfId="2060" xr:uid="{00000000-0005-0000-0000-000090130000}"/>
    <cellStyle name="20% - 강조색6 59 6" xfId="2405" xr:uid="{00000000-0005-0000-0000-000091130000}"/>
    <cellStyle name="20% - 강조색6 59 7" xfId="3167" xr:uid="{00000000-0005-0000-0000-000092130000}"/>
    <cellStyle name="20% - 강조색6 59 8" xfId="4883" xr:uid="{00000000-0005-0000-0000-000093130000}"/>
    <cellStyle name="20% - 강조색6 59 9" xfId="4949" xr:uid="{00000000-0005-0000-0000-000094130000}"/>
    <cellStyle name="20% - 강조색6 6" xfId="126" xr:uid="{00000000-0005-0000-0000-000095130000}"/>
    <cellStyle name="20% - 강조색6 60" xfId="3515" xr:uid="{00000000-0005-0000-0000-000096130000}"/>
    <cellStyle name="20% - 강조색6 60 10" xfId="6775" xr:uid="{00000000-0005-0000-0000-000097130000}"/>
    <cellStyle name="20% - 강조색6 60 11" xfId="7115" xr:uid="{00000000-0005-0000-0000-000098130000}"/>
    <cellStyle name="20% - 강조색6 60 12" xfId="7429" xr:uid="{00000000-0005-0000-0000-000099130000}"/>
    <cellStyle name="20% - 강조색6 60 13" xfId="7543" xr:uid="{00000000-0005-0000-0000-00009A130000}"/>
    <cellStyle name="20% - 강조색6 60 14" xfId="8364" xr:uid="{00000000-0005-0000-0000-00009B130000}"/>
    <cellStyle name="20% - 강조색6 60 15" xfId="8962" xr:uid="{00000000-0005-0000-0000-00009C130000}"/>
    <cellStyle name="20% - 강조색6 60 16" xfId="8292" xr:uid="{00000000-0005-0000-0000-00009D130000}"/>
    <cellStyle name="20% - 강조색6 60 17" xfId="3052" xr:uid="{00000000-0005-0000-0000-00009E130000}"/>
    <cellStyle name="20% - 강조색6 60 18" xfId="9748" xr:uid="{00000000-0005-0000-0000-00009F130000}"/>
    <cellStyle name="20% - 강조색6 60 19" xfId="10165" xr:uid="{00000000-0005-0000-0000-0000A0130000}"/>
    <cellStyle name="20% - 강조색6 60 2" xfId="4030" xr:uid="{00000000-0005-0000-0000-0000A1130000}"/>
    <cellStyle name="20% - 강조색6 60 20" xfId="8293" xr:uid="{00000000-0005-0000-0000-0000A2130000}"/>
    <cellStyle name="20% - 강조색6 60 21" xfId="9732" xr:uid="{00000000-0005-0000-0000-0000A3130000}"/>
    <cellStyle name="20% - 강조색6 60 22" xfId="10773" xr:uid="{00000000-0005-0000-0000-0000A4130000}"/>
    <cellStyle name="20% - 강조색6 60 3" xfId="4366" xr:uid="{00000000-0005-0000-0000-0000A5130000}"/>
    <cellStyle name="20% - 강조색6 60 4" xfId="4719" xr:uid="{00000000-0005-0000-0000-0000A6130000}"/>
    <cellStyle name="20% - 강조색6 60 5" xfId="5424" xr:uid="{00000000-0005-0000-0000-0000A7130000}"/>
    <cellStyle name="20% - 강조색6 60 6" xfId="5666" xr:uid="{00000000-0005-0000-0000-0000A8130000}"/>
    <cellStyle name="20% - 강조색6 60 7" xfId="5034" xr:uid="{00000000-0005-0000-0000-0000A9130000}"/>
    <cellStyle name="20% - 강조색6 60 8" xfId="5737" xr:uid="{00000000-0005-0000-0000-0000AA130000}"/>
    <cellStyle name="20% - 강조색6 60 9" xfId="6539" xr:uid="{00000000-0005-0000-0000-0000AB130000}"/>
    <cellStyle name="20% - 강조색6 61" xfId="3821" xr:uid="{00000000-0005-0000-0000-0000AC130000}"/>
    <cellStyle name="20% - 강조색6 61 10" xfId="7329" xr:uid="{00000000-0005-0000-0000-0000AD130000}"/>
    <cellStyle name="20% - 강조색6 61 11" xfId="7594" xr:uid="{00000000-0005-0000-0000-0000AE130000}"/>
    <cellStyle name="20% - 강조색6 61 12" xfId="8219" xr:uid="{00000000-0005-0000-0000-0000AF130000}"/>
    <cellStyle name="20% - 강조색6 61 13" xfId="8400" xr:uid="{00000000-0005-0000-0000-0000B0130000}"/>
    <cellStyle name="20% - 강조색6 61 14" xfId="3925" xr:uid="{00000000-0005-0000-0000-0000B1130000}"/>
    <cellStyle name="20% - 강조색6 61 15" xfId="3433" xr:uid="{00000000-0005-0000-0000-0000B2130000}"/>
    <cellStyle name="20% - 강조색6 61 16" xfId="9504" xr:uid="{00000000-0005-0000-0000-0000B3130000}"/>
    <cellStyle name="20% - 강조색6 61 17" xfId="9930" xr:uid="{00000000-0005-0000-0000-0000B4130000}"/>
    <cellStyle name="20% - 강조색6 61 18" xfId="1533" xr:uid="{00000000-0005-0000-0000-0000B5130000}"/>
    <cellStyle name="20% - 강조색6 61 19" xfId="10110" xr:uid="{00000000-0005-0000-0000-0000B6130000}"/>
    <cellStyle name="20% - 강조색6 61 2" xfId="4376" xr:uid="{00000000-0005-0000-0000-0000B7130000}"/>
    <cellStyle name="20% - 강조색6 61 20" xfId="10881" xr:uid="{00000000-0005-0000-0000-0000B8130000}"/>
    <cellStyle name="20% - 강조색6 61 21" xfId="11194" xr:uid="{00000000-0005-0000-0000-0000B9130000}"/>
    <cellStyle name="20% - 강조색6 61 3" xfId="4729" xr:uid="{00000000-0005-0000-0000-0000BA130000}"/>
    <cellStyle name="20% - 강조색6 61 4" xfId="5623" xr:uid="{00000000-0005-0000-0000-0000BB130000}"/>
    <cellStyle name="20% - 강조색6 61 5" xfId="3787" xr:uid="{00000000-0005-0000-0000-0000BC130000}"/>
    <cellStyle name="20% - 강조색6 61 6" xfId="5780" xr:uid="{00000000-0005-0000-0000-0000BD130000}"/>
    <cellStyle name="20% - 강조색6 61 7" xfId="5861" xr:uid="{00000000-0005-0000-0000-0000BE130000}"/>
    <cellStyle name="20% - 강조색6 61 8" xfId="6364" xr:uid="{00000000-0005-0000-0000-0000BF130000}"/>
    <cellStyle name="20% - 강조색6 61 9" xfId="6809" xr:uid="{00000000-0005-0000-0000-0000C0130000}"/>
    <cellStyle name="20% - 강조색6 62" xfId="4302" xr:uid="{00000000-0005-0000-0000-0000C1130000}"/>
    <cellStyle name="20% - 강조색6 62 10" xfId="7711" xr:uid="{00000000-0005-0000-0000-0000C2130000}"/>
    <cellStyle name="20% - 강조색6 62 11" xfId="4870" xr:uid="{00000000-0005-0000-0000-0000C3130000}"/>
    <cellStyle name="20% - 강조색6 62 12" xfId="8542" xr:uid="{00000000-0005-0000-0000-0000C4130000}"/>
    <cellStyle name="20% - 강조색6 62 13" xfId="8228" xr:uid="{00000000-0005-0000-0000-0000C5130000}"/>
    <cellStyle name="20% - 강조색6 62 14" xfId="959" xr:uid="{00000000-0005-0000-0000-0000C6130000}"/>
    <cellStyle name="20% - 강조색6 62 15" xfId="9562" xr:uid="{00000000-0005-0000-0000-0000C7130000}"/>
    <cellStyle name="20% - 강조색6 62 16" xfId="3731" xr:uid="{00000000-0005-0000-0000-0000C8130000}"/>
    <cellStyle name="20% - 강조색6 62 17" xfId="9123" xr:uid="{00000000-0005-0000-0000-0000C9130000}"/>
    <cellStyle name="20% - 강조색6 62 18" xfId="10409" xr:uid="{00000000-0005-0000-0000-0000CA130000}"/>
    <cellStyle name="20% - 강조색6 62 19" xfId="3358" xr:uid="{00000000-0005-0000-0000-0000CB130000}"/>
    <cellStyle name="20% - 강조색6 62 2" xfId="4743" xr:uid="{00000000-0005-0000-0000-0000CC130000}"/>
    <cellStyle name="20% - 강조색6 62 20" xfId="6040" xr:uid="{00000000-0005-0000-0000-0000CD130000}"/>
    <cellStyle name="20% - 강조색6 62 3" xfId="5714" xr:uid="{00000000-0005-0000-0000-0000CE130000}"/>
    <cellStyle name="20% - 강조색6 62 4" xfId="5817" xr:uid="{00000000-0005-0000-0000-0000CF130000}"/>
    <cellStyle name="20% - 강조색6 62 5" xfId="5892" xr:uid="{00000000-0005-0000-0000-0000D0130000}"/>
    <cellStyle name="20% - 강조색6 62 6" xfId="5942" xr:uid="{00000000-0005-0000-0000-0000D1130000}"/>
    <cellStyle name="20% - 강조색6 62 7" xfId="6601" xr:uid="{00000000-0005-0000-0000-0000D2130000}"/>
    <cellStyle name="20% - 강조색6 62 8" xfId="7178" xr:uid="{00000000-0005-0000-0000-0000D3130000}"/>
    <cellStyle name="20% - 강조색6 62 9" xfId="7200" xr:uid="{00000000-0005-0000-0000-0000D4130000}"/>
    <cellStyle name="20% - 강조색6 63" xfId="4672" xr:uid="{00000000-0005-0000-0000-0000D5130000}"/>
    <cellStyle name="20% - 강조색6 63 10" xfId="8126" xr:uid="{00000000-0005-0000-0000-0000D6130000}"/>
    <cellStyle name="20% - 강조색6 63 11" xfId="6748" xr:uid="{00000000-0005-0000-0000-0000D7130000}"/>
    <cellStyle name="20% - 강조색6 63 12" xfId="8941" xr:uid="{00000000-0005-0000-0000-0000D8130000}"/>
    <cellStyle name="20% - 강조색6 63 13" xfId="8769" xr:uid="{00000000-0005-0000-0000-0000D9130000}"/>
    <cellStyle name="20% - 강조색6 63 14" xfId="7521" xr:uid="{00000000-0005-0000-0000-0000DA130000}"/>
    <cellStyle name="20% - 강조색6 63 15" xfId="9038" xr:uid="{00000000-0005-0000-0000-0000DB130000}"/>
    <cellStyle name="20% - 강조색6 63 16" xfId="10190" xr:uid="{00000000-0005-0000-0000-0000DC130000}"/>
    <cellStyle name="20% - 강조색6 63 17" xfId="10543" xr:uid="{00000000-0005-0000-0000-0000DD130000}"/>
    <cellStyle name="20% - 강조색6 63 18" xfId="9162" xr:uid="{00000000-0005-0000-0000-0000DE130000}"/>
    <cellStyle name="20% - 강조색6 63 19" xfId="6013" xr:uid="{00000000-0005-0000-0000-0000DF130000}"/>
    <cellStyle name="20% - 강조색6 63 2" xfId="5791" xr:uid="{00000000-0005-0000-0000-0000E0130000}"/>
    <cellStyle name="20% - 강조색6 63 3" xfId="5870" xr:uid="{00000000-0005-0000-0000-0000E1130000}"/>
    <cellStyle name="20% - 강조색6 63 4" xfId="5928" xr:uid="{00000000-0005-0000-0000-0000E2130000}"/>
    <cellStyle name="20% - 강조색6 63 5" xfId="5953" xr:uid="{00000000-0005-0000-0000-0000E3130000}"/>
    <cellStyle name="20% - 강조색6 63 6" xfId="6613" xr:uid="{00000000-0005-0000-0000-0000E4130000}"/>
    <cellStyle name="20% - 강조색6 63 7" xfId="7128" xr:uid="{00000000-0005-0000-0000-0000E5130000}"/>
    <cellStyle name="20% - 강조색6 63 8" xfId="2785" xr:uid="{00000000-0005-0000-0000-0000E6130000}"/>
    <cellStyle name="20% - 강조색6 63 9" xfId="7762" xr:uid="{00000000-0005-0000-0000-0000E7130000}"/>
    <cellStyle name="20% - 강조색6 64" xfId="5531" xr:uid="{00000000-0005-0000-0000-0000E8130000}"/>
    <cellStyle name="20% - 강조색6 64 10" xfId="9666" xr:uid="{00000000-0005-0000-0000-0000E9130000}"/>
    <cellStyle name="20% - 강조색6 64 11" xfId="9887" xr:uid="{00000000-0005-0000-0000-0000EA130000}"/>
    <cellStyle name="20% - 강조색6 64 12" xfId="9725" xr:uid="{00000000-0005-0000-0000-0000EB130000}"/>
    <cellStyle name="20% - 강조색6 64 13" xfId="1585" xr:uid="{00000000-0005-0000-0000-0000EC130000}"/>
    <cellStyle name="20% - 강조색6 64 14" xfId="9132" xr:uid="{00000000-0005-0000-0000-0000ED130000}"/>
    <cellStyle name="20% - 강조색6 64 15" xfId="10282" xr:uid="{00000000-0005-0000-0000-0000EE130000}"/>
    <cellStyle name="20% - 강조색6 64 2" xfId="6646" xr:uid="{00000000-0005-0000-0000-0000EF130000}"/>
    <cellStyle name="20% - 강조색6 64 3" xfId="7255" xr:uid="{00000000-0005-0000-0000-0000F0130000}"/>
    <cellStyle name="20% - 강조색6 64 4" xfId="6677" xr:uid="{00000000-0005-0000-0000-0000F1130000}"/>
    <cellStyle name="20% - 강조색6 64 5" xfId="5079" xr:uid="{00000000-0005-0000-0000-0000F2130000}"/>
    <cellStyle name="20% - 강조색6 64 6" xfId="4071" xr:uid="{00000000-0005-0000-0000-0000F3130000}"/>
    <cellStyle name="20% - 강조색6 64 7" xfId="8339" xr:uid="{00000000-0005-0000-0000-0000F4130000}"/>
    <cellStyle name="20% - 강조색6 64 8" xfId="8966" xr:uid="{00000000-0005-0000-0000-0000F5130000}"/>
    <cellStyle name="20% - 강조색6 64 9" xfId="4534" xr:uid="{00000000-0005-0000-0000-0000F6130000}"/>
    <cellStyle name="20% - 강조색6 65" xfId="5716" xr:uid="{00000000-0005-0000-0000-0000F7130000}"/>
    <cellStyle name="20% - 강조색6 65 10" xfId="9639" xr:uid="{00000000-0005-0000-0000-0000F8130000}"/>
    <cellStyle name="20% - 강조색6 65 11" xfId="9838" xr:uid="{00000000-0005-0000-0000-0000F9130000}"/>
    <cellStyle name="20% - 강조색6 65 12" xfId="10122" xr:uid="{00000000-0005-0000-0000-0000FA130000}"/>
    <cellStyle name="20% - 강조색6 65 13" xfId="10487" xr:uid="{00000000-0005-0000-0000-0000FB130000}"/>
    <cellStyle name="20% - 강조색6 65 14" xfId="3103" xr:uid="{00000000-0005-0000-0000-0000FC130000}"/>
    <cellStyle name="20% - 강조색6 65 15" xfId="6050" xr:uid="{00000000-0005-0000-0000-0000FD130000}"/>
    <cellStyle name="20% - 강조색6 65 2" xfId="6654" xr:uid="{00000000-0005-0000-0000-0000FE130000}"/>
    <cellStyle name="20% - 강조색6 65 3" xfId="7277" xr:uid="{00000000-0005-0000-0000-0000FF130000}"/>
    <cellStyle name="20% - 강조색6 65 4" xfId="7034" xr:uid="{00000000-0005-0000-0000-000000140000}"/>
    <cellStyle name="20% - 강조색6 65 5" xfId="7822" xr:uid="{00000000-0005-0000-0000-000001140000}"/>
    <cellStyle name="20% - 강조색6 65 6" xfId="7791" xr:uid="{00000000-0005-0000-0000-000002140000}"/>
    <cellStyle name="20% - 강조색6 65 7" xfId="8429" xr:uid="{00000000-0005-0000-0000-000003140000}"/>
    <cellStyle name="20% - 강조색6 65 8" xfId="871" xr:uid="{00000000-0005-0000-0000-000004140000}"/>
    <cellStyle name="20% - 강조색6 65 9" xfId="6834" xr:uid="{00000000-0005-0000-0000-000005140000}"/>
    <cellStyle name="20% - 강조색6 66" xfId="5819" xr:uid="{00000000-0005-0000-0000-000006140000}"/>
    <cellStyle name="20% - 강조색6 66 10" xfId="4344" xr:uid="{00000000-0005-0000-0000-000007140000}"/>
    <cellStyle name="20% - 강조색6 66 11" xfId="3624" xr:uid="{00000000-0005-0000-0000-000008140000}"/>
    <cellStyle name="20% - 강조색6 66 12" xfId="10114" xr:uid="{00000000-0005-0000-0000-000009140000}"/>
    <cellStyle name="20% - 강조색6 66 13" xfId="10593" xr:uid="{00000000-0005-0000-0000-00000A140000}"/>
    <cellStyle name="20% - 강조색6 66 14" xfId="10932" xr:uid="{00000000-0005-0000-0000-00000B140000}"/>
    <cellStyle name="20% - 강조색6 66 15" xfId="3769" xr:uid="{00000000-0005-0000-0000-00000C140000}"/>
    <cellStyle name="20% - 강조색6 66 2" xfId="6660" xr:uid="{00000000-0005-0000-0000-00000D140000}"/>
    <cellStyle name="20% - 강조색6 66 3" xfId="7286" xr:uid="{00000000-0005-0000-0000-00000E140000}"/>
    <cellStyle name="20% - 강조색6 66 4" xfId="6801" xr:uid="{00000000-0005-0000-0000-00000F140000}"/>
    <cellStyle name="20% - 강조색6 66 5" xfId="7828" xr:uid="{00000000-0005-0000-0000-000010140000}"/>
    <cellStyle name="20% - 강조색6 66 6" xfId="8183" xr:uid="{00000000-0005-0000-0000-000011140000}"/>
    <cellStyle name="20% - 강조색6 66 7" xfId="8389" xr:uid="{00000000-0005-0000-0000-000012140000}"/>
    <cellStyle name="20% - 강조색6 66 8" xfId="4482" xr:uid="{00000000-0005-0000-0000-000013140000}"/>
    <cellStyle name="20% - 강조색6 66 9" xfId="9305" xr:uid="{00000000-0005-0000-0000-000014140000}"/>
    <cellStyle name="20% - 강조색6 67" xfId="5894" xr:uid="{00000000-0005-0000-0000-000015140000}"/>
    <cellStyle name="20% - 강조색6 67 10" xfId="4916" xr:uid="{00000000-0005-0000-0000-000016140000}"/>
    <cellStyle name="20% - 강조색6 67 11" xfId="6148" xr:uid="{00000000-0005-0000-0000-000017140000}"/>
    <cellStyle name="20% - 강조색6 67 12" xfId="10199" xr:uid="{00000000-0005-0000-0000-000018140000}"/>
    <cellStyle name="20% - 강조색6 67 13" xfId="6123" xr:uid="{00000000-0005-0000-0000-000019140000}"/>
    <cellStyle name="20% - 강조색6 67 14" xfId="9217" xr:uid="{00000000-0005-0000-0000-00001A140000}"/>
    <cellStyle name="20% - 강조색6 67 15" xfId="11076" xr:uid="{00000000-0005-0000-0000-00001B140000}"/>
    <cellStyle name="20% - 강조색6 67 2" xfId="6662" xr:uid="{00000000-0005-0000-0000-00001C140000}"/>
    <cellStyle name="20% - 강조색6 67 3" xfId="7295" xr:uid="{00000000-0005-0000-0000-00001D140000}"/>
    <cellStyle name="20% - 강조색6 67 4" xfId="7342" xr:uid="{00000000-0005-0000-0000-00001E140000}"/>
    <cellStyle name="20% - 강조색6 67 5" xfId="7830" xr:uid="{00000000-0005-0000-0000-00001F140000}"/>
    <cellStyle name="20% - 강조색6 67 6" xfId="8003" xr:uid="{00000000-0005-0000-0000-000020140000}"/>
    <cellStyle name="20% - 강조색6 67 7" xfId="8380" xr:uid="{00000000-0005-0000-0000-000021140000}"/>
    <cellStyle name="20% - 강조색6 67 8" xfId="8728" xr:uid="{00000000-0005-0000-0000-000022140000}"/>
    <cellStyle name="20% - 강조색6 67 9" xfId="2866" xr:uid="{00000000-0005-0000-0000-000023140000}"/>
    <cellStyle name="20% - 강조색6 68" xfId="6556" xr:uid="{00000000-0005-0000-0000-000024140000}"/>
    <cellStyle name="20% - 강조색6 68 10" xfId="7920" xr:uid="{00000000-0005-0000-0000-000025140000}"/>
    <cellStyle name="20% - 강조색6 68 11" xfId="9058" xr:uid="{00000000-0005-0000-0000-000026140000}"/>
    <cellStyle name="20% - 강조색6 68 12" xfId="10589" xr:uid="{00000000-0005-0000-0000-000027140000}"/>
    <cellStyle name="20% - 강조색6 68 13" xfId="10922" xr:uid="{00000000-0005-0000-0000-000028140000}"/>
    <cellStyle name="20% - 강조색6 68 14" xfId="8744" xr:uid="{00000000-0005-0000-0000-000029140000}"/>
    <cellStyle name="20% - 강조색6 68 2" xfId="7332" xr:uid="{00000000-0005-0000-0000-00002A140000}"/>
    <cellStyle name="20% - 강조색6 68 3" xfId="7354" xr:uid="{00000000-0005-0000-0000-00002B140000}"/>
    <cellStyle name="20% - 강조색6 68 4" xfId="7843" xr:uid="{00000000-0005-0000-0000-00002C140000}"/>
    <cellStyle name="20% - 강조색6 68 5" xfId="8032" xr:uid="{00000000-0005-0000-0000-00002D140000}"/>
    <cellStyle name="20% - 강조색6 68 6" xfId="8442" xr:uid="{00000000-0005-0000-0000-00002E140000}"/>
    <cellStyle name="20% - 강조색6 68 7" xfId="6910" xr:uid="{00000000-0005-0000-0000-00002F140000}"/>
    <cellStyle name="20% - 강조색6 68 8" xfId="7191" xr:uid="{00000000-0005-0000-0000-000030140000}"/>
    <cellStyle name="20% - 강조색6 68 9" xfId="9656" xr:uid="{00000000-0005-0000-0000-000031140000}"/>
    <cellStyle name="20% - 강조색6 69" xfId="7117" xr:uid="{00000000-0005-0000-0000-000032140000}"/>
    <cellStyle name="20% - 강조색6 69 10" xfId="6880" xr:uid="{00000000-0005-0000-0000-000033140000}"/>
    <cellStyle name="20% - 강조색6 69 11" xfId="6262" xr:uid="{00000000-0005-0000-0000-000034140000}"/>
    <cellStyle name="20% - 강조색6 69 12" xfId="9226" xr:uid="{00000000-0005-0000-0000-000035140000}"/>
    <cellStyle name="20% - 강조색6 69 2" xfId="7852" xr:uid="{00000000-0005-0000-0000-000036140000}"/>
    <cellStyle name="20% - 강조색6 69 3" xfId="8246" xr:uid="{00000000-0005-0000-0000-000037140000}"/>
    <cellStyle name="20% - 강조색6 69 4" xfId="8608" xr:uid="{00000000-0005-0000-0000-000038140000}"/>
    <cellStyle name="20% - 강조색6 69 5" xfId="6096" xr:uid="{00000000-0005-0000-0000-000039140000}"/>
    <cellStyle name="20% - 강조색6 69 6" xfId="9128" xr:uid="{00000000-0005-0000-0000-00003A140000}"/>
    <cellStyle name="20% - 강조색6 69 7" xfId="9581" xr:uid="{00000000-0005-0000-0000-00003B140000}"/>
    <cellStyle name="20% - 강조색6 69 8" xfId="6143" xr:uid="{00000000-0005-0000-0000-00003C140000}"/>
    <cellStyle name="20% - 강조색6 69 9" xfId="10064" xr:uid="{00000000-0005-0000-0000-00003D140000}"/>
    <cellStyle name="20% - 강조색6 7" xfId="139" xr:uid="{00000000-0005-0000-0000-00003E140000}"/>
    <cellStyle name="20% - 강조색6 70" xfId="7138" xr:uid="{00000000-0005-0000-0000-00003F140000}"/>
    <cellStyle name="20% - 강조색6 70 10" xfId="3253" xr:uid="{00000000-0005-0000-0000-000040140000}"/>
    <cellStyle name="20% - 강조색6 70 11" xfId="10834" xr:uid="{00000000-0005-0000-0000-000041140000}"/>
    <cellStyle name="20% - 강조색6 70 12" xfId="11231" xr:uid="{00000000-0005-0000-0000-000042140000}"/>
    <cellStyle name="20% - 강조색6 70 2" xfId="7854" xr:uid="{00000000-0005-0000-0000-000043140000}"/>
    <cellStyle name="20% - 강조색6 70 3" xfId="8248" xr:uid="{00000000-0005-0000-0000-000044140000}"/>
    <cellStyle name="20% - 강조색6 70 4" xfId="8610" xr:uid="{00000000-0005-0000-0000-000045140000}"/>
    <cellStyle name="20% - 강조색6 70 5" xfId="8731" xr:uid="{00000000-0005-0000-0000-000046140000}"/>
    <cellStyle name="20% - 강조색6 70 6" xfId="9057" xr:uid="{00000000-0005-0000-0000-000047140000}"/>
    <cellStyle name="20% - 강조색6 70 7" xfId="8424" xr:uid="{00000000-0005-0000-0000-000048140000}"/>
    <cellStyle name="20% - 강조색6 70 8" xfId="10018" xr:uid="{00000000-0005-0000-0000-000049140000}"/>
    <cellStyle name="20% - 강조색6 70 9" xfId="8494" xr:uid="{00000000-0005-0000-0000-00004A140000}"/>
    <cellStyle name="20% - 강조색6 71" xfId="7542" xr:uid="{00000000-0005-0000-0000-00004B140000}"/>
    <cellStyle name="20% - 강조색6 71 10" xfId="10869" xr:uid="{00000000-0005-0000-0000-00004C140000}"/>
    <cellStyle name="20% - 강조색6 71 11" xfId="11095" xr:uid="{00000000-0005-0000-0000-00004D140000}"/>
    <cellStyle name="20% - 강조색6 71 2" xfId="8262" xr:uid="{00000000-0005-0000-0000-00004E140000}"/>
    <cellStyle name="20% - 강조색6 71 3" xfId="8624" xr:uid="{00000000-0005-0000-0000-00004F140000}"/>
    <cellStyle name="20% - 강조색6 71 4" xfId="8988" xr:uid="{00000000-0005-0000-0000-000050140000}"/>
    <cellStyle name="20% - 강조색6 71 5" xfId="9267" xr:uid="{00000000-0005-0000-0000-000051140000}"/>
    <cellStyle name="20% - 강조색6 71 6" xfId="9406" xr:uid="{00000000-0005-0000-0000-000052140000}"/>
    <cellStyle name="20% - 강조색6 71 7" xfId="8289" xr:uid="{00000000-0005-0000-0000-000053140000}"/>
    <cellStyle name="20% - 강조색6 71 8" xfId="10191" xr:uid="{00000000-0005-0000-0000-000054140000}"/>
    <cellStyle name="20% - 강조색6 71 9" xfId="10534" xr:uid="{00000000-0005-0000-0000-000055140000}"/>
    <cellStyle name="20% - 강조색6 72" xfId="8157" xr:uid="{00000000-0005-0000-0000-000056140000}"/>
    <cellStyle name="20% - 강조색6 72 10" xfId="11141" xr:uid="{00000000-0005-0000-0000-000057140000}"/>
    <cellStyle name="20% - 강조색6 72 2" xfId="8638" xr:uid="{00000000-0005-0000-0000-000058140000}"/>
    <cellStyle name="20% - 강조색6 72 3" xfId="9002" xr:uid="{00000000-0005-0000-0000-000059140000}"/>
    <cellStyle name="20% - 강조색6 72 4" xfId="9361" xr:uid="{00000000-0005-0000-0000-00005A140000}"/>
    <cellStyle name="20% - 강조색6 72 5" xfId="9693" xr:uid="{00000000-0005-0000-0000-00005B140000}"/>
    <cellStyle name="20% - 강조색6 72 6" xfId="9114" xr:uid="{00000000-0005-0000-0000-00005C140000}"/>
    <cellStyle name="20% - 강조색6 72 7" xfId="2360" xr:uid="{00000000-0005-0000-0000-00005D140000}"/>
    <cellStyle name="20% - 강조색6 72 8" xfId="10548" xr:uid="{00000000-0005-0000-0000-00005E140000}"/>
    <cellStyle name="20% - 강조색6 72 9" xfId="10770" xr:uid="{00000000-0005-0000-0000-00005F140000}"/>
    <cellStyle name="20% - 강조색6 73" xfId="8586" xr:uid="{00000000-0005-0000-0000-000060140000}"/>
    <cellStyle name="20% - 강조색6 73 2" xfId="9012" xr:uid="{00000000-0005-0000-0000-000061140000}"/>
    <cellStyle name="20% - 강조색6 73 3" xfId="9371" xr:uid="{00000000-0005-0000-0000-000062140000}"/>
    <cellStyle name="20% - 강조색6 73 4" xfId="9703" xr:uid="{00000000-0005-0000-0000-000063140000}"/>
    <cellStyle name="20% - 강조색6 73 5" xfId="10029" xr:uid="{00000000-0005-0000-0000-000064140000}"/>
    <cellStyle name="20% - 강조색6 73 6" xfId="10294" xr:uid="{00000000-0005-0000-0000-000065140000}"/>
    <cellStyle name="20% - 강조색6 73 7" xfId="10598" xr:uid="{00000000-0005-0000-0000-000066140000}"/>
    <cellStyle name="20% - 강조색6 73 8" xfId="10720" xr:uid="{00000000-0005-0000-0000-000067140000}"/>
    <cellStyle name="20% - 강조색6 73 9" xfId="6544" xr:uid="{00000000-0005-0000-0000-000068140000}"/>
    <cellStyle name="20% - 강조색6 74" xfId="8947" xr:uid="{00000000-0005-0000-0000-000069140000}"/>
    <cellStyle name="20% - 강조색6 74 2" xfId="9379" xr:uid="{00000000-0005-0000-0000-00006A140000}"/>
    <cellStyle name="20% - 강조색6 74 3" xfId="9711" xr:uid="{00000000-0005-0000-0000-00006B140000}"/>
    <cellStyle name="20% - 강조색6 74 4" xfId="10037" xr:uid="{00000000-0005-0000-0000-00006C140000}"/>
    <cellStyle name="20% - 강조색6 74 5" xfId="10350" xr:uid="{00000000-0005-0000-0000-00006D140000}"/>
    <cellStyle name="20% - 강조색6 74 6" xfId="10481" xr:uid="{00000000-0005-0000-0000-00006E140000}"/>
    <cellStyle name="20% - 강조색6 74 7" xfId="10874" xr:uid="{00000000-0005-0000-0000-00006F140000}"/>
    <cellStyle name="20% - 강조색6 74 8" xfId="11211" xr:uid="{00000000-0005-0000-0000-000070140000}"/>
    <cellStyle name="20% - 강조색6 75" xfId="9037" xr:uid="{00000000-0005-0000-0000-000071140000}"/>
    <cellStyle name="20% - 강조색6 75 2" xfId="9717" xr:uid="{00000000-0005-0000-0000-000072140000}"/>
    <cellStyle name="20% - 강조색6 75 3" xfId="10043" xr:uid="{00000000-0005-0000-0000-000073140000}"/>
    <cellStyle name="20% - 강조색6 75 4" xfId="10356" xr:uid="{00000000-0005-0000-0000-000074140000}"/>
    <cellStyle name="20% - 강조색6 75 5" xfId="9245" xr:uid="{00000000-0005-0000-0000-000075140000}"/>
    <cellStyle name="20% - 강조색6 75 6" xfId="10762" xr:uid="{00000000-0005-0000-0000-000076140000}"/>
    <cellStyle name="20% - 강조색6 75 7" xfId="11177" xr:uid="{00000000-0005-0000-0000-000077140000}"/>
    <cellStyle name="20% - 강조색6 76" xfId="9645" xr:uid="{00000000-0005-0000-0000-000078140000}"/>
    <cellStyle name="20% - 강조색6 76 2" xfId="10054" xr:uid="{00000000-0005-0000-0000-000079140000}"/>
    <cellStyle name="20% - 강조색6 76 3" xfId="10368" xr:uid="{00000000-0005-0000-0000-00007A140000}"/>
    <cellStyle name="20% - 강조색6 76 4" xfId="10678" xr:uid="{00000000-0005-0000-0000-00007B140000}"/>
    <cellStyle name="20% - 강조색6 76 5" xfId="10961" xr:uid="{00000000-0005-0000-0000-00007C140000}"/>
    <cellStyle name="20% - 강조색6 76 6" xfId="1845" xr:uid="{00000000-0005-0000-0000-00007D140000}"/>
    <cellStyle name="20% - 강조색6 77" xfId="9563" xr:uid="{00000000-0005-0000-0000-00007E140000}"/>
    <cellStyle name="20% - 강조색6 77 2" xfId="10367" xr:uid="{00000000-0005-0000-0000-00007F140000}"/>
    <cellStyle name="20% - 강조색6 77 3" xfId="10677" xr:uid="{00000000-0005-0000-0000-000080140000}"/>
    <cellStyle name="20% - 강조색6 77 4" xfId="10960" xr:uid="{00000000-0005-0000-0000-000081140000}"/>
    <cellStyle name="20% - 강조색6 77 5" xfId="3714" xr:uid="{00000000-0005-0000-0000-000082140000}"/>
    <cellStyle name="20% - 강조색6 78" xfId="10259" xr:uid="{00000000-0005-0000-0000-000083140000}"/>
    <cellStyle name="20% - 강조색6 78 2" xfId="10694" xr:uid="{00000000-0005-0000-0000-000084140000}"/>
    <cellStyle name="20% - 강조색6 78 3" xfId="10978" xr:uid="{00000000-0005-0000-0000-000085140000}"/>
    <cellStyle name="20% - 강조색6 78 4" xfId="11255" xr:uid="{00000000-0005-0000-0000-000086140000}"/>
    <cellStyle name="20% - 강조색6 79" xfId="9019" xr:uid="{00000000-0005-0000-0000-000087140000}"/>
    <cellStyle name="20% - 강조색6 79 2" xfId="3850" xr:uid="{00000000-0005-0000-0000-000088140000}"/>
    <cellStyle name="20% - 강조색6 79 3" xfId="11069" xr:uid="{00000000-0005-0000-0000-000089140000}"/>
    <cellStyle name="20% - 강조색6 8" xfId="152" xr:uid="{00000000-0005-0000-0000-00008A140000}"/>
    <cellStyle name="20% - 강조색6 80" xfId="10911" xr:uid="{00000000-0005-0000-0000-00008B140000}"/>
    <cellStyle name="20% - 강조색6 80 2" xfId="11273" xr:uid="{00000000-0005-0000-0000-00008C140000}"/>
    <cellStyle name="20% - 강조색6 81" xfId="9577" xr:uid="{00000000-0005-0000-0000-00008D140000}"/>
    <cellStyle name="20% - 강조색6 82" xfId="11301" xr:uid="{00000000-0005-0000-0000-00008E140000}"/>
    <cellStyle name="20% - 강조색6 83" xfId="11422" xr:uid="{00000000-0005-0000-0000-00008F140000}"/>
    <cellStyle name="20% - 강조색6 84" xfId="11310" xr:uid="{00000000-0005-0000-0000-000090140000}"/>
    <cellStyle name="20% - 강조색6 85" xfId="11353" xr:uid="{00000000-0005-0000-0000-000091140000}"/>
    <cellStyle name="20% - 강조색6 86" xfId="11447" xr:uid="{00000000-0005-0000-0000-000092140000}"/>
    <cellStyle name="20% - 강조색6 9" xfId="165" xr:uid="{00000000-0005-0000-0000-000093140000}"/>
    <cellStyle name="40% - 강조색1" xfId="21" builtinId="31" customBuiltin="1"/>
    <cellStyle name="40% - 강조색1 10" xfId="167" xr:uid="{00000000-0005-0000-0000-000095140000}"/>
    <cellStyle name="40% - 강조색1 11" xfId="180" xr:uid="{00000000-0005-0000-0000-000096140000}"/>
    <cellStyle name="40% - 강조색1 12" xfId="193" xr:uid="{00000000-0005-0000-0000-000097140000}"/>
    <cellStyle name="40% - 강조색1 13" xfId="206" xr:uid="{00000000-0005-0000-0000-000098140000}"/>
    <cellStyle name="40% - 강조색1 14" xfId="219" xr:uid="{00000000-0005-0000-0000-000099140000}"/>
    <cellStyle name="40% - 강조색1 15" xfId="232" xr:uid="{00000000-0005-0000-0000-00009A140000}"/>
    <cellStyle name="40% - 강조색1 16" xfId="245" xr:uid="{00000000-0005-0000-0000-00009B140000}"/>
    <cellStyle name="40% - 강조색1 17" xfId="258" xr:uid="{00000000-0005-0000-0000-00009C140000}"/>
    <cellStyle name="40% - 강조색1 18" xfId="271" xr:uid="{00000000-0005-0000-0000-00009D140000}"/>
    <cellStyle name="40% - 강조색1 19" xfId="284" xr:uid="{00000000-0005-0000-0000-00009E140000}"/>
    <cellStyle name="40% - 강조색1 2" xfId="46" xr:uid="{00000000-0005-0000-0000-00009F140000}"/>
    <cellStyle name="40% - 강조색1 20" xfId="297" xr:uid="{00000000-0005-0000-0000-0000A0140000}"/>
    <cellStyle name="40% - 강조색1 21" xfId="310" xr:uid="{00000000-0005-0000-0000-0000A1140000}"/>
    <cellStyle name="40% - 강조색1 22" xfId="323" xr:uid="{00000000-0005-0000-0000-0000A2140000}"/>
    <cellStyle name="40% - 강조색1 23" xfId="336" xr:uid="{00000000-0005-0000-0000-0000A3140000}"/>
    <cellStyle name="40% - 강조색1 24" xfId="349" xr:uid="{00000000-0005-0000-0000-0000A4140000}"/>
    <cellStyle name="40% - 강조색1 25" xfId="362" xr:uid="{00000000-0005-0000-0000-0000A5140000}"/>
    <cellStyle name="40% - 강조색1 26" xfId="375" xr:uid="{00000000-0005-0000-0000-0000A6140000}"/>
    <cellStyle name="40% - 강조색1 27" xfId="388" xr:uid="{00000000-0005-0000-0000-0000A7140000}"/>
    <cellStyle name="40% - 강조색1 28" xfId="401" xr:uid="{00000000-0005-0000-0000-0000A8140000}"/>
    <cellStyle name="40% - 강조색1 29" xfId="414" xr:uid="{00000000-0005-0000-0000-0000A9140000}"/>
    <cellStyle name="40% - 강조색1 3" xfId="69" xr:uid="{00000000-0005-0000-0000-0000AA140000}"/>
    <cellStyle name="40% - 강조색1 30" xfId="427" xr:uid="{00000000-0005-0000-0000-0000AB140000}"/>
    <cellStyle name="40% - 강조색1 31" xfId="440" xr:uid="{00000000-0005-0000-0000-0000AC140000}"/>
    <cellStyle name="40% - 강조색1 32" xfId="452" xr:uid="{00000000-0005-0000-0000-0000AD140000}"/>
    <cellStyle name="40% - 강조색1 33" xfId="464" xr:uid="{00000000-0005-0000-0000-0000AE140000}"/>
    <cellStyle name="40% - 강조색1 34" xfId="476" xr:uid="{00000000-0005-0000-0000-0000AF140000}"/>
    <cellStyle name="40% - 강조색1 35" xfId="488" xr:uid="{00000000-0005-0000-0000-0000B0140000}"/>
    <cellStyle name="40% - 강조색1 36" xfId="499" xr:uid="{00000000-0005-0000-0000-0000B1140000}"/>
    <cellStyle name="40% - 강조색1 37" xfId="510" xr:uid="{00000000-0005-0000-0000-0000B2140000}"/>
    <cellStyle name="40% - 강조색1 38" xfId="521" xr:uid="{00000000-0005-0000-0000-0000B3140000}"/>
    <cellStyle name="40% - 강조색1 39" xfId="530" xr:uid="{00000000-0005-0000-0000-0000B4140000}"/>
    <cellStyle name="40% - 강조색1 4" xfId="86" xr:uid="{00000000-0005-0000-0000-0000B5140000}"/>
    <cellStyle name="40% - 강조색1 40" xfId="546" xr:uid="{00000000-0005-0000-0000-0000B6140000}"/>
    <cellStyle name="40% - 강조색1 40 10" xfId="936" xr:uid="{00000000-0005-0000-0000-0000B7140000}"/>
    <cellStyle name="40% - 강조색1 40 11" xfId="2384" xr:uid="{00000000-0005-0000-0000-0000B8140000}"/>
    <cellStyle name="40% - 강조색1 40 12" xfId="3972" xr:uid="{00000000-0005-0000-0000-0000B9140000}"/>
    <cellStyle name="40% - 강조색1 40 13" xfId="4222" xr:uid="{00000000-0005-0000-0000-0000BA140000}"/>
    <cellStyle name="40% - 강조색1 40 14" xfId="2199" xr:uid="{00000000-0005-0000-0000-0000BB140000}"/>
    <cellStyle name="40% - 강조색1 40 15" xfId="5117" xr:uid="{00000000-0005-0000-0000-0000BC140000}"/>
    <cellStyle name="40% - 강조색1 40 16" xfId="5430" xr:uid="{00000000-0005-0000-0000-0000BD140000}"/>
    <cellStyle name="40% - 강조색1 40 17" xfId="5727" xr:uid="{00000000-0005-0000-0000-0000BE140000}"/>
    <cellStyle name="40% - 강조색1 40 18" xfId="5827" xr:uid="{00000000-0005-0000-0000-0000BF140000}"/>
    <cellStyle name="40% - 강조색1 40 19" xfId="4046" xr:uid="{00000000-0005-0000-0000-0000C0140000}"/>
    <cellStyle name="40% - 강조색1 40 2" xfId="1043" xr:uid="{00000000-0005-0000-0000-0000C1140000}"/>
    <cellStyle name="40% - 강조색1 40 20" xfId="7187" xr:uid="{00000000-0005-0000-0000-0000C2140000}"/>
    <cellStyle name="40% - 강조색1 40 21" xfId="7263" xr:uid="{00000000-0005-0000-0000-0000C3140000}"/>
    <cellStyle name="40% - 강조색1 40 22" xfId="7553" xr:uid="{00000000-0005-0000-0000-0000C4140000}"/>
    <cellStyle name="40% - 강조색1 40 23" xfId="7894" xr:uid="{00000000-0005-0000-0000-0000C5140000}"/>
    <cellStyle name="40% - 강조색1 40 24" xfId="8591" xr:uid="{00000000-0005-0000-0000-0000C6140000}"/>
    <cellStyle name="40% - 강조색1 40 25" xfId="8849" xr:uid="{00000000-0005-0000-0000-0000C7140000}"/>
    <cellStyle name="40% - 강조색1 40 26" xfId="9313" xr:uid="{00000000-0005-0000-0000-0000C8140000}"/>
    <cellStyle name="40% - 강조색1 40 27" xfId="9400" xr:uid="{00000000-0005-0000-0000-0000C9140000}"/>
    <cellStyle name="40% - 강조색1 40 28" xfId="9387" xr:uid="{00000000-0005-0000-0000-0000CA140000}"/>
    <cellStyle name="40% - 강조색1 40 29" xfId="10187" xr:uid="{00000000-0005-0000-0000-0000CB140000}"/>
    <cellStyle name="40% - 강조색1 40 3" xfId="1134" xr:uid="{00000000-0005-0000-0000-0000CC140000}"/>
    <cellStyle name="40% - 강조색1 40 30" xfId="10539" xr:uid="{00000000-0005-0000-0000-0000CD140000}"/>
    <cellStyle name="40% - 강조색1 40 31" xfId="6068" xr:uid="{00000000-0005-0000-0000-0000CE140000}"/>
    <cellStyle name="40% - 강조색1 40 32" xfId="5092" xr:uid="{00000000-0005-0000-0000-0000CF140000}"/>
    <cellStyle name="40% - 강조색1 40 33" xfId="11315" xr:uid="{00000000-0005-0000-0000-0000D0140000}"/>
    <cellStyle name="40% - 강조색1 40 34" xfId="11285" xr:uid="{00000000-0005-0000-0000-0000D1140000}"/>
    <cellStyle name="40% - 강조색1 40 35" xfId="11361" xr:uid="{00000000-0005-0000-0000-0000D2140000}"/>
    <cellStyle name="40% - 강조색1 40 36" xfId="11387" xr:uid="{00000000-0005-0000-0000-0000D3140000}"/>
    <cellStyle name="40% - 강조색1 40 4" xfId="1225" xr:uid="{00000000-0005-0000-0000-0000D4140000}"/>
    <cellStyle name="40% - 강조색1 40 5" xfId="1612" xr:uid="{00000000-0005-0000-0000-0000D5140000}"/>
    <cellStyle name="40% - 강조색1 40 6" xfId="1579" xr:uid="{00000000-0005-0000-0000-0000D6140000}"/>
    <cellStyle name="40% - 강조색1 40 7" xfId="1937" xr:uid="{00000000-0005-0000-0000-0000D7140000}"/>
    <cellStyle name="40% - 강조색1 40 8" xfId="1830" xr:uid="{00000000-0005-0000-0000-0000D8140000}"/>
    <cellStyle name="40% - 강조색1 40 9" xfId="2716" xr:uid="{00000000-0005-0000-0000-0000D9140000}"/>
    <cellStyle name="40% - 강조색1 41" xfId="622" xr:uid="{00000000-0005-0000-0000-0000DA140000}"/>
    <cellStyle name="40% - 강조색1 41 10" xfId="3244" xr:uid="{00000000-0005-0000-0000-0000DB140000}"/>
    <cellStyle name="40% - 강조색1 41 11" xfId="3637" xr:uid="{00000000-0005-0000-0000-0000DC140000}"/>
    <cellStyle name="40% - 강조색1 41 12" xfId="2216" xr:uid="{00000000-0005-0000-0000-0000DD140000}"/>
    <cellStyle name="40% - 강조색1 41 13" xfId="4315" xr:uid="{00000000-0005-0000-0000-0000DE140000}"/>
    <cellStyle name="40% - 강조색1 41 14" xfId="4528" xr:uid="{00000000-0005-0000-0000-0000DF140000}"/>
    <cellStyle name="40% - 강조색1 41 15" xfId="5152" xr:uid="{00000000-0005-0000-0000-0000E0140000}"/>
    <cellStyle name="40% - 강조색1 41 16" xfId="5428" xr:uid="{00000000-0005-0000-0000-0000E1140000}"/>
    <cellStyle name="40% - 강조색1 41 17" xfId="1359" xr:uid="{00000000-0005-0000-0000-0000E2140000}"/>
    <cellStyle name="40% - 강조색1 41 18" xfId="4967" xr:uid="{00000000-0005-0000-0000-0000E3140000}"/>
    <cellStyle name="40% - 강조색1 41 19" xfId="6284" xr:uid="{00000000-0005-0000-0000-0000E4140000}"/>
    <cellStyle name="40% - 강조색1 41 2" xfId="1119" xr:uid="{00000000-0005-0000-0000-0000E5140000}"/>
    <cellStyle name="40% - 강조색1 41 20" xfId="6685" xr:uid="{00000000-0005-0000-0000-0000E6140000}"/>
    <cellStyle name="40% - 강조색1 41 21" xfId="7250" xr:uid="{00000000-0005-0000-0000-0000E7140000}"/>
    <cellStyle name="40% - 강조색1 41 22" xfId="7611" xr:uid="{00000000-0005-0000-0000-0000E8140000}"/>
    <cellStyle name="40% - 강조색1 41 23" xfId="8120" xr:uid="{00000000-0005-0000-0000-0000E9140000}"/>
    <cellStyle name="40% - 강조색1 41 24" xfId="8275" xr:uid="{00000000-0005-0000-0000-0000EA140000}"/>
    <cellStyle name="40% - 강조색1 41 25" xfId="8809" xr:uid="{00000000-0005-0000-0000-0000EB140000}"/>
    <cellStyle name="40% - 강조색1 41 26" xfId="7512" xr:uid="{00000000-0005-0000-0000-0000EC140000}"/>
    <cellStyle name="40% - 강조색1 41 27" xfId="1816" xr:uid="{00000000-0005-0000-0000-0000ED140000}"/>
    <cellStyle name="40% - 강조색1 41 28" xfId="9929" xr:uid="{00000000-0005-0000-0000-0000EE140000}"/>
    <cellStyle name="40% - 강조색1 41 29" xfId="10247" xr:uid="{00000000-0005-0000-0000-0000EF140000}"/>
    <cellStyle name="40% - 강조색1 41 3" xfId="1210" xr:uid="{00000000-0005-0000-0000-0000F0140000}"/>
    <cellStyle name="40% - 강조색1 41 30" xfId="9749" xr:uid="{00000000-0005-0000-0000-0000F1140000}"/>
    <cellStyle name="40% - 강조색1 41 31" xfId="6267" xr:uid="{00000000-0005-0000-0000-0000F2140000}"/>
    <cellStyle name="40% - 강조색1 41 32" xfId="1487" xr:uid="{00000000-0005-0000-0000-0000F3140000}"/>
    <cellStyle name="40% - 강조색1 41 4" xfId="1301" xr:uid="{00000000-0005-0000-0000-0000F4140000}"/>
    <cellStyle name="40% - 강조색1 41 5" xfId="1645" xr:uid="{00000000-0005-0000-0000-0000F5140000}"/>
    <cellStyle name="40% - 강조색1 41 6" xfId="2011" xr:uid="{00000000-0005-0000-0000-0000F6140000}"/>
    <cellStyle name="40% - 강조색1 41 7" xfId="1522" xr:uid="{00000000-0005-0000-0000-0000F7140000}"/>
    <cellStyle name="40% - 강조색1 41 8" xfId="1389" xr:uid="{00000000-0005-0000-0000-0000F8140000}"/>
    <cellStyle name="40% - 강조색1 41 9" xfId="2715" xr:uid="{00000000-0005-0000-0000-0000F9140000}"/>
    <cellStyle name="40% - 강조색1 42" xfId="568" xr:uid="{00000000-0005-0000-0000-0000FA140000}"/>
    <cellStyle name="40% - 강조색1 42 10" xfId="3178" xr:uid="{00000000-0005-0000-0000-0000FB140000}"/>
    <cellStyle name="40% - 강조색1 42 11" xfId="3527" xr:uid="{00000000-0005-0000-0000-0000FC140000}"/>
    <cellStyle name="40% - 강조색1 42 12" xfId="2507" xr:uid="{00000000-0005-0000-0000-0000FD140000}"/>
    <cellStyle name="40% - 강조색1 42 13" xfId="4227" xr:uid="{00000000-0005-0000-0000-0000FE140000}"/>
    <cellStyle name="40% - 강조색1 42 14" xfId="4447" xr:uid="{00000000-0005-0000-0000-0000FF140000}"/>
    <cellStyle name="40% - 강조색1 42 15" xfId="3192" xr:uid="{00000000-0005-0000-0000-000000150000}"/>
    <cellStyle name="40% - 강조색1 42 16" xfId="5447" xr:uid="{00000000-0005-0000-0000-000001150000}"/>
    <cellStyle name="40% - 강조색1 42 17" xfId="2555" xr:uid="{00000000-0005-0000-0000-000002150000}"/>
    <cellStyle name="40% - 강조색1 42 18" xfId="4807" xr:uid="{00000000-0005-0000-0000-000003150000}"/>
    <cellStyle name="40% - 강조색1 42 19" xfId="6166" xr:uid="{00000000-0005-0000-0000-000004150000}"/>
    <cellStyle name="40% - 강조색1 42 2" xfId="1065" xr:uid="{00000000-0005-0000-0000-000005150000}"/>
    <cellStyle name="40% - 강조색1 42 20" xfId="6116" xr:uid="{00000000-0005-0000-0000-000006150000}"/>
    <cellStyle name="40% - 강조색1 42 21" xfId="7165" xr:uid="{00000000-0005-0000-0000-000007150000}"/>
    <cellStyle name="40% - 강조색1 42 22" xfId="6385" xr:uid="{00000000-0005-0000-0000-000008150000}"/>
    <cellStyle name="40% - 강조색1 42 23" xfId="8151" xr:uid="{00000000-0005-0000-0000-000009150000}"/>
    <cellStyle name="40% - 강조색1 42 24" xfId="8371" xr:uid="{00000000-0005-0000-0000-00000A150000}"/>
    <cellStyle name="40% - 강조색1 42 25" xfId="8948" xr:uid="{00000000-0005-0000-0000-00000B150000}"/>
    <cellStyle name="40% - 강조색1 42 26" xfId="9151" xr:uid="{00000000-0005-0000-0000-00000C150000}"/>
    <cellStyle name="40% - 강조색1 42 27" xfId="6359" xr:uid="{00000000-0005-0000-0000-00000D150000}"/>
    <cellStyle name="40% - 강조색1 42 28" xfId="9809" xr:uid="{00000000-0005-0000-0000-00000E150000}"/>
    <cellStyle name="40% - 강조색1 42 29" xfId="8653" xr:uid="{00000000-0005-0000-0000-00000F150000}"/>
    <cellStyle name="40% - 강조색1 42 3" xfId="1156" xr:uid="{00000000-0005-0000-0000-000010150000}"/>
    <cellStyle name="40% - 강조색1 42 30" xfId="10611" xr:uid="{00000000-0005-0000-0000-000011150000}"/>
    <cellStyle name="40% - 강조색1 42 31" xfId="10854" xr:uid="{00000000-0005-0000-0000-000012150000}"/>
    <cellStyle name="40% - 강조색1 42 32" xfId="10884" xr:uid="{00000000-0005-0000-0000-000013150000}"/>
    <cellStyle name="40% - 강조색1 42 4" xfId="1247" xr:uid="{00000000-0005-0000-0000-000014150000}"/>
    <cellStyle name="40% - 강조색1 42 5" xfId="1711" xr:uid="{00000000-0005-0000-0000-000015150000}"/>
    <cellStyle name="40% - 강조색1 42 6" xfId="754" xr:uid="{00000000-0005-0000-0000-000016150000}"/>
    <cellStyle name="40% - 강조색1 42 7" xfId="2305" xr:uid="{00000000-0005-0000-0000-000017150000}"/>
    <cellStyle name="40% - 강조색1 42 8" xfId="2589" xr:uid="{00000000-0005-0000-0000-000018150000}"/>
    <cellStyle name="40% - 강조색1 42 9" xfId="1825" xr:uid="{00000000-0005-0000-0000-000019150000}"/>
    <cellStyle name="40% - 강조색1 43" xfId="576" xr:uid="{00000000-0005-0000-0000-00001A150000}"/>
    <cellStyle name="40% - 강조색1 43 10" xfId="3043" xr:uid="{00000000-0005-0000-0000-00001B150000}"/>
    <cellStyle name="40% - 강조색1 43 11" xfId="3506" xr:uid="{00000000-0005-0000-0000-00001C150000}"/>
    <cellStyle name="40% - 강조색1 43 12" xfId="3954" xr:uid="{00000000-0005-0000-0000-00001D150000}"/>
    <cellStyle name="40% - 강조색1 43 13" xfId="4276" xr:uid="{00000000-0005-0000-0000-00001E150000}"/>
    <cellStyle name="40% - 강조색1 43 14" xfId="4177" xr:uid="{00000000-0005-0000-0000-00001F150000}"/>
    <cellStyle name="40% - 강조색1 43 15" xfId="4697" xr:uid="{00000000-0005-0000-0000-000020150000}"/>
    <cellStyle name="40% - 강조색1 43 16" xfId="3742" xr:uid="{00000000-0005-0000-0000-000021150000}"/>
    <cellStyle name="40% - 강조색1 43 17" xfId="4929" xr:uid="{00000000-0005-0000-0000-000022150000}"/>
    <cellStyle name="40% - 강조색1 43 18" xfId="5216" xr:uid="{00000000-0005-0000-0000-000023150000}"/>
    <cellStyle name="40% - 강조색1 43 19" xfId="6527" xr:uid="{00000000-0005-0000-0000-000024150000}"/>
    <cellStyle name="40% - 강조색1 43 2" xfId="1073" xr:uid="{00000000-0005-0000-0000-000025150000}"/>
    <cellStyle name="40% - 강조색1 43 20" xfId="6786" xr:uid="{00000000-0005-0000-0000-000026150000}"/>
    <cellStyle name="40% - 강조색1 43 21" xfId="6184" xr:uid="{00000000-0005-0000-0000-000027150000}"/>
    <cellStyle name="40% - 강조색1 43 22" xfId="7796" xr:uid="{00000000-0005-0000-0000-000028150000}"/>
    <cellStyle name="40% - 강조색1 43 23" xfId="7629" xr:uid="{00000000-0005-0000-0000-000029150000}"/>
    <cellStyle name="40% - 강조색1 43 24" xfId="6152" xr:uid="{00000000-0005-0000-0000-00002A150000}"/>
    <cellStyle name="40% - 강조색1 43 25" xfId="8860" xr:uid="{00000000-0005-0000-0000-00002B150000}"/>
    <cellStyle name="40% - 강조색1 43 26" xfId="9060" xr:uid="{00000000-0005-0000-0000-00002C150000}"/>
    <cellStyle name="40% - 강조색1 43 27" xfId="8147" xr:uid="{00000000-0005-0000-0000-00002D150000}"/>
    <cellStyle name="40% - 강조색1 43 28" xfId="7410" xr:uid="{00000000-0005-0000-0000-00002E150000}"/>
    <cellStyle name="40% - 강조색1 43 29" xfId="7729" xr:uid="{00000000-0005-0000-0000-00002F150000}"/>
    <cellStyle name="40% - 강조색1 43 3" xfId="1164" xr:uid="{00000000-0005-0000-0000-000030150000}"/>
    <cellStyle name="40% - 강조색1 43 30" xfId="10467" xr:uid="{00000000-0005-0000-0000-000031150000}"/>
    <cellStyle name="40% - 강조색1 43 31" xfId="4813" xr:uid="{00000000-0005-0000-0000-000032150000}"/>
    <cellStyle name="40% - 강조색1 43 32" xfId="9486" xr:uid="{00000000-0005-0000-0000-000033150000}"/>
    <cellStyle name="40% - 강조색1 43 4" xfId="1255" xr:uid="{00000000-0005-0000-0000-000034150000}"/>
    <cellStyle name="40% - 강조색1 43 5" xfId="1678" xr:uid="{00000000-0005-0000-0000-000035150000}"/>
    <cellStyle name="40% - 강조색1 43 6" xfId="1320" xr:uid="{00000000-0005-0000-0000-000036150000}"/>
    <cellStyle name="40% - 강조색1 43 7" xfId="2222" xr:uid="{00000000-0005-0000-0000-000037150000}"/>
    <cellStyle name="40% - 강조색1 43 8" xfId="1395" xr:uid="{00000000-0005-0000-0000-000038150000}"/>
    <cellStyle name="40% - 강조색1 43 9" xfId="1882" xr:uid="{00000000-0005-0000-0000-000039150000}"/>
    <cellStyle name="40% - 강조색1 44" xfId="584" xr:uid="{00000000-0005-0000-0000-00003A150000}"/>
    <cellStyle name="40% - 강조색1 44 10" xfId="2370" xr:uid="{00000000-0005-0000-0000-00003B150000}"/>
    <cellStyle name="40% - 강조색1 44 11" xfId="3620" xr:uid="{00000000-0005-0000-0000-00003C150000}"/>
    <cellStyle name="40% - 강조색1 44 12" xfId="3383" xr:uid="{00000000-0005-0000-0000-00003D150000}"/>
    <cellStyle name="40% - 강조색1 44 13" xfId="4331" xr:uid="{00000000-0005-0000-0000-00003E150000}"/>
    <cellStyle name="40% - 강조색1 44 14" xfId="1542" xr:uid="{00000000-0005-0000-0000-00003F150000}"/>
    <cellStyle name="40% - 강조색1 44 15" xfId="5455" xr:uid="{00000000-0005-0000-0000-000040150000}"/>
    <cellStyle name="40% - 강조색1 44 16" xfId="5641" xr:uid="{00000000-0005-0000-0000-000041150000}"/>
    <cellStyle name="40% - 강조색1 44 17" xfId="5738" xr:uid="{00000000-0005-0000-0000-000042150000}"/>
    <cellStyle name="40% - 강조색1 44 18" xfId="5833" xr:uid="{00000000-0005-0000-0000-000043150000}"/>
    <cellStyle name="40% - 강조색1 44 19" xfId="5998" xr:uid="{00000000-0005-0000-0000-000044150000}"/>
    <cellStyle name="40% - 강조색1 44 2" xfId="1081" xr:uid="{00000000-0005-0000-0000-000045150000}"/>
    <cellStyle name="40% - 강조색1 44 20" xfId="7188" xr:uid="{00000000-0005-0000-0000-000046150000}"/>
    <cellStyle name="40% - 강조색1 44 21" xfId="7101" xr:uid="{00000000-0005-0000-0000-000047150000}"/>
    <cellStyle name="40% - 강조색1 44 22" xfId="7381" xr:uid="{00000000-0005-0000-0000-000048150000}"/>
    <cellStyle name="40% - 강조색1 44 23" xfId="3514" xr:uid="{00000000-0005-0000-0000-000049150000}"/>
    <cellStyle name="40% - 강조색1 44 24" xfId="6768" xr:uid="{00000000-0005-0000-0000-00004A150000}"/>
    <cellStyle name="40% - 강조색1 44 25" xfId="6720" xr:uid="{00000000-0005-0000-0000-00004B150000}"/>
    <cellStyle name="40% - 강조색1 44 26" xfId="2962" xr:uid="{00000000-0005-0000-0000-00004C150000}"/>
    <cellStyle name="40% - 강조색1 44 27" xfId="9480" xr:uid="{00000000-0005-0000-0000-00004D150000}"/>
    <cellStyle name="40% - 강조색1 44 28" xfId="2451" xr:uid="{00000000-0005-0000-0000-00004E150000}"/>
    <cellStyle name="40% - 강조색1 44 29" xfId="10132" xr:uid="{00000000-0005-0000-0000-00004F150000}"/>
    <cellStyle name="40% - 강조색1 44 3" xfId="1172" xr:uid="{00000000-0005-0000-0000-000050150000}"/>
    <cellStyle name="40% - 강조색1 44 30" xfId="10551" xr:uid="{00000000-0005-0000-0000-000051150000}"/>
    <cellStyle name="40% - 강조색1 44 31" xfId="10728" xr:uid="{00000000-0005-0000-0000-000052150000}"/>
    <cellStyle name="40% - 강조색1 44 32" xfId="11003" xr:uid="{00000000-0005-0000-0000-000053150000}"/>
    <cellStyle name="40% - 강조색1 44 4" xfId="1263" xr:uid="{00000000-0005-0000-0000-000054150000}"/>
    <cellStyle name="40% - 강조색1 44 5" xfId="1649" xr:uid="{00000000-0005-0000-0000-000055150000}"/>
    <cellStyle name="40% - 강조색1 44 6" xfId="1974" xr:uid="{00000000-0005-0000-0000-000056150000}"/>
    <cellStyle name="40% - 강조색1 44 7" xfId="802" xr:uid="{00000000-0005-0000-0000-000057150000}"/>
    <cellStyle name="40% - 강조색1 44 8" xfId="2576" xr:uid="{00000000-0005-0000-0000-000058150000}"/>
    <cellStyle name="40% - 강조색1 44 9" xfId="2885" xr:uid="{00000000-0005-0000-0000-000059150000}"/>
    <cellStyle name="40% - 강조색1 45" xfId="613" xr:uid="{00000000-0005-0000-0000-00005A150000}"/>
    <cellStyle name="40% - 강조색1 45 10" xfId="3098" xr:uid="{00000000-0005-0000-0000-00005B150000}"/>
    <cellStyle name="40% - 강조색1 45 11" xfId="3425" xr:uid="{00000000-0005-0000-0000-00005C150000}"/>
    <cellStyle name="40% - 강조색1 45 12" xfId="3943" xr:uid="{00000000-0005-0000-0000-00005D150000}"/>
    <cellStyle name="40% - 강조색1 45 13" xfId="4153" xr:uid="{00000000-0005-0000-0000-00005E150000}"/>
    <cellStyle name="40% - 강조색1 45 14" xfId="3449" xr:uid="{00000000-0005-0000-0000-00005F150000}"/>
    <cellStyle name="40% - 강조색1 45 15" xfId="4835" xr:uid="{00000000-0005-0000-0000-000060150000}"/>
    <cellStyle name="40% - 강조색1 45 16" xfId="4251" xr:uid="{00000000-0005-0000-0000-000061150000}"/>
    <cellStyle name="40% - 강조색1 45 17" xfId="5199" xr:uid="{00000000-0005-0000-0000-000062150000}"/>
    <cellStyle name="40% - 강조색1 45 18" xfId="5614" xr:uid="{00000000-0005-0000-0000-000063150000}"/>
    <cellStyle name="40% - 강조색1 45 19" xfId="6282" xr:uid="{00000000-0005-0000-0000-000064150000}"/>
    <cellStyle name="40% - 강조색1 45 2" xfId="1110" xr:uid="{00000000-0005-0000-0000-000065150000}"/>
    <cellStyle name="40% - 강조색1 45 20" xfId="1365" xr:uid="{00000000-0005-0000-0000-000066150000}"/>
    <cellStyle name="40% - 강조색1 45 21" xfId="7028" xr:uid="{00000000-0005-0000-0000-000067150000}"/>
    <cellStyle name="40% - 강조색1 45 22" xfId="7376" xr:uid="{00000000-0005-0000-0000-000068150000}"/>
    <cellStyle name="40% - 강조색1 45 23" xfId="8034" xr:uid="{00000000-0005-0000-0000-000069150000}"/>
    <cellStyle name="40% - 강조색1 45 24" xfId="6346" xr:uid="{00000000-0005-0000-0000-00006A150000}"/>
    <cellStyle name="40% - 강조색1 45 25" xfId="8936" xr:uid="{00000000-0005-0000-0000-00006B150000}"/>
    <cellStyle name="40% - 강조색1 45 26" xfId="7372" xr:uid="{00000000-0005-0000-0000-00006C150000}"/>
    <cellStyle name="40% - 강조색1 45 27" xfId="9676" xr:uid="{00000000-0005-0000-0000-00006D150000}"/>
    <cellStyle name="40% - 강조색1 45 28" xfId="9529" xr:uid="{00000000-0005-0000-0000-00006E150000}"/>
    <cellStyle name="40% - 강조색1 45 29" xfId="7596" xr:uid="{00000000-0005-0000-0000-00006F150000}"/>
    <cellStyle name="40% - 강조색1 45 3" xfId="1201" xr:uid="{00000000-0005-0000-0000-000070150000}"/>
    <cellStyle name="40% - 강조색1 45 30" xfId="2131" xr:uid="{00000000-0005-0000-0000-000071150000}"/>
    <cellStyle name="40% - 강조색1 45 31" xfId="10736" xr:uid="{00000000-0005-0000-0000-000072150000}"/>
    <cellStyle name="40% - 강조색1 45 32" xfId="11072" xr:uid="{00000000-0005-0000-0000-000073150000}"/>
    <cellStyle name="40% - 강조색1 45 4" xfId="1292" xr:uid="{00000000-0005-0000-0000-000074150000}"/>
    <cellStyle name="40% - 강조색1 45 5" xfId="1660" xr:uid="{00000000-0005-0000-0000-000075150000}"/>
    <cellStyle name="40% - 강조색1 45 6" xfId="743" xr:uid="{00000000-0005-0000-0000-000076150000}"/>
    <cellStyle name="40% - 강조색1 45 7" xfId="797" xr:uid="{00000000-0005-0000-0000-000077150000}"/>
    <cellStyle name="40% - 강조색1 45 8" xfId="1468" xr:uid="{00000000-0005-0000-0000-000078150000}"/>
    <cellStyle name="40% - 강조색1 45 9" xfId="2742" xr:uid="{00000000-0005-0000-0000-000079150000}"/>
    <cellStyle name="40% - 강조색1 46" xfId="575" xr:uid="{00000000-0005-0000-0000-00007A150000}"/>
    <cellStyle name="40% - 강조색1 46 10" xfId="3292" xr:uid="{00000000-0005-0000-0000-00007B150000}"/>
    <cellStyle name="40% - 강조색1 46 11" xfId="3397" xr:uid="{00000000-0005-0000-0000-00007C150000}"/>
    <cellStyle name="40% - 강조색1 46 12" xfId="4007" xr:uid="{00000000-0005-0000-0000-00007D150000}"/>
    <cellStyle name="40% - 강조색1 46 13" xfId="4258" xr:uid="{00000000-0005-0000-0000-00007E150000}"/>
    <cellStyle name="40% - 강조색1 46 14" xfId="4676" xr:uid="{00000000-0005-0000-0000-00007F150000}"/>
    <cellStyle name="40% - 강조색1 46 15" xfId="5528" xr:uid="{00000000-0005-0000-0000-000080150000}"/>
    <cellStyle name="40% - 강조색1 46 16" xfId="5595" xr:uid="{00000000-0005-0000-0000-000081150000}"/>
    <cellStyle name="40% - 강조색1 46 17" xfId="4709" xr:uid="{00000000-0005-0000-0000-000082150000}"/>
    <cellStyle name="40% - 강조색1 46 18" xfId="1924" xr:uid="{00000000-0005-0000-0000-000083150000}"/>
    <cellStyle name="40% - 강조색1 46 19" xfId="6422" xr:uid="{00000000-0005-0000-0000-000084150000}"/>
    <cellStyle name="40% - 강조색1 46 2" xfId="1072" xr:uid="{00000000-0005-0000-0000-000085150000}"/>
    <cellStyle name="40% - 강조색1 46 20" xfId="5289" xr:uid="{00000000-0005-0000-0000-000086150000}"/>
    <cellStyle name="40% - 강조색1 46 21" xfId="7175" xr:uid="{00000000-0005-0000-0000-000087150000}"/>
    <cellStyle name="40% - 강조색1 46 22" xfId="7584" xr:uid="{00000000-0005-0000-0000-000088150000}"/>
    <cellStyle name="40% - 강조색1 46 23" xfId="4999" xr:uid="{00000000-0005-0000-0000-000089150000}"/>
    <cellStyle name="40% - 강조색1 46 24" xfId="6258" xr:uid="{00000000-0005-0000-0000-00008A150000}"/>
    <cellStyle name="40% - 강조색1 46 25" xfId="8834" xr:uid="{00000000-0005-0000-0000-00008B150000}"/>
    <cellStyle name="40% - 강조색1 46 26" xfId="9167" xr:uid="{00000000-0005-0000-0000-00008C150000}"/>
    <cellStyle name="40% - 강조색1 46 27" xfId="9525" xr:uid="{00000000-0005-0000-0000-00008D150000}"/>
    <cellStyle name="40% - 강조색1 46 28" xfId="8821" xr:uid="{00000000-0005-0000-0000-00008E150000}"/>
    <cellStyle name="40% - 강조색1 46 29" xfId="10164" xr:uid="{00000000-0005-0000-0000-00008F150000}"/>
    <cellStyle name="40% - 강조색1 46 3" xfId="1163" xr:uid="{00000000-0005-0000-0000-000090150000}"/>
    <cellStyle name="40% - 강조색1 46 30" xfId="10533" xr:uid="{00000000-0005-0000-0000-000091150000}"/>
    <cellStyle name="40% - 강조색1 46 31" xfId="3783" xr:uid="{00000000-0005-0000-0000-000092150000}"/>
    <cellStyle name="40% - 강조색1 46 32" xfId="9585" xr:uid="{00000000-0005-0000-0000-000093150000}"/>
    <cellStyle name="40% - 강조색1 46 4" xfId="1254" xr:uid="{00000000-0005-0000-0000-000094150000}"/>
    <cellStyle name="40% - 강조색1 46 5" xfId="1726" xr:uid="{00000000-0005-0000-0000-000095150000}"/>
    <cellStyle name="40% - 강조색1 46 6" xfId="851" xr:uid="{00000000-0005-0000-0000-000096150000}"/>
    <cellStyle name="40% - 강조색1 46 7" xfId="783" xr:uid="{00000000-0005-0000-0000-000097150000}"/>
    <cellStyle name="40% - 강조색1 46 8" xfId="2607" xr:uid="{00000000-0005-0000-0000-000098150000}"/>
    <cellStyle name="40% - 강조색1 46 9" xfId="2946" xr:uid="{00000000-0005-0000-0000-000099150000}"/>
    <cellStyle name="40% - 강조색1 47" xfId="639" xr:uid="{00000000-0005-0000-0000-00009A150000}"/>
    <cellStyle name="40% - 강조색1 47 10" xfId="4078" xr:uid="{00000000-0005-0000-0000-00009B150000}"/>
    <cellStyle name="40% - 강조색1 47 11" xfId="3104" xr:uid="{00000000-0005-0000-0000-00009C150000}"/>
    <cellStyle name="40% - 강조색1 47 12" xfId="2707" xr:uid="{00000000-0005-0000-0000-00009D150000}"/>
    <cellStyle name="40% - 강조색1 47 13" xfId="3238" xr:uid="{00000000-0005-0000-0000-00009E150000}"/>
    <cellStyle name="40% - 강조색1 47 14" xfId="5634" xr:uid="{00000000-0005-0000-0000-00009F150000}"/>
    <cellStyle name="40% - 강조색1 47 15" xfId="3354" xr:uid="{00000000-0005-0000-0000-0000A0150000}"/>
    <cellStyle name="40% - 강조색1 47 16" xfId="6345" xr:uid="{00000000-0005-0000-0000-0000A1150000}"/>
    <cellStyle name="40% - 강조색1 47 17" xfId="6851" xr:uid="{00000000-0005-0000-0000-0000A2150000}"/>
    <cellStyle name="40% - 강조색1 47 18" xfId="2083" xr:uid="{00000000-0005-0000-0000-0000A3150000}"/>
    <cellStyle name="40% - 강조색1 47 19" xfId="7616" xr:uid="{00000000-0005-0000-0000-0000A4150000}"/>
    <cellStyle name="40% - 강조색1 47 2" xfId="1688" xr:uid="{00000000-0005-0000-0000-0000A5150000}"/>
    <cellStyle name="40% - 강조색1 47 20" xfId="8110" xr:uid="{00000000-0005-0000-0000-0000A6150000}"/>
    <cellStyle name="40% - 강조색1 47 21" xfId="4157" xr:uid="{00000000-0005-0000-0000-0000A7150000}"/>
    <cellStyle name="40% - 강조색1 47 22" xfId="2727" xr:uid="{00000000-0005-0000-0000-0000A8150000}"/>
    <cellStyle name="40% - 강조색1 47 23" xfId="9047" xr:uid="{00000000-0005-0000-0000-0000A9150000}"/>
    <cellStyle name="40% - 강조색1 47 24" xfId="728" xr:uid="{00000000-0005-0000-0000-0000AA150000}"/>
    <cellStyle name="40% - 강조색1 47 25" xfId="8824" xr:uid="{00000000-0005-0000-0000-0000AB150000}"/>
    <cellStyle name="40% - 강조색1 47 26" xfId="1330" xr:uid="{00000000-0005-0000-0000-0000AC150000}"/>
    <cellStyle name="40% - 강조색1 47 27" xfId="9521" xr:uid="{00000000-0005-0000-0000-0000AD150000}"/>
    <cellStyle name="40% - 강조색1 47 28" xfId="10734" xr:uid="{00000000-0005-0000-0000-0000AE150000}"/>
    <cellStyle name="40% - 강조색1 47 29" xfId="11113" xr:uid="{00000000-0005-0000-0000-0000AF150000}"/>
    <cellStyle name="40% - 강조색1 47 3" xfId="2040" xr:uid="{00000000-0005-0000-0000-0000B0150000}"/>
    <cellStyle name="40% - 강조색1 47 30" xfId="11329" xr:uid="{00000000-0005-0000-0000-0000B1150000}"/>
    <cellStyle name="40% - 강조색1 47 31" xfId="11407" xr:uid="{00000000-0005-0000-0000-0000B2150000}"/>
    <cellStyle name="40% - 강조색1 47 32" xfId="11413" xr:uid="{00000000-0005-0000-0000-0000B3150000}"/>
    <cellStyle name="40% - 강조색1 47 33" xfId="11394" xr:uid="{00000000-0005-0000-0000-0000B4150000}"/>
    <cellStyle name="40% - 강조색1 47 4" xfId="727" xr:uid="{00000000-0005-0000-0000-0000B5150000}"/>
    <cellStyle name="40% - 강조색1 47 5" xfId="2393" xr:uid="{00000000-0005-0000-0000-0000B6150000}"/>
    <cellStyle name="40% - 강조색1 47 6" xfId="933" xr:uid="{00000000-0005-0000-0000-0000B7150000}"/>
    <cellStyle name="40% - 강조색1 47 7" xfId="1419" xr:uid="{00000000-0005-0000-0000-0000B8150000}"/>
    <cellStyle name="40% - 강조색1 47 8" xfId="3050" xr:uid="{00000000-0005-0000-0000-0000B9150000}"/>
    <cellStyle name="40% - 강조색1 47 9" xfId="3844" xr:uid="{00000000-0005-0000-0000-0000BA150000}"/>
    <cellStyle name="40% - 강조색1 48" xfId="668" xr:uid="{00000000-0005-0000-0000-0000BB150000}"/>
    <cellStyle name="40% - 강조색1 48 10" xfId="4179" xr:uid="{00000000-0005-0000-0000-0000BC150000}"/>
    <cellStyle name="40% - 강조색1 48 11" xfId="2875" xr:uid="{00000000-0005-0000-0000-0000BD150000}"/>
    <cellStyle name="40% - 강조색1 48 12" xfId="2631" xr:uid="{00000000-0005-0000-0000-0000BE150000}"/>
    <cellStyle name="40% - 강조색1 48 13" xfId="5798" xr:uid="{00000000-0005-0000-0000-0000BF150000}"/>
    <cellStyle name="40% - 강조색1 48 14" xfId="5876" xr:uid="{00000000-0005-0000-0000-0000C0150000}"/>
    <cellStyle name="40% - 강조색1 48 15" xfId="5933" xr:uid="{00000000-0005-0000-0000-0000C1150000}"/>
    <cellStyle name="40% - 강조색1 48 16" xfId="6584" xr:uid="{00000000-0005-0000-0000-0000C2150000}"/>
    <cellStyle name="40% - 강조색1 48 17" xfId="6163" xr:uid="{00000000-0005-0000-0000-0000C3150000}"/>
    <cellStyle name="40% - 강조색1 48 18" xfId="7074" xr:uid="{00000000-0005-0000-0000-0000C4150000}"/>
    <cellStyle name="40% - 강조색1 48 19" xfId="5579" xr:uid="{00000000-0005-0000-0000-0000C5150000}"/>
    <cellStyle name="40% - 강조색1 48 2" xfId="1626" xr:uid="{00000000-0005-0000-0000-0000C6150000}"/>
    <cellStyle name="40% - 강조색1 48 20" xfId="4496" xr:uid="{00000000-0005-0000-0000-0000C7150000}"/>
    <cellStyle name="40% - 강조색1 48 21" xfId="8449" xr:uid="{00000000-0005-0000-0000-0000C8150000}"/>
    <cellStyle name="40% - 강조색1 48 22" xfId="3842" xr:uid="{00000000-0005-0000-0000-0000C9150000}"/>
    <cellStyle name="40% - 강조색1 48 23" xfId="9154" xr:uid="{00000000-0005-0000-0000-0000CA150000}"/>
    <cellStyle name="40% - 강조색1 48 24" xfId="2203" xr:uid="{00000000-0005-0000-0000-0000CB150000}"/>
    <cellStyle name="40% - 강조색1 48 25" xfId="9921" xr:uid="{00000000-0005-0000-0000-0000CC150000}"/>
    <cellStyle name="40% - 강조색1 48 26" xfId="10290" xr:uid="{00000000-0005-0000-0000-0000CD150000}"/>
    <cellStyle name="40% - 강조색1 48 27" xfId="10406" xr:uid="{00000000-0005-0000-0000-0000CE150000}"/>
    <cellStyle name="40% - 강조색1 48 28" xfId="10787" xr:uid="{00000000-0005-0000-0000-0000CF150000}"/>
    <cellStyle name="40% - 강조색1 48 29" xfId="11097" xr:uid="{00000000-0005-0000-0000-0000D0150000}"/>
    <cellStyle name="40% - 강조색1 48 3" xfId="862" xr:uid="{00000000-0005-0000-0000-0000D1150000}"/>
    <cellStyle name="40% - 강조색1 48 4" xfId="2291" xr:uid="{00000000-0005-0000-0000-0000D2150000}"/>
    <cellStyle name="40% - 강조색1 48 5" xfId="2633" xr:uid="{00000000-0005-0000-0000-0000D3150000}"/>
    <cellStyle name="40% - 강조색1 48 6" xfId="2945" xr:uid="{00000000-0005-0000-0000-0000D4150000}"/>
    <cellStyle name="40% - 강조색1 48 7" xfId="1532" xr:uid="{00000000-0005-0000-0000-0000D5150000}"/>
    <cellStyle name="40% - 강조색1 48 8" xfId="3559" xr:uid="{00000000-0005-0000-0000-0000D6150000}"/>
    <cellStyle name="40% - 강조색1 48 9" xfId="3156" xr:uid="{00000000-0005-0000-0000-0000D7150000}"/>
    <cellStyle name="40% - 강조색1 49" xfId="676" xr:uid="{00000000-0005-0000-0000-0000D8150000}"/>
    <cellStyle name="40% - 강조색1 49 10" xfId="4239" xr:uid="{00000000-0005-0000-0000-0000D9150000}"/>
    <cellStyle name="40% - 강조색1 49 11" xfId="3502" xr:uid="{00000000-0005-0000-0000-0000DA150000}"/>
    <cellStyle name="40% - 강조색1 49 12" xfId="5503" xr:uid="{00000000-0005-0000-0000-0000DB150000}"/>
    <cellStyle name="40% - 강조색1 49 13" xfId="5685" xr:uid="{00000000-0005-0000-0000-0000DC150000}"/>
    <cellStyle name="40% - 강조색1 49 14" xfId="5020" xr:uid="{00000000-0005-0000-0000-0000DD150000}"/>
    <cellStyle name="40% - 강조색1 49 15" xfId="5183" xr:uid="{00000000-0005-0000-0000-0000DE150000}"/>
    <cellStyle name="40% - 강조색1 49 16" xfId="6428" xr:uid="{00000000-0005-0000-0000-0000DF150000}"/>
    <cellStyle name="40% - 강조색1 49 17" xfId="3884" xr:uid="{00000000-0005-0000-0000-0000E0150000}"/>
    <cellStyle name="40% - 강조색1 49 18" xfId="7302" xr:uid="{00000000-0005-0000-0000-0000E1150000}"/>
    <cellStyle name="40% - 강조색1 49 19" xfId="1908" xr:uid="{00000000-0005-0000-0000-0000E2150000}"/>
    <cellStyle name="40% - 강조색1 49 2" xfId="1690" xr:uid="{00000000-0005-0000-0000-0000E3150000}"/>
    <cellStyle name="40% - 강조색1 49 20" xfId="7959" xr:uid="{00000000-0005-0000-0000-0000E4150000}"/>
    <cellStyle name="40% - 강조색1 49 21" xfId="8499" xr:uid="{00000000-0005-0000-0000-0000E5150000}"/>
    <cellStyle name="40% - 강조색1 49 22" xfId="8735" xr:uid="{00000000-0005-0000-0000-0000E6150000}"/>
    <cellStyle name="40% - 강조색1 49 23" xfId="9179" xr:uid="{00000000-0005-0000-0000-0000E7150000}"/>
    <cellStyle name="40% - 강조색1 49 24" xfId="9634" xr:uid="{00000000-0005-0000-0000-0000E8150000}"/>
    <cellStyle name="40% - 강조색1 49 25" xfId="9861" xr:uid="{00000000-0005-0000-0000-0000E9150000}"/>
    <cellStyle name="40% - 강조색1 49 26" xfId="9493" xr:uid="{00000000-0005-0000-0000-0000EA150000}"/>
    <cellStyle name="40% - 강조색1 49 27" xfId="7765" xr:uid="{00000000-0005-0000-0000-0000EB150000}"/>
    <cellStyle name="40% - 강조색1 49 28" xfId="10901" xr:uid="{00000000-0005-0000-0000-0000EC150000}"/>
    <cellStyle name="40% - 강조색1 49 29" xfId="11027" xr:uid="{00000000-0005-0000-0000-0000ED150000}"/>
    <cellStyle name="40% - 강조색1 49 3" xfId="1990" xr:uid="{00000000-0005-0000-0000-0000EE150000}"/>
    <cellStyle name="40% - 강조색1 49 4" xfId="2230" xr:uid="{00000000-0005-0000-0000-0000EF150000}"/>
    <cellStyle name="40% - 강조색1 49 5" xfId="809" xr:uid="{00000000-0005-0000-0000-0000F0150000}"/>
    <cellStyle name="40% - 강조색1 49 6" xfId="2864" xr:uid="{00000000-0005-0000-0000-0000F1150000}"/>
    <cellStyle name="40% - 강조색1 49 7" xfId="3166" xr:uid="{00000000-0005-0000-0000-0000F2150000}"/>
    <cellStyle name="40% - 강조색1 49 8" xfId="2695" xr:uid="{00000000-0005-0000-0000-0000F3150000}"/>
    <cellStyle name="40% - 강조색1 49 9" xfId="3740" xr:uid="{00000000-0005-0000-0000-0000F4150000}"/>
    <cellStyle name="40% - 강조색1 5" xfId="102" xr:uid="{00000000-0005-0000-0000-0000F5150000}"/>
    <cellStyle name="40% - 강조색1 50" xfId="655" xr:uid="{00000000-0005-0000-0000-0000F6150000}"/>
    <cellStyle name="40% - 강조색1 50 10" xfId="4287" xr:uid="{00000000-0005-0000-0000-0000F7150000}"/>
    <cellStyle name="40% - 강조색1 50 11" xfId="4687" xr:uid="{00000000-0005-0000-0000-0000F8150000}"/>
    <cellStyle name="40% - 강조색1 50 12" xfId="5459" xr:uid="{00000000-0005-0000-0000-0000F9150000}"/>
    <cellStyle name="40% - 강조색1 50 13" xfId="4952" xr:uid="{00000000-0005-0000-0000-0000FA150000}"/>
    <cellStyle name="40% - 강조색1 50 14" xfId="4423" xr:uid="{00000000-0005-0000-0000-0000FB150000}"/>
    <cellStyle name="40% - 강조색1 50 15" xfId="5600" xr:uid="{00000000-0005-0000-0000-0000FC150000}"/>
    <cellStyle name="40% - 강조색1 50 16" xfId="4112" xr:uid="{00000000-0005-0000-0000-0000FD150000}"/>
    <cellStyle name="40% - 강조색1 50 17" xfId="3864" xr:uid="{00000000-0005-0000-0000-0000FE150000}"/>
    <cellStyle name="40% - 강조색1 50 18" xfId="2097" xr:uid="{00000000-0005-0000-0000-0000FF150000}"/>
    <cellStyle name="40% - 강조색1 50 19" xfId="7752" xr:uid="{00000000-0005-0000-0000-000000160000}"/>
    <cellStyle name="40% - 강조색1 50 2" xfId="1715" xr:uid="{00000000-0005-0000-0000-000001160000}"/>
    <cellStyle name="40% - 강조색1 50 20" xfId="3117" xr:uid="{00000000-0005-0000-0000-000002160000}"/>
    <cellStyle name="40% - 강조색1 50 21" xfId="8344" xr:uid="{00000000-0005-0000-0000-000003160000}"/>
    <cellStyle name="40% - 강조색1 50 22" xfId="8758" xr:uid="{00000000-0005-0000-0000-000004160000}"/>
    <cellStyle name="40% - 강조색1 50 23" xfId="6136" xr:uid="{00000000-0005-0000-0000-000005160000}"/>
    <cellStyle name="40% - 강조색1 50 24" xfId="1480" xr:uid="{00000000-0005-0000-0000-000006160000}"/>
    <cellStyle name="40% - 강조색1 50 25" xfId="10000" xr:uid="{00000000-0005-0000-0000-000007160000}"/>
    <cellStyle name="40% - 강조색1 50 26" xfId="2135" xr:uid="{00000000-0005-0000-0000-000008160000}"/>
    <cellStyle name="40% - 강조색1 50 27" xfId="10524" xr:uid="{00000000-0005-0000-0000-000009160000}"/>
    <cellStyle name="40% - 강조색1 50 28" xfId="10459" xr:uid="{00000000-0005-0000-0000-00000A160000}"/>
    <cellStyle name="40% - 강조색1 50 29" xfId="11149" xr:uid="{00000000-0005-0000-0000-00000B160000}"/>
    <cellStyle name="40% - 강조색1 50 3" xfId="984" xr:uid="{00000000-0005-0000-0000-00000C160000}"/>
    <cellStyle name="40% - 강조색1 50 4" xfId="2284" xr:uid="{00000000-0005-0000-0000-00000D160000}"/>
    <cellStyle name="40% - 강조색1 50 5" xfId="2608" xr:uid="{00000000-0005-0000-0000-00000E160000}"/>
    <cellStyle name="40% - 강조색1 50 6" xfId="2965" xr:uid="{00000000-0005-0000-0000-00000F160000}"/>
    <cellStyle name="40% - 강조색1 50 7" xfId="1009" xr:uid="{00000000-0005-0000-0000-000010160000}"/>
    <cellStyle name="40% - 강조색1 50 8" xfId="3435" xr:uid="{00000000-0005-0000-0000-000011160000}"/>
    <cellStyle name="40% - 강조색1 50 9" xfId="3845" xr:uid="{00000000-0005-0000-0000-000012160000}"/>
    <cellStyle name="40% - 강조색1 51" xfId="651" xr:uid="{00000000-0005-0000-0000-000013160000}"/>
    <cellStyle name="40% - 강조색1 51 10" xfId="3012" xr:uid="{00000000-0005-0000-0000-000014160000}"/>
    <cellStyle name="40% - 강조색1 51 11" xfId="4387" xr:uid="{00000000-0005-0000-0000-000015160000}"/>
    <cellStyle name="40% - 강조색1 51 12" xfId="5061" xr:uid="{00000000-0005-0000-0000-000016160000}"/>
    <cellStyle name="40% - 강조색1 51 13" xfId="3798" xr:uid="{00000000-0005-0000-0000-000017160000}"/>
    <cellStyle name="40% - 강조색1 51 14" xfId="5378" xr:uid="{00000000-0005-0000-0000-000018160000}"/>
    <cellStyle name="40% - 강조색1 51 15" xfId="3229" xr:uid="{00000000-0005-0000-0000-000019160000}"/>
    <cellStyle name="40% - 강조색1 51 16" xfId="2365" xr:uid="{00000000-0005-0000-0000-00001A160000}"/>
    <cellStyle name="40% - 강조색1 51 17" xfId="7038" xr:uid="{00000000-0005-0000-0000-00001B160000}"/>
    <cellStyle name="40% - 강조색1 51 18" xfId="7026" xr:uid="{00000000-0005-0000-0000-00001C160000}"/>
    <cellStyle name="40% - 강조색1 51 19" xfId="4063" xr:uid="{00000000-0005-0000-0000-00001D160000}"/>
    <cellStyle name="40% - 강조색1 51 2" xfId="1772" xr:uid="{00000000-0005-0000-0000-00001E160000}"/>
    <cellStyle name="40% - 강조색1 51 20" xfId="8204" xr:uid="{00000000-0005-0000-0000-00001F160000}"/>
    <cellStyle name="40% - 강조색1 51 21" xfId="4518" xr:uid="{00000000-0005-0000-0000-000020160000}"/>
    <cellStyle name="40% - 강조색1 51 22" xfId="4969" xr:uid="{00000000-0005-0000-0000-000021160000}"/>
    <cellStyle name="40% - 강조색1 51 23" xfId="6191" xr:uid="{00000000-0005-0000-0000-000022160000}"/>
    <cellStyle name="40% - 강조색1 51 24" xfId="4409" xr:uid="{00000000-0005-0000-0000-000023160000}"/>
    <cellStyle name="40% - 강조색1 51 25" xfId="9580" xr:uid="{00000000-0005-0000-0000-000024160000}"/>
    <cellStyle name="40% - 강조색1 51 26" xfId="3365" xr:uid="{00000000-0005-0000-0000-000025160000}"/>
    <cellStyle name="40% - 강조색1 51 27" xfId="9029" xr:uid="{00000000-0005-0000-0000-000026160000}"/>
    <cellStyle name="40% - 강조색1 51 28" xfId="10112" xr:uid="{00000000-0005-0000-0000-000027160000}"/>
    <cellStyle name="40% - 강조색1 51 29" xfId="6548" xr:uid="{00000000-0005-0000-0000-000028160000}"/>
    <cellStyle name="40% - 강조색1 51 3" xfId="836" xr:uid="{00000000-0005-0000-0000-000029160000}"/>
    <cellStyle name="40% - 강조색1 51 4" xfId="2298" xr:uid="{00000000-0005-0000-0000-00002A160000}"/>
    <cellStyle name="40% - 강조색1 51 5" xfId="2482" xr:uid="{00000000-0005-0000-0000-00002B160000}"/>
    <cellStyle name="40% - 강조색1 51 6" xfId="2845" xr:uid="{00000000-0005-0000-0000-00002C160000}"/>
    <cellStyle name="40% - 강조색1 51 7" xfId="3241" xr:uid="{00000000-0005-0000-0000-00002D160000}"/>
    <cellStyle name="40% - 강조색1 51 8" xfId="976" xr:uid="{00000000-0005-0000-0000-00002E160000}"/>
    <cellStyle name="40% - 강조색1 51 9" xfId="1458" xr:uid="{00000000-0005-0000-0000-00002F160000}"/>
    <cellStyle name="40% - 강조색1 52" xfId="688" xr:uid="{00000000-0005-0000-0000-000030160000}"/>
    <cellStyle name="40% - 강조색1 52 10" xfId="4094" xr:uid="{00000000-0005-0000-0000-000031160000}"/>
    <cellStyle name="40% - 강조색1 52 11" xfId="3060" xr:uid="{00000000-0005-0000-0000-000032160000}"/>
    <cellStyle name="40% - 강조색1 52 12" xfId="3702" xr:uid="{00000000-0005-0000-0000-000033160000}"/>
    <cellStyle name="40% - 강조색1 52 13" xfId="5728" xr:uid="{00000000-0005-0000-0000-000034160000}"/>
    <cellStyle name="40% - 강조색1 52 14" xfId="5828" xr:uid="{00000000-0005-0000-0000-000035160000}"/>
    <cellStyle name="40% - 강조색1 52 15" xfId="5899" xr:uid="{00000000-0005-0000-0000-000036160000}"/>
    <cellStyle name="40% - 강조색1 52 16" xfId="4072" xr:uid="{00000000-0005-0000-0000-000037160000}"/>
    <cellStyle name="40% - 강조색1 52 17" xfId="4890" xr:uid="{00000000-0005-0000-0000-000038160000}"/>
    <cellStyle name="40% - 강조색1 52 18" xfId="5072" xr:uid="{00000000-0005-0000-0000-000039160000}"/>
    <cellStyle name="40% - 강조색1 52 19" xfId="3011" xr:uid="{00000000-0005-0000-0000-00003A160000}"/>
    <cellStyle name="40% - 강조색1 52 2" xfId="1633" xr:uid="{00000000-0005-0000-0000-00003B160000}"/>
    <cellStyle name="40% - 강조색1 52 20" xfId="2446" xr:uid="{00000000-0005-0000-0000-00003C160000}"/>
    <cellStyle name="40% - 강조색1 52 21" xfId="8510" xr:uid="{00000000-0005-0000-0000-00003D160000}"/>
    <cellStyle name="40% - 강조색1 52 22" xfId="8828" xr:uid="{00000000-0005-0000-0000-00003E160000}"/>
    <cellStyle name="40% - 강조색1 52 23" xfId="9033" xr:uid="{00000000-0005-0000-0000-00003F160000}"/>
    <cellStyle name="40% - 강조색1 52 24" xfId="9540" xr:uid="{00000000-0005-0000-0000-000040160000}"/>
    <cellStyle name="40% - 강조색1 52 25" xfId="9802" xr:uid="{00000000-0005-0000-0000-000041160000}"/>
    <cellStyle name="40% - 강조색1 52 26" xfId="10124" xr:uid="{00000000-0005-0000-0000-000042160000}"/>
    <cellStyle name="40% - 강조색1 52 27" xfId="7393" xr:uid="{00000000-0005-0000-0000-000043160000}"/>
    <cellStyle name="40% - 강조색1 52 28" xfId="10927" xr:uid="{00000000-0005-0000-0000-000044160000}"/>
    <cellStyle name="40% - 강조색1 52 29" xfId="3168" xr:uid="{00000000-0005-0000-0000-000045160000}"/>
    <cellStyle name="40% - 강조색1 52 3" xfId="2004" xr:uid="{00000000-0005-0000-0000-000046160000}"/>
    <cellStyle name="40% - 강조색1 52 4" xfId="2235" xr:uid="{00000000-0005-0000-0000-000047160000}"/>
    <cellStyle name="40% - 강조색1 52 5" xfId="2621" xr:uid="{00000000-0005-0000-0000-000048160000}"/>
    <cellStyle name="40% - 강조색1 52 6" xfId="2934" xr:uid="{00000000-0005-0000-0000-000049160000}"/>
    <cellStyle name="40% - 강조색1 52 7" xfId="3027" xr:uid="{00000000-0005-0000-0000-00004A160000}"/>
    <cellStyle name="40% - 강조색1 52 8" xfId="3528" xr:uid="{00000000-0005-0000-0000-00004B160000}"/>
    <cellStyle name="40% - 강조색1 52 9" xfId="3465" xr:uid="{00000000-0005-0000-0000-00004C160000}"/>
    <cellStyle name="40% - 강조색1 53" xfId="710" xr:uid="{00000000-0005-0000-0000-00004D160000}"/>
    <cellStyle name="40% - 강조색1 53 10" xfId="1390" xr:uid="{00000000-0005-0000-0000-00004E160000}"/>
    <cellStyle name="40% - 강조색1 53 11" xfId="4526" xr:uid="{00000000-0005-0000-0000-00004F160000}"/>
    <cellStyle name="40% - 강조색1 53 12" xfId="5515" xr:uid="{00000000-0005-0000-0000-000050160000}"/>
    <cellStyle name="40% - 강조색1 53 13" xfId="1848" xr:uid="{00000000-0005-0000-0000-000051160000}"/>
    <cellStyle name="40% - 강조색1 53 14" xfId="4951" xr:uid="{00000000-0005-0000-0000-000052160000}"/>
    <cellStyle name="40% - 강조색1 53 15" xfId="5469" xr:uid="{00000000-0005-0000-0000-000053160000}"/>
    <cellStyle name="40% - 강조색1 53 16" xfId="6569" xr:uid="{00000000-0005-0000-0000-000054160000}"/>
    <cellStyle name="40% - 강조색1 53 17" xfId="6353" xr:uid="{00000000-0005-0000-0000-000055160000}"/>
    <cellStyle name="40% - 강조색1 53 18" xfId="3581" xr:uid="{00000000-0005-0000-0000-000056160000}"/>
    <cellStyle name="40% - 강조색1 53 19" xfId="7618" xr:uid="{00000000-0005-0000-0000-000057160000}"/>
    <cellStyle name="40% - 강조색1 53 2" xfId="1702" xr:uid="{00000000-0005-0000-0000-000058160000}"/>
    <cellStyle name="40% - 강조색1 53 20" xfId="8177" xr:uid="{00000000-0005-0000-0000-000059160000}"/>
    <cellStyle name="40% - 강조색1 53 21" xfId="3136" xr:uid="{00000000-0005-0000-0000-00005A160000}"/>
    <cellStyle name="40% - 강조색1 53 22" xfId="8909" xr:uid="{00000000-0005-0000-0000-00005B160000}"/>
    <cellStyle name="40% - 강조색1 53 23" xfId="6878" xr:uid="{00000000-0005-0000-0000-00005C160000}"/>
    <cellStyle name="40% - 강조색1 53 24" xfId="9675" xr:uid="{00000000-0005-0000-0000-00005D160000}"/>
    <cellStyle name="40% - 강조색1 53 25" xfId="3475" xr:uid="{00000000-0005-0000-0000-00005E160000}"/>
    <cellStyle name="40% - 강조색1 53 26" xfId="10121" xr:uid="{00000000-0005-0000-0000-00005F160000}"/>
    <cellStyle name="40% - 강조색1 53 27" xfId="9911" xr:uid="{00000000-0005-0000-0000-000060160000}"/>
    <cellStyle name="40% - 강조색1 53 28" xfId="6812" xr:uid="{00000000-0005-0000-0000-000061160000}"/>
    <cellStyle name="40% - 강조색1 53 29" xfId="8168" xr:uid="{00000000-0005-0000-0000-000062160000}"/>
    <cellStyle name="40% - 강조색1 53 3" xfId="1981" xr:uid="{00000000-0005-0000-0000-000063160000}"/>
    <cellStyle name="40% - 강조색1 53 4" xfId="823" xr:uid="{00000000-0005-0000-0000-000064160000}"/>
    <cellStyle name="40% - 강조색1 53 5" xfId="2549" xr:uid="{00000000-0005-0000-0000-000065160000}"/>
    <cellStyle name="40% - 강조색1 53 6" xfId="2790" xr:uid="{00000000-0005-0000-0000-000066160000}"/>
    <cellStyle name="40% - 강조색1 53 7" xfId="2734" xr:uid="{00000000-0005-0000-0000-000067160000}"/>
    <cellStyle name="40% - 강조색1 53 8" xfId="3588" xr:uid="{00000000-0005-0000-0000-000068160000}"/>
    <cellStyle name="40% - 강조색1 53 9" xfId="1032" xr:uid="{00000000-0005-0000-0000-000069160000}"/>
    <cellStyle name="40% - 강조색1 54" xfId="859" xr:uid="{00000000-0005-0000-0000-00006A160000}"/>
    <cellStyle name="40% - 강조색1 54 10" xfId="2102" xr:uid="{00000000-0005-0000-0000-00006B160000}"/>
    <cellStyle name="40% - 강조색1 54 11" xfId="4895" xr:uid="{00000000-0005-0000-0000-00006C160000}"/>
    <cellStyle name="40% - 강조색1 54 12" xfId="3434" xr:uid="{00000000-0005-0000-0000-00006D160000}"/>
    <cellStyle name="40% - 강조색1 54 13" xfId="5167" xr:uid="{00000000-0005-0000-0000-00006E160000}"/>
    <cellStyle name="40% - 강조색1 54 14" xfId="4116" xr:uid="{00000000-0005-0000-0000-00006F160000}"/>
    <cellStyle name="40% - 강조색1 54 15" xfId="6250" xr:uid="{00000000-0005-0000-0000-000070160000}"/>
    <cellStyle name="40% - 강조색1 54 16" xfId="7057" xr:uid="{00000000-0005-0000-0000-000071160000}"/>
    <cellStyle name="40% - 강조색1 54 17" xfId="5502" xr:uid="{00000000-0005-0000-0000-000072160000}"/>
    <cellStyle name="40% - 강조색1 54 18" xfId="2560" xr:uid="{00000000-0005-0000-0000-000073160000}"/>
    <cellStyle name="40% - 강조색1 54 19" xfId="8207" xr:uid="{00000000-0005-0000-0000-000074160000}"/>
    <cellStyle name="40% - 강조색1 54 2" xfId="1024" xr:uid="{00000000-0005-0000-0000-000075160000}"/>
    <cellStyle name="40% - 강조색1 54 20" xfId="6784" xr:uid="{00000000-0005-0000-0000-000076160000}"/>
    <cellStyle name="40% - 강조색1 54 21" xfId="4104" xr:uid="{00000000-0005-0000-0000-000077160000}"/>
    <cellStyle name="40% - 강조색1 54 22" xfId="7619" xr:uid="{00000000-0005-0000-0000-000078160000}"/>
    <cellStyle name="40% - 강조색1 54 23" xfId="9429" xr:uid="{00000000-0005-0000-0000-000079160000}"/>
    <cellStyle name="40% - 강조색1 54 24" xfId="9048" xr:uid="{00000000-0005-0000-0000-00007A160000}"/>
    <cellStyle name="40% - 강조색1 54 25" xfId="10331" xr:uid="{00000000-0005-0000-0000-00007B160000}"/>
    <cellStyle name="40% - 강조색1 54 26" xfId="4386" xr:uid="{00000000-0005-0000-0000-00007C160000}"/>
    <cellStyle name="40% - 강조색1 54 27" xfId="8844" xr:uid="{00000000-0005-0000-0000-00007D160000}"/>
    <cellStyle name="40% - 강조색1 54 28" xfId="11109" xr:uid="{00000000-0005-0000-0000-00007E160000}"/>
    <cellStyle name="40% - 강조색1 54 3" xfId="2166" xr:uid="{00000000-0005-0000-0000-00007F160000}"/>
    <cellStyle name="40% - 강조색1 54 4" xfId="1519" xr:uid="{00000000-0005-0000-0000-000080160000}"/>
    <cellStyle name="40% - 강조색1 54 5" xfId="2233" xr:uid="{00000000-0005-0000-0000-000081160000}"/>
    <cellStyle name="40% - 강조색1 54 6" xfId="1022" xr:uid="{00000000-0005-0000-0000-000082160000}"/>
    <cellStyle name="40% - 강조색1 54 7" xfId="3498" xr:uid="{00000000-0005-0000-0000-000083160000}"/>
    <cellStyle name="40% - 강조색1 54 8" xfId="3747" xr:uid="{00000000-0005-0000-0000-000084160000}"/>
    <cellStyle name="40% - 강조색1 54 9" xfId="4351" xr:uid="{00000000-0005-0000-0000-000085160000}"/>
    <cellStyle name="40% - 강조색1 55" xfId="1860" xr:uid="{00000000-0005-0000-0000-000086160000}"/>
    <cellStyle name="40% - 강조색1 55 10" xfId="5273" xr:uid="{00000000-0005-0000-0000-000087160000}"/>
    <cellStyle name="40% - 강조색1 55 11" xfId="3982" xr:uid="{00000000-0005-0000-0000-000088160000}"/>
    <cellStyle name="40% - 강조색1 55 12" xfId="5691" xr:uid="{00000000-0005-0000-0000-000089160000}"/>
    <cellStyle name="40% - 강조색1 55 13" xfId="5770" xr:uid="{00000000-0005-0000-0000-00008A160000}"/>
    <cellStyle name="40% - 강조색1 55 14" xfId="6493" xr:uid="{00000000-0005-0000-0000-00008B160000}"/>
    <cellStyle name="40% - 강조색1 55 15" xfId="7233" xr:uid="{00000000-0005-0000-0000-00008C160000}"/>
    <cellStyle name="40% - 강조색1 55 16" xfId="4620" xr:uid="{00000000-0005-0000-0000-00008D160000}"/>
    <cellStyle name="40% - 강조색1 55 17" xfId="769" xr:uid="{00000000-0005-0000-0000-00008E160000}"/>
    <cellStyle name="40% - 강조색1 55 18" xfId="5165" xr:uid="{00000000-0005-0000-0000-00008F160000}"/>
    <cellStyle name="40% - 강조색1 55 19" xfId="7524" xr:uid="{00000000-0005-0000-0000-000090160000}"/>
    <cellStyle name="40% - 강조색1 55 2" xfId="2337" xr:uid="{00000000-0005-0000-0000-000091160000}"/>
    <cellStyle name="40% - 강조색1 55 20" xfId="6249" xr:uid="{00000000-0005-0000-0000-000092160000}"/>
    <cellStyle name="40% - 강조색1 55 21" xfId="2121" xr:uid="{00000000-0005-0000-0000-000093160000}"/>
    <cellStyle name="40% - 강조색1 55 22" xfId="4486" xr:uid="{00000000-0005-0000-0000-000094160000}"/>
    <cellStyle name="40% - 강조색1 55 23" xfId="1801" xr:uid="{00000000-0005-0000-0000-000095160000}"/>
    <cellStyle name="40% - 강조색1 55 24" xfId="10142" xr:uid="{00000000-0005-0000-0000-000096160000}"/>
    <cellStyle name="40% - 강조색1 55 25" xfId="10540" xr:uid="{00000000-0005-0000-0000-000097160000}"/>
    <cellStyle name="40% - 강조색1 55 26" xfId="10882" xr:uid="{00000000-0005-0000-0000-000098160000}"/>
    <cellStyle name="40% - 강조색1 55 27" xfId="11188" xr:uid="{00000000-0005-0000-0000-000099160000}"/>
    <cellStyle name="40% - 강조색1 55 3" xfId="2656" xr:uid="{00000000-0005-0000-0000-00009A160000}"/>
    <cellStyle name="40% - 강조색1 55 4" xfId="2970" xr:uid="{00000000-0005-0000-0000-00009B160000}"/>
    <cellStyle name="40% - 강조색1 55 5" xfId="3078" xr:uid="{00000000-0005-0000-0000-00009C160000}"/>
    <cellStyle name="40% - 강조색1 55 6" xfId="3595" xr:uid="{00000000-0005-0000-0000-00009D160000}"/>
    <cellStyle name="40% - 강조색1 55 7" xfId="2411" xr:uid="{00000000-0005-0000-0000-00009E160000}"/>
    <cellStyle name="40% - 강조색1 55 8" xfId="4187" xr:uid="{00000000-0005-0000-0000-00009F160000}"/>
    <cellStyle name="40% - 강조색1 55 9" xfId="3021" xr:uid="{00000000-0005-0000-0000-0000A0160000}"/>
    <cellStyle name="40% - 강조색1 56" xfId="879" xr:uid="{00000000-0005-0000-0000-0000A1160000}"/>
    <cellStyle name="40% - 강조색1 56 10" xfId="2697" xr:uid="{00000000-0005-0000-0000-0000A2160000}"/>
    <cellStyle name="40% - 강조색1 56 11" xfId="5722" xr:uid="{00000000-0005-0000-0000-0000A3160000}"/>
    <cellStyle name="40% - 강조색1 56 12" xfId="5822" xr:uid="{00000000-0005-0000-0000-0000A4160000}"/>
    <cellStyle name="40% - 강조색1 56 13" xfId="6470" xr:uid="{00000000-0005-0000-0000-0000A5160000}"/>
    <cellStyle name="40% - 강조색1 56 14" xfId="7085" xr:uid="{00000000-0005-0000-0000-0000A6160000}"/>
    <cellStyle name="40% - 강조색1 56 15" xfId="7146" xr:uid="{00000000-0005-0000-0000-0000A7160000}"/>
    <cellStyle name="40% - 강조색1 56 16" xfId="3223" xr:uid="{00000000-0005-0000-0000-0000A8160000}"/>
    <cellStyle name="40% - 강조색1 56 17" xfId="8170" xr:uid="{00000000-0005-0000-0000-0000A9160000}"/>
    <cellStyle name="40% - 강조색1 56 18" xfId="8301" xr:uid="{00000000-0005-0000-0000-0000AA160000}"/>
    <cellStyle name="40% - 강조색1 56 19" xfId="4858" xr:uid="{00000000-0005-0000-0000-0000AB160000}"/>
    <cellStyle name="40% - 강조색1 56 2" xfId="2539" xr:uid="{00000000-0005-0000-0000-0000AC160000}"/>
    <cellStyle name="40% - 강조색1 56 20" xfId="9253" xr:uid="{00000000-0005-0000-0000-0000AD160000}"/>
    <cellStyle name="40% - 강조색1 56 21" xfId="6009" xr:uid="{00000000-0005-0000-0000-0000AE160000}"/>
    <cellStyle name="40% - 강조색1 56 22" xfId="3312" xr:uid="{00000000-0005-0000-0000-0000AF160000}"/>
    <cellStyle name="40% - 강조색1 56 23" xfId="4514" xr:uid="{00000000-0005-0000-0000-0000B0160000}"/>
    <cellStyle name="40% - 강조색1 56 24" xfId="10606" xr:uid="{00000000-0005-0000-0000-0000B1160000}"/>
    <cellStyle name="40% - 강조색1 56 25" xfId="10778" xr:uid="{00000000-0005-0000-0000-0000B2160000}"/>
    <cellStyle name="40% - 강조색1 56 26" xfId="5356" xr:uid="{00000000-0005-0000-0000-0000B3160000}"/>
    <cellStyle name="40% - 강조색1 56 3" xfId="2915" xr:uid="{00000000-0005-0000-0000-0000B4160000}"/>
    <cellStyle name="40% - 강조색1 56 4" xfId="3218" xr:uid="{00000000-0005-0000-0000-0000B5160000}"/>
    <cellStyle name="40% - 강조색1 56 5" xfId="3626" xr:uid="{00000000-0005-0000-0000-0000B6160000}"/>
    <cellStyle name="40% - 강조색1 56 6" xfId="1467" xr:uid="{00000000-0005-0000-0000-0000B7160000}"/>
    <cellStyle name="40% - 강조색1 56 7" xfId="1839" xr:uid="{00000000-0005-0000-0000-0000B8160000}"/>
    <cellStyle name="40% - 강조색1 56 8" xfId="3803" xr:uid="{00000000-0005-0000-0000-0000B9160000}"/>
    <cellStyle name="40% - 강조색1 56 9" xfId="5095" xr:uid="{00000000-0005-0000-0000-0000BA160000}"/>
    <cellStyle name="40% - 강조색1 57" xfId="2417" xr:uid="{00000000-0005-0000-0000-0000BB160000}"/>
    <cellStyle name="40% - 강조색1 57 10" xfId="5875" xr:uid="{00000000-0005-0000-0000-0000BC160000}"/>
    <cellStyle name="40% - 강조색1 57 11" xfId="5932" xr:uid="{00000000-0005-0000-0000-0000BD160000}"/>
    <cellStyle name="40% - 강조색1 57 12" xfId="6445" xr:uid="{00000000-0005-0000-0000-0000BE160000}"/>
    <cellStyle name="40% - 강조색1 57 13" xfId="5037" xr:uid="{00000000-0005-0000-0000-0000BF160000}"/>
    <cellStyle name="40% - 강조색1 57 14" xfId="6698" xr:uid="{00000000-0005-0000-0000-0000C0160000}"/>
    <cellStyle name="40% - 강조색1 57 15" xfId="7804" xr:uid="{00000000-0005-0000-0000-0000C1160000}"/>
    <cellStyle name="40% - 강조색1 57 16" xfId="8053" xr:uid="{00000000-0005-0000-0000-0000C2160000}"/>
    <cellStyle name="40% - 강조색1 57 17" xfId="8335" xr:uid="{00000000-0005-0000-0000-0000C3160000}"/>
    <cellStyle name="40% - 강조색1 57 18" xfId="6884" xr:uid="{00000000-0005-0000-0000-0000C4160000}"/>
    <cellStyle name="40% - 강조색1 57 19" xfId="7735" xr:uid="{00000000-0005-0000-0000-0000C5160000}"/>
    <cellStyle name="40% - 강조색1 57 2" xfId="2995" xr:uid="{00000000-0005-0000-0000-0000C6160000}"/>
    <cellStyle name="40% - 강조색1 57 20" xfId="9612" xr:uid="{00000000-0005-0000-0000-0000C7160000}"/>
    <cellStyle name="40% - 강조색1 57 21" xfId="6434" xr:uid="{00000000-0005-0000-0000-0000C8160000}"/>
    <cellStyle name="40% - 강조색1 57 22" xfId="6944" xr:uid="{00000000-0005-0000-0000-0000C9160000}"/>
    <cellStyle name="40% - 강조색1 57 23" xfId="2528" xr:uid="{00000000-0005-0000-0000-0000CA160000}"/>
    <cellStyle name="40% - 강조색1 57 24" xfId="10873" xr:uid="{00000000-0005-0000-0000-0000CB160000}"/>
    <cellStyle name="40% - 강조색1 57 25" xfId="11064" xr:uid="{00000000-0005-0000-0000-0000CC160000}"/>
    <cellStyle name="40% - 강조색1 57 3" xfId="3328" xr:uid="{00000000-0005-0000-0000-0000CD160000}"/>
    <cellStyle name="40% - 강조색1 57 4" xfId="3513" xr:uid="{00000000-0005-0000-0000-0000CE160000}"/>
    <cellStyle name="40% - 강조색1 57 5" xfId="3981" xr:uid="{00000000-0005-0000-0000-0000CF160000}"/>
    <cellStyle name="40% - 강조색1 57 6" xfId="4192" xr:uid="{00000000-0005-0000-0000-0000D0160000}"/>
    <cellStyle name="40% - 강조색1 57 7" xfId="4495" xr:uid="{00000000-0005-0000-0000-0000D1160000}"/>
    <cellStyle name="40% - 강조색1 57 8" xfId="3460" xr:uid="{00000000-0005-0000-0000-0000D2160000}"/>
    <cellStyle name="40% - 강조색1 57 9" xfId="5797" xr:uid="{00000000-0005-0000-0000-0000D3160000}"/>
    <cellStyle name="40% - 강조색1 58" xfId="1035" xr:uid="{00000000-0005-0000-0000-0000D4160000}"/>
    <cellStyle name="40% - 강조색1 58 10" xfId="5238" xr:uid="{00000000-0005-0000-0000-0000D5160000}"/>
    <cellStyle name="40% - 강조색1 58 11" xfId="6580" xr:uid="{00000000-0005-0000-0000-0000D6160000}"/>
    <cellStyle name="40% - 강조색1 58 12" xfId="3064" xr:uid="{00000000-0005-0000-0000-0000D7160000}"/>
    <cellStyle name="40% - 강조색1 58 13" xfId="7338" xr:uid="{00000000-0005-0000-0000-0000D8160000}"/>
    <cellStyle name="40% - 강조색1 58 14" xfId="7438" xr:uid="{00000000-0005-0000-0000-0000D9160000}"/>
    <cellStyle name="40% - 강조색1 58 15" xfId="6913" xr:uid="{00000000-0005-0000-0000-0000DA160000}"/>
    <cellStyle name="40% - 강조색1 58 16" xfId="8483" xr:uid="{00000000-0005-0000-0000-0000DB160000}"/>
    <cellStyle name="40% - 강조색1 58 17" xfId="6692" xr:uid="{00000000-0005-0000-0000-0000DC160000}"/>
    <cellStyle name="40% - 강조색1 58 18" xfId="5155" xr:uid="{00000000-0005-0000-0000-0000DD160000}"/>
    <cellStyle name="40% - 강조색1 58 19" xfId="9625" xr:uid="{00000000-0005-0000-0000-0000DE160000}"/>
    <cellStyle name="40% - 강조색1 58 2" xfId="3139" xr:uid="{00000000-0005-0000-0000-0000DF160000}"/>
    <cellStyle name="40% - 강조색1 58 20" xfId="3511" xr:uid="{00000000-0005-0000-0000-0000E0160000}"/>
    <cellStyle name="40% - 강조색1 58 21" xfId="10341" xr:uid="{00000000-0005-0000-0000-0000E1160000}"/>
    <cellStyle name="40% - 강조색1 58 22" xfId="10645" xr:uid="{00000000-0005-0000-0000-0000E2160000}"/>
    <cellStyle name="40% - 강조색1 58 23" xfId="10776" xr:uid="{00000000-0005-0000-0000-0000E3160000}"/>
    <cellStyle name="40% - 강조색1 58 24" xfId="7453" xr:uid="{00000000-0005-0000-0000-0000E4160000}"/>
    <cellStyle name="40% - 강조색1 58 3" xfId="3508" xr:uid="{00000000-0005-0000-0000-0000E5160000}"/>
    <cellStyle name="40% - 강조색1 58 4" xfId="3792" xr:uid="{00000000-0005-0000-0000-0000E6160000}"/>
    <cellStyle name="40% - 강조색1 58 5" xfId="805" xr:uid="{00000000-0005-0000-0000-0000E7160000}"/>
    <cellStyle name="40% - 강조색1 58 6" xfId="4551" xr:uid="{00000000-0005-0000-0000-0000E8160000}"/>
    <cellStyle name="40% - 강조색1 58 7" xfId="4226" xr:uid="{00000000-0005-0000-0000-0000E9160000}"/>
    <cellStyle name="40% - 강조색1 58 8" xfId="5390" xr:uid="{00000000-0005-0000-0000-0000EA160000}"/>
    <cellStyle name="40% - 강조색1 58 9" xfId="5101" xr:uid="{00000000-0005-0000-0000-0000EB160000}"/>
    <cellStyle name="40% - 강조색1 59" xfId="969" xr:uid="{00000000-0005-0000-0000-0000EC160000}"/>
    <cellStyle name="40% - 강조색1 59 10" xfId="6022" xr:uid="{00000000-0005-0000-0000-0000ED160000}"/>
    <cellStyle name="40% - 강조색1 59 11" xfId="7130" xr:uid="{00000000-0005-0000-0000-0000EE160000}"/>
    <cellStyle name="40% - 강조색1 59 12" xfId="7319" xr:uid="{00000000-0005-0000-0000-0000EF160000}"/>
    <cellStyle name="40% - 강조색1 59 13" xfId="7651" xr:uid="{00000000-0005-0000-0000-0000F0160000}"/>
    <cellStyle name="40% - 강조색1 59 14" xfId="8107" xr:uid="{00000000-0005-0000-0000-0000F1160000}"/>
    <cellStyle name="40% - 강조색1 59 15" xfId="6417" xr:uid="{00000000-0005-0000-0000-0000F2160000}"/>
    <cellStyle name="40% - 강조색1 59 16" xfId="5040" xr:uid="{00000000-0005-0000-0000-0000F3160000}"/>
    <cellStyle name="40% - 강조색1 59 17" xfId="6911" xr:uid="{00000000-0005-0000-0000-0000F4160000}"/>
    <cellStyle name="40% - 강조색1 59 18" xfId="2465" xr:uid="{00000000-0005-0000-0000-0000F5160000}"/>
    <cellStyle name="40% - 강조색1 59 19" xfId="9890" xr:uid="{00000000-0005-0000-0000-0000F6160000}"/>
    <cellStyle name="40% - 강조색1 59 2" xfId="2767" xr:uid="{00000000-0005-0000-0000-0000F7160000}"/>
    <cellStyle name="40% - 강조색1 59 20" xfId="9477" xr:uid="{00000000-0005-0000-0000-0000F8160000}"/>
    <cellStyle name="40% - 강조색1 59 21" xfId="10642" xr:uid="{00000000-0005-0000-0000-0000F9160000}"/>
    <cellStyle name="40% - 강조색1 59 22" xfId="10744" xr:uid="{00000000-0005-0000-0000-0000FA160000}"/>
    <cellStyle name="40% - 강조색1 59 23" xfId="11209" xr:uid="{00000000-0005-0000-0000-0000FB160000}"/>
    <cellStyle name="40% - 강조색1 59 3" xfId="3770" xr:uid="{00000000-0005-0000-0000-0000FC160000}"/>
    <cellStyle name="40% - 강조색1 59 4" xfId="1568" xr:uid="{00000000-0005-0000-0000-0000FD160000}"/>
    <cellStyle name="40% - 강조색1 59 5" xfId="852" xr:uid="{00000000-0005-0000-0000-0000FE160000}"/>
    <cellStyle name="40% - 강조색1 59 6" xfId="1342" xr:uid="{00000000-0005-0000-0000-0000FF160000}"/>
    <cellStyle name="40% - 강조색1 59 7" xfId="5465" xr:uid="{00000000-0005-0000-0000-000000170000}"/>
    <cellStyle name="40% - 강조색1 59 8" xfId="4866" xr:uid="{00000000-0005-0000-0000-000001170000}"/>
    <cellStyle name="40% - 강조색1 59 9" xfId="5435" xr:uid="{00000000-0005-0000-0000-000002170000}"/>
    <cellStyle name="40% - 강조색1 6" xfId="115" xr:uid="{00000000-0005-0000-0000-000003170000}"/>
    <cellStyle name="40% - 강조색1 60" xfId="3023" xr:uid="{00000000-0005-0000-0000-000004170000}"/>
    <cellStyle name="40% - 강조색1 60 10" xfId="7121" xr:uid="{00000000-0005-0000-0000-000005170000}"/>
    <cellStyle name="40% - 강조색1 60 11" xfId="4463" xr:uid="{00000000-0005-0000-0000-000006170000}"/>
    <cellStyle name="40% - 강조색1 60 12" xfId="3893" xr:uid="{00000000-0005-0000-0000-000007170000}"/>
    <cellStyle name="40% - 강조색1 60 13" xfId="7956" xr:uid="{00000000-0005-0000-0000-000008170000}"/>
    <cellStyle name="40% - 강조색1 60 14" xfId="8000" xr:uid="{00000000-0005-0000-0000-000009170000}"/>
    <cellStyle name="40% - 강조색1 60 15" xfId="2523" xr:uid="{00000000-0005-0000-0000-00000A170000}"/>
    <cellStyle name="40% - 강조색1 60 16" xfId="7459" xr:uid="{00000000-0005-0000-0000-00000B170000}"/>
    <cellStyle name="40% - 강조색1 60 17" xfId="9459" xr:uid="{00000000-0005-0000-0000-00000C170000}"/>
    <cellStyle name="40% - 강조색1 60 18" xfId="2436" xr:uid="{00000000-0005-0000-0000-00000D170000}"/>
    <cellStyle name="40% - 강조색1 60 19" xfId="10265" xr:uid="{00000000-0005-0000-0000-00000E170000}"/>
    <cellStyle name="40% - 강조색1 60 2" xfId="4018" xr:uid="{00000000-0005-0000-0000-00000F170000}"/>
    <cellStyle name="40% - 강조색1 60 20" xfId="6425" xr:uid="{00000000-0005-0000-0000-000010170000}"/>
    <cellStyle name="40% - 강조색1 60 21" xfId="10861" xr:uid="{00000000-0005-0000-0000-000011170000}"/>
    <cellStyle name="40% - 강조색1 60 22" xfId="11245" xr:uid="{00000000-0005-0000-0000-000012170000}"/>
    <cellStyle name="40% - 강조색1 60 3" xfId="917" xr:uid="{00000000-0005-0000-0000-000013170000}"/>
    <cellStyle name="40% - 강조색1 60 4" xfId="4589" xr:uid="{00000000-0005-0000-0000-000014170000}"/>
    <cellStyle name="40% - 강조색1 60 5" xfId="5279" xr:uid="{00000000-0005-0000-0000-000015170000}"/>
    <cellStyle name="40% - 강조색1 60 6" xfId="5663" xr:uid="{00000000-0005-0000-0000-000016170000}"/>
    <cellStyle name="40% - 강조색1 60 7" xfId="4974" xr:uid="{00000000-0005-0000-0000-000017170000}"/>
    <cellStyle name="40% - 강조색1 60 8" xfId="2911" xr:uid="{00000000-0005-0000-0000-000018170000}"/>
    <cellStyle name="40% - 강조색1 60 9" xfId="3086" xr:uid="{00000000-0005-0000-0000-000019170000}"/>
    <cellStyle name="40% - 강조색1 61" xfId="2236" xr:uid="{00000000-0005-0000-0000-00001A170000}"/>
    <cellStyle name="40% - 강조색1 61 10" xfId="4212" xr:uid="{00000000-0005-0000-0000-00001B170000}"/>
    <cellStyle name="40% - 강조색1 61 11" xfId="7771" xr:uid="{00000000-0005-0000-0000-00001C170000}"/>
    <cellStyle name="40% - 강조색1 61 12" xfId="8165" xr:uid="{00000000-0005-0000-0000-00001D170000}"/>
    <cellStyle name="40% - 강조색1 61 13" xfId="8405" xr:uid="{00000000-0005-0000-0000-00001E170000}"/>
    <cellStyle name="40% - 강조색1 61 14" xfId="6999" xr:uid="{00000000-0005-0000-0000-00001F170000}"/>
    <cellStyle name="40% - 강조색1 61 15" xfId="8007" xr:uid="{00000000-0005-0000-0000-000020170000}"/>
    <cellStyle name="40% - 강조색1 61 16" xfId="9595" xr:uid="{00000000-0005-0000-0000-000021170000}"/>
    <cellStyle name="40% - 강조색1 61 17" xfId="9813" xr:uid="{00000000-0005-0000-0000-000022170000}"/>
    <cellStyle name="40% - 강조색1 61 18" xfId="9136" xr:uid="{00000000-0005-0000-0000-000023170000}"/>
    <cellStyle name="40% - 강조색1 61 19" xfId="10660" xr:uid="{00000000-0005-0000-0000-000024170000}"/>
    <cellStyle name="40% - 강조색1 61 2" xfId="3566" xr:uid="{00000000-0005-0000-0000-000025170000}"/>
    <cellStyle name="40% - 강조색1 61 20" xfId="10828" xr:uid="{00000000-0005-0000-0000-000026170000}"/>
    <cellStyle name="40% - 강조색1 61 21" xfId="11055" xr:uid="{00000000-0005-0000-0000-000027170000}"/>
    <cellStyle name="40% - 강조색1 61 3" xfId="4073" xr:uid="{00000000-0005-0000-0000-000028170000}"/>
    <cellStyle name="40% - 강조색1 61 4" xfId="5141" xr:uid="{00000000-0005-0000-0000-000029170000}"/>
    <cellStyle name="40% - 강조색1 61 5" xfId="5664" xr:uid="{00000000-0005-0000-0000-00002A170000}"/>
    <cellStyle name="40% - 강조색1 61 6" xfId="1503" xr:uid="{00000000-0005-0000-0000-00002B170000}"/>
    <cellStyle name="40% - 강조색1 61 7" xfId="5397" xr:uid="{00000000-0005-0000-0000-00002C170000}"/>
    <cellStyle name="40% - 강조색1 61 8" xfId="1604" xr:uid="{00000000-0005-0000-0000-00002D170000}"/>
    <cellStyle name="40% - 강조색1 61 9" xfId="7086" xr:uid="{00000000-0005-0000-0000-00002E170000}"/>
    <cellStyle name="40% - 강조색1 62" xfId="4158" xr:uid="{00000000-0005-0000-0000-00002F170000}"/>
    <cellStyle name="40% - 강조색1 62 10" xfId="7688" xr:uid="{00000000-0005-0000-0000-000030170000}"/>
    <cellStyle name="40% - 강조색1 62 11" xfId="7933" xr:uid="{00000000-0005-0000-0000-000031170000}"/>
    <cellStyle name="40% - 강조색1 62 12" xfId="8605" xr:uid="{00000000-0005-0000-0000-000032170000}"/>
    <cellStyle name="40% - 강조색1 62 13" xfId="8825" xr:uid="{00000000-0005-0000-0000-000033170000}"/>
    <cellStyle name="40% - 강조색1 62 14" xfId="9285" xr:uid="{00000000-0005-0000-0000-000034170000}"/>
    <cellStyle name="40% - 강조색1 62 15" xfId="9678" xr:uid="{00000000-0005-0000-0000-000035170000}"/>
    <cellStyle name="40% - 강조색1 62 16" xfId="7967" xr:uid="{00000000-0005-0000-0000-000036170000}"/>
    <cellStyle name="40% - 강조색1 62 17" xfId="2214" xr:uid="{00000000-0005-0000-0000-000037170000}"/>
    <cellStyle name="40% - 강조색1 62 18" xfId="10643" xr:uid="{00000000-0005-0000-0000-000038170000}"/>
    <cellStyle name="40% - 강조색1 62 19" xfId="6798" xr:uid="{00000000-0005-0000-0000-000039170000}"/>
    <cellStyle name="40% - 강조색1 62 2" xfId="4738" xr:uid="{00000000-0005-0000-0000-00003A170000}"/>
    <cellStyle name="40% - 강조색1 62 20" xfId="11023" xr:uid="{00000000-0005-0000-0000-00003B170000}"/>
    <cellStyle name="40% - 강조색1 62 3" xfId="5689" xr:uid="{00000000-0005-0000-0000-00003C170000}"/>
    <cellStyle name="40% - 강조색1 62 4" xfId="5561" xr:uid="{00000000-0005-0000-0000-00003D170000}"/>
    <cellStyle name="40% - 강조색1 62 5" xfId="4757" xr:uid="{00000000-0005-0000-0000-00003E170000}"/>
    <cellStyle name="40% - 강조색1 62 6" xfId="5398" xr:uid="{00000000-0005-0000-0000-00003F170000}"/>
    <cellStyle name="40% - 강조색1 62 7" xfId="6596" xr:uid="{00000000-0005-0000-0000-000040170000}"/>
    <cellStyle name="40% - 강조색1 62 8" xfId="6906" xr:uid="{00000000-0005-0000-0000-000041170000}"/>
    <cellStyle name="40% - 강조색1 62 9" xfId="7162" xr:uid="{00000000-0005-0000-0000-000042170000}"/>
    <cellStyle name="40% - 강조색1 63" xfId="3368" xr:uid="{00000000-0005-0000-0000-000043170000}"/>
    <cellStyle name="40% - 강조색1 63 10" xfId="4286" xr:uid="{00000000-0005-0000-0000-000044170000}"/>
    <cellStyle name="40% - 강조색1 63 11" xfId="8421" xr:uid="{00000000-0005-0000-0000-000045170000}"/>
    <cellStyle name="40% - 강조색1 63 12" xfId="8978" xr:uid="{00000000-0005-0000-0000-000046170000}"/>
    <cellStyle name="40% - 강조색1 63 13" xfId="9073" xr:uid="{00000000-0005-0000-0000-000047170000}"/>
    <cellStyle name="40% - 강조색1 63 14" xfId="9686" xr:uid="{00000000-0005-0000-0000-000048170000}"/>
    <cellStyle name="40% - 강조색1 63 15" xfId="9776" xr:uid="{00000000-0005-0000-0000-000049170000}"/>
    <cellStyle name="40% - 강조색1 63 16" xfId="7931" xr:uid="{00000000-0005-0000-0000-00004A170000}"/>
    <cellStyle name="40% - 강조색1 63 17" xfId="10061" xr:uid="{00000000-0005-0000-0000-00004B170000}"/>
    <cellStyle name="40% - 강조색1 63 18" xfId="10893" xr:uid="{00000000-0005-0000-0000-00004C170000}"/>
    <cellStyle name="40% - 강조색1 63 19" xfId="11068" xr:uid="{00000000-0005-0000-0000-00004D170000}"/>
    <cellStyle name="40% - 강조색1 63 2" xfId="5235" xr:uid="{00000000-0005-0000-0000-00004E170000}"/>
    <cellStyle name="40% - 강조색1 63 3" xfId="5487" xr:uid="{00000000-0005-0000-0000-00004F170000}"/>
    <cellStyle name="40% - 강조색1 63 4" xfId="2546" xr:uid="{00000000-0005-0000-0000-000050170000}"/>
    <cellStyle name="40% - 강조색1 63 5" xfId="3519" xr:uid="{00000000-0005-0000-0000-000051170000}"/>
    <cellStyle name="40% - 강조색1 63 6" xfId="6052" xr:uid="{00000000-0005-0000-0000-000052170000}"/>
    <cellStyle name="40% - 강조색1 63 7" xfId="6898" xr:uid="{00000000-0005-0000-0000-000053170000}"/>
    <cellStyle name="40% - 강조색1 63 8" xfId="2723" xr:uid="{00000000-0005-0000-0000-000054170000}"/>
    <cellStyle name="40% - 강조색1 63 9" xfId="7432" xr:uid="{00000000-0005-0000-0000-000055170000}"/>
    <cellStyle name="40% - 강조색1 64" xfId="5030" xr:uid="{00000000-0005-0000-0000-000056170000}"/>
    <cellStyle name="40% - 강조색1 64 10" xfId="9434" xr:uid="{00000000-0005-0000-0000-000057170000}"/>
    <cellStyle name="40% - 강조색1 64 11" xfId="4932" xr:uid="{00000000-0005-0000-0000-000058170000}"/>
    <cellStyle name="40% - 강조색1 64 12" xfId="8515" xr:uid="{00000000-0005-0000-0000-000059170000}"/>
    <cellStyle name="40% - 강조색1 64 13" xfId="9787" xr:uid="{00000000-0005-0000-0000-00005A170000}"/>
    <cellStyle name="40% - 강조색1 64 14" xfId="8324" xr:uid="{00000000-0005-0000-0000-00005B170000}"/>
    <cellStyle name="40% - 강조색1 64 15" xfId="2776" xr:uid="{00000000-0005-0000-0000-00005C170000}"/>
    <cellStyle name="40% - 강조색1 64 2" xfId="6623" xr:uid="{00000000-0005-0000-0000-00005D170000}"/>
    <cellStyle name="40% - 강조색1 64 3" xfId="2403" xr:uid="{00000000-0005-0000-0000-00005E170000}"/>
    <cellStyle name="40% - 강조색1 64 4" xfId="4467" xr:uid="{00000000-0005-0000-0000-00005F170000}"/>
    <cellStyle name="40% - 강조색1 64 5" xfId="4876" xr:uid="{00000000-0005-0000-0000-000060170000}"/>
    <cellStyle name="40% - 강조색1 64 6" xfId="8152" xr:uid="{00000000-0005-0000-0000-000061170000}"/>
    <cellStyle name="40% - 강조색1 64 7" xfId="3410" xr:uid="{00000000-0005-0000-0000-000062170000}"/>
    <cellStyle name="40% - 강조색1 64 8" xfId="8873" xr:uid="{00000000-0005-0000-0000-000063170000}"/>
    <cellStyle name="40% - 강조색1 64 9" xfId="9288" xr:uid="{00000000-0005-0000-0000-000064170000}"/>
    <cellStyle name="40% - 강조색1 65" xfId="5379" xr:uid="{00000000-0005-0000-0000-000065170000}"/>
    <cellStyle name="40% - 강조색1 65 10" xfId="9568" xr:uid="{00000000-0005-0000-0000-000066170000}"/>
    <cellStyle name="40% - 강조색1 65 11" xfId="1445" xr:uid="{00000000-0005-0000-0000-000067170000}"/>
    <cellStyle name="40% - 강조색1 65 12" xfId="8333" xr:uid="{00000000-0005-0000-0000-000068170000}"/>
    <cellStyle name="40% - 강조색1 65 13" xfId="10559" xr:uid="{00000000-0005-0000-0000-000069170000}"/>
    <cellStyle name="40% - 강조색1 65 14" xfId="10875" xr:uid="{00000000-0005-0000-0000-00006A170000}"/>
    <cellStyle name="40% - 강조색1 65 15" xfId="11214" xr:uid="{00000000-0005-0000-0000-00006B170000}"/>
    <cellStyle name="40% - 강조색1 65 2" xfId="6636" xr:uid="{00000000-0005-0000-0000-00006C170000}"/>
    <cellStyle name="40% - 강조색1 65 3" xfId="6908" xr:uid="{00000000-0005-0000-0000-00006D170000}"/>
    <cellStyle name="40% - 강조색1 65 4" xfId="3704" xr:uid="{00000000-0005-0000-0000-00006E170000}"/>
    <cellStyle name="40% - 강조색1 65 5" xfId="7384" xr:uid="{00000000-0005-0000-0000-00006F170000}"/>
    <cellStyle name="40% - 강조색1 65 6" xfId="7994" xr:uid="{00000000-0005-0000-0000-000070170000}"/>
    <cellStyle name="40% - 강조색1 65 7" xfId="4040" xr:uid="{00000000-0005-0000-0000-000071170000}"/>
    <cellStyle name="40% - 강조색1 65 8" xfId="8309" xr:uid="{00000000-0005-0000-0000-000072170000}"/>
    <cellStyle name="40% - 강조색1 65 9" xfId="7623" xr:uid="{00000000-0005-0000-0000-000073170000}"/>
    <cellStyle name="40% - 강조색1 66" xfId="4897" xr:uid="{00000000-0005-0000-0000-000074170000}"/>
    <cellStyle name="40% - 강조색1 66 10" xfId="7660" xr:uid="{00000000-0005-0000-0000-000075170000}"/>
    <cellStyle name="40% - 강조색1 66 11" xfId="8123" xr:uid="{00000000-0005-0000-0000-000076170000}"/>
    <cellStyle name="40% - 강조색1 66 12" xfId="9904" xr:uid="{00000000-0005-0000-0000-000077170000}"/>
    <cellStyle name="40% - 강조색1 66 13" xfId="4485" xr:uid="{00000000-0005-0000-0000-000078170000}"/>
    <cellStyle name="40% - 강조색1 66 14" xfId="1838" xr:uid="{00000000-0005-0000-0000-000079170000}"/>
    <cellStyle name="40% - 강조색1 66 15" xfId="7362" xr:uid="{00000000-0005-0000-0000-00007A170000}"/>
    <cellStyle name="40% - 강조색1 66 2" xfId="6618" xr:uid="{00000000-0005-0000-0000-00007B170000}"/>
    <cellStyle name="40% - 강조색1 66 3" xfId="7070" xr:uid="{00000000-0005-0000-0000-00007C170000}"/>
    <cellStyle name="40% - 강조색1 66 4" xfId="2213" xr:uid="{00000000-0005-0000-0000-00007D170000}"/>
    <cellStyle name="40% - 강조색1 66 5" xfId="2109" xr:uid="{00000000-0005-0000-0000-00007E170000}"/>
    <cellStyle name="40% - 강조색1 66 6" xfId="6804" xr:uid="{00000000-0005-0000-0000-00007F170000}"/>
    <cellStyle name="40% - 강조색1 66 7" xfId="1369" xr:uid="{00000000-0005-0000-0000-000080170000}"/>
    <cellStyle name="40% - 강조색1 66 8" xfId="8738" xr:uid="{00000000-0005-0000-0000-000081170000}"/>
    <cellStyle name="40% - 강조색1 66 9" xfId="2119" xr:uid="{00000000-0005-0000-0000-000082170000}"/>
    <cellStyle name="40% - 강조색1 67" xfId="4933" xr:uid="{00000000-0005-0000-0000-000083170000}"/>
    <cellStyle name="40% - 강조색1 67 10" xfId="9415" xr:uid="{00000000-0005-0000-0000-000084170000}"/>
    <cellStyle name="40% - 강조색1 67 11" xfId="2736" xr:uid="{00000000-0005-0000-0000-000085170000}"/>
    <cellStyle name="40% - 강조색1 67 12" xfId="10296" xr:uid="{00000000-0005-0000-0000-000086170000}"/>
    <cellStyle name="40% - 강조색1 67 13" xfId="8812" xr:uid="{00000000-0005-0000-0000-000087170000}"/>
    <cellStyle name="40% - 강조색1 67 14" xfId="6048" xr:uid="{00000000-0005-0000-0000-000088170000}"/>
    <cellStyle name="40% - 강조색1 67 15" xfId="2587" xr:uid="{00000000-0005-0000-0000-000089170000}"/>
    <cellStyle name="40% - 강조색1 67 2" xfId="6620" xr:uid="{00000000-0005-0000-0000-00008A170000}"/>
    <cellStyle name="40% - 강조색1 67 3" xfId="6665" xr:uid="{00000000-0005-0000-0000-00008B170000}"/>
    <cellStyle name="40% - 강조색1 67 4" xfId="7097" xr:uid="{00000000-0005-0000-0000-00008C170000}"/>
    <cellStyle name="40% - 강조색1 67 5" xfId="7450" xr:uid="{00000000-0005-0000-0000-00008D170000}"/>
    <cellStyle name="40% - 강조색1 67 6" xfId="8191" xr:uid="{00000000-0005-0000-0000-00008E170000}"/>
    <cellStyle name="40% - 강조색1 67 7" xfId="8085" xr:uid="{00000000-0005-0000-0000-00008F170000}"/>
    <cellStyle name="40% - 강조색1 67 8" xfId="8836" xr:uid="{00000000-0005-0000-0000-000090170000}"/>
    <cellStyle name="40% - 강조색1 67 9" xfId="7948" xr:uid="{00000000-0005-0000-0000-000091170000}"/>
    <cellStyle name="40% - 강조색1 68" xfId="6057" xr:uid="{00000000-0005-0000-0000-000092170000}"/>
    <cellStyle name="40% - 강조색1 68 10" xfId="8725" xr:uid="{00000000-0005-0000-0000-000093170000}"/>
    <cellStyle name="40% - 강조색1 68 11" xfId="10113" xr:uid="{00000000-0005-0000-0000-000094170000}"/>
    <cellStyle name="40% - 강조색1 68 12" xfId="9772" xr:uid="{00000000-0005-0000-0000-000095170000}"/>
    <cellStyle name="40% - 강조색1 68 13" xfId="7909" xr:uid="{00000000-0005-0000-0000-000096170000}"/>
    <cellStyle name="40% - 강조색1 68 14" xfId="11193" xr:uid="{00000000-0005-0000-0000-000097170000}"/>
    <cellStyle name="40% - 강조색1 68 2" xfId="7305" xr:uid="{00000000-0005-0000-0000-000098170000}"/>
    <cellStyle name="40% - 강조색1 68 3" xfId="7345" xr:uid="{00000000-0005-0000-0000-000099170000}"/>
    <cellStyle name="40% - 강조색1 68 4" xfId="7833" xr:uid="{00000000-0005-0000-0000-00009A170000}"/>
    <cellStyle name="40% - 강조색1 68 5" xfId="8089" xr:uid="{00000000-0005-0000-0000-00009B170000}"/>
    <cellStyle name="40% - 강조색1 68 6" xfId="8443" xr:uid="{00000000-0005-0000-0000-00009C170000}"/>
    <cellStyle name="40% - 강조색1 68 7" xfId="2404" xr:uid="{00000000-0005-0000-0000-00009D170000}"/>
    <cellStyle name="40% - 강조색1 68 8" xfId="4064" xr:uid="{00000000-0005-0000-0000-00009E170000}"/>
    <cellStyle name="40% - 강조색1 68 9" xfId="4538" xr:uid="{00000000-0005-0000-0000-00009F170000}"/>
    <cellStyle name="40% - 강조색1 69" xfId="872" xr:uid="{00000000-0005-0000-0000-0000A0170000}"/>
    <cellStyle name="40% - 강조색1 69 10" xfId="9843" xr:uid="{00000000-0005-0000-0000-0000A1170000}"/>
    <cellStyle name="40% - 강조색1 69 11" xfId="10712" xr:uid="{00000000-0005-0000-0000-0000A2170000}"/>
    <cellStyle name="40% - 강조색1 69 12" xfId="7437" xr:uid="{00000000-0005-0000-0000-0000A3170000}"/>
    <cellStyle name="40% - 강조색1 69 2" xfId="7525" xr:uid="{00000000-0005-0000-0000-0000A4170000}"/>
    <cellStyle name="40% - 강조색1 69 3" xfId="7991" xr:uid="{00000000-0005-0000-0000-0000A5170000}"/>
    <cellStyle name="40% - 강조색1 69 4" xfId="8310" xr:uid="{00000000-0005-0000-0000-0000A6170000}"/>
    <cellStyle name="40% - 강조색1 69 5" xfId="6170" xr:uid="{00000000-0005-0000-0000-0000A7170000}"/>
    <cellStyle name="40% - 강조색1 69 6" xfId="5338" xr:uid="{00000000-0005-0000-0000-0000A8170000}"/>
    <cellStyle name="40% - 강조색1 69 7" xfId="7658" xr:uid="{00000000-0005-0000-0000-0000A9170000}"/>
    <cellStyle name="40% - 강조색1 69 8" xfId="7358" xr:uid="{00000000-0005-0000-0000-0000AA170000}"/>
    <cellStyle name="40% - 강조색1 69 9" xfId="6328" xr:uid="{00000000-0005-0000-0000-0000AB170000}"/>
    <cellStyle name="40% - 강조색1 7" xfId="128" xr:uid="{00000000-0005-0000-0000-0000AC170000}"/>
    <cellStyle name="40% - 강조색1 70" xfId="1887" xr:uid="{00000000-0005-0000-0000-0000AD170000}"/>
    <cellStyle name="40% - 강조색1 70 10" xfId="7377" xr:uid="{00000000-0005-0000-0000-0000AE170000}"/>
    <cellStyle name="40% - 강조색1 70 11" xfId="9135" xr:uid="{00000000-0005-0000-0000-0000AF170000}"/>
    <cellStyle name="40% - 강조색1 70 12" xfId="830" xr:uid="{00000000-0005-0000-0000-0000B0170000}"/>
    <cellStyle name="40% - 강조색1 70 2" xfId="4625" xr:uid="{00000000-0005-0000-0000-0000B1170000}"/>
    <cellStyle name="40% - 강조색1 70 3" xfId="8178" xr:uid="{00000000-0005-0000-0000-0000B2170000}"/>
    <cellStyle name="40% - 강조색1 70 4" xfId="8332" xr:uid="{00000000-0005-0000-0000-0000B3170000}"/>
    <cellStyle name="40% - 강조색1 70 5" xfId="6119" xr:uid="{00000000-0005-0000-0000-0000B4170000}"/>
    <cellStyle name="40% - 강조색1 70 6" xfId="9295" xr:uid="{00000000-0005-0000-0000-0000B5170000}"/>
    <cellStyle name="40% - 강조색1 70 7" xfId="5042" xr:uid="{00000000-0005-0000-0000-0000B6170000}"/>
    <cellStyle name="40% - 강조색1 70 8" xfId="9974" xr:uid="{00000000-0005-0000-0000-0000B7170000}"/>
    <cellStyle name="40% - 강조색1 70 9" xfId="1569" xr:uid="{00000000-0005-0000-0000-0000B8170000}"/>
    <cellStyle name="40% - 강조색1 71" xfId="1558" xr:uid="{00000000-0005-0000-0000-0000B9170000}"/>
    <cellStyle name="40% - 강조색1 71 10" xfId="10912" xr:uid="{00000000-0005-0000-0000-0000BA170000}"/>
    <cellStyle name="40% - 강조색1 71 11" xfId="10102" xr:uid="{00000000-0005-0000-0000-0000BB170000}"/>
    <cellStyle name="40% - 강조색1 71 2" xfId="7867" xr:uid="{00000000-0005-0000-0000-0000BC170000}"/>
    <cellStyle name="40% - 강조색1 71 3" xfId="6340" xr:uid="{00000000-0005-0000-0000-0000BD170000}"/>
    <cellStyle name="40% - 강조색1 71 4" xfId="8797" xr:uid="{00000000-0005-0000-0000-0000BE170000}"/>
    <cellStyle name="40% - 강조색1 71 5" xfId="6714" xr:uid="{00000000-0005-0000-0000-0000BF170000}"/>
    <cellStyle name="40% - 강조색1 71 6" xfId="7713" xr:uid="{00000000-0005-0000-0000-0000C0170000}"/>
    <cellStyle name="40% - 강조색1 71 7" xfId="3482" xr:uid="{00000000-0005-0000-0000-0000C1170000}"/>
    <cellStyle name="40% - 강조색1 71 8" xfId="9487" xr:uid="{00000000-0005-0000-0000-0000C2170000}"/>
    <cellStyle name="40% - 강조색1 71 9" xfId="7568" xr:uid="{00000000-0005-0000-0000-0000C3170000}"/>
    <cellStyle name="40% - 강조색1 72" xfId="3377" xr:uid="{00000000-0005-0000-0000-0000C4170000}"/>
    <cellStyle name="40% - 강조색1 72 10" xfId="11039" xr:uid="{00000000-0005-0000-0000-0000C5170000}"/>
    <cellStyle name="40% - 강조색1 72 2" xfId="927" xr:uid="{00000000-0005-0000-0000-0000C6170000}"/>
    <cellStyle name="40% - 강조색1 72 3" xfId="6731" xr:uid="{00000000-0005-0000-0000-0000C7170000}"/>
    <cellStyle name="40% - 강조색1 72 4" xfId="8043" xr:uid="{00000000-0005-0000-0000-0000C8170000}"/>
    <cellStyle name="40% - 강조색1 72 5" xfId="7441" xr:uid="{00000000-0005-0000-0000-0000C9170000}"/>
    <cellStyle name="40% - 강조색1 72 6" xfId="3381" xr:uid="{00000000-0005-0000-0000-0000CA170000}"/>
    <cellStyle name="40% - 강조색1 72 7" xfId="6209" xr:uid="{00000000-0005-0000-0000-0000CB170000}"/>
    <cellStyle name="40% - 강조색1 72 8" xfId="946" xr:uid="{00000000-0005-0000-0000-0000CC170000}"/>
    <cellStyle name="40% - 강조색1 72 9" xfId="10760" xr:uid="{00000000-0005-0000-0000-0000CD170000}"/>
    <cellStyle name="40% - 강조색1 73" xfId="8431" xr:uid="{00000000-0005-0000-0000-0000CE170000}"/>
    <cellStyle name="40% - 강조색1 73 2" xfId="9008" xr:uid="{00000000-0005-0000-0000-0000CF170000}"/>
    <cellStyle name="40% - 강조색1 73 3" xfId="9367" xr:uid="{00000000-0005-0000-0000-0000D0170000}"/>
    <cellStyle name="40% - 강조색1 73 4" xfId="9699" xr:uid="{00000000-0005-0000-0000-0000D1170000}"/>
    <cellStyle name="40% - 강조색1 73 5" xfId="7081" xr:uid="{00000000-0005-0000-0000-0000D2170000}"/>
    <cellStyle name="40% - 강조색1 73 6" xfId="5977" xr:uid="{00000000-0005-0000-0000-0000D3170000}"/>
    <cellStyle name="40% - 강조색1 73 7" xfId="10663" xr:uid="{00000000-0005-0000-0000-0000D4170000}"/>
    <cellStyle name="40% - 강조색1 73 8" xfId="6920" xr:uid="{00000000-0005-0000-0000-0000D5170000}"/>
    <cellStyle name="40% - 강조색1 73 9" xfId="11067" xr:uid="{00000000-0005-0000-0000-0000D6170000}"/>
    <cellStyle name="40% - 강조색1 74" xfId="7716" xr:uid="{00000000-0005-0000-0000-0000D7170000}"/>
    <cellStyle name="40% - 강조색1 74 2" xfId="9314" xr:uid="{00000000-0005-0000-0000-0000D8170000}"/>
    <cellStyle name="40% - 강조색1 74 3" xfId="9655" xr:uid="{00000000-0005-0000-0000-0000D9170000}"/>
    <cellStyle name="40% - 강조색1 74 4" xfId="5960" xr:uid="{00000000-0005-0000-0000-0000DA170000}"/>
    <cellStyle name="40% - 강조색1 74 5" xfId="8659" xr:uid="{00000000-0005-0000-0000-0000DB170000}"/>
    <cellStyle name="40% - 강조색1 74 6" xfId="10630" xr:uid="{00000000-0005-0000-0000-0000DC170000}"/>
    <cellStyle name="40% - 강조색1 74 7" xfId="9423" xr:uid="{00000000-0005-0000-0000-0000DD170000}"/>
    <cellStyle name="40% - 강조색1 74 8" xfId="3445" xr:uid="{00000000-0005-0000-0000-0000DE170000}"/>
    <cellStyle name="40% - 강조색1 75" xfId="9209" xr:uid="{00000000-0005-0000-0000-0000DF170000}"/>
    <cellStyle name="40% - 강조색1 75 2" xfId="9718" xr:uid="{00000000-0005-0000-0000-0000E0170000}"/>
    <cellStyle name="40% - 강조색1 75 3" xfId="10044" xr:uid="{00000000-0005-0000-0000-0000E1170000}"/>
    <cellStyle name="40% - 강조색1 75 4" xfId="10357" xr:uid="{00000000-0005-0000-0000-0000E2170000}"/>
    <cellStyle name="40% - 강조색1 75 5" xfId="10666" xr:uid="{00000000-0005-0000-0000-0000E3170000}"/>
    <cellStyle name="40% - 강조색1 75 6" xfId="1534" xr:uid="{00000000-0005-0000-0000-0000E4170000}"/>
    <cellStyle name="40% - 강조색1 75 7" xfId="7504" xr:uid="{00000000-0005-0000-0000-0000E5170000}"/>
    <cellStyle name="40% - 강조색1 76" xfId="2398" xr:uid="{00000000-0005-0000-0000-0000E6170000}"/>
    <cellStyle name="40% - 강조색1 76 2" xfId="9926" xr:uid="{00000000-0005-0000-0000-0000E7170000}"/>
    <cellStyle name="40% - 강조색1 76 3" xfId="10213" xr:uid="{00000000-0005-0000-0000-0000E8170000}"/>
    <cellStyle name="40% - 강조색1 76 4" xfId="8734" xr:uid="{00000000-0005-0000-0000-0000E9170000}"/>
    <cellStyle name="40% - 강조색1 76 5" xfId="9808" xr:uid="{00000000-0005-0000-0000-0000EA170000}"/>
    <cellStyle name="40% - 강조색1 76 6" xfId="11226" xr:uid="{00000000-0005-0000-0000-0000EB170000}"/>
    <cellStyle name="40% - 강조색1 77" xfId="9830" xr:uid="{00000000-0005-0000-0000-0000EC170000}"/>
    <cellStyle name="40% - 강조색1 77 2" xfId="10374" xr:uid="{00000000-0005-0000-0000-0000ED170000}"/>
    <cellStyle name="40% - 강조색1 77 3" xfId="10685" xr:uid="{00000000-0005-0000-0000-0000EE170000}"/>
    <cellStyle name="40% - 강조색1 77 4" xfId="10969" xr:uid="{00000000-0005-0000-0000-0000EF170000}"/>
    <cellStyle name="40% - 강조색1 77 5" xfId="3745" xr:uid="{00000000-0005-0000-0000-0000F0170000}"/>
    <cellStyle name="40% - 강조색1 78" xfId="10171" xr:uid="{00000000-0005-0000-0000-0000F1170000}"/>
    <cellStyle name="40% - 강조색1 78 2" xfId="10692" xr:uid="{00000000-0005-0000-0000-0000F2170000}"/>
    <cellStyle name="40% - 강조색1 78 3" xfId="10976" xr:uid="{00000000-0005-0000-0000-0000F3170000}"/>
    <cellStyle name="40% - 강조색1 78 4" xfId="11253" xr:uid="{00000000-0005-0000-0000-0000F4170000}"/>
    <cellStyle name="40% - 강조색1 79" xfId="6668" xr:uid="{00000000-0005-0000-0000-0000F5170000}"/>
    <cellStyle name="40% - 강조색1 79 2" xfId="10758" xr:uid="{00000000-0005-0000-0000-0000F6170000}"/>
    <cellStyle name="40% - 강조색1 79 3" xfId="11033" xr:uid="{00000000-0005-0000-0000-0000F7170000}"/>
    <cellStyle name="40% - 강조색1 8" xfId="141" xr:uid="{00000000-0005-0000-0000-0000F8170000}"/>
    <cellStyle name="40% - 강조색1 80" xfId="10818" xr:uid="{00000000-0005-0000-0000-0000F9170000}"/>
    <cellStyle name="40% - 강조색1 80 2" xfId="11271" xr:uid="{00000000-0005-0000-0000-0000FA170000}"/>
    <cellStyle name="40% - 강조색1 81" xfId="6110" xr:uid="{00000000-0005-0000-0000-0000FB170000}"/>
    <cellStyle name="40% - 강조색1 82" xfId="11282" xr:uid="{00000000-0005-0000-0000-0000FC170000}"/>
    <cellStyle name="40% - 강조색1 83" xfId="11411" xr:uid="{00000000-0005-0000-0000-0000FD170000}"/>
    <cellStyle name="40% - 강조색1 84" xfId="11363" xr:uid="{00000000-0005-0000-0000-0000FE170000}"/>
    <cellStyle name="40% - 강조색1 85" xfId="11371" xr:uid="{00000000-0005-0000-0000-0000FF170000}"/>
    <cellStyle name="40% - 강조색1 86" xfId="11438" xr:uid="{00000000-0005-0000-0000-000000180000}"/>
    <cellStyle name="40% - 강조색1 9" xfId="154" xr:uid="{00000000-0005-0000-0000-000001180000}"/>
    <cellStyle name="40% - 강조색2" xfId="25" builtinId="35" customBuiltin="1"/>
    <cellStyle name="40% - 강조색2 10" xfId="63" xr:uid="{00000000-0005-0000-0000-000003180000}"/>
    <cellStyle name="40% - 강조색2 11" xfId="66" xr:uid="{00000000-0005-0000-0000-000004180000}"/>
    <cellStyle name="40% - 강조색2 12" xfId="91" xr:uid="{00000000-0005-0000-0000-000005180000}"/>
    <cellStyle name="40% - 강조색2 13" xfId="92" xr:uid="{00000000-0005-0000-0000-000006180000}"/>
    <cellStyle name="40% - 강조색2 14" xfId="105" xr:uid="{00000000-0005-0000-0000-000007180000}"/>
    <cellStyle name="40% - 강조색2 15" xfId="118" xr:uid="{00000000-0005-0000-0000-000008180000}"/>
    <cellStyle name="40% - 강조색2 16" xfId="131" xr:uid="{00000000-0005-0000-0000-000009180000}"/>
    <cellStyle name="40% - 강조색2 17" xfId="144" xr:uid="{00000000-0005-0000-0000-00000A180000}"/>
    <cellStyle name="40% - 강조색2 18" xfId="157" xr:uid="{00000000-0005-0000-0000-00000B180000}"/>
    <cellStyle name="40% - 강조색2 19" xfId="170" xr:uid="{00000000-0005-0000-0000-00000C180000}"/>
    <cellStyle name="40% - 강조색2 2" xfId="48" xr:uid="{00000000-0005-0000-0000-00000D180000}"/>
    <cellStyle name="40% - 강조색2 20" xfId="183" xr:uid="{00000000-0005-0000-0000-00000E180000}"/>
    <cellStyle name="40% - 강조색2 21" xfId="196" xr:uid="{00000000-0005-0000-0000-00000F180000}"/>
    <cellStyle name="40% - 강조색2 22" xfId="209" xr:uid="{00000000-0005-0000-0000-000010180000}"/>
    <cellStyle name="40% - 강조색2 23" xfId="222" xr:uid="{00000000-0005-0000-0000-000011180000}"/>
    <cellStyle name="40% - 강조색2 24" xfId="235" xr:uid="{00000000-0005-0000-0000-000012180000}"/>
    <cellStyle name="40% - 강조색2 25" xfId="248" xr:uid="{00000000-0005-0000-0000-000013180000}"/>
    <cellStyle name="40% - 강조색2 26" xfId="261" xr:uid="{00000000-0005-0000-0000-000014180000}"/>
    <cellStyle name="40% - 강조색2 27" xfId="274" xr:uid="{00000000-0005-0000-0000-000015180000}"/>
    <cellStyle name="40% - 강조색2 28" xfId="287" xr:uid="{00000000-0005-0000-0000-000016180000}"/>
    <cellStyle name="40% - 강조색2 29" xfId="300" xr:uid="{00000000-0005-0000-0000-000017180000}"/>
    <cellStyle name="40% - 강조색2 3" xfId="73" xr:uid="{00000000-0005-0000-0000-000018180000}"/>
    <cellStyle name="40% - 강조색2 30" xfId="313" xr:uid="{00000000-0005-0000-0000-000019180000}"/>
    <cellStyle name="40% - 강조색2 31" xfId="326" xr:uid="{00000000-0005-0000-0000-00001A180000}"/>
    <cellStyle name="40% - 강조색2 32" xfId="339" xr:uid="{00000000-0005-0000-0000-00001B180000}"/>
    <cellStyle name="40% - 강조색2 33" xfId="352" xr:uid="{00000000-0005-0000-0000-00001C180000}"/>
    <cellStyle name="40% - 강조색2 34" xfId="365" xr:uid="{00000000-0005-0000-0000-00001D180000}"/>
    <cellStyle name="40% - 강조색2 35" xfId="378" xr:uid="{00000000-0005-0000-0000-00001E180000}"/>
    <cellStyle name="40% - 강조색2 36" xfId="391" xr:uid="{00000000-0005-0000-0000-00001F180000}"/>
    <cellStyle name="40% - 강조색2 37" xfId="404" xr:uid="{00000000-0005-0000-0000-000020180000}"/>
    <cellStyle name="40% - 강조색2 38" xfId="417" xr:uid="{00000000-0005-0000-0000-000021180000}"/>
    <cellStyle name="40% - 강조색2 39" xfId="430" xr:uid="{00000000-0005-0000-0000-000022180000}"/>
    <cellStyle name="40% - 강조색2 4" xfId="71" xr:uid="{00000000-0005-0000-0000-000023180000}"/>
    <cellStyle name="40% - 강조색2 40" xfId="548" xr:uid="{00000000-0005-0000-0000-000024180000}"/>
    <cellStyle name="40% - 강조색2 40 10" xfId="3160" xr:uid="{00000000-0005-0000-0000-000025180000}"/>
    <cellStyle name="40% - 강조색2 40 11" xfId="3572" xr:uid="{00000000-0005-0000-0000-000026180000}"/>
    <cellStyle name="40% - 강조색2 40 12" xfId="3886" xr:uid="{00000000-0005-0000-0000-000027180000}"/>
    <cellStyle name="40% - 강조색2 40 13" xfId="4206" xr:uid="{00000000-0005-0000-0000-000028180000}"/>
    <cellStyle name="40% - 강조색2 40 14" xfId="898" xr:uid="{00000000-0005-0000-0000-000029180000}"/>
    <cellStyle name="40% - 강조색2 40 15" xfId="837" xr:uid="{00000000-0005-0000-0000-00002A180000}"/>
    <cellStyle name="40% - 강조색2 40 16" xfId="5539" xr:uid="{00000000-0005-0000-0000-00002B180000}"/>
    <cellStyle name="40% - 강조색2 40 17" xfId="2391" xr:uid="{00000000-0005-0000-0000-00002C180000}"/>
    <cellStyle name="40% - 강조색2 40 18" xfId="4435" xr:uid="{00000000-0005-0000-0000-00002D180000}"/>
    <cellStyle name="40% - 강조색2 40 19" xfId="6132" xr:uid="{00000000-0005-0000-0000-00002E180000}"/>
    <cellStyle name="40% - 강조색2 40 2" xfId="1045" xr:uid="{00000000-0005-0000-0000-00002F180000}"/>
    <cellStyle name="40% - 강조색2 40 20" xfId="6730" xr:uid="{00000000-0005-0000-0000-000030180000}"/>
    <cellStyle name="40% - 강조색2 40 21" xfId="6257" xr:uid="{00000000-0005-0000-0000-000031180000}"/>
    <cellStyle name="40% - 강조색2 40 22" xfId="7501" xr:uid="{00000000-0005-0000-0000-000032180000}"/>
    <cellStyle name="40% - 강조색2 40 23" xfId="6526" xr:uid="{00000000-0005-0000-0000-000033180000}"/>
    <cellStyle name="40% - 강조색2 40 24" xfId="8562" xr:uid="{00000000-0005-0000-0000-000034180000}"/>
    <cellStyle name="40% - 강조색2 40 25" xfId="8698" xr:uid="{00000000-0005-0000-0000-000035180000}"/>
    <cellStyle name="40% - 강조색2 40 26" xfId="9307" xr:uid="{00000000-0005-0000-0000-000036180000}"/>
    <cellStyle name="40% - 강조색2 40 27" xfId="9578" xr:uid="{00000000-0005-0000-0000-000037180000}"/>
    <cellStyle name="40% - 강조색2 40 28" xfId="6021" xr:uid="{00000000-0005-0000-0000-000038180000}"/>
    <cellStyle name="40% - 강조색2 40 29" xfId="10274" xr:uid="{00000000-0005-0000-0000-000039180000}"/>
    <cellStyle name="40% - 강조색2 40 3" xfId="1136" xr:uid="{00000000-0005-0000-0000-00003A180000}"/>
    <cellStyle name="40% - 강조색2 40 30" xfId="10443" xr:uid="{00000000-0005-0000-0000-00003B180000}"/>
    <cellStyle name="40% - 강조색2 40 31" xfId="8357" xr:uid="{00000000-0005-0000-0000-00003C180000}"/>
    <cellStyle name="40% - 강조색2 40 32" xfId="11035" xr:uid="{00000000-0005-0000-0000-00003D180000}"/>
    <cellStyle name="40% - 강조색2 40 33" xfId="11317" xr:uid="{00000000-0005-0000-0000-00003E180000}"/>
    <cellStyle name="40% - 강조색2 40 34" xfId="11298" xr:uid="{00000000-0005-0000-0000-00003F180000}"/>
    <cellStyle name="40% - 강조색2 40 35" xfId="11424" xr:uid="{00000000-0005-0000-0000-000040180000}"/>
    <cellStyle name="40% - 강조색2 40 36" xfId="11352" xr:uid="{00000000-0005-0000-0000-000041180000}"/>
    <cellStyle name="40% - 강조색2 40 4" xfId="1227" xr:uid="{00000000-0005-0000-0000-000042180000}"/>
    <cellStyle name="40% - 강조색2 40 5" xfId="1614" xr:uid="{00000000-0005-0000-0000-000043180000}"/>
    <cellStyle name="40% - 강조색2 40 6" xfId="1598" xr:uid="{00000000-0005-0000-0000-000044180000}"/>
    <cellStyle name="40% - 강조색2 40 7" xfId="2195" xr:uid="{00000000-0005-0000-0000-000045180000}"/>
    <cellStyle name="40% - 강조색2 40 8" xfId="2458" xr:uid="{00000000-0005-0000-0000-000046180000}"/>
    <cellStyle name="40% - 강조색2 40 9" xfId="2916" xr:uid="{00000000-0005-0000-0000-000047180000}"/>
    <cellStyle name="40% - 강조색2 41" xfId="614" xr:uid="{00000000-0005-0000-0000-000048180000}"/>
    <cellStyle name="40% - 강조색2 41 10" xfId="3270" xr:uid="{00000000-0005-0000-0000-000049180000}"/>
    <cellStyle name="40% - 강조색2 41 11" xfId="2443" xr:uid="{00000000-0005-0000-0000-00004A180000}"/>
    <cellStyle name="40% - 강조색2 41 12" xfId="3392" xr:uid="{00000000-0005-0000-0000-00004B180000}"/>
    <cellStyle name="40% - 강조색2 41 13" xfId="4149" xr:uid="{00000000-0005-0000-0000-00004C180000}"/>
    <cellStyle name="40% - 강조색2 41 14" xfId="2351" xr:uid="{00000000-0005-0000-0000-00004D180000}"/>
    <cellStyle name="40% - 강조색2 41 15" xfId="2951" xr:uid="{00000000-0005-0000-0000-00004E180000}"/>
    <cellStyle name="40% - 강조색2 41 16" xfId="5651" xr:uid="{00000000-0005-0000-0000-00004F180000}"/>
    <cellStyle name="40% - 강조색2 41 17" xfId="5775" xr:uid="{00000000-0005-0000-0000-000050180000}"/>
    <cellStyle name="40% - 강조색2 41 18" xfId="5858" xr:uid="{00000000-0005-0000-0000-000051180000}"/>
    <cellStyle name="40% - 강조색2 41 19" xfId="6351" xr:uid="{00000000-0005-0000-0000-000052180000}"/>
    <cellStyle name="40% - 강조색2 41 2" xfId="1111" xr:uid="{00000000-0005-0000-0000-000053180000}"/>
    <cellStyle name="40% - 강조색2 41 20" xfId="7223" xr:uid="{00000000-0005-0000-0000-000054180000}"/>
    <cellStyle name="40% - 강조색2 41 21" xfId="6843" xr:uid="{00000000-0005-0000-0000-000055180000}"/>
    <cellStyle name="40% - 강조색2 41 22" xfId="7759" xr:uid="{00000000-0005-0000-0000-000056180000}"/>
    <cellStyle name="40% - 강조색2 41 23" xfId="8035" xr:uid="{00000000-0005-0000-0000-000057180000}"/>
    <cellStyle name="40% - 강조색2 41 24" xfId="8559" xr:uid="{00000000-0005-0000-0000-000058180000}"/>
    <cellStyle name="40% - 강조색2 41 25" xfId="4547" xr:uid="{00000000-0005-0000-0000-000059180000}"/>
    <cellStyle name="40% - 강조색2 41 26" xfId="7638" xr:uid="{00000000-0005-0000-0000-00005A180000}"/>
    <cellStyle name="40% - 강조색2 41 27" xfId="6146" xr:uid="{00000000-0005-0000-0000-00005B180000}"/>
    <cellStyle name="40% - 강조색2 41 28" xfId="9894" xr:uid="{00000000-0005-0000-0000-00005C180000}"/>
    <cellStyle name="40% - 강조색2 41 29" xfId="10326" xr:uid="{00000000-0005-0000-0000-00005D180000}"/>
    <cellStyle name="40% - 강조색2 41 3" xfId="1202" xr:uid="{00000000-0005-0000-0000-00005E180000}"/>
    <cellStyle name="40% - 강조색2 41 30" xfId="10525" xr:uid="{00000000-0005-0000-0000-00005F180000}"/>
    <cellStyle name="40% - 강조색2 41 31" xfId="10070" xr:uid="{00000000-0005-0000-0000-000060180000}"/>
    <cellStyle name="40% - 강조색2 41 32" xfId="10789" xr:uid="{00000000-0005-0000-0000-000061180000}"/>
    <cellStyle name="40% - 강조색2 41 4" xfId="1293" xr:uid="{00000000-0005-0000-0000-000062180000}"/>
    <cellStyle name="40% - 강조색2 41 5" xfId="1752" xr:uid="{00000000-0005-0000-0000-000063180000}"/>
    <cellStyle name="40% - 강조색2 41 6" xfId="1978" xr:uid="{00000000-0005-0000-0000-000064180000}"/>
    <cellStyle name="40% - 강조색2 41 7" xfId="1918" xr:uid="{00000000-0005-0000-0000-000065180000}"/>
    <cellStyle name="40% - 강조색2 41 8" xfId="2567" xr:uid="{00000000-0005-0000-0000-000066180000}"/>
    <cellStyle name="40% - 강조색2 41 9" xfId="2926" xr:uid="{00000000-0005-0000-0000-000067180000}"/>
    <cellStyle name="40% - 강조색2 42" xfId="626" xr:uid="{00000000-0005-0000-0000-000068180000}"/>
    <cellStyle name="40% - 강조색2 42 10" xfId="3239" xr:uid="{00000000-0005-0000-0000-000069180000}"/>
    <cellStyle name="40% - 강조색2 42 11" xfId="3554" xr:uid="{00000000-0005-0000-0000-00006A180000}"/>
    <cellStyle name="40% - 강조색2 42 12" xfId="3969" xr:uid="{00000000-0005-0000-0000-00006B180000}"/>
    <cellStyle name="40% - 강조색2 42 13" xfId="3235" xr:uid="{00000000-0005-0000-0000-00006C180000}"/>
    <cellStyle name="40% - 강조색2 42 14" xfId="4681" xr:uid="{00000000-0005-0000-0000-00006D180000}"/>
    <cellStyle name="40% - 강조색2 42 15" xfId="5346" xr:uid="{00000000-0005-0000-0000-00006E180000}"/>
    <cellStyle name="40% - 강조색2 42 16" xfId="5383" xr:uid="{00000000-0005-0000-0000-00006F180000}"/>
    <cellStyle name="40% - 강조색2 42 17" xfId="1964" xr:uid="{00000000-0005-0000-0000-000070180000}"/>
    <cellStyle name="40% - 강조색2 42 18" xfId="5252" xr:uid="{00000000-0005-0000-0000-000071180000}"/>
    <cellStyle name="40% - 강조색2 42 19" xfId="4756" xr:uid="{00000000-0005-0000-0000-000072180000}"/>
    <cellStyle name="40% - 강조색2 42 2" xfId="1123" xr:uid="{00000000-0005-0000-0000-000073180000}"/>
    <cellStyle name="40% - 강조색2 42 20" xfId="2772" xr:uid="{00000000-0005-0000-0000-000074180000}"/>
    <cellStyle name="40% - 강조색2 42 21" xfId="7142" xr:uid="{00000000-0005-0000-0000-000075180000}"/>
    <cellStyle name="40% - 강조색2 42 22" xfId="6705" xr:uid="{00000000-0005-0000-0000-000076180000}"/>
    <cellStyle name="40% - 강조색2 42 23" xfId="8100" xr:uid="{00000000-0005-0000-0000-000077180000}"/>
    <cellStyle name="40% - 강조색2 42 24" xfId="8574" xr:uid="{00000000-0005-0000-0000-000078180000}"/>
    <cellStyle name="40% - 강조색2 42 25" xfId="4854" xr:uid="{00000000-0005-0000-0000-000079180000}"/>
    <cellStyle name="40% - 강조색2 42 26" xfId="9075" xr:uid="{00000000-0005-0000-0000-00007A180000}"/>
    <cellStyle name="40% - 강조색2 42 27" xfId="7477" xr:uid="{00000000-0005-0000-0000-00007B180000}"/>
    <cellStyle name="40% - 강조색2 42 28" xfId="9782" xr:uid="{00000000-0005-0000-0000-00007C180000}"/>
    <cellStyle name="40% - 강조색2 42 29" xfId="6503" xr:uid="{00000000-0005-0000-0000-00007D180000}"/>
    <cellStyle name="40% - 강조색2 42 3" xfId="1214" xr:uid="{00000000-0005-0000-0000-00007E180000}"/>
    <cellStyle name="40% - 강조색2 42 30" xfId="7781" xr:uid="{00000000-0005-0000-0000-00007F180000}"/>
    <cellStyle name="40% - 강조색2 42 31" xfId="2156" xr:uid="{00000000-0005-0000-0000-000080180000}"/>
    <cellStyle name="40% - 강조색2 42 32" xfId="7414" xr:uid="{00000000-0005-0000-0000-000081180000}"/>
    <cellStyle name="40% - 강조색2 42 4" xfId="1305" xr:uid="{00000000-0005-0000-0000-000082180000}"/>
    <cellStyle name="40% - 강조색2 42 5" xfId="1757" xr:uid="{00000000-0005-0000-0000-000083180000}"/>
    <cellStyle name="40% - 강조색2 42 6" xfId="2008" xr:uid="{00000000-0005-0000-0000-000084180000}"/>
    <cellStyle name="40% - 강조색2 42 7" xfId="2186" xr:uid="{00000000-0005-0000-0000-000085180000}"/>
    <cellStyle name="40% - 강조색2 42 8" xfId="2421" xr:uid="{00000000-0005-0000-0000-000086180000}"/>
    <cellStyle name="40% - 강조색2 42 9" xfId="2942" xr:uid="{00000000-0005-0000-0000-000087180000}"/>
    <cellStyle name="40% - 강조색2 43" xfId="610" xr:uid="{00000000-0005-0000-0000-000088180000}"/>
    <cellStyle name="40% - 강조색2 43 10" xfId="3016" xr:uid="{00000000-0005-0000-0000-000089180000}"/>
    <cellStyle name="40% - 강조색2 43 11" xfId="3391" xr:uid="{00000000-0005-0000-0000-00008A180000}"/>
    <cellStyle name="40% - 강조색2 43 12" xfId="2137" xr:uid="{00000000-0005-0000-0000-00008B180000}"/>
    <cellStyle name="40% - 강조색2 43 13" xfId="4128" xr:uid="{00000000-0005-0000-0000-00008C180000}"/>
    <cellStyle name="40% - 강조색2 43 14" xfId="4237" xr:uid="{00000000-0005-0000-0000-00008D180000}"/>
    <cellStyle name="40% - 강조색2 43 15" xfId="5025" xr:uid="{00000000-0005-0000-0000-00008E180000}"/>
    <cellStyle name="40% - 강조색2 43 16" xfId="4799" xr:uid="{00000000-0005-0000-0000-00008F180000}"/>
    <cellStyle name="40% - 강조색2 43 17" xfId="1947" xr:uid="{00000000-0005-0000-0000-000090180000}"/>
    <cellStyle name="40% - 강조색2 43 18" xfId="5043" xr:uid="{00000000-0005-0000-0000-000091180000}"/>
    <cellStyle name="40% - 강조색2 43 19" xfId="6578" xr:uid="{00000000-0005-0000-0000-000092180000}"/>
    <cellStyle name="40% - 강조색2 43 2" xfId="1107" xr:uid="{00000000-0005-0000-0000-000093180000}"/>
    <cellStyle name="40% - 강조색2 43 20" xfId="2176" xr:uid="{00000000-0005-0000-0000-000094180000}"/>
    <cellStyle name="40% - 강조색2 43 21" xfId="6706" xr:uid="{00000000-0005-0000-0000-000095180000}"/>
    <cellStyle name="40% - 강조색2 43 22" xfId="7552" xr:uid="{00000000-0005-0000-0000-000096180000}"/>
    <cellStyle name="40% - 강조색2 43 23" xfId="8205" xr:uid="{00000000-0005-0000-0000-000097180000}"/>
    <cellStyle name="40% - 강조색2 43 24" xfId="8557" xr:uid="{00000000-0005-0000-0000-000098180000}"/>
    <cellStyle name="40% - 강조색2 43 25" xfId="7798" xr:uid="{00000000-0005-0000-0000-000099180000}"/>
    <cellStyle name="40% - 강조색2 43 26" xfId="1017" xr:uid="{00000000-0005-0000-0000-00009A180000}"/>
    <cellStyle name="40% - 강조색2 43 27" xfId="4489" xr:uid="{00000000-0005-0000-0000-00009B180000}"/>
    <cellStyle name="40% - 강조색2 43 28" xfId="9967" xr:uid="{00000000-0005-0000-0000-00009C180000}"/>
    <cellStyle name="40% - 강조색2 43 29" xfId="10270" xr:uid="{00000000-0005-0000-0000-00009D180000}"/>
    <cellStyle name="40% - 강조색2 43 3" xfId="1198" xr:uid="{00000000-0005-0000-0000-00009E180000}"/>
    <cellStyle name="40% - 강조색2 43 30" xfId="6120" xr:uid="{00000000-0005-0000-0000-00009F180000}"/>
    <cellStyle name="40% - 강조색2 43 31" xfId="8791" xr:uid="{00000000-0005-0000-0000-0000A0180000}"/>
    <cellStyle name="40% - 강조색2 43 32" xfId="11161" xr:uid="{00000000-0005-0000-0000-0000A1180000}"/>
    <cellStyle name="40% - 강조색2 43 4" xfId="1289" xr:uid="{00000000-0005-0000-0000-0000A2180000}"/>
    <cellStyle name="40% - 강조색2 43 5" xfId="1761" xr:uid="{00000000-0005-0000-0000-0000A3180000}"/>
    <cellStyle name="40% - 강조색2 43 6" xfId="1979" xr:uid="{00000000-0005-0000-0000-0000A4180000}"/>
    <cellStyle name="40% - 강조색2 43 7" xfId="1903" xr:uid="{00000000-0005-0000-0000-0000A5180000}"/>
    <cellStyle name="40% - 강조색2 43 8" xfId="2514" xr:uid="{00000000-0005-0000-0000-0000A6180000}"/>
    <cellStyle name="40% - 강조색2 43 9" xfId="2698" xr:uid="{00000000-0005-0000-0000-0000A7180000}"/>
    <cellStyle name="40% - 강조색2 44" xfId="631" xr:uid="{00000000-0005-0000-0000-0000A8180000}"/>
    <cellStyle name="40% - 강조색2 44 10" xfId="3026" xr:uid="{00000000-0005-0000-0000-0000A9180000}"/>
    <cellStyle name="40% - 강조색2 44 11" xfId="1529" xr:uid="{00000000-0005-0000-0000-0000AA180000}"/>
    <cellStyle name="40% - 강조색2 44 12" xfId="3940" xr:uid="{00000000-0005-0000-0000-0000AB180000}"/>
    <cellStyle name="40% - 강조색2 44 13" xfId="4288" xr:uid="{00000000-0005-0000-0000-0000AC180000}"/>
    <cellStyle name="40% - 강조색2 44 14" xfId="4703" xr:uid="{00000000-0005-0000-0000-0000AD180000}"/>
    <cellStyle name="40% - 강조색2 44 15" xfId="5151" xr:uid="{00000000-0005-0000-0000-0000AE180000}"/>
    <cellStyle name="40% - 강조색2 44 16" xfId="4963" xr:uid="{00000000-0005-0000-0000-0000AF180000}"/>
    <cellStyle name="40% - 강조색2 44 17" xfId="4946" xr:uid="{00000000-0005-0000-0000-0000B0180000}"/>
    <cellStyle name="40% - 강조색2 44 18" xfId="938" xr:uid="{00000000-0005-0000-0000-0000B1180000}"/>
    <cellStyle name="40% - 강조색2 44 19" xfId="6497" xr:uid="{00000000-0005-0000-0000-0000B2180000}"/>
    <cellStyle name="40% - 강조색2 44 2" xfId="1128" xr:uid="{00000000-0005-0000-0000-0000B3180000}"/>
    <cellStyle name="40% - 강조색2 44 20" xfId="6946" xr:uid="{00000000-0005-0000-0000-0000B4180000}"/>
    <cellStyle name="40% - 강조색2 44 21" xfId="6285" xr:uid="{00000000-0005-0000-0000-0000B5180000}"/>
    <cellStyle name="40% - 강조색2 44 22" xfId="4991" xr:uid="{00000000-0005-0000-0000-0000B6180000}"/>
    <cellStyle name="40% - 강조색2 44 23" xfId="7895" xr:uid="{00000000-0005-0000-0000-0000B7180000}"/>
    <cellStyle name="40% - 강조색2 44 24" xfId="8558" xr:uid="{00000000-0005-0000-0000-0000B8180000}"/>
    <cellStyle name="40% - 강조색2 44 25" xfId="8805" xr:uid="{00000000-0005-0000-0000-0000B9180000}"/>
    <cellStyle name="40% - 강조색2 44 26" xfId="9296" xr:uid="{00000000-0005-0000-0000-0000BA180000}"/>
    <cellStyle name="40% - 강조색2 44 27" xfId="9608" xr:uid="{00000000-0005-0000-0000-0000BB180000}"/>
    <cellStyle name="40% - 강조색2 44 28" xfId="5177" xr:uid="{00000000-0005-0000-0000-0000BC180000}"/>
    <cellStyle name="40% - 강조색2 44 29" xfId="3413" xr:uid="{00000000-0005-0000-0000-0000BD180000}"/>
    <cellStyle name="40% - 강조색2 44 3" xfId="1219" xr:uid="{00000000-0005-0000-0000-0000BE180000}"/>
    <cellStyle name="40% - 강조색2 44 30" xfId="10535" xr:uid="{00000000-0005-0000-0000-0000BF180000}"/>
    <cellStyle name="40% - 강조색2 44 31" xfId="10169" xr:uid="{00000000-0005-0000-0000-0000C0180000}"/>
    <cellStyle name="40% - 강조색2 44 32" xfId="11187" xr:uid="{00000000-0005-0000-0000-0000C1180000}"/>
    <cellStyle name="40% - 강조색2 44 4" xfId="1310" xr:uid="{00000000-0005-0000-0000-0000C2180000}"/>
    <cellStyle name="40% - 강조색2 44 5" xfId="1765" xr:uid="{00000000-0005-0000-0000-0000C3180000}"/>
    <cellStyle name="40% - 강조색2 44 6" xfId="2021" xr:uid="{00000000-0005-0000-0000-0000C4180000}"/>
    <cellStyle name="40% - 강조색2 44 7" xfId="2306" xr:uid="{00000000-0005-0000-0000-0000C5180000}"/>
    <cellStyle name="40% - 강조색2 44 8" xfId="912" xr:uid="{00000000-0005-0000-0000-0000C6180000}"/>
    <cellStyle name="40% - 강조색2 44 9" xfId="2880" xr:uid="{00000000-0005-0000-0000-0000C7180000}"/>
    <cellStyle name="40% - 강조색2 45" xfId="632" xr:uid="{00000000-0005-0000-0000-0000C8180000}"/>
    <cellStyle name="40% - 강조색2 45 10" xfId="2765" xr:uid="{00000000-0005-0000-0000-0000C9180000}"/>
    <cellStyle name="40% - 강조색2 45 11" xfId="3501" xr:uid="{00000000-0005-0000-0000-0000CA180000}"/>
    <cellStyle name="40% - 강조색2 45 12" xfId="1433" xr:uid="{00000000-0005-0000-0000-0000CB180000}"/>
    <cellStyle name="40% - 강조색2 45 13" xfId="2872" xr:uid="{00000000-0005-0000-0000-0000CC180000}"/>
    <cellStyle name="40% - 강조색2 45 14" xfId="1826" xr:uid="{00000000-0005-0000-0000-0000CD180000}"/>
    <cellStyle name="40% - 강조색2 45 15" xfId="5291" xr:uid="{00000000-0005-0000-0000-0000CE180000}"/>
    <cellStyle name="40% - 강조색2 45 16" xfId="4510" xr:uid="{00000000-0005-0000-0000-0000CF180000}"/>
    <cellStyle name="40% - 강조색2 45 17" xfId="5806" xr:uid="{00000000-0005-0000-0000-0000D0180000}"/>
    <cellStyle name="40% - 강조색2 45 18" xfId="5882" xr:uid="{00000000-0005-0000-0000-0000D1180000}"/>
    <cellStyle name="40% - 강조색2 45 19" xfId="6330" xr:uid="{00000000-0005-0000-0000-0000D2180000}"/>
    <cellStyle name="40% - 강조색2 45 2" xfId="1129" xr:uid="{00000000-0005-0000-0000-0000D3180000}"/>
    <cellStyle name="40% - 강조색2 45 20" xfId="7232" xr:uid="{00000000-0005-0000-0000-0000D4180000}"/>
    <cellStyle name="40% - 강조색2 45 21" xfId="7281" xr:uid="{00000000-0005-0000-0000-0000D5180000}"/>
    <cellStyle name="40% - 강조색2 45 22" xfId="7807" xr:uid="{00000000-0005-0000-0000-0000D6180000}"/>
    <cellStyle name="40% - 강조색2 45 23" xfId="8021" xr:uid="{00000000-0005-0000-0000-0000D7180000}"/>
    <cellStyle name="40% - 강조색2 45 24" xfId="8579" xr:uid="{00000000-0005-0000-0000-0000D8180000}"/>
    <cellStyle name="40% - 강조색2 45 25" xfId="6891" xr:uid="{00000000-0005-0000-0000-0000D9180000}"/>
    <cellStyle name="40% - 강조색2 45 26" xfId="9249" xr:uid="{00000000-0005-0000-0000-0000DA180000}"/>
    <cellStyle name="40% - 강조색2 45 27" xfId="9517" xr:uid="{00000000-0005-0000-0000-0000DB180000}"/>
    <cellStyle name="40% - 강조색2 45 28" xfId="7704" xr:uid="{00000000-0005-0000-0000-0000DC180000}"/>
    <cellStyle name="40% - 강조색2 45 29" xfId="3240" xr:uid="{00000000-0005-0000-0000-0000DD180000}"/>
    <cellStyle name="40% - 강조색2 45 3" xfId="1220" xr:uid="{00000000-0005-0000-0000-0000DE180000}"/>
    <cellStyle name="40% - 강조색2 45 30" xfId="8932" xr:uid="{00000000-0005-0000-0000-0000DF180000}"/>
    <cellStyle name="40% - 강조색2 45 31" xfId="2774" xr:uid="{00000000-0005-0000-0000-0000E0180000}"/>
    <cellStyle name="40% - 강조색2 45 32" xfId="3542" xr:uid="{00000000-0005-0000-0000-0000E1180000}"/>
    <cellStyle name="40% - 강조색2 45 4" xfId="1311" xr:uid="{00000000-0005-0000-0000-0000E2180000}"/>
    <cellStyle name="40% - 강조색2 45 5" xfId="1768" xr:uid="{00000000-0005-0000-0000-0000E3180000}"/>
    <cellStyle name="40% - 강조색2 45 6" xfId="861" xr:uid="{00000000-0005-0000-0000-0000E4180000}"/>
    <cellStyle name="40% - 강조색2 45 7" xfId="750" xr:uid="{00000000-0005-0000-0000-0000E5180000}"/>
    <cellStyle name="40% - 강조색2 45 8" xfId="2565" xr:uid="{00000000-0005-0000-0000-0000E6180000}"/>
    <cellStyle name="40% - 강조색2 45 9" xfId="2140" xr:uid="{00000000-0005-0000-0000-0000E7180000}"/>
    <cellStyle name="40% - 강조색2 46" xfId="633" xr:uid="{00000000-0005-0000-0000-0000E8180000}"/>
    <cellStyle name="40% - 강조색2 46 10" xfId="2467" xr:uid="{00000000-0005-0000-0000-0000E9180000}"/>
    <cellStyle name="40% - 강조색2 46 11" xfId="1471" xr:uid="{00000000-0005-0000-0000-0000EA180000}"/>
    <cellStyle name="40% - 강조색2 46 12" xfId="3505" xr:uid="{00000000-0005-0000-0000-0000EB180000}"/>
    <cellStyle name="40% - 강조색2 46 13" xfId="4252" xr:uid="{00000000-0005-0000-0000-0000EC180000}"/>
    <cellStyle name="40% - 강조색2 46 14" xfId="2127" xr:uid="{00000000-0005-0000-0000-0000ED180000}"/>
    <cellStyle name="40% - 강조색2 46 15" xfId="2352" xr:uid="{00000000-0005-0000-0000-0000EE180000}"/>
    <cellStyle name="40% - 강조색2 46 16" xfId="5571" xr:uid="{00000000-0005-0000-0000-0000EF180000}"/>
    <cellStyle name="40% - 강조색2 46 17" xfId="5420" xr:uid="{00000000-0005-0000-0000-0000F0180000}"/>
    <cellStyle name="40% - 강조색2 46 18" xfId="5022" xr:uid="{00000000-0005-0000-0000-0000F1180000}"/>
    <cellStyle name="40% - 강조색2 46 19" xfId="6130" xr:uid="{00000000-0005-0000-0000-0000F2180000}"/>
    <cellStyle name="40% - 강조색2 46 2" xfId="1130" xr:uid="{00000000-0005-0000-0000-0000F3180000}"/>
    <cellStyle name="40% - 강조색2 46 20" xfId="7048" xr:uid="{00000000-0005-0000-0000-0000F4180000}"/>
    <cellStyle name="40% - 강조색2 46 21" xfId="6666" xr:uid="{00000000-0005-0000-0000-0000F5180000}"/>
    <cellStyle name="40% - 강조색2 46 22" xfId="6030" xr:uid="{00000000-0005-0000-0000-0000F6180000}"/>
    <cellStyle name="40% - 강조색2 46 23" xfId="7952" xr:uid="{00000000-0005-0000-0000-0000F7180000}"/>
    <cellStyle name="40% - 강조색2 46 24" xfId="4412" xr:uid="{00000000-0005-0000-0000-0000F8180000}"/>
    <cellStyle name="40% - 강조색2 46 25" xfId="8904" xr:uid="{00000000-0005-0000-0000-0000F9180000}"/>
    <cellStyle name="40% - 강조색2 46 26" xfId="8703" xr:uid="{00000000-0005-0000-0000-0000FA180000}"/>
    <cellStyle name="40% - 강조색2 46 27" xfId="9395" xr:uid="{00000000-0005-0000-0000-0000FB180000}"/>
    <cellStyle name="40% - 강조색2 46 28" xfId="9896" xr:uid="{00000000-0005-0000-0000-0000FC180000}"/>
    <cellStyle name="40% - 강조색2 46 29" xfId="5157" xr:uid="{00000000-0005-0000-0000-0000FD180000}"/>
    <cellStyle name="40% - 강조색2 46 3" xfId="1221" xr:uid="{00000000-0005-0000-0000-0000FE180000}"/>
    <cellStyle name="40% - 강조색2 46 30" xfId="10504" xr:uid="{00000000-0005-0000-0000-0000FF180000}"/>
    <cellStyle name="40% - 강조색2 46 31" xfId="9238" xr:uid="{00000000-0005-0000-0000-000000190000}"/>
    <cellStyle name="40% - 강조색2 46 32" xfId="11114" xr:uid="{00000000-0005-0000-0000-000001190000}"/>
    <cellStyle name="40% - 강조색2 46 4" xfId="1312" xr:uid="{00000000-0005-0000-0000-000002190000}"/>
    <cellStyle name="40% - 강조색2 46 5" xfId="1771" xr:uid="{00000000-0005-0000-0000-000003190000}"/>
    <cellStyle name="40% - 강조색2 46 6" xfId="779" xr:uid="{00000000-0005-0000-0000-000004190000}"/>
    <cellStyle name="40% - 강조색2 46 7" xfId="2301" xr:uid="{00000000-0005-0000-0000-000005190000}"/>
    <cellStyle name="40% - 강조색2 46 8" xfId="2168" xr:uid="{00000000-0005-0000-0000-000006190000}"/>
    <cellStyle name="40% - 강조색2 46 9" xfId="2898" xr:uid="{00000000-0005-0000-0000-000007190000}"/>
    <cellStyle name="40% - 강조색2 47" xfId="641" xr:uid="{00000000-0005-0000-0000-000008190000}"/>
    <cellStyle name="40% - 강조색2 47 10" xfId="4318" xr:uid="{00000000-0005-0000-0000-000009190000}"/>
    <cellStyle name="40% - 강조색2 47 11" xfId="4691" xr:uid="{00000000-0005-0000-0000-00000A190000}"/>
    <cellStyle name="40% - 강조색2 47 12" xfId="4984" xr:uid="{00000000-0005-0000-0000-00000B190000}"/>
    <cellStyle name="40% - 강조색2 47 13" xfId="3202" xr:uid="{00000000-0005-0000-0000-00000C190000}"/>
    <cellStyle name="40% - 강조색2 47 14" xfId="5752" xr:uid="{00000000-0005-0000-0000-00000D190000}"/>
    <cellStyle name="40% - 강조색2 47 15" xfId="5842" xr:uid="{00000000-0005-0000-0000-00000E190000}"/>
    <cellStyle name="40% - 강조색2 47 16" xfId="6565" xr:uid="{00000000-0005-0000-0000-00000F190000}"/>
    <cellStyle name="40% - 강조색2 47 17" xfId="6776" xr:uid="{00000000-0005-0000-0000-000010190000}"/>
    <cellStyle name="40% - 강조색2 47 18" xfId="843" xr:uid="{00000000-0005-0000-0000-000011190000}"/>
    <cellStyle name="40% - 강조색2 47 19" xfId="6805" xr:uid="{00000000-0005-0000-0000-000012190000}"/>
    <cellStyle name="40% - 강조색2 47 2" xfId="1774" xr:uid="{00000000-0005-0000-0000-000013190000}"/>
    <cellStyle name="40% - 강조색2 47 20" xfId="8028" xr:uid="{00000000-0005-0000-0000-000014190000}"/>
    <cellStyle name="40% - 강조색2 47 21" xfId="3984" xr:uid="{00000000-0005-0000-0000-000015190000}"/>
    <cellStyle name="40% - 강조색2 47 22" xfId="8877" xr:uid="{00000000-0005-0000-0000-000016190000}"/>
    <cellStyle name="40% - 강조색2 47 23" xfId="9244" xr:uid="{00000000-0005-0000-0000-000017190000}"/>
    <cellStyle name="40% - 강조색2 47 24" xfId="9551" xr:uid="{00000000-0005-0000-0000-000018190000}"/>
    <cellStyle name="40% - 강조색2 47 25" xfId="9892" xr:uid="{00000000-0005-0000-0000-000019190000}"/>
    <cellStyle name="40% - 강조색2 47 26" xfId="4604" xr:uid="{00000000-0005-0000-0000-00001A190000}"/>
    <cellStyle name="40% - 강조색2 47 27" xfId="10522" xr:uid="{00000000-0005-0000-0000-00001B190000}"/>
    <cellStyle name="40% - 강조색2 47 28" xfId="8042" xr:uid="{00000000-0005-0000-0000-00001C190000}"/>
    <cellStyle name="40% - 강조색2 47 29" xfId="11153" xr:uid="{00000000-0005-0000-0000-00001D190000}"/>
    <cellStyle name="40% - 강조색2 47 3" xfId="1508" xr:uid="{00000000-0005-0000-0000-00001E190000}"/>
    <cellStyle name="40% - 강조색2 47 30" xfId="11337" xr:uid="{00000000-0005-0000-0000-00001F190000}"/>
    <cellStyle name="40% - 강조색2 47 31" xfId="11432" xr:uid="{00000000-0005-0000-0000-000020190000}"/>
    <cellStyle name="40% - 강조색2 47 32" xfId="11419" xr:uid="{00000000-0005-0000-0000-000021190000}"/>
    <cellStyle name="40% - 강조색2 47 33" xfId="11340" xr:uid="{00000000-0005-0000-0000-000022190000}"/>
    <cellStyle name="40% - 강조색2 47 4" xfId="2253" xr:uid="{00000000-0005-0000-0000-000023190000}"/>
    <cellStyle name="40% - 강조색2 47 5" xfId="2558" xr:uid="{00000000-0005-0000-0000-000024190000}"/>
    <cellStyle name="40% - 강조색2 47 6" xfId="2803" xr:uid="{00000000-0005-0000-0000-000025190000}"/>
    <cellStyle name="40% - 강조색2 47 7" xfId="3179" xr:uid="{00000000-0005-0000-0000-000026190000}"/>
    <cellStyle name="40% - 강조색2 47 8" xfId="937" xr:uid="{00000000-0005-0000-0000-000027190000}"/>
    <cellStyle name="40% - 강조색2 47 9" xfId="3879" xr:uid="{00000000-0005-0000-0000-000028190000}"/>
    <cellStyle name="40% - 강조색2 48" xfId="719" xr:uid="{00000000-0005-0000-0000-000029190000}"/>
    <cellStyle name="40% - 강조색2 48 10" xfId="4231" xr:uid="{00000000-0005-0000-0000-00002A190000}"/>
    <cellStyle name="40% - 강조색2 48 11" xfId="4592" xr:uid="{00000000-0005-0000-0000-00002B190000}"/>
    <cellStyle name="40% - 강조색2 48 12" xfId="5612" xr:uid="{00000000-0005-0000-0000-00002C190000}"/>
    <cellStyle name="40% - 강조색2 48 13" xfId="5675" xr:uid="{00000000-0005-0000-0000-00002D190000}"/>
    <cellStyle name="40% - 강조색2 48 14" xfId="5116" xr:uid="{00000000-0005-0000-0000-00002E190000}"/>
    <cellStyle name="40% - 강조색2 48 15" xfId="4987" xr:uid="{00000000-0005-0000-0000-00002F190000}"/>
    <cellStyle name="40% - 강조색2 48 16" xfId="6463" xr:uid="{00000000-0005-0000-0000-000030190000}"/>
    <cellStyle name="40% - 강조색2 48 17" xfId="6915" xr:uid="{00000000-0005-0000-0000-000031190000}"/>
    <cellStyle name="40% - 강조색2 48 18" xfId="3967" xr:uid="{00000000-0005-0000-0000-000032190000}"/>
    <cellStyle name="40% - 강조색2 48 19" xfId="7665" xr:uid="{00000000-0005-0000-0000-000033190000}"/>
    <cellStyle name="40% - 강조색2 48 2" xfId="1777" xr:uid="{00000000-0005-0000-0000-000034190000}"/>
    <cellStyle name="40% - 강조색2 48 20" xfId="6100" xr:uid="{00000000-0005-0000-0000-000035190000}"/>
    <cellStyle name="40% - 강조색2 48 21" xfId="2438" xr:uid="{00000000-0005-0000-0000-000036190000}"/>
    <cellStyle name="40% - 강조색2 48 22" xfId="3717" xr:uid="{00000000-0005-0000-0000-000037190000}"/>
    <cellStyle name="40% - 강조색2 48 23" xfId="9183" xr:uid="{00000000-0005-0000-0000-000038190000}"/>
    <cellStyle name="40% - 강조색2 48 24" xfId="3774" xr:uid="{00000000-0005-0000-0000-000039190000}"/>
    <cellStyle name="40% - 강조색2 48 25" xfId="9833" xr:uid="{00000000-0005-0000-0000-00003A190000}"/>
    <cellStyle name="40% - 강조색2 48 26" xfId="10313" xr:uid="{00000000-0005-0000-0000-00003B190000}"/>
    <cellStyle name="40% - 강조색2 48 27" xfId="10563" xr:uid="{00000000-0005-0000-0000-00003C190000}"/>
    <cellStyle name="40% - 강조색2 48 28" xfId="10801" xr:uid="{00000000-0005-0000-0000-00003D190000}"/>
    <cellStyle name="40% - 강조색2 48 29" xfId="4943" xr:uid="{00000000-0005-0000-0000-00003E190000}"/>
    <cellStyle name="40% - 강조색2 48 3" xfId="932" xr:uid="{00000000-0005-0000-0000-00003F190000}"/>
    <cellStyle name="40% - 강조색2 48 4" xfId="2258" xr:uid="{00000000-0005-0000-0000-000040190000}"/>
    <cellStyle name="40% - 강조색2 48 5" xfId="2494" xr:uid="{00000000-0005-0000-0000-000041190000}"/>
    <cellStyle name="40% - 강조색2 48 6" xfId="2878" xr:uid="{00000000-0005-0000-0000-000042190000}"/>
    <cellStyle name="40% - 강조색2 48 7" xfId="3087" xr:uid="{00000000-0005-0000-0000-000043190000}"/>
    <cellStyle name="40% - 강조색2 48 8" xfId="2126" xr:uid="{00000000-0005-0000-0000-000044190000}"/>
    <cellStyle name="40% - 강조색2 48 9" xfId="3942" xr:uid="{00000000-0005-0000-0000-000045190000}"/>
    <cellStyle name="40% - 강조색2 49" xfId="720" xr:uid="{00000000-0005-0000-0000-000046190000}"/>
    <cellStyle name="40% - 강조색2 49 10" xfId="3848" xr:uid="{00000000-0005-0000-0000-000047190000}"/>
    <cellStyle name="40% - 강조색2 49 11" xfId="4501" xr:uid="{00000000-0005-0000-0000-000048190000}"/>
    <cellStyle name="40% - 강조색2 49 12" xfId="5206" xr:uid="{00000000-0005-0000-0000-000049190000}"/>
    <cellStyle name="40% - 강조색2 49 13" xfId="3565" xr:uid="{00000000-0005-0000-0000-00004A190000}"/>
    <cellStyle name="40% - 강조색2 49 14" xfId="2205" xr:uid="{00000000-0005-0000-0000-00004B190000}"/>
    <cellStyle name="40% - 강조색2 49 15" xfId="5525" xr:uid="{00000000-0005-0000-0000-00004C190000}"/>
    <cellStyle name="40% - 강조색2 49 16" xfId="6534" xr:uid="{00000000-0005-0000-0000-00004D190000}"/>
    <cellStyle name="40% - 강조색2 49 17" xfId="6524" xr:uid="{00000000-0005-0000-0000-00004E190000}"/>
    <cellStyle name="40% - 강조색2 49 18" xfId="7317" xr:uid="{00000000-0005-0000-0000-00004F190000}"/>
    <cellStyle name="40% - 강조색2 49 19" xfId="7671" xr:uid="{00000000-0005-0000-0000-000050190000}"/>
    <cellStyle name="40% - 강조색2 49 2" xfId="1780" xr:uid="{00000000-0005-0000-0000-000051190000}"/>
    <cellStyle name="40% - 강조색2 49 20" xfId="7461" xr:uid="{00000000-0005-0000-0000-000052190000}"/>
    <cellStyle name="40% - 강조색2 49 21" xfId="8411" xr:uid="{00000000-0005-0000-0000-000053190000}"/>
    <cellStyle name="40% - 강조색2 49 22" xfId="8382" xr:uid="{00000000-0005-0000-0000-000054190000}"/>
    <cellStyle name="40% - 강조색2 49 23" xfId="6115" xr:uid="{00000000-0005-0000-0000-000055190000}"/>
    <cellStyle name="40% - 강조색2 49 24" xfId="8772" xr:uid="{00000000-0005-0000-0000-000056190000}"/>
    <cellStyle name="40% - 강조색2 49 25" xfId="9998" xr:uid="{00000000-0005-0000-0000-000057190000}"/>
    <cellStyle name="40% - 강조색2 49 26" xfId="8649" xr:uid="{00000000-0005-0000-0000-000058190000}"/>
    <cellStyle name="40% - 강조색2 49 27" xfId="10390" xr:uid="{00000000-0005-0000-0000-000059190000}"/>
    <cellStyle name="40% - 강조색2 49 28" xfId="9457" xr:uid="{00000000-0005-0000-0000-00005A190000}"/>
    <cellStyle name="40% - 강조색2 49 29" xfId="11053" xr:uid="{00000000-0005-0000-0000-00005B190000}"/>
    <cellStyle name="40% - 강조색2 49 3" xfId="1555" xr:uid="{00000000-0005-0000-0000-00005C190000}"/>
    <cellStyle name="40% - 강조색2 49 4" xfId="2315" xr:uid="{00000000-0005-0000-0000-00005D190000}"/>
    <cellStyle name="40% - 강조색2 49 5" xfId="2550" xr:uid="{00000000-0005-0000-0000-00005E190000}"/>
    <cellStyle name="40% - 강조색2 49 6" xfId="2412" xr:uid="{00000000-0005-0000-0000-00005F190000}"/>
    <cellStyle name="40% - 강조색2 49 7" xfId="1805" xr:uid="{00000000-0005-0000-0000-000060190000}"/>
    <cellStyle name="40% - 강조색2 49 8" xfId="1031" xr:uid="{00000000-0005-0000-0000-000061190000}"/>
    <cellStyle name="40% - 강조색2 49 9" xfId="962" xr:uid="{00000000-0005-0000-0000-000062190000}"/>
    <cellStyle name="40% - 강조색2 5" xfId="78" xr:uid="{00000000-0005-0000-0000-000063190000}"/>
    <cellStyle name="40% - 강조색2 50" xfId="721" xr:uid="{00000000-0005-0000-0000-000064190000}"/>
    <cellStyle name="40% - 강조색2 50 10" xfId="4176" xr:uid="{00000000-0005-0000-0000-000065190000}"/>
    <cellStyle name="40% - 강조색2 50 11" xfId="4410" xr:uid="{00000000-0005-0000-0000-000066190000}"/>
    <cellStyle name="40% - 강조색2 50 12" xfId="5513" xr:uid="{00000000-0005-0000-0000-000067190000}"/>
    <cellStyle name="40% - 강조색2 50 13" xfId="5643" xr:uid="{00000000-0005-0000-0000-000068190000}"/>
    <cellStyle name="40% - 강조색2 50 14" xfId="1328" xr:uid="{00000000-0005-0000-0000-000069190000}"/>
    <cellStyle name="40% - 강조색2 50 15" xfId="5355" xr:uid="{00000000-0005-0000-0000-00006A190000}"/>
    <cellStyle name="40% - 강조색2 50 16" xfId="6012" xr:uid="{00000000-0005-0000-0000-00006B190000}"/>
    <cellStyle name="40% - 강조색2 50 17" xfId="6991" xr:uid="{00000000-0005-0000-0000-00006C190000}"/>
    <cellStyle name="40% - 강조색2 50 18" xfId="7001" xr:uid="{00000000-0005-0000-0000-00006D190000}"/>
    <cellStyle name="40% - 강조색2 50 19" xfId="7633" xr:uid="{00000000-0005-0000-0000-00006E190000}"/>
    <cellStyle name="40% - 강조색2 50 2" xfId="1630" xr:uid="{00000000-0005-0000-0000-00006F190000}"/>
    <cellStyle name="40% - 강조색2 50 20" xfId="7872" xr:uid="{00000000-0005-0000-0000-000070190000}"/>
    <cellStyle name="40% - 강조색2 50 21" xfId="8475" xr:uid="{00000000-0005-0000-0000-000071190000}"/>
    <cellStyle name="40% - 강조색2 50 22" xfId="8931" xr:uid="{00000000-0005-0000-0000-000072190000}"/>
    <cellStyle name="40% - 강조색2 50 23" xfId="7559" xr:uid="{00000000-0005-0000-0000-000073190000}"/>
    <cellStyle name="40% - 강조색2 50 24" xfId="8012" xr:uid="{00000000-0005-0000-0000-000074190000}"/>
    <cellStyle name="40% - 강조색2 50 25" xfId="1483" xr:uid="{00000000-0005-0000-0000-000075190000}"/>
    <cellStyle name="40% - 강조색2 50 26" xfId="6835" xr:uid="{00000000-0005-0000-0000-000076190000}"/>
    <cellStyle name="40% - 강조색2 50 27" xfId="10572" xr:uid="{00000000-0005-0000-0000-000077190000}"/>
    <cellStyle name="40% - 강조색2 50 28" xfId="8915" xr:uid="{00000000-0005-0000-0000-000078190000}"/>
    <cellStyle name="40% - 강조색2 50 29" xfId="11190" xr:uid="{00000000-0005-0000-0000-000079190000}"/>
    <cellStyle name="40% - 강조색2 50 3" xfId="2010" xr:uid="{00000000-0005-0000-0000-00007A190000}"/>
    <cellStyle name="40% - 강조색2 50 4" xfId="2289" xr:uid="{00000000-0005-0000-0000-00007B190000}"/>
    <cellStyle name="40% - 강조색2 50 5" xfId="2649" xr:uid="{00000000-0005-0000-0000-00007C190000}"/>
    <cellStyle name="40% - 강조색2 50 6" xfId="2796" xr:uid="{00000000-0005-0000-0000-00007D190000}"/>
    <cellStyle name="40% - 강조색2 50 7" xfId="3297" xr:uid="{00000000-0005-0000-0000-00007E190000}"/>
    <cellStyle name="40% - 강조색2 50 8" xfId="1842" xr:uid="{00000000-0005-0000-0000-00007F190000}"/>
    <cellStyle name="40% - 강조색2 50 9" xfId="2699" xr:uid="{00000000-0005-0000-0000-000080190000}"/>
    <cellStyle name="40% - 강조색2 51" xfId="681" xr:uid="{00000000-0005-0000-0000-000081190000}"/>
    <cellStyle name="40% - 강조색2 51 10" xfId="2869" xr:uid="{00000000-0005-0000-0000-000082190000}"/>
    <cellStyle name="40% - 강조색2 51 11" xfId="4678" xr:uid="{00000000-0005-0000-0000-000083190000}"/>
    <cellStyle name="40% - 강조색2 51 12" xfId="5540" xr:uid="{00000000-0005-0000-0000-000084190000}"/>
    <cellStyle name="40% - 강조색2 51 13" xfId="5602" xr:uid="{00000000-0005-0000-0000-000085190000}"/>
    <cellStyle name="40% - 강조색2 51 14" xfId="1431" xr:uid="{00000000-0005-0000-0000-000086190000}"/>
    <cellStyle name="40% - 강조색2 51 15" xfId="4428" xr:uid="{00000000-0005-0000-0000-000087190000}"/>
    <cellStyle name="40% - 강조색2 51 16" xfId="4230" xr:uid="{00000000-0005-0000-0000-000088190000}"/>
    <cellStyle name="40% - 강조색2 51 17" xfId="6825" xr:uid="{00000000-0005-0000-0000-000089190000}"/>
    <cellStyle name="40% - 강조색2 51 18" xfId="6842" xr:uid="{00000000-0005-0000-0000-00008A190000}"/>
    <cellStyle name="40% - 강조색2 51 19" xfId="7783" xr:uid="{00000000-0005-0000-0000-00008B190000}"/>
    <cellStyle name="40% - 강조색2 51 2" xfId="1782" xr:uid="{00000000-0005-0000-0000-00008C190000}"/>
    <cellStyle name="40% - 강조색2 51 20" xfId="8124" xr:uid="{00000000-0005-0000-0000-00008D190000}"/>
    <cellStyle name="40% - 강조색2 51 21" xfId="4868" xr:uid="{00000000-0005-0000-0000-00008E190000}"/>
    <cellStyle name="40% - 강조색2 51 22" xfId="8033" xr:uid="{00000000-0005-0000-0000-00008F190000}"/>
    <cellStyle name="40% - 강조색2 51 23" xfId="2380" xr:uid="{00000000-0005-0000-0000-000090190000}"/>
    <cellStyle name="40% - 강조색2 51 24" xfId="4834" xr:uid="{00000000-0005-0000-0000-000091190000}"/>
    <cellStyle name="40% - 강조색2 51 25" xfId="9812" xr:uid="{00000000-0005-0000-0000-000092190000}"/>
    <cellStyle name="40% - 강조색2 51 26" xfId="10105" xr:uid="{00000000-0005-0000-0000-000093190000}"/>
    <cellStyle name="40% - 강조색2 51 27" xfId="4966" xr:uid="{00000000-0005-0000-0000-000094190000}"/>
    <cellStyle name="40% - 강조색2 51 28" xfId="10756" xr:uid="{00000000-0005-0000-0000-000095190000}"/>
    <cellStyle name="40% - 강조색2 51 29" xfId="11048" xr:uid="{00000000-0005-0000-0000-000096190000}"/>
    <cellStyle name="40% - 강조색2 51 3" xfId="1457" xr:uid="{00000000-0005-0000-0000-000097190000}"/>
    <cellStyle name="40% - 강조색2 51 4" xfId="2252" xr:uid="{00000000-0005-0000-0000-000098190000}"/>
    <cellStyle name="40% - 강조색2 51 5" xfId="1587" xr:uid="{00000000-0005-0000-0000-000099190000}"/>
    <cellStyle name="40% - 강조색2 51 6" xfId="2693" xr:uid="{00000000-0005-0000-0000-00009A190000}"/>
    <cellStyle name="40% - 강조색2 51 7" xfId="1415" xr:uid="{00000000-0005-0000-0000-00009B190000}"/>
    <cellStyle name="40% - 강조색2 51 8" xfId="3660" xr:uid="{00000000-0005-0000-0000-00009C190000}"/>
    <cellStyle name="40% - 강조색2 51 9" xfId="3432" xr:uid="{00000000-0005-0000-0000-00009D190000}"/>
    <cellStyle name="40% - 강조색2 52" xfId="690" xr:uid="{00000000-0005-0000-0000-00009E190000}"/>
    <cellStyle name="40% - 강조색2 52 10" xfId="3455" xr:uid="{00000000-0005-0000-0000-00009F190000}"/>
    <cellStyle name="40% - 강조색2 52 11" xfId="3531" xr:uid="{00000000-0005-0000-0000-0000A0190000}"/>
    <cellStyle name="40% - 강조색2 52 12" xfId="3361" xr:uid="{00000000-0005-0000-0000-0000A1190000}"/>
    <cellStyle name="40% - 강조색2 52 13" xfId="5757" xr:uid="{00000000-0005-0000-0000-0000A2190000}"/>
    <cellStyle name="40% - 강조색2 52 14" xfId="5847" xr:uid="{00000000-0005-0000-0000-0000A3190000}"/>
    <cellStyle name="40% - 강조색2 52 15" xfId="5910" xr:uid="{00000000-0005-0000-0000-0000A4190000}"/>
    <cellStyle name="40% - 강조색2 52 16" xfId="2392" xr:uid="{00000000-0005-0000-0000-0000A5190000}"/>
    <cellStyle name="40% - 강조색2 52 17" xfId="6779" xr:uid="{00000000-0005-0000-0000-0000A6190000}"/>
    <cellStyle name="40% - 강조색2 52 18" xfId="6235" xr:uid="{00000000-0005-0000-0000-0000A7190000}"/>
    <cellStyle name="40% - 강조색2 52 19" xfId="7390" xr:uid="{00000000-0005-0000-0000-0000A8190000}"/>
    <cellStyle name="40% - 강조색2 52 2" xfId="1785" xr:uid="{00000000-0005-0000-0000-0000A9190000}"/>
    <cellStyle name="40% - 강조색2 52 20" xfId="6387" xr:uid="{00000000-0005-0000-0000-0000AA190000}"/>
    <cellStyle name="40% - 강조색2 52 21" xfId="8098" xr:uid="{00000000-0005-0000-0000-0000AB190000}"/>
    <cellStyle name="40% - 강조색2 52 22" xfId="849" xr:uid="{00000000-0005-0000-0000-0000AC190000}"/>
    <cellStyle name="40% - 강조색2 52 23" xfId="9312" xr:uid="{00000000-0005-0000-0000-0000AD190000}"/>
    <cellStyle name="40% - 강조색2 52 24" xfId="9084" xr:uid="{00000000-0005-0000-0000-0000AE190000}"/>
    <cellStyle name="40% - 강조색2 52 25" xfId="1349" xr:uid="{00000000-0005-0000-0000-0000AF190000}"/>
    <cellStyle name="40% - 강조색2 52 26" xfId="10268" xr:uid="{00000000-0005-0000-0000-0000B0190000}"/>
    <cellStyle name="40% - 강조색2 52 27" xfId="9440" xr:uid="{00000000-0005-0000-0000-0000B1190000}"/>
    <cellStyle name="40% - 강조색2 52 28" xfId="9211" xr:uid="{00000000-0005-0000-0000-0000B2190000}"/>
    <cellStyle name="40% - 강조색2 52 29" xfId="11112" xr:uid="{00000000-0005-0000-0000-0000B3190000}"/>
    <cellStyle name="40% - 강조색2 52 3" xfId="2045" xr:uid="{00000000-0005-0000-0000-0000B4190000}"/>
    <cellStyle name="40% - 강조색2 52 4" xfId="1846" xr:uid="{00000000-0005-0000-0000-0000B5190000}"/>
    <cellStyle name="40% - 강조색2 52 5" xfId="2488" xr:uid="{00000000-0005-0000-0000-0000B6190000}"/>
    <cellStyle name="40% - 강조색2 52 6" xfId="1565" xr:uid="{00000000-0005-0000-0000-0000B7190000}"/>
    <cellStyle name="40% - 강조색2 52 7" xfId="1343" xr:uid="{00000000-0005-0000-0000-0000B8190000}"/>
    <cellStyle name="40% - 강조색2 52 8" xfId="3640" xr:uid="{00000000-0005-0000-0000-0000B9190000}"/>
    <cellStyle name="40% - 강조색2 52 9" xfId="1528" xr:uid="{00000000-0005-0000-0000-0000BA190000}"/>
    <cellStyle name="40% - 강조색2 53" xfId="724" xr:uid="{00000000-0005-0000-0000-0000BB190000}"/>
    <cellStyle name="40% - 강조색2 53 10" xfId="1029" xr:uid="{00000000-0005-0000-0000-0000BC190000}"/>
    <cellStyle name="40% - 강조색2 53 11" xfId="2086" xr:uid="{00000000-0005-0000-0000-0000BD190000}"/>
    <cellStyle name="40% - 강조색2 53 12" xfId="4911" xr:uid="{00000000-0005-0000-0000-0000BE190000}"/>
    <cellStyle name="40% - 강조색2 53 13" xfId="5586" xr:uid="{00000000-0005-0000-0000-0000BF190000}"/>
    <cellStyle name="40% - 강조색2 53 14" xfId="1795" xr:uid="{00000000-0005-0000-0000-0000C0190000}"/>
    <cellStyle name="40% - 강조색2 53 15" xfId="5748" xr:uid="{00000000-0005-0000-0000-0000C1190000}"/>
    <cellStyle name="40% - 강조색2 53 16" xfId="6414" xr:uid="{00000000-0005-0000-0000-0000C2190000}"/>
    <cellStyle name="40% - 강조색2 53 17" xfId="3204" xr:uid="{00000000-0005-0000-0000-0000C3190000}"/>
    <cellStyle name="40% - 강조색2 53 18" xfId="7337" xr:uid="{00000000-0005-0000-0000-0000C4190000}"/>
    <cellStyle name="40% - 강조색2 53 19" xfId="4903" xr:uid="{00000000-0005-0000-0000-0000C5190000}"/>
    <cellStyle name="40% - 강조색2 53 2" xfId="1786" xr:uid="{00000000-0005-0000-0000-0000C6190000}"/>
    <cellStyle name="40% - 강조색2 53 20" xfId="8063" xr:uid="{00000000-0005-0000-0000-0000C7190000}"/>
    <cellStyle name="40% - 강조색2 53 21" xfId="5134" xr:uid="{00000000-0005-0000-0000-0000C8190000}"/>
    <cellStyle name="40% - 강조색2 53 22" xfId="6015" xr:uid="{00000000-0005-0000-0000-0000C9190000}"/>
    <cellStyle name="40% - 강조색2 53 23" xfId="9030" xr:uid="{00000000-0005-0000-0000-0000CA190000}"/>
    <cellStyle name="40% - 강조색2 53 24" xfId="9616" xr:uid="{00000000-0005-0000-0000-0000CB190000}"/>
    <cellStyle name="40% - 강조색2 53 25" xfId="9953" xr:uid="{00000000-0005-0000-0000-0000CC190000}"/>
    <cellStyle name="40% - 강조색2 53 26" xfId="6239" xr:uid="{00000000-0005-0000-0000-0000CD190000}"/>
    <cellStyle name="40% - 강조색2 53 27" xfId="8572" xr:uid="{00000000-0005-0000-0000-0000CE190000}"/>
    <cellStyle name="40% - 강조색2 53 28" xfId="10752" xr:uid="{00000000-0005-0000-0000-0000CF190000}"/>
    <cellStyle name="40% - 강조색2 53 29" xfId="9090" xr:uid="{00000000-0005-0000-0000-0000D0190000}"/>
    <cellStyle name="40% - 강조색2 53 3" xfId="2046" xr:uid="{00000000-0005-0000-0000-0000D1190000}"/>
    <cellStyle name="40% - 강조색2 53 4" xfId="2154" xr:uid="{00000000-0005-0000-0000-0000D2190000}"/>
    <cellStyle name="40% - 강조색2 53 5" xfId="2447" xr:uid="{00000000-0005-0000-0000-0000D3190000}"/>
    <cellStyle name="40% - 강조색2 53 6" xfId="2146" xr:uid="{00000000-0005-0000-0000-0000D4190000}"/>
    <cellStyle name="40% - 강조색2 53 7" xfId="1547" xr:uid="{00000000-0005-0000-0000-0000D5190000}"/>
    <cellStyle name="40% - 강조색2 53 8" xfId="3630" xr:uid="{00000000-0005-0000-0000-0000D6190000}"/>
    <cellStyle name="40% - 강조색2 53 9" xfId="3765" xr:uid="{00000000-0005-0000-0000-0000D7190000}"/>
    <cellStyle name="40% - 강조색2 54" xfId="1473" xr:uid="{00000000-0005-0000-0000-0000D8190000}"/>
    <cellStyle name="40% - 강조색2 54 10" xfId="4594" xr:uid="{00000000-0005-0000-0000-0000D9190000}"/>
    <cellStyle name="40% - 강조색2 54 11" xfId="5448" xr:uid="{00000000-0005-0000-0000-0000DA190000}"/>
    <cellStyle name="40% - 강조색2 54 12" xfId="2161" xr:uid="{00000000-0005-0000-0000-0000DB190000}"/>
    <cellStyle name="40% - 강조색2 54 13" xfId="5031" xr:uid="{00000000-0005-0000-0000-0000DC190000}"/>
    <cellStyle name="40% - 강조색2 54 14" xfId="4779" xr:uid="{00000000-0005-0000-0000-0000DD190000}"/>
    <cellStyle name="40% - 강조색2 54 15" xfId="6335" xr:uid="{00000000-0005-0000-0000-0000DE190000}"/>
    <cellStyle name="40% - 강조색2 54 16" xfId="7111" xr:uid="{00000000-0005-0000-0000-0000DF190000}"/>
    <cellStyle name="40% - 강조색2 54 17" xfId="6881" xr:uid="{00000000-0005-0000-0000-0000E0190000}"/>
    <cellStyle name="40% - 강조색2 54 18" xfId="7805" xr:uid="{00000000-0005-0000-0000-0000E1190000}"/>
    <cellStyle name="40% - 강조색2 54 19" xfId="8213" xr:uid="{00000000-0005-0000-0000-0000E2190000}"/>
    <cellStyle name="40% - 강조색2 54 2" xfId="2050" xr:uid="{00000000-0005-0000-0000-0000E3190000}"/>
    <cellStyle name="40% - 강조색2 54 20" xfId="6814" xr:uid="{00000000-0005-0000-0000-0000E4190000}"/>
    <cellStyle name="40% - 강조색2 54 21" xfId="6016" xr:uid="{00000000-0005-0000-0000-0000E5190000}"/>
    <cellStyle name="40% - 강조색2 54 22" xfId="9100" xr:uid="{00000000-0005-0000-0000-0000E6190000}"/>
    <cellStyle name="40% - 강조색2 54 23" xfId="9614" xr:uid="{00000000-0005-0000-0000-0000E7190000}"/>
    <cellStyle name="40% - 강조색2 54 24" xfId="9859" xr:uid="{00000000-0005-0000-0000-0000E8190000}"/>
    <cellStyle name="40% - 강조색2 54 25" xfId="10065" xr:uid="{00000000-0005-0000-0000-0000E9190000}"/>
    <cellStyle name="40% - 강조색2 54 26" xfId="4764" xr:uid="{00000000-0005-0000-0000-0000EA190000}"/>
    <cellStyle name="40% - 강조색2 54 27" xfId="2177" xr:uid="{00000000-0005-0000-0000-0000EB190000}"/>
    <cellStyle name="40% - 강조색2 54 28" xfId="11107" xr:uid="{00000000-0005-0000-0000-0000EC190000}"/>
    <cellStyle name="40% - 강조색2 54 3" xfId="2332" xr:uid="{00000000-0005-0000-0000-0000ED190000}"/>
    <cellStyle name="40% - 강조색2 54 4" xfId="2463" xr:uid="{00000000-0005-0000-0000-0000EE190000}"/>
    <cellStyle name="40% - 강조색2 54 5" xfId="2517" xr:uid="{00000000-0005-0000-0000-0000EF190000}"/>
    <cellStyle name="40% - 강조색2 54 6" xfId="3274" xr:uid="{00000000-0005-0000-0000-0000F0190000}"/>
    <cellStyle name="40% - 강조색2 54 7" xfId="3038" xr:uid="{00000000-0005-0000-0000-0000F1190000}"/>
    <cellStyle name="40% - 강조색2 54 8" xfId="3853" xr:uid="{00000000-0005-0000-0000-0000F2190000}"/>
    <cellStyle name="40% - 강조색2 54 9" xfId="794" xr:uid="{00000000-0005-0000-0000-0000F3190000}"/>
    <cellStyle name="40% - 강조색2 55" xfId="2029" xr:uid="{00000000-0005-0000-0000-0000F4190000}"/>
    <cellStyle name="40% - 강조색2 55 10" xfId="5416" xr:uid="{00000000-0005-0000-0000-0000F5190000}"/>
    <cellStyle name="40% - 강조색2 55 11" xfId="790" xr:uid="{00000000-0005-0000-0000-0000F6190000}"/>
    <cellStyle name="40% - 강조색2 55 12" xfId="4751" xr:uid="{00000000-0005-0000-0000-0000F7190000}"/>
    <cellStyle name="40% - 강조색2 55 13" xfId="5507" xr:uid="{00000000-0005-0000-0000-0000F8190000}"/>
    <cellStyle name="40% - 강조색2 55 14" xfId="6378" xr:uid="{00000000-0005-0000-0000-0000F9190000}"/>
    <cellStyle name="40% - 강조색2 55 15" xfId="6468" xr:uid="{00000000-0005-0000-0000-0000FA190000}"/>
    <cellStyle name="40% - 강조색2 55 16" xfId="6856" xr:uid="{00000000-0005-0000-0000-0000FB190000}"/>
    <cellStyle name="40% - 강조색2 55 17" xfId="7470" xr:uid="{00000000-0005-0000-0000-0000FC190000}"/>
    <cellStyle name="40% - 강조색2 55 18" xfId="7949" xr:uid="{00000000-0005-0000-0000-0000FD190000}"/>
    <cellStyle name="40% - 강조색2 55 19" xfId="8590" xr:uid="{00000000-0005-0000-0000-0000FE190000}"/>
    <cellStyle name="40% - 강조색2 55 2" xfId="2347" xr:uid="{00000000-0005-0000-0000-0000FF190000}"/>
    <cellStyle name="40% - 강조색2 55 20" xfId="8804" xr:uid="{00000000-0005-0000-0000-0000001A0000}"/>
    <cellStyle name="40% - 강조색2 55 21" xfId="8403" xr:uid="{00000000-0005-0000-0000-0000011A0000}"/>
    <cellStyle name="40% - 강조색2 55 22" xfId="765" xr:uid="{00000000-0005-0000-0000-0000021A0000}"/>
    <cellStyle name="40% - 강조색2 55 23" xfId="9981" xr:uid="{00000000-0005-0000-0000-0000031A0000}"/>
    <cellStyle name="40% - 강조색2 55 24" xfId="6238" xr:uid="{00000000-0005-0000-0000-0000041A0000}"/>
    <cellStyle name="40% - 강조색2 55 25" xfId="10512" xr:uid="{00000000-0005-0000-0000-0000051A0000}"/>
    <cellStyle name="40% - 강조색2 55 26" xfId="6442" xr:uid="{00000000-0005-0000-0000-0000061A0000}"/>
    <cellStyle name="40% - 강조색2 55 27" xfId="10419" xr:uid="{00000000-0005-0000-0000-0000071A0000}"/>
    <cellStyle name="40% - 강조색2 55 3" xfId="2666" xr:uid="{00000000-0005-0000-0000-0000081A0000}"/>
    <cellStyle name="40% - 강조색2 55 4" xfId="2981" xr:uid="{00000000-0005-0000-0000-0000091A0000}"/>
    <cellStyle name="40% - 강조색2 55 5" xfId="3308" xr:uid="{00000000-0005-0000-0000-00000A1A0000}"/>
    <cellStyle name="40% - 강조색2 55 6" xfId="3652" xr:uid="{00000000-0005-0000-0000-00000B1A0000}"/>
    <cellStyle name="40% - 강조색2 55 7" xfId="3768" xr:uid="{00000000-0005-0000-0000-00000C1A0000}"/>
    <cellStyle name="40% - 강조색2 55 8" xfId="4334" xr:uid="{00000000-0005-0000-0000-00000D1A0000}"/>
    <cellStyle name="40% - 강조색2 55 9" xfId="4479" xr:uid="{00000000-0005-0000-0000-00000E1A0000}"/>
    <cellStyle name="40% - 강조색2 56" xfId="2311" xr:uid="{00000000-0005-0000-0000-00000F1A0000}"/>
    <cellStyle name="40% - 강조색2 56 10" xfId="5266" xr:uid="{00000000-0005-0000-0000-0000101A0000}"/>
    <cellStyle name="40% - 강조색2 56 11" xfId="4995" xr:uid="{00000000-0005-0000-0000-0000111A0000}"/>
    <cellStyle name="40% - 강조색2 56 12" xfId="5196" xr:uid="{00000000-0005-0000-0000-0000121A0000}"/>
    <cellStyle name="40% - 강조색2 56 13" xfId="6365" xr:uid="{00000000-0005-0000-0000-0000131A0000}"/>
    <cellStyle name="40% - 강조색2 56 14" xfId="2152" xr:uid="{00000000-0005-0000-0000-0000141A0000}"/>
    <cellStyle name="40% - 강조색2 56 15" xfId="7060" xr:uid="{00000000-0005-0000-0000-0000151A0000}"/>
    <cellStyle name="40% - 강조색2 56 16" xfId="7573" xr:uid="{00000000-0005-0000-0000-0000161A0000}"/>
    <cellStyle name="40% - 강조색2 56 17" xfId="2057" xr:uid="{00000000-0005-0000-0000-0000171A0000}"/>
    <cellStyle name="40% - 강조색2 56 18" xfId="8567" xr:uid="{00000000-0005-0000-0000-0000181A0000}"/>
    <cellStyle name="40% - 강조색2 56 19" xfId="8838" xr:uid="{00000000-0005-0000-0000-0000191A0000}"/>
    <cellStyle name="40% - 강조색2 56 2" xfId="2677" xr:uid="{00000000-0005-0000-0000-00001A1A0000}"/>
    <cellStyle name="40% - 강조색2 56 20" xfId="4432" xr:uid="{00000000-0005-0000-0000-00001B1A0000}"/>
    <cellStyle name="40% - 강조색2 56 21" xfId="9472" xr:uid="{00000000-0005-0000-0000-00001C1A0000}"/>
    <cellStyle name="40% - 강조색2 56 22" xfId="9965" xr:uid="{00000000-0005-0000-0000-00001D1A0000}"/>
    <cellStyle name="40% - 강조색2 56 23" xfId="10321" xr:uid="{00000000-0005-0000-0000-00001E1A0000}"/>
    <cellStyle name="40% - 강조색2 56 24" xfId="10392" xr:uid="{00000000-0005-0000-0000-00001F1A0000}"/>
    <cellStyle name="40% - 강조색2 56 25" xfId="10701" xr:uid="{00000000-0005-0000-0000-0000201A0000}"/>
    <cellStyle name="40% - 강조색2 56 26" xfId="11219" xr:uid="{00000000-0005-0000-0000-0000211A0000}"/>
    <cellStyle name="40% - 강조색2 56 3" xfId="2992" xr:uid="{00000000-0005-0000-0000-0000221A0000}"/>
    <cellStyle name="40% - 강조색2 56 4" xfId="3325" xr:uid="{00000000-0005-0000-0000-0000231A0000}"/>
    <cellStyle name="40% - 강조색2 56 5" xfId="3593" xr:uid="{00000000-0005-0000-0000-0000241A0000}"/>
    <cellStyle name="40% - 강조색2 56 6" xfId="3872" xr:uid="{00000000-0005-0000-0000-0000251A0000}"/>
    <cellStyle name="40% - 강조색2 56 7" xfId="4221" xr:uid="{00000000-0005-0000-0000-0000261A0000}"/>
    <cellStyle name="40% - 강조색2 56 8" xfId="4405" xr:uid="{00000000-0005-0000-0000-0000271A0000}"/>
    <cellStyle name="40% - 강조색2 56 9" xfId="2729" xr:uid="{00000000-0005-0000-0000-0000281A0000}"/>
    <cellStyle name="40% - 강조색2 57" xfId="841" xr:uid="{00000000-0005-0000-0000-0000291A0000}"/>
    <cellStyle name="40% - 강조색2 57 10" xfId="4826" xr:uid="{00000000-0005-0000-0000-00002A1A0000}"/>
    <cellStyle name="40% - 강조색2 57 11" xfId="5068" xr:uid="{00000000-0005-0000-0000-00002B1A0000}"/>
    <cellStyle name="40% - 강조색2 57 12" xfId="4525" xr:uid="{00000000-0005-0000-0000-00002C1A0000}"/>
    <cellStyle name="40% - 강조색2 57 13" xfId="6736" xr:uid="{00000000-0005-0000-0000-00002D1A0000}"/>
    <cellStyle name="40% - 강조색2 57 14" xfId="7235" xr:uid="{00000000-0005-0000-0000-00002E1A0000}"/>
    <cellStyle name="40% - 강조색2 57 15" xfId="7739" xr:uid="{00000000-0005-0000-0000-00002F1A0000}"/>
    <cellStyle name="40% - 강조색2 57 16" xfId="6193" xr:uid="{00000000-0005-0000-0000-0000301A0000}"/>
    <cellStyle name="40% - 강조색2 57 17" xfId="8415" xr:uid="{00000000-0005-0000-0000-0000311A0000}"/>
    <cellStyle name="40% - 강조색2 57 18" xfId="4427" xr:uid="{00000000-0005-0000-0000-0000321A0000}"/>
    <cellStyle name="40% - 강조색2 57 19" xfId="9220" xr:uid="{00000000-0005-0000-0000-0000331A0000}"/>
    <cellStyle name="40% - 강조색2 57 2" xfId="1492" xr:uid="{00000000-0005-0000-0000-0000341A0000}"/>
    <cellStyle name="40% - 강조색2 57 20" xfId="9439" xr:uid="{00000000-0005-0000-0000-0000351A0000}"/>
    <cellStyle name="40% - 강조색2 57 21" xfId="9877" xr:uid="{00000000-0005-0000-0000-0000361A0000}"/>
    <cellStyle name="40% - 강조색2 57 22" xfId="10066" xr:uid="{00000000-0005-0000-0000-0000371A0000}"/>
    <cellStyle name="40% - 강조색2 57 23" xfId="10172" xr:uid="{00000000-0005-0000-0000-0000381A0000}"/>
    <cellStyle name="40% - 강조색2 57 24" xfId="10807" xr:uid="{00000000-0005-0000-0000-0000391A0000}"/>
    <cellStyle name="40% - 강조색2 57 25" xfId="11008" xr:uid="{00000000-0005-0000-0000-00003A1A0000}"/>
    <cellStyle name="40% - 강조색2 57 3" xfId="3111" xr:uid="{00000000-0005-0000-0000-00003B1A0000}"/>
    <cellStyle name="40% - 강조색2 57 4" xfId="3604" xr:uid="{00000000-0005-0000-0000-00003C1A0000}"/>
    <cellStyle name="40% - 강조색2 57 5" xfId="3851" xr:uid="{00000000-0005-0000-0000-00003D1A0000}"/>
    <cellStyle name="40% - 강조색2 57 6" xfId="4311" xr:uid="{00000000-0005-0000-0000-00003E1A0000}"/>
    <cellStyle name="40% - 강조색2 57 7" xfId="3648" xr:uid="{00000000-0005-0000-0000-00003F1A0000}"/>
    <cellStyle name="40% - 강조색2 57 8" xfId="747" xr:uid="{00000000-0005-0000-0000-0000401A0000}"/>
    <cellStyle name="40% - 강조색2 57 9" xfId="5407" xr:uid="{00000000-0005-0000-0000-0000411A0000}"/>
    <cellStyle name="40% - 강조색2 58" xfId="2958" xr:uid="{00000000-0005-0000-0000-0000421A0000}"/>
    <cellStyle name="40% - 강조색2 58 10" xfId="5500" xr:uid="{00000000-0005-0000-0000-0000431A0000}"/>
    <cellStyle name="40% - 강조색2 58 11" xfId="6122" xr:uid="{00000000-0005-0000-0000-0000441A0000}"/>
    <cellStyle name="40% - 강조색2 58 12" xfId="7171" xr:uid="{00000000-0005-0000-0000-0000451A0000}"/>
    <cellStyle name="40% - 강조색2 58 13" xfId="7061" xr:uid="{00000000-0005-0000-0000-0000461A0000}"/>
    <cellStyle name="40% - 강조색2 58 14" xfId="6848" xr:uid="{00000000-0005-0000-0000-0000471A0000}"/>
    <cellStyle name="40% - 강조색2 58 15" xfId="8236" xr:uid="{00000000-0005-0000-0000-0000481A0000}"/>
    <cellStyle name="40% - 강조색2 58 16" xfId="1423" xr:uid="{00000000-0005-0000-0000-0000491A0000}"/>
    <cellStyle name="40% - 강조색2 58 17" xfId="8687" xr:uid="{00000000-0005-0000-0000-00004A1A0000}"/>
    <cellStyle name="40% - 강조색2 58 18" xfId="7170" xr:uid="{00000000-0005-0000-0000-00004B1A0000}"/>
    <cellStyle name="40% - 강조색2 58 19" xfId="8662" xr:uid="{00000000-0005-0000-0000-00004C1A0000}"/>
    <cellStyle name="40% - 강조색2 58 2" xfId="3344" xr:uid="{00000000-0005-0000-0000-00004D1A0000}"/>
    <cellStyle name="40% - 강조색2 58 20" xfId="3858" xr:uid="{00000000-0005-0000-0000-00004E1A0000}"/>
    <cellStyle name="40% - 강조색2 58 21" xfId="8469" xr:uid="{00000000-0005-0000-0000-00004F1A0000}"/>
    <cellStyle name="40% - 강조색2 58 22" xfId="8428" xr:uid="{00000000-0005-0000-0000-0000501A0000}"/>
    <cellStyle name="40% - 강조색2 58 23" xfId="10723" xr:uid="{00000000-0005-0000-0000-0000511A0000}"/>
    <cellStyle name="40% - 강조색2 58 24" xfId="11163" xr:uid="{00000000-0005-0000-0000-0000521A0000}"/>
    <cellStyle name="40% - 강조색2 58 3" xfId="3677" xr:uid="{00000000-0005-0000-0000-0000531A0000}"/>
    <cellStyle name="40% - 강조색2 58 4" xfId="4015" xr:uid="{00000000-0005-0000-0000-0000541A0000}"/>
    <cellStyle name="40% - 강조색2 58 5" xfId="4256" xr:uid="{00000000-0005-0000-0000-0000551A0000}"/>
    <cellStyle name="40% - 강조색2 58 6" xfId="4464" xr:uid="{00000000-0005-0000-0000-0000561A0000}"/>
    <cellStyle name="40% - 강조색2 58 7" xfId="4981" xr:uid="{00000000-0005-0000-0000-0000571A0000}"/>
    <cellStyle name="40% - 강조색2 58 8" xfId="5621" xr:uid="{00000000-0005-0000-0000-0000581A0000}"/>
    <cellStyle name="40% - 강조색2 58 9" xfId="5477" xr:uid="{00000000-0005-0000-0000-0000591A0000}"/>
    <cellStyle name="40% - 강조색2 59" xfId="3316" xr:uid="{00000000-0005-0000-0000-00005A1A0000}"/>
    <cellStyle name="40% - 강조색2 59 10" xfId="6504" xr:uid="{00000000-0005-0000-0000-00005B1A0000}"/>
    <cellStyle name="40% - 강조색2 59 11" xfId="4907" xr:uid="{00000000-0005-0000-0000-00005C1A0000}"/>
    <cellStyle name="40% - 강조색2 59 12" xfId="1971" xr:uid="{00000000-0005-0000-0000-00005D1A0000}"/>
    <cellStyle name="40% - 강조색2 59 13" xfId="6472" xr:uid="{00000000-0005-0000-0000-00005E1A0000}"/>
    <cellStyle name="40% - 강조색2 59 14" xfId="7023" xr:uid="{00000000-0005-0000-0000-00005F1A0000}"/>
    <cellStyle name="40% - 강조색2 59 15" xfId="8351" xr:uid="{00000000-0005-0000-0000-0000601A0000}"/>
    <cellStyle name="40% - 강조색2 59 16" xfId="6144" xr:uid="{00000000-0005-0000-0000-0000611A0000}"/>
    <cellStyle name="40% - 강조색2 59 17" xfId="8715" xr:uid="{00000000-0005-0000-0000-0000621A0000}"/>
    <cellStyle name="40% - 강조색2 59 18" xfId="8668" xr:uid="{00000000-0005-0000-0000-0000631A0000}"/>
    <cellStyle name="40% - 강조색2 59 19" xfId="9983" xr:uid="{00000000-0005-0000-0000-0000641A0000}"/>
    <cellStyle name="40% - 강조색2 59 2" xfId="3687" xr:uid="{00000000-0005-0000-0000-0000651A0000}"/>
    <cellStyle name="40% - 강조색2 59 20" xfId="8845" xr:uid="{00000000-0005-0000-0000-0000661A0000}"/>
    <cellStyle name="40% - 강조색2 59 21" xfId="6160" xr:uid="{00000000-0005-0000-0000-0000671A0000}"/>
    <cellStyle name="40% - 강조색2 59 22" xfId="10843" xr:uid="{00000000-0005-0000-0000-0000681A0000}"/>
    <cellStyle name="40% - 강조색2 59 23" xfId="11182" xr:uid="{00000000-0005-0000-0000-0000691A0000}"/>
    <cellStyle name="40% - 강조색2 59 3" xfId="4026" xr:uid="{00000000-0005-0000-0000-00006A1A0000}"/>
    <cellStyle name="40% - 강조색2 59 4" xfId="4362" xr:uid="{00000000-0005-0000-0000-00006B1A0000}"/>
    <cellStyle name="40% - 강조색2 59 5" xfId="4707" xr:uid="{00000000-0005-0000-0000-00006C1A0000}"/>
    <cellStyle name="40% - 강조색2 59 6" xfId="5049" xr:uid="{00000000-0005-0000-0000-00006D1A0000}"/>
    <cellStyle name="40% - 강조색2 59 7" xfId="5123" xr:uid="{00000000-0005-0000-0000-00006E1A0000}"/>
    <cellStyle name="40% - 강조색2 59 8" xfId="2078" xr:uid="{00000000-0005-0000-0000-00006F1A0000}"/>
    <cellStyle name="40% - 강조색2 59 9" xfId="4786" xr:uid="{00000000-0005-0000-0000-0000701A0000}"/>
    <cellStyle name="40% - 강조색2 6" xfId="74" xr:uid="{00000000-0005-0000-0000-0000711A0000}"/>
    <cellStyle name="40% - 강조색2 60" xfId="3657" xr:uid="{00000000-0005-0000-0000-0000721A0000}"/>
    <cellStyle name="40% - 강조색2 60 10" xfId="6875" xr:uid="{00000000-0005-0000-0000-0000731A0000}"/>
    <cellStyle name="40% - 강조색2 60 11" xfId="7015" xr:uid="{00000000-0005-0000-0000-0000741A0000}"/>
    <cellStyle name="40% - 강조색2 60 12" xfId="6208" xr:uid="{00000000-0005-0000-0000-0000751A0000}"/>
    <cellStyle name="40% - 강조색2 60 13" xfId="8080" xr:uid="{00000000-0005-0000-0000-0000761A0000}"/>
    <cellStyle name="40% - 강조색2 60 14" xfId="7544" xr:uid="{00000000-0005-0000-0000-0000771A0000}"/>
    <cellStyle name="40% - 강조색2 60 15" xfId="8748" xr:uid="{00000000-0005-0000-0000-0000781A0000}"/>
    <cellStyle name="40% - 강조색2 60 16" xfId="9344" xr:uid="{00000000-0005-0000-0000-0000791A0000}"/>
    <cellStyle name="40% - 강조색2 60 17" xfId="6007" xr:uid="{00000000-0005-0000-0000-00007A1A0000}"/>
    <cellStyle name="40% - 강조색2 60 18" xfId="7488" xr:uid="{00000000-0005-0000-0000-00007B1A0000}"/>
    <cellStyle name="40% - 강조색2 60 19" xfId="10286" xr:uid="{00000000-0005-0000-0000-00007C1A0000}"/>
    <cellStyle name="40% - 강조색2 60 2" xfId="4036" xr:uid="{00000000-0005-0000-0000-00007D1A0000}"/>
    <cellStyle name="40% - 강조색2 60 20" xfId="8299" xr:uid="{00000000-0005-0000-0000-00007E1A0000}"/>
    <cellStyle name="40% - 강조색2 60 21" xfId="10942" xr:uid="{00000000-0005-0000-0000-00007F1A0000}"/>
    <cellStyle name="40% - 강조색2 60 22" xfId="11090" xr:uid="{00000000-0005-0000-0000-0000801A0000}"/>
    <cellStyle name="40% - 강조색2 60 3" xfId="4372" xr:uid="{00000000-0005-0000-0000-0000811A0000}"/>
    <cellStyle name="40% - 강조색2 60 4" xfId="4725" xr:uid="{00000000-0005-0000-0000-0000821A0000}"/>
    <cellStyle name="40% - 강조색2 60 5" xfId="5311" xr:uid="{00000000-0005-0000-0000-0000831A0000}"/>
    <cellStyle name="40% - 강조색2 60 6" xfId="4926" xr:uid="{00000000-0005-0000-0000-0000841A0000}"/>
    <cellStyle name="40% - 강조색2 60 7" xfId="3030" xr:uid="{00000000-0005-0000-0000-0000851A0000}"/>
    <cellStyle name="40% - 강조색2 60 8" xfId="1841" xr:uid="{00000000-0005-0000-0000-0000861A0000}"/>
    <cellStyle name="40% - 강조색2 60 9" xfId="6430" xr:uid="{00000000-0005-0000-0000-0000871A0000}"/>
    <cellStyle name="40% - 강조색2 61" xfId="3994" xr:uid="{00000000-0005-0000-0000-0000881A0000}"/>
    <cellStyle name="40% - 강조색2 61 10" xfId="796" xr:uid="{00000000-0005-0000-0000-0000891A0000}"/>
    <cellStyle name="40% - 강조색2 61 11" xfId="4300" xr:uid="{00000000-0005-0000-0000-00008A1A0000}"/>
    <cellStyle name="40% - 강조색2 61 12" xfId="8212" xr:uid="{00000000-0005-0000-0000-00008B1A0000}"/>
    <cellStyle name="40% - 강조색2 61 13" xfId="8088" xr:uid="{00000000-0005-0000-0000-00008C1A0000}"/>
    <cellStyle name="40% - 강조색2 61 14" xfId="1958" xr:uid="{00000000-0005-0000-0000-00008D1A0000}"/>
    <cellStyle name="40% - 강조색2 61 15" xfId="4086" xr:uid="{00000000-0005-0000-0000-00008E1A0000}"/>
    <cellStyle name="40% - 강조색2 61 16" xfId="9481" xr:uid="{00000000-0005-0000-0000-00008F1A0000}"/>
    <cellStyle name="40% - 강조색2 61 17" xfId="9837" xr:uid="{00000000-0005-0000-0000-0000901A0000}"/>
    <cellStyle name="40% - 강조색2 61 18" xfId="6713" xr:uid="{00000000-0005-0000-0000-0000911A0000}"/>
    <cellStyle name="40% - 강조색2 61 19" xfId="10550" xr:uid="{00000000-0005-0000-0000-0000921A0000}"/>
    <cellStyle name="40% - 강조색2 61 2" xfId="4381" xr:uid="{00000000-0005-0000-0000-0000931A0000}"/>
    <cellStyle name="40% - 강조색2 61 20" xfId="10485" xr:uid="{00000000-0005-0000-0000-0000941A0000}"/>
    <cellStyle name="40% - 강조색2 61 21" xfId="9109" xr:uid="{00000000-0005-0000-0000-0000951A0000}"/>
    <cellStyle name="40% - 강조색2 61 3" xfId="4735" xr:uid="{00000000-0005-0000-0000-0000961A0000}"/>
    <cellStyle name="40% - 강조색2 61 4" xfId="5661" xr:uid="{00000000-0005-0000-0000-0000971A0000}"/>
    <cellStyle name="40% - 강조색2 61 5" xfId="5662" xr:uid="{00000000-0005-0000-0000-0000981A0000}"/>
    <cellStyle name="40% - 강조색2 61 6" xfId="5028" xr:uid="{00000000-0005-0000-0000-0000991A0000}"/>
    <cellStyle name="40% - 강조색2 61 7" xfId="4884" xr:uid="{00000000-0005-0000-0000-00009A1A0000}"/>
    <cellStyle name="40% - 강조색2 61 8" xfId="6593" xr:uid="{00000000-0005-0000-0000-00009B1A0000}"/>
    <cellStyle name="40% - 강조색2 61 9" xfId="7031" xr:uid="{00000000-0005-0000-0000-00009C1A0000}"/>
    <cellStyle name="40% - 강조색2 62" xfId="4353" xr:uid="{00000000-0005-0000-0000-00009D1A0000}"/>
    <cellStyle name="40% - 강조색2 62 10" xfId="3264" xr:uid="{00000000-0005-0000-0000-00009E1A0000}"/>
    <cellStyle name="40% - 강조색2 62 11" xfId="3347" xr:uid="{00000000-0005-0000-0000-00009F1A0000}"/>
    <cellStyle name="40% - 강조색2 62 12" xfId="8370" xr:uid="{00000000-0005-0000-0000-0000A01A0000}"/>
    <cellStyle name="40% - 강조색2 62 13" xfId="4886" xr:uid="{00000000-0005-0000-0000-0000A11A0000}"/>
    <cellStyle name="40% - 강조색2 62 14" xfId="9261" xr:uid="{00000000-0005-0000-0000-0000A21A0000}"/>
    <cellStyle name="40% - 강조색2 62 15" xfId="9657" xr:uid="{00000000-0005-0000-0000-0000A31A0000}"/>
    <cellStyle name="40% - 강조색2 62 16" xfId="8048" xr:uid="{00000000-0005-0000-0000-0000A41A0000}"/>
    <cellStyle name="40% - 강조색2 62 17" xfId="6917" xr:uid="{00000000-0005-0000-0000-0000A51A0000}"/>
    <cellStyle name="40% - 강조색2 62 18" xfId="10491" xr:uid="{00000000-0005-0000-0000-0000A61A0000}"/>
    <cellStyle name="40% - 강조색2 62 19" xfId="10919" xr:uid="{00000000-0005-0000-0000-0000A71A0000}"/>
    <cellStyle name="40% - 강조색2 62 2" xfId="4745" xr:uid="{00000000-0005-0000-0000-0000A81A0000}"/>
    <cellStyle name="40% - 강조색2 62 20" xfId="10194" xr:uid="{00000000-0005-0000-0000-0000A91A0000}"/>
    <cellStyle name="40% - 강조색2 62 3" xfId="5724" xr:uid="{00000000-0005-0000-0000-0000AA1A0000}"/>
    <cellStyle name="40% - 강조색2 62 4" xfId="5824" xr:uid="{00000000-0005-0000-0000-0000AB1A0000}"/>
    <cellStyle name="40% - 강조색2 62 5" xfId="5896" xr:uid="{00000000-0005-0000-0000-0000AC1A0000}"/>
    <cellStyle name="40% - 강조색2 62 6" xfId="5944" xr:uid="{00000000-0005-0000-0000-0000AD1A0000}"/>
    <cellStyle name="40% - 강조색2 62 7" xfId="6603" xr:uid="{00000000-0005-0000-0000-0000AE1A0000}"/>
    <cellStyle name="40% - 강조색2 62 8" xfId="6973" xr:uid="{00000000-0005-0000-0000-0000AF1A0000}"/>
    <cellStyle name="40% - 강조색2 62 9" xfId="6704" xr:uid="{00000000-0005-0000-0000-0000B01A0000}"/>
    <cellStyle name="40% - 강조색2 63" xfId="4704" xr:uid="{00000000-0005-0000-0000-0000B11A0000}"/>
    <cellStyle name="40% - 강조색2 63 10" xfId="1885" xr:uid="{00000000-0005-0000-0000-0000B21A0000}"/>
    <cellStyle name="40% - 강조색2 63 11" xfId="2434" xr:uid="{00000000-0005-0000-0000-0000B31A0000}"/>
    <cellStyle name="40% - 강조색2 63 12" xfId="4846" xr:uid="{00000000-0005-0000-0000-0000B41A0000}"/>
    <cellStyle name="40% - 강조색2 63 13" xfId="9141" xr:uid="{00000000-0005-0000-0000-0000B51A0000}"/>
    <cellStyle name="40% - 강조색2 63 14" xfId="9652" xr:uid="{00000000-0005-0000-0000-0000B61A0000}"/>
    <cellStyle name="40% - 강조색2 63 15" xfId="9985" xr:uid="{00000000-0005-0000-0000-0000B71A0000}"/>
    <cellStyle name="40% - 강조색2 63 16" xfId="5956" xr:uid="{00000000-0005-0000-0000-0000B81A0000}"/>
    <cellStyle name="40% - 강조색2 63 17" xfId="10574" xr:uid="{00000000-0005-0000-0000-0000B91A0000}"/>
    <cellStyle name="40% - 강조색2 63 18" xfId="10442" xr:uid="{00000000-0005-0000-0000-0000BA1A0000}"/>
    <cellStyle name="40% - 강조색2 63 19" xfId="8484" xr:uid="{00000000-0005-0000-0000-0000BB1A0000}"/>
    <cellStyle name="40% - 강조색2 63 2" xfId="5795" xr:uid="{00000000-0005-0000-0000-0000BC1A0000}"/>
    <cellStyle name="40% - 강조색2 63 3" xfId="5873" xr:uid="{00000000-0005-0000-0000-0000BD1A0000}"/>
    <cellStyle name="40% - 강조색2 63 4" xfId="5931" xr:uid="{00000000-0005-0000-0000-0000BE1A0000}"/>
    <cellStyle name="40% - 강조색2 63 5" xfId="5955" xr:uid="{00000000-0005-0000-0000-0000BF1A0000}"/>
    <cellStyle name="40% - 강조색2 63 6" xfId="6615" xr:uid="{00000000-0005-0000-0000-0000C01A0000}"/>
    <cellStyle name="40% - 강조색2 63 7" xfId="6998" xr:uid="{00000000-0005-0000-0000-0000C11A0000}"/>
    <cellStyle name="40% - 강조색2 63 8" xfId="7307" xr:uid="{00000000-0005-0000-0000-0000C21A0000}"/>
    <cellStyle name="40% - 강조색2 63 9" xfId="7359" xr:uid="{00000000-0005-0000-0000-0000C31A0000}"/>
    <cellStyle name="40% - 강조색2 64" xfId="5516" xr:uid="{00000000-0005-0000-0000-0000C41A0000}"/>
    <cellStyle name="40% - 강조색2 64 10" xfId="9498" xr:uid="{00000000-0005-0000-0000-0000C51A0000}"/>
    <cellStyle name="40% - 강조색2 64 11" xfId="9881" xr:uid="{00000000-0005-0000-0000-0000C61A0000}"/>
    <cellStyle name="40% - 강조색2 64 12" xfId="6823" xr:uid="{00000000-0005-0000-0000-0000C71A0000}"/>
    <cellStyle name="40% - 강조색2 64 13" xfId="7628" xr:uid="{00000000-0005-0000-0000-0000C81A0000}"/>
    <cellStyle name="40% - 강조색2 64 14" xfId="10724" xr:uid="{00000000-0005-0000-0000-0000C91A0000}"/>
    <cellStyle name="40% - 강조색2 64 15" xfId="11176" xr:uid="{00000000-0005-0000-0000-0000CA1A0000}"/>
    <cellStyle name="40% - 강조색2 64 2" xfId="6645" xr:uid="{00000000-0005-0000-0000-0000CB1A0000}"/>
    <cellStyle name="40% - 강조색2 64 3" xfId="7253" xr:uid="{00000000-0005-0000-0000-0000CC1A0000}"/>
    <cellStyle name="40% - 강조색2 64 4" xfId="7260" xr:uid="{00000000-0005-0000-0000-0000CD1A0000}"/>
    <cellStyle name="40% - 강조색2 64 5" xfId="7526" xr:uid="{00000000-0005-0000-0000-0000CE1A0000}"/>
    <cellStyle name="40% - 강조색2 64 6" xfId="8150" xr:uid="{00000000-0005-0000-0000-0000CF1A0000}"/>
    <cellStyle name="40% - 강조색2 64 7" xfId="8516" xr:uid="{00000000-0005-0000-0000-0000D01A0000}"/>
    <cellStyle name="40% - 강조색2 64 8" xfId="7741" xr:uid="{00000000-0005-0000-0000-0000D11A0000}"/>
    <cellStyle name="40% - 강조색2 64 9" xfId="9087" xr:uid="{00000000-0005-0000-0000-0000D21A0000}"/>
    <cellStyle name="40% - 강조색2 65" xfId="5723" xr:uid="{00000000-0005-0000-0000-0000D31A0000}"/>
    <cellStyle name="40% - 강조색2 65 10" xfId="8666" xr:uid="{00000000-0005-0000-0000-0000D41A0000}"/>
    <cellStyle name="40% - 강조색2 65 11" xfId="9879" xr:uid="{00000000-0005-0000-0000-0000D51A0000}"/>
    <cellStyle name="40% - 강조색2 65 12" xfId="9418" xr:uid="{00000000-0005-0000-0000-0000D61A0000}"/>
    <cellStyle name="40% - 강조색2 65 13" xfId="10067" xr:uid="{00000000-0005-0000-0000-0000D71A0000}"/>
    <cellStyle name="40% - 강조색2 65 14" xfId="6495" xr:uid="{00000000-0005-0000-0000-0000D81A0000}"/>
    <cellStyle name="40% - 강조색2 65 15" xfId="7890" xr:uid="{00000000-0005-0000-0000-0000D91A0000}"/>
    <cellStyle name="40% - 강조색2 65 2" xfId="6655" xr:uid="{00000000-0005-0000-0000-0000DA1A0000}"/>
    <cellStyle name="40% - 강조색2 65 3" xfId="7278" xr:uid="{00000000-0005-0000-0000-0000DB1A0000}"/>
    <cellStyle name="40% - 강조색2 65 4" xfId="6065" xr:uid="{00000000-0005-0000-0000-0000DC1A0000}"/>
    <cellStyle name="40% - 강조색2 65 5" xfId="7823" xr:uid="{00000000-0005-0000-0000-0000DD1A0000}"/>
    <cellStyle name="40% - 강조색2 65 6" xfId="7965" xr:uid="{00000000-0005-0000-0000-0000DE1A0000}"/>
    <cellStyle name="40% - 강조색2 65 7" xfId="8413" xr:uid="{00000000-0005-0000-0000-0000DF1A0000}"/>
    <cellStyle name="40% - 강조색2 65 8" xfId="8122" xr:uid="{00000000-0005-0000-0000-0000E01A0000}"/>
    <cellStyle name="40% - 강조색2 65 9" xfId="9107" xr:uid="{00000000-0005-0000-0000-0000E11A0000}"/>
    <cellStyle name="40% - 강조색2 66" xfId="5823" xr:uid="{00000000-0005-0000-0000-0000E21A0000}"/>
    <cellStyle name="40% - 강조색2 66 10" xfId="9456" xr:uid="{00000000-0005-0000-0000-0000E31A0000}"/>
    <cellStyle name="40% - 강조색2 66 11" xfId="5274" xr:uid="{00000000-0005-0000-0000-0000E41A0000}"/>
    <cellStyle name="40% - 강조색2 66 12" xfId="3020" xr:uid="{00000000-0005-0000-0000-0000E51A0000}"/>
    <cellStyle name="40% - 강조색2 66 13" xfId="6158" xr:uid="{00000000-0005-0000-0000-0000E61A0000}"/>
    <cellStyle name="40% - 강조색2 66 14" xfId="9443" xr:uid="{00000000-0005-0000-0000-0000E71A0000}"/>
    <cellStyle name="40% - 강조색2 66 15" xfId="1355" xr:uid="{00000000-0005-0000-0000-0000E81A0000}"/>
    <cellStyle name="40% - 강조색2 66 2" xfId="6661" xr:uid="{00000000-0005-0000-0000-0000E91A0000}"/>
    <cellStyle name="40% - 강조색2 66 3" xfId="7287" xr:uid="{00000000-0005-0000-0000-0000EA1A0000}"/>
    <cellStyle name="40% - 강조색2 66 4" xfId="6803" xr:uid="{00000000-0005-0000-0000-0000EB1A0000}"/>
    <cellStyle name="40% - 강조색2 66 5" xfId="7829" xr:uid="{00000000-0005-0000-0000-0000EC1A0000}"/>
    <cellStyle name="40% - 강조색2 66 6" xfId="6371" xr:uid="{00000000-0005-0000-0000-0000ED1A0000}"/>
    <cellStyle name="40% - 강조색2 66 7" xfId="7916" xr:uid="{00000000-0005-0000-0000-0000EE1A0000}"/>
    <cellStyle name="40% - 강조색2 66 8" xfId="4545" xr:uid="{00000000-0005-0000-0000-0000EF1A0000}"/>
    <cellStyle name="40% - 강조색2 66 9" xfId="3692" xr:uid="{00000000-0005-0000-0000-0000F01A0000}"/>
    <cellStyle name="40% - 강조색2 67" xfId="5895" xr:uid="{00000000-0005-0000-0000-0000F11A0000}"/>
    <cellStyle name="40% - 강조색2 67 10" xfId="9685" xr:uid="{00000000-0005-0000-0000-0000F21A0000}"/>
    <cellStyle name="40% - 강조색2 67 11" xfId="9871" xr:uid="{00000000-0005-0000-0000-0000F31A0000}"/>
    <cellStyle name="40% - 강조색2 67 12" xfId="10141" xr:uid="{00000000-0005-0000-0000-0000F41A0000}"/>
    <cellStyle name="40% - 강조색2 67 13" xfId="10417" xr:uid="{00000000-0005-0000-0000-0000F51A0000}"/>
    <cellStyle name="40% - 강조색2 67 14" xfId="10718" xr:uid="{00000000-0005-0000-0000-0000F61A0000}"/>
    <cellStyle name="40% - 강조색2 67 15" xfId="6729" xr:uid="{00000000-0005-0000-0000-0000F71A0000}"/>
    <cellStyle name="40% - 강조색2 67 2" xfId="6663" xr:uid="{00000000-0005-0000-0000-0000F81A0000}"/>
    <cellStyle name="40% - 강조색2 67 3" xfId="7296" xr:uid="{00000000-0005-0000-0000-0000F91A0000}"/>
    <cellStyle name="40% - 강조색2 67 4" xfId="7343" xr:uid="{00000000-0005-0000-0000-0000FA1A0000}"/>
    <cellStyle name="40% - 강조색2 67 5" xfId="7831" xr:uid="{00000000-0005-0000-0000-0000FB1A0000}"/>
    <cellStyle name="40% - 강조색2 67 6" xfId="7951" xr:uid="{00000000-0005-0000-0000-0000FC1A0000}"/>
    <cellStyle name="40% - 강조색2 67 7" xfId="1812" xr:uid="{00000000-0005-0000-0000-0000FD1A0000}"/>
    <cellStyle name="40% - 강조색2 67 8" xfId="3824" xr:uid="{00000000-0005-0000-0000-0000FE1A0000}"/>
    <cellStyle name="40% - 강조색2 67 9" xfId="3079" xr:uid="{00000000-0005-0000-0000-0000FF1A0000}"/>
    <cellStyle name="40% - 강조색2 68" xfId="6558" xr:uid="{00000000-0005-0000-0000-0000001B0000}"/>
    <cellStyle name="40% - 강조색2 68 10" xfId="8578" xr:uid="{00000000-0005-0000-0000-0000011B0000}"/>
    <cellStyle name="40% - 강조색2 68 11" xfId="2178" xr:uid="{00000000-0005-0000-0000-0000021B0000}"/>
    <cellStyle name="40% - 강조색2 68 12" xfId="4889" xr:uid="{00000000-0005-0000-0000-0000031B0000}"/>
    <cellStyle name="40% - 강조색2 68 13" xfId="10947" xr:uid="{00000000-0005-0000-0000-0000041B0000}"/>
    <cellStyle name="40% - 강조색2 68 14" xfId="11120" xr:uid="{00000000-0005-0000-0000-0000051B0000}"/>
    <cellStyle name="40% - 강조색2 68 2" xfId="7333" xr:uid="{00000000-0005-0000-0000-0000061B0000}"/>
    <cellStyle name="40% - 강조색2 68 3" xfId="7355" xr:uid="{00000000-0005-0000-0000-0000071B0000}"/>
    <cellStyle name="40% - 강조색2 68 4" xfId="7844" xr:uid="{00000000-0005-0000-0000-0000081B0000}"/>
    <cellStyle name="40% - 강조색2 68 5" xfId="811" xr:uid="{00000000-0005-0000-0000-0000091B0000}"/>
    <cellStyle name="40% - 강조색2 68 6" xfId="8498" xr:uid="{00000000-0005-0000-0000-00000A1B0000}"/>
    <cellStyle name="40% - 강조색2 68 7" xfId="7883" xr:uid="{00000000-0005-0000-0000-00000B1B0000}"/>
    <cellStyle name="40% - 강조색2 68 8" xfId="9067" xr:uid="{00000000-0005-0000-0000-00000C1B0000}"/>
    <cellStyle name="40% - 강조색2 68 9" xfId="2764" xr:uid="{00000000-0005-0000-0000-00000D1B0000}"/>
    <cellStyle name="40% - 강조색2 69" xfId="7239" xr:uid="{00000000-0005-0000-0000-00000E1B0000}"/>
    <cellStyle name="40% - 강조색2 69 10" xfId="5083" xr:uid="{00000000-0005-0000-0000-00000F1B0000}"/>
    <cellStyle name="40% - 강조색2 69 11" xfId="9555" xr:uid="{00000000-0005-0000-0000-0000101B0000}"/>
    <cellStyle name="40% - 강조색2 69 12" xfId="11166" xr:uid="{00000000-0005-0000-0000-0000111B0000}"/>
    <cellStyle name="40% - 강조색2 69 2" xfId="7858" xr:uid="{00000000-0005-0000-0000-0000121B0000}"/>
    <cellStyle name="40% - 강조색2 69 3" xfId="8252" xr:uid="{00000000-0005-0000-0000-0000131B0000}"/>
    <cellStyle name="40% - 강조색2 69 4" xfId="8614" xr:uid="{00000000-0005-0000-0000-0000141B0000}"/>
    <cellStyle name="40% - 강조색2 69 5" xfId="6530" xr:uid="{00000000-0005-0000-0000-0000151B0000}"/>
    <cellStyle name="40% - 강조색2 69 6" xfId="9077" xr:uid="{00000000-0005-0000-0000-0000161B0000}"/>
    <cellStyle name="40% - 강조색2 69 7" xfId="9654" xr:uid="{00000000-0005-0000-0000-0000171B0000}"/>
    <cellStyle name="40% - 강조색2 69 8" xfId="9757" xr:uid="{00000000-0005-0000-0000-0000181B0000}"/>
    <cellStyle name="40% - 강조색2 69 9" xfId="10118" xr:uid="{00000000-0005-0000-0000-0000191B0000}"/>
    <cellStyle name="40% - 강조색2 7" xfId="67" xr:uid="{00000000-0005-0000-0000-00001A1B0000}"/>
    <cellStyle name="40% - 강조색2 70" xfId="7339" xr:uid="{00000000-0005-0000-0000-00001B1B0000}"/>
    <cellStyle name="40% - 강조색2 70 10" xfId="2773" xr:uid="{00000000-0005-0000-0000-00001C1B0000}"/>
    <cellStyle name="40% - 강조색2 70 11" xfId="10812" xr:uid="{00000000-0005-0000-0000-00001D1B0000}"/>
    <cellStyle name="40% - 강조색2 70 12" xfId="11158" xr:uid="{00000000-0005-0000-0000-00001E1B0000}"/>
    <cellStyle name="40% - 강조색2 70 2" xfId="7865" xr:uid="{00000000-0005-0000-0000-00001F1B0000}"/>
    <cellStyle name="40% - 강조색2 70 3" xfId="8259" xr:uid="{00000000-0005-0000-0000-0000201B0000}"/>
    <cellStyle name="40% - 강조색2 70 4" xfId="8621" xr:uid="{00000000-0005-0000-0000-0000211B0000}"/>
    <cellStyle name="40% - 강조색2 70 5" xfId="8317" xr:uid="{00000000-0005-0000-0000-0000221B0000}"/>
    <cellStyle name="40% - 강조색2 70 6" xfId="8401" xr:uid="{00000000-0005-0000-0000-0000231B0000}"/>
    <cellStyle name="40% - 강조색2 70 7" xfId="7725" xr:uid="{00000000-0005-0000-0000-0000241B0000}"/>
    <cellStyle name="40% - 강조색2 70 8" xfId="9750" xr:uid="{00000000-0005-0000-0000-0000251B0000}"/>
    <cellStyle name="40% - 강조색2 70 9" xfId="10197" xr:uid="{00000000-0005-0000-0000-0000261B0000}"/>
    <cellStyle name="40% - 강조색2 71" xfId="7819" xr:uid="{00000000-0005-0000-0000-0000271B0000}"/>
    <cellStyle name="40% - 강조색2 71 10" xfId="10797" xr:uid="{00000000-0005-0000-0000-0000281B0000}"/>
    <cellStyle name="40% - 강조색2 71 11" xfId="11142" xr:uid="{00000000-0005-0000-0000-0000291B0000}"/>
    <cellStyle name="40% - 강조색2 71 2" xfId="8270" xr:uid="{00000000-0005-0000-0000-00002A1B0000}"/>
    <cellStyle name="40% - 강조색2 71 3" xfId="8632" xr:uid="{00000000-0005-0000-0000-00002B1B0000}"/>
    <cellStyle name="40% - 강조색2 71 4" xfId="8996" xr:uid="{00000000-0005-0000-0000-00002C1B0000}"/>
    <cellStyle name="40% - 강조색2 71 5" xfId="9354" xr:uid="{00000000-0005-0000-0000-00002D1B0000}"/>
    <cellStyle name="40% - 강조색2 71 6" xfId="9516" xr:uid="{00000000-0005-0000-0000-00002E1B0000}"/>
    <cellStyle name="40% - 강조색2 71 7" xfId="9976" xr:uid="{00000000-0005-0000-0000-00002F1B0000}"/>
    <cellStyle name="40% - 강조색2 71 8" xfId="942" xr:uid="{00000000-0005-0000-0000-0000301B0000}"/>
    <cellStyle name="40% - 강조색2 71 9" xfId="10597" xr:uid="{00000000-0005-0000-0000-0000311B0000}"/>
    <cellStyle name="40% - 강조색2 72" xfId="8222" xr:uid="{00000000-0005-0000-0000-0000321B0000}"/>
    <cellStyle name="40% - 강조색2 72 10" xfId="10185" xr:uid="{00000000-0005-0000-0000-0000331B0000}"/>
    <cellStyle name="40% - 강조색2 72 2" xfId="8641" xr:uid="{00000000-0005-0000-0000-0000341B0000}"/>
    <cellStyle name="40% - 강조색2 72 3" xfId="9005" xr:uid="{00000000-0005-0000-0000-0000351B0000}"/>
    <cellStyle name="40% - 강조색2 72 4" xfId="9364" xr:uid="{00000000-0005-0000-0000-0000361B0000}"/>
    <cellStyle name="40% - 강조색2 72 5" xfId="9696" xr:uid="{00000000-0005-0000-0000-0000371B0000}"/>
    <cellStyle name="40% - 강조색2 72 6" xfId="6156" xr:uid="{00000000-0005-0000-0000-0000381B0000}"/>
    <cellStyle name="40% - 강조색2 72 7" xfId="10303" xr:uid="{00000000-0005-0000-0000-0000391B0000}"/>
    <cellStyle name="40% - 강조색2 72 8" xfId="4320" xr:uid="{00000000-0005-0000-0000-00003A1B0000}"/>
    <cellStyle name="40% - 강조색2 72 9" xfId="9142" xr:uid="{00000000-0005-0000-0000-00003B1B0000}"/>
    <cellStyle name="40% - 강조색2 73" xfId="8599" xr:uid="{00000000-0005-0000-0000-00003C1B0000}"/>
    <cellStyle name="40% - 강조색2 73 2" xfId="9015" xr:uid="{00000000-0005-0000-0000-00003D1B0000}"/>
    <cellStyle name="40% - 강조색2 73 3" xfId="9374" xr:uid="{00000000-0005-0000-0000-00003E1B0000}"/>
    <cellStyle name="40% - 강조색2 73 4" xfId="9706" xr:uid="{00000000-0005-0000-0000-00003F1B0000}"/>
    <cellStyle name="40% - 강조색2 73 5" xfId="10032" xr:uid="{00000000-0005-0000-0000-0000401B0000}"/>
    <cellStyle name="40% - 강조색2 73 6" xfId="7802" xr:uid="{00000000-0005-0000-0000-0000411B0000}"/>
    <cellStyle name="40% - 강조색2 73 7" xfId="7731" xr:uid="{00000000-0005-0000-0000-0000421B0000}"/>
    <cellStyle name="40% - 강조색2 73 8" xfId="9174" xr:uid="{00000000-0005-0000-0000-0000431B0000}"/>
    <cellStyle name="40% - 강조색2 73 9" xfId="8476" xr:uid="{00000000-0005-0000-0000-0000441B0000}"/>
    <cellStyle name="40% - 강조색2 74" xfId="1595" xr:uid="{00000000-0005-0000-0000-0000451B0000}"/>
    <cellStyle name="40% - 강조색2 74 2" xfId="857" xr:uid="{00000000-0005-0000-0000-0000461B0000}"/>
    <cellStyle name="40% - 강조색2 74 3" xfId="9396" xr:uid="{00000000-0005-0000-0000-0000471B0000}"/>
    <cellStyle name="40% - 강조색2 74 4" xfId="7557" xr:uid="{00000000-0005-0000-0000-0000481B0000}"/>
    <cellStyle name="40% - 강조색2 74 5" xfId="6458" xr:uid="{00000000-0005-0000-0000-0000491B0000}"/>
    <cellStyle name="40% - 강조색2 74 6" xfId="10453" xr:uid="{00000000-0005-0000-0000-00004A1B0000}"/>
    <cellStyle name="40% - 강조색2 74 7" xfId="6426" xr:uid="{00000000-0005-0000-0000-00004B1B0000}"/>
    <cellStyle name="40% - 강조색2 74 8" xfId="11124" xr:uid="{00000000-0005-0000-0000-00004C1B0000}"/>
    <cellStyle name="40% - 강조색2 75" xfId="9271" xr:uid="{00000000-0005-0000-0000-00004D1B0000}"/>
    <cellStyle name="40% - 강조색2 75 2" xfId="9720" xr:uid="{00000000-0005-0000-0000-00004E1B0000}"/>
    <cellStyle name="40% - 강조색2 75 3" xfId="10046" xr:uid="{00000000-0005-0000-0000-00004F1B0000}"/>
    <cellStyle name="40% - 강조색2 75 4" xfId="10359" xr:uid="{00000000-0005-0000-0000-0000501B0000}"/>
    <cellStyle name="40% - 강조색2 75 5" xfId="10668" xr:uid="{00000000-0005-0000-0000-0000511B0000}"/>
    <cellStyle name="40% - 강조색2 75 6" xfId="5986" xr:uid="{00000000-0005-0000-0000-0000521B0000}"/>
    <cellStyle name="40% - 강조색2 75 7" xfId="7911" xr:uid="{00000000-0005-0000-0000-0000531B0000}"/>
    <cellStyle name="40% - 강조색2 76" xfId="6150" xr:uid="{00000000-0005-0000-0000-0000541B0000}"/>
    <cellStyle name="40% - 강조색2 76 2" xfId="8466" xr:uid="{00000000-0005-0000-0000-0000551B0000}"/>
    <cellStyle name="40% - 강조색2 76 3" xfId="8384" xr:uid="{00000000-0005-0000-0000-0000561B0000}"/>
    <cellStyle name="40% - 강조색2 76 4" xfId="9129" xr:uid="{00000000-0005-0000-0000-0000571B0000}"/>
    <cellStyle name="40% - 강조색2 76 5" xfId="2733" xr:uid="{00000000-0005-0000-0000-0000581B0000}"/>
    <cellStyle name="40% - 강조색2 76 6" xfId="3430" xr:uid="{00000000-0005-0000-0000-0000591B0000}"/>
    <cellStyle name="40% - 강조색2 77" xfId="10024" xr:uid="{00000000-0005-0000-0000-00005A1B0000}"/>
    <cellStyle name="40% - 강조색2 77 2" xfId="10380" xr:uid="{00000000-0005-0000-0000-00005B1B0000}"/>
    <cellStyle name="40% - 강조색2 77 3" xfId="10691" xr:uid="{00000000-0005-0000-0000-00005C1B0000}"/>
    <cellStyle name="40% - 강조색2 77 4" xfId="10975" xr:uid="{00000000-0005-0000-0000-00005D1B0000}"/>
    <cellStyle name="40% - 강조색2 77 5" xfId="11251" xr:uid="{00000000-0005-0000-0000-00005E1B0000}"/>
    <cellStyle name="40% - 강조색2 78" xfId="10337" xr:uid="{00000000-0005-0000-0000-00005F1B0000}"/>
    <cellStyle name="40% - 강조색2 78 2" xfId="10697" xr:uid="{00000000-0005-0000-0000-0000601B0000}"/>
    <cellStyle name="40% - 강조색2 78 3" xfId="10981" xr:uid="{00000000-0005-0000-0000-0000611B0000}"/>
    <cellStyle name="40% - 강조색2 78 4" xfId="11258" xr:uid="{00000000-0005-0000-0000-0000621B0000}"/>
    <cellStyle name="40% - 강조색2 79" xfId="10652" xr:uid="{00000000-0005-0000-0000-0000631B0000}"/>
    <cellStyle name="40% - 강조색2 79 2" xfId="10991" xr:uid="{00000000-0005-0000-0000-0000641B0000}"/>
    <cellStyle name="40% - 강조색2 79 3" xfId="11269" xr:uid="{00000000-0005-0000-0000-0000651B0000}"/>
    <cellStyle name="40% - 강조색2 8" xfId="61" xr:uid="{00000000-0005-0000-0000-0000661B0000}"/>
    <cellStyle name="40% - 강조색2 80" xfId="10949" xr:uid="{00000000-0005-0000-0000-0000671B0000}"/>
    <cellStyle name="40% - 강조색2 80 2" xfId="11277" xr:uid="{00000000-0005-0000-0000-0000681B0000}"/>
    <cellStyle name="40% - 강조색2 81" xfId="11244" xr:uid="{00000000-0005-0000-0000-0000691B0000}"/>
    <cellStyle name="40% - 강조색2 82" xfId="11290" xr:uid="{00000000-0005-0000-0000-00006A1B0000}"/>
    <cellStyle name="40% - 강조색2 83" xfId="11431" xr:uid="{00000000-0005-0000-0000-00006B1B0000}"/>
    <cellStyle name="40% - 강조색2 84" xfId="11343" xr:uid="{00000000-0005-0000-0000-00006C1B0000}"/>
    <cellStyle name="40% - 강조색2 85" xfId="11429" xr:uid="{00000000-0005-0000-0000-00006D1B0000}"/>
    <cellStyle name="40% - 강조색2 86" xfId="11440" xr:uid="{00000000-0005-0000-0000-00006E1B0000}"/>
    <cellStyle name="40% - 강조색2 9" xfId="62" xr:uid="{00000000-0005-0000-0000-00006F1B0000}"/>
    <cellStyle name="40% - 강조색3" xfId="29" builtinId="39" customBuiltin="1"/>
    <cellStyle name="40% - 강조색3 10" xfId="166" xr:uid="{00000000-0005-0000-0000-0000711B0000}"/>
    <cellStyle name="40% - 강조색3 11" xfId="179" xr:uid="{00000000-0005-0000-0000-0000721B0000}"/>
    <cellStyle name="40% - 강조색3 12" xfId="192" xr:uid="{00000000-0005-0000-0000-0000731B0000}"/>
    <cellStyle name="40% - 강조색3 13" xfId="205" xr:uid="{00000000-0005-0000-0000-0000741B0000}"/>
    <cellStyle name="40% - 강조색3 14" xfId="218" xr:uid="{00000000-0005-0000-0000-0000751B0000}"/>
    <cellStyle name="40% - 강조색3 15" xfId="231" xr:uid="{00000000-0005-0000-0000-0000761B0000}"/>
    <cellStyle name="40% - 강조색3 16" xfId="244" xr:uid="{00000000-0005-0000-0000-0000771B0000}"/>
    <cellStyle name="40% - 강조색3 17" xfId="257" xr:uid="{00000000-0005-0000-0000-0000781B0000}"/>
    <cellStyle name="40% - 강조색3 18" xfId="270" xr:uid="{00000000-0005-0000-0000-0000791B0000}"/>
    <cellStyle name="40% - 강조색3 19" xfId="283" xr:uid="{00000000-0005-0000-0000-00007A1B0000}"/>
    <cellStyle name="40% - 강조색3 2" xfId="50" xr:uid="{00000000-0005-0000-0000-00007B1B0000}"/>
    <cellStyle name="40% - 강조색3 20" xfId="296" xr:uid="{00000000-0005-0000-0000-00007C1B0000}"/>
    <cellStyle name="40% - 강조색3 21" xfId="309" xr:uid="{00000000-0005-0000-0000-00007D1B0000}"/>
    <cellStyle name="40% - 강조색3 22" xfId="322" xr:uid="{00000000-0005-0000-0000-00007E1B0000}"/>
    <cellStyle name="40% - 강조색3 23" xfId="335" xr:uid="{00000000-0005-0000-0000-00007F1B0000}"/>
    <cellStyle name="40% - 강조색3 24" xfId="348" xr:uid="{00000000-0005-0000-0000-0000801B0000}"/>
    <cellStyle name="40% - 강조색3 25" xfId="361" xr:uid="{00000000-0005-0000-0000-0000811B0000}"/>
    <cellStyle name="40% - 강조색3 26" xfId="374" xr:uid="{00000000-0005-0000-0000-0000821B0000}"/>
    <cellStyle name="40% - 강조색3 27" xfId="387" xr:uid="{00000000-0005-0000-0000-0000831B0000}"/>
    <cellStyle name="40% - 강조색3 28" xfId="400" xr:uid="{00000000-0005-0000-0000-0000841B0000}"/>
    <cellStyle name="40% - 강조색3 29" xfId="413" xr:uid="{00000000-0005-0000-0000-0000851B0000}"/>
    <cellStyle name="40% - 강조색3 3" xfId="77" xr:uid="{00000000-0005-0000-0000-0000861B0000}"/>
    <cellStyle name="40% - 강조색3 30" xfId="426" xr:uid="{00000000-0005-0000-0000-0000871B0000}"/>
    <cellStyle name="40% - 강조색3 31" xfId="439" xr:uid="{00000000-0005-0000-0000-0000881B0000}"/>
    <cellStyle name="40% - 강조색3 32" xfId="451" xr:uid="{00000000-0005-0000-0000-0000891B0000}"/>
    <cellStyle name="40% - 강조색3 33" xfId="463" xr:uid="{00000000-0005-0000-0000-00008A1B0000}"/>
    <cellStyle name="40% - 강조색3 34" xfId="475" xr:uid="{00000000-0005-0000-0000-00008B1B0000}"/>
    <cellStyle name="40% - 강조색3 35" xfId="487" xr:uid="{00000000-0005-0000-0000-00008C1B0000}"/>
    <cellStyle name="40% - 강조색3 36" xfId="498" xr:uid="{00000000-0005-0000-0000-00008D1B0000}"/>
    <cellStyle name="40% - 강조색3 37" xfId="509" xr:uid="{00000000-0005-0000-0000-00008E1B0000}"/>
    <cellStyle name="40% - 강조색3 38" xfId="520" xr:uid="{00000000-0005-0000-0000-00008F1B0000}"/>
    <cellStyle name="40% - 강조색3 39" xfId="529" xr:uid="{00000000-0005-0000-0000-0000901B0000}"/>
    <cellStyle name="40% - 강조색3 4" xfId="81" xr:uid="{00000000-0005-0000-0000-0000911B0000}"/>
    <cellStyle name="40% - 강조색3 40" xfId="550" xr:uid="{00000000-0005-0000-0000-0000921B0000}"/>
    <cellStyle name="40% - 강조색3 40 10" xfId="3302" xr:uid="{00000000-0005-0000-0000-0000931B0000}"/>
    <cellStyle name="40% - 강조색3 40 11" xfId="3544" xr:uid="{00000000-0005-0000-0000-0000941B0000}"/>
    <cellStyle name="40% - 강조색3 40 12" xfId="3791" xr:uid="{00000000-0005-0000-0000-0000951B0000}"/>
    <cellStyle name="40% - 강조색3 40 13" xfId="4124" xr:uid="{00000000-0005-0000-0000-0000961B0000}"/>
    <cellStyle name="40% - 강조색3 40 14" xfId="4385" xr:uid="{00000000-0005-0000-0000-0000971B0000}"/>
    <cellStyle name="40% - 강조색3 40 15" xfId="3194" xr:uid="{00000000-0005-0000-0000-0000981B0000}"/>
    <cellStyle name="40% - 강조색3 40 16" xfId="3181" xr:uid="{00000000-0005-0000-0000-0000991B0000}"/>
    <cellStyle name="40% - 강조색3 40 17" xfId="1888" xr:uid="{00000000-0005-0000-0000-00009A1B0000}"/>
    <cellStyle name="40% - 강조색3 40 18" xfId="5066" xr:uid="{00000000-0005-0000-0000-00009B1B0000}"/>
    <cellStyle name="40% - 강조색3 40 19" xfId="6476" xr:uid="{00000000-0005-0000-0000-00009C1B0000}"/>
    <cellStyle name="40% - 강조색3 40 2" xfId="1047" xr:uid="{00000000-0005-0000-0000-00009D1B0000}"/>
    <cellStyle name="40% - 강조색3 40 20" xfId="6311" xr:uid="{00000000-0005-0000-0000-00009E1B0000}"/>
    <cellStyle name="40% - 강조색3 40 21" xfId="7104" xr:uid="{00000000-0005-0000-0000-00009F1B0000}"/>
    <cellStyle name="40% - 강조색3 40 22" xfId="7631" xr:uid="{00000000-0005-0000-0000-0000A01B0000}"/>
    <cellStyle name="40% - 강조색3 40 23" xfId="8066" xr:uid="{00000000-0005-0000-0000-0000A11B0000}"/>
    <cellStyle name="40% - 강조색3 40 24" xfId="3518" xr:uid="{00000000-0005-0000-0000-0000A21B0000}"/>
    <cellStyle name="40% - 강조색3 40 25" xfId="4454" xr:uid="{00000000-0005-0000-0000-0000A31B0000}"/>
    <cellStyle name="40% - 강조색3 40 26" xfId="3056" xr:uid="{00000000-0005-0000-0000-0000A41B0000}"/>
    <cellStyle name="40% - 강조색3 40 27" xfId="9690" xr:uid="{00000000-0005-0000-0000-0000A51B0000}"/>
    <cellStyle name="40% - 강조색3 40 28" xfId="6104" xr:uid="{00000000-0005-0000-0000-0000A61B0000}"/>
    <cellStyle name="40% - 강조색3 40 29" xfId="9554" xr:uid="{00000000-0005-0000-0000-0000A71B0000}"/>
    <cellStyle name="40% - 강조색3 40 3" xfId="1138" xr:uid="{00000000-0005-0000-0000-0000A81B0000}"/>
    <cellStyle name="40% - 강조색3 40 30" xfId="10521" xr:uid="{00000000-0005-0000-0000-0000A91B0000}"/>
    <cellStyle name="40% - 강조색3 40 31" xfId="5158" xr:uid="{00000000-0005-0000-0000-0000AA1B0000}"/>
    <cellStyle name="40% - 강조색3 40 32" xfId="11221" xr:uid="{00000000-0005-0000-0000-0000AB1B0000}"/>
    <cellStyle name="40% - 강조색3 40 33" xfId="11319" xr:uid="{00000000-0005-0000-0000-0000AC1B0000}"/>
    <cellStyle name="40% - 강조색3 40 34" xfId="11300" xr:uid="{00000000-0005-0000-0000-0000AD1B0000}"/>
    <cellStyle name="40% - 강조색3 40 35" xfId="11312" xr:uid="{00000000-0005-0000-0000-0000AE1B0000}"/>
    <cellStyle name="40% - 강조색3 40 36" xfId="11391" xr:uid="{00000000-0005-0000-0000-0000AF1B0000}"/>
    <cellStyle name="40% - 강조색3 40 4" xfId="1229" xr:uid="{00000000-0005-0000-0000-0000B01B0000}"/>
    <cellStyle name="40% - 강조색3 40 5" xfId="1616" xr:uid="{00000000-0005-0000-0000-0000B11B0000}"/>
    <cellStyle name="40% - 강조색3 40 6" xfId="801" xr:uid="{00000000-0005-0000-0000-0000B21B0000}"/>
    <cellStyle name="40% - 강조색3 40 7" xfId="729" xr:uid="{00000000-0005-0000-0000-0000B31B0000}"/>
    <cellStyle name="40% - 강조색3 40 8" xfId="2654" xr:uid="{00000000-0005-0000-0000-0000B41B0000}"/>
    <cellStyle name="40% - 강조색3 40 9" xfId="2947" xr:uid="{00000000-0005-0000-0000-0000B51B0000}"/>
    <cellStyle name="40% - 강조색3 41" xfId="560" xr:uid="{00000000-0005-0000-0000-0000B61B0000}"/>
    <cellStyle name="40% - 강조색3 41 10" xfId="3193" xr:uid="{00000000-0005-0000-0000-0000B71B0000}"/>
    <cellStyle name="40% - 강조색3 41 11" xfId="3570" xr:uid="{00000000-0005-0000-0000-0000B81B0000}"/>
    <cellStyle name="40% - 강조색3 41 12" xfId="3830" xr:uid="{00000000-0005-0000-0000-0000B91B0000}"/>
    <cellStyle name="40% - 강조색3 41 13" xfId="1455" xr:uid="{00000000-0005-0000-0000-0000BA1B0000}"/>
    <cellStyle name="40% - 강조색3 41 14" xfId="4682" xr:uid="{00000000-0005-0000-0000-0000BB1B0000}"/>
    <cellStyle name="40% - 강조색3 41 15" xfId="5277" xr:uid="{00000000-0005-0000-0000-0000BC1B0000}"/>
    <cellStyle name="40% - 강조색3 41 16" xfId="5710" xr:uid="{00000000-0005-0000-0000-0000BD1B0000}"/>
    <cellStyle name="40% - 강조색3 41 17" xfId="5813" xr:uid="{00000000-0005-0000-0000-0000BE1B0000}"/>
    <cellStyle name="40% - 강조색3 41 18" xfId="5888" xr:uid="{00000000-0005-0000-0000-0000BF1B0000}"/>
    <cellStyle name="40% - 강조색3 41 19" xfId="6254" xr:uid="{00000000-0005-0000-0000-0000C01B0000}"/>
    <cellStyle name="40% - 강조색3 41 2" xfId="1057" xr:uid="{00000000-0005-0000-0000-0000C11B0000}"/>
    <cellStyle name="40% - 강조색3 41 20" xfId="2556" xr:uid="{00000000-0005-0000-0000-0000C21B0000}"/>
    <cellStyle name="40% - 강조색3 41 21" xfId="6039" xr:uid="{00000000-0005-0000-0000-0000C31B0000}"/>
    <cellStyle name="40% - 강조색3 41 22" xfId="7668" xr:uid="{00000000-0005-0000-0000-0000C41B0000}"/>
    <cellStyle name="40% - 강조색3 41 23" xfId="7990" xr:uid="{00000000-0005-0000-0000-0000C51B0000}"/>
    <cellStyle name="40% - 강조색3 41 24" xfId="7399" xr:uid="{00000000-0005-0000-0000-0000C61B0000}"/>
    <cellStyle name="40% - 강조색3 41 25" xfId="8647" xr:uid="{00000000-0005-0000-0000-0000C71B0000}"/>
    <cellStyle name="40% - 강조색3 41 26" xfId="9315" xr:uid="{00000000-0005-0000-0000-0000C81B0000}"/>
    <cellStyle name="40% - 강조색3 41 27" xfId="9629" xr:uid="{00000000-0005-0000-0000-0000C91B0000}"/>
    <cellStyle name="40% - 강조색3 41 28" xfId="7475" xr:uid="{00000000-0005-0000-0000-0000CA1B0000}"/>
    <cellStyle name="40% - 강조색3 41 29" xfId="10153" xr:uid="{00000000-0005-0000-0000-0000CB1B0000}"/>
    <cellStyle name="40% - 강조색3 41 3" xfId="1148" xr:uid="{00000000-0005-0000-0000-0000CC1B0000}"/>
    <cellStyle name="40% - 강조색3 41 30" xfId="7517" xr:uid="{00000000-0005-0000-0000-0000CD1B0000}"/>
    <cellStyle name="40% - 강조색3 41 31" xfId="10888" xr:uid="{00000000-0005-0000-0000-0000CE1B0000}"/>
    <cellStyle name="40% - 강조색3 41 32" xfId="2136" xr:uid="{00000000-0005-0000-0000-0000CF1B0000}"/>
    <cellStyle name="40% - 강조색3 41 4" xfId="1239" xr:uid="{00000000-0005-0000-0000-0000D01B0000}"/>
    <cellStyle name="40% - 강조색3 41 5" xfId="1741" xr:uid="{00000000-0005-0000-0000-0000D11B0000}"/>
    <cellStyle name="40% - 강조색3 41 6" xfId="934" xr:uid="{00000000-0005-0000-0000-0000D21B0000}"/>
    <cellStyle name="40% - 강조색3 41 7" xfId="1570" xr:uid="{00000000-0005-0000-0000-0000D31B0000}"/>
    <cellStyle name="40% - 강조색3 41 8" xfId="2603" xr:uid="{00000000-0005-0000-0000-0000D41B0000}"/>
    <cellStyle name="40% - 강조색3 41 9" xfId="2903" xr:uid="{00000000-0005-0000-0000-0000D51B0000}"/>
    <cellStyle name="40% - 강조색3 42" xfId="597" xr:uid="{00000000-0005-0000-0000-0000D61B0000}"/>
    <cellStyle name="40% - 강조색3 42 10" xfId="2862" xr:uid="{00000000-0005-0000-0000-0000D71B0000}"/>
    <cellStyle name="40% - 강조색3 42 11" xfId="3206" xr:uid="{00000000-0005-0000-0000-0000D81B0000}"/>
    <cellStyle name="40% - 강조색3 42 12" xfId="3488" xr:uid="{00000000-0005-0000-0000-0000D91B0000}"/>
    <cellStyle name="40% - 강조색3 42 13" xfId="4356" xr:uid="{00000000-0005-0000-0000-0000DA1B0000}"/>
    <cellStyle name="40% - 강조색3 42 14" xfId="2848" xr:uid="{00000000-0005-0000-0000-0000DB1B0000}"/>
    <cellStyle name="40% - 강조색3 42 15" xfId="5328" xr:uid="{00000000-0005-0000-0000-0000DC1B0000}"/>
    <cellStyle name="40% - 강조색3 42 16" xfId="5673" xr:uid="{00000000-0005-0000-0000-0000DD1B0000}"/>
    <cellStyle name="40% - 강조색3 42 17" xfId="5771" xr:uid="{00000000-0005-0000-0000-0000DE1B0000}"/>
    <cellStyle name="40% - 강조색3 42 18" xfId="5856" xr:uid="{00000000-0005-0000-0000-0000DF1B0000}"/>
    <cellStyle name="40% - 강조색3 42 19" xfId="6247" xr:uid="{00000000-0005-0000-0000-0000E01B0000}"/>
    <cellStyle name="40% - 강조색3 42 2" xfId="1094" xr:uid="{00000000-0005-0000-0000-0000E11B0000}"/>
    <cellStyle name="40% - 강조색3 42 20" xfId="7136" xr:uid="{00000000-0005-0000-0000-0000E21B0000}"/>
    <cellStyle name="40% - 강조색3 42 21" xfId="7158" xr:uid="{00000000-0005-0000-0000-0000E31B0000}"/>
    <cellStyle name="40% - 강조색3 42 22" xfId="7758" xr:uid="{00000000-0005-0000-0000-0000E41B0000}"/>
    <cellStyle name="40% - 강조색3 42 23" xfId="5002" xr:uid="{00000000-0005-0000-0000-0000E51B0000}"/>
    <cellStyle name="40% - 강조색3 42 24" xfId="8571" xr:uid="{00000000-0005-0000-0000-0000E61B0000}"/>
    <cellStyle name="40% - 강조색3 42 25" xfId="8833" xr:uid="{00000000-0005-0000-0000-0000E71B0000}"/>
    <cellStyle name="40% - 강조색3 42 26" xfId="9306" xr:uid="{00000000-0005-0000-0000-0000E81B0000}"/>
    <cellStyle name="40% - 강조색3 42 27" xfId="3149" xr:uid="{00000000-0005-0000-0000-0000E91B0000}"/>
    <cellStyle name="40% - 강조색3 42 28" xfId="4543" xr:uid="{00000000-0005-0000-0000-0000EA1B0000}"/>
    <cellStyle name="40% - 강조색3 42 29" xfId="4460" xr:uid="{00000000-0005-0000-0000-0000EB1B0000}"/>
    <cellStyle name="40% - 강조색3 42 3" xfId="1185" xr:uid="{00000000-0005-0000-0000-0000EC1B0000}"/>
    <cellStyle name="40% - 강조색3 42 30" xfId="4182" xr:uid="{00000000-0005-0000-0000-0000ED1B0000}"/>
    <cellStyle name="40% - 강조색3 42 31" xfId="10144" xr:uid="{00000000-0005-0000-0000-0000EE1B0000}"/>
    <cellStyle name="40% - 강조색3 42 32" xfId="7780" xr:uid="{00000000-0005-0000-0000-0000EF1B0000}"/>
    <cellStyle name="40% - 강조색3 42 4" xfId="1276" xr:uid="{00000000-0005-0000-0000-0000F01B0000}"/>
    <cellStyle name="40% - 강조색3 42 5" xfId="1634" xr:uid="{00000000-0005-0000-0000-0000F11B0000}"/>
    <cellStyle name="40% - 강조색3 42 6" xfId="1980" xr:uid="{00000000-0005-0000-0000-0000F21B0000}"/>
    <cellStyle name="40% - 강조색3 42 7" xfId="2313" xr:uid="{00000000-0005-0000-0000-0000F31B0000}"/>
    <cellStyle name="40% - 강조색3 42 8" xfId="2571" xr:uid="{00000000-0005-0000-0000-0000F41B0000}"/>
    <cellStyle name="40% - 강조색3 42 9" xfId="2894" xr:uid="{00000000-0005-0000-0000-0000F51B0000}"/>
    <cellStyle name="40% - 강조색3 43" xfId="615" xr:uid="{00000000-0005-0000-0000-0000F61B0000}"/>
    <cellStyle name="40% - 강조색3 43 10" xfId="3059" xr:uid="{00000000-0005-0000-0000-0000F71B0000}"/>
    <cellStyle name="40% - 강조색3 43 11" xfId="3558" xr:uid="{00000000-0005-0000-0000-0000F81B0000}"/>
    <cellStyle name="40% - 강조색3 43 12" xfId="3934" xr:uid="{00000000-0005-0000-0000-0000F91B0000}"/>
    <cellStyle name="40% - 강조색3 43 13" xfId="885" xr:uid="{00000000-0005-0000-0000-0000FA1B0000}"/>
    <cellStyle name="40% - 강조색3 43 14" xfId="4573" xr:uid="{00000000-0005-0000-0000-0000FB1B0000}"/>
    <cellStyle name="40% - 강조색3 43 15" xfId="5286" xr:uid="{00000000-0005-0000-0000-0000FC1B0000}"/>
    <cellStyle name="40% - 강조색3 43 16" xfId="4792" xr:uid="{00000000-0005-0000-0000-0000FD1B0000}"/>
    <cellStyle name="40% - 강조색3 43 17" xfId="4869" xr:uid="{00000000-0005-0000-0000-0000FE1B0000}"/>
    <cellStyle name="40% - 강조색3 43 18" xfId="5322" xr:uid="{00000000-0005-0000-0000-0000FF1B0000}"/>
    <cellStyle name="40% - 강조색3 43 19" xfId="6244" xr:uid="{00000000-0005-0000-0000-0000001C0000}"/>
    <cellStyle name="40% - 강조색3 43 2" xfId="1112" xr:uid="{00000000-0005-0000-0000-0000011C0000}"/>
    <cellStyle name="40% - 강조색3 43 20" xfId="2826" xr:uid="{00000000-0005-0000-0000-0000021C0000}"/>
    <cellStyle name="40% - 강조색3 43 21" xfId="3852" xr:uid="{00000000-0005-0000-0000-0000031C0000}"/>
    <cellStyle name="40% - 강조색3 43 22" xfId="893" xr:uid="{00000000-0005-0000-0000-0000041C0000}"/>
    <cellStyle name="40% - 강조색3 43 23" xfId="7891" xr:uid="{00000000-0005-0000-0000-0000051C0000}"/>
    <cellStyle name="40% - 강조색3 43 24" xfId="8514" xr:uid="{00000000-0005-0000-0000-0000061C0000}"/>
    <cellStyle name="40% - 강조색3 43 25" xfId="8381" xr:uid="{00000000-0005-0000-0000-0000071C0000}"/>
    <cellStyle name="40% - 강조색3 43 26" xfId="9065" xr:uid="{00000000-0005-0000-0000-0000081C0000}"/>
    <cellStyle name="40% - 강조색3 43 27" xfId="9476" xr:uid="{00000000-0005-0000-0000-0000091C0000}"/>
    <cellStyle name="40% - 강조색3 43 28" xfId="7635" xr:uid="{00000000-0005-0000-0000-00000A1C0000}"/>
    <cellStyle name="40% - 강조색3 43 29" xfId="3034" xr:uid="{00000000-0005-0000-0000-00000B1C0000}"/>
    <cellStyle name="40% - 강조색3 43 3" xfId="1203" xr:uid="{00000000-0005-0000-0000-00000C1C0000}"/>
    <cellStyle name="40% - 강조색3 43 30" xfId="8071" xr:uid="{00000000-0005-0000-0000-00000D1C0000}"/>
    <cellStyle name="40% - 강조색3 43 31" xfId="10798" xr:uid="{00000000-0005-0000-0000-00000E1C0000}"/>
    <cellStyle name="40% - 강조색3 43 32" xfId="11143" xr:uid="{00000000-0005-0000-0000-00000F1C0000}"/>
    <cellStyle name="40% - 강조색3 43 4" xfId="1294" xr:uid="{00000000-0005-0000-0000-0000101C0000}"/>
    <cellStyle name="40% - 강조색3 43 5" xfId="1717" xr:uid="{00000000-0005-0000-0000-0000111C0000}"/>
    <cellStyle name="40% - 강조색3 43 6" xfId="886" xr:uid="{00000000-0005-0000-0000-0000121C0000}"/>
    <cellStyle name="40% - 강조색3 43 7" xfId="2248" xr:uid="{00000000-0005-0000-0000-0000131C0000}"/>
    <cellStyle name="40% - 강조색3 43 8" xfId="2615" xr:uid="{00000000-0005-0000-0000-0000141C0000}"/>
    <cellStyle name="40% - 강조색3 43 9" xfId="2703" xr:uid="{00000000-0005-0000-0000-0000151C0000}"/>
    <cellStyle name="40% - 강조색3 44" xfId="602" xr:uid="{00000000-0005-0000-0000-0000161C0000}"/>
    <cellStyle name="40% - 강조색3 44 10" xfId="2197" xr:uid="{00000000-0005-0000-0000-0000171C0000}"/>
    <cellStyle name="40% - 강조색3 44 11" xfId="3388" xr:uid="{00000000-0005-0000-0000-0000181C0000}"/>
    <cellStyle name="40% - 강조색3 44 12" xfId="838" xr:uid="{00000000-0005-0000-0000-0000191C0000}"/>
    <cellStyle name="40% - 강조색3 44 13" xfId="4279" xr:uid="{00000000-0005-0000-0000-00001A1C0000}"/>
    <cellStyle name="40% - 강조색3 44 14" xfId="860" xr:uid="{00000000-0005-0000-0000-00001B1C0000}"/>
    <cellStyle name="40% - 강조색3 44 15" xfId="5313" xr:uid="{00000000-0005-0000-0000-00001C1C0000}"/>
    <cellStyle name="40% - 강조색3 44 16" xfId="4109" xr:uid="{00000000-0005-0000-0000-00001D1C0000}"/>
    <cellStyle name="40% - 강조색3 44 17" xfId="5474" xr:uid="{00000000-0005-0000-0000-00001E1C0000}"/>
    <cellStyle name="40% - 강조색3 44 18" xfId="5387" xr:uid="{00000000-0005-0000-0000-00001F1C0000}"/>
    <cellStyle name="40% - 강조색3 44 19" xfId="6315" xr:uid="{00000000-0005-0000-0000-0000201C0000}"/>
    <cellStyle name="40% - 강조색3 44 2" xfId="1099" xr:uid="{00000000-0005-0000-0000-0000211C0000}"/>
    <cellStyle name="40% - 강조색3 44 20" xfId="6412" xr:uid="{00000000-0005-0000-0000-0000221C0000}"/>
    <cellStyle name="40% - 강조색3 44 21" xfId="6416" xr:uid="{00000000-0005-0000-0000-0000231C0000}"/>
    <cellStyle name="40% - 강조색3 44 22" xfId="7402" xr:uid="{00000000-0005-0000-0000-0000241C0000}"/>
    <cellStyle name="40% - 강조색3 44 23" xfId="8193" xr:uid="{00000000-0005-0000-0000-0000251C0000}"/>
    <cellStyle name="40% - 강조색3 44 24" xfId="5186" xr:uid="{00000000-0005-0000-0000-0000261C0000}"/>
    <cellStyle name="40% - 강조색3 44 25" xfId="8925" xr:uid="{00000000-0005-0000-0000-0000271C0000}"/>
    <cellStyle name="40% - 강조색3 44 26" xfId="4595" xr:uid="{00000000-0005-0000-0000-0000281C0000}"/>
    <cellStyle name="40% - 강조색3 44 27" xfId="4232" xr:uid="{00000000-0005-0000-0000-0000291C0000}"/>
    <cellStyle name="40% - 강조색3 44 28" xfId="9878" xr:uid="{00000000-0005-0000-0000-00002A1C0000}"/>
    <cellStyle name="40% - 강조색3 44 29" xfId="10076" xr:uid="{00000000-0005-0000-0000-00002B1C0000}"/>
    <cellStyle name="40% - 강조색3 44 3" xfId="1190" xr:uid="{00000000-0005-0000-0000-00002C1C0000}"/>
    <cellStyle name="40% - 강조색3 44 30" xfId="10434" xr:uid="{00000000-0005-0000-0000-00002D1C0000}"/>
    <cellStyle name="40% - 강조색3 44 31" xfId="10188" xr:uid="{00000000-0005-0000-0000-00002E1C0000}"/>
    <cellStyle name="40% - 강조색3 44 32" xfId="11098" xr:uid="{00000000-0005-0000-0000-00002F1C0000}"/>
    <cellStyle name="40% - 강조색3 44 4" xfId="1281" xr:uid="{00000000-0005-0000-0000-0000301C0000}"/>
    <cellStyle name="40% - 강조색3 44 5" xfId="1700" xr:uid="{00000000-0005-0000-0000-0000311C0000}"/>
    <cellStyle name="40% - 강조색3 44 6" xfId="2031" xr:uid="{00000000-0005-0000-0000-0000321C0000}"/>
    <cellStyle name="40% - 강조색3 44 7" xfId="2269" xr:uid="{00000000-0005-0000-0000-0000331C0000}"/>
    <cellStyle name="40% - 강조색3 44 8" xfId="2455" xr:uid="{00000000-0005-0000-0000-0000341C0000}"/>
    <cellStyle name="40% - 강조색3 44 9" xfId="2090" xr:uid="{00000000-0005-0000-0000-0000351C0000}"/>
    <cellStyle name="40% - 강조색3 45" xfId="585" xr:uid="{00000000-0005-0000-0000-0000361C0000}"/>
    <cellStyle name="40% - 강조색3 45 10" xfId="2103" xr:uid="{00000000-0005-0000-0000-0000371C0000}"/>
    <cellStyle name="40% - 강조색3 45 11" xfId="3510" xr:uid="{00000000-0005-0000-0000-0000381C0000}"/>
    <cellStyle name="40% - 강조색3 45 12" xfId="3814" xr:uid="{00000000-0005-0000-0000-0000391C0000}"/>
    <cellStyle name="40% - 강조색3 45 13" xfId="2799" xr:uid="{00000000-0005-0000-0000-00003A1C0000}"/>
    <cellStyle name="40% - 강조색3 45 14" xfId="4506" xr:uid="{00000000-0005-0000-0000-00003B1C0000}"/>
    <cellStyle name="40% - 강조색3 45 15" xfId="5522" xr:uid="{00000000-0005-0000-0000-00003C1C0000}"/>
    <cellStyle name="40% - 강조색3 45 16" xfId="3839" xr:uid="{00000000-0005-0000-0000-00003D1C0000}"/>
    <cellStyle name="40% - 강조색3 45 17" xfId="5023" xr:uid="{00000000-0005-0000-0000-00003E1C0000}"/>
    <cellStyle name="40% - 강조색3 45 18" xfId="5419" xr:uid="{00000000-0005-0000-0000-00003F1C0000}"/>
    <cellStyle name="40% - 강조색3 45 19" xfId="6216" xr:uid="{00000000-0005-0000-0000-0000401C0000}"/>
    <cellStyle name="40% - 강조색3 45 2" xfId="1082" xr:uid="{00000000-0005-0000-0000-0000411C0000}"/>
    <cellStyle name="40% - 강조색3 45 20" xfId="7073" xr:uid="{00000000-0005-0000-0000-0000421C0000}"/>
    <cellStyle name="40% - 강조색3 45 21" xfId="6852" xr:uid="{00000000-0005-0000-0000-0000431C0000}"/>
    <cellStyle name="40% - 강조색3 45 22" xfId="7472" xr:uid="{00000000-0005-0000-0000-0000441C0000}"/>
    <cellStyle name="40% - 강조색3 45 23" xfId="4480" xr:uid="{00000000-0005-0000-0000-0000451C0000}"/>
    <cellStyle name="40% - 강조색3 45 24" xfId="8502" xr:uid="{00000000-0005-0000-0000-0000461C0000}"/>
    <cellStyle name="40% - 강조색3 45 25" xfId="8960" xr:uid="{00000000-0005-0000-0000-0000471C0000}"/>
    <cellStyle name="40% - 강조색3 45 26" xfId="9074" xr:uid="{00000000-0005-0000-0000-0000481C0000}"/>
    <cellStyle name="40% - 강조색3 45 27" xfId="9617" xr:uid="{00000000-0005-0000-0000-0000491C0000}"/>
    <cellStyle name="40% - 강조색3 45 28" xfId="9900" xr:uid="{00000000-0005-0000-0000-00004A1C0000}"/>
    <cellStyle name="40% - 강조색3 45 29" xfId="6738" xr:uid="{00000000-0005-0000-0000-00004B1C0000}"/>
    <cellStyle name="40% - 강조색3 45 3" xfId="1173" xr:uid="{00000000-0005-0000-0000-00004C1C0000}"/>
    <cellStyle name="40% - 강조색3 45 30" xfId="10424" xr:uid="{00000000-0005-0000-0000-00004D1C0000}"/>
    <cellStyle name="40% - 강조색3 45 31" xfId="8718" xr:uid="{00000000-0005-0000-0000-00004E1C0000}"/>
    <cellStyle name="40% - 강조색3 45 32" xfId="10468" xr:uid="{00000000-0005-0000-0000-00004F1C0000}"/>
    <cellStyle name="40% - 강조색3 45 4" xfId="1264" xr:uid="{00000000-0005-0000-0000-0000501C0000}"/>
    <cellStyle name="40% - 강조색3 45 5" xfId="1666" xr:uid="{00000000-0005-0000-0000-0000511C0000}"/>
    <cellStyle name="40% - 강조색3 45 6" xfId="980" xr:uid="{00000000-0005-0000-0000-0000521C0000}"/>
    <cellStyle name="40% - 강조색3 45 7" xfId="1890" xr:uid="{00000000-0005-0000-0000-0000531C0000}"/>
    <cellStyle name="40% - 강조색3 45 8" xfId="2486" xr:uid="{00000000-0005-0000-0000-0000541C0000}"/>
    <cellStyle name="40% - 강조색3 45 9" xfId="2928" xr:uid="{00000000-0005-0000-0000-0000551C0000}"/>
    <cellStyle name="40% - 강조색3 46" xfId="605" xr:uid="{00000000-0005-0000-0000-0000561C0000}"/>
    <cellStyle name="40% - 강조색3 46 10" xfId="3215" xr:uid="{00000000-0005-0000-0000-0000571C0000}"/>
    <cellStyle name="40% - 강조색3 46 11" xfId="3632" xr:uid="{00000000-0005-0000-0000-0000581C0000}"/>
    <cellStyle name="40% - 강조색3 46 12" xfId="3947" xr:uid="{00000000-0005-0000-0000-0000591C0000}"/>
    <cellStyle name="40% - 강조색3 46 13" xfId="4332" xr:uid="{00000000-0005-0000-0000-00005A1C0000}"/>
    <cellStyle name="40% - 강조색3 46 14" xfId="767" xr:uid="{00000000-0005-0000-0000-00005B1C0000}"/>
    <cellStyle name="40% - 강조색3 46 15" xfId="3750" xr:uid="{00000000-0005-0000-0000-00005C1C0000}"/>
    <cellStyle name="40% - 강조색3 46 16" xfId="4309" xr:uid="{00000000-0005-0000-0000-00005D1C0000}"/>
    <cellStyle name="40% - 강조색3 46 17" xfId="4103" xr:uid="{00000000-0005-0000-0000-00005E1C0000}"/>
    <cellStyle name="40% - 강조색3 46 18" xfId="5395" xr:uid="{00000000-0005-0000-0000-00005F1C0000}"/>
    <cellStyle name="40% - 강조색3 46 19" xfId="6529" xr:uid="{00000000-0005-0000-0000-0000601C0000}"/>
    <cellStyle name="40% - 강조색3 46 2" xfId="1102" xr:uid="{00000000-0005-0000-0000-0000611C0000}"/>
    <cellStyle name="40% - 강조색3 46 20" xfId="3006" xr:uid="{00000000-0005-0000-0000-0000621C0000}"/>
    <cellStyle name="40% - 강조색3 46 21" xfId="6760" xr:uid="{00000000-0005-0000-0000-0000631C0000}"/>
    <cellStyle name="40% - 강조색3 46 22" xfId="5115" xr:uid="{00000000-0005-0000-0000-0000641C0000}"/>
    <cellStyle name="40% - 강조색3 46 23" xfId="8129" xr:uid="{00000000-0005-0000-0000-0000651C0000}"/>
    <cellStyle name="40% - 강조색3 46 24" xfId="5978" xr:uid="{00000000-0005-0000-0000-0000661C0000}"/>
    <cellStyle name="40% - 강조색3 46 25" xfId="5990" xr:uid="{00000000-0005-0000-0000-0000671C0000}"/>
    <cellStyle name="40% - 강조색3 46 26" xfId="9027" xr:uid="{00000000-0005-0000-0000-0000681C0000}"/>
    <cellStyle name="40% - 강조색3 46 27" xfId="9559" xr:uid="{00000000-0005-0000-0000-0000691C0000}"/>
    <cellStyle name="40% - 강조색3 46 28" xfId="9999" xr:uid="{00000000-0005-0000-0000-00006A1C0000}"/>
    <cellStyle name="40% - 강조색3 46 29" xfId="10083" xr:uid="{00000000-0005-0000-0000-00006B1C0000}"/>
    <cellStyle name="40% - 강조색3 46 3" xfId="1193" xr:uid="{00000000-0005-0000-0000-00006C1C0000}"/>
    <cellStyle name="40% - 강조색3 46 30" xfId="8507" xr:uid="{00000000-0005-0000-0000-00006D1C0000}"/>
    <cellStyle name="40% - 강조색3 46 31" xfId="4636" xr:uid="{00000000-0005-0000-0000-00006E1C0000}"/>
    <cellStyle name="40% - 강조색3 46 32" xfId="11206" xr:uid="{00000000-0005-0000-0000-00006F1C0000}"/>
    <cellStyle name="40% - 강조색3 46 4" xfId="1284" xr:uid="{00000000-0005-0000-0000-0000701C0000}"/>
    <cellStyle name="40% - 강조색3 46 5" xfId="1669" xr:uid="{00000000-0005-0000-0000-0000711C0000}"/>
    <cellStyle name="40% - 강조색3 46 6" xfId="1863" xr:uid="{00000000-0005-0000-0000-0000721C0000}"/>
    <cellStyle name="40% - 강조색3 46 7" xfId="1499" xr:uid="{00000000-0005-0000-0000-0000731C0000}"/>
    <cellStyle name="40% - 강조색3 46 8" xfId="1859" xr:uid="{00000000-0005-0000-0000-0000741C0000}"/>
    <cellStyle name="40% - 강조색3 46 9" xfId="831" xr:uid="{00000000-0005-0000-0000-0000751C0000}"/>
    <cellStyle name="40% - 강조색3 47" xfId="643" xr:uid="{00000000-0005-0000-0000-0000761C0000}"/>
    <cellStyle name="40% - 강조색3 47 10" xfId="1563" xr:uid="{00000000-0005-0000-0000-0000771C0000}"/>
    <cellStyle name="40% - 강조색3 47 11" xfId="4597" xr:uid="{00000000-0005-0000-0000-0000781C0000}"/>
    <cellStyle name="40% - 강조색3 47 12" xfId="5078" xr:uid="{00000000-0005-0000-0000-0000791C0000}"/>
    <cellStyle name="40% - 강조색3 47 13" xfId="4975" xr:uid="{00000000-0005-0000-0000-00007A1C0000}"/>
    <cellStyle name="40% - 강조색3 47 14" xfId="5594" xr:uid="{00000000-0005-0000-0000-00007B1C0000}"/>
    <cellStyle name="40% - 강조색3 47 15" xfId="5707" xr:uid="{00000000-0005-0000-0000-00007C1C0000}"/>
    <cellStyle name="40% - 강조색3 47 16" xfId="5970" xr:uid="{00000000-0005-0000-0000-00007D1C0000}"/>
    <cellStyle name="40% - 강조색3 47 17" xfId="7189" xr:uid="{00000000-0005-0000-0000-00007E1C0000}"/>
    <cellStyle name="40% - 강조색3 47 18" xfId="7335" xr:uid="{00000000-0005-0000-0000-00007F1C0000}"/>
    <cellStyle name="40% - 강조색3 47 19" xfId="7550" xr:uid="{00000000-0005-0000-0000-0000801C0000}"/>
    <cellStyle name="40% - 강조색3 47 2" xfId="1719" xr:uid="{00000000-0005-0000-0000-0000811C0000}"/>
    <cellStyle name="40% - 강조색3 47 20" xfId="4424" xr:uid="{00000000-0005-0000-0000-0000821C0000}"/>
    <cellStyle name="40% - 강조색3 47 21" xfId="1386" xr:uid="{00000000-0005-0000-0000-0000831C0000}"/>
    <cellStyle name="40% - 강조색3 47 22" xfId="8727" xr:uid="{00000000-0005-0000-0000-0000841C0000}"/>
    <cellStyle name="40% - 강조색3 47 23" xfId="9303" xr:uid="{00000000-0005-0000-0000-0000851C0000}"/>
    <cellStyle name="40% - 강조색3 47 24" xfId="6836" xr:uid="{00000000-0005-0000-0000-0000861C0000}"/>
    <cellStyle name="40% - 강조색3 47 25" xfId="9743" xr:uid="{00000000-0005-0000-0000-0000871C0000}"/>
    <cellStyle name="40% - 강조색3 47 26" xfId="10149" xr:uid="{00000000-0005-0000-0000-0000881C0000}"/>
    <cellStyle name="40% - 강조색3 47 27" xfId="10629" xr:uid="{00000000-0005-0000-0000-0000891C0000}"/>
    <cellStyle name="40% - 강조색3 47 28" xfId="10803" xr:uid="{00000000-0005-0000-0000-00008A1C0000}"/>
    <cellStyle name="40% - 강조색3 47 29" xfId="11148" xr:uid="{00000000-0005-0000-0000-00008B1C0000}"/>
    <cellStyle name="40% - 강조색3 47 3" xfId="891" xr:uid="{00000000-0005-0000-0000-00008C1C0000}"/>
    <cellStyle name="40% - 강조색3 47 30" xfId="11334" xr:uid="{00000000-0005-0000-0000-00008D1C0000}"/>
    <cellStyle name="40% - 강조색3 47 31" xfId="11397" xr:uid="{00000000-0005-0000-0000-00008E1C0000}"/>
    <cellStyle name="40% - 강조색3 47 32" xfId="11405" xr:uid="{00000000-0005-0000-0000-00008F1C0000}"/>
    <cellStyle name="40% - 강조색3 47 33" xfId="11392" xr:uid="{00000000-0005-0000-0000-0000901C0000}"/>
    <cellStyle name="40% - 강조색3 47 4" xfId="2317" xr:uid="{00000000-0005-0000-0000-0000911C0000}"/>
    <cellStyle name="40% - 강조색3 47 5" xfId="2606" xr:uid="{00000000-0005-0000-0000-0000921C0000}"/>
    <cellStyle name="40% - 강조색3 47 6" xfId="2890" xr:uid="{00000000-0005-0000-0000-0000931C0000}"/>
    <cellStyle name="40% - 강조색3 47 7" xfId="3271" xr:uid="{00000000-0005-0000-0000-0000941C0000}"/>
    <cellStyle name="40% - 강조색3 47 8" xfId="3537" xr:uid="{00000000-0005-0000-0000-0000951C0000}"/>
    <cellStyle name="40% - 강조색3 47 9" xfId="1865" xr:uid="{00000000-0005-0000-0000-0000961C0000}"/>
    <cellStyle name="40% - 강조색3 48" xfId="712" xr:uid="{00000000-0005-0000-0000-0000971C0000}"/>
    <cellStyle name="40% - 강조색3 48 10" xfId="2814" xr:uid="{00000000-0005-0000-0000-0000981C0000}"/>
    <cellStyle name="40% - 강조색3 48 11" xfId="3734" xr:uid="{00000000-0005-0000-0000-0000991C0000}"/>
    <cellStyle name="40% - 강조색3 48 12" xfId="5432" xr:uid="{00000000-0005-0000-0000-00009A1C0000}"/>
    <cellStyle name="40% - 강조색3 48 13" xfId="5744" xr:uid="{00000000-0005-0000-0000-00009B1C0000}"/>
    <cellStyle name="40% - 강조색3 48 14" xfId="5836" xr:uid="{00000000-0005-0000-0000-00009C1C0000}"/>
    <cellStyle name="40% - 강조색3 48 15" xfId="5903" xr:uid="{00000000-0005-0000-0000-00009D1C0000}"/>
    <cellStyle name="40% - 강조색3 48 16" xfId="2686" xr:uid="{00000000-0005-0000-0000-00009E1C0000}"/>
    <cellStyle name="40% - 강조색3 48 17" xfId="2701" xr:uid="{00000000-0005-0000-0000-00009F1C0000}"/>
    <cellStyle name="40% - 강조색3 48 18" xfId="7197" xr:uid="{00000000-0005-0000-0000-0000A01C0000}"/>
    <cellStyle name="40% - 강조색3 48 19" xfId="6034" xr:uid="{00000000-0005-0000-0000-0000A11C0000}"/>
    <cellStyle name="40% - 강조색3 48 2" xfId="1679" xr:uid="{00000000-0005-0000-0000-0000A21C0000}"/>
    <cellStyle name="40% - 강조색3 48 20" xfId="1000" xr:uid="{00000000-0005-0000-0000-0000A31C0000}"/>
    <cellStyle name="40% - 강조색3 48 21" xfId="8453" xr:uid="{00000000-0005-0000-0000-0000A41C0000}"/>
    <cellStyle name="40% - 강조색3 48 22" xfId="8741" xr:uid="{00000000-0005-0000-0000-0000A51C0000}"/>
    <cellStyle name="40% - 강조색3 48 23" xfId="9275" xr:uid="{00000000-0005-0000-0000-0000A61C0000}"/>
    <cellStyle name="40% - 강조색3 48 24" xfId="9633" xr:uid="{00000000-0005-0000-0000-0000A71C0000}"/>
    <cellStyle name="40% - 강조색3 48 25" xfId="4171" xr:uid="{00000000-0005-0000-0000-0000A81C0000}"/>
    <cellStyle name="40% - 강조색3 48 26" xfId="9689" xr:uid="{00000000-0005-0000-0000-0000A91C0000}"/>
    <cellStyle name="40% - 강조색3 48 27" xfId="1382" xr:uid="{00000000-0005-0000-0000-0000AA1C0000}"/>
    <cellStyle name="40% - 강조색3 48 28" xfId="9452" xr:uid="{00000000-0005-0000-0000-0000AB1C0000}"/>
    <cellStyle name="40% - 강조색3 48 29" xfId="6233" xr:uid="{00000000-0005-0000-0000-0000AC1C0000}"/>
    <cellStyle name="40% - 강조색3 48 3" xfId="1477" xr:uid="{00000000-0005-0000-0000-0000AD1C0000}"/>
    <cellStyle name="40% - 강조색3 48 4" xfId="726" xr:uid="{00000000-0005-0000-0000-0000AE1C0000}"/>
    <cellStyle name="40% - 강조색3 48 5" xfId="2508" xr:uid="{00000000-0005-0000-0000-0000AF1C0000}"/>
    <cellStyle name="40% - 강조색3 48 6" xfId="2840" xr:uid="{00000000-0005-0000-0000-0000B01C0000}"/>
    <cellStyle name="40% - 강조색3 48 7" xfId="1036" xr:uid="{00000000-0005-0000-0000-0000B11C0000}"/>
    <cellStyle name="40% - 강조색3 48 8" xfId="3644" xr:uid="{00000000-0005-0000-0000-0000B21C0000}"/>
    <cellStyle name="40% - 강조색3 48 9" xfId="2234" xr:uid="{00000000-0005-0000-0000-0000B31C0000}"/>
    <cellStyle name="40% - 강조색3 49" xfId="703" xr:uid="{00000000-0005-0000-0000-0000B41C0000}"/>
    <cellStyle name="40% - 강조색3 49 10" xfId="4297" xr:uid="{00000000-0005-0000-0000-0000B51C0000}"/>
    <cellStyle name="40% - 강조색3 49 11" xfId="4503" xr:uid="{00000000-0005-0000-0000-0000B61C0000}"/>
    <cellStyle name="40% - 강조색3 49 12" xfId="5253" xr:uid="{00000000-0005-0000-0000-0000B71C0000}"/>
    <cellStyle name="40% - 강조색3 49 13" xfId="5703" xr:uid="{00000000-0005-0000-0000-0000B81C0000}"/>
    <cellStyle name="40% - 강조색3 49 14" xfId="1969" xr:uid="{00000000-0005-0000-0000-0000B91C0000}"/>
    <cellStyle name="40% - 강조색3 49 15" xfId="5471" xr:uid="{00000000-0005-0000-0000-0000BA1C0000}"/>
    <cellStyle name="40% - 강조색3 49 16" xfId="6567" xr:uid="{00000000-0005-0000-0000-0000BB1C0000}"/>
    <cellStyle name="40% - 강조색3 49 17" xfId="6770" xr:uid="{00000000-0005-0000-0000-0000BC1C0000}"/>
    <cellStyle name="40% - 강조색3 49 18" xfId="7016" xr:uid="{00000000-0005-0000-0000-0000BD1C0000}"/>
    <cellStyle name="40% - 강조색3 49 19" xfId="7533" xr:uid="{00000000-0005-0000-0000-0000BE1C0000}"/>
    <cellStyle name="40% - 강조색3 49 2" xfId="1642" xr:uid="{00000000-0005-0000-0000-0000BF1C0000}"/>
    <cellStyle name="40% - 강조색3 49 20" xfId="7937" xr:uid="{00000000-0005-0000-0000-0000C01C0000}"/>
    <cellStyle name="40% - 강조색3 49 21" xfId="6062" xr:uid="{00000000-0005-0000-0000-0000C11C0000}"/>
    <cellStyle name="40% - 강조색3 49 22" xfId="8756" xr:uid="{00000000-0005-0000-0000-0000C21C0000}"/>
    <cellStyle name="40% - 강조색3 49 23" xfId="9263" xr:uid="{00000000-0005-0000-0000-0000C31C0000}"/>
    <cellStyle name="40% - 강조색3 49 24" xfId="6410" xr:uid="{00000000-0005-0000-0000-0000C41C0000}"/>
    <cellStyle name="40% - 강조색3 49 25" xfId="4113" xr:uid="{00000000-0005-0000-0000-0000C51C0000}"/>
    <cellStyle name="40% - 강조색3 49 26" xfId="9031" xr:uid="{00000000-0005-0000-0000-0000C61C0000}"/>
    <cellStyle name="40% - 강조색3 49 27" xfId="7670" xr:uid="{00000000-0005-0000-0000-0000C71C0000}"/>
    <cellStyle name="40% - 강조색3 49 28" xfId="10702" xr:uid="{00000000-0005-0000-0000-0000C81C0000}"/>
    <cellStyle name="40% - 강조색3 49 29" xfId="11054" xr:uid="{00000000-0005-0000-0000-0000C91C0000}"/>
    <cellStyle name="40% - 강조색3 49 3" xfId="2009" xr:uid="{00000000-0005-0000-0000-0000CA1C0000}"/>
    <cellStyle name="40% - 강조색3 49 4" xfId="2285" xr:uid="{00000000-0005-0000-0000-0000CB1C0000}"/>
    <cellStyle name="40% - 강조색3 49 5" xfId="2641" xr:uid="{00000000-0005-0000-0000-0000CC1C0000}"/>
    <cellStyle name="40% - 강조색3 49 6" xfId="2756" xr:uid="{00000000-0005-0000-0000-0000CD1C0000}"/>
    <cellStyle name="40% - 강조색3 49 7" xfId="1316" xr:uid="{00000000-0005-0000-0000-0000CE1C0000}"/>
    <cellStyle name="40% - 강조색3 49 8" xfId="3540" xr:uid="{00000000-0005-0000-0000-0000CF1C0000}"/>
    <cellStyle name="40% - 강조색3 49 9" xfId="3835" xr:uid="{00000000-0005-0000-0000-0000D01C0000}"/>
    <cellStyle name="40% - 강조색3 5" xfId="101" xr:uid="{00000000-0005-0000-0000-0000D11C0000}"/>
    <cellStyle name="40% - 강조색3 50" xfId="656" xr:uid="{00000000-0005-0000-0000-0000D21C0000}"/>
    <cellStyle name="40% - 강조색3 50 10" xfId="4321" xr:uid="{00000000-0005-0000-0000-0000D31C0000}"/>
    <cellStyle name="40% - 강조색3 50 11" xfId="3115" xr:uid="{00000000-0005-0000-0000-0000D41C0000}"/>
    <cellStyle name="40% - 강조색3 50 12" xfId="4832" xr:uid="{00000000-0005-0000-0000-0000D51C0000}"/>
    <cellStyle name="40% - 강조색3 50 13" xfId="5511" xr:uid="{00000000-0005-0000-0000-0000D61C0000}"/>
    <cellStyle name="40% - 강조색3 50 14" xfId="5458" xr:uid="{00000000-0005-0000-0000-0000D71C0000}"/>
    <cellStyle name="40% - 강조색3 50 15" xfId="5321" xr:uid="{00000000-0005-0000-0000-0000D81C0000}"/>
    <cellStyle name="40% - 강조색3 50 16" xfId="6339" xr:uid="{00000000-0005-0000-0000-0000D91C0000}"/>
    <cellStyle name="40% - 강조색3 50 17" xfId="6980" xr:uid="{00000000-0005-0000-0000-0000DA1C0000}"/>
    <cellStyle name="40% - 강조색3 50 18" xfId="4790" xr:uid="{00000000-0005-0000-0000-0000DB1C0000}"/>
    <cellStyle name="40% - 강조색3 50 19" xfId="3163" xr:uid="{00000000-0005-0000-0000-0000DC1C0000}"/>
    <cellStyle name="40% - 강조색3 50 2" xfId="1641" xr:uid="{00000000-0005-0000-0000-0000DD1C0000}"/>
    <cellStyle name="40% - 강조색3 50 20" xfId="7514" xr:uid="{00000000-0005-0000-0000-0000DE1C0000}"/>
    <cellStyle name="40% - 강조색3 50 21" xfId="8399" xr:uid="{00000000-0005-0000-0000-0000DF1C0000}"/>
    <cellStyle name="40% - 강조색3 50 22" xfId="3459" xr:uid="{00000000-0005-0000-0000-0000E01C0000}"/>
    <cellStyle name="40% - 강조색3 50 23" xfId="9051" xr:uid="{00000000-0005-0000-0000-0000E11C0000}"/>
    <cellStyle name="40% - 강조색3 50 24" xfId="4223" xr:uid="{00000000-0005-0000-0000-0000E21C0000}"/>
    <cellStyle name="40% - 강조색3 50 25" xfId="9801" xr:uid="{00000000-0005-0000-0000-0000E31C0000}"/>
    <cellStyle name="40% - 강조색3 50 26" xfId="2645" xr:uid="{00000000-0005-0000-0000-0000E41C0000}"/>
    <cellStyle name="40% - 강조색3 50 27" xfId="8430" xr:uid="{00000000-0005-0000-0000-0000E51C0000}"/>
    <cellStyle name="40% - 강조색3 50 28" xfId="10796" xr:uid="{00000000-0005-0000-0000-0000E61C0000}"/>
    <cellStyle name="40% - 강조색3 50 29" xfId="11202" xr:uid="{00000000-0005-0000-0000-0000E71C0000}"/>
    <cellStyle name="40% - 강조색3 50 3" xfId="2035" xr:uid="{00000000-0005-0000-0000-0000E81C0000}"/>
    <cellStyle name="40% - 강조색3 50 4" xfId="1442" xr:uid="{00000000-0005-0000-0000-0000E91C0000}"/>
    <cellStyle name="40% - 강조색3 50 5" xfId="2561" xr:uid="{00000000-0005-0000-0000-0000EA1C0000}"/>
    <cellStyle name="40% - 강조색3 50 6" xfId="2855" xr:uid="{00000000-0005-0000-0000-0000EB1C0000}"/>
    <cellStyle name="40% - 강조색3 50 7" xfId="2095" xr:uid="{00000000-0005-0000-0000-0000EC1C0000}"/>
    <cellStyle name="40% - 강조색3 50 8" xfId="3551" xr:uid="{00000000-0005-0000-0000-0000ED1C0000}"/>
    <cellStyle name="40% - 강조색3 50 9" xfId="2732" xr:uid="{00000000-0005-0000-0000-0000EE1C0000}"/>
    <cellStyle name="40% - 강조색3 51" xfId="695" xr:uid="{00000000-0005-0000-0000-0000EF1C0000}"/>
    <cellStyle name="40% - 강조색3 51 10" xfId="4275" xr:uid="{00000000-0005-0000-0000-0000F01C0000}"/>
    <cellStyle name="40% - 강조색3 51 11" xfId="4197" xr:uid="{00000000-0005-0000-0000-0000F11C0000}"/>
    <cellStyle name="40% - 강조색3 51 12" xfId="4777" xr:uid="{00000000-0005-0000-0000-0000F21C0000}"/>
    <cellStyle name="40% - 강조색3 51 13" xfId="5036" xr:uid="{00000000-0005-0000-0000-0000F31C0000}"/>
    <cellStyle name="40% - 강조색3 51 14" xfId="5660" xr:uid="{00000000-0005-0000-0000-0000F41C0000}"/>
    <cellStyle name="40% - 강조색3 51 15" xfId="5201" xr:uid="{00000000-0005-0000-0000-0000F51C0000}"/>
    <cellStyle name="40% - 강조색3 51 16" xfId="6464" xr:uid="{00000000-0005-0000-0000-0000F61C0000}"/>
    <cellStyle name="40% - 강조색3 51 17" xfId="6513" xr:uid="{00000000-0005-0000-0000-0000F71C0000}"/>
    <cellStyle name="40% - 강조색3 51 18" xfId="6036" xr:uid="{00000000-0005-0000-0000-0000F81C0000}"/>
    <cellStyle name="40% - 강조색3 51 19" xfId="7454" xr:uid="{00000000-0005-0000-0000-0000F91C0000}"/>
    <cellStyle name="40% - 강조색3 51 2" xfId="1637" xr:uid="{00000000-0005-0000-0000-0000FA1C0000}"/>
    <cellStyle name="40% - 강조색3 51 20" xfId="7915" xr:uid="{00000000-0005-0000-0000-0000FB1C0000}"/>
    <cellStyle name="40% - 강조색3 51 21" xfId="3885" xr:uid="{00000000-0005-0000-0000-0000FC1C0000}"/>
    <cellStyle name="40% - 강조색3 51 22" xfId="7884" xr:uid="{00000000-0005-0000-0000-0000FD1C0000}"/>
    <cellStyle name="40% - 강조색3 51 23" xfId="8367" xr:uid="{00000000-0005-0000-0000-0000FE1C0000}"/>
    <cellStyle name="40% - 강조색3 51 24" xfId="9681" xr:uid="{00000000-0005-0000-0000-0000FF1C0000}"/>
    <cellStyle name="40% - 강조색3 51 25" xfId="9946" xr:uid="{00000000-0005-0000-0000-0000001D0000}"/>
    <cellStyle name="40% - 강조색3 51 26" xfId="2782" xr:uid="{00000000-0005-0000-0000-0000011D0000}"/>
    <cellStyle name="40% - 강조색3 51 27" xfId="10623" xr:uid="{00000000-0005-0000-0000-0000021D0000}"/>
    <cellStyle name="40% - 강조색3 51 28" xfId="10469" xr:uid="{00000000-0005-0000-0000-0000031D0000}"/>
    <cellStyle name="40% - 강조색3 51 29" xfId="11074" xr:uid="{00000000-0005-0000-0000-0000041D0000}"/>
    <cellStyle name="40% - 강조색3 51 3" xfId="1982" xr:uid="{00000000-0005-0000-0000-0000051D0000}"/>
    <cellStyle name="40% - 강조색3 51 4" xfId="2180" xr:uid="{00000000-0005-0000-0000-0000061D0000}"/>
    <cellStyle name="40% - 강조색3 51 5" xfId="2437" xr:uid="{00000000-0005-0000-0000-0000071D0000}"/>
    <cellStyle name="40% - 강조색3 51 6" xfId="2902" xr:uid="{00000000-0005-0000-0000-0000081D0000}"/>
    <cellStyle name="40% - 강조색3 51 7" xfId="3293" xr:uid="{00000000-0005-0000-0000-0000091D0000}"/>
    <cellStyle name="40% - 강조색3 51 8" xfId="3535" xr:uid="{00000000-0005-0000-0000-00000A1D0000}"/>
    <cellStyle name="40% - 강조색3 51 9" xfId="814" xr:uid="{00000000-0005-0000-0000-00000B1D0000}"/>
    <cellStyle name="40% - 강조색3 52" xfId="699" xr:uid="{00000000-0005-0000-0000-00000C1D0000}"/>
    <cellStyle name="40% - 강조색3 52 10" xfId="4147" xr:uid="{00000000-0005-0000-0000-00000D1D0000}"/>
    <cellStyle name="40% - 강조색3 52 11" xfId="4090" xr:uid="{00000000-0005-0000-0000-00000E1D0000}"/>
    <cellStyle name="40% - 강조색3 52 12" xfId="4629" xr:uid="{00000000-0005-0000-0000-00000F1D0000}"/>
    <cellStyle name="40% - 강조색3 52 13" xfId="5732" xr:uid="{00000000-0005-0000-0000-0000101D0000}"/>
    <cellStyle name="40% - 강조색3 52 14" xfId="5830" xr:uid="{00000000-0005-0000-0000-0000111D0000}"/>
    <cellStyle name="40% - 강조색3 52 15" xfId="5900" xr:uid="{00000000-0005-0000-0000-0000121D0000}"/>
    <cellStyle name="40% - 강조색3 52 16" xfId="6551" xr:uid="{00000000-0005-0000-0000-0000131D0000}"/>
    <cellStyle name="40% - 강조색3 52 17" xfId="6038" xr:uid="{00000000-0005-0000-0000-0000141D0000}"/>
    <cellStyle name="40% - 강조색3 52 18" xfId="7268" xr:uid="{00000000-0005-0000-0000-0000151D0000}"/>
    <cellStyle name="40% - 강조색3 52 19" xfId="6332" xr:uid="{00000000-0005-0000-0000-0000161D0000}"/>
    <cellStyle name="40% - 강조색3 52 2" xfId="1627" xr:uid="{00000000-0005-0000-0000-0000171D0000}"/>
    <cellStyle name="40% - 강조색3 52 20" xfId="8149" xr:uid="{00000000-0005-0000-0000-0000181D0000}"/>
    <cellStyle name="40% - 강조색3 52 21" xfId="8464" xr:uid="{00000000-0005-0000-0000-0000191D0000}"/>
    <cellStyle name="40% - 강조색3 52 22" xfId="8290" xr:uid="{00000000-0005-0000-0000-00001A1D0000}"/>
    <cellStyle name="40% - 강조색3 52 23" xfId="9291" xr:uid="{00000000-0005-0000-0000-00001B1D0000}"/>
    <cellStyle name="40% - 강조색3 52 24" xfId="9579" xr:uid="{00000000-0005-0000-0000-00001C1D0000}"/>
    <cellStyle name="40% - 강조색3 52 25" xfId="9984" xr:uid="{00000000-0005-0000-0000-00001D1D0000}"/>
    <cellStyle name="40% - 강조색3 52 26" xfId="6049" xr:uid="{00000000-0005-0000-0000-00001E1D0000}"/>
    <cellStyle name="40% - 강조색3 52 27" xfId="10285" xr:uid="{00000000-0005-0000-0000-00001F1D0000}"/>
    <cellStyle name="40% - 강조색3 52 28" xfId="9309" xr:uid="{00000000-0005-0000-0000-0000201D0000}"/>
    <cellStyle name="40% - 강조색3 52 29" xfId="11240" xr:uid="{00000000-0005-0000-0000-0000211D0000}"/>
    <cellStyle name="40% - 강조색3 52 3" xfId="1809" xr:uid="{00000000-0005-0000-0000-0000221D0000}"/>
    <cellStyle name="40% - 강조색3 52 4" xfId="2256" xr:uid="{00000000-0005-0000-0000-0000231D0000}"/>
    <cellStyle name="40% - 강조색3 52 5" xfId="2626" xr:uid="{00000000-0005-0000-0000-0000241D0000}"/>
    <cellStyle name="40% - 강조색3 52 6" xfId="2917" xr:uid="{00000000-0005-0000-0000-0000251D0000}"/>
    <cellStyle name="40% - 강조색3 52 7" xfId="3224" xr:uid="{00000000-0005-0000-0000-0000261D0000}"/>
    <cellStyle name="40% - 강조색3 52 8" xfId="3553" xr:uid="{00000000-0005-0000-0000-0000271D0000}"/>
    <cellStyle name="40% - 강조색3 52 9" xfId="1491" xr:uid="{00000000-0005-0000-0000-0000281D0000}"/>
    <cellStyle name="40% - 강조색3 53" xfId="687" xr:uid="{00000000-0005-0000-0000-0000291D0000}"/>
    <cellStyle name="40% - 강조색3 53 10" xfId="4283" xr:uid="{00000000-0005-0000-0000-00002A1D0000}"/>
    <cellStyle name="40% - 강조색3 53 11" xfId="4418" xr:uid="{00000000-0005-0000-0000-00002B1D0000}"/>
    <cellStyle name="40% - 강조색3 53 12" xfId="4847" xr:uid="{00000000-0005-0000-0000-00002C1D0000}"/>
    <cellStyle name="40% - 강조색3 53 13" xfId="4747" xr:uid="{00000000-0005-0000-0000-00002D1D0000}"/>
    <cellStyle name="40% - 강조색3 53 14" xfId="2207" xr:uid="{00000000-0005-0000-0000-00002E1D0000}"/>
    <cellStyle name="40% - 강조색3 53 15" xfId="5719" xr:uid="{00000000-0005-0000-0000-00002F1D0000}"/>
    <cellStyle name="40% - 강조색3 53 16" xfId="4517" xr:uid="{00000000-0005-0000-0000-0000301D0000}"/>
    <cellStyle name="40% - 강조색3 53 17" xfId="7032" xr:uid="{00000000-0005-0000-0000-0000311D0000}"/>
    <cellStyle name="40% - 강조색3 53 18" xfId="7054" xr:uid="{00000000-0005-0000-0000-0000321D0000}"/>
    <cellStyle name="40% - 강조색3 53 19" xfId="6028" xr:uid="{00000000-0005-0000-0000-0000331D0000}"/>
    <cellStyle name="40% - 강조색3 53 2" xfId="1755" xr:uid="{00000000-0005-0000-0000-0000341D0000}"/>
    <cellStyle name="40% - 강조색3 53 20" xfId="7986" xr:uid="{00000000-0005-0000-0000-0000351D0000}"/>
    <cellStyle name="40% - 강조색3 53 21" xfId="8587" xr:uid="{00000000-0005-0000-0000-0000361D0000}"/>
    <cellStyle name="40% - 강조색3 53 22" xfId="8943" xr:uid="{00000000-0005-0000-0000-0000371D0000}"/>
    <cellStyle name="40% - 강조색3 53 23" xfId="9279" xr:uid="{00000000-0005-0000-0000-0000381D0000}"/>
    <cellStyle name="40% - 강조색3 53 24" xfId="9482" xr:uid="{00000000-0005-0000-0000-0000391D0000}"/>
    <cellStyle name="40% - 강조색3 53 25" xfId="7365" xr:uid="{00000000-0005-0000-0000-00003A1D0000}"/>
    <cellStyle name="40% - 강조색3 53 26" xfId="5350" xr:uid="{00000000-0005-0000-0000-00003B1D0000}"/>
    <cellStyle name="40% - 강조색3 53 27" xfId="10599" xr:uid="{00000000-0005-0000-0000-00003C1D0000}"/>
    <cellStyle name="40% - 강조색3 53 28" xfId="4280" xr:uid="{00000000-0005-0000-0000-00003D1D0000}"/>
    <cellStyle name="40% - 강조색3 53 29" xfId="4789" xr:uid="{00000000-0005-0000-0000-00003E1D0000}"/>
    <cellStyle name="40% - 강조색3 53 3" xfId="1983" xr:uid="{00000000-0005-0000-0000-00003F1D0000}"/>
    <cellStyle name="40% - 강조색3 53 4" xfId="1884" xr:uid="{00000000-0005-0000-0000-0000401D0000}"/>
    <cellStyle name="40% - 강조색3 53 5" xfId="2430" xr:uid="{00000000-0005-0000-0000-0000411D0000}"/>
    <cellStyle name="40% - 강조색3 53 6" xfId="2802" xr:uid="{00000000-0005-0000-0000-0000421D0000}"/>
    <cellStyle name="40% - 강조색3 53 7" xfId="784" xr:uid="{00000000-0005-0000-0000-0000431D0000}"/>
    <cellStyle name="40% - 강조색3 53 8" xfId="3545" xr:uid="{00000000-0005-0000-0000-0000441D0000}"/>
    <cellStyle name="40% - 강조색3 53 9" xfId="3915" xr:uid="{00000000-0005-0000-0000-0000451D0000}"/>
    <cellStyle name="40% - 강조색3 54" xfId="795" xr:uid="{00000000-0005-0000-0000-0000461D0000}"/>
    <cellStyle name="40% - 강조색3 54 10" xfId="4465" xr:uid="{00000000-0005-0000-0000-0000471D0000}"/>
    <cellStyle name="40% - 강조색3 54 11" xfId="4689" xr:uid="{00000000-0005-0000-0000-0000481D0000}"/>
    <cellStyle name="40% - 강조색3 54 12" xfId="5476" xr:uid="{00000000-0005-0000-0000-0000491D0000}"/>
    <cellStyle name="40% - 강조색3 54 13" xfId="3077" xr:uid="{00000000-0005-0000-0000-00004A1D0000}"/>
    <cellStyle name="40% - 강조색3 54 14" xfId="2061" xr:uid="{00000000-0005-0000-0000-00004B1D0000}"/>
    <cellStyle name="40% - 강조색3 54 15" xfId="6361" xr:uid="{00000000-0005-0000-0000-00004C1D0000}"/>
    <cellStyle name="40% - 강조색3 54 16" xfId="817" xr:uid="{00000000-0005-0000-0000-00004D1D0000}"/>
    <cellStyle name="40% - 강조색3 54 17" xfId="6971" xr:uid="{00000000-0005-0000-0000-00004E1D0000}"/>
    <cellStyle name="40% - 강조색3 54 18" xfId="7357" xr:uid="{00000000-0005-0000-0000-00004F1D0000}"/>
    <cellStyle name="40% - 강조색3 54 19" xfId="8197" xr:uid="{00000000-0005-0000-0000-0000501D0000}"/>
    <cellStyle name="40% - 강조색3 54 2" xfId="1599" xr:uid="{00000000-0005-0000-0000-0000511D0000}"/>
    <cellStyle name="40% - 강조색3 54 20" xfId="8406" xr:uid="{00000000-0005-0000-0000-0000521D0000}"/>
    <cellStyle name="40% - 강조색3 54 21" xfId="6177" xr:uid="{00000000-0005-0000-0000-0000531D0000}"/>
    <cellStyle name="40% - 강조색3 54 22" xfId="9323" xr:uid="{00000000-0005-0000-0000-0000541D0000}"/>
    <cellStyle name="40% - 강조색3 54 23" xfId="9650" xr:uid="{00000000-0005-0000-0000-0000551D0000}"/>
    <cellStyle name="40% - 강조색3 54 24" xfId="7502" xr:uid="{00000000-0005-0000-0000-0000561D0000}"/>
    <cellStyle name="40% - 강조색3 54 25" xfId="7701" xr:uid="{00000000-0005-0000-0000-0000571D0000}"/>
    <cellStyle name="40% - 강조색3 54 26" xfId="6059" xr:uid="{00000000-0005-0000-0000-0000581D0000}"/>
    <cellStyle name="40% - 강조색3 54 27" xfId="10385" xr:uid="{00000000-0005-0000-0000-0000591D0000}"/>
    <cellStyle name="40% - 강조색3 54 28" xfId="11071" xr:uid="{00000000-0005-0000-0000-00005A1D0000}"/>
    <cellStyle name="40% - 강조색3 54 3" xfId="2324" xr:uid="{00000000-0005-0000-0000-00005B1D0000}"/>
    <cellStyle name="40% - 강조색3 54 4" xfId="2145" xr:uid="{00000000-0005-0000-0000-00005C1D0000}"/>
    <cellStyle name="40% - 강조색3 54 5" xfId="2956" xr:uid="{00000000-0005-0000-0000-00005D1D0000}"/>
    <cellStyle name="40% - 강조색3 54 6" xfId="3262" xr:uid="{00000000-0005-0000-0000-00005E1D0000}"/>
    <cellStyle name="40% - 강조색3 54 7" xfId="3525" xr:uid="{00000000-0005-0000-0000-00005F1D0000}"/>
    <cellStyle name="40% - 강조색3 54 8" xfId="3877" xr:uid="{00000000-0005-0000-0000-0000601D0000}"/>
    <cellStyle name="40% - 강조색3 54 9" xfId="4074" xr:uid="{00000000-0005-0000-0000-0000611D0000}"/>
    <cellStyle name="40% - 강조색3 55" xfId="2018" xr:uid="{00000000-0005-0000-0000-0000621D0000}"/>
    <cellStyle name="40% - 강조색3 55 10" xfId="5443" xr:uid="{00000000-0005-0000-0000-0000631D0000}"/>
    <cellStyle name="40% - 강조색3 55 11" xfId="5699" xr:uid="{00000000-0005-0000-0000-0000641D0000}"/>
    <cellStyle name="40% - 강조색3 55 12" xfId="5454" xr:uid="{00000000-0005-0000-0000-0000651D0000}"/>
    <cellStyle name="40% - 강조색3 55 13" xfId="5596" xr:uid="{00000000-0005-0000-0000-0000661D0000}"/>
    <cellStyle name="40% - 강조색3 55 14" xfId="6164" xr:uid="{00000000-0005-0000-0000-0000671D0000}"/>
    <cellStyle name="40% - 강조색3 55 15" xfId="7037" xr:uid="{00000000-0005-0000-0000-0000681D0000}"/>
    <cellStyle name="40% - 강조색3 55 16" xfId="7095" xr:uid="{00000000-0005-0000-0000-0000691D0000}"/>
    <cellStyle name="40% - 강조색3 55 17" xfId="7705" xr:uid="{00000000-0005-0000-0000-00006A1D0000}"/>
    <cellStyle name="40% - 강조색3 55 18" xfId="2557" xr:uid="{00000000-0005-0000-0000-00006B1D0000}"/>
    <cellStyle name="40% - 강조색3 55 19" xfId="8545" xr:uid="{00000000-0005-0000-0000-00006C1D0000}"/>
    <cellStyle name="40% - 강조색3 55 2" xfId="2344" xr:uid="{00000000-0005-0000-0000-00006D1D0000}"/>
    <cellStyle name="40% - 강조색3 55 20" xfId="6757" xr:uid="{00000000-0005-0000-0000-00006E1D0000}"/>
    <cellStyle name="40% - 강조색3 55 21" xfId="9126" xr:uid="{00000000-0005-0000-0000-00006F1D0000}"/>
    <cellStyle name="40% - 강조색3 55 22" xfId="3147" xr:uid="{00000000-0005-0000-0000-0000701D0000}"/>
    <cellStyle name="40% - 강조색3 55 23" xfId="9799" xr:uid="{00000000-0005-0000-0000-0000711D0000}"/>
    <cellStyle name="40% - 강조색3 55 24" xfId="10125" xr:uid="{00000000-0005-0000-0000-0000721D0000}"/>
    <cellStyle name="40% - 강조색3 55 25" xfId="9228" xr:uid="{00000000-0005-0000-0000-0000731D0000}"/>
    <cellStyle name="40% - 강조색3 55 26" xfId="6815" xr:uid="{00000000-0005-0000-0000-0000741D0000}"/>
    <cellStyle name="40% - 강조색3 55 27" xfId="10994" xr:uid="{00000000-0005-0000-0000-0000751D0000}"/>
    <cellStyle name="40% - 강조색3 55 3" xfId="2663" xr:uid="{00000000-0005-0000-0000-0000761D0000}"/>
    <cellStyle name="40% - 강조색3 55 4" xfId="2978" xr:uid="{00000000-0005-0000-0000-0000771D0000}"/>
    <cellStyle name="40% - 강조색3 55 5" xfId="3279" xr:uid="{00000000-0005-0000-0000-0000781D0000}"/>
    <cellStyle name="40% - 강조색3 55 6" xfId="3495" xr:uid="{00000000-0005-0000-0000-0000791D0000}"/>
    <cellStyle name="40% - 강조색3 55 7" xfId="2910" xr:uid="{00000000-0005-0000-0000-00007A1D0000}"/>
    <cellStyle name="40% - 강조색3 55 8" xfId="4298" xr:uid="{00000000-0005-0000-0000-00007B1D0000}"/>
    <cellStyle name="40% - 강조색3 55 9" xfId="4556" xr:uid="{00000000-0005-0000-0000-00007C1D0000}"/>
    <cellStyle name="40% - 강조색3 56" xfId="2325" xr:uid="{00000000-0005-0000-0000-00007D1D0000}"/>
    <cellStyle name="40% - 강조색3 56 10" xfId="5524" xr:uid="{00000000-0005-0000-0000-00007E1D0000}"/>
    <cellStyle name="40% - 강조색3 56 11" xfId="5632" xr:uid="{00000000-0005-0000-0000-00007F1D0000}"/>
    <cellStyle name="40% - 강조색3 56 12" xfId="3869" xr:uid="{00000000-0005-0000-0000-0000801D0000}"/>
    <cellStyle name="40% - 강조색3 56 13" xfId="6228" xr:uid="{00000000-0005-0000-0000-0000811D0000}"/>
    <cellStyle name="40% - 강조색3 56 14" xfId="6070" xr:uid="{00000000-0005-0000-0000-0000821D0000}"/>
    <cellStyle name="40% - 강조색3 56 15" xfId="6722" xr:uid="{00000000-0005-0000-0000-0000831D0000}"/>
    <cellStyle name="40% - 강조색3 56 16" xfId="7760" xr:uid="{00000000-0005-0000-0000-0000841D0000}"/>
    <cellStyle name="40% - 강조색3 56 17" xfId="6229" xr:uid="{00000000-0005-0000-0000-0000851D0000}"/>
    <cellStyle name="40% - 강조색3 56 18" xfId="7918" xr:uid="{00000000-0005-0000-0000-0000861D0000}"/>
    <cellStyle name="40% - 강조색3 56 19" xfId="8775" xr:uid="{00000000-0005-0000-0000-0000871D0000}"/>
    <cellStyle name="40% - 강조색3 56 2" xfId="2679" xr:uid="{00000000-0005-0000-0000-0000881D0000}"/>
    <cellStyle name="40% - 강조색3 56 20" xfId="3408" xr:uid="{00000000-0005-0000-0000-0000891D0000}"/>
    <cellStyle name="40% - 강조색3 56 21" xfId="4407" xr:uid="{00000000-0005-0000-0000-00008A1D0000}"/>
    <cellStyle name="40% - 강조색3 56 22" xfId="7906" xr:uid="{00000000-0005-0000-0000-00008B1D0000}"/>
    <cellStyle name="40% - 강조색3 56 23" xfId="8347" xr:uid="{00000000-0005-0000-0000-00008C1D0000}"/>
    <cellStyle name="40% - 강조색3 56 24" xfId="8733" xr:uid="{00000000-0005-0000-0000-00008D1D0000}"/>
    <cellStyle name="40% - 강조색3 56 25" xfId="8887" xr:uid="{00000000-0005-0000-0000-00008E1D0000}"/>
    <cellStyle name="40% - 강조색3 56 26" xfId="10111" xr:uid="{00000000-0005-0000-0000-00008F1D0000}"/>
    <cellStyle name="40% - 강조색3 56 3" xfId="2994" xr:uid="{00000000-0005-0000-0000-0000901D0000}"/>
    <cellStyle name="40% - 강조색3 56 4" xfId="3327" xr:uid="{00000000-0005-0000-0000-0000911D0000}"/>
    <cellStyle name="40% - 강조색3 56 5" xfId="3622" xr:uid="{00000000-0005-0000-0000-0000921D0000}"/>
    <cellStyle name="40% - 강조색3 56 6" xfId="3805" xr:uid="{00000000-0005-0000-0000-0000931D0000}"/>
    <cellStyle name="40% - 강조색3 56 7" xfId="2524" xr:uid="{00000000-0005-0000-0000-0000941D0000}"/>
    <cellStyle name="40% - 강조색3 56 8" xfId="4645" xr:uid="{00000000-0005-0000-0000-0000951D0000}"/>
    <cellStyle name="40% - 강조색3 56 9" xfId="5567" xr:uid="{00000000-0005-0000-0000-0000961D0000}"/>
    <cellStyle name="40% - 강조색3 57" xfId="1936" xr:uid="{00000000-0005-0000-0000-0000971D0000}"/>
    <cellStyle name="40% - 강조색3 57 10" xfId="5437" xr:uid="{00000000-0005-0000-0000-0000981D0000}"/>
    <cellStyle name="40% - 강조색3 57 11" xfId="5297" xr:uid="{00000000-0005-0000-0000-0000991D0000}"/>
    <cellStyle name="40% - 강조색3 57 12" xfId="6494" xr:uid="{00000000-0005-0000-0000-00009A1D0000}"/>
    <cellStyle name="40% - 강조색3 57 13" xfId="6795" xr:uid="{00000000-0005-0000-0000-00009B1D0000}"/>
    <cellStyle name="40% - 강조색3 57 14" xfId="6027" xr:uid="{00000000-0005-0000-0000-00009C1D0000}"/>
    <cellStyle name="40% - 강조색3 57 15" xfId="7537" xr:uid="{00000000-0005-0000-0000-00009D1D0000}"/>
    <cellStyle name="40% - 강조색3 57 16" xfId="4051" xr:uid="{00000000-0005-0000-0000-00009E1D0000}"/>
    <cellStyle name="40% - 강조색3 57 17" xfId="1829" xr:uid="{00000000-0005-0000-0000-00009F1D0000}"/>
    <cellStyle name="40% - 강조색3 57 18" xfId="8852" xr:uid="{00000000-0005-0000-0000-0000A01D0000}"/>
    <cellStyle name="40% - 강조색3 57 19" xfId="6094" xr:uid="{00000000-0005-0000-0000-0000A11D0000}"/>
    <cellStyle name="40% - 강조색3 57 2" xfId="2973" xr:uid="{00000000-0005-0000-0000-0000A21D0000}"/>
    <cellStyle name="40% - 강조색3 57 20" xfId="9536" xr:uid="{00000000-0005-0000-0000-0000A31D0000}"/>
    <cellStyle name="40% - 강조색3 57 21" xfId="10013" xr:uid="{00000000-0005-0000-0000-0000A41D0000}"/>
    <cellStyle name="40% - 강조색3 57 22" xfId="6813" xr:uid="{00000000-0005-0000-0000-0000A51D0000}"/>
    <cellStyle name="40% - 강조색3 57 23" xfId="10429" xr:uid="{00000000-0005-0000-0000-0000A61D0000}"/>
    <cellStyle name="40% - 강조색3 57 24" xfId="10740" xr:uid="{00000000-0005-0000-0000-0000A71D0000}"/>
    <cellStyle name="40% - 강조색3 57 25" xfId="11216" xr:uid="{00000000-0005-0000-0000-0000A81D0000}"/>
    <cellStyle name="40% - 강조색3 57 3" xfId="2839" xr:uid="{00000000-0005-0000-0000-0000A91D0000}"/>
    <cellStyle name="40% - 강조색3 57 4" xfId="2846" xr:uid="{00000000-0005-0000-0000-0000AA1D0000}"/>
    <cellStyle name="40% - 강조색3 57 5" xfId="2367" xr:uid="{00000000-0005-0000-0000-0000AB1D0000}"/>
    <cellStyle name="40% - 강조색3 57 6" xfId="3131" xr:uid="{00000000-0005-0000-0000-0000AC1D0000}"/>
    <cellStyle name="40% - 강조색3 57 7" xfId="4117" xr:uid="{00000000-0005-0000-0000-0000AD1D0000}"/>
    <cellStyle name="40% - 강조색3 57 8" xfId="2824" xr:uid="{00000000-0005-0000-0000-0000AE1D0000}"/>
    <cellStyle name="40% - 강조색3 57 9" xfId="5574" xr:uid="{00000000-0005-0000-0000-0000AF1D0000}"/>
    <cellStyle name="40% - 강조색3 58" xfId="2893" xr:uid="{00000000-0005-0000-0000-0000B01D0000}"/>
    <cellStyle name="40% - 강조색3 58 10" xfId="5912" xr:uid="{00000000-0005-0000-0000-0000B11D0000}"/>
    <cellStyle name="40% - 강조색3 58 11" xfId="6349" xr:uid="{00000000-0005-0000-0000-0000B21D0000}"/>
    <cellStyle name="40% - 강조색3 58 12" xfId="3209" xr:uid="{00000000-0005-0000-0000-0000B31D0000}"/>
    <cellStyle name="40% - 강조색3 58 13" xfId="7288" xr:uid="{00000000-0005-0000-0000-0000B41D0000}"/>
    <cellStyle name="40% - 강조색3 58 14" xfId="7391" xr:uid="{00000000-0005-0000-0000-0000B51D0000}"/>
    <cellStyle name="40% - 강조색3 58 15" xfId="5968" xr:uid="{00000000-0005-0000-0000-0000B61D0000}"/>
    <cellStyle name="40% - 강조색3 58 16" xfId="6005" xr:uid="{00000000-0005-0000-0000-0000B71D0000}"/>
    <cellStyle name="40% - 강조색3 58 17" xfId="8661" xr:uid="{00000000-0005-0000-0000-0000B81D0000}"/>
    <cellStyle name="40% - 강조색3 58 18" xfId="7405" xr:uid="{00000000-0005-0000-0000-0000B91D0000}"/>
    <cellStyle name="40% - 강조색3 58 19" xfId="6837" xr:uid="{00000000-0005-0000-0000-0000BA1D0000}"/>
    <cellStyle name="40% - 강조색3 58 2" xfId="3340" xr:uid="{00000000-0005-0000-0000-0000BB1D0000}"/>
    <cellStyle name="40% - 강조색3 58 20" xfId="9928" xr:uid="{00000000-0005-0000-0000-0000BC1D0000}"/>
    <cellStyle name="40% - 강조색3 58 21" xfId="10203" xr:uid="{00000000-0005-0000-0000-0000BD1D0000}"/>
    <cellStyle name="40% - 강조색3 58 22" xfId="10661" xr:uid="{00000000-0005-0000-0000-0000BE1D0000}"/>
    <cellStyle name="40% - 강조색3 58 23" xfId="1498" xr:uid="{00000000-0005-0000-0000-0000BF1D0000}"/>
    <cellStyle name="40% - 강조색3 58 24" xfId="11181" xr:uid="{00000000-0005-0000-0000-0000C01D0000}"/>
    <cellStyle name="40% - 강조색3 58 3" xfId="3673" xr:uid="{00000000-0005-0000-0000-0000C11D0000}"/>
    <cellStyle name="40% - 강조색3 58 4" xfId="4011" xr:uid="{00000000-0005-0000-0000-0000C21D0000}"/>
    <cellStyle name="40% - 강조색3 58 5" xfId="4105" xr:uid="{00000000-0005-0000-0000-0000C31D0000}"/>
    <cellStyle name="40% - 강조색3 58 6" xfId="2823" xr:uid="{00000000-0005-0000-0000-0000C41D0000}"/>
    <cellStyle name="40% - 강조색3 58 7" xfId="952" xr:uid="{00000000-0005-0000-0000-0000C51D0000}"/>
    <cellStyle name="40% - 강조색3 58 8" xfId="5761" xr:uid="{00000000-0005-0000-0000-0000C61D0000}"/>
    <cellStyle name="40% - 강조색3 58 9" xfId="5849" xr:uid="{00000000-0005-0000-0000-0000C71D0000}"/>
    <cellStyle name="40% - 강조색3 59" xfId="3228" xr:uid="{00000000-0005-0000-0000-0000C81D0000}"/>
    <cellStyle name="40% - 강조색3 59 10" xfId="6587" xr:uid="{00000000-0005-0000-0000-0000C91D0000}"/>
    <cellStyle name="40% - 강조색3 59 11" xfId="7210" xr:uid="{00000000-0005-0000-0000-0000CA1D0000}"/>
    <cellStyle name="40% - 강조색3 59 12" xfId="4096" xr:uid="{00000000-0005-0000-0000-0000CB1D0000}"/>
    <cellStyle name="40% - 강조색3 59 13" xfId="7734" xr:uid="{00000000-0005-0000-0000-0000CC1D0000}"/>
    <cellStyle name="40% - 강조색3 59 14" xfId="7900" xr:uid="{00000000-0005-0000-0000-0000CD1D0000}"/>
    <cellStyle name="40% - 강조색3 59 15" xfId="8556" xr:uid="{00000000-0005-0000-0000-0000CE1D0000}"/>
    <cellStyle name="40% - 강조색3 59 16" xfId="8888" xr:uid="{00000000-0005-0000-0000-0000CF1D0000}"/>
    <cellStyle name="40% - 강조색3 59 17" xfId="9243" xr:uid="{00000000-0005-0000-0000-0000D01D0000}"/>
    <cellStyle name="40% - 강조색3 59 18" xfId="4265" xr:uid="{00000000-0005-0000-0000-0000D11D0000}"/>
    <cellStyle name="40% - 강조색3 59 19" xfId="9932" xr:uid="{00000000-0005-0000-0000-0000D21D0000}"/>
    <cellStyle name="40% - 강조색3 59 2" xfId="3685" xr:uid="{00000000-0005-0000-0000-0000D31D0000}"/>
    <cellStyle name="40% - 강조색3 59 20" xfId="4390" xr:uid="{00000000-0005-0000-0000-0000D41D0000}"/>
    <cellStyle name="40% - 강조색3 59 21" xfId="10639" xr:uid="{00000000-0005-0000-0000-0000D51D0000}"/>
    <cellStyle name="40% - 강조색3 59 22" xfId="7896" xr:uid="{00000000-0005-0000-0000-0000D61D0000}"/>
    <cellStyle name="40% - 강조색3 59 23" xfId="10777" xr:uid="{00000000-0005-0000-0000-0000D71D0000}"/>
    <cellStyle name="40% - 강조색3 59 3" xfId="4024" xr:uid="{00000000-0005-0000-0000-0000D81D0000}"/>
    <cellStyle name="40% - 강조색3 59 4" xfId="4360" xr:uid="{00000000-0005-0000-0000-0000D91D0000}"/>
    <cellStyle name="40% - 강조색3 59 5" xfId="4490" xr:uid="{00000000-0005-0000-0000-0000DA1D0000}"/>
    <cellStyle name="40% - 강조색3 59 6" xfId="5094" xr:uid="{00000000-0005-0000-0000-0000DB1D0000}"/>
    <cellStyle name="40% - 강조색3 59 7" xfId="5080" xr:uid="{00000000-0005-0000-0000-0000DC1D0000}"/>
    <cellStyle name="40% - 강조색3 59 8" xfId="4852" xr:uid="{00000000-0005-0000-0000-0000DD1D0000}"/>
    <cellStyle name="40% - 강조색3 59 9" xfId="5299" xr:uid="{00000000-0005-0000-0000-0000DE1D0000}"/>
    <cellStyle name="40% - 강조색3 6" xfId="114" xr:uid="{00000000-0005-0000-0000-0000DF1D0000}"/>
    <cellStyle name="40% - 강조색3 60" xfId="3607" xr:uid="{00000000-0005-0000-0000-0000E01D0000}"/>
    <cellStyle name="40% - 강조색3 60 10" xfId="6916" xr:uid="{00000000-0005-0000-0000-0000E11D0000}"/>
    <cellStyle name="40% - 강조색3 60 11" xfId="7206" xr:uid="{00000000-0005-0000-0000-0000E21D0000}"/>
    <cellStyle name="40% - 강조색3 60 12" xfId="7786" xr:uid="{00000000-0005-0000-0000-0000E31D0000}"/>
    <cellStyle name="40% - 강조색3 60 13" xfId="8092" xr:uid="{00000000-0005-0000-0000-0000E41D0000}"/>
    <cellStyle name="40% - 강조색3 60 14" xfId="7706" xr:uid="{00000000-0005-0000-0000-0000E51D0000}"/>
    <cellStyle name="40% - 강조색3 60 15" xfId="7465" xr:uid="{00000000-0005-0000-0000-0000E61D0000}"/>
    <cellStyle name="40% - 강조색3 60 16" xfId="9104" xr:uid="{00000000-0005-0000-0000-0000E71D0000}"/>
    <cellStyle name="40% - 강조색3 60 17" xfId="9648" xr:uid="{00000000-0005-0000-0000-0000E81D0000}"/>
    <cellStyle name="40% - 강조색3 60 18" xfId="6402" xr:uid="{00000000-0005-0000-0000-0000E91D0000}"/>
    <cellStyle name="40% - 강조색3 60 19" xfId="9870" xr:uid="{00000000-0005-0000-0000-0000EA1D0000}"/>
    <cellStyle name="40% - 강조색3 60 2" xfId="4034" xr:uid="{00000000-0005-0000-0000-0000EB1D0000}"/>
    <cellStyle name="40% - 강조색3 60 20" xfId="10628" xr:uid="{00000000-0005-0000-0000-0000EC1D0000}"/>
    <cellStyle name="40% - 강조색3 60 21" xfId="8753" xr:uid="{00000000-0005-0000-0000-0000ED1D0000}"/>
    <cellStyle name="40% - 강조색3 60 22" xfId="11165" xr:uid="{00000000-0005-0000-0000-0000EE1D0000}"/>
    <cellStyle name="40% - 강조색3 60 3" xfId="4370" xr:uid="{00000000-0005-0000-0000-0000EF1D0000}"/>
    <cellStyle name="40% - 강조색3 60 4" xfId="4723" xr:uid="{00000000-0005-0000-0000-0000F01D0000}"/>
    <cellStyle name="40% - 강조색3 60 5" xfId="5149" xr:uid="{00000000-0005-0000-0000-0000F11D0000}"/>
    <cellStyle name="40% - 강조색3 60 6" xfId="3353" xr:uid="{00000000-0005-0000-0000-0000F21D0000}"/>
    <cellStyle name="40% - 강조색3 60 7" xfId="5501" xr:uid="{00000000-0005-0000-0000-0000F31D0000}"/>
    <cellStyle name="40% - 강조색3 60 8" xfId="5760" xr:uid="{00000000-0005-0000-0000-0000F41D0000}"/>
    <cellStyle name="40% - 강조색3 60 9" xfId="6253" xr:uid="{00000000-0005-0000-0000-0000F51D0000}"/>
    <cellStyle name="40% - 강조색3 61" xfId="3958" xr:uid="{00000000-0005-0000-0000-0000F61D0000}"/>
    <cellStyle name="40% - 강조색3 61 10" xfId="5401" xr:uid="{00000000-0005-0000-0000-0000F71D0000}"/>
    <cellStyle name="40% - 강조색3 61 11" xfId="7763" xr:uid="{00000000-0005-0000-0000-0000F81D0000}"/>
    <cellStyle name="40% - 강조색3 61 12" xfId="8156" xr:uid="{00000000-0005-0000-0000-0000F91D0000}"/>
    <cellStyle name="40% - 강조색3 61 13" xfId="8497" xr:uid="{00000000-0005-0000-0000-0000FA1D0000}"/>
    <cellStyle name="40% - 강조색3 61 14" xfId="8650" xr:uid="{00000000-0005-0000-0000-0000FB1D0000}"/>
    <cellStyle name="40% - 강조색3 61 15" xfId="9348" xr:uid="{00000000-0005-0000-0000-0000FC1D0000}"/>
    <cellStyle name="40% - 강조색3 61 16" xfId="9582" xr:uid="{00000000-0005-0000-0000-0000FD1D0000}"/>
    <cellStyle name="40% - 강조색3 61 17" xfId="9973" xr:uid="{00000000-0005-0000-0000-0000FE1D0000}"/>
    <cellStyle name="40% - 강조색3 61 18" xfId="10073" xr:uid="{00000000-0005-0000-0000-0000FF1D0000}"/>
    <cellStyle name="40% - 강조색3 61 19" xfId="10635" xr:uid="{00000000-0005-0000-0000-0000001E0000}"/>
    <cellStyle name="40% - 강조색3 61 2" xfId="4379" xr:uid="{00000000-0005-0000-0000-0000011E0000}"/>
    <cellStyle name="40% - 강조색3 61 20" xfId="10850" xr:uid="{00000000-0005-0000-0000-0000021E0000}"/>
    <cellStyle name="40% - 강조색3 61 21" xfId="10494" xr:uid="{00000000-0005-0000-0000-0000031E0000}"/>
    <cellStyle name="40% - 강조색3 61 3" xfId="4733" xr:uid="{00000000-0005-0000-0000-0000041E0000}"/>
    <cellStyle name="40% - 강조색3 61 4" xfId="5652" xr:uid="{00000000-0005-0000-0000-0000051E0000}"/>
    <cellStyle name="40% - 강조색3 61 5" xfId="5692" xr:uid="{00000000-0005-0000-0000-0000061E0000}"/>
    <cellStyle name="40% - 강조색3 61 6" xfId="5639" xr:uid="{00000000-0005-0000-0000-0000071E0000}"/>
    <cellStyle name="40% - 강조색3 61 7" xfId="5410" xr:uid="{00000000-0005-0000-0000-0000081E0000}"/>
    <cellStyle name="40% - 강조색3 61 8" xfId="6591" xr:uid="{00000000-0005-0000-0000-0000091E0000}"/>
    <cellStyle name="40% - 강조색3 61 9" xfId="3108" xr:uid="{00000000-0005-0000-0000-00000A1E0000}"/>
    <cellStyle name="40% - 강조색3 62" xfId="3826" xr:uid="{00000000-0005-0000-0000-00000B1E0000}"/>
    <cellStyle name="40% - 강조색3 62 10" xfId="4921" xr:uid="{00000000-0005-0000-0000-00000C1E0000}"/>
    <cellStyle name="40% - 강조색3 62 11" xfId="8138" xr:uid="{00000000-0005-0000-0000-00000D1E0000}"/>
    <cellStyle name="40% - 강조색3 62 12" xfId="8418" xr:uid="{00000000-0005-0000-0000-00000E1E0000}"/>
    <cellStyle name="40% - 강조색3 62 13" xfId="8967" xr:uid="{00000000-0005-0000-0000-00000F1E0000}"/>
    <cellStyle name="40% - 강조색3 62 14" xfId="6869" xr:uid="{00000000-0005-0000-0000-0000101E0000}"/>
    <cellStyle name="40% - 강조색3 62 15" xfId="9663" xr:uid="{00000000-0005-0000-0000-0000111E0000}"/>
    <cellStyle name="40% - 강조색3 62 16" xfId="9869" xr:uid="{00000000-0005-0000-0000-0000121E0000}"/>
    <cellStyle name="40% - 강조색3 62 17" xfId="10240" xr:uid="{00000000-0005-0000-0000-0000131E0000}"/>
    <cellStyle name="40% - 강조색3 62 18" xfId="7887" xr:uid="{00000000-0005-0000-0000-0000141E0000}"/>
    <cellStyle name="40% - 강조색3 62 19" xfId="10786" xr:uid="{00000000-0005-0000-0000-0000151E0000}"/>
    <cellStyle name="40% - 강조색3 62 2" xfId="4730" xr:uid="{00000000-0005-0000-0000-0000161E0000}"/>
    <cellStyle name="40% - 강조색3 62 20" xfId="9794" xr:uid="{00000000-0005-0000-0000-0000171E0000}"/>
    <cellStyle name="40% - 강조색3 62 3" xfId="5626" xr:uid="{00000000-0005-0000-0000-0000181E0000}"/>
    <cellStyle name="40% - 강조색3 62 4" xfId="2696" xr:uid="{00000000-0005-0000-0000-0000191E0000}"/>
    <cellStyle name="40% - 강조색3 62 5" xfId="5172" xr:uid="{00000000-0005-0000-0000-00001A1E0000}"/>
    <cellStyle name="40% - 강조색3 62 6" xfId="2518" xr:uid="{00000000-0005-0000-0000-00001B1E0000}"/>
    <cellStyle name="40% - 강조색3 62 7" xfId="6573" xr:uid="{00000000-0005-0000-0000-00001C1E0000}"/>
    <cellStyle name="40% - 강조색3 62 8" xfId="6862" xr:uid="{00000000-0005-0000-0000-00001D1E0000}"/>
    <cellStyle name="40% - 강조색3 62 9" xfId="7261" xr:uid="{00000000-0005-0000-0000-00001E1E0000}"/>
    <cellStyle name="40% - 강조색3 63" xfId="4666" xr:uid="{00000000-0005-0000-0000-00001F1E0000}"/>
    <cellStyle name="40% - 강조색3 63 10" xfId="7940" xr:uid="{00000000-0005-0000-0000-0000201E0000}"/>
    <cellStyle name="40% - 강조색3 63 11" xfId="8533" xr:uid="{00000000-0005-0000-0000-0000211E0000}"/>
    <cellStyle name="40% - 강조색3 63 12" xfId="6106" xr:uid="{00000000-0005-0000-0000-0000221E0000}"/>
    <cellStyle name="40% - 강조색3 63 13" xfId="5282" xr:uid="{00000000-0005-0000-0000-0000231E0000}"/>
    <cellStyle name="40% - 강조색3 63 14" xfId="9420" xr:uid="{00000000-0005-0000-0000-0000241E0000}"/>
    <cellStyle name="40% - 강조색3 63 15" xfId="6151" xr:uid="{00000000-0005-0000-0000-0000251E0000}"/>
    <cellStyle name="40% - 강조색3 63 16" xfId="9916" xr:uid="{00000000-0005-0000-0000-0000261E0000}"/>
    <cellStyle name="40% - 강조색3 63 17" xfId="10477" xr:uid="{00000000-0005-0000-0000-0000271E0000}"/>
    <cellStyle name="40% - 강조색3 63 18" xfId="1961" xr:uid="{00000000-0005-0000-0000-0000281E0000}"/>
    <cellStyle name="40% - 강조색3 63 19" xfId="11144" xr:uid="{00000000-0005-0000-0000-0000291E0000}"/>
    <cellStyle name="40% - 강조색3 63 2" xfId="5789" xr:uid="{00000000-0005-0000-0000-00002A1E0000}"/>
    <cellStyle name="40% - 강조색3 63 3" xfId="5868" xr:uid="{00000000-0005-0000-0000-00002B1E0000}"/>
    <cellStyle name="40% - 강조색3 63 4" xfId="5926" xr:uid="{00000000-0005-0000-0000-00002C1E0000}"/>
    <cellStyle name="40% - 강조색3 63 5" xfId="5952" xr:uid="{00000000-0005-0000-0000-00002D1E0000}"/>
    <cellStyle name="40% - 강조색3 63 6" xfId="6612" xr:uid="{00000000-0005-0000-0000-00002E1E0000}"/>
    <cellStyle name="40% - 강조색3 63 7" xfId="7082" xr:uid="{00000000-0005-0000-0000-00002F1E0000}"/>
    <cellStyle name="40% - 강조색3 63 8" xfId="7119" xr:uid="{00000000-0005-0000-0000-0000301E0000}"/>
    <cellStyle name="40% - 강조색3 63 9" xfId="7597" xr:uid="{00000000-0005-0000-0000-0000311E0000}"/>
    <cellStyle name="40% - 강조색3 64" xfId="5479" xr:uid="{00000000-0005-0000-0000-0000321E0000}"/>
    <cellStyle name="40% - 강조색3 64 10" xfId="9644" xr:uid="{00000000-0005-0000-0000-0000331E0000}"/>
    <cellStyle name="40% - 강조색3 64 11" xfId="7531" xr:uid="{00000000-0005-0000-0000-0000341E0000}"/>
    <cellStyle name="40% - 강조색3 64 12" xfId="6921" xr:uid="{00000000-0005-0000-0000-0000351E0000}"/>
    <cellStyle name="40% - 강조색3 64 13" xfId="7751" xr:uid="{00000000-0005-0000-0000-0000361E0000}"/>
    <cellStyle name="40% - 강조색3 64 14" xfId="9910" xr:uid="{00000000-0005-0000-0000-0000371E0000}"/>
    <cellStyle name="40% - 강조색3 64 15" xfId="10915" xr:uid="{00000000-0005-0000-0000-0000381E0000}"/>
    <cellStyle name="40% - 강조색3 64 2" xfId="6641" xr:uid="{00000000-0005-0000-0000-0000391E0000}"/>
    <cellStyle name="40% - 강조색3 64 3" xfId="1938" xr:uid="{00000000-0005-0000-0000-00003A1E0000}"/>
    <cellStyle name="40% - 강조색3 64 4" xfId="6838" xr:uid="{00000000-0005-0000-0000-00003B1E0000}"/>
    <cellStyle name="40% - 강조색3 64 5" xfId="7697" xr:uid="{00000000-0005-0000-0000-00003C1E0000}"/>
    <cellStyle name="40% - 강조색3 64 6" xfId="5220" xr:uid="{00000000-0005-0000-0000-00003D1E0000}"/>
    <cellStyle name="40% - 강조색3 64 7" xfId="8468" xr:uid="{00000000-0005-0000-0000-00003E1E0000}"/>
    <cellStyle name="40% - 강조색3 64 8" xfId="3703" xr:uid="{00000000-0005-0000-0000-00003F1E0000}"/>
    <cellStyle name="40% - 강조색3 64 9" xfId="8315" xr:uid="{00000000-0005-0000-0000-0000401E0000}"/>
    <cellStyle name="40% - 강조색3 65" xfId="5418" xr:uid="{00000000-0005-0000-0000-0000411E0000}"/>
    <cellStyle name="40% - 강조색3 65 10" xfId="8886" xr:uid="{00000000-0005-0000-0000-0000421E0000}"/>
    <cellStyle name="40% - 강조색3 65 11" xfId="9958" xr:uid="{00000000-0005-0000-0000-0000431E0000}"/>
    <cellStyle name="40% - 강조색3 65 12" xfId="8334" xr:uid="{00000000-0005-0000-0000-0000441E0000}"/>
    <cellStyle name="40% - 강조색3 65 13" xfId="8294" xr:uid="{00000000-0005-0000-0000-0000451E0000}"/>
    <cellStyle name="40% - 강조색3 65 14" xfId="10846" xr:uid="{00000000-0005-0000-0000-0000461E0000}"/>
    <cellStyle name="40% - 강조색3 65 15" xfId="9282" xr:uid="{00000000-0005-0000-0000-0000471E0000}"/>
    <cellStyle name="40% - 강조색3 65 2" xfId="6637" xr:uid="{00000000-0005-0000-0000-0000481E0000}"/>
    <cellStyle name="40% - 강조색3 65 3" xfId="6669" xr:uid="{00000000-0005-0000-0000-0000491E0000}"/>
    <cellStyle name="40% - 강조색3 65 4" xfId="6960" xr:uid="{00000000-0005-0000-0000-00004A1E0000}"/>
    <cellStyle name="40% - 강조색3 65 5" xfId="7737" xr:uid="{00000000-0005-0000-0000-00004B1E0000}"/>
    <cellStyle name="40% - 강조색3 65 6" xfId="7383" xr:uid="{00000000-0005-0000-0000-00004C1E0000}"/>
    <cellStyle name="40% - 강조색3 65 7" xfId="8589" xr:uid="{00000000-0005-0000-0000-00004D1E0000}"/>
    <cellStyle name="40% - 강조색3 65 8" xfId="8924" xr:uid="{00000000-0005-0000-0000-00004E1E0000}"/>
    <cellStyle name="40% - 강조색3 65 9" xfId="7582" xr:uid="{00000000-0005-0000-0000-00004F1E0000}"/>
    <cellStyle name="40% - 강조색3 66" xfId="5648" xr:uid="{00000000-0005-0000-0000-0000501E0000}"/>
    <cellStyle name="40% - 강조색3 66 10" xfId="8396" xr:uid="{00000000-0005-0000-0000-0000511E0000}"/>
    <cellStyle name="40% - 강조색3 66 11" xfId="9977" xr:uid="{00000000-0005-0000-0000-0000521E0000}"/>
    <cellStyle name="40% - 강조색3 66 12" xfId="10207" xr:uid="{00000000-0005-0000-0000-0000531E0000}"/>
    <cellStyle name="40% - 강조색3 66 13" xfId="10495" xr:uid="{00000000-0005-0000-0000-0000541E0000}"/>
    <cellStyle name="40% - 강조색3 66 14" xfId="10885" xr:uid="{00000000-0005-0000-0000-0000551E0000}"/>
    <cellStyle name="40% - 강조색3 66 15" xfId="735" xr:uid="{00000000-0005-0000-0000-0000561E0000}"/>
    <cellStyle name="40% - 강조색3 66 2" xfId="6652" xr:uid="{00000000-0005-0000-0000-0000571E0000}"/>
    <cellStyle name="40% - 강조색3 66 3" xfId="7269" xr:uid="{00000000-0005-0000-0000-0000581E0000}"/>
    <cellStyle name="40% - 강조색3 66 4" xfId="6948" xr:uid="{00000000-0005-0000-0000-0000591E0000}"/>
    <cellStyle name="40% - 강조색3 66 5" xfId="7549" xr:uid="{00000000-0005-0000-0000-00005A1E0000}"/>
    <cellStyle name="40% - 강조색3 66 6" xfId="3450" xr:uid="{00000000-0005-0000-0000-00005B1E0000}"/>
    <cellStyle name="40% - 강조색3 66 7" xfId="7469" xr:uid="{00000000-0005-0000-0000-00005C1E0000}"/>
    <cellStyle name="40% - 강조색3 66 8" xfId="8883" xr:uid="{00000000-0005-0000-0000-00005D1E0000}"/>
    <cellStyle name="40% - 강조색3 66 9" xfId="9236" xr:uid="{00000000-0005-0000-0000-00005E1E0000}"/>
    <cellStyle name="40% - 강조색3 67" xfId="5452" xr:uid="{00000000-0005-0000-0000-00005F1E0000}"/>
    <cellStyle name="40% - 강조색3 67 10" xfId="8388" xr:uid="{00000000-0005-0000-0000-0000601E0000}"/>
    <cellStyle name="40% - 강조색3 67 11" xfId="9736" xr:uid="{00000000-0005-0000-0000-0000611E0000}"/>
    <cellStyle name="40% - 강조색3 67 12" xfId="10180" xr:uid="{00000000-0005-0000-0000-0000621E0000}"/>
    <cellStyle name="40% - 강조색3 67 13" xfId="10561" xr:uid="{00000000-0005-0000-0000-0000631E0000}"/>
    <cellStyle name="40% - 강조색3 67 14" xfId="10755" xr:uid="{00000000-0005-0000-0000-0000641E0000}"/>
    <cellStyle name="40% - 강조색3 67 15" xfId="11077" xr:uid="{00000000-0005-0000-0000-0000651E0000}"/>
    <cellStyle name="40% - 강조색3 67 2" xfId="6639" xr:uid="{00000000-0005-0000-0000-0000661E0000}"/>
    <cellStyle name="40% - 강조색3 67 3" xfId="6742" xr:uid="{00000000-0005-0000-0000-0000671E0000}"/>
    <cellStyle name="40% - 강조색3 67 4" xfId="4861" xr:uid="{00000000-0005-0000-0000-0000681E0000}"/>
    <cellStyle name="40% - 강조색3 67 5" xfId="7803" xr:uid="{00000000-0005-0000-0000-0000691E0000}"/>
    <cellStyle name="40% - 강조색3 67 6" xfId="8041" xr:uid="{00000000-0005-0000-0000-00006A1E0000}"/>
    <cellStyle name="40% - 강조색3 67 7" xfId="8554" xr:uid="{00000000-0005-0000-0000-00006B1E0000}"/>
    <cellStyle name="40% - 강조색3 67 8" xfId="8946" xr:uid="{00000000-0005-0000-0000-00006C1E0000}"/>
    <cellStyle name="40% - 강조색3 67 9" xfId="880" xr:uid="{00000000-0005-0000-0000-00006D1E0000}"/>
    <cellStyle name="40% - 강조색3 68" xfId="963" xr:uid="{00000000-0005-0000-0000-00006E1E0000}"/>
    <cellStyle name="40% - 강조색3 68 10" xfId="9816" xr:uid="{00000000-0005-0000-0000-00006F1E0000}"/>
    <cellStyle name="40% - 강조색3 68 11" xfId="3555" xr:uid="{00000000-0005-0000-0000-0000701E0000}"/>
    <cellStyle name="40% - 강조색3 68 12" xfId="10479" xr:uid="{00000000-0005-0000-0000-0000711E0000}"/>
    <cellStyle name="40% - 강조색3 68 13" xfId="8714" xr:uid="{00000000-0005-0000-0000-0000721E0000}"/>
    <cellStyle name="40% - 강조색3 68 14" xfId="11086" xr:uid="{00000000-0005-0000-0000-0000731E0000}"/>
    <cellStyle name="40% - 강조색3 68 2" xfId="7174" xr:uid="{00000000-0005-0000-0000-0000741E0000}"/>
    <cellStyle name="40% - 강조색3 68 3" xfId="3760" xr:uid="{00000000-0005-0000-0000-0000751E0000}"/>
    <cellStyle name="40% - 강조색3 68 4" xfId="7565" xr:uid="{00000000-0005-0000-0000-0000761E0000}"/>
    <cellStyle name="40% - 강조색3 68 5" xfId="7750" xr:uid="{00000000-0005-0000-0000-0000771E0000}"/>
    <cellStyle name="40% - 강조색3 68 6" xfId="8434" xr:uid="{00000000-0005-0000-0000-0000781E0000}"/>
    <cellStyle name="40% - 강조색3 68 7" xfId="8798" xr:uid="{00000000-0005-0000-0000-0000791E0000}"/>
    <cellStyle name="40% - 강조색3 68 8" xfId="6930" xr:uid="{00000000-0005-0000-0000-00007A1E0000}"/>
    <cellStyle name="40% - 강조색3 68 9" xfId="7788" xr:uid="{00000000-0005-0000-0000-00007B1E0000}"/>
    <cellStyle name="40% - 강조색3 69" xfId="7109" xr:uid="{00000000-0005-0000-0000-00007C1E0000}"/>
    <cellStyle name="40% - 강조색3 69 10" xfId="6893" xr:uid="{00000000-0005-0000-0000-00007D1E0000}"/>
    <cellStyle name="40% - 강조색3 69 11" xfId="10820" xr:uid="{00000000-0005-0000-0000-00007E1E0000}"/>
    <cellStyle name="40% - 강조색3 69 12" xfId="11050" xr:uid="{00000000-0005-0000-0000-00007F1E0000}"/>
    <cellStyle name="40% - 강조색3 69 2" xfId="7851" xr:uid="{00000000-0005-0000-0000-0000801E0000}"/>
    <cellStyle name="40% - 강조색3 69 3" xfId="8245" xr:uid="{00000000-0005-0000-0000-0000811E0000}"/>
    <cellStyle name="40% - 강조색3 69 4" xfId="8607" xr:uid="{00000000-0005-0000-0000-0000821E0000}"/>
    <cellStyle name="40% - 강조색3 69 5" xfId="8869" xr:uid="{00000000-0005-0000-0000-0000831E0000}"/>
    <cellStyle name="40% - 강조색3 69 6" xfId="2735" xr:uid="{00000000-0005-0000-0000-0000841E0000}"/>
    <cellStyle name="40% - 강조색3 69 7" xfId="6739" xr:uid="{00000000-0005-0000-0000-0000851E0000}"/>
    <cellStyle name="40% - 강조색3 69 8" xfId="9991" xr:uid="{00000000-0005-0000-0000-0000861E0000}"/>
    <cellStyle name="40% - 강조색3 69 9" xfId="10306" xr:uid="{00000000-0005-0000-0000-0000871E0000}"/>
    <cellStyle name="40% - 강조색3 7" xfId="127" xr:uid="{00000000-0005-0000-0000-0000881E0000}"/>
    <cellStyle name="40% - 강조색3 70" xfId="7297" xr:uid="{00000000-0005-0000-0000-0000891E0000}"/>
    <cellStyle name="40% - 강조색3 70 10" xfId="5975" xr:uid="{00000000-0005-0000-0000-00008A1E0000}"/>
    <cellStyle name="40% - 강조색3 70 11" xfId="10910" xr:uid="{00000000-0005-0000-0000-00008B1E0000}"/>
    <cellStyle name="40% - 강조색3 70 12" xfId="9134" xr:uid="{00000000-0005-0000-0000-00008C1E0000}"/>
    <cellStyle name="40% - 강조색3 70 2" xfId="7862" xr:uid="{00000000-0005-0000-0000-00008D1E0000}"/>
    <cellStyle name="40% - 강조색3 70 3" xfId="8256" xr:uid="{00000000-0005-0000-0000-00008E1E0000}"/>
    <cellStyle name="40% - 강조색3 70 4" xfId="8618" xr:uid="{00000000-0005-0000-0000-00008F1E0000}"/>
    <cellStyle name="40% - 강조색3 70 5" xfId="8875" xr:uid="{00000000-0005-0000-0000-0000901E0000}"/>
    <cellStyle name="40% - 강조색3 70 6" xfId="7709" xr:uid="{00000000-0005-0000-0000-0000911E0000}"/>
    <cellStyle name="40% - 강조색3 70 7" xfId="6769" xr:uid="{00000000-0005-0000-0000-0000921E0000}"/>
    <cellStyle name="40% - 강조색3 70 8" xfId="9767" xr:uid="{00000000-0005-0000-0000-0000931E0000}"/>
    <cellStyle name="40% - 강조색3 70 9" xfId="9448" xr:uid="{00000000-0005-0000-0000-0000941E0000}"/>
    <cellStyle name="40% - 강조색3 71" xfId="7792" xr:uid="{00000000-0005-0000-0000-0000951E0000}"/>
    <cellStyle name="40% - 강조색3 71 10" xfId="9857" xr:uid="{00000000-0005-0000-0000-0000961E0000}"/>
    <cellStyle name="40% - 강조색3 71 11" xfId="11180" xr:uid="{00000000-0005-0000-0000-0000971E0000}"/>
    <cellStyle name="40% - 강조색3 71 2" xfId="8267" xr:uid="{00000000-0005-0000-0000-0000981E0000}"/>
    <cellStyle name="40% - 강조색3 71 3" xfId="8629" xr:uid="{00000000-0005-0000-0000-0000991E0000}"/>
    <cellStyle name="40% - 강조색3 71 4" xfId="8993" xr:uid="{00000000-0005-0000-0000-00009A1E0000}"/>
    <cellStyle name="40% - 강조색3 71 5" xfId="9351" xr:uid="{00000000-0005-0000-0000-00009B1E0000}"/>
    <cellStyle name="40% - 강조색3 71 6" xfId="8780" xr:uid="{00000000-0005-0000-0000-00009C1E0000}"/>
    <cellStyle name="40% - 강조색3 71 7" xfId="10015" xr:uid="{00000000-0005-0000-0000-00009D1E0000}"/>
    <cellStyle name="40% - 강조색3 71 8" xfId="6098" xr:uid="{00000000-0005-0000-0000-00009E1E0000}"/>
    <cellStyle name="40% - 강조색3 71 9" xfId="10501" xr:uid="{00000000-0005-0000-0000-00009F1E0000}"/>
    <cellStyle name="40% - 강조색3 72" xfId="8217" xr:uid="{00000000-0005-0000-0000-0000A01E0000}"/>
    <cellStyle name="40% - 강조색3 72 10" xfId="8482" xr:uid="{00000000-0005-0000-0000-0000A11E0000}"/>
    <cellStyle name="40% - 강조색3 72 2" xfId="8640" xr:uid="{00000000-0005-0000-0000-0000A21E0000}"/>
    <cellStyle name="40% - 강조색3 72 3" xfId="9004" xr:uid="{00000000-0005-0000-0000-0000A31E0000}"/>
    <cellStyle name="40% - 강조색3 72 4" xfId="9363" xr:uid="{00000000-0005-0000-0000-0000A41E0000}"/>
    <cellStyle name="40% - 강조색3 72 5" xfId="9695" xr:uid="{00000000-0005-0000-0000-0000A51E0000}"/>
    <cellStyle name="40% - 강조색3 72 6" xfId="9386" xr:uid="{00000000-0005-0000-0000-0000A61E0000}"/>
    <cellStyle name="40% - 강조색3 72 7" xfId="10228" xr:uid="{00000000-0005-0000-0000-0000A71E0000}"/>
    <cellStyle name="40% - 강조색3 72 8" xfId="10653" xr:uid="{00000000-0005-0000-0000-0000A81E0000}"/>
    <cellStyle name="40% - 강조색3 72 9" xfId="3387" xr:uid="{00000000-0005-0000-0000-0000A91E0000}"/>
    <cellStyle name="40% - 강조색3 73" xfId="8575" xr:uid="{00000000-0005-0000-0000-0000AA1E0000}"/>
    <cellStyle name="40% - 강조색3 73 2" xfId="9010" xr:uid="{00000000-0005-0000-0000-0000AB1E0000}"/>
    <cellStyle name="40% - 강조색3 73 3" xfId="9369" xr:uid="{00000000-0005-0000-0000-0000AC1E0000}"/>
    <cellStyle name="40% - 강조색3 73 4" xfId="9701" xr:uid="{00000000-0005-0000-0000-0000AD1E0000}"/>
    <cellStyle name="40% - 강조색3 73 5" xfId="10027" xr:uid="{00000000-0005-0000-0000-0000AE1E0000}"/>
    <cellStyle name="40% - 강조색3 73 6" xfId="1953" xr:uid="{00000000-0005-0000-0000-0000AF1E0000}"/>
    <cellStyle name="40% - 강조색3 73 7" xfId="9023" xr:uid="{00000000-0005-0000-0000-0000B01E0000}"/>
    <cellStyle name="40% - 강조색3 73 8" xfId="9922" xr:uid="{00000000-0005-0000-0000-0000B11E0000}"/>
    <cellStyle name="40% - 강조색3 73 9" xfId="11001" xr:uid="{00000000-0005-0000-0000-0000B21E0000}"/>
    <cellStyle name="40% - 강조색3 74" xfId="8965" xr:uid="{00000000-0005-0000-0000-0000B31E0000}"/>
    <cellStyle name="40% - 강조색3 74 2" xfId="9380" xr:uid="{00000000-0005-0000-0000-0000B41E0000}"/>
    <cellStyle name="40% - 강조색3 74 3" xfId="9712" xr:uid="{00000000-0005-0000-0000-0000B51E0000}"/>
    <cellStyle name="40% - 강조색3 74 4" xfId="10038" xr:uid="{00000000-0005-0000-0000-0000B61E0000}"/>
    <cellStyle name="40% - 강조색3 74 5" xfId="10351" xr:uid="{00000000-0005-0000-0000-0000B71E0000}"/>
    <cellStyle name="40% - 강조색3 74 6" xfId="10648" xr:uid="{00000000-0005-0000-0000-0000B81E0000}"/>
    <cellStyle name="40% - 강조색3 74 7" xfId="10890" xr:uid="{00000000-0005-0000-0000-0000B91E0000}"/>
    <cellStyle name="40% - 강조색3 74 8" xfId="9909" xr:uid="{00000000-0005-0000-0000-0000BA1E0000}"/>
    <cellStyle name="40% - 강조색3 75" xfId="9318" xr:uid="{00000000-0005-0000-0000-0000BB1E0000}"/>
    <cellStyle name="40% - 강조색3 75 2" xfId="9721" xr:uid="{00000000-0005-0000-0000-0000BC1E0000}"/>
    <cellStyle name="40% - 강조색3 75 3" xfId="10047" xr:uid="{00000000-0005-0000-0000-0000BD1E0000}"/>
    <cellStyle name="40% - 강조색3 75 4" xfId="10360" xr:uid="{00000000-0005-0000-0000-0000BE1E0000}"/>
    <cellStyle name="40% - 강조색3 75 5" xfId="10669" xr:uid="{00000000-0005-0000-0000-0000BF1E0000}"/>
    <cellStyle name="40% - 강조색3 75 6" xfId="9424" xr:uid="{00000000-0005-0000-0000-0000C01E0000}"/>
    <cellStyle name="40% - 강조색3 75 7" xfId="8724" xr:uid="{00000000-0005-0000-0000-0000C11E0000}"/>
    <cellStyle name="40% - 강조색3 76" xfId="6002" xr:uid="{00000000-0005-0000-0000-0000C21E0000}"/>
    <cellStyle name="40% - 강조색3 76 2" xfId="9842" xr:uid="{00000000-0005-0000-0000-0000C31E0000}"/>
    <cellStyle name="40% - 강조색3 76 3" xfId="8022" xr:uid="{00000000-0005-0000-0000-0000C41E0000}"/>
    <cellStyle name="40% - 강조색3 76 4" xfId="6060" xr:uid="{00000000-0005-0000-0000-0000C51E0000}"/>
    <cellStyle name="40% - 강조색3 76 5" xfId="10810" xr:uid="{00000000-0005-0000-0000-0000C61E0000}"/>
    <cellStyle name="40% - 강조색3 76 6" xfId="11128" xr:uid="{00000000-0005-0000-0000-0000C71E0000}"/>
    <cellStyle name="40% - 강조색3 77" xfId="9765" xr:uid="{00000000-0005-0000-0000-0000C81E0000}"/>
    <cellStyle name="40% - 강조색3 77 2" xfId="10372" xr:uid="{00000000-0005-0000-0000-0000C91E0000}"/>
    <cellStyle name="40% - 강조색3 77 3" xfId="10682" xr:uid="{00000000-0005-0000-0000-0000CA1E0000}"/>
    <cellStyle name="40% - 강조색3 77 4" xfId="10966" xr:uid="{00000000-0005-0000-0000-0000CB1E0000}"/>
    <cellStyle name="40% - 강조색3 77 5" xfId="6693" xr:uid="{00000000-0005-0000-0000-0000CC1E0000}"/>
    <cellStyle name="40% - 강조색3 78" xfId="10330" xr:uid="{00000000-0005-0000-0000-0000CD1E0000}"/>
    <cellStyle name="40% - 강조색3 78 2" xfId="10696" xr:uid="{00000000-0005-0000-0000-0000CE1E0000}"/>
    <cellStyle name="40% - 강조색3 78 3" xfId="10980" xr:uid="{00000000-0005-0000-0000-0000CF1E0000}"/>
    <cellStyle name="40% - 강조색3 78 4" xfId="11257" xr:uid="{00000000-0005-0000-0000-0000D01E0000}"/>
    <cellStyle name="40% - 강조색3 79" xfId="10636" xr:uid="{00000000-0005-0000-0000-0000D11E0000}"/>
    <cellStyle name="40% - 강조색3 79 2" xfId="10988" xr:uid="{00000000-0005-0000-0000-0000D21E0000}"/>
    <cellStyle name="40% - 강조색3 79 3" xfId="11266" xr:uid="{00000000-0005-0000-0000-0000D31E0000}"/>
    <cellStyle name="40% - 강조색3 8" xfId="140" xr:uid="{00000000-0005-0000-0000-0000D41E0000}"/>
    <cellStyle name="40% - 강조색3 80" xfId="10930" xr:uid="{00000000-0005-0000-0000-0000D51E0000}"/>
    <cellStyle name="40% - 강조색3 80 2" xfId="11274" xr:uid="{00000000-0005-0000-0000-0000D61E0000}"/>
    <cellStyle name="40% - 강조색3 81" xfId="11220" xr:uid="{00000000-0005-0000-0000-0000D71E0000}"/>
    <cellStyle name="40% - 강조색3 82" xfId="11304" xr:uid="{00000000-0005-0000-0000-0000D81E0000}"/>
    <cellStyle name="40% - 강조색3 83" xfId="11409" xr:uid="{00000000-0005-0000-0000-0000D91E0000}"/>
    <cellStyle name="40% - 강조색3 84" xfId="11364" xr:uid="{00000000-0005-0000-0000-0000DA1E0000}"/>
    <cellStyle name="40% - 강조색3 85" xfId="11376" xr:uid="{00000000-0005-0000-0000-0000DB1E0000}"/>
    <cellStyle name="40% - 강조색3 86" xfId="11442" xr:uid="{00000000-0005-0000-0000-0000DC1E0000}"/>
    <cellStyle name="40% - 강조색3 9" xfId="153" xr:uid="{00000000-0005-0000-0000-0000DD1E0000}"/>
    <cellStyle name="40% - 강조색4" xfId="33" builtinId="43" customBuiltin="1"/>
    <cellStyle name="40% - 강조색4 10" xfId="181" xr:uid="{00000000-0005-0000-0000-0000DF1E0000}"/>
    <cellStyle name="40% - 강조색4 11" xfId="194" xr:uid="{00000000-0005-0000-0000-0000E01E0000}"/>
    <cellStyle name="40% - 강조색4 12" xfId="207" xr:uid="{00000000-0005-0000-0000-0000E11E0000}"/>
    <cellStyle name="40% - 강조색4 13" xfId="220" xr:uid="{00000000-0005-0000-0000-0000E21E0000}"/>
    <cellStyle name="40% - 강조색4 14" xfId="233" xr:uid="{00000000-0005-0000-0000-0000E31E0000}"/>
    <cellStyle name="40% - 강조색4 15" xfId="246" xr:uid="{00000000-0005-0000-0000-0000E41E0000}"/>
    <cellStyle name="40% - 강조색4 16" xfId="259" xr:uid="{00000000-0005-0000-0000-0000E51E0000}"/>
    <cellStyle name="40% - 강조색4 17" xfId="272" xr:uid="{00000000-0005-0000-0000-0000E61E0000}"/>
    <cellStyle name="40% - 강조색4 18" xfId="285" xr:uid="{00000000-0005-0000-0000-0000E71E0000}"/>
    <cellStyle name="40% - 강조색4 19" xfId="298" xr:uid="{00000000-0005-0000-0000-0000E81E0000}"/>
    <cellStyle name="40% - 강조색4 2" xfId="52" xr:uid="{00000000-0005-0000-0000-0000E91E0000}"/>
    <cellStyle name="40% - 강조색4 20" xfId="311" xr:uid="{00000000-0005-0000-0000-0000EA1E0000}"/>
    <cellStyle name="40% - 강조색4 21" xfId="324" xr:uid="{00000000-0005-0000-0000-0000EB1E0000}"/>
    <cellStyle name="40% - 강조색4 22" xfId="337" xr:uid="{00000000-0005-0000-0000-0000EC1E0000}"/>
    <cellStyle name="40% - 강조색4 23" xfId="350" xr:uid="{00000000-0005-0000-0000-0000ED1E0000}"/>
    <cellStyle name="40% - 강조색4 24" xfId="363" xr:uid="{00000000-0005-0000-0000-0000EE1E0000}"/>
    <cellStyle name="40% - 강조색4 25" xfId="376" xr:uid="{00000000-0005-0000-0000-0000EF1E0000}"/>
    <cellStyle name="40% - 강조색4 26" xfId="389" xr:uid="{00000000-0005-0000-0000-0000F01E0000}"/>
    <cellStyle name="40% - 강조색4 27" xfId="402" xr:uid="{00000000-0005-0000-0000-0000F11E0000}"/>
    <cellStyle name="40% - 강조색4 28" xfId="415" xr:uid="{00000000-0005-0000-0000-0000F21E0000}"/>
    <cellStyle name="40% - 강조색4 29" xfId="428" xr:uid="{00000000-0005-0000-0000-0000F31E0000}"/>
    <cellStyle name="40% - 강조색4 3" xfId="80" xr:uid="{00000000-0005-0000-0000-0000F41E0000}"/>
    <cellStyle name="40% - 강조색4 30" xfId="441" xr:uid="{00000000-0005-0000-0000-0000F51E0000}"/>
    <cellStyle name="40% - 강조색4 31" xfId="453" xr:uid="{00000000-0005-0000-0000-0000F61E0000}"/>
    <cellStyle name="40% - 강조색4 32" xfId="465" xr:uid="{00000000-0005-0000-0000-0000F71E0000}"/>
    <cellStyle name="40% - 강조색4 33" xfId="477" xr:uid="{00000000-0005-0000-0000-0000F81E0000}"/>
    <cellStyle name="40% - 강조색4 34" xfId="489" xr:uid="{00000000-0005-0000-0000-0000F91E0000}"/>
    <cellStyle name="40% - 강조색4 35" xfId="500" xr:uid="{00000000-0005-0000-0000-0000FA1E0000}"/>
    <cellStyle name="40% - 강조색4 36" xfId="511" xr:uid="{00000000-0005-0000-0000-0000FB1E0000}"/>
    <cellStyle name="40% - 강조색4 37" xfId="522" xr:uid="{00000000-0005-0000-0000-0000FC1E0000}"/>
    <cellStyle name="40% - 강조색4 38" xfId="531" xr:uid="{00000000-0005-0000-0000-0000FD1E0000}"/>
    <cellStyle name="40% - 강조색4 39" xfId="537" xr:uid="{00000000-0005-0000-0000-0000FE1E0000}"/>
    <cellStyle name="40% - 강조색4 4" xfId="103" xr:uid="{00000000-0005-0000-0000-0000FF1E0000}"/>
    <cellStyle name="40% - 강조색4 40" xfId="552" xr:uid="{00000000-0005-0000-0000-0000001F0000}"/>
    <cellStyle name="40% - 강조색4 40 10" xfId="2596" xr:uid="{00000000-0005-0000-0000-0000011F0000}"/>
    <cellStyle name="40% - 강조색4 40 11" xfId="3522" xr:uid="{00000000-0005-0000-0000-0000021F0000}"/>
    <cellStyle name="40% - 강조색4 40 12" xfId="3975" xr:uid="{00000000-0005-0000-0000-0000031F0000}"/>
    <cellStyle name="40% - 강조색4 40 13" xfId="1496" xr:uid="{00000000-0005-0000-0000-0000041F0000}"/>
    <cellStyle name="40% - 강조색4 40 14" xfId="3752" xr:uid="{00000000-0005-0000-0000-0000051F0000}"/>
    <cellStyle name="40% - 강조색4 40 15" xfId="4875" xr:uid="{00000000-0005-0000-0000-0000061F0000}"/>
    <cellStyle name="40% - 강조색4 40 16" xfId="3785" xr:uid="{00000000-0005-0000-0000-0000071F0000}"/>
    <cellStyle name="40% - 강조색4 40 17" xfId="5442" xr:uid="{00000000-0005-0000-0000-0000081F0000}"/>
    <cellStyle name="40% - 강조색4 40 18" xfId="4922" xr:uid="{00000000-0005-0000-0000-0000091F0000}"/>
    <cellStyle name="40% - 강조색4 40 19" xfId="3375" xr:uid="{00000000-0005-0000-0000-00000A1F0000}"/>
    <cellStyle name="40% - 강조색4 40 2" xfId="1049" xr:uid="{00000000-0005-0000-0000-00000B1F0000}"/>
    <cellStyle name="40% - 강조색4 40 20" xfId="3349" xr:uid="{00000000-0005-0000-0000-00000C1F0000}"/>
    <cellStyle name="40% - 강조색4 40 21" xfId="7334" xr:uid="{00000000-0005-0000-0000-00000D1F0000}"/>
    <cellStyle name="40% - 강조색4 40 22" xfId="7577" xr:uid="{00000000-0005-0000-0000-00000E1F0000}"/>
    <cellStyle name="40% - 강조색4 40 23" xfId="3134" xr:uid="{00000000-0005-0000-0000-00000F1F0000}"/>
    <cellStyle name="40% - 강조색4 40 24" xfId="8326" xr:uid="{00000000-0005-0000-0000-0000101F0000}"/>
    <cellStyle name="40% - 강조색4 40 25" xfId="8712" xr:uid="{00000000-0005-0000-0000-0000111F0000}"/>
    <cellStyle name="40% - 강조색4 40 26" xfId="6958" xr:uid="{00000000-0005-0000-0000-0000121F0000}"/>
    <cellStyle name="40% - 강조색4 40 27" xfId="9470" xr:uid="{00000000-0005-0000-0000-0000131F0000}"/>
    <cellStyle name="40% - 강조색4 40 28" xfId="8817" xr:uid="{00000000-0005-0000-0000-0000141F0000}"/>
    <cellStyle name="40% - 강조색4 40 29" xfId="7707" xr:uid="{00000000-0005-0000-0000-0000151F0000}"/>
    <cellStyle name="40% - 강조색4 40 3" xfId="1140" xr:uid="{00000000-0005-0000-0000-0000161F0000}"/>
    <cellStyle name="40% - 강조색4 40 30" xfId="6029" xr:uid="{00000000-0005-0000-0000-0000171F0000}"/>
    <cellStyle name="40% - 강조색4 40 31" xfId="10934" xr:uid="{00000000-0005-0000-0000-0000181F0000}"/>
    <cellStyle name="40% - 강조색4 40 32" xfId="3721" xr:uid="{00000000-0005-0000-0000-0000191F0000}"/>
    <cellStyle name="40% - 강조색4 40 33" xfId="11321" xr:uid="{00000000-0005-0000-0000-00001A1F0000}"/>
    <cellStyle name="40% - 강조색4 40 34" xfId="11302" xr:uid="{00000000-0005-0000-0000-00001B1F0000}"/>
    <cellStyle name="40% - 강조색4 40 35" xfId="11427" xr:uid="{00000000-0005-0000-0000-00001C1F0000}"/>
    <cellStyle name="40% - 강조색4 40 36" xfId="11383" xr:uid="{00000000-0005-0000-0000-00001D1F0000}"/>
    <cellStyle name="40% - 강조색4 40 4" xfId="1231" xr:uid="{00000000-0005-0000-0000-00001E1F0000}"/>
    <cellStyle name="40% - 강조색4 40 5" xfId="1618" xr:uid="{00000000-0005-0000-0000-00001F1F0000}"/>
    <cellStyle name="40% - 강조색4 40 6" xfId="948" xr:uid="{00000000-0005-0000-0000-0000201F0000}"/>
    <cellStyle name="40% - 강조색4 40 7" xfId="2327" xr:uid="{00000000-0005-0000-0000-0000211F0000}"/>
    <cellStyle name="40% - 강조색4 40 8" xfId="2614" xr:uid="{00000000-0005-0000-0000-0000221F0000}"/>
    <cellStyle name="40% - 강조색4 40 9" xfId="2881" xr:uid="{00000000-0005-0000-0000-0000231F0000}"/>
    <cellStyle name="40% - 강조색4 41" xfId="601" xr:uid="{00000000-0005-0000-0000-0000241F0000}"/>
    <cellStyle name="40% - 강조색4 41 10" xfId="1466" xr:uid="{00000000-0005-0000-0000-0000251F0000}"/>
    <cellStyle name="40% - 강조색4 41 11" xfId="3578" xr:uid="{00000000-0005-0000-0000-0000261F0000}"/>
    <cellStyle name="40% - 강조색4 41 12" xfId="3988" xr:uid="{00000000-0005-0000-0000-0000271F0000}"/>
    <cellStyle name="40% - 강조색4 41 13" xfId="3356" xr:uid="{00000000-0005-0000-0000-0000281F0000}"/>
    <cellStyle name="40% - 강조색4 41 14" xfId="4654" xr:uid="{00000000-0005-0000-0000-0000291F0000}"/>
    <cellStyle name="40% - 강조색4 41 15" xfId="5450" xr:uid="{00000000-0005-0000-0000-00002A1F0000}"/>
    <cellStyle name="40% - 강조색4 41 16" xfId="2759" xr:uid="{00000000-0005-0000-0000-00002B1F0000}"/>
    <cellStyle name="40% - 강조색4 41 17" xfId="5138" xr:uid="{00000000-0005-0000-0000-00002C1F0000}"/>
    <cellStyle name="40% - 강조색4 41 18" xfId="5348" xr:uid="{00000000-0005-0000-0000-00002D1F0000}"/>
    <cellStyle name="40% - 강조색4 41 19" xfId="6460" xr:uid="{00000000-0005-0000-0000-00002E1F0000}"/>
    <cellStyle name="40% - 강조색4 41 2" xfId="1098" xr:uid="{00000000-0005-0000-0000-00002F1F0000}"/>
    <cellStyle name="40% - 강조색4 41 20" xfId="2357" xr:uid="{00000000-0005-0000-0000-0000301F0000}"/>
    <cellStyle name="40% - 강조색4 41 21" xfId="6957" xr:uid="{00000000-0005-0000-0000-0000311F0000}"/>
    <cellStyle name="40% - 강조색4 41 22" xfId="7442" xr:uid="{00000000-0005-0000-0000-0000321F0000}"/>
    <cellStyle name="40% - 강조색4 41 23" xfId="7672" xr:uid="{00000000-0005-0000-0000-0000331F0000}"/>
    <cellStyle name="40% - 강조색4 41 24" xfId="8277" xr:uid="{00000000-0005-0000-0000-0000341F0000}"/>
    <cellStyle name="40% - 강조색4 41 25" xfId="8895" xr:uid="{00000000-0005-0000-0000-0000351F0000}"/>
    <cellStyle name="40% - 강조색4 41 26" xfId="9254" xr:uid="{00000000-0005-0000-0000-0000361F0000}"/>
    <cellStyle name="40% - 강조색4 41 27" xfId="3810" xr:uid="{00000000-0005-0000-0000-0000371F0000}"/>
    <cellStyle name="40% - 강조색4 41 28" xfId="3589" xr:uid="{00000000-0005-0000-0000-0000381F0000}"/>
    <cellStyle name="40% - 강조색4 41 29" xfId="7392" xr:uid="{00000000-0005-0000-0000-0000391F0000}"/>
    <cellStyle name="40% - 강조색4 41 3" xfId="1189" xr:uid="{00000000-0005-0000-0000-00003A1F0000}"/>
    <cellStyle name="40% - 강조색4 41 30" xfId="7963" xr:uid="{00000000-0005-0000-0000-00003B1F0000}"/>
    <cellStyle name="40% - 강조색4 41 31" xfId="10710" xr:uid="{00000000-0005-0000-0000-00003C1F0000}"/>
    <cellStyle name="40% - 강조색4 41 32" xfId="9773" xr:uid="{00000000-0005-0000-0000-00003D1F0000}"/>
    <cellStyle name="40% - 강조색4 41 4" xfId="1280" xr:uid="{00000000-0005-0000-0000-00003E1F0000}"/>
    <cellStyle name="40% - 강조색4 41 5" xfId="1727" xr:uid="{00000000-0005-0000-0000-00003F1F0000}"/>
    <cellStyle name="40% - 강조색4 41 6" xfId="887" xr:uid="{00000000-0005-0000-0000-0000401F0000}"/>
    <cellStyle name="40% - 강조색4 41 7" xfId="791" xr:uid="{00000000-0005-0000-0000-0000411F0000}"/>
    <cellStyle name="40% - 강조색4 41 8" xfId="2572" xr:uid="{00000000-0005-0000-0000-0000421F0000}"/>
    <cellStyle name="40% - 강조색4 41 9" xfId="2844" xr:uid="{00000000-0005-0000-0000-0000431F0000}"/>
    <cellStyle name="40% - 강조색4 42" xfId="618" xr:uid="{00000000-0005-0000-0000-0000441F0000}"/>
    <cellStyle name="40% - 강조색4 42 10" xfId="3176" xr:uid="{00000000-0005-0000-0000-0000451F0000}"/>
    <cellStyle name="40% - 강조색4 42 11" xfId="3617" xr:uid="{00000000-0005-0000-0000-0000461F0000}"/>
    <cellStyle name="40% - 강조색4 42 12" xfId="2081" xr:uid="{00000000-0005-0000-0000-0000471F0000}"/>
    <cellStyle name="40% - 강조색4 42 13" xfId="2487" xr:uid="{00000000-0005-0000-0000-0000481F0000}"/>
    <cellStyle name="40% - 강조색4 42 14" xfId="4422" xr:uid="{00000000-0005-0000-0000-0000491F0000}"/>
    <cellStyle name="40% - 강조색4 42 15" xfId="5005" xr:uid="{00000000-0005-0000-0000-00004A1F0000}"/>
    <cellStyle name="40% - 강조색4 42 16" xfId="5708" xr:uid="{00000000-0005-0000-0000-00004B1F0000}"/>
    <cellStyle name="40% - 강조색4 42 17" xfId="5811" xr:uid="{00000000-0005-0000-0000-00004C1F0000}"/>
    <cellStyle name="40% - 강조색4 42 18" xfId="5886" xr:uid="{00000000-0005-0000-0000-00004D1F0000}"/>
    <cellStyle name="40% - 강조색4 42 19" xfId="6252" xr:uid="{00000000-0005-0000-0000-00004E1F0000}"/>
    <cellStyle name="40% - 강조색4 42 2" xfId="1115" xr:uid="{00000000-0005-0000-0000-00004F1F0000}"/>
    <cellStyle name="40% - 강조색4 42 20" xfId="6246" xr:uid="{00000000-0005-0000-0000-0000501F0000}"/>
    <cellStyle name="40% - 강조색4 42 21" xfId="7272" xr:uid="{00000000-0005-0000-0000-0000511F0000}"/>
    <cellStyle name="40% - 강조색4 42 22" xfId="997" xr:uid="{00000000-0005-0000-0000-0000521F0000}"/>
    <cellStyle name="40% - 강조색4 42 23" xfId="2457" xr:uid="{00000000-0005-0000-0000-0000531F0000}"/>
    <cellStyle name="40% - 강조색4 42 24" xfId="6248" xr:uid="{00000000-0005-0000-0000-0000541F0000}"/>
    <cellStyle name="40% - 강조색4 42 25" xfId="5593" xr:uid="{00000000-0005-0000-0000-0000551F0000}"/>
    <cellStyle name="40% - 강조색4 42 26" xfId="9111" xr:uid="{00000000-0005-0000-0000-0000561F0000}"/>
    <cellStyle name="40% - 강조색4 42 27" xfId="9684" xr:uid="{00000000-0005-0000-0000-0000571F0000}"/>
    <cellStyle name="40% - 강조색4 42 28" xfId="6153" xr:uid="{00000000-0005-0000-0000-0000581F0000}"/>
    <cellStyle name="40% - 강조색4 42 29" xfId="10214" xr:uid="{00000000-0005-0000-0000-0000591F0000}"/>
    <cellStyle name="40% - 강조색4 42 3" xfId="1206" xr:uid="{00000000-0005-0000-0000-00005A1F0000}"/>
    <cellStyle name="40% - 강조색4 42 30" xfId="10557" xr:uid="{00000000-0005-0000-0000-00005B1F0000}"/>
    <cellStyle name="40% - 강조색4 42 31" xfId="10868" xr:uid="{00000000-0005-0000-0000-00005C1F0000}"/>
    <cellStyle name="40% - 강조색4 42 32" xfId="11137" xr:uid="{00000000-0005-0000-0000-00005D1F0000}"/>
    <cellStyle name="40% - 강조색4 42 4" xfId="1297" xr:uid="{00000000-0005-0000-0000-00005E1F0000}"/>
    <cellStyle name="40% - 강조색4 42 5" xfId="1680" xr:uid="{00000000-0005-0000-0000-00005F1F0000}"/>
    <cellStyle name="40% - 강조색4 42 6" xfId="1485" xr:uid="{00000000-0005-0000-0000-0000601F0000}"/>
    <cellStyle name="40% - 강조색4 42 7" xfId="878" xr:uid="{00000000-0005-0000-0000-0000611F0000}"/>
    <cellStyle name="40% - 강조색4 42 8" xfId="2563" xr:uid="{00000000-0005-0000-0000-0000621F0000}"/>
    <cellStyle name="40% - 강조색4 42 9" xfId="2853" xr:uid="{00000000-0005-0000-0000-0000631F0000}"/>
    <cellStyle name="40% - 강조색4 43" xfId="599" xr:uid="{00000000-0005-0000-0000-0000641F0000}"/>
    <cellStyle name="40% - 강조색4 43 10" xfId="1443" xr:uid="{00000000-0005-0000-0000-0000651F0000}"/>
    <cellStyle name="40% - 강조색4 43 11" xfId="3636" xr:uid="{00000000-0005-0000-0000-0000661F0000}"/>
    <cellStyle name="40% - 강조색4 43 12" xfId="3904" xr:uid="{00000000-0005-0000-0000-0000671F0000}"/>
    <cellStyle name="40% - 강조색4 43 13" xfId="3074" xr:uid="{00000000-0005-0000-0000-0000681F0000}"/>
    <cellStyle name="40% - 강조색4 43 14" xfId="4614" xr:uid="{00000000-0005-0000-0000-0000691F0000}"/>
    <cellStyle name="40% - 강조색4 43 15" xfId="5578" xr:uid="{00000000-0005-0000-0000-00006A1F0000}"/>
    <cellStyle name="40% - 강조색4 43 16" xfId="5753" xr:uid="{00000000-0005-0000-0000-00006B1F0000}"/>
    <cellStyle name="40% - 강조색4 43 17" xfId="5843" xr:uid="{00000000-0005-0000-0000-00006C1F0000}"/>
    <cellStyle name="40% - 강조색4 43 18" xfId="5908" xr:uid="{00000000-0005-0000-0000-00006D1F0000}"/>
    <cellStyle name="40% - 강조색4 43 19" xfId="6400" xr:uid="{00000000-0005-0000-0000-00006E1F0000}"/>
    <cellStyle name="40% - 강조색4 43 2" xfId="1096" xr:uid="{00000000-0005-0000-0000-00006F1F0000}"/>
    <cellStyle name="40% - 강조색4 43 20" xfId="1544" xr:uid="{00000000-0005-0000-0000-0000701F0000}"/>
    <cellStyle name="40% - 강조색4 43 21" xfId="3363" xr:uid="{00000000-0005-0000-0000-0000711F0000}"/>
    <cellStyle name="40% - 강조색4 43 22" xfId="4601" xr:uid="{00000000-0005-0000-0000-0000721F0000}"/>
    <cellStyle name="40% - 강조색4 43 23" xfId="8137" xr:uid="{00000000-0005-0000-0000-0000731F0000}"/>
    <cellStyle name="40% - 강조색4 43 24" xfId="6403" xr:uid="{00000000-0005-0000-0000-0000741F0000}"/>
    <cellStyle name="40% - 강조색4 43 25" xfId="8919" xr:uid="{00000000-0005-0000-0000-0000751F0000}"/>
    <cellStyle name="40% - 강조색4 43 26" xfId="9125" xr:uid="{00000000-0005-0000-0000-0000761F0000}"/>
    <cellStyle name="40% - 강조색4 43 27" xfId="5373" xr:uid="{00000000-0005-0000-0000-0000771F0000}"/>
    <cellStyle name="40% - 강조색4 43 28" xfId="7892" xr:uid="{00000000-0005-0000-0000-0000781F0000}"/>
    <cellStyle name="40% - 강조색4 43 29" xfId="5016" xr:uid="{00000000-0005-0000-0000-0000791F0000}"/>
    <cellStyle name="40% - 강조색4 43 3" xfId="1187" xr:uid="{00000000-0005-0000-0000-00007A1F0000}"/>
    <cellStyle name="40% - 강조색4 43 30" xfId="7545" xr:uid="{00000000-0005-0000-0000-00007B1F0000}"/>
    <cellStyle name="40% - 강조색4 43 31" xfId="6316" xr:uid="{00000000-0005-0000-0000-00007C1F0000}"/>
    <cellStyle name="40% - 강조색4 43 32" xfId="11043" xr:uid="{00000000-0005-0000-0000-00007D1F0000}"/>
    <cellStyle name="40% - 강조색4 43 4" xfId="1278" xr:uid="{00000000-0005-0000-0000-00007E1F0000}"/>
    <cellStyle name="40% - 강조색4 43 5" xfId="1647" xr:uid="{00000000-0005-0000-0000-00007F1F0000}"/>
    <cellStyle name="40% - 강조색4 43 6" xfId="2023" xr:uid="{00000000-0005-0000-0000-0000801F0000}"/>
    <cellStyle name="40% - 강조색4 43 7" xfId="2265" xr:uid="{00000000-0005-0000-0000-0000811F0000}"/>
    <cellStyle name="40% - 강조색4 43 8" xfId="2586" xr:uid="{00000000-0005-0000-0000-0000821F0000}"/>
    <cellStyle name="40% - 강조색4 43 9" xfId="2863" xr:uid="{00000000-0005-0000-0000-0000831F0000}"/>
    <cellStyle name="40% - 강조색4 44" xfId="580" xr:uid="{00000000-0005-0000-0000-0000841F0000}"/>
    <cellStyle name="40% - 강조색4 44 10" xfId="3161" xr:uid="{00000000-0005-0000-0000-0000851F0000}"/>
    <cellStyle name="40% - 강조색4 44 11" xfId="2388" xr:uid="{00000000-0005-0000-0000-0000861F0000}"/>
    <cellStyle name="40% - 강조색4 44 12" xfId="3823" xr:uid="{00000000-0005-0000-0000-0000871F0000}"/>
    <cellStyle name="40% - 강조색4 44 13" xfId="4053" xr:uid="{00000000-0005-0000-0000-0000881F0000}"/>
    <cellStyle name="40% - 강조색4 44 14" xfId="4383" xr:uid="{00000000-0005-0000-0000-0000891F0000}"/>
    <cellStyle name="40% - 강조색4 44 15" xfId="1959" xr:uid="{00000000-0005-0000-0000-00008A1F0000}"/>
    <cellStyle name="40% - 강조색4 44 16" xfId="4919" xr:uid="{00000000-0005-0000-0000-00008B1F0000}"/>
    <cellStyle name="40% - 강조색4 44 17" xfId="5741" xr:uid="{00000000-0005-0000-0000-00008C1F0000}"/>
    <cellStyle name="40% - 강조색4 44 18" xfId="5835" xr:uid="{00000000-0005-0000-0000-00008D1F0000}"/>
    <cellStyle name="40% - 강조색4 44 19" xfId="6314" xr:uid="{00000000-0005-0000-0000-00008E1F0000}"/>
    <cellStyle name="40% - 강조색4 44 2" xfId="1077" xr:uid="{00000000-0005-0000-0000-00008F1F0000}"/>
    <cellStyle name="40% - 강조색4 44 20" xfId="3691" xr:uid="{00000000-0005-0000-0000-0000901F0000}"/>
    <cellStyle name="40% - 강조색4 44 21" xfId="6169" xr:uid="{00000000-0005-0000-0000-0000911F0000}"/>
    <cellStyle name="40% - 강조색4 44 22" xfId="7562" xr:uid="{00000000-0005-0000-0000-0000921F0000}"/>
    <cellStyle name="40% - 강조색4 44 23" xfId="5999" xr:uid="{00000000-0005-0000-0000-0000931F0000}"/>
    <cellStyle name="40% - 강조색4 44 24" xfId="8361" xr:uid="{00000000-0005-0000-0000-0000941F0000}"/>
    <cellStyle name="40% - 강조색4 44 25" xfId="4894" xr:uid="{00000000-0005-0000-0000-0000951F0000}"/>
    <cellStyle name="40% - 강조색4 44 26" xfId="8283" xr:uid="{00000000-0005-0000-0000-0000961F0000}"/>
    <cellStyle name="40% - 강조색4 44 27" xfId="7778" xr:uid="{00000000-0005-0000-0000-0000971F0000}"/>
    <cellStyle name="40% - 강조색4 44 28" xfId="9885" xr:uid="{00000000-0005-0000-0000-0000981F0000}"/>
    <cellStyle name="40% - 강조색4 44 29" xfId="9045" xr:uid="{00000000-0005-0000-0000-0000991F0000}"/>
    <cellStyle name="40% - 강조색4 44 3" xfId="1168" xr:uid="{00000000-0005-0000-0000-00009A1F0000}"/>
    <cellStyle name="40% - 강조색4 44 30" xfId="10555" xr:uid="{00000000-0005-0000-0000-00009B1F0000}"/>
    <cellStyle name="40% - 강조색4 44 31" xfId="1556" xr:uid="{00000000-0005-0000-0000-00009C1F0000}"/>
    <cellStyle name="40% - 강조색4 44 32" xfId="11150" xr:uid="{00000000-0005-0000-0000-00009D1F0000}"/>
    <cellStyle name="40% - 강조색4 44 4" xfId="1259" xr:uid="{00000000-0005-0000-0000-00009E1F0000}"/>
    <cellStyle name="40% - 강조색4 44 5" xfId="1672" xr:uid="{00000000-0005-0000-0000-00009F1F0000}"/>
    <cellStyle name="40% - 강조색4 44 6" xfId="1506" xr:uid="{00000000-0005-0000-0000-0000A01F0000}"/>
    <cellStyle name="40% - 강조색4 44 7" xfId="2229" xr:uid="{00000000-0005-0000-0000-0000A11F0000}"/>
    <cellStyle name="40% - 강조색4 44 8" xfId="2532" xr:uid="{00000000-0005-0000-0000-0000A21F0000}"/>
    <cellStyle name="40% - 강조색4 44 9" xfId="2416" xr:uid="{00000000-0005-0000-0000-0000A31F0000}"/>
    <cellStyle name="40% - 강조색4 45" xfId="628" xr:uid="{00000000-0005-0000-0000-0000A41F0000}"/>
    <cellStyle name="40% - 강조색4 45 10" xfId="3298" xr:uid="{00000000-0005-0000-0000-0000A51F0000}"/>
    <cellStyle name="40% - 강조색4 45 11" xfId="3461" xr:uid="{00000000-0005-0000-0000-0000A61F0000}"/>
    <cellStyle name="40% - 강조색4 45 12" xfId="3005" xr:uid="{00000000-0005-0000-0000-0000A71F0000}"/>
    <cellStyle name="40% - 강조색4 45 13" xfId="4120" xr:uid="{00000000-0005-0000-0000-0000A81F0000}"/>
    <cellStyle name="40% - 강조색4 45 14" xfId="828" xr:uid="{00000000-0005-0000-0000-0000A91F0000}"/>
    <cellStyle name="40% - 강조색4 45 15" xfId="5385" xr:uid="{00000000-0005-0000-0000-0000AA1F0000}"/>
    <cellStyle name="40% - 강조색4 45 16" xfId="5103" xr:uid="{00000000-0005-0000-0000-0000AB1F0000}"/>
    <cellStyle name="40% - 강조색4 45 17" xfId="5695" xr:uid="{00000000-0005-0000-0000-0000AC1F0000}"/>
    <cellStyle name="40% - 강조색4 45 18" xfId="4776" xr:uid="{00000000-0005-0000-0000-0000AD1F0000}"/>
    <cellStyle name="40% - 강조색4 45 19" xfId="6366" xr:uid="{00000000-0005-0000-0000-0000AE1F0000}"/>
    <cellStyle name="40% - 강조색4 45 2" xfId="1125" xr:uid="{00000000-0005-0000-0000-0000AF1F0000}"/>
    <cellStyle name="40% - 강조색4 45 20" xfId="7080" xr:uid="{00000000-0005-0000-0000-0000B01F0000}"/>
    <cellStyle name="40% - 강조색4 45 21" xfId="6964" xr:uid="{00000000-0005-0000-0000-0000B11F0000}"/>
    <cellStyle name="40% - 강조색4 45 22" xfId="7624" xr:uid="{00000000-0005-0000-0000-0000B21F0000}"/>
    <cellStyle name="40% - 강조색4 45 23" xfId="8224" xr:uid="{00000000-0005-0000-0000-0000B31F0000}"/>
    <cellStyle name="40% - 강조색4 45 24" xfId="5485" xr:uid="{00000000-0005-0000-0000-0000B41F0000}"/>
    <cellStyle name="40% - 강조색4 45 25" xfId="5176" xr:uid="{00000000-0005-0000-0000-0000B51F0000}"/>
    <cellStyle name="40% - 강조색4 45 26" xfId="9328" xr:uid="{00000000-0005-0000-0000-0000B61F0000}"/>
    <cellStyle name="40% - 강조색4 45 27" xfId="9020" xr:uid="{00000000-0005-0000-0000-0000B71F0000}"/>
    <cellStyle name="40% - 강조색4 45 28" xfId="9475" xr:uid="{00000000-0005-0000-0000-0000B81F0000}"/>
    <cellStyle name="40% - 강조색4 45 29" xfId="3367" xr:uid="{00000000-0005-0000-0000-0000B91F0000}"/>
    <cellStyle name="40% - 강조색4 45 3" xfId="1216" xr:uid="{00000000-0005-0000-0000-0000BA1F0000}"/>
    <cellStyle name="40% - 강조색4 45 30" xfId="10646" xr:uid="{00000000-0005-0000-0000-0000BB1F0000}"/>
    <cellStyle name="40% - 강조색4 45 31" xfId="9845" xr:uid="{00000000-0005-0000-0000-0000BC1F0000}"/>
    <cellStyle name="40% - 강조색4 45 32" xfId="6356" xr:uid="{00000000-0005-0000-0000-0000BD1F0000}"/>
    <cellStyle name="40% - 강조색4 45 4" xfId="1307" xr:uid="{00000000-0005-0000-0000-0000BE1F0000}"/>
    <cellStyle name="40% - 강조색4 45 5" xfId="1695" xr:uid="{00000000-0005-0000-0000-0000BF1F0000}"/>
    <cellStyle name="40% - 강조색4 45 6" xfId="2012" xr:uid="{00000000-0005-0000-0000-0000C01F0000}"/>
    <cellStyle name="40% - 강조색4 45 7" xfId="763" xr:uid="{00000000-0005-0000-0000-0000C11F0000}"/>
    <cellStyle name="40% - 강조색4 45 8" xfId="2070" xr:uid="{00000000-0005-0000-0000-0000C21F0000}"/>
    <cellStyle name="40% - 강조색4 45 9" xfId="2792" xr:uid="{00000000-0005-0000-0000-0000C31F0000}"/>
    <cellStyle name="40% - 강조색4 46" xfId="587" xr:uid="{00000000-0005-0000-0000-0000C41F0000}"/>
    <cellStyle name="40% - 강조색4 46 10" xfId="3182" xr:uid="{00000000-0005-0000-0000-0000C51F0000}"/>
    <cellStyle name="40% - 강조색4 46 11" xfId="3416" xr:uid="{00000000-0005-0000-0000-0000C61F0000}"/>
    <cellStyle name="40% - 강조색4 46 12" xfId="3957" xr:uid="{00000000-0005-0000-0000-0000C71F0000}"/>
    <cellStyle name="40% - 강조색4 46 13" xfId="4076" xr:uid="{00000000-0005-0000-0000-0000C81F0000}"/>
    <cellStyle name="40% - 강조색4 46 14" xfId="4586" xr:uid="{00000000-0005-0000-0000-0000C91F0000}"/>
    <cellStyle name="40% - 강조색4 46 15" xfId="4701" xr:uid="{00000000-0005-0000-0000-0000CA1F0000}"/>
    <cellStyle name="40% - 강조색4 46 16" xfId="5701" xr:uid="{00000000-0005-0000-0000-0000CB1F0000}"/>
    <cellStyle name="40% - 강조색4 46 17" xfId="2859" xr:uid="{00000000-0005-0000-0000-0000CC1F0000}"/>
    <cellStyle name="40% - 강조색4 46 18" xfId="3042" xr:uid="{00000000-0005-0000-0000-0000CD1F0000}"/>
    <cellStyle name="40% - 강조색4 46 19" xfId="5994" xr:uid="{00000000-0005-0000-0000-0000CE1F0000}"/>
    <cellStyle name="40% - 강조색4 46 2" xfId="1084" xr:uid="{00000000-0005-0000-0000-0000CF1F0000}"/>
    <cellStyle name="40% - 강조색4 46 20" xfId="4056" xr:uid="{00000000-0005-0000-0000-0000D01F0000}"/>
    <cellStyle name="40% - 강조색4 46 21" xfId="4254" xr:uid="{00000000-0005-0000-0000-0000D11F0000}"/>
    <cellStyle name="40% - 강조색4 46 22" xfId="7431" xr:uid="{00000000-0005-0000-0000-0000D21F0000}"/>
    <cellStyle name="40% - 강조색4 46 23" xfId="8009" xr:uid="{00000000-0005-0000-0000-0000D31F0000}"/>
    <cellStyle name="40% - 강조색4 46 24" xfId="3409" xr:uid="{00000000-0005-0000-0000-0000D41F0000}"/>
    <cellStyle name="40% - 강조색4 46 25" xfId="8983" xr:uid="{00000000-0005-0000-0000-0000D51F0000}"/>
    <cellStyle name="40% - 강조색4 46 26" xfId="883" xr:uid="{00000000-0005-0000-0000-0000D61F0000}"/>
    <cellStyle name="40% - 강조색4 46 27" xfId="7699" xr:uid="{00000000-0005-0000-0000-0000D71F0000}"/>
    <cellStyle name="40% - 강조색4 46 28" xfId="9181" xr:uid="{00000000-0005-0000-0000-0000D81F0000}"/>
    <cellStyle name="40% - 강조색4 46 29" xfId="9349" xr:uid="{00000000-0005-0000-0000-0000D91F0000}"/>
    <cellStyle name="40% - 강조색4 46 3" xfId="1175" xr:uid="{00000000-0005-0000-0000-0000DA1F0000}"/>
    <cellStyle name="40% - 강조색4 46 30" xfId="8651" xr:uid="{00000000-0005-0000-0000-0000DB1F0000}"/>
    <cellStyle name="40% - 강조색4 46 31" xfId="10906" xr:uid="{00000000-0005-0000-0000-0000DC1F0000}"/>
    <cellStyle name="40% - 강조색4 46 32" xfId="11075" xr:uid="{00000000-0005-0000-0000-0000DD1F0000}"/>
    <cellStyle name="40% - 강조색4 46 4" xfId="1266" xr:uid="{00000000-0005-0000-0000-0000DE1F0000}"/>
    <cellStyle name="40% - 강조색4 46 5" xfId="1731" xr:uid="{00000000-0005-0000-0000-0000DF1F0000}"/>
    <cellStyle name="40% - 강조색4 46 6" xfId="1478" xr:uid="{00000000-0005-0000-0000-0000E01F0000}"/>
    <cellStyle name="40% - 강조색4 46 7" xfId="1401" xr:uid="{00000000-0005-0000-0000-0000E11F0000}"/>
    <cellStyle name="40% - 강조색4 46 8" xfId="2619" xr:uid="{00000000-0005-0000-0000-0000E21F0000}"/>
    <cellStyle name="40% - 강조색4 46 9" xfId="2918" xr:uid="{00000000-0005-0000-0000-0000E31F0000}"/>
    <cellStyle name="40% - 강조색4 47" xfId="646" xr:uid="{00000000-0005-0000-0000-0000E41F0000}"/>
    <cellStyle name="40% - 강조색4 47 10" xfId="4289" xr:uid="{00000000-0005-0000-0000-0000E51F0000}"/>
    <cellStyle name="40% - 강조색4 47 11" xfId="3763" xr:uid="{00000000-0005-0000-0000-0000E61F0000}"/>
    <cellStyle name="40% - 강조색4 47 12" xfId="4801" xr:uid="{00000000-0005-0000-0000-0000E71F0000}"/>
    <cellStyle name="40% - 강조색4 47 13" xfId="3351" xr:uid="{00000000-0005-0000-0000-0000E81F0000}"/>
    <cellStyle name="40% - 강조색4 47 14" xfId="5189" xr:uid="{00000000-0005-0000-0000-0000E91F0000}"/>
    <cellStyle name="40% - 강조색4 47 15" xfId="5182" xr:uid="{00000000-0005-0000-0000-0000EA1F0000}"/>
    <cellStyle name="40% - 강조색4 47 16" xfId="6566" xr:uid="{00000000-0005-0000-0000-0000EB1F0000}"/>
    <cellStyle name="40% - 강조색4 47 17" xfId="7149" xr:uid="{00000000-0005-0000-0000-0000EC1F0000}"/>
    <cellStyle name="40% - 강조색4 47 18" xfId="7228" xr:uid="{00000000-0005-0000-0000-0000ED1F0000}"/>
    <cellStyle name="40% - 강조색4 47 19" xfId="3806" xr:uid="{00000000-0005-0000-0000-0000EE1F0000}"/>
    <cellStyle name="40% - 강조색4 47 2" xfId="1651" xr:uid="{00000000-0005-0000-0000-0000EF1F0000}"/>
    <cellStyle name="40% - 강조색4 47 20" xfId="7902" xr:uid="{00000000-0005-0000-0000-0000F01F0000}"/>
    <cellStyle name="40% - 강조색4 47 21" xfId="8461" xr:uid="{00000000-0005-0000-0000-0000F11F0000}"/>
    <cellStyle name="40% - 강조색4 47 22" xfId="8896" xr:uid="{00000000-0005-0000-0000-0000F21F0000}"/>
    <cellStyle name="40% - 강조색4 47 23" xfId="9343" xr:uid="{00000000-0005-0000-0000-0000F31F0000}"/>
    <cellStyle name="40% - 강조색4 47 24" xfId="9526" xr:uid="{00000000-0005-0000-0000-0000F41F0000}"/>
    <cellStyle name="40% - 강조색4 47 25" xfId="1358" xr:uid="{00000000-0005-0000-0000-0000F51F0000}"/>
    <cellStyle name="40% - 강조색4 47 26" xfId="10205" xr:uid="{00000000-0005-0000-0000-0000F61F0000}"/>
    <cellStyle name="40% - 강조색4 47 27" xfId="10576" xr:uid="{00000000-0005-0000-0000-0000F71F0000}"/>
    <cellStyle name="40% - 강조색4 47 28" xfId="10925" xr:uid="{00000000-0005-0000-0000-0000F81F0000}"/>
    <cellStyle name="40% - 강조색4 47 29" xfId="11230" xr:uid="{00000000-0005-0000-0000-0000F91F0000}"/>
    <cellStyle name="40% - 강조색4 47 3" xfId="1452" xr:uid="{00000000-0005-0000-0000-0000FA1F0000}"/>
    <cellStyle name="40% - 강조색4 47 30" xfId="11327" xr:uid="{00000000-0005-0000-0000-0000FB1F0000}"/>
    <cellStyle name="40% - 강조색4 47 31" xfId="11425" xr:uid="{00000000-0005-0000-0000-0000FC1F0000}"/>
    <cellStyle name="40% - 강조색4 47 32" xfId="11378" xr:uid="{00000000-0005-0000-0000-0000FD1F0000}"/>
    <cellStyle name="40% - 강조색4 47 33" xfId="11341" xr:uid="{00000000-0005-0000-0000-0000FE1F0000}"/>
    <cellStyle name="40% - 강조색4 47 4" xfId="2255" xr:uid="{00000000-0005-0000-0000-0000FF1F0000}"/>
    <cellStyle name="40% - 강조색4 47 5" xfId="2128" xr:uid="{00000000-0005-0000-0000-000000200000}"/>
    <cellStyle name="40% - 강조색4 47 6" xfId="2786" xr:uid="{00000000-0005-0000-0000-000001200000}"/>
    <cellStyle name="40% - 강조색4 47 7" xfId="3294" xr:uid="{00000000-0005-0000-0000-000002200000}"/>
    <cellStyle name="40% - 강조색4 47 8" xfId="3606" xr:uid="{00000000-0005-0000-0000-000003200000}"/>
    <cellStyle name="40% - 강조색4 47 9" xfId="3949" xr:uid="{00000000-0005-0000-0000-000004200000}"/>
    <cellStyle name="40% - 강조색4 48" xfId="709" xr:uid="{00000000-0005-0000-0000-000005200000}"/>
    <cellStyle name="40% - 강조색4 48 10" xfId="4234" xr:uid="{00000000-0005-0000-0000-000006200000}"/>
    <cellStyle name="40% - 강조색4 48 11" xfId="4456" xr:uid="{00000000-0005-0000-0000-000007200000}"/>
    <cellStyle name="40% - 강조색4 48 12" xfId="5239" xr:uid="{00000000-0005-0000-0000-000008200000}"/>
    <cellStyle name="40% - 강조색4 48 13" xfId="5615" xr:uid="{00000000-0005-0000-0000-000009200000}"/>
    <cellStyle name="40% - 강조색4 48 14" xfId="5592" xr:uid="{00000000-0005-0000-0000-00000A200000}"/>
    <cellStyle name="40% - 강조색4 48 15" xfId="5611" xr:uid="{00000000-0005-0000-0000-00000B200000}"/>
    <cellStyle name="40% - 강조색4 48 16" xfId="6549" xr:uid="{00000000-0005-0000-0000-00000C200000}"/>
    <cellStyle name="40% - 강조색4 48 17" xfId="6939" xr:uid="{00000000-0005-0000-0000-00000D200000}"/>
    <cellStyle name="40% - 강조색4 48 18" xfId="6695" xr:uid="{00000000-0005-0000-0000-00000E200000}"/>
    <cellStyle name="40% - 강조색4 48 19" xfId="7650" xr:uid="{00000000-0005-0000-0000-00000F200000}"/>
    <cellStyle name="40% - 강조색4 48 2" xfId="1740" xr:uid="{00000000-0005-0000-0000-000010200000}"/>
    <cellStyle name="40% - 강조색4 48 20" xfId="6718" xr:uid="{00000000-0005-0000-0000-000011200000}"/>
    <cellStyle name="40% - 강조색4 48 21" xfId="8302" xr:uid="{00000000-0005-0000-0000-000012200000}"/>
    <cellStyle name="40% - 강조색4 48 22" xfId="8871" xr:uid="{00000000-0005-0000-0000-000013200000}"/>
    <cellStyle name="40% - 강조색4 48 23" xfId="4512" xr:uid="{00000000-0005-0000-0000-000014200000}"/>
    <cellStyle name="40% - 강조색4 48 24" xfId="9603" xr:uid="{00000000-0005-0000-0000-000015200000}"/>
    <cellStyle name="40% - 강조색4 48 25" xfId="9805" xr:uid="{00000000-0005-0000-0000-000016200000}"/>
    <cellStyle name="40% - 강조색4 48 26" xfId="10139" xr:uid="{00000000-0005-0000-0000-000017200000}"/>
    <cellStyle name="40% - 강조색4 48 27" xfId="10651" xr:uid="{00000000-0005-0000-0000-000018200000}"/>
    <cellStyle name="40% - 강조색4 48 28" xfId="8359" xr:uid="{00000000-0005-0000-0000-000019200000}"/>
    <cellStyle name="40% - 강조색4 48 29" xfId="6064" xr:uid="{00000000-0005-0000-0000-00001A200000}"/>
    <cellStyle name="40% - 강조색4 48 3" xfId="1552" xr:uid="{00000000-0005-0000-0000-00001B200000}"/>
    <cellStyle name="40% - 강조색4 48 4" xfId="1034" xr:uid="{00000000-0005-0000-0000-00001C200000}"/>
    <cellStyle name="40% - 강조색4 48 5" xfId="2644" xr:uid="{00000000-0005-0000-0000-00001D200000}"/>
    <cellStyle name="40% - 강조색4 48 6" xfId="2922" xr:uid="{00000000-0005-0000-0000-00001E200000}"/>
    <cellStyle name="40% - 강조색4 48 7" xfId="3045" xr:uid="{00000000-0005-0000-0000-00001F200000}"/>
    <cellStyle name="40% - 강조색4 48 8" xfId="3419" xr:uid="{00000000-0005-0000-0000-000020200000}"/>
    <cellStyle name="40% - 강조색4 48 9" xfId="1963" xr:uid="{00000000-0005-0000-0000-000021200000}"/>
    <cellStyle name="40% - 강조색4 49" xfId="661" xr:uid="{00000000-0005-0000-0000-000022200000}"/>
    <cellStyle name="40% - 강조색4 49 10" xfId="4355" xr:uid="{00000000-0005-0000-0000-000023200000}"/>
    <cellStyle name="40% - 강조색4 49 11" xfId="4553" xr:uid="{00000000-0005-0000-0000-000024200000}"/>
    <cellStyle name="40% - 강조색4 49 12" xfId="5119" xr:uid="{00000000-0005-0000-0000-000025200000}"/>
    <cellStyle name="40% - 강조색4 49 13" xfId="1021" xr:uid="{00000000-0005-0000-0000-000026200000}"/>
    <cellStyle name="40% - 강조색4 49 14" xfId="1898" xr:uid="{00000000-0005-0000-0000-000027200000}"/>
    <cellStyle name="40% - 강조색4 49 15" xfId="5242" xr:uid="{00000000-0005-0000-0000-000028200000}"/>
    <cellStyle name="40% - 강조색4 49 16" xfId="6437" xr:uid="{00000000-0005-0000-0000-000029200000}"/>
    <cellStyle name="40% - 강조색4 49 17" xfId="7094" xr:uid="{00000000-0005-0000-0000-00002A200000}"/>
    <cellStyle name="40% - 강조색4 49 18" xfId="7326" xr:uid="{00000000-0005-0000-0000-00002B200000}"/>
    <cellStyle name="40% - 강조색4 49 19" xfId="1484" xr:uid="{00000000-0005-0000-0000-00002C200000}"/>
    <cellStyle name="40% - 강조색4 49 2" xfId="1635" xr:uid="{00000000-0005-0000-0000-00002D200000}"/>
    <cellStyle name="40% - 강조색4 49 20" xfId="2511" xr:uid="{00000000-0005-0000-0000-00002E200000}"/>
    <cellStyle name="40% - 강조색4 49 21" xfId="1548" xr:uid="{00000000-0005-0000-0000-00002F200000}"/>
    <cellStyle name="40% - 강조색4 49 22" xfId="6555" xr:uid="{00000000-0005-0000-0000-000030200000}"/>
    <cellStyle name="40% - 강조색4 49 23" xfId="9205" xr:uid="{00000000-0005-0000-0000-000031200000}"/>
    <cellStyle name="40% - 강조색4 49 24" xfId="9534" xr:uid="{00000000-0005-0000-0000-000032200000}"/>
    <cellStyle name="40% - 강조색4 49 25" xfId="6383" xr:uid="{00000000-0005-0000-0000-000033200000}"/>
    <cellStyle name="40% - 강조색4 49 26" xfId="7449" xr:uid="{00000000-0005-0000-0000-000034200000}"/>
    <cellStyle name="40% - 강조색4 49 27" xfId="10496" xr:uid="{00000000-0005-0000-0000-000035200000}"/>
    <cellStyle name="40% - 강조색4 49 28" xfId="10920" xr:uid="{00000000-0005-0000-0000-000036200000}"/>
    <cellStyle name="40% - 강조색4 49 29" xfId="11160" xr:uid="{00000000-0005-0000-0000-000037200000}"/>
    <cellStyle name="40% - 강조색4 49 3" xfId="2032" xr:uid="{00000000-0005-0000-0000-000038200000}"/>
    <cellStyle name="40% - 강조색4 49 4" xfId="2263" xr:uid="{00000000-0005-0000-0000-000039200000}"/>
    <cellStyle name="40% - 강조색4 49 5" xfId="2449" xr:uid="{00000000-0005-0000-0000-00003A200000}"/>
    <cellStyle name="40% - 강조색4 49 6" xfId="1946" xr:uid="{00000000-0005-0000-0000-00003B200000}"/>
    <cellStyle name="40% - 강조색4 49 7" xfId="3222" xr:uid="{00000000-0005-0000-0000-00003C200000}"/>
    <cellStyle name="40% - 강조색4 49 8" xfId="3265" xr:uid="{00000000-0005-0000-0000-00003D200000}"/>
    <cellStyle name="40% - 강조색4 49 9" xfId="3891" xr:uid="{00000000-0005-0000-0000-00003E200000}"/>
    <cellStyle name="40% - 강조색4 5" xfId="116" xr:uid="{00000000-0005-0000-0000-00003F200000}"/>
    <cellStyle name="40% - 강조색4 50" xfId="673" xr:uid="{00000000-0005-0000-0000-000040200000}"/>
    <cellStyle name="40% - 강조색4 50 10" xfId="4162" xr:uid="{00000000-0005-0000-0000-000041200000}"/>
    <cellStyle name="40% - 강조색4 50 11" xfId="4453" xr:uid="{00000000-0005-0000-0000-000042200000}"/>
    <cellStyle name="40% - 강조색4 50 12" xfId="5547" xr:uid="{00000000-0005-0000-0000-000043200000}"/>
    <cellStyle name="40% - 강조색4 50 13" xfId="5781" xr:uid="{00000000-0005-0000-0000-000044200000}"/>
    <cellStyle name="40% - 강조색4 50 14" xfId="5862" xr:uid="{00000000-0005-0000-0000-000045200000}"/>
    <cellStyle name="40% - 강조색4 50 15" xfId="5920" xr:uid="{00000000-0005-0000-0000-000046200000}"/>
    <cellStyle name="40% - 강조색4 50 16" xfId="1911" xr:uid="{00000000-0005-0000-0000-000047200000}"/>
    <cellStyle name="40% - 강조색4 50 17" xfId="4833" xr:uid="{00000000-0005-0000-0000-000048200000}"/>
    <cellStyle name="40% - 강조색4 50 18" xfId="7091" xr:uid="{00000000-0005-0000-0000-000049200000}"/>
    <cellStyle name="40% - 강조색4 50 19" xfId="7528" xr:uid="{00000000-0005-0000-0000-00004A200000}"/>
    <cellStyle name="40% - 강조색4 50 2" xfId="1689" xr:uid="{00000000-0005-0000-0000-00004B200000}"/>
    <cellStyle name="40% - 강조색4 50 20" xfId="8087" xr:uid="{00000000-0005-0000-0000-00004C200000}"/>
    <cellStyle name="40% - 강조색4 50 21" xfId="1819" xr:uid="{00000000-0005-0000-0000-00004D200000}"/>
    <cellStyle name="40% - 강조색4 50 22" xfId="8949" xr:uid="{00000000-0005-0000-0000-00004E200000}"/>
    <cellStyle name="40% - 강조색4 50 23" xfId="9193" xr:uid="{00000000-0005-0000-0000-00004F200000}"/>
    <cellStyle name="40% - 강조색4 50 24" xfId="9566" xr:uid="{00000000-0005-0000-0000-000050200000}"/>
    <cellStyle name="40% - 강조색4 50 25" xfId="6289" xr:uid="{00000000-0005-0000-0000-000051200000}"/>
    <cellStyle name="40% - 강조색4 50 26" xfId="9902" xr:uid="{00000000-0005-0000-0000-000052200000}"/>
    <cellStyle name="40% - 강조색4 50 27" xfId="10594" xr:uid="{00000000-0005-0000-0000-000053200000}"/>
    <cellStyle name="40% - 강조색4 50 28" xfId="1319" xr:uid="{00000000-0005-0000-0000-000054200000}"/>
    <cellStyle name="40% - 강조색4 50 29" xfId="11105" xr:uid="{00000000-0005-0000-0000-000055200000}"/>
    <cellStyle name="40% - 강조색4 50 3" xfId="2014" xr:uid="{00000000-0005-0000-0000-000056200000}"/>
    <cellStyle name="40% - 강조색4 50 4" xfId="2193" xr:uid="{00000000-0005-0000-0000-000057200000}"/>
    <cellStyle name="40% - 강조색4 50 5" xfId="2395" xr:uid="{00000000-0005-0000-0000-000058200000}"/>
    <cellStyle name="40% - 강조색4 50 6" xfId="2789" xr:uid="{00000000-0005-0000-0000-000059200000}"/>
    <cellStyle name="40% - 강조색4 50 7" xfId="3081" xr:uid="{00000000-0005-0000-0000-00005A200000}"/>
    <cellStyle name="40% - 강조색4 50 8" xfId="3647" xr:uid="{00000000-0005-0000-0000-00005B200000}"/>
    <cellStyle name="40% - 강조색4 50 9" xfId="1383" xr:uid="{00000000-0005-0000-0000-00005C200000}"/>
    <cellStyle name="40% - 강조색4 51" xfId="698" xr:uid="{00000000-0005-0000-0000-00005D200000}"/>
    <cellStyle name="40% - 강조색4 51 10" xfId="807" xr:uid="{00000000-0005-0000-0000-00005E200000}"/>
    <cellStyle name="40% - 강조색4 51 11" xfId="4494" xr:uid="{00000000-0005-0000-0000-00005F200000}"/>
    <cellStyle name="40% - 강조색4 51 12" xfId="5240" xr:uid="{00000000-0005-0000-0000-000060200000}"/>
    <cellStyle name="40% - 강조색4 51 13" xfId="3748" xr:uid="{00000000-0005-0000-0000-000061200000}"/>
    <cellStyle name="40% - 강조색4 51 14" xfId="5765" xr:uid="{00000000-0005-0000-0000-000062200000}"/>
    <cellStyle name="40% - 강조색4 51 15" xfId="5852" xr:uid="{00000000-0005-0000-0000-000063200000}"/>
    <cellStyle name="40% - 강조색4 51 16" xfId="6525" xr:uid="{00000000-0005-0000-0000-000064200000}"/>
    <cellStyle name="40% - 강조색4 51 17" xfId="4065" xr:uid="{00000000-0005-0000-0000-000065200000}"/>
    <cellStyle name="40% - 강조색4 51 18" xfId="6924" xr:uid="{00000000-0005-0000-0000-000066200000}"/>
    <cellStyle name="40% - 강조색4 51 19" xfId="7680" xr:uid="{00000000-0005-0000-0000-000067200000}"/>
    <cellStyle name="40% - 강조색4 51 2" xfId="1746" xr:uid="{00000000-0005-0000-0000-000068200000}"/>
    <cellStyle name="40% - 강조색4 51 20" xfId="8078" xr:uid="{00000000-0005-0000-0000-000069200000}"/>
    <cellStyle name="40% - 강조색4 51 21" xfId="7695" xr:uid="{00000000-0005-0000-0000-00006A200000}"/>
    <cellStyle name="40% - 강조색4 51 22" xfId="8880" xr:uid="{00000000-0005-0000-0000-00006B200000}"/>
    <cellStyle name="40% - 강조색4 51 23" xfId="9113" xr:uid="{00000000-0005-0000-0000-00006C200000}"/>
    <cellStyle name="40% - 강조색4 51 24" xfId="8479" xr:uid="{00000000-0005-0000-0000-00006D200000}"/>
    <cellStyle name="40% - 강조색4 51 25" xfId="9491" xr:uid="{00000000-0005-0000-0000-00006E200000}"/>
    <cellStyle name="40% - 강조색4 51 26" xfId="10192" xr:uid="{00000000-0005-0000-0000-00006F200000}"/>
    <cellStyle name="40% - 강조색4 51 27" xfId="7941" xr:uid="{00000000-0005-0000-0000-000070200000}"/>
    <cellStyle name="40% - 강조색4 51 28" xfId="10556" xr:uid="{00000000-0005-0000-0000-000071200000}"/>
    <cellStyle name="40% - 강조색4 51 29" xfId="10625" xr:uid="{00000000-0005-0000-0000-000072200000}"/>
    <cellStyle name="40% - 강조색4 51 3" xfId="725" xr:uid="{00000000-0005-0000-0000-000073200000}"/>
    <cellStyle name="40% - 강조색4 51 4" xfId="1905" xr:uid="{00000000-0005-0000-0000-000074200000}"/>
    <cellStyle name="40% - 강조색4 51 5" xfId="2620" xr:uid="{00000000-0005-0000-0000-000075200000}"/>
    <cellStyle name="40% - 강조색4 51 6" xfId="768" xr:uid="{00000000-0005-0000-0000-000076200000}"/>
    <cellStyle name="40% - 강조색4 51 7" xfId="3248" xr:uid="{00000000-0005-0000-0000-000077200000}"/>
    <cellStyle name="40% - 강조색4 51 8" xfId="1020" xr:uid="{00000000-0005-0000-0000-000078200000}"/>
    <cellStyle name="40% - 강조색4 51 9" xfId="3113" xr:uid="{00000000-0005-0000-0000-000079200000}"/>
    <cellStyle name="40% - 강조색4 52" xfId="667" xr:uid="{00000000-0005-0000-0000-00007A200000}"/>
    <cellStyle name="40% - 강조색4 52 10" xfId="4130" xr:uid="{00000000-0005-0000-0000-00007B200000}"/>
    <cellStyle name="40% - 강조색4 52 11" xfId="4615" xr:uid="{00000000-0005-0000-0000-00007C200000}"/>
    <cellStyle name="40% - 강조색4 52 12" xfId="4971" xr:uid="{00000000-0005-0000-0000-00007D200000}"/>
    <cellStyle name="40% - 강조색4 52 13" xfId="5637" xr:uid="{00000000-0005-0000-0000-00007E200000}"/>
    <cellStyle name="40% - 강조색4 52 14" xfId="2082" xr:uid="{00000000-0005-0000-0000-00007F200000}"/>
    <cellStyle name="40% - 강조색4 52 15" xfId="5456" xr:uid="{00000000-0005-0000-0000-000080200000}"/>
    <cellStyle name="40% - 강조색4 52 16" xfId="6568" xr:uid="{00000000-0005-0000-0000-000081200000}"/>
    <cellStyle name="40% - 강조색4 52 17" xfId="6968" xr:uid="{00000000-0005-0000-0000-000082200000}"/>
    <cellStyle name="40% - 강조색4 52 18" xfId="6885" xr:uid="{00000000-0005-0000-0000-000083200000}"/>
    <cellStyle name="40% - 강조색4 52 19" xfId="7497" xr:uid="{00000000-0005-0000-0000-000084200000}"/>
    <cellStyle name="40% - 강조색4 52 2" xfId="1681" xr:uid="{00000000-0005-0000-0000-000085200000}"/>
    <cellStyle name="40% - 강조색4 52 20" xfId="6396" xr:uid="{00000000-0005-0000-0000-000086200000}"/>
    <cellStyle name="40% - 강조색4 52 21" xfId="7439" xr:uid="{00000000-0005-0000-0000-000087200000}"/>
    <cellStyle name="40% - 강조색4 52 22" xfId="6536" xr:uid="{00000000-0005-0000-0000-000088200000}"/>
    <cellStyle name="40% - 강조색4 52 23" xfId="7466" xr:uid="{00000000-0005-0000-0000-000089200000}"/>
    <cellStyle name="40% - 강조색4 52 24" xfId="9668" xr:uid="{00000000-0005-0000-0000-00008A200000}"/>
    <cellStyle name="40% - 강조색4 52 25" xfId="5590" xr:uid="{00000000-0005-0000-0000-00008B200000}"/>
    <cellStyle name="40% - 강조색4 52 26" xfId="2800" xr:uid="{00000000-0005-0000-0000-00008C200000}"/>
    <cellStyle name="40% - 강조색4 52 27" xfId="2484" xr:uid="{00000000-0005-0000-0000-00008D200000}"/>
    <cellStyle name="40% - 강조색4 52 28" xfId="8685" xr:uid="{00000000-0005-0000-0000-00008E200000}"/>
    <cellStyle name="40% - 강조색4 52 29" xfId="6018" xr:uid="{00000000-0005-0000-0000-00008F200000}"/>
    <cellStyle name="40% - 강조색4 52 3" xfId="906" xr:uid="{00000000-0005-0000-0000-000090200000}"/>
    <cellStyle name="40% - 강조색4 52 4" xfId="2063" xr:uid="{00000000-0005-0000-0000-000091200000}"/>
    <cellStyle name="40% - 강조색4 52 5" xfId="2396" xr:uid="{00000000-0005-0000-0000-000092200000}"/>
    <cellStyle name="40% - 강조색4 52 6" xfId="1403" xr:uid="{00000000-0005-0000-0000-000093200000}"/>
    <cellStyle name="40% - 강조색4 52 7" xfId="3150" xr:uid="{00000000-0005-0000-0000-000094200000}"/>
    <cellStyle name="40% - 강조색4 52 8" xfId="3592" xr:uid="{00000000-0005-0000-0000-000095200000}"/>
    <cellStyle name="40% - 강조색4 52 9" xfId="3899" xr:uid="{00000000-0005-0000-0000-000096200000}"/>
    <cellStyle name="40% - 강조색4 53" xfId="663" xr:uid="{00000000-0005-0000-0000-000097200000}"/>
    <cellStyle name="40% - 강조색4 53 10" xfId="4281" xr:uid="{00000000-0005-0000-0000-000098200000}"/>
    <cellStyle name="40% - 강조색4 53 11" xfId="4429" xr:uid="{00000000-0005-0000-0000-000099200000}"/>
    <cellStyle name="40% - 강조색4 53 12" xfId="3385" xr:uid="{00000000-0005-0000-0000-00009A200000}"/>
    <cellStyle name="40% - 강조색4 53 13" xfId="4817" xr:uid="{00000000-0005-0000-0000-00009B200000}"/>
    <cellStyle name="40% - 강조색4 53 14" xfId="3793" xr:uid="{00000000-0005-0000-0000-00009C200000}"/>
    <cellStyle name="40% - 강조색4 53 15" xfId="5100" xr:uid="{00000000-0005-0000-0000-00009D200000}"/>
    <cellStyle name="40% - 강조색4 53 16" xfId="6283" xr:uid="{00000000-0005-0000-0000-00009E200000}"/>
    <cellStyle name="40% - 강조색4 53 17" xfId="6032" xr:uid="{00000000-0005-0000-0000-00009F200000}"/>
    <cellStyle name="40% - 강조색4 53 18" xfId="6965" xr:uid="{00000000-0005-0000-0000-0000A0200000}"/>
    <cellStyle name="40% - 강조색4 53 19" xfId="7421" xr:uid="{00000000-0005-0000-0000-0000A1200000}"/>
    <cellStyle name="40% - 강조색4 53 2" xfId="1745" xr:uid="{00000000-0005-0000-0000-0000A2200000}"/>
    <cellStyle name="40% - 강조색4 53 20" xfId="6386" xr:uid="{00000000-0005-0000-0000-0000A3200000}"/>
    <cellStyle name="40% - 강조색4 53 21" xfId="8603" xr:uid="{00000000-0005-0000-0000-0000A4200000}"/>
    <cellStyle name="40% - 강조색4 53 22" xfId="8677" xr:uid="{00000000-0005-0000-0000-0000A5200000}"/>
    <cellStyle name="40% - 강조색4 53 23" xfId="9195" xr:uid="{00000000-0005-0000-0000-0000A6200000}"/>
    <cellStyle name="40% - 강조색4 53 24" xfId="9575" xr:uid="{00000000-0005-0000-0000-0000A7200000}"/>
    <cellStyle name="40% - 강조색4 53 25" xfId="9755" xr:uid="{00000000-0005-0000-0000-0000A8200000}"/>
    <cellStyle name="40% - 강조색4 53 26" xfId="10189" xr:uid="{00000000-0005-0000-0000-0000A9200000}"/>
    <cellStyle name="40% - 강조색4 53 27" xfId="9188" xr:uid="{00000000-0005-0000-0000-0000AA200000}"/>
    <cellStyle name="40% - 강조색4 53 28" xfId="10858" xr:uid="{00000000-0005-0000-0000-0000AB200000}"/>
    <cellStyle name="40% - 강조색4 53 29" xfId="9390" xr:uid="{00000000-0005-0000-0000-0000AC200000}"/>
    <cellStyle name="40% - 강조색4 53 3" xfId="870" xr:uid="{00000000-0005-0000-0000-0000AD200000}"/>
    <cellStyle name="40% - 강조색4 53 4" xfId="1429" xr:uid="{00000000-0005-0000-0000-0000AE200000}"/>
    <cellStyle name="40% - 강조색4 53 5" xfId="2591" xr:uid="{00000000-0005-0000-0000-0000AF200000}"/>
    <cellStyle name="40% - 강조색4 53 6" xfId="2939" xr:uid="{00000000-0005-0000-0000-0000B0200000}"/>
    <cellStyle name="40% - 강조색4 53 7" xfId="983" xr:uid="{00000000-0005-0000-0000-0000B1200000}"/>
    <cellStyle name="40% - 강조색4 53 8" xfId="3352" xr:uid="{00000000-0005-0000-0000-0000B2200000}"/>
    <cellStyle name="40% - 강조색4 53 9" xfId="3754" xr:uid="{00000000-0005-0000-0000-0000B3200000}"/>
    <cellStyle name="40% - 강조색4 54" xfId="1446" xr:uid="{00000000-0005-0000-0000-0000B4200000}"/>
    <cellStyle name="40% - 강조색4 54 10" xfId="4437" xr:uid="{00000000-0005-0000-0000-0000B5200000}"/>
    <cellStyle name="40% - 강조색4 54 11" xfId="1560" xr:uid="{00000000-0005-0000-0000-0000B6200000}"/>
    <cellStyle name="40% - 강조색4 54 12" xfId="855" xr:uid="{00000000-0005-0000-0000-0000B7200000}"/>
    <cellStyle name="40% - 강조색4 54 13" xfId="5541" xr:uid="{00000000-0005-0000-0000-0000B8200000}"/>
    <cellStyle name="40% - 강조색4 54 14" xfId="2749" xr:uid="{00000000-0005-0000-0000-0000B9200000}"/>
    <cellStyle name="40% - 강조색4 54 15" xfId="6186" xr:uid="{00000000-0005-0000-0000-0000BA200000}"/>
    <cellStyle name="40% - 강조색4 54 16" xfId="1789" xr:uid="{00000000-0005-0000-0000-0000BB200000}"/>
    <cellStyle name="40% - 강조색4 54 17" xfId="4172" xr:uid="{00000000-0005-0000-0000-0000BC200000}"/>
    <cellStyle name="40% - 강조색4 54 18" xfId="7601" xr:uid="{00000000-0005-0000-0000-0000BD200000}"/>
    <cellStyle name="40% - 강조색4 54 19" xfId="8226" xr:uid="{00000000-0005-0000-0000-0000BE200000}"/>
    <cellStyle name="40% - 강조색4 54 2" xfId="2049" xr:uid="{00000000-0005-0000-0000-0000BF200000}"/>
    <cellStyle name="40% - 강조색4 54 20" xfId="799" xr:uid="{00000000-0005-0000-0000-0000C0200000}"/>
    <cellStyle name="40% - 강조색4 54 21" xfId="3424" xr:uid="{00000000-0005-0000-0000-0000C1200000}"/>
    <cellStyle name="40% - 강조색4 54 22" xfId="9327" xr:uid="{00000000-0005-0000-0000-0000C2200000}"/>
    <cellStyle name="40% - 강조색4 54 23" xfId="9533" xr:uid="{00000000-0005-0000-0000-0000C3200000}"/>
    <cellStyle name="40% - 강조색4 54 24" xfId="9975" xr:uid="{00000000-0005-0000-0000-0000C4200000}"/>
    <cellStyle name="40% - 강조색4 54 25" xfId="6147" xr:uid="{00000000-0005-0000-0000-0000C5200000}"/>
    <cellStyle name="40% - 강조색4 54 26" xfId="7455" xr:uid="{00000000-0005-0000-0000-0000C6200000}"/>
    <cellStyle name="40% - 강조색4 54 27" xfId="10725" xr:uid="{00000000-0005-0000-0000-0000C7200000}"/>
    <cellStyle name="40% - 강조색4 54 28" xfId="11040" xr:uid="{00000000-0005-0000-0000-0000C8200000}"/>
    <cellStyle name="40% - 강조색4 54 3" xfId="2331" xr:uid="{00000000-0005-0000-0000-0000C9200000}"/>
    <cellStyle name="40% - 강조색4 54 4" xfId="2635" xr:uid="{00000000-0005-0000-0000-0000CA200000}"/>
    <cellStyle name="40% - 강조색4 54 5" xfId="1380" xr:uid="{00000000-0005-0000-0000-0000CB200000}"/>
    <cellStyle name="40% - 강조색4 54 6" xfId="3155" xr:uid="{00000000-0005-0000-0000-0000CC200000}"/>
    <cellStyle name="40% - 강조색4 54 7" xfId="3579" xr:uid="{00000000-0005-0000-0000-0000CD200000}"/>
    <cellStyle name="40% - 강조색4 54 8" xfId="3936" xr:uid="{00000000-0005-0000-0000-0000CE200000}"/>
    <cellStyle name="40% - 강조색4 54 9" xfId="4196" xr:uid="{00000000-0005-0000-0000-0000CF200000}"/>
    <cellStyle name="40% - 강조색4 55" xfId="1977" xr:uid="{00000000-0005-0000-0000-0000D0200000}"/>
    <cellStyle name="40% - 강조색4 55 10" xfId="5218" xr:uid="{00000000-0005-0000-0000-0000D1200000}"/>
    <cellStyle name="40% - 강조색4 55 11" xfId="3366" xr:uid="{00000000-0005-0000-0000-0000D2200000}"/>
    <cellStyle name="40% - 강조색4 55 12" xfId="5404" xr:uid="{00000000-0005-0000-0000-0000D3200000}"/>
    <cellStyle name="40% - 강조색4 55 13" xfId="5630" xr:uid="{00000000-0005-0000-0000-0000D4200000}"/>
    <cellStyle name="40% - 강조색4 55 14" xfId="2522" xr:uid="{00000000-0005-0000-0000-0000D5200000}"/>
    <cellStyle name="40% - 강조색4 55 15" xfId="7006" xr:uid="{00000000-0005-0000-0000-0000D6200000}"/>
    <cellStyle name="40% - 강조색4 55 16" xfId="6755" xr:uid="{00000000-0005-0000-0000-0000D7200000}"/>
    <cellStyle name="40% - 강조색4 55 17" xfId="7546" xr:uid="{00000000-0005-0000-0000-0000D8200000}"/>
    <cellStyle name="40% - 강조색4 55 18" xfId="5967" xr:uid="{00000000-0005-0000-0000-0000D9200000}"/>
    <cellStyle name="40% - 강조색4 55 19" xfId="8423" xr:uid="{00000000-0005-0000-0000-0000DA200000}"/>
    <cellStyle name="40% - 강조색4 55 2" xfId="2340" xr:uid="{00000000-0005-0000-0000-0000DB200000}"/>
    <cellStyle name="40% - 강조색4 55 20" xfId="8827" xr:uid="{00000000-0005-0000-0000-0000DC200000}"/>
    <cellStyle name="40% - 강조색4 55 21" xfId="9059" xr:uid="{00000000-0005-0000-0000-0000DD200000}"/>
    <cellStyle name="40% - 강조색4 55 22" xfId="9601" xr:uid="{00000000-0005-0000-0000-0000DE200000}"/>
    <cellStyle name="40% - 강조색4 55 23" xfId="8736" xr:uid="{00000000-0005-0000-0000-0000DF200000}"/>
    <cellStyle name="40% - 강조색4 55 24" xfId="10335" xr:uid="{00000000-0005-0000-0000-0000E0200000}"/>
    <cellStyle name="40% - 강조색4 55 25" xfId="9270" xr:uid="{00000000-0005-0000-0000-0000E1200000}"/>
    <cellStyle name="40% - 강조색4 55 26" xfId="10918" xr:uid="{00000000-0005-0000-0000-0000E2200000}"/>
    <cellStyle name="40% - 강조색4 55 27" xfId="3735" xr:uid="{00000000-0005-0000-0000-0000E3200000}"/>
    <cellStyle name="40% - 강조색4 55 3" xfId="2659" xr:uid="{00000000-0005-0000-0000-0000E4200000}"/>
    <cellStyle name="40% - 강조색4 55 4" xfId="2974" xr:uid="{00000000-0005-0000-0000-0000E5200000}"/>
    <cellStyle name="40% - 강조색4 55 5" xfId="3165" xr:uid="{00000000-0005-0000-0000-0000E6200000}"/>
    <cellStyle name="40% - 강조색4 55 6" xfId="3646" xr:uid="{00000000-0005-0000-0000-0000E7200000}"/>
    <cellStyle name="40% - 강조색4 55 7" xfId="3697" xr:uid="{00000000-0005-0000-0000-0000E8200000}"/>
    <cellStyle name="40% - 강조색4 55 8" xfId="4245" xr:uid="{00000000-0005-0000-0000-0000E9200000}"/>
    <cellStyle name="40% - 강조색4 55 9" xfId="4665" xr:uid="{00000000-0005-0000-0000-0000EA200000}"/>
    <cellStyle name="40% - 강조색4 56" xfId="2261" xr:uid="{00000000-0005-0000-0000-0000EB200000}"/>
    <cellStyle name="40% - 강조색4 56 10" xfId="5583" xr:uid="{00000000-0005-0000-0000-0000EC200000}"/>
    <cellStyle name="40% - 강조색4 56 11" xfId="5124" xr:uid="{00000000-0005-0000-0000-0000ED200000}"/>
    <cellStyle name="40% - 강조색4 56 12" xfId="4831" xr:uid="{00000000-0005-0000-0000-0000EE200000}"/>
    <cellStyle name="40% - 강조색4 56 13" xfId="6307" xr:uid="{00000000-0005-0000-0000-0000EF200000}"/>
    <cellStyle name="40% - 강조색4 56 14" xfId="2208" xr:uid="{00000000-0005-0000-0000-0000F0200000}"/>
    <cellStyle name="40% - 강조색4 56 15" xfId="2359" xr:uid="{00000000-0005-0000-0000-0000F1200000}"/>
    <cellStyle name="40% - 강조색4 56 16" xfId="7769" xr:uid="{00000000-0005-0000-0000-0000F2200000}"/>
    <cellStyle name="40% - 강조색4 56 17" xfId="1904" xr:uid="{00000000-0005-0000-0000-0000F3200000}"/>
    <cellStyle name="40% - 강조색4 56 18" xfId="8340" xr:uid="{00000000-0005-0000-0000-0000F4200000}"/>
    <cellStyle name="40% - 강조색4 56 19" xfId="6269" xr:uid="{00000000-0005-0000-0000-0000F5200000}"/>
    <cellStyle name="40% - 강조색4 56 2" xfId="2672" xr:uid="{00000000-0005-0000-0000-0000F6200000}"/>
    <cellStyle name="40% - 강조색4 56 20" xfId="9340" xr:uid="{00000000-0005-0000-0000-0000F7200000}"/>
    <cellStyle name="40% - 강조색4 56 21" xfId="8778" xr:uid="{00000000-0005-0000-0000-0000F8200000}"/>
    <cellStyle name="40% - 강조색4 56 22" xfId="9995" xr:uid="{00000000-0005-0000-0000-0000F9200000}"/>
    <cellStyle name="40% - 강조색4 56 23" xfId="5375" xr:uid="{00000000-0005-0000-0000-0000FA200000}"/>
    <cellStyle name="40% - 강조색4 56 24" xfId="1955" xr:uid="{00000000-0005-0000-0000-0000FB200000}"/>
    <cellStyle name="40% - 강조색4 56 25" xfId="9044" xr:uid="{00000000-0005-0000-0000-0000FC200000}"/>
    <cellStyle name="40% - 강조색4 56 26" xfId="11005" xr:uid="{00000000-0005-0000-0000-0000FD200000}"/>
    <cellStyle name="40% - 강조색4 56 3" xfId="2987" xr:uid="{00000000-0005-0000-0000-0000FE200000}"/>
    <cellStyle name="40% - 강조색4 56 4" xfId="3320" xr:uid="{00000000-0005-0000-0000-0000FF200000}"/>
    <cellStyle name="40% - 강조색4 56 5" xfId="3286" xr:uid="{00000000-0005-0000-0000-000000210000}"/>
    <cellStyle name="40% - 강조색4 56 6" xfId="3922" xr:uid="{00000000-0005-0000-0000-000001210000}"/>
    <cellStyle name="40% - 강조색4 56 7" xfId="4070" xr:uid="{00000000-0005-0000-0000-000002210000}"/>
    <cellStyle name="40% - 강조색4 56 8" xfId="4470" xr:uid="{00000000-0005-0000-0000-000003210000}"/>
    <cellStyle name="40% - 강조색4 56 9" xfId="5553" xr:uid="{00000000-0005-0000-0000-000004210000}"/>
    <cellStyle name="40% - 강조색4 57" xfId="2553" xr:uid="{00000000-0005-0000-0000-000005210000}"/>
    <cellStyle name="40% - 강조색4 57 10" xfId="5751" xr:uid="{00000000-0005-0000-0000-000006210000}"/>
    <cellStyle name="40% - 강조색4 57 11" xfId="5841" xr:uid="{00000000-0005-0000-0000-000007210000}"/>
    <cellStyle name="40% - 강조색4 57 12" xfId="6275" xr:uid="{00000000-0005-0000-0000-000008210000}"/>
    <cellStyle name="40% - 강조색4 57 13" xfId="6667" xr:uid="{00000000-0005-0000-0000-000009210000}"/>
    <cellStyle name="40% - 강조색4 57 14" xfId="6741" xr:uid="{00000000-0005-0000-0000-00000A210000}"/>
    <cellStyle name="40% - 강조색4 57 15" xfId="4627" xr:uid="{00000000-0005-0000-0000-00000B210000}"/>
    <cellStyle name="40% - 강조색4 57 16" xfId="8142" xr:uid="{00000000-0005-0000-0000-00000C210000}"/>
    <cellStyle name="40% - 강조색4 57 17" xfId="8530" xr:uid="{00000000-0005-0000-0000-00000D210000}"/>
    <cellStyle name="40% - 강조색4 57 18" xfId="8969" xr:uid="{00000000-0005-0000-0000-00000E210000}"/>
    <cellStyle name="40% - 강조색4 57 19" xfId="6274" xr:uid="{00000000-0005-0000-0000-00000F210000}"/>
    <cellStyle name="40% - 강조색4 57 2" xfId="2996" xr:uid="{00000000-0005-0000-0000-000010210000}"/>
    <cellStyle name="40% - 강조색4 57 20" xfId="9556" xr:uid="{00000000-0005-0000-0000-000011210000}"/>
    <cellStyle name="40% - 강조색4 57 21" xfId="9972" xr:uid="{00000000-0005-0000-0000-000012210000}"/>
    <cellStyle name="40% - 강조색4 57 22" xfId="8707" xr:uid="{00000000-0005-0000-0000-000013210000}"/>
    <cellStyle name="40% - 강조색4 57 23" xfId="10519" xr:uid="{00000000-0005-0000-0000-000014210000}"/>
    <cellStyle name="40% - 강조색4 57 24" xfId="8330" xr:uid="{00000000-0005-0000-0000-000015210000}"/>
    <cellStyle name="40% - 강조색4 57 25" xfId="10257" xr:uid="{00000000-0005-0000-0000-000016210000}"/>
    <cellStyle name="40% - 강조색4 57 3" xfId="3329" xr:uid="{00000000-0005-0000-0000-000017210000}"/>
    <cellStyle name="40% - 강조색4 57 4" xfId="3661" xr:uid="{00000000-0005-0000-0000-000018210000}"/>
    <cellStyle name="40% - 강조색4 57 5" xfId="3894" xr:uid="{00000000-0005-0000-0000-000019210000}"/>
    <cellStyle name="40% - 강조색4 57 6" xfId="4240" xr:uid="{00000000-0005-0000-0000-00001A210000}"/>
    <cellStyle name="40% - 강조색4 57 7" xfId="869" xr:uid="{00000000-0005-0000-0000-00001B210000}"/>
    <cellStyle name="40% - 강조색4 57 8" xfId="5517" xr:uid="{00000000-0005-0000-0000-00001C210000}"/>
    <cellStyle name="40% - 강조색4 57 9" xfId="5351" xr:uid="{00000000-0005-0000-0000-00001D210000}"/>
    <cellStyle name="40% - 강조색4 58" xfId="2944" xr:uid="{00000000-0005-0000-0000-00001E210000}"/>
    <cellStyle name="40% - 강조색4 58 10" xfId="4964" xr:uid="{00000000-0005-0000-0000-00001F210000}"/>
    <cellStyle name="40% - 강조색4 58 11" xfId="6454" xr:uid="{00000000-0005-0000-0000-000020210000}"/>
    <cellStyle name="40% - 강조색4 58 12" xfId="7137" xr:uid="{00000000-0005-0000-0000-000021210000}"/>
    <cellStyle name="40% - 강조색4 58 13" xfId="7044" xr:uid="{00000000-0005-0000-0000-000022210000}"/>
    <cellStyle name="40% - 강조색4 58 14" xfId="7818" xr:uid="{00000000-0005-0000-0000-000023210000}"/>
    <cellStyle name="40% - 강조색4 58 15" xfId="8013" xr:uid="{00000000-0005-0000-0000-000024210000}"/>
    <cellStyle name="40% - 강조색4 58 16" xfId="3057" xr:uid="{00000000-0005-0000-0000-000025210000}"/>
    <cellStyle name="40% - 강조색4 58 17" xfId="8652" xr:uid="{00000000-0005-0000-0000-000026210000}"/>
    <cellStyle name="40% - 강조색4 58 18" xfId="8095" xr:uid="{00000000-0005-0000-0000-000027210000}"/>
    <cellStyle name="40% - 강조색4 58 19" xfId="9573" xr:uid="{00000000-0005-0000-0000-000028210000}"/>
    <cellStyle name="40% - 강조색4 58 2" xfId="3343" xr:uid="{00000000-0005-0000-0000-000029210000}"/>
    <cellStyle name="40% - 강조색4 58 20" xfId="10001" xr:uid="{00000000-0005-0000-0000-00002A210000}"/>
    <cellStyle name="40% - 강조색4 58 21" xfId="7889" xr:uid="{00000000-0005-0000-0000-00002B210000}"/>
    <cellStyle name="40% - 강조색4 58 22" xfId="10658" xr:uid="{00000000-0005-0000-0000-00002C210000}"/>
    <cellStyle name="40% - 강조색4 58 23" xfId="7443" xr:uid="{00000000-0005-0000-0000-00002D210000}"/>
    <cellStyle name="40% - 강조색4 58 24" xfId="11059" xr:uid="{00000000-0005-0000-0000-00002E210000}"/>
    <cellStyle name="40% - 강조색4 58 3" xfId="3676" xr:uid="{00000000-0005-0000-0000-00002F210000}"/>
    <cellStyle name="40% - 강조색4 58 4" xfId="4014" xr:uid="{00000000-0005-0000-0000-000030210000}"/>
    <cellStyle name="40% - 강조색4 58 5" xfId="2425" xr:uid="{00000000-0005-0000-0000-000031210000}"/>
    <cellStyle name="40% - 강조색4 58 6" xfId="4653" xr:uid="{00000000-0005-0000-0000-000032210000}"/>
    <cellStyle name="40% - 강조색4 58 7" xfId="4979" xr:uid="{00000000-0005-0000-0000-000033210000}"/>
    <cellStyle name="40% - 강조색4 58 8" xfId="5164" xr:uid="{00000000-0005-0000-0000-000034210000}"/>
    <cellStyle name="40% - 강조색4 58 9" xfId="5698" xr:uid="{00000000-0005-0000-0000-000035210000}"/>
    <cellStyle name="40% - 강조색4 59" xfId="3144" xr:uid="{00000000-0005-0000-0000-000036210000}"/>
    <cellStyle name="40% - 강조색4 59 10" xfId="6439" xr:uid="{00000000-0005-0000-0000-000037210000}"/>
    <cellStyle name="40% - 강조색4 59 11" xfId="6765" xr:uid="{00000000-0005-0000-0000-000038210000}"/>
    <cellStyle name="40% - 강조색4 59 12" xfId="5093" xr:uid="{00000000-0005-0000-0000-000039210000}"/>
    <cellStyle name="40% - 강조색4 59 13" xfId="3083" xr:uid="{00000000-0005-0000-0000-00003A210000}"/>
    <cellStyle name="40% - 강조색4 59 14" xfId="8017" xr:uid="{00000000-0005-0000-0000-00003B210000}"/>
    <cellStyle name="40% - 강조색4 59 15" xfId="1434" xr:uid="{00000000-0005-0000-0000-00003C210000}"/>
    <cellStyle name="40% - 강조색4 59 16" xfId="7973" xr:uid="{00000000-0005-0000-0000-00003D210000}"/>
    <cellStyle name="40% - 강조색4 59 17" xfId="7503" xr:uid="{00000000-0005-0000-0000-00003E210000}"/>
    <cellStyle name="40% - 강조색4 59 18" xfId="9105" xr:uid="{00000000-0005-0000-0000-00003F210000}"/>
    <cellStyle name="40% - 강조색4 59 19" xfId="9969" xr:uid="{00000000-0005-0000-0000-000040210000}"/>
    <cellStyle name="40% - 강조색4 59 2" xfId="3684" xr:uid="{00000000-0005-0000-0000-000041210000}"/>
    <cellStyle name="40% - 강조색4 59 20" xfId="9453" xr:uid="{00000000-0005-0000-0000-000042210000}"/>
    <cellStyle name="40% - 강조색4 59 21" xfId="10386" xr:uid="{00000000-0005-0000-0000-000043210000}"/>
    <cellStyle name="40% - 강조색4 59 22" xfId="4843" xr:uid="{00000000-0005-0000-0000-000044210000}"/>
    <cellStyle name="40% - 강조색4 59 23" xfId="11052" xr:uid="{00000000-0005-0000-0000-000045210000}"/>
    <cellStyle name="40% - 강조색4 59 3" xfId="4023" xr:uid="{00000000-0005-0000-0000-000046210000}"/>
    <cellStyle name="40% - 강조색4 59 4" xfId="4359" xr:uid="{00000000-0005-0000-0000-000047210000}"/>
    <cellStyle name="40% - 강조색4 59 5" xfId="4671" xr:uid="{00000000-0005-0000-0000-000048210000}"/>
    <cellStyle name="40% - 강조색4 59 6" xfId="3280" xr:uid="{00000000-0005-0000-0000-000049210000}"/>
    <cellStyle name="40% - 강조색4 59 7" xfId="5709" xr:uid="{00000000-0005-0000-0000-00004A210000}"/>
    <cellStyle name="40% - 강조색4 59 8" xfId="5812" xr:uid="{00000000-0005-0000-0000-00004B210000}"/>
    <cellStyle name="40% - 강조색4 59 9" xfId="5887" xr:uid="{00000000-0005-0000-0000-00004C210000}"/>
    <cellStyle name="40% - 강조색4 6" xfId="129" xr:uid="{00000000-0005-0000-0000-00004D210000}"/>
    <cellStyle name="40% - 강조색4 60" xfId="1580" xr:uid="{00000000-0005-0000-0000-00004E210000}"/>
    <cellStyle name="40% - 강조색4 60 10" xfId="7238" xr:uid="{00000000-0005-0000-0000-00004F210000}"/>
    <cellStyle name="40% - 강조색4 60 11" xfId="7293" xr:uid="{00000000-0005-0000-0000-000050210000}"/>
    <cellStyle name="40% - 강조색4 60 12" xfId="5077" xr:uid="{00000000-0005-0000-0000-000051210000}"/>
    <cellStyle name="40% - 강조색4 60 13" xfId="6459" xr:uid="{00000000-0005-0000-0000-000052210000}"/>
    <cellStyle name="40% - 강조색4 60 14" xfId="7375" xr:uid="{00000000-0005-0000-0000-000053210000}"/>
    <cellStyle name="40% - 강조색4 60 15" xfId="7462" xr:uid="{00000000-0005-0000-0000-000054210000}"/>
    <cellStyle name="40% - 강조색4 60 16" xfId="9308" xr:uid="{00000000-0005-0000-0000-000055210000}"/>
    <cellStyle name="40% - 강조색4 60 17" xfId="4349" xr:uid="{00000000-0005-0000-0000-000056210000}"/>
    <cellStyle name="40% - 강조색4 60 18" xfId="3711" xr:uid="{00000000-0005-0000-0000-000057210000}"/>
    <cellStyle name="40% - 강조색4 60 19" xfId="10242" xr:uid="{00000000-0005-0000-0000-000058210000}"/>
    <cellStyle name="40% - 강조색4 60 2" xfId="3935" xr:uid="{00000000-0005-0000-0000-000059210000}"/>
    <cellStyle name="40% - 강조색4 60 20" xfId="777" xr:uid="{00000000-0005-0000-0000-00005A210000}"/>
    <cellStyle name="40% - 강조색4 60 21" xfId="10729" xr:uid="{00000000-0005-0000-0000-00005B210000}"/>
    <cellStyle name="40% - 강조색4 60 22" xfId="2825" xr:uid="{00000000-0005-0000-0000-00005C210000}"/>
    <cellStyle name="40% - 강조색4 60 3" xfId="4210" xr:uid="{00000000-0005-0000-0000-00005D210000}"/>
    <cellStyle name="40% - 강조색4 60 4" xfId="4630" xr:uid="{00000000-0005-0000-0000-00005E210000}"/>
    <cellStyle name="40% - 강조색4 60 5" xfId="5438" xr:uid="{00000000-0005-0000-0000-00005F210000}"/>
    <cellStyle name="40% - 강조색4 60 6" xfId="5793" xr:uid="{00000000-0005-0000-0000-000060210000}"/>
    <cellStyle name="40% - 강조색4 60 7" xfId="5871" xr:uid="{00000000-0005-0000-0000-000061210000}"/>
    <cellStyle name="40% - 강조색4 60 8" xfId="5929" xr:uid="{00000000-0005-0000-0000-000062210000}"/>
    <cellStyle name="40% - 강조색4 60 9" xfId="6506" xr:uid="{00000000-0005-0000-0000-000063210000}"/>
    <cellStyle name="40% - 강조색4 61" xfId="3816" xr:uid="{00000000-0005-0000-0000-000064210000}"/>
    <cellStyle name="40% - 강조색4 61 10" xfId="3689" xr:uid="{00000000-0005-0000-0000-000065210000}"/>
    <cellStyle name="40% - 강조색4 61 11" xfId="7574" xr:uid="{00000000-0005-0000-0000-000066210000}"/>
    <cellStyle name="40% - 강조색4 61 12" xfId="755" xr:uid="{00000000-0005-0000-0000-000067210000}"/>
    <cellStyle name="40% - 강조색4 61 13" xfId="8452" xr:uid="{00000000-0005-0000-0000-000068210000}"/>
    <cellStyle name="40% - 강조색4 61 14" xfId="8985" xr:uid="{00000000-0005-0000-0000-000069210000}"/>
    <cellStyle name="40% - 강조색4 61 15" xfId="4466" xr:uid="{00000000-0005-0000-0000-00006A210000}"/>
    <cellStyle name="40% - 강조색4 61 16" xfId="9557" xr:uid="{00000000-0005-0000-0000-00006B210000}"/>
    <cellStyle name="40% - 강조색4 61 17" xfId="2118" xr:uid="{00000000-0005-0000-0000-00006C210000}"/>
    <cellStyle name="40% - 강조색4 61 18" xfId="7112" xr:uid="{00000000-0005-0000-0000-00006D210000}"/>
    <cellStyle name="40% - 강조색4 61 19" xfId="9947" xr:uid="{00000000-0005-0000-0000-00006E210000}"/>
    <cellStyle name="40% - 강조색4 61 2" xfId="4375" xr:uid="{00000000-0005-0000-0000-00006F210000}"/>
    <cellStyle name="40% - 강조색4 61 20" xfId="10838" xr:uid="{00000000-0005-0000-0000-000070210000}"/>
    <cellStyle name="40% - 강조색4 61 21" xfId="6398" xr:uid="{00000000-0005-0000-0000-000071210000}"/>
    <cellStyle name="40% - 강조색4 61 3" xfId="4728" xr:uid="{00000000-0005-0000-0000-000072210000}"/>
    <cellStyle name="40% - 강조색4 61 4" xfId="5622" xr:uid="{00000000-0005-0000-0000-000073210000}"/>
    <cellStyle name="40% - 강조색4 61 5" xfId="4152" xr:uid="{00000000-0005-0000-0000-000074210000}"/>
    <cellStyle name="40% - 강조색4 61 6" xfId="5518" xr:uid="{00000000-0005-0000-0000-000075210000}"/>
    <cellStyle name="40% - 강조색4 61 7" xfId="5742" xr:uid="{00000000-0005-0000-0000-000076210000}"/>
    <cellStyle name="40% - 강조색4 61 8" xfId="2350" xr:uid="{00000000-0005-0000-0000-000077210000}"/>
    <cellStyle name="40% - 강조색4 61 9" xfId="7147" xr:uid="{00000000-0005-0000-0000-000078210000}"/>
    <cellStyle name="40% - 강조색4 62" xfId="4238" xr:uid="{00000000-0005-0000-0000-000079210000}"/>
    <cellStyle name="40% - 강조색4 62 10" xfId="7748" xr:uid="{00000000-0005-0000-0000-00007A210000}"/>
    <cellStyle name="40% - 강조색4 62 11" xfId="1902" xr:uid="{00000000-0005-0000-0000-00007B210000}"/>
    <cellStyle name="40% - 강조색4 62 12" xfId="8473" xr:uid="{00000000-0005-0000-0000-00007C210000}"/>
    <cellStyle name="40% - 강조색4 62 13" xfId="6394" xr:uid="{00000000-0005-0000-0000-00007D210000}"/>
    <cellStyle name="40% - 강조색4 62 14" xfId="907" xr:uid="{00000000-0005-0000-0000-00007E210000}"/>
    <cellStyle name="40% - 강조색4 62 15" xfId="8583" xr:uid="{00000000-0005-0000-0000-00007F210000}"/>
    <cellStyle name="40% - 강조색4 62 16" xfId="9872" xr:uid="{00000000-0005-0000-0000-000080210000}"/>
    <cellStyle name="40% - 강조색4 62 17" xfId="2704" xr:uid="{00000000-0005-0000-0000-000081210000}"/>
    <cellStyle name="40% - 강조색4 62 18" xfId="10178" xr:uid="{00000000-0005-0000-0000-000082210000}"/>
    <cellStyle name="40% - 강조색4 62 19" xfId="10757" xr:uid="{00000000-0005-0000-0000-000083210000}"/>
    <cellStyle name="40% - 강조색4 62 2" xfId="4739" xr:uid="{00000000-0005-0000-0000-000084210000}"/>
    <cellStyle name="40% - 강조색4 62 20" xfId="9108" xr:uid="{00000000-0005-0000-0000-000085210000}"/>
    <cellStyle name="40% - 강조색4 62 3" xfId="5702" xr:uid="{00000000-0005-0000-0000-000086210000}"/>
    <cellStyle name="40% - 강조색4 62 4" xfId="5128" xr:uid="{00000000-0005-0000-0000-000087210000}"/>
    <cellStyle name="40% - 강조색4 62 5" xfId="5137" xr:uid="{00000000-0005-0000-0000-000088210000}"/>
    <cellStyle name="40% - 강조색4 62 6" xfId="5035" xr:uid="{00000000-0005-0000-0000-000089210000}"/>
    <cellStyle name="40% - 강조색4 62 7" xfId="6597" xr:uid="{00000000-0005-0000-0000-00008A210000}"/>
    <cellStyle name="40% - 강조색4 62 8" xfId="7181" xr:uid="{00000000-0005-0000-0000-00008B210000}"/>
    <cellStyle name="40% - 강조색4 62 9" xfId="7127" xr:uid="{00000000-0005-0000-0000-00008C210000}"/>
    <cellStyle name="40% - 강조색4 63" xfId="4402" xr:uid="{00000000-0005-0000-0000-00008D210000}"/>
    <cellStyle name="40% - 강조색4 63 10" xfId="8019" xr:uid="{00000000-0005-0000-0000-00008E210000}"/>
    <cellStyle name="40% - 강조색4 63 11" xfId="8544" xr:uid="{00000000-0005-0000-0000-00008F210000}"/>
    <cellStyle name="40% - 강조색4 63 12" xfId="8973" xr:uid="{00000000-0005-0000-0000-000090210000}"/>
    <cellStyle name="40% - 강조색4 63 13" xfId="9196" xr:uid="{00000000-0005-0000-0000-000091210000}"/>
    <cellStyle name="40% - 강조색4 63 14" xfId="3468" xr:uid="{00000000-0005-0000-0000-000092210000}"/>
    <cellStyle name="40% - 강조색4 63 15" xfId="9768" xr:uid="{00000000-0005-0000-0000-000093210000}"/>
    <cellStyle name="40% - 강조색4 63 16" xfId="10338" xr:uid="{00000000-0005-0000-0000-000094210000}"/>
    <cellStyle name="40% - 강조색4 63 17" xfId="10470" xr:uid="{00000000-0005-0000-0000-000095210000}"/>
    <cellStyle name="40% - 강조색4 63 18" xfId="10771" xr:uid="{00000000-0005-0000-0000-000096210000}"/>
    <cellStyle name="40% - 강조색4 63 19" xfId="10708" xr:uid="{00000000-0005-0000-0000-000097210000}"/>
    <cellStyle name="40% - 강조색4 63 2" xfId="5740" xr:uid="{00000000-0005-0000-0000-000098210000}"/>
    <cellStyle name="40% - 강조색4 63 3" xfId="5834" xr:uid="{00000000-0005-0000-0000-000099210000}"/>
    <cellStyle name="40% - 강조색4 63 4" xfId="5902" xr:uid="{00000000-0005-0000-0000-00009A210000}"/>
    <cellStyle name="40% - 강조색4 63 5" xfId="5946" xr:uid="{00000000-0005-0000-0000-00009B210000}"/>
    <cellStyle name="40% - 강조색4 63 6" xfId="6605" xr:uid="{00000000-0005-0000-0000-00009C210000}"/>
    <cellStyle name="40% - 강조색4 63 7" xfId="1927" xr:uid="{00000000-0005-0000-0000-00009D210000}"/>
    <cellStyle name="40% - 강조색4 63 8" xfId="3125" xr:uid="{00000000-0005-0000-0000-00009E210000}"/>
    <cellStyle name="40% - 강조색4 63 9" xfId="7687" xr:uid="{00000000-0005-0000-0000-00009F210000}"/>
    <cellStyle name="40% - 강조색4 64" xfId="5140" xr:uid="{00000000-0005-0000-0000-0000A0210000}"/>
    <cellStyle name="40% - 강조색4 64 10" xfId="8447" xr:uid="{00000000-0005-0000-0000-0000A1210000}"/>
    <cellStyle name="40% - 강조색4 64 11" xfId="6790" xr:uid="{00000000-0005-0000-0000-0000A2210000}"/>
    <cellStyle name="40% - 강조색4 64 12" xfId="10311" xr:uid="{00000000-0005-0000-0000-0000A3210000}"/>
    <cellStyle name="40% - 강조색4 64 13" xfId="9789" xr:uid="{00000000-0005-0000-0000-0000A4210000}"/>
    <cellStyle name="40% - 강조색4 64 14" xfId="10742" xr:uid="{00000000-0005-0000-0000-0000A5210000}"/>
    <cellStyle name="40% - 강조색4 64 15" xfId="11046" xr:uid="{00000000-0005-0000-0000-0000A6210000}"/>
    <cellStyle name="40% - 강조색4 64 2" xfId="6629" xr:uid="{00000000-0005-0000-0000-0000A7210000}"/>
    <cellStyle name="40% - 강조색4 64 3" xfId="7046" xr:uid="{00000000-0005-0000-0000-0000A8210000}"/>
    <cellStyle name="40% - 강조색4 64 4" xfId="749" xr:uid="{00000000-0005-0000-0000-0000A9210000}"/>
    <cellStyle name="40% - 강조색4 64 5" xfId="6989" xr:uid="{00000000-0005-0000-0000-0000AA210000}"/>
    <cellStyle name="40% - 강조색4 64 6" xfId="8001" xr:uid="{00000000-0005-0000-0000-0000AB210000}"/>
    <cellStyle name="40% - 강조색4 64 7" xfId="5308" xr:uid="{00000000-0005-0000-0000-0000AC210000}"/>
    <cellStyle name="40% - 강조색4 64 8" xfId="8752" xr:uid="{00000000-0005-0000-0000-0000AD210000}"/>
    <cellStyle name="40% - 강조색4 64 9" xfId="9062" xr:uid="{00000000-0005-0000-0000-0000AE210000}"/>
    <cellStyle name="40% - 강조색4 65" xfId="4531" xr:uid="{00000000-0005-0000-0000-0000AF210000}"/>
    <cellStyle name="40% - 강조색4 65 10" xfId="6031" xr:uid="{00000000-0005-0000-0000-0000B0210000}"/>
    <cellStyle name="40% - 강조색4 65 11" xfId="9858" xr:uid="{00000000-0005-0000-0000-0000B1210000}"/>
    <cellStyle name="40% - 강조색4 65 12" xfId="10241" xr:uid="{00000000-0005-0000-0000-0000B2210000}"/>
    <cellStyle name="40% - 강조색4 65 13" xfId="10497" xr:uid="{00000000-0005-0000-0000-0000B3210000}"/>
    <cellStyle name="40% - 강조색4 65 14" xfId="8456" xr:uid="{00000000-0005-0000-0000-0000B4210000}"/>
    <cellStyle name="40% - 강조색4 65 15" xfId="6502" xr:uid="{00000000-0005-0000-0000-0000B5210000}"/>
    <cellStyle name="40% - 강조색4 65 2" xfId="6607" xr:uid="{00000000-0005-0000-0000-0000B6210000}"/>
    <cellStyle name="40% - 강조색4 65 3" xfId="6773" xr:uid="{00000000-0005-0000-0000-0000B7210000}"/>
    <cellStyle name="40% - 강조색4 65 4" xfId="7143" xr:uid="{00000000-0005-0000-0000-0000B8210000}"/>
    <cellStyle name="40% - 강조색4 65 5" xfId="7743" xr:uid="{00000000-0005-0000-0000-0000B9210000}"/>
    <cellStyle name="40% - 강조색4 65 6" xfId="5244" xr:uid="{00000000-0005-0000-0000-0000BA210000}"/>
    <cellStyle name="40% - 강조색4 65 7" xfId="8537" xr:uid="{00000000-0005-0000-0000-0000BB210000}"/>
    <cellStyle name="40% - 강조색4 65 8" xfId="8711" xr:uid="{00000000-0005-0000-0000-0000BC210000}"/>
    <cellStyle name="40% - 강조색4 65 9" xfId="8341" xr:uid="{00000000-0005-0000-0000-0000BD210000}"/>
    <cellStyle name="40% - 강조색4 66" xfId="4825" xr:uid="{00000000-0005-0000-0000-0000BE210000}"/>
    <cellStyle name="40% - 강조색4 66 10" xfId="7401" xr:uid="{00000000-0005-0000-0000-0000BF210000}"/>
    <cellStyle name="40% - 강조색4 66 11" xfId="9591" xr:uid="{00000000-0005-0000-0000-0000C0210000}"/>
    <cellStyle name="40% - 강조색4 66 12" xfId="10058" xr:uid="{00000000-0005-0000-0000-0000C1210000}"/>
    <cellStyle name="40% - 강조색4 66 13" xfId="9460" xr:uid="{00000000-0005-0000-0000-0000C2210000}"/>
    <cellStyle name="40% - 강조색4 66 14" xfId="10794" xr:uid="{00000000-0005-0000-0000-0000C3210000}"/>
    <cellStyle name="40% - 강조색4 66 15" xfId="11031" xr:uid="{00000000-0005-0000-0000-0000C4210000}"/>
    <cellStyle name="40% - 강조색4 66 2" xfId="6617" xr:uid="{00000000-0005-0000-0000-0000C5210000}"/>
    <cellStyle name="40% - 강조색4 66 3" xfId="1427" xr:uid="{00000000-0005-0000-0000-0000C6210000}"/>
    <cellStyle name="40% - 강조색4 66 4" xfId="6089" xr:uid="{00000000-0005-0000-0000-0000C7210000}"/>
    <cellStyle name="40% - 강조색4 66 5" xfId="7817" xr:uid="{00000000-0005-0000-0000-0000C8210000}"/>
    <cellStyle name="40% - 강조색4 66 6" xfId="8163" xr:uid="{00000000-0005-0000-0000-0000C9210000}"/>
    <cellStyle name="40% - 강조색4 66 7" xfId="8427" xr:uid="{00000000-0005-0000-0000-0000CA210000}"/>
    <cellStyle name="40% - 강조색4 66 8" xfId="1840" xr:uid="{00000000-0005-0000-0000-0000CB210000}"/>
    <cellStyle name="40% - 강조색4 66 9" xfId="9239" xr:uid="{00000000-0005-0000-0000-0000CC210000}"/>
    <cellStyle name="40% - 강조색4 67" xfId="5776" xr:uid="{00000000-0005-0000-0000-0000CD210000}"/>
    <cellStyle name="40% - 강조색4 67 10" xfId="9506" xr:uid="{00000000-0005-0000-0000-0000CE210000}"/>
    <cellStyle name="40% - 강조색4 67 11" xfId="9091" xr:uid="{00000000-0005-0000-0000-0000CF210000}"/>
    <cellStyle name="40% - 강조색4 67 12" xfId="6261" xr:uid="{00000000-0005-0000-0000-0000D0210000}"/>
    <cellStyle name="40% - 강조색4 67 13" xfId="10520" xr:uid="{00000000-0005-0000-0000-0000D1210000}"/>
    <cellStyle name="40% - 강조색4 67 14" xfId="9798" xr:uid="{00000000-0005-0000-0000-0000D2210000}"/>
    <cellStyle name="40% - 강조색4 67 15" xfId="6676" xr:uid="{00000000-0005-0000-0000-0000D3210000}"/>
    <cellStyle name="40% - 강조색4 67 2" xfId="6658" xr:uid="{00000000-0005-0000-0000-0000D4210000}"/>
    <cellStyle name="40% - 강조색4 67 3" xfId="7283" xr:uid="{00000000-0005-0000-0000-0000D5210000}"/>
    <cellStyle name="40% - 강조색4 67 4" xfId="7291" xr:uid="{00000000-0005-0000-0000-0000D6210000}"/>
    <cellStyle name="40% - 강조색4 67 5" xfId="7826" xr:uid="{00000000-0005-0000-0000-0000D7210000}"/>
    <cellStyle name="40% - 강조색4 67 6" xfId="7984" xr:uid="{00000000-0005-0000-0000-0000D8210000}"/>
    <cellStyle name="40% - 강조색4 67 7" xfId="8568" xr:uid="{00000000-0005-0000-0000-0000D9210000}"/>
    <cellStyle name="40% - 강조색4 67 8" xfId="8982" xr:uid="{00000000-0005-0000-0000-0000DA210000}"/>
    <cellStyle name="40% - 강조색4 67 9" xfId="9316" xr:uid="{00000000-0005-0000-0000-0000DB210000}"/>
    <cellStyle name="40% - 강조색4 68" xfId="6480" xr:uid="{00000000-0005-0000-0000-0000DC210000}"/>
    <cellStyle name="40% - 강조색4 68 10" xfId="9738" xr:uid="{00000000-0005-0000-0000-0000DD210000}"/>
    <cellStyle name="40% - 강조색4 68 11" xfId="10226" xr:uid="{00000000-0005-0000-0000-0000DE210000}"/>
    <cellStyle name="40% - 강조색4 68 12" xfId="3394" xr:uid="{00000000-0005-0000-0000-0000DF210000}"/>
    <cellStyle name="40% - 강조색4 68 13" xfId="10398" xr:uid="{00000000-0005-0000-0000-0000E0210000}"/>
    <cellStyle name="40% - 강조색4 68 14" xfId="1462" xr:uid="{00000000-0005-0000-0000-0000E1210000}"/>
    <cellStyle name="40% - 강조색4 68 2" xfId="7325" xr:uid="{00000000-0005-0000-0000-0000E2210000}"/>
    <cellStyle name="40% - 강조색4 68 3" xfId="7352" xr:uid="{00000000-0005-0000-0000-0000E3210000}"/>
    <cellStyle name="40% - 강조색4 68 4" xfId="7841" xr:uid="{00000000-0005-0000-0000-0000E4210000}"/>
    <cellStyle name="40% - 강조색4 68 5" xfId="8040" xr:uid="{00000000-0005-0000-0000-0000E5210000}"/>
    <cellStyle name="40% - 강조색4 68 6" xfId="8563" xr:uid="{00000000-0005-0000-0000-0000E6210000}"/>
    <cellStyle name="40% - 강조색4 68 7" xfId="8353" xr:uid="{00000000-0005-0000-0000-0000E7210000}"/>
    <cellStyle name="40% - 강조색4 68 8" xfId="9298" xr:uid="{00000000-0005-0000-0000-0000E8210000}"/>
    <cellStyle name="40% - 강조색4 68 9" xfId="8057" xr:uid="{00000000-0005-0000-0000-0000E9210000}"/>
    <cellStyle name="40% - 강조색4 69" xfId="7118" xr:uid="{00000000-0005-0000-0000-0000EA210000}"/>
    <cellStyle name="40% - 강조색4 69 10" xfId="10601" xr:uid="{00000000-0005-0000-0000-0000EB210000}"/>
    <cellStyle name="40% - 강조색4 69 11" xfId="10063" xr:uid="{00000000-0005-0000-0000-0000EC210000}"/>
    <cellStyle name="40% - 강조색4 69 12" xfId="11133" xr:uid="{00000000-0005-0000-0000-0000ED210000}"/>
    <cellStyle name="40% - 강조색4 69 2" xfId="7853" xr:uid="{00000000-0005-0000-0000-0000EE210000}"/>
    <cellStyle name="40% - 강조색4 69 3" xfId="8247" xr:uid="{00000000-0005-0000-0000-0000EF210000}"/>
    <cellStyle name="40% - 강조색4 69 4" xfId="8609" xr:uid="{00000000-0005-0000-0000-0000F0210000}"/>
    <cellStyle name="40% - 강조색4 69 5" xfId="8761" xr:uid="{00000000-0005-0000-0000-0000F1210000}"/>
    <cellStyle name="40% - 강조색4 69 6" xfId="9322" xr:uid="{00000000-0005-0000-0000-0000F2210000}"/>
    <cellStyle name="40% - 강조색4 69 7" xfId="9535" xr:uid="{00000000-0005-0000-0000-0000F3210000}"/>
    <cellStyle name="40% - 강조색4 69 8" xfId="9927" xr:uid="{00000000-0005-0000-0000-0000F4210000}"/>
    <cellStyle name="40% - 강조색4 69 9" xfId="10116" xr:uid="{00000000-0005-0000-0000-0000F5210000}"/>
    <cellStyle name="40% - 강조색4 7" xfId="142" xr:uid="{00000000-0005-0000-0000-0000F6210000}"/>
    <cellStyle name="40% - 강조색4 70" xfId="7292" xr:uid="{00000000-0005-0000-0000-0000F7210000}"/>
    <cellStyle name="40% - 강조색4 70 10" xfId="10659" xr:uid="{00000000-0005-0000-0000-0000F8210000}"/>
    <cellStyle name="40% - 강조색4 70 11" xfId="10741" xr:uid="{00000000-0005-0000-0000-0000F9210000}"/>
    <cellStyle name="40% - 강조색4 70 12" xfId="11127" xr:uid="{00000000-0005-0000-0000-0000FA210000}"/>
    <cellStyle name="40% - 강조색4 70 2" xfId="7861" xr:uid="{00000000-0005-0000-0000-0000FB210000}"/>
    <cellStyle name="40% - 강조색4 70 3" xfId="8255" xr:uid="{00000000-0005-0000-0000-0000FC210000}"/>
    <cellStyle name="40% - 강조색4 70 4" xfId="8617" xr:uid="{00000000-0005-0000-0000-0000FD210000}"/>
    <cellStyle name="40% - 강조색4 70 5" xfId="5991" xr:uid="{00000000-0005-0000-0000-0000FE210000}"/>
    <cellStyle name="40% - 강조색4 70 6" xfId="7663" xr:uid="{00000000-0005-0000-0000-0000FF210000}"/>
    <cellStyle name="40% - 강조색4 70 7" xfId="5377" xr:uid="{00000000-0005-0000-0000-000000220000}"/>
    <cellStyle name="40% - 강조색4 70 8" xfId="5051" xr:uid="{00000000-0005-0000-0000-000001220000}"/>
    <cellStyle name="40% - 강조색4 70 9" xfId="10217" xr:uid="{00000000-0005-0000-0000-000002220000}"/>
    <cellStyle name="40% - 강조색4 71" xfId="7790" xr:uid="{00000000-0005-0000-0000-000003220000}"/>
    <cellStyle name="40% - 강조색4 71 10" xfId="9775" xr:uid="{00000000-0005-0000-0000-000004220000}"/>
    <cellStyle name="40% - 강조색4 71 11" xfId="7922" xr:uid="{00000000-0005-0000-0000-000005220000}"/>
    <cellStyle name="40% - 강조색4 71 2" xfId="8266" xr:uid="{00000000-0005-0000-0000-000006220000}"/>
    <cellStyle name="40% - 강조색4 71 3" xfId="8628" xr:uid="{00000000-0005-0000-0000-000007220000}"/>
    <cellStyle name="40% - 강조색4 71 4" xfId="8992" xr:uid="{00000000-0005-0000-0000-000008220000}"/>
    <cellStyle name="40% - 강조색4 71 5" xfId="9350" xr:uid="{00000000-0005-0000-0000-000009220000}"/>
    <cellStyle name="40% - 강조색4 71 6" xfId="9495" xr:uid="{00000000-0005-0000-0000-00000A220000}"/>
    <cellStyle name="40% - 강조색4 71 7" xfId="10009" xr:uid="{00000000-0005-0000-0000-00000B220000}"/>
    <cellStyle name="40% - 강조색4 71 8" xfId="10250" xr:uid="{00000000-0005-0000-0000-00000C220000}"/>
    <cellStyle name="40% - 강조색4 71 9" xfId="10401" xr:uid="{00000000-0005-0000-0000-00000D220000}"/>
    <cellStyle name="40% - 강조색4 72" xfId="8176" xr:uid="{00000000-0005-0000-0000-00000E220000}"/>
    <cellStyle name="40% - 강조색4 72 10" xfId="6905" xr:uid="{00000000-0005-0000-0000-00000F220000}"/>
    <cellStyle name="40% - 강조색4 72 2" xfId="8639" xr:uid="{00000000-0005-0000-0000-000010220000}"/>
    <cellStyle name="40% - 강조색4 72 3" xfId="9003" xr:uid="{00000000-0005-0000-0000-000011220000}"/>
    <cellStyle name="40% - 강조색4 72 4" xfId="9362" xr:uid="{00000000-0005-0000-0000-000012220000}"/>
    <cellStyle name="40% - 강조색4 72 5" xfId="9694" xr:uid="{00000000-0005-0000-0000-000013220000}"/>
    <cellStyle name="40% - 강조색4 72 6" xfId="9814" xr:uid="{00000000-0005-0000-0000-000014220000}"/>
    <cellStyle name="40% - 강조색4 72 7" xfId="9752" xr:uid="{00000000-0005-0000-0000-000015220000}"/>
    <cellStyle name="40% - 강조색4 72 8" xfId="10499" xr:uid="{00000000-0005-0000-0000-000016220000}"/>
    <cellStyle name="40% - 강조색4 72 9" xfId="10866" xr:uid="{00000000-0005-0000-0000-000017220000}"/>
    <cellStyle name="40% - 강조색4 73" xfId="6172" xr:uid="{00000000-0005-0000-0000-000018220000}"/>
    <cellStyle name="40% - 강조색4 73 2" xfId="8961" xr:uid="{00000000-0005-0000-0000-000019220000}"/>
    <cellStyle name="40% - 강조색4 73 3" xfId="8117" xr:uid="{00000000-0005-0000-0000-00001A220000}"/>
    <cellStyle name="40% - 강조색4 73 4" xfId="9518" xr:uid="{00000000-0005-0000-0000-00001B220000}"/>
    <cellStyle name="40% - 강조색4 73 5" xfId="7977" xr:uid="{00000000-0005-0000-0000-00001C220000}"/>
    <cellStyle name="40% - 강조색4 73 6" xfId="10100" xr:uid="{00000000-0005-0000-0000-00001D220000}"/>
    <cellStyle name="40% - 강조색4 73 7" xfId="10387" xr:uid="{00000000-0005-0000-0000-00001E220000}"/>
    <cellStyle name="40% - 강조색4 73 8" xfId="4762" xr:uid="{00000000-0005-0000-0000-00001F220000}"/>
    <cellStyle name="40% - 강조색4 73 9" xfId="9201" xr:uid="{00000000-0005-0000-0000-000020220000}"/>
    <cellStyle name="40% - 강조색4 74" xfId="8866" xr:uid="{00000000-0005-0000-0000-000021220000}"/>
    <cellStyle name="40% - 강조색4 74 2" xfId="9377" xr:uid="{00000000-0005-0000-0000-000022220000}"/>
    <cellStyle name="40% - 강조색4 74 3" xfId="9709" xr:uid="{00000000-0005-0000-0000-000023220000}"/>
    <cellStyle name="40% - 강조색4 74 4" xfId="10035" xr:uid="{00000000-0005-0000-0000-000024220000}"/>
    <cellStyle name="40% - 강조색4 74 5" xfId="10348" xr:uid="{00000000-0005-0000-0000-000025220000}"/>
    <cellStyle name="40% - 강조색4 74 6" xfId="10602" xr:uid="{00000000-0005-0000-0000-000026220000}"/>
    <cellStyle name="40% - 강조색4 74 7" xfId="10914" xr:uid="{00000000-0005-0000-0000-000027220000}"/>
    <cellStyle name="40% - 강조색4 74 8" xfId="7899" xr:uid="{00000000-0005-0000-0000-000028220000}"/>
    <cellStyle name="40% - 강조색4 75" xfId="5195" xr:uid="{00000000-0005-0000-0000-000029220000}"/>
    <cellStyle name="40% - 강조색4 75 2" xfId="3819" xr:uid="{00000000-0005-0000-0000-00002A220000}"/>
    <cellStyle name="40% - 강조색4 75 3" xfId="5260" xr:uid="{00000000-0005-0000-0000-00002B220000}"/>
    <cellStyle name="40% - 강조색4 75 4" xfId="7652" xr:uid="{00000000-0005-0000-0000-00002C220000}"/>
    <cellStyle name="40% - 강조색4 75 5" xfId="10544" xr:uid="{00000000-0005-0000-0000-00002D220000}"/>
    <cellStyle name="40% - 강조색4 75 6" xfId="10830" xr:uid="{00000000-0005-0000-0000-00002E220000}"/>
    <cellStyle name="40% - 강조색4 75 7" xfId="9792" xr:uid="{00000000-0005-0000-0000-00002F220000}"/>
    <cellStyle name="40% - 강조색4 76" xfId="8081" xr:uid="{00000000-0005-0000-0000-000030220000}"/>
    <cellStyle name="40% - 강조색4 76 2" xfId="7647" xr:uid="{00000000-0005-0000-0000-000031220000}"/>
    <cellStyle name="40% - 강조색4 76 3" xfId="6242" xr:uid="{00000000-0005-0000-0000-000032220000}"/>
    <cellStyle name="40% - 강조색4 76 4" xfId="10455" xr:uid="{00000000-0005-0000-0000-000033220000}"/>
    <cellStyle name="40% - 강조색4 76 5" xfId="10782" xr:uid="{00000000-0005-0000-0000-000034220000}"/>
    <cellStyle name="40% - 강조색4 76 6" xfId="11062" xr:uid="{00000000-0005-0000-0000-000035220000}"/>
    <cellStyle name="40% - 강조색4 77" xfId="9944" xr:uid="{00000000-0005-0000-0000-000036220000}"/>
    <cellStyle name="40% - 강조색4 77 2" xfId="10377" xr:uid="{00000000-0005-0000-0000-000037220000}"/>
    <cellStyle name="40% - 강조색4 77 3" xfId="10688" xr:uid="{00000000-0005-0000-0000-000038220000}"/>
    <cellStyle name="40% - 강조색4 77 4" xfId="10972" xr:uid="{00000000-0005-0000-0000-000039220000}"/>
    <cellStyle name="40% - 강조색4 77 5" xfId="11248" xr:uid="{00000000-0005-0000-0000-00003A220000}"/>
    <cellStyle name="40% - 강조색4 78" xfId="9826" xr:uid="{00000000-0005-0000-0000-00003B220000}"/>
    <cellStyle name="40% - 강조색4 78 2" xfId="10684" xr:uid="{00000000-0005-0000-0000-00003C220000}"/>
    <cellStyle name="40% - 강조색4 78 3" xfId="10968" xr:uid="{00000000-0005-0000-0000-00003D220000}"/>
    <cellStyle name="40% - 강조색4 78 4" xfId="11104" xr:uid="{00000000-0005-0000-0000-00003E220000}"/>
    <cellStyle name="40% - 강조색4 79" xfId="10451" xr:uid="{00000000-0005-0000-0000-00003F220000}"/>
    <cellStyle name="40% - 강조색4 79 2" xfId="10983" xr:uid="{00000000-0005-0000-0000-000040220000}"/>
    <cellStyle name="40% - 강조색4 79 3" xfId="11260" xr:uid="{00000000-0005-0000-0000-000041220000}"/>
    <cellStyle name="40% - 강조색4 8" xfId="155" xr:uid="{00000000-0005-0000-0000-000042220000}"/>
    <cellStyle name="40% - 강조색4 80" xfId="10473" xr:uid="{00000000-0005-0000-0000-000043220000}"/>
    <cellStyle name="40% - 강조색4 80 2" xfId="11261" xr:uid="{00000000-0005-0000-0000-000044220000}"/>
    <cellStyle name="40% - 강조색4 81" xfId="11217" xr:uid="{00000000-0005-0000-0000-000045220000}"/>
    <cellStyle name="40% - 강조색4 82" xfId="11292" xr:uid="{00000000-0005-0000-0000-000046220000}"/>
    <cellStyle name="40% - 강조색4 83" xfId="11428" xr:uid="{00000000-0005-0000-0000-000047220000}"/>
    <cellStyle name="40% - 강조색4 84" xfId="11338" xr:uid="{00000000-0005-0000-0000-000048220000}"/>
    <cellStyle name="40% - 강조색4 85" xfId="11359" xr:uid="{00000000-0005-0000-0000-000049220000}"/>
    <cellStyle name="40% - 강조색4 86" xfId="11444" xr:uid="{00000000-0005-0000-0000-00004A220000}"/>
    <cellStyle name="40% - 강조색4 9" xfId="168" xr:uid="{00000000-0005-0000-0000-00004B220000}"/>
    <cellStyle name="40% - 강조색5" xfId="37" builtinId="47" customBuiltin="1"/>
    <cellStyle name="40% - 강조색5 10" xfId="173" xr:uid="{00000000-0005-0000-0000-00004D220000}"/>
    <cellStyle name="40% - 강조색5 11" xfId="186" xr:uid="{00000000-0005-0000-0000-00004E220000}"/>
    <cellStyle name="40% - 강조색5 12" xfId="199" xr:uid="{00000000-0005-0000-0000-00004F220000}"/>
    <cellStyle name="40% - 강조색5 13" xfId="212" xr:uid="{00000000-0005-0000-0000-000050220000}"/>
    <cellStyle name="40% - 강조색5 14" xfId="225" xr:uid="{00000000-0005-0000-0000-000051220000}"/>
    <cellStyle name="40% - 강조색5 15" xfId="238" xr:uid="{00000000-0005-0000-0000-000052220000}"/>
    <cellStyle name="40% - 강조색5 16" xfId="251" xr:uid="{00000000-0005-0000-0000-000053220000}"/>
    <cellStyle name="40% - 강조색5 17" xfId="264" xr:uid="{00000000-0005-0000-0000-000054220000}"/>
    <cellStyle name="40% - 강조색5 18" xfId="277" xr:uid="{00000000-0005-0000-0000-000055220000}"/>
    <cellStyle name="40% - 강조색5 19" xfId="290" xr:uid="{00000000-0005-0000-0000-000056220000}"/>
    <cellStyle name="40% - 강조색5 2" xfId="54" xr:uid="{00000000-0005-0000-0000-000057220000}"/>
    <cellStyle name="40% - 강조색5 20" xfId="303" xr:uid="{00000000-0005-0000-0000-000058220000}"/>
    <cellStyle name="40% - 강조색5 21" xfId="316" xr:uid="{00000000-0005-0000-0000-000059220000}"/>
    <cellStyle name="40% - 강조색5 22" xfId="329" xr:uid="{00000000-0005-0000-0000-00005A220000}"/>
    <cellStyle name="40% - 강조색5 23" xfId="342" xr:uid="{00000000-0005-0000-0000-00005B220000}"/>
    <cellStyle name="40% - 강조색5 24" xfId="355" xr:uid="{00000000-0005-0000-0000-00005C220000}"/>
    <cellStyle name="40% - 강조색5 25" xfId="368" xr:uid="{00000000-0005-0000-0000-00005D220000}"/>
    <cellStyle name="40% - 강조색5 26" xfId="381" xr:uid="{00000000-0005-0000-0000-00005E220000}"/>
    <cellStyle name="40% - 강조색5 27" xfId="394" xr:uid="{00000000-0005-0000-0000-00005F220000}"/>
    <cellStyle name="40% - 강조색5 28" xfId="407" xr:uid="{00000000-0005-0000-0000-000060220000}"/>
    <cellStyle name="40% - 강조색5 29" xfId="420" xr:uid="{00000000-0005-0000-0000-000061220000}"/>
    <cellStyle name="40% - 강조색5 3" xfId="84" xr:uid="{00000000-0005-0000-0000-000062220000}"/>
    <cellStyle name="40% - 강조색5 30" xfId="433" xr:uid="{00000000-0005-0000-0000-000063220000}"/>
    <cellStyle name="40% - 강조색5 31" xfId="445" xr:uid="{00000000-0005-0000-0000-000064220000}"/>
    <cellStyle name="40% - 강조색5 32" xfId="457" xr:uid="{00000000-0005-0000-0000-000065220000}"/>
    <cellStyle name="40% - 강조색5 33" xfId="469" xr:uid="{00000000-0005-0000-0000-000066220000}"/>
    <cellStyle name="40% - 강조색5 34" xfId="481" xr:uid="{00000000-0005-0000-0000-000067220000}"/>
    <cellStyle name="40% - 강조색5 35" xfId="492" xr:uid="{00000000-0005-0000-0000-000068220000}"/>
    <cellStyle name="40% - 강조색5 36" xfId="503" xr:uid="{00000000-0005-0000-0000-000069220000}"/>
    <cellStyle name="40% - 강조색5 37" xfId="514" xr:uid="{00000000-0005-0000-0000-00006A220000}"/>
    <cellStyle name="40% - 강조색5 38" xfId="525" xr:uid="{00000000-0005-0000-0000-00006B220000}"/>
    <cellStyle name="40% - 강조색5 39" xfId="533" xr:uid="{00000000-0005-0000-0000-00006C220000}"/>
    <cellStyle name="40% - 강조색5 4" xfId="95" xr:uid="{00000000-0005-0000-0000-00006D220000}"/>
    <cellStyle name="40% - 강조색5 40" xfId="554" xr:uid="{00000000-0005-0000-0000-00006E220000}"/>
    <cellStyle name="40% - 강조색5 40 10" xfId="3032" xr:uid="{00000000-0005-0000-0000-00006F220000}"/>
    <cellStyle name="40% - 강조색5 40 11" xfId="1370" xr:uid="{00000000-0005-0000-0000-000070220000}"/>
    <cellStyle name="40% - 강조색5 40 12" xfId="2094" xr:uid="{00000000-0005-0000-0000-000071220000}"/>
    <cellStyle name="40% - 강조색5 40 13" xfId="1855" xr:uid="{00000000-0005-0000-0000-000072220000}"/>
    <cellStyle name="40% - 강조색5 40 14" xfId="4702" xr:uid="{00000000-0005-0000-0000-000073220000}"/>
    <cellStyle name="40% - 강조색5 40 15" xfId="4431" xr:uid="{00000000-0005-0000-0000-000074220000}"/>
    <cellStyle name="40% - 강조색5 40 16" xfId="5230" xr:uid="{00000000-0005-0000-0000-000075220000}"/>
    <cellStyle name="40% - 강조색5 40 17" xfId="5112" xr:uid="{00000000-0005-0000-0000-000076220000}"/>
    <cellStyle name="40% - 강조색5 40 18" xfId="5320" xr:uid="{00000000-0005-0000-0000-000077220000}"/>
    <cellStyle name="40% - 강조색5 40 19" xfId="6486" xr:uid="{00000000-0005-0000-0000-000078220000}"/>
    <cellStyle name="40% - 강조색5 40 2" xfId="1051" xr:uid="{00000000-0005-0000-0000-000079220000}"/>
    <cellStyle name="40% - 강조색5 40 20" xfId="6488" xr:uid="{00000000-0005-0000-0000-00007A220000}"/>
    <cellStyle name="40% - 강조색5 40 21" xfId="7049" xr:uid="{00000000-0005-0000-0000-00007B220000}"/>
    <cellStyle name="40% - 강조색5 40 22" xfId="7639" xr:uid="{00000000-0005-0000-0000-00007C220000}"/>
    <cellStyle name="40% - 강조색5 40 23" xfId="8091" xr:uid="{00000000-0005-0000-0000-00007D220000}"/>
    <cellStyle name="40% - 강조색5 40 24" xfId="3118" xr:uid="{00000000-0005-0000-0000-00007E220000}"/>
    <cellStyle name="40% - 강조색5 40 25" xfId="6207" xr:uid="{00000000-0005-0000-0000-00007F220000}"/>
    <cellStyle name="40% - 강조색5 40 26" xfId="5392" xr:uid="{00000000-0005-0000-0000-000080220000}"/>
    <cellStyle name="40% - 강조색5 40 27" xfId="9532" xr:uid="{00000000-0005-0000-0000-000081220000}"/>
    <cellStyle name="40% - 강조색5 40 28" xfId="9758" xr:uid="{00000000-0005-0000-0000-000082220000}"/>
    <cellStyle name="40% - 강조색5 40 29" xfId="10327" xr:uid="{00000000-0005-0000-0000-000083220000}"/>
    <cellStyle name="40% - 강조색5 40 3" xfId="1142" xr:uid="{00000000-0005-0000-0000-000084220000}"/>
    <cellStyle name="40% - 강조색5 40 30" xfId="10084" xr:uid="{00000000-0005-0000-0000-000085220000}"/>
    <cellStyle name="40% - 강조색5 40 31" xfId="10908" xr:uid="{00000000-0005-0000-0000-000086220000}"/>
    <cellStyle name="40% - 강조색5 40 32" xfId="11164" xr:uid="{00000000-0005-0000-0000-000087220000}"/>
    <cellStyle name="40% - 강조색5 40 33" xfId="11323" xr:uid="{00000000-0005-0000-0000-000088220000}"/>
    <cellStyle name="40% - 강조색5 40 34" xfId="11299" xr:uid="{00000000-0005-0000-0000-000089220000}"/>
    <cellStyle name="40% - 강조색5 40 35" xfId="11379" xr:uid="{00000000-0005-0000-0000-00008A220000}"/>
    <cellStyle name="40% - 강조색5 40 36" xfId="11346" xr:uid="{00000000-0005-0000-0000-00008B220000}"/>
    <cellStyle name="40% - 강조색5 40 4" xfId="1233" xr:uid="{00000000-0005-0000-0000-00008C220000}"/>
    <cellStyle name="40% - 강조색5 40 5" xfId="1620" xr:uid="{00000000-0005-0000-0000-00008D220000}"/>
    <cellStyle name="40% - 강조색5 40 6" xfId="1005" xr:uid="{00000000-0005-0000-0000-00008E220000}"/>
    <cellStyle name="40% - 강조색5 40 7" xfId="2326" xr:uid="{00000000-0005-0000-0000-00008F220000}"/>
    <cellStyle name="40% - 강조색5 40 8" xfId="2605" xr:uid="{00000000-0005-0000-0000-000090220000}"/>
    <cellStyle name="40% - 강조색5 40 9" xfId="2871" xr:uid="{00000000-0005-0000-0000-000091220000}"/>
    <cellStyle name="40% - 강조색5 41" xfId="593" xr:uid="{00000000-0005-0000-0000-000092220000}"/>
    <cellStyle name="40% - 강조색5 41 10" xfId="3180" xr:uid="{00000000-0005-0000-0000-000093220000}"/>
    <cellStyle name="40% - 강조색5 41 11" xfId="3447" xr:uid="{00000000-0005-0000-0000-000094220000}"/>
    <cellStyle name="40% - 강조색5 41 12" xfId="2787" xr:uid="{00000000-0005-0000-0000-000095220000}"/>
    <cellStyle name="40% - 강조색5 41 13" xfId="4207" xr:uid="{00000000-0005-0000-0000-000096220000}"/>
    <cellStyle name="40% - 강조색5 41 14" xfId="4539" xr:uid="{00000000-0005-0000-0000-000097220000}"/>
    <cellStyle name="40% - 강조색5 41 15" xfId="5337" xr:uid="{00000000-0005-0000-0000-000098220000}"/>
    <cellStyle name="40% - 강조색5 41 16" xfId="5425" xr:uid="{00000000-0005-0000-0000-000099220000}"/>
    <cellStyle name="40% - 강조색5 41 17" xfId="5572" xr:uid="{00000000-0005-0000-0000-00009A220000}"/>
    <cellStyle name="40% - 강조색5 41 18" xfId="3827" xr:uid="{00000000-0005-0000-0000-00009B220000}"/>
    <cellStyle name="40% - 강조색5 41 19" xfId="6535" xr:uid="{00000000-0005-0000-0000-00009C220000}"/>
    <cellStyle name="40% - 강조색5 41 2" xfId="1090" xr:uid="{00000000-0005-0000-0000-00009D220000}"/>
    <cellStyle name="40% - 강조색5 41 20" xfId="6056" xr:uid="{00000000-0005-0000-0000-00009E220000}"/>
    <cellStyle name="40% - 강조색5 41 21" xfId="7078" xr:uid="{00000000-0005-0000-0000-00009F220000}"/>
    <cellStyle name="40% - 강조색5 41 22" xfId="7637" xr:uid="{00000000-0005-0000-0000-0000A0220000}"/>
    <cellStyle name="40% - 강조색5 41 23" xfId="8014" xr:uid="{00000000-0005-0000-0000-0000A1220000}"/>
    <cellStyle name="40% - 강조색5 41 24" xfId="4450" xr:uid="{00000000-0005-0000-0000-0000A2220000}"/>
    <cellStyle name="40% - 강조색5 41 25" xfId="3073" xr:uid="{00000000-0005-0000-0000-0000A3220000}"/>
    <cellStyle name="40% - 강조색5 41 26" xfId="9297" xr:uid="{00000000-0005-0000-0000-0000A4220000}"/>
    <cellStyle name="40% - 강조색5 41 27" xfId="9497" xr:uid="{00000000-0005-0000-0000-0000A5220000}"/>
    <cellStyle name="40% - 강조색5 41 28" xfId="6131" xr:uid="{00000000-0005-0000-0000-0000A6220000}"/>
    <cellStyle name="40% - 강조색5 41 29" xfId="6091" xr:uid="{00000000-0005-0000-0000-0000A7220000}"/>
    <cellStyle name="40% - 강조색5 41 3" xfId="1181" xr:uid="{00000000-0005-0000-0000-0000A8220000}"/>
    <cellStyle name="40% - 강조색5 41 30" xfId="10542" xr:uid="{00000000-0005-0000-0000-0000A9220000}"/>
    <cellStyle name="40% - 강조색5 41 31" xfId="6109" xr:uid="{00000000-0005-0000-0000-0000AA220000}"/>
    <cellStyle name="40% - 강조색5 41 32" xfId="9112" xr:uid="{00000000-0005-0000-0000-0000AB220000}"/>
    <cellStyle name="40% - 강조색5 41 4" xfId="1272" xr:uid="{00000000-0005-0000-0000-0000AC220000}"/>
    <cellStyle name="40% - 강조색5 41 5" xfId="1718" xr:uid="{00000000-0005-0000-0000-0000AD220000}"/>
    <cellStyle name="40% - 강조색5 41 6" xfId="1315" xr:uid="{00000000-0005-0000-0000-0000AE220000}"/>
    <cellStyle name="40% - 강조색5 41 7" xfId="846" xr:uid="{00000000-0005-0000-0000-0000AF220000}"/>
    <cellStyle name="40% - 강조색5 41 8" xfId="2632" xr:uid="{00000000-0005-0000-0000-0000B0220000}"/>
    <cellStyle name="40% - 강조색5 41 9" xfId="2712" xr:uid="{00000000-0005-0000-0000-0000B1220000}"/>
    <cellStyle name="40% - 강조색5 42" xfId="619" xr:uid="{00000000-0005-0000-0000-0000B2220000}"/>
    <cellStyle name="40% - 강조색5 42 10" xfId="3148" xr:uid="{00000000-0005-0000-0000-0000B3220000}"/>
    <cellStyle name="40% - 강조색5 42 11" xfId="3456" xr:uid="{00000000-0005-0000-0000-0000B4220000}"/>
    <cellStyle name="40% - 강조색5 42 12" xfId="3871" xr:uid="{00000000-0005-0000-0000-0000B5220000}"/>
    <cellStyle name="40% - 강조색5 42 13" xfId="4136" xr:uid="{00000000-0005-0000-0000-0000B6220000}"/>
    <cellStyle name="40% - 강조색5 42 14" xfId="1892" xr:uid="{00000000-0005-0000-0000-0000B7220000}"/>
    <cellStyle name="40% - 강조색5 42 15" xfId="5055" xr:uid="{00000000-0005-0000-0000-0000B8220000}"/>
    <cellStyle name="40% - 강조색5 42 16" xfId="4838" xr:uid="{00000000-0005-0000-0000-0000B9220000}"/>
    <cellStyle name="40% - 강조색5 42 17" xfId="5330" xr:uid="{00000000-0005-0000-0000-0000BA220000}"/>
    <cellStyle name="40% - 강조색5 42 18" xfId="5306" xr:uid="{00000000-0005-0000-0000-0000BB220000}"/>
    <cellStyle name="40% - 강조색5 42 19" xfId="6088" xr:uid="{00000000-0005-0000-0000-0000BC220000}"/>
    <cellStyle name="40% - 강조색5 42 2" xfId="1116" xr:uid="{00000000-0005-0000-0000-0000BD220000}"/>
    <cellStyle name="40% - 강조색5 42 20" xfId="6826" xr:uid="{00000000-0005-0000-0000-0000BE220000}"/>
    <cellStyle name="40% - 강조색5 42 21" xfId="4800" xr:uid="{00000000-0005-0000-0000-0000BF220000}"/>
    <cellStyle name="40% - 강조색5 42 22" xfId="7770" xr:uid="{00000000-0005-0000-0000-0000C0220000}"/>
    <cellStyle name="40% - 강조색5 42 23" xfId="7957" xr:uid="{00000000-0005-0000-0000-0000C1220000}"/>
    <cellStyle name="40% - 강조색5 42 24" xfId="8308" xr:uid="{00000000-0005-0000-0000-0000C2220000}"/>
    <cellStyle name="40% - 강조색5 42 25" xfId="6871" xr:uid="{00000000-0005-0000-0000-0000C3220000}"/>
    <cellStyle name="40% - 강조색5 42 26" xfId="9252" xr:uid="{00000000-0005-0000-0000-0000C4220000}"/>
    <cellStyle name="40% - 강조색5 42 27" xfId="9447" xr:uid="{00000000-0005-0000-0000-0000C5220000}"/>
    <cellStyle name="40% - 강조색5 42 28" xfId="9788" xr:uid="{00000000-0005-0000-0000-0000C6220000}"/>
    <cellStyle name="40% - 강조색5 42 29" xfId="9402" xr:uid="{00000000-0005-0000-0000-0000C7220000}"/>
    <cellStyle name="40% - 강조색5 42 3" xfId="1207" xr:uid="{00000000-0005-0000-0000-0000C8220000}"/>
    <cellStyle name="40% - 강조색5 42 30" xfId="968" xr:uid="{00000000-0005-0000-0000-0000C9220000}"/>
    <cellStyle name="40% - 강조색5 42 31" xfId="6390" xr:uid="{00000000-0005-0000-0000-0000CA220000}"/>
    <cellStyle name="40% - 강조색5 42 32" xfId="9940" xr:uid="{00000000-0005-0000-0000-0000CB220000}"/>
    <cellStyle name="40% - 강조색5 42 4" xfId="1298" xr:uid="{00000000-0005-0000-0000-0000CC220000}"/>
    <cellStyle name="40% - 강조색5 42 5" xfId="1682" xr:uid="{00000000-0005-0000-0000-0000CD220000}"/>
    <cellStyle name="40% - 강조색5 42 6" xfId="1566" xr:uid="{00000000-0005-0000-0000-0000CE220000}"/>
    <cellStyle name="40% - 강조색5 42 7" xfId="2198" xr:uid="{00000000-0005-0000-0000-0000CF220000}"/>
    <cellStyle name="40% - 강조색5 42 8" xfId="944" xr:uid="{00000000-0005-0000-0000-0000D0220000}"/>
    <cellStyle name="40% - 강조색5 42 9" xfId="1928" xr:uid="{00000000-0005-0000-0000-0000D1220000}"/>
    <cellStyle name="40% - 강조색5 43" xfId="559" xr:uid="{00000000-0005-0000-0000-0000D2220000}"/>
    <cellStyle name="40% - 강조색5 43 10" xfId="2689" xr:uid="{00000000-0005-0000-0000-0000D3220000}"/>
    <cellStyle name="40% - 강조색5 43 11" xfId="3562" xr:uid="{00000000-0005-0000-0000-0000D4220000}"/>
    <cellStyle name="40% - 강조색5 43 12" xfId="3856" xr:uid="{00000000-0005-0000-0000-0000D5220000}"/>
    <cellStyle name="40% - 강조색5 43 13" xfId="4175" xr:uid="{00000000-0005-0000-0000-0000D6220000}"/>
    <cellStyle name="40% - 강조색5 43 14" xfId="3756" xr:uid="{00000000-0005-0000-0000-0000D7220000}"/>
    <cellStyle name="40% - 강조색5 43 15" xfId="3724" xr:uid="{00000000-0005-0000-0000-0000D8220000}"/>
    <cellStyle name="40% - 강조색5 43 16" xfId="2554" xr:uid="{00000000-0005-0000-0000-0000D9220000}"/>
    <cellStyle name="40% - 강조색5 43 17" xfId="1404" xr:uid="{00000000-0005-0000-0000-0000DA220000}"/>
    <cellStyle name="40% - 강조색5 43 18" xfId="5543" xr:uid="{00000000-0005-0000-0000-0000DB220000}"/>
    <cellStyle name="40% - 강조색5 43 19" xfId="6563" xr:uid="{00000000-0005-0000-0000-0000DC220000}"/>
    <cellStyle name="40% - 강조색5 43 2" xfId="1056" xr:uid="{00000000-0005-0000-0000-0000DD220000}"/>
    <cellStyle name="40% - 강조색5 43 20" xfId="3953" xr:uid="{00000000-0005-0000-0000-0000DE220000}"/>
    <cellStyle name="40% - 강조색5 43 21" xfId="4462" xr:uid="{00000000-0005-0000-0000-0000DF220000}"/>
    <cellStyle name="40% - 강조색5 43 22" xfId="4775" xr:uid="{00000000-0005-0000-0000-0000E0220000}"/>
    <cellStyle name="40% - 강조색5 43 23" xfId="4579" xr:uid="{00000000-0005-0000-0000-0000E1220000}"/>
    <cellStyle name="40% - 강조색5 43 24" xfId="8600" xr:uid="{00000000-0005-0000-0000-0000E2220000}"/>
    <cellStyle name="40% - 강조색5 43 25" xfId="6303" xr:uid="{00000000-0005-0000-0000-0000E3220000}"/>
    <cellStyle name="40% - 강조색5 43 26" xfId="9115" xr:uid="{00000000-0005-0000-0000-0000E4220000}"/>
    <cellStyle name="40% - 강조색5 43 27" xfId="9661" xr:uid="{00000000-0005-0000-0000-0000E5220000}"/>
    <cellStyle name="40% - 강조색5 43 28" xfId="9866" xr:uid="{00000000-0005-0000-0000-0000E6220000}"/>
    <cellStyle name="40% - 강조색5 43 29" xfId="7969" xr:uid="{00000000-0005-0000-0000-0000E7220000}"/>
    <cellStyle name="40% - 강조색5 43 3" xfId="1147" xr:uid="{00000000-0005-0000-0000-0000E8220000}"/>
    <cellStyle name="40% - 강조색5 43 30" xfId="10302" xr:uid="{00000000-0005-0000-0000-0000E9220000}"/>
    <cellStyle name="40% - 강조색5 43 31" xfId="10817" xr:uid="{00000000-0005-0000-0000-0000EA220000}"/>
    <cellStyle name="40% - 강조색5 43 32" xfId="11026" xr:uid="{00000000-0005-0000-0000-0000EB220000}"/>
    <cellStyle name="40% - 강조색5 43 4" xfId="1238" xr:uid="{00000000-0005-0000-0000-0000EC220000}"/>
    <cellStyle name="40% - 강조색5 43 5" xfId="1748" xr:uid="{00000000-0005-0000-0000-0000ED220000}"/>
    <cellStyle name="40% - 강조색5 43 6" xfId="2017" xr:uid="{00000000-0005-0000-0000-0000EE220000}"/>
    <cellStyle name="40% - 강조색5 43 7" xfId="2171" xr:uid="{00000000-0005-0000-0000-0000EF220000}"/>
    <cellStyle name="40% - 강조색5 43 8" xfId="2427" xr:uid="{00000000-0005-0000-0000-0000F0220000}"/>
    <cellStyle name="40% - 강조색5 43 9" xfId="1514" xr:uid="{00000000-0005-0000-0000-0000F1220000}"/>
    <cellStyle name="40% - 강조색5 44" xfId="592" xr:uid="{00000000-0005-0000-0000-0000F2220000}"/>
    <cellStyle name="40% - 강조색5 44 10" xfId="1831" xr:uid="{00000000-0005-0000-0000-0000F3220000}"/>
    <cellStyle name="40% - 강조색5 44 11" xfId="2766" xr:uid="{00000000-0005-0000-0000-0000F4220000}"/>
    <cellStyle name="40% - 강조색5 44 12" xfId="3693" xr:uid="{00000000-0005-0000-0000-0000F5220000}"/>
    <cellStyle name="40% - 강조색5 44 13" xfId="4337" xr:uid="{00000000-0005-0000-0000-0000F6220000}"/>
    <cellStyle name="40% - 강조색5 44 14" xfId="4425" xr:uid="{00000000-0005-0000-0000-0000F7220000}"/>
    <cellStyle name="40% - 강조색5 44 15" xfId="5207" xr:uid="{00000000-0005-0000-0000-0000F8220000}"/>
    <cellStyle name="40% - 강조색5 44 16" xfId="5704" xr:uid="{00000000-0005-0000-0000-0000F9220000}"/>
    <cellStyle name="40% - 강조색5 44 17" xfId="5809" xr:uid="{00000000-0005-0000-0000-0000FA220000}"/>
    <cellStyle name="40% - 강조색5 44 18" xfId="5885" xr:uid="{00000000-0005-0000-0000-0000FB220000}"/>
    <cellStyle name="40% - 강조색5 44 19" xfId="6230" xr:uid="{00000000-0005-0000-0000-0000FC220000}"/>
    <cellStyle name="40% - 강조색5 44 2" xfId="1089" xr:uid="{00000000-0005-0000-0000-0000FD220000}"/>
    <cellStyle name="40% - 강조색5 44 20" xfId="6937" xr:uid="{00000000-0005-0000-0000-0000FE220000}"/>
    <cellStyle name="40% - 강조색5 44 21" xfId="7203" xr:uid="{00000000-0005-0000-0000-0000FF220000}"/>
    <cellStyle name="40% - 강조색5 44 22" xfId="4156" xr:uid="{00000000-0005-0000-0000-000000230000}"/>
    <cellStyle name="40% - 강조색5 44 23" xfId="1601" xr:uid="{00000000-0005-0000-0000-000001230000}"/>
    <cellStyle name="40% - 강조색5 44 24" xfId="8570" xr:uid="{00000000-0005-0000-0000-000002230000}"/>
    <cellStyle name="40% - 강조색5 44 25" xfId="7943" xr:uid="{00000000-0005-0000-0000-000003230000}"/>
    <cellStyle name="40% - 강조색5 44 26" xfId="3384" xr:uid="{00000000-0005-0000-0000-000004230000}"/>
    <cellStyle name="40% - 강조색5 44 27" xfId="9392" xr:uid="{00000000-0005-0000-0000-000005230000}"/>
    <cellStyle name="40% - 강조색5 44 28" xfId="7394" xr:uid="{00000000-0005-0000-0000-000006230000}"/>
    <cellStyle name="40% - 강조색5 44 29" xfId="10212" xr:uid="{00000000-0005-0000-0000-000007230000}"/>
    <cellStyle name="40% - 강조색5 44 3" xfId="1180" xr:uid="{00000000-0005-0000-0000-000008230000}"/>
    <cellStyle name="40% - 강조색5 44 30" xfId="10640" xr:uid="{00000000-0005-0000-0000-000009230000}"/>
    <cellStyle name="40% - 강조색5 44 31" xfId="10864" xr:uid="{00000000-0005-0000-0000-00000A230000}"/>
    <cellStyle name="40% - 강조색5 44 32" xfId="8879" xr:uid="{00000000-0005-0000-0000-00000B230000}"/>
    <cellStyle name="40% - 강조색5 44 4" xfId="1271" xr:uid="{00000000-0005-0000-0000-00000C230000}"/>
    <cellStyle name="40% - 강조색5 44 5" xfId="1655" xr:uid="{00000000-0005-0000-0000-00000D230000}"/>
    <cellStyle name="40% - 강조색5 44 6" xfId="990" xr:uid="{00000000-0005-0000-0000-00000E230000}"/>
    <cellStyle name="40% - 강조색5 44 7" xfId="2064" xr:uid="{00000000-0005-0000-0000-00000F230000}"/>
    <cellStyle name="40% - 강조색5 44 8" xfId="1517" xr:uid="{00000000-0005-0000-0000-000010230000}"/>
    <cellStyle name="40% - 강조색5 44 9" xfId="2891" xr:uid="{00000000-0005-0000-0000-000011230000}"/>
    <cellStyle name="40% - 강조색5 45" xfId="586" xr:uid="{00000000-0005-0000-0000-000012230000}"/>
    <cellStyle name="40% - 강조색5 45 10" xfId="3266" xr:uid="{00000000-0005-0000-0000-000013230000}"/>
    <cellStyle name="40% - 강조색5 45 11" xfId="2868" xr:uid="{00000000-0005-0000-0000-000014230000}"/>
    <cellStyle name="40% - 강조색5 45 12" xfId="3690" xr:uid="{00000000-0005-0000-0000-000015230000}"/>
    <cellStyle name="40% - 강조색5 45 13" xfId="4314" xr:uid="{00000000-0005-0000-0000-000016230000}"/>
    <cellStyle name="40% - 강조색5 45 14" xfId="4075" xr:uid="{00000000-0005-0000-0000-000017230000}"/>
    <cellStyle name="40% - 강조색5 45 15" xfId="1441" xr:uid="{00000000-0005-0000-0000-000018230000}"/>
    <cellStyle name="40% - 강조색5 45 16" xfId="5758" xr:uid="{00000000-0005-0000-0000-000019230000}"/>
    <cellStyle name="40% - 강조색5 45 17" xfId="5848" xr:uid="{00000000-0005-0000-0000-00001A230000}"/>
    <cellStyle name="40% - 강조색5 45 18" xfId="5911" xr:uid="{00000000-0005-0000-0000-00001B230000}"/>
    <cellStyle name="40% - 강조색5 45 19" xfId="6380" xr:uid="{00000000-0005-0000-0000-00001C230000}"/>
    <cellStyle name="40% - 강조색5 45 2" xfId="1083" xr:uid="{00000000-0005-0000-0000-00001D230000}"/>
    <cellStyle name="40% - 강조색5 45 20" xfId="3473" xr:uid="{00000000-0005-0000-0000-00001E230000}"/>
    <cellStyle name="40% - 강조색5 45 21" xfId="6940" xr:uid="{00000000-0005-0000-0000-00001F230000}"/>
    <cellStyle name="40% - 강조색5 45 22" xfId="4557" xr:uid="{00000000-0005-0000-0000-000020230000}"/>
    <cellStyle name="40% - 강조색5 45 23" xfId="8179" xr:uid="{00000000-0005-0000-0000-000021230000}"/>
    <cellStyle name="40% - 강조색5 45 24" xfId="6806" xr:uid="{00000000-0005-0000-0000-000022230000}"/>
    <cellStyle name="40% - 강조색5 45 25" xfId="8839" xr:uid="{00000000-0005-0000-0000-000023230000}"/>
    <cellStyle name="40% - 강조색5 45 26" xfId="9231" xr:uid="{00000000-0005-0000-0000-000024230000}"/>
    <cellStyle name="40% - 강조색5 45 27" xfId="9624" xr:uid="{00000000-0005-0000-0000-000025230000}"/>
    <cellStyle name="40% - 강조색5 45 28" xfId="9398" xr:uid="{00000000-0005-0000-0000-000026230000}"/>
    <cellStyle name="40% - 강조색5 45 29" xfId="10120" xr:uid="{00000000-0005-0000-0000-000027230000}"/>
    <cellStyle name="40% - 강조색5 45 3" xfId="1174" xr:uid="{00000000-0005-0000-0000-000028230000}"/>
    <cellStyle name="40% - 강조색5 45 30" xfId="10509" xr:uid="{00000000-0005-0000-0000-000029230000}"/>
    <cellStyle name="40% - 강조색5 45 31" xfId="10855" xr:uid="{00000000-0005-0000-0000-00002A230000}"/>
    <cellStyle name="40% - 강조색5 45 32" xfId="11037" xr:uid="{00000000-0005-0000-0000-00002B230000}"/>
    <cellStyle name="40% - 강조색5 45 4" xfId="1265" xr:uid="{00000000-0005-0000-0000-00002C230000}"/>
    <cellStyle name="40% - 강조색5 45 5" xfId="1699" xr:uid="{00000000-0005-0000-0000-00002D230000}"/>
    <cellStyle name="40% - 강조색5 45 6" xfId="1992" xr:uid="{00000000-0005-0000-0000-00002E230000}"/>
    <cellStyle name="40% - 강조색5 45 7" xfId="2319" xr:uid="{00000000-0005-0000-0000-00002F230000}"/>
    <cellStyle name="40% - 강조색5 45 8" xfId="1847" xr:uid="{00000000-0005-0000-0000-000030230000}"/>
    <cellStyle name="40% - 강조색5 45 9" xfId="2831" xr:uid="{00000000-0005-0000-0000-000031230000}"/>
    <cellStyle name="40% - 강조색5 46" xfId="581" xr:uid="{00000000-0005-0000-0000-000032230000}"/>
    <cellStyle name="40% - 강조색5 46 10" xfId="3291" xr:uid="{00000000-0005-0000-0000-000033230000}"/>
    <cellStyle name="40% - 강조색5 46 11" xfId="3481" xr:uid="{00000000-0005-0000-0000-000034230000}"/>
    <cellStyle name="40% - 강조색5 46 12" xfId="3738" xr:uid="{00000000-0005-0000-0000-000035230000}"/>
    <cellStyle name="40% - 강조색5 46 13" xfId="4111" xr:uid="{00000000-0005-0000-0000-000036230000}"/>
    <cellStyle name="40% - 강조색5 46 14" xfId="2818" xr:uid="{00000000-0005-0000-0000-000037230000}"/>
    <cellStyle name="40% - 강조색5 46 15" xfId="4915" xr:uid="{00000000-0005-0000-0000-000038230000}"/>
    <cellStyle name="40% - 강조색5 46 16" xfId="4880" xr:uid="{00000000-0005-0000-0000-000039230000}"/>
    <cellStyle name="40% - 강조색5 46 17" xfId="5755" xr:uid="{00000000-0005-0000-0000-00003A230000}"/>
    <cellStyle name="40% - 강조색5 46 18" xfId="5845" xr:uid="{00000000-0005-0000-0000-00003B230000}"/>
    <cellStyle name="40% - 강조색5 46 19" xfId="6444" xr:uid="{00000000-0005-0000-0000-00003C230000}"/>
    <cellStyle name="40% - 강조색5 46 2" xfId="1078" xr:uid="{00000000-0005-0000-0000-00003D230000}"/>
    <cellStyle name="40% - 강조색5 46 20" xfId="6222" xr:uid="{00000000-0005-0000-0000-00003E230000}"/>
    <cellStyle name="40% - 강조색5 46 21" xfId="4758" xr:uid="{00000000-0005-0000-0000-00003F230000}"/>
    <cellStyle name="40% - 강조색5 46 22" xfId="7702" xr:uid="{00000000-0005-0000-0000-000040230000}"/>
    <cellStyle name="40% - 강조색5 46 23" xfId="7924" xr:uid="{00000000-0005-0000-0000-000041230000}"/>
    <cellStyle name="40% - 강조색5 46 24" xfId="8565" xr:uid="{00000000-0005-0000-0000-000042230000}"/>
    <cellStyle name="40% - 강조색5 46 25" xfId="8688" xr:uid="{00000000-0005-0000-0000-000043230000}"/>
    <cellStyle name="40% - 강조색5 46 26" xfId="9098" xr:uid="{00000000-0005-0000-0000-000044230000}"/>
    <cellStyle name="40% - 강조색5 46 27" xfId="9454" xr:uid="{00000000-0005-0000-0000-000045230000}"/>
    <cellStyle name="40% - 강조색5 46 28" xfId="7642" xr:uid="{00000000-0005-0000-0000-000046230000}"/>
    <cellStyle name="40% - 강조색5 46 29" xfId="9501" xr:uid="{00000000-0005-0000-0000-000047230000}"/>
    <cellStyle name="40% - 강조색5 46 3" xfId="1169" xr:uid="{00000000-0005-0000-0000-000048230000}"/>
    <cellStyle name="40% - 강조색5 46 30" xfId="10609" xr:uid="{00000000-0005-0000-0000-000049230000}"/>
    <cellStyle name="40% - 강조색5 46 31" xfId="8696" xr:uid="{00000000-0005-0000-0000-00004A230000}"/>
    <cellStyle name="40% - 강조색5 46 32" xfId="8004" xr:uid="{00000000-0005-0000-0000-00004B230000}"/>
    <cellStyle name="40% - 강조색5 46 4" xfId="1260" xr:uid="{00000000-0005-0000-0000-00004C230000}"/>
    <cellStyle name="40% - 강조색5 46 5" xfId="1697" xr:uid="{00000000-0005-0000-0000-00004D230000}"/>
    <cellStyle name="40% - 강조색5 46 6" xfId="2042" xr:uid="{00000000-0005-0000-0000-00004E230000}"/>
    <cellStyle name="40% - 강조색5 46 7" xfId="2297" xr:uid="{00000000-0005-0000-0000-00004F230000}"/>
    <cellStyle name="40% - 강조색5 46 8" xfId="916" xr:uid="{00000000-0005-0000-0000-000050230000}"/>
    <cellStyle name="40% - 강조색5 46 9" xfId="2865" xr:uid="{00000000-0005-0000-0000-000051230000}"/>
    <cellStyle name="40% - 강조색5 47" xfId="648" xr:uid="{00000000-0005-0000-0000-000052230000}"/>
    <cellStyle name="40% - 강조색5 47 10" xfId="1572" xr:uid="{00000000-0005-0000-0000-000053230000}"/>
    <cellStyle name="40% - 강조색5 47 11" xfId="4695" xr:uid="{00000000-0005-0000-0000-000054230000}"/>
    <cellStyle name="40% - 강조색5 47 12" xfId="4220" xr:uid="{00000000-0005-0000-0000-000055230000}"/>
    <cellStyle name="40% - 강조색5 47 13" xfId="5382" xr:uid="{00000000-0005-0000-0000-000056230000}"/>
    <cellStyle name="40% - 강조색5 47 14" xfId="5359" xr:uid="{00000000-0005-0000-0000-000057230000}"/>
    <cellStyle name="40% - 강조색5 47 15" xfId="5520" xr:uid="{00000000-0005-0000-0000-000058230000}"/>
    <cellStyle name="40% - 강조색5 47 16" xfId="3227" xr:uid="{00000000-0005-0000-0000-000059230000}"/>
    <cellStyle name="40% - 강조색5 47 17" xfId="7180" xr:uid="{00000000-0005-0000-0000-00005A230000}"/>
    <cellStyle name="40% - 강조색5 47 18" xfId="7079" xr:uid="{00000000-0005-0000-0000-00005B230000}"/>
    <cellStyle name="40% - 강조색5 47 19" xfId="7757" xr:uid="{00000000-0005-0000-0000-00005C230000}"/>
    <cellStyle name="40% - 강조색5 47 2" xfId="1708" xr:uid="{00000000-0005-0000-0000-00005D230000}"/>
    <cellStyle name="40% - 강조색5 47 20" xfId="8173" xr:uid="{00000000-0005-0000-0000-00005E230000}"/>
    <cellStyle name="40% - 강조색5 47 21" xfId="4326" xr:uid="{00000000-0005-0000-0000-00005F230000}"/>
    <cellStyle name="40% - 강조색5 47 22" xfId="8694" xr:uid="{00000000-0005-0000-0000-000060230000}"/>
    <cellStyle name="40% - 강조색5 47 23" xfId="733" xr:uid="{00000000-0005-0000-0000-000061230000}"/>
    <cellStyle name="40% - 강조색5 47 24" xfId="7613" xr:uid="{00000000-0005-0000-0000-000062230000}"/>
    <cellStyle name="40% - 강조색5 47 25" xfId="9895" xr:uid="{00000000-0005-0000-0000-000063230000}"/>
    <cellStyle name="40% - 강조색5 47 26" xfId="9841" xr:uid="{00000000-0005-0000-0000-000064230000}"/>
    <cellStyle name="40% - 강조색5 47 27" xfId="2116" xr:uid="{00000000-0005-0000-0000-000065230000}"/>
    <cellStyle name="40% - 강조색5 47 28" xfId="10931" xr:uid="{00000000-0005-0000-0000-000066230000}"/>
    <cellStyle name="40% - 강조색5 47 29" xfId="10739" xr:uid="{00000000-0005-0000-0000-000067230000}"/>
    <cellStyle name="40% - 강조색5 47 3" xfId="1973" xr:uid="{00000000-0005-0000-0000-000068230000}"/>
    <cellStyle name="40% - 강조색5 47 30" xfId="11332" xr:uid="{00000000-0005-0000-0000-000069230000}"/>
    <cellStyle name="40% - 강조색5 47 31" xfId="11401" xr:uid="{00000000-0005-0000-0000-00006A230000}"/>
    <cellStyle name="40% - 강조색5 47 32" xfId="11403" xr:uid="{00000000-0005-0000-0000-00006B230000}"/>
    <cellStyle name="40% - 강조색5 47 33" xfId="11415" xr:uid="{00000000-0005-0000-0000-00006C230000}"/>
    <cellStyle name="40% - 강조색5 47 4" xfId="2264" xr:uid="{00000000-0005-0000-0000-00006D230000}"/>
    <cellStyle name="40% - 강조색5 47 5" xfId="2602" xr:uid="{00000000-0005-0000-0000-00006E230000}"/>
    <cellStyle name="40% - 강조색5 47 6" xfId="1943" xr:uid="{00000000-0005-0000-0000-00006F230000}"/>
    <cellStyle name="40% - 강조색5 47 7" xfId="3069" xr:uid="{00000000-0005-0000-0000-000070230000}"/>
    <cellStyle name="40% - 강조색5 47 8" xfId="3307" xr:uid="{00000000-0005-0000-0000-000071230000}"/>
    <cellStyle name="40% - 강조색5 47 9" xfId="3870" xr:uid="{00000000-0005-0000-0000-000072230000}"/>
    <cellStyle name="40% - 강조색5 48" xfId="701" xr:uid="{00000000-0005-0000-0000-000073230000}"/>
    <cellStyle name="40% - 강조색5 48 10" xfId="4168" xr:uid="{00000000-0005-0000-0000-000074230000}"/>
    <cellStyle name="40% - 강조색5 48 11" xfId="4717" xr:uid="{00000000-0005-0000-0000-000075230000}"/>
    <cellStyle name="40% - 강조색5 48 12" xfId="5464" xr:uid="{00000000-0005-0000-0000-000076230000}"/>
    <cellStyle name="40% - 강조색5 48 13" xfId="5483" xr:uid="{00000000-0005-0000-0000-000077230000}"/>
    <cellStyle name="40% - 강조색5 48 14" xfId="5402" xr:uid="{00000000-0005-0000-0000-000078230000}"/>
    <cellStyle name="40% - 강조색5 48 15" xfId="5130" xr:uid="{00000000-0005-0000-0000-000079230000}"/>
    <cellStyle name="40% - 강조색5 48 16" xfId="6384" xr:uid="{00000000-0005-0000-0000-00007A230000}"/>
    <cellStyle name="40% - 강조색5 48 17" xfId="6175" xr:uid="{00000000-0005-0000-0000-00007B230000}"/>
    <cellStyle name="40% - 강조색5 48 18" xfId="7027" xr:uid="{00000000-0005-0000-0000-00007C230000}"/>
    <cellStyle name="40% - 강조색5 48 19" xfId="7367" xr:uid="{00000000-0005-0000-0000-00007D230000}"/>
    <cellStyle name="40% - 강조색5 48 2" xfId="1703" xr:uid="{00000000-0005-0000-0000-00007E230000}"/>
    <cellStyle name="40% - 강조색5 48 20" xfId="8184" xr:uid="{00000000-0005-0000-0000-00007F230000}"/>
    <cellStyle name="40% - 강조색5 48 21" xfId="3812" xr:uid="{00000000-0005-0000-0000-000080230000}"/>
    <cellStyle name="40% - 강조색5 48 22" xfId="8823" xr:uid="{00000000-0005-0000-0000-000081230000}"/>
    <cellStyle name="40% - 강조색5 48 23" xfId="9118" xr:uid="{00000000-0005-0000-0000-000082230000}"/>
    <cellStyle name="40% - 강조색5 48 24" xfId="9667" xr:uid="{00000000-0005-0000-0000-000083230000}"/>
    <cellStyle name="40% - 강조색5 48 25" xfId="9903" xr:uid="{00000000-0005-0000-0000-000084230000}"/>
    <cellStyle name="40% - 강조색5 48 26" xfId="10166" xr:uid="{00000000-0005-0000-0000-000085230000}"/>
    <cellStyle name="40% - 강조색5 48 27" xfId="9164" xr:uid="{00000000-0005-0000-0000-000086230000}"/>
    <cellStyle name="40% - 강조색5 48 28" xfId="5048" xr:uid="{00000000-0005-0000-0000-000087230000}"/>
    <cellStyle name="40% - 강조색5 48 29" xfId="11225" xr:uid="{00000000-0005-0000-0000-000088230000}"/>
    <cellStyle name="40% - 강조색5 48 3" xfId="2039" xr:uid="{00000000-0005-0000-0000-000089230000}"/>
    <cellStyle name="40% - 강조색5 48 4" xfId="2318" xr:uid="{00000000-0005-0000-0000-00008A230000}"/>
    <cellStyle name="40% - 강조색5 48 5" xfId="1901" xr:uid="{00000000-0005-0000-0000-00008B230000}"/>
    <cellStyle name="40% - 강조색5 48 6" xfId="798" xr:uid="{00000000-0005-0000-0000-00008C230000}"/>
    <cellStyle name="40% - 강조색5 48 7" xfId="3251" xr:uid="{00000000-0005-0000-0000-00008D230000}"/>
    <cellStyle name="40% - 강조색5 48 8" xfId="3122" xr:uid="{00000000-0005-0000-0000-00008E230000}"/>
    <cellStyle name="40% - 강조색5 48 9" xfId="3576" xr:uid="{00000000-0005-0000-0000-00008F230000}"/>
    <cellStyle name="40% - 강조색5 49" xfId="664" xr:uid="{00000000-0005-0000-0000-000090230000}"/>
    <cellStyle name="40% - 강조색5 49 10" xfId="4091" xr:uid="{00000000-0005-0000-0000-000091230000}"/>
    <cellStyle name="40% - 강조색5 49 11" xfId="4659" xr:uid="{00000000-0005-0000-0000-000092230000}"/>
    <cellStyle name="40% - 강조색5 49 12" xfId="5075" xr:uid="{00000000-0005-0000-0000-000093230000}"/>
    <cellStyle name="40% - 강조색5 49 13" xfId="5773" xr:uid="{00000000-0005-0000-0000-000094230000}"/>
    <cellStyle name="40% - 강조색5 49 14" xfId="5857" xr:uid="{00000000-0005-0000-0000-000095230000}"/>
    <cellStyle name="40% - 강조색5 49 15" xfId="5917" xr:uid="{00000000-0005-0000-0000-000096230000}"/>
    <cellStyle name="40% - 강조색5 49 16" xfId="1588" xr:uid="{00000000-0005-0000-0000-000097230000}"/>
    <cellStyle name="40% - 강조색5 49 17" xfId="7243" xr:uid="{00000000-0005-0000-0000-000098230000}"/>
    <cellStyle name="40% - 강조색5 49 18" xfId="6996" xr:uid="{00000000-0005-0000-0000-000099230000}"/>
    <cellStyle name="40% - 강조색5 49 19" xfId="7640" xr:uid="{00000000-0005-0000-0000-00009A230000}"/>
    <cellStyle name="40% - 강조색5 49 2" xfId="1750" xr:uid="{00000000-0005-0000-0000-00009B230000}"/>
    <cellStyle name="40% - 강조색5 49 20" xfId="7996" xr:uid="{00000000-0005-0000-0000-00009C230000}"/>
    <cellStyle name="40% - 강조색5 49 21" xfId="8582" xr:uid="{00000000-0005-0000-0000-00009D230000}"/>
    <cellStyle name="40% - 강조색5 49 22" xfId="4184" xr:uid="{00000000-0005-0000-0000-00009E230000}"/>
    <cellStyle name="40% - 강조색5 49 23" xfId="7966" xr:uid="{00000000-0005-0000-0000-00009F230000}"/>
    <cellStyle name="40% - 강조색5 49 24" xfId="9628" xr:uid="{00000000-0005-0000-0000-0000A0230000}"/>
    <cellStyle name="40% - 강조색5 49 25" xfId="6418" xr:uid="{00000000-0005-0000-0000-0000A1230000}"/>
    <cellStyle name="40% - 강조색5 49 26" xfId="5965" xr:uid="{00000000-0005-0000-0000-0000A2230000}"/>
    <cellStyle name="40% - 강조색5 49 27" xfId="2385" xr:uid="{00000000-0005-0000-0000-0000A3230000}"/>
    <cellStyle name="40% - 강조색5 49 28" xfId="10950" xr:uid="{00000000-0005-0000-0000-0000A4230000}"/>
    <cellStyle name="40% - 강조색5 49 29" xfId="6897" xr:uid="{00000000-0005-0000-0000-0000A5230000}"/>
    <cellStyle name="40% - 강조색5 49 3" xfId="2026" xr:uid="{00000000-0005-0000-0000-0000A6230000}"/>
    <cellStyle name="40% - 강조색5 49 4" xfId="919" xr:uid="{00000000-0005-0000-0000-0000A7230000}"/>
    <cellStyle name="40% - 강조색5 49 5" xfId="2583" xr:uid="{00000000-0005-0000-0000-0000A8230000}"/>
    <cellStyle name="40% - 강조색5 49 6" xfId="2098" xr:uid="{00000000-0005-0000-0000-0000A9230000}"/>
    <cellStyle name="40% - 강조색5 49 7" xfId="3146" xr:uid="{00000000-0005-0000-0000-0000AA230000}"/>
    <cellStyle name="40% - 강조색5 49 8" xfId="991" xr:uid="{00000000-0005-0000-0000-0000AB230000}"/>
    <cellStyle name="40% - 강조색5 49 9" xfId="3903" xr:uid="{00000000-0005-0000-0000-0000AC230000}"/>
    <cellStyle name="40% - 강조색5 5" xfId="108" xr:uid="{00000000-0005-0000-0000-0000AD230000}"/>
    <cellStyle name="40% - 강조색5 50" xfId="713" xr:uid="{00000000-0005-0000-0000-0000AE230000}"/>
    <cellStyle name="40% - 강조색5 50 10" xfId="792" xr:uid="{00000000-0005-0000-0000-0000AF230000}"/>
    <cellStyle name="40% - 강조색5 50 11" xfId="1463" xr:uid="{00000000-0005-0000-0000-0000B0230000}"/>
    <cellStyle name="40% - 강조색5 50 12" xfId="2074" xr:uid="{00000000-0005-0000-0000-0000B1230000}"/>
    <cellStyle name="40% - 강조색5 50 13" xfId="3208" xr:uid="{00000000-0005-0000-0000-0000B2230000}"/>
    <cellStyle name="40% - 강조색5 50 14" xfId="3009" xr:uid="{00000000-0005-0000-0000-0000B3230000}"/>
    <cellStyle name="40% - 강조색5 50 15" xfId="4849" xr:uid="{00000000-0005-0000-0000-0000B4230000}"/>
    <cellStyle name="40% - 강조색5 50 16" xfId="6461" xr:uid="{00000000-0005-0000-0000-0000B5230000}"/>
    <cellStyle name="40% - 강조색5 50 17" xfId="7159" xr:uid="{00000000-0005-0000-0000-0000B6230000}"/>
    <cellStyle name="40% - 강조색5 50 18" xfId="7161" xr:uid="{00000000-0005-0000-0000-0000B7230000}"/>
    <cellStyle name="40% - 강조색5 50 19" xfId="6278" xr:uid="{00000000-0005-0000-0000-0000B8230000}"/>
    <cellStyle name="40% - 강조색5 50 2" xfId="1624" xr:uid="{00000000-0005-0000-0000-0000B9230000}"/>
    <cellStyle name="40% - 강조색5 50 20" xfId="8216" xr:uid="{00000000-0005-0000-0000-0000BA230000}"/>
    <cellStyle name="40% - 강조색5 50 21" xfId="3423" xr:uid="{00000000-0005-0000-0000-0000BB230000}"/>
    <cellStyle name="40% - 강조색5 50 22" xfId="8945" xr:uid="{00000000-0005-0000-0000-0000BC230000}"/>
    <cellStyle name="40% - 강조색5 50 23" xfId="4893" xr:uid="{00000000-0005-0000-0000-0000BD230000}"/>
    <cellStyle name="40% - 강조색5 50 24" xfId="9593" xr:uid="{00000000-0005-0000-0000-0000BE230000}"/>
    <cellStyle name="40% - 강조색5 50 25" xfId="9852" xr:uid="{00000000-0005-0000-0000-0000BF230000}"/>
    <cellStyle name="40% - 강조색5 50 26" xfId="10126" xr:uid="{00000000-0005-0000-0000-0000C0230000}"/>
    <cellStyle name="40% - 강조색5 50 27" xfId="10457" xr:uid="{00000000-0005-0000-0000-0000C1230000}"/>
    <cellStyle name="40% - 강조색5 50 28" xfId="8369" xr:uid="{00000000-0005-0000-0000-0000C2230000}"/>
    <cellStyle name="40% - 강조색5 50 29" xfId="11156" xr:uid="{00000000-0005-0000-0000-0000C3230000}"/>
    <cellStyle name="40% - 강조색5 50 3" xfId="961" xr:uid="{00000000-0005-0000-0000-0000C4230000}"/>
    <cellStyle name="40% - 강조색5 50 4" xfId="2300" xr:uid="{00000000-0005-0000-0000-0000C5230000}"/>
    <cellStyle name="40% - 강조색5 50 5" xfId="2613" xr:uid="{00000000-0005-0000-0000-0000C6230000}"/>
    <cellStyle name="40% - 강조색5 50 6" xfId="2900" xr:uid="{00000000-0005-0000-0000-0000C7230000}"/>
    <cellStyle name="40% - 강조색5 50 7" xfId="3288" xr:uid="{00000000-0005-0000-0000-0000C8230000}"/>
    <cellStyle name="40% - 강조색5 50 8" xfId="3458" xr:uid="{00000000-0005-0000-0000-0000C9230000}"/>
    <cellStyle name="40% - 강조색5 50 9" xfId="3888" xr:uid="{00000000-0005-0000-0000-0000CA230000}"/>
    <cellStyle name="40% - 강조색5 51" xfId="675" xr:uid="{00000000-0005-0000-0000-0000CB230000}"/>
    <cellStyle name="40% - 강조색5 51 10" xfId="4247" xr:uid="{00000000-0005-0000-0000-0000CC230000}"/>
    <cellStyle name="40% - 강조색5 51 11" xfId="4607" xr:uid="{00000000-0005-0000-0000-0000CD230000}"/>
    <cellStyle name="40% - 강조색5 51 12" xfId="5384" xr:uid="{00000000-0005-0000-0000-0000CE230000}"/>
    <cellStyle name="40% - 강조색5 51 13" xfId="5409" xr:uid="{00000000-0005-0000-0000-0000CF230000}"/>
    <cellStyle name="40% - 강조색5 51 14" xfId="5523" xr:uid="{00000000-0005-0000-0000-0000D0230000}"/>
    <cellStyle name="40% - 강조색5 51 15" xfId="5399" xr:uid="{00000000-0005-0000-0000-0000D1230000}"/>
    <cellStyle name="40% - 강조색5 51 16" xfId="3126" xr:uid="{00000000-0005-0000-0000-0000D2230000}"/>
    <cellStyle name="40% - 강조색5 51 17" xfId="7126" xr:uid="{00000000-0005-0000-0000-0000D3230000}"/>
    <cellStyle name="40% - 강조색5 51 18" xfId="6781" xr:uid="{00000000-0005-0000-0000-0000D4230000}"/>
    <cellStyle name="40% - 강조색5 51 19" xfId="6194" xr:uid="{00000000-0005-0000-0000-0000D5230000}"/>
    <cellStyle name="40% - 강조색5 51 2" xfId="1694" xr:uid="{00000000-0005-0000-0000-0000D6230000}"/>
    <cellStyle name="40% - 강조색5 51 20" xfId="8209" xr:uid="{00000000-0005-0000-0000-0000D7230000}"/>
    <cellStyle name="40% - 강조색5 51 21" xfId="8276" xr:uid="{00000000-0005-0000-0000-0000D8230000}"/>
    <cellStyle name="40% - 강조색5 51 22" xfId="6212" xr:uid="{00000000-0005-0000-0000-0000D9230000}"/>
    <cellStyle name="40% - 강조색5 51 23" xfId="9339" xr:uid="{00000000-0005-0000-0000-0000DA230000}"/>
    <cellStyle name="40% - 강조색5 51 24" xfId="6890" xr:uid="{00000000-0005-0000-0000-0000DB230000}"/>
    <cellStyle name="40% - 강조색5 51 25" xfId="5247" xr:uid="{00000000-0005-0000-0000-0000DC230000}"/>
    <cellStyle name="40% - 강조색5 51 26" xfId="3833" xr:uid="{00000000-0005-0000-0000-0000DD230000}"/>
    <cellStyle name="40% - 강조색5 51 27" xfId="7234" xr:uid="{00000000-0005-0000-0000-0000DE230000}"/>
    <cellStyle name="40% - 강조색5 51 28" xfId="8784" xr:uid="{00000000-0005-0000-0000-0000DF230000}"/>
    <cellStyle name="40% - 강조색5 51 29" xfId="11170" xr:uid="{00000000-0005-0000-0000-0000E0230000}"/>
    <cellStyle name="40% - 강조색5 51 3" xfId="2038" xr:uid="{00000000-0005-0000-0000-0000E1230000}"/>
    <cellStyle name="40% - 강조색5 51 4" xfId="2299" xr:uid="{00000000-0005-0000-0000-0000E2230000}"/>
    <cellStyle name="40% - 강조색5 51 5" xfId="1384" xr:uid="{00000000-0005-0000-0000-0000E3230000}"/>
    <cellStyle name="40% - 강조색5 51 6" xfId="986" xr:uid="{00000000-0005-0000-0000-0000E4230000}"/>
    <cellStyle name="40% - 강조색5 51 7" xfId="1571" xr:uid="{00000000-0005-0000-0000-0000E5230000}"/>
    <cellStyle name="40% - 강조색5 51 8" xfId="3587" xr:uid="{00000000-0005-0000-0000-0000E6230000}"/>
    <cellStyle name="40% - 강조색5 51 9" xfId="2646" xr:uid="{00000000-0005-0000-0000-0000E7230000}"/>
    <cellStyle name="40% - 강조색5 52" xfId="662" xr:uid="{00000000-0005-0000-0000-0000E8230000}"/>
    <cellStyle name="40% - 강조색5 52 10" xfId="2067" xr:uid="{00000000-0005-0000-0000-0000E9230000}"/>
    <cellStyle name="40% - 강조색5 52 11" xfId="4585" xr:uid="{00000000-0005-0000-0000-0000EA230000}"/>
    <cellStyle name="40% - 강조색5 52 12" xfId="5285" xr:uid="{00000000-0005-0000-0000-0000EB230000}"/>
    <cellStyle name="40% - 강조색5 52 13" xfId="5317" xr:uid="{00000000-0005-0000-0000-0000EC230000}"/>
    <cellStyle name="40% - 강조색5 52 14" xfId="5510" xr:uid="{00000000-0005-0000-0000-0000ED230000}"/>
    <cellStyle name="40% - 강조색5 52 15" xfId="5774" xr:uid="{00000000-0005-0000-0000-0000EE230000}"/>
    <cellStyle name="40% - 강조색5 52 16" xfId="6583" xr:uid="{00000000-0005-0000-0000-0000EF230000}"/>
    <cellStyle name="40% - 강조색5 52 17" xfId="6211" xr:uid="{00000000-0005-0000-0000-0000F0230000}"/>
    <cellStyle name="40% - 강조색5 52 18" xfId="7005" xr:uid="{00000000-0005-0000-0000-0000F1230000}"/>
    <cellStyle name="40% - 강조색5 52 19" xfId="6165" xr:uid="{00000000-0005-0000-0000-0000F2230000}"/>
    <cellStyle name="40% - 강조색5 52 2" xfId="1608" xr:uid="{00000000-0005-0000-0000-0000F3230000}"/>
    <cellStyle name="40% - 강조색5 52 20" xfId="8148" xr:uid="{00000000-0005-0000-0000-0000F4230000}"/>
    <cellStyle name="40% - 강조색5 52 21" xfId="1504" xr:uid="{00000000-0005-0000-0000-0000F5230000}"/>
    <cellStyle name="40% - 강조색5 52 22" xfId="8663" xr:uid="{00000000-0005-0000-0000-0000F6230000}"/>
    <cellStyle name="40% - 강조색5 52 23" xfId="9140" xr:uid="{00000000-0005-0000-0000-0000F7230000}"/>
    <cellStyle name="40% - 강조색5 52 24" xfId="9496" xr:uid="{00000000-0005-0000-0000-0000F8230000}"/>
    <cellStyle name="40% - 강조색5 52 25" xfId="9963" xr:uid="{00000000-0005-0000-0000-0000F9230000}"/>
    <cellStyle name="40% - 강조색5 52 26" xfId="10253" xr:uid="{00000000-0005-0000-0000-0000FA230000}"/>
    <cellStyle name="40% - 강조색5 52 27" xfId="10418" xr:uid="{00000000-0005-0000-0000-0000FB230000}"/>
    <cellStyle name="40% - 강조색5 52 28" xfId="10895" xr:uid="{00000000-0005-0000-0000-0000FC230000}"/>
    <cellStyle name="40% - 강조색5 52 29" xfId="10995" xr:uid="{00000000-0005-0000-0000-0000FD230000}"/>
    <cellStyle name="40% - 강조색5 52 3" xfId="1439" xr:uid="{00000000-0005-0000-0000-0000FE230000}"/>
    <cellStyle name="40% - 강조색5 52 4" xfId="781" xr:uid="{00000000-0005-0000-0000-0000FF230000}"/>
    <cellStyle name="40% - 강조색5 52 5" xfId="2490" xr:uid="{00000000-0005-0000-0000-000000240000}"/>
    <cellStyle name="40% - 강조색5 52 6" xfId="2439" xr:uid="{00000000-0005-0000-0000-000001240000}"/>
    <cellStyle name="40% - 강조색5 52 7" xfId="821" xr:uid="{00000000-0005-0000-0000-000002240000}"/>
    <cellStyle name="40% - 강조색5 52 8" xfId="3130" xr:uid="{00000000-0005-0000-0000-000003240000}"/>
    <cellStyle name="40% - 강조색5 52 9" xfId="3820" xr:uid="{00000000-0005-0000-0000-000004240000}"/>
    <cellStyle name="40% - 강조색5 53" xfId="679" xr:uid="{00000000-0005-0000-0000-000005240000}"/>
    <cellStyle name="40% - 강조색5 53 10" xfId="4347" xr:uid="{00000000-0005-0000-0000-000006240000}"/>
    <cellStyle name="40% - 강조색5 53 11" xfId="4600" xr:uid="{00000000-0005-0000-0000-000007240000}"/>
    <cellStyle name="40% - 강조색5 53 12" xfId="1456" xr:uid="{00000000-0005-0000-0000-000008240000}"/>
    <cellStyle name="40% - 강조색5 53 13" xfId="5193" xr:uid="{00000000-0005-0000-0000-000009240000}"/>
    <cellStyle name="40% - 강조색5 53 14" xfId="4759" xr:uid="{00000000-0005-0000-0000-00000A240000}"/>
    <cellStyle name="40% - 강조색5 53 15" xfId="5161" xr:uid="{00000000-0005-0000-0000-00000B240000}"/>
    <cellStyle name="40% - 강조색5 53 16" xfId="6554" xr:uid="{00000000-0005-0000-0000-00000C240000}"/>
    <cellStyle name="40% - 강조색5 53 17" xfId="3496" xr:uid="{00000000-0005-0000-0000-00000D240000}"/>
    <cellStyle name="40% - 강조색5 53 18" xfId="1418" xr:uid="{00000000-0005-0000-0000-00000E240000}"/>
    <cellStyle name="40% - 강조색5 53 19" xfId="6427" xr:uid="{00000000-0005-0000-0000-00000F240000}"/>
    <cellStyle name="40% - 강조색5 53 2" xfId="1713" xr:uid="{00000000-0005-0000-0000-000010240000}"/>
    <cellStyle name="40% - 강조색5 53 20" xfId="8189" xr:uid="{00000000-0005-0000-0000-000011240000}"/>
    <cellStyle name="40% - 강조색5 53 21" xfId="5120" xr:uid="{00000000-0005-0000-0000-000012240000}"/>
    <cellStyle name="40% - 강조색5 53 22" xfId="6342" xr:uid="{00000000-0005-0000-0000-000013240000}"/>
    <cellStyle name="40% - 강조색5 53 23" xfId="9264" xr:uid="{00000000-0005-0000-0000-000014240000}"/>
    <cellStyle name="40% - 강조색5 53 24" xfId="9605" xr:uid="{00000000-0005-0000-0000-000015240000}"/>
    <cellStyle name="40% - 강조색5 53 25" xfId="9862" xr:uid="{00000000-0005-0000-0000-000016240000}"/>
    <cellStyle name="40% - 강조색5 53 26" xfId="6114" xr:uid="{00000000-0005-0000-0000-000017240000}"/>
    <cellStyle name="40% - 강조색5 53 27" xfId="10436" xr:uid="{00000000-0005-0000-0000-000018240000}"/>
    <cellStyle name="40% - 강조색5 53 28" xfId="6187" xr:uid="{00000000-0005-0000-0000-000019240000}"/>
    <cellStyle name="40% - 강조색5 53 29" xfId="6161" xr:uid="{00000000-0005-0000-0000-00001A240000}"/>
    <cellStyle name="40% - 강조색5 53 3" xfId="935" xr:uid="{00000000-0005-0000-0000-00001B240000}"/>
    <cellStyle name="40% - 강조색5 53 4" xfId="2240" xr:uid="{00000000-0005-0000-0000-00001C240000}"/>
    <cellStyle name="40% - 강조색5 53 5" xfId="2276" xr:uid="{00000000-0005-0000-0000-00001D240000}"/>
    <cellStyle name="40% - 강조색5 53 6" xfId="2771" xr:uid="{00000000-0005-0000-0000-00001E240000}"/>
    <cellStyle name="40% - 강조색5 53 7" xfId="3310" xr:uid="{00000000-0005-0000-0000-00001F240000}"/>
    <cellStyle name="40% - 강조색5 53 8" xfId="3639" xr:uid="{00000000-0005-0000-0000-000020240000}"/>
    <cellStyle name="40% - 강조색5 53 9" xfId="3811" xr:uid="{00000000-0005-0000-0000-000021240000}"/>
    <cellStyle name="40% - 강조색5 54" xfId="820" xr:uid="{00000000-0005-0000-0000-000022240000}"/>
    <cellStyle name="40% - 강조색5 54 10" xfId="4564" xr:uid="{00000000-0005-0000-0000-000023240000}"/>
    <cellStyle name="40% - 강조색5 54 11" xfId="5349" xr:uid="{00000000-0005-0000-0000-000024240000}"/>
    <cellStyle name="40% - 강조색5 54 12" xfId="5126" xr:uid="{00000000-0005-0000-0000-000025240000}"/>
    <cellStyle name="40% - 강조색5 54 13" xfId="4384" xr:uid="{00000000-0005-0000-0000-000026240000}"/>
    <cellStyle name="40% - 강조색5 54 14" xfId="2460" xr:uid="{00000000-0005-0000-0000-000027240000}"/>
    <cellStyle name="40% - 강조색5 54 15" xfId="5985" xr:uid="{00000000-0005-0000-0000-000028240000}"/>
    <cellStyle name="40% - 강조색5 54 16" xfId="1551" xr:uid="{00000000-0005-0000-0000-000029240000}"/>
    <cellStyle name="40% - 강조색5 54 17" xfId="2936" xr:uid="{00000000-0005-0000-0000-00002A240000}"/>
    <cellStyle name="40% - 강조색5 54 18" xfId="6952" xr:uid="{00000000-0005-0000-0000-00002B240000}"/>
    <cellStyle name="40% - 강조색5 54 19" xfId="5988" xr:uid="{00000000-0005-0000-0000-00002C240000}"/>
    <cellStyle name="40% - 강조색5 54 2" xfId="1557" xr:uid="{00000000-0005-0000-0000-00002D240000}"/>
    <cellStyle name="40% - 강조색5 54 20" xfId="3699" xr:uid="{00000000-0005-0000-0000-00002E240000}"/>
    <cellStyle name="40% - 강조색5 54 21" xfId="8913" xr:uid="{00000000-0005-0000-0000-00002F240000}"/>
    <cellStyle name="40% - 강조색5 54 22" xfId="4816" xr:uid="{00000000-0005-0000-0000-000030240000}"/>
    <cellStyle name="40% - 강조색5 54 23" xfId="2423" xr:uid="{00000000-0005-0000-0000-000031240000}"/>
    <cellStyle name="40% - 강조색5 54 24" xfId="10003" xr:uid="{00000000-0005-0000-0000-000032240000}"/>
    <cellStyle name="40% - 강조색5 54 25" xfId="10174" xr:uid="{00000000-0005-0000-0000-000033240000}"/>
    <cellStyle name="40% - 강조색5 54 26" xfId="10439" xr:uid="{00000000-0005-0000-0000-000034240000}"/>
    <cellStyle name="40% - 강조색5 54 27" xfId="10844" xr:uid="{00000000-0005-0000-0000-000035240000}"/>
    <cellStyle name="40% - 강조색5 54 28" xfId="11155" xr:uid="{00000000-0005-0000-0000-000036240000}"/>
    <cellStyle name="40% - 강조색5 54 3" xfId="2196" xr:uid="{00000000-0005-0000-0000-000037240000}"/>
    <cellStyle name="40% - 강조색5 54 4" xfId="2387" xr:uid="{00000000-0005-0000-0000-000038240000}"/>
    <cellStyle name="40% - 강조색5 54 5" xfId="2950" xr:uid="{00000000-0005-0000-0000-000039240000}"/>
    <cellStyle name="40% - 강조색5 54 6" xfId="3171" xr:uid="{00000000-0005-0000-0000-00003A240000}"/>
    <cellStyle name="40% - 강조색5 54 7" xfId="3478" xr:uid="{00000000-0005-0000-0000-00003B240000}"/>
    <cellStyle name="40% - 강조색5 54 8" xfId="1501" xr:uid="{00000000-0005-0000-0000-00003C240000}"/>
    <cellStyle name="40% - 강조색5 54 9" xfId="4323" xr:uid="{00000000-0005-0000-0000-00003D240000}"/>
    <cellStyle name="40% - 강조색5 55" xfId="2020" xr:uid="{00000000-0005-0000-0000-00003E240000}"/>
    <cellStyle name="40% - 강조색5 55 10" xfId="5490" xr:uid="{00000000-0005-0000-0000-00003F240000}"/>
    <cellStyle name="40% - 강조색5 55 11" xfId="5656" xr:uid="{00000000-0005-0000-0000-000040240000}"/>
    <cellStyle name="40% - 강조색5 55 12" xfId="4823" xr:uid="{00000000-0005-0000-0000-000041240000}"/>
    <cellStyle name="40% - 강조색5 55 13" xfId="5307" xr:uid="{00000000-0005-0000-0000-000042240000}"/>
    <cellStyle name="40% - 강조색5 55 14" xfId="6074" xr:uid="{00000000-0005-0000-0000-000043240000}"/>
    <cellStyle name="40% - 강조색5 55 15" xfId="2769" xr:uid="{00000000-0005-0000-0000-000044240000}"/>
    <cellStyle name="40% - 강조색5 55 16" xfId="7088" xr:uid="{00000000-0005-0000-0000-000045240000}"/>
    <cellStyle name="40% - 강조색5 55 17" xfId="3715" xr:uid="{00000000-0005-0000-0000-000046240000}"/>
    <cellStyle name="40% - 강조색5 55 18" xfId="3782" xr:uid="{00000000-0005-0000-0000-000047240000}"/>
    <cellStyle name="40% - 강조색5 55 19" xfId="8404" xr:uid="{00000000-0005-0000-0000-000048240000}"/>
    <cellStyle name="40% - 강조색5 55 2" xfId="2345" xr:uid="{00000000-0005-0000-0000-000049240000}"/>
    <cellStyle name="40% - 강조색5 55 20" xfId="8953" xr:uid="{00000000-0005-0000-0000-00004A240000}"/>
    <cellStyle name="40% - 강조색5 55 21" xfId="9283" xr:uid="{00000000-0005-0000-0000-00004B240000}"/>
    <cellStyle name="40% - 강조색5 55 22" xfId="8894" xr:uid="{00000000-0005-0000-0000-00004C240000}"/>
    <cellStyle name="40% - 강조색5 55 23" xfId="9553" xr:uid="{00000000-0005-0000-0000-00004D240000}"/>
    <cellStyle name="40% - 강조색5 55 24" xfId="8840" xr:uid="{00000000-0005-0000-0000-00004E240000}"/>
    <cellStyle name="40% - 강조색5 55 25" xfId="9912" xr:uid="{00000000-0005-0000-0000-00004F240000}"/>
    <cellStyle name="40% - 강조색5 55 26" xfId="7451" xr:uid="{00000000-0005-0000-0000-000050240000}"/>
    <cellStyle name="40% - 강조색5 55 27" xfId="10458" xr:uid="{00000000-0005-0000-0000-000051240000}"/>
    <cellStyle name="40% - 강조색5 55 3" xfId="2664" xr:uid="{00000000-0005-0000-0000-000052240000}"/>
    <cellStyle name="40% - 강조색5 55 4" xfId="2979" xr:uid="{00000000-0005-0000-0000-000053240000}"/>
    <cellStyle name="40% - 강조색5 55 5" xfId="3257" xr:uid="{00000000-0005-0000-0000-000054240000}"/>
    <cellStyle name="40% - 강조색5 55 6" xfId="2687" xr:uid="{00000000-0005-0000-0000-000055240000}"/>
    <cellStyle name="40% - 강조색5 55 7" xfId="2381" xr:uid="{00000000-0005-0000-0000-000056240000}"/>
    <cellStyle name="40% - 강조색5 55 8" xfId="4299" xr:uid="{00000000-0005-0000-0000-000057240000}"/>
    <cellStyle name="40% - 강조색5 55 9" xfId="4388" xr:uid="{00000000-0005-0000-0000-000058240000}"/>
    <cellStyle name="40% - 강조색5 56" xfId="2273" xr:uid="{00000000-0005-0000-0000-000059240000}"/>
    <cellStyle name="40% - 강조색5 56 10" xfId="1381" xr:uid="{00000000-0005-0000-0000-00005A240000}"/>
    <cellStyle name="40% - 강조색5 56 11" xfId="5649" xr:uid="{00000000-0005-0000-0000-00005B240000}"/>
    <cellStyle name="40% - 강조색5 56 12" xfId="1026" xr:uid="{00000000-0005-0000-0000-00005C240000}"/>
    <cellStyle name="40% - 강조색5 56 13" xfId="6509" xr:uid="{00000000-0005-0000-0000-00005D240000}"/>
    <cellStyle name="40% - 강조색5 56 14" xfId="6988" xr:uid="{00000000-0005-0000-0000-00005E240000}"/>
    <cellStyle name="40% - 강조색5 56 15" xfId="7012" xr:uid="{00000000-0005-0000-0000-00005F240000}"/>
    <cellStyle name="40% - 강조색5 56 16" xfId="2682" xr:uid="{00000000-0005-0000-0000-000060240000}"/>
    <cellStyle name="40% - 강조색5 56 17" xfId="3736" xr:uid="{00000000-0005-0000-0000-000061240000}"/>
    <cellStyle name="40% - 강조색5 56 18" xfId="8553" xr:uid="{00000000-0005-0000-0000-000062240000}"/>
    <cellStyle name="40% - 강조색5 56 19" xfId="6264" xr:uid="{00000000-0005-0000-0000-000063240000}"/>
    <cellStyle name="40% - 강조색5 56 2" xfId="2673" xr:uid="{00000000-0005-0000-0000-000064240000}"/>
    <cellStyle name="40% - 강조색5 56 20" xfId="2110" xr:uid="{00000000-0005-0000-0000-000065240000}"/>
    <cellStyle name="40% - 강조색5 56 21" xfId="9641" xr:uid="{00000000-0005-0000-0000-000066240000}"/>
    <cellStyle name="40% - 강조색5 56 22" xfId="9806" xr:uid="{00000000-0005-0000-0000-000067240000}"/>
    <cellStyle name="40% - 강조색5 56 23" xfId="10089" xr:uid="{00000000-0005-0000-0000-000068240000}"/>
    <cellStyle name="40% - 강조색5 56 24" xfId="10638" xr:uid="{00000000-0005-0000-0000-000069240000}"/>
    <cellStyle name="40% - 강조색5 56 25" xfId="10958" xr:uid="{00000000-0005-0000-0000-00006A240000}"/>
    <cellStyle name="40% - 강조색5 56 26" xfId="10997" xr:uid="{00000000-0005-0000-0000-00006B240000}"/>
    <cellStyle name="40% - 강조색5 56 3" xfId="2988" xr:uid="{00000000-0005-0000-0000-00006C240000}"/>
    <cellStyle name="40% - 강조색5 56 4" xfId="3321" xr:uid="{00000000-0005-0000-0000-00006D240000}"/>
    <cellStyle name="40% - 강조색5 56 5" xfId="3655" xr:uid="{00000000-0005-0000-0000-00006E240000}"/>
    <cellStyle name="40% - 강조색5 56 6" xfId="1037" xr:uid="{00000000-0005-0000-0000-00006F240000}"/>
    <cellStyle name="40% - 강조색5 56 7" xfId="856" xr:uid="{00000000-0005-0000-0000-000070240000}"/>
    <cellStyle name="40% - 강조색5 56 8" xfId="4650" xr:uid="{00000000-0005-0000-0000-000071240000}"/>
    <cellStyle name="40% - 강조색5 56 9" xfId="5421" xr:uid="{00000000-0005-0000-0000-000072240000}"/>
    <cellStyle name="40% - 강조색5 57" xfId="2625" xr:uid="{00000000-0005-0000-0000-000073240000}"/>
    <cellStyle name="40% - 강조색5 57 10" xfId="4879" xr:uid="{00000000-0005-0000-0000-000074240000}"/>
    <cellStyle name="40% - 강조색5 57 11" xfId="5150" xr:uid="{00000000-0005-0000-0000-000075240000}"/>
    <cellStyle name="40% - 강조색5 57 12" xfId="4440" xr:uid="{00000000-0005-0000-0000-000076240000}"/>
    <cellStyle name="40% - 강조색5 57 13" xfId="1813" xr:uid="{00000000-0005-0000-0000-000077240000}"/>
    <cellStyle name="40% - 강조색5 57 14" xfId="7063" xr:uid="{00000000-0005-0000-0000-000078240000}"/>
    <cellStyle name="40% - 강조색5 57 15" xfId="7813" xr:uid="{00000000-0005-0000-0000-000079240000}"/>
    <cellStyle name="40% - 강조색5 57 16" xfId="4798" xr:uid="{00000000-0005-0000-0000-00007A240000}"/>
    <cellStyle name="40% - 강조색5 57 17" xfId="7483" xr:uid="{00000000-0005-0000-0000-00007B240000}"/>
    <cellStyle name="40% - 강조색5 57 18" xfId="6710" xr:uid="{00000000-0005-0000-0000-00007C240000}"/>
    <cellStyle name="40% - 강조색5 57 19" xfId="8854" xr:uid="{00000000-0005-0000-0000-00007D240000}"/>
    <cellStyle name="40% - 강조색5 57 2" xfId="3001" xr:uid="{00000000-0005-0000-0000-00007E240000}"/>
    <cellStyle name="40% - 강조색5 57 20" xfId="9672" xr:uid="{00000000-0005-0000-0000-00007F240000}"/>
    <cellStyle name="40% - 강조색5 57 21" xfId="10016" xr:uid="{00000000-0005-0000-0000-000080240000}"/>
    <cellStyle name="40% - 강조색5 57 22" xfId="10347" xr:uid="{00000000-0005-0000-0000-000081240000}"/>
    <cellStyle name="40% - 강조색5 57 23" xfId="8130" xr:uid="{00000000-0005-0000-0000-000082240000}"/>
    <cellStyle name="40% - 강조색5 57 24" xfId="10829" xr:uid="{00000000-0005-0000-0000-000083240000}"/>
    <cellStyle name="40% - 강조색5 57 25" xfId="4989" xr:uid="{00000000-0005-0000-0000-000084240000}"/>
    <cellStyle name="40% - 강조색5 57 3" xfId="3334" xr:uid="{00000000-0005-0000-0000-000085240000}"/>
    <cellStyle name="40% - 강조색5 57 4" xfId="3666" xr:uid="{00000000-0005-0000-0000-000086240000}"/>
    <cellStyle name="40% - 강조색5 57 5" xfId="3405" xr:uid="{00000000-0005-0000-0000-000087240000}"/>
    <cellStyle name="40% - 강조색5 57 6" xfId="4255" xr:uid="{00000000-0005-0000-0000-000088240000}"/>
    <cellStyle name="40% - 강조색5 57 7" xfId="4483" xr:uid="{00000000-0005-0000-0000-000089240000}"/>
    <cellStyle name="40% - 강조색5 57 8" xfId="4935" xr:uid="{00000000-0005-0000-0000-00008A240000}"/>
    <cellStyle name="40% - 강조색5 57 9" xfId="5276" xr:uid="{00000000-0005-0000-0000-00008B240000}"/>
    <cellStyle name="40% - 강조색5 58" xfId="1817" xr:uid="{00000000-0005-0000-0000-00008C240000}"/>
    <cellStyle name="40% - 강조색5 58 10" xfId="5508" xr:uid="{00000000-0005-0000-0000-00008D240000}"/>
    <cellStyle name="40% - 강조색5 58 11" xfId="3076" xr:uid="{00000000-0005-0000-0000-00008E240000}"/>
    <cellStyle name="40% - 강조색5 58 12" xfId="7067" xr:uid="{00000000-0005-0000-0000-00008F240000}"/>
    <cellStyle name="40% - 강조색5 58 13" xfId="7125" xr:uid="{00000000-0005-0000-0000-000090240000}"/>
    <cellStyle name="40% - 강조색5 58 14" xfId="6368" xr:uid="{00000000-0005-0000-0000-000091240000}"/>
    <cellStyle name="40% - 강조색5 58 15" xfId="6956" xr:uid="{00000000-0005-0000-0000-000092240000}"/>
    <cellStyle name="40% - 강조색5 58 16" xfId="6821" xr:uid="{00000000-0005-0000-0000-000093240000}"/>
    <cellStyle name="40% - 강조색5 58 17" xfId="8737" xr:uid="{00000000-0005-0000-0000-000094240000}"/>
    <cellStyle name="40% - 강조색5 58 18" xfId="8291" xr:uid="{00000000-0005-0000-0000-000095240000}"/>
    <cellStyle name="40% - 강조색5 58 19" xfId="9588" xr:uid="{00000000-0005-0000-0000-000096240000}"/>
    <cellStyle name="40% - 강조색5 58 2" xfId="3260" xr:uid="{00000000-0005-0000-0000-000097240000}"/>
    <cellStyle name="40% - 강조색5 58 20" xfId="9103" xr:uid="{00000000-0005-0000-0000-000098240000}"/>
    <cellStyle name="40% - 강조색5 58 21" xfId="10255" xr:uid="{00000000-0005-0000-0000-000099240000}"/>
    <cellStyle name="40% - 강조색5 58 22" xfId="8705" xr:uid="{00000000-0005-0000-0000-00009A240000}"/>
    <cellStyle name="40% - 강조색5 58 23" xfId="9488" xr:uid="{00000000-0005-0000-0000-00009B240000}"/>
    <cellStyle name="40% - 강조색5 58 24" xfId="11094" xr:uid="{00000000-0005-0000-0000-00009C240000}"/>
    <cellStyle name="40% - 강조색5 58 3" xfId="3491" xr:uid="{00000000-0005-0000-0000-00009D240000}"/>
    <cellStyle name="40% - 강조색5 58 4" xfId="3966" xr:uid="{00000000-0005-0000-0000-00009E240000}"/>
    <cellStyle name="40% - 강조색5 58 5" xfId="4211" xr:uid="{00000000-0005-0000-0000-00009F240000}"/>
    <cellStyle name="40% - 강조색5 58 6" xfId="4670" xr:uid="{00000000-0005-0000-0000-0000A0240000}"/>
    <cellStyle name="40% - 강조색5 58 7" xfId="4914" xr:uid="{00000000-0005-0000-0000-0000A1240000}"/>
    <cellStyle name="40% - 강조색5 58 8" xfId="3214" xr:uid="{00000000-0005-0000-0000-0000A2240000}"/>
    <cellStyle name="40% - 강조색5 58 9" xfId="5654" xr:uid="{00000000-0005-0000-0000-0000A3240000}"/>
    <cellStyle name="40% - 강조색5 59" xfId="3040" xr:uid="{00000000-0005-0000-0000-0000A4240000}"/>
    <cellStyle name="40% - 강조색5 59 10" xfId="6484" xr:uid="{00000000-0005-0000-0000-0000A5240000}"/>
    <cellStyle name="40% - 강조색5 59 11" xfId="3849" xr:uid="{00000000-0005-0000-0000-0000A6240000}"/>
    <cellStyle name="40% - 강조색5 59 12" xfId="7294" xr:uid="{00000000-0005-0000-0000-0000A7240000}"/>
    <cellStyle name="40% - 강조색5 59 13" xfId="6941" xr:uid="{00000000-0005-0000-0000-0000A8240000}"/>
    <cellStyle name="40% - 강조색5 59 14" xfId="7974" xr:uid="{00000000-0005-0000-0000-0000A9240000}"/>
    <cellStyle name="40% - 강조색5 59 15" xfId="8448" xr:uid="{00000000-0005-0000-0000-0000AA240000}"/>
    <cellStyle name="40% - 강조색5 59 16" xfId="8726" xr:uid="{00000000-0005-0000-0000-0000AB240000}"/>
    <cellStyle name="40% - 강조색5 59 17" xfId="9187" xr:uid="{00000000-0005-0000-0000-0000AC240000}"/>
    <cellStyle name="40% - 강조색5 59 18" xfId="9543" xr:uid="{00000000-0005-0000-0000-0000AD240000}"/>
    <cellStyle name="40% - 강조색5 59 19" xfId="9957" xr:uid="{00000000-0005-0000-0000-0000AE240000}"/>
    <cellStyle name="40% - 강조색5 59 2" xfId="3680" xr:uid="{00000000-0005-0000-0000-0000AF240000}"/>
    <cellStyle name="40% - 강조색5 59 20" xfId="8487" xr:uid="{00000000-0005-0000-0000-0000B0240000}"/>
    <cellStyle name="40% - 강조색5 59 21" xfId="9797" xr:uid="{00000000-0005-0000-0000-0000B1240000}"/>
    <cellStyle name="40% - 강조색5 59 22" xfId="3427" xr:uid="{00000000-0005-0000-0000-0000B2240000}"/>
    <cellStyle name="40% - 강조색5 59 23" xfId="11208" xr:uid="{00000000-0005-0000-0000-0000B3240000}"/>
    <cellStyle name="40% - 강조색5 59 3" xfId="4019" xr:uid="{00000000-0005-0000-0000-0000B4240000}"/>
    <cellStyle name="40% - 강조색5 59 4" xfId="1479" xr:uid="{00000000-0005-0000-0000-0000B5240000}"/>
    <cellStyle name="40% - 강조색5 59 5" xfId="1797" xr:uid="{00000000-0005-0000-0000-0000B6240000}"/>
    <cellStyle name="40% - 강조색5 59 6" xfId="5391" xr:uid="{00000000-0005-0000-0000-0000B7240000}"/>
    <cellStyle name="40% - 강조색5 59 7" xfId="1956" xr:uid="{00000000-0005-0000-0000-0000B8240000}"/>
    <cellStyle name="40% - 강조색5 59 8" xfId="5394" xr:uid="{00000000-0005-0000-0000-0000B9240000}"/>
    <cellStyle name="40% - 강조색5 59 9" xfId="5642" xr:uid="{00000000-0005-0000-0000-0000BA240000}"/>
    <cellStyle name="40% - 강조색5 6" xfId="121" xr:uid="{00000000-0005-0000-0000-0000BB240000}"/>
    <cellStyle name="40% - 강조색5 60" xfId="3571" xr:uid="{00000000-0005-0000-0000-0000BC240000}"/>
    <cellStyle name="40% - 강조색5 60 10" xfId="7201" xr:uid="{00000000-0005-0000-0000-0000BD240000}"/>
    <cellStyle name="40% - 강조색5 60 11" xfId="7259" xr:uid="{00000000-0005-0000-0000-0000BE240000}"/>
    <cellStyle name="40% - 강조색5 60 12" xfId="7732" xr:uid="{00000000-0005-0000-0000-0000BF240000}"/>
    <cellStyle name="40% - 강조색5 60 13" xfId="8166" xr:uid="{00000000-0005-0000-0000-0000C0240000}"/>
    <cellStyle name="40% - 강조색5 60 14" xfId="8329" xr:uid="{00000000-0005-0000-0000-0000C1240000}"/>
    <cellStyle name="40% - 강조색5 60 15" xfId="8674" xr:uid="{00000000-0005-0000-0000-0000C2240000}"/>
    <cellStyle name="40% - 강조색5 60 16" xfId="9168" xr:uid="{00000000-0005-0000-0000-0000C3240000}"/>
    <cellStyle name="40% - 강조색5 60 17" xfId="9466" xr:uid="{00000000-0005-0000-0000-0000C4240000}"/>
    <cellStyle name="40% - 강조색5 60 18" xfId="6201" xr:uid="{00000000-0005-0000-0000-0000C5240000}"/>
    <cellStyle name="40% - 강조색5 60 19" xfId="10316" xr:uid="{00000000-0005-0000-0000-0000C6240000}"/>
    <cellStyle name="40% - 강조색5 60 2" xfId="4031" xr:uid="{00000000-0005-0000-0000-0000C7240000}"/>
    <cellStyle name="40% - 강조색5 60 20" xfId="9194" xr:uid="{00000000-0005-0000-0000-0000C8240000}"/>
    <cellStyle name="40% - 강조색5 60 21" xfId="10824" xr:uid="{00000000-0005-0000-0000-0000C9240000}"/>
    <cellStyle name="40% - 강조색5 60 22" xfId="11030" xr:uid="{00000000-0005-0000-0000-0000CA240000}"/>
    <cellStyle name="40% - 강조색5 60 3" xfId="4367" xr:uid="{00000000-0005-0000-0000-0000CB240000}"/>
    <cellStyle name="40% - 강조색5 60 4" xfId="4720" xr:uid="{00000000-0005-0000-0000-0000CC240000}"/>
    <cellStyle name="40% - 강조색5 60 5" xfId="5364" xr:uid="{00000000-0005-0000-0000-0000CD240000}"/>
    <cellStyle name="40% - 강조색5 60 6" xfId="5241" xr:uid="{00000000-0005-0000-0000-0000CE240000}"/>
    <cellStyle name="40% - 강조색5 60 7" xfId="2089" xr:uid="{00000000-0005-0000-0000-0000CF240000}"/>
    <cellStyle name="40% - 강조색5 60 8" xfId="4748" xr:uid="{00000000-0005-0000-0000-0000D0240000}"/>
    <cellStyle name="40% - 강조색5 60 9" xfId="6575" xr:uid="{00000000-0005-0000-0000-0000D1240000}"/>
    <cellStyle name="40% - 강조색5 61" xfId="2751" xr:uid="{00000000-0005-0000-0000-0000D2240000}"/>
    <cellStyle name="40% - 강조색5 61 10" xfId="6969" xr:uid="{00000000-0005-0000-0000-0000D3240000}"/>
    <cellStyle name="40% - 강조색5 61 11" xfId="7615" xr:uid="{00000000-0005-0000-0000-0000D4240000}"/>
    <cellStyle name="40% - 강조색5 61 12" xfId="8182" xr:uid="{00000000-0005-0000-0000-0000D5240000}"/>
    <cellStyle name="40% - 강조색5 61 13" xfId="8538" xr:uid="{00000000-0005-0000-0000-0000D6240000}"/>
    <cellStyle name="40% - 강조색5 61 14" xfId="8829" xr:uid="{00000000-0005-0000-0000-0000D7240000}"/>
    <cellStyle name="40% - 강조색5 61 15" xfId="9088" xr:uid="{00000000-0005-0000-0000-0000D8240000}"/>
    <cellStyle name="40% - 강조색5 61 16" xfId="9545" xr:uid="{00000000-0005-0000-0000-0000D9240000}"/>
    <cellStyle name="40% - 강조색5 61 17" xfId="9949" xr:uid="{00000000-0005-0000-0000-0000DA240000}"/>
    <cellStyle name="40% - 강조색5 61 18" xfId="8440" xr:uid="{00000000-0005-0000-0000-0000DB240000}"/>
    <cellStyle name="40% - 강조색5 61 19" xfId="10420" xr:uid="{00000000-0005-0000-0000-0000DC240000}"/>
    <cellStyle name="40% - 강조색5 61 2" xfId="4119" xr:uid="{00000000-0005-0000-0000-0000DD240000}"/>
    <cellStyle name="40% - 강조색5 61 20" xfId="1375" xr:uid="{00000000-0005-0000-0000-0000DE240000}"/>
    <cellStyle name="40% - 강조색5 61 21" xfId="9490" xr:uid="{00000000-0005-0000-0000-0000DF240000}"/>
    <cellStyle name="40% - 강조색5 61 3" xfId="4565" xr:uid="{00000000-0005-0000-0000-0000E0240000}"/>
    <cellStyle name="40% - 강조색5 61 4" xfId="1941" xr:uid="{00000000-0005-0000-0000-0000E1240000}"/>
    <cellStyle name="40% - 강조색5 61 5" xfId="3732" xr:uid="{00000000-0005-0000-0000-0000E2240000}"/>
    <cellStyle name="40% - 강조색5 61 6" xfId="5099" xr:uid="{00000000-0005-0000-0000-0000E3240000}"/>
    <cellStyle name="40% - 강조색5 61 7" xfId="5616" xr:uid="{00000000-0005-0000-0000-0000E4240000}"/>
    <cellStyle name="40% - 강조색5 61 8" xfId="3695" xr:uid="{00000000-0005-0000-0000-0000E5240000}"/>
    <cellStyle name="40% - 강조색5 61 9" xfId="6683" xr:uid="{00000000-0005-0000-0000-0000E6240000}"/>
    <cellStyle name="40% - 강조색5 62" xfId="2440" xr:uid="{00000000-0005-0000-0000-0000E7240000}"/>
    <cellStyle name="40% - 강조색5 62 10" xfId="7755" xr:uid="{00000000-0005-0000-0000-0000E8240000}"/>
    <cellStyle name="40% - 강조색5 62 11" xfId="7905" xr:uid="{00000000-0005-0000-0000-0000E9240000}"/>
    <cellStyle name="40% - 강조색5 62 12" xfId="2155" xr:uid="{00000000-0005-0000-0000-0000EA240000}"/>
    <cellStyle name="40% - 강조색5 62 13" xfId="3859" xr:uid="{00000000-0005-0000-0000-0000EB240000}"/>
    <cellStyle name="40% - 강조색5 62 14" xfId="9294" xr:uid="{00000000-0005-0000-0000-0000EC240000}"/>
    <cellStyle name="40% - 강조색5 62 15" xfId="7380" xr:uid="{00000000-0005-0000-0000-0000ED240000}"/>
    <cellStyle name="40% - 강조색5 62 16" xfId="9988" xr:uid="{00000000-0005-0000-0000-0000EE240000}"/>
    <cellStyle name="40% - 강조색5 62 17" xfId="9049" xr:uid="{00000000-0005-0000-0000-0000EF240000}"/>
    <cellStyle name="40% - 강조색5 62 18" xfId="3232" xr:uid="{00000000-0005-0000-0000-0000F0240000}"/>
    <cellStyle name="40% - 강조색5 62 19" xfId="4613" xr:uid="{00000000-0005-0000-0000-0000F1240000}"/>
    <cellStyle name="40% - 강조색5 62 2" xfId="4519" xr:uid="{00000000-0005-0000-0000-0000F2240000}"/>
    <cellStyle name="40% - 강조색5 62 20" xfId="9791" xr:uid="{00000000-0005-0000-0000-0000F3240000}"/>
    <cellStyle name="40% - 강조색5 62 3" xfId="1821" xr:uid="{00000000-0005-0000-0000-0000F4240000}"/>
    <cellStyle name="40% - 강조색5 62 4" xfId="5127" xr:uid="{00000000-0005-0000-0000-0000F5240000}"/>
    <cellStyle name="40% - 강조색5 62 5" xfId="5451" xr:uid="{00000000-0005-0000-0000-0000F6240000}"/>
    <cellStyle name="40% - 강조색5 62 6" xfId="2685" xr:uid="{00000000-0005-0000-0000-0000F7240000}"/>
    <cellStyle name="40% - 강조색5 62 7" xfId="4523" xr:uid="{00000000-0005-0000-0000-0000F8240000}"/>
    <cellStyle name="40% - 강조색5 62 8" xfId="6829" xr:uid="{00000000-0005-0000-0000-0000F9240000}"/>
    <cellStyle name="40% - 강조색5 62 9" xfId="6876" xr:uid="{00000000-0005-0000-0000-0000FA240000}"/>
    <cellStyle name="40% - 강조색5 63" xfId="4603" xr:uid="{00000000-0005-0000-0000-0000FB240000}"/>
    <cellStyle name="40% - 강조색5 63 10" xfId="8119" xr:uid="{00000000-0005-0000-0000-0000FC240000}"/>
    <cellStyle name="40% - 강조색5 63 11" xfId="7575" xr:uid="{00000000-0005-0000-0000-0000FD240000}"/>
    <cellStyle name="40% - 강조색5 63 12" xfId="8959" xr:uid="{00000000-0005-0000-0000-0000FE240000}"/>
    <cellStyle name="40% - 강조색5 63 13" xfId="9086" xr:uid="{00000000-0005-0000-0000-0000FF240000}"/>
    <cellStyle name="40% - 강조색5 63 14" xfId="8776" xr:uid="{00000000-0005-0000-0000-000000250000}"/>
    <cellStyle name="40% - 강조색5 63 15" xfId="5281" xr:uid="{00000000-0005-0000-0000-000001250000}"/>
    <cellStyle name="40% - 강조색5 63 16" xfId="9304" xr:uid="{00000000-0005-0000-0000-000002250000}"/>
    <cellStyle name="40% - 강조색5 63 17" xfId="10537" xr:uid="{00000000-0005-0000-0000-000003250000}"/>
    <cellStyle name="40% - 강조색5 63 18" xfId="10809" xr:uid="{00000000-0005-0000-0000-000004250000}"/>
    <cellStyle name="40% - 강조색5 63 19" xfId="8927" xr:uid="{00000000-0005-0000-0000-000005250000}"/>
    <cellStyle name="40% - 강조색5 63 2" xfId="5777" xr:uid="{00000000-0005-0000-0000-000006250000}"/>
    <cellStyle name="40% - 강조색5 63 3" xfId="5859" xr:uid="{00000000-0005-0000-0000-000007250000}"/>
    <cellStyle name="40% - 강조색5 63 4" xfId="5918" xr:uid="{00000000-0005-0000-0000-000008250000}"/>
    <cellStyle name="40% - 강조색5 63 5" xfId="5949" xr:uid="{00000000-0005-0000-0000-000009250000}"/>
    <cellStyle name="40% - 강조색5 63 6" xfId="6609" xr:uid="{00000000-0005-0000-0000-00000A250000}"/>
    <cellStyle name="40% - 강조색5 63 7" xfId="6959" xr:uid="{00000000-0005-0000-0000-00000B250000}"/>
    <cellStyle name="40% - 강조색5 63 8" xfId="7308" xr:uid="{00000000-0005-0000-0000-00000C250000}"/>
    <cellStyle name="40% - 강조색5 63 9" xfId="7685" xr:uid="{00000000-0005-0000-0000-00000D250000}"/>
    <cellStyle name="40% - 강조색5 64" xfId="5109" xr:uid="{00000000-0005-0000-0000-00000E250000}"/>
    <cellStyle name="40% - 강조색5 64 10" xfId="6108" xr:uid="{00000000-0005-0000-0000-00000F250000}"/>
    <cellStyle name="40% - 강조색5 64 11" xfId="9790" xr:uid="{00000000-0005-0000-0000-000010250000}"/>
    <cellStyle name="40% - 강조색5 64 12" xfId="9450" xr:uid="{00000000-0005-0000-0000-000011250000}"/>
    <cellStyle name="40% - 강조색5 64 13" xfId="7445" xr:uid="{00000000-0005-0000-0000-000012250000}"/>
    <cellStyle name="40% - 강조색5 64 14" xfId="10150" xr:uid="{00000000-0005-0000-0000-000013250000}"/>
    <cellStyle name="40% - 강조색5 64 15" xfId="11119" xr:uid="{00000000-0005-0000-0000-000014250000}"/>
    <cellStyle name="40% - 강조색5 64 2" xfId="6627" xr:uid="{00000000-0005-0000-0000-000015250000}"/>
    <cellStyle name="40% - 강조색5 64 3" xfId="7077" xr:uid="{00000000-0005-0000-0000-000016250000}"/>
    <cellStyle name="40% - 강조색5 64 4" xfId="6717" xr:uid="{00000000-0005-0000-0000-000017250000}"/>
    <cellStyle name="40% - 강조색5 64 5" xfId="6407" xr:uid="{00000000-0005-0000-0000-000018250000}"/>
    <cellStyle name="40% - 강조색5 64 6" xfId="6354" xr:uid="{00000000-0005-0000-0000-000019250000}"/>
    <cellStyle name="40% - 강조색5 64 7" xfId="8488" xr:uid="{00000000-0005-0000-0000-00001A250000}"/>
    <cellStyle name="40% - 강조색5 64 8" xfId="6449" xr:uid="{00000000-0005-0000-0000-00001B250000}"/>
    <cellStyle name="40% - 강조색5 64 9" xfId="9055" xr:uid="{00000000-0005-0000-0000-00001C250000}"/>
    <cellStyle name="40% - 강조색5 65" xfId="5329" xr:uid="{00000000-0005-0000-0000-00001D250000}"/>
    <cellStyle name="40% - 강조색5 65 10" xfId="9669" xr:uid="{00000000-0005-0000-0000-00001E250000}"/>
    <cellStyle name="40% - 강조색5 65 11" xfId="9766" xr:uid="{00000000-0005-0000-0000-00001F250000}"/>
    <cellStyle name="40% - 강조색5 65 12" xfId="10343" xr:uid="{00000000-0005-0000-0000-000020250000}"/>
    <cellStyle name="40% - 강조색5 65 13" xfId="3421" xr:uid="{00000000-0005-0000-0000-000021250000}"/>
    <cellStyle name="40% - 강조색5 65 14" xfId="10876" xr:uid="{00000000-0005-0000-0000-000022250000}"/>
    <cellStyle name="40% - 강조색5 65 15" xfId="9636" xr:uid="{00000000-0005-0000-0000-000023250000}"/>
    <cellStyle name="40% - 강조색5 65 2" xfId="6635" xr:uid="{00000000-0005-0000-0000-000024250000}"/>
    <cellStyle name="40% - 강조색5 65 3" xfId="7068" xr:uid="{00000000-0005-0000-0000-000025250000}"/>
    <cellStyle name="40% - 강조색5 65 4" xfId="6954" xr:uid="{00000000-0005-0000-0000-000026250000}"/>
    <cellStyle name="40% - 강조색5 65 5" xfId="7508" xr:uid="{00000000-0005-0000-0000-000027250000}"/>
    <cellStyle name="40% - 강조색5 65 6" xfId="8008" xr:uid="{00000000-0005-0000-0000-000028250000}"/>
    <cellStyle name="40% - 강조색5 65 7" xfId="6199" xr:uid="{00000000-0005-0000-0000-000029250000}"/>
    <cellStyle name="40% - 강조색5 65 8" xfId="8975" xr:uid="{00000000-0005-0000-0000-00002A250000}"/>
    <cellStyle name="40% - 강조색5 65 9" xfId="9180" xr:uid="{00000000-0005-0000-0000-00002B250000}"/>
    <cellStyle name="40% - 강조색5 66" xfId="5535" xr:uid="{00000000-0005-0000-0000-00002C250000}"/>
    <cellStyle name="40% - 강조색5 66 10" xfId="3575" xr:uid="{00000000-0005-0000-0000-00002D250000}"/>
    <cellStyle name="40% - 강조색5 66 11" xfId="4575" xr:uid="{00000000-0005-0000-0000-00002E250000}"/>
    <cellStyle name="40% - 강조색5 66 12" xfId="10173" xr:uid="{00000000-0005-0000-0000-00002F250000}"/>
    <cellStyle name="40% - 강조색5 66 13" xfId="8111" xr:uid="{00000000-0005-0000-0000-000030250000}"/>
    <cellStyle name="40% - 강조색5 66 14" xfId="9186" xr:uid="{00000000-0005-0000-0000-000031250000}"/>
    <cellStyle name="40% - 강조색5 66 15" xfId="10832" xr:uid="{00000000-0005-0000-0000-000032250000}"/>
    <cellStyle name="40% - 강조색5 66 2" xfId="6647" xr:uid="{00000000-0005-0000-0000-000033250000}"/>
    <cellStyle name="40% - 강조색5 66 3" xfId="7256" xr:uid="{00000000-0005-0000-0000-000034250000}"/>
    <cellStyle name="40% - 강조색5 66 4" xfId="4142" xr:uid="{00000000-0005-0000-0000-000035250000}"/>
    <cellStyle name="40% - 강조색5 66 5" xfId="7480" xr:uid="{00000000-0005-0000-0000-000036250000}"/>
    <cellStyle name="40% - 강조색5 66 6" xfId="8190" xr:uid="{00000000-0005-0000-0000-000037250000}"/>
    <cellStyle name="40% - 강조색5 66 7" xfId="8426" xr:uid="{00000000-0005-0000-0000-000038250000}"/>
    <cellStyle name="40% - 강조색5 66 8" xfId="8964" xr:uid="{00000000-0005-0000-0000-000039250000}"/>
    <cellStyle name="40% - 강조색5 66 9" xfId="4568" xr:uid="{00000000-0005-0000-0000-00003A250000}"/>
    <cellStyle name="40% - 강조색5 67" xfId="5762" xr:uid="{00000000-0005-0000-0000-00003B250000}"/>
    <cellStyle name="40% - 강조색5 67 10" xfId="9635" xr:uid="{00000000-0005-0000-0000-00003C250000}"/>
    <cellStyle name="40% - 강조색5 67 11" xfId="2545" xr:uid="{00000000-0005-0000-0000-00003D250000}"/>
    <cellStyle name="40% - 강조색5 67 12" xfId="10160" xr:uid="{00000000-0005-0000-0000-00003E250000}"/>
    <cellStyle name="40% - 강조색5 67 13" xfId="10493" xr:uid="{00000000-0005-0000-0000-00003F250000}"/>
    <cellStyle name="40% - 강조색5 67 14" xfId="10806" xr:uid="{00000000-0005-0000-0000-000040250000}"/>
    <cellStyle name="40% - 강조색5 67 15" xfId="11175" xr:uid="{00000000-0005-0000-0000-000041250000}"/>
    <cellStyle name="40% - 강조색5 67 2" xfId="6656" xr:uid="{00000000-0005-0000-0000-000042250000}"/>
    <cellStyle name="40% - 강조색5 67 3" xfId="7279" xr:uid="{00000000-0005-0000-0000-000043250000}"/>
    <cellStyle name="40% - 강조색5 67 4" xfId="7083" xr:uid="{00000000-0005-0000-0000-000044250000}"/>
    <cellStyle name="40% - 강조색5 67 5" xfId="7824" xr:uid="{00000000-0005-0000-0000-000045250000}"/>
    <cellStyle name="40% - 강조색5 67 6" xfId="7871" xr:uid="{00000000-0005-0000-0000-000046250000}"/>
    <cellStyle name="40% - 강조색5 67 7" xfId="8580" xr:uid="{00000000-0005-0000-0000-000047250000}"/>
    <cellStyle name="40% - 강조색5 67 8" xfId="3439" xr:uid="{00000000-0005-0000-0000-000048250000}"/>
    <cellStyle name="40% - 강조색5 67 9" xfId="9332" xr:uid="{00000000-0005-0000-0000-000049250000}"/>
    <cellStyle name="40% - 강조색5 68" xfId="6475" xr:uid="{00000000-0005-0000-0000-00004A250000}"/>
    <cellStyle name="40% - 강조색5 68 10" xfId="9897" xr:uid="{00000000-0005-0000-0000-00004B250000}"/>
    <cellStyle name="40% - 강조색5 68 11" xfId="4434" xr:uid="{00000000-0005-0000-0000-00004C250000}"/>
    <cellStyle name="40% - 강조색5 68 12" xfId="10662" xr:uid="{00000000-0005-0000-0000-00004D250000}"/>
    <cellStyle name="40% - 강조색5 68 13" xfId="6352" xr:uid="{00000000-0005-0000-0000-00004E250000}"/>
    <cellStyle name="40% - 강조색5 68 14" xfId="11178" xr:uid="{00000000-0005-0000-0000-00004F250000}"/>
    <cellStyle name="40% - 강조색5 68 2" xfId="7323" xr:uid="{00000000-0005-0000-0000-000050250000}"/>
    <cellStyle name="40% - 강조색5 68 3" xfId="7350" xr:uid="{00000000-0005-0000-0000-000051250000}"/>
    <cellStyle name="40% - 강조색5 68 4" xfId="7839" xr:uid="{00000000-0005-0000-0000-000052250000}"/>
    <cellStyle name="40% - 강조색5 68 5" xfId="8002" xr:uid="{00000000-0005-0000-0000-000053250000}"/>
    <cellStyle name="40% - 강조색5 68 6" xfId="8551" xr:uid="{00000000-0005-0000-0000-000054250000}"/>
    <cellStyle name="40% - 강조색5 68 7" xfId="8908" xr:uid="{00000000-0005-0000-0000-000055250000}"/>
    <cellStyle name="40% - 강조색5 68 8" xfId="9293" xr:uid="{00000000-0005-0000-0000-000056250000}"/>
    <cellStyle name="40% - 강조색5 68 9" xfId="6251" xr:uid="{00000000-0005-0000-0000-000057250000}"/>
    <cellStyle name="40% - 강조색5 69" xfId="7040" xr:uid="{00000000-0005-0000-0000-000058250000}"/>
    <cellStyle name="40% - 강조색5 69 10" xfId="3466" xr:uid="{00000000-0005-0000-0000-000059250000}"/>
    <cellStyle name="40% - 강조색5 69 11" xfId="7610" xr:uid="{00000000-0005-0000-0000-00005A250000}"/>
    <cellStyle name="40% - 강조색5 69 12" xfId="11085" xr:uid="{00000000-0005-0000-0000-00005B250000}"/>
    <cellStyle name="40% - 강조색5 69 2" xfId="7849" xr:uid="{00000000-0005-0000-0000-00005C250000}"/>
    <cellStyle name="40% - 강조색5 69 3" xfId="8243" xr:uid="{00000000-0005-0000-0000-00005D250000}"/>
    <cellStyle name="40% - 강조색5 69 4" xfId="3102" xr:uid="{00000000-0005-0000-0000-00005E250000}"/>
    <cellStyle name="40% - 강조색5 69 5" xfId="8876" xr:uid="{00000000-0005-0000-0000-00005F250000}"/>
    <cellStyle name="40% - 강조색5 69 6" xfId="8732" xr:uid="{00000000-0005-0000-0000-000060250000}"/>
    <cellStyle name="40% - 강조색5 69 7" xfId="7588" xr:uid="{00000000-0005-0000-0000-000061250000}"/>
    <cellStyle name="40% - 강조색5 69 8" xfId="9939" xr:uid="{00000000-0005-0000-0000-000062250000}"/>
    <cellStyle name="40% - 강조색5 69 9" xfId="10186" xr:uid="{00000000-0005-0000-0000-000063250000}"/>
    <cellStyle name="40% - 강조색5 7" xfId="134" xr:uid="{00000000-0005-0000-0000-000064250000}"/>
    <cellStyle name="40% - 강조색5 70" xfId="7106" xr:uid="{00000000-0005-0000-0000-000065250000}"/>
    <cellStyle name="40% - 강조색5 70 10" xfId="10488" xr:uid="{00000000-0005-0000-0000-000066250000}"/>
    <cellStyle name="40% - 강조색5 70 11" xfId="10808" xr:uid="{00000000-0005-0000-0000-000067250000}"/>
    <cellStyle name="40% - 강조색5 70 12" xfId="9133" xr:uid="{00000000-0005-0000-0000-000068250000}"/>
    <cellStyle name="40% - 강조색5 70 2" xfId="7850" xr:uid="{00000000-0005-0000-0000-000069250000}"/>
    <cellStyle name="40% - 강조색5 70 3" xfId="8244" xr:uid="{00000000-0005-0000-0000-00006A250000}"/>
    <cellStyle name="40% - 강조색5 70 4" xfId="8606" xr:uid="{00000000-0005-0000-0000-00006B250000}"/>
    <cellStyle name="40% - 강조색5 70 5" xfId="8763" xr:uid="{00000000-0005-0000-0000-00006C250000}"/>
    <cellStyle name="40% - 강조색5 70 6" xfId="9036" xr:uid="{00000000-0005-0000-0000-00006D250000}"/>
    <cellStyle name="40% - 강조색5 70 7" xfId="6195" xr:uid="{00000000-0005-0000-0000-00006E250000}"/>
    <cellStyle name="40% - 강조색5 70 8" xfId="6728" xr:uid="{00000000-0005-0000-0000-00006F250000}"/>
    <cellStyle name="40% - 강조색5 70 9" xfId="10264" xr:uid="{00000000-0005-0000-0000-000070250000}"/>
    <cellStyle name="40% - 강조색5 71" xfId="7535" xr:uid="{00000000-0005-0000-0000-000071250000}"/>
    <cellStyle name="40% - 강조색5 71 10" xfId="10814" xr:uid="{00000000-0005-0000-0000-000072250000}"/>
    <cellStyle name="40% - 강조색5 71 11" xfId="7430" xr:uid="{00000000-0005-0000-0000-000073250000}"/>
    <cellStyle name="40% - 강조색5 71 2" xfId="8261" xr:uid="{00000000-0005-0000-0000-000074250000}"/>
    <cellStyle name="40% - 강조색5 71 3" xfId="8623" xr:uid="{00000000-0005-0000-0000-000075250000}"/>
    <cellStyle name="40% - 강조색5 71 4" xfId="8987" xr:uid="{00000000-0005-0000-0000-000076250000}"/>
    <cellStyle name="40% - 강조색5 71 5" xfId="9342" xr:uid="{00000000-0005-0000-0000-000077250000}"/>
    <cellStyle name="40% - 강조색5 71 6" xfId="9522" xr:uid="{00000000-0005-0000-0000-000078250000}"/>
    <cellStyle name="40% - 강조색5 71 7" xfId="9742" xr:uid="{00000000-0005-0000-0000-000079250000}"/>
    <cellStyle name="40% - 강조색5 71 8" xfId="9846" xr:uid="{00000000-0005-0000-0000-00007A250000}"/>
    <cellStyle name="40% - 강조색5 71 9" xfId="10210" xr:uid="{00000000-0005-0000-0000-00007B250000}"/>
    <cellStyle name="40% - 강조색5 72" xfId="8230" xr:uid="{00000000-0005-0000-0000-00007C250000}"/>
    <cellStyle name="40% - 강조색5 72 10" xfId="8086" xr:uid="{00000000-0005-0000-0000-00007D250000}"/>
    <cellStyle name="40% - 강조색5 72 2" xfId="8642" xr:uid="{00000000-0005-0000-0000-00007E250000}"/>
    <cellStyle name="40% - 강조색5 72 3" xfId="9006" xr:uid="{00000000-0005-0000-0000-00007F250000}"/>
    <cellStyle name="40% - 강조색5 72 4" xfId="9365" xr:uid="{00000000-0005-0000-0000-000080250000}"/>
    <cellStyle name="40% - 강조색5 72 5" xfId="9697" xr:uid="{00000000-0005-0000-0000-000081250000}"/>
    <cellStyle name="40% - 강조색5 72 6" xfId="4080" xr:uid="{00000000-0005-0000-0000-000082250000}"/>
    <cellStyle name="40% - 강조색5 72 7" xfId="4997" xr:uid="{00000000-0005-0000-0000-000083250000}"/>
    <cellStyle name="40% - 강조색5 72 8" xfId="7479" xr:uid="{00000000-0005-0000-0000-000084250000}"/>
    <cellStyle name="40% - 강조색5 72 9" xfId="943" xr:uid="{00000000-0005-0000-0000-000085250000}"/>
    <cellStyle name="40% - 강조색5 73" xfId="8581" xr:uid="{00000000-0005-0000-0000-000086250000}"/>
    <cellStyle name="40% - 강조색5 73 2" xfId="9011" xr:uid="{00000000-0005-0000-0000-000087250000}"/>
    <cellStyle name="40% - 강조색5 73 3" xfId="9370" xr:uid="{00000000-0005-0000-0000-000088250000}"/>
    <cellStyle name="40% - 강조색5 73 4" xfId="9702" xr:uid="{00000000-0005-0000-0000-000089250000}"/>
    <cellStyle name="40% - 강조색5 73 5" xfId="10028" xr:uid="{00000000-0005-0000-0000-00008A250000}"/>
    <cellStyle name="40% - 강조색5 73 6" xfId="9619" xr:uid="{00000000-0005-0000-0000-00008B250000}"/>
    <cellStyle name="40% - 강조색5 73 7" xfId="6369" xr:uid="{00000000-0005-0000-0000-00008C250000}"/>
    <cellStyle name="40% - 강조색5 73 8" xfId="6331" xr:uid="{00000000-0005-0000-0000-00008D250000}"/>
    <cellStyle name="40% - 강조색5 73 9" xfId="11063" xr:uid="{00000000-0005-0000-0000-00008E250000}"/>
    <cellStyle name="40% - 강조색5 74" xfId="8974" xr:uid="{00000000-0005-0000-0000-00008F250000}"/>
    <cellStyle name="40% - 강조색5 74 2" xfId="9383" xr:uid="{00000000-0005-0000-0000-000090250000}"/>
    <cellStyle name="40% - 강조색5 74 3" xfId="9715" xr:uid="{00000000-0005-0000-0000-000091250000}"/>
    <cellStyle name="40% - 강조색5 74 4" xfId="10041" xr:uid="{00000000-0005-0000-0000-000092250000}"/>
    <cellStyle name="40% - 강조색5 74 5" xfId="10354" xr:uid="{00000000-0005-0000-0000-000093250000}"/>
    <cellStyle name="40% - 강조색5 74 6" xfId="9169" xr:uid="{00000000-0005-0000-0000-000094250000}"/>
    <cellStyle name="40% - 강조색5 74 7" xfId="6401" xr:uid="{00000000-0005-0000-0000-000095250000}"/>
    <cellStyle name="40% - 강조색5 74 8" xfId="11228" xr:uid="{00000000-0005-0000-0000-000096250000}"/>
    <cellStyle name="40% - 강조색5 75" xfId="9346" xr:uid="{00000000-0005-0000-0000-000097250000}"/>
    <cellStyle name="40% - 강조색5 75 2" xfId="9724" xr:uid="{00000000-0005-0000-0000-000098250000}"/>
    <cellStyle name="40% - 강조색5 75 3" xfId="10050" xr:uid="{00000000-0005-0000-0000-000099250000}"/>
    <cellStyle name="40% - 강조색5 75 4" xfId="10363" xr:uid="{00000000-0005-0000-0000-00009A250000}"/>
    <cellStyle name="40% - 강조색5 75 5" xfId="10672" xr:uid="{00000000-0005-0000-0000-00009B250000}"/>
    <cellStyle name="40% - 강조색5 75 6" xfId="10856" xr:uid="{00000000-0005-0000-0000-00009C250000}"/>
    <cellStyle name="40% - 강조색5 75 7" xfId="11080" xr:uid="{00000000-0005-0000-0000-00009D250000}"/>
    <cellStyle name="40% - 강조색5 76" xfId="9687" xr:uid="{00000000-0005-0000-0000-00009E250000}"/>
    <cellStyle name="40% - 강조색5 76 2" xfId="10057" xr:uid="{00000000-0005-0000-0000-00009F250000}"/>
    <cellStyle name="40% - 강조색5 76 3" xfId="10371" xr:uid="{00000000-0005-0000-0000-0000A0250000}"/>
    <cellStyle name="40% - 강조색5 76 4" xfId="10681" xr:uid="{00000000-0005-0000-0000-0000A1250000}"/>
    <cellStyle name="40% - 강조색5 76 5" xfId="10964" xr:uid="{00000000-0005-0000-0000-0000A2250000}"/>
    <cellStyle name="40% - 강조색5 76 6" xfId="11162" xr:uid="{00000000-0005-0000-0000-0000A3250000}"/>
    <cellStyle name="40% - 강조색5 77" xfId="9774" xr:uid="{00000000-0005-0000-0000-0000A4250000}"/>
    <cellStyle name="40% - 강조색5 77 2" xfId="10373" xr:uid="{00000000-0005-0000-0000-0000A5250000}"/>
    <cellStyle name="40% - 강조색5 77 3" xfId="10683" xr:uid="{00000000-0005-0000-0000-0000A6250000}"/>
    <cellStyle name="40% - 강조색5 77 4" xfId="10967" xr:uid="{00000000-0005-0000-0000-0000A7250000}"/>
    <cellStyle name="40% - 강조색5 77 5" xfId="10586" xr:uid="{00000000-0005-0000-0000-0000A8250000}"/>
    <cellStyle name="40% - 강조색5 78" xfId="5470" xr:uid="{00000000-0005-0000-0000-0000A9250000}"/>
    <cellStyle name="40% - 강조색5 78 2" xfId="10573" xr:uid="{00000000-0005-0000-0000-0000AA250000}"/>
    <cellStyle name="40% - 강조색5 78 3" xfId="10763" xr:uid="{00000000-0005-0000-0000-0000AB250000}"/>
    <cellStyle name="40% - 강조색5 78 4" xfId="4578" xr:uid="{00000000-0005-0000-0000-0000AC250000}"/>
    <cellStyle name="40% - 강조색5 79" xfId="10649" xr:uid="{00000000-0005-0000-0000-0000AD250000}"/>
    <cellStyle name="40% - 강조색5 79 2" xfId="10989" xr:uid="{00000000-0005-0000-0000-0000AE250000}"/>
    <cellStyle name="40% - 강조색5 79 3" xfId="11267" xr:uid="{00000000-0005-0000-0000-0000AF250000}"/>
    <cellStyle name="40% - 강조색5 8" xfId="147" xr:uid="{00000000-0005-0000-0000-0000B0250000}"/>
    <cellStyle name="40% - 강조색5 80" xfId="10952" xr:uid="{00000000-0005-0000-0000-0000B1250000}"/>
    <cellStyle name="40% - 강조색5 80 2" xfId="11278" xr:uid="{00000000-0005-0000-0000-0000B2250000}"/>
    <cellStyle name="40% - 강조색5 81" xfId="11234" xr:uid="{00000000-0005-0000-0000-0000B3250000}"/>
    <cellStyle name="40% - 강조색5 82" xfId="11289" xr:uid="{00000000-0005-0000-0000-0000B4250000}"/>
    <cellStyle name="40% - 강조색5 83" xfId="11342" xr:uid="{00000000-0005-0000-0000-0000B5250000}"/>
    <cellStyle name="40% - 강조색5 84" xfId="11347" xr:uid="{00000000-0005-0000-0000-0000B6250000}"/>
    <cellStyle name="40% - 강조색5 85" xfId="11358" xr:uid="{00000000-0005-0000-0000-0000B7250000}"/>
    <cellStyle name="40% - 강조색5 86" xfId="11446" xr:uid="{00000000-0005-0000-0000-0000B8250000}"/>
    <cellStyle name="40% - 강조색5 9" xfId="160" xr:uid="{00000000-0005-0000-0000-0000B9250000}"/>
    <cellStyle name="40% - 강조색6" xfId="41" builtinId="51" customBuiltin="1"/>
    <cellStyle name="40% - 강조색6 10" xfId="176" xr:uid="{00000000-0005-0000-0000-0000BB250000}"/>
    <cellStyle name="40% - 강조색6 11" xfId="189" xr:uid="{00000000-0005-0000-0000-0000BC250000}"/>
    <cellStyle name="40% - 강조색6 12" xfId="202" xr:uid="{00000000-0005-0000-0000-0000BD250000}"/>
    <cellStyle name="40% - 강조색6 13" xfId="215" xr:uid="{00000000-0005-0000-0000-0000BE250000}"/>
    <cellStyle name="40% - 강조색6 14" xfId="228" xr:uid="{00000000-0005-0000-0000-0000BF250000}"/>
    <cellStyle name="40% - 강조색6 15" xfId="241" xr:uid="{00000000-0005-0000-0000-0000C0250000}"/>
    <cellStyle name="40% - 강조색6 16" xfId="254" xr:uid="{00000000-0005-0000-0000-0000C1250000}"/>
    <cellStyle name="40% - 강조색6 17" xfId="267" xr:uid="{00000000-0005-0000-0000-0000C2250000}"/>
    <cellStyle name="40% - 강조색6 18" xfId="280" xr:uid="{00000000-0005-0000-0000-0000C3250000}"/>
    <cellStyle name="40% - 강조색6 19" xfId="293" xr:uid="{00000000-0005-0000-0000-0000C4250000}"/>
    <cellStyle name="40% - 강조색6 2" xfId="56" xr:uid="{00000000-0005-0000-0000-0000C5250000}"/>
    <cellStyle name="40% - 강조색6 20" xfId="306" xr:uid="{00000000-0005-0000-0000-0000C6250000}"/>
    <cellStyle name="40% - 강조색6 21" xfId="319" xr:uid="{00000000-0005-0000-0000-0000C7250000}"/>
    <cellStyle name="40% - 강조색6 22" xfId="332" xr:uid="{00000000-0005-0000-0000-0000C8250000}"/>
    <cellStyle name="40% - 강조색6 23" xfId="345" xr:uid="{00000000-0005-0000-0000-0000C9250000}"/>
    <cellStyle name="40% - 강조색6 24" xfId="358" xr:uid="{00000000-0005-0000-0000-0000CA250000}"/>
    <cellStyle name="40% - 강조색6 25" xfId="371" xr:uid="{00000000-0005-0000-0000-0000CB250000}"/>
    <cellStyle name="40% - 강조색6 26" xfId="384" xr:uid="{00000000-0005-0000-0000-0000CC250000}"/>
    <cellStyle name="40% - 강조색6 27" xfId="397" xr:uid="{00000000-0005-0000-0000-0000CD250000}"/>
    <cellStyle name="40% - 강조색6 28" xfId="410" xr:uid="{00000000-0005-0000-0000-0000CE250000}"/>
    <cellStyle name="40% - 강조색6 29" xfId="423" xr:uid="{00000000-0005-0000-0000-0000CF250000}"/>
    <cellStyle name="40% - 강조색6 3" xfId="88" xr:uid="{00000000-0005-0000-0000-0000D0250000}"/>
    <cellStyle name="40% - 강조색6 30" xfId="436" xr:uid="{00000000-0005-0000-0000-0000D1250000}"/>
    <cellStyle name="40% - 강조색6 31" xfId="448" xr:uid="{00000000-0005-0000-0000-0000D2250000}"/>
    <cellStyle name="40% - 강조색6 32" xfId="460" xr:uid="{00000000-0005-0000-0000-0000D3250000}"/>
    <cellStyle name="40% - 강조색6 33" xfId="472" xr:uid="{00000000-0005-0000-0000-0000D4250000}"/>
    <cellStyle name="40% - 강조색6 34" xfId="484" xr:uid="{00000000-0005-0000-0000-0000D5250000}"/>
    <cellStyle name="40% - 강조색6 35" xfId="495" xr:uid="{00000000-0005-0000-0000-0000D6250000}"/>
    <cellStyle name="40% - 강조색6 36" xfId="506" xr:uid="{00000000-0005-0000-0000-0000D7250000}"/>
    <cellStyle name="40% - 강조색6 37" xfId="517" xr:uid="{00000000-0005-0000-0000-0000D8250000}"/>
    <cellStyle name="40% - 강조색6 38" xfId="527" xr:uid="{00000000-0005-0000-0000-0000D9250000}"/>
    <cellStyle name="40% - 강조색6 39" xfId="535" xr:uid="{00000000-0005-0000-0000-0000DA250000}"/>
    <cellStyle name="40% - 강조색6 4" xfId="98" xr:uid="{00000000-0005-0000-0000-0000DB250000}"/>
    <cellStyle name="40% - 강조색6 40" xfId="556" xr:uid="{00000000-0005-0000-0000-0000DC250000}"/>
    <cellStyle name="40% - 강조색6 40 10" xfId="780" xr:uid="{00000000-0005-0000-0000-0000DD250000}"/>
    <cellStyle name="40% - 강조색6 40 11" xfId="2068" xr:uid="{00000000-0005-0000-0000-0000DE250000}"/>
    <cellStyle name="40% - 강조색6 40 12" xfId="931" xr:uid="{00000000-0005-0000-0000-0000DF250000}"/>
    <cellStyle name="40% - 강조색6 40 13" xfId="4209" xr:uid="{00000000-0005-0000-0000-0000E0250000}"/>
    <cellStyle name="40% - 강조색6 40 14" xfId="4646" xr:uid="{00000000-0005-0000-0000-0000E1250000}"/>
    <cellStyle name="40% - 강조색6 40 15" xfId="3911" xr:uid="{00000000-0005-0000-0000-0000E2250000}"/>
    <cellStyle name="40% - 강조색6 40 16" xfId="3033" xr:uid="{00000000-0005-0000-0000-0000E3250000}"/>
    <cellStyle name="40% - 강조색6 40 17" xfId="4820" xr:uid="{00000000-0005-0000-0000-0000E4250000}"/>
    <cellStyle name="40% - 강조색6 40 18" xfId="5688" xr:uid="{00000000-0005-0000-0000-0000E5250000}"/>
    <cellStyle name="40% - 강조색6 40 19" xfId="6399" xr:uid="{00000000-0005-0000-0000-0000E6250000}"/>
    <cellStyle name="40% - 강조색6 40 2" xfId="1053" xr:uid="{00000000-0005-0000-0000-0000E7250000}"/>
    <cellStyle name="40% - 강조색6 40 20" xfId="7045" xr:uid="{00000000-0005-0000-0000-0000E8250000}"/>
    <cellStyle name="40% - 강조색6 40 21" xfId="7152" xr:uid="{00000000-0005-0000-0000-0000E9250000}"/>
    <cellStyle name="40% - 강조색6 40 22" xfId="5303" xr:uid="{00000000-0005-0000-0000-0000EA250000}"/>
    <cellStyle name="40% - 강조색6 40 23" xfId="3795" xr:uid="{00000000-0005-0000-0000-0000EB250000}"/>
    <cellStyle name="40% - 강조색6 40 24" xfId="5973" xr:uid="{00000000-0005-0000-0000-0000EC250000}"/>
    <cellStyle name="40% - 강조색6 40 25" xfId="4228" xr:uid="{00000000-0005-0000-0000-0000ED250000}"/>
    <cellStyle name="40% - 강조색6 40 26" xfId="3489" xr:uid="{00000000-0005-0000-0000-0000EE250000}"/>
    <cellStyle name="40% - 강조색6 40 27" xfId="3071" xr:uid="{00000000-0005-0000-0000-0000EF250000}"/>
    <cellStyle name="40% - 강조색6 40 28" xfId="8459" xr:uid="{00000000-0005-0000-0000-0000F0250000}"/>
    <cellStyle name="40% - 강조색6 40 29" xfId="10301" xr:uid="{00000000-0005-0000-0000-0000F1250000}"/>
    <cellStyle name="40% - 강조색6 40 3" xfId="1144" xr:uid="{00000000-0005-0000-0000-0000F2250000}"/>
    <cellStyle name="40% - 강조색6 40 30" xfId="4609" xr:uid="{00000000-0005-0000-0000-0000F3250000}"/>
    <cellStyle name="40% - 강조색6 40 31" xfId="10892" xr:uid="{00000000-0005-0000-0000-0000F4250000}"/>
    <cellStyle name="40% - 강조색6 40 32" xfId="2215" xr:uid="{00000000-0005-0000-0000-0000F5250000}"/>
    <cellStyle name="40% - 강조색6 40 33" xfId="11325" xr:uid="{00000000-0005-0000-0000-0000F6250000}"/>
    <cellStyle name="40% - 강조색6 40 34" xfId="11307" xr:uid="{00000000-0005-0000-0000-0000F7250000}"/>
    <cellStyle name="40% - 강조색6 40 35" xfId="11408" xr:uid="{00000000-0005-0000-0000-0000F8250000}"/>
    <cellStyle name="40% - 강조색6 40 36" xfId="11311" xr:uid="{00000000-0005-0000-0000-0000F9250000}"/>
    <cellStyle name="40% - 강조색6 40 4" xfId="1235" xr:uid="{00000000-0005-0000-0000-0000FA250000}"/>
    <cellStyle name="40% - 강조색6 40 5" xfId="1622" xr:uid="{00000000-0005-0000-0000-0000FB250000}"/>
    <cellStyle name="40% - 강조색6 40 6" xfId="1033" xr:uid="{00000000-0005-0000-0000-0000FC250000}"/>
    <cellStyle name="40% - 강조색6 40 7" xfId="2172" xr:uid="{00000000-0005-0000-0000-0000FD250000}"/>
    <cellStyle name="40% - 강조색6 40 8" xfId="2604" xr:uid="{00000000-0005-0000-0000-0000FE250000}"/>
    <cellStyle name="40% - 강조색6 40 9" xfId="2954" xr:uid="{00000000-0005-0000-0000-0000FF250000}"/>
    <cellStyle name="40% - 강조색6 41" xfId="589" xr:uid="{00000000-0005-0000-0000-000000260000}"/>
    <cellStyle name="40% - 강조색6 41 10" xfId="3272" xr:uid="{00000000-0005-0000-0000-000001260000}"/>
    <cellStyle name="40% - 강조색6 41 11" xfId="2520" xr:uid="{00000000-0005-0000-0000-000002260000}"/>
    <cellStyle name="40% - 강조색6 41 12" xfId="1791" xr:uid="{00000000-0005-0000-0000-000003260000}"/>
    <cellStyle name="40% - 강조색6 41 13" xfId="4039" xr:uid="{00000000-0005-0000-0000-000004260000}"/>
    <cellStyle name="40% - 강조색6 41 14" xfId="4696" xr:uid="{00000000-0005-0000-0000-000005260000}"/>
    <cellStyle name="40% - 강조색6 41 15" xfId="5166" xr:uid="{00000000-0005-0000-0000-000006260000}"/>
    <cellStyle name="40% - 강조색6 41 16" xfId="2092" xr:uid="{00000000-0005-0000-0000-000007260000}"/>
    <cellStyle name="40% - 강조색6 41 17" xfId="5754" xr:uid="{00000000-0005-0000-0000-000008260000}"/>
    <cellStyle name="40% - 강조색6 41 18" xfId="5844" xr:uid="{00000000-0005-0000-0000-000009260000}"/>
    <cellStyle name="40% - 강조색6 41 19" xfId="2811" xr:uid="{00000000-0005-0000-0000-00000A260000}"/>
    <cellStyle name="40% - 강조색6 41 2" xfId="1086" xr:uid="{00000000-0005-0000-0000-00000B260000}"/>
    <cellStyle name="40% - 강조색6 41 20" xfId="7168" xr:uid="{00000000-0005-0000-0000-00000C260000}"/>
    <cellStyle name="40% - 강조색6 41 21" xfId="782" xr:uid="{00000000-0005-0000-0000-00000D260000}"/>
    <cellStyle name="40% - 강조색6 41 22" xfId="6799" xr:uid="{00000000-0005-0000-0000-00000E260000}"/>
    <cellStyle name="40% - 강조색6 41 23" xfId="8231" xr:uid="{00000000-0005-0000-0000-00000F260000}"/>
    <cellStyle name="40% - 강조색6 41 24" xfId="2807" xr:uid="{00000000-0005-0000-0000-000010260000}"/>
    <cellStyle name="40% - 강조색6 41 25" xfId="7416" xr:uid="{00000000-0005-0000-0000-000011260000}"/>
    <cellStyle name="40% - 강조색6 41 26" xfId="9069" xr:uid="{00000000-0005-0000-0000-000012260000}"/>
    <cellStyle name="40% - 강조색6 41 27" xfId="7420" xr:uid="{00000000-0005-0000-0000-000013260000}"/>
    <cellStyle name="40% - 강조색6 41 28" xfId="1854" xr:uid="{00000000-0005-0000-0000-000014260000}"/>
    <cellStyle name="40% - 강조색6 41 29" xfId="10232" xr:uid="{00000000-0005-0000-0000-000015260000}"/>
    <cellStyle name="40% - 강조색6 41 3" xfId="1177" xr:uid="{00000000-0005-0000-0000-000016260000}"/>
    <cellStyle name="40% - 강조색6 41 30" xfId="6220" xr:uid="{00000000-0005-0000-0000-000017260000}"/>
    <cellStyle name="40% - 강조색6 41 31" xfId="10804" xr:uid="{00000000-0005-0000-0000-000018260000}"/>
    <cellStyle name="40% - 강조색6 41 32" xfId="9121" xr:uid="{00000000-0005-0000-0000-000019260000}"/>
    <cellStyle name="40% - 강조색6 41 4" xfId="1268" xr:uid="{00000000-0005-0000-0000-00001A260000}"/>
    <cellStyle name="40% - 강조색6 41 5" xfId="1706" xr:uid="{00000000-0005-0000-0000-00001B260000}"/>
    <cellStyle name="40% - 강조색6 41 6" xfId="2022" xr:uid="{00000000-0005-0000-0000-00001C260000}"/>
    <cellStyle name="40% - 강조색6 41 7" xfId="2191" xr:uid="{00000000-0005-0000-0000-00001D260000}"/>
    <cellStyle name="40% - 강조색6 41 8" xfId="2628" xr:uid="{00000000-0005-0000-0000-00001E260000}"/>
    <cellStyle name="40% - 강조색6 41 9" xfId="1878" xr:uid="{00000000-0005-0000-0000-00001F260000}"/>
    <cellStyle name="40% - 강조색6 42" xfId="579" xr:uid="{00000000-0005-0000-0000-000020260000}"/>
    <cellStyle name="40% - 강조색6 42 10" xfId="3309" xr:uid="{00000000-0005-0000-0000-000021260000}"/>
    <cellStyle name="40% - 강조색6 42 11" xfId="3628" xr:uid="{00000000-0005-0000-0000-000022260000}"/>
    <cellStyle name="40% - 강조색6 42 12" xfId="3985" xr:uid="{00000000-0005-0000-0000-000023260000}"/>
    <cellStyle name="40% - 강조색6 42 13" xfId="1915" xr:uid="{00000000-0005-0000-0000-000024260000}"/>
    <cellStyle name="40% - 강조색6 42 14" xfId="4477" xr:uid="{00000000-0005-0000-0000-000025260000}"/>
    <cellStyle name="40% - 강조색6 42 15" xfId="5255" xr:uid="{00000000-0005-0000-0000-000026260000}"/>
    <cellStyle name="40% - 강조색6 42 16" xfId="5750" xr:uid="{00000000-0005-0000-0000-000027260000}"/>
    <cellStyle name="40% - 강조색6 42 17" xfId="5840" xr:uid="{00000000-0005-0000-0000-000028260000}"/>
    <cellStyle name="40% - 강조색6 42 18" xfId="5907" xr:uid="{00000000-0005-0000-0000-000029260000}"/>
    <cellStyle name="40% - 강조색6 42 19" xfId="6429" xr:uid="{00000000-0005-0000-0000-00002A260000}"/>
    <cellStyle name="40% - 강조색6 42 2" xfId="1076" xr:uid="{00000000-0005-0000-0000-00002B260000}"/>
    <cellStyle name="40% - 강조색6 42 20" xfId="6854" xr:uid="{00000000-0005-0000-0000-00002C260000}"/>
    <cellStyle name="40% - 강조색6 42 21" xfId="7219" xr:uid="{00000000-0005-0000-0000-00002D260000}"/>
    <cellStyle name="40% - 강조색6 42 22" xfId="7435" xr:uid="{00000000-0005-0000-0000-00002E260000}"/>
    <cellStyle name="40% - 강조색6 42 23" xfId="8171" xr:uid="{00000000-0005-0000-0000-00002F260000}"/>
    <cellStyle name="40% - 강조색6 42 24" xfId="8320" xr:uid="{00000000-0005-0000-0000-000030260000}"/>
    <cellStyle name="40% - 강조색6 42 25" xfId="8378" xr:uid="{00000000-0005-0000-0000-000031260000}"/>
    <cellStyle name="40% - 강조색6 42 26" xfId="7774" xr:uid="{00000000-0005-0000-0000-000032260000}"/>
    <cellStyle name="40% - 강조색6 42 27" xfId="9492" xr:uid="{00000000-0005-0000-0000-000033260000}"/>
    <cellStyle name="40% - 강조색6 42 28" xfId="9744" xr:uid="{00000000-0005-0000-0000-000034260000}"/>
    <cellStyle name="40% - 강조색6 42 29" xfId="10315" xr:uid="{00000000-0005-0000-0000-000035260000}"/>
    <cellStyle name="40% - 강조색6 42 3" xfId="1167" xr:uid="{00000000-0005-0000-0000-000036260000}"/>
    <cellStyle name="40% - 강조색6 42 30" xfId="10381" xr:uid="{00000000-0005-0000-0000-000037260000}"/>
    <cellStyle name="40% - 강조색6 42 31" xfId="10833" xr:uid="{00000000-0005-0000-0000-000038260000}"/>
    <cellStyle name="40% - 강조색6 42 32" xfId="11058" xr:uid="{00000000-0005-0000-0000-000039260000}"/>
    <cellStyle name="40% - 강조색6 42 4" xfId="1258" xr:uid="{00000000-0005-0000-0000-00003A260000}"/>
    <cellStyle name="40% - 강조색6 42 5" xfId="1730" xr:uid="{00000000-0005-0000-0000-00003B260000}"/>
    <cellStyle name="40% - 강조색6 42 6" xfId="1012" xr:uid="{00000000-0005-0000-0000-00003C260000}"/>
    <cellStyle name="40% - 강조색6 42 7" xfId="804" xr:uid="{00000000-0005-0000-0000-00003D260000}"/>
    <cellStyle name="40% - 강조색6 42 8" xfId="1393" xr:uid="{00000000-0005-0000-0000-00003E260000}"/>
    <cellStyle name="40% - 강조색6 42 9" xfId="2955" xr:uid="{00000000-0005-0000-0000-00003F260000}"/>
    <cellStyle name="40% - 강조색6 43" xfId="588" xr:uid="{00000000-0005-0000-0000-000040260000}"/>
    <cellStyle name="40% - 강조색6 43 10" xfId="3072" xr:uid="{00000000-0005-0000-0000-000041260000}"/>
    <cellStyle name="40% - 강조색6 43 11" xfId="3616" xr:uid="{00000000-0005-0000-0000-000042260000}"/>
    <cellStyle name="40% - 강조색6 43 12" xfId="3976" xr:uid="{00000000-0005-0000-0000-000043260000}"/>
    <cellStyle name="40% - 강조색6 43 13" xfId="4203" xr:uid="{00000000-0005-0000-0000-000044260000}"/>
    <cellStyle name="40% - 강조색6 43 14" xfId="4610" xr:uid="{00000000-0005-0000-0000-000045260000}"/>
    <cellStyle name="40% - 강조색6 43 15" xfId="5344" xr:uid="{00000000-0005-0000-0000-000046260000}"/>
    <cellStyle name="40% - 강조색6 43 16" xfId="3018" xr:uid="{00000000-0005-0000-0000-000047260000}"/>
    <cellStyle name="40% - 강조색6 43 17" xfId="4947" xr:uid="{00000000-0005-0000-0000-000048260000}"/>
    <cellStyle name="40% - 강조색6 43 18" xfId="5324" xr:uid="{00000000-0005-0000-0000-000049260000}"/>
    <cellStyle name="40% - 강조색6 43 19" xfId="6185" xr:uid="{00000000-0005-0000-0000-00004A260000}"/>
    <cellStyle name="40% - 강조색6 43 2" xfId="1085" xr:uid="{00000000-0005-0000-0000-00004B260000}"/>
    <cellStyle name="40% - 강조색6 43 20" xfId="4458" xr:uid="{00000000-0005-0000-0000-00004C260000}"/>
    <cellStyle name="40% - 강조색6 43 21" xfId="7220" xr:uid="{00000000-0005-0000-0000-00004D260000}"/>
    <cellStyle name="40% - 강조색6 43 22" xfId="6404" xr:uid="{00000000-0005-0000-0000-00004E260000}"/>
    <cellStyle name="40% - 강조색6 43 23" xfId="7934" xr:uid="{00000000-0005-0000-0000-00004F260000}"/>
    <cellStyle name="40% - 강조색6 43 24" xfId="753" xr:uid="{00000000-0005-0000-0000-000050260000}"/>
    <cellStyle name="40% - 강조색6 43 25" xfId="6075" xr:uid="{00000000-0005-0000-0000-000051260000}"/>
    <cellStyle name="40% - 강조색6 43 26" xfId="9218" xr:uid="{00000000-0005-0000-0000-000052260000}"/>
    <cellStyle name="40% - 강조색6 43 27" xfId="9688" xr:uid="{00000000-0005-0000-0000-000053260000}"/>
    <cellStyle name="40% - 강조색6 43 28" xfId="4426" xr:uid="{00000000-0005-0000-0000-000054260000}"/>
    <cellStyle name="40% - 강조색6 43 29" xfId="8691" xr:uid="{00000000-0005-0000-0000-000055260000}"/>
    <cellStyle name="40% - 강조색6 43 3" xfId="1176" xr:uid="{00000000-0005-0000-0000-000056260000}"/>
    <cellStyle name="40% - 강조색6 43 30" xfId="8843" xr:uid="{00000000-0005-0000-0000-000057260000}"/>
    <cellStyle name="40% - 강조색6 43 31" xfId="10896" xr:uid="{00000000-0005-0000-0000-000058260000}"/>
    <cellStyle name="40% - 강조색6 43 32" xfId="7494" xr:uid="{00000000-0005-0000-0000-000059260000}"/>
    <cellStyle name="40% - 강조색6 43 4" xfId="1267" xr:uid="{00000000-0005-0000-0000-00005A260000}"/>
    <cellStyle name="40% - 강조색6 43 5" xfId="1659" xr:uid="{00000000-0005-0000-0000-00005B260000}"/>
    <cellStyle name="40% - 강조색6 43 6" xfId="1011" xr:uid="{00000000-0005-0000-0000-00005C260000}"/>
    <cellStyle name="40% - 강조색6 43 7" xfId="1549" xr:uid="{00000000-0005-0000-0000-00005D260000}"/>
    <cellStyle name="40% - 강조색6 43 8" xfId="2569" xr:uid="{00000000-0005-0000-0000-00005E260000}"/>
    <cellStyle name="40% - 강조색6 43 9" xfId="2963" xr:uid="{00000000-0005-0000-0000-00005F260000}"/>
    <cellStyle name="40% - 강조색6 44" xfId="621" xr:uid="{00000000-0005-0000-0000-000060260000}"/>
    <cellStyle name="40% - 강조색6 44 10" xfId="2066" xr:uid="{00000000-0005-0000-0000-000061260000}"/>
    <cellStyle name="40% - 강조색6 44 11" xfId="3357" xr:uid="{00000000-0005-0000-0000-000062260000}"/>
    <cellStyle name="40% - 강조색6 44 12" xfId="3908" xr:uid="{00000000-0005-0000-0000-000063260000}"/>
    <cellStyle name="40% - 강조색6 44 13" xfId="4257" xr:uid="{00000000-0005-0000-0000-000064260000}"/>
    <cellStyle name="40% - 강조색6 44 14" xfId="3197" xr:uid="{00000000-0005-0000-0000-000065260000}"/>
    <cellStyle name="40% - 강조색6 44 15" xfId="3900" xr:uid="{00000000-0005-0000-0000-000066260000}"/>
    <cellStyle name="40% - 강조색6 44 16" xfId="5019" xr:uid="{00000000-0005-0000-0000-000067260000}"/>
    <cellStyle name="40% - 강조색6 44 17" xfId="5074" xr:uid="{00000000-0005-0000-0000-000068260000}"/>
    <cellStyle name="40% - 강조색6 44 18" xfId="5191" xr:uid="{00000000-0005-0000-0000-000069260000}"/>
    <cellStyle name="40% - 강조색6 44 19" xfId="3142" xr:uid="{00000000-0005-0000-0000-00006A260000}"/>
    <cellStyle name="40% - 강조색6 44 2" xfId="1118" xr:uid="{00000000-0005-0000-0000-00006B260000}"/>
    <cellStyle name="40% - 강조색6 44 20" xfId="7110" xr:uid="{00000000-0005-0000-0000-00006C260000}"/>
    <cellStyle name="40% - 강조색6 44 21" xfId="7254" xr:uid="{00000000-0005-0000-0000-00006D260000}"/>
    <cellStyle name="40% - 강조색6 44 22" xfId="7608" xr:uid="{00000000-0005-0000-0000-00006E260000}"/>
    <cellStyle name="40% - 강조색6 44 23" xfId="7452" xr:uid="{00000000-0005-0000-0000-00006F260000}"/>
    <cellStyle name="40% - 강조색6 44 24" xfId="3061" xr:uid="{00000000-0005-0000-0000-000070260000}"/>
    <cellStyle name="40% - 강조색6 44 25" xfId="8199" xr:uid="{00000000-0005-0000-0000-000071260000}"/>
    <cellStyle name="40% - 강조색6 44 26" xfId="6183" xr:uid="{00000000-0005-0000-0000-000072260000}"/>
    <cellStyle name="40% - 강조색6 44 27" xfId="9560" xr:uid="{00000000-0005-0000-0000-000073260000}"/>
    <cellStyle name="40% - 강조색6 44 28" xfId="10010" xr:uid="{00000000-0005-0000-0000-000074260000}"/>
    <cellStyle name="40% - 강조색6 44 29" xfId="3290" xr:uid="{00000000-0005-0000-0000-000075260000}"/>
    <cellStyle name="40% - 강조색6 44 3" xfId="1209" xr:uid="{00000000-0005-0000-0000-000076260000}"/>
    <cellStyle name="40% - 강조색6 44 30" xfId="10528" xr:uid="{00000000-0005-0000-0000-000077260000}"/>
    <cellStyle name="40% - 강조색6 44 31" xfId="10730" xr:uid="{00000000-0005-0000-0000-000078260000}"/>
    <cellStyle name="40% - 강조색6 44 32" xfId="2852" xr:uid="{00000000-0005-0000-0000-000079260000}"/>
    <cellStyle name="40% - 강조색6 44 4" xfId="1300" xr:uid="{00000000-0005-0000-0000-00007A260000}"/>
    <cellStyle name="40% - 강조색6 44 5" xfId="1736" xr:uid="{00000000-0005-0000-0000-00007B260000}"/>
    <cellStyle name="40% - 강조색6 44 6" xfId="760" xr:uid="{00000000-0005-0000-0000-00007C260000}"/>
    <cellStyle name="40% - 강조색6 44 7" xfId="1497" xr:uid="{00000000-0005-0000-0000-00007D260000}"/>
    <cellStyle name="40% - 강조색6 44 8" xfId="2611" xr:uid="{00000000-0005-0000-0000-00007E260000}"/>
    <cellStyle name="40% - 강조색6 44 9" xfId="1510" xr:uid="{00000000-0005-0000-0000-00007F260000}"/>
    <cellStyle name="40% - 강조색6 45" xfId="573" xr:uid="{00000000-0005-0000-0000-000080260000}"/>
    <cellStyle name="40% - 강조색6 45 10" xfId="2757" xr:uid="{00000000-0005-0000-0000-000081260000}"/>
    <cellStyle name="40% - 강조색6 45 11" xfId="3651" xr:uid="{00000000-0005-0000-0000-000082260000}"/>
    <cellStyle name="40% - 강조색6 45 12" xfId="4002" xr:uid="{00000000-0005-0000-0000-000083260000}"/>
    <cellStyle name="40% - 강조색6 45 13" xfId="800" xr:uid="{00000000-0005-0000-0000-000084260000}"/>
    <cellStyle name="40% - 강조색6 45 14" xfId="4451" xr:uid="{00000000-0005-0000-0000-000085260000}"/>
    <cellStyle name="40% - 강조색6 45 15" xfId="2141" xr:uid="{00000000-0005-0000-0000-000086260000}"/>
    <cellStyle name="40% - 강조색6 45 16" xfId="4815" xr:uid="{00000000-0005-0000-0000-000087260000}"/>
    <cellStyle name="40% - 강조색6 45 17" xfId="4546" xr:uid="{00000000-0005-0000-0000-000088260000}"/>
    <cellStyle name="40% - 강조색6 45 18" xfId="4504" xr:uid="{00000000-0005-0000-0000-000089260000}"/>
    <cellStyle name="40% - 강조색6 45 19" xfId="4841" xr:uid="{00000000-0005-0000-0000-00008A260000}"/>
    <cellStyle name="40% - 강조색6 45 2" xfId="1070" xr:uid="{00000000-0005-0000-0000-00008B260000}"/>
    <cellStyle name="40% - 강조색6 45 20" xfId="6684" xr:uid="{00000000-0005-0000-0000-00008C260000}"/>
    <cellStyle name="40% - 강조색6 45 21" xfId="6847" xr:uid="{00000000-0005-0000-0000-00008D260000}"/>
    <cellStyle name="40% - 강조색6 45 22" xfId="4500" xr:uid="{00000000-0005-0000-0000-00008E260000}"/>
    <cellStyle name="40% - 강조색6 45 23" xfId="8196" xr:uid="{00000000-0005-0000-0000-00008F260000}"/>
    <cellStyle name="40% - 강조색6 45 24" xfId="8409" xr:uid="{00000000-0005-0000-0000-000090260000}"/>
    <cellStyle name="40% - 강조색6 45 25" xfId="4478" xr:uid="{00000000-0005-0000-0000-000091260000}"/>
    <cellStyle name="40% - 강조색6 45 26" xfId="9046" xr:uid="{00000000-0005-0000-0000-000092260000}"/>
    <cellStyle name="40% - 강조색6 45 27" xfId="4087" xr:uid="{00000000-0005-0000-0000-000093260000}"/>
    <cellStyle name="40% - 강조색6 45 28" xfId="2474" xr:uid="{00000000-0005-0000-0000-000094260000}"/>
    <cellStyle name="40% - 강조색6 45 29" xfId="10312" xr:uid="{00000000-0005-0000-0000-000095260000}"/>
    <cellStyle name="40% - 강조색6 45 3" xfId="1161" xr:uid="{00000000-0005-0000-0000-000096260000}"/>
    <cellStyle name="40% - 강조색6 45 30" xfId="9907" xr:uid="{00000000-0005-0000-0000-000097260000}"/>
    <cellStyle name="40% - 강조색6 45 31" xfId="9384" xr:uid="{00000000-0005-0000-0000-000098260000}"/>
    <cellStyle name="40% - 강조색6 45 32" xfId="6176" xr:uid="{00000000-0005-0000-0000-000099260000}"/>
    <cellStyle name="40% - 강조색6 45 4" xfId="1252" xr:uid="{00000000-0005-0000-0000-00009A260000}"/>
    <cellStyle name="40% - 강조색6 45 5" xfId="1729" xr:uid="{00000000-0005-0000-0000-00009B260000}"/>
    <cellStyle name="40% - 강조색6 45 6" xfId="1470" xr:uid="{00000000-0005-0000-0000-00009C260000}"/>
    <cellStyle name="40% - 강조색6 45 7" xfId="875" xr:uid="{00000000-0005-0000-0000-00009D260000}"/>
    <cellStyle name="40% - 강조색6 45 8" xfId="1806" xr:uid="{00000000-0005-0000-0000-00009E260000}"/>
    <cellStyle name="40% - 강조색6 45 9" xfId="2777" xr:uid="{00000000-0005-0000-0000-00009F260000}"/>
    <cellStyle name="40% - 강조색6 46" xfId="616" xr:uid="{00000000-0005-0000-0000-0000A0260000}"/>
    <cellStyle name="40% - 강조색6 46 10" xfId="3159" xr:uid="{00000000-0005-0000-0000-0000A1260000}"/>
    <cellStyle name="40% - 강조색6 46 11" xfId="1870" xr:uid="{00000000-0005-0000-0000-0000A2260000}"/>
    <cellStyle name="40% - 강조색6 46 12" xfId="2431" xr:uid="{00000000-0005-0000-0000-0000A3260000}"/>
    <cellStyle name="40% - 강조색6 46 13" xfId="4285" xr:uid="{00000000-0005-0000-0000-0000A4260000}"/>
    <cellStyle name="40% - 강조색6 46 14" xfId="4711" xr:uid="{00000000-0005-0000-0000-0000A5260000}"/>
    <cellStyle name="40% - 강조색6 46 15" xfId="4270" xr:uid="{00000000-0005-0000-0000-0000A6260000}"/>
    <cellStyle name="40% - 강조색6 46 16" xfId="5190" xr:uid="{00000000-0005-0000-0000-0000A7260000}"/>
    <cellStyle name="40% - 강조색6 46 17" xfId="5529" xr:uid="{00000000-0005-0000-0000-0000A8260000}"/>
    <cellStyle name="40% - 강조색6 46 18" xfId="5018" xr:uid="{00000000-0005-0000-0000-0000A9260000}"/>
    <cellStyle name="40% - 강조색6 46 19" xfId="6204" xr:uid="{00000000-0005-0000-0000-0000AA260000}"/>
    <cellStyle name="40% - 강조색6 46 2" xfId="1113" xr:uid="{00000000-0005-0000-0000-0000AB260000}"/>
    <cellStyle name="40% - 강조색6 46 20" xfId="7169" xr:uid="{00000000-0005-0000-0000-0000AC260000}"/>
    <cellStyle name="40% - 강조색6 46 21" xfId="2680" xr:uid="{00000000-0005-0000-0000-0000AD260000}"/>
    <cellStyle name="40% - 강조색6 46 22" xfId="2714" xr:uid="{00000000-0005-0000-0000-0000AE260000}"/>
    <cellStyle name="40% - 강조색6 46 23" xfId="3574" xr:uid="{00000000-0005-0000-0000-0000AF260000}"/>
    <cellStyle name="40% - 강조색6 46 24" xfId="4481" xr:uid="{00000000-0005-0000-0000-0000B0260000}"/>
    <cellStyle name="40% - 강조색6 46 25" xfId="8832" xr:uid="{00000000-0005-0000-0000-0000B1260000}"/>
    <cellStyle name="40% - 강조색6 46 26" xfId="8905" xr:uid="{00000000-0005-0000-0000-0000B2260000}"/>
    <cellStyle name="40% - 강조색6 46 27" xfId="7646" xr:uid="{00000000-0005-0000-0000-0000B3260000}"/>
    <cellStyle name="40% - 강조색6 46 28" xfId="2130" xr:uid="{00000000-0005-0000-0000-0000B4260000}"/>
    <cellStyle name="40% - 강조색6 46 29" xfId="10181" xr:uid="{00000000-0005-0000-0000-0000B5260000}"/>
    <cellStyle name="40% - 강조색6 46 3" xfId="1204" xr:uid="{00000000-0005-0000-0000-0000B6260000}"/>
    <cellStyle name="40% - 강조색6 46 30" xfId="8274" xr:uid="{00000000-0005-0000-0000-0000B7260000}"/>
    <cellStyle name="40% - 강조색6 46 31" xfId="8918" xr:uid="{00000000-0005-0000-0000-0000B8260000}"/>
    <cellStyle name="40% - 강조색6 46 32" xfId="7736" xr:uid="{00000000-0005-0000-0000-0000B9260000}"/>
    <cellStyle name="40% - 강조색6 46 4" xfId="1295" xr:uid="{00000000-0005-0000-0000-0000BA260000}"/>
    <cellStyle name="40% - 강조색6 46 5" xfId="1664" xr:uid="{00000000-0005-0000-0000-0000BB260000}"/>
    <cellStyle name="40% - 강조색6 46 6" xfId="1385" xr:uid="{00000000-0005-0000-0000-0000BC260000}"/>
    <cellStyle name="40% - 강조색6 46 7" xfId="1030" xr:uid="{00000000-0005-0000-0000-0000BD260000}"/>
    <cellStyle name="40% - 강조색6 46 8" xfId="2568" xr:uid="{00000000-0005-0000-0000-0000BE260000}"/>
    <cellStyle name="40% - 강조색6 46 9" xfId="2794" xr:uid="{00000000-0005-0000-0000-0000BF260000}"/>
    <cellStyle name="40% - 강조색6 47" xfId="650" xr:uid="{00000000-0005-0000-0000-0000C0260000}"/>
    <cellStyle name="40% - 강조색6 47 10" xfId="4274" xr:uid="{00000000-0005-0000-0000-0000C1260000}"/>
    <cellStyle name="40% - 강조색6 47 11" xfId="4631" xr:uid="{00000000-0005-0000-0000-0000C2260000}"/>
    <cellStyle name="40% - 강조색6 47 12" xfId="5104" xr:uid="{00000000-0005-0000-0000-0000C3260000}"/>
    <cellStyle name="40% - 강조색6 47 13" xfId="5601" xr:uid="{00000000-0005-0000-0000-0000C4260000}"/>
    <cellStyle name="40% - 강조색6 47 14" xfId="3916" xr:uid="{00000000-0005-0000-0000-0000C5260000}"/>
    <cellStyle name="40% - 강조색6 47 15" xfId="5052" xr:uid="{00000000-0005-0000-0000-0000C6260000}"/>
    <cellStyle name="40% - 강조색6 47 16" xfId="6560" xr:uid="{00000000-0005-0000-0000-0000C7260000}"/>
    <cellStyle name="40% - 강조색6 47 17" xfId="7224" xr:uid="{00000000-0005-0000-0000-0000C8260000}"/>
    <cellStyle name="40% - 강조색6 47 18" xfId="7042" xr:uid="{00000000-0005-0000-0000-0000C9260000}"/>
    <cellStyle name="40% - 강조색6 47 19" xfId="2724" xr:uid="{00000000-0005-0000-0000-0000CA260000}"/>
    <cellStyle name="40% - 강조색6 47 2" xfId="1693" xr:uid="{00000000-0005-0000-0000-0000CB260000}"/>
    <cellStyle name="40% - 강조색6 47 20" xfId="8234" xr:uid="{00000000-0005-0000-0000-0000CC260000}"/>
    <cellStyle name="40% - 강조색6 47 21" xfId="8508" xr:uid="{00000000-0005-0000-0000-0000CD260000}"/>
    <cellStyle name="40% - 강조색6 47 22" xfId="8742" xr:uid="{00000000-0005-0000-0000-0000CE260000}"/>
    <cellStyle name="40% - 강조색6 47 23" xfId="9120" xr:uid="{00000000-0005-0000-0000-0000CF260000}"/>
    <cellStyle name="40% - 강조색6 47 24" xfId="3085" xr:uid="{00000000-0005-0000-0000-0000D0260000}"/>
    <cellStyle name="40% - 강조색6 47 25" xfId="1567" xr:uid="{00000000-0005-0000-0000-0000D1260000}"/>
    <cellStyle name="40% - 강조색6 47 26" xfId="4574" xr:uid="{00000000-0005-0000-0000-0000D2260000}"/>
    <cellStyle name="40% - 강조색6 47 27" xfId="10163" xr:uid="{00000000-0005-0000-0000-0000D3260000}"/>
    <cellStyle name="40% - 강조색6 47 28" xfId="10764" xr:uid="{00000000-0005-0000-0000-0000D4260000}"/>
    <cellStyle name="40% - 강조색6 47 29" xfId="11135" xr:uid="{00000000-0005-0000-0000-0000D5260000}"/>
    <cellStyle name="40% - 강조색6 47 3" xfId="1976" xr:uid="{00000000-0005-0000-0000-0000D6260000}"/>
    <cellStyle name="40% - 강조색6 47 30" xfId="11330" xr:uid="{00000000-0005-0000-0000-0000D7260000}"/>
    <cellStyle name="40% - 강조색6 47 31" xfId="11418" xr:uid="{00000000-0005-0000-0000-0000D8260000}"/>
    <cellStyle name="40% - 강조색6 47 32" xfId="11368" xr:uid="{00000000-0005-0000-0000-0000D9260000}"/>
    <cellStyle name="40% - 강조색6 47 33" xfId="11420" xr:uid="{00000000-0005-0000-0000-0000DA260000}"/>
    <cellStyle name="40% - 강조색6 47 4" xfId="2320" xr:uid="{00000000-0005-0000-0000-0000DB260000}"/>
    <cellStyle name="40% - 강조색6 47 5" xfId="971" xr:uid="{00000000-0005-0000-0000-0000DC260000}"/>
    <cellStyle name="40% - 강조색6 47 6" xfId="2442" xr:uid="{00000000-0005-0000-0000-0000DD260000}"/>
    <cellStyle name="40% - 강조색6 47 7" xfId="3106" xr:uid="{00000000-0005-0000-0000-0000DE260000}"/>
    <cellStyle name="40% - 강조색6 47 8" xfId="3532" xr:uid="{00000000-0005-0000-0000-0000DF260000}"/>
    <cellStyle name="40% - 강조색6 47 9" xfId="3895" xr:uid="{00000000-0005-0000-0000-0000E0260000}"/>
    <cellStyle name="40% - 강조색6 48" xfId="693" xr:uid="{00000000-0005-0000-0000-0000E1260000}"/>
    <cellStyle name="40% - 강조색6 48 10" xfId="4340" xr:uid="{00000000-0005-0000-0000-0000E2260000}"/>
    <cellStyle name="40% - 강조색6 48 11" xfId="3930" xr:uid="{00000000-0005-0000-0000-0000E3260000}"/>
    <cellStyle name="40% - 강조색6 48 12" xfId="5312" xr:uid="{00000000-0005-0000-0000-0000E4260000}"/>
    <cellStyle name="40% - 강조색6 48 13" xfId="4809" xr:uid="{00000000-0005-0000-0000-0000E5260000}"/>
    <cellStyle name="40% - 강조색6 48 14" xfId="5686" xr:uid="{00000000-0005-0000-0000-0000E6260000}"/>
    <cellStyle name="40% - 강조색6 48 15" xfId="4982" xr:uid="{00000000-0005-0000-0000-0000E7260000}"/>
    <cellStyle name="40% - 강조색6 48 16" xfId="6317" xr:uid="{00000000-0005-0000-0000-0000E8260000}"/>
    <cellStyle name="40% - 강조색6 48 17" xfId="6694" xr:uid="{00000000-0005-0000-0000-0000E9260000}"/>
    <cellStyle name="40% - 강조색6 48 18" xfId="6409" xr:uid="{00000000-0005-0000-0000-0000EA260000}"/>
    <cellStyle name="40% - 강조색6 48 19" xfId="7721" xr:uid="{00000000-0005-0000-0000-0000EB260000}"/>
    <cellStyle name="40% - 강조색6 48 2" xfId="1743" xr:uid="{00000000-0005-0000-0000-0000EC260000}"/>
    <cellStyle name="40% - 강조색6 48 20" xfId="7500" xr:uid="{00000000-0005-0000-0000-0000ED260000}"/>
    <cellStyle name="40% - 강조색6 48 21" xfId="8280" xr:uid="{00000000-0005-0000-0000-0000EE260000}"/>
    <cellStyle name="40% - 강조색6 48 22" xfId="8862" xr:uid="{00000000-0005-0000-0000-0000EF260000}"/>
    <cellStyle name="40% - 강조색6 48 23" xfId="9166" xr:uid="{00000000-0005-0000-0000-0000F0260000}"/>
    <cellStyle name="40% - 강조색6 48 24" xfId="9421" xr:uid="{00000000-0005-0000-0000-0000F1260000}"/>
    <cellStyle name="40% - 강조색6 48 25" xfId="9888" xr:uid="{00000000-0005-0000-0000-0000F2260000}"/>
    <cellStyle name="40% - 강조색6 48 26" xfId="6215" xr:uid="{00000000-0005-0000-0000-0000F3260000}"/>
    <cellStyle name="40% - 강조색6 48 27" xfId="5972" xr:uid="{00000000-0005-0000-0000-0000F4260000}"/>
    <cellStyle name="40% - 강조색6 48 28" xfId="10080" xr:uid="{00000000-0005-0000-0000-0000F5260000}"/>
    <cellStyle name="40% - 강조색6 48 29" xfId="9764" xr:uid="{00000000-0005-0000-0000-0000F6260000}"/>
    <cellStyle name="40% - 강조색6 48 3" xfId="1524" xr:uid="{00000000-0005-0000-0000-0000F7260000}"/>
    <cellStyle name="40% - 강조색6 48 4" xfId="2179" xr:uid="{00000000-0005-0000-0000-0000F8260000}"/>
    <cellStyle name="40% - 강조색6 48 5" xfId="2515" xr:uid="{00000000-0005-0000-0000-0000F9260000}"/>
    <cellStyle name="40% - 강조색6 48 6" xfId="2132" xr:uid="{00000000-0005-0000-0000-0000FA260000}"/>
    <cellStyle name="40% - 강조색6 48 7" xfId="3075" xr:uid="{00000000-0005-0000-0000-0000FB260000}"/>
    <cellStyle name="40% - 강조색6 48 8" xfId="1004" xr:uid="{00000000-0005-0000-0000-0000FC260000}"/>
    <cellStyle name="40% - 강조색6 48 9" xfId="3041" xr:uid="{00000000-0005-0000-0000-0000FD260000}"/>
    <cellStyle name="40% - 강조색6 49" xfId="685" xr:uid="{00000000-0005-0000-0000-0000FE260000}"/>
    <cellStyle name="40% - 강조색6 49 10" xfId="2414" xr:uid="{00000000-0005-0000-0000-0000FF260000}"/>
    <cellStyle name="40% - 강조색6 49 11" xfId="4617" xr:uid="{00000000-0005-0000-0000-000000270000}"/>
    <cellStyle name="40% - 강조색6 49 12" xfId="5122" xr:uid="{00000000-0005-0000-0000-000001270000}"/>
    <cellStyle name="40% - 강조색6 49 13" xfId="4912" xr:uid="{00000000-0005-0000-0000-000002270000}"/>
    <cellStyle name="40% - 강조색6 49 14" xfId="5226" xr:uid="{00000000-0005-0000-0000-000003270000}"/>
    <cellStyle name="40% - 강조색6 49 15" xfId="4856" xr:uid="{00000000-0005-0000-0000-000004270000}"/>
    <cellStyle name="40% - 강조색6 49 16" xfId="6545" xr:uid="{00000000-0005-0000-0000-000005270000}"/>
    <cellStyle name="40% - 강조색6 49 17" xfId="7221" xr:uid="{00000000-0005-0000-0000-000006270000}"/>
    <cellStyle name="40% - 강조색6 49 18" xfId="7066" xr:uid="{00000000-0005-0000-0000-000007270000}"/>
    <cellStyle name="40% - 강조색6 49 19" xfId="7749" xr:uid="{00000000-0005-0000-0000-000008270000}"/>
    <cellStyle name="40% - 강조색6 49 2" xfId="1734" xr:uid="{00000000-0005-0000-0000-000009270000}"/>
    <cellStyle name="40% - 강조색6 49 20" xfId="7876" xr:uid="{00000000-0005-0000-0000-00000A270000}"/>
    <cellStyle name="40% - 강조색6 49 21" xfId="8521" xr:uid="{00000000-0005-0000-0000-00000B270000}"/>
    <cellStyle name="40% - 강조색6 49 22" xfId="8944" xr:uid="{00000000-0005-0000-0000-00000C270000}"/>
    <cellStyle name="40% - 강조색6 49 23" xfId="9182" xr:uid="{00000000-0005-0000-0000-00000D270000}"/>
    <cellStyle name="40% - 강조색6 49 24" xfId="9500" xr:uid="{00000000-0005-0000-0000-00000E270000}"/>
    <cellStyle name="40% - 강조색6 49 25" xfId="8935" xr:uid="{00000000-0005-0000-0000-00000F270000}"/>
    <cellStyle name="40% - 강조색6 49 26" xfId="7964" xr:uid="{00000000-0005-0000-0000-000010270000}"/>
    <cellStyle name="40% - 강조색6 49 27" xfId="4513" xr:uid="{00000000-0005-0000-0000-000011270000}"/>
    <cellStyle name="40% - 강조색6 49 28" xfId="10894" xr:uid="{00000000-0005-0000-0000-000012270000}"/>
    <cellStyle name="40% - 강조색6 49 29" xfId="11051" xr:uid="{00000000-0005-0000-0000-000013270000}"/>
    <cellStyle name="40% - 강조색6 49 3" xfId="1394" xr:uid="{00000000-0005-0000-0000-000014270000}"/>
    <cellStyle name="40% - 강조색6 49 4" xfId="829" xr:uid="{00000000-0005-0000-0000-000015270000}"/>
    <cellStyle name="40% - 강조색6 49 5" xfId="1851" xr:uid="{00000000-0005-0000-0000-000016270000}"/>
    <cellStyle name="40% - 강조색6 49 6" xfId="2924" xr:uid="{00000000-0005-0000-0000-000017270000}"/>
    <cellStyle name="40% - 강조색6 49 7" xfId="3132" xr:uid="{00000000-0005-0000-0000-000018270000}"/>
    <cellStyle name="40% - 강조색6 49 8" xfId="1866" xr:uid="{00000000-0005-0000-0000-000019270000}"/>
    <cellStyle name="40% - 강조색6 49 9" xfId="3937" xr:uid="{00000000-0005-0000-0000-00001A270000}"/>
    <cellStyle name="40% - 강조색6 5" xfId="111" xr:uid="{00000000-0005-0000-0000-00001B270000}"/>
    <cellStyle name="40% - 강조색6 50" xfId="659" xr:uid="{00000000-0005-0000-0000-00001C270000}"/>
    <cellStyle name="40% - 강조색6 50 10" xfId="4224" xr:uid="{00000000-0005-0000-0000-00001D270000}"/>
    <cellStyle name="40% - 강조색6 50 11" xfId="4449" xr:uid="{00000000-0005-0000-0000-00001E270000}"/>
    <cellStyle name="40% - 강조색6 50 12" xfId="5339" xr:uid="{00000000-0005-0000-0000-00001F270000}"/>
    <cellStyle name="40% - 강조색6 50 13" xfId="4129" xr:uid="{00000000-0005-0000-0000-000020270000}"/>
    <cellStyle name="40% - 강조색6 50 14" xfId="4924" xr:uid="{00000000-0005-0000-0000-000021270000}"/>
    <cellStyle name="40% - 강조색6 50 15" xfId="5721" xr:uid="{00000000-0005-0000-0000-000022270000}"/>
    <cellStyle name="40% - 강조색6 50 16" xfId="6553" xr:uid="{00000000-0005-0000-0000-000023270000}"/>
    <cellStyle name="40% - 강조색6 50 17" xfId="7069" xr:uid="{00000000-0005-0000-0000-000024270000}"/>
    <cellStyle name="40% - 강조색6 50 18" xfId="3382" xr:uid="{00000000-0005-0000-0000-000025270000}"/>
    <cellStyle name="40% - 강조색6 50 19" xfId="7636" xr:uid="{00000000-0005-0000-0000-000026270000}"/>
    <cellStyle name="40% - 강조색6 50 2" xfId="1652" xr:uid="{00000000-0005-0000-0000-000027270000}"/>
    <cellStyle name="40% - 강조색6 50 20" xfId="6754" xr:uid="{00000000-0005-0000-0000-000028270000}"/>
    <cellStyle name="40% - 강조색6 50 21" xfId="7979" xr:uid="{00000000-0005-0000-0000-000029270000}"/>
    <cellStyle name="40% - 강조색6 50 22" xfId="8704" xr:uid="{00000000-0005-0000-0000-00002A270000}"/>
    <cellStyle name="40% - 강조색6 50 23" xfId="9330" xr:uid="{00000000-0005-0000-0000-00002B270000}"/>
    <cellStyle name="40% - 강조색6 50 24" xfId="9542" xr:uid="{00000000-0005-0000-0000-00002C270000}"/>
    <cellStyle name="40% - 강조색6 50 25" xfId="4169" xr:uid="{00000000-0005-0000-0000-00002D270000}"/>
    <cellStyle name="40% - 강조색6 50 26" xfId="10281" xr:uid="{00000000-0005-0000-0000-00002E270000}"/>
    <cellStyle name="40% - 강조색6 50 27" xfId="10517" xr:uid="{00000000-0005-0000-0000-00002F270000}"/>
    <cellStyle name="40% - 강조색6 50 28" xfId="10916" xr:uid="{00000000-0005-0000-0000-000030270000}"/>
    <cellStyle name="40% - 강조색6 50 29" xfId="11145" xr:uid="{00000000-0005-0000-0000-000031270000}"/>
    <cellStyle name="40% - 강조색6 50 3" xfId="1392" xr:uid="{00000000-0005-0000-0000-000032270000}"/>
    <cellStyle name="40% - 강조색6 50 4" xfId="2238" xr:uid="{00000000-0005-0000-0000-000033270000}"/>
    <cellStyle name="40% - 강조색6 50 5" xfId="2650" xr:uid="{00000000-0005-0000-0000-000034270000}"/>
    <cellStyle name="40% - 강조색6 50 6" xfId="1919" xr:uid="{00000000-0005-0000-0000-000035270000}"/>
    <cellStyle name="40% - 강조색6 50 7" xfId="3269" xr:uid="{00000000-0005-0000-0000-000036270000}"/>
    <cellStyle name="40% - 강조색6 50 8" xfId="3564" xr:uid="{00000000-0005-0000-0000-000037270000}"/>
    <cellStyle name="40% - 강조색6 50 9" xfId="3701" xr:uid="{00000000-0005-0000-0000-000038270000}"/>
    <cellStyle name="40% - 강조색6 51" xfId="714" xr:uid="{00000000-0005-0000-0000-000039270000}"/>
    <cellStyle name="40% - 강조색6 51 10" xfId="4041" xr:uid="{00000000-0005-0000-0000-00003A270000}"/>
    <cellStyle name="40% - 강조색6 51 11" xfId="4499" xr:uid="{00000000-0005-0000-0000-00003B270000}"/>
    <cellStyle name="40% - 강조색6 51 12" xfId="5335" xr:uid="{00000000-0005-0000-0000-00003C270000}"/>
    <cellStyle name="40% - 강조색6 51 13" xfId="5388" xr:uid="{00000000-0005-0000-0000-00003D270000}"/>
    <cellStyle name="40% - 강조색6 51 14" xfId="5334" xr:uid="{00000000-0005-0000-0000-00003E270000}"/>
    <cellStyle name="40% - 강조색6 51 15" xfId="4115" xr:uid="{00000000-0005-0000-0000-00003F270000}"/>
    <cellStyle name="40% - 강조색6 51 16" xfId="732" xr:uid="{00000000-0005-0000-0000-000040270000}"/>
    <cellStyle name="40% - 강조색6 51 17" xfId="1509" xr:uid="{00000000-0005-0000-0000-000041270000}"/>
    <cellStyle name="40% - 강조색6 51 18" xfId="6697" xr:uid="{00000000-0005-0000-0000-000042270000}"/>
    <cellStyle name="40% - 강조색6 51 19" xfId="3379" xr:uid="{00000000-0005-0000-0000-000043270000}"/>
    <cellStyle name="40% - 강조색6 51 2" xfId="1687" xr:uid="{00000000-0005-0000-0000-000044270000}"/>
    <cellStyle name="40% - 강조색6 51 20" xfId="4599" xr:uid="{00000000-0005-0000-0000-000045270000}"/>
    <cellStyle name="40% - 강조색6 51 21" xfId="2783" xr:uid="{00000000-0005-0000-0000-000046270000}"/>
    <cellStyle name="40% - 강조색6 51 22" xfId="8971" xr:uid="{00000000-0005-0000-0000-000047270000}"/>
    <cellStyle name="40% - 강조색6 51 23" xfId="8928" xr:uid="{00000000-0005-0000-0000-000048270000}"/>
    <cellStyle name="40% - 강조색6 51 24" xfId="9473" xr:uid="{00000000-0005-0000-0000-000049270000}"/>
    <cellStyle name="40% - 강조색6 51 25" xfId="9937" xr:uid="{00000000-0005-0000-0000-00004A270000}"/>
    <cellStyle name="40% - 강조색6 51 26" xfId="6389" xr:uid="{00000000-0005-0000-0000-00004B270000}"/>
    <cellStyle name="40% - 강조색6 51 27" xfId="9404" xr:uid="{00000000-0005-0000-0000-00004C270000}"/>
    <cellStyle name="40% - 강조색6 51 28" xfId="10953" xr:uid="{00000000-0005-0000-0000-00004D270000}"/>
    <cellStyle name="40% - 강조색6 51 29" xfId="11191" xr:uid="{00000000-0005-0000-0000-00004E270000}"/>
    <cellStyle name="40% - 강조색6 51 3" xfId="977" xr:uid="{00000000-0005-0000-0000-00004F270000}"/>
    <cellStyle name="40% - 강조색6 51 4" xfId="2059" xr:uid="{00000000-0005-0000-0000-000050270000}"/>
    <cellStyle name="40% - 강조색6 51 5" xfId="1576" xr:uid="{00000000-0005-0000-0000-000051270000}"/>
    <cellStyle name="40% - 강조색6 51 6" xfId="2854" xr:uid="{00000000-0005-0000-0000-000052270000}"/>
    <cellStyle name="40% - 강조색6 51 7" xfId="913" xr:uid="{00000000-0005-0000-0000-000053270000}"/>
    <cellStyle name="40% - 강조색6 51 8" xfId="2355" xr:uid="{00000000-0005-0000-0000-000054270000}"/>
    <cellStyle name="40% - 강조색6 51 9" xfId="3801" xr:uid="{00000000-0005-0000-0000-000055270000}"/>
    <cellStyle name="40% - 강조색6 52" xfId="707" xr:uid="{00000000-0005-0000-0000-000056270000}"/>
    <cellStyle name="40% - 강조색6 52 10" xfId="2363" xr:uid="{00000000-0005-0000-0000-000057270000}"/>
    <cellStyle name="40% - 강조색6 52 11" xfId="2170" xr:uid="{00000000-0005-0000-0000-000058270000}"/>
    <cellStyle name="40% - 강조색6 52 12" xfId="2422" xr:uid="{00000000-0005-0000-0000-000059270000}"/>
    <cellStyle name="40% - 강조색6 52 13" xfId="5319" xr:uid="{00000000-0005-0000-0000-00005A270000}"/>
    <cellStyle name="40% - 강조색6 52 14" xfId="5646" xr:uid="{00000000-0005-0000-0000-00005B270000}"/>
    <cellStyle name="40% - 강조색6 52 15" xfId="2375" xr:uid="{00000000-0005-0000-0000-00005C270000}"/>
    <cellStyle name="40% - 강조색6 52 16" xfId="6515" xr:uid="{00000000-0005-0000-0000-00005D270000}"/>
    <cellStyle name="40% - 강조색6 52 17" xfId="6832" xr:uid="{00000000-0005-0000-0000-00005E270000}"/>
    <cellStyle name="40% - 강조색6 52 18" xfId="3726" xr:uid="{00000000-0005-0000-0000-00005F270000}"/>
    <cellStyle name="40% - 강조색6 52 19" xfId="4093" xr:uid="{00000000-0005-0000-0000-000060270000}"/>
    <cellStyle name="40% - 강조색6 52 2" xfId="1728" xr:uid="{00000000-0005-0000-0000-000061270000}"/>
    <cellStyle name="40% - 강조색6 52 20" xfId="4438" xr:uid="{00000000-0005-0000-0000-000062270000}"/>
    <cellStyle name="40% - 강조색6 52 21" xfId="1948" xr:uid="{00000000-0005-0000-0000-000063270000}"/>
    <cellStyle name="40% - 강조색6 52 22" xfId="8890" xr:uid="{00000000-0005-0000-0000-000064270000}"/>
    <cellStyle name="40% - 강조색6 52 23" xfId="4563" xr:uid="{00000000-0005-0000-0000-000065270000}"/>
    <cellStyle name="40% - 강조색6 52 24" xfId="8093" xr:uid="{00000000-0005-0000-0000-000066270000}"/>
    <cellStyle name="40% - 강조색6 52 25" xfId="9081" xr:uid="{00000000-0005-0000-0000-000067270000}"/>
    <cellStyle name="40% - 강조색6 52 26" xfId="10334" xr:uid="{00000000-0005-0000-0000-000068270000}"/>
    <cellStyle name="40% - 강조색6 52 27" xfId="3116" xr:uid="{00000000-0005-0000-0000-000069270000}"/>
    <cellStyle name="40% - 강조색6 52 28" xfId="4459" xr:uid="{00000000-0005-0000-0000-00006A270000}"/>
    <cellStyle name="40% - 강조색6 52 29" xfId="11013" xr:uid="{00000000-0005-0000-0000-00006B270000}"/>
    <cellStyle name="40% - 강조색6 52 3" xfId="1350" xr:uid="{00000000-0005-0000-0000-00006C270000}"/>
    <cellStyle name="40% - 강조색6 52 4" xfId="2220" xr:uid="{00000000-0005-0000-0000-00006D270000}"/>
    <cellStyle name="40% - 강조색6 52 5" xfId="1852" xr:uid="{00000000-0005-0000-0000-00006E270000}"/>
    <cellStyle name="40% - 강조색6 52 6" xfId="2889" xr:uid="{00000000-0005-0000-0000-00006F270000}"/>
    <cellStyle name="40% - 강조색6 52 7" xfId="3263" xr:uid="{00000000-0005-0000-0000-000070270000}"/>
    <cellStyle name="40% - 강조색6 52 8" xfId="3448" xr:uid="{00000000-0005-0000-0000-000071270000}"/>
    <cellStyle name="40% - 강조색6 52 9" xfId="3960" xr:uid="{00000000-0005-0000-0000-000072270000}"/>
    <cellStyle name="40% - 강조색6 53" xfId="694" xr:uid="{00000000-0005-0000-0000-000073270000}"/>
    <cellStyle name="40% - 강조색6 53 10" xfId="2077" xr:uid="{00000000-0005-0000-0000-000074270000}"/>
    <cellStyle name="40% - 강조색6 53 11" xfId="4655" xr:uid="{00000000-0005-0000-0000-000075270000}"/>
    <cellStyle name="40% - 강조색6 53 12" xfId="5482" xr:uid="{00000000-0005-0000-0000-000076270000}"/>
    <cellStyle name="40% - 강조색6 53 13" xfId="2722" xr:uid="{00000000-0005-0000-0000-000077270000}"/>
    <cellStyle name="40% - 강조색6 53 14" xfId="2547" xr:uid="{00000000-0005-0000-0000-000078270000}"/>
    <cellStyle name="40% - 강조색6 53 15" xfId="5007" xr:uid="{00000000-0005-0000-0000-000079270000}"/>
    <cellStyle name="40% - 강조색6 53 16" xfId="6218" xr:uid="{00000000-0005-0000-0000-00007A270000}"/>
    <cellStyle name="40% - 강조색6 53 17" xfId="3705" xr:uid="{00000000-0005-0000-0000-00007B270000}"/>
    <cellStyle name="40% - 강조색6 53 18" xfId="6983" xr:uid="{00000000-0005-0000-0000-00007C270000}"/>
    <cellStyle name="40% - 강조색6 53 19" xfId="7694" xr:uid="{00000000-0005-0000-0000-00007D270000}"/>
    <cellStyle name="40% - 강조색6 53 2" xfId="1783" xr:uid="{00000000-0005-0000-0000-00007E270000}"/>
    <cellStyle name="40% - 강조색6 53 20" xfId="1344" xr:uid="{00000000-0005-0000-0000-00007F270000}"/>
    <cellStyle name="40% - 강조색6 53 21" xfId="8595" xr:uid="{00000000-0005-0000-0000-000080270000}"/>
    <cellStyle name="40% - 강조색6 53 22" xfId="4913" xr:uid="{00000000-0005-0000-0000-000081270000}"/>
    <cellStyle name="40% - 강조색6 53 23" xfId="9116" xr:uid="{00000000-0005-0000-0000-000082270000}"/>
    <cellStyle name="40% - 강조색6 53 24" xfId="6879" xr:uid="{00000000-0005-0000-0000-000083270000}"/>
    <cellStyle name="40% - 강조색6 53 25" xfId="9819" xr:uid="{00000000-0005-0000-0000-000084270000}"/>
    <cellStyle name="40% - 강조색6 53 26" xfId="9419" xr:uid="{00000000-0005-0000-0000-000085270000}"/>
    <cellStyle name="40% - 강조색6 53 27" xfId="6145" xr:uid="{00000000-0005-0000-0000-000086270000}"/>
    <cellStyle name="40% - 강조색6 53 28" xfId="10865" xr:uid="{00000000-0005-0000-0000-000087270000}"/>
    <cellStyle name="40% - 강조색6 53 29" xfId="11070" xr:uid="{00000000-0005-0000-0000-000088270000}"/>
    <cellStyle name="40% - 강조색6 53 3" xfId="741" xr:uid="{00000000-0005-0000-0000-000089270000}"/>
    <cellStyle name="40% - 강조색6 53 4" xfId="1490" xr:uid="{00000000-0005-0000-0000-00008A270000}"/>
    <cellStyle name="40% - 강조색6 53 5" xfId="736" xr:uid="{00000000-0005-0000-0000-00008B270000}"/>
    <cellStyle name="40% - 강조색6 53 6" xfId="2354" xr:uid="{00000000-0005-0000-0000-00008C270000}"/>
    <cellStyle name="40% - 강조색6 53 7" xfId="3048" xr:uid="{00000000-0005-0000-0000-00008D270000}"/>
    <cellStyle name="40% - 강조색6 53 8" xfId="3649" xr:uid="{00000000-0005-0000-0000-00008E270000}"/>
    <cellStyle name="40% - 강조색6 53 9" xfId="3822" xr:uid="{00000000-0005-0000-0000-00008F270000}"/>
    <cellStyle name="40% - 강조색6 54" xfId="1402" xr:uid="{00000000-0005-0000-0000-000090270000}"/>
    <cellStyle name="40% - 강조색6 54 10" xfId="4649" xr:uid="{00000000-0005-0000-0000-000091270000}"/>
    <cellStyle name="40% - 강조색6 54 11" xfId="4793" xr:uid="{00000000-0005-0000-0000-000092270000}"/>
    <cellStyle name="40% - 강조색6 54 12" xfId="5803" xr:uid="{00000000-0005-0000-0000-000093270000}"/>
    <cellStyle name="40% - 강조색6 54 13" xfId="5880" xr:uid="{00000000-0005-0000-0000-000094270000}"/>
    <cellStyle name="40% - 강조색6 54 14" xfId="5936" xr:uid="{00000000-0005-0000-0000-000095270000}"/>
    <cellStyle name="40% - 강조색6 54 15" xfId="2099" xr:uid="{00000000-0005-0000-0000-000096270000}"/>
    <cellStyle name="40% - 강조색6 54 16" xfId="6674" xr:uid="{00000000-0005-0000-0000-000097270000}"/>
    <cellStyle name="40% - 강조색6 54 17" xfId="6802" xr:uid="{00000000-0005-0000-0000-000098270000}"/>
    <cellStyle name="40% - 강조색6 54 18" xfId="7742" xr:uid="{00000000-0005-0000-0000-000099270000}"/>
    <cellStyle name="40% - 강조색6 54 19" xfId="8185" xr:uid="{00000000-0005-0000-0000-00009A270000}"/>
    <cellStyle name="40% - 강조색6 54 2" xfId="2048" xr:uid="{00000000-0005-0000-0000-00009B270000}"/>
    <cellStyle name="40% - 강조색6 54 20" xfId="6979" xr:uid="{00000000-0005-0000-0000-00009C270000}"/>
    <cellStyle name="40% - 강조색6 54 21" xfId="8899" xr:uid="{00000000-0005-0000-0000-00009D270000}"/>
    <cellStyle name="40% - 강조색6 54 22" xfId="9347" xr:uid="{00000000-0005-0000-0000-00009E270000}"/>
    <cellStyle name="40% - 강조색6 54 23" xfId="6489" xr:uid="{00000000-0005-0000-0000-00009F270000}"/>
    <cellStyle name="40% - 강조색6 54 24" xfId="2134" xr:uid="{00000000-0005-0000-0000-0000A0270000}"/>
    <cellStyle name="40% - 강조색6 54 25" xfId="7458" xr:uid="{00000000-0005-0000-0000-0000A1270000}"/>
    <cellStyle name="40% - 강조색6 54 26" xfId="10644" xr:uid="{00000000-0005-0000-0000-0000A2270000}"/>
    <cellStyle name="40% - 강조색6 54 27" xfId="9547" xr:uid="{00000000-0005-0000-0000-0000A3270000}"/>
    <cellStyle name="40% - 강조색6 54 28" xfId="11171" xr:uid="{00000000-0005-0000-0000-0000A4270000}"/>
    <cellStyle name="40% - 강조색6 54 3" xfId="2330" xr:uid="{00000000-0005-0000-0000-0000A5270000}"/>
    <cellStyle name="40% - 강조색6 54 4" xfId="2574" xr:uid="{00000000-0005-0000-0000-0000A6270000}"/>
    <cellStyle name="40% - 강조색6 54 5" xfId="2857" xr:uid="{00000000-0005-0000-0000-0000A7270000}"/>
    <cellStyle name="40% - 강조색6 54 6" xfId="835" xr:uid="{00000000-0005-0000-0000-0000A8270000}"/>
    <cellStyle name="40% - 강조색6 54 7" xfId="3454" xr:uid="{00000000-0005-0000-0000-0000A9270000}"/>
    <cellStyle name="40% - 강조색6 54 8" xfId="3963" xr:uid="{00000000-0005-0000-0000-0000AA270000}"/>
    <cellStyle name="40% - 강조색6 54 9" xfId="4304" xr:uid="{00000000-0005-0000-0000-0000AB270000}"/>
    <cellStyle name="40% - 강조색6 55" xfId="2002" xr:uid="{00000000-0005-0000-0000-0000AC270000}"/>
    <cellStyle name="40% - 강조색6 55 10" xfId="5198" xr:uid="{00000000-0005-0000-0000-0000AD270000}"/>
    <cellStyle name="40% - 강조색6 55 11" xfId="3185" xr:uid="{00000000-0005-0000-0000-0000AE270000}"/>
    <cellStyle name="40% - 강조색6 55 12" xfId="5628" xr:uid="{00000000-0005-0000-0000-0000AF270000}"/>
    <cellStyle name="40% - 강조색6 55 13" xfId="1804" xr:uid="{00000000-0005-0000-0000-0000B0270000}"/>
    <cellStyle name="40% - 강조색6 55 14" xfId="6585" xr:uid="{00000000-0005-0000-0000-0000B1270000}"/>
    <cellStyle name="40% - 강조색6 55 15" xfId="3314" xr:uid="{00000000-0005-0000-0000-0000B2270000}"/>
    <cellStyle name="40% - 강조색6 55 16" xfId="4616" xr:uid="{00000000-0005-0000-0000-0000B3270000}"/>
    <cellStyle name="40% - 강조색6 55 17" xfId="7148" xr:uid="{00000000-0005-0000-0000-0000B4270000}"/>
    <cellStyle name="40% - 강조색6 55 18" xfId="3892" xr:uid="{00000000-0005-0000-0000-0000B5270000}"/>
    <cellStyle name="40% - 강조색6 55 19" xfId="7912" xr:uid="{00000000-0005-0000-0000-0000B6270000}"/>
    <cellStyle name="40% - 강조색6 55 2" xfId="2343" xr:uid="{00000000-0005-0000-0000-0000B7270000}"/>
    <cellStyle name="40% - 강조색6 55 20" xfId="2349" xr:uid="{00000000-0005-0000-0000-0000B8270000}"/>
    <cellStyle name="40% - 강조색6 55 21" xfId="1313" xr:uid="{00000000-0005-0000-0000-0000B9270000}"/>
    <cellStyle name="40% - 강조색6 55 22" xfId="4850" xr:uid="{00000000-0005-0000-0000-0000BA270000}"/>
    <cellStyle name="40% - 강조색6 55 23" xfId="9762" xr:uid="{00000000-0005-0000-0000-0000BB270000}"/>
    <cellStyle name="40% - 강조색6 55 24" xfId="10225" xr:uid="{00000000-0005-0000-0000-0000BC270000}"/>
    <cellStyle name="40% - 강조색6 55 25" xfId="6531" xr:uid="{00000000-0005-0000-0000-0000BD270000}"/>
    <cellStyle name="40% - 강조색6 55 26" xfId="9468" xr:uid="{00000000-0005-0000-0000-0000BE270000}"/>
    <cellStyle name="40% - 강조색6 55 27" xfId="11082" xr:uid="{00000000-0005-0000-0000-0000BF270000}"/>
    <cellStyle name="40% - 강조색6 55 3" xfId="2662" xr:uid="{00000000-0005-0000-0000-0000C0270000}"/>
    <cellStyle name="40% - 강조색6 55 4" xfId="2977" xr:uid="{00000000-0005-0000-0000-0000C1270000}"/>
    <cellStyle name="40% - 강조색6 55 5" xfId="1921" xr:uid="{00000000-0005-0000-0000-0000C2270000}"/>
    <cellStyle name="40% - 강조색6 55 6" xfId="1573" xr:uid="{00000000-0005-0000-0000-0000C3270000}"/>
    <cellStyle name="40% - 강조색6 55 7" xfId="3751" xr:uid="{00000000-0005-0000-0000-0000C4270000}"/>
    <cellStyle name="40% - 강조색6 55 8" xfId="4088" xr:uid="{00000000-0005-0000-0000-0000C5270000}"/>
    <cellStyle name="40% - 강조색6 55 9" xfId="4507" xr:uid="{00000000-0005-0000-0000-0000C6270000}"/>
    <cellStyle name="40% - 강조색6 56" xfId="2259" xr:uid="{00000000-0005-0000-0000-0000C7270000}"/>
    <cellStyle name="40% - 강조색6 56 10" xfId="5118" xr:uid="{00000000-0005-0000-0000-0000C8270000}"/>
    <cellStyle name="40% - 강조색6 56 11" xfId="4934" xr:uid="{00000000-0005-0000-0000-0000C9270000}"/>
    <cellStyle name="40% - 강조색6 56 12" xfId="4818" xr:uid="{00000000-0005-0000-0000-0000CA270000}"/>
    <cellStyle name="40% - 강조색6 56 13" xfId="6241" xr:uid="{00000000-0005-0000-0000-0000CB270000}"/>
    <cellStyle name="40% - 강조색6 56 14" xfId="6943" xr:uid="{00000000-0005-0000-0000-0000CC270000}"/>
    <cellStyle name="40% - 강조색6 56 15" xfId="815" xr:uid="{00000000-0005-0000-0000-0000CD270000}"/>
    <cellStyle name="40% - 강조색6 56 16" xfId="7676" xr:uid="{00000000-0005-0000-0000-0000CE270000}"/>
    <cellStyle name="40% - 강조색6 56 17" xfId="8018" xr:uid="{00000000-0005-0000-0000-0000CF270000}"/>
    <cellStyle name="40% - 강조색6 56 18" xfId="8523" xr:uid="{00000000-0005-0000-0000-0000D0270000}"/>
    <cellStyle name="40% - 강조색6 56 19" xfId="8675" xr:uid="{00000000-0005-0000-0000-0000D1270000}"/>
    <cellStyle name="40% - 강조색6 56 2" xfId="2671" xr:uid="{00000000-0005-0000-0000-0000D2270000}"/>
    <cellStyle name="40% - 강조색6 56 20" xfId="9331" xr:uid="{00000000-0005-0000-0000-0000D3270000}"/>
    <cellStyle name="40% - 강조색6 56 21" xfId="7919" xr:uid="{00000000-0005-0000-0000-0000D4270000}"/>
    <cellStyle name="40% - 강조색6 56 22" xfId="2629" xr:uid="{00000000-0005-0000-0000-0000D5270000}"/>
    <cellStyle name="40% - 강조색6 56 23" xfId="8816" xr:uid="{00000000-0005-0000-0000-0000D6270000}"/>
    <cellStyle name="40% - 강조색6 56 24" xfId="10490" xr:uid="{00000000-0005-0000-0000-0000D7270000}"/>
    <cellStyle name="40% - 강조색6 56 25" xfId="8702" xr:uid="{00000000-0005-0000-0000-0000D8270000}"/>
    <cellStyle name="40% - 강조색6 56 26" xfId="11084" xr:uid="{00000000-0005-0000-0000-0000D9270000}"/>
    <cellStyle name="40% - 강조색6 56 3" xfId="2986" xr:uid="{00000000-0005-0000-0000-0000DA270000}"/>
    <cellStyle name="40% - 강조색6 56 4" xfId="3319" xr:uid="{00000000-0005-0000-0000-0000DB270000}"/>
    <cellStyle name="40% - 강조색6 56 5" xfId="2096" xr:uid="{00000000-0005-0000-0000-0000DC270000}"/>
    <cellStyle name="40% - 강조색6 56 6" xfId="3603" xr:uid="{00000000-0005-0000-0000-0000DD270000}"/>
    <cellStyle name="40% - 강조색6 56 7" xfId="4183" xr:uid="{00000000-0005-0000-0000-0000DE270000}"/>
    <cellStyle name="40% - 강조색6 56 8" xfId="4101" xr:uid="{00000000-0005-0000-0000-0000DF270000}"/>
    <cellStyle name="40% - 강조색6 56 9" xfId="1814" xr:uid="{00000000-0005-0000-0000-0000E0270000}"/>
    <cellStyle name="40% - 강조색6 57" xfId="2622" xr:uid="{00000000-0005-0000-0000-0000E1270000}"/>
    <cellStyle name="40% - 강조색6 57 10" xfId="5582" xr:uid="{00000000-0005-0000-0000-0000E2270000}"/>
    <cellStyle name="40% - 강조색6 57 11" xfId="5366" xr:uid="{00000000-0005-0000-0000-0000E3270000}"/>
    <cellStyle name="40% - 강조색6 57 12" xfId="6224" xr:uid="{00000000-0005-0000-0000-0000E4270000}"/>
    <cellStyle name="40% - 강조색6 57 13" xfId="7140" xr:uid="{00000000-0005-0000-0000-0000E5270000}"/>
    <cellStyle name="40% - 강조색6 57 14" xfId="6830" xr:uid="{00000000-0005-0000-0000-0000E6270000}"/>
    <cellStyle name="40% - 강조색6 57 15" xfId="3727" xr:uid="{00000000-0005-0000-0000-0000E7270000}"/>
    <cellStyle name="40% - 강조색6 57 16" xfId="8232" xr:uid="{00000000-0005-0000-0000-0000E8270000}"/>
    <cellStyle name="40% - 강조색6 57 17" xfId="8540" xr:uid="{00000000-0005-0000-0000-0000E9270000}"/>
    <cellStyle name="40% - 강조색6 57 18" xfId="8939" xr:uid="{00000000-0005-0000-0000-0000EA270000}"/>
    <cellStyle name="40% - 강조색6 57 19" xfId="8684" xr:uid="{00000000-0005-0000-0000-0000EB270000}"/>
    <cellStyle name="40% - 강조색6 57 2" xfId="3000" xr:uid="{00000000-0005-0000-0000-0000EC270000}"/>
    <cellStyle name="40% - 강조색6 57 20" xfId="9589" xr:uid="{00000000-0005-0000-0000-0000ED270000}"/>
    <cellStyle name="40% - 강조색6 57 21" xfId="9880" xr:uid="{00000000-0005-0000-0000-0000EE270000}"/>
    <cellStyle name="40% - 강조색6 57 22" xfId="10123" xr:uid="{00000000-0005-0000-0000-0000EF270000}"/>
    <cellStyle name="40% - 강조색6 57 23" xfId="10554" xr:uid="{00000000-0005-0000-0000-0000F0270000}"/>
    <cellStyle name="40% - 강조색6 57 24" xfId="10765" xr:uid="{00000000-0005-0000-0000-0000F1270000}"/>
    <cellStyle name="40% - 강조색6 57 25" xfId="9761" xr:uid="{00000000-0005-0000-0000-0000F2270000}"/>
    <cellStyle name="40% - 강조색6 57 3" xfId="3333" xr:uid="{00000000-0005-0000-0000-0000F3270000}"/>
    <cellStyle name="40% - 강조색6 57 4" xfId="3665" xr:uid="{00000000-0005-0000-0000-0000F4270000}"/>
    <cellStyle name="40% - 강조색6 57 5" xfId="3968" xr:uid="{00000000-0005-0000-0000-0000F5270000}"/>
    <cellStyle name="40% - 강조색6 57 6" xfId="4038" xr:uid="{00000000-0005-0000-0000-0000F6270000}"/>
    <cellStyle name="40% - 강조색6 57 7" xfId="4648" xr:uid="{00000000-0005-0000-0000-0000F7270000}"/>
    <cellStyle name="40% - 강조색6 57 8" xfId="5203" xr:uid="{00000000-0005-0000-0000-0000F8270000}"/>
    <cellStyle name="40% - 강조색6 57 9" xfId="4808" xr:uid="{00000000-0005-0000-0000-0000F9270000}"/>
    <cellStyle name="40% - 강조색6 58" xfId="2919" xr:uid="{00000000-0005-0000-0000-0000FA270000}"/>
    <cellStyle name="40% - 강조색6 58 10" xfId="5564" xr:uid="{00000000-0005-0000-0000-0000FB270000}"/>
    <cellStyle name="40% - 강조색6 58 11" xfId="5962" xr:uid="{00000000-0005-0000-0000-0000FC270000}"/>
    <cellStyle name="40% - 강조색6 58 12" xfId="6807" xr:uid="{00000000-0005-0000-0000-0000FD270000}"/>
    <cellStyle name="40% - 강조색6 58 13" xfId="4957" xr:uid="{00000000-0005-0000-0000-0000FE270000}"/>
    <cellStyle name="40% - 강조색6 58 14" xfId="7700" xr:uid="{00000000-0005-0000-0000-0000FF270000}"/>
    <cellStyle name="40% - 강조색6 58 15" xfId="4791" xr:uid="{00000000-0005-0000-0000-000000280000}"/>
    <cellStyle name="40% - 강조색6 58 16" xfId="8352" xr:uid="{00000000-0005-0000-0000-000001280000}"/>
    <cellStyle name="40% - 강조색6 58 17" xfId="6117" xr:uid="{00000000-0005-0000-0000-000002280000}"/>
    <cellStyle name="40% - 강조색6 58 18" xfId="9320" xr:uid="{00000000-0005-0000-0000-000003280000}"/>
    <cellStyle name="40% - 강조색6 58 19" xfId="9289" xr:uid="{00000000-0005-0000-0000-000004280000}"/>
    <cellStyle name="40% - 강조색6 58 2" xfId="3342" xr:uid="{00000000-0005-0000-0000-000005280000}"/>
    <cellStyle name="40% - 강조색6 58 20" xfId="3278" xr:uid="{00000000-0005-0000-0000-000006280000}"/>
    <cellStyle name="40% - 강조색6 58 21" xfId="10273" xr:uid="{00000000-0005-0000-0000-000007280000}"/>
    <cellStyle name="40% - 강조색6 58 22" xfId="4973" xr:uid="{00000000-0005-0000-0000-000008280000}"/>
    <cellStyle name="40% - 강조색6 58 23" xfId="9610" xr:uid="{00000000-0005-0000-0000-000009280000}"/>
    <cellStyle name="40% - 강조색6 58 24" xfId="11042" xr:uid="{00000000-0005-0000-0000-00000A280000}"/>
    <cellStyle name="40% - 강조색6 58 3" xfId="3675" xr:uid="{00000000-0005-0000-0000-00000B280000}"/>
    <cellStyle name="40% - 강조색6 58 4" xfId="4013" xr:uid="{00000000-0005-0000-0000-00000C280000}"/>
    <cellStyle name="40% - 강조색6 58 5" xfId="4272" xr:uid="{00000000-0005-0000-0000-00000D280000}"/>
    <cellStyle name="40% - 강조색6 58 6" xfId="4710" xr:uid="{00000000-0005-0000-0000-00000E280000}"/>
    <cellStyle name="40% - 강조색6 58 7" xfId="4430" xr:uid="{00000000-0005-0000-0000-00000F280000}"/>
    <cellStyle name="40% - 강조색6 58 8" xfId="5006" xr:uid="{00000000-0005-0000-0000-000010280000}"/>
    <cellStyle name="40% - 강조색6 58 9" xfId="5439" xr:uid="{00000000-0005-0000-0000-000011280000}"/>
    <cellStyle name="40% - 강조색6 59" xfId="3107" xr:uid="{00000000-0005-0000-0000-000012280000}"/>
    <cellStyle name="40% - 강조색6 59 10" xfId="6465" xr:uid="{00000000-0005-0000-0000-000013280000}"/>
    <cellStyle name="40% - 강조색6 59 11" xfId="6865" xr:uid="{00000000-0005-0000-0000-000014280000}"/>
    <cellStyle name="40% - 강조색6 59 12" xfId="6203" xr:uid="{00000000-0005-0000-0000-000015280000}"/>
    <cellStyle name="40% - 강조색6 59 13" xfId="7363" xr:uid="{00000000-0005-0000-0000-000016280000}"/>
    <cellStyle name="40% - 강조색6 59 14" xfId="8055" xr:uid="{00000000-0005-0000-0000-000017280000}"/>
    <cellStyle name="40% - 강조색6 59 15" xfId="8561" xr:uid="{00000000-0005-0000-0000-000018280000}"/>
    <cellStyle name="40% - 강조색6 59 16" xfId="8450" xr:uid="{00000000-0005-0000-0000-000019280000}"/>
    <cellStyle name="40% - 강조색6 59 17" xfId="6358" xr:uid="{00000000-0005-0000-0000-00001A280000}"/>
    <cellStyle name="40% - 강조색6 59 18" xfId="9462" xr:uid="{00000000-0005-0000-0000-00001B280000}"/>
    <cellStyle name="40% - 강조색6 59 19" xfId="8699" xr:uid="{00000000-0005-0000-0000-00001C280000}"/>
    <cellStyle name="40% - 강조색6 59 2" xfId="3683" xr:uid="{00000000-0005-0000-0000-00001D280000}"/>
    <cellStyle name="40% - 강조색6 59 20" xfId="10107" xr:uid="{00000000-0005-0000-0000-00001E280000}"/>
    <cellStyle name="40% - 강조색6 59 21" xfId="5213" xr:uid="{00000000-0005-0000-0000-00001F280000}"/>
    <cellStyle name="40% - 강조색6 59 22" xfId="6086" xr:uid="{00000000-0005-0000-0000-000020280000}"/>
    <cellStyle name="40% - 강조색6 59 23" xfId="8437" xr:uid="{00000000-0005-0000-0000-000021280000}"/>
    <cellStyle name="40% - 강조색6 59 3" xfId="4022" xr:uid="{00000000-0005-0000-0000-000022280000}"/>
    <cellStyle name="40% - 강조색6 59 4" xfId="4358" xr:uid="{00000000-0005-0000-0000-000023280000}"/>
    <cellStyle name="40% - 강조색6 59 5" xfId="4694" xr:uid="{00000000-0005-0000-0000-000024280000}"/>
    <cellStyle name="40% - 강조색6 59 6" xfId="5369" xr:uid="{00000000-0005-0000-0000-000025280000}"/>
    <cellStyle name="40% - 강조색6 59 7" xfId="5769" xr:uid="{00000000-0005-0000-0000-000026280000}"/>
    <cellStyle name="40% - 강조색6 59 8" xfId="5855" xr:uid="{00000000-0005-0000-0000-000027280000}"/>
    <cellStyle name="40% - 강조색6 59 9" xfId="5916" xr:uid="{00000000-0005-0000-0000-000028280000}"/>
    <cellStyle name="40% - 강조색6 6" xfId="124" xr:uid="{00000000-0005-0000-0000-000029280000}"/>
    <cellStyle name="40% - 강조색6 60" xfId="3594" xr:uid="{00000000-0005-0000-0000-00002A280000}"/>
    <cellStyle name="40% - 강조색6 60 10" xfId="7050" xr:uid="{00000000-0005-0000-0000-00002B280000}"/>
    <cellStyle name="40% - 강조색6 60 11" xfId="4398" xr:uid="{00000000-0005-0000-0000-00002C280000}"/>
    <cellStyle name="40% - 강조색6 60 12" xfId="7506" xr:uid="{00000000-0005-0000-0000-00002D280000}"/>
    <cellStyle name="40% - 강조색6 60 13" xfId="8145" xr:uid="{00000000-0005-0000-0000-00002E280000}"/>
    <cellStyle name="40% - 강조색6 60 14" xfId="6381" xr:uid="{00000000-0005-0000-0000-00002F280000}"/>
    <cellStyle name="40% - 강조색6 60 15" xfId="7903" xr:uid="{00000000-0005-0000-0000-000030280000}"/>
    <cellStyle name="40% - 강조색6 60 16" xfId="6306" xr:uid="{00000000-0005-0000-0000-000031280000}"/>
    <cellStyle name="40% - 강조색6 60 17" xfId="9567" xr:uid="{00000000-0005-0000-0000-000032280000}"/>
    <cellStyle name="40% - 강조색6 60 18" xfId="9756" xr:uid="{00000000-0005-0000-0000-000033280000}"/>
    <cellStyle name="40% - 강조색6 60 19" xfId="10325" xr:uid="{00000000-0005-0000-0000-000034280000}"/>
    <cellStyle name="40% - 강조색6 60 2" xfId="4032" xr:uid="{00000000-0005-0000-0000-000035280000}"/>
    <cellStyle name="40% - 강조색6 60 20" xfId="10532" xr:uid="{00000000-0005-0000-0000-000036280000}"/>
    <cellStyle name="40% - 강조색6 60 21" xfId="3881" xr:uid="{00000000-0005-0000-0000-000037280000}"/>
    <cellStyle name="40% - 강조색6 60 22" xfId="10999" xr:uid="{00000000-0005-0000-0000-000038280000}"/>
    <cellStyle name="40% - 강조색6 60 3" xfId="4368" xr:uid="{00000000-0005-0000-0000-000039280000}"/>
    <cellStyle name="40% - 강조색6 60 4" xfId="4721" xr:uid="{00000000-0005-0000-0000-00003A280000}"/>
    <cellStyle name="40% - 강조색6 60 5" xfId="5041" xr:uid="{00000000-0005-0000-0000-00003B280000}"/>
    <cellStyle name="40% - 강조색6 60 6" xfId="2129" xr:uid="{00000000-0005-0000-0000-00003C280000}"/>
    <cellStyle name="40% - 강조색6 60 7" xfId="5560" xr:uid="{00000000-0005-0000-0000-00003D280000}"/>
    <cellStyle name="40% - 강조색6 60 8" xfId="3186" xr:uid="{00000000-0005-0000-0000-00003E280000}"/>
    <cellStyle name="40% - 강조색6 60 9" xfId="6564" xr:uid="{00000000-0005-0000-0000-00003F280000}"/>
    <cellStyle name="40% - 강조색6 61" xfId="3938" xr:uid="{00000000-0005-0000-0000-000040280000}"/>
    <cellStyle name="40% - 강조색6 61 10" xfId="1968" xr:uid="{00000000-0005-0000-0000-000041280000}"/>
    <cellStyle name="40% - 강조색6 61 11" xfId="7740" xr:uid="{00000000-0005-0000-0000-000042280000}"/>
    <cellStyle name="40% - 강조색6 61 12" xfId="8202" xr:uid="{00000000-0005-0000-0000-000043280000}"/>
    <cellStyle name="40% - 강조색6 61 13" xfId="8377" xr:uid="{00000000-0005-0000-0000-000044280000}"/>
    <cellStyle name="40% - 강조색6 61 14" xfId="4509" xr:uid="{00000000-0005-0000-0000-000045280000}"/>
    <cellStyle name="40% - 강조색6 61 15" xfId="7467" xr:uid="{00000000-0005-0000-0000-000046280000}"/>
    <cellStyle name="40% - 강조색6 61 16" xfId="9674" xr:uid="{00000000-0005-0000-0000-000047280000}"/>
    <cellStyle name="40% - 강조색6 61 17" xfId="9072" xr:uid="{00000000-0005-0000-0000-000048280000}"/>
    <cellStyle name="40% - 강조색6 61 18" xfId="9783" xr:uid="{00000000-0005-0000-0000-000049280000}"/>
    <cellStyle name="40% - 강조색6 61 19" xfId="2748" xr:uid="{00000000-0005-0000-0000-00004A280000}"/>
    <cellStyle name="40% - 강조색6 61 2" xfId="4377" xr:uid="{00000000-0005-0000-0000-00004B280000}"/>
    <cellStyle name="40% - 강조색6 61 20" xfId="10849" xr:uid="{00000000-0005-0000-0000-00004C280000}"/>
    <cellStyle name="40% - 강조색6 61 21" xfId="11018" xr:uid="{00000000-0005-0000-0000-00004D280000}"/>
    <cellStyle name="40% - 강조색6 61 3" xfId="4731" xr:uid="{00000000-0005-0000-0000-00004E280000}"/>
    <cellStyle name="40% - 강조색6 61 4" xfId="5645" xr:uid="{00000000-0005-0000-0000-00004F280000}"/>
    <cellStyle name="40% - 강조색6 61 5" xfId="5496" xr:uid="{00000000-0005-0000-0000-000050280000}"/>
    <cellStyle name="40% - 강조색6 61 6" xfId="5264" xr:uid="{00000000-0005-0000-0000-000051280000}"/>
    <cellStyle name="40% - 강조색6 61 7" xfId="1792" xr:uid="{00000000-0005-0000-0000-000052280000}"/>
    <cellStyle name="40% - 강조색6 61 8" xfId="6589" xr:uid="{00000000-0005-0000-0000-000053280000}"/>
    <cellStyle name="40% - 강조색6 61 9" xfId="7096" xr:uid="{00000000-0005-0000-0000-000054280000}"/>
    <cellStyle name="40% - 강조색6 62" xfId="4292" xr:uid="{00000000-0005-0000-0000-000055280000}"/>
    <cellStyle name="40% - 강조색6 62 10" xfId="7693" xr:uid="{00000000-0005-0000-0000-000056280000}"/>
    <cellStyle name="40% - 강조색6 62 11" xfId="8096" xr:uid="{00000000-0005-0000-0000-000057280000}"/>
    <cellStyle name="40% - 강조색6 62 12" xfId="7643" xr:uid="{00000000-0005-0000-0000-000058280000}"/>
    <cellStyle name="40% - 강조색6 62 13" xfId="8284" xr:uid="{00000000-0005-0000-0000-000059280000}"/>
    <cellStyle name="40% - 강조색6 62 14" xfId="9337" xr:uid="{00000000-0005-0000-0000-00005A280000}"/>
    <cellStyle name="40% - 강조색6 62 15" xfId="9677" xr:uid="{00000000-0005-0000-0000-00005B280000}"/>
    <cellStyle name="40% - 강조색6 62 16" xfId="9950" xr:uid="{00000000-0005-0000-0000-00005C280000}"/>
    <cellStyle name="40% - 강조색6 62 17" xfId="10138" xr:uid="{00000000-0005-0000-0000-00005D280000}"/>
    <cellStyle name="40% - 강조색6 62 18" xfId="10421" xr:uid="{00000000-0005-0000-0000-00005E280000}"/>
    <cellStyle name="40% - 강조색6 62 19" xfId="10902" xr:uid="{00000000-0005-0000-0000-00005F280000}"/>
    <cellStyle name="40% - 강조색6 62 2" xfId="4740" xr:uid="{00000000-0005-0000-0000-000060280000}"/>
    <cellStyle name="40% - 강조색6 62 20" xfId="11167" xr:uid="{00000000-0005-0000-0000-000061280000}"/>
    <cellStyle name="40% - 강조색6 62 3" xfId="5711" xr:uid="{00000000-0005-0000-0000-000062280000}"/>
    <cellStyle name="40% - 강조색6 62 4" xfId="5814" xr:uid="{00000000-0005-0000-0000-000063280000}"/>
    <cellStyle name="40% - 강조색6 62 5" xfId="5889" xr:uid="{00000000-0005-0000-0000-000064280000}"/>
    <cellStyle name="40% - 강조색6 62 6" xfId="5939" xr:uid="{00000000-0005-0000-0000-000065280000}"/>
    <cellStyle name="40% - 강조색6 62 7" xfId="6598" xr:uid="{00000000-0005-0000-0000-000066280000}"/>
    <cellStyle name="40% - 강조색6 62 8" xfId="7019" xr:uid="{00000000-0005-0000-0000-000067280000}"/>
    <cellStyle name="40% - 강조색6 62 9" xfId="7264" xr:uid="{00000000-0005-0000-0000-000068280000}"/>
    <cellStyle name="40% - 강조색6 63" xfId="2420" xr:uid="{00000000-0005-0000-0000-000069280000}"/>
    <cellStyle name="40% - 강조색6 63 10" xfId="8115" xr:uid="{00000000-0005-0000-0000-00006A280000}"/>
    <cellStyle name="40% - 강조색6 63 11" xfId="7928" xr:uid="{00000000-0005-0000-0000-00006B280000}"/>
    <cellStyle name="40% - 강조색6 63 12" xfId="7460" xr:uid="{00000000-0005-0000-0000-00006C280000}"/>
    <cellStyle name="40% - 강조색6 63 13" xfId="9273" xr:uid="{00000000-0005-0000-0000-00006D280000}"/>
    <cellStyle name="40% - 강조색6 63 14" xfId="9455" xr:uid="{00000000-0005-0000-0000-00006E280000}"/>
    <cellStyle name="40% - 강조색6 63 15" xfId="9807" xr:uid="{00000000-0005-0000-0000-00006F280000}"/>
    <cellStyle name="40% - 강조색6 63 16" xfId="8312" xr:uid="{00000000-0005-0000-0000-000070280000}"/>
    <cellStyle name="40% - 강조색6 63 17" xfId="10433" xr:uid="{00000000-0005-0000-0000-000071280000}"/>
    <cellStyle name="40% - 강조색6 63 18" xfId="10779" xr:uid="{00000000-0005-0000-0000-000072280000}"/>
    <cellStyle name="40% - 강조색6 63 19" xfId="8526" xr:uid="{00000000-0005-0000-0000-000073280000}"/>
    <cellStyle name="40% - 강조색6 63 2" xfId="4580" xr:uid="{00000000-0005-0000-0000-000074280000}"/>
    <cellStyle name="40% - 강조색6 63 3" xfId="5745" xr:uid="{00000000-0005-0000-0000-000075280000}"/>
    <cellStyle name="40% - 강조색6 63 4" xfId="5837" xr:uid="{00000000-0005-0000-0000-000076280000}"/>
    <cellStyle name="40% - 강조색6 63 5" xfId="5904" xr:uid="{00000000-0005-0000-0000-000077280000}"/>
    <cellStyle name="40% - 강조색6 63 6" xfId="6581" xr:uid="{00000000-0005-0000-0000-000078280000}"/>
    <cellStyle name="40% - 강조색6 63 7" xfId="7247" xr:uid="{00000000-0005-0000-0000-000079280000}"/>
    <cellStyle name="40% - 강조색6 63 8" xfId="7052" xr:uid="{00000000-0005-0000-0000-00007A280000}"/>
    <cellStyle name="40% - 강조색6 63 9" xfId="6423" xr:uid="{00000000-0005-0000-0000-00007B280000}"/>
    <cellStyle name="40% - 강조색6 64" xfId="4978" xr:uid="{00000000-0005-0000-0000-00007C280000}"/>
    <cellStyle name="40% - 강조색6 64 10" xfId="9508" xr:uid="{00000000-0005-0000-0000-00007D280000}"/>
    <cellStyle name="40% - 강조색6 64 11" xfId="9823" xr:uid="{00000000-0005-0000-0000-00007E280000}"/>
    <cellStyle name="40% - 강조색6 64 12" xfId="8681" xr:uid="{00000000-0005-0000-0000-00007F280000}"/>
    <cellStyle name="40% - 강조색6 64 13" xfId="854" xr:uid="{00000000-0005-0000-0000-000080280000}"/>
    <cellStyle name="40% - 강조색6 64 14" xfId="10767" xr:uid="{00000000-0005-0000-0000-000081280000}"/>
    <cellStyle name="40% - 강조색6 64 15" xfId="11189" xr:uid="{00000000-0005-0000-0000-000082280000}"/>
    <cellStyle name="40% - 강조색6 64 2" xfId="6622" xr:uid="{00000000-0005-0000-0000-000083280000}"/>
    <cellStyle name="40% - 강조색6 64 3" xfId="2410" xr:uid="{00000000-0005-0000-0000-000084280000}"/>
    <cellStyle name="40% - 강조색6 64 4" xfId="6833" xr:uid="{00000000-0005-0000-0000-000085280000}"/>
    <cellStyle name="40% - 강조색6 64 5" xfId="1872" xr:uid="{00000000-0005-0000-0000-000086280000}"/>
    <cellStyle name="40% - 강조색6 64 6" xfId="6019" xr:uid="{00000000-0005-0000-0000-000087280000}"/>
    <cellStyle name="40% - 강조색6 64 7" xfId="4855" xr:uid="{00000000-0005-0000-0000-000088280000}"/>
    <cellStyle name="40% - 강조색6 64 8" xfId="8785" xr:uid="{00000000-0005-0000-0000-000089280000}"/>
    <cellStyle name="40% - 강조색6 64 9" xfId="9325" xr:uid="{00000000-0005-0000-0000-00008A280000}"/>
    <cellStyle name="40% - 강조색6 65" xfId="2378" xr:uid="{00000000-0005-0000-0000-00008B280000}"/>
    <cellStyle name="40% - 강조색6 65 10" xfId="9647" xr:uid="{00000000-0005-0000-0000-00008C280000}"/>
    <cellStyle name="40% - 강조색6 65 11" xfId="8850" xr:uid="{00000000-0005-0000-0000-00008D280000}"/>
    <cellStyle name="40% - 강조색6 65 12" xfId="9795" xr:uid="{00000000-0005-0000-0000-00008E280000}"/>
    <cellStyle name="40% - 강조색6 65 13" xfId="10595" xr:uid="{00000000-0005-0000-0000-00008F280000}"/>
    <cellStyle name="40% - 강조색6 65 14" xfId="7787" xr:uid="{00000000-0005-0000-0000-000090280000}"/>
    <cellStyle name="40% - 강조색6 65 15" xfId="7593" xr:uid="{00000000-0005-0000-0000-000091280000}"/>
    <cellStyle name="40% - 강조색6 65 2" xfId="6477" xr:uid="{00000000-0005-0000-0000-000092280000}"/>
    <cellStyle name="40% - 강조색6 65 3" xfId="3369" xr:uid="{00000000-0005-0000-0000-000093280000}"/>
    <cellStyle name="40% - 강조색6 65 4" xfId="7134" xr:uid="{00000000-0005-0000-0000-000094280000}"/>
    <cellStyle name="40% - 강조색6 65 5" xfId="7579" xr:uid="{00000000-0005-0000-0000-000095280000}"/>
    <cellStyle name="40% - 강조색6 65 6" xfId="8225" xr:uid="{00000000-0005-0000-0000-000096280000}"/>
    <cellStyle name="40% - 강조색6 65 7" xfId="8349" xr:uid="{00000000-0005-0000-0000-000097280000}"/>
    <cellStyle name="40% - 강조색6 65 8" xfId="6818" xr:uid="{00000000-0005-0000-0000-000098280000}"/>
    <cellStyle name="40% - 강조색6 65 9" xfId="6701" xr:uid="{00000000-0005-0000-0000-000099280000}"/>
    <cellStyle name="40% - 강조색6 66" xfId="5486" xr:uid="{00000000-0005-0000-0000-00009A280000}"/>
    <cellStyle name="40% - 강조색6 66 10" xfId="8646" xr:uid="{00000000-0005-0000-0000-00009B280000}"/>
    <cellStyle name="40% - 강조색6 66 11" xfId="9836" xr:uid="{00000000-0005-0000-0000-00009C280000}"/>
    <cellStyle name="40% - 강조색6 66 12" xfId="10230" xr:uid="{00000000-0005-0000-0000-00009D280000}"/>
    <cellStyle name="40% - 강조색6 66 13" xfId="7598" xr:uid="{00000000-0005-0000-0000-00009E280000}"/>
    <cellStyle name="40% - 강조색6 66 14" xfId="3861" xr:uid="{00000000-0005-0000-0000-00009F280000}"/>
    <cellStyle name="40% - 강조색6 66 15" xfId="11184" xr:uid="{00000000-0005-0000-0000-0000A0280000}"/>
    <cellStyle name="40% - 강조색6 66 2" xfId="6642" xr:uid="{00000000-0005-0000-0000-0000A1280000}"/>
    <cellStyle name="40% - 강조색6 66 3" xfId="738" xr:uid="{00000000-0005-0000-0000-0000A2280000}"/>
    <cellStyle name="40% - 강조색6 66 4" xfId="2366" xr:uid="{00000000-0005-0000-0000-0000A3280000}"/>
    <cellStyle name="40% - 강조색6 66 5" xfId="7800" xr:uid="{00000000-0005-0000-0000-0000A4280000}"/>
    <cellStyle name="40% - 강조색6 66 6" xfId="7364" xr:uid="{00000000-0005-0000-0000-0000A5280000}"/>
    <cellStyle name="40% - 강조색6 66 7" xfId="8444" xr:uid="{00000000-0005-0000-0000-0000A6280000}"/>
    <cellStyle name="40% - 강조색6 66 8" xfId="4511" xr:uid="{00000000-0005-0000-0000-0000A7280000}"/>
    <cellStyle name="40% - 강조색6 66 9" xfId="9080" xr:uid="{00000000-0005-0000-0000-0000A8280000}"/>
    <cellStyle name="40% - 강조색6 67" xfId="5772" xr:uid="{00000000-0005-0000-0000-0000A9280000}"/>
    <cellStyle name="40% - 강조색6 67 10" xfId="9158" xr:uid="{00000000-0005-0000-0000-0000AA280000}"/>
    <cellStyle name="40% - 강조색6 67 11" xfId="9818" xr:uid="{00000000-0005-0000-0000-0000AB280000}"/>
    <cellStyle name="40% - 강조색6 67 12" xfId="8767" xr:uid="{00000000-0005-0000-0000-0000AC280000}"/>
    <cellStyle name="40% - 강조색6 67 13" xfId="3096" xr:uid="{00000000-0005-0000-0000-0000AD280000}"/>
    <cellStyle name="40% - 강조색6 67 14" xfId="10717" xr:uid="{00000000-0005-0000-0000-0000AE280000}"/>
    <cellStyle name="40% - 강조색6 67 15" xfId="3950" xr:uid="{00000000-0005-0000-0000-0000AF280000}"/>
    <cellStyle name="40% - 강조색6 67 2" xfId="6657" xr:uid="{00000000-0005-0000-0000-0000B0280000}"/>
    <cellStyle name="40% - 강조색6 67 3" xfId="7280" xr:uid="{00000000-0005-0000-0000-0000B1280000}"/>
    <cellStyle name="40% - 강조색6 67 4" xfId="7198" xr:uid="{00000000-0005-0000-0000-0000B2280000}"/>
    <cellStyle name="40% - 강조색6 67 5" xfId="7825" xr:uid="{00000000-0005-0000-0000-0000B3280000}"/>
    <cellStyle name="40% - 강조색6 67 6" xfId="7947" xr:uid="{00000000-0005-0000-0000-0000B4280000}"/>
    <cellStyle name="40% - 강조색6 67 7" xfId="8546" xr:uid="{00000000-0005-0000-0000-0000B5280000}"/>
    <cellStyle name="40% - 강조색6 67 8" xfId="6870" xr:uid="{00000000-0005-0000-0000-0000B6280000}"/>
    <cellStyle name="40% - 강조색6 67 9" xfId="9311" xr:uid="{00000000-0005-0000-0000-0000B7280000}"/>
    <cellStyle name="40% - 강조색6 68" xfId="6478" xr:uid="{00000000-0005-0000-0000-0000B8280000}"/>
    <cellStyle name="40% - 강조색6 68 10" xfId="9441" xr:uid="{00000000-0005-0000-0000-0000B9280000}"/>
    <cellStyle name="40% - 강조색6 68 11" xfId="6867" xr:uid="{00000000-0005-0000-0000-0000BA280000}"/>
    <cellStyle name="40% - 강조색6 68 12" xfId="10624" xr:uid="{00000000-0005-0000-0000-0000BB280000}"/>
    <cellStyle name="40% - 강조색6 68 13" xfId="8346" xr:uid="{00000000-0005-0000-0000-0000BC280000}"/>
    <cellStyle name="40% - 강조색6 68 14" xfId="7541" xr:uid="{00000000-0005-0000-0000-0000BD280000}"/>
    <cellStyle name="40% - 강조색6 68 2" xfId="7324" xr:uid="{00000000-0005-0000-0000-0000BE280000}"/>
    <cellStyle name="40% - 강조색6 68 3" xfId="7351" xr:uid="{00000000-0005-0000-0000-0000BF280000}"/>
    <cellStyle name="40% - 강조색6 68 4" xfId="7840" xr:uid="{00000000-0005-0000-0000-0000C0280000}"/>
    <cellStyle name="40% - 강조색6 68 5" xfId="8109" xr:uid="{00000000-0005-0000-0000-0000C1280000}"/>
    <cellStyle name="40% - 강조색6 68 6" xfId="7923" xr:uid="{00000000-0005-0000-0000-0000C2280000}"/>
    <cellStyle name="40% - 강조색6 68 7" xfId="8806" xr:uid="{00000000-0005-0000-0000-0000C3280000}"/>
    <cellStyle name="40% - 강조색6 68 8" xfId="9207" xr:uid="{00000000-0005-0000-0000-0000C4280000}"/>
    <cellStyle name="40% - 강조색6 68 9" xfId="9664" xr:uid="{00000000-0005-0000-0000-0000C5280000}"/>
    <cellStyle name="40% - 강조색6 69" xfId="7186" xr:uid="{00000000-0005-0000-0000-0000C6280000}"/>
    <cellStyle name="40% - 강조색6 69 10" xfId="10415" xr:uid="{00000000-0005-0000-0000-0000C7280000}"/>
    <cellStyle name="40% - 강조색6 69 11" xfId="10133" xr:uid="{00000000-0005-0000-0000-0000C8280000}"/>
    <cellStyle name="40% - 강조색6 69 12" xfId="7482" xr:uid="{00000000-0005-0000-0000-0000C9280000}"/>
    <cellStyle name="40% - 강조색6 69 2" xfId="7856" xr:uid="{00000000-0005-0000-0000-0000CA280000}"/>
    <cellStyle name="40% - 강조색6 69 3" xfId="8250" xr:uid="{00000000-0005-0000-0000-0000CB280000}"/>
    <cellStyle name="40% - 강조색6 69 4" xfId="8612" xr:uid="{00000000-0005-0000-0000-0000CC280000}"/>
    <cellStyle name="40% - 강조색6 69 5" xfId="8914" xr:uid="{00000000-0005-0000-0000-0000CD280000}"/>
    <cellStyle name="40% - 강조색6 69 6" xfId="9110" xr:uid="{00000000-0005-0000-0000-0000CE280000}"/>
    <cellStyle name="40% - 강조색6 69 7" xfId="6245" xr:uid="{00000000-0005-0000-0000-0000CF280000}"/>
    <cellStyle name="40% - 강조색6 69 8" xfId="2120" xr:uid="{00000000-0005-0000-0000-0000D0280000}"/>
    <cellStyle name="40% - 강조색6 69 9" xfId="10090" xr:uid="{00000000-0005-0000-0000-0000D1280000}"/>
    <cellStyle name="40% - 강조색6 7" xfId="137" xr:uid="{00000000-0005-0000-0000-0000D2280000}"/>
    <cellStyle name="40% - 강조색6 70" xfId="7150" xr:uid="{00000000-0005-0000-0000-0000D3280000}"/>
    <cellStyle name="40% - 강조색6 70 10" xfId="6080" xr:uid="{00000000-0005-0000-0000-0000D4280000}"/>
    <cellStyle name="40% - 강조색6 70 11" xfId="9388" xr:uid="{00000000-0005-0000-0000-0000D5280000}"/>
    <cellStyle name="40% - 강조색6 70 12" xfId="11044" xr:uid="{00000000-0005-0000-0000-0000D6280000}"/>
    <cellStyle name="40% - 강조색6 70 2" xfId="7855" xr:uid="{00000000-0005-0000-0000-0000D7280000}"/>
    <cellStyle name="40% - 강조색6 70 3" xfId="8249" xr:uid="{00000000-0005-0000-0000-0000D8280000}"/>
    <cellStyle name="40% - 강조색6 70 4" xfId="8611" xr:uid="{00000000-0005-0000-0000-0000D9280000}"/>
    <cellStyle name="40% - 강조색6 70 5" xfId="8923" xr:uid="{00000000-0005-0000-0000-0000DA280000}"/>
    <cellStyle name="40% - 강조색6 70 6" xfId="3095" xr:uid="{00000000-0005-0000-0000-0000DB280000}"/>
    <cellStyle name="40% - 강조색6 70 7" xfId="1391" xr:uid="{00000000-0005-0000-0000-0000DC280000}"/>
    <cellStyle name="40% - 강조색6 70 8" xfId="9839" xr:uid="{00000000-0005-0000-0000-0000DD280000}"/>
    <cellStyle name="40% - 강조색6 70 9" xfId="10136" xr:uid="{00000000-0005-0000-0000-0000DE280000}"/>
    <cellStyle name="40% - 강조색6 71" xfId="7622" xr:uid="{00000000-0005-0000-0000-0000DF280000}"/>
    <cellStyle name="40% - 강조색6 71 10" xfId="10737" xr:uid="{00000000-0005-0000-0000-0000E0280000}"/>
    <cellStyle name="40% - 강조색6 71 11" xfId="4399" xr:uid="{00000000-0005-0000-0000-0000E1280000}"/>
    <cellStyle name="40% - 강조색6 71 2" xfId="8263" xr:uid="{00000000-0005-0000-0000-0000E2280000}"/>
    <cellStyle name="40% - 강조색6 71 3" xfId="8625" xr:uid="{00000000-0005-0000-0000-0000E3280000}"/>
    <cellStyle name="40% - 강조색6 71 4" xfId="8989" xr:uid="{00000000-0005-0000-0000-0000E4280000}"/>
    <cellStyle name="40% - 강조색6 71 5" xfId="9170" xr:uid="{00000000-0005-0000-0000-0000E5280000}"/>
    <cellStyle name="40% - 강조색6 71 6" xfId="6431" xr:uid="{00000000-0005-0000-0000-0000E6280000}"/>
    <cellStyle name="40% - 강조색6 71 7" xfId="1879" xr:uid="{00000000-0005-0000-0000-0000E7280000}"/>
    <cellStyle name="40% - 강조색6 71 8" xfId="1372" xr:uid="{00000000-0005-0000-0000-0000E8280000}"/>
    <cellStyle name="40% - 강조색6 71 9" xfId="10428" xr:uid="{00000000-0005-0000-0000-0000E9280000}"/>
    <cellStyle name="40% - 강조색6 72" xfId="8154" xr:uid="{00000000-0005-0000-0000-0000EA280000}"/>
    <cellStyle name="40% - 강조색6 72 10" xfId="1798" xr:uid="{00000000-0005-0000-0000-0000EB280000}"/>
    <cellStyle name="40% - 강조색6 72 2" xfId="8637" xr:uid="{00000000-0005-0000-0000-0000EC280000}"/>
    <cellStyle name="40% - 강조색6 72 3" xfId="9001" xr:uid="{00000000-0005-0000-0000-0000ED280000}"/>
    <cellStyle name="40% - 강조색6 72 4" xfId="9360" xr:uid="{00000000-0005-0000-0000-0000EE280000}"/>
    <cellStyle name="40% - 강조색6 72 5" xfId="9692" xr:uid="{00000000-0005-0000-0000-0000EF280000}"/>
    <cellStyle name="40% - 강조색6 72 6" xfId="9834" xr:uid="{00000000-0005-0000-0000-0000F0280000}"/>
    <cellStyle name="40% - 강조색6 72 7" xfId="10146" xr:uid="{00000000-0005-0000-0000-0000F1280000}"/>
    <cellStyle name="40% - 강조색6 72 8" xfId="6000" xr:uid="{00000000-0005-0000-0000-0000F2280000}"/>
    <cellStyle name="40% - 강조색6 72 9" xfId="10819" xr:uid="{00000000-0005-0000-0000-0000F3280000}"/>
    <cellStyle name="40% - 강조색6 73" xfId="8569" xr:uid="{00000000-0005-0000-0000-0000F4280000}"/>
    <cellStyle name="40% - 강조색6 73 2" xfId="9009" xr:uid="{00000000-0005-0000-0000-0000F5280000}"/>
    <cellStyle name="40% - 강조색6 73 3" xfId="9368" xr:uid="{00000000-0005-0000-0000-0000F6280000}"/>
    <cellStyle name="40% - 강조색6 73 4" xfId="9700" xr:uid="{00000000-0005-0000-0000-0000F7280000}"/>
    <cellStyle name="40% - 강조색6 73 5" xfId="10026" xr:uid="{00000000-0005-0000-0000-0000F8280000}"/>
    <cellStyle name="40% - 강조색6 73 6" xfId="10145" xr:uid="{00000000-0005-0000-0000-0000F9280000}"/>
    <cellStyle name="40% - 강조색6 73 7" xfId="1600" xr:uid="{00000000-0005-0000-0000-0000FA280000}"/>
    <cellStyle name="40% - 강조색6 73 8" xfId="10709" xr:uid="{00000000-0005-0000-0000-0000FB280000}"/>
    <cellStyle name="40% - 강조색6 73 9" xfId="4567" xr:uid="{00000000-0005-0000-0000-0000FC280000}"/>
    <cellStyle name="40% - 강조색6 74" xfId="2056" xr:uid="{00000000-0005-0000-0000-0000FD280000}"/>
    <cellStyle name="40% - 강조색6 74 2" xfId="4819" xr:uid="{00000000-0005-0000-0000-0000FE280000}"/>
    <cellStyle name="40% - 강조색6 74 3" xfId="3741" xr:uid="{00000000-0005-0000-0000-0000FF280000}"/>
    <cellStyle name="40% - 강조색6 74 4" xfId="6255" xr:uid="{00000000-0005-0000-0000-000000290000}"/>
    <cellStyle name="40% - 강조색6 74 5" xfId="10167" xr:uid="{00000000-0005-0000-0000-000001290000}"/>
    <cellStyle name="40% - 강조색6 74 6" xfId="8757" xr:uid="{00000000-0005-0000-0000-000002290000}"/>
    <cellStyle name="40% - 강조색6 74 7" xfId="923" xr:uid="{00000000-0005-0000-0000-000003290000}"/>
    <cellStyle name="40% - 강조색6 74 8" xfId="8272" xr:uid="{00000000-0005-0000-0000-000004290000}"/>
    <cellStyle name="40% - 강조색6 75" xfId="9233" xr:uid="{00000000-0005-0000-0000-000005290000}"/>
    <cellStyle name="40% - 강조색6 75 2" xfId="9719" xr:uid="{00000000-0005-0000-0000-000006290000}"/>
    <cellStyle name="40% - 강조색6 75 3" xfId="10045" xr:uid="{00000000-0005-0000-0000-000007290000}"/>
    <cellStyle name="40% - 강조색6 75 4" xfId="10358" xr:uid="{00000000-0005-0000-0000-000008290000}"/>
    <cellStyle name="40% - 강조색6 75 5" xfId="10667" xr:uid="{00000000-0005-0000-0000-000009290000}"/>
    <cellStyle name="40% - 강조색6 75 6" xfId="10840" xr:uid="{00000000-0005-0000-0000-00000A290000}"/>
    <cellStyle name="40% - 강조색6 75 7" xfId="11207" xr:uid="{00000000-0005-0000-0000-00000B290000}"/>
    <cellStyle name="40% - 강조색6 76" xfId="9430" xr:uid="{00000000-0005-0000-0000-00000C290000}"/>
    <cellStyle name="40% - 강조색6 76 2" xfId="10052" xr:uid="{00000000-0005-0000-0000-00000D290000}"/>
    <cellStyle name="40% - 강조색6 76 3" xfId="10365" xr:uid="{00000000-0005-0000-0000-00000E290000}"/>
    <cellStyle name="40% - 강조색6 76 4" xfId="10674" xr:uid="{00000000-0005-0000-0000-00000F290000}"/>
    <cellStyle name="40% - 강조색6 76 5" xfId="9863" xr:uid="{00000000-0005-0000-0000-000010290000}"/>
    <cellStyle name="40% - 강조색6 76 6" xfId="10156" xr:uid="{00000000-0005-0000-0000-000011290000}"/>
    <cellStyle name="40% - 강조색6 77" xfId="9968" xr:uid="{00000000-0005-0000-0000-000012290000}"/>
    <cellStyle name="40% - 강조색6 77 2" xfId="10379" xr:uid="{00000000-0005-0000-0000-000013290000}"/>
    <cellStyle name="40% - 강조색6 77 3" xfId="10690" xr:uid="{00000000-0005-0000-0000-000014290000}"/>
    <cellStyle name="40% - 강조색6 77 4" xfId="10974" xr:uid="{00000000-0005-0000-0000-000015290000}"/>
    <cellStyle name="40% - 강조색6 77 5" xfId="11250" xr:uid="{00000000-0005-0000-0000-000016290000}"/>
    <cellStyle name="40% - 강조색6 78" xfId="10239" xr:uid="{00000000-0005-0000-0000-000017290000}"/>
    <cellStyle name="40% - 강조색6 78 2" xfId="10693" xr:uid="{00000000-0005-0000-0000-000018290000}"/>
    <cellStyle name="40% - 강조색6 78 3" xfId="10977" xr:uid="{00000000-0005-0000-0000-000019290000}"/>
    <cellStyle name="40% - 강조색6 78 4" xfId="11254" xr:uid="{00000000-0005-0000-0000-00001A290000}"/>
    <cellStyle name="40% - 강조색6 79" xfId="10565" xr:uid="{00000000-0005-0000-0000-00001B290000}"/>
    <cellStyle name="40% - 강조색6 79 2" xfId="10985" xr:uid="{00000000-0005-0000-0000-00001C290000}"/>
    <cellStyle name="40% - 강조색6 79 3" xfId="11263" xr:uid="{00000000-0005-0000-0000-00001D290000}"/>
    <cellStyle name="40% - 강조색6 8" xfId="150" xr:uid="{00000000-0005-0000-0000-00001E290000}"/>
    <cellStyle name="40% - 강조색6 80" xfId="10068" xr:uid="{00000000-0005-0000-0000-00001F290000}"/>
    <cellStyle name="40% - 강조색6 80 2" xfId="11252" xr:uid="{00000000-0005-0000-0000-000020290000}"/>
    <cellStyle name="40% - 강조색6 81" xfId="11154" xr:uid="{00000000-0005-0000-0000-000021290000}"/>
    <cellStyle name="40% - 강조색6 82" xfId="11294" xr:uid="{00000000-0005-0000-0000-000022290000}"/>
    <cellStyle name="40% - 강조색6 83" xfId="11416" xr:uid="{00000000-0005-0000-0000-000023290000}"/>
    <cellStyle name="40% - 강조색6 84" xfId="11398" xr:uid="{00000000-0005-0000-0000-000024290000}"/>
    <cellStyle name="40% - 강조색6 85" xfId="11349" xr:uid="{00000000-0005-0000-0000-000025290000}"/>
    <cellStyle name="40% - 강조색6 86" xfId="11448" xr:uid="{00000000-0005-0000-0000-000026290000}"/>
    <cellStyle name="40% - 강조색6 9" xfId="163" xr:uid="{00000000-0005-0000-0000-000027290000}"/>
    <cellStyle name="60% - 강조색1" xfId="22" builtinId="32" customBuiltin="1"/>
    <cellStyle name="60% - 강조색2" xfId="26" builtinId="36" customBuiltin="1"/>
    <cellStyle name="60% - 강조색3" xfId="30" builtinId="40" customBuiltin="1"/>
    <cellStyle name="60% - 강조색4" xfId="34" builtinId="44" customBuiltin="1"/>
    <cellStyle name="60% - 강조색5" xfId="38" builtinId="48" customBuiltin="1"/>
    <cellStyle name="60% - 강조색6" xfId="42" builtinId="52" customBuiltin="1"/>
    <cellStyle name="강조색1" xfId="19" builtinId="29" customBuiltin="1"/>
    <cellStyle name="강조색2" xfId="23" builtinId="33" customBuiltin="1"/>
    <cellStyle name="강조색3" xfId="27" builtinId="37" customBuiltin="1"/>
    <cellStyle name="강조색4" xfId="31" builtinId="41" customBuiltin="1"/>
    <cellStyle name="강조색5" xfId="35" builtinId="45" customBuiltin="1"/>
    <cellStyle name="강조색6" xfId="39" builtinId="49" customBuiltin="1"/>
    <cellStyle name="경고문" xfId="15" builtinId="11" customBuiltin="1"/>
    <cellStyle name="계산" xfId="12" builtinId="22" customBuiltin="1"/>
    <cellStyle name="나쁨" xfId="8" builtinId="27" customBuiltin="1"/>
    <cellStyle name="메모" xfId="16" builtinId="10" customBuiltin="1"/>
    <cellStyle name="메모 10" xfId="182" xr:uid="{00000000-0005-0000-0000-000038290000}"/>
    <cellStyle name="메모 11" xfId="195" xr:uid="{00000000-0005-0000-0000-000039290000}"/>
    <cellStyle name="메모 12" xfId="208" xr:uid="{00000000-0005-0000-0000-00003A290000}"/>
    <cellStyle name="메모 13" xfId="221" xr:uid="{00000000-0005-0000-0000-00003B290000}"/>
    <cellStyle name="메모 14" xfId="234" xr:uid="{00000000-0005-0000-0000-00003C290000}"/>
    <cellStyle name="메모 15" xfId="247" xr:uid="{00000000-0005-0000-0000-00003D290000}"/>
    <cellStyle name="메모 16" xfId="260" xr:uid="{00000000-0005-0000-0000-00003E290000}"/>
    <cellStyle name="메모 17" xfId="273" xr:uid="{00000000-0005-0000-0000-00003F290000}"/>
    <cellStyle name="메모 18" xfId="286" xr:uid="{00000000-0005-0000-0000-000040290000}"/>
    <cellStyle name="메모 19" xfId="299" xr:uid="{00000000-0005-0000-0000-000041290000}"/>
    <cellStyle name="메모 2" xfId="44" xr:uid="{00000000-0005-0000-0000-000042290000}"/>
    <cellStyle name="메모 20" xfId="312" xr:uid="{00000000-0005-0000-0000-000043290000}"/>
    <cellStyle name="메모 21" xfId="325" xr:uid="{00000000-0005-0000-0000-000044290000}"/>
    <cellStyle name="메모 22" xfId="338" xr:uid="{00000000-0005-0000-0000-000045290000}"/>
    <cellStyle name="메모 23" xfId="351" xr:uid="{00000000-0005-0000-0000-000046290000}"/>
    <cellStyle name="메모 24" xfId="364" xr:uid="{00000000-0005-0000-0000-000047290000}"/>
    <cellStyle name="메모 25" xfId="377" xr:uid="{00000000-0005-0000-0000-000048290000}"/>
    <cellStyle name="메모 26" xfId="390" xr:uid="{00000000-0005-0000-0000-000049290000}"/>
    <cellStyle name="메모 27" xfId="403" xr:uid="{00000000-0005-0000-0000-00004A290000}"/>
    <cellStyle name="메모 28" xfId="416" xr:uid="{00000000-0005-0000-0000-00004B290000}"/>
    <cellStyle name="메모 29" xfId="429" xr:uid="{00000000-0005-0000-0000-00004C290000}"/>
    <cellStyle name="메모 3" xfId="65" xr:uid="{00000000-0005-0000-0000-00004D290000}"/>
    <cellStyle name="메모 30" xfId="442" xr:uid="{00000000-0005-0000-0000-00004E290000}"/>
    <cellStyle name="메모 31" xfId="454" xr:uid="{00000000-0005-0000-0000-00004F290000}"/>
    <cellStyle name="메모 32" xfId="466" xr:uid="{00000000-0005-0000-0000-000050290000}"/>
    <cellStyle name="메모 33" xfId="478" xr:uid="{00000000-0005-0000-0000-000051290000}"/>
    <cellStyle name="메모 34" xfId="490" xr:uid="{00000000-0005-0000-0000-000052290000}"/>
    <cellStyle name="메모 35" xfId="501" xr:uid="{00000000-0005-0000-0000-000053290000}"/>
    <cellStyle name="메모 36" xfId="512" xr:uid="{00000000-0005-0000-0000-000054290000}"/>
    <cellStyle name="메모 37" xfId="523" xr:uid="{00000000-0005-0000-0000-000055290000}"/>
    <cellStyle name="메모 38" xfId="532" xr:uid="{00000000-0005-0000-0000-000056290000}"/>
    <cellStyle name="메모 39" xfId="538" xr:uid="{00000000-0005-0000-0000-000057290000}"/>
    <cellStyle name="메모 4" xfId="104" xr:uid="{00000000-0005-0000-0000-000058290000}"/>
    <cellStyle name="메모 40" xfId="543" xr:uid="{00000000-0005-0000-0000-000059290000}"/>
    <cellStyle name="메모 40 10" xfId="3267" xr:uid="{00000000-0005-0000-0000-00005A290000}"/>
    <cellStyle name="메모 40 11" xfId="3407" xr:uid="{00000000-0005-0000-0000-00005B290000}"/>
    <cellStyle name="메모 40 12" xfId="1411" xr:uid="{00000000-0005-0000-0000-00005C290000}"/>
    <cellStyle name="메모 40 13" xfId="1578" xr:uid="{00000000-0005-0000-0000-00005D290000}"/>
    <cellStyle name="메모 40 14" xfId="4533" xr:uid="{00000000-0005-0000-0000-00005E290000}"/>
    <cellStyle name="메모 40 15" xfId="5262" xr:uid="{00000000-0005-0000-0000-00005F290000}"/>
    <cellStyle name="메모 40 16" xfId="5246" xr:uid="{00000000-0005-0000-0000-000060290000}"/>
    <cellStyle name="메모 40 17" xfId="4395" xr:uid="{00000000-0005-0000-0000-000061290000}"/>
    <cellStyle name="메모 40 18" xfId="5533" xr:uid="{00000000-0005-0000-0000-000062290000}"/>
    <cellStyle name="메모 40 19" xfId="3547" xr:uid="{00000000-0005-0000-0000-000063290000}"/>
    <cellStyle name="메모 40 2" xfId="1040" xr:uid="{00000000-0005-0000-0000-000064290000}"/>
    <cellStyle name="메모 40 20" xfId="7153" xr:uid="{00000000-0005-0000-0000-000065290000}"/>
    <cellStyle name="메모 40 21" xfId="6995" xr:uid="{00000000-0005-0000-0000-000066290000}"/>
    <cellStyle name="메모 40 22" xfId="7457" xr:uid="{00000000-0005-0000-0000-000067290000}"/>
    <cellStyle name="메모 40 23" xfId="8143" xr:uid="{00000000-0005-0000-0000-000068290000}"/>
    <cellStyle name="메모 40 24" xfId="5976" xr:uid="{00000000-0005-0000-0000-000069290000}"/>
    <cellStyle name="메모 40 25" xfId="7556" xr:uid="{00000000-0005-0000-0000-00006A290000}"/>
    <cellStyle name="메모 40 26" xfId="8680" xr:uid="{00000000-0005-0000-0000-00006B290000}"/>
    <cellStyle name="메모 40 27" xfId="8774" xr:uid="{00000000-0005-0000-0000-00006C290000}"/>
    <cellStyle name="메모 40 28" xfId="9920" xr:uid="{00000000-0005-0000-0000-00006D290000}"/>
    <cellStyle name="메모 40 29" xfId="9446" xr:uid="{00000000-0005-0000-0000-00006E290000}"/>
    <cellStyle name="메모 40 3" xfId="1131" xr:uid="{00000000-0005-0000-0000-00006F290000}"/>
    <cellStyle name="메모 40 30" xfId="10549" xr:uid="{00000000-0005-0000-0000-000070290000}"/>
    <cellStyle name="메모 40 31" xfId="3022" xr:uid="{00000000-0005-0000-0000-000071290000}"/>
    <cellStyle name="메모 40 32" xfId="10996" xr:uid="{00000000-0005-0000-0000-000072290000}"/>
    <cellStyle name="메모 40 33" xfId="11313" xr:uid="{00000000-0005-0000-0000-000073290000}"/>
    <cellStyle name="메모 40 34" xfId="11286" xr:uid="{00000000-0005-0000-0000-000074290000}"/>
    <cellStyle name="메모 40 35" xfId="11380" xr:uid="{00000000-0005-0000-0000-000075290000}"/>
    <cellStyle name="메모 40 36" xfId="11402" xr:uid="{00000000-0005-0000-0000-000076290000}"/>
    <cellStyle name="메모 40 4" xfId="1222" xr:uid="{00000000-0005-0000-0000-000077290000}"/>
    <cellStyle name="메모 40 5" xfId="1609" xr:uid="{00000000-0005-0000-0000-000078290000}"/>
    <cellStyle name="메모 40 6" xfId="911" xr:uid="{00000000-0005-0000-0000-000079290000}"/>
    <cellStyle name="메모 40 7" xfId="2201" xr:uid="{00000000-0005-0000-0000-00007A290000}"/>
    <cellStyle name="메모 40 8" xfId="2538" xr:uid="{00000000-0005-0000-0000-00007B290000}"/>
    <cellStyle name="메모 40 9" xfId="1594" xr:uid="{00000000-0005-0000-0000-00007C290000}"/>
    <cellStyle name="메모 41" xfId="566" xr:uid="{00000000-0005-0000-0000-00007D290000}"/>
    <cellStyle name="메모 41 10" xfId="3276" xr:uid="{00000000-0005-0000-0000-00007E290000}"/>
    <cellStyle name="메모 41 11" xfId="2088" xr:uid="{00000000-0005-0000-0000-00007F290000}"/>
    <cellStyle name="메모 41 12" xfId="3964" xr:uid="{00000000-0005-0000-0000-000080290000}"/>
    <cellStyle name="메모 41 13" xfId="2383" xr:uid="{00000000-0005-0000-0000-000081290000}"/>
    <cellStyle name="메모 41 14" xfId="4583" xr:uid="{00000000-0005-0000-0000-000082290000}"/>
    <cellStyle name="메모 41 15" xfId="951" xr:uid="{00000000-0005-0000-0000-000083290000}"/>
    <cellStyle name="메모 41 16" xfId="5352" xr:uid="{00000000-0005-0000-0000-000084290000}"/>
    <cellStyle name="메모 41 17" xfId="3480" xr:uid="{00000000-0005-0000-0000-000085290000}"/>
    <cellStyle name="메모 41 18" xfId="5570" xr:uid="{00000000-0005-0000-0000-000086290000}"/>
    <cellStyle name="메모 41 19" xfId="6537" xr:uid="{00000000-0005-0000-0000-000087290000}"/>
    <cellStyle name="메모 41 2" xfId="1063" xr:uid="{00000000-0005-0000-0000-000088290000}"/>
    <cellStyle name="메모 41 20" xfId="3629" xr:uid="{00000000-0005-0000-0000-000089290000}"/>
    <cellStyle name="메모 41 21" xfId="7021" xr:uid="{00000000-0005-0000-0000-00008A290000}"/>
    <cellStyle name="메모 41 22" xfId="7814" xr:uid="{00000000-0005-0000-0000-00008B290000}"/>
    <cellStyle name="메모 41 23" xfId="8167" xr:uid="{00000000-0005-0000-0000-00008C290000}"/>
    <cellStyle name="메모 41 24" xfId="8287" xr:uid="{00000000-0005-0000-0000-00008D290000}"/>
    <cellStyle name="메모 41 25" xfId="8950" xr:uid="{00000000-0005-0000-0000-00008E290000}"/>
    <cellStyle name="메모 41 26" xfId="9184" xr:uid="{00000000-0005-0000-0000-00008F290000}"/>
    <cellStyle name="메모 41 27" xfId="7194" xr:uid="{00000000-0005-0000-0000-000090290000}"/>
    <cellStyle name="메모 41 28" xfId="7495" xr:uid="{00000000-0005-0000-0000-000091290000}"/>
    <cellStyle name="메모 41 29" xfId="8954" xr:uid="{00000000-0005-0000-0000-000092290000}"/>
    <cellStyle name="메모 41 3" xfId="1154" xr:uid="{00000000-0005-0000-0000-000093290000}"/>
    <cellStyle name="메모 41 30" xfId="10568" xr:uid="{00000000-0005-0000-0000-000094290000}"/>
    <cellStyle name="메모 41 31" xfId="10852" xr:uid="{00000000-0005-0000-0000-000095290000}"/>
    <cellStyle name="메모 41 32" xfId="11093" xr:uid="{00000000-0005-0000-0000-000096290000}"/>
    <cellStyle name="메모 41 4" xfId="1245" xr:uid="{00000000-0005-0000-0000-000097290000}"/>
    <cellStyle name="메모 41 5" xfId="1606" xr:uid="{00000000-0005-0000-0000-000098290000}"/>
    <cellStyle name="메모 41 6" xfId="1488" xr:uid="{00000000-0005-0000-0000-000099290000}"/>
    <cellStyle name="메모 41 7" xfId="1412" xr:uid="{00000000-0005-0000-0000-00009A290000}"/>
    <cellStyle name="메모 41 8" xfId="2139" xr:uid="{00000000-0005-0000-0000-00009B290000}"/>
    <cellStyle name="메모 41 9" xfId="2838" xr:uid="{00000000-0005-0000-0000-00009C290000}"/>
    <cellStyle name="메모 42" xfId="544" xr:uid="{00000000-0005-0000-0000-00009D290000}"/>
    <cellStyle name="메모 42 10" xfId="3285" xr:uid="{00000000-0005-0000-0000-00009E290000}"/>
    <cellStyle name="메모 42 11" xfId="2076" xr:uid="{00000000-0005-0000-0000-00009F290000}"/>
    <cellStyle name="메모 42 12" xfId="3712" xr:uid="{00000000-0005-0000-0000-0000A0290000}"/>
    <cellStyle name="메모 42 13" xfId="2562" xr:uid="{00000000-0005-0000-0000-0000A1290000}"/>
    <cellStyle name="메모 42 14" xfId="4673" xr:uid="{00000000-0005-0000-0000-0000A2290000}"/>
    <cellStyle name="메모 42 15" xfId="5559" xr:uid="{00000000-0005-0000-0000-0000A3290000}"/>
    <cellStyle name="메모 42 16" xfId="3898" xr:uid="{00000000-0005-0000-0000-0000A4290000}"/>
    <cellStyle name="메모 42 17" xfId="5082" xr:uid="{00000000-0005-0000-0000-0000A5290000}"/>
    <cellStyle name="메모 42 18" xfId="5097" xr:uid="{00000000-0005-0000-0000-0000A6290000}"/>
    <cellStyle name="메모 42 19" xfId="6287" xr:uid="{00000000-0005-0000-0000-0000A7290000}"/>
    <cellStyle name="메모 42 2" xfId="1041" xr:uid="{00000000-0005-0000-0000-0000A8290000}"/>
    <cellStyle name="메모 42 20" xfId="7098" xr:uid="{00000000-0005-0000-0000-0000A9290000}"/>
    <cellStyle name="메모 42 21" xfId="6715" xr:uid="{00000000-0005-0000-0000-0000AA290000}"/>
    <cellStyle name="메모 42 22" xfId="7692" xr:uid="{00000000-0005-0000-0000-0000AB290000}"/>
    <cellStyle name="메모 42 23" xfId="7978" xr:uid="{00000000-0005-0000-0000-0000AC290000}"/>
    <cellStyle name="메모 42 24" xfId="7981" xr:uid="{00000000-0005-0000-0000-0000AD290000}"/>
    <cellStyle name="메모 42 25" xfId="2643" xr:uid="{00000000-0005-0000-0000-0000AE290000}"/>
    <cellStyle name="메모 42 26" xfId="9222" xr:uid="{00000000-0005-0000-0000-0000AF290000}"/>
    <cellStyle name="메모 42 27" xfId="5012" xr:uid="{00000000-0005-0000-0000-0000B0290000}"/>
    <cellStyle name="메모 42 28" xfId="9956" xr:uid="{00000000-0005-0000-0000-0000B1290000}"/>
    <cellStyle name="메모 42 29" xfId="5367" xr:uid="{00000000-0005-0000-0000-0000B2290000}"/>
    <cellStyle name="메모 42 3" xfId="1132" xr:uid="{00000000-0005-0000-0000-0000B3290000}"/>
    <cellStyle name="메모 42 30" xfId="5113" xr:uid="{00000000-0005-0000-0000-0000B4290000}"/>
    <cellStyle name="메모 42 31" xfId="10768" xr:uid="{00000000-0005-0000-0000-0000B5290000}"/>
    <cellStyle name="메모 42 32" xfId="11110" xr:uid="{00000000-0005-0000-0000-0000B6290000}"/>
    <cellStyle name="메모 42 4" xfId="1223" xr:uid="{00000000-0005-0000-0000-0000B7290000}"/>
    <cellStyle name="메모 42 5" xfId="1610" xr:uid="{00000000-0005-0000-0000-0000B8290000}"/>
    <cellStyle name="메모 42 6" xfId="1340" xr:uid="{00000000-0005-0000-0000-0000B9290000}"/>
    <cellStyle name="메모 42 7" xfId="2223" xr:uid="{00000000-0005-0000-0000-0000BA290000}"/>
    <cellStyle name="메모 42 8" xfId="2435" xr:uid="{00000000-0005-0000-0000-0000BB290000}"/>
    <cellStyle name="메모 42 9" xfId="2966" xr:uid="{00000000-0005-0000-0000-0000BC290000}"/>
    <cellStyle name="메모 43" xfId="625" xr:uid="{00000000-0005-0000-0000-0000BD290000}"/>
    <cellStyle name="메모 43 10" xfId="3226" xr:uid="{00000000-0005-0000-0000-0000BE290000}"/>
    <cellStyle name="메모 43 11" xfId="2275" xr:uid="{00000000-0005-0000-0000-0000BF290000}"/>
    <cellStyle name="메모 43 12" xfId="3536" xr:uid="{00000000-0005-0000-0000-0000C0290000}"/>
    <cellStyle name="메모 43 13" xfId="2162" xr:uid="{00000000-0005-0000-0000-0000C1290000}"/>
    <cellStyle name="메모 43 14" xfId="4712" xr:uid="{00000000-0005-0000-0000-0000C2290000}"/>
    <cellStyle name="메모 43 15" xfId="5294" xr:uid="{00000000-0005-0000-0000-0000C3290000}"/>
    <cellStyle name="메모 43 16" xfId="5135" xr:uid="{00000000-0005-0000-0000-0000C4290000}"/>
    <cellStyle name="메모 43 17" xfId="5569" xr:uid="{00000000-0005-0000-0000-0000C5290000}"/>
    <cellStyle name="메모 43 18" xfId="915" xr:uid="{00000000-0005-0000-0000-0000C6290000}"/>
    <cellStyle name="메모 43 19" xfId="6101" xr:uid="{00000000-0005-0000-0000-0000C7290000}"/>
    <cellStyle name="메모 43 2" xfId="1122" xr:uid="{00000000-0005-0000-0000-0000C8290000}"/>
    <cellStyle name="메모 43 20" xfId="5548" xr:uid="{00000000-0005-0000-0000-0000C9290000}"/>
    <cellStyle name="메모 43 21" xfId="7218" xr:uid="{00000000-0005-0000-0000-0000CA290000}"/>
    <cellStyle name="메모 43 22" xfId="7811" xr:uid="{00000000-0005-0000-0000-0000CB290000}"/>
    <cellStyle name="메모 43 23" xfId="8036" xr:uid="{00000000-0005-0000-0000-0000CC290000}"/>
    <cellStyle name="메모 43 24" xfId="6453" xr:uid="{00000000-0005-0000-0000-0000CD290000}"/>
    <cellStyle name="메모 43 25" xfId="8921" xr:uid="{00000000-0005-0000-0000-0000CE290000}"/>
    <cellStyle name="메모 43 26" xfId="9224" xr:uid="{00000000-0005-0000-0000-0000CF290000}"/>
    <cellStyle name="메모 43 27" xfId="9576" xr:uid="{00000000-0005-0000-0000-0000D0290000}"/>
    <cellStyle name="메모 43 28" xfId="9200" xr:uid="{00000000-0005-0000-0000-0000D1290000}"/>
    <cellStyle name="메모 43 29" xfId="6198" xr:uid="{00000000-0005-0000-0000-0000D2290000}"/>
    <cellStyle name="메모 43 3" xfId="1213" xr:uid="{00000000-0005-0000-0000-0000D3290000}"/>
    <cellStyle name="메모 43 30" xfId="6452" xr:uid="{00000000-0005-0000-0000-0000D4290000}"/>
    <cellStyle name="메모 43 31" xfId="10788" xr:uid="{00000000-0005-0000-0000-0000D5290000}"/>
    <cellStyle name="메모 43 32" xfId="11199" xr:uid="{00000000-0005-0000-0000-0000D6290000}"/>
    <cellStyle name="메모 43 4" xfId="1304" xr:uid="{00000000-0005-0000-0000-0000D7290000}"/>
    <cellStyle name="메모 43 5" xfId="1653" xr:uid="{00000000-0005-0000-0000-0000D8290000}"/>
    <cellStyle name="메모 43 6" xfId="1334" xr:uid="{00000000-0005-0000-0000-0000D9290000}"/>
    <cellStyle name="메모 43 7" xfId="730" xr:uid="{00000000-0005-0000-0000-0000DA290000}"/>
    <cellStyle name="메모 43 8" xfId="2601" xr:uid="{00000000-0005-0000-0000-0000DB290000}"/>
    <cellStyle name="메모 43 9" xfId="2943" xr:uid="{00000000-0005-0000-0000-0000DC290000}"/>
    <cellStyle name="메모 44" xfId="563" xr:uid="{00000000-0005-0000-0000-0000DD290000}"/>
    <cellStyle name="메모 44 10" xfId="3295" xr:uid="{00000000-0005-0000-0000-0000DE290000}"/>
    <cellStyle name="메모 44 11" xfId="3546" xr:uid="{00000000-0005-0000-0000-0000DF290000}"/>
    <cellStyle name="메모 44 12" xfId="2730" xr:uid="{00000000-0005-0000-0000-0000E0290000}"/>
    <cellStyle name="메모 44 13" xfId="3230" xr:uid="{00000000-0005-0000-0000-0000E1290000}"/>
    <cellStyle name="메모 44 14" xfId="4667" xr:uid="{00000000-0005-0000-0000-0000E2290000}"/>
    <cellStyle name="메모 44 15" xfId="5400" xr:uid="{00000000-0005-0000-0000-0000E3290000}"/>
    <cellStyle name="메모 44 16" xfId="5749" xr:uid="{00000000-0005-0000-0000-0000E4290000}"/>
    <cellStyle name="메모 44 17" xfId="5839" xr:uid="{00000000-0005-0000-0000-0000E5290000}"/>
    <cellStyle name="메모 44 18" xfId="5906" xr:uid="{00000000-0005-0000-0000-0000E6290000}"/>
    <cellStyle name="메모 44 19" xfId="6490" xr:uid="{00000000-0005-0000-0000-0000E7290000}"/>
    <cellStyle name="메모 44 2" xfId="1060" xr:uid="{00000000-0005-0000-0000-0000E8290000}"/>
    <cellStyle name="메모 44 20" xfId="7090" xr:uid="{00000000-0005-0000-0000-0000E9290000}"/>
    <cellStyle name="메모 44 21" xfId="6140" xr:uid="{00000000-0005-0000-0000-0000EA290000}"/>
    <cellStyle name="메모 44 22" xfId="7407" xr:uid="{00000000-0005-0000-0000-0000EB290000}"/>
    <cellStyle name="메모 44 23" xfId="8158" xr:uid="{00000000-0005-0000-0000-0000EC290000}"/>
    <cellStyle name="메모 44 24" xfId="8373" xr:uid="{00000000-0005-0000-0000-0000ED290000}"/>
    <cellStyle name="메모 44 25" xfId="8979" xr:uid="{00000000-0005-0000-0000-0000EE290000}"/>
    <cellStyle name="메모 44 26" xfId="989" xr:uid="{00000000-0005-0000-0000-0000EF290000}"/>
    <cellStyle name="메모 44 27" xfId="9544" xr:uid="{00000000-0005-0000-0000-0000F0290000}"/>
    <cellStyle name="메모 44 28" xfId="9848" xr:uid="{00000000-0005-0000-0000-0000F1290000}"/>
    <cellStyle name="메모 44 29" xfId="7561" xr:uid="{00000000-0005-0000-0000-0000F2290000}"/>
    <cellStyle name="메모 44 3" xfId="1151" xr:uid="{00000000-0005-0000-0000-0000F3290000}"/>
    <cellStyle name="메모 44 30" xfId="10588" xr:uid="{00000000-0005-0000-0000-0000F4290000}"/>
    <cellStyle name="메모 44 31" xfId="10917" xr:uid="{00000000-0005-0000-0000-0000F5290000}"/>
    <cellStyle name="메모 44 32" xfId="10711" xr:uid="{00000000-0005-0000-0000-0000F6290000}"/>
    <cellStyle name="메모 44 4" xfId="1242" xr:uid="{00000000-0005-0000-0000-0000F7290000}"/>
    <cellStyle name="메모 44 5" xfId="1709" xr:uid="{00000000-0005-0000-0000-0000F8290000}"/>
    <cellStyle name="메모 44 6" xfId="813" xr:uid="{00000000-0005-0000-0000-0000F9290000}"/>
    <cellStyle name="메모 44 7" xfId="2245" xr:uid="{00000000-0005-0000-0000-0000FA290000}"/>
    <cellStyle name="메모 44 8" xfId="2595" xr:uid="{00000000-0005-0000-0000-0000FB290000}"/>
    <cellStyle name="메모 44 9" xfId="2683" xr:uid="{00000000-0005-0000-0000-0000FC290000}"/>
    <cellStyle name="메모 45" xfId="629" xr:uid="{00000000-0005-0000-0000-0000FD290000}"/>
    <cellStyle name="메모 45 10" xfId="3053" xr:uid="{00000000-0005-0000-0000-0000FE290000}"/>
    <cellStyle name="메모 45 11" xfId="2592" xr:uid="{00000000-0005-0000-0000-0000FF290000}"/>
    <cellStyle name="메모 45 12" xfId="2100" xr:uid="{00000000-0005-0000-0000-0000002A0000}"/>
    <cellStyle name="메모 45 13" xfId="2525" xr:uid="{00000000-0005-0000-0000-0000012A0000}"/>
    <cellStyle name="메모 45 14" xfId="3889" xr:uid="{00000000-0005-0000-0000-0000022A0000}"/>
    <cellStyle name="메모 45 15" xfId="5156" xr:uid="{00000000-0005-0000-0000-0000032A0000}"/>
    <cellStyle name="메모 45 16" xfId="2091" xr:uid="{00000000-0005-0000-0000-0000042A0000}"/>
    <cellStyle name="메모 45 17" xfId="5555" xr:uid="{00000000-0005-0000-0000-0000052A0000}"/>
    <cellStyle name="메모 45 18" xfId="5537" xr:uid="{00000000-0005-0000-0000-0000062A0000}"/>
    <cellStyle name="메모 45 19" xfId="6572" xr:uid="{00000000-0005-0000-0000-0000072A0000}"/>
    <cellStyle name="메모 45 2" xfId="1126" xr:uid="{00000000-0005-0000-0000-0000082A0000}"/>
    <cellStyle name="메모 45 20" xfId="7240" xr:uid="{00000000-0005-0000-0000-0000092A0000}"/>
    <cellStyle name="메모 45 21" xfId="6707" xr:uid="{00000000-0005-0000-0000-00000A2A0000}"/>
    <cellStyle name="메모 45 22" xfId="7812" xr:uid="{00000000-0005-0000-0000-00000B2A0000}"/>
    <cellStyle name="메모 45 23" xfId="8238" xr:uid="{00000000-0005-0000-0000-00000C2A0000}"/>
    <cellStyle name="메모 45 24" xfId="3350" xr:uid="{00000000-0005-0000-0000-00000D2A0000}"/>
    <cellStyle name="메모 45 25" xfId="6338" xr:uid="{00000000-0005-0000-0000-00000E2A0000}"/>
    <cellStyle name="메모 45 26" xfId="7607" xr:uid="{00000000-0005-0000-0000-00000F2A0000}"/>
    <cellStyle name="메모 45 27" xfId="1520" xr:uid="{00000000-0005-0000-0000-0000102A0000}"/>
    <cellStyle name="메모 45 28" xfId="9987" xr:uid="{00000000-0005-0000-0000-0000112A0000}"/>
    <cellStyle name="메모 45 29" xfId="10104" xr:uid="{00000000-0005-0000-0000-0000122A0000}"/>
    <cellStyle name="메모 45 3" xfId="1217" xr:uid="{00000000-0005-0000-0000-0000132A0000}"/>
    <cellStyle name="메모 45 30" xfId="10449" xr:uid="{00000000-0005-0000-0000-0000142A0000}"/>
    <cellStyle name="메모 45 31" xfId="6025" xr:uid="{00000000-0005-0000-0000-0000152A0000}"/>
    <cellStyle name="메모 45 32" xfId="10229" xr:uid="{00000000-0005-0000-0000-0000162A0000}"/>
    <cellStyle name="메모 45 4" xfId="1308" xr:uid="{00000000-0005-0000-0000-0000172A0000}"/>
    <cellStyle name="메모 45 5" xfId="1692" xr:uid="{00000000-0005-0000-0000-0000182A0000}"/>
    <cellStyle name="메모 45 6" xfId="1999" xr:uid="{00000000-0005-0000-0000-0000192A0000}"/>
    <cellStyle name="메모 45 7" xfId="2296" xr:uid="{00000000-0005-0000-0000-00001A2A0000}"/>
    <cellStyle name="메모 45 8" xfId="2148" xr:uid="{00000000-0005-0000-0000-00001B2A0000}"/>
    <cellStyle name="메모 45 9" xfId="1348" xr:uid="{00000000-0005-0000-0000-00001C2A0000}"/>
    <cellStyle name="메모 46" xfId="570" xr:uid="{00000000-0005-0000-0000-00001D2A0000}"/>
    <cellStyle name="메모 46 10" xfId="3217" xr:uid="{00000000-0005-0000-0000-00001E2A0000}"/>
    <cellStyle name="메모 46 11" xfId="3517" xr:uid="{00000000-0005-0000-0000-00001F2A0000}"/>
    <cellStyle name="메모 46 12" xfId="788" xr:uid="{00000000-0005-0000-0000-0000202A0000}"/>
    <cellStyle name="메모 46 13" xfId="4306" xr:uid="{00000000-0005-0000-0000-0000212A0000}"/>
    <cellStyle name="메모 46 14" xfId="4170" xr:uid="{00000000-0005-0000-0000-0000222A0000}"/>
    <cellStyle name="메모 46 15" xfId="3014" xr:uid="{00000000-0005-0000-0000-0000232A0000}"/>
    <cellStyle name="메모 46 16" xfId="5433" xr:uid="{00000000-0005-0000-0000-0000242A0000}"/>
    <cellStyle name="메모 46 17" xfId="5386" xr:uid="{00000000-0005-0000-0000-0000252A0000}"/>
    <cellStyle name="메모 46 18" xfId="5577" xr:uid="{00000000-0005-0000-0000-0000262A0000}"/>
    <cellStyle name="메모 46 19" xfId="6375" xr:uid="{00000000-0005-0000-0000-0000272A0000}"/>
    <cellStyle name="메모 46 2" xfId="1067" xr:uid="{00000000-0005-0000-0000-0000282A0000}"/>
    <cellStyle name="메모 46 20" xfId="6824" xr:uid="{00000000-0005-0000-0000-0000292A0000}"/>
    <cellStyle name="메모 46 21" xfId="7222" xr:uid="{00000000-0005-0000-0000-00002A2A0000}"/>
    <cellStyle name="메모 46 22" xfId="7519" xr:uid="{00000000-0005-0000-0000-00002B2A0000}"/>
    <cellStyle name="메모 46 23" xfId="5996" xr:uid="{00000000-0005-0000-0000-00002C2A0000}"/>
    <cellStyle name="메모 46 24" xfId="8576" xr:uid="{00000000-0005-0000-0000-00002D2A0000}"/>
    <cellStyle name="메모 46 25" xfId="8826" xr:uid="{00000000-0005-0000-0000-00002E2A0000}"/>
    <cellStyle name="메모 46 26" xfId="9266" xr:uid="{00000000-0005-0000-0000-00002F2A0000}"/>
    <cellStyle name="메모 46 27" xfId="8425" xr:uid="{00000000-0005-0000-0000-0000302A0000}"/>
    <cellStyle name="메모 46 28" xfId="6200" xr:uid="{00000000-0005-0000-0000-0000312A0000}"/>
    <cellStyle name="메모 46 29" xfId="10304" xr:uid="{00000000-0005-0000-0000-0000322A0000}"/>
    <cellStyle name="메모 46 3" xfId="1158" xr:uid="{00000000-0005-0000-0000-0000332A0000}"/>
    <cellStyle name="메모 46 30" xfId="10498" xr:uid="{00000000-0005-0000-0000-0000342A0000}"/>
    <cellStyle name="메모 46 31" xfId="10769" xr:uid="{00000000-0005-0000-0000-0000352A0000}"/>
    <cellStyle name="메모 46 32" xfId="3393" xr:uid="{00000000-0005-0000-0000-0000362A0000}"/>
    <cellStyle name="메모 46 4" xfId="1249" xr:uid="{00000000-0005-0000-0000-0000372A0000}"/>
    <cellStyle name="메모 46 5" xfId="1753" xr:uid="{00000000-0005-0000-0000-0000382A0000}"/>
    <cellStyle name="메모 46 6" xfId="2033" xr:uid="{00000000-0005-0000-0000-0000392A0000}"/>
    <cellStyle name="메모 46 7" xfId="2231" xr:uid="{00000000-0005-0000-0000-00003A2A0000}"/>
    <cellStyle name="메모 46 8" xfId="941" xr:uid="{00000000-0005-0000-0000-00003B2A0000}"/>
    <cellStyle name="메모 46 9" xfId="2896" xr:uid="{00000000-0005-0000-0000-00003C2A0000}"/>
    <cellStyle name="메모 47" xfId="636" xr:uid="{00000000-0005-0000-0000-00003D2A0000}"/>
    <cellStyle name="메모 47 10" xfId="2150" xr:uid="{00000000-0005-0000-0000-00003E2A0000}"/>
    <cellStyle name="메모 47 11" xfId="4491" xr:uid="{00000000-0005-0000-0000-00003F2A0000}"/>
    <cellStyle name="메모 47 12" xfId="2389" xr:uid="{00000000-0005-0000-0000-0000402A0000}"/>
    <cellStyle name="메모 47 13" xfId="4961" xr:uid="{00000000-0005-0000-0000-0000412A0000}"/>
    <cellStyle name="메모 47 14" xfId="5495" xr:uid="{00000000-0005-0000-0000-0000422A0000}"/>
    <cellStyle name="메모 47 15" xfId="3199" xr:uid="{00000000-0005-0000-0000-0000432A0000}"/>
    <cellStyle name="메모 47 16" xfId="6370" xr:uid="{00000000-0005-0000-0000-0000442A0000}"/>
    <cellStyle name="메모 47 17" xfId="3790" xr:uid="{00000000-0005-0000-0000-0000452A0000}"/>
    <cellStyle name="메모 47 18" xfId="7003" xr:uid="{00000000-0005-0000-0000-0000462A0000}"/>
    <cellStyle name="메모 47 19" xfId="7782" xr:uid="{00000000-0005-0000-0000-0000472A0000}"/>
    <cellStyle name="메모 47 2" xfId="1758" xr:uid="{00000000-0005-0000-0000-0000482A0000}"/>
    <cellStyle name="메모 47 20" xfId="2093" xr:uid="{00000000-0005-0000-0000-0000492A0000}"/>
    <cellStyle name="메모 47 21" xfId="5336" xr:uid="{00000000-0005-0000-0000-00004A2A0000}"/>
    <cellStyle name="메모 47 22" xfId="1886" xr:uid="{00000000-0005-0000-0000-00004B2A0000}"/>
    <cellStyle name="메모 47 23" xfId="9099" xr:uid="{00000000-0005-0000-0000-00004C2A0000}"/>
    <cellStyle name="메모 47 24" xfId="1008" xr:uid="{00000000-0005-0000-0000-00004D2A0000}"/>
    <cellStyle name="메모 47 25" xfId="10008" xr:uid="{00000000-0005-0000-0000-00004E2A0000}"/>
    <cellStyle name="메모 47 26" xfId="1347" xr:uid="{00000000-0005-0000-0000-00004F2A0000}"/>
    <cellStyle name="메모 47 27" xfId="10511" xr:uid="{00000000-0005-0000-0000-0000502A0000}"/>
    <cellStyle name="메모 47 28" xfId="1003" xr:uid="{00000000-0005-0000-0000-0000512A0000}"/>
    <cellStyle name="메모 47 29" xfId="11036" xr:uid="{00000000-0005-0000-0000-0000522A0000}"/>
    <cellStyle name="메모 47 3" xfId="1984" xr:uid="{00000000-0005-0000-0000-0000532A0000}"/>
    <cellStyle name="메모 47 30" xfId="11336" xr:uid="{00000000-0005-0000-0000-0000542A0000}"/>
    <cellStyle name="메모 47 31" xfId="11382" xr:uid="{00000000-0005-0000-0000-0000552A0000}"/>
    <cellStyle name="메모 47 32" xfId="11384" xr:uid="{00000000-0005-0000-0000-0000562A0000}"/>
    <cellStyle name="메모 47 33" xfId="11362" xr:uid="{00000000-0005-0000-0000-0000572A0000}"/>
    <cellStyle name="메모 47 4" xfId="2224" xr:uid="{00000000-0005-0000-0000-0000582A0000}"/>
    <cellStyle name="메모 47 5" xfId="1934" xr:uid="{00000000-0005-0000-0000-0000592A0000}"/>
    <cellStyle name="메모 47 6" xfId="2827" xr:uid="{00000000-0005-0000-0000-00005A2A0000}"/>
    <cellStyle name="메모 47 7" xfId="3306" xr:uid="{00000000-0005-0000-0000-00005B2A0000}"/>
    <cellStyle name="메모 47 8" xfId="3548" xr:uid="{00000000-0005-0000-0000-00005C2A0000}"/>
    <cellStyle name="메모 47 9" xfId="3952" xr:uid="{00000000-0005-0000-0000-00005D2A0000}"/>
    <cellStyle name="메모 48" xfId="635" xr:uid="{00000000-0005-0000-0000-00005E2A0000}"/>
    <cellStyle name="메모 48 10" xfId="2779" xr:uid="{00000000-0005-0000-0000-00005F2A0000}"/>
    <cellStyle name="메모 48 11" xfId="4624" xr:uid="{00000000-0005-0000-0000-0000602A0000}"/>
    <cellStyle name="메모 48 12" xfId="2710" xr:uid="{00000000-0005-0000-0000-0000612A0000}"/>
    <cellStyle name="메모 48 13" xfId="5445" xr:uid="{00000000-0005-0000-0000-0000622A0000}"/>
    <cellStyle name="메모 48 14" xfId="5801" xr:uid="{00000000-0005-0000-0000-0000632A0000}"/>
    <cellStyle name="메모 48 15" xfId="5878" xr:uid="{00000000-0005-0000-0000-0000642A0000}"/>
    <cellStyle name="메모 48 16" xfId="1405" xr:uid="{00000000-0005-0000-0000-0000652A0000}"/>
    <cellStyle name="메모 48 17" xfId="6764" xr:uid="{00000000-0005-0000-0000-0000662A0000}"/>
    <cellStyle name="메모 48 18" xfId="6984" xr:uid="{00000000-0005-0000-0000-0000672A0000}"/>
    <cellStyle name="메모 48 19" xfId="7530" xr:uid="{00000000-0005-0000-0000-0000682A0000}"/>
    <cellStyle name="메모 48 2" xfId="1762" xr:uid="{00000000-0005-0000-0000-0000692A0000}"/>
    <cellStyle name="메모 48 20" xfId="8011" xr:uid="{00000000-0005-0000-0000-00006A2A0000}"/>
    <cellStyle name="메모 48 21" xfId="1844" xr:uid="{00000000-0005-0000-0000-00006B2A0000}"/>
    <cellStyle name="메모 48 22" xfId="4548" xr:uid="{00000000-0005-0000-0000-00006C2A0000}"/>
    <cellStyle name="메모 48 23" xfId="9229" xr:uid="{00000000-0005-0000-0000-00006D2A0000}"/>
    <cellStyle name="메모 48 24" xfId="5989" xr:uid="{00000000-0005-0000-0000-00006E2A0000}"/>
    <cellStyle name="메모 48 25" xfId="9800" xr:uid="{00000000-0005-0000-0000-00006F2A0000}"/>
    <cellStyle name="메모 48 26" xfId="10101" xr:uid="{00000000-0005-0000-0000-0000702A0000}"/>
    <cellStyle name="메모 48 27" xfId="8783" xr:uid="{00000000-0005-0000-0000-0000712A0000}"/>
    <cellStyle name="메모 48 28" xfId="10748" xr:uid="{00000000-0005-0000-0000-0000722A0000}"/>
    <cellStyle name="메모 48 29" xfId="11238" xr:uid="{00000000-0005-0000-0000-0000732A0000}"/>
    <cellStyle name="메모 48 3" xfId="2041" xr:uid="{00000000-0005-0000-0000-0000742A0000}"/>
    <cellStyle name="메모 48 4" xfId="2159" xr:uid="{00000000-0005-0000-0000-0000752A0000}"/>
    <cellStyle name="메모 48 5" xfId="1584" xr:uid="{00000000-0005-0000-0000-0000762A0000}"/>
    <cellStyle name="메모 48 6" xfId="2706" xr:uid="{00000000-0005-0000-0000-0000772A0000}"/>
    <cellStyle name="메모 48 7" xfId="756" xr:uid="{00000000-0005-0000-0000-0000782A0000}"/>
    <cellStyle name="메모 48 8" xfId="3494" xr:uid="{00000000-0005-0000-0000-0000792A0000}"/>
    <cellStyle name="메모 48 9" xfId="1914" xr:uid="{00000000-0005-0000-0000-00007A2A0000}"/>
    <cellStyle name="메모 49" xfId="637" xr:uid="{00000000-0005-0000-0000-00007B2A0000}"/>
    <cellStyle name="메모 49 10" xfId="2415" xr:uid="{00000000-0005-0000-0000-00007C2A0000}"/>
    <cellStyle name="메모 49 11" xfId="4679" xr:uid="{00000000-0005-0000-0000-00007D2A0000}"/>
    <cellStyle name="메모 49 12" xfId="2204" xr:uid="{00000000-0005-0000-0000-00007E2A0000}"/>
    <cellStyle name="메모 49 13" xfId="4768" xr:uid="{00000000-0005-0000-0000-00007F2A0000}"/>
    <cellStyle name="메모 49 14" xfId="5354" xr:uid="{00000000-0005-0000-0000-0000802A0000}"/>
    <cellStyle name="메모 49 15" xfId="5305" xr:uid="{00000000-0005-0000-0000-0000812A0000}"/>
    <cellStyle name="메모 49 16" xfId="6217" xr:uid="{00000000-0005-0000-0000-0000822A0000}"/>
    <cellStyle name="메모 49 17" xfId="6162" xr:uid="{00000000-0005-0000-0000-0000832A0000}"/>
    <cellStyle name="메모 49 18" xfId="7298" xr:uid="{00000000-0005-0000-0000-0000842A0000}"/>
    <cellStyle name="메모 49 19" xfId="7489" xr:uid="{00000000-0005-0000-0000-0000852A0000}"/>
    <cellStyle name="메모 49 2" xfId="1766" xr:uid="{00000000-0005-0000-0000-0000862A0000}"/>
    <cellStyle name="메모 49 20" xfId="3556" xr:uid="{00000000-0005-0000-0000-0000872A0000}"/>
    <cellStyle name="메모 49 21" xfId="8305" xr:uid="{00000000-0005-0000-0000-0000882A0000}"/>
    <cellStyle name="메모 49 22" xfId="8916" xr:uid="{00000000-0005-0000-0000-0000892A0000}"/>
    <cellStyle name="메모 49 23" xfId="9025" xr:uid="{00000000-0005-0000-0000-00008A2A0000}"/>
    <cellStyle name="메모 49 24" xfId="9594" xr:uid="{00000000-0005-0000-0000-00008B2A0000}"/>
    <cellStyle name="메모 49 25" xfId="8759" xr:uid="{00000000-0005-0000-0000-00008C2A0000}"/>
    <cellStyle name="메모 49 26" xfId="10077" xr:uid="{00000000-0005-0000-0000-00008D2A0000}"/>
    <cellStyle name="메모 49 27" xfId="10538" xr:uid="{00000000-0005-0000-0000-00008E2A0000}"/>
    <cellStyle name="메모 49 28" xfId="10523" xr:uid="{00000000-0005-0000-0000-00008F2A0000}"/>
    <cellStyle name="메모 49 29" xfId="6272" xr:uid="{00000000-0005-0000-0000-0000902A0000}"/>
    <cellStyle name="메모 49 3" xfId="1995" xr:uid="{00000000-0005-0000-0000-0000912A0000}"/>
    <cellStyle name="메모 49 4" xfId="2293" xr:uid="{00000000-0005-0000-0000-0000922A0000}"/>
    <cellStyle name="메모 49 5" xfId="1326" xr:uid="{00000000-0005-0000-0000-0000932A0000}"/>
    <cellStyle name="메모 49 6" xfId="2768" xr:uid="{00000000-0005-0000-0000-0000942A0000}"/>
    <cellStyle name="메모 49 7" xfId="3157" xr:uid="{00000000-0005-0000-0000-0000952A0000}"/>
    <cellStyle name="메모 49 8" xfId="3500" xr:uid="{00000000-0005-0000-0000-0000962A0000}"/>
    <cellStyle name="메모 49 9" xfId="3887" xr:uid="{00000000-0005-0000-0000-0000972A0000}"/>
    <cellStyle name="메모 5" xfId="117" xr:uid="{00000000-0005-0000-0000-0000982A0000}"/>
    <cellStyle name="메모 50" xfId="634" xr:uid="{00000000-0005-0000-0000-0000992A0000}"/>
    <cellStyle name="메모 50 10" xfId="4107" xr:uid="{00000000-0005-0000-0000-00009A2A0000}"/>
    <cellStyle name="메모 50 11" xfId="4416" xr:uid="{00000000-0005-0000-0000-00009B2A0000}"/>
    <cellStyle name="메모 50 12" xfId="5070" xr:uid="{00000000-0005-0000-0000-00009C2A0000}"/>
    <cellStyle name="메모 50 13" xfId="1426" xr:uid="{00000000-0005-0000-0000-00009D2A0000}"/>
    <cellStyle name="메모 50 14" xfId="5257" xr:uid="{00000000-0005-0000-0000-00009E2A0000}"/>
    <cellStyle name="메모 50 15" xfId="3479" xr:uid="{00000000-0005-0000-0000-00009F2A0000}"/>
    <cellStyle name="메모 50 16" xfId="6279" xr:uid="{00000000-0005-0000-0000-0000A02A0000}"/>
    <cellStyle name="메모 50 17" xfId="6716" xr:uid="{00000000-0005-0000-0000-0000A12A0000}"/>
    <cellStyle name="메모 50 18" xfId="5958" xr:uid="{00000000-0005-0000-0000-0000A22A0000}"/>
    <cellStyle name="메모 50 19" xfId="7547" xr:uid="{00000000-0005-0000-0000-0000A32A0000}"/>
    <cellStyle name="메모 50 2" xfId="1607" xr:uid="{00000000-0005-0000-0000-0000A42A0000}"/>
    <cellStyle name="메모 50 20" xfId="8153" xr:uid="{00000000-0005-0000-0000-0000A52A0000}"/>
    <cellStyle name="메모 50 21" xfId="5974" xr:uid="{00000000-0005-0000-0000-0000A62A0000}"/>
    <cellStyle name="메모 50 22" xfId="4942" xr:uid="{00000000-0005-0000-0000-0000A72A0000}"/>
    <cellStyle name="메모 50 23" xfId="7684" xr:uid="{00000000-0005-0000-0000-0000A82A0000}"/>
    <cellStyle name="메모 50 24" xfId="7989" xr:uid="{00000000-0005-0000-0000-0000A92A0000}"/>
    <cellStyle name="메모 50 25" xfId="9876" xr:uid="{00000000-0005-0000-0000-0000AA2A0000}"/>
    <cellStyle name="메모 50 26" xfId="10072" xr:uid="{00000000-0005-0000-0000-0000AB2A0000}"/>
    <cellStyle name="메모 50 27" xfId="9550" xr:uid="{00000000-0005-0000-0000-0000AC2A0000}"/>
    <cellStyle name="메모 50 28" xfId="10722" xr:uid="{00000000-0005-0000-0000-0000AD2A0000}"/>
    <cellStyle name="메모 50 29" xfId="11020" xr:uid="{00000000-0005-0000-0000-0000AE2A0000}"/>
    <cellStyle name="메모 50 3" xfId="1407" xr:uid="{00000000-0005-0000-0000-0000AF2A0000}"/>
    <cellStyle name="메모 50 4" xfId="1444" xr:uid="{00000000-0005-0000-0000-0000B02A0000}"/>
    <cellStyle name="메모 50 5" xfId="2470" xr:uid="{00000000-0005-0000-0000-0000B12A0000}"/>
    <cellStyle name="메모 50 6" xfId="2851" xr:uid="{00000000-0005-0000-0000-0000B22A0000}"/>
    <cellStyle name="메모 50 7" xfId="734" xr:uid="{00000000-0005-0000-0000-0000B32A0000}"/>
    <cellStyle name="메모 50 8" xfId="3567" xr:uid="{00000000-0005-0000-0000-0000B42A0000}"/>
    <cellStyle name="메모 50 9" xfId="3951" xr:uid="{00000000-0005-0000-0000-0000B52A0000}"/>
    <cellStyle name="메모 51" xfId="691" xr:uid="{00000000-0005-0000-0000-0000B62A0000}"/>
    <cellStyle name="메모 51 10" xfId="4100" xr:uid="{00000000-0005-0000-0000-0000B72A0000}"/>
    <cellStyle name="메모 51 11" xfId="4535" xr:uid="{00000000-0005-0000-0000-0000B82A0000}"/>
    <cellStyle name="메모 51 12" xfId="4713" xr:uid="{00000000-0005-0000-0000-0000B92A0000}"/>
    <cellStyle name="메모 51 13" xfId="5588" xr:uid="{00000000-0005-0000-0000-0000BA2A0000}"/>
    <cellStyle name="메모 51 14" xfId="3753" xr:uid="{00000000-0005-0000-0000-0000BB2A0000}"/>
    <cellStyle name="메모 51 15" xfId="5251" xr:uid="{00000000-0005-0000-0000-0000BC2A0000}"/>
    <cellStyle name="메모 51 16" xfId="6561" xr:uid="{00000000-0005-0000-0000-0000BD2A0000}"/>
    <cellStyle name="메모 51 17" xfId="1561" xr:uid="{00000000-0005-0000-0000-0000BE2A0000}"/>
    <cellStyle name="메모 51 18" xfId="2402" xr:uid="{00000000-0005-0000-0000-0000BF2A0000}"/>
    <cellStyle name="메모 51 19" xfId="7563" xr:uid="{00000000-0005-0000-0000-0000C02A0000}"/>
    <cellStyle name="메모 51 2" xfId="1605" xr:uid="{00000000-0005-0000-0000-0000C12A0000}"/>
    <cellStyle name="메모 51 20" xfId="4260" xr:uid="{00000000-0005-0000-0000-0000C22A0000}"/>
    <cellStyle name="메모 51 21" xfId="4502" xr:uid="{00000000-0005-0000-0000-0000C32A0000}"/>
    <cellStyle name="메모 51 22" xfId="762" xr:uid="{00000000-0005-0000-0000-0000C42A0000}"/>
    <cellStyle name="메모 51 23" xfId="7456" xr:uid="{00000000-0005-0000-0000-0000C52A0000}"/>
    <cellStyle name="메모 51 24" xfId="8374" xr:uid="{00000000-0005-0000-0000-0000C62A0000}"/>
    <cellStyle name="메모 51 25" xfId="9996" xr:uid="{00000000-0005-0000-0000-0000C72A0000}"/>
    <cellStyle name="메모 51 26" xfId="4131" xr:uid="{00000000-0005-0000-0000-0000C82A0000}"/>
    <cellStyle name="메모 51 27" xfId="10489" xr:uid="{00000000-0005-0000-0000-0000C92A0000}"/>
    <cellStyle name="메모 51 28" xfId="10900" xr:uid="{00000000-0005-0000-0000-0000CA2A0000}"/>
    <cellStyle name="메모 51 29" xfId="11201" xr:uid="{00000000-0005-0000-0000-0000CB2A0000}"/>
    <cellStyle name="메모 51 3" xfId="981" xr:uid="{00000000-0005-0000-0000-0000CC2A0000}"/>
    <cellStyle name="메모 51 4" xfId="2225" xr:uid="{00000000-0005-0000-0000-0000CD2A0000}"/>
    <cellStyle name="메모 51 5" xfId="2426" xr:uid="{00000000-0005-0000-0000-0000CE2A0000}"/>
    <cellStyle name="메모 51 6" xfId="1368" xr:uid="{00000000-0005-0000-0000-0000CF2A0000}"/>
    <cellStyle name="메모 51 7" xfId="3301" xr:uid="{00000000-0005-0000-0000-0000D02A0000}"/>
    <cellStyle name="메모 51 8" xfId="978" xr:uid="{00000000-0005-0000-0000-0000D12A0000}"/>
    <cellStyle name="메모 51 9" xfId="3901" xr:uid="{00000000-0005-0000-0000-0000D22A0000}"/>
    <cellStyle name="메모 52" xfId="677" xr:uid="{00000000-0005-0000-0000-0000D32A0000}"/>
    <cellStyle name="메모 52 10" xfId="3866" xr:uid="{00000000-0005-0000-0000-0000D42A0000}"/>
    <cellStyle name="메모 52 11" xfId="4663" xr:uid="{00000000-0005-0000-0000-0000D52A0000}"/>
    <cellStyle name="메모 52 12" xfId="5304" xr:uid="{00000000-0005-0000-0000-0000D62A0000}"/>
    <cellStyle name="메모 52 13" xfId="1945" xr:uid="{00000000-0005-0000-0000-0000D72A0000}"/>
    <cellStyle name="메모 52 14" xfId="5492" xr:uid="{00000000-0005-0000-0000-0000D82A0000}"/>
    <cellStyle name="메모 52 15" xfId="4885" xr:uid="{00000000-0005-0000-0000-0000D92A0000}"/>
    <cellStyle name="메모 52 16" xfId="6550" xr:uid="{00000000-0005-0000-0000-0000DA2A0000}"/>
    <cellStyle name="메모 52 17" xfId="2941" xr:uid="{00000000-0005-0000-0000-0000DB2A0000}"/>
    <cellStyle name="메모 52 18" xfId="3573" xr:uid="{00000000-0005-0000-0000-0000DC2A0000}"/>
    <cellStyle name="메모 52 19" xfId="7536" xr:uid="{00000000-0005-0000-0000-0000DD2A0000}"/>
    <cellStyle name="메모 52 2" xfId="1716" xr:uid="{00000000-0005-0000-0000-0000DE2A0000}"/>
    <cellStyle name="메모 52 20" xfId="7938" xr:uid="{00000000-0005-0000-0000-0000DF2A0000}"/>
    <cellStyle name="메모 52 21" xfId="8375" xr:uid="{00000000-0005-0000-0000-0000E02A0000}"/>
    <cellStyle name="메모 52 22" xfId="8893" xr:uid="{00000000-0005-0000-0000-0000E12A0000}"/>
    <cellStyle name="메모 52 23" xfId="9097" xr:uid="{00000000-0005-0000-0000-0000E22A0000}"/>
    <cellStyle name="메모 52 24" xfId="9428" xr:uid="{00000000-0005-0000-0000-0000E32A0000}"/>
    <cellStyle name="메모 52 25" xfId="9980" xr:uid="{00000000-0005-0000-0000-0000E42A0000}"/>
    <cellStyle name="메모 52 26" xfId="10275" xr:uid="{00000000-0005-0000-0000-0000E52A0000}"/>
    <cellStyle name="메모 52 27" xfId="9173" xr:uid="{00000000-0005-0000-0000-0000E62A0000}"/>
    <cellStyle name="메모 52 28" xfId="10721" xr:uid="{00000000-0005-0000-0000-0000E72A0000}"/>
    <cellStyle name="메모 52 29" xfId="11099" xr:uid="{00000000-0005-0000-0000-0000E82A0000}"/>
    <cellStyle name="메모 52 3" xfId="1364" xr:uid="{00000000-0005-0000-0000-0000E92A0000}"/>
    <cellStyle name="메모 52 4" xfId="2267" xr:uid="{00000000-0005-0000-0000-0000EA2A0000}"/>
    <cellStyle name="메모 52 5" xfId="1850" xr:uid="{00000000-0005-0000-0000-0000EB2A0000}"/>
    <cellStyle name="메모 52 6" xfId="2935" xr:uid="{00000000-0005-0000-0000-0000EC2A0000}"/>
    <cellStyle name="메모 52 7" xfId="3105" xr:uid="{00000000-0005-0000-0000-0000ED2A0000}"/>
    <cellStyle name="메모 52 8" xfId="2744" xr:uid="{00000000-0005-0000-0000-0000EE2A0000}"/>
    <cellStyle name="메모 52 9" xfId="3600" xr:uid="{00000000-0005-0000-0000-0000EF2A0000}"/>
    <cellStyle name="메모 53" xfId="723" xr:uid="{00000000-0005-0000-0000-0000F02A0000}"/>
    <cellStyle name="메모 53 10" xfId="2372" xr:uid="{00000000-0005-0000-0000-0000F12A0000}"/>
    <cellStyle name="메모 53 11" xfId="4612" xr:uid="{00000000-0005-0000-0000-0000F22A0000}"/>
    <cellStyle name="메모 53 12" xfId="2399" xr:uid="{00000000-0005-0000-0000-0000F32A0000}"/>
    <cellStyle name="메모 53 13" xfId="5449" xr:uid="{00000000-0005-0000-0000-0000F42A0000}"/>
    <cellStyle name="메모 53 14" xfId="1942" xr:uid="{00000000-0005-0000-0000-0000F52A0000}"/>
    <cellStyle name="메모 53 15" xfId="4773" xr:uid="{00000000-0005-0000-0000-0000F62A0000}"/>
    <cellStyle name="메모 53 16" xfId="6379" xr:uid="{00000000-0005-0000-0000-0000F72A0000}"/>
    <cellStyle name="메모 53 17" xfId="6725" xr:uid="{00000000-0005-0000-0000-0000F82A0000}"/>
    <cellStyle name="메모 53 18" xfId="6877" xr:uid="{00000000-0005-0000-0000-0000F92A0000}"/>
    <cellStyle name="메모 53 19" xfId="4205" xr:uid="{00000000-0005-0000-0000-0000FA2A0000}"/>
    <cellStyle name="메모 53 2" xfId="1686" xr:uid="{00000000-0005-0000-0000-0000FB2A0000}"/>
    <cellStyle name="메모 53 20" xfId="5982" xr:uid="{00000000-0005-0000-0000-0000FC2A0000}"/>
    <cellStyle name="메모 53 21" xfId="8492" xr:uid="{00000000-0005-0000-0000-0000FD2A0000}"/>
    <cellStyle name="메모 53 22" xfId="7997" xr:uid="{00000000-0005-0000-0000-0000FE2A0000}"/>
    <cellStyle name="메모 53 23" xfId="9053" xr:uid="{00000000-0005-0000-0000-0000FF2A0000}"/>
    <cellStyle name="메모 53 24" xfId="8237" xr:uid="{00000000-0005-0000-0000-0000002B0000}"/>
    <cellStyle name="메모 53 25" xfId="4181" xr:uid="{00000000-0005-0000-0000-0000012B0000}"/>
    <cellStyle name="메모 53 26" xfId="9607" xr:uid="{00000000-0005-0000-0000-0000022B0000}"/>
    <cellStyle name="메모 53 27" xfId="6522" xr:uid="{00000000-0005-0000-0000-0000032B0000}"/>
    <cellStyle name="메모 53 28" xfId="10705" xr:uid="{00000000-0005-0000-0000-0000042B0000}"/>
    <cellStyle name="메모 53 29" xfId="9463" xr:uid="{00000000-0005-0000-0000-0000052B0000}"/>
    <cellStyle name="메모 53 3" xfId="972" xr:uid="{00000000-0005-0000-0000-0000062B0000}"/>
    <cellStyle name="메모 53 4" xfId="2173" xr:uid="{00000000-0005-0000-0000-0000072B0000}"/>
    <cellStyle name="메모 53 5" xfId="2519" xr:uid="{00000000-0005-0000-0000-0000082B0000}"/>
    <cellStyle name="메모 53 6" xfId="766" xr:uid="{00000000-0005-0000-0000-0000092B0000}"/>
    <cellStyle name="메모 53 7" xfId="3058" xr:uid="{00000000-0005-0000-0000-00000A2B0000}"/>
    <cellStyle name="메모 53 8" xfId="3591" xr:uid="{00000000-0005-0000-0000-00000B2B0000}"/>
    <cellStyle name="메모 53 9" xfId="1906" xr:uid="{00000000-0005-0000-0000-00000C2B0000}"/>
    <cellStyle name="메모 54" xfId="832" xr:uid="{00000000-0005-0000-0000-00000D2B0000}"/>
    <cellStyle name="메모 54 10" xfId="4487" xr:uid="{00000000-0005-0000-0000-00000E2B0000}"/>
    <cellStyle name="메모 54 11" xfId="5271" xr:uid="{00000000-0005-0000-0000-00000F2B0000}"/>
    <cellStyle name="메모 54 12" xfId="5133" xr:uid="{00000000-0005-0000-0000-0000102B0000}"/>
    <cellStyle name="메모 54 13" xfId="2408" xr:uid="{00000000-0005-0000-0000-0000112B0000}"/>
    <cellStyle name="메모 54 14" xfId="4950" xr:uid="{00000000-0005-0000-0000-0000122B0000}"/>
    <cellStyle name="메모 54 15" xfId="6139" xr:uid="{00000000-0005-0000-0000-0000132B0000}"/>
    <cellStyle name="메모 54 16" xfId="7113" xr:uid="{00000000-0005-0000-0000-0000142B0000}"/>
    <cellStyle name="메모 54 17" xfId="6936" xr:uid="{00000000-0005-0000-0000-0000152B0000}"/>
    <cellStyle name="메모 54 18" xfId="7567" xr:uid="{00000000-0005-0000-0000-0000162B0000}"/>
    <cellStyle name="메모 54 19" xfId="8135" xr:uid="{00000000-0005-0000-0000-0000172B0000}"/>
    <cellStyle name="메모 54 2" xfId="1527" xr:uid="{00000000-0005-0000-0000-0000182B0000}"/>
    <cellStyle name="메모 54 20" xfId="8531" xr:uid="{00000000-0005-0000-0000-0000192B0000}"/>
    <cellStyle name="메모 54 21" xfId="979" xr:uid="{00000000-0005-0000-0000-00001A2B0000}"/>
    <cellStyle name="메모 54 22" xfId="9242" xr:uid="{00000000-0005-0000-0000-00001B2B0000}"/>
    <cellStyle name="메모 54 23" xfId="9548" xr:uid="{00000000-0005-0000-0000-00001C2B0000}"/>
    <cellStyle name="메모 54 24" xfId="9986" xr:uid="{00000000-0005-0000-0000-00001D2B0000}"/>
    <cellStyle name="메모 54 25" xfId="6962" xr:uid="{00000000-0005-0000-0000-00001E2B0000}"/>
    <cellStyle name="메모 54 26" xfId="10516" xr:uid="{00000000-0005-0000-0000-00001F2B0000}"/>
    <cellStyle name="메모 54 27" xfId="10835" xr:uid="{00000000-0005-0000-0000-0000202B0000}"/>
    <cellStyle name="메모 54 28" xfId="3374" xr:uid="{00000000-0005-0000-0000-0000212B0000}"/>
    <cellStyle name="메모 54 3" xfId="2292" xr:uid="{00000000-0005-0000-0000-0000222B0000}"/>
    <cellStyle name="메모 54 4" xfId="2501" xr:uid="{00000000-0005-0000-0000-0000232B0000}"/>
    <cellStyle name="메모 54 5" xfId="2961" xr:uid="{00000000-0005-0000-0000-0000242B0000}"/>
    <cellStyle name="메모 54 6" xfId="3138" xr:uid="{00000000-0005-0000-0000-0000252B0000}"/>
    <cellStyle name="메모 54 7" xfId="3659" xr:uid="{00000000-0005-0000-0000-0000262B0000}"/>
    <cellStyle name="메모 54 8" xfId="3944" xr:uid="{00000000-0005-0000-0000-0000272B0000}"/>
    <cellStyle name="메모 54 9" xfId="4343" xr:uid="{00000000-0005-0000-0000-0000282B0000}"/>
    <cellStyle name="메모 55" xfId="1864" xr:uid="{00000000-0005-0000-0000-0000292B0000}"/>
    <cellStyle name="메모 55 10" xfId="5463" xr:uid="{00000000-0005-0000-0000-00002A2B0000}"/>
    <cellStyle name="메모 55 11" xfId="5631" xr:uid="{00000000-0005-0000-0000-00002B2B0000}"/>
    <cellStyle name="메모 55 12" xfId="5429" xr:uid="{00000000-0005-0000-0000-00002C2B0000}"/>
    <cellStyle name="메모 55 13" xfId="5665" xr:uid="{00000000-0005-0000-0000-00002D2B0000}"/>
    <cellStyle name="메모 55 14" xfId="6455" xr:uid="{00000000-0005-0000-0000-00002E2B0000}"/>
    <cellStyle name="메모 55 15" xfId="6981" xr:uid="{00000000-0005-0000-0000-00002F2B0000}"/>
    <cellStyle name="메모 55 16" xfId="7043" xr:uid="{00000000-0005-0000-0000-0000302B0000}"/>
    <cellStyle name="메모 55 17" xfId="6740" xr:uid="{00000000-0005-0000-0000-0000312B0000}"/>
    <cellStyle name="메모 55 18" xfId="8064" xr:uid="{00000000-0005-0000-0000-0000322B0000}"/>
    <cellStyle name="메모 55 19" xfId="2221" xr:uid="{00000000-0005-0000-0000-0000332B0000}"/>
    <cellStyle name="메모 55 2" xfId="2339" xr:uid="{00000000-0005-0000-0000-0000342B0000}"/>
    <cellStyle name="메모 55 20" xfId="6899" xr:uid="{00000000-0005-0000-0000-0000352B0000}"/>
    <cellStyle name="메모 55 21" xfId="9160" xr:uid="{00000000-0005-0000-0000-0000362B0000}"/>
    <cellStyle name="메모 55 22" xfId="9622" xr:uid="{00000000-0005-0000-0000-0000372B0000}"/>
    <cellStyle name="메모 55 23" xfId="10025" xr:uid="{00000000-0005-0000-0000-0000382B0000}"/>
    <cellStyle name="메모 55 24" xfId="9844" xr:uid="{00000000-0005-0000-0000-0000392B0000}"/>
    <cellStyle name="메모 55 25" xfId="3906" xr:uid="{00000000-0005-0000-0000-00003A2B0000}"/>
    <cellStyle name="메모 55 26" xfId="10607" xr:uid="{00000000-0005-0000-0000-00003B2B0000}"/>
    <cellStyle name="메모 55 27" xfId="11087" xr:uid="{00000000-0005-0000-0000-00003C2B0000}"/>
    <cellStyle name="메모 55 3" xfId="2658" xr:uid="{00000000-0005-0000-0000-00003D2B0000}"/>
    <cellStyle name="메모 55 4" xfId="2972" xr:uid="{00000000-0005-0000-0000-00003E2B0000}"/>
    <cellStyle name="메모 55 5" xfId="3028" xr:uid="{00000000-0005-0000-0000-00003F2B0000}"/>
    <cellStyle name="메모 55 6" xfId="3453" xr:uid="{00000000-0005-0000-0000-0000402B0000}"/>
    <cellStyle name="메모 55 7" xfId="2153" xr:uid="{00000000-0005-0000-0000-0000412B0000}"/>
    <cellStyle name="메모 55 8" xfId="4178" xr:uid="{00000000-0005-0000-0000-0000422B0000}"/>
    <cellStyle name="메모 55 9" xfId="1007" xr:uid="{00000000-0005-0000-0000-0000432B0000}"/>
    <cellStyle name="메모 56" xfId="2065" xr:uid="{00000000-0005-0000-0000-0000442B0000}"/>
    <cellStyle name="메모 56 10" xfId="5807" xr:uid="{00000000-0005-0000-0000-0000452B0000}"/>
    <cellStyle name="메모 56 11" xfId="5883" xr:uid="{00000000-0005-0000-0000-0000462B0000}"/>
    <cellStyle name="메모 56 12" xfId="5938" xr:uid="{00000000-0005-0000-0000-0000472B0000}"/>
    <cellStyle name="메모 56 13" xfId="6528" xr:uid="{00000000-0005-0000-0000-0000482B0000}"/>
    <cellStyle name="메모 56 14" xfId="6963" xr:uid="{00000000-0005-0000-0000-0000492B0000}"/>
    <cellStyle name="메모 56 15" xfId="7248" xr:uid="{00000000-0005-0000-0000-00004A2B0000}"/>
    <cellStyle name="메모 56 16" xfId="7789" xr:uid="{00000000-0005-0000-0000-00004B2B0000}"/>
    <cellStyle name="메모 56 17" xfId="8049" xr:uid="{00000000-0005-0000-0000-00004C2B0000}"/>
    <cellStyle name="메모 56 18" xfId="6709" xr:uid="{00000000-0005-0000-0000-00004D2B0000}"/>
    <cellStyle name="메모 56 19" xfId="8814" xr:uid="{00000000-0005-0000-0000-00004E2B0000}"/>
    <cellStyle name="메모 56 2" xfId="2668" xr:uid="{00000000-0005-0000-0000-00004F2B0000}"/>
    <cellStyle name="메모 56 20" xfId="8678" xr:uid="{00000000-0005-0000-0000-0000502B0000}"/>
    <cellStyle name="메모 56 21" xfId="9599" xr:uid="{00000000-0005-0000-0000-0000512B0000}"/>
    <cellStyle name="메모 56 22" xfId="10006" xr:uid="{00000000-0005-0000-0000-0000522B0000}"/>
    <cellStyle name="메모 56 23" xfId="10129" xr:uid="{00000000-0005-0000-0000-0000532B0000}"/>
    <cellStyle name="메모 56 24" xfId="10562" xr:uid="{00000000-0005-0000-0000-0000542B0000}"/>
    <cellStyle name="메모 56 25" xfId="10851" xr:uid="{00000000-0005-0000-0000-0000552B0000}"/>
    <cellStyle name="메모 56 26" xfId="7571" xr:uid="{00000000-0005-0000-0000-0000562B0000}"/>
    <cellStyle name="메모 56 3" xfId="2983" xr:uid="{00000000-0005-0000-0000-0000572B0000}"/>
    <cellStyle name="메모 56 4" xfId="3275" xr:uid="{00000000-0005-0000-0000-0000582B0000}"/>
    <cellStyle name="메모 56 5" xfId="1440" xr:uid="{00000000-0005-0000-0000-0000592B0000}"/>
    <cellStyle name="메모 56 6" xfId="4003" xr:uid="{00000000-0005-0000-0000-00005A2B0000}"/>
    <cellStyle name="메모 56 7" xfId="4278" xr:uid="{00000000-0005-0000-0000-00005B2B0000}"/>
    <cellStyle name="메모 56 8" xfId="4118" xr:uid="{00000000-0005-0000-0000-00005C2B0000}"/>
    <cellStyle name="메모 56 9" xfId="987" xr:uid="{00000000-0005-0000-0000-00005D2B0000}"/>
    <cellStyle name="메모 57" xfId="1518" xr:uid="{00000000-0005-0000-0000-00005E2B0000}"/>
    <cellStyle name="메모 57 10" xfId="5514" xr:uid="{00000000-0005-0000-0000-00005F2B0000}"/>
    <cellStyle name="메모 57 11" xfId="5050" xr:uid="{00000000-0005-0000-0000-0000602B0000}"/>
    <cellStyle name="메모 57 12" xfId="4635" xr:uid="{00000000-0005-0000-0000-0000612B0000}"/>
    <cellStyle name="메모 57 13" xfId="6976" xr:uid="{00000000-0005-0000-0000-0000622B0000}"/>
    <cellStyle name="메모 57 14" xfId="4561" xr:uid="{00000000-0005-0000-0000-0000632B0000}"/>
    <cellStyle name="메모 57 15" xfId="7356" xr:uid="{00000000-0005-0000-0000-0000642B0000}"/>
    <cellStyle name="메모 57 16" xfId="3389" xr:uid="{00000000-0005-0000-0000-0000652B0000}"/>
    <cellStyle name="메모 57 17" xfId="8594" xr:uid="{00000000-0005-0000-0000-0000662B0000}"/>
    <cellStyle name="메모 57 18" xfId="3010" xr:uid="{00000000-0005-0000-0000-0000672B0000}"/>
    <cellStyle name="메모 57 19" xfId="6033" xr:uid="{00000000-0005-0000-0000-0000682B0000}"/>
    <cellStyle name="메모 57 2" xfId="958" xr:uid="{00000000-0005-0000-0000-0000692B0000}"/>
    <cellStyle name="메모 57 20" xfId="9660" xr:uid="{00000000-0005-0000-0000-00006A2B0000}"/>
    <cellStyle name="메모 57 21" xfId="7935" xr:uid="{00000000-0005-0000-0000-00006B2B0000}"/>
    <cellStyle name="메모 57 22" xfId="8884" xr:uid="{00000000-0005-0000-0000-00006C2B0000}"/>
    <cellStyle name="메모 57 23" xfId="10500" xr:uid="{00000000-0005-0000-0000-00006D2B0000}"/>
    <cellStyle name="메모 57 24" xfId="889" xr:uid="{00000000-0005-0000-0000-00006E2B0000}"/>
    <cellStyle name="메모 57 25" xfId="10751" xr:uid="{00000000-0005-0000-0000-00006F2B0000}"/>
    <cellStyle name="메모 57 3" xfId="3141" xr:uid="{00000000-0005-0000-0000-0000702B0000}"/>
    <cellStyle name="메모 57 4" xfId="967" xr:uid="{00000000-0005-0000-0000-0000712B0000}"/>
    <cellStyle name="메모 57 5" xfId="1324" xr:uid="{00000000-0005-0000-0000-0000722B0000}"/>
    <cellStyle name="메모 57 6" xfId="4310" xr:uid="{00000000-0005-0000-0000-0000732B0000}"/>
    <cellStyle name="메모 57 7" xfId="4532" xr:uid="{00000000-0005-0000-0000-0000742B0000}"/>
    <cellStyle name="메모 57 8" xfId="2368" xr:uid="{00000000-0005-0000-0000-0000752B0000}"/>
    <cellStyle name="메모 57 9" xfId="5302" xr:uid="{00000000-0005-0000-0000-0000762B0000}"/>
    <cellStyle name="메모 58" xfId="2684" xr:uid="{00000000-0005-0000-0000-0000772B0000}"/>
    <cellStyle name="메모 58 10" xfId="5197" xr:uid="{00000000-0005-0000-0000-0000782B0000}"/>
    <cellStyle name="메모 58 11" xfId="6336" xr:uid="{00000000-0005-0000-0000-0000792B0000}"/>
    <cellStyle name="메모 58 12" xfId="7053" xr:uid="{00000000-0005-0000-0000-00007A2B0000}"/>
    <cellStyle name="메모 58 13" xfId="6774" xr:uid="{00000000-0005-0000-0000-00007B2B0000}"/>
    <cellStyle name="메모 58 14" xfId="3654" xr:uid="{00000000-0005-0000-0000-00007C2B0000}"/>
    <cellStyle name="메모 58 15" xfId="6873" xr:uid="{00000000-0005-0000-0000-00007D2B0000}"/>
    <cellStyle name="메모 58 16" xfId="3463" xr:uid="{00000000-0005-0000-0000-00007E2B0000}"/>
    <cellStyle name="메모 58 17" xfId="8955" xr:uid="{00000000-0005-0000-0000-00007F2B0000}"/>
    <cellStyle name="메모 58 18" xfId="5979" xr:uid="{00000000-0005-0000-0000-0000802B0000}"/>
    <cellStyle name="메모 58 19" xfId="9407" xr:uid="{00000000-0005-0000-0000-0000812B0000}"/>
    <cellStyle name="메모 58 2" xfId="3337" xr:uid="{00000000-0005-0000-0000-0000822B0000}"/>
    <cellStyle name="메모 58 20" xfId="6900" xr:uid="{00000000-0005-0000-0000-0000832B0000}"/>
    <cellStyle name="메모 58 21" xfId="8094" xr:uid="{00000000-0005-0000-0000-0000842B0000}"/>
    <cellStyle name="메모 58 22" xfId="10466" xr:uid="{00000000-0005-0000-0000-0000852B0000}"/>
    <cellStyle name="메모 58 23" xfId="10802" xr:uid="{00000000-0005-0000-0000-0000862B0000}"/>
    <cellStyle name="메모 58 24" xfId="11205" xr:uid="{00000000-0005-0000-0000-0000872B0000}"/>
    <cellStyle name="메모 58 3" xfId="3669" xr:uid="{00000000-0005-0000-0000-0000882B0000}"/>
    <cellStyle name="메모 58 4" xfId="3469" xr:uid="{00000000-0005-0000-0000-0000892B0000}"/>
    <cellStyle name="메모 58 5" xfId="4312" xr:uid="{00000000-0005-0000-0000-00008A2B0000}"/>
    <cellStyle name="메모 58 6" xfId="2210" xr:uid="{00000000-0005-0000-0000-00008B2B0000}"/>
    <cellStyle name="메모 58 7" xfId="5597" xr:uid="{00000000-0005-0000-0000-00008C2B0000}"/>
    <cellStyle name="메모 58 8" xfId="5509" xr:uid="{00000000-0005-0000-0000-00008D2B0000}"/>
    <cellStyle name="메모 58 9" xfId="895" xr:uid="{00000000-0005-0000-0000-00008E2B0000}"/>
    <cellStyle name="메모 59" xfId="2758" xr:uid="{00000000-0005-0000-0000-00008F2B0000}"/>
    <cellStyle name="메모 59 10" xfId="3446" xr:uid="{00000000-0005-0000-0000-0000902B0000}"/>
    <cellStyle name="메모 59 11" xfId="6923" xr:uid="{00000000-0005-0000-0000-0000912B0000}"/>
    <cellStyle name="메모 59 12" xfId="6887" xr:uid="{00000000-0005-0000-0000-0000922B0000}"/>
    <cellStyle name="메모 59 13" xfId="7368" xr:uid="{00000000-0005-0000-0000-0000932B0000}"/>
    <cellStyle name="메모 59 14" xfId="7369" xr:uid="{00000000-0005-0000-0000-0000942B0000}"/>
    <cellStyle name="메모 59 15" xfId="6008" xr:uid="{00000000-0005-0000-0000-0000952B0000}"/>
    <cellStyle name="메모 59 16" xfId="7463" xr:uid="{00000000-0005-0000-0000-0000962B0000}"/>
    <cellStyle name="메모 59 17" xfId="9281" xr:uid="{00000000-0005-0000-0000-0000972B0000}"/>
    <cellStyle name="메모 59 18" xfId="9572" xr:uid="{00000000-0005-0000-0000-0000982B0000}"/>
    <cellStyle name="메모 59 19" xfId="1014" xr:uid="{00000000-0005-0000-0000-0000992B0000}"/>
    <cellStyle name="메모 59 2" xfId="3670" xr:uid="{00000000-0005-0000-0000-00009A2B0000}"/>
    <cellStyle name="메모 59 20" xfId="5353" xr:uid="{00000000-0005-0000-0000-00009B2B0000}"/>
    <cellStyle name="메모 59 21" xfId="10514" xr:uid="{00000000-0005-0000-0000-00009C2B0000}"/>
    <cellStyle name="메모 59 22" xfId="10483" xr:uid="{00000000-0005-0000-0000-00009D2B0000}"/>
    <cellStyle name="메모 59 23" xfId="10553" xr:uid="{00000000-0005-0000-0000-00009E2B0000}"/>
    <cellStyle name="메모 59 3" xfId="3836" xr:uid="{00000000-0005-0000-0000-00009F2B0000}"/>
    <cellStyle name="메모 59 4" xfId="4243" xr:uid="{00000000-0005-0000-0000-0000A02B0000}"/>
    <cellStyle name="메모 59 5" xfId="2226" xr:uid="{00000000-0005-0000-0000-0000A12B0000}"/>
    <cellStyle name="메모 59 6" xfId="5000" xr:uid="{00000000-0005-0000-0000-0000A22B0000}"/>
    <cellStyle name="메모 59 7" xfId="5800" xr:uid="{00000000-0005-0000-0000-0000A32B0000}"/>
    <cellStyle name="메모 59 8" xfId="5877" xr:uid="{00000000-0005-0000-0000-0000A42B0000}"/>
    <cellStyle name="메모 59 9" xfId="5934" xr:uid="{00000000-0005-0000-0000-0000A52B0000}"/>
    <cellStyle name="메모 6" xfId="130" xr:uid="{00000000-0005-0000-0000-0000A62B0000}"/>
    <cellStyle name="메모 60" xfId="1027" xr:uid="{00000000-0005-0000-0000-0000A72B0000}"/>
    <cellStyle name="메모 60 10" xfId="3004" xr:uid="{00000000-0005-0000-0000-0000A82B0000}"/>
    <cellStyle name="메모 60 11" xfId="7144" xr:uid="{00000000-0005-0000-0000-0000A92B0000}"/>
    <cellStyle name="메모 60 12" xfId="7677" xr:uid="{00000000-0005-0000-0000-0000AA2B0000}"/>
    <cellStyle name="메모 60 13" xfId="7925" xr:uid="{00000000-0005-0000-0000-0000AB2B0000}"/>
    <cellStyle name="메모 60 14" xfId="8539" xr:uid="{00000000-0005-0000-0000-0000AC2B0000}"/>
    <cellStyle name="메모 60 15" xfId="8878" xr:uid="{00000000-0005-0000-0000-0000AD2B0000}"/>
    <cellStyle name="메모 60 16" xfId="9155" xr:uid="{00000000-0005-0000-0000-0000AE2B0000}"/>
    <cellStyle name="메모 60 17" xfId="9513" xr:uid="{00000000-0005-0000-0000-0000AF2B0000}"/>
    <cellStyle name="메모 60 18" xfId="3749" xr:uid="{00000000-0005-0000-0000-0000B02B0000}"/>
    <cellStyle name="메모 60 19" xfId="10177" xr:uid="{00000000-0005-0000-0000-0000B12B0000}"/>
    <cellStyle name="메모 60 2" xfId="3910" xr:uid="{00000000-0005-0000-0000-0000B22B0000}"/>
    <cellStyle name="메모 60 20" xfId="8861" xr:uid="{00000000-0005-0000-0000-0000B32B0000}"/>
    <cellStyle name="메모 60 21" xfId="10929" xr:uid="{00000000-0005-0000-0000-0000B42B0000}"/>
    <cellStyle name="메모 60 22" xfId="11241" xr:uid="{00000000-0005-0000-0000-0000B52B0000}"/>
    <cellStyle name="메모 60 3" xfId="4330" xr:uid="{00000000-0005-0000-0000-0000B62B0000}"/>
    <cellStyle name="메모 60 4" xfId="4619" xr:uid="{00000000-0005-0000-0000-0000B72B0000}"/>
    <cellStyle name="메모 60 5" xfId="5489" xr:uid="{00000000-0005-0000-0000-0000B82B0000}"/>
    <cellStyle name="메모 60 6" xfId="4972" xr:uid="{00000000-0005-0000-0000-0000B92B0000}"/>
    <cellStyle name="메모 60 7" xfId="3483" xr:uid="{00000000-0005-0000-0000-0000BA2B0000}"/>
    <cellStyle name="메모 60 8" xfId="4662" xr:uid="{00000000-0005-0000-0000-0000BB2B0000}"/>
    <cellStyle name="메모 60 9" xfId="6265" xr:uid="{00000000-0005-0000-0000-0000BC2B0000}"/>
    <cellStyle name="메모 61" xfId="1523" xr:uid="{00000000-0005-0000-0000-0000BD2B0000}"/>
    <cellStyle name="메모 61 10" xfId="7059" xr:uid="{00000000-0005-0000-0000-0000BE2B0000}"/>
    <cellStyle name="메모 61 11" xfId="2720" xr:uid="{00000000-0005-0000-0000-0000BF2B0000}"/>
    <cellStyle name="메모 61 12" xfId="8201" xr:uid="{00000000-0005-0000-0000-0000C02B0000}"/>
    <cellStyle name="메모 61 13" xfId="8328" xr:uid="{00000000-0005-0000-0000-0000C12B0000}"/>
    <cellStyle name="메모 61 14" xfId="7764" xr:uid="{00000000-0005-0000-0000-0000C22B0000}"/>
    <cellStyle name="메모 61 15" xfId="9153" xr:uid="{00000000-0005-0000-0000-0000C32B0000}"/>
    <cellStyle name="메모 61 16" xfId="5059" xr:uid="{00000000-0005-0000-0000-0000C42B0000}"/>
    <cellStyle name="메모 61 17" xfId="7409" xr:uid="{00000000-0005-0000-0000-0000C52B0000}"/>
    <cellStyle name="메모 61 18" xfId="9251" xr:uid="{00000000-0005-0000-0000-0000C62B0000}"/>
    <cellStyle name="메모 61 19" xfId="4108" xr:uid="{00000000-0005-0000-0000-0000C72B0000}"/>
    <cellStyle name="메모 61 2" xfId="4348" xr:uid="{00000000-0005-0000-0000-0000C82B0000}"/>
    <cellStyle name="메모 61 20" xfId="10946" xr:uid="{00000000-0005-0000-0000-0000C92B0000}"/>
    <cellStyle name="메모 61 21" xfId="10506" xr:uid="{00000000-0005-0000-0000-0000CA2B0000}"/>
    <cellStyle name="메모 61 3" xfId="2923" xr:uid="{00000000-0005-0000-0000-0000CB2B0000}"/>
    <cellStyle name="메모 61 4" xfId="5174" xr:uid="{00000000-0005-0000-0000-0000CC2B0000}"/>
    <cellStyle name="메모 61 5" xfId="4043" xr:uid="{00000000-0005-0000-0000-0000CD2B0000}"/>
    <cellStyle name="메모 61 6" xfId="4994" xr:uid="{00000000-0005-0000-0000-0000CE2B0000}"/>
    <cellStyle name="메모 61 7" xfId="3918" xr:uid="{00000000-0005-0000-0000-0000CF2B0000}"/>
    <cellStyle name="메모 61 8" xfId="5021" xr:uid="{00000000-0005-0000-0000-0000D02B0000}"/>
    <cellStyle name="메모 61 9" xfId="1950" xr:uid="{00000000-0005-0000-0000-0000D12B0000}"/>
    <cellStyle name="메모 62" xfId="4060" xr:uid="{00000000-0005-0000-0000-0000D22B0000}"/>
    <cellStyle name="메모 62 10" xfId="7566" xr:uid="{00000000-0005-0000-0000-0000D32B0000}"/>
    <cellStyle name="메모 62 11" xfId="6305" xr:uid="{00000000-0005-0000-0000-0000D42B0000}"/>
    <cellStyle name="메모 62 12" xfId="8282" xr:uid="{00000000-0005-0000-0000-0000D52B0000}"/>
    <cellStyle name="메모 62 13" xfId="8831" xr:uid="{00000000-0005-0000-0000-0000D62B0000}"/>
    <cellStyle name="메모 62 14" xfId="4668" xr:uid="{00000000-0005-0000-0000-0000D72B0000}"/>
    <cellStyle name="메모 62 15" xfId="9609" xr:uid="{00000000-0005-0000-0000-0000D82B0000}"/>
    <cellStyle name="메모 62 16" xfId="9733" xr:uid="{00000000-0005-0000-0000-0000D92B0000}"/>
    <cellStyle name="메모 62 17" xfId="10298" xr:uid="{00000000-0005-0000-0000-0000DA2B0000}"/>
    <cellStyle name="메모 62 18" xfId="6435" xr:uid="{00000000-0005-0000-0000-0000DB2B0000}"/>
    <cellStyle name="메모 62 19" xfId="10848" xr:uid="{00000000-0005-0000-0000-0000DC2B0000}"/>
    <cellStyle name="메모 62 2" xfId="4737" xr:uid="{00000000-0005-0000-0000-0000DD2B0000}"/>
    <cellStyle name="메모 62 20" xfId="6006" xr:uid="{00000000-0005-0000-0000-0000DE2B0000}"/>
    <cellStyle name="메모 62 3" xfId="5676" xr:uid="{00000000-0005-0000-0000-0000DF2B0000}"/>
    <cellStyle name="메모 62 4" xfId="4902" xr:uid="{00000000-0005-0000-0000-0000E02B0000}"/>
    <cellStyle name="메모 62 5" xfId="5796" xr:uid="{00000000-0005-0000-0000-0000E12B0000}"/>
    <cellStyle name="메모 62 6" xfId="5874" xr:uid="{00000000-0005-0000-0000-0000E22B0000}"/>
    <cellStyle name="메모 62 7" xfId="6595" xr:uid="{00000000-0005-0000-0000-0000E32B0000}"/>
    <cellStyle name="메모 62 8" xfId="6750" xr:uid="{00000000-0005-0000-0000-0000E42B0000}"/>
    <cellStyle name="메모 62 9" xfId="4473" xr:uid="{00000000-0005-0000-0000-0000E52B0000}"/>
    <cellStyle name="메모 63" xfId="4542" xr:uid="{00000000-0005-0000-0000-0000E62B0000}"/>
    <cellStyle name="메모 63 10" xfId="8172" xr:uid="{00000000-0005-0000-0000-0000E72B0000}"/>
    <cellStyle name="메모 63 11" xfId="8458" xr:uid="{00000000-0005-0000-0000-0000E82B0000}"/>
    <cellStyle name="메모 63 12" xfId="1909" xr:uid="{00000000-0005-0000-0000-0000E92B0000}"/>
    <cellStyle name="메모 63 13" xfId="9219" xr:uid="{00000000-0005-0000-0000-0000EA2B0000}"/>
    <cellStyle name="메모 63 14" xfId="2694" xr:uid="{00000000-0005-0000-0000-0000EB2B0000}"/>
    <cellStyle name="메모 63 15" xfId="9751" xr:uid="{00000000-0005-0000-0000-0000EC2B0000}"/>
    <cellStyle name="메모 63 16" xfId="6137" xr:uid="{00000000-0005-0000-0000-0000ED2B0000}"/>
    <cellStyle name="메모 63 17" xfId="7510" xr:uid="{00000000-0005-0000-0000-0000EE2B0000}"/>
    <cellStyle name="메모 63 18" xfId="1337" xr:uid="{00000000-0005-0000-0000-0000EF2B0000}"/>
    <cellStyle name="메모 63 19" xfId="11242" xr:uid="{00000000-0005-0000-0000-0000F02B0000}"/>
    <cellStyle name="메모 63 2" xfId="5763" xr:uid="{00000000-0005-0000-0000-0000F12B0000}"/>
    <cellStyle name="메모 63 3" xfId="5850" xr:uid="{00000000-0005-0000-0000-0000F22B0000}"/>
    <cellStyle name="메모 63 4" xfId="5913" xr:uid="{00000000-0005-0000-0000-0000F32B0000}"/>
    <cellStyle name="메모 63 5" xfId="5948" xr:uid="{00000000-0005-0000-0000-0000F42B0000}"/>
    <cellStyle name="메모 63 6" xfId="6608" xr:uid="{00000000-0005-0000-0000-0000F52B0000}"/>
    <cellStyle name="메모 63 7" xfId="6699" xr:uid="{00000000-0005-0000-0000-0000F62B0000}"/>
    <cellStyle name="메모 63 8" xfId="7301" xr:uid="{00000000-0005-0000-0000-0000F72B0000}"/>
    <cellStyle name="메모 63 9" xfId="7540" xr:uid="{00000000-0005-0000-0000-0000F82B0000}"/>
    <cellStyle name="메모 64" xfId="3817" xr:uid="{00000000-0005-0000-0000-0000F92B0000}"/>
    <cellStyle name="메모 64 10" xfId="6054" xr:uid="{00000000-0005-0000-0000-0000FA2B0000}"/>
    <cellStyle name="메모 64 11" xfId="9784" xr:uid="{00000000-0005-0000-0000-0000FB2B0000}"/>
    <cellStyle name="메모 64 12" xfId="10097" xr:uid="{00000000-0005-0000-0000-0000FC2B0000}"/>
    <cellStyle name="메모 64 13" xfId="10462" xr:uid="{00000000-0005-0000-0000-0000FD2B0000}"/>
    <cellStyle name="메모 64 14" xfId="9172" xr:uid="{00000000-0005-0000-0000-0000FE2B0000}"/>
    <cellStyle name="메모 64 15" xfId="11049" xr:uid="{00000000-0005-0000-0000-0000FF2B0000}"/>
    <cellStyle name="메모 64 2" xfId="3729" xr:uid="{00000000-0005-0000-0000-0000002C0000}"/>
    <cellStyle name="메모 64 3" xfId="7107" xr:uid="{00000000-0005-0000-0000-0000012C0000}"/>
    <cellStyle name="메모 64 4" xfId="7205" xr:uid="{00000000-0005-0000-0000-0000022C0000}"/>
    <cellStyle name="메모 64 5" xfId="7447" xr:uid="{00000000-0005-0000-0000-0000032C0000}"/>
    <cellStyle name="메모 64 6" xfId="8108" xr:uid="{00000000-0005-0000-0000-0000042C0000}"/>
    <cellStyle name="메모 64 7" xfId="8511" xr:uid="{00000000-0005-0000-0000-0000052C0000}"/>
    <cellStyle name="메모 64 8" xfId="8984" xr:uid="{00000000-0005-0000-0000-0000062C0000}"/>
    <cellStyle name="메모 64 9" xfId="1414" xr:uid="{00000000-0005-0000-0000-0000072C0000}"/>
    <cellStyle name="메모 65" xfId="5146" xr:uid="{00000000-0005-0000-0000-0000082C0000}"/>
    <cellStyle name="메모 65 10" xfId="9539" xr:uid="{00000000-0005-0000-0000-0000092C0000}"/>
    <cellStyle name="메모 65 11" xfId="9746" xr:uid="{00000000-0005-0000-0000-00000A2C0000}"/>
    <cellStyle name="메모 65 12" xfId="8491" xr:uid="{00000000-0005-0000-0000-00000B2C0000}"/>
    <cellStyle name="메모 65 13" xfId="908" xr:uid="{00000000-0005-0000-0000-00000C2C0000}"/>
    <cellStyle name="메모 65 14" xfId="10870" xr:uid="{00000000-0005-0000-0000-00000D2C0000}"/>
    <cellStyle name="메모 65 15" xfId="6206" xr:uid="{00000000-0005-0000-0000-00000E2C0000}"/>
    <cellStyle name="메모 65 2" xfId="6630" xr:uid="{00000000-0005-0000-0000-00000F2C0000}"/>
    <cellStyle name="메모 65 3" xfId="3882" xr:uid="{00000000-0005-0000-0000-0000102C0000}"/>
    <cellStyle name="메모 65 4" xfId="7318" xr:uid="{00000000-0005-0000-0000-0000112C0000}"/>
    <cellStyle name="메모 65 5" xfId="7648" xr:uid="{00000000-0005-0000-0000-0000122C0000}"/>
    <cellStyle name="메모 65 6" xfId="8114" xr:uid="{00000000-0005-0000-0000-0000132C0000}"/>
    <cellStyle name="메모 65 7" xfId="8552" xr:uid="{00000000-0005-0000-0000-0000142C0000}"/>
    <cellStyle name="메모 65 8" xfId="5162" xr:uid="{00000000-0005-0000-0000-0000152C0000}"/>
    <cellStyle name="메모 65 9" xfId="9101" xr:uid="{00000000-0005-0000-0000-0000162C0000}"/>
    <cellStyle name="메모 66" xfId="5310" xr:uid="{00000000-0005-0000-0000-0000172C0000}"/>
    <cellStyle name="메모 66 10" xfId="9590" xr:uid="{00000000-0005-0000-0000-0000182C0000}"/>
    <cellStyle name="메모 66 11" xfId="10017" xr:uid="{00000000-0005-0000-0000-0000192C0000}"/>
    <cellStyle name="메모 66 12" xfId="10332" xr:uid="{00000000-0005-0000-0000-00001A2C0000}"/>
    <cellStyle name="메모 66 13" xfId="10471" xr:uid="{00000000-0005-0000-0000-00001B2C0000}"/>
    <cellStyle name="메모 66 14" xfId="8188" xr:uid="{00000000-0005-0000-0000-00001C2C0000}"/>
    <cellStyle name="메모 66 15" xfId="11009" xr:uid="{00000000-0005-0000-0000-00001D2C0000}"/>
    <cellStyle name="메모 66 2" xfId="6634" xr:uid="{00000000-0005-0000-0000-00001E2C0000}"/>
    <cellStyle name="메모 66 3" xfId="7184" xr:uid="{00000000-0005-0000-0000-00001F2C0000}"/>
    <cellStyle name="메모 66 4" xfId="3561" xr:uid="{00000000-0005-0000-0000-0000202C0000}"/>
    <cellStyle name="메모 66 5" xfId="7801" xr:uid="{00000000-0005-0000-0000-0000212C0000}"/>
    <cellStyle name="메모 66 6" xfId="8044" xr:uid="{00000000-0005-0000-0000-0000222C0000}"/>
    <cellStyle name="메모 66 7" xfId="8368" xr:uid="{00000000-0005-0000-0000-0000232C0000}"/>
    <cellStyle name="메모 66 8" xfId="1923" xr:uid="{00000000-0005-0000-0000-0000242C0000}"/>
    <cellStyle name="메모 66 9" xfId="7753" xr:uid="{00000000-0005-0000-0000-0000252C0000}"/>
    <cellStyle name="메모 67" xfId="5245" xr:uid="{00000000-0005-0000-0000-0000262C0000}"/>
    <cellStyle name="메모 67 10" xfId="2536" xr:uid="{00000000-0005-0000-0000-0000272C0000}"/>
    <cellStyle name="메모 67 11" xfId="7620" xr:uid="{00000000-0005-0000-0000-0000282C0000}"/>
    <cellStyle name="메모 67 12" xfId="7468" xr:uid="{00000000-0005-0000-0000-0000292C0000}"/>
    <cellStyle name="메모 67 13" xfId="10526" xr:uid="{00000000-0005-0000-0000-00002A2C0000}"/>
    <cellStyle name="메모 67 14" xfId="9256" xr:uid="{00000000-0005-0000-0000-00002B2C0000}"/>
    <cellStyle name="메모 67 15" xfId="10396" xr:uid="{00000000-0005-0000-0000-00002C2C0000}"/>
    <cellStyle name="메모 67 2" xfId="6631" xr:uid="{00000000-0005-0000-0000-00002D2C0000}"/>
    <cellStyle name="메모 67 3" xfId="7120" xr:uid="{00000000-0005-0000-0000-00002E2C0000}"/>
    <cellStyle name="메모 67 4" xfId="7258" xr:uid="{00000000-0005-0000-0000-00002F2C0000}"/>
    <cellStyle name="메모 67 5" xfId="4805" xr:uid="{00000000-0005-0000-0000-0000302C0000}"/>
    <cellStyle name="메모 67 6" xfId="7970" xr:uid="{00000000-0005-0000-0000-0000312C0000}"/>
    <cellStyle name="메모 67 7" xfId="8525" xr:uid="{00000000-0005-0000-0000-0000322C0000}"/>
    <cellStyle name="메모 67 8" xfId="8842" xr:uid="{00000000-0005-0000-0000-0000332C0000}"/>
    <cellStyle name="메모 67 9" xfId="7710" xr:uid="{00000000-0005-0000-0000-0000342C0000}"/>
    <cellStyle name="메모 68" xfId="6446" xr:uid="{00000000-0005-0000-0000-0000352C0000}"/>
    <cellStyle name="메모 68 10" xfId="9811" xr:uid="{00000000-0005-0000-0000-0000362C0000}"/>
    <cellStyle name="메모 68 11" xfId="9216" xr:uid="{00000000-0005-0000-0000-0000372C0000}"/>
    <cellStyle name="메모 68 12" xfId="1449" xr:uid="{00000000-0005-0000-0000-0000382C0000}"/>
    <cellStyle name="메모 68 13" xfId="10790" xr:uid="{00000000-0005-0000-0000-0000392C0000}"/>
    <cellStyle name="메모 68 14" xfId="11146" xr:uid="{00000000-0005-0000-0000-00003A2C0000}"/>
    <cellStyle name="메모 68 2" xfId="7320" xr:uid="{00000000-0005-0000-0000-00003B2C0000}"/>
    <cellStyle name="메모 68 3" xfId="7349" xr:uid="{00000000-0005-0000-0000-00003C2C0000}"/>
    <cellStyle name="메모 68 4" xfId="7838" xr:uid="{00000000-0005-0000-0000-00003D2C0000}"/>
    <cellStyle name="메모 68 5" xfId="4867" xr:uid="{00000000-0005-0000-0000-00003E2C0000}"/>
    <cellStyle name="메모 68 6" xfId="8489" xr:uid="{00000000-0005-0000-0000-00003F2C0000}"/>
    <cellStyle name="메모 68 7" xfId="8937" xr:uid="{00000000-0005-0000-0000-0000402C0000}"/>
    <cellStyle name="메모 68 8" xfId="8669" xr:uid="{00000000-0005-0000-0000-0000412C0000}"/>
    <cellStyle name="메모 68 9" xfId="9130" xr:uid="{00000000-0005-0000-0000-0000422C0000}"/>
    <cellStyle name="메모 69" xfId="6859" xr:uid="{00000000-0005-0000-0000-0000432C0000}"/>
    <cellStyle name="메모 69 10" xfId="10608" xr:uid="{00000000-0005-0000-0000-0000442C0000}"/>
    <cellStyle name="메모 69 11" xfId="10200" xr:uid="{00000000-0005-0000-0000-0000452C0000}"/>
    <cellStyle name="메모 69 12" xfId="9405" xr:uid="{00000000-0005-0000-0000-0000462C0000}"/>
    <cellStyle name="메모 69 2" xfId="7845" xr:uid="{00000000-0005-0000-0000-0000472C0000}"/>
    <cellStyle name="메모 69 3" xfId="8239" xr:uid="{00000000-0005-0000-0000-0000482C0000}"/>
    <cellStyle name="메모 69 4" xfId="8052" xr:uid="{00000000-0005-0000-0000-0000492C0000}"/>
    <cellStyle name="메모 69 5" xfId="6360" xr:uid="{00000000-0005-0000-0000-00004A2C0000}"/>
    <cellStyle name="메모 69 6" xfId="7976" xr:uid="{00000000-0005-0000-0000-00004B2C0000}"/>
    <cellStyle name="메모 69 7" xfId="9442" xr:uid="{00000000-0005-0000-0000-00004C2C0000}"/>
    <cellStyle name="메모 69 8" xfId="9436" xr:uid="{00000000-0005-0000-0000-00004D2C0000}"/>
    <cellStyle name="메모 69 9" xfId="5957" xr:uid="{00000000-0005-0000-0000-00004E2C0000}"/>
    <cellStyle name="메모 7" xfId="143" xr:uid="{00000000-0005-0000-0000-00004F2C0000}"/>
    <cellStyle name="메모 70" xfId="6922" xr:uid="{00000000-0005-0000-0000-0000502C0000}"/>
    <cellStyle name="메모 70 10" xfId="2143" xr:uid="{00000000-0005-0000-0000-0000512C0000}"/>
    <cellStyle name="메모 70 11" xfId="10886" xr:uid="{00000000-0005-0000-0000-0000522C0000}"/>
    <cellStyle name="메모 70 12" xfId="10706" xr:uid="{00000000-0005-0000-0000-0000532C0000}"/>
    <cellStyle name="메모 70 2" xfId="7846" xr:uid="{00000000-0005-0000-0000-0000542C0000}"/>
    <cellStyle name="메모 70 3" xfId="8240" xr:uid="{00000000-0005-0000-0000-0000552C0000}"/>
    <cellStyle name="메모 70 4" xfId="3047" xr:uid="{00000000-0005-0000-0000-0000562C0000}"/>
    <cellStyle name="메모 70 5" xfId="2544" xr:uid="{00000000-0005-0000-0000-0000572C0000}"/>
    <cellStyle name="메모 70 6" xfId="6788" xr:uid="{00000000-0005-0000-0000-0000582C0000}"/>
    <cellStyle name="메모 70 7" xfId="1875" xr:uid="{00000000-0005-0000-0000-0000592C0000}"/>
    <cellStyle name="메모 70 8" xfId="9919" xr:uid="{00000000-0005-0000-0000-00005A2C0000}"/>
    <cellStyle name="메모 70 9" xfId="8841" xr:uid="{00000000-0005-0000-0000-00005B2C0000}"/>
    <cellStyle name="메모 71" xfId="4968" xr:uid="{00000000-0005-0000-0000-00005C2C0000}"/>
    <cellStyle name="메모 71 10" xfId="3775" xr:uid="{00000000-0005-0000-0000-00005D2C0000}"/>
    <cellStyle name="메모 71 11" xfId="11081" xr:uid="{00000000-0005-0000-0000-00005E2C0000}"/>
    <cellStyle name="메모 71 2" xfId="8065" xr:uid="{00000000-0005-0000-0000-00005F2C0000}"/>
    <cellStyle name="메모 71 3" xfId="8319" xr:uid="{00000000-0005-0000-0000-0000602C0000}"/>
    <cellStyle name="메모 71 4" xfId="6496" xr:uid="{00000000-0005-0000-0000-0000612C0000}"/>
    <cellStyle name="메모 71 5" xfId="7507" xr:uid="{00000000-0005-0000-0000-0000622C0000}"/>
    <cellStyle name="메모 71 6" xfId="9598" xr:uid="{00000000-0005-0000-0000-0000632C0000}"/>
    <cellStyle name="메모 71 7" xfId="9786" xr:uid="{00000000-0005-0000-0000-0000642C0000}"/>
    <cellStyle name="메모 71 8" xfId="10130" xr:uid="{00000000-0005-0000-0000-0000652C0000}"/>
    <cellStyle name="메모 71 9" xfId="2755" xr:uid="{00000000-0005-0000-0000-0000662C0000}"/>
    <cellStyle name="메모 72" xfId="7885" xr:uid="{00000000-0005-0000-0000-0000672C0000}"/>
    <cellStyle name="메모 72 10" xfId="10403" xr:uid="{00000000-0005-0000-0000-0000682C0000}"/>
    <cellStyle name="메모 72 2" xfId="8634" xr:uid="{00000000-0005-0000-0000-0000692C0000}"/>
    <cellStyle name="메모 72 3" xfId="8998" xr:uid="{00000000-0005-0000-0000-00006A2C0000}"/>
    <cellStyle name="메모 72 4" xfId="9357" xr:uid="{00000000-0005-0000-0000-00006B2C0000}"/>
    <cellStyle name="메모 72 5" xfId="7580" xr:uid="{00000000-0005-0000-0000-00006C2C0000}"/>
    <cellStyle name="메모 72 6" xfId="9793" xr:uid="{00000000-0005-0000-0000-00006D2C0000}"/>
    <cellStyle name="메모 72 7" xfId="10272" xr:uid="{00000000-0005-0000-0000-00006E2C0000}"/>
    <cellStyle name="메모 72 8" xfId="10503" xr:uid="{00000000-0005-0000-0000-00006F2C0000}"/>
    <cellStyle name="메모 72 9" xfId="2753" xr:uid="{00000000-0005-0000-0000-0000702C0000}"/>
    <cellStyle name="메모 73" xfId="6691" xr:uid="{00000000-0005-0000-0000-0000712C0000}"/>
    <cellStyle name="메모 73 2" xfId="6711" xr:uid="{00000000-0005-0000-0000-0000722C0000}"/>
    <cellStyle name="메모 73 3" xfId="2373" xr:uid="{00000000-0005-0000-0000-0000732C0000}"/>
    <cellStyle name="메모 73 4" xfId="9523" xr:uid="{00000000-0005-0000-0000-0000742C0000}"/>
    <cellStyle name="메모 73 5" xfId="5987" xr:uid="{00000000-0005-0000-0000-0000752C0000}"/>
    <cellStyle name="메모 73 6" xfId="10283" xr:uid="{00000000-0005-0000-0000-0000762C0000}"/>
    <cellStyle name="메모 73 7" xfId="10518" xr:uid="{00000000-0005-0000-0000-0000772C0000}"/>
    <cellStyle name="메모 73 8" xfId="10939" xr:uid="{00000000-0005-0000-0000-0000782C0000}"/>
    <cellStyle name="메모 73 9" xfId="11159" xr:uid="{00000000-0005-0000-0000-0000792C0000}"/>
    <cellStyle name="메모 74" xfId="7880" xr:uid="{00000000-0005-0000-0000-00007A2C0000}"/>
    <cellStyle name="메모 74 2" xfId="9356" xr:uid="{00000000-0005-0000-0000-00007B2C0000}"/>
    <cellStyle name="메모 74 3" xfId="9665" xr:uid="{00000000-0005-0000-0000-00007C2C0000}"/>
    <cellStyle name="메모 74 4" xfId="9831" xr:uid="{00000000-0005-0000-0000-00007D2C0000}"/>
    <cellStyle name="메모 74 5" xfId="10127" xr:uid="{00000000-0005-0000-0000-00007E2C0000}"/>
    <cellStyle name="메모 74 6" xfId="10592" xr:uid="{00000000-0005-0000-0000-00007F2C0000}"/>
    <cellStyle name="메모 74 7" xfId="10411" xr:uid="{00000000-0005-0000-0000-0000802C0000}"/>
    <cellStyle name="메모 74 8" xfId="8322" xr:uid="{00000000-0005-0000-0000-0000812C0000}"/>
    <cellStyle name="메모 75" xfId="2478" xr:uid="{00000000-0005-0000-0000-0000822C0000}"/>
    <cellStyle name="메모 75 2" xfId="9408" xr:uid="{00000000-0005-0000-0000-0000832C0000}"/>
    <cellStyle name="메모 75 3" xfId="9804" xr:uid="{00000000-0005-0000-0000-0000842C0000}"/>
    <cellStyle name="메모 75 4" xfId="10224" xr:uid="{00000000-0005-0000-0000-0000852C0000}"/>
    <cellStyle name="메모 75 5" xfId="4803" xr:uid="{00000000-0005-0000-0000-0000862C0000}"/>
    <cellStyle name="메모 75 6" xfId="10889" xr:uid="{00000000-0005-0000-0000-0000872C0000}"/>
    <cellStyle name="메모 75 7" xfId="11129" xr:uid="{00000000-0005-0000-0000-0000882C0000}"/>
    <cellStyle name="메모 76" xfId="9509" xr:uid="{00000000-0005-0000-0000-0000892C0000}"/>
    <cellStyle name="메모 76 2" xfId="10053" xr:uid="{00000000-0005-0000-0000-00008A2C0000}"/>
    <cellStyle name="메모 76 3" xfId="10366" xr:uid="{00000000-0005-0000-0000-00008B2C0000}"/>
    <cellStyle name="메모 76 4" xfId="10675" xr:uid="{00000000-0005-0000-0000-00008C2C0000}"/>
    <cellStyle name="메모 76 5" xfId="6321" xr:uid="{00000000-0005-0000-0000-00008D2C0000}"/>
    <cellStyle name="메모 76 6" xfId="1323" xr:uid="{00000000-0005-0000-0000-00008E2C0000}"/>
    <cellStyle name="메모 77" xfId="4146" xr:uid="{00000000-0005-0000-0000-00008F2C0000}"/>
    <cellStyle name="메모 77 2" xfId="9485" xr:uid="{00000000-0005-0000-0000-0000902C0000}"/>
    <cellStyle name="메모 77 3" xfId="10464" xr:uid="{00000000-0005-0000-0000-0000912C0000}"/>
    <cellStyle name="메모 77 4" xfId="10897" xr:uid="{00000000-0005-0000-0000-0000922C0000}"/>
    <cellStyle name="메모 77 5" xfId="3776" xr:uid="{00000000-0005-0000-0000-0000932C0000}"/>
    <cellStyle name="메모 78" xfId="3457" xr:uid="{00000000-0005-0000-0000-0000942C0000}"/>
    <cellStyle name="메모 78 2" xfId="10529" xr:uid="{00000000-0005-0000-0000-0000952C0000}"/>
    <cellStyle name="메모 78 3" xfId="9737" xr:uid="{00000000-0005-0000-0000-0000962C0000}"/>
    <cellStyle name="메모 78 4" xfId="11019" xr:uid="{00000000-0005-0000-0000-0000972C0000}"/>
    <cellStyle name="메모 79" xfId="9431" xr:uid="{00000000-0005-0000-0000-0000982C0000}"/>
    <cellStyle name="메모 79 2" xfId="9626" xr:uid="{00000000-0005-0000-0000-0000992C0000}"/>
    <cellStyle name="메모 79 3" xfId="11045" xr:uid="{00000000-0005-0000-0000-00009A2C0000}"/>
    <cellStyle name="메모 8" xfId="156" xr:uid="{00000000-0005-0000-0000-00009B2C0000}"/>
    <cellStyle name="메모 80" xfId="10775" xr:uid="{00000000-0005-0000-0000-00009C2C0000}"/>
    <cellStyle name="메모 80 2" xfId="11270" xr:uid="{00000000-0005-0000-0000-00009D2C0000}"/>
    <cellStyle name="메모 81" xfId="9754" xr:uid="{00000000-0005-0000-0000-00009E2C0000}"/>
    <cellStyle name="메모 82" xfId="11295" xr:uid="{00000000-0005-0000-0000-00009F2C0000}"/>
    <cellStyle name="메모 83" xfId="11284" xr:uid="{00000000-0005-0000-0000-0000A02C0000}"/>
    <cellStyle name="메모 84" xfId="11306" xr:uid="{00000000-0005-0000-0000-0000A12C0000}"/>
    <cellStyle name="메모 85" xfId="11360" xr:uid="{00000000-0005-0000-0000-0000A22C0000}"/>
    <cellStyle name="메모 86" xfId="11436" xr:uid="{00000000-0005-0000-0000-0000A32C0000}"/>
    <cellStyle name="메모 9" xfId="169" xr:uid="{00000000-0005-0000-0000-0000A42C0000}"/>
    <cellStyle name="백분율" xfId="1" builtinId="5"/>
    <cellStyle name="백분율 2" xfId="57" xr:uid="{00000000-0005-0000-0000-0000A62C0000}"/>
    <cellStyle name="보통" xfId="9" builtinId="28" customBuiltin="1"/>
    <cellStyle name="설명 텍스트" xfId="17" builtinId="53" customBuiltin="1"/>
    <cellStyle name="셀 확인" xfId="14" builtinId="23" customBuiltin="1"/>
    <cellStyle name="쉼표 [0] 2" xfId="539" xr:uid="{00000000-0005-0000-0000-0000AA2C0000}"/>
    <cellStyle name="쉼표 [0] 3" xfId="540" xr:uid="{00000000-0005-0000-0000-0000AB2C0000}"/>
    <cellStyle name="연결된 셀" xfId="13" builtinId="24" customBuiltin="1"/>
    <cellStyle name="요약" xfId="18" builtinId="25" customBuiltin="1"/>
    <cellStyle name="입력" xfId="10" builtinId="20" customBuiltin="1"/>
    <cellStyle name="제목" xfId="2" builtinId="15" customBuiltin="1"/>
    <cellStyle name="제목 1" xfId="3" builtinId="16" customBuiltin="1"/>
    <cellStyle name="제목 2" xfId="4" builtinId="17" customBuiltin="1"/>
    <cellStyle name="제목 3" xfId="5" builtinId="18" customBuiltin="1"/>
    <cellStyle name="제목 4" xfId="6" builtinId="19" customBuiltin="1"/>
    <cellStyle name="좋음" xfId="7" builtinId="26" customBuiltin="1"/>
    <cellStyle name="출력" xfId="11" builtinId="21" customBuiltin="1"/>
    <cellStyle name="표준" xfId="0" builtinId="0"/>
    <cellStyle name="표준 2" xfId="43" xr:uid="{00000000-0005-0000-0000-0000B72C0000}"/>
    <cellStyle name="표준 3" xfId="541" xr:uid="{00000000-0005-0000-0000-0000B82C0000}"/>
  </cellStyles>
  <dxfs count="52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/>
        <i val="0"/>
        <color rgb="FFFFFF0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  <color rgb="FFFFFF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FF0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  <color rgb="FFFFFF00"/>
      </font>
      <fill>
        <patternFill>
          <bgColor rgb="FF00B050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/>
        <i val="0"/>
        <color rgb="FFFFFF0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  <color rgb="FFFFFF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FF0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  <color rgb="FFFFFF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/>
        <i val="0"/>
        <color rgb="FFFFFF0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  <color rgb="FFFFFF00"/>
      </font>
      <fill>
        <patternFill>
          <bgColor rgb="FF00B05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B66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00B050"/>
  </sheetPr>
  <dimension ref="A1:BS755"/>
  <sheetViews>
    <sheetView topLeftCell="A2" zoomScale="60" zoomScaleNormal="60" workbookViewId="0">
      <selection activeCell="C7" sqref="C7:Q12"/>
    </sheetView>
  </sheetViews>
  <sheetFormatPr defaultColWidth="9" defaultRowHeight="17"/>
  <cols>
    <col min="1" max="1" width="11.83203125" style="1" customWidth="1"/>
    <col min="2" max="2" width="15.58203125" style="1" customWidth="1"/>
    <col min="3" max="3" width="5.58203125" style="22" customWidth="1"/>
    <col min="4" max="18" width="5.58203125" style="1" customWidth="1"/>
    <col min="19" max="21" width="5.25" style="22" customWidth="1"/>
    <col min="22" max="25" width="4.5" style="22" customWidth="1"/>
    <col min="26" max="46" width="4.5" style="1" customWidth="1"/>
    <col min="47" max="62" width="4.58203125" style="1" customWidth="1"/>
    <col min="63" max="68" width="4.58203125" style="22" customWidth="1"/>
    <col min="69" max="70" width="9" style="1" customWidth="1"/>
    <col min="71" max="16384" width="9" style="1"/>
  </cols>
  <sheetData>
    <row r="1" spans="1:71" ht="22">
      <c r="A1" s="23" t="s">
        <v>64</v>
      </c>
      <c r="C1" s="24"/>
      <c r="D1" s="2"/>
      <c r="E1" s="2"/>
      <c r="F1" s="2"/>
      <c r="G1" s="2"/>
      <c r="H1" s="2"/>
      <c r="I1" s="2"/>
      <c r="J1" s="2"/>
      <c r="K1" s="2"/>
      <c r="L1" s="2"/>
      <c r="M1" s="2"/>
      <c r="N1" s="469" t="s">
        <v>1818</v>
      </c>
      <c r="O1" s="2"/>
      <c r="P1" s="2"/>
      <c r="Q1" s="2"/>
    </row>
    <row r="2" spans="1:71">
      <c r="A2" s="3" t="s">
        <v>22</v>
      </c>
      <c r="B2" s="21">
        <f ca="1">TODAY()</f>
        <v>46232</v>
      </c>
      <c r="C2" s="24"/>
      <c r="D2" s="2" t="e">
        <f>MAX(#REF!)</f>
        <v>#REF!</v>
      </c>
      <c r="E2" s="2" t="e">
        <f>#REF!</f>
        <v>#REF!</v>
      </c>
      <c r="F2" s="2"/>
      <c r="G2" s="2"/>
      <c r="H2" s="2"/>
      <c r="I2" s="629"/>
      <c r="J2" s="630"/>
      <c r="K2" s="630"/>
      <c r="L2" s="630"/>
      <c r="M2" s="2"/>
      <c r="N2" s="2"/>
      <c r="O2" s="2"/>
      <c r="P2" s="2"/>
      <c r="Q2" s="2"/>
    </row>
    <row r="3" spans="1:71" ht="5.25" customHeight="1">
      <c r="A3" s="3"/>
      <c r="B3" s="21"/>
      <c r="C3" s="24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</row>
    <row r="4" spans="1:71">
      <c r="A4" s="20" t="s">
        <v>23</v>
      </c>
      <c r="B4" s="20" t="e">
        <f>$J$137+$L$137</f>
        <v>#REF!</v>
      </c>
      <c r="C4" s="631" t="s">
        <v>24</v>
      </c>
      <c r="D4" s="631"/>
      <c r="E4" s="632" t="e">
        <f>$J$137/$B$137</f>
        <v>#REF!</v>
      </c>
      <c r="F4" s="632"/>
      <c r="G4" s="632" t="e">
        <f>$L$137/$B$137</f>
        <v>#REF!</v>
      </c>
      <c r="H4" s="632"/>
      <c r="I4" s="58" t="s">
        <v>25</v>
      </c>
      <c r="J4" s="58" t="e">
        <f>COUNTIFS(당첨,"당첨",홀짝수,"홀수")</f>
        <v>#REF!</v>
      </c>
      <c r="K4" s="58" t="s">
        <v>26</v>
      </c>
      <c r="L4" s="58" t="e">
        <f>COUNTIFS(당첨,"당첨",홀짝수,"짝수")</f>
        <v>#REF!</v>
      </c>
      <c r="M4" s="2"/>
      <c r="N4" s="2"/>
      <c r="O4" s="2"/>
      <c r="P4" s="2"/>
      <c r="Q4" s="2"/>
    </row>
    <row r="5" spans="1:71" ht="5.25" customHeight="1" thickBot="1">
      <c r="A5" s="3"/>
      <c r="B5" s="17"/>
      <c r="C5" s="24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</row>
    <row r="6" spans="1:71" ht="23" thickTop="1" thickBot="1">
      <c r="A6" s="6" t="s">
        <v>27</v>
      </c>
      <c r="B6" s="7" t="s">
        <v>28</v>
      </c>
      <c r="C6" s="18" t="s">
        <v>29</v>
      </c>
      <c r="D6" s="19" t="s">
        <v>5</v>
      </c>
      <c r="E6" s="19" t="s">
        <v>6</v>
      </c>
      <c r="F6" s="19" t="s">
        <v>7</v>
      </c>
      <c r="G6" s="19" t="s">
        <v>8</v>
      </c>
      <c r="H6" s="19" t="s">
        <v>9</v>
      </c>
      <c r="I6" s="19" t="s">
        <v>10</v>
      </c>
      <c r="J6" s="19" t="s">
        <v>11</v>
      </c>
      <c r="K6" s="19" t="s">
        <v>12</v>
      </c>
      <c r="L6" s="19" t="s">
        <v>13</v>
      </c>
      <c r="M6" s="8" t="s">
        <v>14</v>
      </c>
      <c r="N6" s="8" t="s">
        <v>15</v>
      </c>
      <c r="O6" s="8" t="s">
        <v>16</v>
      </c>
      <c r="P6" s="8" t="s">
        <v>17</v>
      </c>
      <c r="Q6" s="8" t="s">
        <v>20</v>
      </c>
      <c r="S6" s="58">
        <v>1</v>
      </c>
      <c r="T6" s="58">
        <v>2</v>
      </c>
      <c r="U6" s="58">
        <v>3</v>
      </c>
      <c r="V6" s="58">
        <v>4</v>
      </c>
      <c r="W6" s="58">
        <v>5</v>
      </c>
      <c r="X6" s="58">
        <v>6</v>
      </c>
      <c r="Y6" s="58">
        <v>7</v>
      </c>
      <c r="AH6" s="23" t="s">
        <v>132</v>
      </c>
      <c r="AK6" s="23" t="s">
        <v>481</v>
      </c>
    </row>
    <row r="7" spans="1:71" ht="22" customHeight="1" thickTop="1">
      <c r="A7" s="9" t="s">
        <v>30</v>
      </c>
      <c r="B7" s="10" t="s">
        <v>38</v>
      </c>
      <c r="C7" s="499">
        <v>12</v>
      </c>
      <c r="D7" s="499">
        <v>12</v>
      </c>
      <c r="E7" s="499">
        <v>12</v>
      </c>
      <c r="F7" s="499">
        <v>12</v>
      </c>
      <c r="G7" s="499">
        <v>12</v>
      </c>
      <c r="H7" s="499">
        <v>12</v>
      </c>
      <c r="I7" s="499">
        <v>12</v>
      </c>
      <c r="J7" s="499">
        <v>12</v>
      </c>
      <c r="K7" s="499">
        <v>12</v>
      </c>
      <c r="L7" s="499">
        <v>12</v>
      </c>
      <c r="M7" s="499">
        <v>12</v>
      </c>
      <c r="N7" s="499">
        <v>12</v>
      </c>
      <c r="O7" s="499">
        <v>12</v>
      </c>
      <c r="P7" s="499">
        <v>12</v>
      </c>
      <c r="Q7" s="499">
        <v>12</v>
      </c>
      <c r="R7" s="56"/>
      <c r="S7" s="58">
        <f t="shared" ref="S7:S12" si="0">Y6+1</f>
        <v>8</v>
      </c>
      <c r="T7" s="58">
        <v>9</v>
      </c>
      <c r="U7" s="58">
        <f>T7+1</f>
        <v>10</v>
      </c>
      <c r="V7" s="58">
        <f>U7+1</f>
        <v>11</v>
      </c>
      <c r="W7" s="58">
        <f>V7+1</f>
        <v>12</v>
      </c>
      <c r="X7" s="58">
        <f>W7+1</f>
        <v>13</v>
      </c>
      <c r="Y7" s="58">
        <f>X7+1</f>
        <v>14</v>
      </c>
      <c r="AH7" s="107" t="s">
        <v>133</v>
      </c>
    </row>
    <row r="8" spans="1:71" ht="22">
      <c r="A8" s="11" t="s">
        <v>0</v>
      </c>
      <c r="B8" s="12" t="s">
        <v>39</v>
      </c>
      <c r="C8" s="499">
        <v>14</v>
      </c>
      <c r="D8" s="499">
        <v>14</v>
      </c>
      <c r="E8" s="499">
        <v>14</v>
      </c>
      <c r="F8" s="499">
        <v>14</v>
      </c>
      <c r="G8" s="499">
        <v>14</v>
      </c>
      <c r="H8" s="499">
        <v>14</v>
      </c>
      <c r="I8" s="499">
        <v>14</v>
      </c>
      <c r="J8" s="499">
        <v>14</v>
      </c>
      <c r="K8" s="499">
        <v>14</v>
      </c>
      <c r="L8" s="499">
        <v>14</v>
      </c>
      <c r="M8" s="499">
        <v>14</v>
      </c>
      <c r="N8" s="499">
        <v>14</v>
      </c>
      <c r="O8" s="499">
        <v>14</v>
      </c>
      <c r="P8" s="499">
        <v>14</v>
      </c>
      <c r="Q8" s="499">
        <v>14</v>
      </c>
      <c r="R8" s="56"/>
      <c r="S8" s="58">
        <f t="shared" si="0"/>
        <v>15</v>
      </c>
      <c r="T8" s="58">
        <f t="shared" ref="T8:Y12" si="1">S8+1</f>
        <v>16</v>
      </c>
      <c r="U8" s="58">
        <f t="shared" si="1"/>
        <v>17</v>
      </c>
      <c r="V8" s="58">
        <f t="shared" si="1"/>
        <v>18</v>
      </c>
      <c r="W8" s="58">
        <f t="shared" si="1"/>
        <v>19</v>
      </c>
      <c r="X8" s="58">
        <f t="shared" si="1"/>
        <v>20</v>
      </c>
      <c r="Y8" s="58">
        <f t="shared" si="1"/>
        <v>21</v>
      </c>
      <c r="AH8" s="23" t="s">
        <v>134</v>
      </c>
      <c r="AN8" s="28"/>
      <c r="AO8" s="28"/>
      <c r="AP8" s="28"/>
      <c r="AQ8" s="28"/>
      <c r="AR8" s="28"/>
      <c r="AS8" s="28"/>
      <c r="AT8" s="28"/>
      <c r="AU8" s="28"/>
      <c r="AV8" s="28"/>
    </row>
    <row r="9" spans="1:71" ht="17.5">
      <c r="A9" s="11" t="s">
        <v>1</v>
      </c>
      <c r="B9" s="12" t="s">
        <v>40</v>
      </c>
      <c r="C9" s="499">
        <v>21</v>
      </c>
      <c r="D9" s="499">
        <v>21</v>
      </c>
      <c r="E9" s="499">
        <v>21</v>
      </c>
      <c r="F9" s="499">
        <v>21</v>
      </c>
      <c r="G9" s="499">
        <v>21</v>
      </c>
      <c r="H9" s="499">
        <v>21</v>
      </c>
      <c r="I9" s="499">
        <v>21</v>
      </c>
      <c r="J9" s="499">
        <v>21</v>
      </c>
      <c r="K9" s="499">
        <v>21</v>
      </c>
      <c r="L9" s="499">
        <v>21</v>
      </c>
      <c r="M9" s="499">
        <v>21</v>
      </c>
      <c r="N9" s="499">
        <v>21</v>
      </c>
      <c r="O9" s="499">
        <v>21</v>
      </c>
      <c r="P9" s="499">
        <v>21</v>
      </c>
      <c r="Q9" s="499">
        <v>21</v>
      </c>
      <c r="R9" s="56"/>
      <c r="S9" s="58">
        <f t="shared" si="0"/>
        <v>22</v>
      </c>
      <c r="T9" s="58">
        <f t="shared" si="1"/>
        <v>23</v>
      </c>
      <c r="U9" s="58">
        <f t="shared" si="1"/>
        <v>24</v>
      </c>
      <c r="V9" s="58">
        <f t="shared" si="1"/>
        <v>25</v>
      </c>
      <c r="W9" s="58">
        <f t="shared" si="1"/>
        <v>26</v>
      </c>
      <c r="X9" s="58">
        <f t="shared" si="1"/>
        <v>27</v>
      </c>
      <c r="Y9" s="58">
        <f t="shared" si="1"/>
        <v>28</v>
      </c>
      <c r="AH9" s="107" t="s">
        <v>104</v>
      </c>
    </row>
    <row r="10" spans="1:71">
      <c r="A10" s="11" t="s">
        <v>2</v>
      </c>
      <c r="B10" s="12" t="s">
        <v>41</v>
      </c>
      <c r="C10" s="499">
        <v>30</v>
      </c>
      <c r="D10" s="499">
        <v>30</v>
      </c>
      <c r="E10" s="499">
        <v>30</v>
      </c>
      <c r="F10" s="499">
        <v>30</v>
      </c>
      <c r="G10" s="499">
        <v>30</v>
      </c>
      <c r="H10" s="499">
        <v>30</v>
      </c>
      <c r="I10" s="499">
        <v>30</v>
      </c>
      <c r="J10" s="499">
        <v>30</v>
      </c>
      <c r="K10" s="499">
        <v>30</v>
      </c>
      <c r="L10" s="499">
        <v>30</v>
      </c>
      <c r="M10" s="499">
        <v>30</v>
      </c>
      <c r="N10" s="499">
        <v>30</v>
      </c>
      <c r="O10" s="499">
        <v>30</v>
      </c>
      <c r="P10" s="499">
        <v>30</v>
      </c>
      <c r="Q10" s="499">
        <v>30</v>
      </c>
      <c r="R10" s="56"/>
      <c r="S10" s="58">
        <f t="shared" si="0"/>
        <v>29</v>
      </c>
      <c r="T10" s="58">
        <f t="shared" si="1"/>
        <v>30</v>
      </c>
      <c r="U10" s="58">
        <f t="shared" si="1"/>
        <v>31</v>
      </c>
      <c r="V10" s="58">
        <f t="shared" si="1"/>
        <v>32</v>
      </c>
      <c r="W10" s="58">
        <f t="shared" si="1"/>
        <v>33</v>
      </c>
      <c r="X10" s="58">
        <f t="shared" si="1"/>
        <v>34</v>
      </c>
      <c r="Y10" s="58">
        <f t="shared" si="1"/>
        <v>35</v>
      </c>
      <c r="AN10" s="45"/>
      <c r="AO10" s="45"/>
      <c r="AP10" s="45"/>
      <c r="AQ10" s="45"/>
      <c r="AR10" s="45"/>
      <c r="AS10" s="45"/>
      <c r="AT10" s="45"/>
    </row>
    <row r="11" spans="1:71">
      <c r="A11" s="11" t="s">
        <v>3</v>
      </c>
      <c r="B11" s="12" t="s">
        <v>42</v>
      </c>
      <c r="C11" s="499">
        <v>39</v>
      </c>
      <c r="D11" s="499">
        <v>39</v>
      </c>
      <c r="E11" s="499">
        <v>39</v>
      </c>
      <c r="F11" s="499">
        <v>39</v>
      </c>
      <c r="G11" s="499">
        <v>39</v>
      </c>
      <c r="H11" s="499">
        <v>39</v>
      </c>
      <c r="I11" s="499">
        <v>39</v>
      </c>
      <c r="J11" s="499">
        <v>39</v>
      </c>
      <c r="K11" s="499">
        <v>39</v>
      </c>
      <c r="L11" s="499">
        <v>39</v>
      </c>
      <c r="M11" s="499">
        <v>39</v>
      </c>
      <c r="N11" s="499">
        <v>39</v>
      </c>
      <c r="O11" s="499">
        <v>39</v>
      </c>
      <c r="P11" s="499">
        <v>39</v>
      </c>
      <c r="Q11" s="499">
        <v>39</v>
      </c>
      <c r="R11" s="56"/>
      <c r="S11" s="58">
        <f t="shared" si="0"/>
        <v>36</v>
      </c>
      <c r="T11" s="58">
        <f t="shared" si="1"/>
        <v>37</v>
      </c>
      <c r="U11" s="58">
        <f t="shared" si="1"/>
        <v>38</v>
      </c>
      <c r="V11" s="58">
        <f t="shared" si="1"/>
        <v>39</v>
      </c>
      <c r="W11" s="58">
        <f t="shared" si="1"/>
        <v>40</v>
      </c>
      <c r="X11" s="58">
        <f t="shared" si="1"/>
        <v>41</v>
      </c>
      <c r="Y11" s="58">
        <f t="shared" si="1"/>
        <v>42</v>
      </c>
    </row>
    <row r="12" spans="1:71" ht="17.5" thickBot="1">
      <c r="A12" s="13" t="s">
        <v>4</v>
      </c>
      <c r="B12" s="16" t="s">
        <v>43</v>
      </c>
      <c r="C12" s="499">
        <v>43</v>
      </c>
      <c r="D12" s="499">
        <v>43</v>
      </c>
      <c r="E12" s="499">
        <v>43</v>
      </c>
      <c r="F12" s="499">
        <v>43</v>
      </c>
      <c r="G12" s="499">
        <v>43</v>
      </c>
      <c r="H12" s="499">
        <v>43</v>
      </c>
      <c r="I12" s="499">
        <v>43</v>
      </c>
      <c r="J12" s="499">
        <v>43</v>
      </c>
      <c r="K12" s="499">
        <v>43</v>
      </c>
      <c r="L12" s="499">
        <v>43</v>
      </c>
      <c r="M12" s="499">
        <v>43</v>
      </c>
      <c r="N12" s="499">
        <v>43</v>
      </c>
      <c r="O12" s="499">
        <v>43</v>
      </c>
      <c r="P12" s="499">
        <v>43</v>
      </c>
      <c r="Q12" s="499">
        <v>43</v>
      </c>
      <c r="R12" s="56"/>
      <c r="S12" s="58">
        <f t="shared" si="0"/>
        <v>43</v>
      </c>
      <c r="T12" s="58">
        <f t="shared" si="1"/>
        <v>44</v>
      </c>
      <c r="U12" s="58">
        <f t="shared" si="1"/>
        <v>45</v>
      </c>
      <c r="V12" s="58"/>
      <c r="W12" s="58"/>
      <c r="X12" s="58"/>
      <c r="Y12" s="58"/>
    </row>
    <row r="13" spans="1:71" ht="21" customHeight="1" thickTop="1" thickBot="1">
      <c r="A13" s="14"/>
      <c r="B13" s="14"/>
      <c r="C13" s="470"/>
      <c r="D13" s="470"/>
      <c r="E13" s="470"/>
      <c r="F13" s="470"/>
      <c r="G13" s="470"/>
      <c r="H13" s="470"/>
      <c r="I13" s="470"/>
      <c r="J13" s="470"/>
      <c r="K13" s="470"/>
      <c r="L13" s="470"/>
      <c r="M13" s="470"/>
      <c r="N13" s="470"/>
      <c r="O13" s="470"/>
      <c r="P13" s="470"/>
      <c r="Q13" s="470"/>
    </row>
    <row r="14" spans="1:71" ht="19.5" customHeight="1" thickTop="1" thickBot="1">
      <c r="A14" s="704" t="s">
        <v>31</v>
      </c>
      <c r="B14" s="609"/>
      <c r="C14" s="25">
        <f t="shared" ref="C14:Q14" si="2">SUM(C7:C13)</f>
        <v>159</v>
      </c>
      <c r="D14" s="15">
        <f t="shared" si="2"/>
        <v>159</v>
      </c>
      <c r="E14" s="15">
        <f t="shared" si="2"/>
        <v>159</v>
      </c>
      <c r="F14" s="15">
        <f t="shared" si="2"/>
        <v>159</v>
      </c>
      <c r="G14" s="15">
        <f t="shared" si="2"/>
        <v>159</v>
      </c>
      <c r="H14" s="15">
        <f t="shared" si="2"/>
        <v>159</v>
      </c>
      <c r="I14" s="15">
        <f>SUM(I7:I13)</f>
        <v>159</v>
      </c>
      <c r="J14" s="15">
        <f t="shared" si="2"/>
        <v>159</v>
      </c>
      <c r="K14" s="15">
        <f t="shared" si="2"/>
        <v>159</v>
      </c>
      <c r="L14" s="15">
        <f t="shared" si="2"/>
        <v>159</v>
      </c>
      <c r="M14" s="15">
        <f t="shared" si="2"/>
        <v>159</v>
      </c>
      <c r="N14" s="15">
        <f t="shared" si="2"/>
        <v>159</v>
      </c>
      <c r="O14" s="15">
        <f t="shared" si="2"/>
        <v>159</v>
      </c>
      <c r="P14" s="15">
        <f t="shared" si="2"/>
        <v>159</v>
      </c>
      <c r="Q14" s="15">
        <f t="shared" si="2"/>
        <v>159</v>
      </c>
      <c r="S14" s="705" t="s">
        <v>65</v>
      </c>
      <c r="T14" s="706"/>
      <c r="U14" s="707"/>
      <c r="V14" s="37" t="s">
        <v>49</v>
      </c>
      <c r="W14" s="37" t="s">
        <v>50</v>
      </c>
      <c r="X14" s="37" t="s">
        <v>51</v>
      </c>
      <c r="Y14" s="37" t="s">
        <v>52</v>
      </c>
      <c r="Z14" s="105" t="s">
        <v>53</v>
      </c>
      <c r="AA14" s="37" t="s">
        <v>54</v>
      </c>
      <c r="AB14" s="37" t="s">
        <v>55</v>
      </c>
      <c r="AC14" s="37" t="s">
        <v>56</v>
      </c>
      <c r="AD14" s="37" t="s">
        <v>57</v>
      </c>
      <c r="AE14" s="74" t="s">
        <v>58</v>
      </c>
      <c r="AF14" s="37" t="s">
        <v>59</v>
      </c>
      <c r="AG14" s="37" t="s">
        <v>60</v>
      </c>
      <c r="AH14" s="37" t="s">
        <v>61</v>
      </c>
      <c r="AI14" s="37" t="s">
        <v>62</v>
      </c>
      <c r="AJ14" s="106" t="s">
        <v>69</v>
      </c>
      <c r="AK14" s="37" t="s">
        <v>70</v>
      </c>
      <c r="AL14" s="37" t="s">
        <v>71</v>
      </c>
      <c r="AM14" s="37" t="s">
        <v>72</v>
      </c>
      <c r="AN14" s="37" t="s">
        <v>73</v>
      </c>
      <c r="AO14" s="37" t="s">
        <v>74</v>
      </c>
      <c r="AP14" s="37" t="s">
        <v>75</v>
      </c>
      <c r="AQ14" s="37" t="s">
        <v>76</v>
      </c>
      <c r="AR14" s="37" t="s">
        <v>61</v>
      </c>
      <c r="AS14" s="37" t="s">
        <v>62</v>
      </c>
      <c r="AT14" s="37" t="s">
        <v>69</v>
      </c>
      <c r="AU14" s="37" t="s">
        <v>70</v>
      </c>
      <c r="AV14" s="37" t="s">
        <v>71</v>
      </c>
      <c r="AW14" s="37" t="s">
        <v>72</v>
      </c>
      <c r="AX14" s="37" t="s">
        <v>73</v>
      </c>
      <c r="AY14" s="37" t="s">
        <v>74</v>
      </c>
      <c r="AZ14" s="37" t="s">
        <v>75</v>
      </c>
      <c r="BA14" s="37" t="s">
        <v>76</v>
      </c>
      <c r="BB14" s="37" t="s">
        <v>77</v>
      </c>
      <c r="BC14" s="37" t="s">
        <v>78</v>
      </c>
      <c r="BD14" s="37" t="s">
        <v>79</v>
      </c>
      <c r="BE14" s="37" t="s">
        <v>80</v>
      </c>
      <c r="BF14" s="37" t="s">
        <v>81</v>
      </c>
      <c r="BG14" s="37" t="s">
        <v>82</v>
      </c>
      <c r="BH14" s="37" t="s">
        <v>83</v>
      </c>
      <c r="BI14" s="37" t="s">
        <v>84</v>
      </c>
      <c r="BJ14" s="37" t="s">
        <v>105</v>
      </c>
      <c r="BK14" s="37" t="s">
        <v>106</v>
      </c>
      <c r="BL14" s="625"/>
      <c r="BM14" s="626"/>
      <c r="BN14" s="626"/>
      <c r="BO14" s="627"/>
    </row>
    <row r="15" spans="1:71" ht="22" thickTop="1" thickBot="1">
      <c r="A15" s="238" t="s">
        <v>184</v>
      </c>
      <c r="B15" s="442" t="s">
        <v>1569</v>
      </c>
      <c r="C15" s="39">
        <f>C145</f>
        <v>1</v>
      </c>
      <c r="D15" s="39">
        <f t="shared" ref="D15:Q15" si="3">D145</f>
        <v>1</v>
      </c>
      <c r="E15" s="39">
        <f t="shared" si="3"/>
        <v>1</v>
      </c>
      <c r="F15" s="39">
        <f t="shared" si="3"/>
        <v>1</v>
      </c>
      <c r="G15" s="39">
        <f t="shared" si="3"/>
        <v>1</v>
      </c>
      <c r="H15" s="39">
        <f t="shared" si="3"/>
        <v>1</v>
      </c>
      <c r="I15" s="39">
        <f t="shared" si="3"/>
        <v>1</v>
      </c>
      <c r="J15" s="39">
        <f t="shared" si="3"/>
        <v>1</v>
      </c>
      <c r="K15" s="39">
        <f t="shared" si="3"/>
        <v>1</v>
      </c>
      <c r="L15" s="39">
        <f t="shared" si="3"/>
        <v>1</v>
      </c>
      <c r="M15" s="39">
        <f t="shared" si="3"/>
        <v>1</v>
      </c>
      <c r="N15" s="39">
        <f t="shared" si="3"/>
        <v>1</v>
      </c>
      <c r="O15" s="39">
        <f t="shared" si="3"/>
        <v>1</v>
      </c>
      <c r="P15" s="39">
        <f t="shared" si="3"/>
        <v>1</v>
      </c>
      <c r="Q15" s="39">
        <f t="shared" si="3"/>
        <v>1</v>
      </c>
      <c r="R15" s="473" t="s">
        <v>1844</v>
      </c>
      <c r="S15" s="312">
        <v>1</v>
      </c>
      <c r="T15" s="698" t="s">
        <v>1570</v>
      </c>
      <c r="U15" s="699"/>
      <c r="V15" s="562">
        <v>3</v>
      </c>
      <c r="W15" s="562">
        <v>8</v>
      </c>
      <c r="X15" s="562">
        <v>10</v>
      </c>
      <c r="Y15" s="562">
        <v>23</v>
      </c>
      <c r="Z15" s="562">
        <v>24</v>
      </c>
      <c r="AA15" s="562">
        <v>28</v>
      </c>
      <c r="AB15" s="562">
        <v>29</v>
      </c>
      <c r="AC15" s="562">
        <v>31</v>
      </c>
      <c r="AD15" s="562">
        <v>33</v>
      </c>
      <c r="AE15" s="562">
        <v>34</v>
      </c>
      <c r="AF15" s="214">
        <v>41</v>
      </c>
      <c r="AG15" s="562">
        <v>1</v>
      </c>
      <c r="AH15" s="562">
        <v>2</v>
      </c>
      <c r="AI15" s="562">
        <v>4</v>
      </c>
      <c r="AJ15" s="562">
        <v>11</v>
      </c>
      <c r="AK15" s="562">
        <v>13</v>
      </c>
      <c r="AL15" s="562">
        <v>19</v>
      </c>
      <c r="AM15" s="562">
        <v>20</v>
      </c>
      <c r="AN15" s="562">
        <v>35</v>
      </c>
      <c r="AO15" s="562">
        <v>37</v>
      </c>
      <c r="AP15" s="117">
        <v>39</v>
      </c>
      <c r="AQ15" s="117">
        <v>44</v>
      </c>
      <c r="AR15" s="214">
        <v>46</v>
      </c>
      <c r="AS15" s="117">
        <v>46</v>
      </c>
      <c r="AT15" s="117">
        <v>46</v>
      </c>
      <c r="AU15" s="117">
        <v>46</v>
      </c>
      <c r="AV15" s="117">
        <v>46</v>
      </c>
      <c r="AW15" s="117">
        <v>46</v>
      </c>
      <c r="AX15" s="117">
        <v>46</v>
      </c>
      <c r="AY15" s="117">
        <v>46</v>
      </c>
      <c r="AZ15" s="117">
        <v>46</v>
      </c>
      <c r="BA15" s="117">
        <v>46</v>
      </c>
      <c r="BB15" s="117">
        <v>46</v>
      </c>
      <c r="BC15" s="117">
        <v>46</v>
      </c>
      <c r="BD15" s="117">
        <v>46</v>
      </c>
      <c r="BE15" s="117">
        <v>46</v>
      </c>
      <c r="BF15" s="117">
        <v>46</v>
      </c>
      <c r="BG15" s="214">
        <v>46</v>
      </c>
      <c r="BH15" s="214">
        <v>46</v>
      </c>
      <c r="BI15" s="214">
        <v>46</v>
      </c>
      <c r="BJ15" s="58"/>
      <c r="BK15" s="58"/>
      <c r="BL15" s="58"/>
      <c r="BM15" s="222">
        <v>2</v>
      </c>
      <c r="BN15" s="222" t="s">
        <v>1911</v>
      </c>
      <c r="BO15" s="222" t="s">
        <v>1912</v>
      </c>
      <c r="BP15" s="117">
        <v>5</v>
      </c>
      <c r="BQ15"/>
      <c r="BR15"/>
      <c r="BS15"/>
    </row>
    <row r="16" spans="1:71" ht="22" thickTop="1" thickBot="1">
      <c r="A16" s="238" t="s">
        <v>18</v>
      </c>
      <c r="B16" s="442" t="s">
        <v>1571</v>
      </c>
      <c r="C16" s="39">
        <f>C152</f>
        <v>0</v>
      </c>
      <c r="D16" s="39">
        <f t="shared" ref="D16:Q16" si="4">D152</f>
        <v>0</v>
      </c>
      <c r="E16" s="39">
        <f t="shared" si="4"/>
        <v>0</v>
      </c>
      <c r="F16" s="39">
        <f t="shared" si="4"/>
        <v>0</v>
      </c>
      <c r="G16" s="39">
        <f t="shared" si="4"/>
        <v>0</v>
      </c>
      <c r="H16" s="39">
        <f t="shared" si="4"/>
        <v>0</v>
      </c>
      <c r="I16" s="39">
        <f t="shared" si="4"/>
        <v>0</v>
      </c>
      <c r="J16" s="39">
        <f t="shared" si="4"/>
        <v>0</v>
      </c>
      <c r="K16" s="39">
        <f t="shared" si="4"/>
        <v>0</v>
      </c>
      <c r="L16" s="39">
        <f t="shared" si="4"/>
        <v>0</v>
      </c>
      <c r="M16" s="39">
        <f t="shared" si="4"/>
        <v>0</v>
      </c>
      <c r="N16" s="39">
        <f t="shared" si="4"/>
        <v>0</v>
      </c>
      <c r="O16" s="39">
        <f t="shared" si="4"/>
        <v>0</v>
      </c>
      <c r="P16" s="39">
        <f t="shared" si="4"/>
        <v>0</v>
      </c>
      <c r="Q16" s="39">
        <f t="shared" si="4"/>
        <v>0</v>
      </c>
      <c r="S16" s="312">
        <v>2</v>
      </c>
      <c r="T16" s="698" t="s">
        <v>1572</v>
      </c>
      <c r="U16" s="699"/>
      <c r="V16" s="562">
        <v>3</v>
      </c>
      <c r="W16" s="562">
        <v>8</v>
      </c>
      <c r="X16" s="562">
        <v>10</v>
      </c>
      <c r="Y16" s="562">
        <v>23</v>
      </c>
      <c r="Z16" s="562">
        <v>24</v>
      </c>
      <c r="AA16" s="562">
        <v>28</v>
      </c>
      <c r="AB16" s="562">
        <v>29</v>
      </c>
      <c r="AC16" s="562">
        <v>31</v>
      </c>
      <c r="AD16" s="562">
        <v>33</v>
      </c>
      <c r="AE16" s="562">
        <v>34</v>
      </c>
      <c r="AF16" s="214">
        <v>41</v>
      </c>
      <c r="AG16" s="117">
        <v>46</v>
      </c>
      <c r="AH16" s="117">
        <v>46</v>
      </c>
      <c r="AI16" s="117">
        <v>46</v>
      </c>
      <c r="AJ16" s="117">
        <v>46</v>
      </c>
      <c r="AK16" s="117">
        <v>46</v>
      </c>
      <c r="AL16" s="117">
        <v>46</v>
      </c>
      <c r="AM16" s="117">
        <v>46</v>
      </c>
      <c r="AN16" s="117">
        <v>46</v>
      </c>
      <c r="AO16" s="117">
        <v>46</v>
      </c>
      <c r="AP16" s="117">
        <v>46</v>
      </c>
      <c r="AQ16" s="214">
        <v>46</v>
      </c>
      <c r="AR16" s="214">
        <v>46</v>
      </c>
      <c r="AS16" s="117">
        <v>46</v>
      </c>
      <c r="AT16" s="117">
        <v>46</v>
      </c>
      <c r="AU16" s="117">
        <v>46</v>
      </c>
      <c r="AV16" s="117">
        <v>46</v>
      </c>
      <c r="AW16" s="117">
        <v>46</v>
      </c>
      <c r="AX16" s="117">
        <v>46</v>
      </c>
      <c r="AY16" s="117">
        <v>46</v>
      </c>
      <c r="AZ16" s="117">
        <v>46</v>
      </c>
      <c r="BA16" s="117">
        <v>46</v>
      </c>
      <c r="BB16" s="117">
        <v>46</v>
      </c>
      <c r="BC16" s="117">
        <v>46</v>
      </c>
      <c r="BD16" s="117">
        <v>46</v>
      </c>
      <c r="BE16" s="117">
        <v>46</v>
      </c>
      <c r="BF16" s="117">
        <v>46</v>
      </c>
      <c r="BG16" s="61">
        <v>46</v>
      </c>
      <c r="BH16" s="61">
        <v>46</v>
      </c>
      <c r="BI16" s="61">
        <v>46</v>
      </c>
      <c r="BJ16" s="61">
        <v>46</v>
      </c>
      <c r="BK16" s="58"/>
      <c r="BL16" s="58"/>
      <c r="BM16" s="117">
        <v>0</v>
      </c>
      <c r="BN16" s="117">
        <v>1</v>
      </c>
      <c r="BO16" s="117">
        <v>2</v>
      </c>
      <c r="BP16" s="117">
        <v>3</v>
      </c>
      <c r="BQ16"/>
      <c r="BR16"/>
      <c r="BS16"/>
    </row>
    <row r="17" spans="1:71" ht="21.5" thickBot="1">
      <c r="A17" s="238" t="s">
        <v>19</v>
      </c>
      <c r="B17" s="245" t="s">
        <v>1573</v>
      </c>
      <c r="C17" s="39">
        <f>C159</f>
        <v>1</v>
      </c>
      <c r="D17" s="39">
        <f t="shared" ref="D17:Q17" si="5">D159</f>
        <v>1</v>
      </c>
      <c r="E17" s="39">
        <f t="shared" si="5"/>
        <v>1</v>
      </c>
      <c r="F17" s="39">
        <f t="shared" si="5"/>
        <v>1</v>
      </c>
      <c r="G17" s="39">
        <f t="shared" si="5"/>
        <v>1</v>
      </c>
      <c r="H17" s="39">
        <f t="shared" si="5"/>
        <v>1</v>
      </c>
      <c r="I17" s="39">
        <f t="shared" si="5"/>
        <v>1</v>
      </c>
      <c r="J17" s="39">
        <f t="shared" si="5"/>
        <v>1</v>
      </c>
      <c r="K17" s="39">
        <f t="shared" si="5"/>
        <v>1</v>
      </c>
      <c r="L17" s="39">
        <f t="shared" si="5"/>
        <v>1</v>
      </c>
      <c r="M17" s="39">
        <f t="shared" si="5"/>
        <v>1</v>
      </c>
      <c r="N17" s="39">
        <f t="shared" si="5"/>
        <v>1</v>
      </c>
      <c r="O17" s="39">
        <f t="shared" si="5"/>
        <v>1</v>
      </c>
      <c r="P17" s="39">
        <f t="shared" si="5"/>
        <v>1</v>
      </c>
      <c r="Q17" s="39">
        <f t="shared" si="5"/>
        <v>1</v>
      </c>
      <c r="S17" s="313">
        <v>3</v>
      </c>
      <c r="T17" s="700" t="s">
        <v>1607</v>
      </c>
      <c r="U17" s="701"/>
      <c r="V17" s="562">
        <v>1</v>
      </c>
      <c r="W17" s="562">
        <v>2</v>
      </c>
      <c r="X17" s="562">
        <v>4</v>
      </c>
      <c r="Y17" s="562">
        <v>11</v>
      </c>
      <c r="Z17" s="562">
        <v>13</v>
      </c>
      <c r="AA17" s="562">
        <v>19</v>
      </c>
      <c r="AB17" s="562">
        <v>20</v>
      </c>
      <c r="AC17" s="562">
        <v>35</v>
      </c>
      <c r="AD17" s="562">
        <v>37</v>
      </c>
      <c r="AE17" s="117">
        <v>39</v>
      </c>
      <c r="AF17" s="117">
        <v>44</v>
      </c>
      <c r="AG17" s="117">
        <v>46</v>
      </c>
      <c r="AH17" s="117">
        <v>46</v>
      </c>
      <c r="AI17" s="117">
        <v>46</v>
      </c>
      <c r="AJ17" s="117">
        <v>46</v>
      </c>
      <c r="AK17" s="117">
        <v>46</v>
      </c>
      <c r="AL17" s="117">
        <v>46</v>
      </c>
      <c r="AM17" s="117">
        <v>46</v>
      </c>
      <c r="AN17" s="117">
        <v>46</v>
      </c>
      <c r="AO17" s="117">
        <v>46</v>
      </c>
      <c r="AP17" s="117">
        <v>46</v>
      </c>
      <c r="AQ17" s="214">
        <v>46</v>
      </c>
      <c r="AR17" s="214">
        <v>46</v>
      </c>
      <c r="AS17" s="117">
        <v>46</v>
      </c>
      <c r="AT17" s="117">
        <v>46</v>
      </c>
      <c r="AU17" s="117">
        <v>46</v>
      </c>
      <c r="AV17" s="117">
        <v>46</v>
      </c>
      <c r="AW17" s="117">
        <v>46</v>
      </c>
      <c r="AX17" s="117">
        <v>46</v>
      </c>
      <c r="AY17" s="117">
        <v>46</v>
      </c>
      <c r="AZ17" s="117">
        <v>46</v>
      </c>
      <c r="BA17" s="117">
        <v>46</v>
      </c>
      <c r="BB17" s="117">
        <v>46</v>
      </c>
      <c r="BC17" s="117">
        <v>46</v>
      </c>
      <c r="BD17" s="117">
        <v>46</v>
      </c>
      <c r="BE17" s="117">
        <v>46</v>
      </c>
      <c r="BF17" s="117">
        <v>46</v>
      </c>
      <c r="BG17" s="61">
        <v>46</v>
      </c>
      <c r="BH17" s="61">
        <v>46</v>
      </c>
      <c r="BI17" s="61">
        <v>46</v>
      </c>
      <c r="BJ17" s="58"/>
      <c r="BK17" s="58"/>
      <c r="BM17" s="223">
        <v>0</v>
      </c>
      <c r="BN17" s="223">
        <v>1</v>
      </c>
      <c r="BO17" s="223">
        <v>2</v>
      </c>
      <c r="BP17" s="223">
        <v>3</v>
      </c>
      <c r="BQ17"/>
      <c r="BR17"/>
      <c r="BS17"/>
    </row>
    <row r="18" spans="1:71" ht="21.5" thickBot="1">
      <c r="A18" s="238" t="s">
        <v>37</v>
      </c>
      <c r="B18" s="245" t="s">
        <v>1913</v>
      </c>
      <c r="C18" s="39">
        <f>C166</f>
        <v>2</v>
      </c>
      <c r="D18" s="39">
        <f t="shared" ref="D18:Q18" si="6">D166</f>
        <v>2</v>
      </c>
      <c r="E18" s="39">
        <f t="shared" si="6"/>
        <v>2</v>
      </c>
      <c r="F18" s="39">
        <f t="shared" si="6"/>
        <v>2</v>
      </c>
      <c r="G18" s="39">
        <f t="shared" si="6"/>
        <v>2</v>
      </c>
      <c r="H18" s="39">
        <f t="shared" si="6"/>
        <v>2</v>
      </c>
      <c r="I18" s="39">
        <f t="shared" si="6"/>
        <v>2</v>
      </c>
      <c r="J18" s="39">
        <f t="shared" si="6"/>
        <v>2</v>
      </c>
      <c r="K18" s="39">
        <f t="shared" si="6"/>
        <v>2</v>
      </c>
      <c r="L18" s="39">
        <f t="shared" si="6"/>
        <v>2</v>
      </c>
      <c r="M18" s="39">
        <f t="shared" si="6"/>
        <v>2</v>
      </c>
      <c r="N18" s="39">
        <f t="shared" si="6"/>
        <v>2</v>
      </c>
      <c r="O18" s="39">
        <f t="shared" si="6"/>
        <v>2</v>
      </c>
      <c r="P18" s="39">
        <f t="shared" si="6"/>
        <v>2</v>
      </c>
      <c r="Q18" s="39">
        <f t="shared" si="6"/>
        <v>2</v>
      </c>
      <c r="R18" s="498"/>
      <c r="S18" s="314">
        <v>4</v>
      </c>
      <c r="T18" s="702" t="s">
        <v>1612</v>
      </c>
      <c r="U18" s="703"/>
      <c r="V18" s="562">
        <v>16</v>
      </c>
      <c r="W18" s="562">
        <v>25</v>
      </c>
      <c r="X18" s="562">
        <v>30</v>
      </c>
      <c r="Y18" s="562">
        <v>32</v>
      </c>
      <c r="Z18" s="562">
        <v>43</v>
      </c>
      <c r="AA18" s="562">
        <v>45</v>
      </c>
      <c r="AB18" s="117">
        <v>46</v>
      </c>
      <c r="AC18" s="117">
        <v>46</v>
      </c>
      <c r="AD18" s="117">
        <v>46</v>
      </c>
      <c r="AE18" s="117">
        <v>46</v>
      </c>
      <c r="AF18" s="117">
        <v>46</v>
      </c>
      <c r="AG18" s="117">
        <v>46</v>
      </c>
      <c r="AH18" s="117">
        <v>46</v>
      </c>
      <c r="AI18" s="117">
        <v>46</v>
      </c>
      <c r="AJ18" s="117">
        <v>46</v>
      </c>
      <c r="AK18" s="117">
        <v>46</v>
      </c>
      <c r="AL18" s="117">
        <v>46</v>
      </c>
      <c r="AM18" s="117">
        <v>46</v>
      </c>
      <c r="AN18" s="117">
        <v>46</v>
      </c>
      <c r="AO18" s="117">
        <v>46</v>
      </c>
      <c r="AP18" s="117">
        <v>46</v>
      </c>
      <c r="AQ18" s="214">
        <v>46</v>
      </c>
      <c r="AR18" s="214">
        <v>46</v>
      </c>
      <c r="AS18" s="117">
        <v>46</v>
      </c>
      <c r="AT18" s="117">
        <v>46</v>
      </c>
      <c r="AU18" s="117">
        <v>46</v>
      </c>
      <c r="AV18" s="117">
        <v>46</v>
      </c>
      <c r="AW18" s="117">
        <v>46</v>
      </c>
      <c r="AX18" s="117">
        <v>46</v>
      </c>
      <c r="AY18" s="117">
        <v>46</v>
      </c>
      <c r="AZ18" s="117">
        <v>46</v>
      </c>
      <c r="BA18" s="117">
        <v>46</v>
      </c>
      <c r="BB18" s="117">
        <v>46</v>
      </c>
      <c r="BC18" s="117">
        <v>46</v>
      </c>
      <c r="BD18" s="117">
        <v>46</v>
      </c>
      <c r="BE18" s="117">
        <v>46</v>
      </c>
      <c r="BF18" s="58"/>
      <c r="BG18" s="58"/>
      <c r="BH18" s="58"/>
      <c r="BI18" s="58"/>
      <c r="BJ18" s="58"/>
      <c r="BK18" s="58"/>
      <c r="BL18" s="118">
        <v>0</v>
      </c>
      <c r="BM18" s="118">
        <v>1</v>
      </c>
      <c r="BN18" s="118">
        <v>2</v>
      </c>
      <c r="BO18" s="118">
        <v>2</v>
      </c>
      <c r="BP18" s="118">
        <v>2</v>
      </c>
      <c r="BQ18"/>
      <c r="BR18"/>
      <c r="BS18"/>
    </row>
    <row r="19" spans="1:71" ht="21.5" thickBot="1">
      <c r="A19" s="238" t="s">
        <v>44</v>
      </c>
      <c r="B19" s="245" t="s">
        <v>1979</v>
      </c>
      <c r="C19" s="39">
        <f>C173</f>
        <v>3</v>
      </c>
      <c r="D19" s="39">
        <f t="shared" ref="D19:Q19" si="7">D173</f>
        <v>3</v>
      </c>
      <c r="E19" s="39">
        <f t="shared" si="7"/>
        <v>3</v>
      </c>
      <c r="F19" s="39">
        <f t="shared" si="7"/>
        <v>3</v>
      </c>
      <c r="G19" s="39">
        <f t="shared" si="7"/>
        <v>3</v>
      </c>
      <c r="H19" s="39">
        <f t="shared" si="7"/>
        <v>3</v>
      </c>
      <c r="I19" s="39">
        <f t="shared" si="7"/>
        <v>3</v>
      </c>
      <c r="J19" s="39">
        <f t="shared" si="7"/>
        <v>3</v>
      </c>
      <c r="K19" s="39">
        <f t="shared" si="7"/>
        <v>3</v>
      </c>
      <c r="L19" s="39">
        <f t="shared" si="7"/>
        <v>3</v>
      </c>
      <c r="M19" s="39">
        <f t="shared" si="7"/>
        <v>3</v>
      </c>
      <c r="N19" s="39">
        <f t="shared" si="7"/>
        <v>3</v>
      </c>
      <c r="O19" s="39">
        <f t="shared" si="7"/>
        <v>3</v>
      </c>
      <c r="P19" s="39">
        <f t="shared" si="7"/>
        <v>3</v>
      </c>
      <c r="Q19" s="39">
        <f t="shared" si="7"/>
        <v>3</v>
      </c>
      <c r="S19" s="662" t="s">
        <v>1608</v>
      </c>
      <c r="T19" s="663"/>
      <c r="U19" s="664"/>
      <c r="V19" s="562">
        <v>5</v>
      </c>
      <c r="W19" s="562">
        <v>6</v>
      </c>
      <c r="X19" s="562">
        <v>7</v>
      </c>
      <c r="Y19" s="562">
        <v>12</v>
      </c>
      <c r="Z19" s="562">
        <v>14</v>
      </c>
      <c r="AA19" s="562">
        <v>15</v>
      </c>
      <c r="AB19" s="562">
        <v>17</v>
      </c>
      <c r="AC19" s="117">
        <v>18</v>
      </c>
      <c r="AD19" s="117">
        <v>21</v>
      </c>
      <c r="AE19" s="117">
        <v>26</v>
      </c>
      <c r="AF19" s="117">
        <v>27</v>
      </c>
      <c r="AG19" s="117">
        <v>36</v>
      </c>
      <c r="AH19" s="214">
        <v>40</v>
      </c>
      <c r="AI19" s="117">
        <v>46</v>
      </c>
      <c r="AJ19" s="117">
        <v>46</v>
      </c>
      <c r="AK19" s="117">
        <v>46</v>
      </c>
      <c r="AL19" s="117">
        <v>46</v>
      </c>
      <c r="AM19" s="117">
        <v>46</v>
      </c>
      <c r="AN19" s="117">
        <v>46</v>
      </c>
      <c r="AO19" s="117">
        <v>46</v>
      </c>
      <c r="AP19" s="117">
        <v>46</v>
      </c>
      <c r="AQ19" s="214">
        <v>46</v>
      </c>
      <c r="AR19" s="214">
        <v>46</v>
      </c>
      <c r="AS19" s="117">
        <v>46</v>
      </c>
      <c r="AT19" s="117">
        <v>46</v>
      </c>
      <c r="AU19" s="117">
        <v>46</v>
      </c>
      <c r="AV19" s="117">
        <v>46</v>
      </c>
      <c r="AW19" s="117">
        <v>46</v>
      </c>
      <c r="AX19" s="117">
        <v>46</v>
      </c>
      <c r="AY19" s="117">
        <v>46</v>
      </c>
      <c r="AZ19" s="117">
        <v>46</v>
      </c>
      <c r="BA19" s="117">
        <v>46</v>
      </c>
      <c r="BB19" s="117">
        <v>46</v>
      </c>
      <c r="BC19" s="117">
        <v>46</v>
      </c>
      <c r="BD19" s="117">
        <v>46</v>
      </c>
      <c r="BE19" s="117">
        <v>46</v>
      </c>
      <c r="BF19" s="117">
        <v>46</v>
      </c>
      <c r="BG19" s="61">
        <v>46</v>
      </c>
      <c r="BH19" s="61">
        <v>46</v>
      </c>
      <c r="BI19" s="61">
        <v>46</v>
      </c>
      <c r="BJ19" s="58"/>
      <c r="BK19" s="58"/>
      <c r="BL19" s="78">
        <v>0</v>
      </c>
      <c r="BM19" s="78">
        <v>1</v>
      </c>
      <c r="BN19" s="78">
        <v>2</v>
      </c>
      <c r="BO19" s="78">
        <v>2</v>
      </c>
      <c r="BP19" s="78">
        <v>3</v>
      </c>
      <c r="BQ19"/>
      <c r="BR19"/>
      <c r="BS19"/>
    </row>
    <row r="20" spans="1:71" ht="21.5" thickBot="1">
      <c r="A20" s="238" t="s">
        <v>45</v>
      </c>
      <c r="B20" s="245" t="s">
        <v>1574</v>
      </c>
      <c r="C20" s="39">
        <f>C180</f>
        <v>0</v>
      </c>
      <c r="D20" s="39">
        <f t="shared" ref="D20:Q20" si="8">D180</f>
        <v>0</v>
      </c>
      <c r="E20" s="39">
        <f t="shared" si="8"/>
        <v>0</v>
      </c>
      <c r="F20" s="39">
        <f t="shared" si="8"/>
        <v>0</v>
      </c>
      <c r="G20" s="39">
        <f t="shared" si="8"/>
        <v>0</v>
      </c>
      <c r="H20" s="39">
        <f t="shared" si="8"/>
        <v>0</v>
      </c>
      <c r="I20" s="39">
        <f t="shared" si="8"/>
        <v>0</v>
      </c>
      <c r="J20" s="39">
        <f t="shared" si="8"/>
        <v>0</v>
      </c>
      <c r="K20" s="39">
        <f t="shared" si="8"/>
        <v>0</v>
      </c>
      <c r="L20" s="39">
        <f t="shared" si="8"/>
        <v>0</v>
      </c>
      <c r="M20" s="39">
        <f t="shared" si="8"/>
        <v>0</v>
      </c>
      <c r="N20" s="39">
        <f t="shared" si="8"/>
        <v>0</v>
      </c>
      <c r="O20" s="39">
        <f t="shared" si="8"/>
        <v>0</v>
      </c>
      <c r="P20" s="39">
        <f t="shared" si="8"/>
        <v>0</v>
      </c>
      <c r="Q20" s="39">
        <f t="shared" si="8"/>
        <v>0</v>
      </c>
      <c r="R20" s="498" t="s">
        <v>1846</v>
      </c>
      <c r="S20" s="708" t="s">
        <v>1609</v>
      </c>
      <c r="T20" s="709"/>
      <c r="U20" s="710"/>
      <c r="V20" s="562">
        <v>9</v>
      </c>
      <c r="W20" s="562">
        <v>22</v>
      </c>
      <c r="X20" s="562">
        <v>38</v>
      </c>
      <c r="Y20" s="562">
        <v>42</v>
      </c>
      <c r="Z20" s="117">
        <v>46</v>
      </c>
      <c r="AA20" s="117">
        <v>46</v>
      </c>
      <c r="AB20" s="117">
        <v>46</v>
      </c>
      <c r="AC20" s="117">
        <v>46</v>
      </c>
      <c r="AD20" s="117">
        <v>46</v>
      </c>
      <c r="AE20" s="117">
        <v>46</v>
      </c>
      <c r="AF20" s="117">
        <v>46</v>
      </c>
      <c r="AG20" s="117">
        <v>46</v>
      </c>
      <c r="AH20" s="117">
        <v>46</v>
      </c>
      <c r="AI20" s="117">
        <v>46</v>
      </c>
      <c r="AJ20" s="117">
        <v>46</v>
      </c>
      <c r="AK20" s="117">
        <v>46</v>
      </c>
      <c r="AL20" s="117">
        <v>46</v>
      </c>
      <c r="AM20" s="117">
        <v>46</v>
      </c>
      <c r="AN20" s="117">
        <v>46</v>
      </c>
      <c r="AO20" s="117">
        <v>46</v>
      </c>
      <c r="AP20" s="117">
        <v>46</v>
      </c>
      <c r="AQ20" s="117">
        <v>46</v>
      </c>
      <c r="AR20" s="117">
        <v>46</v>
      </c>
      <c r="AS20" s="117">
        <v>46</v>
      </c>
      <c r="AT20" s="117">
        <v>46</v>
      </c>
      <c r="AU20" s="117">
        <v>46</v>
      </c>
      <c r="AV20" s="117">
        <v>46</v>
      </c>
      <c r="AW20" s="117">
        <v>46</v>
      </c>
      <c r="AX20" s="117">
        <v>46</v>
      </c>
      <c r="AY20" s="117">
        <v>46</v>
      </c>
      <c r="AZ20" s="117">
        <v>46</v>
      </c>
      <c r="BA20" s="117">
        <v>46</v>
      </c>
      <c r="BB20" s="117">
        <v>46</v>
      </c>
      <c r="BC20" s="117">
        <v>46</v>
      </c>
      <c r="BD20" s="117">
        <v>46</v>
      </c>
      <c r="BE20" s="117">
        <v>46</v>
      </c>
      <c r="BF20" s="117">
        <v>46</v>
      </c>
      <c r="BG20" s="61">
        <v>46</v>
      </c>
      <c r="BH20" s="61">
        <v>46</v>
      </c>
      <c r="BI20" s="61">
        <v>46</v>
      </c>
      <c r="BJ20" s="58"/>
      <c r="BK20" s="58"/>
      <c r="BM20" s="224">
        <v>0</v>
      </c>
      <c r="BN20" s="224">
        <v>1</v>
      </c>
      <c r="BO20" s="225">
        <v>2</v>
      </c>
      <c r="BQ20"/>
      <c r="BR20"/>
      <c r="BS20"/>
    </row>
    <row r="21" spans="1:71" ht="17.5" hidden="1" thickBot="1">
      <c r="A21" s="238" t="s">
        <v>47</v>
      </c>
      <c r="B21" s="143" t="s">
        <v>519</v>
      </c>
      <c r="C21" s="39" t="str">
        <f>IF(C187=$BM$21,"당첨",IF(C187=$BN$21,"당첨",IF(C187=$BO$21,"당첨",IF(C187=$BL$21,"당첨","낙첨"))))</f>
        <v>당첨</v>
      </c>
      <c r="D21" s="39" t="str">
        <f t="shared" ref="D21:Q21" si="9">IF(D187=$BM$21,"당첨",IF(D187=$BN$21,"당첨",IF(D187=$BO$21,"당첨",IF(D187=$BL$21,"당첨","낙첨"))))</f>
        <v>당첨</v>
      </c>
      <c r="E21" s="39" t="str">
        <f t="shared" si="9"/>
        <v>당첨</v>
      </c>
      <c r="F21" s="39" t="str">
        <f t="shared" si="9"/>
        <v>당첨</v>
      </c>
      <c r="G21" s="39" t="str">
        <f t="shared" si="9"/>
        <v>당첨</v>
      </c>
      <c r="H21" s="39" t="str">
        <f t="shared" si="9"/>
        <v>당첨</v>
      </c>
      <c r="I21" s="39" t="str">
        <f t="shared" si="9"/>
        <v>당첨</v>
      </c>
      <c r="J21" s="39" t="str">
        <f t="shared" si="9"/>
        <v>당첨</v>
      </c>
      <c r="K21" s="39" t="str">
        <f t="shared" si="9"/>
        <v>당첨</v>
      </c>
      <c r="L21" s="39" t="str">
        <f t="shared" si="9"/>
        <v>당첨</v>
      </c>
      <c r="M21" s="39" t="str">
        <f t="shared" si="9"/>
        <v>당첨</v>
      </c>
      <c r="N21" s="39" t="str">
        <f t="shared" si="9"/>
        <v>당첨</v>
      </c>
      <c r="O21" s="39" t="str">
        <f t="shared" si="9"/>
        <v>당첨</v>
      </c>
      <c r="P21" s="39" t="str">
        <f t="shared" si="9"/>
        <v>당첨</v>
      </c>
      <c r="Q21" s="39" t="str">
        <f t="shared" si="9"/>
        <v>당첨</v>
      </c>
      <c r="S21" s="668" t="s">
        <v>138</v>
      </c>
      <c r="T21" s="669"/>
      <c r="U21" s="670"/>
      <c r="V21" s="66">
        <v>1</v>
      </c>
      <c r="W21" s="66">
        <v>2</v>
      </c>
      <c r="X21" s="66">
        <v>3</v>
      </c>
      <c r="Y21" s="66">
        <v>4</v>
      </c>
      <c r="Z21" s="66">
        <v>5</v>
      </c>
      <c r="AA21" s="66">
        <v>6</v>
      </c>
      <c r="AB21" s="66">
        <v>7</v>
      </c>
      <c r="AC21" s="66">
        <v>8</v>
      </c>
      <c r="AD21" s="66">
        <v>9</v>
      </c>
      <c r="AE21" s="66">
        <v>46</v>
      </c>
      <c r="AF21" s="327"/>
      <c r="AG21" s="327"/>
      <c r="AH21" s="327"/>
      <c r="AI21" s="327"/>
      <c r="AJ21" s="327"/>
      <c r="AK21" s="327"/>
      <c r="AL21" s="327"/>
      <c r="AM21" s="327"/>
      <c r="AN21" s="327"/>
      <c r="AO21" s="327"/>
      <c r="AP21" s="327"/>
      <c r="AQ21" s="327"/>
      <c r="AR21" s="327"/>
      <c r="AS21" s="327"/>
      <c r="AT21" s="327"/>
      <c r="AU21" s="327"/>
      <c r="AV21" s="58"/>
      <c r="AW21" s="58"/>
      <c r="AX21" s="58"/>
      <c r="AY21" s="58"/>
      <c r="AZ21" s="58"/>
      <c r="BA21" s="58"/>
      <c r="BB21" s="58"/>
      <c r="BC21" s="58"/>
      <c r="BD21" s="58"/>
      <c r="BE21" s="58"/>
      <c r="BF21" s="58"/>
      <c r="BG21" s="58"/>
      <c r="BH21" s="58"/>
      <c r="BI21" s="58"/>
      <c r="BJ21" s="58"/>
      <c r="BK21" s="58"/>
      <c r="BL21" s="73">
        <v>0</v>
      </c>
      <c r="BM21" s="73">
        <v>1</v>
      </c>
      <c r="BN21" s="73">
        <v>2</v>
      </c>
      <c r="BO21" s="226">
        <v>3</v>
      </c>
      <c r="BQ21"/>
      <c r="BR21"/>
      <c r="BS21"/>
    </row>
    <row r="22" spans="1:71" ht="17.5" hidden="1" thickBot="1">
      <c r="A22" s="238" t="s">
        <v>66</v>
      </c>
      <c r="B22" s="143" t="s">
        <v>482</v>
      </c>
      <c r="C22" s="39" t="str">
        <f>IF(C194=$BM$22,"당첨",IF(C194=$BN$22,"당첨",IF(C194=$BO$22,"당첨",IF(C194=$BL$22,"당첨","낙첨"))))</f>
        <v>당첨</v>
      </c>
      <c r="D22" s="39" t="str">
        <f t="shared" ref="D22:P22" si="10">IF(D194=$BM$22,"당첨",IF(D194=$BN$22,"당첨",IF(D194=$BO$22,"당첨",IF(D194=$BL$22,"당첨","낙첨"))))</f>
        <v>당첨</v>
      </c>
      <c r="E22" s="39" t="str">
        <f t="shared" si="10"/>
        <v>당첨</v>
      </c>
      <c r="F22" s="39" t="str">
        <f t="shared" si="10"/>
        <v>당첨</v>
      </c>
      <c r="G22" s="39" t="str">
        <f t="shared" si="10"/>
        <v>당첨</v>
      </c>
      <c r="H22" s="39" t="str">
        <f t="shared" si="10"/>
        <v>당첨</v>
      </c>
      <c r="I22" s="39" t="str">
        <f t="shared" si="10"/>
        <v>당첨</v>
      </c>
      <c r="J22" s="39" t="str">
        <f t="shared" si="10"/>
        <v>당첨</v>
      </c>
      <c r="K22" s="39" t="str">
        <f t="shared" si="10"/>
        <v>당첨</v>
      </c>
      <c r="L22" s="39" t="str">
        <f t="shared" si="10"/>
        <v>당첨</v>
      </c>
      <c r="M22" s="39" t="str">
        <f t="shared" si="10"/>
        <v>당첨</v>
      </c>
      <c r="N22" s="39" t="str">
        <f t="shared" si="10"/>
        <v>당첨</v>
      </c>
      <c r="O22" s="39" t="str">
        <f t="shared" si="10"/>
        <v>당첨</v>
      </c>
      <c r="P22" s="39" t="str">
        <f t="shared" si="10"/>
        <v>당첨</v>
      </c>
      <c r="Q22" s="39" t="str">
        <f>IF(Q194=$BM$22,"당첨",IF(Q194=$BN$22,"당첨",IF(Q194=$BO$22,"당첨",IF(Q194=$BL$22,"당첨","낙첨"))))</f>
        <v>당첨</v>
      </c>
      <c r="S22" s="711" t="s">
        <v>139</v>
      </c>
      <c r="T22" s="712"/>
      <c r="U22" s="713"/>
      <c r="V22" s="94">
        <v>10</v>
      </c>
      <c r="W22" s="94">
        <v>11</v>
      </c>
      <c r="X22" s="94">
        <v>12</v>
      </c>
      <c r="Y22" s="94">
        <v>13</v>
      </c>
      <c r="Z22" s="94">
        <v>14</v>
      </c>
      <c r="AA22" s="94">
        <v>15</v>
      </c>
      <c r="AB22" s="94">
        <v>16</v>
      </c>
      <c r="AC22" s="94">
        <v>17</v>
      </c>
      <c r="AD22" s="94">
        <v>18</v>
      </c>
      <c r="AE22" s="94">
        <v>19</v>
      </c>
      <c r="AF22" s="327"/>
      <c r="AG22" s="327"/>
      <c r="AH22" s="327"/>
      <c r="AI22" s="327"/>
      <c r="AJ22" s="327"/>
      <c r="AK22" s="327"/>
      <c r="AL22" s="327"/>
      <c r="AM22" s="327"/>
      <c r="AN22" s="327"/>
      <c r="AO22" s="327"/>
      <c r="AP22" s="327"/>
      <c r="AQ22" s="327"/>
      <c r="AR22" s="327"/>
      <c r="AS22" s="327"/>
      <c r="AT22" s="327"/>
      <c r="AU22" s="327"/>
      <c r="AV22" s="58"/>
      <c r="AW22" s="58"/>
      <c r="AX22" s="58"/>
      <c r="AY22" s="58"/>
      <c r="AZ22" s="58"/>
      <c r="BA22" s="58"/>
      <c r="BB22" s="58"/>
      <c r="BC22" s="58"/>
      <c r="BD22" s="58"/>
      <c r="BE22" s="58"/>
      <c r="BF22" s="58"/>
      <c r="BG22" s="58"/>
      <c r="BH22" s="58"/>
      <c r="BI22" s="58"/>
      <c r="BJ22" s="58"/>
      <c r="BK22" s="58"/>
      <c r="BL22" s="158">
        <v>0</v>
      </c>
      <c r="BM22" s="158">
        <v>1</v>
      </c>
      <c r="BN22" s="158">
        <v>2</v>
      </c>
      <c r="BO22" s="227">
        <v>3</v>
      </c>
      <c r="BQ22"/>
      <c r="BR22"/>
      <c r="BS22"/>
    </row>
    <row r="23" spans="1:71" ht="17.5" hidden="1" thickBot="1">
      <c r="A23" s="238" t="s">
        <v>68</v>
      </c>
      <c r="B23" s="143" t="s">
        <v>483</v>
      </c>
      <c r="C23" s="39" t="str">
        <f>IF(C201=$BM$23,"당첨",IF(C201=$BN$23,"당첨",IF(C201=$BL$23,"당첨",IF(C201=$BO$23,"당첨","낙첨"))))</f>
        <v>당첨</v>
      </c>
      <c r="D23" s="39" t="str">
        <f t="shared" ref="D23:P23" si="11">IF(D201=$BM$23,"당첨",IF(D201=$BN$23,"당첨",IF(D201=$BL$23,"당첨",IF(D201=$BO$23,"당첨","낙첨"))))</f>
        <v>당첨</v>
      </c>
      <c r="E23" s="39" t="str">
        <f t="shared" si="11"/>
        <v>당첨</v>
      </c>
      <c r="F23" s="39" t="str">
        <f t="shared" si="11"/>
        <v>당첨</v>
      </c>
      <c r="G23" s="39" t="str">
        <f t="shared" si="11"/>
        <v>당첨</v>
      </c>
      <c r="H23" s="39" t="str">
        <f t="shared" si="11"/>
        <v>당첨</v>
      </c>
      <c r="I23" s="39" t="str">
        <f t="shared" si="11"/>
        <v>당첨</v>
      </c>
      <c r="J23" s="39" t="str">
        <f t="shared" si="11"/>
        <v>당첨</v>
      </c>
      <c r="K23" s="39" t="str">
        <f t="shared" si="11"/>
        <v>당첨</v>
      </c>
      <c r="L23" s="39" t="str">
        <f t="shared" si="11"/>
        <v>당첨</v>
      </c>
      <c r="M23" s="39" t="str">
        <f t="shared" si="11"/>
        <v>당첨</v>
      </c>
      <c r="N23" s="39" t="str">
        <f t="shared" si="11"/>
        <v>당첨</v>
      </c>
      <c r="O23" s="39" t="str">
        <f t="shared" si="11"/>
        <v>당첨</v>
      </c>
      <c r="P23" s="39" t="str">
        <f t="shared" si="11"/>
        <v>당첨</v>
      </c>
      <c r="Q23" s="39" t="str">
        <f>IF(Q201=$BM$23,"당첨",IF(Q201=$BN$23,"당첨",IF(Q201=$BL$23,"당첨",IF(Q201=$BO$23,"당첨","낙첨"))))</f>
        <v>당첨</v>
      </c>
      <c r="S23" s="714" t="s">
        <v>140</v>
      </c>
      <c r="T23" s="715"/>
      <c r="U23" s="716"/>
      <c r="V23" s="95">
        <v>20</v>
      </c>
      <c r="W23" s="95">
        <v>21</v>
      </c>
      <c r="X23" s="95">
        <v>22</v>
      </c>
      <c r="Y23" s="95">
        <v>23</v>
      </c>
      <c r="Z23" s="95">
        <v>24</v>
      </c>
      <c r="AA23" s="95">
        <v>25</v>
      </c>
      <c r="AB23" s="95">
        <v>26</v>
      </c>
      <c r="AC23" s="95">
        <v>27</v>
      </c>
      <c r="AD23" s="95">
        <v>28</v>
      </c>
      <c r="AE23" s="95">
        <v>29</v>
      </c>
      <c r="AF23" s="327"/>
      <c r="AG23" s="327"/>
      <c r="AH23" s="327"/>
      <c r="AI23" s="327"/>
      <c r="AJ23" s="327"/>
      <c r="AK23" s="327"/>
      <c r="AL23" s="327"/>
      <c r="AM23" s="327"/>
      <c r="AN23" s="327"/>
      <c r="AO23" s="327"/>
      <c r="AP23" s="327"/>
      <c r="AQ23" s="327"/>
      <c r="AR23" s="327"/>
      <c r="AS23" s="327"/>
      <c r="AT23" s="327"/>
      <c r="AU23" s="327"/>
      <c r="AV23" s="58"/>
      <c r="AW23" s="58"/>
      <c r="AX23" s="58"/>
      <c r="AY23" s="58"/>
      <c r="AZ23" s="58"/>
      <c r="BA23" s="58"/>
      <c r="BB23" s="58"/>
      <c r="BC23" s="58"/>
      <c r="BD23" s="58"/>
      <c r="BE23" s="58"/>
      <c r="BF23" s="58"/>
      <c r="BG23" s="58"/>
      <c r="BH23" s="58"/>
      <c r="BI23" s="58"/>
      <c r="BJ23" s="58"/>
      <c r="BK23" s="58"/>
      <c r="BL23" s="228">
        <v>0</v>
      </c>
      <c r="BM23" s="228">
        <v>1</v>
      </c>
      <c r="BN23" s="228">
        <v>2</v>
      </c>
      <c r="BO23" s="229">
        <v>3</v>
      </c>
      <c r="BQ23"/>
      <c r="BR23"/>
      <c r="BS23"/>
    </row>
    <row r="24" spans="1:71" ht="17.5" hidden="1" thickBot="1">
      <c r="A24" s="238" t="s">
        <v>85</v>
      </c>
      <c r="B24" s="143" t="s">
        <v>484</v>
      </c>
      <c r="C24" s="39" t="str">
        <f t="shared" ref="C24:P24" si="12">IF(C208=$BM$24,"당첨",IF(C208=$BN$24,"당첨",IF(C208=$BL$24,"당첨",IF(C208=$BO$24,"당첨","낙첨"))))</f>
        <v>당첨</v>
      </c>
      <c r="D24" s="39" t="str">
        <f t="shared" si="12"/>
        <v>당첨</v>
      </c>
      <c r="E24" s="39" t="str">
        <f t="shared" si="12"/>
        <v>당첨</v>
      </c>
      <c r="F24" s="39" t="str">
        <f t="shared" si="12"/>
        <v>당첨</v>
      </c>
      <c r="G24" s="39" t="str">
        <f t="shared" si="12"/>
        <v>당첨</v>
      </c>
      <c r="H24" s="39" t="str">
        <f t="shared" si="12"/>
        <v>당첨</v>
      </c>
      <c r="I24" s="39" t="str">
        <f t="shared" si="12"/>
        <v>당첨</v>
      </c>
      <c r="J24" s="39" t="str">
        <f t="shared" si="12"/>
        <v>당첨</v>
      </c>
      <c r="K24" s="39" t="str">
        <f t="shared" si="12"/>
        <v>당첨</v>
      </c>
      <c r="L24" s="39" t="str">
        <f t="shared" si="12"/>
        <v>당첨</v>
      </c>
      <c r="M24" s="39" t="str">
        <f t="shared" si="12"/>
        <v>당첨</v>
      </c>
      <c r="N24" s="39" t="str">
        <f t="shared" si="12"/>
        <v>당첨</v>
      </c>
      <c r="O24" s="39" t="str">
        <f t="shared" si="12"/>
        <v>당첨</v>
      </c>
      <c r="P24" s="39" t="str">
        <f t="shared" si="12"/>
        <v>당첨</v>
      </c>
      <c r="Q24" s="39" t="str">
        <f>IF(Q208=$BM$24,"당첨",IF(Q208=$BN$24,"당첨",IF(Q208=$BL$24,"당첨",IF(Q208=$BO$24,"당첨","낙첨"))))</f>
        <v>당첨</v>
      </c>
      <c r="S24" s="717" t="s">
        <v>149</v>
      </c>
      <c r="T24" s="718"/>
      <c r="U24" s="719"/>
      <c r="V24" s="90">
        <v>30</v>
      </c>
      <c r="W24" s="90">
        <v>31</v>
      </c>
      <c r="X24" s="90">
        <v>32</v>
      </c>
      <c r="Y24" s="90">
        <v>33</v>
      </c>
      <c r="Z24" s="90">
        <v>34</v>
      </c>
      <c r="AA24" s="90">
        <v>35</v>
      </c>
      <c r="AB24" s="90">
        <v>36</v>
      </c>
      <c r="AC24" s="90">
        <v>37</v>
      </c>
      <c r="AD24" s="90">
        <v>38</v>
      </c>
      <c r="AE24" s="90">
        <v>39</v>
      </c>
      <c r="AF24" s="327"/>
      <c r="AG24" s="327"/>
      <c r="AH24" s="327"/>
      <c r="AI24" s="327"/>
      <c r="AJ24" s="327"/>
      <c r="AK24" s="327"/>
      <c r="AL24" s="327"/>
      <c r="AM24" s="327"/>
      <c r="AN24" s="327"/>
      <c r="AO24" s="327"/>
      <c r="AP24" s="327"/>
      <c r="AQ24" s="327"/>
      <c r="AR24" s="327"/>
      <c r="AS24" s="327"/>
      <c r="AT24" s="327"/>
      <c r="AU24" s="327"/>
      <c r="AV24" s="58"/>
      <c r="AW24" s="58"/>
      <c r="AX24" s="58"/>
      <c r="AY24" s="58"/>
      <c r="AZ24" s="58"/>
      <c r="BA24" s="58"/>
      <c r="BB24" s="58"/>
      <c r="BC24" s="58"/>
      <c r="BD24" s="58"/>
      <c r="BE24" s="58"/>
      <c r="BF24" s="58"/>
      <c r="BG24" s="58"/>
      <c r="BH24" s="58"/>
      <c r="BI24" s="58"/>
      <c r="BJ24" s="58"/>
      <c r="BK24" s="58"/>
      <c r="BL24" s="213">
        <v>0</v>
      </c>
      <c r="BM24" s="213">
        <v>1</v>
      </c>
      <c r="BN24" s="213">
        <v>2</v>
      </c>
      <c r="BO24" s="230">
        <v>3</v>
      </c>
      <c r="BQ24"/>
      <c r="BR24"/>
      <c r="BS24"/>
    </row>
    <row r="25" spans="1:71" ht="17.5" hidden="1" thickBot="1">
      <c r="A25" s="238" t="s">
        <v>86</v>
      </c>
      <c r="B25" s="143" t="s">
        <v>485</v>
      </c>
      <c r="C25" s="39" t="str">
        <f t="shared" ref="C25:P25" si="13">IF(C215=$BM$25,"당첨",IF(C215=$BN$25,"당첨",IF(C215=$BL$25,"당첨","낙첨")))</f>
        <v>당첨</v>
      </c>
      <c r="D25" s="39" t="str">
        <f t="shared" si="13"/>
        <v>당첨</v>
      </c>
      <c r="E25" s="39" t="str">
        <f t="shared" si="13"/>
        <v>당첨</v>
      </c>
      <c r="F25" s="39" t="str">
        <f t="shared" si="13"/>
        <v>당첨</v>
      </c>
      <c r="G25" s="39" t="str">
        <f t="shared" si="13"/>
        <v>당첨</v>
      </c>
      <c r="H25" s="39" t="str">
        <f t="shared" si="13"/>
        <v>당첨</v>
      </c>
      <c r="I25" s="39" t="str">
        <f t="shared" si="13"/>
        <v>당첨</v>
      </c>
      <c r="J25" s="39" t="str">
        <f t="shared" si="13"/>
        <v>당첨</v>
      </c>
      <c r="K25" s="39" t="str">
        <f t="shared" si="13"/>
        <v>당첨</v>
      </c>
      <c r="L25" s="39" t="str">
        <f t="shared" si="13"/>
        <v>당첨</v>
      </c>
      <c r="M25" s="39" t="str">
        <f t="shared" si="13"/>
        <v>당첨</v>
      </c>
      <c r="N25" s="39" t="str">
        <f t="shared" si="13"/>
        <v>당첨</v>
      </c>
      <c r="O25" s="39" t="str">
        <f t="shared" si="13"/>
        <v>당첨</v>
      </c>
      <c r="P25" s="39" t="str">
        <f t="shared" si="13"/>
        <v>당첨</v>
      </c>
      <c r="Q25" s="39" t="str">
        <f>IF(Q215=$BM$25,"당첨",IF(Q215=$BN$25,"당첨",IF(Q215=$BL$25,"당첨","낙첨")))</f>
        <v>당첨</v>
      </c>
      <c r="S25" s="720" t="s">
        <v>150</v>
      </c>
      <c r="T25" s="721"/>
      <c r="U25" s="722"/>
      <c r="V25" s="99">
        <v>40</v>
      </c>
      <c r="W25" s="99">
        <v>41</v>
      </c>
      <c r="X25" s="99">
        <v>42</v>
      </c>
      <c r="Y25" s="99">
        <v>43</v>
      </c>
      <c r="Z25" s="99">
        <v>44</v>
      </c>
      <c r="AA25" s="99">
        <v>45</v>
      </c>
      <c r="AB25" s="457"/>
      <c r="AC25" s="457"/>
      <c r="AD25" s="457"/>
      <c r="AE25" s="457"/>
      <c r="AF25" s="327"/>
      <c r="AG25" s="327"/>
      <c r="AH25" s="327"/>
      <c r="AI25" s="327"/>
      <c r="AJ25" s="327"/>
      <c r="AK25" s="327"/>
      <c r="AL25" s="327"/>
      <c r="AM25" s="327"/>
      <c r="AN25" s="327"/>
      <c r="AO25" s="327"/>
      <c r="AP25" s="327"/>
      <c r="AQ25" s="327"/>
      <c r="AR25" s="327"/>
      <c r="AS25" s="327"/>
      <c r="AT25" s="327"/>
      <c r="AU25" s="327"/>
      <c r="AV25" s="58"/>
      <c r="AW25" s="58"/>
      <c r="AX25" s="58"/>
      <c r="AY25" s="58"/>
      <c r="AZ25" s="58"/>
      <c r="BA25" s="58"/>
      <c r="BB25" s="58"/>
      <c r="BC25" s="58"/>
      <c r="BD25" s="58"/>
      <c r="BE25" s="58"/>
      <c r="BF25" s="58"/>
      <c r="BG25" s="58"/>
      <c r="BH25" s="58"/>
      <c r="BI25" s="58"/>
      <c r="BJ25" s="58"/>
      <c r="BK25" s="58"/>
      <c r="BL25" s="231">
        <v>0</v>
      </c>
      <c r="BM25" s="231">
        <v>1</v>
      </c>
      <c r="BN25" s="231">
        <v>2</v>
      </c>
      <c r="BQ25"/>
      <c r="BR25"/>
      <c r="BS25"/>
    </row>
    <row r="26" spans="1:71" ht="17.5" thickBot="1">
      <c r="A26" s="238"/>
      <c r="B26" s="471" t="s">
        <v>1575</v>
      </c>
      <c r="C26" s="39">
        <f>COUNTIF(C21:C25,"낙첨")</f>
        <v>0</v>
      </c>
      <c r="D26" s="39">
        <f t="shared" ref="D26:Q26" si="14">COUNTIF(D21:D25,"낙첨")</f>
        <v>0</v>
      </c>
      <c r="E26" s="39">
        <f t="shared" si="14"/>
        <v>0</v>
      </c>
      <c r="F26" s="39">
        <f t="shared" si="14"/>
        <v>0</v>
      </c>
      <c r="G26" s="39">
        <f t="shared" si="14"/>
        <v>0</v>
      </c>
      <c r="H26" s="39">
        <f t="shared" si="14"/>
        <v>0</v>
      </c>
      <c r="I26" s="39">
        <f t="shared" si="14"/>
        <v>0</v>
      </c>
      <c r="J26" s="39">
        <f t="shared" si="14"/>
        <v>0</v>
      </c>
      <c r="K26" s="39">
        <f t="shared" si="14"/>
        <v>0</v>
      </c>
      <c r="L26" s="39">
        <f t="shared" si="14"/>
        <v>0</v>
      </c>
      <c r="M26" s="39">
        <f t="shared" si="14"/>
        <v>0</v>
      </c>
      <c r="N26" s="39">
        <f t="shared" si="14"/>
        <v>0</v>
      </c>
      <c r="O26" s="39">
        <f t="shared" si="14"/>
        <v>0</v>
      </c>
      <c r="P26" s="39">
        <f t="shared" si="14"/>
        <v>0</v>
      </c>
      <c r="Q26" s="39">
        <f t="shared" si="14"/>
        <v>0</v>
      </c>
      <c r="S26" s="726" t="s">
        <v>766</v>
      </c>
      <c r="T26" s="727"/>
      <c r="U26" s="728"/>
      <c r="V26" s="99"/>
      <c r="W26" s="99"/>
      <c r="X26" s="99"/>
      <c r="Y26" s="99"/>
      <c r="Z26" s="99"/>
      <c r="AA26" s="99"/>
      <c r="AB26" s="61"/>
      <c r="AC26" s="61"/>
      <c r="AD26" s="61"/>
      <c r="AE26" s="61"/>
      <c r="AF26" s="327"/>
      <c r="AG26" s="327"/>
      <c r="AH26" s="327"/>
      <c r="AI26" s="327"/>
      <c r="AJ26" s="327"/>
      <c r="AK26" s="327"/>
      <c r="AL26" s="327"/>
      <c r="AM26" s="327"/>
      <c r="AN26" s="327"/>
      <c r="AO26" s="327"/>
      <c r="AP26" s="327"/>
      <c r="AQ26" s="327"/>
      <c r="AR26" s="327"/>
      <c r="AS26" s="327"/>
      <c r="AT26" s="327"/>
      <c r="AU26" s="327"/>
      <c r="AV26" s="58"/>
      <c r="AW26" s="58"/>
      <c r="AX26" s="58"/>
      <c r="AY26" s="58"/>
      <c r="AZ26" s="58"/>
      <c r="BA26" s="58"/>
      <c r="BB26" s="58"/>
      <c r="BC26" s="58"/>
      <c r="BD26" s="58"/>
      <c r="BE26" s="58"/>
      <c r="BF26" s="58"/>
      <c r="BG26" s="58"/>
      <c r="BH26" s="58"/>
      <c r="BI26" s="58"/>
      <c r="BJ26" s="58"/>
      <c r="BK26" s="58"/>
      <c r="BL26" s="231"/>
      <c r="BM26" s="231"/>
      <c r="BN26" s="231"/>
      <c r="BQ26"/>
      <c r="BR26"/>
      <c r="BS26"/>
    </row>
    <row r="27" spans="1:71" ht="17.5" hidden="1" thickBot="1">
      <c r="A27" s="238" t="s">
        <v>87</v>
      </c>
      <c r="B27" s="146" t="s">
        <v>486</v>
      </c>
      <c r="C27" s="39" t="str">
        <f t="shared" ref="C27:P27" si="15">IF(C222=$BM$27,"당첨",IF(C222=$BN$27,"당첨",IF(C222=$BO$27,"당첨",IF(C222=$BL$27,"당첨","낙첨"))))</f>
        <v>당첨</v>
      </c>
      <c r="D27" s="39" t="str">
        <f t="shared" si="15"/>
        <v>당첨</v>
      </c>
      <c r="E27" s="39" t="str">
        <f t="shared" si="15"/>
        <v>당첨</v>
      </c>
      <c r="F27" s="39" t="str">
        <f t="shared" si="15"/>
        <v>당첨</v>
      </c>
      <c r="G27" s="39" t="str">
        <f t="shared" si="15"/>
        <v>당첨</v>
      </c>
      <c r="H27" s="39" t="str">
        <f t="shared" si="15"/>
        <v>당첨</v>
      </c>
      <c r="I27" s="39" t="str">
        <f t="shared" si="15"/>
        <v>당첨</v>
      </c>
      <c r="J27" s="39" t="str">
        <f t="shared" si="15"/>
        <v>당첨</v>
      </c>
      <c r="K27" s="39" t="str">
        <f t="shared" si="15"/>
        <v>당첨</v>
      </c>
      <c r="L27" s="39" t="str">
        <f t="shared" si="15"/>
        <v>당첨</v>
      </c>
      <c r="M27" s="39" t="str">
        <f t="shared" si="15"/>
        <v>당첨</v>
      </c>
      <c r="N27" s="39" t="str">
        <f t="shared" si="15"/>
        <v>당첨</v>
      </c>
      <c r="O27" s="39" t="str">
        <f t="shared" si="15"/>
        <v>당첨</v>
      </c>
      <c r="P27" s="39" t="str">
        <f t="shared" si="15"/>
        <v>당첨</v>
      </c>
      <c r="Q27" s="39" t="str">
        <f>IF(Q222=$BM$27,"당첨",IF(Q222=$BN$27,"당첨",IF(Q222=$BO$27,"당첨",IF(Q222=$BL$27,"당첨","낙첨"))))</f>
        <v>당첨</v>
      </c>
      <c r="S27" s="723" t="s">
        <v>183</v>
      </c>
      <c r="T27" s="724"/>
      <c r="U27" s="725"/>
      <c r="V27" s="96">
        <v>1</v>
      </c>
      <c r="W27" s="96">
        <v>8</v>
      </c>
      <c r="X27" s="96">
        <v>15</v>
      </c>
      <c r="Y27" s="96">
        <v>22</v>
      </c>
      <c r="Z27" s="96">
        <v>29</v>
      </c>
      <c r="AA27" s="96">
        <v>36</v>
      </c>
      <c r="AB27" s="96">
        <v>43</v>
      </c>
      <c r="AC27" s="457"/>
      <c r="AD27" s="457"/>
      <c r="AE27" s="457"/>
      <c r="AF27" s="327"/>
      <c r="AG27" s="327"/>
      <c r="AH27" s="327"/>
      <c r="AI27" s="327"/>
      <c r="AJ27" s="327"/>
      <c r="AK27" s="327"/>
      <c r="AL27" s="327"/>
      <c r="AM27" s="327"/>
      <c r="AN27" s="327"/>
      <c r="AO27" s="327"/>
      <c r="AP27" s="327"/>
      <c r="AQ27" s="327"/>
      <c r="AR27" s="327"/>
      <c r="AS27" s="327"/>
      <c r="AT27" s="327"/>
      <c r="AU27" s="327"/>
      <c r="AV27" s="58"/>
      <c r="AW27" s="58"/>
      <c r="AX27" s="58"/>
      <c r="AY27" s="58"/>
      <c r="AZ27" s="58"/>
      <c r="BA27" s="58"/>
      <c r="BB27" s="58"/>
      <c r="BC27" s="58"/>
      <c r="BD27" s="58"/>
      <c r="BE27" s="58"/>
      <c r="BF27" s="58"/>
      <c r="BG27" s="58"/>
      <c r="BH27" s="58"/>
      <c r="BI27" s="58"/>
      <c r="BJ27" s="58"/>
      <c r="BK27" s="58"/>
      <c r="BL27" s="232">
        <v>0</v>
      </c>
      <c r="BM27" s="232">
        <v>1</v>
      </c>
      <c r="BN27" s="232">
        <v>2</v>
      </c>
      <c r="BO27" s="232">
        <v>2</v>
      </c>
      <c r="BQ27"/>
      <c r="BR27"/>
      <c r="BS27"/>
    </row>
    <row r="28" spans="1:71" ht="17.5" hidden="1" thickBot="1">
      <c r="A28" s="238" t="s">
        <v>88</v>
      </c>
      <c r="B28" s="146" t="s">
        <v>487</v>
      </c>
      <c r="C28" s="39" t="str">
        <f t="shared" ref="C28:P28" si="16">IF(C229=$BM$28,"당첨",IF(C229=$BN$28,"당첨",IF(C229=$BO$28,"당첨",IF(C229=$BL$28,"당첨","낙첨"))))</f>
        <v>당첨</v>
      </c>
      <c r="D28" s="39" t="str">
        <f t="shared" si="16"/>
        <v>당첨</v>
      </c>
      <c r="E28" s="39" t="str">
        <f t="shared" si="16"/>
        <v>당첨</v>
      </c>
      <c r="F28" s="39" t="str">
        <f t="shared" si="16"/>
        <v>당첨</v>
      </c>
      <c r="G28" s="39" t="str">
        <f t="shared" si="16"/>
        <v>당첨</v>
      </c>
      <c r="H28" s="39" t="str">
        <f t="shared" si="16"/>
        <v>당첨</v>
      </c>
      <c r="I28" s="39" t="str">
        <f t="shared" si="16"/>
        <v>당첨</v>
      </c>
      <c r="J28" s="39" t="str">
        <f t="shared" si="16"/>
        <v>당첨</v>
      </c>
      <c r="K28" s="39" t="str">
        <f t="shared" si="16"/>
        <v>당첨</v>
      </c>
      <c r="L28" s="39" t="str">
        <f t="shared" si="16"/>
        <v>당첨</v>
      </c>
      <c r="M28" s="39" t="str">
        <f t="shared" si="16"/>
        <v>당첨</v>
      </c>
      <c r="N28" s="39" t="str">
        <f t="shared" si="16"/>
        <v>당첨</v>
      </c>
      <c r="O28" s="39" t="str">
        <f t="shared" si="16"/>
        <v>당첨</v>
      </c>
      <c r="P28" s="39" t="str">
        <f t="shared" si="16"/>
        <v>당첨</v>
      </c>
      <c r="Q28" s="39" t="str">
        <f>IF(Q229=$BM$28,"당첨",IF(Q229=$BN$28,"당첨",IF(Q229=$BO$28,"당첨",IF(Q229=$BL$28,"당첨","낙첨"))))</f>
        <v>당첨</v>
      </c>
      <c r="S28" s="662" t="s">
        <v>182</v>
      </c>
      <c r="T28" s="663"/>
      <c r="U28" s="664"/>
      <c r="V28" s="62">
        <v>2</v>
      </c>
      <c r="W28" s="62">
        <v>9</v>
      </c>
      <c r="X28" s="62">
        <v>16</v>
      </c>
      <c r="Y28" s="62">
        <v>23</v>
      </c>
      <c r="Z28" s="62">
        <v>30</v>
      </c>
      <c r="AA28" s="62">
        <v>37</v>
      </c>
      <c r="AB28" s="62">
        <v>44</v>
      </c>
      <c r="AC28" s="457"/>
      <c r="AD28" s="457"/>
      <c r="AE28" s="457"/>
      <c r="AF28" s="327"/>
      <c r="AG28" s="327"/>
      <c r="AH28" s="327"/>
      <c r="AI28" s="327"/>
      <c r="AJ28" s="327"/>
      <c r="AK28" s="327"/>
      <c r="AL28" s="327"/>
      <c r="AM28" s="327"/>
      <c r="AN28" s="327"/>
      <c r="AO28" s="327"/>
      <c r="AP28" s="327"/>
      <c r="AQ28" s="327"/>
      <c r="AR28" s="327"/>
      <c r="AS28" s="327"/>
      <c r="AT28" s="327"/>
      <c r="AU28" s="327"/>
      <c r="AV28" s="58"/>
      <c r="AW28" s="58"/>
      <c r="AX28" s="58"/>
      <c r="AY28" s="58"/>
      <c r="AZ28" s="58"/>
      <c r="BA28" s="58"/>
      <c r="BB28" s="58"/>
      <c r="BC28" s="58"/>
      <c r="BD28" s="58"/>
      <c r="BE28" s="58"/>
      <c r="BF28" s="58"/>
      <c r="BG28" s="58"/>
      <c r="BH28" s="58"/>
      <c r="BI28" s="58"/>
      <c r="BJ28" s="58"/>
      <c r="BK28" s="58"/>
      <c r="BL28" s="78">
        <v>0</v>
      </c>
      <c r="BM28" s="78">
        <v>1</v>
      </c>
      <c r="BN28" s="78">
        <v>2</v>
      </c>
      <c r="BO28" s="78">
        <v>2</v>
      </c>
      <c r="BQ28"/>
      <c r="BR28"/>
      <c r="BS28"/>
    </row>
    <row r="29" spans="1:71" ht="17.5" hidden="1" thickBot="1">
      <c r="A29" s="238" t="s">
        <v>89</v>
      </c>
      <c r="B29" s="146" t="s">
        <v>488</v>
      </c>
      <c r="C29" s="39" t="str">
        <f t="shared" ref="C29:P29" si="17">IF(C236=$BM$29,"당첨",IF(C236=$BN$29,"당첨",IF(C236=$BO$29,"당첨",IF(C236=$BL$29,"당첨","낙첨"))))</f>
        <v>당첨</v>
      </c>
      <c r="D29" s="39" t="str">
        <f t="shared" si="17"/>
        <v>당첨</v>
      </c>
      <c r="E29" s="39" t="str">
        <f t="shared" si="17"/>
        <v>당첨</v>
      </c>
      <c r="F29" s="39" t="str">
        <f t="shared" si="17"/>
        <v>당첨</v>
      </c>
      <c r="G29" s="39" t="str">
        <f t="shared" si="17"/>
        <v>당첨</v>
      </c>
      <c r="H29" s="39" t="str">
        <f t="shared" si="17"/>
        <v>당첨</v>
      </c>
      <c r="I29" s="39" t="str">
        <f t="shared" si="17"/>
        <v>당첨</v>
      </c>
      <c r="J29" s="39" t="str">
        <f t="shared" si="17"/>
        <v>당첨</v>
      </c>
      <c r="K29" s="39" t="str">
        <f t="shared" si="17"/>
        <v>당첨</v>
      </c>
      <c r="L29" s="39" t="str">
        <f t="shared" si="17"/>
        <v>당첨</v>
      </c>
      <c r="M29" s="39" t="str">
        <f t="shared" si="17"/>
        <v>당첨</v>
      </c>
      <c r="N29" s="39" t="str">
        <f t="shared" si="17"/>
        <v>당첨</v>
      </c>
      <c r="O29" s="39" t="str">
        <f t="shared" si="17"/>
        <v>당첨</v>
      </c>
      <c r="P29" s="39" t="str">
        <f t="shared" si="17"/>
        <v>당첨</v>
      </c>
      <c r="Q29" s="39" t="str">
        <f>IF(Q236=$BM$29,"당첨",IF(Q236=$BN$29,"당첨",IF(Q236=$BO$29,"당첨",IF(Q236=$BL$29,"당첨","낙첨"))))</f>
        <v>당첨</v>
      </c>
      <c r="S29" s="665" t="s">
        <v>181</v>
      </c>
      <c r="T29" s="666"/>
      <c r="U29" s="667"/>
      <c r="V29" s="100">
        <v>3</v>
      </c>
      <c r="W29" s="100">
        <v>10</v>
      </c>
      <c r="X29" s="100">
        <v>17</v>
      </c>
      <c r="Y29" s="100">
        <v>24</v>
      </c>
      <c r="Z29" s="100">
        <v>31</v>
      </c>
      <c r="AA29" s="100">
        <v>38</v>
      </c>
      <c r="AB29" s="100">
        <v>45</v>
      </c>
      <c r="AC29" s="457"/>
      <c r="AD29" s="457"/>
      <c r="AE29" s="457"/>
      <c r="AF29" s="327"/>
      <c r="AG29" s="327"/>
      <c r="AH29" s="327"/>
      <c r="AI29" s="327"/>
      <c r="AJ29" s="327"/>
      <c r="AK29" s="327"/>
      <c r="AL29" s="327"/>
      <c r="AM29" s="327"/>
      <c r="AN29" s="327"/>
      <c r="AO29" s="327"/>
      <c r="AP29" s="327"/>
      <c r="AQ29" s="327"/>
      <c r="AR29" s="327"/>
      <c r="AS29" s="327"/>
      <c r="AT29" s="327"/>
      <c r="AU29" s="327"/>
      <c r="AV29" s="58"/>
      <c r="AW29" s="58"/>
      <c r="AX29" s="58"/>
      <c r="AY29" s="58"/>
      <c r="AZ29" s="58"/>
      <c r="BA29" s="58"/>
      <c r="BB29" s="58"/>
      <c r="BC29" s="58"/>
      <c r="BD29" s="58"/>
      <c r="BE29" s="58"/>
      <c r="BF29" s="58"/>
      <c r="BG29" s="58"/>
      <c r="BH29" s="58"/>
      <c r="BI29" s="58"/>
      <c r="BJ29" s="58"/>
      <c r="BK29" s="58"/>
      <c r="BL29" s="118">
        <v>0</v>
      </c>
      <c r="BM29" s="118">
        <v>1</v>
      </c>
      <c r="BN29" s="118">
        <v>2</v>
      </c>
      <c r="BO29" s="118">
        <v>2</v>
      </c>
      <c r="BQ29"/>
      <c r="BR29"/>
      <c r="BS29" s="40"/>
    </row>
    <row r="30" spans="1:71" ht="17.5" hidden="1" thickBot="1">
      <c r="A30" s="238" t="s">
        <v>90</v>
      </c>
      <c r="B30" s="146" t="s">
        <v>489</v>
      </c>
      <c r="C30" s="39" t="str">
        <f t="shared" ref="C30:P30" si="18">IF(C243=$BM$30,"당첨",IF(C243=$BN$30,"당첨",IF(C243=$BO$30,"당첨",IF(C243=$BL$30,"당첨","낙첨"))))</f>
        <v>당첨</v>
      </c>
      <c r="D30" s="39" t="str">
        <f t="shared" si="18"/>
        <v>당첨</v>
      </c>
      <c r="E30" s="39" t="str">
        <f t="shared" si="18"/>
        <v>당첨</v>
      </c>
      <c r="F30" s="39" t="str">
        <f t="shared" si="18"/>
        <v>당첨</v>
      </c>
      <c r="G30" s="39" t="str">
        <f t="shared" si="18"/>
        <v>당첨</v>
      </c>
      <c r="H30" s="39" t="str">
        <f t="shared" si="18"/>
        <v>당첨</v>
      </c>
      <c r="I30" s="39" t="str">
        <f t="shared" si="18"/>
        <v>당첨</v>
      </c>
      <c r="J30" s="39" t="str">
        <f t="shared" si="18"/>
        <v>당첨</v>
      </c>
      <c r="K30" s="39" t="str">
        <f t="shared" si="18"/>
        <v>당첨</v>
      </c>
      <c r="L30" s="39" t="str">
        <f t="shared" si="18"/>
        <v>당첨</v>
      </c>
      <c r="M30" s="39" t="str">
        <f t="shared" si="18"/>
        <v>당첨</v>
      </c>
      <c r="N30" s="39" t="str">
        <f t="shared" si="18"/>
        <v>당첨</v>
      </c>
      <c r="O30" s="39" t="str">
        <f t="shared" si="18"/>
        <v>당첨</v>
      </c>
      <c r="P30" s="39" t="str">
        <f t="shared" si="18"/>
        <v>당첨</v>
      </c>
      <c r="Q30" s="39" t="str">
        <f>IF(Q243=$BM$30,"당첨",IF(Q243=$BN$30,"당첨",IF(Q243=$BO$30,"당첨",IF(Q243=$BL$30,"당첨","낙첨"))))</f>
        <v>당첨</v>
      </c>
      <c r="S30" s="668" t="s">
        <v>180</v>
      </c>
      <c r="T30" s="669"/>
      <c r="U30" s="670"/>
      <c r="V30" s="66">
        <v>4</v>
      </c>
      <c r="W30" s="66">
        <v>11</v>
      </c>
      <c r="X30" s="66">
        <v>18</v>
      </c>
      <c r="Y30" s="66">
        <v>25</v>
      </c>
      <c r="Z30" s="66">
        <v>32</v>
      </c>
      <c r="AA30" s="66">
        <v>39</v>
      </c>
      <c r="AB30" s="66">
        <v>39</v>
      </c>
      <c r="AC30" s="457"/>
      <c r="AD30" s="457"/>
      <c r="AE30" s="457"/>
      <c r="AF30" s="327"/>
      <c r="AG30" s="327"/>
      <c r="AH30" s="327"/>
      <c r="AI30" s="327"/>
      <c r="AJ30" s="327"/>
      <c r="AK30" s="327"/>
      <c r="AL30" s="327"/>
      <c r="AM30" s="327"/>
      <c r="AN30" s="327"/>
      <c r="AO30" s="327"/>
      <c r="AP30" s="327"/>
      <c r="AQ30" s="327"/>
      <c r="AR30" s="327"/>
      <c r="AS30" s="327"/>
      <c r="AT30" s="327"/>
      <c r="AU30" s="327"/>
      <c r="AV30" s="58"/>
      <c r="AW30" s="58"/>
      <c r="AX30" s="58"/>
      <c r="AY30" s="58"/>
      <c r="AZ30" s="58"/>
      <c r="BA30" s="58"/>
      <c r="BB30" s="58"/>
      <c r="BC30" s="58"/>
      <c r="BD30" s="58"/>
      <c r="BE30" s="58"/>
      <c r="BF30" s="58"/>
      <c r="BG30" s="58"/>
      <c r="BH30" s="58"/>
      <c r="BI30" s="58"/>
      <c r="BJ30" s="58"/>
      <c r="BK30" s="58"/>
      <c r="BL30" s="73">
        <v>0</v>
      </c>
      <c r="BM30" s="73">
        <v>1</v>
      </c>
      <c r="BN30" s="73">
        <v>2</v>
      </c>
      <c r="BO30" s="73">
        <v>2</v>
      </c>
      <c r="BQ30"/>
      <c r="BR30"/>
      <c r="BS30" s="27"/>
    </row>
    <row r="31" spans="1:71" ht="17.5" hidden="1" thickBot="1">
      <c r="A31" s="238" t="s">
        <v>92</v>
      </c>
      <c r="B31" s="146" t="s">
        <v>490</v>
      </c>
      <c r="C31" s="39" t="str">
        <f t="shared" ref="C31:P31" si="19">IF(C250=$BM$31,"당첨",IF(C250=$BL$31,"당첨",IF(C250=$BN$31,"당첨",IF(C250=$BO$31,"당첨","낙첨"))))</f>
        <v>당첨</v>
      </c>
      <c r="D31" s="39" t="str">
        <f t="shared" si="19"/>
        <v>당첨</v>
      </c>
      <c r="E31" s="39" t="str">
        <f t="shared" si="19"/>
        <v>당첨</v>
      </c>
      <c r="F31" s="39" t="str">
        <f t="shared" si="19"/>
        <v>당첨</v>
      </c>
      <c r="G31" s="39" t="str">
        <f t="shared" si="19"/>
        <v>당첨</v>
      </c>
      <c r="H31" s="39" t="str">
        <f t="shared" si="19"/>
        <v>당첨</v>
      </c>
      <c r="I31" s="39" t="str">
        <f t="shared" si="19"/>
        <v>당첨</v>
      </c>
      <c r="J31" s="39" t="str">
        <f t="shared" si="19"/>
        <v>당첨</v>
      </c>
      <c r="K31" s="39" t="str">
        <f t="shared" si="19"/>
        <v>당첨</v>
      </c>
      <c r="L31" s="39" t="str">
        <f t="shared" si="19"/>
        <v>당첨</v>
      </c>
      <c r="M31" s="39" t="str">
        <f t="shared" si="19"/>
        <v>당첨</v>
      </c>
      <c r="N31" s="39" t="str">
        <f t="shared" si="19"/>
        <v>당첨</v>
      </c>
      <c r="O31" s="39" t="str">
        <f t="shared" si="19"/>
        <v>당첨</v>
      </c>
      <c r="P31" s="39" t="str">
        <f t="shared" si="19"/>
        <v>당첨</v>
      </c>
      <c r="Q31" s="39" t="str">
        <f>IF(Q250=$BM$31,"당첨",IF(Q250=$BL$31,"당첨",IF(Q250=$BN$31,"당첨",IF(Q250=$BO$31,"당첨","낙첨"))))</f>
        <v>당첨</v>
      </c>
      <c r="S31" s="671" t="s">
        <v>179</v>
      </c>
      <c r="T31" s="672"/>
      <c r="U31" s="673"/>
      <c r="V31" s="68">
        <v>5</v>
      </c>
      <c r="W31" s="68">
        <v>12</v>
      </c>
      <c r="X31" s="68">
        <v>19</v>
      </c>
      <c r="Y31" s="68">
        <v>26</v>
      </c>
      <c r="Z31" s="68">
        <v>33</v>
      </c>
      <c r="AA31" s="68">
        <v>40</v>
      </c>
      <c r="AB31" s="457"/>
      <c r="AC31" s="457"/>
      <c r="AD31" s="457"/>
      <c r="AE31" s="457"/>
      <c r="AF31" s="327"/>
      <c r="AG31" s="327"/>
      <c r="AH31" s="327"/>
      <c r="AI31" s="327"/>
      <c r="AJ31" s="327"/>
      <c r="AK31" s="327"/>
      <c r="AL31" s="327"/>
      <c r="AM31" s="327"/>
      <c r="AN31" s="327"/>
      <c r="AO31" s="327"/>
      <c r="AP31" s="327"/>
      <c r="AQ31" s="327"/>
      <c r="AR31" s="327"/>
      <c r="AS31" s="327"/>
      <c r="AT31" s="327"/>
      <c r="AU31" s="327"/>
      <c r="AV31" s="58"/>
      <c r="AW31" s="58"/>
      <c r="AX31" s="58"/>
      <c r="AY31" s="58"/>
      <c r="AZ31" s="58"/>
      <c r="BA31" s="58"/>
      <c r="BB31" s="58"/>
      <c r="BC31" s="58"/>
      <c r="BD31" s="58"/>
      <c r="BE31" s="58"/>
      <c r="BF31" s="58"/>
      <c r="BG31" s="58"/>
      <c r="BH31" s="58"/>
      <c r="BI31" s="58"/>
      <c r="BJ31" s="58"/>
      <c r="BK31" s="58"/>
      <c r="BL31" s="75">
        <v>0</v>
      </c>
      <c r="BM31" s="75">
        <v>1</v>
      </c>
      <c r="BN31" s="75">
        <v>2</v>
      </c>
      <c r="BO31" s="75">
        <v>2</v>
      </c>
      <c r="BQ31"/>
      <c r="BR31"/>
      <c r="BS31" s="40"/>
    </row>
    <row r="32" spans="1:71" ht="17.5" hidden="1" thickBot="1">
      <c r="A32" s="238" t="s">
        <v>93</v>
      </c>
      <c r="B32" s="146" t="s">
        <v>491</v>
      </c>
      <c r="C32" s="39" t="str">
        <f t="shared" ref="C32:P32" si="20">IF(C257=$BM$32,"당첨",IF(C257=$BN$32,"당첨",IF(C257=$BO$32,"당첨",IF(C257=$BL$32,"당첨","낙첨"))))</f>
        <v>당첨</v>
      </c>
      <c r="D32" s="39" t="str">
        <f t="shared" si="20"/>
        <v>당첨</v>
      </c>
      <c r="E32" s="39" t="str">
        <f t="shared" si="20"/>
        <v>당첨</v>
      </c>
      <c r="F32" s="39" t="str">
        <f t="shared" si="20"/>
        <v>당첨</v>
      </c>
      <c r="G32" s="39" t="str">
        <f t="shared" si="20"/>
        <v>당첨</v>
      </c>
      <c r="H32" s="39" t="str">
        <f t="shared" si="20"/>
        <v>당첨</v>
      </c>
      <c r="I32" s="39" t="str">
        <f t="shared" si="20"/>
        <v>당첨</v>
      </c>
      <c r="J32" s="39" t="str">
        <f t="shared" si="20"/>
        <v>당첨</v>
      </c>
      <c r="K32" s="39" t="str">
        <f t="shared" si="20"/>
        <v>당첨</v>
      </c>
      <c r="L32" s="39" t="str">
        <f t="shared" si="20"/>
        <v>당첨</v>
      </c>
      <c r="M32" s="39" t="str">
        <f t="shared" si="20"/>
        <v>당첨</v>
      </c>
      <c r="N32" s="39" t="str">
        <f t="shared" si="20"/>
        <v>당첨</v>
      </c>
      <c r="O32" s="39" t="str">
        <f t="shared" si="20"/>
        <v>당첨</v>
      </c>
      <c r="P32" s="39" t="str">
        <f t="shared" si="20"/>
        <v>당첨</v>
      </c>
      <c r="Q32" s="39" t="str">
        <f>IF(Q257=$BM$32,"당첨",IF(Q257=$BN$32,"당첨",IF(Q257=$BO$32,"당첨",IF(Q257=$BL$32,"당첨","낙첨"))))</f>
        <v>당첨</v>
      </c>
      <c r="S32" s="677" t="s">
        <v>178</v>
      </c>
      <c r="T32" s="678"/>
      <c r="U32" s="679"/>
      <c r="V32" s="101">
        <v>6</v>
      </c>
      <c r="W32" s="101">
        <v>13</v>
      </c>
      <c r="X32" s="101">
        <v>20</v>
      </c>
      <c r="Y32" s="101">
        <v>27</v>
      </c>
      <c r="Z32" s="101">
        <v>34</v>
      </c>
      <c r="AA32" s="101">
        <v>41</v>
      </c>
      <c r="AB32" s="457"/>
      <c r="AC32" s="457"/>
      <c r="AD32" s="457"/>
      <c r="AE32" s="457"/>
      <c r="AF32" s="327"/>
      <c r="AG32" s="327"/>
      <c r="AH32" s="327"/>
      <c r="AI32" s="327"/>
      <c r="AJ32" s="327"/>
      <c r="AK32" s="327"/>
      <c r="AL32" s="327"/>
      <c r="AM32" s="327"/>
      <c r="AN32" s="327"/>
      <c r="AO32" s="327"/>
      <c r="AP32" s="327"/>
      <c r="AQ32" s="327"/>
      <c r="AR32" s="327"/>
      <c r="AS32" s="327"/>
      <c r="AT32" s="327"/>
      <c r="AU32" s="327"/>
      <c r="AV32" s="58"/>
      <c r="AW32" s="58"/>
      <c r="AX32" s="58"/>
      <c r="AY32" s="58"/>
      <c r="AZ32" s="58"/>
      <c r="BA32" s="58"/>
      <c r="BB32" s="58"/>
      <c r="BC32" s="58"/>
      <c r="BD32" s="58"/>
      <c r="BE32" s="58"/>
      <c r="BF32" s="58"/>
      <c r="BG32" s="58"/>
      <c r="BH32" s="58"/>
      <c r="BI32" s="58"/>
      <c r="BJ32" s="58"/>
      <c r="BK32" s="58"/>
      <c r="BL32" s="102">
        <v>0</v>
      </c>
      <c r="BM32" s="102">
        <v>1</v>
      </c>
      <c r="BN32" s="102">
        <v>2</v>
      </c>
      <c r="BO32" s="102">
        <v>2</v>
      </c>
      <c r="BQ32"/>
      <c r="BR32"/>
      <c r="BS32" s="27"/>
    </row>
    <row r="33" spans="1:71" ht="17.5" hidden="1" thickBot="1">
      <c r="A33" s="238" t="s">
        <v>94</v>
      </c>
      <c r="B33" s="146" t="s">
        <v>492</v>
      </c>
      <c r="C33" s="39" t="str">
        <f>IF(C264=$BM$33,"당첨",IF(C264=$BL$33,"당첨",IF(C264=$BN$33,"당첨",IF(C264=$BO$33,"당첨","낙첨"))))</f>
        <v>당첨</v>
      </c>
      <c r="D33" s="39" t="str">
        <f t="shared" ref="D33:P33" si="21">IF(D264=$BM$33,"당첨",IF(D264=$BL$33,"당첨",IF(D264=$BN$33,"당첨",IF(D264=$BO$33,"당첨","낙첨"))))</f>
        <v>당첨</v>
      </c>
      <c r="E33" s="39" t="str">
        <f t="shared" si="21"/>
        <v>당첨</v>
      </c>
      <c r="F33" s="39" t="str">
        <f t="shared" si="21"/>
        <v>당첨</v>
      </c>
      <c r="G33" s="39" t="str">
        <f t="shared" si="21"/>
        <v>당첨</v>
      </c>
      <c r="H33" s="39" t="str">
        <f t="shared" si="21"/>
        <v>당첨</v>
      </c>
      <c r="I33" s="39" t="str">
        <f t="shared" si="21"/>
        <v>당첨</v>
      </c>
      <c r="J33" s="39" t="str">
        <f t="shared" si="21"/>
        <v>당첨</v>
      </c>
      <c r="K33" s="39" t="str">
        <f t="shared" si="21"/>
        <v>당첨</v>
      </c>
      <c r="L33" s="39" t="str">
        <f t="shared" si="21"/>
        <v>당첨</v>
      </c>
      <c r="M33" s="39" t="str">
        <f t="shared" si="21"/>
        <v>당첨</v>
      </c>
      <c r="N33" s="39" t="str">
        <f t="shared" si="21"/>
        <v>당첨</v>
      </c>
      <c r="O33" s="39" t="str">
        <f t="shared" si="21"/>
        <v>당첨</v>
      </c>
      <c r="P33" s="39" t="str">
        <f t="shared" si="21"/>
        <v>당첨</v>
      </c>
      <c r="Q33" s="39" t="str">
        <f>IF(Q264=$BM$33,"당첨",IF(Q264=$BL$33,"당첨",IF(Q264=$BN$33,"당첨",IF(Q264=$BO$33,"당첨","낙첨"))))</f>
        <v>당첨</v>
      </c>
      <c r="S33" s="693" t="s">
        <v>177</v>
      </c>
      <c r="T33" s="694"/>
      <c r="U33" s="695"/>
      <c r="V33" s="103">
        <v>7</v>
      </c>
      <c r="W33" s="103">
        <v>14</v>
      </c>
      <c r="X33" s="103">
        <v>21</v>
      </c>
      <c r="Y33" s="103">
        <v>28</v>
      </c>
      <c r="Z33" s="103">
        <v>35</v>
      </c>
      <c r="AA33" s="103">
        <v>42</v>
      </c>
      <c r="AB33" s="457"/>
      <c r="AC33" s="457"/>
      <c r="AD33" s="457"/>
      <c r="AE33" s="457"/>
      <c r="AF33" s="327"/>
      <c r="AG33" s="327"/>
      <c r="AH33" s="327"/>
      <c r="AI33" s="327"/>
      <c r="AJ33" s="327"/>
      <c r="AK33" s="327"/>
      <c r="AL33" s="327"/>
      <c r="AM33" s="327"/>
      <c r="AN33" s="327"/>
      <c r="AO33" s="327"/>
      <c r="AP33" s="327"/>
      <c r="AQ33" s="327"/>
      <c r="AR33" s="327"/>
      <c r="AS33" s="327"/>
      <c r="AT33" s="327"/>
      <c r="AU33" s="327"/>
      <c r="AV33" s="58"/>
      <c r="AW33" s="58"/>
      <c r="AX33" s="58"/>
      <c r="AY33" s="58"/>
      <c r="AZ33" s="58"/>
      <c r="BA33" s="58"/>
      <c r="BB33" s="58"/>
      <c r="BC33" s="58"/>
      <c r="BD33" s="58"/>
      <c r="BE33" s="58"/>
      <c r="BF33" s="58"/>
      <c r="BG33" s="58"/>
      <c r="BH33" s="58"/>
      <c r="BI33" s="58"/>
      <c r="BJ33" s="58"/>
      <c r="BK33" s="58"/>
      <c r="BL33" s="80">
        <v>0</v>
      </c>
      <c r="BM33" s="80">
        <v>1</v>
      </c>
      <c r="BN33" s="80">
        <v>2</v>
      </c>
      <c r="BO33" s="80">
        <v>2</v>
      </c>
      <c r="BQ33"/>
      <c r="BR33"/>
      <c r="BS33" s="40"/>
    </row>
    <row r="34" spans="1:71" ht="17.5" hidden="1" thickBot="1">
      <c r="A34" s="238" t="s">
        <v>95</v>
      </c>
      <c r="B34" s="146" t="s">
        <v>493</v>
      </c>
      <c r="C34" s="39" t="str">
        <f>IF(C271=$BM$34,"당첨",IF(C271=$BN$34,"당첨",IF(C271=$BO$34,"당첨",IF(C271=$BL$34,"당첨","낙첨"))))</f>
        <v>당첨</v>
      </c>
      <c r="D34" s="39" t="str">
        <f t="shared" ref="D34:P34" si="22">IF(D271=$BM$34,"당첨",IF(D271=$BN$34,"당첨",IF(D271=$BO$34,"당첨",IF(D271=$BL$34,"당첨","낙첨"))))</f>
        <v>당첨</v>
      </c>
      <c r="E34" s="39" t="str">
        <f t="shared" si="22"/>
        <v>당첨</v>
      </c>
      <c r="F34" s="39" t="str">
        <f t="shared" si="22"/>
        <v>당첨</v>
      </c>
      <c r="G34" s="39" t="str">
        <f t="shared" si="22"/>
        <v>당첨</v>
      </c>
      <c r="H34" s="39" t="str">
        <f t="shared" si="22"/>
        <v>당첨</v>
      </c>
      <c r="I34" s="39" t="str">
        <f t="shared" si="22"/>
        <v>당첨</v>
      </c>
      <c r="J34" s="39" t="str">
        <f t="shared" si="22"/>
        <v>당첨</v>
      </c>
      <c r="K34" s="39" t="str">
        <f t="shared" si="22"/>
        <v>당첨</v>
      </c>
      <c r="L34" s="39" t="str">
        <f t="shared" si="22"/>
        <v>당첨</v>
      </c>
      <c r="M34" s="39" t="str">
        <f t="shared" si="22"/>
        <v>당첨</v>
      </c>
      <c r="N34" s="39" t="str">
        <f t="shared" si="22"/>
        <v>당첨</v>
      </c>
      <c r="O34" s="39" t="str">
        <f t="shared" si="22"/>
        <v>당첨</v>
      </c>
      <c r="P34" s="39" t="str">
        <f t="shared" si="22"/>
        <v>당첨</v>
      </c>
      <c r="Q34" s="39" t="str">
        <f>IF(Q271=$BM$34,"당첨",IF(Q271=$BN$34,"당첨",IF(Q271=$BO$34,"당첨",IF(Q271=$BL$34,"당첨","낙첨"))))</f>
        <v>당첨</v>
      </c>
      <c r="S34" s="696" t="s">
        <v>176</v>
      </c>
      <c r="T34" s="634"/>
      <c r="U34" s="635"/>
      <c r="V34" s="104">
        <v>1</v>
      </c>
      <c r="W34" s="104">
        <v>2</v>
      </c>
      <c r="X34" s="104">
        <v>3</v>
      </c>
      <c r="Y34" s="104">
        <v>4</v>
      </c>
      <c r="Z34" s="104">
        <v>5</v>
      </c>
      <c r="AA34" s="104">
        <v>6</v>
      </c>
      <c r="AB34" s="104">
        <v>7</v>
      </c>
      <c r="AC34" s="457"/>
      <c r="AD34" s="457"/>
      <c r="AE34" s="457"/>
      <c r="AF34" s="327"/>
      <c r="AG34" s="327"/>
      <c r="AH34" s="327"/>
      <c r="AI34" s="327"/>
      <c r="AJ34" s="327"/>
      <c r="AK34" s="327"/>
      <c r="AL34" s="327"/>
      <c r="AM34" s="327"/>
      <c r="AN34" s="327"/>
      <c r="AO34" s="327"/>
      <c r="AP34" s="327"/>
      <c r="AQ34" s="327"/>
      <c r="AR34" s="327"/>
      <c r="AS34" s="327"/>
      <c r="AT34" s="327"/>
      <c r="AU34" s="327"/>
      <c r="AV34" s="58"/>
      <c r="AW34" s="58"/>
      <c r="AX34" s="58"/>
      <c r="AY34" s="58"/>
      <c r="AZ34" s="58"/>
      <c r="BA34" s="58"/>
      <c r="BB34" s="58"/>
      <c r="BC34" s="58"/>
      <c r="BD34" s="58"/>
      <c r="BE34" s="58"/>
      <c r="BF34" s="58"/>
      <c r="BG34" s="58"/>
      <c r="BH34" s="58"/>
      <c r="BI34" s="58"/>
      <c r="BJ34" s="58"/>
      <c r="BK34" s="58"/>
      <c r="BL34" s="81">
        <v>0</v>
      </c>
      <c r="BM34" s="81">
        <v>1</v>
      </c>
      <c r="BN34" s="81">
        <v>2</v>
      </c>
      <c r="BO34" s="81">
        <v>2</v>
      </c>
      <c r="BQ34"/>
      <c r="BR34"/>
    </row>
    <row r="35" spans="1:71" ht="18" hidden="1" thickBot="1">
      <c r="A35" s="238" t="s">
        <v>96</v>
      </c>
      <c r="B35" s="146" t="s">
        <v>494</v>
      </c>
      <c r="C35" s="39" t="str">
        <f t="shared" ref="C35:P35" si="23">IF(C278=$BM$35,"당첨",IF(C278=$BN$35,"당첨",IF(C278=$BO$35,"당첨",IF(C278=$BL$35,"당첨","낙첨"))))</f>
        <v>당첨</v>
      </c>
      <c r="D35" s="39" t="str">
        <f t="shared" si="23"/>
        <v>당첨</v>
      </c>
      <c r="E35" s="39" t="str">
        <f t="shared" si="23"/>
        <v>당첨</v>
      </c>
      <c r="F35" s="39" t="str">
        <f t="shared" si="23"/>
        <v>당첨</v>
      </c>
      <c r="G35" s="39" t="str">
        <f t="shared" si="23"/>
        <v>당첨</v>
      </c>
      <c r="H35" s="39" t="str">
        <f t="shared" si="23"/>
        <v>당첨</v>
      </c>
      <c r="I35" s="39" t="str">
        <f t="shared" si="23"/>
        <v>당첨</v>
      </c>
      <c r="J35" s="39" t="str">
        <f t="shared" si="23"/>
        <v>당첨</v>
      </c>
      <c r="K35" s="39" t="str">
        <f t="shared" si="23"/>
        <v>당첨</v>
      </c>
      <c r="L35" s="39" t="str">
        <f t="shared" si="23"/>
        <v>당첨</v>
      </c>
      <c r="M35" s="39" t="str">
        <f t="shared" si="23"/>
        <v>당첨</v>
      </c>
      <c r="N35" s="39" t="str">
        <f t="shared" si="23"/>
        <v>당첨</v>
      </c>
      <c r="O35" s="39" t="str">
        <f t="shared" si="23"/>
        <v>당첨</v>
      </c>
      <c r="P35" s="39" t="str">
        <f t="shared" si="23"/>
        <v>당첨</v>
      </c>
      <c r="Q35" s="39" t="str">
        <f>IF(Q278=$BM$35,"당첨",IF(Q278=$BN$35,"당첨",IF(Q278=$BO$35,"당첨",IF(Q278=$BL$35,"당첨","낙첨"))))</f>
        <v>당첨</v>
      </c>
      <c r="S35" s="614" t="s">
        <v>175</v>
      </c>
      <c r="T35" s="616"/>
      <c r="U35" s="617"/>
      <c r="V35" s="97">
        <v>8</v>
      </c>
      <c r="W35" s="97">
        <v>9</v>
      </c>
      <c r="X35" s="97">
        <v>10</v>
      </c>
      <c r="Y35" s="97">
        <v>11</v>
      </c>
      <c r="Z35" s="97">
        <v>12</v>
      </c>
      <c r="AA35" s="97">
        <v>13</v>
      </c>
      <c r="AB35" s="97">
        <v>14</v>
      </c>
      <c r="AC35" s="457"/>
      <c r="AD35" s="457"/>
      <c r="AE35" s="457"/>
      <c r="AF35" s="327"/>
      <c r="AG35" s="327"/>
      <c r="AH35" s="327"/>
      <c r="AI35" s="327"/>
      <c r="AJ35" s="327"/>
      <c r="AK35" s="327"/>
      <c r="AL35" s="327"/>
      <c r="AM35" s="327"/>
      <c r="AN35" s="327"/>
      <c r="AO35" s="327"/>
      <c r="AP35" s="327"/>
      <c r="AQ35" s="327"/>
      <c r="AR35" s="327"/>
      <c r="AS35" s="327"/>
      <c r="AT35" s="327"/>
      <c r="AU35" s="327"/>
      <c r="AV35" s="58"/>
      <c r="AW35" s="58"/>
      <c r="AX35" s="58"/>
      <c r="AY35" s="58"/>
      <c r="AZ35" s="58"/>
      <c r="BA35" s="58"/>
      <c r="BB35" s="58"/>
      <c r="BC35" s="58"/>
      <c r="BD35" s="58"/>
      <c r="BE35" s="58"/>
      <c r="BF35" s="58"/>
      <c r="BG35" s="58"/>
      <c r="BH35" s="58"/>
      <c r="BI35" s="58"/>
      <c r="BJ35" s="58"/>
      <c r="BK35" s="58"/>
      <c r="BL35" s="76">
        <v>0</v>
      </c>
      <c r="BM35" s="76">
        <v>1</v>
      </c>
      <c r="BN35" s="76">
        <v>2</v>
      </c>
      <c r="BO35" s="76">
        <v>2</v>
      </c>
      <c r="BQ35"/>
      <c r="BR35"/>
      <c r="BS35" s="112"/>
    </row>
    <row r="36" spans="1:71" ht="18" hidden="1" thickBot="1">
      <c r="A36" s="238" t="s">
        <v>97</v>
      </c>
      <c r="B36" s="146" t="s">
        <v>495</v>
      </c>
      <c r="C36" s="39" t="str">
        <f>IF(C285=$BM$36,"당첨",IF(C285=$BN$36,"당첨",IF(C285=$BO$36,"당첨",IF(C285=$BL$36,"당첨","낙첨"))))</f>
        <v>당첨</v>
      </c>
      <c r="D36" s="39" t="str">
        <f t="shared" ref="D36:P36" si="24">IF(D285=$BM$36,"당첨",IF(D285=$BN$36,"당첨",IF(D285=$BO$36,"당첨",IF(D285=$BL$36,"당첨","낙첨"))))</f>
        <v>당첨</v>
      </c>
      <c r="E36" s="39" t="str">
        <f t="shared" si="24"/>
        <v>당첨</v>
      </c>
      <c r="F36" s="39" t="str">
        <f t="shared" si="24"/>
        <v>당첨</v>
      </c>
      <c r="G36" s="39" t="str">
        <f t="shared" si="24"/>
        <v>당첨</v>
      </c>
      <c r="H36" s="39" t="str">
        <f t="shared" si="24"/>
        <v>당첨</v>
      </c>
      <c r="I36" s="39" t="str">
        <f t="shared" si="24"/>
        <v>당첨</v>
      </c>
      <c r="J36" s="39" t="str">
        <f t="shared" si="24"/>
        <v>당첨</v>
      </c>
      <c r="K36" s="39" t="str">
        <f t="shared" si="24"/>
        <v>당첨</v>
      </c>
      <c r="L36" s="39" t="str">
        <f t="shared" si="24"/>
        <v>당첨</v>
      </c>
      <c r="M36" s="39" t="str">
        <f t="shared" si="24"/>
        <v>당첨</v>
      </c>
      <c r="N36" s="39" t="str">
        <f t="shared" si="24"/>
        <v>당첨</v>
      </c>
      <c r="O36" s="39" t="str">
        <f t="shared" si="24"/>
        <v>당첨</v>
      </c>
      <c r="P36" s="39" t="str">
        <f t="shared" si="24"/>
        <v>당첨</v>
      </c>
      <c r="Q36" s="39" t="str">
        <f>IF(Q285=$BM$36,"당첨",IF(Q285=$BN$36,"당첨",IF(Q285=$BO$36,"당첨",IF(Q285=$BL$36,"당첨","낙첨"))))</f>
        <v>당첨</v>
      </c>
      <c r="S36" s="662" t="s">
        <v>174</v>
      </c>
      <c r="T36" s="663"/>
      <c r="U36" s="664"/>
      <c r="V36" s="62">
        <v>15</v>
      </c>
      <c r="W36" s="62">
        <v>16</v>
      </c>
      <c r="X36" s="62">
        <v>17</v>
      </c>
      <c r="Y36" s="62">
        <v>18</v>
      </c>
      <c r="Z36" s="62">
        <v>19</v>
      </c>
      <c r="AA36" s="62">
        <v>20</v>
      </c>
      <c r="AB36" s="62">
        <v>21</v>
      </c>
      <c r="AC36" s="457"/>
      <c r="AD36" s="457"/>
      <c r="AE36" s="457"/>
      <c r="AF36" s="327"/>
      <c r="AG36" s="327"/>
      <c r="AH36" s="327"/>
      <c r="AI36" s="327"/>
      <c r="AJ36" s="327"/>
      <c r="AK36" s="327"/>
      <c r="AL36" s="327"/>
      <c r="AM36" s="327"/>
      <c r="AN36" s="327"/>
      <c r="AO36" s="327"/>
      <c r="AP36" s="327"/>
      <c r="AQ36" s="327"/>
      <c r="AR36" s="327"/>
      <c r="AS36" s="327"/>
      <c r="AT36" s="327"/>
      <c r="AU36" s="327"/>
      <c r="AV36" s="58"/>
      <c r="AW36" s="58"/>
      <c r="AX36" s="58"/>
      <c r="AY36" s="58"/>
      <c r="AZ36" s="58"/>
      <c r="BA36" s="58"/>
      <c r="BB36" s="58"/>
      <c r="BC36" s="58"/>
      <c r="BD36" s="58"/>
      <c r="BE36" s="58"/>
      <c r="BF36" s="58"/>
      <c r="BG36" s="58"/>
      <c r="BH36" s="58"/>
      <c r="BI36" s="58"/>
      <c r="BJ36" s="58"/>
      <c r="BK36" s="58"/>
      <c r="BL36" s="78">
        <v>0</v>
      </c>
      <c r="BM36" s="78">
        <v>1</v>
      </c>
      <c r="BN36" s="78">
        <v>2</v>
      </c>
      <c r="BO36" s="78">
        <v>2</v>
      </c>
      <c r="BQ36"/>
      <c r="BR36"/>
      <c r="BS36" s="112"/>
    </row>
    <row r="37" spans="1:71" ht="18" hidden="1" thickBot="1">
      <c r="A37" s="238" t="s">
        <v>98</v>
      </c>
      <c r="B37" s="146" t="s">
        <v>496</v>
      </c>
      <c r="C37" s="39" t="str">
        <f>IF(C292=$BM$37,"당첨",IF(C292=$BN$37,"당첨",IF(C292=$BO$37,"당첨",IF(C292=$BL$37,"당첨","낙첨"))))</f>
        <v>당첨</v>
      </c>
      <c r="D37" s="39" t="str">
        <f t="shared" ref="D37:P37" si="25">IF(D292=$BM$37,"당첨",IF(D292=$BN$37,"당첨",IF(D292=$BO$37,"당첨",IF(D292=$BL$37,"당첨","낙첨"))))</f>
        <v>당첨</v>
      </c>
      <c r="E37" s="39" t="str">
        <f t="shared" si="25"/>
        <v>당첨</v>
      </c>
      <c r="F37" s="39" t="str">
        <f t="shared" si="25"/>
        <v>당첨</v>
      </c>
      <c r="G37" s="39" t="str">
        <f t="shared" si="25"/>
        <v>당첨</v>
      </c>
      <c r="H37" s="39" t="str">
        <f t="shared" si="25"/>
        <v>당첨</v>
      </c>
      <c r="I37" s="39" t="str">
        <f t="shared" si="25"/>
        <v>당첨</v>
      </c>
      <c r="J37" s="39" t="str">
        <f t="shared" si="25"/>
        <v>당첨</v>
      </c>
      <c r="K37" s="39" t="str">
        <f t="shared" si="25"/>
        <v>당첨</v>
      </c>
      <c r="L37" s="39" t="str">
        <f t="shared" si="25"/>
        <v>당첨</v>
      </c>
      <c r="M37" s="39" t="str">
        <f t="shared" si="25"/>
        <v>당첨</v>
      </c>
      <c r="N37" s="39" t="str">
        <f t="shared" si="25"/>
        <v>당첨</v>
      </c>
      <c r="O37" s="39" t="str">
        <f t="shared" si="25"/>
        <v>당첨</v>
      </c>
      <c r="P37" s="39" t="str">
        <f t="shared" si="25"/>
        <v>당첨</v>
      </c>
      <c r="Q37" s="39" t="str">
        <f>IF(Q292=$BM$37,"당첨",IF(Q292=$BN$37,"당첨",IF(Q292=$BO$37,"당첨",IF(Q292=$BL$37,"당첨","낙첨"))))</f>
        <v>당첨</v>
      </c>
      <c r="S37" s="668" t="s">
        <v>173</v>
      </c>
      <c r="T37" s="669"/>
      <c r="U37" s="670"/>
      <c r="V37" s="66">
        <v>22</v>
      </c>
      <c r="W37" s="66">
        <v>23</v>
      </c>
      <c r="X37" s="66">
        <v>24</v>
      </c>
      <c r="Y37" s="66">
        <v>25</v>
      </c>
      <c r="Z37" s="66">
        <v>26</v>
      </c>
      <c r="AA37" s="66">
        <v>27</v>
      </c>
      <c r="AB37" s="66">
        <v>28</v>
      </c>
      <c r="AC37" s="457"/>
      <c r="AD37" s="457"/>
      <c r="AE37" s="457"/>
      <c r="AF37" s="327"/>
      <c r="AG37" s="327"/>
      <c r="AH37" s="327"/>
      <c r="AI37" s="327"/>
      <c r="AJ37" s="327"/>
      <c r="AK37" s="327"/>
      <c r="AL37" s="327"/>
      <c r="AM37" s="327"/>
      <c r="AN37" s="327"/>
      <c r="AO37" s="327"/>
      <c r="AP37" s="327"/>
      <c r="AQ37" s="327"/>
      <c r="AR37" s="327"/>
      <c r="AS37" s="327"/>
      <c r="AT37" s="327"/>
      <c r="AU37" s="327"/>
      <c r="AV37" s="58"/>
      <c r="AW37" s="58"/>
      <c r="AX37" s="58"/>
      <c r="AY37" s="58"/>
      <c r="AZ37" s="58"/>
      <c r="BA37" s="58"/>
      <c r="BB37" s="58"/>
      <c r="BC37" s="58"/>
      <c r="BD37" s="58"/>
      <c r="BE37" s="58"/>
      <c r="BF37" s="58"/>
      <c r="BG37" s="58"/>
      <c r="BH37" s="58"/>
      <c r="BI37" s="58"/>
      <c r="BJ37" s="58"/>
      <c r="BK37" s="58"/>
      <c r="BL37" s="73">
        <v>0</v>
      </c>
      <c r="BM37" s="73">
        <v>1</v>
      </c>
      <c r="BN37" s="73">
        <v>2</v>
      </c>
      <c r="BO37" s="73">
        <v>2</v>
      </c>
      <c r="BQ37"/>
      <c r="BR37"/>
      <c r="BS37" s="112"/>
    </row>
    <row r="38" spans="1:71" ht="18" hidden="1" thickBot="1">
      <c r="A38" s="238" t="s">
        <v>99</v>
      </c>
      <c r="B38" s="146" t="s">
        <v>497</v>
      </c>
      <c r="C38" s="39" t="str">
        <f>IF(C299=$BM$38,"당첨",IF(C299=$BN$38,"당첨",IF(C299=$BO$38,"당첨",IF(C299=$BL$38,"당첨","낙첨"))))</f>
        <v>당첨</v>
      </c>
      <c r="D38" s="39" t="str">
        <f t="shared" ref="D38:P38" si="26">IF(D299=$BM$38,"당첨",IF(D299=$BN$38,"당첨",IF(D299=$BO$38,"당첨",IF(D299=$BL$38,"당첨","낙첨"))))</f>
        <v>당첨</v>
      </c>
      <c r="E38" s="39" t="str">
        <f t="shared" si="26"/>
        <v>당첨</v>
      </c>
      <c r="F38" s="39" t="str">
        <f t="shared" si="26"/>
        <v>당첨</v>
      </c>
      <c r="G38" s="39" t="str">
        <f t="shared" si="26"/>
        <v>당첨</v>
      </c>
      <c r="H38" s="39" t="str">
        <f t="shared" si="26"/>
        <v>당첨</v>
      </c>
      <c r="I38" s="39" t="str">
        <f t="shared" si="26"/>
        <v>당첨</v>
      </c>
      <c r="J38" s="39" t="str">
        <f t="shared" si="26"/>
        <v>당첨</v>
      </c>
      <c r="K38" s="39" t="str">
        <f t="shared" si="26"/>
        <v>당첨</v>
      </c>
      <c r="L38" s="39" t="str">
        <f t="shared" si="26"/>
        <v>당첨</v>
      </c>
      <c r="M38" s="39" t="str">
        <f t="shared" si="26"/>
        <v>당첨</v>
      </c>
      <c r="N38" s="39" t="str">
        <f t="shared" si="26"/>
        <v>당첨</v>
      </c>
      <c r="O38" s="39" t="str">
        <f t="shared" si="26"/>
        <v>당첨</v>
      </c>
      <c r="P38" s="39" t="str">
        <f t="shared" si="26"/>
        <v>당첨</v>
      </c>
      <c r="Q38" s="39" t="str">
        <f>IF(Q299=$BM$38,"당첨",IF(Q299=$BN$38,"당첨",IF(Q299=$BO$38,"당첨",IF(Q299=$BL$38,"당첨","낙첨"))))</f>
        <v>당첨</v>
      </c>
      <c r="S38" s="671" t="s">
        <v>172</v>
      </c>
      <c r="T38" s="672"/>
      <c r="U38" s="673"/>
      <c r="V38" s="68">
        <v>29</v>
      </c>
      <c r="W38" s="68">
        <v>30</v>
      </c>
      <c r="X38" s="68">
        <v>31</v>
      </c>
      <c r="Y38" s="68">
        <v>32</v>
      </c>
      <c r="Z38" s="68">
        <v>33</v>
      </c>
      <c r="AA38" s="68">
        <v>34</v>
      </c>
      <c r="AB38" s="68">
        <v>35</v>
      </c>
      <c r="AC38" s="457"/>
      <c r="AD38" s="457"/>
      <c r="AE38" s="457"/>
      <c r="AF38" s="327"/>
      <c r="AG38" s="327"/>
      <c r="AH38" s="327"/>
      <c r="AI38" s="327"/>
      <c r="AJ38" s="327"/>
      <c r="AK38" s="327"/>
      <c r="AL38" s="327"/>
      <c r="AM38" s="327"/>
      <c r="AN38" s="327"/>
      <c r="AO38" s="327"/>
      <c r="AP38" s="327"/>
      <c r="AQ38" s="327"/>
      <c r="AR38" s="327"/>
      <c r="AS38" s="327"/>
      <c r="AT38" s="327"/>
      <c r="AU38" s="327"/>
      <c r="AV38" s="58"/>
      <c r="AW38" s="58"/>
      <c r="AX38" s="58"/>
      <c r="AY38" s="58"/>
      <c r="AZ38" s="58"/>
      <c r="BA38" s="58"/>
      <c r="BB38" s="58"/>
      <c r="BC38" s="58"/>
      <c r="BD38" s="58"/>
      <c r="BE38" s="58"/>
      <c r="BF38" s="58"/>
      <c r="BG38" s="58"/>
      <c r="BH38" s="58"/>
      <c r="BI38" s="58"/>
      <c r="BJ38" s="58"/>
      <c r="BK38" s="58"/>
      <c r="BL38" s="75">
        <v>0</v>
      </c>
      <c r="BM38" s="75">
        <v>1</v>
      </c>
      <c r="BN38" s="75">
        <v>2</v>
      </c>
      <c r="BO38" s="75">
        <v>2</v>
      </c>
      <c r="BQ38"/>
      <c r="BR38"/>
      <c r="BS38" s="112"/>
    </row>
    <row r="39" spans="1:71" ht="18" hidden="1" thickBot="1">
      <c r="A39" s="238" t="s">
        <v>100</v>
      </c>
      <c r="B39" s="146" t="s">
        <v>498</v>
      </c>
      <c r="C39" s="39" t="str">
        <f t="shared" ref="C39:P39" si="27">IF(C306=$BM$39,"당첨",IF(C306=$BN$39,"당첨",IF(C306=$BO$39,"당첨",IF(C306=$BL$39,"당첨","낙첨"))))</f>
        <v>당첨</v>
      </c>
      <c r="D39" s="39" t="str">
        <f t="shared" si="27"/>
        <v>당첨</v>
      </c>
      <c r="E39" s="39" t="str">
        <f t="shared" si="27"/>
        <v>당첨</v>
      </c>
      <c r="F39" s="39" t="str">
        <f t="shared" si="27"/>
        <v>당첨</v>
      </c>
      <c r="G39" s="39" t="str">
        <f t="shared" si="27"/>
        <v>당첨</v>
      </c>
      <c r="H39" s="39" t="str">
        <f t="shared" si="27"/>
        <v>당첨</v>
      </c>
      <c r="I39" s="39" t="str">
        <f t="shared" si="27"/>
        <v>당첨</v>
      </c>
      <c r="J39" s="39" t="str">
        <f t="shared" si="27"/>
        <v>당첨</v>
      </c>
      <c r="K39" s="39" t="str">
        <f t="shared" si="27"/>
        <v>당첨</v>
      </c>
      <c r="L39" s="39" t="str">
        <f t="shared" si="27"/>
        <v>당첨</v>
      </c>
      <c r="M39" s="39" t="str">
        <f t="shared" si="27"/>
        <v>당첨</v>
      </c>
      <c r="N39" s="39" t="str">
        <f t="shared" si="27"/>
        <v>당첨</v>
      </c>
      <c r="O39" s="39" t="str">
        <f t="shared" si="27"/>
        <v>당첨</v>
      </c>
      <c r="P39" s="39" t="str">
        <f t="shared" si="27"/>
        <v>당첨</v>
      </c>
      <c r="Q39" s="39" t="str">
        <f>IF(Q306=$BM$39,"당첨",IF(Q306=$BN$39,"당첨",IF(Q306=$BO$39,"당첨",IF(Q306=$BL$39,"당첨","낙첨"))))</f>
        <v>당첨</v>
      </c>
      <c r="S39" s="677" t="s">
        <v>171</v>
      </c>
      <c r="T39" s="678"/>
      <c r="U39" s="679"/>
      <c r="V39" s="101">
        <v>36</v>
      </c>
      <c r="W39" s="101">
        <v>37</v>
      </c>
      <c r="X39" s="101">
        <v>38</v>
      </c>
      <c r="Y39" s="101">
        <v>39</v>
      </c>
      <c r="Z39" s="101">
        <v>40</v>
      </c>
      <c r="AA39" s="101">
        <v>41</v>
      </c>
      <c r="AB39" s="101">
        <v>42</v>
      </c>
      <c r="AC39" s="457"/>
      <c r="AD39" s="457"/>
      <c r="AE39" s="457"/>
      <c r="AF39" s="327"/>
      <c r="AG39" s="327"/>
      <c r="AH39" s="327"/>
      <c r="AI39" s="327"/>
      <c r="AJ39" s="327"/>
      <c r="AK39" s="327"/>
      <c r="AL39" s="327"/>
      <c r="AM39" s="327"/>
      <c r="AN39" s="327"/>
      <c r="AO39" s="327"/>
      <c r="AP39" s="327"/>
      <c r="AQ39" s="327"/>
      <c r="AR39" s="327"/>
      <c r="AS39" s="327"/>
      <c r="AT39" s="327"/>
      <c r="AU39" s="327"/>
      <c r="AV39" s="58"/>
      <c r="AW39" s="58"/>
      <c r="AX39" s="58"/>
      <c r="AY39" s="58"/>
      <c r="AZ39" s="58"/>
      <c r="BA39" s="58"/>
      <c r="BB39" s="58"/>
      <c r="BC39" s="58"/>
      <c r="BD39" s="58"/>
      <c r="BE39" s="58"/>
      <c r="BF39" s="58"/>
      <c r="BG39" s="58"/>
      <c r="BH39" s="58"/>
      <c r="BI39" s="58"/>
      <c r="BJ39" s="58"/>
      <c r="BK39" s="58"/>
      <c r="BL39" s="102">
        <v>0</v>
      </c>
      <c r="BM39" s="102">
        <v>1</v>
      </c>
      <c r="BN39" s="102">
        <v>2</v>
      </c>
      <c r="BO39" s="102">
        <v>2</v>
      </c>
      <c r="BQ39" s="43"/>
      <c r="BR39"/>
      <c r="BS39" s="112"/>
    </row>
    <row r="40" spans="1:71" ht="18" hidden="1" thickBot="1">
      <c r="A40" s="238" t="s">
        <v>101</v>
      </c>
      <c r="B40" s="146" t="s">
        <v>499</v>
      </c>
      <c r="C40" s="39" t="str">
        <f t="shared" ref="C40:P40" si="28">IF(C313=$BM$40,"당첨",IF(C313=$BL$40,"당첨","낙첨"))</f>
        <v>당첨</v>
      </c>
      <c r="D40" s="39" t="str">
        <f t="shared" si="28"/>
        <v>당첨</v>
      </c>
      <c r="E40" s="39" t="str">
        <f t="shared" si="28"/>
        <v>당첨</v>
      </c>
      <c r="F40" s="39" t="str">
        <f t="shared" si="28"/>
        <v>당첨</v>
      </c>
      <c r="G40" s="39" t="str">
        <f t="shared" si="28"/>
        <v>당첨</v>
      </c>
      <c r="H40" s="39" t="str">
        <f t="shared" si="28"/>
        <v>당첨</v>
      </c>
      <c r="I40" s="39" t="str">
        <f t="shared" si="28"/>
        <v>당첨</v>
      </c>
      <c r="J40" s="39" t="str">
        <f t="shared" si="28"/>
        <v>당첨</v>
      </c>
      <c r="K40" s="39" t="str">
        <f t="shared" si="28"/>
        <v>당첨</v>
      </c>
      <c r="L40" s="39" t="str">
        <f t="shared" si="28"/>
        <v>당첨</v>
      </c>
      <c r="M40" s="39" t="str">
        <f t="shared" si="28"/>
        <v>당첨</v>
      </c>
      <c r="N40" s="39" t="str">
        <f>IF(N313=$BM$40,"당첨",IF(N313=$BL$40,"당첨","낙첨"))</f>
        <v>당첨</v>
      </c>
      <c r="O40" s="39" t="str">
        <f t="shared" si="28"/>
        <v>당첨</v>
      </c>
      <c r="P40" s="39" t="str">
        <f t="shared" si="28"/>
        <v>당첨</v>
      </c>
      <c r="Q40" s="39" t="str">
        <f>IF(Q313=$BM$40,"당첨",IF(Q313=$BL$40,"당첨","낙첨"))</f>
        <v>당첨</v>
      </c>
      <c r="S40" s="693" t="s">
        <v>170</v>
      </c>
      <c r="T40" s="694"/>
      <c r="U40" s="695"/>
      <c r="V40" s="103">
        <v>43</v>
      </c>
      <c r="W40" s="103">
        <v>44</v>
      </c>
      <c r="X40" s="103">
        <v>45</v>
      </c>
      <c r="Y40" s="457"/>
      <c r="Z40" s="457"/>
      <c r="AA40" s="457"/>
      <c r="AB40" s="457"/>
      <c r="AC40" s="457"/>
      <c r="AD40" s="457"/>
      <c r="AE40" s="457"/>
      <c r="AF40" s="327"/>
      <c r="AG40" s="327"/>
      <c r="AH40" s="327"/>
      <c r="AI40" s="327"/>
      <c r="AJ40" s="327"/>
      <c r="AK40" s="327"/>
      <c r="AL40" s="327"/>
      <c r="AM40" s="327"/>
      <c r="AN40" s="327"/>
      <c r="AO40" s="327"/>
      <c r="AP40" s="327"/>
      <c r="AQ40" s="327"/>
      <c r="AR40" s="327"/>
      <c r="AS40" s="327"/>
      <c r="AT40" s="327"/>
      <c r="AU40" s="327"/>
      <c r="AV40" s="58"/>
      <c r="AW40" s="58"/>
      <c r="AX40" s="58"/>
      <c r="AY40" s="58"/>
      <c r="AZ40" s="58"/>
      <c r="BA40" s="58"/>
      <c r="BB40" s="58"/>
      <c r="BC40" s="58"/>
      <c r="BD40" s="58"/>
      <c r="BE40" s="58"/>
      <c r="BF40" s="58"/>
      <c r="BG40" s="58"/>
      <c r="BH40" s="58"/>
      <c r="BI40" s="58"/>
      <c r="BJ40" s="58"/>
      <c r="BK40" s="58"/>
      <c r="BL40" s="80">
        <v>0</v>
      </c>
      <c r="BM40" s="80">
        <v>1</v>
      </c>
      <c r="BQ40" s="43"/>
      <c r="BR40"/>
      <c r="BS40" s="112"/>
    </row>
    <row r="41" spans="1:71" ht="18" thickBot="1">
      <c r="A41" s="238"/>
      <c r="B41" s="447" t="s">
        <v>1576</v>
      </c>
      <c r="C41" s="39">
        <f>COUNTIF(C27:C40,"낙첨")</f>
        <v>0</v>
      </c>
      <c r="D41" s="39">
        <f t="shared" ref="D41:Q41" si="29">COUNTIF(D27:D40,"낙첨")</f>
        <v>0</v>
      </c>
      <c r="E41" s="39">
        <f t="shared" si="29"/>
        <v>0</v>
      </c>
      <c r="F41" s="39">
        <f t="shared" si="29"/>
        <v>0</v>
      </c>
      <c r="G41" s="39">
        <f t="shared" si="29"/>
        <v>0</v>
      </c>
      <c r="H41" s="39">
        <f t="shared" si="29"/>
        <v>0</v>
      </c>
      <c r="I41" s="39">
        <f t="shared" si="29"/>
        <v>0</v>
      </c>
      <c r="J41" s="39">
        <f t="shared" si="29"/>
        <v>0</v>
      </c>
      <c r="K41" s="39">
        <f t="shared" si="29"/>
        <v>0</v>
      </c>
      <c r="L41" s="39">
        <f t="shared" si="29"/>
        <v>0</v>
      </c>
      <c r="M41" s="39">
        <f t="shared" si="29"/>
        <v>0</v>
      </c>
      <c r="N41" s="39">
        <f t="shared" si="29"/>
        <v>0</v>
      </c>
      <c r="O41" s="39">
        <f t="shared" si="29"/>
        <v>0</v>
      </c>
      <c r="P41" s="39">
        <f t="shared" si="29"/>
        <v>0</v>
      </c>
      <c r="Q41" s="39">
        <f t="shared" si="29"/>
        <v>0</v>
      </c>
      <c r="S41" s="689" t="s">
        <v>765</v>
      </c>
      <c r="T41" s="690"/>
      <c r="U41" s="691"/>
      <c r="V41" s="103"/>
      <c r="W41" s="103"/>
      <c r="X41" s="103"/>
      <c r="Y41" s="103"/>
      <c r="Z41" s="103"/>
      <c r="AA41" s="103"/>
      <c r="AB41" s="103"/>
      <c r="AC41" s="103"/>
      <c r="AD41" s="103"/>
      <c r="AE41" s="103"/>
      <c r="AF41" s="327"/>
      <c r="AG41" s="327"/>
      <c r="AH41" s="327"/>
      <c r="AI41" s="327"/>
      <c r="AJ41" s="327"/>
      <c r="AK41" s="327"/>
      <c r="AL41" s="327"/>
      <c r="AM41" s="327"/>
      <c r="AN41" s="327"/>
      <c r="AO41" s="327"/>
      <c r="AP41" s="327"/>
      <c r="AQ41" s="327"/>
      <c r="AR41" s="327"/>
      <c r="AS41" s="327"/>
      <c r="AT41" s="327"/>
      <c r="AU41" s="327"/>
      <c r="AV41" s="58"/>
      <c r="AW41" s="58"/>
      <c r="AX41" s="58"/>
      <c r="AY41" s="58"/>
      <c r="AZ41" s="58"/>
      <c r="BA41" s="58"/>
      <c r="BB41" s="58"/>
      <c r="BC41" s="58"/>
      <c r="BD41" s="58"/>
      <c r="BE41" s="58"/>
      <c r="BF41" s="58"/>
      <c r="BG41" s="58"/>
      <c r="BH41" s="58"/>
      <c r="BI41" s="58"/>
      <c r="BJ41" s="58"/>
      <c r="BK41" s="58"/>
      <c r="BL41" s="80"/>
      <c r="BM41" s="80"/>
      <c r="BQ41" s="43"/>
      <c r="BR41"/>
      <c r="BS41" s="112"/>
    </row>
    <row r="42" spans="1:71" ht="21.5" thickBot="1">
      <c r="A42" s="238" t="s">
        <v>102</v>
      </c>
      <c r="B42" s="446" t="s">
        <v>1577</v>
      </c>
      <c r="C42" s="39">
        <f>C320</f>
        <v>1</v>
      </c>
      <c r="D42" s="39">
        <f t="shared" ref="D42:P42" si="30">D320</f>
        <v>1</v>
      </c>
      <c r="E42" s="39">
        <f t="shared" si="30"/>
        <v>1</v>
      </c>
      <c r="F42" s="39">
        <f t="shared" si="30"/>
        <v>1</v>
      </c>
      <c r="G42" s="39">
        <f t="shared" si="30"/>
        <v>1</v>
      </c>
      <c r="H42" s="39">
        <f t="shared" si="30"/>
        <v>1</v>
      </c>
      <c r="I42" s="39">
        <f t="shared" si="30"/>
        <v>1</v>
      </c>
      <c r="J42" s="39">
        <f t="shared" si="30"/>
        <v>1</v>
      </c>
      <c r="K42" s="39">
        <f t="shared" si="30"/>
        <v>1</v>
      </c>
      <c r="L42" s="39">
        <f t="shared" si="30"/>
        <v>1</v>
      </c>
      <c r="M42" s="39">
        <f t="shared" si="30"/>
        <v>1</v>
      </c>
      <c r="N42" s="39">
        <f t="shared" si="30"/>
        <v>1</v>
      </c>
      <c r="O42" s="39">
        <f t="shared" si="30"/>
        <v>1</v>
      </c>
      <c r="P42" s="39">
        <f t="shared" si="30"/>
        <v>1</v>
      </c>
      <c r="Q42" s="39">
        <f>Q320</f>
        <v>1</v>
      </c>
      <c r="S42" s="696" t="s">
        <v>1610</v>
      </c>
      <c r="T42" s="634"/>
      <c r="U42" s="635"/>
      <c r="V42" s="562">
        <v>1</v>
      </c>
      <c r="W42" s="562">
        <v>3</v>
      </c>
      <c r="X42" s="562">
        <v>4</v>
      </c>
      <c r="Y42" s="562">
        <v>5</v>
      </c>
      <c r="Z42" s="562">
        <v>7</v>
      </c>
      <c r="AA42" s="562">
        <v>8</v>
      </c>
      <c r="AB42" s="562">
        <v>9</v>
      </c>
      <c r="AC42" s="562">
        <v>10</v>
      </c>
      <c r="AD42" s="562">
        <v>11</v>
      </c>
      <c r="AE42" s="562">
        <v>13</v>
      </c>
      <c r="AF42" s="562">
        <v>15</v>
      </c>
      <c r="AG42" s="562">
        <v>16</v>
      </c>
      <c r="AH42" s="562">
        <v>17</v>
      </c>
      <c r="AI42" s="562">
        <v>18</v>
      </c>
      <c r="AJ42" s="562">
        <v>22</v>
      </c>
      <c r="AK42" s="562">
        <v>23</v>
      </c>
      <c r="AL42" s="562">
        <v>27</v>
      </c>
      <c r="AM42" s="562">
        <v>28</v>
      </c>
      <c r="AN42" s="562">
        <v>29</v>
      </c>
      <c r="AO42" s="562">
        <v>31</v>
      </c>
      <c r="AP42" s="562">
        <v>32</v>
      </c>
      <c r="AQ42" s="562">
        <v>33</v>
      </c>
      <c r="AR42" s="562">
        <v>35</v>
      </c>
      <c r="AS42" s="562">
        <v>36</v>
      </c>
      <c r="AT42" s="562">
        <v>37</v>
      </c>
      <c r="AU42" s="562">
        <v>40</v>
      </c>
      <c r="AV42" s="562">
        <v>41</v>
      </c>
      <c r="AW42" s="562">
        <v>43</v>
      </c>
      <c r="AX42" s="562">
        <v>44</v>
      </c>
      <c r="AY42" s="562">
        <v>45</v>
      </c>
      <c r="AZ42" s="117">
        <v>46</v>
      </c>
      <c r="BA42" s="117">
        <v>46</v>
      </c>
      <c r="BB42" s="117">
        <v>46</v>
      </c>
      <c r="BC42" s="117">
        <v>46</v>
      </c>
      <c r="BD42" s="117">
        <v>46</v>
      </c>
      <c r="BE42" s="117">
        <v>46</v>
      </c>
      <c r="BF42" s="117">
        <v>46</v>
      </c>
      <c r="BG42" s="117">
        <v>46</v>
      </c>
      <c r="BH42" s="117">
        <v>46</v>
      </c>
      <c r="BI42" s="117">
        <v>46</v>
      </c>
      <c r="BJ42" s="117">
        <v>46</v>
      </c>
      <c r="BK42" s="58"/>
      <c r="BL42" s="81">
        <v>3</v>
      </c>
      <c r="BM42" s="81">
        <v>4</v>
      </c>
      <c r="BN42" s="81">
        <v>5</v>
      </c>
      <c r="BO42" s="81">
        <v>5</v>
      </c>
      <c r="BP42" s="81">
        <v>6</v>
      </c>
      <c r="BQ42" s="43"/>
      <c r="BR42"/>
      <c r="BS42" s="112"/>
    </row>
    <row r="43" spans="1:71" ht="24" customHeight="1" thickBot="1">
      <c r="A43" s="238" t="s">
        <v>103</v>
      </c>
      <c r="B43" s="134" t="s">
        <v>1578</v>
      </c>
      <c r="C43" s="39">
        <f>C327</f>
        <v>2</v>
      </c>
      <c r="D43" s="39">
        <f t="shared" ref="D43:Q43" si="31">D327</f>
        <v>2</v>
      </c>
      <c r="E43" s="39">
        <f t="shared" si="31"/>
        <v>2</v>
      </c>
      <c r="F43" s="39">
        <f t="shared" si="31"/>
        <v>2</v>
      </c>
      <c r="G43" s="39">
        <f t="shared" si="31"/>
        <v>2</v>
      </c>
      <c r="H43" s="39">
        <f t="shared" si="31"/>
        <v>2</v>
      </c>
      <c r="I43" s="39">
        <f t="shared" si="31"/>
        <v>2</v>
      </c>
      <c r="J43" s="39">
        <f t="shared" si="31"/>
        <v>2</v>
      </c>
      <c r="K43" s="39">
        <f t="shared" si="31"/>
        <v>2</v>
      </c>
      <c r="L43" s="39">
        <f t="shared" si="31"/>
        <v>2</v>
      </c>
      <c r="M43" s="39">
        <f t="shared" si="31"/>
        <v>2</v>
      </c>
      <c r="N43" s="39">
        <f t="shared" si="31"/>
        <v>2</v>
      </c>
      <c r="O43" s="39">
        <f t="shared" si="31"/>
        <v>2</v>
      </c>
      <c r="P43" s="39">
        <f t="shared" si="31"/>
        <v>2</v>
      </c>
      <c r="Q43" s="39">
        <f t="shared" si="31"/>
        <v>2</v>
      </c>
      <c r="R43" s="498" t="s">
        <v>1846</v>
      </c>
      <c r="S43" s="693" t="s">
        <v>1611</v>
      </c>
      <c r="T43" s="694"/>
      <c r="U43" s="695"/>
      <c r="V43" s="562">
        <v>1</v>
      </c>
      <c r="W43" s="562">
        <v>2</v>
      </c>
      <c r="X43" s="562">
        <v>3</v>
      </c>
      <c r="Y43" s="562">
        <v>4</v>
      </c>
      <c r="Z43" s="562">
        <v>5</v>
      </c>
      <c r="AA43" s="562">
        <v>7</v>
      </c>
      <c r="AB43" s="562">
        <v>8</v>
      </c>
      <c r="AC43" s="562">
        <v>11</v>
      </c>
      <c r="AD43" s="562">
        <v>13</v>
      </c>
      <c r="AE43" s="562">
        <v>15</v>
      </c>
      <c r="AF43" s="562">
        <v>17</v>
      </c>
      <c r="AG43" s="562">
        <v>19</v>
      </c>
      <c r="AH43" s="562">
        <v>20</v>
      </c>
      <c r="AI43" s="562">
        <v>24</v>
      </c>
      <c r="AJ43" s="562">
        <v>25</v>
      </c>
      <c r="AK43" s="562">
        <v>27</v>
      </c>
      <c r="AL43" s="562">
        <v>31</v>
      </c>
      <c r="AM43" s="562">
        <v>33</v>
      </c>
      <c r="AN43" s="562">
        <v>34</v>
      </c>
      <c r="AO43" s="562">
        <v>35</v>
      </c>
      <c r="AP43" s="562">
        <v>37</v>
      </c>
      <c r="AQ43" s="562">
        <v>39</v>
      </c>
      <c r="AR43" s="562">
        <v>40</v>
      </c>
      <c r="AS43" s="117">
        <v>43</v>
      </c>
      <c r="AT43" s="117">
        <v>44</v>
      </c>
      <c r="AU43" s="117">
        <v>46</v>
      </c>
      <c r="AV43" s="117">
        <v>46</v>
      </c>
      <c r="AW43" s="117">
        <v>46</v>
      </c>
      <c r="AX43" s="117">
        <v>46</v>
      </c>
      <c r="AY43" s="117">
        <v>46</v>
      </c>
      <c r="AZ43" s="117">
        <v>46</v>
      </c>
      <c r="BA43" s="117">
        <v>46</v>
      </c>
      <c r="BB43" s="117">
        <v>46</v>
      </c>
      <c r="BC43" s="117">
        <v>46</v>
      </c>
      <c r="BD43" s="117">
        <v>46</v>
      </c>
      <c r="BE43" s="117">
        <v>46</v>
      </c>
      <c r="BF43" s="117">
        <v>46</v>
      </c>
      <c r="BG43" s="117">
        <v>46</v>
      </c>
      <c r="BH43" s="58"/>
      <c r="BI43" s="58"/>
      <c r="BJ43" s="58"/>
      <c r="BK43" s="58"/>
      <c r="BL43" s="80">
        <v>2</v>
      </c>
      <c r="BM43" s="80">
        <v>3</v>
      </c>
      <c r="BN43" s="80">
        <v>4</v>
      </c>
      <c r="BO43" s="80">
        <v>5</v>
      </c>
      <c r="BP43" s="80">
        <v>5</v>
      </c>
      <c r="BQ43" s="43"/>
      <c r="BR43"/>
      <c r="BS43" s="112"/>
    </row>
    <row r="44" spans="1:71" ht="22.5" hidden="1" thickBot="1">
      <c r="A44" s="238" t="s">
        <v>107</v>
      </c>
      <c r="B44" s="144" t="s">
        <v>500</v>
      </c>
      <c r="C44" s="86" t="str">
        <f t="shared" ref="C44:P44" si="32">IF(C334=$BM$44,"당첨",IF(C334=$BN$44,"당첨",IF(C334=$BO$44,"당첨",IF(C334=$BL$44,"당첨","낙첨"))))</f>
        <v>당첨</v>
      </c>
      <c r="D44" s="86" t="str">
        <f t="shared" si="32"/>
        <v>당첨</v>
      </c>
      <c r="E44" s="86" t="str">
        <f t="shared" si="32"/>
        <v>당첨</v>
      </c>
      <c r="F44" s="86" t="str">
        <f t="shared" si="32"/>
        <v>당첨</v>
      </c>
      <c r="G44" s="86" t="str">
        <f t="shared" si="32"/>
        <v>당첨</v>
      </c>
      <c r="H44" s="86" t="str">
        <f t="shared" si="32"/>
        <v>당첨</v>
      </c>
      <c r="I44" s="86" t="str">
        <f t="shared" si="32"/>
        <v>당첨</v>
      </c>
      <c r="J44" s="86" t="str">
        <f t="shared" si="32"/>
        <v>당첨</v>
      </c>
      <c r="K44" s="86" t="str">
        <f t="shared" si="32"/>
        <v>당첨</v>
      </c>
      <c r="L44" s="86" t="str">
        <f t="shared" si="32"/>
        <v>당첨</v>
      </c>
      <c r="M44" s="86" t="str">
        <f t="shared" si="32"/>
        <v>당첨</v>
      </c>
      <c r="N44" s="86" t="str">
        <f t="shared" si="32"/>
        <v>당첨</v>
      </c>
      <c r="O44" s="86" t="str">
        <f t="shared" si="32"/>
        <v>당첨</v>
      </c>
      <c r="P44" s="86" t="str">
        <f t="shared" si="32"/>
        <v>당첨</v>
      </c>
      <c r="Q44" s="86" t="str">
        <f>IF(Q334=$BM$44,"당첨",IF(Q334=$BN$44,"당첨",IF(Q334=$BO$44,"당첨",IF(Q334=$BL$44,"당첨","낙첨"))))</f>
        <v>당첨</v>
      </c>
      <c r="S44" s="697" t="s">
        <v>151</v>
      </c>
      <c r="T44" s="657"/>
      <c r="U44" s="658"/>
      <c r="V44" s="117">
        <v>1</v>
      </c>
      <c r="W44" s="117">
        <v>10</v>
      </c>
      <c r="X44" s="117">
        <v>19</v>
      </c>
      <c r="Y44" s="117">
        <v>28</v>
      </c>
      <c r="Z44" s="117">
        <v>37</v>
      </c>
      <c r="AA44" s="58"/>
      <c r="AB44" s="58"/>
      <c r="AC44" s="58"/>
      <c r="AD44" s="58"/>
      <c r="AE44" s="58"/>
      <c r="AF44" s="58"/>
      <c r="AG44" s="58"/>
      <c r="AH44" s="58"/>
      <c r="AI44" s="58"/>
      <c r="AJ44" s="58"/>
      <c r="AK44" s="58"/>
      <c r="AL44" s="58"/>
      <c r="AM44" s="58"/>
      <c r="AN44" s="58"/>
      <c r="AO44" s="58"/>
      <c r="AP44" s="58"/>
      <c r="AQ44" s="58"/>
      <c r="AR44" s="58"/>
      <c r="AS44" s="58"/>
      <c r="AT44" s="58"/>
      <c r="AU44" s="58"/>
      <c r="AV44" s="324"/>
      <c r="AW44" s="324"/>
      <c r="AX44" s="324"/>
      <c r="AY44" s="324"/>
      <c r="AZ44" s="324"/>
      <c r="BA44" s="324"/>
      <c r="BB44" s="324"/>
      <c r="BC44" s="324"/>
      <c r="BD44" s="324"/>
      <c r="BE44" s="324"/>
      <c r="BF44" s="324"/>
      <c r="BG44" s="324"/>
      <c r="BH44" s="324"/>
      <c r="BI44" s="324"/>
      <c r="BJ44" s="324"/>
      <c r="BK44" s="233"/>
      <c r="BL44" s="214">
        <v>0</v>
      </c>
      <c r="BM44" s="214">
        <v>1</v>
      </c>
      <c r="BN44" s="214">
        <v>2</v>
      </c>
      <c r="BO44" s="214">
        <v>2</v>
      </c>
      <c r="BQ44" s="43"/>
      <c r="BR44"/>
      <c r="BS44" s="112"/>
    </row>
    <row r="45" spans="1:71" ht="22.5" hidden="1" thickBot="1">
      <c r="A45" s="238" t="s">
        <v>110</v>
      </c>
      <c r="B45" s="144" t="s">
        <v>501</v>
      </c>
      <c r="C45" s="86" t="str">
        <f t="shared" ref="C45:P45" si="33">IF(C341=$BM$45,"당첨",IF(C341=$BN$45,"당첨",IF(C341=$BO$45,"당첨",IF(C341=$BL$45,"당첨","낙첨"))))</f>
        <v>당첨</v>
      </c>
      <c r="D45" s="86" t="str">
        <f t="shared" si="33"/>
        <v>당첨</v>
      </c>
      <c r="E45" s="86" t="str">
        <f t="shared" si="33"/>
        <v>당첨</v>
      </c>
      <c r="F45" s="86" t="str">
        <f t="shared" si="33"/>
        <v>당첨</v>
      </c>
      <c r="G45" s="86" t="str">
        <f t="shared" si="33"/>
        <v>당첨</v>
      </c>
      <c r="H45" s="86" t="str">
        <f t="shared" si="33"/>
        <v>당첨</v>
      </c>
      <c r="I45" s="86" t="str">
        <f t="shared" si="33"/>
        <v>당첨</v>
      </c>
      <c r="J45" s="86" t="str">
        <f t="shared" si="33"/>
        <v>당첨</v>
      </c>
      <c r="K45" s="86" t="str">
        <f t="shared" si="33"/>
        <v>당첨</v>
      </c>
      <c r="L45" s="86" t="str">
        <f t="shared" si="33"/>
        <v>당첨</v>
      </c>
      <c r="M45" s="86" t="str">
        <f t="shared" si="33"/>
        <v>당첨</v>
      </c>
      <c r="N45" s="86" t="str">
        <f t="shared" si="33"/>
        <v>당첨</v>
      </c>
      <c r="O45" s="86" t="str">
        <f t="shared" si="33"/>
        <v>당첨</v>
      </c>
      <c r="P45" s="86" t="str">
        <f t="shared" si="33"/>
        <v>당첨</v>
      </c>
      <c r="Q45" s="86" t="str">
        <f>IF(Q341=$BM$45,"당첨",IF(Q341=$BN$45,"당첨",IF(Q341=$BO$45,"당첨",IF(Q341=$BL$45,"당첨","낙첨"))))</f>
        <v>당첨</v>
      </c>
      <c r="S45" s="614" t="s">
        <v>152</v>
      </c>
      <c r="T45" s="616"/>
      <c r="U45" s="617"/>
      <c r="V45" s="76">
        <v>2</v>
      </c>
      <c r="W45" s="76">
        <v>11</v>
      </c>
      <c r="X45" s="76">
        <v>20</v>
      </c>
      <c r="Y45" s="76">
        <v>29</v>
      </c>
      <c r="Z45" s="76">
        <v>38</v>
      </c>
      <c r="AA45" s="58"/>
      <c r="AB45" s="58"/>
      <c r="AC45" s="58"/>
      <c r="AD45" s="58"/>
      <c r="AE45" s="58"/>
      <c r="AF45" s="58"/>
      <c r="AG45" s="58"/>
      <c r="AH45" s="58"/>
      <c r="AI45" s="58"/>
      <c r="AJ45" s="58"/>
      <c r="AK45" s="58"/>
      <c r="AL45" s="58"/>
      <c r="AM45" s="58"/>
      <c r="AN45" s="58"/>
      <c r="AO45" s="58"/>
      <c r="AP45" s="58"/>
      <c r="AQ45" s="58"/>
      <c r="AR45" s="58"/>
      <c r="AS45" s="58"/>
      <c r="AT45" s="58"/>
      <c r="AU45" s="58"/>
      <c r="AV45" s="324"/>
      <c r="AW45" s="324"/>
      <c r="AX45" s="324"/>
      <c r="AY45" s="324"/>
      <c r="AZ45" s="324"/>
      <c r="BA45" s="324"/>
      <c r="BB45" s="324"/>
      <c r="BC45" s="324"/>
      <c r="BD45" s="324"/>
      <c r="BE45" s="324"/>
      <c r="BF45" s="324"/>
      <c r="BG45" s="324"/>
      <c r="BH45" s="324"/>
      <c r="BI45" s="324"/>
      <c r="BJ45" s="324"/>
      <c r="BK45" s="233"/>
      <c r="BL45" s="215">
        <v>0</v>
      </c>
      <c r="BM45" s="215">
        <v>1</v>
      </c>
      <c r="BN45" s="215">
        <v>2</v>
      </c>
      <c r="BO45" s="215">
        <v>2</v>
      </c>
      <c r="BQ45" s="43"/>
      <c r="BR45"/>
      <c r="BS45" s="112"/>
    </row>
    <row r="46" spans="1:71" ht="22.5" hidden="1" thickBot="1">
      <c r="A46" s="238" t="s">
        <v>111</v>
      </c>
      <c r="B46" s="144" t="s">
        <v>502</v>
      </c>
      <c r="C46" s="86" t="str">
        <f t="shared" ref="C46:P46" si="34">IF(C348=$BM$46,"당첨",IF(C348=$BN$46,"당첨",IF(C348=$BO$46,"당첨",IF(C348=$BL$46,"당첨","낙첨"))))</f>
        <v>낙첨</v>
      </c>
      <c r="D46" s="86" t="str">
        <f t="shared" si="34"/>
        <v>낙첨</v>
      </c>
      <c r="E46" s="86" t="str">
        <f t="shared" si="34"/>
        <v>낙첨</v>
      </c>
      <c r="F46" s="86" t="str">
        <f t="shared" si="34"/>
        <v>낙첨</v>
      </c>
      <c r="G46" s="86" t="str">
        <f t="shared" si="34"/>
        <v>낙첨</v>
      </c>
      <c r="H46" s="86" t="str">
        <f t="shared" si="34"/>
        <v>낙첨</v>
      </c>
      <c r="I46" s="86" t="str">
        <f t="shared" si="34"/>
        <v>낙첨</v>
      </c>
      <c r="J46" s="86" t="str">
        <f t="shared" si="34"/>
        <v>낙첨</v>
      </c>
      <c r="K46" s="86" t="str">
        <f t="shared" si="34"/>
        <v>낙첨</v>
      </c>
      <c r="L46" s="86" t="str">
        <f t="shared" si="34"/>
        <v>낙첨</v>
      </c>
      <c r="M46" s="86" t="str">
        <f t="shared" si="34"/>
        <v>낙첨</v>
      </c>
      <c r="N46" s="86" t="str">
        <f t="shared" si="34"/>
        <v>낙첨</v>
      </c>
      <c r="O46" s="86" t="str">
        <f t="shared" si="34"/>
        <v>낙첨</v>
      </c>
      <c r="P46" s="86" t="str">
        <f t="shared" si="34"/>
        <v>낙첨</v>
      </c>
      <c r="Q46" s="86" t="str">
        <f>IF(Q348=$BM$46,"당첨",IF(Q348=$BN$46,"당첨",IF(Q348=$BO$46,"당첨",IF(Q348=$BL$46,"당첨","낙첨"))))</f>
        <v>낙첨</v>
      </c>
      <c r="S46" s="662" t="s">
        <v>153</v>
      </c>
      <c r="T46" s="663"/>
      <c r="U46" s="664"/>
      <c r="V46" s="78">
        <v>3</v>
      </c>
      <c r="W46" s="78">
        <v>12</v>
      </c>
      <c r="X46" s="78">
        <v>21</v>
      </c>
      <c r="Y46" s="78">
        <v>30</v>
      </c>
      <c r="Z46" s="78">
        <v>39</v>
      </c>
      <c r="AA46" s="58"/>
      <c r="AB46" s="58"/>
      <c r="AC46" s="58"/>
      <c r="AD46" s="58"/>
      <c r="AE46" s="58"/>
      <c r="AF46" s="58"/>
      <c r="AG46" s="58"/>
      <c r="AH46" s="58"/>
      <c r="AI46" s="58"/>
      <c r="AJ46" s="58"/>
      <c r="AK46" s="58"/>
      <c r="AL46" s="58"/>
      <c r="AM46" s="58"/>
      <c r="AN46" s="58"/>
      <c r="AO46" s="58"/>
      <c r="AP46" s="58"/>
      <c r="AQ46" s="58"/>
      <c r="AR46" s="58"/>
      <c r="AS46" s="58"/>
      <c r="AT46" s="58"/>
      <c r="AU46" s="58"/>
      <c r="AV46" s="324"/>
      <c r="AW46" s="324"/>
      <c r="AX46" s="324"/>
      <c r="AY46" s="324"/>
      <c r="AZ46" s="324"/>
      <c r="BA46" s="324"/>
      <c r="BB46" s="324"/>
      <c r="BC46" s="324"/>
      <c r="BD46" s="324"/>
      <c r="BE46" s="324"/>
      <c r="BF46" s="324"/>
      <c r="BG46" s="324"/>
      <c r="BH46" s="324"/>
      <c r="BI46" s="324"/>
      <c r="BJ46" s="324"/>
      <c r="BK46" s="233"/>
      <c r="BL46" s="72">
        <v>0</v>
      </c>
      <c r="BM46" s="72">
        <v>1</v>
      </c>
      <c r="BN46" s="72">
        <v>2</v>
      </c>
      <c r="BO46" s="72">
        <v>2</v>
      </c>
      <c r="BQ46" s="43"/>
      <c r="BR46"/>
      <c r="BS46" s="40"/>
    </row>
    <row r="47" spans="1:71" ht="22.5" hidden="1" thickBot="1">
      <c r="A47" s="238" t="s">
        <v>112</v>
      </c>
      <c r="B47" s="144" t="s">
        <v>503</v>
      </c>
      <c r="C47" s="86" t="str">
        <f t="shared" ref="C47:P47" si="35">IF(C355=$BM$47,"당첨",IF(C355=$BN$47,"당첨",IF(C355=$BO$47,"당첨",IF(C355=$BL$47,"당첨","낙첨"))))</f>
        <v>당첨</v>
      </c>
      <c r="D47" s="86" t="str">
        <f t="shared" si="35"/>
        <v>당첨</v>
      </c>
      <c r="E47" s="86" t="str">
        <f t="shared" si="35"/>
        <v>당첨</v>
      </c>
      <c r="F47" s="86" t="str">
        <f t="shared" si="35"/>
        <v>당첨</v>
      </c>
      <c r="G47" s="86" t="str">
        <f t="shared" si="35"/>
        <v>당첨</v>
      </c>
      <c r="H47" s="86" t="str">
        <f t="shared" si="35"/>
        <v>당첨</v>
      </c>
      <c r="I47" s="86" t="str">
        <f t="shared" si="35"/>
        <v>당첨</v>
      </c>
      <c r="J47" s="86" t="str">
        <f t="shared" si="35"/>
        <v>당첨</v>
      </c>
      <c r="K47" s="86" t="str">
        <f t="shared" si="35"/>
        <v>당첨</v>
      </c>
      <c r="L47" s="86" t="str">
        <f t="shared" si="35"/>
        <v>당첨</v>
      </c>
      <c r="M47" s="86" t="str">
        <f t="shared" si="35"/>
        <v>당첨</v>
      </c>
      <c r="N47" s="86" t="str">
        <f t="shared" si="35"/>
        <v>당첨</v>
      </c>
      <c r="O47" s="86" t="str">
        <f t="shared" si="35"/>
        <v>당첨</v>
      </c>
      <c r="P47" s="86" t="str">
        <f t="shared" si="35"/>
        <v>당첨</v>
      </c>
      <c r="Q47" s="86" t="str">
        <f>IF(Q355=$BM$47,"당첨",IF(Q355=$BN$47,"당첨",IF(Q355=$BO$47,"당첨",IF(Q355=$BL$47,"당첨","낙첨"))))</f>
        <v>당첨</v>
      </c>
      <c r="S47" s="665" t="s">
        <v>154</v>
      </c>
      <c r="T47" s="666"/>
      <c r="U47" s="667"/>
      <c r="V47" s="118">
        <v>4</v>
      </c>
      <c r="W47" s="118">
        <v>13</v>
      </c>
      <c r="X47" s="118">
        <v>22</v>
      </c>
      <c r="Y47" s="118">
        <v>31</v>
      </c>
      <c r="Z47" s="118">
        <v>40</v>
      </c>
      <c r="AA47" s="58"/>
      <c r="AB47" s="58"/>
      <c r="AC47" s="58"/>
      <c r="AD47" s="58"/>
      <c r="AE47" s="58"/>
      <c r="AF47" s="58"/>
      <c r="AG47" s="58"/>
      <c r="AH47" s="58"/>
      <c r="AI47" s="58"/>
      <c r="AJ47" s="58"/>
      <c r="AK47" s="58"/>
      <c r="AL47" s="58"/>
      <c r="AM47" s="58"/>
      <c r="AN47" s="58"/>
      <c r="AO47" s="58"/>
      <c r="AP47" s="58"/>
      <c r="AQ47" s="58"/>
      <c r="AR47" s="58"/>
      <c r="AS47" s="58"/>
      <c r="AT47" s="58"/>
      <c r="AU47" s="58"/>
      <c r="AV47" s="324"/>
      <c r="AW47" s="324"/>
      <c r="AX47" s="324"/>
      <c r="AY47" s="324"/>
      <c r="AZ47" s="324"/>
      <c r="BA47" s="324"/>
      <c r="BB47" s="324"/>
      <c r="BC47" s="324"/>
      <c r="BD47" s="324"/>
      <c r="BE47" s="324"/>
      <c r="BF47" s="324"/>
      <c r="BG47" s="324"/>
      <c r="BH47" s="324"/>
      <c r="BI47" s="324"/>
      <c r="BJ47" s="324"/>
      <c r="BK47" s="233"/>
      <c r="BL47" s="216">
        <v>0</v>
      </c>
      <c r="BM47" s="216">
        <v>1</v>
      </c>
      <c r="BN47" s="216">
        <v>2</v>
      </c>
      <c r="BO47" s="216">
        <v>2</v>
      </c>
      <c r="BQ47" s="43"/>
      <c r="BR47" s="27"/>
      <c r="BS47" s="40"/>
    </row>
    <row r="48" spans="1:71" ht="22.5" hidden="1" thickBot="1">
      <c r="A48" s="238" t="s">
        <v>113</v>
      </c>
      <c r="B48" s="144" t="s">
        <v>504</v>
      </c>
      <c r="C48" s="86" t="str">
        <f t="shared" ref="C48:P48" si="36">IF(C362=$BM$48,"당첨",IF(C362=$BN$48,"당첨",IF(C362=$BO$48,"당첨",IF(C362=$BL$48,"당첨","낙첨"))))</f>
        <v>당첨</v>
      </c>
      <c r="D48" s="86" t="str">
        <f t="shared" si="36"/>
        <v>당첨</v>
      </c>
      <c r="E48" s="86" t="str">
        <f t="shared" si="36"/>
        <v>당첨</v>
      </c>
      <c r="F48" s="86" t="str">
        <f t="shared" si="36"/>
        <v>당첨</v>
      </c>
      <c r="G48" s="86" t="str">
        <f t="shared" si="36"/>
        <v>당첨</v>
      </c>
      <c r="H48" s="86" t="str">
        <f t="shared" si="36"/>
        <v>당첨</v>
      </c>
      <c r="I48" s="86" t="str">
        <f t="shared" si="36"/>
        <v>당첨</v>
      </c>
      <c r="J48" s="86" t="str">
        <f t="shared" si="36"/>
        <v>당첨</v>
      </c>
      <c r="K48" s="86" t="str">
        <f t="shared" si="36"/>
        <v>당첨</v>
      </c>
      <c r="L48" s="86" t="str">
        <f t="shared" si="36"/>
        <v>당첨</v>
      </c>
      <c r="M48" s="86" t="str">
        <f t="shared" si="36"/>
        <v>당첨</v>
      </c>
      <c r="N48" s="86" t="str">
        <f t="shared" si="36"/>
        <v>당첨</v>
      </c>
      <c r="O48" s="86" t="str">
        <f t="shared" si="36"/>
        <v>당첨</v>
      </c>
      <c r="P48" s="86" t="str">
        <f t="shared" si="36"/>
        <v>당첨</v>
      </c>
      <c r="Q48" s="86" t="str">
        <f>IF(Q362=$BM$48,"당첨",IF(Q362=$BN$48,"당첨",IF(Q362=$BO$48,"당첨",IF(Q362=$BL$48,"당첨","낙첨"))))</f>
        <v>당첨</v>
      </c>
      <c r="S48" s="668" t="s">
        <v>155</v>
      </c>
      <c r="T48" s="669"/>
      <c r="U48" s="670"/>
      <c r="V48" s="73">
        <v>5</v>
      </c>
      <c r="W48" s="73">
        <v>14</v>
      </c>
      <c r="X48" s="73">
        <v>23</v>
      </c>
      <c r="Y48" s="73">
        <v>32</v>
      </c>
      <c r="Z48" s="73">
        <v>41</v>
      </c>
      <c r="AA48" s="58"/>
      <c r="AB48" s="58"/>
      <c r="AC48" s="58"/>
      <c r="AD48" s="58"/>
      <c r="AE48" s="58"/>
      <c r="AF48" s="58"/>
      <c r="AG48" s="58"/>
      <c r="AH48" s="58"/>
      <c r="AI48" s="58"/>
      <c r="AJ48" s="58"/>
      <c r="AK48" s="58"/>
      <c r="AL48" s="58"/>
      <c r="AM48" s="58"/>
      <c r="AN48" s="58"/>
      <c r="AO48" s="58"/>
      <c r="AP48" s="58"/>
      <c r="AQ48" s="58"/>
      <c r="AR48" s="58"/>
      <c r="AS48" s="58"/>
      <c r="AT48" s="58"/>
      <c r="AU48" s="58"/>
      <c r="AV48" s="324"/>
      <c r="AW48" s="324"/>
      <c r="AX48" s="324"/>
      <c r="AY48" s="324"/>
      <c r="AZ48" s="324"/>
      <c r="BA48" s="324"/>
      <c r="BB48" s="324"/>
      <c r="BC48" s="324"/>
      <c r="BD48" s="324"/>
      <c r="BE48" s="324"/>
      <c r="BF48" s="324"/>
      <c r="BG48" s="324"/>
      <c r="BH48" s="324"/>
      <c r="BI48" s="324"/>
      <c r="BJ48" s="324"/>
      <c r="BK48" s="233"/>
      <c r="BL48" s="217">
        <v>0</v>
      </c>
      <c r="BM48" s="217">
        <v>1</v>
      </c>
      <c r="BN48" s="217">
        <v>2</v>
      </c>
      <c r="BO48" s="217">
        <v>2</v>
      </c>
      <c r="BQ48" s="43"/>
      <c r="BR48" s="40"/>
    </row>
    <row r="49" spans="1:71" ht="22" hidden="1">
      <c r="A49" s="238" t="s">
        <v>114</v>
      </c>
      <c r="B49" s="144" t="s">
        <v>505</v>
      </c>
      <c r="C49" s="86" t="str">
        <f t="shared" ref="C49:P49" si="37">IF(C369=$BM$49,"당첨",IF(C369=$BN$49,"당첨",IF(C369=$BO$49,"당첨",IF(C369=$BL$49,"당첨","낙첨"))))</f>
        <v>당첨</v>
      </c>
      <c r="D49" s="86" t="str">
        <f t="shared" si="37"/>
        <v>당첨</v>
      </c>
      <c r="E49" s="86" t="str">
        <f t="shared" si="37"/>
        <v>당첨</v>
      </c>
      <c r="F49" s="86" t="str">
        <f t="shared" si="37"/>
        <v>당첨</v>
      </c>
      <c r="G49" s="86" t="str">
        <f t="shared" si="37"/>
        <v>당첨</v>
      </c>
      <c r="H49" s="86" t="str">
        <f t="shared" si="37"/>
        <v>당첨</v>
      </c>
      <c r="I49" s="86" t="str">
        <f t="shared" si="37"/>
        <v>당첨</v>
      </c>
      <c r="J49" s="86" t="str">
        <f t="shared" si="37"/>
        <v>당첨</v>
      </c>
      <c r="K49" s="86" t="str">
        <f t="shared" si="37"/>
        <v>당첨</v>
      </c>
      <c r="L49" s="86" t="str">
        <f t="shared" si="37"/>
        <v>당첨</v>
      </c>
      <c r="M49" s="86" t="str">
        <f t="shared" si="37"/>
        <v>당첨</v>
      </c>
      <c r="N49" s="86" t="str">
        <f t="shared" si="37"/>
        <v>당첨</v>
      </c>
      <c r="O49" s="86" t="str">
        <f>IF(O369=$BM$49,"당첨",IF(O369=$BN$49,"당첨",IF(O369=$BO$49,"당첨",IF(O369=$BL$49,"당첨","낙첨"))))</f>
        <v>당첨</v>
      </c>
      <c r="P49" s="86" t="str">
        <f t="shared" si="37"/>
        <v>당첨</v>
      </c>
      <c r="Q49" s="86" t="str">
        <f>IF(Q369=$BM$49,"당첨",IF(Q369=$BN$49,"당첨",IF(Q369=$BO$49,"당첨",IF(Q369=$BL$49,"당첨","낙첨"))))</f>
        <v>당첨</v>
      </c>
      <c r="S49" s="671" t="s">
        <v>156</v>
      </c>
      <c r="T49" s="672"/>
      <c r="U49" s="673"/>
      <c r="V49" s="75">
        <v>6</v>
      </c>
      <c r="W49" s="75">
        <v>15</v>
      </c>
      <c r="X49" s="75">
        <v>24</v>
      </c>
      <c r="Y49" s="75">
        <v>33</v>
      </c>
      <c r="Z49" s="75">
        <v>42</v>
      </c>
      <c r="AA49" s="58"/>
      <c r="AB49" s="58"/>
      <c r="AC49" s="58"/>
      <c r="AD49" s="58"/>
      <c r="AE49" s="58"/>
      <c r="AF49" s="58"/>
      <c r="AG49" s="58"/>
      <c r="AH49" s="58"/>
      <c r="AI49" s="58"/>
      <c r="AJ49" s="58"/>
      <c r="AK49" s="58"/>
      <c r="AL49" s="58"/>
      <c r="AM49" s="58"/>
      <c r="AN49" s="58"/>
      <c r="AO49" s="58"/>
      <c r="AP49" s="58"/>
      <c r="AQ49" s="58"/>
      <c r="AR49" s="58"/>
      <c r="AS49" s="58"/>
      <c r="AT49" s="58"/>
      <c r="AU49" s="58"/>
      <c r="AV49" s="324"/>
      <c r="AW49" s="324"/>
      <c r="AX49" s="324"/>
      <c r="AY49" s="324"/>
      <c r="AZ49" s="324"/>
      <c r="BA49" s="324"/>
      <c r="BB49" s="324"/>
      <c r="BC49" s="324"/>
      <c r="BD49" s="324"/>
      <c r="BE49" s="324"/>
      <c r="BF49" s="324"/>
      <c r="BG49" s="324"/>
      <c r="BH49" s="324"/>
      <c r="BI49" s="324"/>
      <c r="BJ49" s="324"/>
      <c r="BK49" s="233"/>
      <c r="BL49" s="218">
        <v>0</v>
      </c>
      <c r="BM49" s="218">
        <v>1</v>
      </c>
      <c r="BN49" s="218">
        <v>2</v>
      </c>
      <c r="BO49" s="218">
        <v>2</v>
      </c>
      <c r="BQ49" s="43"/>
      <c r="BR49" s="27"/>
      <c r="BS49" s="27"/>
    </row>
    <row r="50" spans="1:71" ht="22" hidden="1">
      <c r="A50" s="238" t="s">
        <v>115</v>
      </c>
      <c r="B50" s="144" t="s">
        <v>506</v>
      </c>
      <c r="C50" s="86" t="str">
        <f t="shared" ref="C50:P50" si="38">IF(C376=$BM$50,"당첨",IF(C376=$BN$50,"당첨",IF(C376=$BO$50,"당첨",IF(C376=$BL$50,"당첨","낙첨"))))</f>
        <v>당첨</v>
      </c>
      <c r="D50" s="86" t="str">
        <f t="shared" si="38"/>
        <v>당첨</v>
      </c>
      <c r="E50" s="86" t="str">
        <f t="shared" si="38"/>
        <v>당첨</v>
      </c>
      <c r="F50" s="86" t="str">
        <f t="shared" si="38"/>
        <v>당첨</v>
      </c>
      <c r="G50" s="86" t="str">
        <f t="shared" si="38"/>
        <v>당첨</v>
      </c>
      <c r="H50" s="86" t="str">
        <f t="shared" si="38"/>
        <v>당첨</v>
      </c>
      <c r="I50" s="86" t="str">
        <f t="shared" si="38"/>
        <v>당첨</v>
      </c>
      <c r="J50" s="86" t="str">
        <f t="shared" si="38"/>
        <v>당첨</v>
      </c>
      <c r="K50" s="86" t="str">
        <f t="shared" si="38"/>
        <v>당첨</v>
      </c>
      <c r="L50" s="86" t="str">
        <f t="shared" si="38"/>
        <v>당첨</v>
      </c>
      <c r="M50" s="86" t="str">
        <f t="shared" si="38"/>
        <v>당첨</v>
      </c>
      <c r="N50" s="86" t="str">
        <f t="shared" si="38"/>
        <v>당첨</v>
      </c>
      <c r="O50" s="86" t="str">
        <f t="shared" si="38"/>
        <v>당첨</v>
      </c>
      <c r="P50" s="86" t="str">
        <f t="shared" si="38"/>
        <v>당첨</v>
      </c>
      <c r="Q50" s="86" t="str">
        <f>IF(Q376=$BM$50,"당첨",IF(Q376=$BN$50,"당첨",IF(Q376=$BO$50,"당첨",IF(Q376=$BL$50,"당첨","낙첨"))))</f>
        <v>당첨</v>
      </c>
      <c r="S50" s="674" t="s">
        <v>157</v>
      </c>
      <c r="T50" s="675"/>
      <c r="U50" s="676"/>
      <c r="V50" s="116">
        <v>7</v>
      </c>
      <c r="W50" s="116">
        <v>16</v>
      </c>
      <c r="X50" s="116">
        <v>25</v>
      </c>
      <c r="Y50" s="116">
        <v>34</v>
      </c>
      <c r="Z50" s="116">
        <v>43</v>
      </c>
      <c r="AA50" s="58"/>
      <c r="AB50" s="58"/>
      <c r="AC50" s="58"/>
      <c r="AD50" s="58"/>
      <c r="AE50" s="58"/>
      <c r="AF50" s="58"/>
      <c r="AG50" s="58"/>
      <c r="AH50" s="58"/>
      <c r="AI50" s="58"/>
      <c r="AJ50" s="58"/>
      <c r="AK50" s="58"/>
      <c r="AL50" s="58"/>
      <c r="AM50" s="58"/>
      <c r="AN50" s="58"/>
      <c r="AO50" s="58"/>
      <c r="AP50" s="58"/>
      <c r="AQ50" s="58"/>
      <c r="AR50" s="58"/>
      <c r="AS50" s="58"/>
      <c r="AT50" s="58"/>
      <c r="AU50" s="58"/>
      <c r="AV50" s="324"/>
      <c r="AW50" s="324"/>
      <c r="AX50" s="324"/>
      <c r="AY50" s="324"/>
      <c r="AZ50" s="324"/>
      <c r="BA50" s="324"/>
      <c r="BB50" s="324"/>
      <c r="BC50" s="324"/>
      <c r="BD50" s="324"/>
      <c r="BE50" s="324"/>
      <c r="BF50" s="324"/>
      <c r="BG50" s="324"/>
      <c r="BH50" s="324"/>
      <c r="BI50" s="324"/>
      <c r="BJ50" s="324"/>
      <c r="BK50" s="233"/>
      <c r="BL50" s="219">
        <v>0</v>
      </c>
      <c r="BM50" s="219">
        <v>1</v>
      </c>
      <c r="BN50" s="219">
        <v>2</v>
      </c>
      <c r="BO50" s="219">
        <v>2</v>
      </c>
      <c r="BQ50" s="43"/>
      <c r="BR50" s="40"/>
      <c r="BS50" s="40"/>
    </row>
    <row r="51" spans="1:71" ht="22" hidden="1">
      <c r="A51" s="238" t="s">
        <v>116</v>
      </c>
      <c r="B51" s="144" t="s">
        <v>507</v>
      </c>
      <c r="C51" s="86" t="str">
        <f t="shared" ref="C51:P51" si="39">IF(C383=$BM$51,"당첨",IF(C383=$BN$51,"당첨",IF(C383=$BO$51,"당첨",IF(C383=$BL$51,"당첨","낙첨"))))</f>
        <v>당첨</v>
      </c>
      <c r="D51" s="86" t="str">
        <f t="shared" si="39"/>
        <v>당첨</v>
      </c>
      <c r="E51" s="86" t="str">
        <f t="shared" si="39"/>
        <v>당첨</v>
      </c>
      <c r="F51" s="86" t="str">
        <f t="shared" si="39"/>
        <v>당첨</v>
      </c>
      <c r="G51" s="86" t="str">
        <f t="shared" si="39"/>
        <v>당첨</v>
      </c>
      <c r="H51" s="86" t="str">
        <f t="shared" si="39"/>
        <v>당첨</v>
      </c>
      <c r="I51" s="86" t="str">
        <f t="shared" si="39"/>
        <v>당첨</v>
      </c>
      <c r="J51" s="86" t="str">
        <f t="shared" si="39"/>
        <v>당첨</v>
      </c>
      <c r="K51" s="86" t="str">
        <f t="shared" si="39"/>
        <v>당첨</v>
      </c>
      <c r="L51" s="86" t="str">
        <f t="shared" si="39"/>
        <v>당첨</v>
      </c>
      <c r="M51" s="86" t="str">
        <f t="shared" si="39"/>
        <v>당첨</v>
      </c>
      <c r="N51" s="86" t="str">
        <f t="shared" si="39"/>
        <v>당첨</v>
      </c>
      <c r="O51" s="86" t="str">
        <f t="shared" si="39"/>
        <v>당첨</v>
      </c>
      <c r="P51" s="86" t="str">
        <f t="shared" si="39"/>
        <v>당첨</v>
      </c>
      <c r="Q51" s="86" t="str">
        <f>IF(Q383=$BM$51,"당첨",IF(Q383=$BN$51,"당첨",IF(Q383=$BO$51,"당첨",IF(Q383=$BL$51,"당첨","낙첨"))))</f>
        <v>당첨</v>
      </c>
      <c r="S51" s="693" t="s">
        <v>158</v>
      </c>
      <c r="T51" s="694"/>
      <c r="U51" s="695"/>
      <c r="V51" s="80">
        <v>8</v>
      </c>
      <c r="W51" s="80">
        <v>17</v>
      </c>
      <c r="X51" s="80">
        <v>26</v>
      </c>
      <c r="Y51" s="80">
        <v>35</v>
      </c>
      <c r="Z51" s="80">
        <v>44</v>
      </c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58"/>
      <c r="AP51" s="58"/>
      <c r="AQ51" s="58"/>
      <c r="AR51" s="58"/>
      <c r="AS51" s="58"/>
      <c r="AT51" s="58"/>
      <c r="AU51" s="58"/>
      <c r="AV51" s="324"/>
      <c r="AW51" s="324"/>
      <c r="AX51" s="324"/>
      <c r="AY51" s="324"/>
      <c r="AZ51" s="324"/>
      <c r="BA51" s="324"/>
      <c r="BB51" s="324"/>
      <c r="BC51" s="324"/>
      <c r="BD51" s="324"/>
      <c r="BE51" s="324"/>
      <c r="BF51" s="324"/>
      <c r="BG51" s="324"/>
      <c r="BH51" s="324"/>
      <c r="BI51" s="324"/>
      <c r="BJ51" s="324"/>
      <c r="BK51" s="233"/>
      <c r="BL51" s="220">
        <v>0</v>
      </c>
      <c r="BM51" s="220">
        <v>1</v>
      </c>
      <c r="BN51" s="220">
        <v>2</v>
      </c>
      <c r="BO51" s="220">
        <v>2</v>
      </c>
      <c r="BQ51" s="43"/>
      <c r="BR51" s="40"/>
      <c r="BS51" s="40"/>
    </row>
    <row r="52" spans="1:71" ht="22.5" hidden="1" thickBot="1">
      <c r="A52" s="238" t="s">
        <v>117</v>
      </c>
      <c r="B52" s="144" t="s">
        <v>508</v>
      </c>
      <c r="C52" s="86" t="str">
        <f t="shared" ref="C52:P52" si="40">IF(C390=$BM$52,"당첨",IF(C390=$BN$52,"당첨",IF(C390=$BO$52,"당첨",IF(C390=$BL$52,"당첨","낙첨"))))</f>
        <v>당첨</v>
      </c>
      <c r="D52" s="86" t="str">
        <f t="shared" si="40"/>
        <v>당첨</v>
      </c>
      <c r="E52" s="86" t="str">
        <f t="shared" si="40"/>
        <v>당첨</v>
      </c>
      <c r="F52" s="86" t="str">
        <f t="shared" si="40"/>
        <v>당첨</v>
      </c>
      <c r="G52" s="86" t="str">
        <f t="shared" si="40"/>
        <v>당첨</v>
      </c>
      <c r="H52" s="86" t="str">
        <f t="shared" si="40"/>
        <v>당첨</v>
      </c>
      <c r="I52" s="86" t="str">
        <f t="shared" si="40"/>
        <v>당첨</v>
      </c>
      <c r="J52" s="86" t="str">
        <f t="shared" si="40"/>
        <v>당첨</v>
      </c>
      <c r="K52" s="86" t="str">
        <f t="shared" si="40"/>
        <v>당첨</v>
      </c>
      <c r="L52" s="86" t="str">
        <f t="shared" si="40"/>
        <v>당첨</v>
      </c>
      <c r="M52" s="86" t="str">
        <f t="shared" si="40"/>
        <v>당첨</v>
      </c>
      <c r="N52" s="86" t="str">
        <f t="shared" si="40"/>
        <v>당첨</v>
      </c>
      <c r="O52" s="86" t="str">
        <f t="shared" si="40"/>
        <v>당첨</v>
      </c>
      <c r="P52" s="86" t="str">
        <f t="shared" si="40"/>
        <v>당첨</v>
      </c>
      <c r="Q52" s="86" t="str">
        <f>IF(Q390=$BM$52,"당첨",IF(Q390=$BN$52,"당첨",IF(Q390=$BO$52,"당첨",IF(Q390=$BL$52,"당첨","낙첨"))))</f>
        <v>당첨</v>
      </c>
      <c r="S52" s="696" t="s">
        <v>159</v>
      </c>
      <c r="T52" s="634"/>
      <c r="U52" s="635"/>
      <c r="V52" s="81">
        <v>9</v>
      </c>
      <c r="W52" s="81">
        <v>18</v>
      </c>
      <c r="X52" s="81">
        <v>27</v>
      </c>
      <c r="Y52" s="81">
        <v>36</v>
      </c>
      <c r="Z52" s="81">
        <v>45</v>
      </c>
      <c r="AA52" s="58"/>
      <c r="AB52" s="58"/>
      <c r="AC52" s="58"/>
      <c r="AD52" s="58"/>
      <c r="AE52" s="58"/>
      <c r="AF52" s="58"/>
      <c r="AG52" s="58"/>
      <c r="AH52" s="58"/>
      <c r="AI52" s="58"/>
      <c r="AJ52" s="58"/>
      <c r="AK52" s="58"/>
      <c r="AL52" s="58"/>
      <c r="AM52" s="58"/>
      <c r="AN52" s="58"/>
      <c r="AO52" s="58"/>
      <c r="AP52" s="58"/>
      <c r="AQ52" s="58"/>
      <c r="AR52" s="58"/>
      <c r="AS52" s="58"/>
      <c r="AT52" s="58"/>
      <c r="AU52" s="58"/>
      <c r="AV52" s="324"/>
      <c r="AW52" s="324"/>
      <c r="AX52" s="324"/>
      <c r="AY52" s="324"/>
      <c r="AZ52" s="324"/>
      <c r="BA52" s="324"/>
      <c r="BB52" s="324"/>
      <c r="BC52" s="324"/>
      <c r="BD52" s="324"/>
      <c r="BE52" s="324"/>
      <c r="BF52" s="324"/>
      <c r="BG52" s="324"/>
      <c r="BH52" s="324"/>
      <c r="BI52" s="324"/>
      <c r="BJ52" s="324"/>
      <c r="BK52" s="233"/>
      <c r="BL52" s="221">
        <v>0</v>
      </c>
      <c r="BM52" s="221">
        <v>1</v>
      </c>
      <c r="BN52" s="221">
        <v>2</v>
      </c>
      <c r="BO52" s="221">
        <v>2</v>
      </c>
      <c r="BQ52" s="43"/>
      <c r="BR52" s="40"/>
      <c r="BS52" s="27"/>
    </row>
    <row r="53" spans="1:71" ht="22.5" thickBot="1">
      <c r="A53" s="238"/>
      <c r="B53" s="445" t="s">
        <v>1579</v>
      </c>
      <c r="C53" s="39">
        <f>COUNTIF(C44:C52,"낙첨")</f>
        <v>1</v>
      </c>
      <c r="D53" s="39">
        <f t="shared" ref="D53:Q53" si="41">COUNTIF(D44:D52,"낙첨")</f>
        <v>1</v>
      </c>
      <c r="E53" s="39">
        <f t="shared" si="41"/>
        <v>1</v>
      </c>
      <c r="F53" s="39">
        <f t="shared" si="41"/>
        <v>1</v>
      </c>
      <c r="G53" s="39">
        <f t="shared" si="41"/>
        <v>1</v>
      </c>
      <c r="H53" s="39">
        <f t="shared" si="41"/>
        <v>1</v>
      </c>
      <c r="I53" s="39">
        <f t="shared" si="41"/>
        <v>1</v>
      </c>
      <c r="J53" s="39">
        <f t="shared" si="41"/>
        <v>1</v>
      </c>
      <c r="K53" s="39">
        <f t="shared" si="41"/>
        <v>1</v>
      </c>
      <c r="L53" s="39">
        <f t="shared" si="41"/>
        <v>1</v>
      </c>
      <c r="M53" s="39">
        <f t="shared" si="41"/>
        <v>1</v>
      </c>
      <c r="N53" s="39">
        <f t="shared" si="41"/>
        <v>1</v>
      </c>
      <c r="O53" s="39">
        <f t="shared" si="41"/>
        <v>1</v>
      </c>
      <c r="P53" s="39">
        <f t="shared" si="41"/>
        <v>1</v>
      </c>
      <c r="Q53" s="39">
        <f t="shared" si="41"/>
        <v>1</v>
      </c>
      <c r="S53" s="680" t="s">
        <v>760</v>
      </c>
      <c r="T53" s="681"/>
      <c r="U53" s="682"/>
      <c r="V53" s="81"/>
      <c r="W53" s="81"/>
      <c r="X53" s="81"/>
      <c r="Y53" s="81"/>
      <c r="Z53" s="81"/>
      <c r="AA53" s="81"/>
      <c r="AB53" s="81"/>
      <c r="AC53" s="58"/>
      <c r="AD53" s="58"/>
      <c r="AE53" s="58"/>
      <c r="AF53" s="58"/>
      <c r="AG53" s="58"/>
      <c r="AH53" s="58"/>
      <c r="AI53" s="58"/>
      <c r="AJ53" s="58"/>
      <c r="AK53" s="58"/>
      <c r="AL53" s="58"/>
      <c r="AM53" s="58"/>
      <c r="AN53" s="58"/>
      <c r="AO53" s="58"/>
      <c r="AP53" s="58"/>
      <c r="AQ53" s="58"/>
      <c r="AR53" s="58"/>
      <c r="AS53" s="58"/>
      <c r="AT53" s="58"/>
      <c r="AU53" s="58"/>
      <c r="AV53" s="324"/>
      <c r="AW53" s="324"/>
      <c r="AX53" s="324"/>
      <c r="AY53" s="324"/>
      <c r="AZ53" s="324"/>
      <c r="BA53" s="324"/>
      <c r="BB53" s="324"/>
      <c r="BC53" s="324"/>
      <c r="BD53" s="324"/>
      <c r="BE53" s="324"/>
      <c r="BF53" s="324"/>
      <c r="BG53" s="324"/>
      <c r="BH53" s="324"/>
      <c r="BI53" s="324"/>
      <c r="BJ53" s="324"/>
      <c r="BK53" s="233"/>
      <c r="BL53" s="221"/>
      <c r="BM53" s="221"/>
      <c r="BN53" s="221"/>
      <c r="BO53" s="221"/>
      <c r="BQ53" s="43"/>
      <c r="BR53" s="27"/>
      <c r="BS53" s="27"/>
    </row>
    <row r="54" spans="1:71" ht="22" hidden="1">
      <c r="A54" s="238" t="s">
        <v>118</v>
      </c>
      <c r="B54" s="288" t="s">
        <v>137</v>
      </c>
      <c r="C54" s="86" t="str">
        <f>IF(C397=$BM$54,"당첨",IF(C397=$BL$54,"당첨",IF(C397=$BN$54,"당첨",IF(C397=$BO$54,"당첨",IF(C397=$BK$54,"당첨","낙첨")))))</f>
        <v>당첨</v>
      </c>
      <c r="D54" s="86" t="str">
        <f t="shared" ref="D54:P54" si="42">IF(D397=$BM$54,"당첨",IF(D397=$BL$54,"당첨",IF(D397=$BN$54,"당첨",IF(D397=$BO$54,"당첨",IF(D397=$BK$54,"당첨","낙첨")))))</f>
        <v>당첨</v>
      </c>
      <c r="E54" s="86" t="str">
        <f t="shared" si="42"/>
        <v>당첨</v>
      </c>
      <c r="F54" s="86" t="str">
        <f t="shared" si="42"/>
        <v>당첨</v>
      </c>
      <c r="G54" s="86" t="str">
        <f t="shared" si="42"/>
        <v>당첨</v>
      </c>
      <c r="H54" s="86" t="str">
        <f t="shared" si="42"/>
        <v>당첨</v>
      </c>
      <c r="I54" s="86" t="str">
        <f t="shared" si="42"/>
        <v>당첨</v>
      </c>
      <c r="J54" s="86" t="str">
        <f t="shared" si="42"/>
        <v>당첨</v>
      </c>
      <c r="K54" s="86" t="str">
        <f t="shared" si="42"/>
        <v>당첨</v>
      </c>
      <c r="L54" s="86" t="str">
        <f t="shared" si="42"/>
        <v>당첨</v>
      </c>
      <c r="M54" s="86" t="str">
        <f t="shared" si="42"/>
        <v>당첨</v>
      </c>
      <c r="N54" s="86" t="str">
        <f t="shared" si="42"/>
        <v>당첨</v>
      </c>
      <c r="O54" s="86" t="str">
        <f t="shared" si="42"/>
        <v>당첨</v>
      </c>
      <c r="P54" s="86" t="str">
        <f t="shared" si="42"/>
        <v>당첨</v>
      </c>
      <c r="Q54" s="86" t="str">
        <f>IF(Q397=$BM$54,"당첨",IF(Q397=$BL$54,"당첨",IF(Q397=$BN$54,"당첨",IF(Q397=$BO$54,"당첨",IF(Q397=$BK$54,"당첨","낙첨")))))</f>
        <v>당첨</v>
      </c>
      <c r="S54" s="697" t="s">
        <v>160</v>
      </c>
      <c r="T54" s="657"/>
      <c r="U54" s="658"/>
      <c r="V54" s="117">
        <v>3</v>
      </c>
      <c r="W54" s="117">
        <v>6</v>
      </c>
      <c r="X54" s="117">
        <v>9</v>
      </c>
      <c r="Y54" s="117">
        <v>12</v>
      </c>
      <c r="Z54" s="117">
        <v>15</v>
      </c>
      <c r="AA54" s="117">
        <v>18</v>
      </c>
      <c r="AB54" s="117">
        <v>21</v>
      </c>
      <c r="AC54" s="117">
        <v>24</v>
      </c>
      <c r="AD54" s="117">
        <v>27</v>
      </c>
      <c r="AE54" s="117">
        <v>30</v>
      </c>
      <c r="AF54" s="117">
        <v>33</v>
      </c>
      <c r="AG54" s="117">
        <v>36</v>
      </c>
      <c r="AH54" s="117">
        <v>39</v>
      </c>
      <c r="AI54" s="117">
        <v>42</v>
      </c>
      <c r="AJ54" s="117">
        <v>45</v>
      </c>
      <c r="AK54" s="58"/>
      <c r="AL54" s="58"/>
      <c r="AM54" s="58"/>
      <c r="AN54" s="58"/>
      <c r="AO54" s="58"/>
      <c r="AP54" s="58"/>
      <c r="AQ54" s="58"/>
      <c r="AR54" s="58"/>
      <c r="AS54" s="58"/>
      <c r="AT54" s="58"/>
      <c r="AU54" s="58"/>
      <c r="AV54" s="324"/>
      <c r="AW54" s="324"/>
      <c r="AX54" s="324"/>
      <c r="AY54" s="324"/>
      <c r="AZ54" s="324"/>
      <c r="BA54" s="324"/>
      <c r="BB54" s="324"/>
      <c r="BC54" s="324"/>
      <c r="BD54" s="324"/>
      <c r="BE54" s="324"/>
      <c r="BF54" s="324"/>
      <c r="BG54" s="324"/>
      <c r="BH54" s="324"/>
      <c r="BI54" s="324"/>
      <c r="BJ54" s="324"/>
      <c r="BK54" s="234">
        <v>0</v>
      </c>
      <c r="BL54" s="214">
        <v>1</v>
      </c>
      <c r="BM54" s="214">
        <v>2</v>
      </c>
      <c r="BN54" s="214">
        <v>3</v>
      </c>
      <c r="BO54" s="214">
        <v>4</v>
      </c>
      <c r="BQ54" s="28"/>
      <c r="BR54" s="27"/>
      <c r="BS54" s="27"/>
    </row>
    <row r="55" spans="1:71" ht="22" hidden="1">
      <c r="A55" s="238" t="s">
        <v>119</v>
      </c>
      <c r="B55" s="288" t="s">
        <v>141</v>
      </c>
      <c r="C55" s="86" t="str">
        <f t="shared" ref="C55:P55" si="43">IF(C404=$BM$55,"당첨",IF(C404=$BN$55,"당첨",IF(C404=$BO$55,"당첨",IF(C404=$BL$55,"당첨","낙첨"))))</f>
        <v>당첨</v>
      </c>
      <c r="D55" s="86" t="str">
        <f t="shared" si="43"/>
        <v>당첨</v>
      </c>
      <c r="E55" s="86" t="str">
        <f t="shared" si="43"/>
        <v>당첨</v>
      </c>
      <c r="F55" s="86" t="str">
        <f t="shared" si="43"/>
        <v>당첨</v>
      </c>
      <c r="G55" s="86" t="str">
        <f t="shared" si="43"/>
        <v>당첨</v>
      </c>
      <c r="H55" s="86" t="str">
        <f t="shared" si="43"/>
        <v>당첨</v>
      </c>
      <c r="I55" s="86" t="str">
        <f t="shared" si="43"/>
        <v>당첨</v>
      </c>
      <c r="J55" s="86" t="str">
        <f t="shared" si="43"/>
        <v>당첨</v>
      </c>
      <c r="K55" s="86" t="str">
        <f t="shared" si="43"/>
        <v>당첨</v>
      </c>
      <c r="L55" s="86" t="str">
        <f t="shared" si="43"/>
        <v>당첨</v>
      </c>
      <c r="M55" s="86" t="str">
        <f t="shared" si="43"/>
        <v>당첨</v>
      </c>
      <c r="N55" s="86" t="str">
        <f t="shared" si="43"/>
        <v>당첨</v>
      </c>
      <c r="O55" s="86" t="str">
        <f t="shared" si="43"/>
        <v>당첨</v>
      </c>
      <c r="P55" s="86" t="str">
        <f t="shared" si="43"/>
        <v>당첨</v>
      </c>
      <c r="Q55" s="86" t="str">
        <f>IF(Q404=$BM$55,"당첨",IF(Q404=$BN$55,"당첨",IF(Q404=$BO$55,"당첨",IF(Q404=$BL$55,"당첨","낙첨"))))</f>
        <v>당첨</v>
      </c>
      <c r="S55" s="614" t="s">
        <v>161</v>
      </c>
      <c r="T55" s="616"/>
      <c r="U55" s="617"/>
      <c r="V55" s="76">
        <v>4</v>
      </c>
      <c r="W55" s="76">
        <v>8</v>
      </c>
      <c r="X55" s="76">
        <v>12</v>
      </c>
      <c r="Y55" s="76">
        <v>16</v>
      </c>
      <c r="Z55" s="76">
        <v>20</v>
      </c>
      <c r="AA55" s="76">
        <v>24</v>
      </c>
      <c r="AB55" s="76">
        <v>28</v>
      </c>
      <c r="AC55" s="76">
        <v>32</v>
      </c>
      <c r="AD55" s="76">
        <v>36</v>
      </c>
      <c r="AE55" s="76">
        <v>40</v>
      </c>
      <c r="AF55" s="76">
        <v>44</v>
      </c>
      <c r="AG55" s="58"/>
      <c r="AH55" s="58"/>
      <c r="AI55" s="58"/>
      <c r="AJ55" s="58"/>
      <c r="AK55" s="58"/>
      <c r="AL55" s="58"/>
      <c r="AM55" s="58"/>
      <c r="AN55" s="58"/>
      <c r="AO55" s="58"/>
      <c r="AP55" s="58"/>
      <c r="AQ55" s="58"/>
      <c r="AR55" s="58"/>
      <c r="AS55" s="58"/>
      <c r="AT55" s="58"/>
      <c r="AU55" s="58"/>
      <c r="AV55" s="324"/>
      <c r="AW55" s="324"/>
      <c r="AX55" s="324"/>
      <c r="AY55" s="324"/>
      <c r="AZ55" s="324"/>
      <c r="BA55" s="324"/>
      <c r="BB55" s="324"/>
      <c r="BC55" s="324"/>
      <c r="BD55" s="324"/>
      <c r="BE55" s="324"/>
      <c r="BF55" s="324"/>
      <c r="BG55" s="324"/>
      <c r="BH55" s="324"/>
      <c r="BI55" s="324"/>
      <c r="BJ55" s="324"/>
      <c r="BK55" s="233"/>
      <c r="BL55" s="215">
        <v>0</v>
      </c>
      <c r="BM55" s="215">
        <v>1</v>
      </c>
      <c r="BN55" s="215">
        <v>2</v>
      </c>
      <c r="BO55" s="215">
        <v>3</v>
      </c>
      <c r="BQ55" s="28"/>
      <c r="BR55" s="27"/>
      <c r="BS55" s="40"/>
    </row>
    <row r="56" spans="1:71" ht="22" hidden="1">
      <c r="A56" s="238" t="s">
        <v>120</v>
      </c>
      <c r="B56" s="288" t="s">
        <v>142</v>
      </c>
      <c r="C56" s="86" t="str">
        <f>IF(C411=$BM$56,"당첨",IF(C411=$BL$56,"당첨",IF(C411=$BN$56,"당첨",IF(C411=$BO$56,"당첨","낙첨"))))</f>
        <v>당첨</v>
      </c>
      <c r="D56" s="86" t="str">
        <f t="shared" ref="D56:P56" si="44">IF(D411=$BM$56,"당첨",IF(D411=$BL$56,"당첨",IF(D411=$BN$56,"당첨",IF(D411=$BO$56,"당첨","낙첨"))))</f>
        <v>당첨</v>
      </c>
      <c r="E56" s="86" t="str">
        <f t="shared" si="44"/>
        <v>당첨</v>
      </c>
      <c r="F56" s="86" t="str">
        <f t="shared" si="44"/>
        <v>당첨</v>
      </c>
      <c r="G56" s="86" t="str">
        <f t="shared" si="44"/>
        <v>당첨</v>
      </c>
      <c r="H56" s="86" t="str">
        <f t="shared" si="44"/>
        <v>당첨</v>
      </c>
      <c r="I56" s="86" t="str">
        <f t="shared" si="44"/>
        <v>당첨</v>
      </c>
      <c r="J56" s="86" t="str">
        <f t="shared" si="44"/>
        <v>당첨</v>
      </c>
      <c r="K56" s="86" t="str">
        <f t="shared" si="44"/>
        <v>당첨</v>
      </c>
      <c r="L56" s="86" t="str">
        <f t="shared" si="44"/>
        <v>당첨</v>
      </c>
      <c r="M56" s="86" t="str">
        <f t="shared" si="44"/>
        <v>당첨</v>
      </c>
      <c r="N56" s="86" t="str">
        <f t="shared" si="44"/>
        <v>당첨</v>
      </c>
      <c r="O56" s="86" t="str">
        <f t="shared" si="44"/>
        <v>당첨</v>
      </c>
      <c r="P56" s="86" t="str">
        <f t="shared" si="44"/>
        <v>당첨</v>
      </c>
      <c r="Q56" s="86" t="str">
        <f>IF(Q411=$BM$56,"당첨",IF(Q411=$BL$56,"당첨",IF(Q411=$BN$56,"당첨",IF(Q411=$BO$56,"당첨","낙첨"))))</f>
        <v>당첨</v>
      </c>
      <c r="S56" s="662" t="s">
        <v>162</v>
      </c>
      <c r="T56" s="663"/>
      <c r="U56" s="664"/>
      <c r="V56" s="78">
        <v>5</v>
      </c>
      <c r="W56" s="78">
        <v>10</v>
      </c>
      <c r="X56" s="78">
        <v>15</v>
      </c>
      <c r="Y56" s="78">
        <v>20</v>
      </c>
      <c r="Z56" s="78">
        <v>25</v>
      </c>
      <c r="AA56" s="78">
        <v>30</v>
      </c>
      <c r="AB56" s="78">
        <v>35</v>
      </c>
      <c r="AC56" s="78">
        <v>40</v>
      </c>
      <c r="AD56" s="78">
        <v>45</v>
      </c>
      <c r="AE56" s="58"/>
      <c r="AF56" s="58"/>
      <c r="AG56" s="58"/>
      <c r="AH56" s="58"/>
      <c r="AI56" s="58"/>
      <c r="AJ56" s="58"/>
      <c r="AK56" s="58"/>
      <c r="AL56" s="58"/>
      <c r="AM56" s="58"/>
      <c r="AN56" s="58"/>
      <c r="AO56" s="58"/>
      <c r="AP56" s="58"/>
      <c r="AQ56" s="58"/>
      <c r="AR56" s="58"/>
      <c r="AS56" s="58"/>
      <c r="AT56" s="58"/>
      <c r="AU56" s="58"/>
      <c r="AV56" s="324"/>
      <c r="AW56" s="324"/>
      <c r="AX56" s="324"/>
      <c r="AY56" s="324"/>
      <c r="AZ56" s="324"/>
      <c r="BA56" s="324"/>
      <c r="BB56" s="324"/>
      <c r="BC56" s="324"/>
      <c r="BD56" s="324"/>
      <c r="BE56" s="324"/>
      <c r="BF56" s="324"/>
      <c r="BG56" s="324"/>
      <c r="BH56" s="324"/>
      <c r="BI56" s="324"/>
      <c r="BJ56" s="324"/>
      <c r="BK56" s="233"/>
      <c r="BL56" s="72">
        <v>0</v>
      </c>
      <c r="BM56" s="72">
        <v>1</v>
      </c>
      <c r="BN56" s="72">
        <v>2</v>
      </c>
      <c r="BO56" s="72">
        <v>3</v>
      </c>
      <c r="BQ56" s="28"/>
      <c r="BR56" s="27"/>
      <c r="BS56" s="40"/>
    </row>
    <row r="57" spans="1:71" ht="22" hidden="1">
      <c r="A57" s="238" t="s">
        <v>121</v>
      </c>
      <c r="B57" s="288" t="s">
        <v>143</v>
      </c>
      <c r="C57" s="86" t="str">
        <f>IF(C418=$BM$57,"당첨",IF(C418=$BL$57,"당첨",IF(C418=$BN$57,"당첨",IF(C418=$BO$57,"당첨","낙첨"))))</f>
        <v>당첨</v>
      </c>
      <c r="D57" s="86" t="str">
        <f t="shared" ref="D57:P57" si="45">IF(D418=$BM$57,"당첨",IF(D418=$BL$57,"당첨",IF(D418=$BN$57,"당첨",IF(D418=$BO$57,"당첨","낙첨"))))</f>
        <v>당첨</v>
      </c>
      <c r="E57" s="86" t="str">
        <f t="shared" si="45"/>
        <v>당첨</v>
      </c>
      <c r="F57" s="86" t="str">
        <f t="shared" si="45"/>
        <v>당첨</v>
      </c>
      <c r="G57" s="86" t="str">
        <f t="shared" si="45"/>
        <v>당첨</v>
      </c>
      <c r="H57" s="86" t="str">
        <f t="shared" si="45"/>
        <v>당첨</v>
      </c>
      <c r="I57" s="86" t="str">
        <f t="shared" si="45"/>
        <v>당첨</v>
      </c>
      <c r="J57" s="86" t="str">
        <f t="shared" si="45"/>
        <v>당첨</v>
      </c>
      <c r="K57" s="86" t="str">
        <f t="shared" si="45"/>
        <v>당첨</v>
      </c>
      <c r="L57" s="86" t="str">
        <f t="shared" si="45"/>
        <v>당첨</v>
      </c>
      <c r="M57" s="86" t="str">
        <f t="shared" si="45"/>
        <v>당첨</v>
      </c>
      <c r="N57" s="86" t="str">
        <f>IF(N418=$BM$57,"당첨",IF(N418=$BL$57,"당첨",IF(N418=$BN$57,"당첨",IF(N418=$BO$57,"당첨","낙첨"))))</f>
        <v>당첨</v>
      </c>
      <c r="O57" s="86" t="str">
        <f t="shared" si="45"/>
        <v>당첨</v>
      </c>
      <c r="P57" s="86" t="str">
        <f t="shared" si="45"/>
        <v>당첨</v>
      </c>
      <c r="Q57" s="86" t="str">
        <f>IF(Q418=$BM$57,"당첨",IF(Q418=$BL$57,"당첨",IF(Q418=$BN$57,"당첨",IF(Q418=$BO$57,"당첨","낙첨"))))</f>
        <v>당첨</v>
      </c>
      <c r="S57" s="665" t="s">
        <v>163</v>
      </c>
      <c r="T57" s="666"/>
      <c r="U57" s="667"/>
      <c r="V57" s="118">
        <v>6</v>
      </c>
      <c r="W57" s="118">
        <v>12</v>
      </c>
      <c r="X57" s="118">
        <v>18</v>
      </c>
      <c r="Y57" s="118">
        <v>24</v>
      </c>
      <c r="Z57" s="118">
        <v>30</v>
      </c>
      <c r="AA57" s="118">
        <v>36</v>
      </c>
      <c r="AB57" s="118">
        <v>42</v>
      </c>
      <c r="AC57" s="58"/>
      <c r="AD57" s="58"/>
      <c r="AE57" s="58"/>
      <c r="AF57" s="58"/>
      <c r="AG57" s="58"/>
      <c r="AH57" s="58"/>
      <c r="AI57" s="58"/>
      <c r="AJ57" s="58"/>
      <c r="AK57" s="58"/>
      <c r="AL57" s="58"/>
      <c r="AM57" s="58"/>
      <c r="AN57" s="58"/>
      <c r="AO57" s="58"/>
      <c r="AP57" s="58"/>
      <c r="AQ57" s="58"/>
      <c r="AR57" s="58"/>
      <c r="AS57" s="58"/>
      <c r="AT57" s="58"/>
      <c r="AU57" s="58"/>
      <c r="AV57" s="324"/>
      <c r="AW57" s="324"/>
      <c r="AX57" s="324"/>
      <c r="AY57" s="324"/>
      <c r="AZ57" s="324"/>
      <c r="BA57" s="324"/>
      <c r="BB57" s="324"/>
      <c r="BC57" s="324"/>
      <c r="BD57" s="324"/>
      <c r="BE57" s="324"/>
      <c r="BF57" s="324"/>
      <c r="BG57" s="324"/>
      <c r="BH57" s="324"/>
      <c r="BI57" s="324"/>
      <c r="BJ57" s="324"/>
      <c r="BK57" s="233"/>
      <c r="BL57" s="216">
        <v>0</v>
      </c>
      <c r="BM57" s="216">
        <v>1</v>
      </c>
      <c r="BN57" s="216">
        <v>2</v>
      </c>
      <c r="BO57" s="216">
        <v>3</v>
      </c>
      <c r="BQ57" s="28"/>
      <c r="BR57" s="27"/>
      <c r="BS57" s="40"/>
    </row>
    <row r="58" spans="1:71" ht="22" hidden="1">
      <c r="A58" s="238" t="s">
        <v>122</v>
      </c>
      <c r="B58" s="288" t="s">
        <v>144</v>
      </c>
      <c r="C58" s="86" t="str">
        <f>IF(C425=$BM$58,"당첨",IF(C425=$BN$58,"당첨",IF(C425=$BO$58,"당첨",IF(C425=$BL$58,"당첨","낙첨"))))</f>
        <v>당첨</v>
      </c>
      <c r="D58" s="86" t="str">
        <f t="shared" ref="D58:P58" si="46">IF(D425=$BM$58,"당첨",IF(D425=$BN$58,"당첨",IF(D425=$BO$58,"당첨",IF(D425=$BL$58,"당첨","낙첨"))))</f>
        <v>당첨</v>
      </c>
      <c r="E58" s="86" t="str">
        <f t="shared" si="46"/>
        <v>당첨</v>
      </c>
      <c r="F58" s="86" t="str">
        <f t="shared" si="46"/>
        <v>당첨</v>
      </c>
      <c r="G58" s="86" t="str">
        <f t="shared" si="46"/>
        <v>당첨</v>
      </c>
      <c r="H58" s="86" t="str">
        <f t="shared" si="46"/>
        <v>당첨</v>
      </c>
      <c r="I58" s="86" t="str">
        <f t="shared" si="46"/>
        <v>당첨</v>
      </c>
      <c r="J58" s="86" t="str">
        <f t="shared" si="46"/>
        <v>당첨</v>
      </c>
      <c r="K58" s="86" t="str">
        <f t="shared" si="46"/>
        <v>당첨</v>
      </c>
      <c r="L58" s="86" t="str">
        <f t="shared" si="46"/>
        <v>당첨</v>
      </c>
      <c r="M58" s="86" t="str">
        <f t="shared" si="46"/>
        <v>당첨</v>
      </c>
      <c r="N58" s="86" t="str">
        <f t="shared" si="46"/>
        <v>당첨</v>
      </c>
      <c r="O58" s="86" t="str">
        <f t="shared" si="46"/>
        <v>당첨</v>
      </c>
      <c r="P58" s="86" t="str">
        <f t="shared" si="46"/>
        <v>당첨</v>
      </c>
      <c r="Q58" s="86" t="str">
        <f>IF(Q425=$BM$58,"당첨",IF(Q425=$BN$58,"당첨",IF(Q425=$BO$58,"당첨",IF(Q425=$BL$58,"당첨","낙첨"))))</f>
        <v>당첨</v>
      </c>
      <c r="S58" s="668" t="s">
        <v>164</v>
      </c>
      <c r="T58" s="669"/>
      <c r="U58" s="670"/>
      <c r="V58" s="73">
        <v>7</v>
      </c>
      <c r="W58" s="73">
        <v>14</v>
      </c>
      <c r="X58" s="73">
        <v>21</v>
      </c>
      <c r="Y58" s="73">
        <v>28</v>
      </c>
      <c r="Z58" s="73">
        <v>35</v>
      </c>
      <c r="AA58" s="73">
        <v>42</v>
      </c>
      <c r="AB58" s="58"/>
      <c r="AC58" s="58"/>
      <c r="AD58" s="58"/>
      <c r="AE58" s="58"/>
      <c r="AF58" s="58"/>
      <c r="AG58" s="58"/>
      <c r="AH58" s="58"/>
      <c r="AI58" s="58"/>
      <c r="AJ58" s="58"/>
      <c r="AK58" s="58"/>
      <c r="AL58" s="58"/>
      <c r="AM58" s="58"/>
      <c r="AN58" s="58"/>
      <c r="AO58" s="58"/>
      <c r="AP58" s="58"/>
      <c r="AQ58" s="58"/>
      <c r="AR58" s="58"/>
      <c r="AS58" s="58"/>
      <c r="AT58" s="58"/>
      <c r="AU58" s="58"/>
      <c r="AV58" s="324"/>
      <c r="AW58" s="324"/>
      <c r="AX58" s="324"/>
      <c r="AY58" s="324"/>
      <c r="AZ58" s="324"/>
      <c r="BA58" s="324"/>
      <c r="BB58" s="324"/>
      <c r="BC58" s="324"/>
      <c r="BD58" s="324"/>
      <c r="BE58" s="324"/>
      <c r="BF58" s="324"/>
      <c r="BG58" s="324"/>
      <c r="BH58" s="324"/>
      <c r="BI58" s="324"/>
      <c r="BJ58" s="324"/>
      <c r="BK58" s="233"/>
      <c r="BL58" s="217">
        <v>0</v>
      </c>
      <c r="BM58" s="217">
        <v>1</v>
      </c>
      <c r="BN58" s="217">
        <v>2</v>
      </c>
      <c r="BO58" s="217">
        <v>2</v>
      </c>
      <c r="BQ58" s="28"/>
      <c r="BR58" s="27"/>
      <c r="BS58"/>
    </row>
    <row r="59" spans="1:71" ht="22" hidden="1">
      <c r="A59" s="238" t="s">
        <v>123</v>
      </c>
      <c r="B59" s="288" t="s">
        <v>145</v>
      </c>
      <c r="C59" s="86" t="str">
        <f>IF(C432=$BM$59,"당첨",IF(C432=$BN$59,"당첨",IF(C432=$BO$59,"당첨",IF(C432=$BL$59,"당첨","낙첨"))))</f>
        <v>당첨</v>
      </c>
      <c r="D59" s="86" t="str">
        <f t="shared" ref="D59:P59" si="47">IF(D432=$BM$59,"당첨",IF(D432=$BN$59,"당첨",IF(D432=$BO$59,"당첨",IF(D432=$BL$59,"당첨","낙첨"))))</f>
        <v>당첨</v>
      </c>
      <c r="E59" s="86" t="str">
        <f t="shared" si="47"/>
        <v>당첨</v>
      </c>
      <c r="F59" s="86" t="str">
        <f t="shared" si="47"/>
        <v>당첨</v>
      </c>
      <c r="G59" s="86" t="str">
        <f t="shared" si="47"/>
        <v>당첨</v>
      </c>
      <c r="H59" s="86" t="str">
        <f t="shared" si="47"/>
        <v>당첨</v>
      </c>
      <c r="I59" s="86" t="str">
        <f t="shared" si="47"/>
        <v>당첨</v>
      </c>
      <c r="J59" s="86" t="str">
        <f t="shared" si="47"/>
        <v>당첨</v>
      </c>
      <c r="K59" s="86" t="str">
        <f t="shared" si="47"/>
        <v>당첨</v>
      </c>
      <c r="L59" s="86" t="str">
        <f t="shared" si="47"/>
        <v>당첨</v>
      </c>
      <c r="M59" s="86" t="str">
        <f t="shared" si="47"/>
        <v>당첨</v>
      </c>
      <c r="N59" s="86" t="str">
        <f t="shared" si="47"/>
        <v>당첨</v>
      </c>
      <c r="O59" s="86" t="str">
        <f t="shared" si="47"/>
        <v>당첨</v>
      </c>
      <c r="P59" s="86" t="str">
        <f t="shared" si="47"/>
        <v>당첨</v>
      </c>
      <c r="Q59" s="86" t="str">
        <f>IF(Q432=$BM$59,"당첨",IF(Q432=$BN$59,"당첨",IF(Q432=$BO$59,"당첨",IF(Q432=$BL$59,"당첨","낙첨"))))</f>
        <v>당첨</v>
      </c>
      <c r="S59" s="671" t="s">
        <v>165</v>
      </c>
      <c r="T59" s="672"/>
      <c r="U59" s="673"/>
      <c r="V59" s="75">
        <v>8</v>
      </c>
      <c r="W59" s="75">
        <v>16</v>
      </c>
      <c r="X59" s="75">
        <v>24</v>
      </c>
      <c r="Y59" s="75">
        <v>32</v>
      </c>
      <c r="Z59" s="75">
        <v>40</v>
      </c>
      <c r="AA59" s="58"/>
      <c r="AB59" s="58"/>
      <c r="AC59" s="58"/>
      <c r="AD59" s="58"/>
      <c r="AE59" s="58"/>
      <c r="AF59" s="58"/>
      <c r="AG59" s="58"/>
      <c r="AH59" s="58"/>
      <c r="AI59" s="58"/>
      <c r="AJ59" s="58"/>
      <c r="AK59" s="58"/>
      <c r="AL59" s="58"/>
      <c r="AM59" s="58"/>
      <c r="AN59" s="58"/>
      <c r="AO59" s="58"/>
      <c r="AP59" s="58"/>
      <c r="AQ59" s="58"/>
      <c r="AR59" s="58"/>
      <c r="AS59" s="58"/>
      <c r="AT59" s="58"/>
      <c r="AU59" s="58"/>
      <c r="AV59" s="324"/>
      <c r="AW59" s="324"/>
      <c r="AX59" s="324"/>
      <c r="AY59" s="324"/>
      <c r="AZ59" s="324"/>
      <c r="BA59" s="324"/>
      <c r="BB59" s="324"/>
      <c r="BC59" s="324"/>
      <c r="BD59" s="324"/>
      <c r="BE59" s="324"/>
      <c r="BF59" s="324"/>
      <c r="BG59" s="324"/>
      <c r="BH59" s="324"/>
      <c r="BI59" s="324"/>
      <c r="BJ59" s="324"/>
      <c r="BK59" s="233"/>
      <c r="BL59" s="218">
        <v>0</v>
      </c>
      <c r="BM59" s="218">
        <v>1</v>
      </c>
      <c r="BN59" s="218">
        <v>2</v>
      </c>
      <c r="BO59" s="218">
        <v>2</v>
      </c>
      <c r="BQ59" s="28"/>
      <c r="BR59" s="27"/>
      <c r="BS59"/>
    </row>
    <row r="60" spans="1:71" ht="22" hidden="1">
      <c r="A60" s="238" t="s">
        <v>124</v>
      </c>
      <c r="B60" s="288" t="s">
        <v>146</v>
      </c>
      <c r="C60" s="86" t="str">
        <f t="shared" ref="C60:P60" si="48">IF(C439=$BM$60,"당첨",IF(C439=$BN$60,"당첨",IF(C439=$BO$60,"당첨",IF(C439=$BL$60,"당첨","낙첨"))))</f>
        <v>당첨</v>
      </c>
      <c r="D60" s="86" t="str">
        <f t="shared" si="48"/>
        <v>당첨</v>
      </c>
      <c r="E60" s="86" t="str">
        <f t="shared" si="48"/>
        <v>당첨</v>
      </c>
      <c r="F60" s="86" t="str">
        <f t="shared" si="48"/>
        <v>당첨</v>
      </c>
      <c r="G60" s="86" t="str">
        <f t="shared" si="48"/>
        <v>당첨</v>
      </c>
      <c r="H60" s="86" t="str">
        <f t="shared" si="48"/>
        <v>당첨</v>
      </c>
      <c r="I60" s="86" t="str">
        <f t="shared" si="48"/>
        <v>당첨</v>
      </c>
      <c r="J60" s="86" t="str">
        <f t="shared" si="48"/>
        <v>당첨</v>
      </c>
      <c r="K60" s="86" t="str">
        <f t="shared" si="48"/>
        <v>당첨</v>
      </c>
      <c r="L60" s="86" t="str">
        <f t="shared" si="48"/>
        <v>당첨</v>
      </c>
      <c r="M60" s="86" t="str">
        <f t="shared" si="48"/>
        <v>당첨</v>
      </c>
      <c r="N60" s="86" t="str">
        <f t="shared" si="48"/>
        <v>당첨</v>
      </c>
      <c r="O60" s="86" t="str">
        <f t="shared" si="48"/>
        <v>당첨</v>
      </c>
      <c r="P60" s="86" t="str">
        <f t="shared" si="48"/>
        <v>당첨</v>
      </c>
      <c r="Q60" s="86" t="str">
        <f>IF(Q439=$BM$60,"당첨",IF(Q439=$BN$60,"당첨",IF(Q439=$BO$60,"당첨",IF(Q439=$BL$60,"당첨","낙첨"))))</f>
        <v>당첨</v>
      </c>
      <c r="S60" s="674" t="s">
        <v>166</v>
      </c>
      <c r="T60" s="675"/>
      <c r="U60" s="676"/>
      <c r="V60" s="116">
        <v>9</v>
      </c>
      <c r="W60" s="116">
        <v>18</v>
      </c>
      <c r="X60" s="116">
        <v>27</v>
      </c>
      <c r="Y60" s="116">
        <v>36</v>
      </c>
      <c r="Z60" s="116">
        <v>45</v>
      </c>
      <c r="AA60" s="58"/>
      <c r="AB60" s="58"/>
      <c r="AC60" s="58"/>
      <c r="AD60" s="58"/>
      <c r="AE60" s="58"/>
      <c r="AF60" s="58"/>
      <c r="AG60" s="58"/>
      <c r="AH60" s="58"/>
      <c r="AI60" s="58"/>
      <c r="AJ60" s="58"/>
      <c r="AK60" s="58"/>
      <c r="AL60" s="58"/>
      <c r="AM60" s="58"/>
      <c r="AN60" s="58"/>
      <c r="AO60" s="58"/>
      <c r="AP60" s="58"/>
      <c r="AQ60" s="58"/>
      <c r="AR60" s="58"/>
      <c r="AS60" s="58"/>
      <c r="AT60" s="58"/>
      <c r="AU60" s="58"/>
      <c r="AV60" s="324"/>
      <c r="AW60" s="324"/>
      <c r="AX60" s="324"/>
      <c r="AY60" s="324"/>
      <c r="AZ60" s="324"/>
      <c r="BA60" s="324"/>
      <c r="BB60" s="324"/>
      <c r="BC60" s="324"/>
      <c r="BD60" s="324"/>
      <c r="BE60" s="324"/>
      <c r="BF60" s="324"/>
      <c r="BG60" s="324"/>
      <c r="BH60" s="324"/>
      <c r="BI60" s="324"/>
      <c r="BJ60" s="324"/>
      <c r="BK60" s="233"/>
      <c r="BL60" s="219">
        <v>0</v>
      </c>
      <c r="BM60" s="219">
        <v>1</v>
      </c>
      <c r="BN60" s="219">
        <v>2</v>
      </c>
      <c r="BO60" s="219">
        <v>2</v>
      </c>
      <c r="BQ60" s="28"/>
      <c r="BR60" s="27"/>
    </row>
    <row r="61" spans="1:71" ht="22" hidden="1">
      <c r="A61" s="238" t="s">
        <v>125</v>
      </c>
      <c r="B61" s="288" t="s">
        <v>147</v>
      </c>
      <c r="C61" s="86" t="str">
        <f>IF(C446=$BM$61,"당첨",IF(C446=$BN$61,"당첨",IF(C446=$BO$61,"당첨",IF(C446=$BL$61,"당첨","낙첨"))))</f>
        <v>당첨</v>
      </c>
      <c r="D61" s="86" t="str">
        <f t="shared" ref="D61:P61" si="49">IF(D446=$BM$61,"당첨",IF(D446=$BN$61,"당첨",IF(D446=$BO$61,"당첨",IF(D446=$BL$61,"당첨","낙첨"))))</f>
        <v>당첨</v>
      </c>
      <c r="E61" s="86" t="str">
        <f t="shared" si="49"/>
        <v>당첨</v>
      </c>
      <c r="F61" s="86" t="str">
        <f t="shared" si="49"/>
        <v>당첨</v>
      </c>
      <c r="G61" s="86" t="str">
        <f t="shared" si="49"/>
        <v>당첨</v>
      </c>
      <c r="H61" s="86" t="str">
        <f t="shared" si="49"/>
        <v>당첨</v>
      </c>
      <c r="I61" s="86" t="str">
        <f t="shared" si="49"/>
        <v>당첨</v>
      </c>
      <c r="J61" s="86" t="str">
        <f t="shared" si="49"/>
        <v>당첨</v>
      </c>
      <c r="K61" s="86" t="str">
        <f t="shared" si="49"/>
        <v>당첨</v>
      </c>
      <c r="L61" s="86" t="str">
        <f t="shared" si="49"/>
        <v>당첨</v>
      </c>
      <c r="M61" s="86" t="str">
        <f t="shared" si="49"/>
        <v>당첨</v>
      </c>
      <c r="N61" s="86" t="str">
        <f t="shared" si="49"/>
        <v>당첨</v>
      </c>
      <c r="O61" s="86" t="str">
        <f t="shared" si="49"/>
        <v>당첨</v>
      </c>
      <c r="P61" s="86" t="str">
        <f t="shared" si="49"/>
        <v>당첨</v>
      </c>
      <c r="Q61" s="86" t="str">
        <f>IF(Q446=$BM$61,"당첨",IF(Q446=$BN$61,"당첨",IF(Q446=$BO$61,"당첨",IF(Q446=$BL$61,"당첨","낙첨"))))</f>
        <v>당첨</v>
      </c>
      <c r="S61" s="693" t="s">
        <v>167</v>
      </c>
      <c r="T61" s="694"/>
      <c r="U61" s="695"/>
      <c r="V61" s="80">
        <v>10</v>
      </c>
      <c r="W61" s="80">
        <v>20</v>
      </c>
      <c r="X61" s="80">
        <v>30</v>
      </c>
      <c r="Y61" s="80">
        <v>40</v>
      </c>
      <c r="Z61" s="58"/>
      <c r="AA61" s="58"/>
      <c r="AB61" s="58"/>
      <c r="AC61" s="58"/>
      <c r="AD61" s="58"/>
      <c r="AE61" s="58"/>
      <c r="AF61" s="58"/>
      <c r="AG61" s="58"/>
      <c r="AH61" s="58"/>
      <c r="AI61" s="58"/>
      <c r="AJ61" s="58"/>
      <c r="AK61" s="58"/>
      <c r="AL61" s="58"/>
      <c r="AM61" s="58"/>
      <c r="AN61" s="58"/>
      <c r="AO61" s="58"/>
      <c r="AP61" s="58"/>
      <c r="AQ61" s="58"/>
      <c r="AR61" s="58"/>
      <c r="AS61" s="58"/>
      <c r="AT61" s="58"/>
      <c r="AU61" s="58"/>
      <c r="AV61" s="324"/>
      <c r="AW61" s="324"/>
      <c r="AX61" s="324"/>
      <c r="AY61" s="324"/>
      <c r="AZ61" s="324"/>
      <c r="BA61" s="324"/>
      <c r="BB61" s="324"/>
      <c r="BC61" s="324"/>
      <c r="BD61" s="324"/>
      <c r="BE61" s="324"/>
      <c r="BF61" s="324"/>
      <c r="BG61" s="324"/>
      <c r="BH61" s="324"/>
      <c r="BI61" s="324"/>
      <c r="BJ61" s="324"/>
      <c r="BK61" s="233"/>
      <c r="BL61" s="220">
        <v>0</v>
      </c>
      <c r="BM61" s="220">
        <v>1</v>
      </c>
      <c r="BN61" s="220">
        <v>2</v>
      </c>
      <c r="BO61" s="220">
        <v>2</v>
      </c>
      <c r="BQ61" s="26"/>
      <c r="BR61" s="27"/>
    </row>
    <row r="62" spans="1:71" ht="22.5" hidden="1" thickBot="1">
      <c r="A62" s="238" t="s">
        <v>126</v>
      </c>
      <c r="B62" s="288" t="s">
        <v>148</v>
      </c>
      <c r="C62" s="86" t="str">
        <f t="shared" ref="C62:P62" si="50">IF(C453=$BM$62,"당첨",IF(C453=$BN$62,"당첨",IF(C453=$BO$62,"당첨",IF(C453=$BL$62,"당첨","낙첨"))))</f>
        <v>당첨</v>
      </c>
      <c r="D62" s="86" t="str">
        <f t="shared" si="50"/>
        <v>당첨</v>
      </c>
      <c r="E62" s="86" t="str">
        <f t="shared" si="50"/>
        <v>당첨</v>
      </c>
      <c r="F62" s="86" t="str">
        <f t="shared" si="50"/>
        <v>당첨</v>
      </c>
      <c r="G62" s="86" t="str">
        <f t="shared" si="50"/>
        <v>당첨</v>
      </c>
      <c r="H62" s="86" t="str">
        <f t="shared" si="50"/>
        <v>당첨</v>
      </c>
      <c r="I62" s="86" t="str">
        <f t="shared" si="50"/>
        <v>당첨</v>
      </c>
      <c r="J62" s="86" t="str">
        <f t="shared" si="50"/>
        <v>당첨</v>
      </c>
      <c r="K62" s="86" t="str">
        <f t="shared" si="50"/>
        <v>당첨</v>
      </c>
      <c r="L62" s="86" t="str">
        <f t="shared" si="50"/>
        <v>당첨</v>
      </c>
      <c r="M62" s="86" t="str">
        <f t="shared" si="50"/>
        <v>당첨</v>
      </c>
      <c r="N62" s="86" t="str">
        <f t="shared" si="50"/>
        <v>당첨</v>
      </c>
      <c r="O62" s="86" t="str">
        <f t="shared" si="50"/>
        <v>당첨</v>
      </c>
      <c r="P62" s="86" t="str">
        <f t="shared" si="50"/>
        <v>당첨</v>
      </c>
      <c r="Q62" s="86" t="str">
        <f>IF(Q453=$BM$62,"당첨",IF(Q453=$BN$62,"당첨",IF(Q453=$BO$62,"당첨",IF(Q453=$BL$62,"당첨","낙첨"))))</f>
        <v>당첨</v>
      </c>
      <c r="S62" s="696" t="s">
        <v>168</v>
      </c>
      <c r="T62" s="634"/>
      <c r="U62" s="635"/>
      <c r="V62" s="81">
        <v>11</v>
      </c>
      <c r="W62" s="81">
        <v>22</v>
      </c>
      <c r="X62" s="81">
        <v>33</v>
      </c>
      <c r="Y62" s="81">
        <v>44</v>
      </c>
      <c r="Z62" s="58"/>
      <c r="AA62" s="58"/>
      <c r="AB62" s="58"/>
      <c r="AC62" s="58"/>
      <c r="AD62" s="58"/>
      <c r="AE62" s="58"/>
      <c r="AF62" s="58"/>
      <c r="AG62" s="58"/>
      <c r="AH62" s="58"/>
      <c r="AI62" s="58"/>
      <c r="AJ62" s="58"/>
      <c r="AK62" s="58"/>
      <c r="AL62" s="58"/>
      <c r="AM62" s="58"/>
      <c r="AN62" s="58"/>
      <c r="AO62" s="58"/>
      <c r="AP62" s="58"/>
      <c r="AQ62" s="58"/>
      <c r="AR62" s="58"/>
      <c r="AS62" s="58"/>
      <c r="AT62" s="58"/>
      <c r="AU62" s="58"/>
      <c r="AV62" s="324"/>
      <c r="AW62" s="324"/>
      <c r="AX62" s="324"/>
      <c r="AY62" s="324"/>
      <c r="AZ62" s="324"/>
      <c r="BA62" s="324"/>
      <c r="BB62" s="324"/>
      <c r="BC62" s="324"/>
      <c r="BD62" s="324"/>
      <c r="BE62" s="324"/>
      <c r="BF62" s="324"/>
      <c r="BG62" s="324"/>
      <c r="BH62" s="324"/>
      <c r="BI62" s="324"/>
      <c r="BJ62" s="324"/>
      <c r="BK62" s="233"/>
      <c r="BL62" s="221">
        <v>0</v>
      </c>
      <c r="BM62" s="221">
        <v>1</v>
      </c>
      <c r="BN62" s="221">
        <v>2</v>
      </c>
      <c r="BO62" s="221">
        <v>2</v>
      </c>
      <c r="BQ62" s="26"/>
      <c r="BR62" s="27"/>
    </row>
    <row r="63" spans="1:71" ht="22.5" thickBot="1">
      <c r="A63" s="238"/>
      <c r="B63" s="448" t="s">
        <v>761</v>
      </c>
      <c r="C63" s="39">
        <f>COUNTIF(C54:C62,"낙첨")</f>
        <v>0</v>
      </c>
      <c r="D63" s="39">
        <f t="shared" ref="D63:Q63" si="51">COUNTIF(D54:D62,"낙첨")</f>
        <v>0</v>
      </c>
      <c r="E63" s="39">
        <f t="shared" si="51"/>
        <v>0</v>
      </c>
      <c r="F63" s="39">
        <f t="shared" si="51"/>
        <v>0</v>
      </c>
      <c r="G63" s="39">
        <f t="shared" si="51"/>
        <v>0</v>
      </c>
      <c r="H63" s="39">
        <f t="shared" si="51"/>
        <v>0</v>
      </c>
      <c r="I63" s="39">
        <f t="shared" si="51"/>
        <v>0</v>
      </c>
      <c r="J63" s="39">
        <f t="shared" si="51"/>
        <v>0</v>
      </c>
      <c r="K63" s="39">
        <f t="shared" si="51"/>
        <v>0</v>
      </c>
      <c r="L63" s="39">
        <f t="shared" si="51"/>
        <v>0</v>
      </c>
      <c r="M63" s="39">
        <f t="shared" si="51"/>
        <v>0</v>
      </c>
      <c r="N63" s="39">
        <f t="shared" si="51"/>
        <v>0</v>
      </c>
      <c r="O63" s="39">
        <f t="shared" si="51"/>
        <v>0</v>
      </c>
      <c r="P63" s="39">
        <f t="shared" si="51"/>
        <v>0</v>
      </c>
      <c r="Q63" s="39">
        <f t="shared" si="51"/>
        <v>0</v>
      </c>
      <c r="S63" s="680" t="s">
        <v>759</v>
      </c>
      <c r="T63" s="681"/>
      <c r="U63" s="682"/>
      <c r="V63" s="81"/>
      <c r="W63" s="81"/>
      <c r="X63" s="81"/>
      <c r="Y63" s="81"/>
      <c r="Z63" s="81"/>
      <c r="AA63" s="81"/>
      <c r="AB63" s="81"/>
      <c r="AC63" s="81"/>
      <c r="AD63" s="81"/>
      <c r="AE63" s="81"/>
      <c r="AF63" s="81"/>
      <c r="AG63" s="81"/>
      <c r="AH63" s="81"/>
      <c r="AI63" s="81"/>
      <c r="AJ63" s="81"/>
      <c r="AK63" s="58"/>
      <c r="AL63" s="58"/>
      <c r="AM63" s="58"/>
      <c r="AN63" s="58"/>
      <c r="AO63" s="58"/>
      <c r="AP63" s="58"/>
      <c r="AQ63" s="58"/>
      <c r="AR63" s="58"/>
      <c r="AS63" s="58"/>
      <c r="AT63" s="58"/>
      <c r="AU63" s="58"/>
      <c r="AV63" s="324"/>
      <c r="AW63" s="324"/>
      <c r="AX63" s="324"/>
      <c r="AY63" s="324"/>
      <c r="AZ63" s="324"/>
      <c r="BA63" s="324"/>
      <c r="BB63" s="324"/>
      <c r="BC63" s="324"/>
      <c r="BD63" s="324"/>
      <c r="BE63" s="324"/>
      <c r="BF63" s="324"/>
      <c r="BG63" s="324"/>
      <c r="BH63" s="324"/>
      <c r="BI63" s="324"/>
      <c r="BJ63" s="324"/>
      <c r="BK63" s="233"/>
      <c r="BL63" s="221"/>
      <c r="BM63" s="221"/>
      <c r="BN63" s="221"/>
      <c r="BO63" s="221"/>
      <c r="BR63" s="27"/>
    </row>
    <row r="64" spans="1:71" ht="22.5" thickBot="1">
      <c r="A64" s="238" t="s">
        <v>127</v>
      </c>
      <c r="B64" s="445" t="s">
        <v>1580</v>
      </c>
      <c r="C64" s="86">
        <f>C460</f>
        <v>0</v>
      </c>
      <c r="D64" s="86">
        <f t="shared" ref="D64:Q64" si="52">D460</f>
        <v>0</v>
      </c>
      <c r="E64" s="86">
        <f t="shared" si="52"/>
        <v>0</v>
      </c>
      <c r="F64" s="86">
        <f t="shared" si="52"/>
        <v>0</v>
      </c>
      <c r="G64" s="86">
        <f t="shared" si="52"/>
        <v>0</v>
      </c>
      <c r="H64" s="86">
        <f t="shared" si="52"/>
        <v>0</v>
      </c>
      <c r="I64" s="86">
        <f t="shared" si="52"/>
        <v>0</v>
      </c>
      <c r="J64" s="86">
        <f t="shared" si="52"/>
        <v>0</v>
      </c>
      <c r="K64" s="86">
        <f t="shared" si="52"/>
        <v>0</v>
      </c>
      <c r="L64" s="86">
        <f t="shared" si="52"/>
        <v>0</v>
      </c>
      <c r="M64" s="86">
        <f t="shared" si="52"/>
        <v>0</v>
      </c>
      <c r="N64" s="86">
        <f t="shared" si="52"/>
        <v>0</v>
      </c>
      <c r="O64" s="86">
        <f t="shared" si="52"/>
        <v>0</v>
      </c>
      <c r="P64" s="86">
        <f t="shared" si="52"/>
        <v>0</v>
      </c>
      <c r="Q64" s="86">
        <f t="shared" si="52"/>
        <v>0</v>
      </c>
      <c r="S64" s="656" t="s">
        <v>169</v>
      </c>
      <c r="T64" s="657"/>
      <c r="U64" s="658"/>
      <c r="V64" s="117">
        <v>1</v>
      </c>
      <c r="W64" s="117">
        <v>4</v>
      </c>
      <c r="X64" s="117">
        <v>9</v>
      </c>
      <c r="Y64" s="117">
        <v>16</v>
      </c>
      <c r="Z64" s="117">
        <v>25</v>
      </c>
      <c r="AA64" s="117">
        <v>36</v>
      </c>
      <c r="AB64" s="58"/>
      <c r="AC64" s="58"/>
      <c r="AD64" s="58"/>
      <c r="AE64" s="58"/>
      <c r="AF64" s="58"/>
      <c r="AG64" s="58"/>
      <c r="AH64" s="58"/>
      <c r="AI64" s="58"/>
      <c r="AJ64" s="58"/>
      <c r="AK64" s="58"/>
      <c r="AL64" s="58"/>
      <c r="AM64" s="58"/>
      <c r="AN64" s="58"/>
      <c r="AO64" s="58"/>
      <c r="AP64" s="58"/>
      <c r="AQ64" s="58"/>
      <c r="AR64" s="58"/>
      <c r="AS64" s="58"/>
      <c r="AT64" s="58"/>
      <c r="AU64" s="58"/>
      <c r="AV64" s="324"/>
      <c r="AW64" s="324"/>
      <c r="AX64" s="324"/>
      <c r="AY64" s="324"/>
      <c r="AZ64" s="324"/>
      <c r="BA64" s="324"/>
      <c r="BB64" s="324"/>
      <c r="BC64" s="324"/>
      <c r="BD64" s="324"/>
      <c r="BE64" s="324"/>
      <c r="BF64" s="324"/>
      <c r="BG64" s="324"/>
      <c r="BH64" s="324"/>
      <c r="BI64" s="324"/>
      <c r="BJ64" s="324"/>
      <c r="BK64" s="233"/>
      <c r="BL64" s="214">
        <v>0</v>
      </c>
      <c r="BM64" s="214">
        <v>1</v>
      </c>
      <c r="BN64" s="214">
        <v>2</v>
      </c>
      <c r="BO64" s="214">
        <v>3</v>
      </c>
      <c r="BR64" s="27"/>
    </row>
    <row r="65" spans="1:71" ht="18" hidden="1">
      <c r="A65" s="238" t="s">
        <v>128</v>
      </c>
      <c r="B65" s="445" t="s">
        <v>1581</v>
      </c>
      <c r="C65" s="86">
        <f>C467</f>
        <v>0</v>
      </c>
      <c r="D65" s="86">
        <f t="shared" ref="D65:P65" si="53">D467</f>
        <v>0</v>
      </c>
      <c r="E65" s="86">
        <f t="shared" si="53"/>
        <v>0</v>
      </c>
      <c r="F65" s="86">
        <f t="shared" si="53"/>
        <v>0</v>
      </c>
      <c r="G65" s="86">
        <f t="shared" si="53"/>
        <v>0</v>
      </c>
      <c r="H65" s="86">
        <f t="shared" si="53"/>
        <v>0</v>
      </c>
      <c r="I65" s="86">
        <f t="shared" si="53"/>
        <v>0</v>
      </c>
      <c r="J65" s="86">
        <f t="shared" si="53"/>
        <v>0</v>
      </c>
      <c r="K65" s="86">
        <f t="shared" si="53"/>
        <v>0</v>
      </c>
      <c r="L65" s="86">
        <f t="shared" si="53"/>
        <v>0</v>
      </c>
      <c r="M65" s="86">
        <f t="shared" si="53"/>
        <v>0</v>
      </c>
      <c r="N65" s="86">
        <f t="shared" si="53"/>
        <v>0</v>
      </c>
      <c r="O65" s="86">
        <f t="shared" si="53"/>
        <v>0</v>
      </c>
      <c r="P65" s="86">
        <f t="shared" si="53"/>
        <v>0</v>
      </c>
      <c r="Q65" s="86">
        <f>Q467</f>
        <v>0</v>
      </c>
      <c r="S65" s="731" t="s">
        <v>1613</v>
      </c>
      <c r="T65" s="732"/>
      <c r="U65" s="733"/>
      <c r="V65" s="465"/>
      <c r="W65" s="466"/>
      <c r="X65" s="466"/>
      <c r="Y65" s="466"/>
      <c r="Z65" s="466"/>
      <c r="AA65" s="466"/>
      <c r="AB65" s="466"/>
      <c r="AC65" s="466"/>
      <c r="AD65" s="466"/>
      <c r="AE65" s="466"/>
      <c r="AF65" s="467"/>
      <c r="AG65" s="467"/>
      <c r="AH65" s="467"/>
      <c r="AI65" s="467"/>
      <c r="AJ65" s="467"/>
      <c r="AK65" s="467"/>
      <c r="AL65" s="467"/>
      <c r="AM65" s="467"/>
      <c r="AN65" s="467"/>
      <c r="AO65" s="467"/>
      <c r="AP65" s="467"/>
      <c r="AQ65" s="467"/>
      <c r="AR65" s="467"/>
      <c r="AS65" s="467"/>
      <c r="AT65" s="467"/>
      <c r="AU65" s="467"/>
      <c r="AV65" s="467"/>
      <c r="AW65" s="467"/>
      <c r="AX65" s="467"/>
      <c r="AY65" s="467"/>
      <c r="AZ65" s="467"/>
      <c r="BA65" s="467"/>
      <c r="BB65" s="468"/>
      <c r="BC65" s="468"/>
      <c r="BD65" s="468"/>
      <c r="BE65" s="468"/>
      <c r="BF65" s="117"/>
      <c r="BG65" s="117"/>
      <c r="BH65" s="117"/>
      <c r="BI65" s="117"/>
      <c r="BJ65" s="117"/>
      <c r="BK65" s="233"/>
      <c r="BL65" s="214">
        <v>4</v>
      </c>
      <c r="BM65" s="214">
        <v>5</v>
      </c>
      <c r="BN65" s="214">
        <v>6</v>
      </c>
      <c r="BO65" s="214">
        <v>6</v>
      </c>
      <c r="BP65" s="117">
        <v>6</v>
      </c>
      <c r="BR65" s="27"/>
    </row>
    <row r="66" spans="1:71" ht="22" hidden="1">
      <c r="A66" s="238" t="s">
        <v>185</v>
      </c>
      <c r="B66" s="145" t="s">
        <v>509</v>
      </c>
      <c r="C66" s="86" t="str">
        <f t="shared" ref="C66:P66" si="54">IF(C474=$BM$66,"당첨",IF(C474=$BN$66,"당첨",IF(C474=$BO$66,"당첨",IF(C474=$BL$66,"당첨","낙첨"))))</f>
        <v>당첨</v>
      </c>
      <c r="D66" s="86" t="str">
        <f t="shared" si="54"/>
        <v>당첨</v>
      </c>
      <c r="E66" s="86" t="str">
        <f t="shared" si="54"/>
        <v>당첨</v>
      </c>
      <c r="F66" s="86" t="str">
        <f t="shared" si="54"/>
        <v>당첨</v>
      </c>
      <c r="G66" s="86" t="str">
        <f t="shared" si="54"/>
        <v>당첨</v>
      </c>
      <c r="H66" s="86" t="str">
        <f t="shared" si="54"/>
        <v>당첨</v>
      </c>
      <c r="I66" s="86" t="str">
        <f t="shared" si="54"/>
        <v>당첨</v>
      </c>
      <c r="J66" s="86" t="str">
        <f t="shared" si="54"/>
        <v>당첨</v>
      </c>
      <c r="K66" s="86" t="str">
        <f t="shared" si="54"/>
        <v>당첨</v>
      </c>
      <c r="L66" s="86" t="str">
        <f t="shared" si="54"/>
        <v>당첨</v>
      </c>
      <c r="M66" s="86" t="str">
        <f t="shared" si="54"/>
        <v>당첨</v>
      </c>
      <c r="N66" s="86" t="str">
        <f t="shared" si="54"/>
        <v>당첨</v>
      </c>
      <c r="O66" s="86" t="str">
        <f t="shared" si="54"/>
        <v>당첨</v>
      </c>
      <c r="P66" s="86" t="str">
        <f t="shared" si="54"/>
        <v>당첨</v>
      </c>
      <c r="Q66" s="86" t="str">
        <f>IF(Q474=$BM$66,"당첨",IF(Q474=$BN$66,"당첨",IF(Q474=$BO$66,"당첨",IF(Q474=$BL$66,"당첨","낙첨"))))</f>
        <v>당첨</v>
      </c>
      <c r="S66" s="656" t="s">
        <v>411</v>
      </c>
      <c r="T66" s="657"/>
      <c r="U66" s="658"/>
      <c r="V66" s="126">
        <v>1</v>
      </c>
      <c r="W66" s="126">
        <v>11</v>
      </c>
      <c r="X66" s="126">
        <v>21</v>
      </c>
      <c r="Y66" s="126">
        <v>31</v>
      </c>
      <c r="Z66" s="126">
        <v>41</v>
      </c>
      <c r="AA66" s="333"/>
      <c r="AB66" s="333"/>
      <c r="AC66" s="333"/>
      <c r="AD66" s="333"/>
      <c r="AE66" s="333"/>
      <c r="AF66" s="333"/>
      <c r="AG66" s="333"/>
      <c r="AH66" s="333"/>
      <c r="AI66" s="333"/>
      <c r="AJ66" s="333"/>
      <c r="AK66" s="333"/>
      <c r="AL66" s="333"/>
      <c r="AM66" s="333"/>
      <c r="AN66" s="333"/>
      <c r="AO66" s="333"/>
      <c r="AP66" s="333"/>
      <c r="AQ66" s="333"/>
      <c r="AR66" s="333"/>
      <c r="AS66" s="333"/>
      <c r="AT66" s="333"/>
      <c r="AU66" s="333"/>
      <c r="AV66" s="327"/>
      <c r="AW66" s="327"/>
      <c r="AX66" s="324"/>
      <c r="AY66" s="324"/>
      <c r="AZ66" s="324"/>
      <c r="BA66" s="324"/>
      <c r="BB66" s="324"/>
      <c r="BC66" s="324"/>
      <c r="BD66" s="324"/>
      <c r="BE66" s="324"/>
      <c r="BF66" s="324"/>
      <c r="BG66" s="324"/>
      <c r="BH66" s="324"/>
      <c r="BI66" s="324"/>
      <c r="BJ66" s="324"/>
      <c r="BK66" s="233"/>
      <c r="BL66" s="214">
        <v>0</v>
      </c>
      <c r="BM66" s="214">
        <v>1</v>
      </c>
      <c r="BN66" s="214">
        <v>2</v>
      </c>
      <c r="BO66" s="214">
        <v>2</v>
      </c>
      <c r="BR66" s="27"/>
    </row>
    <row r="67" spans="1:71" ht="22" hidden="1">
      <c r="A67" s="238" t="s">
        <v>186</v>
      </c>
      <c r="B67" s="145" t="s">
        <v>510</v>
      </c>
      <c r="C67" s="86" t="str">
        <f t="shared" ref="C67:Q67" si="55">IF(C481=$BM$67,"당첨",IF(C481=$BN$67,"당첨",IF(C481=$BO$67,"당첨",IF(C481=$BL$67,"당첨","낙첨"))))</f>
        <v>당첨</v>
      </c>
      <c r="D67" s="86" t="str">
        <f t="shared" si="55"/>
        <v>당첨</v>
      </c>
      <c r="E67" s="86" t="str">
        <f t="shared" si="55"/>
        <v>당첨</v>
      </c>
      <c r="F67" s="86" t="str">
        <f t="shared" si="55"/>
        <v>당첨</v>
      </c>
      <c r="G67" s="86" t="str">
        <f t="shared" si="55"/>
        <v>당첨</v>
      </c>
      <c r="H67" s="86" t="str">
        <f t="shared" si="55"/>
        <v>당첨</v>
      </c>
      <c r="I67" s="86" t="str">
        <f t="shared" si="55"/>
        <v>당첨</v>
      </c>
      <c r="J67" s="86" t="str">
        <f t="shared" si="55"/>
        <v>당첨</v>
      </c>
      <c r="K67" s="86" t="str">
        <f t="shared" si="55"/>
        <v>당첨</v>
      </c>
      <c r="L67" s="86" t="str">
        <f t="shared" si="55"/>
        <v>당첨</v>
      </c>
      <c r="M67" s="86" t="str">
        <f t="shared" si="55"/>
        <v>당첨</v>
      </c>
      <c r="N67" s="86" t="str">
        <f t="shared" si="55"/>
        <v>당첨</v>
      </c>
      <c r="O67" s="86" t="str">
        <f t="shared" si="55"/>
        <v>당첨</v>
      </c>
      <c r="P67" s="86" t="str">
        <f t="shared" si="55"/>
        <v>당첨</v>
      </c>
      <c r="Q67" s="86" t="str">
        <f t="shared" si="55"/>
        <v>당첨</v>
      </c>
      <c r="S67" s="656" t="s">
        <v>412</v>
      </c>
      <c r="T67" s="657"/>
      <c r="U67" s="658"/>
      <c r="V67" s="126">
        <v>2</v>
      </c>
      <c r="W67" s="126">
        <v>12</v>
      </c>
      <c r="X67" s="126">
        <v>22</v>
      </c>
      <c r="Y67" s="126">
        <v>32</v>
      </c>
      <c r="Z67" s="126">
        <v>42</v>
      </c>
      <c r="AA67" s="333"/>
      <c r="AB67" s="333"/>
      <c r="AC67" s="333"/>
      <c r="AD67" s="333"/>
      <c r="AE67" s="333"/>
      <c r="AF67" s="333"/>
      <c r="AG67" s="333"/>
      <c r="AH67" s="333"/>
      <c r="AI67" s="333"/>
      <c r="AJ67" s="333"/>
      <c r="AK67" s="333"/>
      <c r="AL67" s="333"/>
      <c r="AM67" s="333"/>
      <c r="AN67" s="333"/>
      <c r="AO67" s="333"/>
      <c r="AP67" s="333"/>
      <c r="AQ67" s="333"/>
      <c r="AR67" s="333"/>
      <c r="AS67" s="333"/>
      <c r="AT67" s="333"/>
      <c r="AU67" s="333"/>
      <c r="AV67" s="327"/>
      <c r="AW67" s="327"/>
      <c r="AX67" s="324"/>
      <c r="AY67" s="324"/>
      <c r="AZ67" s="324"/>
      <c r="BA67" s="324"/>
      <c r="BB67" s="324"/>
      <c r="BC67" s="324"/>
      <c r="BD67" s="324"/>
      <c r="BE67" s="324"/>
      <c r="BF67" s="324"/>
      <c r="BG67" s="324"/>
      <c r="BH67" s="324"/>
      <c r="BI67" s="324"/>
      <c r="BJ67" s="324"/>
      <c r="BK67" s="233"/>
      <c r="BL67" s="214">
        <v>0</v>
      </c>
      <c r="BM67" s="214">
        <v>1</v>
      </c>
      <c r="BN67" s="214">
        <v>2</v>
      </c>
      <c r="BO67" s="214">
        <v>2</v>
      </c>
      <c r="BR67" s="27"/>
    </row>
    <row r="68" spans="1:71" ht="22" hidden="1">
      <c r="A68" s="238" t="s">
        <v>187</v>
      </c>
      <c r="B68" s="145" t="s">
        <v>511</v>
      </c>
      <c r="C68" s="86" t="str">
        <f t="shared" ref="C68:Q68" si="56">IF(C488=$BM$68,"당첨",IF(C488=$BN$68,"당첨",IF(C488=$BO$68,"당첨",IF(C488=$BL$68,"당첨","낙첨"))))</f>
        <v>당첨</v>
      </c>
      <c r="D68" s="86" t="str">
        <f t="shared" si="56"/>
        <v>당첨</v>
      </c>
      <c r="E68" s="86" t="str">
        <f t="shared" si="56"/>
        <v>당첨</v>
      </c>
      <c r="F68" s="86" t="str">
        <f t="shared" si="56"/>
        <v>당첨</v>
      </c>
      <c r="G68" s="86" t="str">
        <f t="shared" si="56"/>
        <v>당첨</v>
      </c>
      <c r="H68" s="86" t="str">
        <f t="shared" si="56"/>
        <v>당첨</v>
      </c>
      <c r="I68" s="86" t="str">
        <f t="shared" si="56"/>
        <v>당첨</v>
      </c>
      <c r="J68" s="86" t="str">
        <f t="shared" si="56"/>
        <v>당첨</v>
      </c>
      <c r="K68" s="86" t="str">
        <f t="shared" si="56"/>
        <v>당첨</v>
      </c>
      <c r="L68" s="86" t="str">
        <f t="shared" si="56"/>
        <v>당첨</v>
      </c>
      <c r="M68" s="86" t="str">
        <f t="shared" si="56"/>
        <v>당첨</v>
      </c>
      <c r="N68" s="86" t="str">
        <f t="shared" si="56"/>
        <v>당첨</v>
      </c>
      <c r="O68" s="86" t="str">
        <f t="shared" si="56"/>
        <v>당첨</v>
      </c>
      <c r="P68" s="86" t="str">
        <f t="shared" si="56"/>
        <v>당첨</v>
      </c>
      <c r="Q68" s="86" t="str">
        <f t="shared" si="56"/>
        <v>당첨</v>
      </c>
      <c r="S68" s="656" t="s">
        <v>413</v>
      </c>
      <c r="T68" s="657"/>
      <c r="U68" s="658"/>
      <c r="V68" s="126">
        <v>3</v>
      </c>
      <c r="W68" s="126">
        <v>13</v>
      </c>
      <c r="X68" s="126">
        <v>23</v>
      </c>
      <c r="Y68" s="126">
        <v>33</v>
      </c>
      <c r="Z68" s="126">
        <v>43</v>
      </c>
      <c r="AA68" s="333"/>
      <c r="AB68" s="333"/>
      <c r="AC68" s="333"/>
      <c r="AD68" s="333"/>
      <c r="AE68" s="333"/>
      <c r="AF68" s="333"/>
      <c r="AG68" s="333"/>
      <c r="AH68" s="333"/>
      <c r="AI68" s="333"/>
      <c r="AJ68" s="333"/>
      <c r="AK68" s="333"/>
      <c r="AL68" s="333"/>
      <c r="AM68" s="333"/>
      <c r="AN68" s="333"/>
      <c r="AO68" s="333"/>
      <c r="AP68" s="333"/>
      <c r="AQ68" s="333"/>
      <c r="AR68" s="333"/>
      <c r="AS68" s="333"/>
      <c r="AT68" s="333"/>
      <c r="AU68" s="333"/>
      <c r="AV68" s="327"/>
      <c r="AW68" s="327"/>
      <c r="AX68" s="324"/>
      <c r="AY68" s="324"/>
      <c r="AZ68" s="324"/>
      <c r="BA68" s="324"/>
      <c r="BB68" s="324"/>
      <c r="BC68" s="324"/>
      <c r="BD68" s="324"/>
      <c r="BE68" s="324"/>
      <c r="BF68" s="324"/>
      <c r="BG68" s="324"/>
      <c r="BH68" s="324"/>
      <c r="BI68" s="324"/>
      <c r="BJ68" s="324"/>
      <c r="BK68" s="233"/>
      <c r="BL68" s="214">
        <v>0</v>
      </c>
      <c r="BM68" s="214">
        <v>1</v>
      </c>
      <c r="BN68" s="214">
        <v>2</v>
      </c>
      <c r="BO68" s="214">
        <v>2</v>
      </c>
      <c r="BR68" s="40"/>
      <c r="BS68"/>
    </row>
    <row r="69" spans="1:71" ht="22" hidden="1">
      <c r="A69" s="238" t="s">
        <v>188</v>
      </c>
      <c r="B69" s="145" t="s">
        <v>512</v>
      </c>
      <c r="C69" s="86" t="str">
        <f t="shared" ref="C69:Q69" si="57">IF(C495=$BM$69,"당첨",IF(C495=$BN$69,"당첨",IF(C495=$BO$69,"당첨",IF(C495=$BL$69,"당첨","낙첨"))))</f>
        <v>당첨</v>
      </c>
      <c r="D69" s="86" t="str">
        <f t="shared" si="57"/>
        <v>당첨</v>
      </c>
      <c r="E69" s="86" t="str">
        <f t="shared" si="57"/>
        <v>당첨</v>
      </c>
      <c r="F69" s="86" t="str">
        <f t="shared" si="57"/>
        <v>당첨</v>
      </c>
      <c r="G69" s="86" t="str">
        <f t="shared" si="57"/>
        <v>당첨</v>
      </c>
      <c r="H69" s="86" t="str">
        <f t="shared" si="57"/>
        <v>당첨</v>
      </c>
      <c r="I69" s="86" t="str">
        <f t="shared" si="57"/>
        <v>당첨</v>
      </c>
      <c r="J69" s="86" t="str">
        <f t="shared" si="57"/>
        <v>당첨</v>
      </c>
      <c r="K69" s="86" t="str">
        <f t="shared" si="57"/>
        <v>당첨</v>
      </c>
      <c r="L69" s="86" t="str">
        <f t="shared" si="57"/>
        <v>당첨</v>
      </c>
      <c r="M69" s="86" t="str">
        <f t="shared" si="57"/>
        <v>당첨</v>
      </c>
      <c r="N69" s="86" t="str">
        <f t="shared" si="57"/>
        <v>당첨</v>
      </c>
      <c r="O69" s="86" t="str">
        <f t="shared" si="57"/>
        <v>당첨</v>
      </c>
      <c r="P69" s="86" t="str">
        <f t="shared" si="57"/>
        <v>당첨</v>
      </c>
      <c r="Q69" s="86" t="str">
        <f t="shared" si="57"/>
        <v>당첨</v>
      </c>
      <c r="S69" s="656" t="s">
        <v>414</v>
      </c>
      <c r="T69" s="657"/>
      <c r="U69" s="658"/>
      <c r="V69" s="126">
        <v>4</v>
      </c>
      <c r="W69" s="126">
        <v>14</v>
      </c>
      <c r="X69" s="126">
        <v>24</v>
      </c>
      <c r="Y69" s="126">
        <v>34</v>
      </c>
      <c r="Z69" s="126">
        <v>44</v>
      </c>
      <c r="AA69" s="333"/>
      <c r="AB69" s="333"/>
      <c r="AC69" s="333"/>
      <c r="AD69" s="333"/>
      <c r="AE69" s="333"/>
      <c r="AF69" s="333"/>
      <c r="AG69" s="333"/>
      <c r="AH69" s="333"/>
      <c r="AI69" s="333"/>
      <c r="AJ69" s="333"/>
      <c r="AK69" s="333"/>
      <c r="AL69" s="333"/>
      <c r="AM69" s="333"/>
      <c r="AN69" s="333"/>
      <c r="AO69" s="333"/>
      <c r="AP69" s="333"/>
      <c r="AQ69" s="333"/>
      <c r="AR69" s="333"/>
      <c r="AS69" s="333"/>
      <c r="AT69" s="333"/>
      <c r="AU69" s="333"/>
      <c r="AV69" s="327"/>
      <c r="AW69" s="327"/>
      <c r="AX69" s="324"/>
      <c r="AY69" s="324"/>
      <c r="AZ69" s="324"/>
      <c r="BA69" s="324"/>
      <c r="BB69" s="324"/>
      <c r="BC69" s="324"/>
      <c r="BD69" s="324"/>
      <c r="BE69" s="324"/>
      <c r="BF69" s="324"/>
      <c r="BG69" s="324"/>
      <c r="BH69" s="324"/>
      <c r="BI69" s="324"/>
      <c r="BJ69" s="324"/>
      <c r="BK69" s="233"/>
      <c r="BL69" s="214">
        <v>0</v>
      </c>
      <c r="BM69" s="214">
        <v>1</v>
      </c>
      <c r="BN69" s="214">
        <v>2</v>
      </c>
      <c r="BO69" s="214">
        <v>2</v>
      </c>
      <c r="BR69" s="40"/>
      <c r="BS69"/>
    </row>
    <row r="70" spans="1:71" ht="22" hidden="1">
      <c r="A70" s="238" t="s">
        <v>189</v>
      </c>
      <c r="B70" s="145" t="s">
        <v>513</v>
      </c>
      <c r="C70" s="86" t="str">
        <f t="shared" ref="C70:Q70" si="58">IF(C502=$BM$70,"당첨",IF(C502=$BN$70,"당첨",IF(C502=$BO$70,"당첨",IF(C502=$BL$70,"당첨","낙첨"))))</f>
        <v>당첨</v>
      </c>
      <c r="D70" s="86" t="str">
        <f t="shared" si="58"/>
        <v>당첨</v>
      </c>
      <c r="E70" s="86" t="str">
        <f t="shared" si="58"/>
        <v>당첨</v>
      </c>
      <c r="F70" s="86" t="str">
        <f t="shared" si="58"/>
        <v>당첨</v>
      </c>
      <c r="G70" s="86" t="str">
        <f t="shared" si="58"/>
        <v>당첨</v>
      </c>
      <c r="H70" s="86" t="str">
        <f t="shared" si="58"/>
        <v>당첨</v>
      </c>
      <c r="I70" s="86" t="str">
        <f t="shared" si="58"/>
        <v>당첨</v>
      </c>
      <c r="J70" s="86" t="str">
        <f t="shared" si="58"/>
        <v>당첨</v>
      </c>
      <c r="K70" s="86" t="str">
        <f t="shared" si="58"/>
        <v>당첨</v>
      </c>
      <c r="L70" s="86" t="str">
        <f t="shared" si="58"/>
        <v>당첨</v>
      </c>
      <c r="M70" s="86" t="str">
        <f t="shared" si="58"/>
        <v>당첨</v>
      </c>
      <c r="N70" s="86" t="str">
        <f t="shared" si="58"/>
        <v>당첨</v>
      </c>
      <c r="O70" s="86" t="str">
        <f t="shared" si="58"/>
        <v>당첨</v>
      </c>
      <c r="P70" s="86" t="str">
        <f t="shared" si="58"/>
        <v>당첨</v>
      </c>
      <c r="Q70" s="86" t="str">
        <f t="shared" si="58"/>
        <v>당첨</v>
      </c>
      <c r="S70" s="656" t="s">
        <v>415</v>
      </c>
      <c r="T70" s="657"/>
      <c r="U70" s="658"/>
      <c r="V70" s="126">
        <v>5</v>
      </c>
      <c r="W70" s="126">
        <v>15</v>
      </c>
      <c r="X70" s="126">
        <v>25</v>
      </c>
      <c r="Y70" s="126">
        <v>35</v>
      </c>
      <c r="Z70" s="126">
        <v>45</v>
      </c>
      <c r="AA70" s="333"/>
      <c r="AB70" s="333"/>
      <c r="AC70" s="333"/>
      <c r="AD70" s="333"/>
      <c r="AE70" s="333"/>
      <c r="AF70" s="333"/>
      <c r="AG70" s="333"/>
      <c r="AH70" s="333"/>
      <c r="AI70" s="333"/>
      <c r="AJ70" s="333"/>
      <c r="AK70" s="333"/>
      <c r="AL70" s="333"/>
      <c r="AM70" s="333"/>
      <c r="AN70" s="333"/>
      <c r="AO70" s="333"/>
      <c r="AP70" s="333"/>
      <c r="AQ70" s="333"/>
      <c r="AR70" s="333"/>
      <c r="AS70" s="333"/>
      <c r="AT70" s="333"/>
      <c r="AU70" s="333"/>
      <c r="AV70" s="327"/>
      <c r="AW70" s="327"/>
      <c r="AX70" s="324"/>
      <c r="AY70" s="324"/>
      <c r="AZ70" s="324"/>
      <c r="BA70" s="324"/>
      <c r="BB70" s="324"/>
      <c r="BC70" s="324"/>
      <c r="BD70" s="324"/>
      <c r="BE70" s="324"/>
      <c r="BF70" s="324"/>
      <c r="BG70" s="324"/>
      <c r="BH70" s="324"/>
      <c r="BI70" s="324"/>
      <c r="BJ70" s="324"/>
      <c r="BK70" s="233"/>
      <c r="BL70" s="214">
        <v>0</v>
      </c>
      <c r="BM70" s="214">
        <v>1</v>
      </c>
      <c r="BN70" s="214">
        <v>2</v>
      </c>
      <c r="BO70" s="214">
        <v>2</v>
      </c>
      <c r="BR70" s="40"/>
      <c r="BS70"/>
    </row>
    <row r="71" spans="1:71" ht="22" hidden="1">
      <c r="A71" s="238" t="s">
        <v>190</v>
      </c>
      <c r="B71" s="145" t="s">
        <v>514</v>
      </c>
      <c r="C71" s="86" t="str">
        <f t="shared" ref="C71:P71" si="59">IF(C509=$BM$71,"당첨",IF(C509=$BN$71,"당첨",IF(C509=$BO$71,"당첨",IF(C509=$BL$71,"당첨","낙첨"))))</f>
        <v>당첨</v>
      </c>
      <c r="D71" s="86" t="str">
        <f t="shared" si="59"/>
        <v>당첨</v>
      </c>
      <c r="E71" s="86" t="str">
        <f t="shared" si="59"/>
        <v>당첨</v>
      </c>
      <c r="F71" s="86" t="str">
        <f t="shared" si="59"/>
        <v>당첨</v>
      </c>
      <c r="G71" s="86" t="str">
        <f t="shared" si="59"/>
        <v>당첨</v>
      </c>
      <c r="H71" s="86" t="str">
        <f t="shared" si="59"/>
        <v>당첨</v>
      </c>
      <c r="I71" s="86" t="str">
        <f t="shared" si="59"/>
        <v>당첨</v>
      </c>
      <c r="J71" s="86" t="str">
        <f t="shared" si="59"/>
        <v>당첨</v>
      </c>
      <c r="K71" s="86" t="str">
        <f t="shared" si="59"/>
        <v>당첨</v>
      </c>
      <c r="L71" s="86" t="str">
        <f t="shared" si="59"/>
        <v>당첨</v>
      </c>
      <c r="M71" s="86" t="str">
        <f t="shared" si="59"/>
        <v>당첨</v>
      </c>
      <c r="N71" s="86" t="str">
        <f t="shared" si="59"/>
        <v>당첨</v>
      </c>
      <c r="O71" s="86" t="str">
        <f t="shared" si="59"/>
        <v>당첨</v>
      </c>
      <c r="P71" s="86" t="str">
        <f t="shared" si="59"/>
        <v>당첨</v>
      </c>
      <c r="Q71" s="86" t="str">
        <f>IF(Q509=$BM$71,"당첨",IF(Q509=$BN$71,"당첨",IF(Q509=$BO$71,"당첨",IF(Q509=$BL$71,"당첨","낙첨"))))</f>
        <v>당첨</v>
      </c>
      <c r="S71" s="656" t="s">
        <v>416</v>
      </c>
      <c r="T71" s="657"/>
      <c r="U71" s="658"/>
      <c r="V71" s="126">
        <v>6</v>
      </c>
      <c r="W71" s="126">
        <v>16</v>
      </c>
      <c r="X71" s="126">
        <v>26</v>
      </c>
      <c r="Y71" s="126">
        <v>36</v>
      </c>
      <c r="Z71" s="333"/>
      <c r="AA71" s="333"/>
      <c r="AB71" s="333"/>
      <c r="AC71" s="333"/>
      <c r="AD71" s="333"/>
      <c r="AE71" s="333"/>
      <c r="AF71" s="333"/>
      <c r="AG71" s="333"/>
      <c r="AH71" s="333"/>
      <c r="AI71" s="333"/>
      <c r="AJ71" s="333"/>
      <c r="AK71" s="333"/>
      <c r="AL71" s="333"/>
      <c r="AM71" s="333"/>
      <c r="AN71" s="333"/>
      <c r="AO71" s="333"/>
      <c r="AP71" s="333"/>
      <c r="AQ71" s="333"/>
      <c r="AR71" s="333"/>
      <c r="AS71" s="333"/>
      <c r="AT71" s="333"/>
      <c r="AU71" s="333"/>
      <c r="AV71" s="327"/>
      <c r="AW71" s="327"/>
      <c r="AX71" s="324"/>
      <c r="AY71" s="324"/>
      <c r="AZ71" s="324"/>
      <c r="BA71" s="324"/>
      <c r="BB71" s="324"/>
      <c r="BC71" s="324"/>
      <c r="BD71" s="324"/>
      <c r="BE71" s="324"/>
      <c r="BF71" s="324"/>
      <c r="BG71" s="324"/>
      <c r="BH71" s="324"/>
      <c r="BI71" s="324"/>
      <c r="BJ71" s="324"/>
      <c r="BK71" s="233"/>
      <c r="BL71" s="214">
        <v>0</v>
      </c>
      <c r="BM71" s="214">
        <v>1</v>
      </c>
      <c r="BN71" s="214">
        <v>1</v>
      </c>
      <c r="BO71" s="214">
        <v>2</v>
      </c>
      <c r="BR71" s="27"/>
      <c r="BS71"/>
    </row>
    <row r="72" spans="1:71" ht="22" hidden="1">
      <c r="A72" s="238" t="s">
        <v>191</v>
      </c>
      <c r="B72" s="145" t="s">
        <v>515</v>
      </c>
      <c r="C72" s="86" t="str">
        <f t="shared" ref="C72:P72" si="60">IF(C516=$BM$72,"당첨",IF(C516=$BN$72,"당첨",IF(C516=$BO$72,"당첨",IF(C516=$BL$72,"당첨","낙첨"))))</f>
        <v>당첨</v>
      </c>
      <c r="D72" s="86" t="str">
        <f t="shared" si="60"/>
        <v>당첨</v>
      </c>
      <c r="E72" s="86" t="str">
        <f t="shared" si="60"/>
        <v>당첨</v>
      </c>
      <c r="F72" s="86" t="str">
        <f t="shared" si="60"/>
        <v>당첨</v>
      </c>
      <c r="G72" s="86" t="str">
        <f t="shared" si="60"/>
        <v>당첨</v>
      </c>
      <c r="H72" s="86" t="str">
        <f t="shared" si="60"/>
        <v>당첨</v>
      </c>
      <c r="I72" s="86" t="str">
        <f t="shared" si="60"/>
        <v>당첨</v>
      </c>
      <c r="J72" s="86" t="str">
        <f t="shared" si="60"/>
        <v>당첨</v>
      </c>
      <c r="K72" s="86" t="str">
        <f t="shared" si="60"/>
        <v>당첨</v>
      </c>
      <c r="L72" s="86" t="str">
        <f t="shared" si="60"/>
        <v>당첨</v>
      </c>
      <c r="M72" s="86" t="str">
        <f t="shared" si="60"/>
        <v>당첨</v>
      </c>
      <c r="N72" s="86" t="str">
        <f t="shared" si="60"/>
        <v>당첨</v>
      </c>
      <c r="O72" s="86" t="str">
        <f t="shared" si="60"/>
        <v>당첨</v>
      </c>
      <c r="P72" s="86" t="str">
        <f t="shared" si="60"/>
        <v>당첨</v>
      </c>
      <c r="Q72" s="86" t="str">
        <f>IF(Q516=$BM$72,"당첨",IF(Q516=$BN$72,"당첨",IF(Q516=$BO$72,"당첨",IF(Q516=$BL$72,"당첨","낙첨"))))</f>
        <v>당첨</v>
      </c>
      <c r="S72" s="656" t="s">
        <v>417</v>
      </c>
      <c r="T72" s="657"/>
      <c r="U72" s="658"/>
      <c r="V72" s="126">
        <v>7</v>
      </c>
      <c r="W72" s="126">
        <v>17</v>
      </c>
      <c r="X72" s="126">
        <v>27</v>
      </c>
      <c r="Y72" s="126">
        <v>37</v>
      </c>
      <c r="Z72" s="333"/>
      <c r="AA72" s="333"/>
      <c r="AB72" s="333"/>
      <c r="AC72" s="333"/>
      <c r="AD72" s="333"/>
      <c r="AE72" s="333"/>
      <c r="AF72" s="333"/>
      <c r="AG72" s="333"/>
      <c r="AH72" s="333"/>
      <c r="AI72" s="333"/>
      <c r="AJ72" s="333"/>
      <c r="AK72" s="333"/>
      <c r="AL72" s="333"/>
      <c r="AM72" s="333"/>
      <c r="AN72" s="333"/>
      <c r="AO72" s="333"/>
      <c r="AP72" s="333"/>
      <c r="AQ72" s="333"/>
      <c r="AR72" s="333"/>
      <c r="AS72" s="333"/>
      <c r="AT72" s="333"/>
      <c r="AU72" s="333"/>
      <c r="AV72" s="327"/>
      <c r="AW72" s="327"/>
      <c r="AX72" s="324"/>
      <c r="AY72" s="324"/>
      <c r="AZ72" s="324"/>
      <c r="BA72" s="324"/>
      <c r="BB72" s="324"/>
      <c r="BC72" s="324"/>
      <c r="BD72" s="324"/>
      <c r="BE72" s="324"/>
      <c r="BF72" s="324"/>
      <c r="BG72" s="324"/>
      <c r="BH72" s="324"/>
      <c r="BI72" s="324"/>
      <c r="BJ72" s="324"/>
      <c r="BK72" s="233"/>
      <c r="BL72" s="214">
        <v>0</v>
      </c>
      <c r="BM72" s="214">
        <v>1</v>
      </c>
      <c r="BN72" s="214">
        <v>1</v>
      </c>
      <c r="BO72" s="214">
        <v>2</v>
      </c>
      <c r="BR72" s="27"/>
      <c r="BS72"/>
    </row>
    <row r="73" spans="1:71" ht="22" hidden="1">
      <c r="A73" s="238" t="s">
        <v>192</v>
      </c>
      <c r="B73" s="145" t="s">
        <v>516</v>
      </c>
      <c r="C73" s="86" t="str">
        <f t="shared" ref="C73:P73" si="61">IF(C523=$BM$73,"당첨",IF(C523=$BN$73,"당첨",IF(C523=$BO$73,"당첨",IF(C523=$BL$73,"당첨","낙첨"))))</f>
        <v>당첨</v>
      </c>
      <c r="D73" s="86" t="str">
        <f t="shared" si="61"/>
        <v>당첨</v>
      </c>
      <c r="E73" s="86" t="str">
        <f t="shared" si="61"/>
        <v>당첨</v>
      </c>
      <c r="F73" s="86" t="str">
        <f t="shared" si="61"/>
        <v>당첨</v>
      </c>
      <c r="G73" s="86" t="str">
        <f t="shared" si="61"/>
        <v>당첨</v>
      </c>
      <c r="H73" s="86" t="str">
        <f t="shared" si="61"/>
        <v>당첨</v>
      </c>
      <c r="I73" s="86" t="str">
        <f t="shared" si="61"/>
        <v>당첨</v>
      </c>
      <c r="J73" s="86" t="str">
        <f t="shared" si="61"/>
        <v>당첨</v>
      </c>
      <c r="K73" s="86" t="str">
        <f t="shared" si="61"/>
        <v>당첨</v>
      </c>
      <c r="L73" s="86" t="str">
        <f t="shared" si="61"/>
        <v>당첨</v>
      </c>
      <c r="M73" s="86" t="str">
        <f t="shared" si="61"/>
        <v>당첨</v>
      </c>
      <c r="N73" s="86" t="str">
        <f t="shared" si="61"/>
        <v>당첨</v>
      </c>
      <c r="O73" s="86" t="str">
        <f t="shared" si="61"/>
        <v>당첨</v>
      </c>
      <c r="P73" s="86" t="str">
        <f t="shared" si="61"/>
        <v>당첨</v>
      </c>
      <c r="Q73" s="86" t="str">
        <f>IF(Q523=$BM$73,"당첨",IF(Q523=$BN$73,"당첨",IF(Q523=$BO$73,"당첨",IF(Q523=$BL$73,"당첨","낙첨"))))</f>
        <v>당첨</v>
      </c>
      <c r="S73" s="656" t="s">
        <v>418</v>
      </c>
      <c r="T73" s="657"/>
      <c r="U73" s="658"/>
      <c r="V73" s="126">
        <v>8</v>
      </c>
      <c r="W73" s="126">
        <v>18</v>
      </c>
      <c r="X73" s="126">
        <v>28</v>
      </c>
      <c r="Y73" s="126">
        <v>38</v>
      </c>
      <c r="Z73" s="333"/>
      <c r="AA73" s="333"/>
      <c r="AB73" s="333"/>
      <c r="AC73" s="333"/>
      <c r="AD73" s="333"/>
      <c r="AE73" s="333"/>
      <c r="AF73" s="333"/>
      <c r="AG73" s="333"/>
      <c r="AH73" s="333"/>
      <c r="AI73" s="333"/>
      <c r="AJ73" s="333"/>
      <c r="AK73" s="333"/>
      <c r="AL73" s="333"/>
      <c r="AM73" s="333"/>
      <c r="AN73" s="333"/>
      <c r="AO73" s="333"/>
      <c r="AP73" s="333"/>
      <c r="AQ73" s="333"/>
      <c r="AR73" s="333"/>
      <c r="AS73" s="333"/>
      <c r="AT73" s="333"/>
      <c r="AU73" s="333"/>
      <c r="AV73" s="327"/>
      <c r="AW73" s="327"/>
      <c r="AX73" s="324"/>
      <c r="AY73" s="324"/>
      <c r="AZ73" s="324"/>
      <c r="BA73" s="324"/>
      <c r="BB73" s="324"/>
      <c r="BC73" s="324"/>
      <c r="BD73" s="324"/>
      <c r="BE73" s="324"/>
      <c r="BF73" s="324"/>
      <c r="BG73" s="324"/>
      <c r="BH73" s="324"/>
      <c r="BI73" s="324"/>
      <c r="BJ73" s="324"/>
      <c r="BK73" s="233"/>
      <c r="BL73" s="214">
        <v>0</v>
      </c>
      <c r="BM73" s="214">
        <v>1</v>
      </c>
      <c r="BN73" s="214">
        <v>1</v>
      </c>
      <c r="BO73" s="214">
        <v>2</v>
      </c>
      <c r="BR73" s="27"/>
      <c r="BS73"/>
    </row>
    <row r="74" spans="1:71" ht="22" hidden="1">
      <c r="A74" s="238" t="s">
        <v>193</v>
      </c>
      <c r="B74" s="145" t="s">
        <v>517</v>
      </c>
      <c r="C74" s="86" t="str">
        <f t="shared" ref="C74:P74" si="62">IF(C530=$BM$74,"당첨",IF(C530=$BN$74,"당첨",IF(C530=$BO$74,"당첨",IF(C530=$BL$74,"당첨","낙첨"))))</f>
        <v>당첨</v>
      </c>
      <c r="D74" s="86" t="str">
        <f t="shared" si="62"/>
        <v>당첨</v>
      </c>
      <c r="E74" s="86" t="str">
        <f t="shared" si="62"/>
        <v>당첨</v>
      </c>
      <c r="F74" s="86" t="str">
        <f t="shared" si="62"/>
        <v>당첨</v>
      </c>
      <c r="G74" s="86" t="str">
        <f t="shared" si="62"/>
        <v>당첨</v>
      </c>
      <c r="H74" s="86" t="str">
        <f t="shared" si="62"/>
        <v>당첨</v>
      </c>
      <c r="I74" s="86" t="str">
        <f t="shared" si="62"/>
        <v>당첨</v>
      </c>
      <c r="J74" s="86" t="str">
        <f t="shared" si="62"/>
        <v>당첨</v>
      </c>
      <c r="K74" s="86" t="str">
        <f t="shared" si="62"/>
        <v>당첨</v>
      </c>
      <c r="L74" s="86" t="str">
        <f t="shared" si="62"/>
        <v>당첨</v>
      </c>
      <c r="M74" s="86" t="str">
        <f t="shared" si="62"/>
        <v>당첨</v>
      </c>
      <c r="N74" s="86" t="str">
        <f t="shared" si="62"/>
        <v>당첨</v>
      </c>
      <c r="O74" s="86" t="str">
        <f t="shared" si="62"/>
        <v>당첨</v>
      </c>
      <c r="P74" s="86" t="str">
        <f t="shared" si="62"/>
        <v>당첨</v>
      </c>
      <c r="Q74" s="86" t="str">
        <f>IF(Q530=$BM$74,"당첨",IF(Q530=$BN$74,"당첨",IF(Q530=$BO$74,"당첨",IF(Q530=$BL$74,"당첨","낙첨"))))</f>
        <v>당첨</v>
      </c>
      <c r="S74" s="656" t="s">
        <v>419</v>
      </c>
      <c r="T74" s="657"/>
      <c r="U74" s="658"/>
      <c r="V74" s="126">
        <v>9</v>
      </c>
      <c r="W74" s="126">
        <v>19</v>
      </c>
      <c r="X74" s="126">
        <v>29</v>
      </c>
      <c r="Y74" s="126">
        <v>39</v>
      </c>
      <c r="Z74" s="333"/>
      <c r="AA74" s="333"/>
      <c r="AB74" s="333"/>
      <c r="AC74" s="333"/>
      <c r="AD74" s="333"/>
      <c r="AE74" s="333"/>
      <c r="AF74" s="333"/>
      <c r="AG74" s="333"/>
      <c r="AH74" s="333"/>
      <c r="AI74" s="333"/>
      <c r="AJ74" s="333"/>
      <c r="AK74" s="333"/>
      <c r="AL74" s="333"/>
      <c r="AM74" s="333"/>
      <c r="AN74" s="333"/>
      <c r="AO74" s="333"/>
      <c r="AP74" s="333"/>
      <c r="AQ74" s="333"/>
      <c r="AR74" s="333"/>
      <c r="AS74" s="333"/>
      <c r="AT74" s="333"/>
      <c r="AU74" s="333"/>
      <c r="AV74" s="327"/>
      <c r="AW74" s="327"/>
      <c r="AX74" s="324"/>
      <c r="AY74" s="324"/>
      <c r="AZ74" s="324"/>
      <c r="BA74" s="324"/>
      <c r="BB74" s="324"/>
      <c r="BC74" s="324"/>
      <c r="BD74" s="324"/>
      <c r="BE74" s="324"/>
      <c r="BF74" s="324"/>
      <c r="BG74" s="324"/>
      <c r="BH74" s="324"/>
      <c r="BI74" s="324"/>
      <c r="BJ74" s="324"/>
      <c r="BK74" s="233"/>
      <c r="BL74" s="214">
        <v>0</v>
      </c>
      <c r="BM74" s="214">
        <v>1</v>
      </c>
      <c r="BN74" s="214">
        <v>1</v>
      </c>
      <c r="BO74" s="214">
        <v>2</v>
      </c>
      <c r="BQ74" s="296"/>
      <c r="BR74" s="40"/>
      <c r="BS74"/>
    </row>
    <row r="75" spans="1:71" ht="22.5" hidden="1" thickBot="1">
      <c r="A75" s="238" t="s">
        <v>194</v>
      </c>
      <c r="B75" s="145" t="s">
        <v>518</v>
      </c>
      <c r="C75" s="86" t="str">
        <f t="shared" ref="C75:P75" si="63">IF(C537=$BM$75,"당첨",IF(C537=$BN$75,"당첨",IF(C537=$BO$75,"당첨",IF(C537=$BL$75,"당첨","낙첨"))))</f>
        <v>당첨</v>
      </c>
      <c r="D75" s="86" t="str">
        <f t="shared" si="63"/>
        <v>당첨</v>
      </c>
      <c r="E75" s="86" t="str">
        <f t="shared" si="63"/>
        <v>당첨</v>
      </c>
      <c r="F75" s="86" t="str">
        <f t="shared" si="63"/>
        <v>당첨</v>
      </c>
      <c r="G75" s="86" t="str">
        <f t="shared" si="63"/>
        <v>당첨</v>
      </c>
      <c r="H75" s="86" t="str">
        <f t="shared" si="63"/>
        <v>당첨</v>
      </c>
      <c r="I75" s="86" t="str">
        <f t="shared" si="63"/>
        <v>당첨</v>
      </c>
      <c r="J75" s="86" t="str">
        <f t="shared" si="63"/>
        <v>당첨</v>
      </c>
      <c r="K75" s="86" t="str">
        <f t="shared" si="63"/>
        <v>당첨</v>
      </c>
      <c r="L75" s="86" t="str">
        <f t="shared" si="63"/>
        <v>당첨</v>
      </c>
      <c r="M75" s="86" t="str">
        <f t="shared" si="63"/>
        <v>당첨</v>
      </c>
      <c r="N75" s="86" t="str">
        <f t="shared" si="63"/>
        <v>당첨</v>
      </c>
      <c r="O75" s="86" t="str">
        <f t="shared" si="63"/>
        <v>당첨</v>
      </c>
      <c r="P75" s="86" t="str">
        <f t="shared" si="63"/>
        <v>당첨</v>
      </c>
      <c r="Q75" s="86" t="str">
        <f>IF(Q537=$BM$75,"당첨",IF(Q537=$BN$75,"당첨",IF(Q537=$BO$75,"당첨",IF(Q537=$BL$75,"당첨","낙첨"))))</f>
        <v>당첨</v>
      </c>
      <c r="S75" s="656" t="s">
        <v>420</v>
      </c>
      <c r="T75" s="657"/>
      <c r="U75" s="658"/>
      <c r="V75" s="126">
        <v>10</v>
      </c>
      <c r="W75" s="126">
        <v>20</v>
      </c>
      <c r="X75" s="126">
        <v>30</v>
      </c>
      <c r="Y75" s="126">
        <v>40</v>
      </c>
      <c r="Z75" s="333"/>
      <c r="AA75" s="333"/>
      <c r="AB75" s="333"/>
      <c r="AC75" s="333"/>
      <c r="AD75" s="333"/>
      <c r="AE75" s="333"/>
      <c r="AF75" s="333"/>
      <c r="AG75" s="333"/>
      <c r="AH75" s="333"/>
      <c r="AI75" s="333"/>
      <c r="AJ75" s="333"/>
      <c r="AK75" s="333"/>
      <c r="AL75" s="333"/>
      <c r="AM75" s="333"/>
      <c r="AN75" s="333"/>
      <c r="AO75" s="333"/>
      <c r="AP75" s="333"/>
      <c r="AQ75" s="333"/>
      <c r="AR75" s="333"/>
      <c r="AS75" s="333"/>
      <c r="AT75" s="333"/>
      <c r="AU75" s="333"/>
      <c r="AV75" s="327"/>
      <c r="AW75" s="327"/>
      <c r="AX75" s="324"/>
      <c r="AY75" s="324"/>
      <c r="AZ75" s="324"/>
      <c r="BA75" s="324"/>
      <c r="BB75" s="324"/>
      <c r="BC75" s="324"/>
      <c r="BD75" s="324"/>
      <c r="BE75" s="324"/>
      <c r="BF75" s="324"/>
      <c r="BG75" s="324"/>
      <c r="BH75" s="324"/>
      <c r="BI75" s="324"/>
      <c r="BJ75" s="324"/>
      <c r="BK75" s="233"/>
      <c r="BL75" s="214">
        <v>0</v>
      </c>
      <c r="BM75" s="214">
        <v>1</v>
      </c>
      <c r="BN75" s="214">
        <v>1</v>
      </c>
      <c r="BO75" s="214">
        <v>2</v>
      </c>
      <c r="BQ75" s="296"/>
      <c r="BR75" s="27"/>
      <c r="BS75"/>
    </row>
    <row r="76" spans="1:71" ht="22.5" thickBot="1">
      <c r="A76" s="238"/>
      <c r="B76" s="453" t="s">
        <v>1811</v>
      </c>
      <c r="C76" s="39">
        <f>COUNTIF(C66:C75,"낙첨")</f>
        <v>0</v>
      </c>
      <c r="D76" s="39">
        <f t="shared" ref="D76:Q76" si="64">COUNTIF(D66:D75,"낙첨")</f>
        <v>0</v>
      </c>
      <c r="E76" s="39">
        <f t="shared" si="64"/>
        <v>0</v>
      </c>
      <c r="F76" s="39">
        <f t="shared" si="64"/>
        <v>0</v>
      </c>
      <c r="G76" s="39">
        <f t="shared" si="64"/>
        <v>0</v>
      </c>
      <c r="H76" s="39">
        <f t="shared" si="64"/>
        <v>0</v>
      </c>
      <c r="I76" s="39">
        <f t="shared" si="64"/>
        <v>0</v>
      </c>
      <c r="J76" s="39">
        <f t="shared" si="64"/>
        <v>0</v>
      </c>
      <c r="K76" s="39">
        <f t="shared" si="64"/>
        <v>0</v>
      </c>
      <c r="L76" s="39">
        <f t="shared" si="64"/>
        <v>0</v>
      </c>
      <c r="M76" s="39">
        <f t="shared" si="64"/>
        <v>0</v>
      </c>
      <c r="N76" s="39">
        <f t="shared" si="64"/>
        <v>0</v>
      </c>
      <c r="O76" s="39">
        <f t="shared" si="64"/>
        <v>0</v>
      </c>
      <c r="P76" s="39">
        <f t="shared" si="64"/>
        <v>0</v>
      </c>
      <c r="Q76" s="39">
        <f t="shared" si="64"/>
        <v>0</v>
      </c>
      <c r="S76" s="683" t="s">
        <v>762</v>
      </c>
      <c r="T76" s="684"/>
      <c r="U76" s="685"/>
      <c r="V76" s="126"/>
      <c r="W76" s="126"/>
      <c r="X76" s="126"/>
      <c r="Y76" s="126"/>
      <c r="Z76" s="126"/>
      <c r="AA76" s="333"/>
      <c r="AB76" s="333"/>
      <c r="AC76" s="333"/>
      <c r="AD76" s="333"/>
      <c r="AE76" s="333"/>
      <c r="AF76" s="333"/>
      <c r="AG76" s="333"/>
      <c r="AH76" s="333"/>
      <c r="AI76" s="333"/>
      <c r="AJ76" s="333"/>
      <c r="AK76" s="333"/>
      <c r="AL76" s="333"/>
      <c r="AM76" s="333"/>
      <c r="AN76" s="333"/>
      <c r="AO76" s="333"/>
      <c r="AP76" s="333"/>
      <c r="AQ76" s="333"/>
      <c r="AR76" s="333"/>
      <c r="AS76" s="333"/>
      <c r="AT76" s="333"/>
      <c r="AU76" s="333"/>
      <c r="AV76" s="327"/>
      <c r="AW76" s="327"/>
      <c r="AX76" s="324"/>
      <c r="AY76" s="324"/>
      <c r="AZ76" s="324"/>
      <c r="BA76" s="324"/>
      <c r="BB76" s="324"/>
      <c r="BC76" s="324"/>
      <c r="BD76" s="324"/>
      <c r="BE76" s="324"/>
      <c r="BF76" s="324"/>
      <c r="BG76" s="324"/>
      <c r="BH76" s="324"/>
      <c r="BI76" s="326"/>
      <c r="BJ76" s="326"/>
      <c r="BK76" s="235"/>
      <c r="BL76" s="214"/>
      <c r="BM76" s="214"/>
      <c r="BN76" s="214"/>
      <c r="BO76" s="214"/>
      <c r="BQ76" s="296"/>
      <c r="BR76" s="40"/>
      <c r="BS76"/>
    </row>
    <row r="77" spans="1:71" ht="22" hidden="1">
      <c r="A77" s="239" t="s">
        <v>195</v>
      </c>
      <c r="B77" s="176" t="s">
        <v>1582</v>
      </c>
      <c r="C77" s="86" t="str">
        <f t="shared" ref="C77:P77" si="65">IF(C544=$BM$77,"당첨",IF(C544=$BN$77,"당첨",IF(C544=$BO$77,"당첨",IF(C544=$BL$77,"당첨","낙첨"))))</f>
        <v>당첨</v>
      </c>
      <c r="D77" s="86" t="str">
        <f t="shared" si="65"/>
        <v>당첨</v>
      </c>
      <c r="E77" s="86" t="str">
        <f t="shared" si="65"/>
        <v>당첨</v>
      </c>
      <c r="F77" s="86" t="str">
        <f t="shared" si="65"/>
        <v>당첨</v>
      </c>
      <c r="G77" s="86" t="str">
        <f t="shared" si="65"/>
        <v>당첨</v>
      </c>
      <c r="H77" s="86" t="str">
        <f t="shared" si="65"/>
        <v>당첨</v>
      </c>
      <c r="I77" s="86" t="str">
        <f t="shared" si="65"/>
        <v>당첨</v>
      </c>
      <c r="J77" s="86" t="str">
        <f t="shared" si="65"/>
        <v>당첨</v>
      </c>
      <c r="K77" s="86" t="str">
        <f t="shared" si="65"/>
        <v>당첨</v>
      </c>
      <c r="L77" s="86" t="str">
        <f t="shared" si="65"/>
        <v>당첨</v>
      </c>
      <c r="M77" s="86" t="str">
        <f t="shared" si="65"/>
        <v>당첨</v>
      </c>
      <c r="N77" s="86" t="str">
        <f t="shared" si="65"/>
        <v>당첨</v>
      </c>
      <c r="O77" s="86" t="str">
        <f t="shared" si="65"/>
        <v>당첨</v>
      </c>
      <c r="P77" s="86" t="str">
        <f t="shared" si="65"/>
        <v>당첨</v>
      </c>
      <c r="Q77" s="86" t="str">
        <f>IF(Q544=$BM$77,"당첨",IF(Q544=$BN$77,"당첨",IF(Q544=$BO$77,"당첨",IF(Q544=$BL$77,"당첨","낙첨"))))</f>
        <v>당첨</v>
      </c>
      <c r="S77" s="131">
        <v>58</v>
      </c>
      <c r="T77" s="692" t="s">
        <v>450</v>
      </c>
      <c r="U77" s="688"/>
      <c r="V77" s="102">
        <v>1</v>
      </c>
      <c r="W77" s="102">
        <v>3</v>
      </c>
      <c r="X77" s="102">
        <v>5</v>
      </c>
      <c r="Y77" s="102">
        <v>6</v>
      </c>
      <c r="Z77" s="102">
        <v>7</v>
      </c>
      <c r="AA77" s="102">
        <v>9</v>
      </c>
      <c r="AB77" s="102">
        <v>10</v>
      </c>
      <c r="AC77" s="102">
        <v>11</v>
      </c>
      <c r="AD77" s="102">
        <v>12</v>
      </c>
      <c r="AE77" s="102">
        <v>13</v>
      </c>
      <c r="AF77" s="102">
        <v>15</v>
      </c>
      <c r="AG77" s="102">
        <v>17</v>
      </c>
      <c r="AH77" s="102">
        <v>18</v>
      </c>
      <c r="AI77" s="102">
        <v>19</v>
      </c>
      <c r="AJ77" s="102">
        <v>20</v>
      </c>
      <c r="AK77" s="102">
        <v>22</v>
      </c>
      <c r="AL77" s="102">
        <v>23</v>
      </c>
      <c r="AM77" s="102">
        <v>24</v>
      </c>
      <c r="AN77" s="102">
        <v>25</v>
      </c>
      <c r="AO77" s="102">
        <v>28</v>
      </c>
      <c r="AP77" s="102">
        <v>30</v>
      </c>
      <c r="AQ77" s="102">
        <v>31</v>
      </c>
      <c r="AR77" s="102">
        <v>32</v>
      </c>
      <c r="AS77" s="102">
        <v>35</v>
      </c>
      <c r="AT77" s="102">
        <v>36</v>
      </c>
      <c r="AU77" s="102">
        <v>37</v>
      </c>
      <c r="AV77" s="240">
        <v>38</v>
      </c>
      <c r="AW77" s="240">
        <v>39</v>
      </c>
      <c r="AX77" s="241">
        <v>40</v>
      </c>
      <c r="AY77" s="241">
        <v>41</v>
      </c>
      <c r="AZ77" s="241">
        <v>42</v>
      </c>
      <c r="BA77" s="241">
        <v>43</v>
      </c>
      <c r="BB77" s="241">
        <v>44</v>
      </c>
      <c r="BC77" s="241">
        <v>45</v>
      </c>
      <c r="BD77" s="458"/>
      <c r="BE77" s="458"/>
      <c r="BF77" s="458"/>
      <c r="BG77" s="458"/>
      <c r="BH77" s="458"/>
      <c r="BI77" s="326"/>
      <c r="BJ77" s="326"/>
      <c r="BK77" s="235"/>
      <c r="BL77" s="214">
        <v>4</v>
      </c>
      <c r="BM77" s="214">
        <v>4</v>
      </c>
      <c r="BN77" s="214">
        <v>5</v>
      </c>
      <c r="BO77" s="214">
        <v>6</v>
      </c>
      <c r="BQ77"/>
      <c r="BR77" s="315"/>
      <c r="BS77" s="315"/>
    </row>
    <row r="78" spans="1:71" ht="22" hidden="1">
      <c r="A78" s="239" t="s">
        <v>196</v>
      </c>
      <c r="B78" s="176" t="s">
        <v>1583</v>
      </c>
      <c r="C78" s="86" t="str">
        <f t="shared" ref="C78:P78" si="66">IF(C551=$BM$78,"당첨",IF(C551=$BN$78,"당첨",IF(C551=$BO$78,"당첨",IF(C551=$BL$78,"당첨","낙첨"))))</f>
        <v>당첨</v>
      </c>
      <c r="D78" s="86" t="str">
        <f t="shared" si="66"/>
        <v>당첨</v>
      </c>
      <c r="E78" s="86" t="str">
        <f t="shared" si="66"/>
        <v>당첨</v>
      </c>
      <c r="F78" s="86" t="str">
        <f t="shared" si="66"/>
        <v>당첨</v>
      </c>
      <c r="G78" s="86" t="str">
        <f t="shared" si="66"/>
        <v>당첨</v>
      </c>
      <c r="H78" s="86" t="str">
        <f t="shared" si="66"/>
        <v>당첨</v>
      </c>
      <c r="I78" s="86" t="str">
        <f t="shared" si="66"/>
        <v>당첨</v>
      </c>
      <c r="J78" s="86" t="str">
        <f t="shared" si="66"/>
        <v>당첨</v>
      </c>
      <c r="K78" s="86" t="str">
        <f t="shared" si="66"/>
        <v>당첨</v>
      </c>
      <c r="L78" s="86" t="str">
        <f t="shared" si="66"/>
        <v>당첨</v>
      </c>
      <c r="M78" s="86" t="str">
        <f t="shared" si="66"/>
        <v>당첨</v>
      </c>
      <c r="N78" s="86" t="str">
        <f t="shared" si="66"/>
        <v>당첨</v>
      </c>
      <c r="O78" s="86" t="str">
        <f t="shared" si="66"/>
        <v>당첨</v>
      </c>
      <c r="P78" s="86" t="str">
        <f t="shared" si="66"/>
        <v>당첨</v>
      </c>
      <c r="Q78" s="86" t="str">
        <f>IF(Q551=$BM$78,"당첨",IF(Q551=$BN$78,"당첨",IF(Q551=$BO$78,"당첨",IF(Q551=$BL$78,"당첨","낙첨"))))</f>
        <v>당첨</v>
      </c>
      <c r="S78" s="131">
        <v>59</v>
      </c>
      <c r="T78" s="692" t="s">
        <v>451</v>
      </c>
      <c r="U78" s="688"/>
      <c r="V78" s="102">
        <v>1</v>
      </c>
      <c r="W78" s="102">
        <v>2</v>
      </c>
      <c r="X78" s="102">
        <v>3</v>
      </c>
      <c r="Y78" s="102">
        <v>4</v>
      </c>
      <c r="Z78" s="102">
        <v>6</v>
      </c>
      <c r="AA78" s="102">
        <v>7</v>
      </c>
      <c r="AB78" s="102">
        <v>8</v>
      </c>
      <c r="AC78" s="102">
        <v>9</v>
      </c>
      <c r="AD78" s="102">
        <v>10</v>
      </c>
      <c r="AE78" s="102">
        <v>12</v>
      </c>
      <c r="AF78" s="102">
        <v>13</v>
      </c>
      <c r="AG78" s="102">
        <v>14</v>
      </c>
      <c r="AH78" s="102">
        <v>16</v>
      </c>
      <c r="AI78" s="102">
        <v>17</v>
      </c>
      <c r="AJ78" s="102">
        <v>18</v>
      </c>
      <c r="AK78" s="102">
        <v>19</v>
      </c>
      <c r="AL78" s="102">
        <v>20</v>
      </c>
      <c r="AM78" s="102">
        <v>22</v>
      </c>
      <c r="AN78" s="102">
        <v>23</v>
      </c>
      <c r="AO78" s="102">
        <v>24</v>
      </c>
      <c r="AP78" s="102">
        <v>25</v>
      </c>
      <c r="AQ78" s="102">
        <v>26</v>
      </c>
      <c r="AR78" s="102">
        <v>27</v>
      </c>
      <c r="AS78" s="102">
        <v>28</v>
      </c>
      <c r="AT78" s="102">
        <v>30</v>
      </c>
      <c r="AU78" s="102">
        <v>31</v>
      </c>
      <c r="AV78" s="240">
        <v>32</v>
      </c>
      <c r="AW78" s="240">
        <v>33</v>
      </c>
      <c r="AX78" s="241">
        <v>34</v>
      </c>
      <c r="AY78" s="241">
        <v>36</v>
      </c>
      <c r="AZ78" s="241">
        <v>37</v>
      </c>
      <c r="BA78" s="241">
        <v>38</v>
      </c>
      <c r="BB78" s="241">
        <v>39</v>
      </c>
      <c r="BC78" s="241">
        <v>40</v>
      </c>
      <c r="BD78" s="241">
        <v>41</v>
      </c>
      <c r="BE78" s="241">
        <v>44</v>
      </c>
      <c r="BF78" s="458"/>
      <c r="BG78" s="458"/>
      <c r="BH78" s="326"/>
      <c r="BI78" s="326"/>
      <c r="BJ78" s="326"/>
      <c r="BK78" s="235"/>
      <c r="BL78" s="214">
        <v>4</v>
      </c>
      <c r="BM78" s="214">
        <v>4</v>
      </c>
      <c r="BN78" s="214">
        <v>5</v>
      </c>
      <c r="BO78" s="214">
        <v>6</v>
      </c>
      <c r="BQ78"/>
      <c r="BR78" s="316"/>
    </row>
    <row r="79" spans="1:71" ht="22" hidden="1">
      <c r="A79" s="239" t="s">
        <v>197</v>
      </c>
      <c r="B79" s="176" t="s">
        <v>1584</v>
      </c>
      <c r="C79" s="86" t="str">
        <f t="shared" ref="C79:P79" si="67">IF(C558=$BM$79,"당첨",IF(C558=$BN$79,"당첨",IF(C558=$BO$79,"당첨",IF(C558=$BL$79,"당첨","낙첨"))))</f>
        <v>당첨</v>
      </c>
      <c r="D79" s="86" t="str">
        <f t="shared" si="67"/>
        <v>당첨</v>
      </c>
      <c r="E79" s="86" t="str">
        <f t="shared" si="67"/>
        <v>당첨</v>
      </c>
      <c r="F79" s="86" t="str">
        <f t="shared" si="67"/>
        <v>당첨</v>
      </c>
      <c r="G79" s="86" t="str">
        <f t="shared" si="67"/>
        <v>당첨</v>
      </c>
      <c r="H79" s="86" t="str">
        <f t="shared" si="67"/>
        <v>당첨</v>
      </c>
      <c r="I79" s="86" t="str">
        <f t="shared" si="67"/>
        <v>당첨</v>
      </c>
      <c r="J79" s="86" t="str">
        <f t="shared" si="67"/>
        <v>당첨</v>
      </c>
      <c r="K79" s="86" t="str">
        <f t="shared" si="67"/>
        <v>당첨</v>
      </c>
      <c r="L79" s="86" t="str">
        <f t="shared" si="67"/>
        <v>당첨</v>
      </c>
      <c r="M79" s="86" t="str">
        <f t="shared" si="67"/>
        <v>당첨</v>
      </c>
      <c r="N79" s="86" t="str">
        <f t="shared" si="67"/>
        <v>당첨</v>
      </c>
      <c r="O79" s="86" t="str">
        <f t="shared" si="67"/>
        <v>당첨</v>
      </c>
      <c r="P79" s="86" t="str">
        <f t="shared" si="67"/>
        <v>당첨</v>
      </c>
      <c r="Q79" s="86" t="str">
        <f>IF(Q558=$BM$79,"당첨",IF(Q558=$BN$79,"당첨",IF(Q558=$BO$79,"당첨",IF(Q558=$BL$79,"당첨","낙첨"))))</f>
        <v>당첨</v>
      </c>
      <c r="S79" s="131">
        <v>60</v>
      </c>
      <c r="T79" s="692" t="s">
        <v>455</v>
      </c>
      <c r="U79" s="688"/>
      <c r="V79" s="102">
        <v>1</v>
      </c>
      <c r="W79" s="102">
        <v>2</v>
      </c>
      <c r="X79" s="102">
        <v>3</v>
      </c>
      <c r="Y79" s="102">
        <v>4</v>
      </c>
      <c r="Z79" s="102">
        <v>6</v>
      </c>
      <c r="AA79" s="102">
        <v>7</v>
      </c>
      <c r="AB79" s="102">
        <v>8</v>
      </c>
      <c r="AC79" s="102">
        <v>9</v>
      </c>
      <c r="AD79" s="102">
        <v>10</v>
      </c>
      <c r="AE79" s="102">
        <v>11</v>
      </c>
      <c r="AF79" s="102">
        <v>12</v>
      </c>
      <c r="AG79" s="102">
        <v>13</v>
      </c>
      <c r="AH79" s="102">
        <v>14</v>
      </c>
      <c r="AI79" s="102">
        <v>15</v>
      </c>
      <c r="AJ79" s="102">
        <v>16</v>
      </c>
      <c r="AK79" s="102">
        <v>17</v>
      </c>
      <c r="AL79" s="102">
        <v>18</v>
      </c>
      <c r="AM79" s="102">
        <v>19</v>
      </c>
      <c r="AN79" s="102">
        <v>20</v>
      </c>
      <c r="AO79" s="102">
        <v>22</v>
      </c>
      <c r="AP79" s="102">
        <v>23</v>
      </c>
      <c r="AQ79" s="102">
        <v>24</v>
      </c>
      <c r="AR79" s="102">
        <v>25</v>
      </c>
      <c r="AS79" s="102">
        <v>27</v>
      </c>
      <c r="AT79" s="102">
        <v>30</v>
      </c>
      <c r="AU79" s="102">
        <v>31</v>
      </c>
      <c r="AV79" s="240">
        <v>32</v>
      </c>
      <c r="AW79" s="240">
        <v>33</v>
      </c>
      <c r="AX79" s="241">
        <v>34</v>
      </c>
      <c r="AY79" s="241">
        <v>36</v>
      </c>
      <c r="AZ79" s="241">
        <v>37</v>
      </c>
      <c r="BA79" s="241">
        <v>38</v>
      </c>
      <c r="BB79" s="241">
        <v>39</v>
      </c>
      <c r="BC79" s="241">
        <v>41</v>
      </c>
      <c r="BD79" s="241">
        <v>42</v>
      </c>
      <c r="BE79" s="241">
        <v>44</v>
      </c>
      <c r="BF79" s="241">
        <v>45</v>
      </c>
      <c r="BG79" s="458"/>
      <c r="BH79" s="326"/>
      <c r="BI79" s="326"/>
      <c r="BJ79" s="326"/>
      <c r="BK79" s="235"/>
      <c r="BL79" s="214">
        <v>4</v>
      </c>
      <c r="BM79" s="214">
        <v>4</v>
      </c>
      <c r="BN79" s="214">
        <v>5</v>
      </c>
      <c r="BO79" s="214">
        <v>6</v>
      </c>
      <c r="BQ79"/>
      <c r="BR79"/>
    </row>
    <row r="80" spans="1:71" ht="22" hidden="1">
      <c r="A80" s="239" t="s">
        <v>198</v>
      </c>
      <c r="B80" s="176" t="s">
        <v>1585</v>
      </c>
      <c r="C80" s="86" t="str">
        <f t="shared" ref="C80:P80" si="68">IF(C565=$BM$80,"당첨",IF(C565=$BN$80,"당첨",IF(C565=$BO$80,"당첨",IF(C565=$BL$80,"당첨","낙첨"))))</f>
        <v>당첨</v>
      </c>
      <c r="D80" s="86" t="str">
        <f t="shared" si="68"/>
        <v>당첨</v>
      </c>
      <c r="E80" s="86" t="str">
        <f t="shared" si="68"/>
        <v>당첨</v>
      </c>
      <c r="F80" s="86" t="str">
        <f t="shared" si="68"/>
        <v>당첨</v>
      </c>
      <c r="G80" s="86" t="str">
        <f t="shared" si="68"/>
        <v>당첨</v>
      </c>
      <c r="H80" s="86" t="str">
        <f t="shared" si="68"/>
        <v>당첨</v>
      </c>
      <c r="I80" s="86" t="str">
        <f t="shared" si="68"/>
        <v>당첨</v>
      </c>
      <c r="J80" s="86" t="str">
        <f t="shared" si="68"/>
        <v>당첨</v>
      </c>
      <c r="K80" s="86" t="str">
        <f t="shared" si="68"/>
        <v>당첨</v>
      </c>
      <c r="L80" s="86" t="str">
        <f t="shared" si="68"/>
        <v>당첨</v>
      </c>
      <c r="M80" s="86" t="str">
        <f t="shared" si="68"/>
        <v>당첨</v>
      </c>
      <c r="N80" s="86" t="str">
        <f t="shared" si="68"/>
        <v>당첨</v>
      </c>
      <c r="O80" s="86" t="str">
        <f t="shared" si="68"/>
        <v>당첨</v>
      </c>
      <c r="P80" s="86" t="str">
        <f t="shared" si="68"/>
        <v>당첨</v>
      </c>
      <c r="Q80" s="86" t="str">
        <f>IF(Q565=$BM$80,"당첨",IF(Q565=$BN$80,"당첨",IF(Q565=$BO$80,"당첨",IF(Q565=$BL$80,"당첨","낙첨"))))</f>
        <v>당첨</v>
      </c>
      <c r="S80" s="131">
        <v>61</v>
      </c>
      <c r="T80" s="692" t="s">
        <v>456</v>
      </c>
      <c r="U80" s="688"/>
      <c r="V80" s="102">
        <v>1</v>
      </c>
      <c r="W80" s="102">
        <v>2</v>
      </c>
      <c r="X80" s="102">
        <v>4</v>
      </c>
      <c r="Y80" s="102">
        <v>5</v>
      </c>
      <c r="Z80" s="102">
        <v>6</v>
      </c>
      <c r="AA80" s="102">
        <v>7</v>
      </c>
      <c r="AB80" s="102">
        <v>8</v>
      </c>
      <c r="AC80" s="102">
        <v>11</v>
      </c>
      <c r="AD80" s="102">
        <v>12</v>
      </c>
      <c r="AE80" s="102">
        <v>13</v>
      </c>
      <c r="AF80" s="102">
        <v>14</v>
      </c>
      <c r="AG80" s="102">
        <v>15</v>
      </c>
      <c r="AH80" s="102">
        <v>16</v>
      </c>
      <c r="AI80" s="102">
        <v>19</v>
      </c>
      <c r="AJ80" s="102">
        <v>21</v>
      </c>
      <c r="AK80" s="102">
        <v>22</v>
      </c>
      <c r="AL80" s="102">
        <v>23</v>
      </c>
      <c r="AM80" s="102">
        <v>24</v>
      </c>
      <c r="AN80" s="102">
        <v>25</v>
      </c>
      <c r="AO80" s="102">
        <v>26</v>
      </c>
      <c r="AP80" s="102">
        <v>28</v>
      </c>
      <c r="AQ80" s="102">
        <v>29</v>
      </c>
      <c r="AR80" s="102">
        <v>30</v>
      </c>
      <c r="AS80" s="102">
        <v>31</v>
      </c>
      <c r="AT80" s="102">
        <v>32</v>
      </c>
      <c r="AU80" s="102">
        <v>33</v>
      </c>
      <c r="AV80" s="240">
        <v>34</v>
      </c>
      <c r="AW80" s="240">
        <v>36</v>
      </c>
      <c r="AX80" s="241">
        <v>37</v>
      </c>
      <c r="AY80" s="241">
        <v>38</v>
      </c>
      <c r="AZ80" s="241">
        <v>39</v>
      </c>
      <c r="BA80" s="241">
        <v>40</v>
      </c>
      <c r="BB80" s="241">
        <v>41</v>
      </c>
      <c r="BC80" s="241">
        <v>42</v>
      </c>
      <c r="BD80" s="241">
        <v>43</v>
      </c>
      <c r="BE80" s="241">
        <v>44</v>
      </c>
      <c r="BF80" s="241">
        <v>45</v>
      </c>
      <c r="BG80" s="458"/>
      <c r="BH80" s="326"/>
      <c r="BI80" s="326"/>
      <c r="BJ80" s="326"/>
      <c r="BK80" s="235"/>
      <c r="BL80" s="214">
        <v>4</v>
      </c>
      <c r="BM80" s="214">
        <v>4</v>
      </c>
      <c r="BN80" s="214">
        <v>5</v>
      </c>
      <c r="BO80" s="214">
        <v>6</v>
      </c>
      <c r="BQ80"/>
      <c r="BR80"/>
    </row>
    <row r="81" spans="1:70" ht="22" hidden="1">
      <c r="A81" s="239" t="s">
        <v>199</v>
      </c>
      <c r="B81" s="176" t="s">
        <v>1586</v>
      </c>
      <c r="C81" s="86" t="str">
        <f t="shared" ref="C81:Q81" si="69">IF(C572=$BM$81,"당첨",IF(C572=$BN$81,"당첨",IF(C572=$BO$81,"당첨",IF(C572=$BL$81,"당첨","낙첨"))))</f>
        <v>낙첨</v>
      </c>
      <c r="D81" s="86" t="str">
        <f t="shared" si="69"/>
        <v>낙첨</v>
      </c>
      <c r="E81" s="86" t="str">
        <f t="shared" si="69"/>
        <v>낙첨</v>
      </c>
      <c r="F81" s="86" t="str">
        <f t="shared" si="69"/>
        <v>낙첨</v>
      </c>
      <c r="G81" s="86" t="str">
        <f t="shared" si="69"/>
        <v>낙첨</v>
      </c>
      <c r="H81" s="86" t="str">
        <f t="shared" si="69"/>
        <v>낙첨</v>
      </c>
      <c r="I81" s="86" t="str">
        <f t="shared" si="69"/>
        <v>낙첨</v>
      </c>
      <c r="J81" s="86" t="str">
        <f t="shared" si="69"/>
        <v>낙첨</v>
      </c>
      <c r="K81" s="86" t="str">
        <f t="shared" si="69"/>
        <v>낙첨</v>
      </c>
      <c r="L81" s="86" t="str">
        <f t="shared" si="69"/>
        <v>낙첨</v>
      </c>
      <c r="M81" s="86" t="str">
        <f t="shared" si="69"/>
        <v>낙첨</v>
      </c>
      <c r="N81" s="86" t="str">
        <f t="shared" si="69"/>
        <v>낙첨</v>
      </c>
      <c r="O81" s="86" t="str">
        <f t="shared" si="69"/>
        <v>낙첨</v>
      </c>
      <c r="P81" s="86" t="str">
        <f t="shared" si="69"/>
        <v>낙첨</v>
      </c>
      <c r="Q81" s="86" t="str">
        <f t="shared" si="69"/>
        <v>낙첨</v>
      </c>
      <c r="S81" s="131">
        <v>62</v>
      </c>
      <c r="T81" s="692" t="s">
        <v>458</v>
      </c>
      <c r="U81" s="688"/>
      <c r="V81" s="102">
        <v>1</v>
      </c>
      <c r="W81" s="102">
        <v>2</v>
      </c>
      <c r="X81" s="102">
        <v>3</v>
      </c>
      <c r="Y81" s="102">
        <v>4</v>
      </c>
      <c r="Z81" s="102">
        <v>5</v>
      </c>
      <c r="AA81" s="102">
        <v>6</v>
      </c>
      <c r="AB81" s="102">
        <v>7</v>
      </c>
      <c r="AC81" s="102">
        <v>8</v>
      </c>
      <c r="AD81" s="102">
        <v>9</v>
      </c>
      <c r="AE81" s="102">
        <v>10</v>
      </c>
      <c r="AF81" s="102">
        <v>11</v>
      </c>
      <c r="AG81" s="102">
        <v>13</v>
      </c>
      <c r="AH81" s="102">
        <v>14</v>
      </c>
      <c r="AI81" s="102">
        <v>15</v>
      </c>
      <c r="AJ81" s="102">
        <v>16</v>
      </c>
      <c r="AK81" s="102">
        <v>17</v>
      </c>
      <c r="AL81" s="102">
        <v>18</v>
      </c>
      <c r="AM81" s="102">
        <v>19</v>
      </c>
      <c r="AN81" s="102">
        <v>20</v>
      </c>
      <c r="AO81" s="102">
        <v>21</v>
      </c>
      <c r="AP81" s="102">
        <v>23</v>
      </c>
      <c r="AQ81" s="102">
        <v>24</v>
      </c>
      <c r="AR81" s="102">
        <v>26</v>
      </c>
      <c r="AS81" s="102">
        <v>28</v>
      </c>
      <c r="AT81" s="102">
        <v>31</v>
      </c>
      <c r="AU81" s="102">
        <v>32</v>
      </c>
      <c r="AV81" s="240">
        <v>34</v>
      </c>
      <c r="AW81" s="240">
        <v>35</v>
      </c>
      <c r="AX81" s="241">
        <v>36</v>
      </c>
      <c r="AY81" s="241">
        <v>37</v>
      </c>
      <c r="AZ81" s="241">
        <v>38</v>
      </c>
      <c r="BA81" s="241">
        <v>41</v>
      </c>
      <c r="BB81" s="241">
        <v>42</v>
      </c>
      <c r="BC81" s="241">
        <v>43</v>
      </c>
      <c r="BD81" s="458"/>
      <c r="BE81" s="458"/>
      <c r="BF81" s="458"/>
      <c r="BG81" s="458"/>
      <c r="BH81" s="326"/>
      <c r="BI81" s="326"/>
      <c r="BJ81" s="326"/>
      <c r="BK81" s="235"/>
      <c r="BL81" s="214">
        <v>4</v>
      </c>
      <c r="BM81" s="214">
        <v>4</v>
      </c>
      <c r="BN81" s="214">
        <v>5</v>
      </c>
      <c r="BO81" s="214">
        <v>6</v>
      </c>
      <c r="BQ81"/>
      <c r="BR81"/>
    </row>
    <row r="82" spans="1:70" ht="22" hidden="1">
      <c r="A82" s="239" t="s">
        <v>200</v>
      </c>
      <c r="B82" s="176" t="s">
        <v>1587</v>
      </c>
      <c r="C82" s="86" t="str">
        <f t="shared" ref="C82:Q82" si="70">IF(C579=$BM$82,"당첨",IF(C579=$BN$82,"당첨",IF(C579=$BO$82,"당첨",IF(C579=$BL$82,"당첨","낙첨"))))</f>
        <v>당첨</v>
      </c>
      <c r="D82" s="86" t="str">
        <f t="shared" si="70"/>
        <v>당첨</v>
      </c>
      <c r="E82" s="86" t="str">
        <f t="shared" si="70"/>
        <v>당첨</v>
      </c>
      <c r="F82" s="86" t="str">
        <f t="shared" si="70"/>
        <v>당첨</v>
      </c>
      <c r="G82" s="86" t="str">
        <f t="shared" si="70"/>
        <v>당첨</v>
      </c>
      <c r="H82" s="86" t="str">
        <f t="shared" si="70"/>
        <v>당첨</v>
      </c>
      <c r="I82" s="86" t="str">
        <f t="shared" si="70"/>
        <v>당첨</v>
      </c>
      <c r="J82" s="86" t="str">
        <f t="shared" si="70"/>
        <v>당첨</v>
      </c>
      <c r="K82" s="86" t="str">
        <f t="shared" si="70"/>
        <v>당첨</v>
      </c>
      <c r="L82" s="86" t="str">
        <f t="shared" si="70"/>
        <v>당첨</v>
      </c>
      <c r="M82" s="86" t="str">
        <f t="shared" si="70"/>
        <v>당첨</v>
      </c>
      <c r="N82" s="86" t="str">
        <f t="shared" si="70"/>
        <v>당첨</v>
      </c>
      <c r="O82" s="86" t="str">
        <f t="shared" si="70"/>
        <v>당첨</v>
      </c>
      <c r="P82" s="86" t="str">
        <f t="shared" si="70"/>
        <v>당첨</v>
      </c>
      <c r="Q82" s="86" t="str">
        <f t="shared" si="70"/>
        <v>당첨</v>
      </c>
      <c r="S82" s="131">
        <v>63</v>
      </c>
      <c r="T82" s="692" t="s">
        <v>461</v>
      </c>
      <c r="U82" s="688"/>
      <c r="V82" s="102">
        <v>2</v>
      </c>
      <c r="W82" s="102">
        <v>3</v>
      </c>
      <c r="X82" s="102">
        <v>4</v>
      </c>
      <c r="Y82" s="102">
        <v>5</v>
      </c>
      <c r="Z82" s="102">
        <v>6</v>
      </c>
      <c r="AA82" s="102">
        <v>7</v>
      </c>
      <c r="AB82" s="102">
        <v>8</v>
      </c>
      <c r="AC82" s="102">
        <v>10</v>
      </c>
      <c r="AD82" s="102">
        <v>11</v>
      </c>
      <c r="AE82" s="102">
        <v>12</v>
      </c>
      <c r="AF82" s="102">
        <v>13</v>
      </c>
      <c r="AG82" s="102">
        <v>14</v>
      </c>
      <c r="AH82" s="102">
        <v>15</v>
      </c>
      <c r="AI82" s="102">
        <v>16</v>
      </c>
      <c r="AJ82" s="102">
        <v>17</v>
      </c>
      <c r="AK82" s="102">
        <v>18</v>
      </c>
      <c r="AL82" s="102">
        <v>20</v>
      </c>
      <c r="AM82" s="102">
        <v>21</v>
      </c>
      <c r="AN82" s="102">
        <v>23</v>
      </c>
      <c r="AO82" s="102">
        <v>24</v>
      </c>
      <c r="AP82" s="102">
        <v>25</v>
      </c>
      <c r="AQ82" s="102">
        <v>26</v>
      </c>
      <c r="AR82" s="102">
        <v>27</v>
      </c>
      <c r="AS82" s="102">
        <v>28</v>
      </c>
      <c r="AT82" s="102">
        <v>29</v>
      </c>
      <c r="AU82" s="102">
        <v>30</v>
      </c>
      <c r="AV82" s="240">
        <v>32</v>
      </c>
      <c r="AW82" s="240">
        <v>33</v>
      </c>
      <c r="AX82" s="241">
        <v>35</v>
      </c>
      <c r="AY82" s="241">
        <v>36</v>
      </c>
      <c r="AZ82" s="241">
        <v>37</v>
      </c>
      <c r="BA82" s="241">
        <v>38</v>
      </c>
      <c r="BB82" s="241">
        <v>43</v>
      </c>
      <c r="BC82" s="241">
        <v>45</v>
      </c>
      <c r="BD82" s="458"/>
      <c r="BE82" s="458"/>
      <c r="BF82" s="458"/>
      <c r="BG82" s="458"/>
      <c r="BH82" s="326"/>
      <c r="BI82" s="326"/>
      <c r="BJ82" s="326"/>
      <c r="BK82" s="235"/>
      <c r="BL82" s="214">
        <v>4</v>
      </c>
      <c r="BM82" s="214">
        <v>4</v>
      </c>
      <c r="BN82" s="214">
        <v>5</v>
      </c>
      <c r="BO82" s="214">
        <v>6</v>
      </c>
      <c r="BQ82"/>
      <c r="BR82"/>
    </row>
    <row r="83" spans="1:70" ht="22" hidden="1">
      <c r="A83" s="239" t="s">
        <v>201</v>
      </c>
      <c r="B83" s="176" t="s">
        <v>1588</v>
      </c>
      <c r="C83" s="86" t="str">
        <f t="shared" ref="C83:Q83" si="71">IF(C586=$BM$83,"당첨",IF(C586=$BN$83,"당첨",IF(C586=$BO$83,"당첨",IF(C586=$BL$83,"당첨","낙첨"))))</f>
        <v>낙첨</v>
      </c>
      <c r="D83" s="86" t="str">
        <f t="shared" si="71"/>
        <v>낙첨</v>
      </c>
      <c r="E83" s="86" t="str">
        <f t="shared" si="71"/>
        <v>낙첨</v>
      </c>
      <c r="F83" s="86" t="str">
        <f t="shared" si="71"/>
        <v>낙첨</v>
      </c>
      <c r="G83" s="86" t="str">
        <f t="shared" si="71"/>
        <v>낙첨</v>
      </c>
      <c r="H83" s="86" t="str">
        <f t="shared" si="71"/>
        <v>낙첨</v>
      </c>
      <c r="I83" s="86" t="str">
        <f t="shared" si="71"/>
        <v>낙첨</v>
      </c>
      <c r="J83" s="86" t="str">
        <f t="shared" si="71"/>
        <v>낙첨</v>
      </c>
      <c r="K83" s="86" t="str">
        <f t="shared" si="71"/>
        <v>낙첨</v>
      </c>
      <c r="L83" s="86" t="str">
        <f t="shared" si="71"/>
        <v>낙첨</v>
      </c>
      <c r="M83" s="86" t="str">
        <f t="shared" si="71"/>
        <v>낙첨</v>
      </c>
      <c r="N83" s="86" t="str">
        <f t="shared" si="71"/>
        <v>낙첨</v>
      </c>
      <c r="O83" s="86" t="str">
        <f t="shared" si="71"/>
        <v>낙첨</v>
      </c>
      <c r="P83" s="86" t="str">
        <f t="shared" si="71"/>
        <v>낙첨</v>
      </c>
      <c r="Q83" s="86" t="str">
        <f t="shared" si="71"/>
        <v>낙첨</v>
      </c>
      <c r="S83" s="131">
        <v>64</v>
      </c>
      <c r="T83" s="692" t="s">
        <v>463</v>
      </c>
      <c r="U83" s="688"/>
      <c r="V83" s="102">
        <v>1</v>
      </c>
      <c r="W83" s="102">
        <v>2</v>
      </c>
      <c r="X83" s="102">
        <v>3</v>
      </c>
      <c r="Y83" s="102">
        <v>4</v>
      </c>
      <c r="Z83" s="102">
        <v>5</v>
      </c>
      <c r="AA83" s="102">
        <v>7</v>
      </c>
      <c r="AB83" s="102">
        <v>8</v>
      </c>
      <c r="AC83" s="102">
        <v>9</v>
      </c>
      <c r="AD83" s="102">
        <v>10</v>
      </c>
      <c r="AE83" s="102">
        <v>13</v>
      </c>
      <c r="AF83" s="102">
        <v>14</v>
      </c>
      <c r="AG83" s="102">
        <v>15</v>
      </c>
      <c r="AH83" s="102">
        <v>16</v>
      </c>
      <c r="AI83" s="102">
        <v>17</v>
      </c>
      <c r="AJ83" s="102">
        <v>19</v>
      </c>
      <c r="AK83" s="102">
        <v>20</v>
      </c>
      <c r="AL83" s="102">
        <v>21</v>
      </c>
      <c r="AM83" s="102">
        <v>22</v>
      </c>
      <c r="AN83" s="102">
        <v>23</v>
      </c>
      <c r="AO83" s="102">
        <v>24</v>
      </c>
      <c r="AP83" s="102">
        <v>25</v>
      </c>
      <c r="AQ83" s="102">
        <v>26</v>
      </c>
      <c r="AR83" s="102">
        <v>28</v>
      </c>
      <c r="AS83" s="102">
        <v>29</v>
      </c>
      <c r="AT83" s="102">
        <v>31</v>
      </c>
      <c r="AU83" s="102">
        <v>32</v>
      </c>
      <c r="AV83" s="240">
        <v>33</v>
      </c>
      <c r="AW83" s="240">
        <v>35</v>
      </c>
      <c r="AX83" s="241">
        <v>37</v>
      </c>
      <c r="AY83" s="241">
        <v>38</v>
      </c>
      <c r="AZ83" s="241">
        <v>39</v>
      </c>
      <c r="BA83" s="241">
        <v>42</v>
      </c>
      <c r="BB83" s="241">
        <v>44</v>
      </c>
      <c r="BC83" s="458"/>
      <c r="BD83" s="458"/>
      <c r="BE83" s="458"/>
      <c r="BF83" s="458"/>
      <c r="BG83" s="458"/>
      <c r="BH83" s="326"/>
      <c r="BI83" s="326"/>
      <c r="BJ83" s="326"/>
      <c r="BK83" s="235"/>
      <c r="BL83" s="214">
        <v>4</v>
      </c>
      <c r="BM83" s="214">
        <v>4</v>
      </c>
      <c r="BN83" s="214">
        <v>5</v>
      </c>
      <c r="BO83" s="214">
        <v>6</v>
      </c>
      <c r="BQ83"/>
      <c r="BR83"/>
    </row>
    <row r="84" spans="1:70" ht="22" hidden="1">
      <c r="A84" s="239" t="s">
        <v>202</v>
      </c>
      <c r="B84" s="176" t="s">
        <v>1589</v>
      </c>
      <c r="C84" s="86" t="str">
        <f t="shared" ref="C84:Q84" si="72">IF(C593=$BM$84,"당첨",IF(C593=$BN$84,"당첨",IF(C593=$BO$84,"당첨",IF(C593=$BL$84,"당첨","낙첨"))))</f>
        <v>당첨</v>
      </c>
      <c r="D84" s="86" t="str">
        <f t="shared" si="72"/>
        <v>당첨</v>
      </c>
      <c r="E84" s="86" t="str">
        <f t="shared" si="72"/>
        <v>당첨</v>
      </c>
      <c r="F84" s="86" t="str">
        <f t="shared" si="72"/>
        <v>당첨</v>
      </c>
      <c r="G84" s="86" t="str">
        <f t="shared" si="72"/>
        <v>당첨</v>
      </c>
      <c r="H84" s="86" t="str">
        <f t="shared" si="72"/>
        <v>당첨</v>
      </c>
      <c r="I84" s="86" t="str">
        <f t="shared" si="72"/>
        <v>당첨</v>
      </c>
      <c r="J84" s="86" t="str">
        <f t="shared" si="72"/>
        <v>당첨</v>
      </c>
      <c r="K84" s="86" t="str">
        <f t="shared" si="72"/>
        <v>당첨</v>
      </c>
      <c r="L84" s="86" t="str">
        <f t="shared" si="72"/>
        <v>당첨</v>
      </c>
      <c r="M84" s="86" t="str">
        <f t="shared" si="72"/>
        <v>당첨</v>
      </c>
      <c r="N84" s="86" t="str">
        <f t="shared" si="72"/>
        <v>당첨</v>
      </c>
      <c r="O84" s="86" t="str">
        <f t="shared" si="72"/>
        <v>당첨</v>
      </c>
      <c r="P84" s="86" t="str">
        <f t="shared" si="72"/>
        <v>당첨</v>
      </c>
      <c r="Q84" s="86" t="str">
        <f t="shared" si="72"/>
        <v>당첨</v>
      </c>
      <c r="S84" s="131">
        <v>65</v>
      </c>
      <c r="T84" s="692" t="s">
        <v>464</v>
      </c>
      <c r="U84" s="688"/>
      <c r="V84" s="102">
        <v>2</v>
      </c>
      <c r="W84" s="102">
        <v>4</v>
      </c>
      <c r="X84" s="102">
        <v>5</v>
      </c>
      <c r="Y84" s="102">
        <v>6</v>
      </c>
      <c r="Z84" s="102">
        <v>9</v>
      </c>
      <c r="AA84" s="102">
        <v>10</v>
      </c>
      <c r="AB84" s="102">
        <v>11</v>
      </c>
      <c r="AC84" s="102">
        <v>12</v>
      </c>
      <c r="AD84" s="102">
        <v>13</v>
      </c>
      <c r="AE84" s="102">
        <v>15</v>
      </c>
      <c r="AF84" s="102">
        <v>16</v>
      </c>
      <c r="AG84" s="102">
        <v>18</v>
      </c>
      <c r="AH84" s="102">
        <v>20</v>
      </c>
      <c r="AI84" s="102">
        <v>22</v>
      </c>
      <c r="AJ84" s="102">
        <v>23</v>
      </c>
      <c r="AK84" s="102">
        <v>25</v>
      </c>
      <c r="AL84" s="102">
        <v>27</v>
      </c>
      <c r="AM84" s="102">
        <v>28</v>
      </c>
      <c r="AN84" s="102">
        <v>29</v>
      </c>
      <c r="AO84" s="102">
        <v>30</v>
      </c>
      <c r="AP84" s="102">
        <v>32</v>
      </c>
      <c r="AQ84" s="102">
        <v>33</v>
      </c>
      <c r="AR84" s="102">
        <v>35</v>
      </c>
      <c r="AS84" s="102">
        <v>37</v>
      </c>
      <c r="AT84" s="102">
        <v>39</v>
      </c>
      <c r="AU84" s="102">
        <v>40</v>
      </c>
      <c r="AV84" s="240">
        <v>41</v>
      </c>
      <c r="AW84" s="240">
        <v>42</v>
      </c>
      <c r="AX84" s="241">
        <v>43</v>
      </c>
      <c r="AY84" s="241">
        <v>44</v>
      </c>
      <c r="AZ84" s="241">
        <v>45</v>
      </c>
      <c r="BA84" s="458"/>
      <c r="BB84" s="458"/>
      <c r="BC84" s="458"/>
      <c r="BD84" s="458"/>
      <c r="BE84" s="458"/>
      <c r="BF84" s="458"/>
      <c r="BG84" s="458"/>
      <c r="BH84" s="326"/>
      <c r="BI84" s="326"/>
      <c r="BJ84" s="326"/>
      <c r="BK84" s="235"/>
      <c r="BL84" s="214">
        <v>4</v>
      </c>
      <c r="BM84" s="214">
        <v>4</v>
      </c>
      <c r="BN84" s="214">
        <v>5</v>
      </c>
      <c r="BO84" s="214">
        <v>6</v>
      </c>
      <c r="BQ84"/>
      <c r="BR84"/>
    </row>
    <row r="85" spans="1:70" ht="22" hidden="1">
      <c r="A85" s="239" t="s">
        <v>203</v>
      </c>
      <c r="B85" s="176" t="s">
        <v>1590</v>
      </c>
      <c r="C85" s="86" t="str">
        <f t="shared" ref="C85:Q85" si="73">IF(C600=$BM$85,"당첨",IF(C600=$BN$85,"당첨",IF(C600=$BO$85,"당첨",IF(C600=$BL$85,"당첨","낙첨"))))</f>
        <v>낙첨</v>
      </c>
      <c r="D85" s="86" t="str">
        <f t="shared" si="73"/>
        <v>낙첨</v>
      </c>
      <c r="E85" s="86" t="str">
        <f t="shared" si="73"/>
        <v>낙첨</v>
      </c>
      <c r="F85" s="86" t="str">
        <f t="shared" si="73"/>
        <v>낙첨</v>
      </c>
      <c r="G85" s="86" t="str">
        <f t="shared" si="73"/>
        <v>낙첨</v>
      </c>
      <c r="H85" s="86" t="str">
        <f t="shared" si="73"/>
        <v>낙첨</v>
      </c>
      <c r="I85" s="86" t="str">
        <f t="shared" si="73"/>
        <v>낙첨</v>
      </c>
      <c r="J85" s="86" t="str">
        <f t="shared" si="73"/>
        <v>낙첨</v>
      </c>
      <c r="K85" s="86" t="str">
        <f t="shared" si="73"/>
        <v>낙첨</v>
      </c>
      <c r="L85" s="86" t="str">
        <f t="shared" si="73"/>
        <v>낙첨</v>
      </c>
      <c r="M85" s="86" t="str">
        <f t="shared" si="73"/>
        <v>낙첨</v>
      </c>
      <c r="N85" s="86" t="str">
        <f t="shared" si="73"/>
        <v>낙첨</v>
      </c>
      <c r="O85" s="86" t="str">
        <f t="shared" si="73"/>
        <v>낙첨</v>
      </c>
      <c r="P85" s="86" t="str">
        <f t="shared" si="73"/>
        <v>낙첨</v>
      </c>
      <c r="Q85" s="86" t="str">
        <f t="shared" si="73"/>
        <v>낙첨</v>
      </c>
      <c r="S85" s="131">
        <v>66</v>
      </c>
      <c r="T85" s="692" t="s">
        <v>467</v>
      </c>
      <c r="U85" s="688"/>
      <c r="V85" s="102">
        <v>1</v>
      </c>
      <c r="W85" s="102">
        <v>3</v>
      </c>
      <c r="X85" s="102">
        <v>4</v>
      </c>
      <c r="Y85" s="102">
        <v>5</v>
      </c>
      <c r="Z85" s="102">
        <v>7</v>
      </c>
      <c r="AA85" s="102">
        <v>8</v>
      </c>
      <c r="AB85" s="102">
        <v>9</v>
      </c>
      <c r="AC85" s="102">
        <v>10</v>
      </c>
      <c r="AD85" s="102">
        <v>13</v>
      </c>
      <c r="AE85" s="102">
        <v>16</v>
      </c>
      <c r="AF85" s="102">
        <v>17</v>
      </c>
      <c r="AG85" s="102">
        <v>19</v>
      </c>
      <c r="AH85" s="102">
        <v>20</v>
      </c>
      <c r="AI85" s="102">
        <v>21</v>
      </c>
      <c r="AJ85" s="102">
        <v>22</v>
      </c>
      <c r="AK85" s="102">
        <v>23</v>
      </c>
      <c r="AL85" s="102">
        <v>24</v>
      </c>
      <c r="AM85" s="102">
        <v>25</v>
      </c>
      <c r="AN85" s="102">
        <v>26</v>
      </c>
      <c r="AO85" s="102">
        <v>27</v>
      </c>
      <c r="AP85" s="102">
        <v>29</v>
      </c>
      <c r="AQ85" s="102">
        <v>30</v>
      </c>
      <c r="AR85" s="102">
        <v>32</v>
      </c>
      <c r="AS85" s="102">
        <v>33</v>
      </c>
      <c r="AT85" s="102">
        <v>35</v>
      </c>
      <c r="AU85" s="102">
        <v>36</v>
      </c>
      <c r="AV85" s="240">
        <v>40</v>
      </c>
      <c r="AW85" s="240">
        <v>41</v>
      </c>
      <c r="AX85" s="241">
        <v>42</v>
      </c>
      <c r="AY85" s="241">
        <v>43</v>
      </c>
      <c r="AZ85" s="241">
        <v>44</v>
      </c>
      <c r="BA85" s="458"/>
      <c r="BB85" s="458"/>
      <c r="BC85" s="458"/>
      <c r="BD85" s="458"/>
      <c r="BE85" s="458"/>
      <c r="BF85" s="458"/>
      <c r="BG85" s="458"/>
      <c r="BH85" s="326"/>
      <c r="BI85" s="326"/>
      <c r="BJ85" s="326"/>
      <c r="BK85" s="235"/>
      <c r="BL85" s="214">
        <v>4</v>
      </c>
      <c r="BM85" s="214">
        <v>4</v>
      </c>
      <c r="BN85" s="214">
        <v>5</v>
      </c>
      <c r="BO85" s="214">
        <v>6</v>
      </c>
      <c r="BQ85"/>
      <c r="BR85"/>
    </row>
    <row r="86" spans="1:70" ht="22" hidden="1">
      <c r="A86" s="239" t="s">
        <v>204</v>
      </c>
      <c r="B86" s="176" t="s">
        <v>1591</v>
      </c>
      <c r="C86" s="86" t="str">
        <f t="shared" ref="C86:Q86" si="74">IF(C607=$BM$86,"당첨",IF(C607=$BN$86,"당첨",IF(C607=$BO$86,"당첨",IF(C607=$BL$86,"당첨","낙첨"))))</f>
        <v>당첨</v>
      </c>
      <c r="D86" s="86" t="str">
        <f t="shared" si="74"/>
        <v>당첨</v>
      </c>
      <c r="E86" s="86" t="str">
        <f t="shared" si="74"/>
        <v>당첨</v>
      </c>
      <c r="F86" s="86" t="str">
        <f t="shared" si="74"/>
        <v>당첨</v>
      </c>
      <c r="G86" s="86" t="str">
        <f t="shared" si="74"/>
        <v>당첨</v>
      </c>
      <c r="H86" s="86" t="str">
        <f t="shared" si="74"/>
        <v>당첨</v>
      </c>
      <c r="I86" s="86" t="str">
        <f t="shared" si="74"/>
        <v>당첨</v>
      </c>
      <c r="J86" s="86" t="str">
        <f t="shared" si="74"/>
        <v>당첨</v>
      </c>
      <c r="K86" s="86" t="str">
        <f t="shared" si="74"/>
        <v>당첨</v>
      </c>
      <c r="L86" s="86" t="str">
        <f t="shared" si="74"/>
        <v>당첨</v>
      </c>
      <c r="M86" s="86" t="str">
        <f t="shared" si="74"/>
        <v>당첨</v>
      </c>
      <c r="N86" s="86" t="str">
        <f t="shared" si="74"/>
        <v>당첨</v>
      </c>
      <c r="O86" s="86" t="str">
        <f t="shared" si="74"/>
        <v>당첨</v>
      </c>
      <c r="P86" s="86" t="str">
        <f t="shared" si="74"/>
        <v>당첨</v>
      </c>
      <c r="Q86" s="86" t="str">
        <f t="shared" si="74"/>
        <v>당첨</v>
      </c>
      <c r="S86" s="131">
        <v>67</v>
      </c>
      <c r="T86" s="692" t="s">
        <v>468</v>
      </c>
      <c r="U86" s="688"/>
      <c r="V86" s="102">
        <v>1</v>
      </c>
      <c r="W86" s="102">
        <v>2</v>
      </c>
      <c r="X86" s="102">
        <v>4</v>
      </c>
      <c r="Y86" s="102">
        <v>5</v>
      </c>
      <c r="Z86" s="102">
        <v>6</v>
      </c>
      <c r="AA86" s="102">
        <v>8</v>
      </c>
      <c r="AB86" s="102">
        <v>9</v>
      </c>
      <c r="AC86" s="102">
        <v>10</v>
      </c>
      <c r="AD86" s="102">
        <v>11</v>
      </c>
      <c r="AE86" s="102">
        <v>12</v>
      </c>
      <c r="AF86" s="102">
        <v>13</v>
      </c>
      <c r="AG86" s="102">
        <v>14</v>
      </c>
      <c r="AH86" s="102">
        <v>15</v>
      </c>
      <c r="AI86" s="102">
        <v>17</v>
      </c>
      <c r="AJ86" s="102">
        <v>18</v>
      </c>
      <c r="AK86" s="102">
        <v>19</v>
      </c>
      <c r="AL86" s="102">
        <v>20</v>
      </c>
      <c r="AM86" s="102">
        <v>21</v>
      </c>
      <c r="AN86" s="102">
        <v>22</v>
      </c>
      <c r="AO86" s="102">
        <v>23</v>
      </c>
      <c r="AP86" s="102">
        <v>25</v>
      </c>
      <c r="AQ86" s="102">
        <v>26</v>
      </c>
      <c r="AR86" s="102">
        <v>27</v>
      </c>
      <c r="AS86" s="102">
        <v>28</v>
      </c>
      <c r="AT86" s="102">
        <v>30</v>
      </c>
      <c r="AU86" s="102">
        <v>31</v>
      </c>
      <c r="AV86" s="240">
        <v>32</v>
      </c>
      <c r="AW86" s="240">
        <v>33</v>
      </c>
      <c r="AX86" s="241">
        <v>34</v>
      </c>
      <c r="AY86" s="241">
        <v>35</v>
      </c>
      <c r="AZ86" s="241">
        <v>37</v>
      </c>
      <c r="BA86" s="241">
        <v>39</v>
      </c>
      <c r="BB86" s="241">
        <v>40</v>
      </c>
      <c r="BC86" s="241">
        <v>41</v>
      </c>
      <c r="BD86" s="241">
        <v>42</v>
      </c>
      <c r="BE86" s="241">
        <v>44</v>
      </c>
      <c r="BF86" s="241">
        <v>45</v>
      </c>
      <c r="BG86" s="458"/>
      <c r="BH86" s="326"/>
      <c r="BI86" s="326"/>
      <c r="BJ86" s="326"/>
      <c r="BK86" s="235"/>
      <c r="BL86" s="214">
        <v>4</v>
      </c>
      <c r="BM86" s="214">
        <v>4</v>
      </c>
      <c r="BN86" s="214">
        <v>5</v>
      </c>
      <c r="BO86" s="214">
        <v>6</v>
      </c>
      <c r="BQ86"/>
      <c r="BR86"/>
    </row>
    <row r="87" spans="1:70" ht="22" hidden="1">
      <c r="A87" s="239" t="s">
        <v>205</v>
      </c>
      <c r="B87" s="176" t="s">
        <v>1592</v>
      </c>
      <c r="C87" s="86" t="str">
        <f t="shared" ref="C87:Q87" si="75">IF(C614=$BM$87,"당첨",IF(C614=$BN$87,"당첨",IF(C614=$BO$87,"당첨",IF(C614=$BL$87,"당첨","낙첨"))))</f>
        <v>당첨</v>
      </c>
      <c r="D87" s="86" t="str">
        <f t="shared" si="75"/>
        <v>당첨</v>
      </c>
      <c r="E87" s="86" t="str">
        <f t="shared" si="75"/>
        <v>당첨</v>
      </c>
      <c r="F87" s="86" t="str">
        <f t="shared" si="75"/>
        <v>당첨</v>
      </c>
      <c r="G87" s="86" t="str">
        <f t="shared" si="75"/>
        <v>당첨</v>
      </c>
      <c r="H87" s="86" t="str">
        <f t="shared" si="75"/>
        <v>당첨</v>
      </c>
      <c r="I87" s="86" t="str">
        <f t="shared" si="75"/>
        <v>당첨</v>
      </c>
      <c r="J87" s="86" t="str">
        <f t="shared" si="75"/>
        <v>당첨</v>
      </c>
      <c r="K87" s="86" t="str">
        <f t="shared" si="75"/>
        <v>당첨</v>
      </c>
      <c r="L87" s="86" t="str">
        <f t="shared" si="75"/>
        <v>당첨</v>
      </c>
      <c r="M87" s="86" t="str">
        <f t="shared" si="75"/>
        <v>당첨</v>
      </c>
      <c r="N87" s="86" t="str">
        <f t="shared" si="75"/>
        <v>당첨</v>
      </c>
      <c r="O87" s="86" t="str">
        <f t="shared" si="75"/>
        <v>당첨</v>
      </c>
      <c r="P87" s="86" t="str">
        <f t="shared" si="75"/>
        <v>당첨</v>
      </c>
      <c r="Q87" s="86" t="str">
        <f t="shared" si="75"/>
        <v>당첨</v>
      </c>
      <c r="S87" s="131">
        <v>68</v>
      </c>
      <c r="T87" s="692" t="s">
        <v>1558</v>
      </c>
      <c r="U87" s="688"/>
      <c r="V87" s="102">
        <v>3</v>
      </c>
      <c r="W87" s="102">
        <v>4</v>
      </c>
      <c r="X87" s="102">
        <v>5</v>
      </c>
      <c r="Y87" s="102">
        <v>6</v>
      </c>
      <c r="Z87" s="102">
        <v>7</v>
      </c>
      <c r="AA87" s="102">
        <v>8</v>
      </c>
      <c r="AB87" s="102">
        <v>9</v>
      </c>
      <c r="AC87" s="102">
        <v>10</v>
      </c>
      <c r="AD87" s="102">
        <v>11</v>
      </c>
      <c r="AE87" s="102">
        <v>12</v>
      </c>
      <c r="AF87" s="102">
        <v>13</v>
      </c>
      <c r="AG87" s="102">
        <v>14</v>
      </c>
      <c r="AH87" s="102">
        <v>16</v>
      </c>
      <c r="AI87" s="102">
        <v>17</v>
      </c>
      <c r="AJ87" s="102">
        <v>18</v>
      </c>
      <c r="AK87" s="102">
        <v>19</v>
      </c>
      <c r="AL87" s="102">
        <v>20</v>
      </c>
      <c r="AM87" s="102">
        <v>21</v>
      </c>
      <c r="AN87" s="102">
        <v>22</v>
      </c>
      <c r="AO87" s="102">
        <v>23</v>
      </c>
      <c r="AP87" s="102">
        <v>24</v>
      </c>
      <c r="AQ87" s="102">
        <v>25</v>
      </c>
      <c r="AR87" s="102">
        <v>26</v>
      </c>
      <c r="AS87" s="102">
        <v>27</v>
      </c>
      <c r="AT87" s="102">
        <v>28</v>
      </c>
      <c r="AU87" s="102">
        <v>32</v>
      </c>
      <c r="AV87" s="240">
        <v>33</v>
      </c>
      <c r="AW87" s="240">
        <v>34</v>
      </c>
      <c r="AX87" s="241">
        <v>35</v>
      </c>
      <c r="AY87" s="241">
        <v>36</v>
      </c>
      <c r="AZ87" s="241">
        <v>38</v>
      </c>
      <c r="BA87" s="241">
        <v>40</v>
      </c>
      <c r="BB87" s="241">
        <v>42</v>
      </c>
      <c r="BC87" s="241">
        <v>43</v>
      </c>
      <c r="BD87" s="241">
        <v>45</v>
      </c>
      <c r="BE87" s="458"/>
      <c r="BF87" s="458"/>
      <c r="BG87" s="458"/>
      <c r="BH87" s="326"/>
      <c r="BI87" s="326"/>
      <c r="BJ87" s="326"/>
      <c r="BK87" s="235"/>
      <c r="BL87" s="214">
        <v>4</v>
      </c>
      <c r="BM87" s="214">
        <v>4</v>
      </c>
      <c r="BN87" s="214">
        <v>5</v>
      </c>
      <c r="BO87" s="214">
        <v>6</v>
      </c>
      <c r="BQ87"/>
      <c r="BR87"/>
    </row>
    <row r="88" spans="1:70" ht="22" hidden="1">
      <c r="A88" s="239" t="s">
        <v>206</v>
      </c>
      <c r="B88" s="176" t="s">
        <v>1593</v>
      </c>
      <c r="C88" s="86" t="str">
        <f t="shared" ref="C88:Q88" si="76">IF(C621=$BM$88,"당첨",IF(C621=$BN$88,"당첨",IF(C621=$BO$88,"당첨",IF(C621=$BL$88,"당첨","낙첨"))))</f>
        <v>당첨</v>
      </c>
      <c r="D88" s="86" t="str">
        <f t="shared" si="76"/>
        <v>당첨</v>
      </c>
      <c r="E88" s="86" t="str">
        <f t="shared" si="76"/>
        <v>당첨</v>
      </c>
      <c r="F88" s="86" t="str">
        <f t="shared" si="76"/>
        <v>당첨</v>
      </c>
      <c r="G88" s="86" t="str">
        <f t="shared" si="76"/>
        <v>당첨</v>
      </c>
      <c r="H88" s="86" t="str">
        <f t="shared" si="76"/>
        <v>당첨</v>
      </c>
      <c r="I88" s="86" t="str">
        <f t="shared" si="76"/>
        <v>당첨</v>
      </c>
      <c r="J88" s="86" t="str">
        <f t="shared" si="76"/>
        <v>당첨</v>
      </c>
      <c r="K88" s="86" t="str">
        <f t="shared" si="76"/>
        <v>당첨</v>
      </c>
      <c r="L88" s="86" t="str">
        <f t="shared" si="76"/>
        <v>당첨</v>
      </c>
      <c r="M88" s="86" t="str">
        <f t="shared" si="76"/>
        <v>당첨</v>
      </c>
      <c r="N88" s="86" t="str">
        <f t="shared" si="76"/>
        <v>당첨</v>
      </c>
      <c r="O88" s="86" t="str">
        <f t="shared" si="76"/>
        <v>당첨</v>
      </c>
      <c r="P88" s="86" t="str">
        <f t="shared" si="76"/>
        <v>당첨</v>
      </c>
      <c r="Q88" s="86" t="str">
        <f t="shared" si="76"/>
        <v>당첨</v>
      </c>
      <c r="S88" s="131">
        <v>69</v>
      </c>
      <c r="T88" s="692" t="s">
        <v>1559</v>
      </c>
      <c r="U88" s="688"/>
      <c r="V88" s="102">
        <v>2</v>
      </c>
      <c r="W88" s="102">
        <v>3</v>
      </c>
      <c r="X88" s="102">
        <v>4</v>
      </c>
      <c r="Y88" s="102">
        <v>5</v>
      </c>
      <c r="Z88" s="102">
        <v>6</v>
      </c>
      <c r="AA88" s="102">
        <v>7</v>
      </c>
      <c r="AB88" s="102">
        <v>9</v>
      </c>
      <c r="AC88" s="102">
        <v>10</v>
      </c>
      <c r="AD88" s="102">
        <v>11</v>
      </c>
      <c r="AE88" s="102">
        <v>12</v>
      </c>
      <c r="AF88" s="102">
        <v>13</v>
      </c>
      <c r="AG88" s="102">
        <v>14</v>
      </c>
      <c r="AH88" s="102">
        <v>15</v>
      </c>
      <c r="AI88" s="102">
        <v>16</v>
      </c>
      <c r="AJ88" s="102">
        <v>17</v>
      </c>
      <c r="AK88" s="102">
        <v>18</v>
      </c>
      <c r="AL88" s="102">
        <v>21</v>
      </c>
      <c r="AM88" s="102">
        <v>22</v>
      </c>
      <c r="AN88" s="102">
        <v>23</v>
      </c>
      <c r="AO88" s="102">
        <v>24</v>
      </c>
      <c r="AP88" s="102">
        <v>25</v>
      </c>
      <c r="AQ88" s="102">
        <v>26</v>
      </c>
      <c r="AR88" s="102">
        <v>27</v>
      </c>
      <c r="AS88" s="102">
        <v>28</v>
      </c>
      <c r="AT88" s="102">
        <v>29</v>
      </c>
      <c r="AU88" s="102">
        <v>30</v>
      </c>
      <c r="AV88" s="240">
        <v>31</v>
      </c>
      <c r="AW88" s="240">
        <v>33</v>
      </c>
      <c r="AX88" s="241">
        <v>35</v>
      </c>
      <c r="AY88" s="241">
        <v>36</v>
      </c>
      <c r="AZ88" s="241">
        <v>37</v>
      </c>
      <c r="BA88" s="241">
        <v>38</v>
      </c>
      <c r="BB88" s="241">
        <v>39</v>
      </c>
      <c r="BC88" s="241">
        <v>40</v>
      </c>
      <c r="BD88" s="241">
        <v>41</v>
      </c>
      <c r="BE88" s="241">
        <v>42</v>
      </c>
      <c r="BF88" s="241">
        <v>43</v>
      </c>
      <c r="BG88" s="241">
        <v>44</v>
      </c>
      <c r="BH88" s="328">
        <v>45</v>
      </c>
      <c r="BI88" s="326"/>
      <c r="BJ88" s="326"/>
      <c r="BK88" s="235"/>
      <c r="BL88" s="214">
        <v>4</v>
      </c>
      <c r="BM88" s="214">
        <v>4</v>
      </c>
      <c r="BN88" s="214">
        <v>5</v>
      </c>
      <c r="BO88" s="214">
        <v>6</v>
      </c>
      <c r="BQ88"/>
      <c r="BR88"/>
    </row>
    <row r="89" spans="1:70" ht="22" hidden="1">
      <c r="A89" s="239" t="s">
        <v>474</v>
      </c>
      <c r="B89" s="176" t="s">
        <v>1594</v>
      </c>
      <c r="C89" s="86" t="str">
        <f t="shared" ref="C89:Q89" si="77">IF(C628=$BM$89,"당첨",IF(C628=$BN$89,"당첨",IF(C628=$BO$89,"당첨",IF(C628=$BL$89,"당첨","낙첨"))))</f>
        <v>당첨</v>
      </c>
      <c r="D89" s="86" t="str">
        <f t="shared" si="77"/>
        <v>당첨</v>
      </c>
      <c r="E89" s="86" t="str">
        <f t="shared" si="77"/>
        <v>당첨</v>
      </c>
      <c r="F89" s="86" t="str">
        <f t="shared" si="77"/>
        <v>당첨</v>
      </c>
      <c r="G89" s="86" t="str">
        <f t="shared" si="77"/>
        <v>당첨</v>
      </c>
      <c r="H89" s="86" t="str">
        <f t="shared" si="77"/>
        <v>당첨</v>
      </c>
      <c r="I89" s="86" t="str">
        <f t="shared" si="77"/>
        <v>당첨</v>
      </c>
      <c r="J89" s="86" t="str">
        <f t="shared" si="77"/>
        <v>당첨</v>
      </c>
      <c r="K89" s="86" t="str">
        <f t="shared" si="77"/>
        <v>당첨</v>
      </c>
      <c r="L89" s="86" t="str">
        <f t="shared" si="77"/>
        <v>당첨</v>
      </c>
      <c r="M89" s="86" t="str">
        <f t="shared" si="77"/>
        <v>당첨</v>
      </c>
      <c r="N89" s="86" t="str">
        <f t="shared" si="77"/>
        <v>당첨</v>
      </c>
      <c r="O89" s="86" t="str">
        <f t="shared" si="77"/>
        <v>당첨</v>
      </c>
      <c r="P89" s="86" t="str">
        <f t="shared" si="77"/>
        <v>당첨</v>
      </c>
      <c r="Q89" s="86" t="str">
        <f t="shared" si="77"/>
        <v>당첨</v>
      </c>
      <c r="S89" s="131">
        <v>70</v>
      </c>
      <c r="T89" s="692" t="s">
        <v>1560</v>
      </c>
      <c r="U89" s="688"/>
      <c r="V89" s="241">
        <v>2</v>
      </c>
      <c r="W89" s="102">
        <v>4</v>
      </c>
      <c r="X89" s="102">
        <v>5</v>
      </c>
      <c r="Y89" s="102">
        <v>6</v>
      </c>
      <c r="Z89" s="102">
        <v>7</v>
      </c>
      <c r="AA89" s="102">
        <v>8</v>
      </c>
      <c r="AB89" s="102">
        <v>9</v>
      </c>
      <c r="AC89" s="102">
        <v>10</v>
      </c>
      <c r="AD89" s="102">
        <v>11</v>
      </c>
      <c r="AE89" s="102">
        <v>12</v>
      </c>
      <c r="AF89" s="102">
        <v>13</v>
      </c>
      <c r="AG89" s="102">
        <v>14</v>
      </c>
      <c r="AH89" s="102">
        <v>15</v>
      </c>
      <c r="AI89" s="102">
        <v>18</v>
      </c>
      <c r="AJ89" s="241">
        <v>19</v>
      </c>
      <c r="AK89" s="102">
        <v>20</v>
      </c>
      <c r="AL89" s="102">
        <v>22</v>
      </c>
      <c r="AM89" s="102">
        <v>23</v>
      </c>
      <c r="AN89" s="102">
        <v>25</v>
      </c>
      <c r="AO89" s="102">
        <v>26</v>
      </c>
      <c r="AP89" s="102">
        <v>27</v>
      </c>
      <c r="AQ89" s="102">
        <v>28</v>
      </c>
      <c r="AR89" s="102">
        <v>29</v>
      </c>
      <c r="AS89" s="102">
        <v>30</v>
      </c>
      <c r="AT89" s="102">
        <v>31</v>
      </c>
      <c r="AU89" s="102">
        <v>32</v>
      </c>
      <c r="AV89" s="102">
        <v>33</v>
      </c>
      <c r="AW89" s="102">
        <v>34</v>
      </c>
      <c r="AX89" s="240">
        <v>35</v>
      </c>
      <c r="AY89" s="240">
        <v>37</v>
      </c>
      <c r="AZ89" s="241">
        <v>38</v>
      </c>
      <c r="BA89" s="241">
        <v>41</v>
      </c>
      <c r="BB89" s="241">
        <v>42</v>
      </c>
      <c r="BC89" s="241">
        <v>43</v>
      </c>
      <c r="BD89" s="241">
        <v>44</v>
      </c>
      <c r="BE89" s="241">
        <v>45</v>
      </c>
      <c r="BF89" s="458"/>
      <c r="BG89" s="458"/>
      <c r="BH89" s="326"/>
      <c r="BI89" s="326"/>
      <c r="BJ89" s="326"/>
      <c r="BK89" s="235"/>
      <c r="BL89" s="214">
        <v>4</v>
      </c>
      <c r="BM89" s="214">
        <v>4</v>
      </c>
      <c r="BN89" s="214">
        <v>5</v>
      </c>
      <c r="BO89" s="214">
        <v>6</v>
      </c>
      <c r="BQ89"/>
      <c r="BR89"/>
    </row>
    <row r="90" spans="1:70" ht="22" hidden="1">
      <c r="A90" s="239" t="s">
        <v>208</v>
      </c>
      <c r="B90" s="176" t="s">
        <v>1595</v>
      </c>
      <c r="C90" s="86" t="str">
        <f t="shared" ref="C90:Q90" si="78">IF(C635=$BM$90,"당첨",IF(C635=$BN$90,"당첨",IF(C635=$BO$90,"당첨",IF(C635=$BL$90,"당첨","낙첨"))))</f>
        <v>당첨</v>
      </c>
      <c r="D90" s="86" t="str">
        <f t="shared" si="78"/>
        <v>당첨</v>
      </c>
      <c r="E90" s="86" t="str">
        <f t="shared" si="78"/>
        <v>당첨</v>
      </c>
      <c r="F90" s="86" t="str">
        <f t="shared" si="78"/>
        <v>당첨</v>
      </c>
      <c r="G90" s="86" t="str">
        <f t="shared" si="78"/>
        <v>당첨</v>
      </c>
      <c r="H90" s="86" t="str">
        <f t="shared" si="78"/>
        <v>당첨</v>
      </c>
      <c r="I90" s="86" t="str">
        <f t="shared" si="78"/>
        <v>당첨</v>
      </c>
      <c r="J90" s="86" t="str">
        <f t="shared" si="78"/>
        <v>당첨</v>
      </c>
      <c r="K90" s="86" t="str">
        <f t="shared" si="78"/>
        <v>당첨</v>
      </c>
      <c r="L90" s="86" t="str">
        <f t="shared" si="78"/>
        <v>당첨</v>
      </c>
      <c r="M90" s="86" t="str">
        <f t="shared" si="78"/>
        <v>당첨</v>
      </c>
      <c r="N90" s="86" t="str">
        <f t="shared" si="78"/>
        <v>당첨</v>
      </c>
      <c r="O90" s="86" t="str">
        <f t="shared" si="78"/>
        <v>당첨</v>
      </c>
      <c r="P90" s="86" t="str">
        <f t="shared" si="78"/>
        <v>당첨</v>
      </c>
      <c r="Q90" s="86" t="str">
        <f t="shared" si="78"/>
        <v>당첨</v>
      </c>
      <c r="S90" s="131">
        <v>71</v>
      </c>
      <c r="T90" s="692" t="s">
        <v>1561</v>
      </c>
      <c r="U90" s="688"/>
      <c r="V90" s="102">
        <v>3</v>
      </c>
      <c r="W90" s="102">
        <v>4</v>
      </c>
      <c r="X90" s="102">
        <v>5</v>
      </c>
      <c r="Y90" s="102">
        <v>6</v>
      </c>
      <c r="Z90" s="102">
        <v>7</v>
      </c>
      <c r="AA90" s="102">
        <v>10</v>
      </c>
      <c r="AB90" s="102">
        <v>11</v>
      </c>
      <c r="AC90" s="102">
        <v>12</v>
      </c>
      <c r="AD90" s="102">
        <v>13</v>
      </c>
      <c r="AE90" s="102">
        <v>14</v>
      </c>
      <c r="AF90" s="102">
        <v>15</v>
      </c>
      <c r="AG90" s="102">
        <v>16</v>
      </c>
      <c r="AH90" s="102">
        <v>19</v>
      </c>
      <c r="AI90" s="102">
        <v>20</v>
      </c>
      <c r="AJ90" s="102">
        <v>21</v>
      </c>
      <c r="AK90" s="102">
        <v>22</v>
      </c>
      <c r="AL90" s="102">
        <v>23</v>
      </c>
      <c r="AM90" s="102">
        <v>24</v>
      </c>
      <c r="AN90" s="102">
        <v>25</v>
      </c>
      <c r="AO90" s="102">
        <v>26</v>
      </c>
      <c r="AP90" s="102">
        <v>27</v>
      </c>
      <c r="AQ90" s="102">
        <v>28</v>
      </c>
      <c r="AR90" s="102">
        <v>29</v>
      </c>
      <c r="AS90" s="102">
        <v>30</v>
      </c>
      <c r="AT90" s="102">
        <v>31</v>
      </c>
      <c r="AU90" s="102">
        <v>35</v>
      </c>
      <c r="AV90" s="240">
        <v>36</v>
      </c>
      <c r="AW90" s="102">
        <v>37</v>
      </c>
      <c r="AX90" s="240">
        <v>39</v>
      </c>
      <c r="AY90" s="102">
        <v>40</v>
      </c>
      <c r="AZ90" s="240">
        <v>41</v>
      </c>
      <c r="BA90" s="102">
        <v>42</v>
      </c>
      <c r="BB90" s="240">
        <v>43</v>
      </c>
      <c r="BC90" s="102">
        <v>44</v>
      </c>
      <c r="BD90" s="240">
        <v>45</v>
      </c>
      <c r="BE90" s="58"/>
      <c r="BF90" s="327"/>
      <c r="BG90" s="58"/>
      <c r="BH90" s="324"/>
      <c r="BI90" s="326"/>
      <c r="BJ90" s="326"/>
      <c r="BK90" s="235"/>
      <c r="BL90" s="214">
        <v>4</v>
      </c>
      <c r="BM90" s="214">
        <v>4</v>
      </c>
      <c r="BN90" s="214">
        <v>5</v>
      </c>
      <c r="BO90" s="214">
        <v>6</v>
      </c>
      <c r="BQ90"/>
      <c r="BR90"/>
    </row>
    <row r="91" spans="1:70" ht="22" hidden="1">
      <c r="A91" s="239" t="s">
        <v>209</v>
      </c>
      <c r="B91" s="176" t="s">
        <v>1596</v>
      </c>
      <c r="C91" s="86" t="str">
        <f>IF(C642=$BM$91,"당첨",IF(C642=$BN$91,"당첨",IF(C642=$BO$91,"당첨",IF(C642=$BL$91,"당첨","낙첨"))))</f>
        <v>당첨</v>
      </c>
      <c r="D91" s="86" t="str">
        <f t="shared" ref="D91:Q91" si="79">IF(D642=$BM$91,"당첨",IF(D642=$BN$91,"당첨",IF(D642=$BO$91,"당첨",IF(D642=$BL$91,"당첨","낙첨"))))</f>
        <v>당첨</v>
      </c>
      <c r="E91" s="86" t="str">
        <f t="shared" si="79"/>
        <v>당첨</v>
      </c>
      <c r="F91" s="86" t="str">
        <f t="shared" si="79"/>
        <v>당첨</v>
      </c>
      <c r="G91" s="86" t="str">
        <f t="shared" si="79"/>
        <v>당첨</v>
      </c>
      <c r="H91" s="86" t="str">
        <f t="shared" si="79"/>
        <v>당첨</v>
      </c>
      <c r="I91" s="86" t="str">
        <f t="shared" si="79"/>
        <v>당첨</v>
      </c>
      <c r="J91" s="86" t="str">
        <f t="shared" si="79"/>
        <v>당첨</v>
      </c>
      <c r="K91" s="86" t="str">
        <f t="shared" si="79"/>
        <v>당첨</v>
      </c>
      <c r="L91" s="86" t="str">
        <f t="shared" si="79"/>
        <v>당첨</v>
      </c>
      <c r="M91" s="86" t="str">
        <f t="shared" si="79"/>
        <v>당첨</v>
      </c>
      <c r="N91" s="86" t="str">
        <f t="shared" si="79"/>
        <v>당첨</v>
      </c>
      <c r="O91" s="86" t="str">
        <f t="shared" si="79"/>
        <v>당첨</v>
      </c>
      <c r="P91" s="86" t="str">
        <f t="shared" si="79"/>
        <v>당첨</v>
      </c>
      <c r="Q91" s="86" t="str">
        <f t="shared" si="79"/>
        <v>당첨</v>
      </c>
      <c r="S91" s="131">
        <v>72</v>
      </c>
      <c r="T91" s="692" t="s">
        <v>1562</v>
      </c>
      <c r="U91" s="688"/>
      <c r="V91" s="102">
        <v>1</v>
      </c>
      <c r="W91" s="102">
        <v>2</v>
      </c>
      <c r="X91" s="102">
        <v>3</v>
      </c>
      <c r="Y91" s="102">
        <v>4</v>
      </c>
      <c r="Z91" s="102">
        <v>6</v>
      </c>
      <c r="AA91" s="102">
        <v>7</v>
      </c>
      <c r="AB91" s="102">
        <v>9</v>
      </c>
      <c r="AC91" s="102">
        <v>10</v>
      </c>
      <c r="AD91" s="102">
        <v>11</v>
      </c>
      <c r="AE91" s="102">
        <v>12</v>
      </c>
      <c r="AF91" s="102">
        <v>13</v>
      </c>
      <c r="AG91" s="102">
        <v>14</v>
      </c>
      <c r="AH91" s="102">
        <v>15</v>
      </c>
      <c r="AI91" s="102">
        <v>18</v>
      </c>
      <c r="AJ91" s="102">
        <v>19</v>
      </c>
      <c r="AK91" s="102">
        <v>20</v>
      </c>
      <c r="AL91" s="102">
        <v>22</v>
      </c>
      <c r="AM91" s="102">
        <v>23</v>
      </c>
      <c r="AN91" s="102">
        <v>24</v>
      </c>
      <c r="AO91" s="102">
        <v>26</v>
      </c>
      <c r="AP91" s="102">
        <v>27</v>
      </c>
      <c r="AQ91" s="102">
        <v>28</v>
      </c>
      <c r="AR91" s="102">
        <v>29</v>
      </c>
      <c r="AS91" s="102">
        <v>30</v>
      </c>
      <c r="AT91" s="102">
        <v>32</v>
      </c>
      <c r="AU91" s="102">
        <v>34</v>
      </c>
      <c r="AV91" s="240">
        <v>36</v>
      </c>
      <c r="AW91" s="240">
        <v>37</v>
      </c>
      <c r="AX91" s="241">
        <v>38</v>
      </c>
      <c r="AY91" s="241">
        <v>39</v>
      </c>
      <c r="AZ91" s="241">
        <v>40</v>
      </c>
      <c r="BA91" s="241">
        <v>41</v>
      </c>
      <c r="BB91" s="241">
        <v>42</v>
      </c>
      <c r="BC91" s="241">
        <v>43</v>
      </c>
      <c r="BD91" s="241">
        <v>44</v>
      </c>
      <c r="BE91" s="241">
        <v>45</v>
      </c>
      <c r="BF91" s="458"/>
      <c r="BG91" s="458"/>
      <c r="BH91" s="324"/>
      <c r="BI91" s="326"/>
      <c r="BJ91" s="326"/>
      <c r="BK91" s="235"/>
      <c r="BL91" s="214">
        <v>4</v>
      </c>
      <c r="BM91" s="214">
        <v>4</v>
      </c>
      <c r="BN91" s="214">
        <v>5</v>
      </c>
      <c r="BO91" s="214">
        <v>6</v>
      </c>
      <c r="BQ91"/>
      <c r="BR91"/>
    </row>
    <row r="92" spans="1:70" ht="22" hidden="1">
      <c r="A92" s="239" t="s">
        <v>210</v>
      </c>
      <c r="B92" s="176" t="s">
        <v>1597</v>
      </c>
      <c r="C92" s="86" t="str">
        <f t="shared" ref="C92:Q92" si="80">IF(C649=$BM$92,"당첨",IF(C649=$BN$92,"당첨",IF(C649=$BO$92,"당첨",IF(C649=$BL$92,"당첨","낙첨"))))</f>
        <v>당첨</v>
      </c>
      <c r="D92" s="86" t="str">
        <f t="shared" si="80"/>
        <v>당첨</v>
      </c>
      <c r="E92" s="86" t="str">
        <f t="shared" si="80"/>
        <v>당첨</v>
      </c>
      <c r="F92" s="86" t="str">
        <f t="shared" si="80"/>
        <v>당첨</v>
      </c>
      <c r="G92" s="86" t="str">
        <f t="shared" si="80"/>
        <v>당첨</v>
      </c>
      <c r="H92" s="86" t="str">
        <f t="shared" si="80"/>
        <v>당첨</v>
      </c>
      <c r="I92" s="86" t="str">
        <f t="shared" si="80"/>
        <v>당첨</v>
      </c>
      <c r="J92" s="86" t="str">
        <f t="shared" si="80"/>
        <v>당첨</v>
      </c>
      <c r="K92" s="86" t="str">
        <f t="shared" si="80"/>
        <v>당첨</v>
      </c>
      <c r="L92" s="86" t="str">
        <f t="shared" si="80"/>
        <v>당첨</v>
      </c>
      <c r="M92" s="86" t="str">
        <f t="shared" si="80"/>
        <v>당첨</v>
      </c>
      <c r="N92" s="86" t="str">
        <f t="shared" si="80"/>
        <v>당첨</v>
      </c>
      <c r="O92" s="86" t="str">
        <f t="shared" si="80"/>
        <v>당첨</v>
      </c>
      <c r="P92" s="86" t="str">
        <f t="shared" si="80"/>
        <v>당첨</v>
      </c>
      <c r="Q92" s="86" t="str">
        <f t="shared" si="80"/>
        <v>당첨</v>
      </c>
      <c r="S92" s="131">
        <v>73</v>
      </c>
      <c r="T92" s="692" t="s">
        <v>1563</v>
      </c>
      <c r="U92" s="688"/>
      <c r="V92" s="102">
        <v>1</v>
      </c>
      <c r="W92" s="102">
        <v>2</v>
      </c>
      <c r="X92" s="102">
        <v>4</v>
      </c>
      <c r="Y92" s="102">
        <v>5</v>
      </c>
      <c r="Z92" s="102">
        <v>6</v>
      </c>
      <c r="AA92" s="102">
        <v>7</v>
      </c>
      <c r="AB92" s="102">
        <v>8</v>
      </c>
      <c r="AC92" s="102">
        <v>9</v>
      </c>
      <c r="AD92" s="102">
        <v>11</v>
      </c>
      <c r="AE92" s="102">
        <v>12</v>
      </c>
      <c r="AF92" s="102">
        <v>13</v>
      </c>
      <c r="AG92" s="102">
        <v>14</v>
      </c>
      <c r="AH92" s="102">
        <v>15</v>
      </c>
      <c r="AI92" s="102">
        <v>16</v>
      </c>
      <c r="AJ92" s="102">
        <v>17</v>
      </c>
      <c r="AK92" s="102">
        <v>18</v>
      </c>
      <c r="AL92" s="102">
        <v>19</v>
      </c>
      <c r="AM92" s="102">
        <v>22</v>
      </c>
      <c r="AN92" s="102">
        <v>23</v>
      </c>
      <c r="AO92" s="102">
        <v>24</v>
      </c>
      <c r="AP92" s="102">
        <v>25</v>
      </c>
      <c r="AQ92" s="102">
        <v>26</v>
      </c>
      <c r="AR92" s="102">
        <v>28</v>
      </c>
      <c r="AS92" s="102">
        <v>29</v>
      </c>
      <c r="AT92" s="102">
        <v>31</v>
      </c>
      <c r="AU92" s="102">
        <v>32</v>
      </c>
      <c r="AV92" s="240">
        <v>33</v>
      </c>
      <c r="AW92" s="240">
        <v>34</v>
      </c>
      <c r="AX92" s="241">
        <v>37</v>
      </c>
      <c r="AY92" s="241">
        <v>38</v>
      </c>
      <c r="AZ92" s="241">
        <v>39</v>
      </c>
      <c r="BA92" s="241">
        <v>41</v>
      </c>
      <c r="BB92" s="241">
        <v>43</v>
      </c>
      <c r="BC92" s="241">
        <v>44</v>
      </c>
      <c r="BD92" s="241">
        <v>45</v>
      </c>
      <c r="BE92" s="458"/>
      <c r="BF92" s="458"/>
      <c r="BG92" s="458"/>
      <c r="BH92" s="458"/>
      <c r="BI92" s="326"/>
      <c r="BJ92" s="326"/>
      <c r="BK92" s="235"/>
      <c r="BL92" s="214">
        <v>4</v>
      </c>
      <c r="BM92" s="214">
        <v>4</v>
      </c>
      <c r="BN92" s="214">
        <v>5</v>
      </c>
      <c r="BO92" s="214">
        <v>6</v>
      </c>
      <c r="BQ92"/>
      <c r="BR92"/>
    </row>
    <row r="93" spans="1:70" ht="22" hidden="1">
      <c r="A93" s="239" t="s">
        <v>211</v>
      </c>
      <c r="B93" s="176" t="s">
        <v>1598</v>
      </c>
      <c r="C93" s="86" t="str">
        <f t="shared" ref="C93:Q93" si="81">IF(C656=$BM$93,"당첨",IF(C656=$BN$93,"당첨",IF(C656=$BO$93,"당첨",IF(C656=$BL$93,"당첨","낙첨"))))</f>
        <v>당첨</v>
      </c>
      <c r="D93" s="86" t="str">
        <f t="shared" si="81"/>
        <v>당첨</v>
      </c>
      <c r="E93" s="86" t="str">
        <f t="shared" si="81"/>
        <v>당첨</v>
      </c>
      <c r="F93" s="86" t="str">
        <f t="shared" si="81"/>
        <v>당첨</v>
      </c>
      <c r="G93" s="86" t="str">
        <f t="shared" si="81"/>
        <v>당첨</v>
      </c>
      <c r="H93" s="86" t="str">
        <f t="shared" si="81"/>
        <v>당첨</v>
      </c>
      <c r="I93" s="86" t="str">
        <f t="shared" si="81"/>
        <v>당첨</v>
      </c>
      <c r="J93" s="86" t="str">
        <f t="shared" si="81"/>
        <v>당첨</v>
      </c>
      <c r="K93" s="86" t="str">
        <f t="shared" si="81"/>
        <v>당첨</v>
      </c>
      <c r="L93" s="86" t="str">
        <f t="shared" si="81"/>
        <v>당첨</v>
      </c>
      <c r="M93" s="86" t="str">
        <f t="shared" si="81"/>
        <v>당첨</v>
      </c>
      <c r="N93" s="86" t="str">
        <f t="shared" si="81"/>
        <v>당첨</v>
      </c>
      <c r="O93" s="86" t="str">
        <f t="shared" si="81"/>
        <v>당첨</v>
      </c>
      <c r="P93" s="86" t="str">
        <f t="shared" si="81"/>
        <v>당첨</v>
      </c>
      <c r="Q93" s="86" t="str">
        <f t="shared" si="81"/>
        <v>당첨</v>
      </c>
      <c r="S93" s="131">
        <v>74</v>
      </c>
      <c r="T93" s="692" t="s">
        <v>1564</v>
      </c>
      <c r="U93" s="688"/>
      <c r="V93" s="102">
        <v>1</v>
      </c>
      <c r="W93" s="102">
        <v>3</v>
      </c>
      <c r="X93" s="102">
        <v>4</v>
      </c>
      <c r="Y93" s="102">
        <v>7</v>
      </c>
      <c r="Z93" s="102">
        <v>9</v>
      </c>
      <c r="AA93" s="102">
        <v>11</v>
      </c>
      <c r="AB93" s="102">
        <v>12</v>
      </c>
      <c r="AC93" s="102">
        <v>13</v>
      </c>
      <c r="AD93" s="102">
        <v>14</v>
      </c>
      <c r="AE93" s="102">
        <v>15</v>
      </c>
      <c r="AF93" s="102">
        <v>17</v>
      </c>
      <c r="AG93" s="102">
        <v>18</v>
      </c>
      <c r="AH93" s="102">
        <v>19</v>
      </c>
      <c r="AI93" s="102">
        <v>20</v>
      </c>
      <c r="AJ93" s="102">
        <v>21</v>
      </c>
      <c r="AK93" s="102">
        <v>22</v>
      </c>
      <c r="AL93" s="102">
        <v>23</v>
      </c>
      <c r="AM93" s="102">
        <v>24</v>
      </c>
      <c r="AN93" s="102">
        <v>25</v>
      </c>
      <c r="AO93" s="102">
        <v>26</v>
      </c>
      <c r="AP93" s="102">
        <v>27</v>
      </c>
      <c r="AQ93" s="102">
        <v>28</v>
      </c>
      <c r="AR93" s="102">
        <v>29</v>
      </c>
      <c r="AS93" s="102">
        <v>30</v>
      </c>
      <c r="AT93" s="102">
        <v>31</v>
      </c>
      <c r="AU93" s="102">
        <v>32</v>
      </c>
      <c r="AV93" s="240">
        <v>35</v>
      </c>
      <c r="AW93" s="240">
        <v>36</v>
      </c>
      <c r="AX93" s="241">
        <v>37</v>
      </c>
      <c r="AY93" s="241">
        <v>39</v>
      </c>
      <c r="AZ93" s="241">
        <v>40</v>
      </c>
      <c r="BA93" s="241">
        <v>41</v>
      </c>
      <c r="BB93" s="241">
        <v>42</v>
      </c>
      <c r="BC93" s="241">
        <v>43</v>
      </c>
      <c r="BD93" s="241">
        <v>44</v>
      </c>
      <c r="BE93" s="241">
        <v>45</v>
      </c>
      <c r="BF93" s="458"/>
      <c r="BG93" s="458"/>
      <c r="BH93" s="458"/>
      <c r="BI93" s="326"/>
      <c r="BJ93" s="326"/>
      <c r="BK93" s="235"/>
      <c r="BL93" s="214">
        <v>4</v>
      </c>
      <c r="BM93" s="214">
        <v>4</v>
      </c>
      <c r="BN93" s="214">
        <v>5</v>
      </c>
      <c r="BO93" s="214">
        <v>6</v>
      </c>
      <c r="BQ93"/>
      <c r="BR93"/>
    </row>
    <row r="94" spans="1:70" ht="22" hidden="1">
      <c r="A94" s="239" t="s">
        <v>212</v>
      </c>
      <c r="B94" s="176" t="s">
        <v>1599</v>
      </c>
      <c r="C94" s="86" t="str">
        <f t="shared" ref="C94:Q94" si="82">IF(C663=$BM$94,"당첨",IF(C663=$BN$94,"당첨",IF(C663=$BO$94,"당첨",IF(C663=$BL$94,"당첨","낙첨"))))</f>
        <v>당첨</v>
      </c>
      <c r="D94" s="86" t="str">
        <f t="shared" si="82"/>
        <v>당첨</v>
      </c>
      <c r="E94" s="86" t="str">
        <f t="shared" si="82"/>
        <v>당첨</v>
      </c>
      <c r="F94" s="86" t="str">
        <f t="shared" si="82"/>
        <v>당첨</v>
      </c>
      <c r="G94" s="86" t="str">
        <f t="shared" si="82"/>
        <v>당첨</v>
      </c>
      <c r="H94" s="86" t="str">
        <f t="shared" si="82"/>
        <v>당첨</v>
      </c>
      <c r="I94" s="86" t="str">
        <f t="shared" si="82"/>
        <v>당첨</v>
      </c>
      <c r="J94" s="86" t="str">
        <f t="shared" si="82"/>
        <v>당첨</v>
      </c>
      <c r="K94" s="86" t="str">
        <f t="shared" si="82"/>
        <v>당첨</v>
      </c>
      <c r="L94" s="86" t="str">
        <f t="shared" si="82"/>
        <v>당첨</v>
      </c>
      <c r="M94" s="86" t="str">
        <f t="shared" si="82"/>
        <v>당첨</v>
      </c>
      <c r="N94" s="86" t="str">
        <f t="shared" si="82"/>
        <v>당첨</v>
      </c>
      <c r="O94" s="86" t="str">
        <f t="shared" si="82"/>
        <v>당첨</v>
      </c>
      <c r="P94" s="86" t="str">
        <f t="shared" si="82"/>
        <v>당첨</v>
      </c>
      <c r="Q94" s="86" t="str">
        <f t="shared" si="82"/>
        <v>당첨</v>
      </c>
      <c r="S94" s="131">
        <v>75</v>
      </c>
      <c r="T94" s="692" t="s">
        <v>1565</v>
      </c>
      <c r="U94" s="688"/>
      <c r="V94" s="102">
        <v>1</v>
      </c>
      <c r="W94" s="102">
        <v>3</v>
      </c>
      <c r="X94" s="102">
        <v>7</v>
      </c>
      <c r="Y94" s="102">
        <v>8</v>
      </c>
      <c r="Z94" s="102">
        <v>9</v>
      </c>
      <c r="AA94" s="102">
        <v>10</v>
      </c>
      <c r="AB94" s="102">
        <v>11</v>
      </c>
      <c r="AC94" s="102">
        <v>13</v>
      </c>
      <c r="AD94" s="102">
        <v>14</v>
      </c>
      <c r="AE94" s="102">
        <v>15</v>
      </c>
      <c r="AF94" s="102">
        <v>16</v>
      </c>
      <c r="AG94" s="102">
        <v>18</v>
      </c>
      <c r="AH94" s="102">
        <v>19</v>
      </c>
      <c r="AI94" s="102">
        <v>20</v>
      </c>
      <c r="AJ94" s="102">
        <v>21</v>
      </c>
      <c r="AK94" s="102">
        <v>22</v>
      </c>
      <c r="AL94" s="102">
        <v>23</v>
      </c>
      <c r="AM94" s="102">
        <v>26</v>
      </c>
      <c r="AN94" s="102">
        <v>27</v>
      </c>
      <c r="AO94" s="102">
        <v>28</v>
      </c>
      <c r="AP94" s="102">
        <v>29</v>
      </c>
      <c r="AQ94" s="102">
        <v>30</v>
      </c>
      <c r="AR94" s="102">
        <v>31</v>
      </c>
      <c r="AS94" s="102">
        <v>33</v>
      </c>
      <c r="AT94" s="102">
        <v>34</v>
      </c>
      <c r="AU94" s="102">
        <v>35</v>
      </c>
      <c r="AV94" s="240">
        <v>36</v>
      </c>
      <c r="AW94" s="240">
        <v>37</v>
      </c>
      <c r="AX94" s="241">
        <v>38</v>
      </c>
      <c r="AY94" s="241">
        <v>39</v>
      </c>
      <c r="AZ94" s="241">
        <v>40</v>
      </c>
      <c r="BA94" s="241">
        <v>41</v>
      </c>
      <c r="BB94" s="241">
        <v>42</v>
      </c>
      <c r="BC94" s="241">
        <v>43</v>
      </c>
      <c r="BD94" s="241">
        <v>44</v>
      </c>
      <c r="BE94" s="458"/>
      <c r="BF94" s="458"/>
      <c r="BG94" s="458"/>
      <c r="BH94" s="458"/>
      <c r="BI94" s="458"/>
      <c r="BJ94" s="326"/>
      <c r="BK94" s="235"/>
      <c r="BL94" s="214">
        <v>4</v>
      </c>
      <c r="BM94" s="214">
        <v>4</v>
      </c>
      <c r="BN94" s="214">
        <v>5</v>
      </c>
      <c r="BO94" s="214">
        <v>6</v>
      </c>
      <c r="BQ94"/>
      <c r="BR94"/>
    </row>
    <row r="95" spans="1:70" ht="22" hidden="1">
      <c r="A95" s="239" t="s">
        <v>213</v>
      </c>
      <c r="B95" s="176" t="s">
        <v>1600</v>
      </c>
      <c r="C95" s="86" t="str">
        <f t="shared" ref="C95:Q95" si="83">IF(C670=$BM$95,"당첨",IF(C670=$BN$95,"당첨",IF(C670=$BO$95,"당첨",IF(C670=$BL$95,"당첨","낙첨"))))</f>
        <v>당첨</v>
      </c>
      <c r="D95" s="86" t="str">
        <f t="shared" si="83"/>
        <v>당첨</v>
      </c>
      <c r="E95" s="86" t="str">
        <f t="shared" si="83"/>
        <v>당첨</v>
      </c>
      <c r="F95" s="86" t="str">
        <f t="shared" si="83"/>
        <v>당첨</v>
      </c>
      <c r="G95" s="86" t="str">
        <f t="shared" si="83"/>
        <v>당첨</v>
      </c>
      <c r="H95" s="86" t="str">
        <f t="shared" si="83"/>
        <v>당첨</v>
      </c>
      <c r="I95" s="86" t="str">
        <f t="shared" si="83"/>
        <v>당첨</v>
      </c>
      <c r="J95" s="86" t="str">
        <f t="shared" si="83"/>
        <v>당첨</v>
      </c>
      <c r="K95" s="86" t="str">
        <f t="shared" si="83"/>
        <v>당첨</v>
      </c>
      <c r="L95" s="86" t="str">
        <f t="shared" si="83"/>
        <v>당첨</v>
      </c>
      <c r="M95" s="86" t="str">
        <f t="shared" si="83"/>
        <v>당첨</v>
      </c>
      <c r="N95" s="86" t="str">
        <f t="shared" si="83"/>
        <v>당첨</v>
      </c>
      <c r="O95" s="86" t="str">
        <f t="shared" si="83"/>
        <v>당첨</v>
      </c>
      <c r="P95" s="86" t="str">
        <f t="shared" si="83"/>
        <v>당첨</v>
      </c>
      <c r="Q95" s="86" t="str">
        <f t="shared" si="83"/>
        <v>당첨</v>
      </c>
      <c r="S95" s="131">
        <v>76</v>
      </c>
      <c r="T95" s="692" t="s">
        <v>1566</v>
      </c>
      <c r="U95" s="688"/>
      <c r="V95" s="102">
        <v>1</v>
      </c>
      <c r="W95" s="102">
        <v>2</v>
      </c>
      <c r="X95" s="102">
        <v>3</v>
      </c>
      <c r="Y95" s="102">
        <v>4</v>
      </c>
      <c r="Z95" s="102">
        <v>5</v>
      </c>
      <c r="AA95" s="102">
        <v>6</v>
      </c>
      <c r="AB95" s="102">
        <v>7</v>
      </c>
      <c r="AC95" s="102">
        <v>9</v>
      </c>
      <c r="AD95" s="102">
        <v>11</v>
      </c>
      <c r="AE95" s="102">
        <v>12</v>
      </c>
      <c r="AF95" s="102">
        <v>13</v>
      </c>
      <c r="AG95" s="102">
        <v>14</v>
      </c>
      <c r="AH95" s="102">
        <v>17</v>
      </c>
      <c r="AI95" s="102">
        <v>18</v>
      </c>
      <c r="AJ95" s="102">
        <v>19</v>
      </c>
      <c r="AK95" s="102">
        <v>21</v>
      </c>
      <c r="AL95" s="102">
        <v>22</v>
      </c>
      <c r="AM95" s="102">
        <v>23</v>
      </c>
      <c r="AN95" s="102">
        <v>24</v>
      </c>
      <c r="AO95" s="102">
        <v>25</v>
      </c>
      <c r="AP95" s="102">
        <v>26</v>
      </c>
      <c r="AQ95" s="102">
        <v>27</v>
      </c>
      <c r="AR95" s="102">
        <v>28</v>
      </c>
      <c r="AS95" s="102">
        <v>29</v>
      </c>
      <c r="AT95" s="102">
        <v>31</v>
      </c>
      <c r="AU95" s="102">
        <v>32</v>
      </c>
      <c r="AV95" s="240">
        <v>33</v>
      </c>
      <c r="AW95" s="240">
        <v>34</v>
      </c>
      <c r="AX95" s="241">
        <v>35</v>
      </c>
      <c r="AY95" s="241">
        <v>37</v>
      </c>
      <c r="AZ95" s="241">
        <v>40</v>
      </c>
      <c r="BA95" s="241">
        <v>41</v>
      </c>
      <c r="BB95" s="241">
        <v>43</v>
      </c>
      <c r="BC95" s="241">
        <v>44</v>
      </c>
      <c r="BD95" s="458"/>
      <c r="BE95" s="458"/>
      <c r="BF95" s="458"/>
      <c r="BG95" s="458"/>
      <c r="BH95" s="458"/>
      <c r="BI95" s="458"/>
      <c r="BJ95" s="326"/>
      <c r="BK95" s="235"/>
      <c r="BL95" s="214">
        <v>4</v>
      </c>
      <c r="BM95" s="214">
        <v>4</v>
      </c>
      <c r="BN95" s="214">
        <v>5</v>
      </c>
      <c r="BO95" s="214">
        <v>6</v>
      </c>
      <c r="BQ95"/>
      <c r="BR95"/>
    </row>
    <row r="96" spans="1:70" ht="22" hidden="1">
      <c r="A96" s="239" t="s">
        <v>214</v>
      </c>
      <c r="B96" s="176" t="s">
        <v>1601</v>
      </c>
      <c r="C96" s="86" t="str">
        <f t="shared" ref="C96:Q96" si="84">IF(C677=$BM$96,"당첨",IF(C677=$BN$96,"당첨",IF(C677=$BO$96,"당첨",IF(C677=$BL$96,"당첨","낙첨"))))</f>
        <v>당첨</v>
      </c>
      <c r="D96" s="86" t="str">
        <f t="shared" si="84"/>
        <v>당첨</v>
      </c>
      <c r="E96" s="86" t="str">
        <f t="shared" si="84"/>
        <v>당첨</v>
      </c>
      <c r="F96" s="86" t="str">
        <f t="shared" si="84"/>
        <v>당첨</v>
      </c>
      <c r="G96" s="86" t="str">
        <f t="shared" si="84"/>
        <v>당첨</v>
      </c>
      <c r="H96" s="86" t="str">
        <f t="shared" si="84"/>
        <v>당첨</v>
      </c>
      <c r="I96" s="86" t="str">
        <f t="shared" si="84"/>
        <v>당첨</v>
      </c>
      <c r="J96" s="86" t="str">
        <f t="shared" si="84"/>
        <v>당첨</v>
      </c>
      <c r="K96" s="86" t="str">
        <f t="shared" si="84"/>
        <v>당첨</v>
      </c>
      <c r="L96" s="86" t="str">
        <f t="shared" si="84"/>
        <v>당첨</v>
      </c>
      <c r="M96" s="86" t="str">
        <f t="shared" si="84"/>
        <v>당첨</v>
      </c>
      <c r="N96" s="86" t="str">
        <f t="shared" si="84"/>
        <v>당첨</v>
      </c>
      <c r="O96" s="86" t="str">
        <f t="shared" si="84"/>
        <v>당첨</v>
      </c>
      <c r="P96" s="86" t="str">
        <f t="shared" si="84"/>
        <v>당첨</v>
      </c>
      <c r="Q96" s="86" t="str">
        <f t="shared" si="84"/>
        <v>당첨</v>
      </c>
      <c r="S96" s="131">
        <v>77</v>
      </c>
      <c r="T96" s="692" t="s">
        <v>1567</v>
      </c>
      <c r="U96" s="688"/>
      <c r="V96" s="102">
        <v>1</v>
      </c>
      <c r="W96" s="102">
        <v>3</v>
      </c>
      <c r="X96" s="102">
        <v>4</v>
      </c>
      <c r="Y96" s="102">
        <v>5</v>
      </c>
      <c r="Z96" s="102">
        <v>6</v>
      </c>
      <c r="AA96" s="102">
        <v>7</v>
      </c>
      <c r="AB96" s="102">
        <v>8</v>
      </c>
      <c r="AC96" s="102">
        <v>9</v>
      </c>
      <c r="AD96" s="102">
        <v>10</v>
      </c>
      <c r="AE96" s="102">
        <v>11</v>
      </c>
      <c r="AF96" s="102">
        <v>12</v>
      </c>
      <c r="AG96" s="102">
        <v>13</v>
      </c>
      <c r="AH96" s="102">
        <v>14</v>
      </c>
      <c r="AI96" s="102">
        <v>15</v>
      </c>
      <c r="AJ96" s="102">
        <v>16</v>
      </c>
      <c r="AK96" s="102">
        <v>17</v>
      </c>
      <c r="AL96" s="102">
        <v>20</v>
      </c>
      <c r="AM96" s="102">
        <v>21</v>
      </c>
      <c r="AN96" s="102">
        <v>22</v>
      </c>
      <c r="AO96" s="102">
        <v>24</v>
      </c>
      <c r="AP96" s="102">
        <v>26</v>
      </c>
      <c r="AQ96" s="102">
        <v>27</v>
      </c>
      <c r="AR96" s="102">
        <v>28</v>
      </c>
      <c r="AS96" s="102">
        <v>29</v>
      </c>
      <c r="AT96" s="102">
        <v>30</v>
      </c>
      <c r="AU96" s="102">
        <v>32</v>
      </c>
      <c r="AV96" s="240">
        <v>33</v>
      </c>
      <c r="AW96" s="240">
        <v>34</v>
      </c>
      <c r="AX96" s="241">
        <v>35</v>
      </c>
      <c r="AY96" s="241">
        <v>37</v>
      </c>
      <c r="AZ96" s="241">
        <v>38</v>
      </c>
      <c r="BA96" s="241">
        <v>39</v>
      </c>
      <c r="BB96" s="241">
        <v>40</v>
      </c>
      <c r="BC96" s="241">
        <v>41</v>
      </c>
      <c r="BD96" s="241">
        <v>42</v>
      </c>
      <c r="BE96" s="241">
        <v>43</v>
      </c>
      <c r="BF96" s="241">
        <v>44</v>
      </c>
      <c r="BG96" s="241">
        <v>45</v>
      </c>
      <c r="BH96" s="458"/>
      <c r="BI96" s="326"/>
      <c r="BJ96" s="326"/>
      <c r="BK96" s="235"/>
      <c r="BL96" s="214">
        <v>4</v>
      </c>
      <c r="BM96" s="214">
        <v>4</v>
      </c>
      <c r="BN96" s="214">
        <v>5</v>
      </c>
      <c r="BO96" s="214">
        <v>6</v>
      </c>
      <c r="BQ96"/>
      <c r="BR96"/>
    </row>
    <row r="97" spans="1:70" ht="22.5" hidden="1" thickBot="1">
      <c r="A97" s="239" t="s">
        <v>215</v>
      </c>
      <c r="B97" s="176" t="s">
        <v>1602</v>
      </c>
      <c r="C97" s="86" t="str">
        <f t="shared" ref="C97:Q97" si="85">IF(C684=$BM$97,"당첨",IF(C684=$BN$97,"당첨",IF(C684=$BO$97,"당첨",IF(C684=$BL$97,"당첨","낙첨"))))</f>
        <v>당첨</v>
      </c>
      <c r="D97" s="86" t="str">
        <f t="shared" si="85"/>
        <v>당첨</v>
      </c>
      <c r="E97" s="86" t="str">
        <f t="shared" si="85"/>
        <v>당첨</v>
      </c>
      <c r="F97" s="86" t="str">
        <f t="shared" si="85"/>
        <v>당첨</v>
      </c>
      <c r="G97" s="86" t="str">
        <f t="shared" si="85"/>
        <v>당첨</v>
      </c>
      <c r="H97" s="86" t="str">
        <f t="shared" si="85"/>
        <v>당첨</v>
      </c>
      <c r="I97" s="86" t="str">
        <f t="shared" si="85"/>
        <v>당첨</v>
      </c>
      <c r="J97" s="86" t="str">
        <f t="shared" si="85"/>
        <v>당첨</v>
      </c>
      <c r="K97" s="86" t="str">
        <f t="shared" si="85"/>
        <v>당첨</v>
      </c>
      <c r="L97" s="86" t="str">
        <f t="shared" si="85"/>
        <v>당첨</v>
      </c>
      <c r="M97" s="86" t="str">
        <f t="shared" si="85"/>
        <v>당첨</v>
      </c>
      <c r="N97" s="86" t="str">
        <f t="shared" si="85"/>
        <v>당첨</v>
      </c>
      <c r="O97" s="86" t="str">
        <f t="shared" si="85"/>
        <v>당첨</v>
      </c>
      <c r="P97" s="86" t="str">
        <f t="shared" si="85"/>
        <v>당첨</v>
      </c>
      <c r="Q97" s="86" t="str">
        <f t="shared" si="85"/>
        <v>당첨</v>
      </c>
      <c r="S97" s="131">
        <v>78</v>
      </c>
      <c r="T97" s="692" t="s">
        <v>1568</v>
      </c>
      <c r="U97" s="688"/>
      <c r="V97" s="102">
        <v>1</v>
      </c>
      <c r="W97" s="102">
        <v>3</v>
      </c>
      <c r="X97" s="102">
        <v>4</v>
      </c>
      <c r="Y97" s="102">
        <v>5</v>
      </c>
      <c r="Z97" s="102">
        <v>6</v>
      </c>
      <c r="AA97" s="102">
        <v>8</v>
      </c>
      <c r="AB97" s="102">
        <v>9</v>
      </c>
      <c r="AC97" s="102">
        <v>10</v>
      </c>
      <c r="AD97" s="102">
        <v>12</v>
      </c>
      <c r="AE97" s="102">
        <v>14</v>
      </c>
      <c r="AF97" s="102">
        <v>15</v>
      </c>
      <c r="AG97" s="102">
        <v>16</v>
      </c>
      <c r="AH97" s="102">
        <v>17</v>
      </c>
      <c r="AI97" s="102">
        <v>18</v>
      </c>
      <c r="AJ97" s="102">
        <v>19</v>
      </c>
      <c r="AK97" s="102">
        <v>20</v>
      </c>
      <c r="AL97" s="102">
        <v>21</v>
      </c>
      <c r="AM97" s="102">
        <v>22</v>
      </c>
      <c r="AN97" s="102">
        <v>24</v>
      </c>
      <c r="AO97" s="102">
        <v>25</v>
      </c>
      <c r="AP97" s="102">
        <v>27</v>
      </c>
      <c r="AQ97" s="102">
        <v>28</v>
      </c>
      <c r="AR97" s="102">
        <v>29</v>
      </c>
      <c r="AS97" s="102">
        <v>30</v>
      </c>
      <c r="AT97" s="102">
        <v>31</v>
      </c>
      <c r="AU97" s="102">
        <v>32</v>
      </c>
      <c r="AV97" s="240">
        <v>33</v>
      </c>
      <c r="AW97" s="240">
        <v>35</v>
      </c>
      <c r="AX97" s="241">
        <v>36</v>
      </c>
      <c r="AY97" s="241">
        <v>37</v>
      </c>
      <c r="AZ97" s="241">
        <v>39</v>
      </c>
      <c r="BA97" s="241">
        <v>40</v>
      </c>
      <c r="BB97" s="241">
        <v>41</v>
      </c>
      <c r="BC97" s="241">
        <v>42</v>
      </c>
      <c r="BD97" s="241">
        <v>44</v>
      </c>
      <c r="BE97" s="458"/>
      <c r="BF97" s="458"/>
      <c r="BG97" s="458"/>
      <c r="BH97" s="458"/>
      <c r="BI97" s="458"/>
      <c r="BJ97" s="326"/>
      <c r="BK97" s="235"/>
      <c r="BL97" s="214">
        <v>4</v>
      </c>
      <c r="BM97" s="214">
        <v>4</v>
      </c>
      <c r="BN97" s="214">
        <v>5</v>
      </c>
      <c r="BO97" s="214">
        <v>6</v>
      </c>
      <c r="BQ97"/>
      <c r="BR97"/>
    </row>
    <row r="98" spans="1:70" ht="22.5" thickBot="1">
      <c r="A98" s="239"/>
      <c r="B98" s="444" t="s">
        <v>1812</v>
      </c>
      <c r="C98" s="39">
        <f>COUNTIF(C77:C97,"낙첨")</f>
        <v>3</v>
      </c>
      <c r="D98" s="39">
        <f t="shared" ref="D98:Q98" si="86">COUNTIF(D77:D97,"낙첨")</f>
        <v>3</v>
      </c>
      <c r="E98" s="39">
        <f t="shared" si="86"/>
        <v>3</v>
      </c>
      <c r="F98" s="39">
        <f t="shared" si="86"/>
        <v>3</v>
      </c>
      <c r="G98" s="39">
        <f t="shared" si="86"/>
        <v>3</v>
      </c>
      <c r="H98" s="39">
        <f t="shared" si="86"/>
        <v>3</v>
      </c>
      <c r="I98" s="39">
        <f t="shared" si="86"/>
        <v>3</v>
      </c>
      <c r="J98" s="39">
        <f t="shared" si="86"/>
        <v>3</v>
      </c>
      <c r="K98" s="39">
        <f t="shared" si="86"/>
        <v>3</v>
      </c>
      <c r="L98" s="39">
        <f t="shared" si="86"/>
        <v>3</v>
      </c>
      <c r="M98" s="39">
        <f t="shared" si="86"/>
        <v>3</v>
      </c>
      <c r="N98" s="39">
        <f t="shared" si="86"/>
        <v>3</v>
      </c>
      <c r="O98" s="39">
        <f t="shared" si="86"/>
        <v>3</v>
      </c>
      <c r="P98" s="39">
        <f t="shared" si="86"/>
        <v>3</v>
      </c>
      <c r="Q98" s="39">
        <f t="shared" si="86"/>
        <v>3</v>
      </c>
      <c r="S98" s="686" t="s">
        <v>764</v>
      </c>
      <c r="T98" s="687"/>
      <c r="U98" s="688"/>
      <c r="V98" s="102"/>
      <c r="W98" s="102"/>
      <c r="X98" s="102"/>
      <c r="Y98" s="102"/>
      <c r="Z98" s="102"/>
      <c r="AA98" s="102"/>
      <c r="AB98" s="102"/>
      <c r="AC98" s="102"/>
      <c r="AD98" s="102"/>
      <c r="AE98" s="102"/>
      <c r="AF98" s="102"/>
      <c r="AG98" s="102"/>
      <c r="AH98" s="102"/>
      <c r="AI98" s="102"/>
      <c r="AJ98" s="102"/>
      <c r="AK98" s="102"/>
      <c r="AL98" s="102"/>
      <c r="AM98" s="102"/>
      <c r="AN98" s="102"/>
      <c r="AO98" s="102"/>
      <c r="AP98" s="102"/>
      <c r="AQ98" s="102"/>
      <c r="AR98" s="102"/>
      <c r="AS98" s="102"/>
      <c r="AT98" s="102"/>
      <c r="AU98" s="102"/>
      <c r="AV98" s="240"/>
      <c r="AW98" s="240"/>
      <c r="AX98" s="241"/>
      <c r="AY98" s="241"/>
      <c r="AZ98" s="241"/>
      <c r="BA98" s="241"/>
      <c r="BB98" s="241"/>
      <c r="BC98" s="241"/>
      <c r="BD98" s="241"/>
      <c r="BE98" s="241"/>
      <c r="BF98" s="241"/>
      <c r="BG98" s="241"/>
      <c r="BH98" s="241"/>
      <c r="BI98" s="241"/>
      <c r="BJ98" s="326"/>
      <c r="BK98" s="235"/>
      <c r="BL98" s="214"/>
      <c r="BM98" s="214"/>
      <c r="BN98" s="214"/>
      <c r="BO98" s="214"/>
      <c r="BQ98"/>
      <c r="BR98"/>
    </row>
    <row r="99" spans="1:70" ht="22" hidden="1">
      <c r="A99" s="239" t="s">
        <v>216</v>
      </c>
      <c r="B99" s="174" t="s">
        <v>1582</v>
      </c>
      <c r="C99" s="86" t="str">
        <f>IF(C544=$BM$99,"당첨",IF(C544=$BN$99,"당첨",IF(C544=$BO$99,"당첨",IF(C544=$BL$99,"당첨","낙첨"))))</f>
        <v>낙첨</v>
      </c>
      <c r="D99" s="86" t="str">
        <f t="shared" ref="D99:Q99" si="87">IF(D544=$BM$99,"당첨",IF(D544=$BN$99,"당첨",IF(D544=$BO$99,"당첨",IF(D544=$BL$99,"당첨","낙첨"))))</f>
        <v>낙첨</v>
      </c>
      <c r="E99" s="86" t="str">
        <f t="shared" si="87"/>
        <v>낙첨</v>
      </c>
      <c r="F99" s="86" t="str">
        <f t="shared" si="87"/>
        <v>낙첨</v>
      </c>
      <c r="G99" s="86" t="str">
        <f>IF(G544=$BM$99,"당첨",IF(G544=$BN$99,"당첨",IF(G544=$BO$99,"당첨",IF(G544=$BL$99,"당첨","낙첨"))))</f>
        <v>낙첨</v>
      </c>
      <c r="H99" s="86" t="str">
        <f t="shared" si="87"/>
        <v>낙첨</v>
      </c>
      <c r="I99" s="86" t="str">
        <f t="shared" si="87"/>
        <v>낙첨</v>
      </c>
      <c r="J99" s="86" t="str">
        <f t="shared" si="87"/>
        <v>낙첨</v>
      </c>
      <c r="K99" s="86" t="str">
        <f t="shared" si="87"/>
        <v>낙첨</v>
      </c>
      <c r="L99" s="86" t="str">
        <f t="shared" si="87"/>
        <v>낙첨</v>
      </c>
      <c r="M99" s="86" t="str">
        <f t="shared" si="87"/>
        <v>낙첨</v>
      </c>
      <c r="N99" s="86" t="str">
        <f t="shared" si="87"/>
        <v>낙첨</v>
      </c>
      <c r="O99" s="86" t="str">
        <f t="shared" si="87"/>
        <v>낙첨</v>
      </c>
      <c r="P99" s="86" t="str">
        <f t="shared" si="87"/>
        <v>낙첨</v>
      </c>
      <c r="Q99" s="86" t="str">
        <f t="shared" si="87"/>
        <v>낙첨</v>
      </c>
      <c r="S99" s="156">
        <v>79</v>
      </c>
      <c r="T99" s="729" t="s">
        <v>450</v>
      </c>
      <c r="U99" s="730"/>
      <c r="V99" s="158">
        <v>1</v>
      </c>
      <c r="W99" s="158">
        <v>3</v>
      </c>
      <c r="X99" s="158">
        <v>5</v>
      </c>
      <c r="Y99" s="158">
        <v>6</v>
      </c>
      <c r="Z99" s="158">
        <v>7</v>
      </c>
      <c r="AA99" s="158">
        <v>9</v>
      </c>
      <c r="AB99" s="158">
        <v>10</v>
      </c>
      <c r="AC99" s="158">
        <v>11</v>
      </c>
      <c r="AD99" s="158">
        <v>12</v>
      </c>
      <c r="AE99" s="158">
        <v>13</v>
      </c>
      <c r="AF99" s="158">
        <v>15</v>
      </c>
      <c r="AG99" s="158">
        <v>17</v>
      </c>
      <c r="AH99" s="158">
        <v>18</v>
      </c>
      <c r="AI99" s="158">
        <v>19</v>
      </c>
      <c r="AJ99" s="158">
        <v>20</v>
      </c>
      <c r="AK99" s="158">
        <v>22</v>
      </c>
      <c r="AL99" s="158">
        <v>23</v>
      </c>
      <c r="AM99" s="158">
        <v>24</v>
      </c>
      <c r="AN99" s="158">
        <v>25</v>
      </c>
      <c r="AO99" s="158">
        <v>28</v>
      </c>
      <c r="AP99" s="158">
        <v>30</v>
      </c>
      <c r="AQ99" s="158">
        <v>31</v>
      </c>
      <c r="AR99" s="158">
        <v>32</v>
      </c>
      <c r="AS99" s="158">
        <v>35</v>
      </c>
      <c r="AT99" s="158">
        <v>36</v>
      </c>
      <c r="AU99" s="158">
        <v>37</v>
      </c>
      <c r="AV99" s="160">
        <v>38</v>
      </c>
      <c r="AW99" s="160">
        <v>39</v>
      </c>
      <c r="AX99" s="289">
        <v>40</v>
      </c>
      <c r="AY99" s="289">
        <v>41</v>
      </c>
      <c r="AZ99" s="289">
        <v>42</v>
      </c>
      <c r="BA99" s="289">
        <v>43</v>
      </c>
      <c r="BB99" s="289">
        <v>44</v>
      </c>
      <c r="BC99" s="289">
        <v>45</v>
      </c>
      <c r="BD99" s="458"/>
      <c r="BE99" s="458"/>
      <c r="BF99" s="458"/>
      <c r="BG99" s="458"/>
      <c r="BH99" s="458"/>
      <c r="BI99" s="326"/>
      <c r="BJ99" s="326"/>
      <c r="BK99" s="235"/>
      <c r="BL99" s="214">
        <v>6</v>
      </c>
      <c r="BM99" s="214">
        <v>6</v>
      </c>
      <c r="BN99" s="214">
        <v>6</v>
      </c>
      <c r="BO99" s="214">
        <v>6</v>
      </c>
      <c r="BQ99"/>
      <c r="BR99"/>
    </row>
    <row r="100" spans="1:70" ht="22" hidden="1">
      <c r="A100" s="239" t="s">
        <v>217</v>
      </c>
      <c r="B100" s="175" t="s">
        <v>1603</v>
      </c>
      <c r="C100" s="86" t="str">
        <f t="shared" ref="C100:P100" si="88">IF(C551=$BM$100,"당첨",IF(C551=$BN$100,"당첨",IF(C551=$BO$100,"당첨",IF(C551=$BL$100,"당첨","낙첨"))))</f>
        <v>낙첨</v>
      </c>
      <c r="D100" s="86" t="str">
        <f t="shared" si="88"/>
        <v>낙첨</v>
      </c>
      <c r="E100" s="86" t="str">
        <f t="shared" si="88"/>
        <v>낙첨</v>
      </c>
      <c r="F100" s="86" t="str">
        <f t="shared" si="88"/>
        <v>낙첨</v>
      </c>
      <c r="G100" s="86" t="str">
        <f t="shared" si="88"/>
        <v>낙첨</v>
      </c>
      <c r="H100" s="86" t="str">
        <f t="shared" si="88"/>
        <v>낙첨</v>
      </c>
      <c r="I100" s="86" t="str">
        <f t="shared" si="88"/>
        <v>낙첨</v>
      </c>
      <c r="J100" s="86" t="str">
        <f t="shared" si="88"/>
        <v>낙첨</v>
      </c>
      <c r="K100" s="86" t="str">
        <f t="shared" si="88"/>
        <v>낙첨</v>
      </c>
      <c r="L100" s="86" t="str">
        <f t="shared" si="88"/>
        <v>낙첨</v>
      </c>
      <c r="M100" s="86" t="str">
        <f t="shared" si="88"/>
        <v>낙첨</v>
      </c>
      <c r="N100" s="86" t="str">
        <f t="shared" si="88"/>
        <v>낙첨</v>
      </c>
      <c r="O100" s="86" t="str">
        <f t="shared" si="88"/>
        <v>낙첨</v>
      </c>
      <c r="P100" s="86" t="str">
        <f t="shared" si="88"/>
        <v>낙첨</v>
      </c>
      <c r="Q100" s="86" t="str">
        <f>IF(Q551=$BM$100,"당첨",IF(Q551=$BN$100,"당첨",IF(Q551=$BO$100,"당첨",IF(Q551=$BL$100,"당첨","낙첨"))))</f>
        <v>낙첨</v>
      </c>
      <c r="S100" s="156">
        <v>80</v>
      </c>
      <c r="T100" s="729" t="s">
        <v>451</v>
      </c>
      <c r="U100" s="730"/>
      <c r="V100" s="158">
        <v>1</v>
      </c>
      <c r="W100" s="158">
        <v>2</v>
      </c>
      <c r="X100" s="158">
        <v>3</v>
      </c>
      <c r="Y100" s="158">
        <v>4</v>
      </c>
      <c r="Z100" s="158">
        <v>6</v>
      </c>
      <c r="AA100" s="158">
        <v>7</v>
      </c>
      <c r="AB100" s="158">
        <v>8</v>
      </c>
      <c r="AC100" s="158">
        <v>9</v>
      </c>
      <c r="AD100" s="158">
        <v>10</v>
      </c>
      <c r="AE100" s="158">
        <v>12</v>
      </c>
      <c r="AF100" s="158">
        <v>13</v>
      </c>
      <c r="AG100" s="158">
        <v>14</v>
      </c>
      <c r="AH100" s="158">
        <v>16</v>
      </c>
      <c r="AI100" s="158">
        <v>17</v>
      </c>
      <c r="AJ100" s="158">
        <v>18</v>
      </c>
      <c r="AK100" s="158">
        <v>19</v>
      </c>
      <c r="AL100" s="158">
        <v>20</v>
      </c>
      <c r="AM100" s="158">
        <v>22</v>
      </c>
      <c r="AN100" s="158">
        <v>23</v>
      </c>
      <c r="AO100" s="158">
        <v>24</v>
      </c>
      <c r="AP100" s="158">
        <v>25</v>
      </c>
      <c r="AQ100" s="158">
        <v>26</v>
      </c>
      <c r="AR100" s="158">
        <v>27</v>
      </c>
      <c r="AS100" s="158">
        <v>28</v>
      </c>
      <c r="AT100" s="158">
        <v>30</v>
      </c>
      <c r="AU100" s="158">
        <v>31</v>
      </c>
      <c r="AV100" s="160">
        <v>32</v>
      </c>
      <c r="AW100" s="160">
        <v>33</v>
      </c>
      <c r="AX100" s="289">
        <v>34</v>
      </c>
      <c r="AY100" s="289">
        <v>36</v>
      </c>
      <c r="AZ100" s="289">
        <v>37</v>
      </c>
      <c r="BA100" s="289">
        <v>38</v>
      </c>
      <c r="BB100" s="289">
        <v>39</v>
      </c>
      <c r="BC100" s="289">
        <v>40</v>
      </c>
      <c r="BD100" s="289">
        <v>41</v>
      </c>
      <c r="BE100" s="289">
        <v>44</v>
      </c>
      <c r="BF100" s="458"/>
      <c r="BG100" s="458"/>
      <c r="BH100" s="326"/>
      <c r="BI100" s="326"/>
      <c r="BJ100" s="326"/>
      <c r="BK100" s="235"/>
      <c r="BL100" s="214">
        <v>6</v>
      </c>
      <c r="BM100" s="214">
        <v>6</v>
      </c>
      <c r="BN100" s="214">
        <v>6</v>
      </c>
      <c r="BO100" s="214">
        <v>6</v>
      </c>
      <c r="BQ100"/>
      <c r="BR100"/>
    </row>
    <row r="101" spans="1:70" ht="22" hidden="1">
      <c r="A101" s="239" t="s">
        <v>218</v>
      </c>
      <c r="B101" s="174" t="s">
        <v>1584</v>
      </c>
      <c r="C101" s="86" t="str">
        <f t="shared" ref="C101:Q101" si="89">IF(C558=$BM$101,"당첨",IF(C558=$BN$101,"당첨",IF(C558=$BO$101,"당첨",IF(C558=$BL$101,"당첨","낙첨"))))</f>
        <v>낙첨</v>
      </c>
      <c r="D101" s="86" t="str">
        <f t="shared" si="89"/>
        <v>낙첨</v>
      </c>
      <c r="E101" s="86" t="str">
        <f t="shared" si="89"/>
        <v>낙첨</v>
      </c>
      <c r="F101" s="86" t="str">
        <f t="shared" si="89"/>
        <v>낙첨</v>
      </c>
      <c r="G101" s="86" t="str">
        <f t="shared" si="89"/>
        <v>낙첨</v>
      </c>
      <c r="H101" s="86" t="str">
        <f t="shared" si="89"/>
        <v>낙첨</v>
      </c>
      <c r="I101" s="86" t="str">
        <f t="shared" si="89"/>
        <v>낙첨</v>
      </c>
      <c r="J101" s="86" t="str">
        <f t="shared" si="89"/>
        <v>낙첨</v>
      </c>
      <c r="K101" s="86" t="str">
        <f t="shared" si="89"/>
        <v>낙첨</v>
      </c>
      <c r="L101" s="86" t="str">
        <f t="shared" si="89"/>
        <v>낙첨</v>
      </c>
      <c r="M101" s="86" t="str">
        <f t="shared" si="89"/>
        <v>낙첨</v>
      </c>
      <c r="N101" s="86" t="str">
        <f t="shared" si="89"/>
        <v>낙첨</v>
      </c>
      <c r="O101" s="86" t="str">
        <f t="shared" si="89"/>
        <v>낙첨</v>
      </c>
      <c r="P101" s="86" t="str">
        <f t="shared" si="89"/>
        <v>낙첨</v>
      </c>
      <c r="Q101" s="86" t="str">
        <f t="shared" si="89"/>
        <v>낙첨</v>
      </c>
      <c r="S101" s="156">
        <v>81</v>
      </c>
      <c r="T101" s="729" t="s">
        <v>454</v>
      </c>
      <c r="U101" s="730"/>
      <c r="V101" s="158">
        <v>1</v>
      </c>
      <c r="W101" s="158">
        <v>2</v>
      </c>
      <c r="X101" s="158">
        <v>3</v>
      </c>
      <c r="Y101" s="158">
        <v>4</v>
      </c>
      <c r="Z101" s="158">
        <v>6</v>
      </c>
      <c r="AA101" s="158">
        <v>7</v>
      </c>
      <c r="AB101" s="158">
        <v>8</v>
      </c>
      <c r="AC101" s="158">
        <v>9</v>
      </c>
      <c r="AD101" s="158">
        <v>10</v>
      </c>
      <c r="AE101" s="158">
        <v>11</v>
      </c>
      <c r="AF101" s="158">
        <v>12</v>
      </c>
      <c r="AG101" s="158">
        <v>13</v>
      </c>
      <c r="AH101" s="158">
        <v>14</v>
      </c>
      <c r="AI101" s="158">
        <v>15</v>
      </c>
      <c r="AJ101" s="158">
        <v>16</v>
      </c>
      <c r="AK101" s="158">
        <v>17</v>
      </c>
      <c r="AL101" s="158">
        <v>18</v>
      </c>
      <c r="AM101" s="158">
        <v>19</v>
      </c>
      <c r="AN101" s="158">
        <v>20</v>
      </c>
      <c r="AO101" s="158">
        <v>22</v>
      </c>
      <c r="AP101" s="158">
        <v>23</v>
      </c>
      <c r="AQ101" s="158">
        <v>24</v>
      </c>
      <c r="AR101" s="158">
        <v>25</v>
      </c>
      <c r="AS101" s="158">
        <v>27</v>
      </c>
      <c r="AT101" s="158">
        <v>30</v>
      </c>
      <c r="AU101" s="158">
        <v>31</v>
      </c>
      <c r="AV101" s="160">
        <v>32</v>
      </c>
      <c r="AW101" s="160">
        <v>33</v>
      </c>
      <c r="AX101" s="289">
        <v>34</v>
      </c>
      <c r="AY101" s="289">
        <v>36</v>
      </c>
      <c r="AZ101" s="289">
        <v>37</v>
      </c>
      <c r="BA101" s="289">
        <v>38</v>
      </c>
      <c r="BB101" s="289">
        <v>39</v>
      </c>
      <c r="BC101" s="289">
        <v>41</v>
      </c>
      <c r="BD101" s="289">
        <v>42</v>
      </c>
      <c r="BE101" s="289">
        <v>44</v>
      </c>
      <c r="BF101" s="289">
        <v>45</v>
      </c>
      <c r="BG101" s="458"/>
      <c r="BH101" s="326"/>
      <c r="BI101" s="326"/>
      <c r="BJ101" s="326"/>
      <c r="BK101" s="235"/>
      <c r="BL101" s="214">
        <v>6</v>
      </c>
      <c r="BM101" s="214">
        <v>6</v>
      </c>
      <c r="BN101" s="214">
        <v>6</v>
      </c>
      <c r="BO101" s="214">
        <v>6</v>
      </c>
      <c r="BQ101"/>
      <c r="BR101"/>
    </row>
    <row r="102" spans="1:70" ht="22" hidden="1">
      <c r="A102" s="239" t="s">
        <v>219</v>
      </c>
      <c r="B102" s="175" t="s">
        <v>1585</v>
      </c>
      <c r="C102" s="86" t="str">
        <f t="shared" ref="C102:Q102" si="90">IF(C565=$BM$102,"당첨",IF(C565=$BN$102,"당첨",IF(C565=$BO$102,"당첨",IF(C565=$BL$102,"당첨","낙첨"))))</f>
        <v>당첨</v>
      </c>
      <c r="D102" s="86" t="str">
        <f t="shared" si="90"/>
        <v>당첨</v>
      </c>
      <c r="E102" s="86" t="str">
        <f t="shared" si="90"/>
        <v>당첨</v>
      </c>
      <c r="F102" s="86" t="str">
        <f t="shared" si="90"/>
        <v>당첨</v>
      </c>
      <c r="G102" s="86" t="str">
        <f t="shared" si="90"/>
        <v>당첨</v>
      </c>
      <c r="H102" s="86" t="str">
        <f t="shared" si="90"/>
        <v>당첨</v>
      </c>
      <c r="I102" s="86" t="str">
        <f t="shared" si="90"/>
        <v>당첨</v>
      </c>
      <c r="J102" s="86" t="str">
        <f t="shared" si="90"/>
        <v>당첨</v>
      </c>
      <c r="K102" s="86" t="str">
        <f t="shared" si="90"/>
        <v>당첨</v>
      </c>
      <c r="L102" s="86" t="str">
        <f t="shared" si="90"/>
        <v>당첨</v>
      </c>
      <c r="M102" s="86" t="str">
        <f t="shared" si="90"/>
        <v>당첨</v>
      </c>
      <c r="N102" s="86" t="str">
        <f t="shared" si="90"/>
        <v>당첨</v>
      </c>
      <c r="O102" s="86" t="str">
        <f t="shared" si="90"/>
        <v>당첨</v>
      </c>
      <c r="P102" s="86" t="str">
        <f t="shared" si="90"/>
        <v>당첨</v>
      </c>
      <c r="Q102" s="86" t="str">
        <f t="shared" si="90"/>
        <v>당첨</v>
      </c>
      <c r="S102" s="156">
        <v>82</v>
      </c>
      <c r="T102" s="729" t="s">
        <v>456</v>
      </c>
      <c r="U102" s="730"/>
      <c r="V102" s="158">
        <v>1</v>
      </c>
      <c r="W102" s="158">
        <v>2</v>
      </c>
      <c r="X102" s="158">
        <v>4</v>
      </c>
      <c r="Y102" s="158">
        <v>5</v>
      </c>
      <c r="Z102" s="158">
        <v>6</v>
      </c>
      <c r="AA102" s="158">
        <v>7</v>
      </c>
      <c r="AB102" s="158">
        <v>8</v>
      </c>
      <c r="AC102" s="158">
        <v>11</v>
      </c>
      <c r="AD102" s="158">
        <v>12</v>
      </c>
      <c r="AE102" s="158">
        <v>13</v>
      </c>
      <c r="AF102" s="158">
        <v>14</v>
      </c>
      <c r="AG102" s="158">
        <v>15</v>
      </c>
      <c r="AH102" s="158">
        <v>16</v>
      </c>
      <c r="AI102" s="158">
        <v>19</v>
      </c>
      <c r="AJ102" s="158">
        <v>21</v>
      </c>
      <c r="AK102" s="158">
        <v>22</v>
      </c>
      <c r="AL102" s="158">
        <v>23</v>
      </c>
      <c r="AM102" s="158">
        <v>24</v>
      </c>
      <c r="AN102" s="158">
        <v>25</v>
      </c>
      <c r="AO102" s="158">
        <v>26</v>
      </c>
      <c r="AP102" s="158">
        <v>28</v>
      </c>
      <c r="AQ102" s="158">
        <v>29</v>
      </c>
      <c r="AR102" s="158">
        <v>30</v>
      </c>
      <c r="AS102" s="158">
        <v>31</v>
      </c>
      <c r="AT102" s="158">
        <v>32</v>
      </c>
      <c r="AU102" s="158">
        <v>33</v>
      </c>
      <c r="AV102" s="160">
        <v>34</v>
      </c>
      <c r="AW102" s="160">
        <v>36</v>
      </c>
      <c r="AX102" s="289">
        <v>37</v>
      </c>
      <c r="AY102" s="289">
        <v>38</v>
      </c>
      <c r="AZ102" s="289">
        <v>39</v>
      </c>
      <c r="BA102" s="289">
        <v>40</v>
      </c>
      <c r="BB102" s="289">
        <v>41</v>
      </c>
      <c r="BC102" s="289">
        <v>42</v>
      </c>
      <c r="BD102" s="289">
        <v>43</v>
      </c>
      <c r="BE102" s="289">
        <v>44</v>
      </c>
      <c r="BF102" s="289">
        <v>45</v>
      </c>
      <c r="BG102" s="458"/>
      <c r="BH102" s="326"/>
      <c r="BI102" s="326"/>
      <c r="BJ102" s="326"/>
      <c r="BK102" s="235"/>
      <c r="BL102" s="214">
        <v>6</v>
      </c>
      <c r="BM102" s="214">
        <v>6</v>
      </c>
      <c r="BN102" s="214">
        <v>6</v>
      </c>
      <c r="BO102" s="214">
        <v>6</v>
      </c>
      <c r="BQ102"/>
      <c r="BR102"/>
    </row>
    <row r="103" spans="1:70" ht="22" hidden="1">
      <c r="A103" s="239" t="s">
        <v>220</v>
      </c>
      <c r="B103" s="174" t="s">
        <v>1586</v>
      </c>
      <c r="C103" s="86" t="str">
        <f t="shared" ref="C103:Q103" si="91">IF(C572=$BM$103,"당첨",IF(C572=$BN$103,"당첨",IF(C572=$BO$103,"당첨",IF(C572=$BL$103,"당첨","낙첨"))))</f>
        <v>낙첨</v>
      </c>
      <c r="D103" s="86" t="str">
        <f t="shared" si="91"/>
        <v>낙첨</v>
      </c>
      <c r="E103" s="86" t="str">
        <f t="shared" si="91"/>
        <v>낙첨</v>
      </c>
      <c r="F103" s="86" t="str">
        <f t="shared" si="91"/>
        <v>낙첨</v>
      </c>
      <c r="G103" s="86" t="str">
        <f t="shared" si="91"/>
        <v>낙첨</v>
      </c>
      <c r="H103" s="86" t="str">
        <f t="shared" si="91"/>
        <v>낙첨</v>
      </c>
      <c r="I103" s="86" t="str">
        <f t="shared" si="91"/>
        <v>낙첨</v>
      </c>
      <c r="J103" s="86" t="str">
        <f t="shared" si="91"/>
        <v>낙첨</v>
      </c>
      <c r="K103" s="86" t="str">
        <f t="shared" si="91"/>
        <v>낙첨</v>
      </c>
      <c r="L103" s="86" t="str">
        <f t="shared" si="91"/>
        <v>낙첨</v>
      </c>
      <c r="M103" s="86" t="str">
        <f t="shared" si="91"/>
        <v>낙첨</v>
      </c>
      <c r="N103" s="86" t="str">
        <f t="shared" si="91"/>
        <v>낙첨</v>
      </c>
      <c r="O103" s="86" t="str">
        <f t="shared" si="91"/>
        <v>낙첨</v>
      </c>
      <c r="P103" s="86" t="str">
        <f t="shared" si="91"/>
        <v>낙첨</v>
      </c>
      <c r="Q103" s="86" t="str">
        <f t="shared" si="91"/>
        <v>낙첨</v>
      </c>
      <c r="S103" s="156">
        <v>83</v>
      </c>
      <c r="T103" s="729" t="s">
        <v>458</v>
      </c>
      <c r="U103" s="730"/>
      <c r="V103" s="158">
        <v>1</v>
      </c>
      <c r="W103" s="158">
        <v>2</v>
      </c>
      <c r="X103" s="158">
        <v>3</v>
      </c>
      <c r="Y103" s="158">
        <v>4</v>
      </c>
      <c r="Z103" s="158">
        <v>5</v>
      </c>
      <c r="AA103" s="158">
        <v>6</v>
      </c>
      <c r="AB103" s="158">
        <v>7</v>
      </c>
      <c r="AC103" s="158">
        <v>8</v>
      </c>
      <c r="AD103" s="158">
        <v>9</v>
      </c>
      <c r="AE103" s="158">
        <v>10</v>
      </c>
      <c r="AF103" s="158">
        <v>11</v>
      </c>
      <c r="AG103" s="158">
        <v>13</v>
      </c>
      <c r="AH103" s="158">
        <v>14</v>
      </c>
      <c r="AI103" s="158">
        <v>15</v>
      </c>
      <c r="AJ103" s="158">
        <v>16</v>
      </c>
      <c r="AK103" s="158">
        <v>17</v>
      </c>
      <c r="AL103" s="158">
        <v>18</v>
      </c>
      <c r="AM103" s="158">
        <v>19</v>
      </c>
      <c r="AN103" s="158">
        <v>20</v>
      </c>
      <c r="AO103" s="158">
        <v>21</v>
      </c>
      <c r="AP103" s="158">
        <v>23</v>
      </c>
      <c r="AQ103" s="158">
        <v>24</v>
      </c>
      <c r="AR103" s="158">
        <v>26</v>
      </c>
      <c r="AS103" s="158">
        <v>28</v>
      </c>
      <c r="AT103" s="158">
        <v>31</v>
      </c>
      <c r="AU103" s="158">
        <v>32</v>
      </c>
      <c r="AV103" s="160">
        <v>34</v>
      </c>
      <c r="AW103" s="160">
        <v>35</v>
      </c>
      <c r="AX103" s="289">
        <v>36</v>
      </c>
      <c r="AY103" s="289">
        <v>37</v>
      </c>
      <c r="AZ103" s="289">
        <v>38</v>
      </c>
      <c r="BA103" s="289">
        <v>41</v>
      </c>
      <c r="BB103" s="289">
        <v>42</v>
      </c>
      <c r="BC103" s="289">
        <v>43</v>
      </c>
      <c r="BD103" s="458"/>
      <c r="BE103" s="458"/>
      <c r="BF103" s="458"/>
      <c r="BG103" s="458"/>
      <c r="BH103" s="326"/>
      <c r="BI103" s="326"/>
      <c r="BJ103" s="326"/>
      <c r="BK103" s="235"/>
      <c r="BL103" s="214">
        <v>6</v>
      </c>
      <c r="BM103" s="214">
        <v>6</v>
      </c>
      <c r="BN103" s="214">
        <v>6</v>
      </c>
      <c r="BO103" s="214">
        <v>6</v>
      </c>
      <c r="BQ103"/>
      <c r="BR103"/>
    </row>
    <row r="104" spans="1:70" ht="22" hidden="1">
      <c r="A104" s="239" t="s">
        <v>221</v>
      </c>
      <c r="B104" s="175" t="s">
        <v>1587</v>
      </c>
      <c r="C104" s="86" t="str">
        <f t="shared" ref="C104:Q104" si="92">IF(C579=$BM$104,"당첨",IF(C579=$BN$104,"당첨",IF(C579=$BO$104,"당첨",IF(C579=$BL$104,"당첨","낙첨"))))</f>
        <v>낙첨</v>
      </c>
      <c r="D104" s="86" t="str">
        <f t="shared" si="92"/>
        <v>낙첨</v>
      </c>
      <c r="E104" s="86" t="str">
        <f t="shared" si="92"/>
        <v>낙첨</v>
      </c>
      <c r="F104" s="86" t="str">
        <f t="shared" si="92"/>
        <v>낙첨</v>
      </c>
      <c r="G104" s="86" t="str">
        <f t="shared" si="92"/>
        <v>낙첨</v>
      </c>
      <c r="H104" s="86" t="str">
        <f t="shared" si="92"/>
        <v>낙첨</v>
      </c>
      <c r="I104" s="86" t="str">
        <f t="shared" si="92"/>
        <v>낙첨</v>
      </c>
      <c r="J104" s="86" t="str">
        <f t="shared" si="92"/>
        <v>낙첨</v>
      </c>
      <c r="K104" s="86" t="str">
        <f t="shared" si="92"/>
        <v>낙첨</v>
      </c>
      <c r="L104" s="86" t="str">
        <f t="shared" si="92"/>
        <v>낙첨</v>
      </c>
      <c r="M104" s="86" t="str">
        <f t="shared" si="92"/>
        <v>낙첨</v>
      </c>
      <c r="N104" s="86" t="str">
        <f t="shared" si="92"/>
        <v>낙첨</v>
      </c>
      <c r="O104" s="86" t="str">
        <f t="shared" si="92"/>
        <v>낙첨</v>
      </c>
      <c r="P104" s="86" t="str">
        <f t="shared" si="92"/>
        <v>낙첨</v>
      </c>
      <c r="Q104" s="86" t="str">
        <f t="shared" si="92"/>
        <v>낙첨</v>
      </c>
      <c r="S104" s="156">
        <v>84</v>
      </c>
      <c r="T104" s="729" t="s">
        <v>461</v>
      </c>
      <c r="U104" s="730"/>
      <c r="V104" s="158">
        <v>2</v>
      </c>
      <c r="W104" s="158">
        <v>3</v>
      </c>
      <c r="X104" s="158">
        <v>4</v>
      </c>
      <c r="Y104" s="158">
        <v>5</v>
      </c>
      <c r="Z104" s="158">
        <v>6</v>
      </c>
      <c r="AA104" s="158">
        <v>7</v>
      </c>
      <c r="AB104" s="158">
        <v>8</v>
      </c>
      <c r="AC104" s="158">
        <v>10</v>
      </c>
      <c r="AD104" s="158">
        <v>11</v>
      </c>
      <c r="AE104" s="158">
        <v>12</v>
      </c>
      <c r="AF104" s="158">
        <v>13</v>
      </c>
      <c r="AG104" s="158">
        <v>14</v>
      </c>
      <c r="AH104" s="158">
        <v>15</v>
      </c>
      <c r="AI104" s="158">
        <v>16</v>
      </c>
      <c r="AJ104" s="158">
        <v>17</v>
      </c>
      <c r="AK104" s="158">
        <v>18</v>
      </c>
      <c r="AL104" s="158">
        <v>20</v>
      </c>
      <c r="AM104" s="158">
        <v>21</v>
      </c>
      <c r="AN104" s="158">
        <v>23</v>
      </c>
      <c r="AO104" s="158">
        <v>24</v>
      </c>
      <c r="AP104" s="158">
        <v>25</v>
      </c>
      <c r="AQ104" s="158">
        <v>26</v>
      </c>
      <c r="AR104" s="158">
        <v>27</v>
      </c>
      <c r="AS104" s="158">
        <v>28</v>
      </c>
      <c r="AT104" s="158">
        <v>29</v>
      </c>
      <c r="AU104" s="158">
        <v>30</v>
      </c>
      <c r="AV104" s="160">
        <v>32</v>
      </c>
      <c r="AW104" s="160">
        <v>33</v>
      </c>
      <c r="AX104" s="289">
        <v>35</v>
      </c>
      <c r="AY104" s="289">
        <v>36</v>
      </c>
      <c r="AZ104" s="289">
        <v>37</v>
      </c>
      <c r="BA104" s="289">
        <v>38</v>
      </c>
      <c r="BB104" s="289">
        <v>43</v>
      </c>
      <c r="BC104" s="289">
        <v>45</v>
      </c>
      <c r="BD104" s="458"/>
      <c r="BE104" s="458"/>
      <c r="BF104" s="458"/>
      <c r="BG104" s="458"/>
      <c r="BH104" s="326"/>
      <c r="BI104" s="326"/>
      <c r="BJ104" s="326"/>
      <c r="BK104" s="235"/>
      <c r="BL104" s="214">
        <v>6</v>
      </c>
      <c r="BM104" s="214">
        <v>6</v>
      </c>
      <c r="BN104" s="214">
        <v>6</v>
      </c>
      <c r="BO104" s="214">
        <v>6</v>
      </c>
      <c r="BQ104"/>
      <c r="BR104"/>
    </row>
    <row r="105" spans="1:70" ht="22" hidden="1">
      <c r="A105" s="239" t="s">
        <v>222</v>
      </c>
      <c r="B105" s="174" t="s">
        <v>1588</v>
      </c>
      <c r="C105" s="86" t="str">
        <f t="shared" ref="C105:Q105" si="93">IF(C586=$BM$105,"당첨",IF(C586=$BN$105,"당첨",IF(C586=$BO$105,"당첨",IF(C586=$BL$105,"당첨","낙첨"))))</f>
        <v>낙첨</v>
      </c>
      <c r="D105" s="86" t="str">
        <f t="shared" si="93"/>
        <v>낙첨</v>
      </c>
      <c r="E105" s="86" t="str">
        <f t="shared" si="93"/>
        <v>낙첨</v>
      </c>
      <c r="F105" s="86" t="str">
        <f t="shared" si="93"/>
        <v>낙첨</v>
      </c>
      <c r="G105" s="86" t="str">
        <f t="shared" si="93"/>
        <v>낙첨</v>
      </c>
      <c r="H105" s="86" t="str">
        <f t="shared" si="93"/>
        <v>낙첨</v>
      </c>
      <c r="I105" s="86" t="str">
        <f t="shared" si="93"/>
        <v>낙첨</v>
      </c>
      <c r="J105" s="86" t="str">
        <f t="shared" si="93"/>
        <v>낙첨</v>
      </c>
      <c r="K105" s="86" t="str">
        <f t="shared" si="93"/>
        <v>낙첨</v>
      </c>
      <c r="L105" s="86" t="str">
        <f t="shared" si="93"/>
        <v>낙첨</v>
      </c>
      <c r="M105" s="86" t="str">
        <f t="shared" si="93"/>
        <v>낙첨</v>
      </c>
      <c r="N105" s="86" t="str">
        <f t="shared" si="93"/>
        <v>낙첨</v>
      </c>
      <c r="O105" s="86" t="str">
        <f t="shared" si="93"/>
        <v>낙첨</v>
      </c>
      <c r="P105" s="86" t="str">
        <f t="shared" si="93"/>
        <v>낙첨</v>
      </c>
      <c r="Q105" s="86" t="str">
        <f t="shared" si="93"/>
        <v>낙첨</v>
      </c>
      <c r="S105" s="156">
        <v>85</v>
      </c>
      <c r="T105" s="729" t="s">
        <v>462</v>
      </c>
      <c r="U105" s="730"/>
      <c r="V105" s="158">
        <v>1</v>
      </c>
      <c r="W105" s="158">
        <v>2</v>
      </c>
      <c r="X105" s="158">
        <v>3</v>
      </c>
      <c r="Y105" s="158">
        <v>4</v>
      </c>
      <c r="Z105" s="158">
        <v>5</v>
      </c>
      <c r="AA105" s="158">
        <v>7</v>
      </c>
      <c r="AB105" s="158">
        <v>8</v>
      </c>
      <c r="AC105" s="158">
        <v>9</v>
      </c>
      <c r="AD105" s="158">
        <v>10</v>
      </c>
      <c r="AE105" s="158">
        <v>13</v>
      </c>
      <c r="AF105" s="158">
        <v>14</v>
      </c>
      <c r="AG105" s="158">
        <v>15</v>
      </c>
      <c r="AH105" s="158">
        <v>16</v>
      </c>
      <c r="AI105" s="158">
        <v>17</v>
      </c>
      <c r="AJ105" s="158">
        <v>19</v>
      </c>
      <c r="AK105" s="158">
        <v>20</v>
      </c>
      <c r="AL105" s="158">
        <v>21</v>
      </c>
      <c r="AM105" s="158">
        <v>22</v>
      </c>
      <c r="AN105" s="158">
        <v>23</v>
      </c>
      <c r="AO105" s="158">
        <v>24</v>
      </c>
      <c r="AP105" s="158">
        <v>25</v>
      </c>
      <c r="AQ105" s="158">
        <v>26</v>
      </c>
      <c r="AR105" s="158">
        <v>28</v>
      </c>
      <c r="AS105" s="158">
        <v>29</v>
      </c>
      <c r="AT105" s="158">
        <v>31</v>
      </c>
      <c r="AU105" s="158">
        <v>32</v>
      </c>
      <c r="AV105" s="160">
        <v>33</v>
      </c>
      <c r="AW105" s="160">
        <v>35</v>
      </c>
      <c r="AX105" s="289">
        <v>37</v>
      </c>
      <c r="AY105" s="289">
        <v>38</v>
      </c>
      <c r="AZ105" s="289">
        <v>39</v>
      </c>
      <c r="BA105" s="289">
        <v>42</v>
      </c>
      <c r="BB105" s="289">
        <v>44</v>
      </c>
      <c r="BC105" s="458"/>
      <c r="BD105" s="458"/>
      <c r="BE105" s="458"/>
      <c r="BF105" s="458"/>
      <c r="BG105" s="458"/>
      <c r="BH105" s="326"/>
      <c r="BI105" s="326"/>
      <c r="BJ105" s="326"/>
      <c r="BK105" s="235"/>
      <c r="BL105" s="214">
        <v>6</v>
      </c>
      <c r="BM105" s="214">
        <v>6</v>
      </c>
      <c r="BN105" s="214">
        <v>6</v>
      </c>
      <c r="BO105" s="214">
        <v>6</v>
      </c>
      <c r="BQ105"/>
      <c r="BR105"/>
    </row>
    <row r="106" spans="1:70" ht="22" hidden="1">
      <c r="A106" s="239" t="s">
        <v>223</v>
      </c>
      <c r="B106" s="175" t="s">
        <v>1589</v>
      </c>
      <c r="C106" s="86" t="str">
        <f t="shared" ref="C106:Q106" si="94">IF(C593=$BM$106,"당첨",IF(C593=$BN$106,"당첨",IF(C593=$BO$106,"당첨",IF(C593=$BL$106,"당첨","낙첨"))))</f>
        <v>낙첨</v>
      </c>
      <c r="D106" s="86" t="str">
        <f t="shared" si="94"/>
        <v>낙첨</v>
      </c>
      <c r="E106" s="86" t="str">
        <f t="shared" si="94"/>
        <v>낙첨</v>
      </c>
      <c r="F106" s="86" t="str">
        <f t="shared" si="94"/>
        <v>낙첨</v>
      </c>
      <c r="G106" s="86" t="str">
        <f t="shared" si="94"/>
        <v>낙첨</v>
      </c>
      <c r="H106" s="86" t="str">
        <f t="shared" si="94"/>
        <v>낙첨</v>
      </c>
      <c r="I106" s="86" t="str">
        <f t="shared" si="94"/>
        <v>낙첨</v>
      </c>
      <c r="J106" s="86" t="str">
        <f t="shared" si="94"/>
        <v>낙첨</v>
      </c>
      <c r="K106" s="86" t="str">
        <f t="shared" si="94"/>
        <v>낙첨</v>
      </c>
      <c r="L106" s="86" t="str">
        <f t="shared" si="94"/>
        <v>낙첨</v>
      </c>
      <c r="M106" s="86" t="str">
        <f t="shared" si="94"/>
        <v>낙첨</v>
      </c>
      <c r="N106" s="86" t="str">
        <f t="shared" si="94"/>
        <v>낙첨</v>
      </c>
      <c r="O106" s="86" t="str">
        <f t="shared" si="94"/>
        <v>낙첨</v>
      </c>
      <c r="P106" s="86" t="str">
        <f t="shared" si="94"/>
        <v>낙첨</v>
      </c>
      <c r="Q106" s="86" t="str">
        <f t="shared" si="94"/>
        <v>낙첨</v>
      </c>
      <c r="S106" s="156">
        <v>86</v>
      </c>
      <c r="T106" s="729" t="s">
        <v>464</v>
      </c>
      <c r="U106" s="730"/>
      <c r="V106" s="158">
        <v>2</v>
      </c>
      <c r="W106" s="158">
        <v>4</v>
      </c>
      <c r="X106" s="158">
        <v>5</v>
      </c>
      <c r="Y106" s="158">
        <v>6</v>
      </c>
      <c r="Z106" s="158">
        <v>9</v>
      </c>
      <c r="AA106" s="158">
        <v>10</v>
      </c>
      <c r="AB106" s="158">
        <v>11</v>
      </c>
      <c r="AC106" s="158">
        <v>12</v>
      </c>
      <c r="AD106" s="158">
        <v>13</v>
      </c>
      <c r="AE106" s="158">
        <v>15</v>
      </c>
      <c r="AF106" s="158">
        <v>16</v>
      </c>
      <c r="AG106" s="158">
        <v>18</v>
      </c>
      <c r="AH106" s="158">
        <v>20</v>
      </c>
      <c r="AI106" s="158">
        <v>22</v>
      </c>
      <c r="AJ106" s="158">
        <v>23</v>
      </c>
      <c r="AK106" s="158">
        <v>25</v>
      </c>
      <c r="AL106" s="158">
        <v>27</v>
      </c>
      <c r="AM106" s="158">
        <v>28</v>
      </c>
      <c r="AN106" s="158">
        <v>29</v>
      </c>
      <c r="AO106" s="158">
        <v>30</v>
      </c>
      <c r="AP106" s="158">
        <v>32</v>
      </c>
      <c r="AQ106" s="158">
        <v>33</v>
      </c>
      <c r="AR106" s="158">
        <v>35</v>
      </c>
      <c r="AS106" s="158">
        <v>37</v>
      </c>
      <c r="AT106" s="158">
        <v>39</v>
      </c>
      <c r="AU106" s="158">
        <v>40</v>
      </c>
      <c r="AV106" s="160">
        <v>41</v>
      </c>
      <c r="AW106" s="160">
        <v>42</v>
      </c>
      <c r="AX106" s="289">
        <v>43</v>
      </c>
      <c r="AY106" s="289">
        <v>44</v>
      </c>
      <c r="AZ106" s="289">
        <v>45</v>
      </c>
      <c r="BA106" s="458"/>
      <c r="BB106" s="458"/>
      <c r="BC106" s="458"/>
      <c r="BD106" s="458"/>
      <c r="BE106" s="458"/>
      <c r="BF106" s="458"/>
      <c r="BG106" s="458"/>
      <c r="BH106" s="326"/>
      <c r="BI106" s="326"/>
      <c r="BJ106" s="326"/>
      <c r="BK106" s="235"/>
      <c r="BL106" s="214">
        <v>6</v>
      </c>
      <c r="BM106" s="214">
        <v>6</v>
      </c>
      <c r="BN106" s="214">
        <v>6</v>
      </c>
      <c r="BO106" s="214">
        <v>6</v>
      </c>
      <c r="BQ106"/>
      <c r="BR106"/>
    </row>
    <row r="107" spans="1:70" ht="22" hidden="1">
      <c r="A107" s="239" t="s">
        <v>224</v>
      </c>
      <c r="B107" s="174" t="s">
        <v>1590</v>
      </c>
      <c r="C107" s="86" t="str">
        <f t="shared" ref="C107:Q107" si="95">IF(C600=$BM$107,"당첨",IF(C600=$BN$107,"당첨",IF(C600=$BO$107,"당첨",IF(C600=$BL$107,"당첨","낙첨"))))</f>
        <v>낙첨</v>
      </c>
      <c r="D107" s="86" t="str">
        <f t="shared" si="95"/>
        <v>낙첨</v>
      </c>
      <c r="E107" s="86" t="str">
        <f t="shared" si="95"/>
        <v>낙첨</v>
      </c>
      <c r="F107" s="86" t="str">
        <f t="shared" si="95"/>
        <v>낙첨</v>
      </c>
      <c r="G107" s="86" t="str">
        <f t="shared" si="95"/>
        <v>낙첨</v>
      </c>
      <c r="H107" s="86" t="str">
        <f t="shared" si="95"/>
        <v>낙첨</v>
      </c>
      <c r="I107" s="86" t="str">
        <f t="shared" si="95"/>
        <v>낙첨</v>
      </c>
      <c r="J107" s="86" t="str">
        <f t="shared" si="95"/>
        <v>낙첨</v>
      </c>
      <c r="K107" s="86" t="str">
        <f t="shared" si="95"/>
        <v>낙첨</v>
      </c>
      <c r="L107" s="86" t="str">
        <f t="shared" si="95"/>
        <v>낙첨</v>
      </c>
      <c r="M107" s="86" t="str">
        <f t="shared" si="95"/>
        <v>낙첨</v>
      </c>
      <c r="N107" s="86" t="str">
        <f t="shared" si="95"/>
        <v>낙첨</v>
      </c>
      <c r="O107" s="86" t="str">
        <f t="shared" si="95"/>
        <v>낙첨</v>
      </c>
      <c r="P107" s="86" t="str">
        <f t="shared" si="95"/>
        <v>낙첨</v>
      </c>
      <c r="Q107" s="86" t="str">
        <f t="shared" si="95"/>
        <v>낙첨</v>
      </c>
      <c r="S107" s="156">
        <v>87</v>
      </c>
      <c r="T107" s="729" t="s">
        <v>466</v>
      </c>
      <c r="U107" s="730"/>
      <c r="V107" s="158">
        <v>1</v>
      </c>
      <c r="W107" s="158">
        <v>3</v>
      </c>
      <c r="X107" s="158">
        <v>4</v>
      </c>
      <c r="Y107" s="158">
        <v>5</v>
      </c>
      <c r="Z107" s="158">
        <v>7</v>
      </c>
      <c r="AA107" s="158">
        <v>8</v>
      </c>
      <c r="AB107" s="158">
        <v>9</v>
      </c>
      <c r="AC107" s="158">
        <v>10</v>
      </c>
      <c r="AD107" s="158">
        <v>13</v>
      </c>
      <c r="AE107" s="158">
        <v>16</v>
      </c>
      <c r="AF107" s="158">
        <v>17</v>
      </c>
      <c r="AG107" s="158">
        <v>19</v>
      </c>
      <c r="AH107" s="158">
        <v>20</v>
      </c>
      <c r="AI107" s="158">
        <v>21</v>
      </c>
      <c r="AJ107" s="158">
        <v>22</v>
      </c>
      <c r="AK107" s="158">
        <v>23</v>
      </c>
      <c r="AL107" s="158">
        <v>24</v>
      </c>
      <c r="AM107" s="158">
        <v>25</v>
      </c>
      <c r="AN107" s="158">
        <v>26</v>
      </c>
      <c r="AO107" s="158">
        <v>27</v>
      </c>
      <c r="AP107" s="158">
        <v>29</v>
      </c>
      <c r="AQ107" s="158">
        <v>30</v>
      </c>
      <c r="AR107" s="158">
        <v>32</v>
      </c>
      <c r="AS107" s="158">
        <v>33</v>
      </c>
      <c r="AT107" s="158">
        <v>35</v>
      </c>
      <c r="AU107" s="158">
        <v>36</v>
      </c>
      <c r="AV107" s="160">
        <v>40</v>
      </c>
      <c r="AW107" s="160">
        <v>41</v>
      </c>
      <c r="AX107" s="289">
        <v>42</v>
      </c>
      <c r="AY107" s="289">
        <v>43</v>
      </c>
      <c r="AZ107" s="289">
        <v>44</v>
      </c>
      <c r="BA107" s="458"/>
      <c r="BB107" s="458"/>
      <c r="BC107" s="458"/>
      <c r="BD107" s="458"/>
      <c r="BE107" s="458"/>
      <c r="BF107" s="458"/>
      <c r="BG107" s="458"/>
      <c r="BH107" s="326"/>
      <c r="BI107" s="326"/>
      <c r="BJ107" s="326"/>
      <c r="BK107" s="235"/>
      <c r="BL107" s="214">
        <v>6</v>
      </c>
      <c r="BM107" s="214">
        <v>6</v>
      </c>
      <c r="BN107" s="214">
        <v>6</v>
      </c>
      <c r="BO107" s="214">
        <v>6</v>
      </c>
      <c r="BQ107"/>
      <c r="BR107"/>
    </row>
    <row r="108" spans="1:70" ht="22" hidden="1">
      <c r="A108" s="239" t="s">
        <v>225</v>
      </c>
      <c r="B108" s="175" t="s">
        <v>1591</v>
      </c>
      <c r="C108" s="86" t="str">
        <f t="shared" ref="C108:Q108" si="96">IF(C607=$BM$108,"당첨",IF(C607=$BN$108,"당첨",IF(C607=$BO$108,"당첨",IF(C607=$BL$108,"당첨","낙첨"))))</f>
        <v>낙첨</v>
      </c>
      <c r="D108" s="86" t="str">
        <f t="shared" si="96"/>
        <v>낙첨</v>
      </c>
      <c r="E108" s="86" t="str">
        <f t="shared" si="96"/>
        <v>낙첨</v>
      </c>
      <c r="F108" s="86" t="str">
        <f t="shared" si="96"/>
        <v>낙첨</v>
      </c>
      <c r="G108" s="86" t="str">
        <f t="shared" si="96"/>
        <v>낙첨</v>
      </c>
      <c r="H108" s="86" t="str">
        <f t="shared" si="96"/>
        <v>낙첨</v>
      </c>
      <c r="I108" s="86" t="str">
        <f t="shared" si="96"/>
        <v>낙첨</v>
      </c>
      <c r="J108" s="86" t="str">
        <f t="shared" si="96"/>
        <v>낙첨</v>
      </c>
      <c r="K108" s="86" t="str">
        <f t="shared" si="96"/>
        <v>낙첨</v>
      </c>
      <c r="L108" s="86" t="str">
        <f t="shared" si="96"/>
        <v>낙첨</v>
      </c>
      <c r="M108" s="86" t="str">
        <f t="shared" si="96"/>
        <v>낙첨</v>
      </c>
      <c r="N108" s="86" t="str">
        <f t="shared" si="96"/>
        <v>낙첨</v>
      </c>
      <c r="O108" s="86" t="str">
        <f t="shared" si="96"/>
        <v>낙첨</v>
      </c>
      <c r="P108" s="86" t="str">
        <f t="shared" si="96"/>
        <v>낙첨</v>
      </c>
      <c r="Q108" s="86" t="str">
        <f t="shared" si="96"/>
        <v>낙첨</v>
      </c>
      <c r="S108" s="156">
        <v>88</v>
      </c>
      <c r="T108" s="729" t="s">
        <v>468</v>
      </c>
      <c r="U108" s="730"/>
      <c r="V108" s="158">
        <v>1</v>
      </c>
      <c r="W108" s="158">
        <v>2</v>
      </c>
      <c r="X108" s="158">
        <v>4</v>
      </c>
      <c r="Y108" s="158">
        <v>5</v>
      </c>
      <c r="Z108" s="158">
        <v>6</v>
      </c>
      <c r="AA108" s="158">
        <v>8</v>
      </c>
      <c r="AB108" s="158">
        <v>9</v>
      </c>
      <c r="AC108" s="158">
        <v>10</v>
      </c>
      <c r="AD108" s="158">
        <v>11</v>
      </c>
      <c r="AE108" s="158">
        <v>12</v>
      </c>
      <c r="AF108" s="158">
        <v>13</v>
      </c>
      <c r="AG108" s="158">
        <v>14</v>
      </c>
      <c r="AH108" s="158">
        <v>15</v>
      </c>
      <c r="AI108" s="158">
        <v>17</v>
      </c>
      <c r="AJ108" s="158">
        <v>18</v>
      </c>
      <c r="AK108" s="158">
        <v>19</v>
      </c>
      <c r="AL108" s="158">
        <v>20</v>
      </c>
      <c r="AM108" s="158">
        <v>21</v>
      </c>
      <c r="AN108" s="158">
        <v>22</v>
      </c>
      <c r="AO108" s="158">
        <v>23</v>
      </c>
      <c r="AP108" s="158">
        <v>25</v>
      </c>
      <c r="AQ108" s="158">
        <v>26</v>
      </c>
      <c r="AR108" s="158">
        <v>27</v>
      </c>
      <c r="AS108" s="158">
        <v>28</v>
      </c>
      <c r="AT108" s="158">
        <v>30</v>
      </c>
      <c r="AU108" s="158">
        <v>31</v>
      </c>
      <c r="AV108" s="160">
        <v>32</v>
      </c>
      <c r="AW108" s="160">
        <v>33</v>
      </c>
      <c r="AX108" s="289">
        <v>34</v>
      </c>
      <c r="AY108" s="289">
        <v>35</v>
      </c>
      <c r="AZ108" s="289">
        <v>37</v>
      </c>
      <c r="BA108" s="289">
        <v>39</v>
      </c>
      <c r="BB108" s="289">
        <v>40</v>
      </c>
      <c r="BC108" s="289">
        <v>41</v>
      </c>
      <c r="BD108" s="289">
        <v>42</v>
      </c>
      <c r="BE108" s="289">
        <v>44</v>
      </c>
      <c r="BF108" s="289">
        <v>45</v>
      </c>
      <c r="BG108" s="458"/>
      <c r="BH108" s="326"/>
      <c r="BI108" s="326"/>
      <c r="BJ108" s="326"/>
      <c r="BK108" s="235"/>
      <c r="BL108" s="214">
        <v>6</v>
      </c>
      <c r="BM108" s="214">
        <v>6</v>
      </c>
      <c r="BN108" s="214">
        <v>6</v>
      </c>
      <c r="BO108" s="214">
        <v>6</v>
      </c>
      <c r="BQ108"/>
      <c r="BR108"/>
    </row>
    <row r="109" spans="1:70" ht="22" hidden="1">
      <c r="A109" s="239" t="s">
        <v>226</v>
      </c>
      <c r="B109" s="174" t="s">
        <v>1592</v>
      </c>
      <c r="C109" s="86" t="str">
        <f t="shared" ref="C109:Q109" si="97">IF(C614=$BM$109,"당첨",IF(C614=$BN$109,"당첨",IF(C614=$BO$109,"당첨",IF(C614=$BL$109,"당첨","낙첨"))))</f>
        <v>낙첨</v>
      </c>
      <c r="D109" s="86" t="str">
        <f t="shared" si="97"/>
        <v>낙첨</v>
      </c>
      <c r="E109" s="86" t="str">
        <f t="shared" si="97"/>
        <v>낙첨</v>
      </c>
      <c r="F109" s="86" t="str">
        <f t="shared" si="97"/>
        <v>낙첨</v>
      </c>
      <c r="G109" s="86" t="str">
        <f t="shared" si="97"/>
        <v>낙첨</v>
      </c>
      <c r="H109" s="86" t="str">
        <f t="shared" si="97"/>
        <v>낙첨</v>
      </c>
      <c r="I109" s="86" t="str">
        <f t="shared" si="97"/>
        <v>낙첨</v>
      </c>
      <c r="J109" s="86" t="str">
        <f t="shared" si="97"/>
        <v>낙첨</v>
      </c>
      <c r="K109" s="86" t="str">
        <f t="shared" si="97"/>
        <v>낙첨</v>
      </c>
      <c r="L109" s="86" t="str">
        <f t="shared" si="97"/>
        <v>낙첨</v>
      </c>
      <c r="M109" s="86" t="str">
        <f t="shared" si="97"/>
        <v>낙첨</v>
      </c>
      <c r="N109" s="86" t="str">
        <f t="shared" si="97"/>
        <v>낙첨</v>
      </c>
      <c r="O109" s="86" t="str">
        <f t="shared" si="97"/>
        <v>낙첨</v>
      </c>
      <c r="P109" s="86" t="str">
        <f t="shared" si="97"/>
        <v>낙첨</v>
      </c>
      <c r="Q109" s="86" t="str">
        <f t="shared" si="97"/>
        <v>낙첨</v>
      </c>
      <c r="S109" s="156">
        <v>89</v>
      </c>
      <c r="T109" s="729" t="s">
        <v>1558</v>
      </c>
      <c r="U109" s="730"/>
      <c r="V109" s="158">
        <v>3</v>
      </c>
      <c r="W109" s="158">
        <v>4</v>
      </c>
      <c r="X109" s="158">
        <v>5</v>
      </c>
      <c r="Y109" s="158">
        <v>6</v>
      </c>
      <c r="Z109" s="158">
        <v>7</v>
      </c>
      <c r="AA109" s="158">
        <v>8</v>
      </c>
      <c r="AB109" s="158">
        <v>9</v>
      </c>
      <c r="AC109" s="158">
        <v>10</v>
      </c>
      <c r="AD109" s="158">
        <v>11</v>
      </c>
      <c r="AE109" s="158">
        <v>12</v>
      </c>
      <c r="AF109" s="158">
        <v>13</v>
      </c>
      <c r="AG109" s="158">
        <v>14</v>
      </c>
      <c r="AH109" s="158">
        <v>16</v>
      </c>
      <c r="AI109" s="158">
        <v>17</v>
      </c>
      <c r="AJ109" s="158">
        <v>18</v>
      </c>
      <c r="AK109" s="158">
        <v>19</v>
      </c>
      <c r="AL109" s="158">
        <v>20</v>
      </c>
      <c r="AM109" s="158">
        <v>21</v>
      </c>
      <c r="AN109" s="158">
        <v>22</v>
      </c>
      <c r="AO109" s="158">
        <v>23</v>
      </c>
      <c r="AP109" s="158">
        <v>24</v>
      </c>
      <c r="AQ109" s="158">
        <v>25</v>
      </c>
      <c r="AR109" s="158">
        <v>26</v>
      </c>
      <c r="AS109" s="158">
        <v>27</v>
      </c>
      <c r="AT109" s="158">
        <v>28</v>
      </c>
      <c r="AU109" s="158">
        <v>32</v>
      </c>
      <c r="AV109" s="160">
        <v>33</v>
      </c>
      <c r="AW109" s="160">
        <v>34</v>
      </c>
      <c r="AX109" s="289">
        <v>35</v>
      </c>
      <c r="AY109" s="289">
        <v>36</v>
      </c>
      <c r="AZ109" s="289">
        <v>38</v>
      </c>
      <c r="BA109" s="289">
        <v>40</v>
      </c>
      <c r="BB109" s="289">
        <v>42</v>
      </c>
      <c r="BC109" s="289">
        <v>43</v>
      </c>
      <c r="BD109" s="289">
        <v>45</v>
      </c>
      <c r="BE109" s="458"/>
      <c r="BF109" s="458"/>
      <c r="BG109" s="458"/>
      <c r="BH109" s="326"/>
      <c r="BI109" s="326"/>
      <c r="BJ109" s="326"/>
      <c r="BK109" s="235"/>
      <c r="BL109" s="214">
        <v>6</v>
      </c>
      <c r="BM109" s="214">
        <v>6</v>
      </c>
      <c r="BN109" s="214">
        <v>6</v>
      </c>
      <c r="BO109" s="214">
        <v>6</v>
      </c>
      <c r="BQ109"/>
      <c r="BR109"/>
    </row>
    <row r="110" spans="1:70" ht="22" hidden="1">
      <c r="A110" s="239" t="s">
        <v>227</v>
      </c>
      <c r="B110" s="175" t="s">
        <v>1593</v>
      </c>
      <c r="C110" s="86" t="str">
        <f t="shared" ref="C110:Q110" si="98">IF(C621=$BM$110,"당첨",IF(C621=$BN$110,"당첨",IF(C621=$BO$110,"당첨",IF(C621=$BL$110,"당첨","낙첨"))))</f>
        <v>당첨</v>
      </c>
      <c r="D110" s="86" t="str">
        <f t="shared" si="98"/>
        <v>당첨</v>
      </c>
      <c r="E110" s="86" t="str">
        <f t="shared" si="98"/>
        <v>당첨</v>
      </c>
      <c r="F110" s="86" t="str">
        <f t="shared" si="98"/>
        <v>당첨</v>
      </c>
      <c r="G110" s="86" t="str">
        <f t="shared" si="98"/>
        <v>당첨</v>
      </c>
      <c r="H110" s="86" t="str">
        <f t="shared" si="98"/>
        <v>당첨</v>
      </c>
      <c r="I110" s="86" t="str">
        <f t="shared" si="98"/>
        <v>당첨</v>
      </c>
      <c r="J110" s="86" t="str">
        <f t="shared" si="98"/>
        <v>당첨</v>
      </c>
      <c r="K110" s="86" t="str">
        <f t="shared" si="98"/>
        <v>당첨</v>
      </c>
      <c r="L110" s="86" t="str">
        <f t="shared" si="98"/>
        <v>당첨</v>
      </c>
      <c r="M110" s="86" t="str">
        <f t="shared" si="98"/>
        <v>당첨</v>
      </c>
      <c r="N110" s="86" t="str">
        <f t="shared" si="98"/>
        <v>당첨</v>
      </c>
      <c r="O110" s="86" t="str">
        <f t="shared" si="98"/>
        <v>당첨</v>
      </c>
      <c r="P110" s="86" t="str">
        <f t="shared" si="98"/>
        <v>당첨</v>
      </c>
      <c r="Q110" s="86" t="str">
        <f t="shared" si="98"/>
        <v>당첨</v>
      </c>
      <c r="S110" s="156">
        <v>90</v>
      </c>
      <c r="T110" s="729" t="s">
        <v>1559</v>
      </c>
      <c r="U110" s="730"/>
      <c r="V110" s="158">
        <v>2</v>
      </c>
      <c r="W110" s="158">
        <v>3</v>
      </c>
      <c r="X110" s="158">
        <v>4</v>
      </c>
      <c r="Y110" s="158">
        <v>5</v>
      </c>
      <c r="Z110" s="158">
        <v>6</v>
      </c>
      <c r="AA110" s="158">
        <v>7</v>
      </c>
      <c r="AB110" s="158">
        <v>9</v>
      </c>
      <c r="AC110" s="158">
        <v>10</v>
      </c>
      <c r="AD110" s="158">
        <v>11</v>
      </c>
      <c r="AE110" s="158">
        <v>12</v>
      </c>
      <c r="AF110" s="158">
        <v>13</v>
      </c>
      <c r="AG110" s="158">
        <v>14</v>
      </c>
      <c r="AH110" s="158">
        <v>15</v>
      </c>
      <c r="AI110" s="158">
        <v>16</v>
      </c>
      <c r="AJ110" s="158">
        <v>17</v>
      </c>
      <c r="AK110" s="158">
        <v>18</v>
      </c>
      <c r="AL110" s="158">
        <v>21</v>
      </c>
      <c r="AM110" s="158">
        <v>22</v>
      </c>
      <c r="AN110" s="158">
        <v>23</v>
      </c>
      <c r="AO110" s="158">
        <v>24</v>
      </c>
      <c r="AP110" s="158">
        <v>25</v>
      </c>
      <c r="AQ110" s="158">
        <v>26</v>
      </c>
      <c r="AR110" s="158">
        <v>27</v>
      </c>
      <c r="AS110" s="158">
        <v>28</v>
      </c>
      <c r="AT110" s="158">
        <v>29</v>
      </c>
      <c r="AU110" s="158">
        <v>30</v>
      </c>
      <c r="AV110" s="160">
        <v>31</v>
      </c>
      <c r="AW110" s="160">
        <v>33</v>
      </c>
      <c r="AX110" s="289">
        <v>35</v>
      </c>
      <c r="AY110" s="289">
        <v>36</v>
      </c>
      <c r="AZ110" s="289">
        <v>37</v>
      </c>
      <c r="BA110" s="289">
        <v>38</v>
      </c>
      <c r="BB110" s="289">
        <v>39</v>
      </c>
      <c r="BC110" s="289">
        <v>40</v>
      </c>
      <c r="BD110" s="289">
        <v>41</v>
      </c>
      <c r="BE110" s="289">
        <v>42</v>
      </c>
      <c r="BF110" s="289">
        <v>43</v>
      </c>
      <c r="BG110" s="289">
        <v>44</v>
      </c>
      <c r="BH110" s="289">
        <v>45</v>
      </c>
      <c r="BI110" s="326"/>
      <c r="BJ110" s="326"/>
      <c r="BK110" s="235"/>
      <c r="BL110" s="214">
        <v>6</v>
      </c>
      <c r="BM110" s="214">
        <v>6</v>
      </c>
      <c r="BN110" s="214">
        <v>6</v>
      </c>
      <c r="BO110" s="214">
        <v>6</v>
      </c>
      <c r="BQ110"/>
      <c r="BR110"/>
    </row>
    <row r="111" spans="1:70" ht="22" hidden="1">
      <c r="A111" s="239" t="s">
        <v>228</v>
      </c>
      <c r="B111" s="174" t="s">
        <v>1594</v>
      </c>
      <c r="C111" s="86" t="str">
        <f t="shared" ref="C111:Q111" si="99">IF(C628=$BM$111,"당첨",IF(C628=$BN$111,"당첨",IF(C628=$BO$111,"당첨",IF(C628=$BL$111,"당첨","낙첨"))))</f>
        <v>낙첨</v>
      </c>
      <c r="D111" s="86" t="str">
        <f t="shared" si="99"/>
        <v>낙첨</v>
      </c>
      <c r="E111" s="86" t="str">
        <f t="shared" si="99"/>
        <v>낙첨</v>
      </c>
      <c r="F111" s="86" t="str">
        <f t="shared" si="99"/>
        <v>낙첨</v>
      </c>
      <c r="G111" s="86" t="str">
        <f t="shared" si="99"/>
        <v>낙첨</v>
      </c>
      <c r="H111" s="86" t="str">
        <f t="shared" si="99"/>
        <v>낙첨</v>
      </c>
      <c r="I111" s="86" t="str">
        <f t="shared" si="99"/>
        <v>낙첨</v>
      </c>
      <c r="J111" s="86" t="str">
        <f t="shared" si="99"/>
        <v>낙첨</v>
      </c>
      <c r="K111" s="86" t="str">
        <f t="shared" si="99"/>
        <v>낙첨</v>
      </c>
      <c r="L111" s="86" t="str">
        <f t="shared" si="99"/>
        <v>낙첨</v>
      </c>
      <c r="M111" s="86" t="str">
        <f t="shared" si="99"/>
        <v>낙첨</v>
      </c>
      <c r="N111" s="86" t="str">
        <f t="shared" si="99"/>
        <v>낙첨</v>
      </c>
      <c r="O111" s="86" t="str">
        <f t="shared" si="99"/>
        <v>낙첨</v>
      </c>
      <c r="P111" s="86" t="str">
        <f t="shared" si="99"/>
        <v>낙첨</v>
      </c>
      <c r="Q111" s="86" t="str">
        <f t="shared" si="99"/>
        <v>낙첨</v>
      </c>
      <c r="S111" s="156">
        <v>91</v>
      </c>
      <c r="T111" s="729" t="s">
        <v>1560</v>
      </c>
      <c r="U111" s="730"/>
      <c r="V111" s="289">
        <v>2</v>
      </c>
      <c r="W111" s="158">
        <v>4</v>
      </c>
      <c r="X111" s="158">
        <v>5</v>
      </c>
      <c r="Y111" s="158">
        <v>6</v>
      </c>
      <c r="Z111" s="158">
        <v>7</v>
      </c>
      <c r="AA111" s="158">
        <v>8</v>
      </c>
      <c r="AB111" s="158">
        <v>9</v>
      </c>
      <c r="AC111" s="158">
        <v>10</v>
      </c>
      <c r="AD111" s="158">
        <v>11</v>
      </c>
      <c r="AE111" s="158">
        <v>12</v>
      </c>
      <c r="AF111" s="158">
        <v>13</v>
      </c>
      <c r="AG111" s="158">
        <v>14</v>
      </c>
      <c r="AH111" s="158">
        <v>15</v>
      </c>
      <c r="AI111" s="158">
        <v>18</v>
      </c>
      <c r="AJ111" s="289">
        <v>19</v>
      </c>
      <c r="AK111" s="158">
        <v>20</v>
      </c>
      <c r="AL111" s="158">
        <v>22</v>
      </c>
      <c r="AM111" s="158">
        <v>23</v>
      </c>
      <c r="AN111" s="158">
        <v>25</v>
      </c>
      <c r="AO111" s="158">
        <v>26</v>
      </c>
      <c r="AP111" s="158">
        <v>27</v>
      </c>
      <c r="AQ111" s="158">
        <v>28</v>
      </c>
      <c r="AR111" s="158">
        <v>29</v>
      </c>
      <c r="AS111" s="158">
        <v>30</v>
      </c>
      <c r="AT111" s="158">
        <v>31</v>
      </c>
      <c r="AU111" s="158">
        <v>32</v>
      </c>
      <c r="AV111" s="158">
        <v>33</v>
      </c>
      <c r="AW111" s="158">
        <v>34</v>
      </c>
      <c r="AX111" s="160">
        <v>35</v>
      </c>
      <c r="AY111" s="160">
        <v>37</v>
      </c>
      <c r="AZ111" s="289">
        <v>38</v>
      </c>
      <c r="BA111" s="289">
        <v>41</v>
      </c>
      <c r="BB111" s="289">
        <v>42</v>
      </c>
      <c r="BC111" s="289">
        <v>43</v>
      </c>
      <c r="BD111" s="289">
        <v>44</v>
      </c>
      <c r="BE111" s="289">
        <v>45</v>
      </c>
      <c r="BF111" s="458"/>
      <c r="BG111" s="458"/>
      <c r="BH111" s="326"/>
      <c r="BI111" s="326"/>
      <c r="BJ111" s="326"/>
      <c r="BK111" s="235"/>
      <c r="BL111" s="214">
        <v>6</v>
      </c>
      <c r="BM111" s="214">
        <v>6</v>
      </c>
      <c r="BN111" s="214">
        <v>6</v>
      </c>
      <c r="BO111" s="214">
        <v>6</v>
      </c>
      <c r="BQ111"/>
      <c r="BR111"/>
    </row>
    <row r="112" spans="1:70" ht="22" hidden="1">
      <c r="A112" s="239" t="s">
        <v>229</v>
      </c>
      <c r="B112" s="175" t="s">
        <v>1595</v>
      </c>
      <c r="C112" s="86" t="str">
        <f t="shared" ref="C112:Q112" si="100">IF(C635=$BM$112,"당첨",IF(C635=$BN$112,"당첨",IF(C635=$BO$112,"당첨",IF(C635=$BL$112,"당첨","낙첨"))))</f>
        <v>당첨</v>
      </c>
      <c r="D112" s="86" t="str">
        <f t="shared" si="100"/>
        <v>당첨</v>
      </c>
      <c r="E112" s="86" t="str">
        <f t="shared" si="100"/>
        <v>당첨</v>
      </c>
      <c r="F112" s="86" t="str">
        <f t="shared" si="100"/>
        <v>당첨</v>
      </c>
      <c r="G112" s="86" t="str">
        <f t="shared" si="100"/>
        <v>당첨</v>
      </c>
      <c r="H112" s="86" t="str">
        <f t="shared" si="100"/>
        <v>당첨</v>
      </c>
      <c r="I112" s="86" t="str">
        <f t="shared" si="100"/>
        <v>당첨</v>
      </c>
      <c r="J112" s="86" t="str">
        <f t="shared" si="100"/>
        <v>당첨</v>
      </c>
      <c r="K112" s="86" t="str">
        <f t="shared" si="100"/>
        <v>당첨</v>
      </c>
      <c r="L112" s="86" t="str">
        <f t="shared" si="100"/>
        <v>당첨</v>
      </c>
      <c r="M112" s="86" t="str">
        <f t="shared" si="100"/>
        <v>당첨</v>
      </c>
      <c r="N112" s="86" t="str">
        <f t="shared" si="100"/>
        <v>당첨</v>
      </c>
      <c r="O112" s="86" t="str">
        <f t="shared" si="100"/>
        <v>당첨</v>
      </c>
      <c r="P112" s="86" t="str">
        <f t="shared" si="100"/>
        <v>당첨</v>
      </c>
      <c r="Q112" s="86" t="str">
        <f t="shared" si="100"/>
        <v>당첨</v>
      </c>
      <c r="S112" s="156">
        <v>92</v>
      </c>
      <c r="T112" s="729" t="s">
        <v>1561</v>
      </c>
      <c r="U112" s="730"/>
      <c r="V112" s="158">
        <v>3</v>
      </c>
      <c r="W112" s="158">
        <v>4</v>
      </c>
      <c r="X112" s="158">
        <v>5</v>
      </c>
      <c r="Y112" s="158">
        <v>6</v>
      </c>
      <c r="Z112" s="158">
        <v>7</v>
      </c>
      <c r="AA112" s="158">
        <v>10</v>
      </c>
      <c r="AB112" s="158">
        <v>11</v>
      </c>
      <c r="AC112" s="158">
        <v>12</v>
      </c>
      <c r="AD112" s="158">
        <v>13</v>
      </c>
      <c r="AE112" s="158">
        <v>14</v>
      </c>
      <c r="AF112" s="158">
        <v>15</v>
      </c>
      <c r="AG112" s="158">
        <v>16</v>
      </c>
      <c r="AH112" s="158">
        <v>19</v>
      </c>
      <c r="AI112" s="158">
        <v>20</v>
      </c>
      <c r="AJ112" s="158">
        <v>21</v>
      </c>
      <c r="AK112" s="158">
        <v>22</v>
      </c>
      <c r="AL112" s="158">
        <v>23</v>
      </c>
      <c r="AM112" s="158">
        <v>24</v>
      </c>
      <c r="AN112" s="158">
        <v>25</v>
      </c>
      <c r="AO112" s="158">
        <v>26</v>
      </c>
      <c r="AP112" s="158">
        <v>27</v>
      </c>
      <c r="AQ112" s="158">
        <v>28</v>
      </c>
      <c r="AR112" s="158">
        <v>29</v>
      </c>
      <c r="AS112" s="158">
        <v>30</v>
      </c>
      <c r="AT112" s="158">
        <v>31</v>
      </c>
      <c r="AU112" s="158">
        <v>35</v>
      </c>
      <c r="AV112" s="160">
        <v>36</v>
      </c>
      <c r="AW112" s="158">
        <v>37</v>
      </c>
      <c r="AX112" s="160">
        <v>39</v>
      </c>
      <c r="AY112" s="158">
        <v>40</v>
      </c>
      <c r="AZ112" s="160">
        <v>41</v>
      </c>
      <c r="BA112" s="158">
        <v>42</v>
      </c>
      <c r="BB112" s="160">
        <v>43</v>
      </c>
      <c r="BC112" s="158">
        <v>44</v>
      </c>
      <c r="BD112" s="160">
        <v>45</v>
      </c>
      <c r="BE112" s="58"/>
      <c r="BF112" s="327"/>
      <c r="BG112" s="58"/>
      <c r="BH112" s="324"/>
      <c r="BI112" s="326"/>
      <c r="BJ112" s="326"/>
      <c r="BK112" s="235"/>
      <c r="BL112" s="214">
        <v>6</v>
      </c>
      <c r="BM112" s="214">
        <v>6</v>
      </c>
      <c r="BN112" s="214">
        <v>6</v>
      </c>
      <c r="BO112" s="214">
        <v>6</v>
      </c>
      <c r="BQ112"/>
      <c r="BR112"/>
    </row>
    <row r="113" spans="1:70" ht="22" hidden="1">
      <c r="A113" s="239" t="s">
        <v>230</v>
      </c>
      <c r="B113" s="174" t="s">
        <v>1596</v>
      </c>
      <c r="C113" s="86" t="str">
        <f t="shared" ref="C113:P113" si="101">IF(C642=$BM$113,"당첨",IF(C642=$BN$113,"당첨",IF(C642=$BO$113,"당첨",IF(C642=$BL$113,"당첨","낙첨"))))</f>
        <v>낙첨</v>
      </c>
      <c r="D113" s="86" t="str">
        <f t="shared" si="101"/>
        <v>낙첨</v>
      </c>
      <c r="E113" s="86" t="str">
        <f t="shared" si="101"/>
        <v>낙첨</v>
      </c>
      <c r="F113" s="86" t="str">
        <f t="shared" si="101"/>
        <v>낙첨</v>
      </c>
      <c r="G113" s="86" t="str">
        <f t="shared" si="101"/>
        <v>낙첨</v>
      </c>
      <c r="H113" s="86" t="str">
        <f t="shared" si="101"/>
        <v>낙첨</v>
      </c>
      <c r="I113" s="86" t="str">
        <f t="shared" si="101"/>
        <v>낙첨</v>
      </c>
      <c r="J113" s="86" t="str">
        <f t="shared" si="101"/>
        <v>낙첨</v>
      </c>
      <c r="K113" s="86" t="str">
        <f t="shared" si="101"/>
        <v>낙첨</v>
      </c>
      <c r="L113" s="86" t="str">
        <f t="shared" si="101"/>
        <v>낙첨</v>
      </c>
      <c r="M113" s="86" t="str">
        <f t="shared" si="101"/>
        <v>낙첨</v>
      </c>
      <c r="N113" s="86" t="str">
        <f t="shared" si="101"/>
        <v>낙첨</v>
      </c>
      <c r="O113" s="86" t="str">
        <f t="shared" si="101"/>
        <v>낙첨</v>
      </c>
      <c r="P113" s="86" t="str">
        <f t="shared" si="101"/>
        <v>낙첨</v>
      </c>
      <c r="Q113" s="86" t="str">
        <f>IF(Q642=$BM$113,"당첨",IF(Q642=$BN$113,"당첨",IF(Q642=$BO$113,"당첨",IF(Q642=$BL$113,"당첨","낙첨"))))</f>
        <v>낙첨</v>
      </c>
      <c r="S113" s="156">
        <v>93</v>
      </c>
      <c r="T113" s="729" t="s">
        <v>1562</v>
      </c>
      <c r="U113" s="730"/>
      <c r="V113" s="158">
        <v>1</v>
      </c>
      <c r="W113" s="158">
        <v>2</v>
      </c>
      <c r="X113" s="158">
        <v>3</v>
      </c>
      <c r="Y113" s="158">
        <v>4</v>
      </c>
      <c r="Z113" s="158">
        <v>6</v>
      </c>
      <c r="AA113" s="158">
        <v>7</v>
      </c>
      <c r="AB113" s="158">
        <v>9</v>
      </c>
      <c r="AC113" s="158">
        <v>10</v>
      </c>
      <c r="AD113" s="158">
        <v>11</v>
      </c>
      <c r="AE113" s="158">
        <v>12</v>
      </c>
      <c r="AF113" s="158">
        <v>13</v>
      </c>
      <c r="AG113" s="158">
        <v>14</v>
      </c>
      <c r="AH113" s="158">
        <v>15</v>
      </c>
      <c r="AI113" s="158">
        <v>18</v>
      </c>
      <c r="AJ113" s="158">
        <v>19</v>
      </c>
      <c r="AK113" s="158">
        <v>20</v>
      </c>
      <c r="AL113" s="158">
        <v>22</v>
      </c>
      <c r="AM113" s="158">
        <v>23</v>
      </c>
      <c r="AN113" s="158">
        <v>24</v>
      </c>
      <c r="AO113" s="158">
        <v>26</v>
      </c>
      <c r="AP113" s="158">
        <v>27</v>
      </c>
      <c r="AQ113" s="158">
        <v>28</v>
      </c>
      <c r="AR113" s="158">
        <v>29</v>
      </c>
      <c r="AS113" s="158">
        <v>30</v>
      </c>
      <c r="AT113" s="158">
        <v>32</v>
      </c>
      <c r="AU113" s="158">
        <v>34</v>
      </c>
      <c r="AV113" s="160">
        <v>36</v>
      </c>
      <c r="AW113" s="160">
        <v>37</v>
      </c>
      <c r="AX113" s="289">
        <v>38</v>
      </c>
      <c r="AY113" s="289">
        <v>39</v>
      </c>
      <c r="AZ113" s="289">
        <v>40</v>
      </c>
      <c r="BA113" s="289">
        <v>41</v>
      </c>
      <c r="BB113" s="289">
        <v>42</v>
      </c>
      <c r="BC113" s="289">
        <v>43</v>
      </c>
      <c r="BD113" s="289">
        <v>44</v>
      </c>
      <c r="BE113" s="289">
        <v>45</v>
      </c>
      <c r="BF113" s="458"/>
      <c r="BG113" s="458"/>
      <c r="BH113" s="324"/>
      <c r="BI113" s="326"/>
      <c r="BJ113" s="326"/>
      <c r="BK113" s="235"/>
      <c r="BL113" s="214">
        <v>6</v>
      </c>
      <c r="BM113" s="214">
        <v>6</v>
      </c>
      <c r="BN113" s="214">
        <v>6</v>
      </c>
      <c r="BO113" s="214">
        <v>6</v>
      </c>
      <c r="BQ113"/>
      <c r="BR113"/>
    </row>
    <row r="114" spans="1:70" ht="22" hidden="1">
      <c r="A114" s="239" t="s">
        <v>231</v>
      </c>
      <c r="B114" s="175" t="s">
        <v>1597</v>
      </c>
      <c r="C114" s="86" t="str">
        <f t="shared" ref="C114:Q114" si="102">IF(C649=$BM$114,"당첨",IF(C649=$BN$114,"당첨",IF(C649=$BO$114,"당첨",IF(C649=$BL$114,"당첨","낙첨"))))</f>
        <v>낙첨</v>
      </c>
      <c r="D114" s="86" t="str">
        <f t="shared" si="102"/>
        <v>낙첨</v>
      </c>
      <c r="E114" s="86" t="str">
        <f t="shared" si="102"/>
        <v>낙첨</v>
      </c>
      <c r="F114" s="86" t="str">
        <f t="shared" si="102"/>
        <v>낙첨</v>
      </c>
      <c r="G114" s="86" t="str">
        <f t="shared" si="102"/>
        <v>낙첨</v>
      </c>
      <c r="H114" s="86" t="str">
        <f t="shared" si="102"/>
        <v>낙첨</v>
      </c>
      <c r="I114" s="86" t="str">
        <f t="shared" si="102"/>
        <v>낙첨</v>
      </c>
      <c r="J114" s="86" t="str">
        <f t="shared" si="102"/>
        <v>낙첨</v>
      </c>
      <c r="K114" s="86" t="str">
        <f t="shared" si="102"/>
        <v>낙첨</v>
      </c>
      <c r="L114" s="86" t="str">
        <f t="shared" si="102"/>
        <v>낙첨</v>
      </c>
      <c r="M114" s="86" t="str">
        <f t="shared" si="102"/>
        <v>낙첨</v>
      </c>
      <c r="N114" s="86" t="str">
        <f t="shared" si="102"/>
        <v>낙첨</v>
      </c>
      <c r="O114" s="86" t="str">
        <f t="shared" si="102"/>
        <v>낙첨</v>
      </c>
      <c r="P114" s="86" t="str">
        <f t="shared" si="102"/>
        <v>낙첨</v>
      </c>
      <c r="Q114" s="86" t="str">
        <f t="shared" si="102"/>
        <v>낙첨</v>
      </c>
      <c r="S114" s="156">
        <v>94</v>
      </c>
      <c r="T114" s="729" t="s">
        <v>1563</v>
      </c>
      <c r="U114" s="730"/>
      <c r="V114" s="158">
        <v>1</v>
      </c>
      <c r="W114" s="158">
        <v>2</v>
      </c>
      <c r="X114" s="158">
        <v>4</v>
      </c>
      <c r="Y114" s="158">
        <v>5</v>
      </c>
      <c r="Z114" s="158">
        <v>6</v>
      </c>
      <c r="AA114" s="158">
        <v>7</v>
      </c>
      <c r="AB114" s="158">
        <v>8</v>
      </c>
      <c r="AC114" s="158">
        <v>9</v>
      </c>
      <c r="AD114" s="158">
        <v>11</v>
      </c>
      <c r="AE114" s="158">
        <v>12</v>
      </c>
      <c r="AF114" s="158">
        <v>13</v>
      </c>
      <c r="AG114" s="158">
        <v>14</v>
      </c>
      <c r="AH114" s="158">
        <v>15</v>
      </c>
      <c r="AI114" s="158">
        <v>16</v>
      </c>
      <c r="AJ114" s="158">
        <v>17</v>
      </c>
      <c r="AK114" s="158">
        <v>18</v>
      </c>
      <c r="AL114" s="158">
        <v>19</v>
      </c>
      <c r="AM114" s="158">
        <v>22</v>
      </c>
      <c r="AN114" s="158">
        <v>23</v>
      </c>
      <c r="AO114" s="158">
        <v>24</v>
      </c>
      <c r="AP114" s="158">
        <v>25</v>
      </c>
      <c r="AQ114" s="158">
        <v>26</v>
      </c>
      <c r="AR114" s="158">
        <v>28</v>
      </c>
      <c r="AS114" s="158">
        <v>29</v>
      </c>
      <c r="AT114" s="158">
        <v>31</v>
      </c>
      <c r="AU114" s="158">
        <v>32</v>
      </c>
      <c r="AV114" s="160">
        <v>33</v>
      </c>
      <c r="AW114" s="160">
        <v>34</v>
      </c>
      <c r="AX114" s="289">
        <v>37</v>
      </c>
      <c r="AY114" s="289">
        <v>38</v>
      </c>
      <c r="AZ114" s="289">
        <v>39</v>
      </c>
      <c r="BA114" s="289">
        <v>41</v>
      </c>
      <c r="BB114" s="289">
        <v>43</v>
      </c>
      <c r="BC114" s="289">
        <v>44</v>
      </c>
      <c r="BD114" s="289">
        <v>45</v>
      </c>
      <c r="BE114" s="458"/>
      <c r="BF114" s="458"/>
      <c r="BG114" s="458"/>
      <c r="BH114" s="458"/>
      <c r="BI114" s="326"/>
      <c r="BJ114" s="326"/>
      <c r="BK114" s="235"/>
      <c r="BL114" s="214">
        <v>6</v>
      </c>
      <c r="BM114" s="214">
        <v>6</v>
      </c>
      <c r="BN114" s="214">
        <v>6</v>
      </c>
      <c r="BO114" s="214">
        <v>6</v>
      </c>
      <c r="BR114"/>
    </row>
    <row r="115" spans="1:70" ht="22" hidden="1">
      <c r="A115" s="239" t="s">
        <v>232</v>
      </c>
      <c r="B115" s="174" t="s">
        <v>1598</v>
      </c>
      <c r="C115" s="86" t="str">
        <f t="shared" ref="C115:Q115" si="103">IF(C656=$BM$115,"당첨",IF(C656=$BN$115,"당첨",IF(C656=$BO$115,"당첨",IF(C656=$BL$115,"당첨","낙첨"))))</f>
        <v>당첨</v>
      </c>
      <c r="D115" s="86" t="str">
        <f t="shared" si="103"/>
        <v>당첨</v>
      </c>
      <c r="E115" s="86" t="str">
        <f t="shared" si="103"/>
        <v>당첨</v>
      </c>
      <c r="F115" s="86" t="str">
        <f t="shared" si="103"/>
        <v>당첨</v>
      </c>
      <c r="G115" s="86" t="str">
        <f t="shared" si="103"/>
        <v>당첨</v>
      </c>
      <c r="H115" s="86" t="str">
        <f t="shared" si="103"/>
        <v>당첨</v>
      </c>
      <c r="I115" s="86" t="str">
        <f t="shared" si="103"/>
        <v>당첨</v>
      </c>
      <c r="J115" s="86" t="str">
        <f t="shared" si="103"/>
        <v>당첨</v>
      </c>
      <c r="K115" s="86" t="str">
        <f t="shared" si="103"/>
        <v>당첨</v>
      </c>
      <c r="L115" s="86" t="str">
        <f t="shared" si="103"/>
        <v>당첨</v>
      </c>
      <c r="M115" s="86" t="str">
        <f t="shared" si="103"/>
        <v>당첨</v>
      </c>
      <c r="N115" s="86" t="str">
        <f t="shared" si="103"/>
        <v>당첨</v>
      </c>
      <c r="O115" s="86" t="str">
        <f t="shared" si="103"/>
        <v>당첨</v>
      </c>
      <c r="P115" s="86" t="str">
        <f t="shared" si="103"/>
        <v>당첨</v>
      </c>
      <c r="Q115" s="86" t="str">
        <f t="shared" si="103"/>
        <v>당첨</v>
      </c>
      <c r="S115" s="156">
        <v>95</v>
      </c>
      <c r="T115" s="729" t="s">
        <v>1564</v>
      </c>
      <c r="U115" s="730"/>
      <c r="V115" s="158">
        <v>1</v>
      </c>
      <c r="W115" s="158">
        <v>3</v>
      </c>
      <c r="X115" s="158">
        <v>4</v>
      </c>
      <c r="Y115" s="158">
        <v>7</v>
      </c>
      <c r="Z115" s="158">
        <v>9</v>
      </c>
      <c r="AA115" s="158">
        <v>11</v>
      </c>
      <c r="AB115" s="158">
        <v>12</v>
      </c>
      <c r="AC115" s="158">
        <v>13</v>
      </c>
      <c r="AD115" s="158">
        <v>14</v>
      </c>
      <c r="AE115" s="158">
        <v>15</v>
      </c>
      <c r="AF115" s="158">
        <v>17</v>
      </c>
      <c r="AG115" s="158">
        <v>18</v>
      </c>
      <c r="AH115" s="158">
        <v>19</v>
      </c>
      <c r="AI115" s="158">
        <v>20</v>
      </c>
      <c r="AJ115" s="158">
        <v>21</v>
      </c>
      <c r="AK115" s="158">
        <v>22</v>
      </c>
      <c r="AL115" s="158">
        <v>23</v>
      </c>
      <c r="AM115" s="158">
        <v>24</v>
      </c>
      <c r="AN115" s="158">
        <v>25</v>
      </c>
      <c r="AO115" s="158">
        <v>26</v>
      </c>
      <c r="AP115" s="158">
        <v>27</v>
      </c>
      <c r="AQ115" s="158">
        <v>28</v>
      </c>
      <c r="AR115" s="158">
        <v>29</v>
      </c>
      <c r="AS115" s="158">
        <v>30</v>
      </c>
      <c r="AT115" s="158">
        <v>31</v>
      </c>
      <c r="AU115" s="158">
        <v>32</v>
      </c>
      <c r="AV115" s="160">
        <v>35</v>
      </c>
      <c r="AW115" s="160">
        <v>36</v>
      </c>
      <c r="AX115" s="289">
        <v>37</v>
      </c>
      <c r="AY115" s="289">
        <v>39</v>
      </c>
      <c r="AZ115" s="289">
        <v>40</v>
      </c>
      <c r="BA115" s="289">
        <v>41</v>
      </c>
      <c r="BB115" s="289">
        <v>42</v>
      </c>
      <c r="BC115" s="289">
        <v>43</v>
      </c>
      <c r="BD115" s="289">
        <v>44</v>
      </c>
      <c r="BE115" s="289">
        <v>45</v>
      </c>
      <c r="BF115" s="458"/>
      <c r="BG115" s="458"/>
      <c r="BH115" s="458"/>
      <c r="BI115" s="326"/>
      <c r="BJ115" s="326"/>
      <c r="BK115" s="235"/>
      <c r="BL115" s="214">
        <v>6</v>
      </c>
      <c r="BM115" s="214">
        <v>6</v>
      </c>
      <c r="BN115" s="214">
        <v>6</v>
      </c>
      <c r="BO115" s="214">
        <v>6</v>
      </c>
      <c r="BR115"/>
    </row>
    <row r="116" spans="1:70" ht="22" hidden="1">
      <c r="A116" s="239" t="s">
        <v>233</v>
      </c>
      <c r="B116" s="175" t="s">
        <v>1599</v>
      </c>
      <c r="C116" s="86" t="str">
        <f t="shared" ref="C116:Q116" si="104">IF(C663=$BM$116,"당첨",IF(C663=$BN$116,"당첨",IF(C663=$BO$116,"당첨",IF(C663=$BL$116,"당첨","낙첨"))))</f>
        <v>낙첨</v>
      </c>
      <c r="D116" s="86" t="str">
        <f t="shared" si="104"/>
        <v>낙첨</v>
      </c>
      <c r="E116" s="86" t="str">
        <f t="shared" si="104"/>
        <v>낙첨</v>
      </c>
      <c r="F116" s="86" t="str">
        <f t="shared" si="104"/>
        <v>낙첨</v>
      </c>
      <c r="G116" s="86" t="str">
        <f t="shared" si="104"/>
        <v>낙첨</v>
      </c>
      <c r="H116" s="86" t="str">
        <f t="shared" si="104"/>
        <v>낙첨</v>
      </c>
      <c r="I116" s="86" t="str">
        <f t="shared" si="104"/>
        <v>낙첨</v>
      </c>
      <c r="J116" s="86" t="str">
        <f t="shared" si="104"/>
        <v>낙첨</v>
      </c>
      <c r="K116" s="86" t="str">
        <f t="shared" si="104"/>
        <v>낙첨</v>
      </c>
      <c r="L116" s="86" t="str">
        <f t="shared" si="104"/>
        <v>낙첨</v>
      </c>
      <c r="M116" s="86" t="str">
        <f t="shared" si="104"/>
        <v>낙첨</v>
      </c>
      <c r="N116" s="86" t="str">
        <f t="shared" si="104"/>
        <v>낙첨</v>
      </c>
      <c r="O116" s="86" t="str">
        <f t="shared" si="104"/>
        <v>낙첨</v>
      </c>
      <c r="P116" s="86" t="str">
        <f t="shared" si="104"/>
        <v>낙첨</v>
      </c>
      <c r="Q116" s="86" t="str">
        <f t="shared" si="104"/>
        <v>낙첨</v>
      </c>
      <c r="S116" s="156">
        <v>96</v>
      </c>
      <c r="T116" s="729" t="s">
        <v>1565</v>
      </c>
      <c r="U116" s="730"/>
      <c r="V116" s="158">
        <v>1</v>
      </c>
      <c r="W116" s="158">
        <v>3</v>
      </c>
      <c r="X116" s="158">
        <v>7</v>
      </c>
      <c r="Y116" s="158">
        <v>8</v>
      </c>
      <c r="Z116" s="158">
        <v>9</v>
      </c>
      <c r="AA116" s="158">
        <v>10</v>
      </c>
      <c r="AB116" s="158">
        <v>11</v>
      </c>
      <c r="AC116" s="158">
        <v>13</v>
      </c>
      <c r="AD116" s="158">
        <v>14</v>
      </c>
      <c r="AE116" s="158">
        <v>15</v>
      </c>
      <c r="AF116" s="158">
        <v>16</v>
      </c>
      <c r="AG116" s="158">
        <v>18</v>
      </c>
      <c r="AH116" s="158">
        <v>19</v>
      </c>
      <c r="AI116" s="158">
        <v>20</v>
      </c>
      <c r="AJ116" s="158">
        <v>21</v>
      </c>
      <c r="AK116" s="158">
        <v>22</v>
      </c>
      <c r="AL116" s="158">
        <v>23</v>
      </c>
      <c r="AM116" s="158">
        <v>26</v>
      </c>
      <c r="AN116" s="158">
        <v>27</v>
      </c>
      <c r="AO116" s="158">
        <v>28</v>
      </c>
      <c r="AP116" s="158">
        <v>29</v>
      </c>
      <c r="AQ116" s="158">
        <v>30</v>
      </c>
      <c r="AR116" s="158">
        <v>31</v>
      </c>
      <c r="AS116" s="158">
        <v>33</v>
      </c>
      <c r="AT116" s="158">
        <v>34</v>
      </c>
      <c r="AU116" s="158">
        <v>35</v>
      </c>
      <c r="AV116" s="160">
        <v>36</v>
      </c>
      <c r="AW116" s="160">
        <v>37</v>
      </c>
      <c r="AX116" s="289">
        <v>38</v>
      </c>
      <c r="AY116" s="289">
        <v>39</v>
      </c>
      <c r="AZ116" s="289">
        <v>40</v>
      </c>
      <c r="BA116" s="289">
        <v>41</v>
      </c>
      <c r="BB116" s="289">
        <v>42</v>
      </c>
      <c r="BC116" s="289">
        <v>43</v>
      </c>
      <c r="BD116" s="289">
        <v>44</v>
      </c>
      <c r="BE116" s="458"/>
      <c r="BF116" s="458"/>
      <c r="BG116" s="458"/>
      <c r="BH116" s="458"/>
      <c r="BI116" s="458"/>
      <c r="BJ116" s="326"/>
      <c r="BK116" s="235"/>
      <c r="BL116" s="214">
        <v>6</v>
      </c>
      <c r="BM116" s="214">
        <v>6</v>
      </c>
      <c r="BN116" s="214">
        <v>6</v>
      </c>
      <c r="BO116" s="214">
        <v>6</v>
      </c>
      <c r="BR116"/>
    </row>
    <row r="117" spans="1:70" ht="22" hidden="1">
      <c r="A117" s="239" t="s">
        <v>234</v>
      </c>
      <c r="B117" s="174" t="s">
        <v>1600</v>
      </c>
      <c r="C117" s="86" t="str">
        <f t="shared" ref="C117:Q117" si="105">IF(C670=$BM$117,"당첨",IF(C670=$BN$117,"당첨",IF(C670=$BO$117,"당첨",IF(C670=$BL$117,"당첨","낙첨"))))</f>
        <v>낙첨</v>
      </c>
      <c r="D117" s="86" t="str">
        <f t="shared" si="105"/>
        <v>낙첨</v>
      </c>
      <c r="E117" s="86" t="str">
        <f t="shared" si="105"/>
        <v>낙첨</v>
      </c>
      <c r="F117" s="86" t="str">
        <f t="shared" si="105"/>
        <v>낙첨</v>
      </c>
      <c r="G117" s="86" t="str">
        <f t="shared" si="105"/>
        <v>낙첨</v>
      </c>
      <c r="H117" s="86" t="str">
        <f t="shared" si="105"/>
        <v>낙첨</v>
      </c>
      <c r="I117" s="86" t="str">
        <f t="shared" si="105"/>
        <v>낙첨</v>
      </c>
      <c r="J117" s="86" t="str">
        <f t="shared" si="105"/>
        <v>낙첨</v>
      </c>
      <c r="K117" s="86" t="str">
        <f t="shared" si="105"/>
        <v>낙첨</v>
      </c>
      <c r="L117" s="86" t="str">
        <f t="shared" si="105"/>
        <v>낙첨</v>
      </c>
      <c r="M117" s="86" t="str">
        <f t="shared" si="105"/>
        <v>낙첨</v>
      </c>
      <c r="N117" s="86" t="str">
        <f t="shared" si="105"/>
        <v>낙첨</v>
      </c>
      <c r="O117" s="86" t="str">
        <f t="shared" si="105"/>
        <v>낙첨</v>
      </c>
      <c r="P117" s="86" t="str">
        <f t="shared" si="105"/>
        <v>낙첨</v>
      </c>
      <c r="Q117" s="86" t="str">
        <f t="shared" si="105"/>
        <v>낙첨</v>
      </c>
      <c r="S117" s="156">
        <v>97</v>
      </c>
      <c r="T117" s="729" t="s">
        <v>1566</v>
      </c>
      <c r="U117" s="730"/>
      <c r="V117" s="158">
        <v>1</v>
      </c>
      <c r="W117" s="158">
        <v>2</v>
      </c>
      <c r="X117" s="158">
        <v>3</v>
      </c>
      <c r="Y117" s="158">
        <v>4</v>
      </c>
      <c r="Z117" s="158">
        <v>5</v>
      </c>
      <c r="AA117" s="158">
        <v>6</v>
      </c>
      <c r="AB117" s="158">
        <v>7</v>
      </c>
      <c r="AC117" s="158">
        <v>9</v>
      </c>
      <c r="AD117" s="158">
        <v>11</v>
      </c>
      <c r="AE117" s="158">
        <v>12</v>
      </c>
      <c r="AF117" s="158">
        <v>13</v>
      </c>
      <c r="AG117" s="158">
        <v>14</v>
      </c>
      <c r="AH117" s="158">
        <v>17</v>
      </c>
      <c r="AI117" s="158">
        <v>18</v>
      </c>
      <c r="AJ117" s="158">
        <v>19</v>
      </c>
      <c r="AK117" s="158">
        <v>21</v>
      </c>
      <c r="AL117" s="158">
        <v>22</v>
      </c>
      <c r="AM117" s="158">
        <v>23</v>
      </c>
      <c r="AN117" s="158">
        <v>24</v>
      </c>
      <c r="AO117" s="158">
        <v>25</v>
      </c>
      <c r="AP117" s="158">
        <v>26</v>
      </c>
      <c r="AQ117" s="158">
        <v>27</v>
      </c>
      <c r="AR117" s="158">
        <v>28</v>
      </c>
      <c r="AS117" s="158">
        <v>29</v>
      </c>
      <c r="AT117" s="158">
        <v>31</v>
      </c>
      <c r="AU117" s="158">
        <v>32</v>
      </c>
      <c r="AV117" s="160">
        <v>33</v>
      </c>
      <c r="AW117" s="160">
        <v>34</v>
      </c>
      <c r="AX117" s="289">
        <v>35</v>
      </c>
      <c r="AY117" s="289">
        <v>37</v>
      </c>
      <c r="AZ117" s="289">
        <v>40</v>
      </c>
      <c r="BA117" s="289">
        <v>41</v>
      </c>
      <c r="BB117" s="289">
        <v>43</v>
      </c>
      <c r="BC117" s="289">
        <v>44</v>
      </c>
      <c r="BD117" s="458"/>
      <c r="BE117" s="458"/>
      <c r="BF117" s="458"/>
      <c r="BG117" s="458"/>
      <c r="BH117" s="458"/>
      <c r="BI117" s="458"/>
      <c r="BJ117" s="326"/>
      <c r="BK117" s="235"/>
      <c r="BL117" s="214">
        <v>6</v>
      </c>
      <c r="BM117" s="214">
        <v>6</v>
      </c>
      <c r="BN117" s="214">
        <v>6</v>
      </c>
      <c r="BO117" s="214">
        <v>6</v>
      </c>
      <c r="BR117"/>
    </row>
    <row r="118" spans="1:70" ht="22" hidden="1">
      <c r="A118" s="239" t="s">
        <v>235</v>
      </c>
      <c r="B118" s="175" t="s">
        <v>1601</v>
      </c>
      <c r="C118" s="86" t="str">
        <f t="shared" ref="C118:Q118" si="106">IF(C677=$BM$118,"당첨",IF(C677=$BN$118,"당첨",IF(C677=$BO$118,"당첨",IF(C677=$BL$118,"당첨","낙첨"))))</f>
        <v>당첨</v>
      </c>
      <c r="D118" s="86" t="str">
        <f t="shared" si="106"/>
        <v>당첨</v>
      </c>
      <c r="E118" s="86" t="str">
        <f t="shared" si="106"/>
        <v>당첨</v>
      </c>
      <c r="F118" s="86" t="str">
        <f t="shared" si="106"/>
        <v>당첨</v>
      </c>
      <c r="G118" s="86" t="str">
        <f t="shared" si="106"/>
        <v>당첨</v>
      </c>
      <c r="H118" s="86" t="str">
        <f t="shared" si="106"/>
        <v>당첨</v>
      </c>
      <c r="I118" s="86" t="str">
        <f t="shared" si="106"/>
        <v>당첨</v>
      </c>
      <c r="J118" s="86" t="str">
        <f t="shared" si="106"/>
        <v>당첨</v>
      </c>
      <c r="K118" s="86" t="str">
        <f t="shared" si="106"/>
        <v>당첨</v>
      </c>
      <c r="L118" s="86" t="str">
        <f t="shared" si="106"/>
        <v>당첨</v>
      </c>
      <c r="M118" s="86" t="str">
        <f t="shared" si="106"/>
        <v>당첨</v>
      </c>
      <c r="N118" s="86" t="str">
        <f t="shared" si="106"/>
        <v>당첨</v>
      </c>
      <c r="O118" s="86" t="str">
        <f t="shared" si="106"/>
        <v>당첨</v>
      </c>
      <c r="P118" s="86" t="str">
        <f t="shared" si="106"/>
        <v>당첨</v>
      </c>
      <c r="Q118" s="86" t="str">
        <f t="shared" si="106"/>
        <v>당첨</v>
      </c>
      <c r="S118" s="156">
        <v>98</v>
      </c>
      <c r="T118" s="729" t="s">
        <v>1567</v>
      </c>
      <c r="U118" s="730"/>
      <c r="V118" s="158">
        <v>1</v>
      </c>
      <c r="W118" s="158">
        <v>3</v>
      </c>
      <c r="X118" s="158">
        <v>4</v>
      </c>
      <c r="Y118" s="158">
        <v>5</v>
      </c>
      <c r="Z118" s="158">
        <v>6</v>
      </c>
      <c r="AA118" s="158">
        <v>7</v>
      </c>
      <c r="AB118" s="158">
        <v>8</v>
      </c>
      <c r="AC118" s="158">
        <v>9</v>
      </c>
      <c r="AD118" s="158">
        <v>10</v>
      </c>
      <c r="AE118" s="158">
        <v>11</v>
      </c>
      <c r="AF118" s="158">
        <v>12</v>
      </c>
      <c r="AG118" s="158">
        <v>13</v>
      </c>
      <c r="AH118" s="158">
        <v>14</v>
      </c>
      <c r="AI118" s="158">
        <v>15</v>
      </c>
      <c r="AJ118" s="158">
        <v>16</v>
      </c>
      <c r="AK118" s="158">
        <v>17</v>
      </c>
      <c r="AL118" s="158">
        <v>20</v>
      </c>
      <c r="AM118" s="158">
        <v>21</v>
      </c>
      <c r="AN118" s="158">
        <v>22</v>
      </c>
      <c r="AO118" s="158">
        <v>24</v>
      </c>
      <c r="AP118" s="158">
        <v>26</v>
      </c>
      <c r="AQ118" s="158">
        <v>27</v>
      </c>
      <c r="AR118" s="158">
        <v>28</v>
      </c>
      <c r="AS118" s="158">
        <v>29</v>
      </c>
      <c r="AT118" s="158">
        <v>30</v>
      </c>
      <c r="AU118" s="158">
        <v>32</v>
      </c>
      <c r="AV118" s="160">
        <v>33</v>
      </c>
      <c r="AW118" s="160">
        <v>34</v>
      </c>
      <c r="AX118" s="289">
        <v>35</v>
      </c>
      <c r="AY118" s="289">
        <v>37</v>
      </c>
      <c r="AZ118" s="289">
        <v>38</v>
      </c>
      <c r="BA118" s="289">
        <v>39</v>
      </c>
      <c r="BB118" s="289">
        <v>40</v>
      </c>
      <c r="BC118" s="289">
        <v>41</v>
      </c>
      <c r="BD118" s="289">
        <v>42</v>
      </c>
      <c r="BE118" s="289">
        <v>43</v>
      </c>
      <c r="BF118" s="289">
        <v>44</v>
      </c>
      <c r="BG118" s="289">
        <v>45</v>
      </c>
      <c r="BH118" s="458"/>
      <c r="BI118" s="326"/>
      <c r="BJ118" s="326"/>
      <c r="BK118" s="235"/>
      <c r="BL118" s="214">
        <v>6</v>
      </c>
      <c r="BM118" s="214">
        <v>6</v>
      </c>
      <c r="BN118" s="214">
        <v>6</v>
      </c>
      <c r="BO118" s="214">
        <v>6</v>
      </c>
      <c r="BR118"/>
    </row>
    <row r="119" spans="1:70" ht="22.5" hidden="1" thickBot="1">
      <c r="A119" s="239" t="s">
        <v>236</v>
      </c>
      <c r="B119" s="174" t="s">
        <v>1602</v>
      </c>
      <c r="C119" s="86" t="str">
        <f>IF(C684=$BM$119,"당첨",IF(C684=$BN$119,"당첨",IF(C684=$BO$119,"당첨",IF(C684=$BL$119,"당첨","낙첨"))))</f>
        <v>낙첨</v>
      </c>
      <c r="D119" s="86" t="str">
        <f t="shared" ref="D119:Q119" si="107">IF(D684=$BM$119,"당첨",IF(D684=$BN$119,"당첨",IF(D684=$BO$119,"당첨",IF(D684=$BL$119,"당첨","낙첨"))))</f>
        <v>낙첨</v>
      </c>
      <c r="E119" s="86" t="str">
        <f t="shared" si="107"/>
        <v>낙첨</v>
      </c>
      <c r="F119" s="86" t="str">
        <f t="shared" si="107"/>
        <v>낙첨</v>
      </c>
      <c r="G119" s="86" t="str">
        <f t="shared" si="107"/>
        <v>낙첨</v>
      </c>
      <c r="H119" s="86" t="str">
        <f t="shared" si="107"/>
        <v>낙첨</v>
      </c>
      <c r="I119" s="86" t="str">
        <f t="shared" si="107"/>
        <v>낙첨</v>
      </c>
      <c r="J119" s="86" t="str">
        <f t="shared" si="107"/>
        <v>낙첨</v>
      </c>
      <c r="K119" s="86" t="str">
        <f t="shared" si="107"/>
        <v>낙첨</v>
      </c>
      <c r="L119" s="86" t="str">
        <f t="shared" si="107"/>
        <v>낙첨</v>
      </c>
      <c r="M119" s="86" t="str">
        <f t="shared" si="107"/>
        <v>낙첨</v>
      </c>
      <c r="N119" s="86" t="str">
        <f t="shared" si="107"/>
        <v>낙첨</v>
      </c>
      <c r="O119" s="86" t="str">
        <f t="shared" si="107"/>
        <v>낙첨</v>
      </c>
      <c r="P119" s="86" t="str">
        <f t="shared" si="107"/>
        <v>낙첨</v>
      </c>
      <c r="Q119" s="86" t="str">
        <f t="shared" si="107"/>
        <v>낙첨</v>
      </c>
      <c r="S119" s="156">
        <v>99</v>
      </c>
      <c r="T119" s="729" t="s">
        <v>1568</v>
      </c>
      <c r="U119" s="730"/>
      <c r="V119" s="158">
        <v>1</v>
      </c>
      <c r="W119" s="158">
        <v>3</v>
      </c>
      <c r="X119" s="158">
        <v>4</v>
      </c>
      <c r="Y119" s="158">
        <v>5</v>
      </c>
      <c r="Z119" s="158">
        <v>6</v>
      </c>
      <c r="AA119" s="158">
        <v>8</v>
      </c>
      <c r="AB119" s="158">
        <v>9</v>
      </c>
      <c r="AC119" s="158">
        <v>10</v>
      </c>
      <c r="AD119" s="158">
        <v>12</v>
      </c>
      <c r="AE119" s="158">
        <v>14</v>
      </c>
      <c r="AF119" s="158">
        <v>15</v>
      </c>
      <c r="AG119" s="158">
        <v>16</v>
      </c>
      <c r="AH119" s="158">
        <v>17</v>
      </c>
      <c r="AI119" s="158">
        <v>18</v>
      </c>
      <c r="AJ119" s="158">
        <v>19</v>
      </c>
      <c r="AK119" s="158">
        <v>20</v>
      </c>
      <c r="AL119" s="158">
        <v>21</v>
      </c>
      <c r="AM119" s="158">
        <v>22</v>
      </c>
      <c r="AN119" s="158">
        <v>24</v>
      </c>
      <c r="AO119" s="158">
        <v>25</v>
      </c>
      <c r="AP119" s="158">
        <v>27</v>
      </c>
      <c r="AQ119" s="158">
        <v>28</v>
      </c>
      <c r="AR119" s="158">
        <v>29</v>
      </c>
      <c r="AS119" s="158">
        <v>30</v>
      </c>
      <c r="AT119" s="158">
        <v>31</v>
      </c>
      <c r="AU119" s="158">
        <v>32</v>
      </c>
      <c r="AV119" s="160">
        <v>33</v>
      </c>
      <c r="AW119" s="160">
        <v>35</v>
      </c>
      <c r="AX119" s="289">
        <v>36</v>
      </c>
      <c r="AY119" s="289">
        <v>37</v>
      </c>
      <c r="AZ119" s="289">
        <v>39</v>
      </c>
      <c r="BA119" s="289">
        <v>40</v>
      </c>
      <c r="BB119" s="289">
        <v>41</v>
      </c>
      <c r="BC119" s="289">
        <v>42</v>
      </c>
      <c r="BD119" s="289">
        <v>44</v>
      </c>
      <c r="BE119" s="458"/>
      <c r="BF119" s="458"/>
      <c r="BG119" s="458"/>
      <c r="BH119" s="458"/>
      <c r="BI119" s="458"/>
      <c r="BJ119" s="326"/>
      <c r="BK119" s="235"/>
      <c r="BL119" s="214">
        <v>6</v>
      </c>
      <c r="BM119" s="214">
        <v>6</v>
      </c>
      <c r="BN119" s="214">
        <v>6</v>
      </c>
      <c r="BO119" s="214">
        <v>6</v>
      </c>
      <c r="BR119"/>
    </row>
    <row r="120" spans="1:70" ht="22.5" thickBot="1">
      <c r="A120" s="239" t="s">
        <v>237</v>
      </c>
      <c r="B120" s="444" t="s">
        <v>1604</v>
      </c>
      <c r="C120" s="39">
        <f>COUNTIF(C99:C119,"당첨")</f>
        <v>5</v>
      </c>
      <c r="D120" s="39">
        <f t="shared" ref="D120:Q120" si="108">COUNTIF(D99:D119,"당첨")</f>
        <v>5</v>
      </c>
      <c r="E120" s="39">
        <f t="shared" si="108"/>
        <v>5</v>
      </c>
      <c r="F120" s="39">
        <f t="shared" si="108"/>
        <v>5</v>
      </c>
      <c r="G120" s="39">
        <f t="shared" si="108"/>
        <v>5</v>
      </c>
      <c r="H120" s="39">
        <f t="shared" si="108"/>
        <v>5</v>
      </c>
      <c r="I120" s="39">
        <f t="shared" si="108"/>
        <v>5</v>
      </c>
      <c r="J120" s="39">
        <f t="shared" si="108"/>
        <v>5</v>
      </c>
      <c r="K120" s="39">
        <f t="shared" si="108"/>
        <v>5</v>
      </c>
      <c r="L120" s="39">
        <f t="shared" si="108"/>
        <v>5</v>
      </c>
      <c r="M120" s="39">
        <f t="shared" si="108"/>
        <v>5</v>
      </c>
      <c r="N120" s="39">
        <f t="shared" si="108"/>
        <v>5</v>
      </c>
      <c r="O120" s="39">
        <f t="shared" si="108"/>
        <v>5</v>
      </c>
      <c r="P120" s="39">
        <f t="shared" si="108"/>
        <v>5</v>
      </c>
      <c r="Q120" s="39">
        <f t="shared" si="108"/>
        <v>5</v>
      </c>
      <c r="S120" s="156">
        <v>100</v>
      </c>
      <c r="T120" s="734" t="s">
        <v>1509</v>
      </c>
      <c r="U120" s="730"/>
      <c r="V120" s="201"/>
      <c r="W120" s="201"/>
      <c r="X120" s="201"/>
      <c r="Y120" s="201"/>
      <c r="Z120" s="201"/>
      <c r="AA120" s="201"/>
      <c r="AB120" s="201"/>
      <c r="AC120" s="201"/>
      <c r="AD120" s="201"/>
      <c r="AE120" s="201"/>
      <c r="AF120" s="201"/>
      <c r="AG120" s="201"/>
      <c r="AH120" s="201"/>
      <c r="AI120" s="201"/>
      <c r="AJ120" s="201"/>
      <c r="AK120" s="201"/>
      <c r="AL120" s="201"/>
      <c r="AM120" s="201"/>
      <c r="AN120" s="201"/>
      <c r="AO120" s="201"/>
      <c r="AP120" s="201"/>
      <c r="AQ120" s="201"/>
      <c r="AR120" s="201"/>
      <c r="AS120" s="201"/>
      <c r="AT120" s="201"/>
      <c r="AU120" s="201"/>
      <c r="AV120" s="331"/>
      <c r="AW120" s="331"/>
      <c r="AX120" s="330"/>
      <c r="AY120" s="330"/>
      <c r="AZ120" s="330"/>
      <c r="BA120" s="330"/>
      <c r="BB120" s="330"/>
      <c r="BC120" s="330"/>
      <c r="BD120" s="330"/>
      <c r="BE120" s="330"/>
      <c r="BF120" s="330"/>
      <c r="BG120" s="330"/>
      <c r="BH120" s="330"/>
      <c r="BI120" s="330"/>
      <c r="BJ120" s="326"/>
      <c r="BK120" s="235"/>
      <c r="BL120" s="214"/>
      <c r="BM120" s="214"/>
      <c r="BN120" s="214"/>
      <c r="BO120" s="214"/>
      <c r="BR120"/>
    </row>
    <row r="121" spans="1:70" ht="22.5" hidden="1" thickBot="1">
      <c r="A121" s="239" t="s">
        <v>238</v>
      </c>
      <c r="B121" s="301" t="s">
        <v>1468</v>
      </c>
      <c r="C121" s="291"/>
      <c r="D121" s="291"/>
      <c r="E121" s="291"/>
      <c r="F121" s="291"/>
      <c r="G121" s="291"/>
      <c r="H121" s="291"/>
      <c r="I121" s="291"/>
      <c r="J121" s="291"/>
      <c r="K121" s="291"/>
      <c r="L121" s="291"/>
      <c r="M121" s="291"/>
      <c r="N121" s="291"/>
      <c r="O121" s="291"/>
      <c r="P121" s="291"/>
      <c r="Q121" s="291"/>
      <c r="S121" s="156">
        <v>101</v>
      </c>
      <c r="T121" s="734" t="s">
        <v>1462</v>
      </c>
      <c r="U121" s="730"/>
      <c r="V121" s="201">
        <v>1</v>
      </c>
      <c r="W121" s="201">
        <v>2</v>
      </c>
      <c r="X121" s="201">
        <v>3</v>
      </c>
      <c r="Y121" s="201">
        <v>4</v>
      </c>
      <c r="Z121" s="201">
        <v>5</v>
      </c>
      <c r="AA121" s="201">
        <v>6</v>
      </c>
      <c r="AB121" s="201">
        <v>7</v>
      </c>
      <c r="AC121" s="201">
        <v>8</v>
      </c>
      <c r="AD121" s="201">
        <v>9</v>
      </c>
      <c r="AE121" s="201">
        <v>10</v>
      </c>
      <c r="AF121" s="201">
        <v>11</v>
      </c>
      <c r="AG121" s="201">
        <v>12</v>
      </c>
      <c r="AH121" s="201">
        <v>13</v>
      </c>
      <c r="AI121" s="201">
        <v>14</v>
      </c>
      <c r="AJ121" s="201">
        <v>15</v>
      </c>
      <c r="AK121" s="333"/>
      <c r="AL121" s="333"/>
      <c r="AM121" s="333"/>
      <c r="AN121" s="333"/>
      <c r="AO121" s="333"/>
      <c r="AP121" s="333"/>
      <c r="AQ121" s="333"/>
      <c r="AR121" s="333"/>
      <c r="AS121" s="333"/>
      <c r="AT121" s="333"/>
      <c r="AU121" s="333"/>
      <c r="AV121" s="235"/>
      <c r="AW121" s="235"/>
      <c r="AX121" s="459"/>
      <c r="AY121" s="459"/>
      <c r="AZ121" s="459"/>
      <c r="BA121" s="459"/>
      <c r="BB121" s="459"/>
      <c r="BC121" s="459"/>
      <c r="BD121" s="459"/>
      <c r="BE121" s="459"/>
      <c r="BF121" s="459"/>
      <c r="BG121" s="459"/>
      <c r="BH121" s="459"/>
      <c r="BI121" s="459"/>
      <c r="BJ121" s="326"/>
      <c r="BK121" s="235"/>
      <c r="BL121" s="292"/>
      <c r="BM121" s="292"/>
      <c r="BN121" s="292"/>
      <c r="BO121" s="292"/>
      <c r="BR121"/>
    </row>
    <row r="122" spans="1:70" ht="22.5" hidden="1" thickBot="1">
      <c r="A122" s="239" t="s">
        <v>239</v>
      </c>
      <c r="B122" s="301" t="s">
        <v>1469</v>
      </c>
      <c r="C122" s="291"/>
      <c r="D122" s="291"/>
      <c r="E122" s="291"/>
      <c r="F122" s="291"/>
      <c r="G122" s="291"/>
      <c r="H122" s="291"/>
      <c r="I122" s="291"/>
      <c r="J122" s="291"/>
      <c r="K122" s="291"/>
      <c r="L122" s="291"/>
      <c r="M122" s="291"/>
      <c r="N122" s="291"/>
      <c r="O122" s="291"/>
      <c r="P122" s="291"/>
      <c r="Q122" s="291"/>
      <c r="S122" s="156">
        <v>102</v>
      </c>
      <c r="T122" s="734" t="s">
        <v>1463</v>
      </c>
      <c r="U122" s="730"/>
      <c r="V122" s="201">
        <v>16</v>
      </c>
      <c r="W122" s="201">
        <v>17</v>
      </c>
      <c r="X122" s="201">
        <v>18</v>
      </c>
      <c r="Y122" s="201">
        <v>19</v>
      </c>
      <c r="Z122" s="201">
        <v>20</v>
      </c>
      <c r="AA122" s="201">
        <v>21</v>
      </c>
      <c r="AB122" s="201">
        <v>22</v>
      </c>
      <c r="AC122" s="201">
        <v>23</v>
      </c>
      <c r="AD122" s="201">
        <v>24</v>
      </c>
      <c r="AE122" s="201">
        <v>25</v>
      </c>
      <c r="AF122" s="201">
        <v>26</v>
      </c>
      <c r="AG122" s="201">
        <v>27</v>
      </c>
      <c r="AH122" s="201">
        <v>28</v>
      </c>
      <c r="AI122" s="201">
        <v>29</v>
      </c>
      <c r="AJ122" s="201">
        <v>30</v>
      </c>
      <c r="AK122" s="333"/>
      <c r="AL122" s="333"/>
      <c r="AM122" s="333"/>
      <c r="AN122" s="333"/>
      <c r="AO122" s="333"/>
      <c r="AP122" s="333"/>
      <c r="AQ122" s="333"/>
      <c r="AR122" s="333"/>
      <c r="AS122" s="333"/>
      <c r="AT122" s="333"/>
      <c r="AU122" s="333"/>
      <c r="AV122" s="235"/>
      <c r="AW122" s="235"/>
      <c r="AX122" s="459"/>
      <c r="AY122" s="459"/>
      <c r="AZ122" s="459"/>
      <c r="BA122" s="459"/>
      <c r="BB122" s="459"/>
      <c r="BC122" s="459"/>
      <c r="BD122" s="459"/>
      <c r="BE122" s="459"/>
      <c r="BF122" s="459"/>
      <c r="BG122" s="459"/>
      <c r="BH122" s="459"/>
      <c r="BI122" s="459"/>
      <c r="BJ122" s="326"/>
      <c r="BK122" s="235"/>
      <c r="BL122" s="292"/>
      <c r="BM122" s="292"/>
      <c r="BN122" s="292"/>
      <c r="BO122" s="292"/>
      <c r="BR122"/>
    </row>
    <row r="123" spans="1:70" ht="22.5" hidden="1" thickBot="1">
      <c r="A123" s="239" t="s">
        <v>240</v>
      </c>
      <c r="B123" s="301" t="s">
        <v>1470</v>
      </c>
      <c r="C123" s="291"/>
      <c r="D123" s="291"/>
      <c r="E123" s="291"/>
      <c r="F123" s="291"/>
      <c r="G123" s="291"/>
      <c r="H123" s="291"/>
      <c r="I123" s="291"/>
      <c r="J123" s="291"/>
      <c r="K123" s="291"/>
      <c r="L123" s="291"/>
      <c r="M123" s="291"/>
      <c r="N123" s="291"/>
      <c r="O123" s="291"/>
      <c r="P123" s="291"/>
      <c r="Q123" s="291"/>
      <c r="S123" s="156">
        <v>103</v>
      </c>
      <c r="T123" s="734" t="s">
        <v>1464</v>
      </c>
      <c r="U123" s="730"/>
      <c r="V123" s="201">
        <v>31</v>
      </c>
      <c r="W123" s="201">
        <v>32</v>
      </c>
      <c r="X123" s="201">
        <v>33</v>
      </c>
      <c r="Y123" s="201">
        <v>34</v>
      </c>
      <c r="Z123" s="201">
        <v>35</v>
      </c>
      <c r="AA123" s="201">
        <v>36</v>
      </c>
      <c r="AB123" s="201">
        <v>37</v>
      </c>
      <c r="AC123" s="201">
        <v>38</v>
      </c>
      <c r="AD123" s="201">
        <v>39</v>
      </c>
      <c r="AE123" s="201">
        <v>40</v>
      </c>
      <c r="AF123" s="201">
        <v>41</v>
      </c>
      <c r="AG123" s="201">
        <v>42</v>
      </c>
      <c r="AH123" s="201">
        <v>43</v>
      </c>
      <c r="AI123" s="201">
        <v>44</v>
      </c>
      <c r="AJ123" s="201">
        <v>45</v>
      </c>
      <c r="AK123" s="333"/>
      <c r="AL123" s="333"/>
      <c r="AM123" s="333"/>
      <c r="AN123" s="333"/>
      <c r="AO123" s="333"/>
      <c r="AP123" s="333"/>
      <c r="AQ123" s="333"/>
      <c r="AR123" s="333"/>
      <c r="AS123" s="333"/>
      <c r="AT123" s="333"/>
      <c r="AU123" s="333"/>
      <c r="AV123" s="235"/>
      <c r="AW123" s="235"/>
      <c r="AX123" s="459"/>
      <c r="AY123" s="459"/>
      <c r="AZ123" s="459"/>
      <c r="BA123" s="459"/>
      <c r="BB123" s="459"/>
      <c r="BC123" s="459"/>
      <c r="BD123" s="459"/>
      <c r="BE123" s="459"/>
      <c r="BF123" s="459"/>
      <c r="BG123" s="459"/>
      <c r="BH123" s="459"/>
      <c r="BI123" s="459"/>
      <c r="BJ123" s="326"/>
      <c r="BK123" s="235"/>
      <c r="BL123" s="292"/>
      <c r="BM123" s="292"/>
      <c r="BN123" s="292"/>
      <c r="BO123" s="292"/>
      <c r="BR123"/>
    </row>
    <row r="124" spans="1:70" ht="22.5" thickBot="1">
      <c r="A124" s="310" t="s">
        <v>241</v>
      </c>
      <c r="B124" s="444" t="s">
        <v>1471</v>
      </c>
      <c r="C124" s="86" t="str">
        <f>IF(C706="123","당첨",IF(C706="132","당첨",IF(C706="141","당첨",IF(C706="213","당첨",IF(C706="222","당첨",IF(C706="231","당첨",IF(C706="312","당첨",IF(C706="321","당첨",IF(C706="411","당첨",IF(C706="033","당첨","낙첨"))))))))))</f>
        <v>당첨</v>
      </c>
      <c r="D124" s="86" t="str">
        <f t="shared" ref="D124:P124" si="109">IF(D706="123","당첨",IF(D706="132","당첨",IF(D706="141","당첨",IF(D706="213","당첨",IF(D706="222","당첨",IF(D706="231","당첨",IF(D706="312","당첨",IF(D706="321","당첨",IF(D706="411","당첨",IF(D706="033","당첨","낙첨"))))))))))</f>
        <v>당첨</v>
      </c>
      <c r="E124" s="86" t="str">
        <f t="shared" si="109"/>
        <v>당첨</v>
      </c>
      <c r="F124" s="86" t="str">
        <f t="shared" si="109"/>
        <v>당첨</v>
      </c>
      <c r="G124" s="86" t="str">
        <f t="shared" si="109"/>
        <v>당첨</v>
      </c>
      <c r="H124" s="86" t="str">
        <f t="shared" si="109"/>
        <v>당첨</v>
      </c>
      <c r="I124" s="86" t="str">
        <f t="shared" si="109"/>
        <v>당첨</v>
      </c>
      <c r="J124" s="86" t="str">
        <f t="shared" si="109"/>
        <v>당첨</v>
      </c>
      <c r="K124" s="86" t="str">
        <f t="shared" si="109"/>
        <v>당첨</v>
      </c>
      <c r="L124" s="86" t="str">
        <f t="shared" si="109"/>
        <v>당첨</v>
      </c>
      <c r="M124" s="86" t="str">
        <f t="shared" si="109"/>
        <v>당첨</v>
      </c>
      <c r="N124" s="86" t="str">
        <f t="shared" si="109"/>
        <v>당첨</v>
      </c>
      <c r="O124" s="86" t="str">
        <f t="shared" si="109"/>
        <v>당첨</v>
      </c>
      <c r="P124" s="86" t="str">
        <f t="shared" si="109"/>
        <v>당첨</v>
      </c>
      <c r="Q124" s="86" t="str">
        <f>IF(Q706="123","당첨",IF(Q706="132","당첨",IF(Q706="141","당첨",IF(Q706="213","당첨",IF(Q706="222","당첨",IF(Q706="231","당첨",IF(Q706="312","당첨",IF(Q706="321","당첨",IF(Q706="411","당첨",IF(Q706="033","당첨","낙첨"))))))))))</f>
        <v>당첨</v>
      </c>
      <c r="S124" s="156">
        <v>104</v>
      </c>
      <c r="T124" s="734" t="s">
        <v>1510</v>
      </c>
      <c r="U124" s="730"/>
      <c r="V124" s="105">
        <v>123</v>
      </c>
      <c r="W124" s="105">
        <v>132</v>
      </c>
      <c r="X124" s="105">
        <v>141</v>
      </c>
      <c r="Y124" s="105">
        <v>213</v>
      </c>
      <c r="Z124" s="105">
        <v>222</v>
      </c>
      <c r="AA124" s="105">
        <v>231</v>
      </c>
      <c r="AB124" s="105">
        <v>312</v>
      </c>
      <c r="AC124" s="105">
        <v>321</v>
      </c>
      <c r="AD124" s="105">
        <v>411</v>
      </c>
      <c r="AE124" s="294" t="s">
        <v>1606</v>
      </c>
      <c r="AF124" s="294"/>
      <c r="AG124" s="105"/>
      <c r="AH124" s="294"/>
      <c r="AI124" s="105"/>
      <c r="AJ124" s="105"/>
      <c r="AK124" s="295"/>
      <c r="AL124" s="201"/>
      <c r="AM124" s="201"/>
      <c r="AN124" s="201"/>
      <c r="AO124" s="201"/>
      <c r="AP124" s="201"/>
      <c r="AQ124" s="201"/>
      <c r="AR124" s="201"/>
      <c r="AS124" s="201"/>
      <c r="AT124" s="201"/>
      <c r="AU124" s="201"/>
      <c r="AV124" s="331"/>
      <c r="AW124" s="331"/>
      <c r="AX124" s="330"/>
      <c r="AY124" s="330"/>
      <c r="AZ124" s="330"/>
      <c r="BA124" s="330"/>
      <c r="BB124" s="330"/>
      <c r="BC124" s="330"/>
      <c r="BD124" s="330"/>
      <c r="BE124" s="330"/>
      <c r="BF124" s="330"/>
      <c r="BG124" s="330"/>
      <c r="BH124" s="330"/>
      <c r="BI124" s="330"/>
      <c r="BJ124" s="326"/>
      <c r="BK124" s="235"/>
      <c r="BL124" s="292"/>
      <c r="BM124" s="292"/>
      <c r="BN124" s="292"/>
      <c r="BO124" s="292"/>
    </row>
    <row r="125" spans="1:70" ht="22" hidden="1">
      <c r="A125" s="271" t="s">
        <v>242</v>
      </c>
      <c r="B125" s="264" t="s">
        <v>1522</v>
      </c>
      <c r="C125" s="86" t="str">
        <f t="shared" ref="C125:Q125" si="110">IF(C713=$BM$125,"당첨",IF(C713=$BN$125,"당첨",IF(C713=$BO$125,"당첨",IF(C713=$BL$125,"당첨","낙첨"))))</f>
        <v>낙첨</v>
      </c>
      <c r="D125" s="86" t="str">
        <f t="shared" si="110"/>
        <v>낙첨</v>
      </c>
      <c r="E125" s="86" t="str">
        <f t="shared" si="110"/>
        <v>낙첨</v>
      </c>
      <c r="F125" s="86" t="str">
        <f t="shared" si="110"/>
        <v>낙첨</v>
      </c>
      <c r="G125" s="86" t="str">
        <f t="shared" si="110"/>
        <v>낙첨</v>
      </c>
      <c r="H125" s="86" t="str">
        <f t="shared" si="110"/>
        <v>낙첨</v>
      </c>
      <c r="I125" s="86" t="str">
        <f t="shared" si="110"/>
        <v>낙첨</v>
      </c>
      <c r="J125" s="86" t="str">
        <f t="shared" si="110"/>
        <v>낙첨</v>
      </c>
      <c r="K125" s="86" t="str">
        <f t="shared" si="110"/>
        <v>낙첨</v>
      </c>
      <c r="L125" s="86" t="str">
        <f t="shared" si="110"/>
        <v>낙첨</v>
      </c>
      <c r="M125" s="86" t="str">
        <f t="shared" si="110"/>
        <v>낙첨</v>
      </c>
      <c r="N125" s="86" t="str">
        <f t="shared" si="110"/>
        <v>낙첨</v>
      </c>
      <c r="O125" s="86" t="str">
        <f t="shared" si="110"/>
        <v>낙첨</v>
      </c>
      <c r="P125" s="86" t="str">
        <f t="shared" si="110"/>
        <v>낙첨</v>
      </c>
      <c r="Q125" s="86" t="str">
        <f t="shared" si="110"/>
        <v>낙첨</v>
      </c>
      <c r="S125" s="190">
        <v>105</v>
      </c>
      <c r="T125" s="737" t="s">
        <v>1511</v>
      </c>
      <c r="U125" s="738"/>
      <c r="V125" s="302">
        <v>1</v>
      </c>
      <c r="W125" s="302">
        <v>11</v>
      </c>
      <c r="X125" s="302">
        <v>21</v>
      </c>
      <c r="Y125" s="302">
        <v>31</v>
      </c>
      <c r="Z125" s="302">
        <v>41</v>
      </c>
      <c r="AA125" s="460"/>
      <c r="AB125" s="460"/>
      <c r="AC125" s="460"/>
      <c r="AD125" s="460"/>
      <c r="AE125" s="461"/>
      <c r="AF125" s="461"/>
      <c r="AG125" s="460"/>
      <c r="AH125" s="461"/>
      <c r="AI125" s="460"/>
      <c r="AJ125" s="460"/>
      <c r="AK125" s="462"/>
      <c r="AL125" s="333"/>
      <c r="AM125" s="333"/>
      <c r="AN125" s="333"/>
      <c r="AO125" s="333"/>
      <c r="AP125" s="333"/>
      <c r="AQ125" s="333"/>
      <c r="AR125" s="333"/>
      <c r="AS125" s="333"/>
      <c r="AT125" s="333"/>
      <c r="AU125" s="333"/>
      <c r="AV125" s="235"/>
      <c r="AW125" s="235"/>
      <c r="AX125" s="459"/>
      <c r="AY125" s="459"/>
      <c r="AZ125" s="459"/>
      <c r="BA125" s="459"/>
      <c r="BB125" s="459"/>
      <c r="BC125" s="459"/>
      <c r="BD125" s="459"/>
      <c r="BE125" s="459"/>
      <c r="BF125" s="459"/>
      <c r="BG125" s="459"/>
      <c r="BH125" s="459"/>
      <c r="BI125" s="459"/>
      <c r="BJ125" s="326"/>
      <c r="BK125" s="235"/>
      <c r="BL125" s="305">
        <v>0</v>
      </c>
      <c r="BM125" s="305">
        <v>0</v>
      </c>
      <c r="BN125" s="305">
        <v>0</v>
      </c>
      <c r="BO125" s="305">
        <v>0</v>
      </c>
    </row>
    <row r="126" spans="1:70" ht="22" hidden="1">
      <c r="A126" s="271" t="s">
        <v>243</v>
      </c>
      <c r="B126" s="264" t="s">
        <v>514</v>
      </c>
      <c r="C126" s="86" t="str">
        <f t="shared" ref="C126:Q126" si="111">IF(C720=$BM$126,"당첨",IF(C720=$BN$126,"당첨",IF(C720=$BO$126,"당첨",IF(C720=$BL$126,"당첨","낙첨"))))</f>
        <v>당첨</v>
      </c>
      <c r="D126" s="86" t="str">
        <f t="shared" si="111"/>
        <v>당첨</v>
      </c>
      <c r="E126" s="86" t="str">
        <f t="shared" si="111"/>
        <v>당첨</v>
      </c>
      <c r="F126" s="86" t="str">
        <f t="shared" si="111"/>
        <v>당첨</v>
      </c>
      <c r="G126" s="86" t="str">
        <f t="shared" si="111"/>
        <v>당첨</v>
      </c>
      <c r="H126" s="86" t="str">
        <f t="shared" si="111"/>
        <v>당첨</v>
      </c>
      <c r="I126" s="86" t="str">
        <f t="shared" si="111"/>
        <v>당첨</v>
      </c>
      <c r="J126" s="86" t="str">
        <f t="shared" si="111"/>
        <v>당첨</v>
      </c>
      <c r="K126" s="86" t="str">
        <f t="shared" si="111"/>
        <v>당첨</v>
      </c>
      <c r="L126" s="86" t="str">
        <f t="shared" si="111"/>
        <v>당첨</v>
      </c>
      <c r="M126" s="86" t="str">
        <f t="shared" si="111"/>
        <v>당첨</v>
      </c>
      <c r="N126" s="86" t="str">
        <f t="shared" si="111"/>
        <v>당첨</v>
      </c>
      <c r="O126" s="86" t="str">
        <f t="shared" si="111"/>
        <v>당첨</v>
      </c>
      <c r="P126" s="86" t="str">
        <f t="shared" si="111"/>
        <v>당첨</v>
      </c>
      <c r="Q126" s="86" t="str">
        <f t="shared" si="111"/>
        <v>당첨</v>
      </c>
      <c r="S126" s="190">
        <v>106</v>
      </c>
      <c r="T126" s="737" t="s">
        <v>1512</v>
      </c>
      <c r="U126" s="738"/>
      <c r="V126" s="302">
        <v>6</v>
      </c>
      <c r="W126" s="302">
        <v>16</v>
      </c>
      <c r="X126" s="302">
        <v>26</v>
      </c>
      <c r="Y126" s="302">
        <v>36</v>
      </c>
      <c r="Z126" s="460"/>
      <c r="AA126" s="460"/>
      <c r="AB126" s="460"/>
      <c r="AC126" s="460"/>
      <c r="AD126" s="460"/>
      <c r="AE126" s="461"/>
      <c r="AF126" s="461"/>
      <c r="AG126" s="460"/>
      <c r="AH126" s="461"/>
      <c r="AI126" s="460"/>
      <c r="AJ126" s="460"/>
      <c r="AK126" s="462"/>
      <c r="AL126" s="333"/>
      <c r="AM126" s="333"/>
      <c r="AN126" s="333"/>
      <c r="AO126" s="333"/>
      <c r="AP126" s="333"/>
      <c r="AQ126" s="333"/>
      <c r="AR126" s="333"/>
      <c r="AS126" s="333"/>
      <c r="AT126" s="333"/>
      <c r="AU126" s="333"/>
      <c r="AV126" s="235"/>
      <c r="AW126" s="235"/>
      <c r="AX126" s="459"/>
      <c r="AY126" s="459"/>
      <c r="AZ126" s="459"/>
      <c r="BA126" s="459"/>
      <c r="BB126" s="459"/>
      <c r="BC126" s="459"/>
      <c r="BD126" s="459"/>
      <c r="BE126" s="459"/>
      <c r="BF126" s="459"/>
      <c r="BG126" s="459"/>
      <c r="BH126" s="459"/>
      <c r="BI126" s="459"/>
      <c r="BJ126" s="326"/>
      <c r="BK126" s="235"/>
      <c r="BL126" s="305">
        <v>0</v>
      </c>
      <c r="BM126" s="305">
        <v>0</v>
      </c>
      <c r="BN126" s="305">
        <v>0</v>
      </c>
      <c r="BO126" s="305">
        <v>0</v>
      </c>
    </row>
    <row r="127" spans="1:70" ht="22.5" hidden="1" thickBot="1">
      <c r="A127" s="271" t="s">
        <v>244</v>
      </c>
      <c r="B127" s="264" t="s">
        <v>515</v>
      </c>
      <c r="C127" s="86" t="str">
        <f t="shared" ref="C127:Q127" si="112">IF(C727=$BM$127,"당첨",IF(C727=$BN$127,"당첨",IF(C727=$BO$127,"당첨",IF(C727=$BL$127,"당첨","낙첨"))))</f>
        <v>당첨</v>
      </c>
      <c r="D127" s="86" t="str">
        <f t="shared" si="112"/>
        <v>당첨</v>
      </c>
      <c r="E127" s="86" t="str">
        <f t="shared" si="112"/>
        <v>당첨</v>
      </c>
      <c r="F127" s="86" t="str">
        <f t="shared" si="112"/>
        <v>당첨</v>
      </c>
      <c r="G127" s="86" t="str">
        <f t="shared" si="112"/>
        <v>당첨</v>
      </c>
      <c r="H127" s="86" t="str">
        <f t="shared" si="112"/>
        <v>당첨</v>
      </c>
      <c r="I127" s="86" t="str">
        <f t="shared" si="112"/>
        <v>당첨</v>
      </c>
      <c r="J127" s="86" t="str">
        <f t="shared" si="112"/>
        <v>당첨</v>
      </c>
      <c r="K127" s="86" t="str">
        <f t="shared" si="112"/>
        <v>당첨</v>
      </c>
      <c r="L127" s="86" t="str">
        <f t="shared" si="112"/>
        <v>당첨</v>
      </c>
      <c r="M127" s="86" t="str">
        <f t="shared" si="112"/>
        <v>당첨</v>
      </c>
      <c r="N127" s="86" t="str">
        <f t="shared" si="112"/>
        <v>당첨</v>
      </c>
      <c r="O127" s="86" t="str">
        <f t="shared" si="112"/>
        <v>당첨</v>
      </c>
      <c r="P127" s="86" t="str">
        <f t="shared" si="112"/>
        <v>당첨</v>
      </c>
      <c r="Q127" s="86" t="str">
        <f t="shared" si="112"/>
        <v>당첨</v>
      </c>
      <c r="S127" s="190">
        <v>107</v>
      </c>
      <c r="T127" s="737" t="s">
        <v>1513</v>
      </c>
      <c r="U127" s="738"/>
      <c r="V127" s="302">
        <v>7</v>
      </c>
      <c r="W127" s="302">
        <v>17</v>
      </c>
      <c r="X127" s="302">
        <v>27</v>
      </c>
      <c r="Y127" s="302">
        <v>37</v>
      </c>
      <c r="Z127" s="460"/>
      <c r="AA127" s="460"/>
      <c r="AB127" s="460"/>
      <c r="AC127" s="460"/>
      <c r="AD127" s="460"/>
      <c r="AE127" s="461"/>
      <c r="AF127" s="461"/>
      <c r="AG127" s="460"/>
      <c r="AH127" s="461"/>
      <c r="AI127" s="460"/>
      <c r="AJ127" s="460"/>
      <c r="AK127" s="462"/>
      <c r="AL127" s="333"/>
      <c r="AM127" s="333"/>
      <c r="AN127" s="333"/>
      <c r="AO127" s="333"/>
      <c r="AP127" s="333"/>
      <c r="AQ127" s="333"/>
      <c r="AR127" s="333"/>
      <c r="AS127" s="333"/>
      <c r="AT127" s="333"/>
      <c r="AU127" s="333"/>
      <c r="AV127" s="235"/>
      <c r="AW127" s="235"/>
      <c r="AX127" s="459"/>
      <c r="AY127" s="459"/>
      <c r="AZ127" s="459"/>
      <c r="BA127" s="459"/>
      <c r="BB127" s="459"/>
      <c r="BC127" s="459"/>
      <c r="BD127" s="459"/>
      <c r="BE127" s="459"/>
      <c r="BF127" s="459"/>
      <c r="BG127" s="459"/>
      <c r="BH127" s="459"/>
      <c r="BI127" s="459"/>
      <c r="BJ127" s="326"/>
      <c r="BK127" s="235"/>
      <c r="BL127" s="305">
        <v>0</v>
      </c>
      <c r="BM127" s="305">
        <v>0</v>
      </c>
      <c r="BN127" s="305">
        <v>0</v>
      </c>
      <c r="BO127" s="305">
        <v>0</v>
      </c>
    </row>
    <row r="128" spans="1:70" ht="22.5" thickBot="1">
      <c r="A128" s="271" t="s">
        <v>245</v>
      </c>
      <c r="B128" s="443" t="s">
        <v>1605</v>
      </c>
      <c r="C128" s="39">
        <f>COUNTIF(C125:C127,"낙첨")</f>
        <v>1</v>
      </c>
      <c r="D128" s="39">
        <f t="shared" ref="D128:Q128" si="113">COUNTIF(D125:D127,"낙첨")</f>
        <v>1</v>
      </c>
      <c r="E128" s="39">
        <f t="shared" si="113"/>
        <v>1</v>
      </c>
      <c r="F128" s="39">
        <f t="shared" si="113"/>
        <v>1</v>
      </c>
      <c r="G128" s="39">
        <f t="shared" si="113"/>
        <v>1</v>
      </c>
      <c r="H128" s="39">
        <f t="shared" si="113"/>
        <v>1</v>
      </c>
      <c r="I128" s="39">
        <f t="shared" si="113"/>
        <v>1</v>
      </c>
      <c r="J128" s="39">
        <f t="shared" si="113"/>
        <v>1</v>
      </c>
      <c r="K128" s="39">
        <f t="shared" si="113"/>
        <v>1</v>
      </c>
      <c r="L128" s="39">
        <f t="shared" si="113"/>
        <v>1</v>
      </c>
      <c r="M128" s="39">
        <f t="shared" si="113"/>
        <v>1</v>
      </c>
      <c r="N128" s="39">
        <f t="shared" si="113"/>
        <v>1</v>
      </c>
      <c r="O128" s="39">
        <f t="shared" si="113"/>
        <v>1</v>
      </c>
      <c r="P128" s="39">
        <f t="shared" si="113"/>
        <v>1</v>
      </c>
      <c r="Q128" s="39">
        <f t="shared" si="113"/>
        <v>1</v>
      </c>
      <c r="S128" s="190">
        <v>108</v>
      </c>
      <c r="T128" s="737" t="s">
        <v>1518</v>
      </c>
      <c r="U128" s="738"/>
      <c r="V128" s="302"/>
      <c r="W128" s="302"/>
      <c r="X128" s="302"/>
      <c r="Y128" s="302"/>
      <c r="Z128" s="302"/>
      <c r="AA128" s="302"/>
      <c r="AB128" s="302"/>
      <c r="AC128" s="302"/>
      <c r="AD128" s="302"/>
      <c r="AE128" s="303"/>
      <c r="AF128" s="303"/>
      <c r="AG128" s="302"/>
      <c r="AH128" s="303"/>
      <c r="AI128" s="302"/>
      <c r="AJ128" s="302"/>
      <c r="AK128" s="304"/>
      <c r="AL128" s="169"/>
      <c r="AM128" s="169"/>
      <c r="AN128" s="169"/>
      <c r="AO128" s="169"/>
      <c r="AP128" s="169"/>
      <c r="AQ128" s="169"/>
      <c r="AR128" s="169"/>
      <c r="AS128" s="169"/>
      <c r="AT128" s="169"/>
      <c r="AU128" s="169"/>
      <c r="AV128" s="305"/>
      <c r="AW128" s="305"/>
      <c r="AX128" s="332"/>
      <c r="AY128" s="332"/>
      <c r="AZ128" s="332"/>
      <c r="BA128" s="332"/>
      <c r="BB128" s="332"/>
      <c r="BC128" s="332"/>
      <c r="BD128" s="332"/>
      <c r="BE128" s="332"/>
      <c r="BF128" s="332"/>
      <c r="BG128" s="332"/>
      <c r="BH128" s="332"/>
      <c r="BI128" s="332"/>
      <c r="BJ128" s="326"/>
      <c r="BK128" s="235"/>
      <c r="BL128" s="305"/>
      <c r="BM128" s="305"/>
      <c r="BN128" s="305"/>
      <c r="BO128" s="305"/>
    </row>
    <row r="129" spans="1:67" ht="22" hidden="1">
      <c r="A129" s="272" t="s">
        <v>246</v>
      </c>
      <c r="B129" s="311" t="s">
        <v>1521</v>
      </c>
      <c r="C129" s="86" t="str">
        <f t="shared" ref="C129:Q129" si="114">IF(C734=$BM$129,"당첨",IF(C734=$BN$129,"당첨",IF(C734=$BO$129,"당첨",IF(C734=$BL$129,"당첨","낙첨"))))</f>
        <v>낙첨</v>
      </c>
      <c r="D129" s="86" t="str">
        <f t="shared" si="114"/>
        <v>낙첨</v>
      </c>
      <c r="E129" s="86" t="str">
        <f t="shared" si="114"/>
        <v>낙첨</v>
      </c>
      <c r="F129" s="86" t="str">
        <f t="shared" si="114"/>
        <v>낙첨</v>
      </c>
      <c r="G129" s="86" t="str">
        <f t="shared" si="114"/>
        <v>낙첨</v>
      </c>
      <c r="H129" s="86" t="str">
        <f t="shared" si="114"/>
        <v>낙첨</v>
      </c>
      <c r="I129" s="86" t="str">
        <f t="shared" si="114"/>
        <v>낙첨</v>
      </c>
      <c r="J129" s="86" t="str">
        <f t="shared" si="114"/>
        <v>낙첨</v>
      </c>
      <c r="K129" s="86" t="str">
        <f t="shared" si="114"/>
        <v>낙첨</v>
      </c>
      <c r="L129" s="86" t="str">
        <f t="shared" si="114"/>
        <v>낙첨</v>
      </c>
      <c r="M129" s="86" t="str">
        <f t="shared" si="114"/>
        <v>낙첨</v>
      </c>
      <c r="N129" s="86" t="str">
        <f t="shared" si="114"/>
        <v>낙첨</v>
      </c>
      <c r="O129" s="86" t="str">
        <f t="shared" si="114"/>
        <v>낙첨</v>
      </c>
      <c r="P129" s="86" t="str">
        <f t="shared" si="114"/>
        <v>낙첨</v>
      </c>
      <c r="Q129" s="86" t="str">
        <f t="shared" si="114"/>
        <v>낙첨</v>
      </c>
      <c r="S129" s="191">
        <v>109</v>
      </c>
      <c r="T129" s="735" t="s">
        <v>1514</v>
      </c>
      <c r="U129" s="736"/>
      <c r="V129" s="306">
        <v>3</v>
      </c>
      <c r="W129" s="306">
        <v>13</v>
      </c>
      <c r="X129" s="306">
        <v>23</v>
      </c>
      <c r="Y129" s="306">
        <v>33</v>
      </c>
      <c r="Z129" s="306">
        <v>43</v>
      </c>
      <c r="AA129" s="460"/>
      <c r="AB129" s="460"/>
      <c r="AC129" s="460"/>
      <c r="AD129" s="460"/>
      <c r="AE129" s="461"/>
      <c r="AF129" s="461"/>
      <c r="AG129" s="460"/>
      <c r="AH129" s="461"/>
      <c r="AI129" s="460"/>
      <c r="AJ129" s="460"/>
      <c r="AK129" s="462"/>
      <c r="AL129" s="333"/>
      <c r="AM129" s="333"/>
      <c r="AN129" s="333"/>
      <c r="AO129" s="333"/>
      <c r="AP129" s="333"/>
      <c r="AQ129" s="333"/>
      <c r="AR129" s="333"/>
      <c r="AS129" s="333"/>
      <c r="AT129" s="333"/>
      <c r="AU129" s="333"/>
      <c r="AV129" s="235"/>
      <c r="AW129" s="235"/>
      <c r="AX129" s="459"/>
      <c r="AY129" s="459"/>
      <c r="AZ129" s="459"/>
      <c r="BA129" s="459"/>
      <c r="BB129" s="459"/>
      <c r="BC129" s="459"/>
      <c r="BD129" s="459"/>
      <c r="BE129" s="459"/>
      <c r="BF129" s="459"/>
      <c r="BG129" s="459"/>
      <c r="BH129" s="459"/>
      <c r="BI129" s="459"/>
      <c r="BJ129" s="326"/>
      <c r="BK129" s="235"/>
      <c r="BL129" s="309">
        <v>0</v>
      </c>
      <c r="BM129" s="309">
        <v>0</v>
      </c>
      <c r="BN129" s="309">
        <v>0</v>
      </c>
      <c r="BO129" s="309">
        <v>0</v>
      </c>
    </row>
    <row r="130" spans="1:67" ht="22" hidden="1">
      <c r="A130" s="272" t="s">
        <v>247</v>
      </c>
      <c r="B130" s="311" t="s">
        <v>1520</v>
      </c>
      <c r="C130" s="86" t="str">
        <f t="shared" ref="C130:Q130" si="115">IF(C741=$BM$130,"당첨",IF(C741=$BN$130,"당첨",IF(C741=$BO$130,"당첨",IF(C741=$BL$130,"당첨","낙첨"))))</f>
        <v>낙첨</v>
      </c>
      <c r="D130" s="86" t="str">
        <f t="shared" si="115"/>
        <v>낙첨</v>
      </c>
      <c r="E130" s="86" t="str">
        <f t="shared" si="115"/>
        <v>낙첨</v>
      </c>
      <c r="F130" s="86" t="str">
        <f t="shared" si="115"/>
        <v>낙첨</v>
      </c>
      <c r="G130" s="86" t="str">
        <f t="shared" si="115"/>
        <v>낙첨</v>
      </c>
      <c r="H130" s="86" t="str">
        <f t="shared" si="115"/>
        <v>낙첨</v>
      </c>
      <c r="I130" s="86" t="str">
        <f t="shared" si="115"/>
        <v>낙첨</v>
      </c>
      <c r="J130" s="86" t="str">
        <f t="shared" si="115"/>
        <v>낙첨</v>
      </c>
      <c r="K130" s="86" t="str">
        <f t="shared" si="115"/>
        <v>낙첨</v>
      </c>
      <c r="L130" s="86" t="str">
        <f t="shared" si="115"/>
        <v>낙첨</v>
      </c>
      <c r="M130" s="86" t="str">
        <f t="shared" si="115"/>
        <v>낙첨</v>
      </c>
      <c r="N130" s="86" t="str">
        <f t="shared" si="115"/>
        <v>낙첨</v>
      </c>
      <c r="O130" s="86" t="str">
        <f t="shared" si="115"/>
        <v>낙첨</v>
      </c>
      <c r="P130" s="86" t="str">
        <f t="shared" si="115"/>
        <v>낙첨</v>
      </c>
      <c r="Q130" s="86" t="str">
        <f t="shared" si="115"/>
        <v>낙첨</v>
      </c>
      <c r="S130" s="191">
        <v>110</v>
      </c>
      <c r="T130" s="735" t="s">
        <v>1515</v>
      </c>
      <c r="U130" s="736"/>
      <c r="V130" s="306">
        <v>4</v>
      </c>
      <c r="W130" s="306">
        <v>14</v>
      </c>
      <c r="X130" s="306">
        <v>24</v>
      </c>
      <c r="Y130" s="306">
        <v>34</v>
      </c>
      <c r="Z130" s="306">
        <v>44</v>
      </c>
      <c r="AA130" s="460"/>
      <c r="AB130" s="460"/>
      <c r="AC130" s="460"/>
      <c r="AD130" s="460"/>
      <c r="AE130" s="461"/>
      <c r="AF130" s="461"/>
      <c r="AG130" s="460"/>
      <c r="AH130" s="461"/>
      <c r="AI130" s="460"/>
      <c r="AJ130" s="460"/>
      <c r="AK130" s="462"/>
      <c r="AL130" s="333"/>
      <c r="AM130" s="333"/>
      <c r="AN130" s="333"/>
      <c r="AO130" s="333"/>
      <c r="AP130" s="333"/>
      <c r="AQ130" s="333"/>
      <c r="AR130" s="333"/>
      <c r="AS130" s="333"/>
      <c r="AT130" s="333"/>
      <c r="AU130" s="333"/>
      <c r="AV130" s="235"/>
      <c r="AW130" s="235"/>
      <c r="AX130" s="459"/>
      <c r="AY130" s="459"/>
      <c r="AZ130" s="459"/>
      <c r="BA130" s="459"/>
      <c r="BB130" s="459"/>
      <c r="BC130" s="459"/>
      <c r="BD130" s="459"/>
      <c r="BE130" s="459"/>
      <c r="BF130" s="459"/>
      <c r="BG130" s="459"/>
      <c r="BH130" s="459"/>
      <c r="BI130" s="459"/>
      <c r="BJ130" s="326"/>
      <c r="BK130" s="235"/>
      <c r="BL130" s="309">
        <v>0</v>
      </c>
      <c r="BM130" s="309">
        <v>0</v>
      </c>
      <c r="BN130" s="309">
        <v>0</v>
      </c>
      <c r="BO130" s="309">
        <v>0</v>
      </c>
    </row>
    <row r="131" spans="1:67" ht="22" hidden="1">
      <c r="A131" s="272" t="s">
        <v>248</v>
      </c>
      <c r="B131" s="311" t="s">
        <v>517</v>
      </c>
      <c r="C131" s="86" t="str">
        <f t="shared" ref="C131:Q131" si="116">IF(C748=$BM$131,"당첨",IF(C748=$BN$131,"당첨",IF(C748=$BO$131,"당첨",IF(C748=$BL$131,"당첨","낙첨"))))</f>
        <v>낙첨</v>
      </c>
      <c r="D131" s="86" t="str">
        <f t="shared" si="116"/>
        <v>낙첨</v>
      </c>
      <c r="E131" s="86" t="str">
        <f t="shared" si="116"/>
        <v>낙첨</v>
      </c>
      <c r="F131" s="86" t="str">
        <f t="shared" si="116"/>
        <v>낙첨</v>
      </c>
      <c r="G131" s="86" t="str">
        <f t="shared" si="116"/>
        <v>낙첨</v>
      </c>
      <c r="H131" s="86" t="str">
        <f t="shared" si="116"/>
        <v>낙첨</v>
      </c>
      <c r="I131" s="86" t="str">
        <f t="shared" si="116"/>
        <v>낙첨</v>
      </c>
      <c r="J131" s="86" t="str">
        <f t="shared" si="116"/>
        <v>낙첨</v>
      </c>
      <c r="K131" s="86" t="str">
        <f t="shared" si="116"/>
        <v>낙첨</v>
      </c>
      <c r="L131" s="86" t="str">
        <f t="shared" si="116"/>
        <v>낙첨</v>
      </c>
      <c r="M131" s="86" t="str">
        <f t="shared" si="116"/>
        <v>낙첨</v>
      </c>
      <c r="N131" s="86" t="str">
        <f t="shared" si="116"/>
        <v>낙첨</v>
      </c>
      <c r="O131" s="86" t="str">
        <f t="shared" si="116"/>
        <v>낙첨</v>
      </c>
      <c r="P131" s="86" t="str">
        <f t="shared" si="116"/>
        <v>낙첨</v>
      </c>
      <c r="Q131" s="86" t="str">
        <f t="shared" si="116"/>
        <v>낙첨</v>
      </c>
      <c r="S131" s="191">
        <v>111</v>
      </c>
      <c r="T131" s="735" t="s">
        <v>1516</v>
      </c>
      <c r="U131" s="736"/>
      <c r="V131" s="306">
        <v>9</v>
      </c>
      <c r="W131" s="306">
        <v>19</v>
      </c>
      <c r="X131" s="306">
        <v>29</v>
      </c>
      <c r="Y131" s="306">
        <v>39</v>
      </c>
      <c r="Z131" s="460"/>
      <c r="AA131" s="460"/>
      <c r="AB131" s="460"/>
      <c r="AC131" s="460"/>
      <c r="AD131" s="460"/>
      <c r="AE131" s="461"/>
      <c r="AF131" s="461"/>
      <c r="AG131" s="460"/>
      <c r="AH131" s="461"/>
      <c r="AI131" s="460"/>
      <c r="AJ131" s="460"/>
      <c r="AK131" s="462"/>
      <c r="AL131" s="333"/>
      <c r="AM131" s="333"/>
      <c r="AN131" s="333"/>
      <c r="AO131" s="333"/>
      <c r="AP131" s="333"/>
      <c r="AQ131" s="333"/>
      <c r="AR131" s="333"/>
      <c r="AS131" s="333"/>
      <c r="AT131" s="333"/>
      <c r="AU131" s="333"/>
      <c r="AV131" s="235"/>
      <c r="AW131" s="235"/>
      <c r="AX131" s="459"/>
      <c r="AY131" s="459"/>
      <c r="AZ131" s="459"/>
      <c r="BA131" s="459"/>
      <c r="BB131" s="459"/>
      <c r="BC131" s="459"/>
      <c r="BD131" s="459"/>
      <c r="BE131" s="459"/>
      <c r="BF131" s="459"/>
      <c r="BG131" s="459"/>
      <c r="BH131" s="459"/>
      <c r="BI131" s="459"/>
      <c r="BJ131" s="326"/>
      <c r="BK131" s="235"/>
      <c r="BL131" s="309">
        <v>0</v>
      </c>
      <c r="BM131" s="309">
        <v>0</v>
      </c>
      <c r="BN131" s="309">
        <v>0</v>
      </c>
      <c r="BO131" s="309">
        <v>0</v>
      </c>
    </row>
    <row r="132" spans="1:67" ht="22.5" hidden="1" thickBot="1">
      <c r="A132" s="272" t="s">
        <v>249</v>
      </c>
      <c r="B132" s="311" t="s">
        <v>518</v>
      </c>
      <c r="C132" s="86" t="str">
        <f t="shared" ref="C132:Q132" si="117">IF(C755=$BM$132,"당첨",IF(C755=$BN$132,"당첨",IF(C755=$BO$132,"당첨",IF(C755=$BL$132,"당첨","낙첨"))))</f>
        <v>낙첨</v>
      </c>
      <c r="D132" s="86" t="str">
        <f t="shared" si="117"/>
        <v>낙첨</v>
      </c>
      <c r="E132" s="86" t="str">
        <f t="shared" si="117"/>
        <v>낙첨</v>
      </c>
      <c r="F132" s="86" t="str">
        <f t="shared" si="117"/>
        <v>낙첨</v>
      </c>
      <c r="G132" s="86" t="str">
        <f t="shared" si="117"/>
        <v>낙첨</v>
      </c>
      <c r="H132" s="86" t="str">
        <f t="shared" si="117"/>
        <v>낙첨</v>
      </c>
      <c r="I132" s="86" t="str">
        <f t="shared" si="117"/>
        <v>낙첨</v>
      </c>
      <c r="J132" s="86" t="str">
        <f t="shared" si="117"/>
        <v>낙첨</v>
      </c>
      <c r="K132" s="86" t="str">
        <f t="shared" si="117"/>
        <v>낙첨</v>
      </c>
      <c r="L132" s="86" t="str">
        <f t="shared" si="117"/>
        <v>낙첨</v>
      </c>
      <c r="M132" s="86" t="str">
        <f t="shared" si="117"/>
        <v>낙첨</v>
      </c>
      <c r="N132" s="86" t="str">
        <f t="shared" si="117"/>
        <v>낙첨</v>
      </c>
      <c r="O132" s="86" t="str">
        <f t="shared" si="117"/>
        <v>낙첨</v>
      </c>
      <c r="P132" s="86" t="str">
        <f t="shared" si="117"/>
        <v>낙첨</v>
      </c>
      <c r="Q132" s="86" t="str">
        <f t="shared" si="117"/>
        <v>낙첨</v>
      </c>
      <c r="S132" s="191">
        <v>112</v>
      </c>
      <c r="T132" s="735" t="s">
        <v>1517</v>
      </c>
      <c r="U132" s="736"/>
      <c r="V132" s="306">
        <v>10</v>
      </c>
      <c r="W132" s="306">
        <v>20</v>
      </c>
      <c r="X132" s="306">
        <v>30</v>
      </c>
      <c r="Y132" s="306">
        <v>40</v>
      </c>
      <c r="Z132" s="460"/>
      <c r="AA132" s="460"/>
      <c r="AB132" s="460"/>
      <c r="AC132" s="460"/>
      <c r="AD132" s="460"/>
      <c r="AE132" s="461"/>
      <c r="AF132" s="461"/>
      <c r="AG132" s="460"/>
      <c r="AH132" s="461"/>
      <c r="AI132" s="460"/>
      <c r="AJ132" s="460"/>
      <c r="AK132" s="462"/>
      <c r="AL132" s="333"/>
      <c r="AM132" s="333"/>
      <c r="AN132" s="333"/>
      <c r="AO132" s="333"/>
      <c r="AP132" s="333"/>
      <c r="AQ132" s="333"/>
      <c r="AR132" s="333"/>
      <c r="AS132" s="333"/>
      <c r="AT132" s="333"/>
      <c r="AU132" s="333"/>
      <c r="AV132" s="235"/>
      <c r="AW132" s="235"/>
      <c r="AX132" s="459"/>
      <c r="AY132" s="459"/>
      <c r="AZ132" s="459"/>
      <c r="BA132" s="459"/>
      <c r="BB132" s="459"/>
      <c r="BC132" s="459"/>
      <c r="BD132" s="459"/>
      <c r="BE132" s="459"/>
      <c r="BF132" s="459"/>
      <c r="BG132" s="459"/>
      <c r="BH132" s="459"/>
      <c r="BI132" s="459"/>
      <c r="BJ132" s="326"/>
      <c r="BK132" s="235"/>
      <c r="BL132" s="309">
        <v>0</v>
      </c>
      <c r="BM132" s="309">
        <v>0</v>
      </c>
      <c r="BN132" s="309">
        <v>0</v>
      </c>
      <c r="BO132" s="309">
        <v>0</v>
      </c>
    </row>
    <row r="133" spans="1:67" ht="22.5" thickBot="1">
      <c r="A133" s="272" t="s">
        <v>250</v>
      </c>
      <c r="B133" s="443" t="s">
        <v>1817</v>
      </c>
      <c r="C133" s="39">
        <f>COUNTIF(C129:C132,"낙첨")</f>
        <v>4</v>
      </c>
      <c r="D133" s="39">
        <f t="shared" ref="D133:Q133" si="118">COUNTIF(D129:D132,"낙첨")</f>
        <v>4</v>
      </c>
      <c r="E133" s="39">
        <f t="shared" si="118"/>
        <v>4</v>
      </c>
      <c r="F133" s="39">
        <f t="shared" si="118"/>
        <v>4</v>
      </c>
      <c r="G133" s="39">
        <f t="shared" si="118"/>
        <v>4</v>
      </c>
      <c r="H133" s="39">
        <f t="shared" si="118"/>
        <v>4</v>
      </c>
      <c r="I133" s="39">
        <f t="shared" si="118"/>
        <v>4</v>
      </c>
      <c r="J133" s="39">
        <f t="shared" si="118"/>
        <v>4</v>
      </c>
      <c r="K133" s="39">
        <f t="shared" si="118"/>
        <v>4</v>
      </c>
      <c r="L133" s="39">
        <f t="shared" si="118"/>
        <v>4</v>
      </c>
      <c r="M133" s="39">
        <f t="shared" si="118"/>
        <v>4</v>
      </c>
      <c r="N133" s="39">
        <f t="shared" si="118"/>
        <v>4</v>
      </c>
      <c r="O133" s="39">
        <f t="shared" si="118"/>
        <v>4</v>
      </c>
      <c r="P133" s="39">
        <f t="shared" si="118"/>
        <v>4</v>
      </c>
      <c r="Q133" s="39">
        <f t="shared" si="118"/>
        <v>4</v>
      </c>
      <c r="S133" s="191">
        <v>113</v>
      </c>
      <c r="T133" s="735" t="s">
        <v>1519</v>
      </c>
      <c r="U133" s="736"/>
      <c r="V133" s="306"/>
      <c r="W133" s="306"/>
      <c r="X133" s="306"/>
      <c r="Y133" s="306"/>
      <c r="Z133" s="306"/>
      <c r="AA133" s="306"/>
      <c r="AB133" s="306"/>
      <c r="AC133" s="306"/>
      <c r="AD133" s="306"/>
      <c r="AE133" s="307"/>
      <c r="AF133" s="307"/>
      <c r="AG133" s="306"/>
      <c r="AH133" s="307"/>
      <c r="AI133" s="306"/>
      <c r="AJ133" s="306"/>
      <c r="AK133" s="308"/>
      <c r="AL133" s="192"/>
      <c r="AM133" s="192"/>
      <c r="AN133" s="192"/>
      <c r="AO133" s="192"/>
      <c r="AP133" s="192"/>
      <c r="AQ133" s="192"/>
      <c r="AR133" s="192"/>
      <c r="AS133" s="192"/>
      <c r="AT133" s="192"/>
      <c r="AU133" s="192"/>
      <c r="AV133" s="309"/>
      <c r="AW133" s="309"/>
      <c r="AX133" s="409"/>
      <c r="AY133" s="409"/>
      <c r="AZ133" s="409"/>
      <c r="BA133" s="409"/>
      <c r="BB133" s="409"/>
      <c r="BC133" s="409"/>
      <c r="BD133" s="409"/>
      <c r="BE133" s="409"/>
      <c r="BF133" s="409"/>
      <c r="BG133" s="409"/>
      <c r="BH133" s="409"/>
      <c r="BI133" s="409"/>
      <c r="BJ133" s="326"/>
      <c r="BK133" s="235"/>
      <c r="BL133" s="309"/>
      <c r="BM133" s="309"/>
      <c r="BN133" s="309"/>
      <c r="BO133" s="309"/>
    </row>
    <row r="134" spans="1:67" ht="17.5" hidden="1" thickBot="1">
      <c r="A134" s="83" t="s">
        <v>48</v>
      </c>
      <c r="B134" s="84">
        <f>COUNTIF(C134:P134,"당첨")</f>
        <v>0</v>
      </c>
      <c r="C134" s="85" t="str">
        <f>IF(V134&gt;=75,"당첨","낙첨")</f>
        <v>낙첨</v>
      </c>
      <c r="D134" s="85" t="str">
        <f t="shared" ref="D134:Q134" si="119">IF(W134&gt;=75,"당첨","낙첨")</f>
        <v>낙첨</v>
      </c>
      <c r="E134" s="85" t="str">
        <f t="shared" si="119"/>
        <v>낙첨</v>
      </c>
      <c r="F134" s="85" t="str">
        <f t="shared" si="119"/>
        <v>낙첨</v>
      </c>
      <c r="G134" s="85" t="str">
        <f t="shared" si="119"/>
        <v>낙첨</v>
      </c>
      <c r="H134" s="85" t="str">
        <f t="shared" si="119"/>
        <v>낙첨</v>
      </c>
      <c r="I134" s="85" t="str">
        <f t="shared" si="119"/>
        <v>낙첨</v>
      </c>
      <c r="J134" s="85" t="str">
        <f t="shared" si="119"/>
        <v>낙첨</v>
      </c>
      <c r="K134" s="85" t="str">
        <f t="shared" si="119"/>
        <v>낙첨</v>
      </c>
      <c r="L134" s="85" t="str">
        <f t="shared" si="119"/>
        <v>낙첨</v>
      </c>
      <c r="M134" s="85" t="str">
        <f t="shared" si="119"/>
        <v>낙첨</v>
      </c>
      <c r="N134" s="85" t="str">
        <f t="shared" si="119"/>
        <v>낙첨</v>
      </c>
      <c r="O134" s="85" t="str">
        <f t="shared" si="119"/>
        <v>낙첨</v>
      </c>
      <c r="P134" s="85" t="str">
        <f t="shared" si="119"/>
        <v>낙첨</v>
      </c>
      <c r="Q134" s="85" t="str">
        <f t="shared" si="119"/>
        <v>낙첨</v>
      </c>
      <c r="S134" s="659" t="s">
        <v>63</v>
      </c>
      <c r="T134" s="660"/>
      <c r="U134" s="661"/>
      <c r="V134" s="91">
        <f t="shared" ref="V134:AJ134" si="120">COUNTIF(C15:C119,"당첨")</f>
        <v>69</v>
      </c>
      <c r="W134" s="91">
        <f t="shared" si="120"/>
        <v>69</v>
      </c>
      <c r="X134" s="91">
        <f t="shared" si="120"/>
        <v>69</v>
      </c>
      <c r="Y134" s="91">
        <f t="shared" si="120"/>
        <v>69</v>
      </c>
      <c r="Z134" s="91">
        <f t="shared" si="120"/>
        <v>69</v>
      </c>
      <c r="AA134" s="91">
        <f t="shared" si="120"/>
        <v>69</v>
      </c>
      <c r="AB134" s="91">
        <f t="shared" si="120"/>
        <v>69</v>
      </c>
      <c r="AC134" s="91">
        <f t="shared" si="120"/>
        <v>69</v>
      </c>
      <c r="AD134" s="91">
        <f t="shared" si="120"/>
        <v>69</v>
      </c>
      <c r="AE134" s="91">
        <f t="shared" si="120"/>
        <v>69</v>
      </c>
      <c r="AF134" s="91">
        <f t="shared" si="120"/>
        <v>69</v>
      </c>
      <c r="AG134" s="91">
        <f t="shared" si="120"/>
        <v>69</v>
      </c>
      <c r="AH134" s="91">
        <f t="shared" si="120"/>
        <v>69</v>
      </c>
      <c r="AI134" s="91">
        <f t="shared" si="120"/>
        <v>69</v>
      </c>
      <c r="AJ134" s="91">
        <f t="shared" si="120"/>
        <v>69</v>
      </c>
      <c r="AK134" s="91">
        <f t="shared" ref="AK134:AU134" si="121">COUNTIF(R15:R92,"당첨")</f>
        <v>0</v>
      </c>
      <c r="AL134" s="91">
        <f t="shared" si="121"/>
        <v>0</v>
      </c>
      <c r="AM134" s="91">
        <f t="shared" si="121"/>
        <v>0</v>
      </c>
      <c r="AN134" s="91">
        <f t="shared" si="121"/>
        <v>0</v>
      </c>
      <c r="AO134" s="91">
        <f t="shared" si="121"/>
        <v>0</v>
      </c>
      <c r="AP134" s="91">
        <f t="shared" si="121"/>
        <v>0</v>
      </c>
      <c r="AQ134" s="91">
        <f t="shared" si="121"/>
        <v>0</v>
      </c>
      <c r="AR134" s="91">
        <f t="shared" si="121"/>
        <v>0</v>
      </c>
      <c r="AS134" s="91">
        <f t="shared" si="121"/>
        <v>0</v>
      </c>
      <c r="AT134" s="91">
        <f t="shared" si="121"/>
        <v>0</v>
      </c>
      <c r="AU134" s="91">
        <f t="shared" si="121"/>
        <v>0</v>
      </c>
    </row>
    <row r="135" spans="1:67" ht="21" customHeight="1">
      <c r="A135" s="22"/>
      <c r="B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</row>
    <row r="136" spans="1:67" ht="21" customHeight="1">
      <c r="A136" s="22"/>
      <c r="B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X136" s="112"/>
      <c r="Y136" s="59"/>
      <c r="AE136"/>
    </row>
    <row r="137" spans="1:67" ht="21" customHeight="1" thickBot="1">
      <c r="A137" s="57" t="s">
        <v>23</v>
      </c>
      <c r="B137" s="38" t="e">
        <f>$J$137+$L$137</f>
        <v>#REF!</v>
      </c>
      <c r="C137" s="651" t="s">
        <v>24</v>
      </c>
      <c r="D137" s="651"/>
      <c r="E137" s="652" t="e">
        <f>$J$137/$B$137</f>
        <v>#REF!</v>
      </c>
      <c r="F137" s="652"/>
      <c r="G137" s="652" t="e">
        <f>$L$137/$B$137</f>
        <v>#REF!</v>
      </c>
      <c r="H137" s="652"/>
      <c r="I137" s="57" t="s">
        <v>25</v>
      </c>
      <c r="J137" s="57" t="e">
        <f>COUNTIFS(당첨,"당첨",홀짝수,"홀수")</f>
        <v>#REF!</v>
      </c>
      <c r="K137" s="57" t="s">
        <v>26</v>
      </c>
      <c r="L137" s="57" t="e">
        <f>COUNTIFS(당첨,"당첨",홀짝수,"짝수")</f>
        <v>#REF!</v>
      </c>
      <c r="U137" s="112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Z137"/>
      <c r="BA137"/>
      <c r="BC137"/>
      <c r="BD137"/>
      <c r="BF137"/>
    </row>
    <row r="138" spans="1:67" ht="21" customHeight="1" thickBot="1">
      <c r="A138" s="32"/>
      <c r="B138" s="34"/>
      <c r="C138" s="35"/>
      <c r="D138" s="36"/>
      <c r="E138" s="36"/>
      <c r="F138" s="36"/>
      <c r="G138" s="36"/>
      <c r="H138" s="36"/>
      <c r="I138" s="35"/>
      <c r="J138" s="35"/>
      <c r="K138" s="35"/>
      <c r="L138" s="35"/>
      <c r="M138" s="33"/>
      <c r="N138" s="33"/>
      <c r="O138" s="33"/>
      <c r="P138" s="33"/>
      <c r="Q138" s="31"/>
      <c r="U138" s="112"/>
    </row>
    <row r="139" spans="1:67" ht="21" hidden="1" customHeight="1">
      <c r="A139" s="50" t="s">
        <v>129</v>
      </c>
      <c r="B139" s="58" t="s">
        <v>32</v>
      </c>
      <c r="C139" s="58" t="str">
        <f>IF(C7=$V$15,"O",IF(C7=$W$15,"O",IF(C7=$X$15,"O",IF(C7=$Y$15,"O",IF(C7=$Z$15,"O",IF(C7=$AA$15,"O",IF(C7=$AB$15,"O",IF(C7=$AC$15,"O",IF(C7=$AD$15,"O",IF(C7=$AE$15,"O",IF(C7=$AF$15,"O",IF(C7=$AG$15,"O",IF(C7=$AH$15,"O",IF(C7=$AI$15,"O",IF(C7=$AJ$15,"O",IF(C7=$AK$15,"O",IF(C7=$AL$15,"O",IF(C7=$AM$15,"O",IF(C7=$AN$15,"O",IF(C7=$AO$15,"O",IF(C7=$AP$15,"O",IF(C7=$AQ$15,"O",IF(C7=$AR$15,"O",IF(C7=$AS$15,"O",IF(C7=$AT$15,"O",IF(C7=$AU$15,"O",IF(C7=$AV$15,"O",IF(C7=$AW$15,"O",IF(C7=$AX$15,"O",IF(C7=$AY$15,"O",IF(C7=$AZ$15,"O",IF(C7=$BA$15,"O",IF(C7=$BB$15,"O",IF(C7=$BC$15,"O",IF(C7=$BD$15,"O",IF(C7=$BE$15,"O",IF(C7=$BF$15,"O",IF(C7=$BG$15,"O",IF(C7=$BH$15,"O",IF(C7=$BI$15,"O","X"))))))))))))))))))))))))))))))))))))))))</f>
        <v>X</v>
      </c>
      <c r="D139" s="58" t="str">
        <f t="shared" ref="D139:Q139" si="122">IF(D7=$V$15,"O",IF(D7=$W$15,"O",IF(D7=$X$15,"O",IF(D7=$Y$15,"O",IF(D7=$Z$15,"O",IF(D7=$AA$15,"O",IF(D7=$AB$15,"O",IF(D7=$AC$15,"O",IF(D7=$AD$15,"O",IF(D7=$AE$15,"O",IF(D7=$AF$15,"O",IF(D7=$AG$15,"O",IF(D7=$AH$15,"O",IF(D7=$AI$15,"O",IF(D7=$AJ$15,"O",IF(D7=$AK$15,"O",IF(D7=$AL$15,"O",IF(D7=$AM$15,"O",IF(D7=$AN$15,"O",IF(D7=$AO$15,"O",IF(D7=$AP$15,"O",IF(D7=$AQ$15,"O",IF(D7=$AR$15,"O",IF(D7=$AS$15,"O",IF(D7=$AT$15,"O",IF(D7=$AU$15,"O",IF(D7=$AV$15,"O",IF(D7=$AW$15,"O",IF(D7=$AX$15,"O",IF(D7=$AY$15,"O",IF(D7=$AZ$15,"O",IF(D7=$BA$15,"O",IF(D7=$BB$15,"O",IF(D7=$BC$15,"O",IF(D7=$BD$15,"O",IF(D7=$BE$15,"O",IF(D7=$BF$15,"O",IF(D7=$BG$15,"O",IF(D7=$BH$15,"O",IF(D7=$BI$15,"O","X"))))))))))))))))))))))))))))))))))))))))</f>
        <v>X</v>
      </c>
      <c r="E139" s="58" t="str">
        <f t="shared" si="122"/>
        <v>X</v>
      </c>
      <c r="F139" s="58" t="str">
        <f t="shared" si="122"/>
        <v>X</v>
      </c>
      <c r="G139" s="58" t="str">
        <f t="shared" si="122"/>
        <v>X</v>
      </c>
      <c r="H139" s="58" t="str">
        <f t="shared" si="122"/>
        <v>X</v>
      </c>
      <c r="I139" s="58" t="str">
        <f t="shared" ref="I139:J144" si="123">IF(I7=$V$15,"O",IF(I7=$W$15,"O",IF(I7=$X$15,"O",IF(I7=$Y$15,"O",IF(I7=$Z$15,"O",IF(I7=$AA$15,"O",IF(I7=$AB$15,"O",IF(I7=$AC$15,"O",IF(I7=$AD$15,"O",IF(I7=$AE$15,"O",IF(I7=$AF$15,"O",IF(I7=$AG$15,"O",IF(I7=$AH$15,"O",IF(I7=$AI$15,"O",IF(I7=$AJ$15,"O",IF(I7=$AK$15,"O",IF(I7=$AL$15,"O",IF(I7=$AM$15,"O",IF(I7=$AN$15,"O",IF(I7=$AO$15,"O",IF(I7=$AP$15,"O",IF(I7=$AQ$15,"O",IF(I7=$AR$15,"O",IF(I7=$AS$15,"O",IF(I7=$AT$15,"O",IF(I7=$AU$15,"O",IF(I7=$AV$15,"O",IF(I7=$AW$15,"O",IF(I7=$AX$15,"O",IF(I7=$AY$15,"O",IF(I7=$AZ$15,"O",IF(I7=$BA$15,"O",IF(I7=$BB$15,"O",IF(I7=$BC$15,"O",IF(I7=$BD$15,"O",IF(I7=$BE$15,"O",IF(I7=$BF$15,"O",IF(I7=$BG$15,"O",IF(I7=$BH$15,"O",IF(I7=$BI$15,"O","X"))))))))))))))))))))))))))))))))))))))))</f>
        <v>X</v>
      </c>
      <c r="J139" s="58" t="str">
        <f t="shared" si="123"/>
        <v>X</v>
      </c>
      <c r="K139" s="58" t="str">
        <f t="shared" si="122"/>
        <v>X</v>
      </c>
      <c r="L139" s="58" t="str">
        <f t="shared" si="122"/>
        <v>X</v>
      </c>
      <c r="M139" s="58" t="str">
        <f t="shared" si="122"/>
        <v>X</v>
      </c>
      <c r="N139" s="58" t="str">
        <f t="shared" si="122"/>
        <v>X</v>
      </c>
      <c r="O139" s="58" t="str">
        <f t="shared" si="122"/>
        <v>X</v>
      </c>
      <c r="P139" s="58" t="str">
        <f t="shared" si="122"/>
        <v>X</v>
      </c>
      <c r="Q139" s="58" t="str">
        <f t="shared" si="122"/>
        <v>X</v>
      </c>
      <c r="U139" s="112"/>
      <c r="AI139" s="112"/>
      <c r="AJ139" s="112"/>
      <c r="AK139" s="112"/>
      <c r="AP139" s="48"/>
      <c r="AQ139" s="48"/>
      <c r="AR139" s="48"/>
    </row>
    <row r="140" spans="1:67" ht="21" hidden="1" customHeight="1">
      <c r="A140" s="51"/>
      <c r="B140" s="58" t="s">
        <v>33</v>
      </c>
      <c r="C140" s="58" t="str">
        <f t="shared" ref="C140:Q140" si="124">IF(C8=$V$15,"O",IF(C8=$W$15,"O",IF(C8=$X$15,"O",IF(C8=$Y$15,"O",IF(C8=$Z$15,"O",IF(C8=$AA$15,"O",IF(C8=$AB$15,"O",IF(C8=$AC$15,"O",IF(C8=$AD$15,"O",IF(C8=$AE$15,"O",IF(C8=$AF$15,"O",IF(C8=$AG$15,"O",IF(C8=$AH$15,"O",IF(C8=$AI$15,"O",IF(C8=$AJ$15,"O",IF(C8=$AK$15,"O",IF(C8=$AL$15,"O",IF(C8=$AM$15,"O",IF(C8=$AN$15,"O",IF(C8=$AO$15,"O",IF(C8=$AP$15,"O",IF(C8=$AQ$15,"O",IF(C8=$AR$15,"O",IF(C8=$AS$15,"O",IF(C8=$AT$15,"O",IF(C8=$AU$15,"O",IF(C8=$AV$15,"O",IF(C8=$AW$15,"O",IF(C8=$AX$15,"O",IF(C8=$AY$15,"O",IF(C8=$AZ$15,"O",IF(C8=$BA$15,"O",IF(C8=$BB$15,"O",IF(C8=$BC$15,"O",IF(C8=$BD$15,"O",IF(C8=$BE$15,"O",IF(C8=$BF$15,"O",IF(C8=$BG$15,"O",IF(C8=$BH$15,"O",IF(C8=$BI$15,"O","X"))))))))))))))))))))))))))))))))))))))))</f>
        <v>X</v>
      </c>
      <c r="D140" s="58" t="str">
        <f t="shared" si="124"/>
        <v>X</v>
      </c>
      <c r="E140" s="58" t="str">
        <f t="shared" si="124"/>
        <v>X</v>
      </c>
      <c r="F140" s="58" t="str">
        <f t="shared" si="124"/>
        <v>X</v>
      </c>
      <c r="G140" s="58" t="str">
        <f t="shared" si="124"/>
        <v>X</v>
      </c>
      <c r="H140" s="58" t="str">
        <f t="shared" si="124"/>
        <v>X</v>
      </c>
      <c r="I140" s="58" t="str">
        <f t="shared" si="123"/>
        <v>X</v>
      </c>
      <c r="J140" s="58" t="str">
        <f t="shared" si="123"/>
        <v>X</v>
      </c>
      <c r="K140" s="58" t="str">
        <f t="shared" si="124"/>
        <v>X</v>
      </c>
      <c r="L140" s="58" t="str">
        <f t="shared" si="124"/>
        <v>X</v>
      </c>
      <c r="M140" s="58" t="str">
        <f t="shared" si="124"/>
        <v>X</v>
      </c>
      <c r="N140" s="58" t="str">
        <f t="shared" si="124"/>
        <v>X</v>
      </c>
      <c r="O140" s="58" t="str">
        <f t="shared" si="124"/>
        <v>X</v>
      </c>
      <c r="P140" s="58" t="str">
        <f t="shared" si="124"/>
        <v>X</v>
      </c>
      <c r="Q140" s="58" t="str">
        <f t="shared" si="124"/>
        <v>X</v>
      </c>
      <c r="U140" s="112"/>
      <c r="X140" s="318"/>
      <c r="Y140" s="318"/>
      <c r="AP140" s="48"/>
      <c r="AQ140" s="48"/>
      <c r="AR140" s="48"/>
    </row>
    <row r="141" spans="1:67" ht="21" hidden="1" customHeight="1">
      <c r="A141" s="51"/>
      <c r="B141" s="58" t="s">
        <v>34</v>
      </c>
      <c r="C141" s="58" t="str">
        <f t="shared" ref="C141:Q141" si="125">IF(C9=$V$15,"O",IF(C9=$W$15,"O",IF(C9=$X$15,"O",IF(C9=$Y$15,"O",IF(C9=$Z$15,"O",IF(C9=$AA$15,"O",IF(C9=$AB$15,"O",IF(C9=$AC$15,"O",IF(C9=$AD$15,"O",IF(C9=$AE$15,"O",IF(C9=$AF$15,"O",IF(C9=$AG$15,"O",IF(C9=$AH$15,"O",IF(C9=$AI$15,"O",IF(C9=$AJ$15,"O",IF(C9=$AK$15,"O",IF(C9=$AL$15,"O",IF(C9=$AM$15,"O",IF(C9=$AN$15,"O",IF(C9=$AO$15,"O",IF(C9=$AP$15,"O",IF(C9=$AQ$15,"O",IF(C9=$AR$15,"O",IF(C9=$AS$15,"O",IF(C9=$AT$15,"O",IF(C9=$AU$15,"O",IF(C9=$AV$15,"O",IF(C9=$AW$15,"O",IF(C9=$AX$15,"O",IF(C9=$AY$15,"O",IF(C9=$AZ$15,"O",IF(C9=$BA$15,"O",IF(C9=$BB$15,"O",IF(C9=$BC$15,"O",IF(C9=$BD$15,"O",IF(C9=$BE$15,"O",IF(C9=$BF$15,"O",IF(C9=$BG$15,"O",IF(C9=$BH$15,"O",IF(C9=$BI$15,"O","X"))))))))))))))))))))))))))))))))))))))))</f>
        <v>X</v>
      </c>
      <c r="D141" s="58" t="str">
        <f t="shared" si="125"/>
        <v>X</v>
      </c>
      <c r="E141" s="58" t="str">
        <f t="shared" si="125"/>
        <v>X</v>
      </c>
      <c r="F141" s="58" t="str">
        <f t="shared" si="125"/>
        <v>X</v>
      </c>
      <c r="G141" s="58" t="str">
        <f t="shared" si="125"/>
        <v>X</v>
      </c>
      <c r="H141" s="58" t="str">
        <f t="shared" si="125"/>
        <v>X</v>
      </c>
      <c r="I141" s="58" t="str">
        <f t="shared" si="123"/>
        <v>X</v>
      </c>
      <c r="J141" s="58" t="str">
        <f t="shared" si="123"/>
        <v>X</v>
      </c>
      <c r="K141" s="58" t="str">
        <f t="shared" si="125"/>
        <v>X</v>
      </c>
      <c r="L141" s="58" t="str">
        <f t="shared" si="125"/>
        <v>X</v>
      </c>
      <c r="M141" s="58" t="str">
        <f t="shared" si="125"/>
        <v>X</v>
      </c>
      <c r="N141" s="58" t="str">
        <f t="shared" si="125"/>
        <v>X</v>
      </c>
      <c r="O141" s="58" t="str">
        <f t="shared" si="125"/>
        <v>X</v>
      </c>
      <c r="P141" s="58" t="str">
        <f t="shared" si="125"/>
        <v>X</v>
      </c>
      <c r="Q141" s="58" t="str">
        <f t="shared" si="125"/>
        <v>X</v>
      </c>
      <c r="U141" s="112"/>
      <c r="X141" s="318"/>
      <c r="Y141" s="318"/>
      <c r="AO141" s="45"/>
      <c r="AP141" s="45"/>
      <c r="AQ141" s="45"/>
      <c r="AR141" s="45"/>
      <c r="AS141" s="45"/>
      <c r="AT141" s="45"/>
      <c r="AU141" s="45"/>
    </row>
    <row r="142" spans="1:67" ht="21" hidden="1" customHeight="1">
      <c r="A142" s="51"/>
      <c r="B142" s="58" t="s">
        <v>35</v>
      </c>
      <c r="C142" s="58" t="str">
        <f t="shared" ref="C142:Q142" si="126">IF(C10=$V$15,"O",IF(C10=$W$15,"O",IF(C10=$X$15,"O",IF(C10=$Y$15,"O",IF(C10=$Z$15,"O",IF(C10=$AA$15,"O",IF(C10=$AB$15,"O",IF(C10=$AC$15,"O",IF(C10=$AD$15,"O",IF(C10=$AE$15,"O",IF(C10=$AF$15,"O",IF(C10=$AG$15,"O",IF(C10=$AH$15,"O",IF(C10=$AI$15,"O",IF(C10=$AJ$15,"O",IF(C10=$AK$15,"O",IF(C10=$AL$15,"O",IF(C10=$AM$15,"O",IF(C10=$AN$15,"O",IF(C10=$AO$15,"O",IF(C10=$AP$15,"O",IF(C10=$AQ$15,"O",IF(C10=$AR$15,"O",IF(C10=$AS$15,"O",IF(C10=$AT$15,"O",IF(C10=$AU$15,"O",IF(C10=$AV$15,"O",IF(C10=$AW$15,"O",IF(C10=$AX$15,"O",IF(C10=$AY$15,"O",IF(C10=$AZ$15,"O",IF(C10=$BA$15,"O",IF(C10=$BB$15,"O",IF(C10=$BC$15,"O",IF(C10=$BD$15,"O",IF(C10=$BE$15,"O",IF(C10=$BF$15,"O",IF(C10=$BG$15,"O",IF(C10=$BH$15,"O",IF(C10=$BI$15,"O","X"))))))))))))))))))))))))))))))))))))))))</f>
        <v>X</v>
      </c>
      <c r="D142" s="58" t="str">
        <f t="shared" si="126"/>
        <v>X</v>
      </c>
      <c r="E142" s="58" t="str">
        <f t="shared" si="126"/>
        <v>X</v>
      </c>
      <c r="F142" s="58" t="str">
        <f t="shared" si="126"/>
        <v>X</v>
      </c>
      <c r="G142" s="58" t="str">
        <f t="shared" si="126"/>
        <v>X</v>
      </c>
      <c r="H142" s="58" t="str">
        <f t="shared" si="126"/>
        <v>X</v>
      </c>
      <c r="I142" s="58" t="str">
        <f t="shared" si="123"/>
        <v>X</v>
      </c>
      <c r="J142" s="58" t="str">
        <f t="shared" si="123"/>
        <v>X</v>
      </c>
      <c r="K142" s="58" t="str">
        <f t="shared" si="126"/>
        <v>X</v>
      </c>
      <c r="L142" s="58" t="str">
        <f t="shared" si="126"/>
        <v>X</v>
      </c>
      <c r="M142" s="58" t="str">
        <f t="shared" si="126"/>
        <v>X</v>
      </c>
      <c r="N142" s="58" t="str">
        <f t="shared" si="126"/>
        <v>X</v>
      </c>
      <c r="O142" s="58" t="str">
        <f t="shared" si="126"/>
        <v>X</v>
      </c>
      <c r="P142" s="58" t="str">
        <f t="shared" si="126"/>
        <v>X</v>
      </c>
      <c r="Q142" s="58" t="str">
        <f t="shared" si="126"/>
        <v>X</v>
      </c>
      <c r="U142" s="112"/>
      <c r="X142" s="318"/>
      <c r="Y142" s="318"/>
      <c r="AP142" s="49"/>
      <c r="AQ142" s="49"/>
      <c r="AR142" s="49"/>
    </row>
    <row r="143" spans="1:67" ht="21" hidden="1" customHeight="1">
      <c r="A143" s="51"/>
      <c r="B143" s="58" t="s">
        <v>36</v>
      </c>
      <c r="C143" s="58" t="str">
        <f t="shared" ref="C143:Q143" si="127">IF(C11=$V$15,"O",IF(C11=$W$15,"O",IF(C11=$X$15,"O",IF(C11=$Y$15,"O",IF(C11=$Z$15,"O",IF(C11=$AA$15,"O",IF(C11=$AB$15,"O",IF(C11=$AC$15,"O",IF(C11=$AD$15,"O",IF(C11=$AE$15,"O",IF(C11=$AF$15,"O",IF(C11=$AG$15,"O",IF(C11=$AH$15,"O",IF(C11=$AI$15,"O",IF(C11=$AJ$15,"O",IF(C11=$AK$15,"O",IF(C11=$AL$15,"O",IF(C11=$AM$15,"O",IF(C11=$AN$15,"O",IF(C11=$AO$15,"O",IF(C11=$AP$15,"O",IF(C11=$AQ$15,"O",IF(C11=$AR$15,"O",IF(C11=$AS$15,"O",IF(C11=$AT$15,"O",IF(C11=$AU$15,"O",IF(C11=$AV$15,"O",IF(C11=$AW$15,"O",IF(C11=$AX$15,"O",IF(C11=$AY$15,"O",IF(C11=$AZ$15,"O",IF(C11=$BA$15,"O",IF(C11=$BB$15,"O",IF(C11=$BC$15,"O",IF(C11=$BD$15,"O",IF(C11=$BE$15,"O",IF(C11=$BF$15,"O",IF(C11=$BG$15,"O",IF(C11=$BH$15,"O",IF(C11=$BI$15,"O","X"))))))))))))))))))))))))))))))))))))))))</f>
        <v>O</v>
      </c>
      <c r="D143" s="58" t="str">
        <f t="shared" si="127"/>
        <v>O</v>
      </c>
      <c r="E143" s="58" t="str">
        <f t="shared" si="127"/>
        <v>O</v>
      </c>
      <c r="F143" s="58" t="str">
        <f t="shared" si="127"/>
        <v>O</v>
      </c>
      <c r="G143" s="58" t="str">
        <f t="shared" si="127"/>
        <v>O</v>
      </c>
      <c r="H143" s="58" t="str">
        <f t="shared" si="127"/>
        <v>O</v>
      </c>
      <c r="I143" s="58" t="str">
        <f t="shared" si="123"/>
        <v>O</v>
      </c>
      <c r="J143" s="58" t="str">
        <f t="shared" si="123"/>
        <v>O</v>
      </c>
      <c r="K143" s="58" t="str">
        <f t="shared" si="127"/>
        <v>O</v>
      </c>
      <c r="L143" s="58" t="str">
        <f t="shared" si="127"/>
        <v>O</v>
      </c>
      <c r="M143" s="58" t="str">
        <f t="shared" si="127"/>
        <v>O</v>
      </c>
      <c r="N143" s="58" t="str">
        <f t="shared" si="127"/>
        <v>O</v>
      </c>
      <c r="O143" s="58" t="str">
        <f t="shared" si="127"/>
        <v>O</v>
      </c>
      <c r="P143" s="58" t="str">
        <f t="shared" si="127"/>
        <v>O</v>
      </c>
      <c r="Q143" s="58" t="str">
        <f t="shared" si="127"/>
        <v>O</v>
      </c>
      <c r="U143" s="112"/>
      <c r="X143" s="318"/>
      <c r="Y143" s="318"/>
      <c r="AP143" s="49"/>
      <c r="AQ143" s="49"/>
      <c r="AR143" s="49"/>
    </row>
    <row r="144" spans="1:67" ht="21" hidden="1" customHeight="1">
      <c r="A144" s="51"/>
      <c r="B144" s="58" t="s">
        <v>21</v>
      </c>
      <c r="C144" s="58" t="str">
        <f t="shared" ref="C144:P144" si="128">IF(C12=$V$15,"O",IF(C12=$W$15,"O",IF(C12=$X$15,"O",IF(C12=$Y$15,"O",IF(C12=$Z$15,"O",IF(C12=$AA$15,"O",IF(C12=$AB$15,"O",IF(C12=$AC$15,"O",IF(C12=$AD$15,"O",IF(C12=$AE$15,"O",IF(C12=$AF$15,"O",IF(C12=$AG$15,"O",IF(C12=$AH$15,"O",IF(C12=$AI$15,"O",IF(C12=$AJ$15,"O",IF(C12=$AK$15,"O",IF(C12=$AL$15,"O",IF(C12=$AM$15,"O",IF(C12=$AN$15,"O",IF(C12=$AO$15,"O",IF(C12=$AP$15,"O",IF(C12=$AQ$15,"O",IF(C12=$AR$15,"O",IF(C12=$AS$15,"O",IF(C12=$AT$15,"O",IF(C12=$AU$15,"O",IF(C12=$AV$15,"O",IF(C12=$AW$15,"O",IF(C12=$AX$15,"O",IF(C12=$AY$15,"O",IF(C12=$AZ$15,"O",IF(C12=$BA$15,"O",IF(C12=$BB$15,"O",IF(C12=$BC$15,"O",IF(C12=$BD$15,"O",IF(C12=$BE$15,"O",IF(C12=$BF$15,"O",IF(C12=$BG$15,"O",IF(C12=$BH$15,"O",IF(C12=$BI$15,"O","X"))))))))))))))))))))))))))))))))))))))))</f>
        <v>X</v>
      </c>
      <c r="D144" s="58" t="str">
        <f t="shared" si="128"/>
        <v>X</v>
      </c>
      <c r="E144" s="58" t="str">
        <f t="shared" si="128"/>
        <v>X</v>
      </c>
      <c r="F144" s="58" t="str">
        <f t="shared" si="128"/>
        <v>X</v>
      </c>
      <c r="G144" s="58" t="str">
        <f t="shared" si="128"/>
        <v>X</v>
      </c>
      <c r="H144" s="58" t="str">
        <f t="shared" si="128"/>
        <v>X</v>
      </c>
      <c r="I144" s="58" t="str">
        <f t="shared" si="123"/>
        <v>X</v>
      </c>
      <c r="J144" s="58" t="str">
        <f t="shared" si="123"/>
        <v>X</v>
      </c>
      <c r="K144" s="58" t="str">
        <f t="shared" si="128"/>
        <v>X</v>
      </c>
      <c r="L144" s="58" t="str">
        <f t="shared" si="128"/>
        <v>X</v>
      </c>
      <c r="M144" s="58" t="str">
        <f t="shared" si="128"/>
        <v>X</v>
      </c>
      <c r="N144" s="58" t="str">
        <f t="shared" si="128"/>
        <v>X</v>
      </c>
      <c r="O144" s="58" t="str">
        <f t="shared" si="128"/>
        <v>X</v>
      </c>
      <c r="P144" s="58" t="str">
        <f t="shared" si="128"/>
        <v>X</v>
      </c>
      <c r="Q144" s="58" t="str">
        <f>IF(Q12=$V$15,"O",IF(Q12=$W$15,"O",IF(Q12=$X$15,"O",IF(Q12=$Y$15,"O",IF(Q12=$Z$15,"O",IF(Q12=$AA$15,"O",IF(Q12=$AB$15,"O",IF(Q12=$AC$15,"O",IF(Q12=$AD$15,"O",IF(Q12=$AE$15,"O",IF(Q12=$AF$15,"O",IF(Q12=$AG$15,"O",IF(Q12=$AH$15,"O",IF(Q12=$AI$15,"O",IF(Q12=$AJ$15,"O",IF(Q12=$AK$15,"O",IF(Q12=$AL$15,"O",IF(Q12=$AM$15,"O",IF(Q12=$AN$15,"O",IF(Q12=$AO$15,"O",IF(Q12=$AP$15,"O",IF(Q12=$AQ$15,"O",IF(Q12=$AR$15,"O",IF(Q12=$AS$15,"O",IF(Q12=$AT$15,"O",IF(Q12=$AU$15,"O",IF(Q12=$AV$15,"O",IF(Q12=$AW$15,"O",IF(Q12=$AX$15,"O",IF(Q12=$AY$15,"O",IF(Q12=$AZ$15,"O",IF(Q12=$BA$15,"O",IF(Q12=$BB$15,"O",IF(Q12=$BC$15,"O",IF(Q12=$BD$15,"O",IF(Q12=$BE$15,"O",IF(Q12=$BF$15,"O",IF(Q12=$BG$15,"O",IF(Q12=$BH$15,"O",IF(Q12=$BI$15,"O","X"))))))))))))))))))))))))))))))))))))))))</f>
        <v>X</v>
      </c>
      <c r="U144" s="112"/>
      <c r="X144" s="318"/>
      <c r="AM144" s="48"/>
      <c r="AN144" s="48"/>
      <c r="AO144" s="48"/>
      <c r="AP144" s="48"/>
      <c r="AQ144" s="48"/>
      <c r="AR144" s="48"/>
    </row>
    <row r="145" spans="1:44" ht="21" hidden="1" customHeight="1">
      <c r="A145" s="52"/>
      <c r="B145" s="30" t="s">
        <v>46</v>
      </c>
      <c r="C145" s="47">
        <f>COUNTIF(C139:C144,"O")</f>
        <v>1</v>
      </c>
      <c r="D145" s="47">
        <f t="shared" ref="D145:Q145" si="129">COUNTIF(D139:D144,"O")</f>
        <v>1</v>
      </c>
      <c r="E145" s="47">
        <f t="shared" si="129"/>
        <v>1</v>
      </c>
      <c r="F145" s="47">
        <f t="shared" si="129"/>
        <v>1</v>
      </c>
      <c r="G145" s="47">
        <f t="shared" si="129"/>
        <v>1</v>
      </c>
      <c r="H145" s="47">
        <f t="shared" si="129"/>
        <v>1</v>
      </c>
      <c r="I145" s="47">
        <f t="shared" si="129"/>
        <v>1</v>
      </c>
      <c r="J145" s="47">
        <f t="shared" si="129"/>
        <v>1</v>
      </c>
      <c r="K145" s="47">
        <f t="shared" si="129"/>
        <v>1</v>
      </c>
      <c r="L145" s="47">
        <f t="shared" si="129"/>
        <v>1</v>
      </c>
      <c r="M145" s="47">
        <f t="shared" si="129"/>
        <v>1</v>
      </c>
      <c r="N145" s="47">
        <f t="shared" si="129"/>
        <v>1</v>
      </c>
      <c r="O145" s="47">
        <f t="shared" si="129"/>
        <v>1</v>
      </c>
      <c r="P145" s="47">
        <f t="shared" si="129"/>
        <v>1</v>
      </c>
      <c r="Q145" s="47">
        <f t="shared" si="129"/>
        <v>1</v>
      </c>
      <c r="U145" s="112"/>
      <c r="X145" s="318"/>
      <c r="AM145" s="41"/>
      <c r="AN145" s="41"/>
      <c r="AO145" s="41"/>
      <c r="AP145" s="41"/>
      <c r="AQ145" s="41"/>
      <c r="AR145" s="41"/>
    </row>
    <row r="146" spans="1:44" ht="21" customHeight="1">
      <c r="A146" s="50">
        <v>2</v>
      </c>
      <c r="B146" s="58" t="s">
        <v>32</v>
      </c>
      <c r="C146" s="58" t="str">
        <f>IF(C7=$V$16,"O",IF(C7=$W$16,"O",IF(C7=$X$16,"O",IF(C7=$Y$16,"O",IF(C7=$Z$16,"O",IF(C7=$AA$16,"O",IF(C7=$AB$16,"O",IF(C7=$AC$16,"O",IF(C7=$AD$16,"O",IF(C7=$AE$16,"O",IF(C7=$AF$16,"O",IF(C7=$AG$16,"O",IF(C7=$AH$16,"O",IF(C7=$AI$16,"O",IF(C7=$AJ$16,"O",IF(C7=$AK$16,"O",IF(C7=$AL$16,"O",IF(C7=$AM$16,"O",IF(C7=$AN$16,"O",IF(C7=$AO$16,"O",IF(C7=$AP$16,"O",IF(C7=$AQ$16,"O",IF(C7=$AR$16,"O",IF(C7=$AS$16,"O",IF(C7=$AT$16,"O",IF(C7=$AU$16,"O",IF(C7=$AV$16,"O",IF(C7=$AW$16,"O",IF(C7=$AX$16,"O",IF(C7=$AY$16,"O",IF(C7=$AZ$16,"O",IF(C7=$BB$16,"O",IF(C7=$BC$16,"O",IF(C7=$BD$16,"O",IF(C7=$BE$16,"O",IF(C7=$BF$16,"O",IF(C7=$BG$16,"O",IF(C7=$BH$16,"O",IF(C7=$BI$16,"O",IF(C7=$BJ$16,"O","X"))))))))))))))))))))))))))))))))))))))))</f>
        <v>X</v>
      </c>
      <c r="D146" s="58" t="str">
        <f t="shared" ref="D146:Q146" si="130">IF(D7=$V$16,"O",IF(D7=$W$16,"O",IF(D7=$X$16,"O",IF(D7=$Y$16,"O",IF(D7=$Z$16,"O",IF(D7=$AA$16,"O",IF(D7=$AB$16,"O",IF(D7=$AC$16,"O",IF(D7=$AD$16,"O",IF(D7=$AE$16,"O",IF(D7=$AF$16,"O",IF(D7=$AG$16,"O",IF(D7=$AH$16,"O",IF(D7=$AI$16,"O",IF(D7=$AJ$16,"O",IF(D7=$AK$16,"O",IF(D7=$AL$16,"O",IF(D7=$AM$16,"O",IF(D7=$AN$16,"O",IF(D7=$AO$16,"O",IF(D7=$AP$16,"O",IF(D7=$AQ$16,"O",IF(D7=$AR$16,"O",IF(D7=$AS$16,"O",IF(D7=$AT$16,"O",IF(D7=$AU$16,"O",IF(D7=$AV$16,"O",IF(D7=$AW$16,"O",IF(D7=$AX$16,"O",IF(D7=$AY$16,"O",IF(D7=$AZ$16,"O",IF(D7=$BB$16,"O",IF(D7=$BC$16,"O",IF(D7=$BD$16,"O",IF(D7=$BE$16,"O",IF(D7=$BF$16,"O",IF(D7=$BG$16,"O",IF(D7=$BH$16,"O",IF(D7=$BI$16,"O",IF(D7=$BJ$16,"O","X"))))))))))))))))))))))))))))))))))))))))</f>
        <v>X</v>
      </c>
      <c r="E146" s="58" t="str">
        <f t="shared" si="130"/>
        <v>X</v>
      </c>
      <c r="F146" s="58" t="str">
        <f t="shared" si="130"/>
        <v>X</v>
      </c>
      <c r="G146" s="58" t="str">
        <f t="shared" si="130"/>
        <v>X</v>
      </c>
      <c r="H146" s="58" t="str">
        <f t="shared" si="130"/>
        <v>X</v>
      </c>
      <c r="I146" s="58" t="str">
        <f t="shared" ref="I146:J151" si="131">IF(I7=$V$16,"O",IF(I7=$W$16,"O",IF(I7=$X$16,"O",IF(I7=$Y$16,"O",IF(I7=$Z$16,"O",IF(I7=$AA$16,"O",IF(I7=$AB$16,"O",IF(I7=$AC$16,"O",IF(I7=$AD$16,"O",IF(I7=$AE$16,"O",IF(I7=$AF$16,"O",IF(I7=$AG$16,"O",IF(I7=$AH$16,"O",IF(I7=$AI$16,"O",IF(I7=$AJ$16,"O",IF(I7=$AK$16,"O",IF(I7=$AL$16,"O",IF(I7=$AM$16,"O",IF(I7=$AN$16,"O",IF(I7=$AO$16,"O",IF(I7=$AP$16,"O",IF(I7=$AQ$16,"O",IF(I7=$AR$16,"O",IF(I7=$AS$16,"O",IF(I7=$AT$16,"O",IF(I7=$AU$16,"O",IF(I7=$AV$16,"O",IF(I7=$AW$16,"O",IF(I7=$AX$16,"O",IF(I7=$AY$16,"O",IF(I7=$AZ$16,"O",IF(I7=$BB$16,"O",IF(I7=$BC$16,"O",IF(I7=$BD$16,"O",IF(I7=$BE$16,"O",IF(I7=$BF$16,"O",IF(I7=$BG$16,"O",IF(I7=$BH$16,"O",IF(I7=$BI$16,"O",IF(I7=$BJ$16,"O","X"))))))))))))))))))))))))))))))))))))))))</f>
        <v>X</v>
      </c>
      <c r="J146" s="58" t="str">
        <f t="shared" si="131"/>
        <v>X</v>
      </c>
      <c r="K146" s="58" t="str">
        <f t="shared" si="130"/>
        <v>X</v>
      </c>
      <c r="L146" s="58" t="str">
        <f t="shared" si="130"/>
        <v>X</v>
      </c>
      <c r="M146" s="58" t="str">
        <f t="shared" si="130"/>
        <v>X</v>
      </c>
      <c r="N146" s="58" t="str">
        <f t="shared" si="130"/>
        <v>X</v>
      </c>
      <c r="O146" s="58" t="str">
        <f t="shared" si="130"/>
        <v>X</v>
      </c>
      <c r="P146" s="58" t="str">
        <f t="shared" si="130"/>
        <v>X</v>
      </c>
      <c r="Q146" s="58" t="str">
        <f t="shared" si="130"/>
        <v>X</v>
      </c>
      <c r="U146" s="112"/>
      <c r="V146" s="108"/>
      <c r="W146" s="108"/>
      <c r="X146" s="501"/>
      <c r="Y146" s="501"/>
      <c r="Z146" s="128"/>
      <c r="AA146" s="501"/>
      <c r="AB146" s="501"/>
      <c r="AC146" s="128"/>
      <c r="AM146" s="48"/>
      <c r="AN146" s="48"/>
      <c r="AO146" s="48"/>
      <c r="AP146" s="48"/>
      <c r="AQ146" s="48"/>
      <c r="AR146" s="48"/>
    </row>
    <row r="147" spans="1:44" ht="21" customHeight="1">
      <c r="A147" s="51" t="s">
        <v>433</v>
      </c>
      <c r="B147" s="58" t="s">
        <v>33</v>
      </c>
      <c r="C147" s="58" t="str">
        <f t="shared" ref="C147:Q147" si="132">IF(C8=$V$16,"O",IF(C8=$W$16,"O",IF(C8=$X$16,"O",IF(C8=$Y$16,"O",IF(C8=$Z$16,"O",IF(C8=$AA$16,"O",IF(C8=$AB$16,"O",IF(C8=$AC$16,"O",IF(C8=$AD$16,"O",IF(C8=$AE$16,"O",IF(C8=$AF$16,"O",IF(C8=$AG$16,"O",IF(C8=$AH$16,"O",IF(C8=$AI$16,"O",IF(C8=$AJ$16,"O",IF(C8=$AK$16,"O",IF(C8=$AL$16,"O",IF(C8=$AM$16,"O",IF(C8=$AN$16,"O",IF(C8=$AO$16,"O",IF(C8=$AP$16,"O",IF(C8=$AQ$16,"O",IF(C8=$AR$16,"O",IF(C8=$AS$16,"O",IF(C8=$AT$16,"O",IF(C8=$AU$16,"O",IF(C8=$AV$16,"O",IF(C8=$AW$16,"O",IF(C8=$AX$16,"O",IF(C8=$AY$16,"O",IF(C8=$AZ$16,"O",IF(C8=$BB$16,"O",IF(C8=$BC$16,"O",IF(C8=$BD$16,"O",IF(C8=$BE$16,"O",IF(C8=$BF$16,"O",IF(C8=$BG$16,"O",IF(C8=$BH$16,"O",IF(C8=$BI$16,"O",IF(C8=$BJ$16,"O","X"))))))))))))))))))))))))))))))))))))))))</f>
        <v>X</v>
      </c>
      <c r="D147" s="58" t="str">
        <f t="shared" si="132"/>
        <v>X</v>
      </c>
      <c r="E147" s="58" t="str">
        <f t="shared" si="132"/>
        <v>X</v>
      </c>
      <c r="F147" s="58" t="str">
        <f t="shared" si="132"/>
        <v>X</v>
      </c>
      <c r="G147" s="58" t="str">
        <f t="shared" si="132"/>
        <v>X</v>
      </c>
      <c r="H147" s="58" t="str">
        <f t="shared" si="132"/>
        <v>X</v>
      </c>
      <c r="I147" s="58" t="str">
        <f t="shared" si="131"/>
        <v>X</v>
      </c>
      <c r="J147" s="58" t="str">
        <f t="shared" si="131"/>
        <v>X</v>
      </c>
      <c r="K147" s="58" t="str">
        <f t="shared" si="132"/>
        <v>X</v>
      </c>
      <c r="L147" s="58" t="str">
        <f t="shared" si="132"/>
        <v>X</v>
      </c>
      <c r="M147" s="58" t="str">
        <f t="shared" si="132"/>
        <v>X</v>
      </c>
      <c r="N147" s="58" t="str">
        <f t="shared" si="132"/>
        <v>X</v>
      </c>
      <c r="O147" s="58" t="str">
        <f t="shared" si="132"/>
        <v>X</v>
      </c>
      <c r="P147" s="58" t="str">
        <f t="shared" si="132"/>
        <v>X</v>
      </c>
      <c r="Q147" s="58" t="str">
        <f t="shared" si="132"/>
        <v>X</v>
      </c>
      <c r="U147" s="112"/>
      <c r="V147" s="108"/>
      <c r="W147" s="108"/>
      <c r="X147" s="502"/>
      <c r="Y147" s="502"/>
      <c r="Z147" s="128"/>
      <c r="AA147" s="502"/>
      <c r="AB147" s="502"/>
      <c r="AC147" s="128"/>
      <c r="AD147" s="501"/>
      <c r="AE147" s="501"/>
      <c r="AF147" s="501"/>
      <c r="AM147" s="48"/>
      <c r="AN147" s="48"/>
      <c r="AO147" s="48"/>
      <c r="AP147" s="48"/>
      <c r="AQ147" s="48"/>
      <c r="AR147" s="48"/>
    </row>
    <row r="148" spans="1:44" ht="21" customHeight="1">
      <c r="A148" s="51"/>
      <c r="B148" s="58" t="s">
        <v>34</v>
      </c>
      <c r="C148" s="58" t="str">
        <f t="shared" ref="C148:Q148" si="133">IF(C9=$V$16,"O",IF(C9=$W$16,"O",IF(C9=$X$16,"O",IF(C9=$Y$16,"O",IF(C9=$Z$16,"O",IF(C9=$AA$16,"O",IF(C9=$AB$16,"O",IF(C9=$AC$16,"O",IF(C9=$AD$16,"O",IF(C9=$AE$16,"O",IF(C9=$AF$16,"O",IF(C9=$AG$16,"O",IF(C9=$AH$16,"O",IF(C9=$AI$16,"O",IF(C9=$AJ$16,"O",IF(C9=$AK$16,"O",IF(C9=$AL$16,"O",IF(C9=$AM$16,"O",IF(C9=$AN$16,"O",IF(C9=$AO$16,"O",IF(C9=$AP$16,"O",IF(C9=$AQ$16,"O",IF(C9=$AR$16,"O",IF(C9=$AS$16,"O",IF(C9=$AT$16,"O",IF(C9=$AU$16,"O",IF(C9=$AV$16,"O",IF(C9=$AW$16,"O",IF(C9=$AX$16,"O",IF(C9=$AY$16,"O",IF(C9=$AZ$16,"O",IF(C9=$BB$16,"O",IF(C9=$BC$16,"O",IF(C9=$BD$16,"O",IF(C9=$BE$16,"O",IF(C9=$BF$16,"O",IF(C9=$BG$16,"O",IF(C9=$BH$16,"O",IF(C9=$BI$16,"O",IF(C9=$BJ$16,"O","X"))))))))))))))))))))))))))))))))))))))))</f>
        <v>X</v>
      </c>
      <c r="D148" s="58" t="str">
        <f t="shared" si="133"/>
        <v>X</v>
      </c>
      <c r="E148" s="58" t="str">
        <f t="shared" si="133"/>
        <v>X</v>
      </c>
      <c r="F148" s="58" t="str">
        <f t="shared" si="133"/>
        <v>X</v>
      </c>
      <c r="G148" s="58" t="str">
        <f t="shared" si="133"/>
        <v>X</v>
      </c>
      <c r="H148" s="58" t="str">
        <f t="shared" si="133"/>
        <v>X</v>
      </c>
      <c r="I148" s="58" t="str">
        <f t="shared" si="131"/>
        <v>X</v>
      </c>
      <c r="J148" s="58" t="str">
        <f t="shared" si="131"/>
        <v>X</v>
      </c>
      <c r="K148" s="58" t="str">
        <f t="shared" si="133"/>
        <v>X</v>
      </c>
      <c r="L148" s="58" t="str">
        <f t="shared" si="133"/>
        <v>X</v>
      </c>
      <c r="M148" s="58" t="str">
        <f t="shared" si="133"/>
        <v>X</v>
      </c>
      <c r="N148" s="58" t="str">
        <f t="shared" si="133"/>
        <v>X</v>
      </c>
      <c r="O148" s="58" t="str">
        <f t="shared" si="133"/>
        <v>X</v>
      </c>
      <c r="P148" s="58" t="str">
        <f t="shared" si="133"/>
        <v>X</v>
      </c>
      <c r="Q148" s="58" t="str">
        <f t="shared" si="133"/>
        <v>X</v>
      </c>
      <c r="U148" s="112"/>
      <c r="V148" s="108"/>
      <c r="W148" s="108"/>
      <c r="X148" s="502"/>
      <c r="Y148" s="502"/>
      <c r="Z148" s="128"/>
      <c r="AA148" s="502"/>
      <c r="AB148" s="502"/>
      <c r="AC148" s="128"/>
      <c r="AD148" s="502"/>
      <c r="AE148" s="502"/>
      <c r="AF148" s="502"/>
      <c r="AI148" s="59"/>
      <c r="AM148" s="48"/>
      <c r="AN148" s="48"/>
      <c r="AO148" s="48"/>
      <c r="AP148" s="48"/>
      <c r="AQ148" s="48"/>
      <c r="AR148" s="48"/>
    </row>
    <row r="149" spans="1:44" ht="21" customHeight="1">
      <c r="A149" s="51"/>
      <c r="B149" s="58" t="s">
        <v>35</v>
      </c>
      <c r="C149" s="58" t="str">
        <f t="shared" ref="C149:Q149" si="134">IF(C10=$V$16,"O",IF(C10=$W$16,"O",IF(C10=$X$16,"O",IF(C10=$Y$16,"O",IF(C10=$Z$16,"O",IF(C10=$AA$16,"O",IF(C10=$AB$16,"O",IF(C10=$AC$16,"O",IF(C10=$AD$16,"O",IF(C10=$AE$16,"O",IF(C10=$AF$16,"O",IF(C10=$AG$16,"O",IF(C10=$AH$16,"O",IF(C10=$AI$16,"O",IF(C10=$AJ$16,"O",IF(C10=$AK$16,"O",IF(C10=$AL$16,"O",IF(C10=$AM$16,"O",IF(C10=$AN$16,"O",IF(C10=$AO$16,"O",IF(C10=$AP$16,"O",IF(C10=$AQ$16,"O",IF(C10=$AR$16,"O",IF(C10=$AS$16,"O",IF(C10=$AT$16,"O",IF(C10=$AU$16,"O",IF(C10=$AV$16,"O",IF(C10=$AW$16,"O",IF(C10=$AX$16,"O",IF(C10=$AY$16,"O",IF(C10=$AZ$16,"O",IF(C10=$BB$16,"O",IF(C10=$BC$16,"O",IF(C10=$BD$16,"O",IF(C10=$BE$16,"O",IF(C10=$BF$16,"O",IF(C10=$BG$16,"O",IF(C10=$BH$16,"O",IF(C10=$BI$16,"O",IF(C10=$BJ$16,"O","X"))))))))))))))))))))))))))))))))))))))))</f>
        <v>X</v>
      </c>
      <c r="D149" s="58" t="str">
        <f t="shared" si="134"/>
        <v>X</v>
      </c>
      <c r="E149" s="58" t="str">
        <f t="shared" si="134"/>
        <v>X</v>
      </c>
      <c r="F149" s="58" t="str">
        <f t="shared" si="134"/>
        <v>X</v>
      </c>
      <c r="G149" s="58" t="str">
        <f t="shared" si="134"/>
        <v>X</v>
      </c>
      <c r="H149" s="58" t="str">
        <f t="shared" si="134"/>
        <v>X</v>
      </c>
      <c r="I149" s="58" t="str">
        <f t="shared" si="131"/>
        <v>X</v>
      </c>
      <c r="J149" s="58" t="str">
        <f t="shared" si="131"/>
        <v>X</v>
      </c>
      <c r="K149" s="58" t="str">
        <f t="shared" si="134"/>
        <v>X</v>
      </c>
      <c r="L149" s="58" t="str">
        <f t="shared" si="134"/>
        <v>X</v>
      </c>
      <c r="M149" s="58" t="str">
        <f t="shared" si="134"/>
        <v>X</v>
      </c>
      <c r="N149" s="58" t="str">
        <f t="shared" si="134"/>
        <v>X</v>
      </c>
      <c r="O149" s="58" t="str">
        <f t="shared" si="134"/>
        <v>X</v>
      </c>
      <c r="P149" s="58" t="str">
        <f t="shared" si="134"/>
        <v>X</v>
      </c>
      <c r="Q149" s="58" t="str">
        <f t="shared" si="134"/>
        <v>X</v>
      </c>
      <c r="U149" s="112"/>
      <c r="V149" s="108"/>
      <c r="W149" s="108"/>
      <c r="X149" s="502"/>
      <c r="Y149" s="502"/>
      <c r="Z149" s="128"/>
      <c r="AA149" s="502"/>
      <c r="AB149" s="502"/>
      <c r="AC149" s="128"/>
      <c r="AD149" s="502"/>
      <c r="AE149" s="502"/>
      <c r="AF149" s="502"/>
      <c r="AI149" s="59"/>
      <c r="AK149" s="110"/>
      <c r="AM149" s="49"/>
      <c r="AN149" s="49"/>
      <c r="AO149" s="49"/>
      <c r="AP149" s="49"/>
      <c r="AQ149" s="49"/>
      <c r="AR149" s="49"/>
    </row>
    <row r="150" spans="1:44" ht="21" customHeight="1">
      <c r="A150" s="51"/>
      <c r="B150" s="58" t="s">
        <v>36</v>
      </c>
      <c r="C150" s="58" t="str">
        <f t="shared" ref="C150:Q150" si="135">IF(C11=$V$16,"O",IF(C11=$W$16,"O",IF(C11=$X$16,"O",IF(C11=$Y$16,"O",IF(C11=$Z$16,"O",IF(C11=$AA$16,"O",IF(C11=$AB$16,"O",IF(C11=$AC$16,"O",IF(C11=$AD$16,"O",IF(C11=$AE$16,"O",IF(C11=$AF$16,"O",IF(C11=$AG$16,"O",IF(C11=$AH$16,"O",IF(C11=$AI$16,"O",IF(C11=$AJ$16,"O",IF(C11=$AK$16,"O",IF(C11=$AL$16,"O",IF(C11=$AM$16,"O",IF(C11=$AN$16,"O",IF(C11=$AO$16,"O",IF(C11=$AP$16,"O",IF(C11=$AQ$16,"O",IF(C11=$AR$16,"O",IF(C11=$AS$16,"O",IF(C11=$AT$16,"O",IF(C11=$AU$16,"O",IF(C11=$AV$16,"O",IF(C11=$AW$16,"O",IF(C11=$AX$16,"O",IF(C11=$AY$16,"O",IF(C11=$AZ$16,"O",IF(C11=$BB$16,"O",IF(C11=$BC$16,"O",IF(C11=$BD$16,"O",IF(C11=$BE$16,"O",IF(C11=$BF$16,"O",IF(C11=$BG$16,"O",IF(C11=$BH$16,"O",IF(C11=$BI$16,"O",IF(C11=$BJ$16,"O","X"))))))))))))))))))))))))))))))))))))))))</f>
        <v>X</v>
      </c>
      <c r="D150" s="58" t="str">
        <f t="shared" si="135"/>
        <v>X</v>
      </c>
      <c r="E150" s="58" t="str">
        <f t="shared" si="135"/>
        <v>X</v>
      </c>
      <c r="F150" s="58" t="str">
        <f t="shared" si="135"/>
        <v>X</v>
      </c>
      <c r="G150" s="58" t="str">
        <f t="shared" si="135"/>
        <v>X</v>
      </c>
      <c r="H150" s="58" t="str">
        <f t="shared" si="135"/>
        <v>X</v>
      </c>
      <c r="I150" s="58" t="str">
        <f t="shared" si="131"/>
        <v>X</v>
      </c>
      <c r="J150" s="58" t="str">
        <f t="shared" si="131"/>
        <v>X</v>
      </c>
      <c r="K150" s="58" t="str">
        <f t="shared" si="135"/>
        <v>X</v>
      </c>
      <c r="L150" s="58" t="str">
        <f t="shared" si="135"/>
        <v>X</v>
      </c>
      <c r="M150" s="58" t="str">
        <f t="shared" si="135"/>
        <v>X</v>
      </c>
      <c r="N150" s="58" t="str">
        <f t="shared" si="135"/>
        <v>X</v>
      </c>
      <c r="O150" s="58" t="str">
        <f t="shared" si="135"/>
        <v>X</v>
      </c>
      <c r="P150" s="58" t="str">
        <f t="shared" si="135"/>
        <v>X</v>
      </c>
      <c r="Q150" s="58" t="str">
        <f t="shared" si="135"/>
        <v>X</v>
      </c>
      <c r="U150" s="112"/>
      <c r="V150" s="108"/>
      <c r="W150" s="108"/>
      <c r="X150" s="502"/>
      <c r="Y150" s="502"/>
      <c r="Z150" s="128"/>
      <c r="AA150" s="502"/>
      <c r="AB150" s="502"/>
      <c r="AC150" s="128"/>
      <c r="AD150" s="502"/>
      <c r="AE150" s="502"/>
      <c r="AF150" s="502"/>
      <c r="AI150" s="59"/>
      <c r="AK150" s="110"/>
      <c r="AM150" s="49"/>
      <c r="AN150" s="49"/>
      <c r="AO150" s="41"/>
      <c r="AP150" s="49"/>
      <c r="AQ150" s="49"/>
      <c r="AR150" s="49"/>
    </row>
    <row r="151" spans="1:44" ht="21" customHeight="1">
      <c r="A151" s="51"/>
      <c r="B151" s="58" t="s">
        <v>21</v>
      </c>
      <c r="C151" s="58" t="str">
        <f t="shared" ref="C151:Q151" si="136">IF(C12=$V$16,"O",IF(C12=$W$16,"O",IF(C12=$X$16,"O",IF(C12=$Y$16,"O",IF(C12=$Z$16,"O",IF(C12=$AA$16,"O",IF(C12=$AB$16,"O",IF(C12=$AC$16,"O",IF(C12=$AD$16,"O",IF(C12=$AE$16,"O",IF(C12=$AF$16,"O",IF(C12=$AG$16,"O",IF(C12=$AH$16,"O",IF(C12=$AI$16,"O",IF(C12=$AJ$16,"O",IF(C12=$AK$16,"O",IF(C12=$AL$16,"O",IF(C12=$AM$16,"O",IF(C12=$AN$16,"O",IF(C12=$AO$16,"O",IF(C12=$AP$16,"O",IF(C12=$AQ$16,"O",IF(C12=$AR$16,"O",IF(C12=$AS$16,"O",IF(C12=$AT$16,"O",IF(C12=$AU$16,"O",IF(C12=$AV$16,"O",IF(C12=$AW$16,"O",IF(C12=$AX$16,"O",IF(C12=$AY$16,"O",IF(C12=$AZ$16,"O",IF(C12=$BB$16,"O",IF(C12=$BC$16,"O",IF(C12=$BD$16,"O",IF(C12=$BE$16,"O",IF(C12=$BF$16,"O",IF(C12=$BG$16,"O",IF(C12=$BH$16,"O",IF(C12=$BI$16,"O",IF(C12=$BJ$16,"O","X"))))))))))))))))))))))))))))))))))))))))</f>
        <v>X</v>
      </c>
      <c r="D151" s="58" t="str">
        <f t="shared" si="136"/>
        <v>X</v>
      </c>
      <c r="E151" s="58" t="str">
        <f t="shared" si="136"/>
        <v>X</v>
      </c>
      <c r="F151" s="58" t="str">
        <f t="shared" si="136"/>
        <v>X</v>
      </c>
      <c r="G151" s="58" t="str">
        <f t="shared" si="136"/>
        <v>X</v>
      </c>
      <c r="H151" s="58" t="str">
        <f t="shared" si="136"/>
        <v>X</v>
      </c>
      <c r="I151" s="58" t="str">
        <f t="shared" si="131"/>
        <v>X</v>
      </c>
      <c r="J151" s="58" t="str">
        <f t="shared" si="131"/>
        <v>X</v>
      </c>
      <c r="K151" s="58" t="str">
        <f t="shared" si="136"/>
        <v>X</v>
      </c>
      <c r="L151" s="58" t="str">
        <f t="shared" si="136"/>
        <v>X</v>
      </c>
      <c r="M151" s="58" t="str">
        <f t="shared" si="136"/>
        <v>X</v>
      </c>
      <c r="N151" s="58" t="str">
        <f t="shared" si="136"/>
        <v>X</v>
      </c>
      <c r="O151" s="58" t="str">
        <f t="shared" si="136"/>
        <v>X</v>
      </c>
      <c r="P151" s="58" t="str">
        <f t="shared" si="136"/>
        <v>X</v>
      </c>
      <c r="Q151" s="58" t="str">
        <f t="shared" si="136"/>
        <v>X</v>
      </c>
      <c r="V151" s="108"/>
      <c r="W151" s="108"/>
      <c r="X151" s="502"/>
      <c r="Y151" s="502"/>
      <c r="Z151" s="128"/>
      <c r="AA151" s="502"/>
      <c r="AB151" s="502"/>
      <c r="AC151" s="128"/>
      <c r="AD151" s="502"/>
      <c r="AE151" s="502"/>
      <c r="AF151" s="502"/>
      <c r="AI151" s="59"/>
      <c r="AK151" s="110"/>
      <c r="AM151" s="48"/>
      <c r="AN151" s="48"/>
      <c r="AO151" s="48"/>
      <c r="AP151" s="48"/>
      <c r="AQ151" s="48"/>
      <c r="AR151" s="48"/>
    </row>
    <row r="152" spans="1:44" ht="21" customHeight="1">
      <c r="A152" s="52"/>
      <c r="B152" s="30" t="s">
        <v>46</v>
      </c>
      <c r="C152" s="47">
        <f>COUNTIF(C146:C151,"O")</f>
        <v>0</v>
      </c>
      <c r="D152" s="47">
        <f t="shared" ref="D152:Q152" si="137">COUNTIF(D146:D151,"O")</f>
        <v>0</v>
      </c>
      <c r="E152" s="47">
        <f t="shared" si="137"/>
        <v>0</v>
      </c>
      <c r="F152" s="47">
        <f t="shared" si="137"/>
        <v>0</v>
      </c>
      <c r="G152" s="47">
        <f t="shared" si="137"/>
        <v>0</v>
      </c>
      <c r="H152" s="47">
        <f t="shared" si="137"/>
        <v>0</v>
      </c>
      <c r="I152" s="47">
        <f t="shared" si="137"/>
        <v>0</v>
      </c>
      <c r="J152" s="47">
        <f t="shared" si="137"/>
        <v>0</v>
      </c>
      <c r="K152" s="47">
        <f t="shared" si="137"/>
        <v>0</v>
      </c>
      <c r="L152" s="47">
        <f t="shared" si="137"/>
        <v>0</v>
      </c>
      <c r="M152" s="47">
        <f t="shared" si="137"/>
        <v>0</v>
      </c>
      <c r="N152" s="47">
        <f t="shared" si="137"/>
        <v>0</v>
      </c>
      <c r="O152" s="47">
        <f t="shared" si="137"/>
        <v>0</v>
      </c>
      <c r="P152" s="47">
        <f t="shared" si="137"/>
        <v>0</v>
      </c>
      <c r="Q152" s="47">
        <f t="shared" si="137"/>
        <v>0</v>
      </c>
      <c r="V152" s="108"/>
      <c r="W152" s="108"/>
      <c r="X152" s="502"/>
      <c r="Y152" s="502"/>
      <c r="Z152" s="128"/>
      <c r="AA152" s="502"/>
      <c r="AB152" s="502"/>
      <c r="AC152" s="128"/>
      <c r="AD152" s="502"/>
      <c r="AE152" s="502"/>
      <c r="AF152" s="502"/>
      <c r="AI152" s="59"/>
      <c r="AK152" s="109"/>
      <c r="AM152" s="41"/>
      <c r="AN152" s="41"/>
      <c r="AO152" s="41"/>
      <c r="AP152" s="41"/>
      <c r="AQ152" s="41"/>
      <c r="AR152" s="41"/>
    </row>
    <row r="153" spans="1:44" ht="21" customHeight="1">
      <c r="A153" s="50" t="s">
        <v>130</v>
      </c>
      <c r="B153" s="58" t="s">
        <v>32</v>
      </c>
      <c r="C153" s="58" t="str">
        <f>IF(C7=$V$17,"O",IF(C7=$W$17,"O",IF(C7=$X$17,"O",IF(C7=$Y$17,"O",IF(C7=$Z$17,"O",IF(C7=$AA$17,"O",IF(C7=$AB$17,"O",IF(C7=$AC$17,"O",IF(C7=$AD$17,"O",IF(C7=$AE$17,"O",IF(C7=$AF$17,"O",IF(C7=$AG$17,"O",IF(C7=$AH$17,"O",IF(C7=$AI$17,"O",IF(C7=$AJ$17,"O",IF(C7=$AK$17,"O",IF(C7=$AL$17,"O",IF(C7=$AM$17,"O",IF(C7=$AN$17,"O",IF(C7=$AO$17,"O",IF(C7=$AP$17,"O",IF(C7=$AQ$17,"O",IF(C7=$AR$17,"O",IF(C7=$AS$17,"O",IF(C7=$AT$17,"O",IF(C7=$AU$17,"O",IF(C7=$AV$17,"O",IF(C7=$AW$17,"O",IF(C7=$AX$17,"O",IF(C7=$AY$17,"O",IF(C7=$AZ$17,"O",IF(C7=$BA$17,"O",IF(C7=$BB$17,"O",IF(C7=$BC$17,"O",IF(C7=$BD$17,"O",IF(C7=$BE$17,"O",IF(C7=$BF$17,"O",IF(C7=$BG$17,"O",IF(C7=$BH$17,"O",IF(C7=$BI$17,"O","X"))))))))))))))))))))))))))))))))))))))))</f>
        <v>X</v>
      </c>
      <c r="D153" s="58" t="str">
        <f t="shared" ref="D153:Q153" si="138">IF(D7=$V$17,"O",IF(D7=$W$17,"O",IF(D7=$X$17,"O",IF(D7=$Y$17,"O",IF(D7=$Z$17,"O",IF(D7=$AA$17,"O",IF(D7=$AB$17,"O",IF(D7=$AC$17,"O",IF(D7=$AD$17,"O",IF(D7=$AE$17,"O",IF(D7=$AF$17,"O",IF(D7=$AG$17,"O",IF(D7=$AH$17,"O",IF(D7=$AI$17,"O",IF(D7=$AJ$17,"O",IF(D7=$AK$17,"O",IF(D7=$AL$17,"O",IF(D7=$AM$17,"O",IF(D7=$AN$17,"O",IF(D7=$AO$17,"O",IF(D7=$AP$17,"O",IF(D7=$AQ$17,"O",IF(D7=$AR$17,"O",IF(D7=$AS$17,"O",IF(D7=$AT$17,"O",IF(D7=$AU$17,"O",IF(D7=$AV$17,"O",IF(D7=$AW$17,"O",IF(D7=$AX$17,"O",IF(D7=$AY$17,"O",IF(D7=$AZ$17,"O",IF(D7=$BA$17,"O",IF(D7=$BB$17,"O",IF(D7=$BC$17,"O",IF(D7=$BD$17,"O",IF(D7=$BE$17,"O",IF(D7=$BF$17,"O",IF(D7=$BG$17,"O",IF(D7=$BH$17,"O",IF(D7=$BI$17,"O","X"))))))))))))))))))))))))))))))))))))))))</f>
        <v>X</v>
      </c>
      <c r="E153" s="58" t="str">
        <f t="shared" si="138"/>
        <v>X</v>
      </c>
      <c r="F153" s="58" t="str">
        <f t="shared" si="138"/>
        <v>X</v>
      </c>
      <c r="G153" s="58" t="str">
        <f t="shared" si="138"/>
        <v>X</v>
      </c>
      <c r="H153" s="58" t="str">
        <f t="shared" si="138"/>
        <v>X</v>
      </c>
      <c r="I153" s="58" t="str">
        <f t="shared" ref="I153:J158" si="139">IF(I7=$V$17,"O",IF(I7=$W$17,"O",IF(I7=$X$17,"O",IF(I7=$Y$17,"O",IF(I7=$Z$17,"O",IF(I7=$AA$17,"O",IF(I7=$AB$17,"O",IF(I7=$AC$17,"O",IF(I7=$AD$17,"O",IF(I7=$AE$17,"O",IF(I7=$AF$17,"O",IF(I7=$AG$17,"O",IF(I7=$AH$17,"O",IF(I7=$AI$17,"O",IF(I7=$AJ$17,"O",IF(I7=$AK$17,"O",IF(I7=$AL$17,"O",IF(I7=$AM$17,"O",IF(I7=$AN$17,"O",IF(I7=$AO$17,"O",IF(I7=$AP$17,"O",IF(I7=$AQ$17,"O",IF(I7=$AR$17,"O",IF(I7=$AS$17,"O",IF(I7=$AT$17,"O",IF(I7=$AU$17,"O",IF(I7=$AV$17,"O",IF(I7=$AW$17,"O",IF(I7=$AX$17,"O",IF(I7=$AY$17,"O",IF(I7=$AZ$17,"O",IF(I7=$BA$17,"O",IF(I7=$BB$17,"O",IF(I7=$BC$17,"O",IF(I7=$BD$17,"O",IF(I7=$BE$17,"O",IF(I7=$BF$17,"O",IF(I7=$BG$17,"O",IF(I7=$BH$17,"O",IF(I7=$BI$17,"O","X"))))))))))))))))))))))))))))))))))))))))</f>
        <v>X</v>
      </c>
      <c r="J153" s="58" t="str">
        <f t="shared" si="139"/>
        <v>X</v>
      </c>
      <c r="K153" s="58" t="str">
        <f t="shared" si="138"/>
        <v>X</v>
      </c>
      <c r="L153" s="58" t="str">
        <f t="shared" si="138"/>
        <v>X</v>
      </c>
      <c r="M153" s="58" t="str">
        <f t="shared" si="138"/>
        <v>X</v>
      </c>
      <c r="N153" s="58" t="str">
        <f t="shared" si="138"/>
        <v>X</v>
      </c>
      <c r="O153" s="58" t="str">
        <f t="shared" si="138"/>
        <v>X</v>
      </c>
      <c r="P153" s="58" t="str">
        <f t="shared" si="138"/>
        <v>X</v>
      </c>
      <c r="Q153" s="58" t="str">
        <f t="shared" si="138"/>
        <v>X</v>
      </c>
      <c r="V153" s="108"/>
      <c r="W153" s="108"/>
      <c r="X153" s="502"/>
      <c r="Y153" s="502"/>
      <c r="Z153" s="128"/>
      <c r="AA153" s="502"/>
      <c r="AB153" s="502"/>
      <c r="AC153" s="128"/>
      <c r="AD153" s="502"/>
      <c r="AE153" s="502"/>
      <c r="AF153" s="502"/>
      <c r="AI153" s="59"/>
      <c r="AK153" s="109"/>
    </row>
    <row r="154" spans="1:44" ht="21" customHeight="1">
      <c r="A154" s="51"/>
      <c r="B154" s="58" t="s">
        <v>33</v>
      </c>
      <c r="C154" s="58" t="str">
        <f t="shared" ref="C154:Q154" si="140">IF(C8=$V$17,"O",IF(C8=$W$17,"O",IF(C8=$X$17,"O",IF(C8=$Y$17,"O",IF(C8=$Z$17,"O",IF(C8=$AA$17,"O",IF(C8=$AB$17,"O",IF(C8=$AC$17,"O",IF(C8=$AD$17,"O",IF(C8=$AE$17,"O",IF(C8=$AF$17,"O",IF(C8=$AG$17,"O",IF(C8=$AH$17,"O",IF(C8=$AI$17,"O",IF(C8=$AJ$17,"O",IF(C8=$AK$17,"O",IF(C8=$AL$17,"O",IF(C8=$AM$17,"O",IF(C8=$AN$17,"O",IF(C8=$AO$17,"O",IF(C8=$AP$17,"O",IF(C8=$AQ$17,"O",IF(C8=$AR$17,"O",IF(C8=$AS$17,"O",IF(C8=$AT$17,"O",IF(C8=$AU$17,"O",IF(C8=$AV$17,"O",IF(C8=$AW$17,"O",IF(C8=$AX$17,"O",IF(C8=$AY$17,"O",IF(C8=$AZ$17,"O",IF(C8=$BA$17,"O",IF(C8=$BB$17,"O",IF(C8=$BC$17,"O",IF(C8=$BD$17,"O",IF(C8=$BE$17,"O",IF(C8=$BF$17,"O",IF(C8=$BG$17,"O",IF(C8=$BH$17,"O",IF(C8=$BI$17,"O","X"))))))))))))))))))))))))))))))))))))))))</f>
        <v>X</v>
      </c>
      <c r="D154" s="58" t="str">
        <f t="shared" si="140"/>
        <v>X</v>
      </c>
      <c r="E154" s="58" t="str">
        <f t="shared" si="140"/>
        <v>X</v>
      </c>
      <c r="F154" s="58" t="str">
        <f t="shared" si="140"/>
        <v>X</v>
      </c>
      <c r="G154" s="58" t="str">
        <f t="shared" si="140"/>
        <v>X</v>
      </c>
      <c r="H154" s="58" t="str">
        <f t="shared" si="140"/>
        <v>X</v>
      </c>
      <c r="I154" s="58" t="str">
        <f t="shared" si="139"/>
        <v>X</v>
      </c>
      <c r="J154" s="58" t="str">
        <f t="shared" si="139"/>
        <v>X</v>
      </c>
      <c r="K154" s="58" t="str">
        <f t="shared" si="140"/>
        <v>X</v>
      </c>
      <c r="L154" s="58" t="str">
        <f t="shared" si="140"/>
        <v>X</v>
      </c>
      <c r="M154" s="58" t="str">
        <f t="shared" si="140"/>
        <v>X</v>
      </c>
      <c r="N154" s="58" t="str">
        <f t="shared" si="140"/>
        <v>X</v>
      </c>
      <c r="O154" s="58" t="str">
        <f t="shared" si="140"/>
        <v>X</v>
      </c>
      <c r="P154" s="58" t="str">
        <f t="shared" si="140"/>
        <v>X</v>
      </c>
      <c r="Q154" s="58" t="str">
        <f t="shared" si="140"/>
        <v>X</v>
      </c>
      <c r="V154" s="108"/>
      <c r="W154" s="108"/>
      <c r="X154" s="502"/>
      <c r="Y154" s="502"/>
      <c r="Z154" s="128"/>
      <c r="AA154" s="502"/>
      <c r="AB154" s="502"/>
      <c r="AC154" s="128"/>
      <c r="AD154" s="502"/>
      <c r="AE154" s="502"/>
      <c r="AF154" s="502"/>
      <c r="AI154" s="59"/>
      <c r="AK154" s="109"/>
    </row>
    <row r="155" spans="1:44" ht="21" customHeight="1">
      <c r="A155" s="51"/>
      <c r="B155" s="58" t="s">
        <v>34</v>
      </c>
      <c r="C155" s="58" t="str">
        <f t="shared" ref="C155:Q155" si="141">IF(C9=$V$17,"O",IF(C9=$W$17,"O",IF(C9=$X$17,"O",IF(C9=$Y$17,"O",IF(C9=$Z$17,"O",IF(C9=$AA$17,"O",IF(C9=$AB$17,"O",IF(C9=$AC$17,"O",IF(C9=$AD$17,"O",IF(C9=$AE$17,"O",IF(C9=$AF$17,"O",IF(C9=$AG$17,"O",IF(C9=$AH$17,"O",IF(C9=$AI$17,"O",IF(C9=$AJ$17,"O",IF(C9=$AK$17,"O",IF(C9=$AL$17,"O",IF(C9=$AM$17,"O",IF(C9=$AN$17,"O",IF(C9=$AO$17,"O",IF(C9=$AP$17,"O",IF(C9=$AQ$17,"O",IF(C9=$AR$17,"O",IF(C9=$AS$17,"O",IF(C9=$AT$17,"O",IF(C9=$AU$17,"O",IF(C9=$AV$17,"O",IF(C9=$AW$17,"O",IF(C9=$AX$17,"O",IF(C9=$AY$17,"O",IF(C9=$AZ$17,"O",IF(C9=$BA$17,"O",IF(C9=$BB$17,"O",IF(C9=$BC$17,"O",IF(C9=$BD$17,"O",IF(C9=$BE$17,"O",IF(C9=$BF$17,"O",IF(C9=$BG$17,"O",IF(C9=$BH$17,"O",IF(C9=$BI$17,"O","X"))))))))))))))))))))))))))))))))))))))))</f>
        <v>X</v>
      </c>
      <c r="D155" s="58" t="str">
        <f t="shared" si="141"/>
        <v>X</v>
      </c>
      <c r="E155" s="58" t="str">
        <f t="shared" si="141"/>
        <v>X</v>
      </c>
      <c r="F155" s="58" t="str">
        <f t="shared" si="141"/>
        <v>X</v>
      </c>
      <c r="G155" s="58" t="str">
        <f t="shared" si="141"/>
        <v>X</v>
      </c>
      <c r="H155" s="58" t="str">
        <f t="shared" si="141"/>
        <v>X</v>
      </c>
      <c r="I155" s="58" t="str">
        <f t="shared" si="139"/>
        <v>X</v>
      </c>
      <c r="J155" s="58" t="str">
        <f t="shared" si="139"/>
        <v>X</v>
      </c>
      <c r="K155" s="58" t="str">
        <f t="shared" si="141"/>
        <v>X</v>
      </c>
      <c r="L155" s="58" t="str">
        <f t="shared" si="141"/>
        <v>X</v>
      </c>
      <c r="M155" s="58" t="str">
        <f t="shared" si="141"/>
        <v>X</v>
      </c>
      <c r="N155" s="58" t="str">
        <f t="shared" si="141"/>
        <v>X</v>
      </c>
      <c r="O155" s="58" t="str">
        <f t="shared" si="141"/>
        <v>X</v>
      </c>
      <c r="P155" s="58" t="str">
        <f t="shared" si="141"/>
        <v>X</v>
      </c>
      <c r="Q155" s="58" t="str">
        <f t="shared" si="141"/>
        <v>X</v>
      </c>
      <c r="V155" s="108"/>
      <c r="W155" s="108"/>
      <c r="X155" s="502"/>
      <c r="Y155" s="502"/>
      <c r="Z155" s="128"/>
      <c r="AA155" s="502"/>
      <c r="AB155" s="502"/>
      <c r="AC155" s="128"/>
      <c r="AD155" s="502"/>
      <c r="AE155" s="502"/>
      <c r="AF155" s="502"/>
      <c r="AI155" s="59"/>
      <c r="AK155" s="109"/>
    </row>
    <row r="156" spans="1:44" ht="21" customHeight="1">
      <c r="A156" s="51"/>
      <c r="B156" s="58" t="s">
        <v>35</v>
      </c>
      <c r="C156" s="58" t="str">
        <f t="shared" ref="C156:Q156" si="142">IF(C10=$V$17,"O",IF(C10=$W$17,"O",IF(C10=$X$17,"O",IF(C10=$Y$17,"O",IF(C10=$Z$17,"O",IF(C10=$AA$17,"O",IF(C10=$AB$17,"O",IF(C10=$AC$17,"O",IF(C10=$AD$17,"O",IF(C10=$AE$17,"O",IF(C10=$AF$17,"O",IF(C10=$AG$17,"O",IF(C10=$AH$17,"O",IF(C10=$AI$17,"O",IF(C10=$AJ$17,"O",IF(C10=$AK$17,"O",IF(C10=$AL$17,"O",IF(C10=$AM$17,"O",IF(C10=$AN$17,"O",IF(C10=$AO$17,"O",IF(C10=$AP$17,"O",IF(C10=$AQ$17,"O",IF(C10=$AR$17,"O",IF(C10=$AS$17,"O",IF(C10=$AT$17,"O",IF(C10=$AU$17,"O",IF(C10=$AV$17,"O",IF(C10=$AW$17,"O",IF(C10=$AX$17,"O",IF(C10=$AY$17,"O",IF(C10=$AZ$17,"O",IF(C10=$BA$17,"O",IF(C10=$BB$17,"O",IF(C10=$BC$17,"O",IF(C10=$BD$17,"O",IF(C10=$BE$17,"O",IF(C10=$BF$17,"O",IF(C10=$BG$17,"O",IF(C10=$BH$17,"O",IF(C10=$BI$17,"O","X"))))))))))))))))))))))))))))))))))))))))</f>
        <v>X</v>
      </c>
      <c r="D156" s="58" t="str">
        <f t="shared" si="142"/>
        <v>X</v>
      </c>
      <c r="E156" s="58" t="str">
        <f t="shared" si="142"/>
        <v>X</v>
      </c>
      <c r="F156" s="58" t="str">
        <f t="shared" si="142"/>
        <v>X</v>
      </c>
      <c r="G156" s="58" t="str">
        <f t="shared" si="142"/>
        <v>X</v>
      </c>
      <c r="H156" s="58" t="str">
        <f t="shared" si="142"/>
        <v>X</v>
      </c>
      <c r="I156" s="58" t="str">
        <f t="shared" si="139"/>
        <v>X</v>
      </c>
      <c r="J156" s="58" t="str">
        <f t="shared" si="139"/>
        <v>X</v>
      </c>
      <c r="K156" s="58" t="str">
        <f t="shared" si="142"/>
        <v>X</v>
      </c>
      <c r="L156" s="58" t="str">
        <f t="shared" si="142"/>
        <v>X</v>
      </c>
      <c r="M156" s="58" t="str">
        <f t="shared" si="142"/>
        <v>X</v>
      </c>
      <c r="N156" s="58" t="str">
        <f t="shared" si="142"/>
        <v>X</v>
      </c>
      <c r="O156" s="58" t="str">
        <f t="shared" si="142"/>
        <v>X</v>
      </c>
      <c r="P156" s="58" t="str">
        <f t="shared" si="142"/>
        <v>X</v>
      </c>
      <c r="Q156" s="58" t="str">
        <f t="shared" si="142"/>
        <v>X</v>
      </c>
      <c r="V156" s="108"/>
      <c r="W156" s="108"/>
      <c r="X156" s="502"/>
      <c r="Y156" s="502"/>
      <c r="Z156" s="128"/>
      <c r="AA156" s="502"/>
      <c r="AB156" s="502"/>
      <c r="AC156" s="128"/>
      <c r="AD156" s="502"/>
      <c r="AE156" s="502"/>
      <c r="AF156" s="502"/>
      <c r="AI156" s="59"/>
      <c r="AK156" s="109"/>
    </row>
    <row r="157" spans="1:44" ht="21" customHeight="1">
      <c r="A157" s="51"/>
      <c r="B157" s="58" t="s">
        <v>36</v>
      </c>
      <c r="C157" s="58" t="str">
        <f t="shared" ref="C157:Q157" si="143">IF(C11=$V$17,"O",IF(C11=$W$17,"O",IF(C11=$X$17,"O",IF(C11=$Y$17,"O",IF(C11=$Z$17,"O",IF(C11=$AA$17,"O",IF(C11=$AB$17,"O",IF(C11=$AC$17,"O",IF(C11=$AD$17,"O",IF(C11=$AE$17,"O",IF(C11=$AF$17,"O",IF(C11=$AG$17,"O",IF(C11=$AH$17,"O",IF(C11=$AI$17,"O",IF(C11=$AJ$17,"O",IF(C11=$AK$17,"O",IF(C11=$AL$17,"O",IF(C11=$AM$17,"O",IF(C11=$AN$17,"O",IF(C11=$AO$17,"O",IF(C11=$AP$17,"O",IF(C11=$AQ$17,"O",IF(C11=$AR$17,"O",IF(C11=$AS$17,"O",IF(C11=$AT$17,"O",IF(C11=$AU$17,"O",IF(C11=$AV$17,"O",IF(C11=$AW$17,"O",IF(C11=$AX$17,"O",IF(C11=$AY$17,"O",IF(C11=$AZ$17,"O",IF(C11=$BA$17,"O",IF(C11=$BB$17,"O",IF(C11=$BC$17,"O",IF(C11=$BD$17,"O",IF(C11=$BE$17,"O",IF(C11=$BF$17,"O",IF(C11=$BG$17,"O",IF(C11=$BH$17,"O",IF(C11=$BI$17,"O","X"))))))))))))))))))))))))))))))))))))))))</f>
        <v>O</v>
      </c>
      <c r="D157" s="58" t="str">
        <f t="shared" si="143"/>
        <v>O</v>
      </c>
      <c r="E157" s="58" t="str">
        <f t="shared" si="143"/>
        <v>O</v>
      </c>
      <c r="F157" s="58" t="str">
        <f t="shared" si="143"/>
        <v>O</v>
      </c>
      <c r="G157" s="58" t="str">
        <f t="shared" si="143"/>
        <v>O</v>
      </c>
      <c r="H157" s="58" t="str">
        <f t="shared" si="143"/>
        <v>O</v>
      </c>
      <c r="I157" s="58" t="str">
        <f t="shared" si="139"/>
        <v>O</v>
      </c>
      <c r="J157" s="58" t="str">
        <f t="shared" si="139"/>
        <v>O</v>
      </c>
      <c r="K157" s="58" t="str">
        <f t="shared" si="143"/>
        <v>O</v>
      </c>
      <c r="L157" s="58" t="str">
        <f t="shared" si="143"/>
        <v>O</v>
      </c>
      <c r="M157" s="58" t="str">
        <f t="shared" si="143"/>
        <v>O</v>
      </c>
      <c r="N157" s="58" t="str">
        <f t="shared" si="143"/>
        <v>O</v>
      </c>
      <c r="O157" s="58" t="str">
        <f t="shared" si="143"/>
        <v>O</v>
      </c>
      <c r="P157" s="58" t="str">
        <f t="shared" si="143"/>
        <v>O</v>
      </c>
      <c r="Q157" s="58" t="str">
        <f t="shared" si="143"/>
        <v>O</v>
      </c>
      <c r="V157" s="108"/>
      <c r="W157" s="108"/>
      <c r="X157" s="502"/>
      <c r="Y157" s="502"/>
      <c r="Z157" s="128"/>
      <c r="AA157" s="502"/>
      <c r="AB157" s="502"/>
      <c r="AC157" s="128"/>
      <c r="AD157" s="502"/>
      <c r="AE157" s="502"/>
      <c r="AF157" s="502"/>
      <c r="AI157" s="59"/>
      <c r="AK157" s="109"/>
    </row>
    <row r="158" spans="1:44" ht="21" customHeight="1">
      <c r="A158" s="51"/>
      <c r="B158" s="58" t="s">
        <v>21</v>
      </c>
      <c r="C158" s="58" t="str">
        <f t="shared" ref="C158:P158" si="144">IF(C12=$V$17,"O",IF(C12=$W$17,"O",IF(C12=$X$17,"O",IF(C12=$Y$17,"O",IF(C12=$Z$17,"O",IF(C12=$AA$17,"O",IF(C12=$AB$17,"O",IF(C12=$AC$17,"O",IF(C12=$AD$17,"O",IF(C12=$AE$17,"O",IF(C12=$AF$17,"O",IF(C12=$AG$17,"O",IF(C12=$AH$17,"O",IF(C12=$AI$17,"O",IF(C12=$AJ$17,"O",IF(C12=$AK$17,"O",IF(C12=$AL$17,"O",IF(C12=$AM$17,"O",IF(C12=$AN$17,"O",IF(C12=$AO$17,"O",IF(C12=$AP$17,"O",IF(C12=$AQ$17,"O",IF(C12=$AR$17,"O",IF(C12=$AS$17,"O",IF(C12=$AT$17,"O",IF(C12=$AU$17,"O",IF(C12=$AV$17,"O",IF(C12=$AW$17,"O",IF(C12=$AX$17,"O",IF(C12=$AY$17,"O",IF(C12=$AZ$17,"O",IF(C12=$BA$17,"O",IF(C12=$BB$17,"O",IF(C12=$BC$17,"O",IF(C12=$BD$17,"O",IF(C12=$BE$17,"O",IF(C12=$BF$17,"O",IF(C12=$BG$17,"O",IF(C12=$BH$17,"O",IF(C12=$BI$17,"O","X"))))))))))))))))))))))))))))))))))))))))</f>
        <v>X</v>
      </c>
      <c r="D158" s="58" t="str">
        <f t="shared" si="144"/>
        <v>X</v>
      </c>
      <c r="E158" s="58" t="str">
        <f t="shared" si="144"/>
        <v>X</v>
      </c>
      <c r="F158" s="58" t="str">
        <f t="shared" si="144"/>
        <v>X</v>
      </c>
      <c r="G158" s="58" t="str">
        <f t="shared" si="144"/>
        <v>X</v>
      </c>
      <c r="H158" s="58" t="str">
        <f t="shared" si="144"/>
        <v>X</v>
      </c>
      <c r="I158" s="58" t="str">
        <f t="shared" si="139"/>
        <v>X</v>
      </c>
      <c r="J158" s="58" t="str">
        <f t="shared" si="139"/>
        <v>X</v>
      </c>
      <c r="K158" s="58" t="str">
        <f t="shared" si="144"/>
        <v>X</v>
      </c>
      <c r="L158" s="58" t="str">
        <f t="shared" si="144"/>
        <v>X</v>
      </c>
      <c r="M158" s="58" t="str">
        <f t="shared" si="144"/>
        <v>X</v>
      </c>
      <c r="N158" s="58" t="str">
        <f t="shared" si="144"/>
        <v>X</v>
      </c>
      <c r="O158" s="58" t="str">
        <f t="shared" si="144"/>
        <v>X</v>
      </c>
      <c r="P158" s="58" t="str">
        <f t="shared" si="144"/>
        <v>X</v>
      </c>
      <c r="Q158" s="58" t="str">
        <f>IF(Q12=$V$17,"O",IF(Q12=$W$17,"O",IF(Q12=$X$17,"O",IF(Q12=$Y$17,"O",IF(Q12=$Z$17,"O",IF(Q12=$AA$17,"O",IF(Q12=$AB$17,"O",IF(Q12=$AC$17,"O",IF(Q12=$AD$17,"O",IF(Q12=$AE$17,"O",IF(Q12=$AF$17,"O",IF(Q12=$AG$17,"O",IF(Q12=$AH$17,"O",IF(Q12=$AI$17,"O",IF(Q12=$AJ$17,"O",IF(Q12=$AK$17,"O",IF(Q12=$AL$17,"O",IF(Q12=$AM$17,"O",IF(Q12=$AN$17,"O",IF(Q12=$AO$17,"O",IF(Q12=$AP$17,"O",IF(Q12=$AQ$17,"O",IF(Q12=$AR$17,"O",IF(Q12=$AS$17,"O",IF(Q12=$AT$17,"O",IF(Q12=$AU$17,"O",IF(Q12=$AV$17,"O",IF(Q12=$AW$17,"O",IF(Q12=$AX$17,"O",IF(Q12=$AY$17,"O",IF(Q12=$AZ$17,"O",IF(Q12=$BA$17,"O",IF(Q12=$BB$17,"O",IF(Q12=$BC$17,"O",IF(Q12=$BD$17,"O",IF(Q12=$BE$17,"O",IF(Q12=$BF$17,"O",IF(Q12=$BG$17,"O",IF(Q12=$BH$17,"O",IF(Q12=$BI$17,"O","X"))))))))))))))))))))))))))))))))))))))))</f>
        <v>X</v>
      </c>
      <c r="V158" s="108"/>
      <c r="W158" s="108"/>
      <c r="X158" s="502"/>
      <c r="Y158" s="502"/>
      <c r="Z158" s="128"/>
      <c r="AA158" s="502"/>
      <c r="AB158" s="502"/>
      <c r="AC158" s="128"/>
      <c r="AD158" s="502"/>
      <c r="AE158" s="502"/>
      <c r="AF158" s="502"/>
      <c r="AI158" s="59"/>
      <c r="AK158" s="109"/>
      <c r="AP158" s="43"/>
    </row>
    <row r="159" spans="1:44" ht="21" customHeight="1">
      <c r="A159" s="60"/>
      <c r="B159" s="30" t="s">
        <v>46</v>
      </c>
      <c r="C159" s="47">
        <f>COUNTIF(C153:C158,"O")</f>
        <v>1</v>
      </c>
      <c r="D159" s="47">
        <f t="shared" ref="D159:Q159" si="145">COUNTIF(D153:D158,"O")</f>
        <v>1</v>
      </c>
      <c r="E159" s="47">
        <f t="shared" si="145"/>
        <v>1</v>
      </c>
      <c r="F159" s="47">
        <f t="shared" si="145"/>
        <v>1</v>
      </c>
      <c r="G159" s="47">
        <f t="shared" si="145"/>
        <v>1</v>
      </c>
      <c r="H159" s="47">
        <f t="shared" si="145"/>
        <v>1</v>
      </c>
      <c r="I159" s="47">
        <f t="shared" si="145"/>
        <v>1</v>
      </c>
      <c r="J159" s="47">
        <f t="shared" si="145"/>
        <v>1</v>
      </c>
      <c r="K159" s="47">
        <f t="shared" si="145"/>
        <v>1</v>
      </c>
      <c r="L159" s="47">
        <f t="shared" si="145"/>
        <v>1</v>
      </c>
      <c r="M159" s="47">
        <f t="shared" si="145"/>
        <v>1</v>
      </c>
      <c r="N159" s="47">
        <f t="shared" si="145"/>
        <v>1</v>
      </c>
      <c r="O159" s="47">
        <f t="shared" si="145"/>
        <v>1</v>
      </c>
      <c r="P159" s="47">
        <f t="shared" si="145"/>
        <v>1</v>
      </c>
      <c r="Q159" s="47">
        <f t="shared" si="145"/>
        <v>1</v>
      </c>
      <c r="V159" s="108"/>
      <c r="W159" s="108"/>
      <c r="X159" s="502"/>
      <c r="Y159" s="502"/>
      <c r="Z159" s="128"/>
      <c r="AA159" s="502"/>
      <c r="AB159" s="502"/>
      <c r="AC159" s="128"/>
      <c r="AD159" s="502"/>
      <c r="AE159" s="502"/>
      <c r="AF159" s="502"/>
      <c r="AI159" s="59"/>
      <c r="AK159" s="110"/>
      <c r="AP159" s="43"/>
    </row>
    <row r="160" spans="1:44" ht="21" customHeight="1">
      <c r="A160" s="50" t="s">
        <v>131</v>
      </c>
      <c r="B160" s="58" t="s">
        <v>32</v>
      </c>
      <c r="C160" s="58" t="str">
        <f>IF(C7=$V$18,"O",IF(C7=$W$18,"O",IF(C7=$X$18,"O",IF(C7=$Y$18,"O",IF(C7=$Z$18,"O",IF(C7=$AA$18,"O",IF(C7=$AB$18,"O",IF(C7=$AC$18,"O",IF(C7=$AD$18,"O",IF(C7=$AE$18,"O",IF(C7=$AF$18,"O",IF(C7=$AG$18,"O",IF(C7=$AH$18,"O",IF(C7=$AI$18,"O",IF(C7=$AJ$18,"O",IF(C7=$AK$18,"O",IF(C7=$AL$18,"O",IF(C7=$AM$18,"O",IF(C7=$AN$18,"O",IF(C7=$AO$18,"O",IF(C7=$AP$18,"O",IF(C7=$AQ$18,"O",IF(C7=$AR$18,"O",IF(C7=$AS$18,"O",IF(C7=$AT$18,"O",IF(C7=$AU$18,"O",IF(C7=$AV$18,"O",IF(C7=$AW$18,"O",IF(C7=$AX$18,"O",IF(C7=$AY$18,"O",IF(C7=$AZ$18,"O",IF(C7=$BA$18,"O",IF(C7=$BB$18,"O",IF(C7=$BC$18,"O",IF(C7=$BD$18,"O",IF(C7=$BE$18,"O","X"))))))))))))))))))))))))))))))))))))</f>
        <v>X</v>
      </c>
      <c r="D160" s="58" t="str">
        <f t="shared" ref="D160:Q160" si="146">IF(D7=$V$18,"O",IF(D7=$W$18,"O",IF(D7=$X$18,"O",IF(D7=$Y$18,"O",IF(D7=$Z$18,"O",IF(D7=$AA$18,"O",IF(D7=$AB$18,"O",IF(D7=$AC$18,"O",IF(D7=$AD$18,"O",IF(D7=$AE$18,"O",IF(D7=$AF$18,"O",IF(D7=$AG$18,"O",IF(D7=$AH$18,"O",IF(D7=$AI$18,"O",IF(D7=$AJ$18,"O",IF(D7=$AK$18,"O",IF(D7=$AL$18,"O",IF(D7=$AM$18,"O",IF(D7=$AN$18,"O",IF(D7=$AO$18,"O",IF(D7=$AP$18,"O",IF(D7=$AQ$18,"O",IF(D7=$AR$18,"O",IF(D7=$AS$18,"O",IF(D7=$AT$18,"O",IF(D7=$AU$18,"O",IF(D7=$AV$18,"O",IF(D7=$AW$18,"O",IF(D7=$AX$18,"O",IF(D7=$AY$18,"O",IF(D7=$AZ$18,"O",IF(D7=$BA$18,"O",IF(D7=$BB$18,"O",IF(D7=$BC$18,"O",IF(D7=$BD$18,"O",IF(D7=$BE$18,"O","X"))))))))))))))))))))))))))))))))))))</f>
        <v>X</v>
      </c>
      <c r="E160" s="58" t="str">
        <f t="shared" si="146"/>
        <v>X</v>
      </c>
      <c r="F160" s="58" t="str">
        <f t="shared" si="146"/>
        <v>X</v>
      </c>
      <c r="G160" s="58" t="str">
        <f t="shared" si="146"/>
        <v>X</v>
      </c>
      <c r="H160" s="58" t="str">
        <f t="shared" si="146"/>
        <v>X</v>
      </c>
      <c r="I160" s="58" t="str">
        <f t="shared" ref="I160:J165" si="147">IF(I7=$V$18,"O",IF(I7=$W$18,"O",IF(I7=$X$18,"O",IF(I7=$Y$18,"O",IF(I7=$Z$18,"O",IF(I7=$AA$18,"O",IF(I7=$AB$18,"O",IF(I7=$AC$18,"O",IF(I7=$AD$18,"O",IF(I7=$AE$18,"O",IF(I7=$AF$18,"O",IF(I7=$AG$18,"O",IF(I7=$AH$18,"O",IF(I7=$AI$18,"O",IF(I7=$AJ$18,"O",IF(I7=$AK$18,"O",IF(I7=$AL$18,"O",IF(I7=$AM$18,"O",IF(I7=$AN$18,"O",IF(I7=$AO$18,"O",IF(I7=$AP$18,"O",IF(I7=$AQ$18,"O",IF(I7=$AR$18,"O",IF(I7=$AS$18,"O",IF(I7=$AT$18,"O",IF(I7=$AU$18,"O",IF(I7=$AV$18,"O",IF(I7=$AW$18,"O",IF(I7=$AX$18,"O",IF(I7=$AY$18,"O",IF(I7=$AZ$18,"O",IF(I7=$BA$18,"O",IF(I7=$BB$18,"O",IF(I7=$BC$18,"O",IF(I7=$BD$18,"O",IF(I7=$BE$18,"O","X"))))))))))))))))))))))))))))))))))))</f>
        <v>X</v>
      </c>
      <c r="J160" s="58" t="str">
        <f t="shared" si="147"/>
        <v>X</v>
      </c>
      <c r="K160" s="58" t="str">
        <f t="shared" si="146"/>
        <v>X</v>
      </c>
      <c r="L160" s="58" t="str">
        <f t="shared" si="146"/>
        <v>X</v>
      </c>
      <c r="M160" s="58" t="str">
        <f t="shared" si="146"/>
        <v>X</v>
      </c>
      <c r="N160" s="58" t="str">
        <f t="shared" si="146"/>
        <v>X</v>
      </c>
      <c r="O160" s="58" t="str">
        <f t="shared" si="146"/>
        <v>X</v>
      </c>
      <c r="P160" s="58" t="str">
        <f t="shared" si="146"/>
        <v>X</v>
      </c>
      <c r="Q160" s="58" t="str">
        <f t="shared" si="146"/>
        <v>X</v>
      </c>
      <c r="V160" s="108"/>
      <c r="W160" s="108"/>
      <c r="X160" s="470"/>
      <c r="Y160" s="502"/>
      <c r="Z160" s="128"/>
      <c r="AA160" s="502"/>
      <c r="AB160" s="502"/>
      <c r="AC160" s="128"/>
      <c r="AD160" s="502"/>
      <c r="AE160" s="502"/>
      <c r="AF160" s="502"/>
      <c r="AI160" s="59"/>
      <c r="AK160" s="110"/>
      <c r="AP160" s="43"/>
    </row>
    <row r="161" spans="1:42" ht="21" customHeight="1">
      <c r="A161" s="51"/>
      <c r="B161" s="58" t="s">
        <v>33</v>
      </c>
      <c r="C161" s="58" t="str">
        <f t="shared" ref="C161:Q161" si="148">IF(C8=$V$18,"O",IF(C8=$W$18,"O",IF(C8=$X$18,"O",IF(C8=$Y$18,"O",IF(C8=$Z$18,"O",IF(C8=$AA$18,"O",IF(C8=$AB$18,"O",IF(C8=$AC$18,"O",IF(C8=$AD$18,"O",IF(C8=$AE$18,"O",IF(C8=$AF$18,"O",IF(C8=$AG$18,"O",IF(C8=$AH$18,"O",IF(C8=$AI$18,"O",IF(C8=$AJ$18,"O",IF(C8=$AK$18,"O",IF(C8=$AL$18,"O",IF(C8=$AM$18,"O",IF(C8=$AN$18,"O",IF(C8=$AO$18,"O",IF(C8=$AP$18,"O",IF(C8=$AQ$18,"O",IF(C8=$AR$18,"O",IF(C8=$AS$18,"O",IF(C8=$AT$18,"O",IF(C8=$AU$18,"O",IF(C8=$AV$18,"O",IF(C8=$AW$18,"O",IF(C8=$AX$18,"O",IF(C8=$AY$18,"O",IF(C8=$AZ$18,"O",IF(C8=$BA$18,"O",IF(C8=$BB$18,"O",IF(C8=$BC$18,"O",IF(C8=$BD$18,"O",IF(C8=$BE$18,"O","X"))))))))))))))))))))))))))))))))))))</f>
        <v>X</v>
      </c>
      <c r="D161" s="58" t="str">
        <f t="shared" si="148"/>
        <v>X</v>
      </c>
      <c r="E161" s="58" t="str">
        <f t="shared" si="148"/>
        <v>X</v>
      </c>
      <c r="F161" s="58" t="str">
        <f t="shared" si="148"/>
        <v>X</v>
      </c>
      <c r="G161" s="58" t="str">
        <f t="shared" si="148"/>
        <v>X</v>
      </c>
      <c r="H161" s="58" t="str">
        <f t="shared" si="148"/>
        <v>X</v>
      </c>
      <c r="I161" s="58" t="str">
        <f t="shared" si="147"/>
        <v>X</v>
      </c>
      <c r="J161" s="58" t="str">
        <f t="shared" si="147"/>
        <v>X</v>
      </c>
      <c r="K161" s="58" t="str">
        <f t="shared" si="148"/>
        <v>X</v>
      </c>
      <c r="L161" s="58" t="str">
        <f t="shared" si="148"/>
        <v>X</v>
      </c>
      <c r="M161" s="58" t="str">
        <f t="shared" si="148"/>
        <v>X</v>
      </c>
      <c r="N161" s="58" t="str">
        <f t="shared" si="148"/>
        <v>X</v>
      </c>
      <c r="O161" s="58" t="str">
        <f t="shared" si="148"/>
        <v>X</v>
      </c>
      <c r="P161" s="58" t="str">
        <f t="shared" si="148"/>
        <v>X</v>
      </c>
      <c r="Q161" s="58" t="str">
        <f t="shared" si="148"/>
        <v>X</v>
      </c>
      <c r="V161" s="108"/>
      <c r="W161" s="108"/>
      <c r="X161" s="108"/>
      <c r="Y161" s="470"/>
      <c r="Z161" s="128"/>
      <c r="AA161" s="109"/>
      <c r="AB161"/>
      <c r="AC161" s="128"/>
      <c r="AD161" s="502"/>
      <c r="AE161" s="502"/>
      <c r="AF161" s="502"/>
      <c r="AP161" s="43"/>
    </row>
    <row r="162" spans="1:42" ht="21" customHeight="1">
      <c r="A162" s="51"/>
      <c r="B162" s="58" t="s">
        <v>34</v>
      </c>
      <c r="C162" s="58" t="str">
        <f t="shared" ref="C162:Q162" si="149">IF(C9=$V$18,"O",IF(C9=$W$18,"O",IF(C9=$X$18,"O",IF(C9=$Y$18,"O",IF(C9=$Z$18,"O",IF(C9=$AA$18,"O",IF(C9=$AB$18,"O",IF(C9=$AC$18,"O",IF(C9=$AD$18,"O",IF(C9=$AE$18,"O",IF(C9=$AF$18,"O",IF(C9=$AG$18,"O",IF(C9=$AH$18,"O",IF(C9=$AI$18,"O",IF(C9=$AJ$18,"O",IF(C9=$AK$18,"O",IF(C9=$AL$18,"O",IF(C9=$AM$18,"O",IF(C9=$AN$18,"O",IF(C9=$AO$18,"O",IF(C9=$AP$18,"O",IF(C9=$AQ$18,"O",IF(C9=$AR$18,"O",IF(C9=$AS$18,"O",IF(C9=$AT$18,"O",IF(C9=$AU$18,"O",IF(C9=$AV$18,"O",IF(C9=$AW$18,"O",IF(C9=$AX$18,"O",IF(C9=$AY$18,"O",IF(C9=$AZ$18,"O",IF(C9=$BA$18,"O",IF(C9=$BB$18,"O",IF(C9=$BC$18,"O",IF(C9=$BD$18,"O",IF(C9=$BE$18,"O","X"))))))))))))))))))))))))))))))))))))</f>
        <v>X</v>
      </c>
      <c r="D162" s="58" t="str">
        <f t="shared" si="149"/>
        <v>X</v>
      </c>
      <c r="E162" s="58" t="str">
        <f t="shared" si="149"/>
        <v>X</v>
      </c>
      <c r="F162" s="58" t="str">
        <f t="shared" si="149"/>
        <v>X</v>
      </c>
      <c r="G162" s="58" t="str">
        <f t="shared" si="149"/>
        <v>X</v>
      </c>
      <c r="H162" s="58" t="str">
        <f t="shared" si="149"/>
        <v>X</v>
      </c>
      <c r="I162" s="58" t="str">
        <f t="shared" si="147"/>
        <v>X</v>
      </c>
      <c r="J162" s="58" t="str">
        <f t="shared" si="147"/>
        <v>X</v>
      </c>
      <c r="K162" s="58" t="str">
        <f t="shared" si="149"/>
        <v>X</v>
      </c>
      <c r="L162" s="58" t="str">
        <f t="shared" si="149"/>
        <v>X</v>
      </c>
      <c r="M162" s="58" t="str">
        <f t="shared" si="149"/>
        <v>X</v>
      </c>
      <c r="N162" s="58" t="str">
        <f t="shared" si="149"/>
        <v>X</v>
      </c>
      <c r="O162" s="58" t="str">
        <f t="shared" si="149"/>
        <v>X</v>
      </c>
      <c r="P162" s="58" t="str">
        <f t="shared" si="149"/>
        <v>X</v>
      </c>
      <c r="Q162" s="58" t="str">
        <f t="shared" si="149"/>
        <v>X</v>
      </c>
      <c r="V162" s="108"/>
      <c r="W162" s="108"/>
      <c r="X162" s="108"/>
      <c r="Y162" s="470"/>
      <c r="Z162" s="128"/>
      <c r="AA162" s="109"/>
      <c r="AB162"/>
      <c r="AC162" s="128"/>
      <c r="AD162"/>
      <c r="AE162"/>
      <c r="AF162"/>
      <c r="AP162" s="43"/>
    </row>
    <row r="163" spans="1:42" ht="21" customHeight="1">
      <c r="A163" s="51"/>
      <c r="B163" s="58" t="s">
        <v>35</v>
      </c>
      <c r="C163" s="58" t="str">
        <f t="shared" ref="C163:Q163" si="150">IF(C10=$V$18,"O",IF(C10=$W$18,"O",IF(C10=$X$18,"O",IF(C10=$Y$18,"O",IF(C10=$Z$18,"O",IF(C10=$AA$18,"O",IF(C10=$AB$18,"O",IF(C10=$AC$18,"O",IF(C10=$AD$18,"O",IF(C10=$AE$18,"O",IF(C10=$AF$18,"O",IF(C10=$AG$18,"O",IF(C10=$AH$18,"O",IF(C10=$AI$18,"O",IF(C10=$AJ$18,"O",IF(C10=$AK$18,"O",IF(C10=$AL$18,"O",IF(C10=$AM$18,"O",IF(C10=$AN$18,"O",IF(C10=$AO$18,"O",IF(C10=$AP$18,"O",IF(C10=$AQ$18,"O",IF(C10=$AR$18,"O",IF(C10=$AS$18,"O",IF(C10=$AT$18,"O",IF(C10=$AU$18,"O",IF(C10=$AV$18,"O",IF(C10=$AW$18,"O",IF(C10=$AX$18,"O",IF(C10=$AY$18,"O",IF(C10=$AZ$18,"O",IF(C10=$BA$18,"O",IF(C10=$BB$18,"O",IF(C10=$BC$18,"O",IF(C10=$BD$18,"O",IF(C10=$BE$18,"O","X"))))))))))))))))))))))))))))))))))))</f>
        <v>O</v>
      </c>
      <c r="D163" s="58" t="str">
        <f t="shared" si="150"/>
        <v>O</v>
      </c>
      <c r="E163" s="58" t="str">
        <f t="shared" si="150"/>
        <v>O</v>
      </c>
      <c r="F163" s="58" t="str">
        <f t="shared" si="150"/>
        <v>O</v>
      </c>
      <c r="G163" s="58" t="str">
        <f t="shared" si="150"/>
        <v>O</v>
      </c>
      <c r="H163" s="58" t="str">
        <f t="shared" si="150"/>
        <v>O</v>
      </c>
      <c r="I163" s="58" t="str">
        <f t="shared" si="147"/>
        <v>O</v>
      </c>
      <c r="J163" s="58" t="str">
        <f t="shared" si="147"/>
        <v>O</v>
      </c>
      <c r="K163" s="58" t="str">
        <f t="shared" si="150"/>
        <v>O</v>
      </c>
      <c r="L163" s="58" t="str">
        <f t="shared" si="150"/>
        <v>O</v>
      </c>
      <c r="M163" s="58" t="str">
        <f t="shared" si="150"/>
        <v>O</v>
      </c>
      <c r="N163" s="58" t="str">
        <f t="shared" si="150"/>
        <v>O</v>
      </c>
      <c r="O163" s="58" t="str">
        <f t="shared" si="150"/>
        <v>O</v>
      </c>
      <c r="P163" s="58" t="str">
        <f t="shared" si="150"/>
        <v>O</v>
      </c>
      <c r="Q163" s="58" t="str">
        <f t="shared" si="150"/>
        <v>O</v>
      </c>
      <c r="V163" s="108"/>
      <c r="W163" s="108"/>
      <c r="X163" s="108"/>
      <c r="Y163" s="108"/>
      <c r="Z163" s="128"/>
      <c r="AA163" s="109"/>
      <c r="AB163"/>
      <c r="AC163" s="128"/>
      <c r="AD163"/>
      <c r="AE163"/>
      <c r="AF163"/>
      <c r="AP163" s="43"/>
    </row>
    <row r="164" spans="1:42" ht="21" customHeight="1">
      <c r="A164" s="51"/>
      <c r="B164" s="58" t="s">
        <v>36</v>
      </c>
      <c r="C164" s="58" t="str">
        <f t="shared" ref="C164:Q164" si="151">IF(C11=$V$18,"O",IF(C11=$W$18,"O",IF(C11=$X$18,"O",IF(C11=$Y$18,"O",IF(C11=$Z$18,"O",IF(C11=$AA$18,"O",IF(C11=$AB$18,"O",IF(C11=$AC$18,"O",IF(C11=$AD$18,"O",IF(C11=$AE$18,"O",IF(C11=$AF$18,"O",IF(C11=$AG$18,"O",IF(C11=$AH$18,"O",IF(C11=$AI$18,"O",IF(C11=$AJ$18,"O",IF(C11=$AK$18,"O",IF(C11=$AL$18,"O",IF(C11=$AM$18,"O",IF(C11=$AN$18,"O",IF(C11=$AO$18,"O",IF(C11=$AP$18,"O",IF(C11=$AQ$18,"O",IF(C11=$AR$18,"O",IF(C11=$AS$18,"O",IF(C11=$AT$18,"O",IF(C11=$AU$18,"O",IF(C11=$AV$18,"O",IF(C11=$AW$18,"O",IF(C11=$AX$18,"O",IF(C11=$AY$18,"O",IF(C11=$AZ$18,"O",IF(C11=$BA$18,"O",IF(C11=$BB$18,"O",IF(C11=$BC$18,"O",IF(C11=$BD$18,"O",IF(C11=$BE$18,"O","X"))))))))))))))))))))))))))))))))))))</f>
        <v>X</v>
      </c>
      <c r="D164" s="58" t="str">
        <f t="shared" si="151"/>
        <v>X</v>
      </c>
      <c r="E164" s="58" t="str">
        <f t="shared" si="151"/>
        <v>X</v>
      </c>
      <c r="F164" s="58" t="str">
        <f t="shared" si="151"/>
        <v>X</v>
      </c>
      <c r="G164" s="58" t="str">
        <f t="shared" si="151"/>
        <v>X</v>
      </c>
      <c r="H164" s="58" t="str">
        <f t="shared" si="151"/>
        <v>X</v>
      </c>
      <c r="I164" s="58" t="str">
        <f t="shared" si="147"/>
        <v>X</v>
      </c>
      <c r="J164" s="58" t="str">
        <f t="shared" si="147"/>
        <v>X</v>
      </c>
      <c r="K164" s="58" t="str">
        <f t="shared" si="151"/>
        <v>X</v>
      </c>
      <c r="L164" s="58" t="str">
        <f t="shared" si="151"/>
        <v>X</v>
      </c>
      <c r="M164" s="58" t="str">
        <f t="shared" si="151"/>
        <v>X</v>
      </c>
      <c r="N164" s="58" t="str">
        <f t="shared" si="151"/>
        <v>X</v>
      </c>
      <c r="O164" s="58" t="str">
        <f t="shared" si="151"/>
        <v>X</v>
      </c>
      <c r="P164" s="58" t="str">
        <f t="shared" si="151"/>
        <v>X</v>
      </c>
      <c r="Q164" s="58" t="str">
        <f t="shared" si="151"/>
        <v>X</v>
      </c>
      <c r="V164" s="108"/>
      <c r="W164" s="108"/>
      <c r="X164" s="108"/>
      <c r="Y164" s="108"/>
      <c r="Z164" s="128"/>
      <c r="AA164" s="109"/>
      <c r="AB164"/>
      <c r="AC164" s="128"/>
      <c r="AD164"/>
      <c r="AE164"/>
      <c r="AF164"/>
      <c r="AP164" s="113"/>
    </row>
    <row r="165" spans="1:42" ht="21" customHeight="1">
      <c r="A165" s="51"/>
      <c r="B165" s="58" t="s">
        <v>21</v>
      </c>
      <c r="C165" s="58" t="str">
        <f t="shared" ref="C165:Q165" si="152">IF(C12=$V$18,"O",IF(C12=$W$18,"O",IF(C12=$X$18,"O",IF(C12=$Y$18,"O",IF(C12=$Z$18,"O",IF(C12=$AA$18,"O",IF(C12=$AB$18,"O",IF(C12=$AC$18,"O",IF(C12=$AD$18,"O",IF(C12=$AE$18,"O",IF(C12=$AF$18,"O",IF(C12=$AG$18,"O",IF(C12=$AH$18,"O",IF(C12=$AI$18,"O",IF(C12=$AJ$18,"O",IF(C12=$AK$18,"O",IF(C12=$AL$18,"O",IF(C12=$AM$18,"O",IF(C12=$AN$18,"O",IF(C12=$AO$18,"O",IF(C12=$AP$18,"O",IF(C12=$AQ$18,"O",IF(C12=$AR$18,"O",IF(C12=$AS$18,"O",IF(C12=$AT$18,"O",IF(C12=$AU$18,"O",IF(C12=$AV$18,"O",IF(C12=$AW$18,"O",IF(C12=$AX$18,"O",IF(C12=$AY$18,"O",IF(C12=$AZ$18,"O",IF(C12=$BA$18,"O",IF(C12=$BB$18,"O",IF(C12=$BC$18,"O",IF(C12=$BD$18,"O",IF(C12=$BE$18,"O","X"))))))))))))))))))))))))))))))))))))</f>
        <v>O</v>
      </c>
      <c r="D165" s="58" t="str">
        <f t="shared" si="152"/>
        <v>O</v>
      </c>
      <c r="E165" s="58" t="str">
        <f t="shared" si="152"/>
        <v>O</v>
      </c>
      <c r="F165" s="58" t="str">
        <f t="shared" si="152"/>
        <v>O</v>
      </c>
      <c r="G165" s="58" t="str">
        <f t="shared" si="152"/>
        <v>O</v>
      </c>
      <c r="H165" s="58" t="str">
        <f t="shared" si="152"/>
        <v>O</v>
      </c>
      <c r="I165" s="58" t="str">
        <f t="shared" si="147"/>
        <v>O</v>
      </c>
      <c r="J165" s="58" t="str">
        <f t="shared" si="147"/>
        <v>O</v>
      </c>
      <c r="K165" s="58" t="str">
        <f t="shared" si="152"/>
        <v>O</v>
      </c>
      <c r="L165" s="58" t="str">
        <f t="shared" si="152"/>
        <v>O</v>
      </c>
      <c r="M165" s="58" t="str">
        <f t="shared" si="152"/>
        <v>O</v>
      </c>
      <c r="N165" s="58" t="str">
        <f t="shared" si="152"/>
        <v>O</v>
      </c>
      <c r="O165" s="58" t="str">
        <f t="shared" si="152"/>
        <v>O</v>
      </c>
      <c r="P165" s="58" t="str">
        <f t="shared" si="152"/>
        <v>O</v>
      </c>
      <c r="Q165" s="58" t="str">
        <f t="shared" si="152"/>
        <v>O</v>
      </c>
      <c r="V165" s="108"/>
      <c r="W165" s="108"/>
      <c r="X165" s="108"/>
      <c r="Y165" s="108"/>
      <c r="Z165" s="128"/>
      <c r="AA165" s="109"/>
      <c r="AB165"/>
      <c r="AC165" s="128"/>
      <c r="AP165" s="88"/>
    </row>
    <row r="166" spans="1:42" ht="21" customHeight="1">
      <c r="A166" s="60"/>
      <c r="B166" s="30" t="s">
        <v>46</v>
      </c>
      <c r="C166" s="47">
        <f>COUNTIF(C160:C165,"O")</f>
        <v>2</v>
      </c>
      <c r="D166" s="47">
        <f t="shared" ref="D166:Q166" si="153">COUNTIF(D160:D165,"O")</f>
        <v>2</v>
      </c>
      <c r="E166" s="47">
        <f t="shared" si="153"/>
        <v>2</v>
      </c>
      <c r="F166" s="47">
        <f t="shared" si="153"/>
        <v>2</v>
      </c>
      <c r="G166" s="47">
        <f t="shared" si="153"/>
        <v>2</v>
      </c>
      <c r="H166" s="47">
        <f t="shared" si="153"/>
        <v>2</v>
      </c>
      <c r="I166" s="47">
        <f t="shared" si="153"/>
        <v>2</v>
      </c>
      <c r="J166" s="47">
        <f t="shared" si="153"/>
        <v>2</v>
      </c>
      <c r="K166" s="47">
        <f t="shared" si="153"/>
        <v>2</v>
      </c>
      <c r="L166" s="47">
        <f t="shared" si="153"/>
        <v>2</v>
      </c>
      <c r="M166" s="47">
        <f t="shared" si="153"/>
        <v>2</v>
      </c>
      <c r="N166" s="47">
        <f t="shared" si="153"/>
        <v>2</v>
      </c>
      <c r="O166" s="47">
        <f t="shared" si="153"/>
        <v>2</v>
      </c>
      <c r="P166" s="47">
        <f t="shared" si="153"/>
        <v>2</v>
      </c>
      <c r="Q166" s="47">
        <f t="shared" si="153"/>
        <v>2</v>
      </c>
      <c r="V166" s="108"/>
      <c r="W166" s="108"/>
      <c r="X166" s="108"/>
      <c r="Y166" s="108"/>
      <c r="Z166" s="128"/>
      <c r="AA166" s="109"/>
      <c r="AB166"/>
      <c r="AC166" s="128"/>
      <c r="AP166" s="88"/>
    </row>
    <row r="167" spans="1:42" ht="21" customHeight="1">
      <c r="A167" s="50" t="s">
        <v>135</v>
      </c>
      <c r="B167" s="58" t="s">
        <v>32</v>
      </c>
      <c r="C167" s="58" t="str">
        <f>IF(C7=$V$19,"O",IF(C7=$W$19,"O",IF(C7=$X$19,"O",IF(C7=$Y$19,"O",IF(C7=$Z$19,"O",IF(C7=$AA$19,"O",IF(C7=$AB$19,"O",IF(C7=$AC$19,"O",IF(C7=$AD$19,"O",IF(C7=$AE$19,"O",IF(C7=$AF$19,"O",IF(C7=$AG$19,"O",IF(C7=$AH$19,"O",IF(C7=$AI$19,"O",IF(C7=$AJ$19,"O",IF(C7=$AK$19,"O",IF(C7=$AL$19,"O",IF(C7=$AM$19,"O",IF(C7=$AN$19,"O",IF(C7=$AO$19,"O",IF(C7=$AP$19,"O",IF(C7=$AQ$19,"O",IF(C7=$AR$19,"O",IF(C7=$AS$19,"O",IF(C7=$AT$19,"O",IF(C7=$AU$19,"O",IF(C7=$AV$19,"O",IF(C7=$AW$19,"O",IF(C7=$AX$19,"O",IF(C7=$AY$19,"O",IF(C7=$AZ$19,"O",IF(C7=$BA$19,"O",IF(C7=$BB$19,"O",IF(C7=$BC$19,"O",IF(C7=$BD$19,"O",IF(C7=$BE$19,"O",IF(C7=$BF$19,"O",IF(C7=$BG$19,"O",IF(C7=$BH$19,"O",IF(C7=$BI$19,"O","X"))))))))))))))))))))))))))))))))))))))))</f>
        <v>O</v>
      </c>
      <c r="D167" s="58" t="str">
        <f t="shared" ref="D167:Q167" si="154">IF(D7=$V$19,"O",IF(D7=$W$19,"O",IF(D7=$X$19,"O",IF(D7=$Y$19,"O",IF(D7=$Z$19,"O",IF(D7=$AA$19,"O",IF(D7=$AB$19,"O",IF(D7=$AC$19,"O",IF(D7=$AD$19,"O",IF(D7=$AE$19,"O",IF(D7=$AF$19,"O",IF(D7=$AG$19,"O",IF(D7=$AH$19,"O",IF(D7=$AI$19,"O",IF(D7=$AJ$19,"O",IF(D7=$AK$19,"O",IF(D7=$AL$19,"O",IF(D7=$AM$19,"O",IF(D7=$AN$19,"O",IF(D7=$AO$19,"O",IF(D7=$AP$19,"O",IF(D7=$AQ$19,"O",IF(D7=$AR$19,"O",IF(D7=$AS$19,"O",IF(D7=$AT$19,"O",IF(D7=$AU$19,"O",IF(D7=$AV$19,"O",IF(D7=$AW$19,"O",IF(D7=$AX$19,"O",IF(D7=$AY$19,"O",IF(D7=$AZ$19,"O",IF(D7=$BA$19,"O",IF(D7=$BB$19,"O",IF(D7=$BC$19,"O",IF(D7=$BD$19,"O",IF(D7=$BE$19,"O",IF(D7=$BF$19,"O",IF(D7=$BG$19,"O",IF(D7=$BH$19,"O",IF(D7=$BI$19,"O","X"))))))))))))))))))))))))))))))))))))))))</f>
        <v>O</v>
      </c>
      <c r="E167" s="58" t="str">
        <f t="shared" si="154"/>
        <v>O</v>
      </c>
      <c r="F167" s="58" t="str">
        <f t="shared" si="154"/>
        <v>O</v>
      </c>
      <c r="G167" s="58" t="str">
        <f t="shared" si="154"/>
        <v>O</v>
      </c>
      <c r="H167" s="58" t="str">
        <f t="shared" si="154"/>
        <v>O</v>
      </c>
      <c r="I167" s="58" t="str">
        <f t="shared" ref="I167:J172" si="155">IF(I7=$V$19,"O",IF(I7=$W$19,"O",IF(I7=$X$19,"O",IF(I7=$Y$19,"O",IF(I7=$Z$19,"O",IF(I7=$AA$19,"O",IF(I7=$AB$19,"O",IF(I7=$AC$19,"O",IF(I7=$AD$19,"O",IF(I7=$AE$19,"O",IF(I7=$AF$19,"O",IF(I7=$AG$19,"O",IF(I7=$AH$19,"O",IF(I7=$AI$19,"O",IF(I7=$AJ$19,"O",IF(I7=$AK$19,"O",IF(I7=$AL$19,"O",IF(I7=$AM$19,"O",IF(I7=$AN$19,"O",IF(I7=$AO$19,"O",IF(I7=$AP$19,"O",IF(I7=$AQ$19,"O",IF(I7=$AR$19,"O",IF(I7=$AS$19,"O",IF(I7=$AT$19,"O",IF(I7=$AU$19,"O",IF(I7=$AV$19,"O",IF(I7=$AW$19,"O",IF(I7=$AX$19,"O",IF(I7=$AY$19,"O",IF(I7=$AZ$19,"O",IF(I7=$BA$19,"O",IF(I7=$BB$19,"O",IF(I7=$BC$19,"O",IF(I7=$BD$19,"O",IF(I7=$BE$19,"O",IF(I7=$BF$19,"O",IF(I7=$BG$19,"O",IF(I7=$BH$19,"O",IF(I7=$BI$19,"O","X"))))))))))))))))))))))))))))))))))))))))</f>
        <v>O</v>
      </c>
      <c r="J167" s="58" t="str">
        <f t="shared" si="155"/>
        <v>O</v>
      </c>
      <c r="K167" s="58" t="str">
        <f t="shared" si="154"/>
        <v>O</v>
      </c>
      <c r="L167" s="58" t="str">
        <f t="shared" si="154"/>
        <v>O</v>
      </c>
      <c r="M167" s="58" t="str">
        <f t="shared" si="154"/>
        <v>O</v>
      </c>
      <c r="N167" s="58" t="str">
        <f t="shared" si="154"/>
        <v>O</v>
      </c>
      <c r="O167" s="58" t="str">
        <f t="shared" si="154"/>
        <v>O</v>
      </c>
      <c r="P167" s="58" t="str">
        <f t="shared" si="154"/>
        <v>O</v>
      </c>
      <c r="Q167" s="58" t="str">
        <f t="shared" si="154"/>
        <v>O</v>
      </c>
      <c r="V167" s="108"/>
      <c r="W167" s="108"/>
      <c r="X167" s="108"/>
      <c r="Y167" s="108"/>
      <c r="Z167" s="109"/>
      <c r="AA167" s="109"/>
      <c r="AB167"/>
      <c r="AC167" s="128"/>
    </row>
    <row r="168" spans="1:42" ht="21" customHeight="1">
      <c r="A168" s="51"/>
      <c r="B168" s="58" t="s">
        <v>33</v>
      </c>
      <c r="C168" s="58" t="str">
        <f t="shared" ref="C168:Q168" si="156">IF(C8=$V$19,"O",IF(C8=$W$19,"O",IF(C8=$X$19,"O",IF(C8=$Y$19,"O",IF(C8=$Z$19,"O",IF(C8=$AA$19,"O",IF(C8=$AB$19,"O",IF(C8=$AC$19,"O",IF(C8=$AD$19,"O",IF(C8=$AE$19,"O",IF(C8=$AF$19,"O",IF(C8=$AG$19,"O",IF(C8=$AH$19,"O",IF(C8=$AI$19,"O",IF(C8=$AJ$19,"O",IF(C8=$AK$19,"O",IF(C8=$AL$19,"O",IF(C8=$AM$19,"O",IF(C8=$AN$19,"O",IF(C8=$AO$19,"O",IF(C8=$AP$19,"O",IF(C8=$AQ$19,"O",IF(C8=$AR$19,"O",IF(C8=$AS$19,"O",IF(C8=$AT$19,"O",IF(C8=$AU$19,"O",IF(C8=$AV$19,"O",IF(C8=$AW$19,"O",IF(C8=$AX$19,"O",IF(C8=$AY$19,"O",IF(C8=$AZ$19,"O",IF(C8=$BA$19,"O",IF(C8=$BB$19,"O",IF(C8=$BC$19,"O",IF(C8=$BD$19,"O",IF(C8=$BE$19,"O",IF(C8=$BF$19,"O",IF(C8=$BG$19,"O",IF(C8=$BH$19,"O",IF(C8=$BI$19,"O","X"))))))))))))))))))))))))))))))))))))))))</f>
        <v>O</v>
      </c>
      <c r="D168" s="58" t="str">
        <f t="shared" si="156"/>
        <v>O</v>
      </c>
      <c r="E168" s="58" t="str">
        <f t="shared" si="156"/>
        <v>O</v>
      </c>
      <c r="F168" s="58" t="str">
        <f t="shared" si="156"/>
        <v>O</v>
      </c>
      <c r="G168" s="58" t="str">
        <f t="shared" si="156"/>
        <v>O</v>
      </c>
      <c r="H168" s="58" t="str">
        <f t="shared" si="156"/>
        <v>O</v>
      </c>
      <c r="I168" s="58" t="str">
        <f t="shared" si="155"/>
        <v>O</v>
      </c>
      <c r="J168" s="58" t="str">
        <f t="shared" si="155"/>
        <v>O</v>
      </c>
      <c r="K168" s="58" t="str">
        <f t="shared" si="156"/>
        <v>O</v>
      </c>
      <c r="L168" s="58" t="str">
        <f t="shared" si="156"/>
        <v>O</v>
      </c>
      <c r="M168" s="58" t="str">
        <f t="shared" si="156"/>
        <v>O</v>
      </c>
      <c r="N168" s="58" t="str">
        <f t="shared" si="156"/>
        <v>O</v>
      </c>
      <c r="O168" s="58" t="str">
        <f t="shared" si="156"/>
        <v>O</v>
      </c>
      <c r="P168" s="58" t="str">
        <f t="shared" si="156"/>
        <v>O</v>
      </c>
      <c r="Q168" s="58" t="str">
        <f t="shared" si="156"/>
        <v>O</v>
      </c>
      <c r="V168" s="108"/>
      <c r="W168" s="108"/>
      <c r="X168" s="108"/>
      <c r="Y168" s="108"/>
      <c r="Z168" s="109"/>
      <c r="AA168" s="109"/>
      <c r="AB168" s="113"/>
      <c r="AC168" s="128"/>
    </row>
    <row r="169" spans="1:42" ht="21" customHeight="1">
      <c r="A169" s="51"/>
      <c r="B169" s="58" t="s">
        <v>34</v>
      </c>
      <c r="C169" s="58" t="str">
        <f t="shared" ref="C169:Q169" si="157">IF(C9=$V$19,"O",IF(C9=$W$19,"O",IF(C9=$X$19,"O",IF(C9=$Y$19,"O",IF(C9=$Z$19,"O",IF(C9=$AA$19,"O",IF(C9=$AB$19,"O",IF(C9=$AC$19,"O",IF(C9=$AD$19,"O",IF(C9=$AE$19,"O",IF(C9=$AF$19,"O",IF(C9=$AG$19,"O",IF(C9=$AH$19,"O",IF(C9=$AI$19,"O",IF(C9=$AJ$19,"O",IF(C9=$AK$19,"O",IF(C9=$AL$19,"O",IF(C9=$AM$19,"O",IF(C9=$AN$19,"O",IF(C9=$AO$19,"O",IF(C9=$AP$19,"O",IF(C9=$AQ$19,"O",IF(C9=$AR$19,"O",IF(C9=$AS$19,"O",IF(C9=$AT$19,"O",IF(C9=$AU$19,"O",IF(C9=$AV$19,"O",IF(C9=$AW$19,"O",IF(C9=$AX$19,"O",IF(C9=$AY$19,"O",IF(C9=$AZ$19,"O",IF(C9=$BA$19,"O",IF(C9=$BB$19,"O",IF(C9=$BC$19,"O",IF(C9=$BD$19,"O",IF(C9=$BE$19,"O",IF(C9=$BF$19,"O",IF(C9=$BG$19,"O",IF(C9=$BH$19,"O",IF(C9=$BI$19,"O","X"))))))))))))))))))))))))))))))))))))))))</f>
        <v>O</v>
      </c>
      <c r="D169" s="58" t="str">
        <f t="shared" si="157"/>
        <v>O</v>
      </c>
      <c r="E169" s="58" t="str">
        <f t="shared" si="157"/>
        <v>O</v>
      </c>
      <c r="F169" s="58" t="str">
        <f t="shared" si="157"/>
        <v>O</v>
      </c>
      <c r="G169" s="58" t="str">
        <f t="shared" si="157"/>
        <v>O</v>
      </c>
      <c r="H169" s="58" t="str">
        <f t="shared" si="157"/>
        <v>O</v>
      </c>
      <c r="I169" s="58" t="str">
        <f t="shared" si="155"/>
        <v>O</v>
      </c>
      <c r="J169" s="58" t="str">
        <f t="shared" si="155"/>
        <v>O</v>
      </c>
      <c r="K169" s="58" t="str">
        <f t="shared" si="157"/>
        <v>O</v>
      </c>
      <c r="L169" s="58" t="str">
        <f t="shared" si="157"/>
        <v>O</v>
      </c>
      <c r="M169" s="58" t="str">
        <f t="shared" si="157"/>
        <v>O</v>
      </c>
      <c r="N169" s="58" t="str">
        <f t="shared" si="157"/>
        <v>O</v>
      </c>
      <c r="O169" s="58" t="str">
        <f t="shared" si="157"/>
        <v>O</v>
      </c>
      <c r="P169" s="58" t="str">
        <f t="shared" si="157"/>
        <v>O</v>
      </c>
      <c r="Q169" s="58" t="str">
        <f t="shared" si="157"/>
        <v>O</v>
      </c>
      <c r="V169" s="108"/>
      <c r="W169" s="108"/>
      <c r="X169" s="108"/>
      <c r="Y169" s="108"/>
      <c r="Z169" s="128"/>
      <c r="AA169" s="109"/>
      <c r="AB169" s="113"/>
      <c r="AC169" s="128"/>
    </row>
    <row r="170" spans="1:42" ht="21" customHeight="1">
      <c r="A170" s="51"/>
      <c r="B170" s="58" t="s">
        <v>35</v>
      </c>
      <c r="C170" s="58" t="str">
        <f t="shared" ref="C170:Q170" si="158">IF(C10=$V$19,"O",IF(C10=$W$19,"O",IF(C10=$X$19,"O",IF(C10=$Y$19,"O",IF(C10=$Z$19,"O",IF(C10=$AA$19,"O",IF(C10=$AB$19,"O",IF(C10=$AC$19,"O",IF(C10=$AD$19,"O",IF(C10=$AE$19,"O",IF(C10=$AF$19,"O",IF(C10=$AG$19,"O",IF(C10=$AH$19,"O",IF(C10=$AI$19,"O",IF(C10=$AJ$19,"O",IF(C10=$AK$19,"O",IF(C10=$AL$19,"O",IF(C10=$AM$19,"O",IF(C10=$AN$19,"O",IF(C10=$AO$19,"O",IF(C10=$AP$19,"O",IF(C10=$AQ$19,"O",IF(C10=$AR$19,"O",IF(C10=$AS$19,"O",IF(C10=$AT$19,"O",IF(C10=$AU$19,"O",IF(C10=$AV$19,"O",IF(C10=$AW$19,"O",IF(C10=$AX$19,"O",IF(C10=$AY$19,"O",IF(C10=$AZ$19,"O",IF(C10=$BA$19,"O",IF(C10=$BB$19,"O",IF(C10=$BC$19,"O",IF(C10=$BD$19,"O",IF(C10=$BE$19,"O",IF(C10=$BF$19,"O",IF(C10=$BG$19,"O",IF(C10=$BH$19,"O",IF(C10=$BI$19,"O","X"))))))))))))))))))))))))))))))))))))))))</f>
        <v>X</v>
      </c>
      <c r="D170" s="58" t="str">
        <f t="shared" si="158"/>
        <v>X</v>
      </c>
      <c r="E170" s="58" t="str">
        <f t="shared" si="158"/>
        <v>X</v>
      </c>
      <c r="F170" s="58" t="str">
        <f t="shared" si="158"/>
        <v>X</v>
      </c>
      <c r="G170" s="58" t="str">
        <f t="shared" si="158"/>
        <v>X</v>
      </c>
      <c r="H170" s="58" t="str">
        <f t="shared" si="158"/>
        <v>X</v>
      </c>
      <c r="I170" s="58" t="str">
        <f t="shared" si="155"/>
        <v>X</v>
      </c>
      <c r="J170" s="58" t="str">
        <f t="shared" si="155"/>
        <v>X</v>
      </c>
      <c r="K170" s="58" t="str">
        <f t="shared" si="158"/>
        <v>X</v>
      </c>
      <c r="L170" s="58" t="str">
        <f t="shared" si="158"/>
        <v>X</v>
      </c>
      <c r="M170" s="58" t="str">
        <f t="shared" si="158"/>
        <v>X</v>
      </c>
      <c r="N170" s="58" t="str">
        <f t="shared" si="158"/>
        <v>X</v>
      </c>
      <c r="O170" s="58" t="str">
        <f t="shared" si="158"/>
        <v>X</v>
      </c>
      <c r="P170" s="58" t="str">
        <f t="shared" si="158"/>
        <v>X</v>
      </c>
      <c r="Q170" s="58" t="str">
        <f t="shared" si="158"/>
        <v>X</v>
      </c>
      <c r="V170" s="108"/>
      <c r="W170" s="108"/>
      <c r="X170" s="108"/>
      <c r="Y170" s="108"/>
      <c r="Z170" s="109"/>
      <c r="AA170" s="109"/>
      <c r="AC170" s="128"/>
    </row>
    <row r="171" spans="1:42" ht="21" customHeight="1">
      <c r="A171" s="51"/>
      <c r="B171" s="58" t="s">
        <v>36</v>
      </c>
      <c r="C171" s="58" t="str">
        <f t="shared" ref="C171:Q171" si="159">IF(C11=$V$19,"O",IF(C11=$W$19,"O",IF(C11=$X$19,"O",IF(C11=$Y$19,"O",IF(C11=$Z$19,"O",IF(C11=$AA$19,"O",IF(C11=$AB$19,"O",IF(C11=$AC$19,"O",IF(C11=$AD$19,"O",IF(C11=$AE$19,"O",IF(C11=$AF$19,"O",IF(C11=$AG$19,"O",IF(C11=$AH$19,"O",IF(C11=$AI$19,"O",IF(C11=$AJ$19,"O",IF(C11=$AK$19,"O",IF(C11=$AL$19,"O",IF(C11=$AM$19,"O",IF(C11=$AN$19,"O",IF(C11=$AO$19,"O",IF(C11=$AP$19,"O",IF(C11=$AQ$19,"O",IF(C11=$AR$19,"O",IF(C11=$AS$19,"O",IF(C11=$AT$19,"O",IF(C11=$AU$19,"O",IF(C11=$AV$19,"O",IF(C11=$AW$19,"O",IF(C11=$AX$19,"O",IF(C11=$AY$19,"O",IF(C11=$AZ$19,"O",IF(C11=$BA$19,"O",IF(C11=$BB$19,"O",IF(C11=$BC$19,"O",IF(C11=$BD$19,"O",IF(C11=$BE$19,"O",IF(C11=$BF$19,"O",IF(C11=$BG$19,"O",IF(C11=$BH$19,"O",IF(C11=$BI$19,"O","X"))))))))))))))))))))))))))))))))))))))))</f>
        <v>X</v>
      </c>
      <c r="D171" s="58" t="str">
        <f t="shared" si="159"/>
        <v>X</v>
      </c>
      <c r="E171" s="58" t="str">
        <f t="shared" si="159"/>
        <v>X</v>
      </c>
      <c r="F171" s="58" t="str">
        <f t="shared" si="159"/>
        <v>X</v>
      </c>
      <c r="G171" s="58" t="str">
        <f t="shared" si="159"/>
        <v>X</v>
      </c>
      <c r="H171" s="58" t="str">
        <f t="shared" si="159"/>
        <v>X</v>
      </c>
      <c r="I171" s="58" t="str">
        <f t="shared" si="155"/>
        <v>X</v>
      </c>
      <c r="J171" s="58" t="str">
        <f t="shared" si="155"/>
        <v>X</v>
      </c>
      <c r="K171" s="58" t="str">
        <f t="shared" si="159"/>
        <v>X</v>
      </c>
      <c r="L171" s="58" t="str">
        <f t="shared" si="159"/>
        <v>X</v>
      </c>
      <c r="M171" s="58" t="str">
        <f t="shared" si="159"/>
        <v>X</v>
      </c>
      <c r="N171" s="58" t="str">
        <f t="shared" si="159"/>
        <v>X</v>
      </c>
      <c r="O171" s="58" t="str">
        <f t="shared" si="159"/>
        <v>X</v>
      </c>
      <c r="P171" s="58" t="str">
        <f t="shared" si="159"/>
        <v>X</v>
      </c>
      <c r="Q171" s="58" t="str">
        <f t="shared" si="159"/>
        <v>X</v>
      </c>
      <c r="V171" s="108"/>
      <c r="W171" s="108"/>
      <c r="X171" s="108"/>
      <c r="Y171" s="108"/>
      <c r="Z171" s="109"/>
      <c r="AA171" s="109"/>
      <c r="AK171" s="109"/>
    </row>
    <row r="172" spans="1:42" ht="21" customHeight="1">
      <c r="A172" s="51"/>
      <c r="B172" s="58" t="s">
        <v>21</v>
      </c>
      <c r="C172" s="58" t="str">
        <f t="shared" ref="C172:Q172" si="160">IF(C12=$V$19,"O",IF(C12=$W$19,"O",IF(C12=$X$19,"O",IF(C12=$Y$19,"O",IF(C12=$Z$19,"O",IF(C12=$AA$19,"O",IF(C12=$AB$19,"O",IF(C12=$AC$19,"O",IF(C12=$AD$19,"O",IF(C12=$AE$19,"O",IF(C12=$AF$19,"O",IF(C12=$AG$19,"O",IF(C12=$AH$19,"O",IF(C12=$AI$19,"O",IF(C12=$AJ$19,"O",IF(C12=$AK$19,"O",IF(C12=$AL$19,"O",IF(C12=$AM$19,"O",IF(C12=$AN$19,"O",IF(C12=$AO$19,"O",IF(C12=$AP$19,"O",IF(C12=$AQ$19,"O",IF(C12=$AR$19,"O",IF(C12=$AS$19,"O",IF(C12=$AT$19,"O",IF(C12=$AU$19,"O",IF(C12=$AV$19,"O",IF(C12=$AW$19,"O",IF(C12=$AX$19,"O",IF(C12=$AY$19,"O",IF(C12=$AZ$19,"O",IF(C12=$BA$19,"O",IF(C12=$BB$19,"O",IF(C12=$BC$19,"O",IF(C12=$BD$19,"O",IF(C12=$BE$19,"O",IF(C12=$BF$19,"O",IF(C12=$BG$19,"O",IF(C12=$BH$19,"O",IF(C12=$BI$19,"O","X"))))))))))))))))))))))))))))))))))))))))</f>
        <v>X</v>
      </c>
      <c r="D172" s="58" t="str">
        <f t="shared" si="160"/>
        <v>X</v>
      </c>
      <c r="E172" s="58" t="str">
        <f t="shared" si="160"/>
        <v>X</v>
      </c>
      <c r="F172" s="58" t="str">
        <f t="shared" si="160"/>
        <v>X</v>
      </c>
      <c r="G172" s="58" t="str">
        <f t="shared" si="160"/>
        <v>X</v>
      </c>
      <c r="H172" s="58" t="str">
        <f t="shared" si="160"/>
        <v>X</v>
      </c>
      <c r="I172" s="58" t="str">
        <f t="shared" si="155"/>
        <v>X</v>
      </c>
      <c r="J172" s="58" t="str">
        <f t="shared" si="155"/>
        <v>X</v>
      </c>
      <c r="K172" s="58" t="str">
        <f t="shared" si="160"/>
        <v>X</v>
      </c>
      <c r="L172" s="58" t="str">
        <f t="shared" si="160"/>
        <v>X</v>
      </c>
      <c r="M172" s="58" t="str">
        <f t="shared" si="160"/>
        <v>X</v>
      </c>
      <c r="N172" s="58" t="str">
        <f t="shared" si="160"/>
        <v>X</v>
      </c>
      <c r="O172" s="58" t="str">
        <f t="shared" si="160"/>
        <v>X</v>
      </c>
      <c r="P172" s="58" t="str">
        <f t="shared" si="160"/>
        <v>X</v>
      </c>
      <c r="Q172" s="58" t="str">
        <f t="shared" si="160"/>
        <v>X</v>
      </c>
      <c r="V172" s="108"/>
      <c r="W172" s="108"/>
      <c r="X172" s="108"/>
      <c r="Y172" s="108"/>
      <c r="Z172" s="109"/>
      <c r="AK172" s="109"/>
      <c r="AP172" s="43"/>
    </row>
    <row r="173" spans="1:42" ht="21" customHeight="1">
      <c r="A173" s="60"/>
      <c r="B173" s="30" t="s">
        <v>46</v>
      </c>
      <c r="C173" s="47">
        <f>COUNTIF(C167:C172,"O")</f>
        <v>3</v>
      </c>
      <c r="D173" s="47">
        <f t="shared" ref="D173:Q173" si="161">COUNTIF(D167:D172,"O")</f>
        <v>3</v>
      </c>
      <c r="E173" s="47">
        <f t="shared" si="161"/>
        <v>3</v>
      </c>
      <c r="F173" s="47">
        <f t="shared" si="161"/>
        <v>3</v>
      </c>
      <c r="G173" s="47">
        <f t="shared" si="161"/>
        <v>3</v>
      </c>
      <c r="H173" s="47">
        <f t="shared" si="161"/>
        <v>3</v>
      </c>
      <c r="I173" s="47">
        <f t="shared" si="161"/>
        <v>3</v>
      </c>
      <c r="J173" s="47">
        <f t="shared" si="161"/>
        <v>3</v>
      </c>
      <c r="K173" s="47">
        <f t="shared" si="161"/>
        <v>3</v>
      </c>
      <c r="L173" s="47">
        <f t="shared" si="161"/>
        <v>3</v>
      </c>
      <c r="M173" s="47">
        <f t="shared" si="161"/>
        <v>3</v>
      </c>
      <c r="N173" s="47">
        <f t="shared" si="161"/>
        <v>3</v>
      </c>
      <c r="O173" s="47">
        <f t="shared" si="161"/>
        <v>3</v>
      </c>
      <c r="P173" s="47">
        <f t="shared" si="161"/>
        <v>3</v>
      </c>
      <c r="Q173" s="47">
        <f t="shared" si="161"/>
        <v>3</v>
      </c>
      <c r="V173" s="108"/>
      <c r="W173" s="108"/>
      <c r="X173" s="108"/>
      <c r="Y173" s="108"/>
      <c r="Z173" s="109"/>
      <c r="AK173" s="110"/>
      <c r="AP173" s="43"/>
    </row>
    <row r="174" spans="1:42" ht="21" customHeight="1">
      <c r="A174" s="50">
        <v>6</v>
      </c>
      <c r="B174" s="58" t="s">
        <v>32</v>
      </c>
      <c r="C174" s="58" t="str">
        <f>IF(C7=$V$20,"O",IF(C7=$W$20,"O",IF(C7=$X$20,"O",IF(C7=$Y$20,"O",IF(C7=$Z$20,"O",IF(C7=$AA$20,"O",IF(C7=$AB$20,"O",IF(C7=$AC$20,"O",IF(C7=$AD$20,"O",IF(C7=$AE$20,"O",IF(C7=$AF$20,"O",IF(C7=$AG$20,"O",IF(C7=$AH$20,"O",IF(C7=$AI$20,"O",IF(C7=$AJ$20,"O",IF(C7=$AK$20,"O",IF(C7=$AL$20,"O",IF(C7=$AM$20,"O",IF(C7=$AN$20,"O",IF(C7=$AO$20,"O",IF(C7=$AP$20,"O",IF(C7=$AQ$20,"O",IF(C7=$AR$20,"O",IF(C7=$AS$20,"O",IF(C7=$AT$20,"O",IF(C7=$AU$20,"O",IF(C7=$AV$20,"O",IF(C7=$AW$20,"O",IF(C7=$AX$20,"O",IF(C7=$AY$20,"O",IF(C7=$AZ$20,"O",IF(C7=$BA$20,"O",IF(C7=$BB$20,"O",IF(C7=$BC$20,"O",IF(C7=$BD$20,"O",IF(C7=$BE$20,"O",IF(C7=$BF$20,"O",IF(C7=$BG$20,"O",IF(C7=$BH$20,"O",IF(C7=$BI$20,"O","X"))))))))))))))))))))))))))))))))))))))))</f>
        <v>X</v>
      </c>
      <c r="D174" s="58" t="str">
        <f t="shared" ref="D174:Q174" si="162">IF(D7=$V$20,"O",IF(D7=$W$20,"O",IF(D7=$X$20,"O",IF(D7=$Y$20,"O",IF(D7=$Z$20,"O",IF(D7=$AA$20,"O",IF(D7=$AB$20,"O",IF(D7=$AC$20,"O",IF(D7=$AD$20,"O",IF(D7=$AE$20,"O",IF(D7=$AF$20,"O",IF(D7=$AG$20,"O",IF(D7=$AH$20,"O",IF(D7=$AI$20,"O",IF(D7=$AJ$20,"O",IF(D7=$AK$20,"O",IF(D7=$AL$20,"O",IF(D7=$AM$20,"O",IF(D7=$AN$20,"O",IF(D7=$AO$20,"O",IF(D7=$AP$20,"O",IF(D7=$AQ$20,"O",IF(D7=$AR$20,"O",IF(D7=$AS$20,"O",IF(D7=$AT$20,"O",IF(D7=$AU$20,"O",IF(D7=$AV$20,"O",IF(D7=$AW$20,"O",IF(D7=$AX$20,"O",IF(D7=$AY$20,"O",IF(D7=$AZ$20,"O",IF(D7=$BA$20,"O",IF(D7=$BB$20,"O",IF(D7=$BC$20,"O",IF(D7=$BD$20,"O",IF(D7=$BE$20,"O",IF(D7=$BF$20,"O",IF(D7=$BG$20,"O",IF(D7=$BH$20,"O",IF(D7=$BI$20,"O","X"))))))))))))))))))))))))))))))))))))))))</f>
        <v>X</v>
      </c>
      <c r="E174" s="58" t="str">
        <f t="shared" si="162"/>
        <v>X</v>
      </c>
      <c r="F174" s="58" t="str">
        <f t="shared" si="162"/>
        <v>X</v>
      </c>
      <c r="G174" s="58" t="str">
        <f t="shared" si="162"/>
        <v>X</v>
      </c>
      <c r="H174" s="58" t="str">
        <f t="shared" si="162"/>
        <v>X</v>
      </c>
      <c r="I174" s="58" t="str">
        <f t="shared" ref="I174:J179" si="163">IF(I7=$V$20,"O",IF(I7=$W$20,"O",IF(I7=$X$20,"O",IF(I7=$Y$20,"O",IF(I7=$Z$20,"O",IF(I7=$AA$20,"O",IF(I7=$AB$20,"O",IF(I7=$AC$20,"O",IF(I7=$AD$20,"O",IF(I7=$AE$20,"O",IF(I7=$AF$20,"O",IF(I7=$AG$20,"O",IF(I7=$AH$20,"O",IF(I7=$AI$20,"O",IF(I7=$AJ$20,"O",IF(I7=$AK$20,"O",IF(I7=$AL$20,"O",IF(I7=$AM$20,"O",IF(I7=$AN$20,"O",IF(I7=$AO$20,"O",IF(I7=$AP$20,"O",IF(I7=$AQ$20,"O",IF(I7=$AR$20,"O",IF(I7=$AS$20,"O",IF(I7=$AT$20,"O",IF(I7=$AU$20,"O",IF(I7=$AV$20,"O",IF(I7=$AW$20,"O",IF(I7=$AX$20,"O",IF(I7=$AY$20,"O",IF(I7=$AZ$20,"O",IF(I7=$BA$20,"O",IF(I7=$BB$20,"O",IF(I7=$BC$20,"O",IF(I7=$BD$20,"O",IF(I7=$BE$20,"O",IF(I7=$BF$20,"O",IF(I7=$BG$20,"O",IF(I7=$BH$20,"O",IF(I7=$BI$20,"O","X"))))))))))))))))))))))))))))))))))))))))</f>
        <v>X</v>
      </c>
      <c r="J174" s="58" t="str">
        <f t="shared" si="163"/>
        <v>X</v>
      </c>
      <c r="K174" s="58" t="str">
        <f t="shared" si="162"/>
        <v>X</v>
      </c>
      <c r="L174" s="58" t="str">
        <f t="shared" si="162"/>
        <v>X</v>
      </c>
      <c r="M174" s="58" t="str">
        <f t="shared" si="162"/>
        <v>X</v>
      </c>
      <c r="N174" s="58" t="str">
        <f t="shared" si="162"/>
        <v>X</v>
      </c>
      <c r="O174" s="58" t="str">
        <f t="shared" si="162"/>
        <v>X</v>
      </c>
      <c r="P174" s="58" t="str">
        <f t="shared" si="162"/>
        <v>X</v>
      </c>
      <c r="Q174" s="58" t="str">
        <f t="shared" si="162"/>
        <v>X</v>
      </c>
      <c r="V174" s="108"/>
      <c r="W174" s="108"/>
      <c r="X174" s="108"/>
      <c r="Y174" s="108"/>
      <c r="AK174" s="109"/>
      <c r="AP174" s="113"/>
    </row>
    <row r="175" spans="1:42" ht="21" customHeight="1">
      <c r="A175" s="51" t="s">
        <v>1785</v>
      </c>
      <c r="B175" s="58" t="s">
        <v>33</v>
      </c>
      <c r="C175" s="58" t="str">
        <f t="shared" ref="C175:Q175" si="164">IF(C8=$V$20,"O",IF(C8=$W$20,"O",IF(C8=$X$20,"O",IF(C8=$Y$20,"O",IF(C8=$Z$20,"O",IF(C8=$AA$20,"O",IF(C8=$AB$20,"O",IF(C8=$AC$20,"O",IF(C8=$AD$20,"O",IF(C8=$AE$20,"O",IF(C8=$AF$20,"O",IF(C8=$AG$20,"O",IF(C8=$AH$20,"O",IF(C8=$AI$20,"O",IF(C8=$AJ$20,"O",IF(C8=$AK$20,"O",IF(C8=$AL$20,"O",IF(C8=$AM$20,"O",IF(C8=$AN$20,"O",IF(C8=$AO$20,"O",IF(C8=$AP$20,"O",IF(C8=$AQ$20,"O",IF(C8=$AR$20,"O",IF(C8=$AS$20,"O",IF(C8=$AT$20,"O",IF(C8=$AU$20,"O",IF(C8=$AV$20,"O",IF(C8=$AW$20,"O",IF(C8=$AX$20,"O",IF(C8=$AY$20,"O",IF(C8=$AZ$20,"O",IF(C8=$BA$20,"O",IF(C8=$BB$20,"O",IF(C8=$BC$20,"O",IF(C8=$BD$20,"O",IF(C8=$BE$20,"O",IF(C8=$BF$20,"O",IF(C8=$BG$20,"O",IF(C8=$BH$20,"O",IF(C8=$BI$20,"O","X"))))))))))))))))))))))))))))))))))))))))</f>
        <v>X</v>
      </c>
      <c r="D175" s="58" t="str">
        <f t="shared" si="164"/>
        <v>X</v>
      </c>
      <c r="E175" s="58" t="str">
        <f t="shared" si="164"/>
        <v>X</v>
      </c>
      <c r="F175" s="58" t="str">
        <f t="shared" si="164"/>
        <v>X</v>
      </c>
      <c r="G175" s="58" t="str">
        <f t="shared" si="164"/>
        <v>X</v>
      </c>
      <c r="H175" s="58" t="str">
        <f t="shared" si="164"/>
        <v>X</v>
      </c>
      <c r="I175" s="58" t="str">
        <f t="shared" si="163"/>
        <v>X</v>
      </c>
      <c r="J175" s="58" t="str">
        <f t="shared" si="163"/>
        <v>X</v>
      </c>
      <c r="K175" s="58" t="str">
        <f t="shared" si="164"/>
        <v>X</v>
      </c>
      <c r="L175" s="58" t="str">
        <f t="shared" si="164"/>
        <v>X</v>
      </c>
      <c r="M175" s="58" t="str">
        <f t="shared" si="164"/>
        <v>X</v>
      </c>
      <c r="N175" s="58" t="str">
        <f t="shared" si="164"/>
        <v>X</v>
      </c>
      <c r="O175" s="58" t="str">
        <f t="shared" si="164"/>
        <v>X</v>
      </c>
      <c r="P175" s="58" t="str">
        <f t="shared" si="164"/>
        <v>X</v>
      </c>
      <c r="Q175" s="58" t="str">
        <f t="shared" si="164"/>
        <v>X</v>
      </c>
      <c r="V175" s="108"/>
      <c r="W175" s="108"/>
      <c r="X175" s="108"/>
      <c r="Y175" s="108"/>
      <c r="AK175" s="108"/>
      <c r="AP175" s="88"/>
    </row>
    <row r="176" spans="1:42" ht="21" customHeight="1">
      <c r="A176" s="51"/>
      <c r="B176" s="58" t="s">
        <v>34</v>
      </c>
      <c r="C176" s="58" t="str">
        <f t="shared" ref="C176:Q176" si="165">IF(C9=$V$20,"O",IF(C9=$W$20,"O",IF(C9=$X$20,"O",IF(C9=$Y$20,"O",IF(C9=$Z$20,"O",IF(C9=$AA$20,"O",IF(C9=$AB$20,"O",IF(C9=$AC$20,"O",IF(C9=$AD$20,"O",IF(C9=$AE$20,"O",IF(C9=$AF$20,"O",IF(C9=$AG$20,"O",IF(C9=$AH$20,"O",IF(C9=$AI$20,"O",IF(C9=$AJ$20,"O",IF(C9=$AK$20,"O",IF(C9=$AL$20,"O",IF(C9=$AM$20,"O",IF(C9=$AN$20,"O",IF(C9=$AO$20,"O",IF(C9=$AP$20,"O",IF(C9=$AQ$20,"O",IF(C9=$AR$20,"O",IF(C9=$AS$20,"O",IF(C9=$AT$20,"O",IF(C9=$AU$20,"O",IF(C9=$AV$20,"O",IF(C9=$AW$20,"O",IF(C9=$AX$20,"O",IF(C9=$AY$20,"O",IF(C9=$AZ$20,"O",IF(C9=$BA$20,"O",IF(C9=$BB$20,"O",IF(C9=$BC$20,"O",IF(C9=$BD$20,"O",IF(C9=$BE$20,"O",IF(C9=$BF$20,"O",IF(C9=$BG$20,"O",IF(C9=$BH$20,"O",IF(C9=$BI$20,"O","X"))))))))))))))))))))))))))))))))))))))))</f>
        <v>X</v>
      </c>
      <c r="D176" s="58" t="str">
        <f t="shared" si="165"/>
        <v>X</v>
      </c>
      <c r="E176" s="58" t="str">
        <f t="shared" si="165"/>
        <v>X</v>
      </c>
      <c r="F176" s="58" t="str">
        <f t="shared" si="165"/>
        <v>X</v>
      </c>
      <c r="G176" s="58" t="str">
        <f t="shared" si="165"/>
        <v>X</v>
      </c>
      <c r="H176" s="58" t="str">
        <f t="shared" si="165"/>
        <v>X</v>
      </c>
      <c r="I176" s="58" t="str">
        <f t="shared" si="163"/>
        <v>X</v>
      </c>
      <c r="J176" s="58" t="str">
        <f t="shared" si="163"/>
        <v>X</v>
      </c>
      <c r="K176" s="58" t="str">
        <f t="shared" si="165"/>
        <v>X</v>
      </c>
      <c r="L176" s="58" t="str">
        <f t="shared" si="165"/>
        <v>X</v>
      </c>
      <c r="M176" s="58" t="str">
        <f t="shared" si="165"/>
        <v>X</v>
      </c>
      <c r="N176" s="58" t="str">
        <f t="shared" si="165"/>
        <v>X</v>
      </c>
      <c r="O176" s="58" t="str">
        <f t="shared" si="165"/>
        <v>X</v>
      </c>
      <c r="P176" s="58" t="str">
        <f t="shared" si="165"/>
        <v>X</v>
      </c>
      <c r="Q176" s="58" t="str">
        <f t="shared" si="165"/>
        <v>X</v>
      </c>
      <c r="V176" s="108"/>
      <c r="W176" s="109"/>
      <c r="X176" s="109"/>
      <c r="Y176" s="108"/>
      <c r="AK176" s="108"/>
      <c r="AP176" s="89"/>
    </row>
    <row r="177" spans="1:42" ht="21" customHeight="1">
      <c r="A177" s="51"/>
      <c r="B177" s="58" t="s">
        <v>35</v>
      </c>
      <c r="C177" s="58" t="str">
        <f t="shared" ref="C177:Q177" si="166">IF(C10=$V$20,"O",IF(C10=$W$20,"O",IF(C10=$X$20,"O",IF(C10=$Y$20,"O",IF(C10=$Z$20,"O",IF(C10=$AA$20,"O",IF(C10=$AB$20,"O",IF(C10=$AC$20,"O",IF(C10=$AD$20,"O",IF(C10=$AE$20,"O",IF(C10=$AF$20,"O",IF(C10=$AG$20,"O",IF(C10=$AH$20,"O",IF(C10=$AI$20,"O",IF(C10=$AJ$20,"O",IF(C10=$AK$20,"O",IF(C10=$AL$20,"O",IF(C10=$AM$20,"O",IF(C10=$AN$20,"O",IF(C10=$AO$20,"O",IF(C10=$AP$20,"O",IF(C10=$AQ$20,"O",IF(C10=$AR$20,"O",IF(C10=$AS$20,"O",IF(C10=$AT$20,"O",IF(C10=$AU$20,"O",IF(C10=$AV$20,"O",IF(C10=$AW$20,"O",IF(C10=$AX$20,"O",IF(C10=$AY$20,"O",IF(C10=$AZ$20,"O",IF(C10=$BA$20,"O",IF(C10=$BB$20,"O",IF(C10=$BC$20,"O",IF(C10=$BD$20,"O",IF(C10=$BE$20,"O",IF(C10=$BF$20,"O",IF(C10=$BG$20,"O",IF(C10=$BH$20,"O",IF(C10=$BI$20,"O","X"))))))))))))))))))))))))))))))))))))))))</f>
        <v>X</v>
      </c>
      <c r="D177" s="58" t="str">
        <f t="shared" si="166"/>
        <v>X</v>
      </c>
      <c r="E177" s="58" t="str">
        <f t="shared" si="166"/>
        <v>X</v>
      </c>
      <c r="F177" s="58" t="str">
        <f t="shared" si="166"/>
        <v>X</v>
      </c>
      <c r="G177" s="58" t="str">
        <f t="shared" si="166"/>
        <v>X</v>
      </c>
      <c r="H177" s="58" t="str">
        <f t="shared" si="166"/>
        <v>X</v>
      </c>
      <c r="I177" s="58" t="str">
        <f t="shared" si="163"/>
        <v>X</v>
      </c>
      <c r="J177" s="58" t="str">
        <f t="shared" si="163"/>
        <v>X</v>
      </c>
      <c r="K177" s="58" t="str">
        <f t="shared" si="166"/>
        <v>X</v>
      </c>
      <c r="L177" s="58" t="str">
        <f t="shared" si="166"/>
        <v>X</v>
      </c>
      <c r="M177" s="58" t="str">
        <f t="shared" si="166"/>
        <v>X</v>
      </c>
      <c r="N177" s="58" t="str">
        <f t="shared" si="166"/>
        <v>X</v>
      </c>
      <c r="O177" s="58" t="str">
        <f t="shared" si="166"/>
        <v>X</v>
      </c>
      <c r="P177" s="58" t="str">
        <f t="shared" si="166"/>
        <v>X</v>
      </c>
      <c r="Q177" s="58" t="str">
        <f t="shared" si="166"/>
        <v>X</v>
      </c>
      <c r="V177" s="128"/>
      <c r="W177" s="108"/>
      <c r="X177" s="109"/>
      <c r="Y177" s="109"/>
      <c r="AK177" s="109"/>
      <c r="AP177" s="88"/>
    </row>
    <row r="178" spans="1:42" ht="21" customHeight="1">
      <c r="A178" s="51"/>
      <c r="B178" s="58" t="s">
        <v>36</v>
      </c>
      <c r="C178" s="58" t="str">
        <f t="shared" ref="C178:Q178" si="167">IF(C11=$V$20,"O",IF(C11=$W$20,"O",IF(C11=$X$20,"O",IF(C11=$Y$20,"O",IF(C11=$Z$20,"O",IF(C11=$AA$20,"O",IF(C11=$AB$20,"O",IF(C11=$AC$20,"O",IF(C11=$AD$20,"O",IF(C11=$AE$20,"O",IF(C11=$AF$20,"O",IF(C11=$AG$20,"O",IF(C11=$AH$20,"O",IF(C11=$AI$20,"O",IF(C11=$AJ$20,"O",IF(C11=$AK$20,"O",IF(C11=$AL$20,"O",IF(C11=$AM$20,"O",IF(C11=$AN$20,"O",IF(C11=$AO$20,"O",IF(C11=$AP$20,"O",IF(C11=$AQ$20,"O",IF(C11=$AR$20,"O",IF(C11=$AS$20,"O",IF(C11=$AT$20,"O",IF(C11=$AU$20,"O",IF(C11=$AV$20,"O",IF(C11=$AW$20,"O",IF(C11=$AX$20,"O",IF(C11=$AY$20,"O",IF(C11=$AZ$20,"O",IF(C11=$BA$20,"O",IF(C11=$BB$20,"O",IF(C11=$BC$20,"O",IF(C11=$BD$20,"O",IF(C11=$BE$20,"O",IF(C11=$BF$20,"O",IF(C11=$BG$20,"O",IF(C11=$BH$20,"O",IF(C11=$BI$20,"O","X"))))))))))))))))))))))))))))))))))))))))</f>
        <v>X</v>
      </c>
      <c r="D178" s="58" t="str">
        <f t="shared" si="167"/>
        <v>X</v>
      </c>
      <c r="E178" s="58" t="str">
        <f t="shared" si="167"/>
        <v>X</v>
      </c>
      <c r="F178" s="58" t="str">
        <f t="shared" si="167"/>
        <v>X</v>
      </c>
      <c r="G178" s="58" t="str">
        <f t="shared" si="167"/>
        <v>X</v>
      </c>
      <c r="H178" s="58" t="str">
        <f t="shared" si="167"/>
        <v>X</v>
      </c>
      <c r="I178" s="58" t="str">
        <f t="shared" si="163"/>
        <v>X</v>
      </c>
      <c r="J178" s="58" t="str">
        <f t="shared" si="163"/>
        <v>X</v>
      </c>
      <c r="K178" s="58" t="str">
        <f t="shared" si="167"/>
        <v>X</v>
      </c>
      <c r="L178" s="58" t="str">
        <f t="shared" si="167"/>
        <v>X</v>
      </c>
      <c r="M178" s="58" t="str">
        <f t="shared" si="167"/>
        <v>X</v>
      </c>
      <c r="N178" s="58" t="str">
        <f t="shared" si="167"/>
        <v>X</v>
      </c>
      <c r="O178" s="58" t="str">
        <f t="shared" si="167"/>
        <v>X</v>
      </c>
      <c r="P178" s="58" t="str">
        <f t="shared" si="167"/>
        <v>X</v>
      </c>
      <c r="Q178" s="58" t="str">
        <f t="shared" si="167"/>
        <v>X</v>
      </c>
      <c r="V178" s="108"/>
      <c r="W178" s="109"/>
      <c r="AK178" s="109"/>
      <c r="AP178" s="113"/>
    </row>
    <row r="179" spans="1:42" ht="21" customHeight="1">
      <c r="A179" s="51"/>
      <c r="B179" s="58" t="s">
        <v>21</v>
      </c>
      <c r="C179" s="58" t="str">
        <f t="shared" ref="C179:Q179" si="168">IF(C12=$V$20,"O",IF(C12=$W$20,"O",IF(C12=$X$20,"O",IF(C12=$Y$20,"O",IF(C12=$Z$20,"O",IF(C12=$AA$20,"O",IF(C12=$AB$20,"O",IF(C12=$AC$20,"O",IF(C12=$AD$20,"O",IF(C12=$AE$20,"O",IF(C12=$AF$20,"O",IF(C12=$AG$20,"O",IF(C12=$AH$20,"O",IF(C12=$AI$20,"O",IF(C12=$AJ$20,"O",IF(C12=$AK$20,"O",IF(C12=$AL$20,"O",IF(C12=$AM$20,"O",IF(C12=$AN$20,"O",IF(C12=$AO$20,"O",IF(C12=$AP$20,"O",IF(C12=$AQ$20,"O",IF(C12=$AR$20,"O",IF(C12=$AS$20,"O",IF(C12=$AT$20,"O",IF(C12=$AU$20,"O",IF(C12=$AV$20,"O",IF(C12=$AW$20,"O",IF(C12=$AX$20,"O",IF(C12=$AY$20,"O",IF(C12=$AZ$20,"O",IF(C12=$BA$20,"O",IF(C12=$BB$20,"O",IF(C12=$BC$20,"O",IF(C12=$BD$20,"O",IF(C12=$BE$20,"O",IF(C12=$BF$20,"O",IF(C12=$BG$20,"O",IF(C12=$BH$20,"O",IF(C12=$BI$20,"O","X"))))))))))))))))))))))))))))))))))))))))</f>
        <v>X</v>
      </c>
      <c r="D179" s="58" t="str">
        <f t="shared" si="168"/>
        <v>X</v>
      </c>
      <c r="E179" s="58" t="str">
        <f t="shared" si="168"/>
        <v>X</v>
      </c>
      <c r="F179" s="58" t="str">
        <f t="shared" si="168"/>
        <v>X</v>
      </c>
      <c r="G179" s="58" t="str">
        <f t="shared" si="168"/>
        <v>X</v>
      </c>
      <c r="H179" s="58" t="str">
        <f t="shared" si="168"/>
        <v>X</v>
      </c>
      <c r="I179" s="58" t="str">
        <f t="shared" si="163"/>
        <v>X</v>
      </c>
      <c r="J179" s="58" t="str">
        <f t="shared" si="163"/>
        <v>X</v>
      </c>
      <c r="K179" s="58" t="str">
        <f t="shared" si="168"/>
        <v>X</v>
      </c>
      <c r="L179" s="58" t="str">
        <f t="shared" si="168"/>
        <v>X</v>
      </c>
      <c r="M179" s="58" t="str">
        <f t="shared" si="168"/>
        <v>X</v>
      </c>
      <c r="N179" s="58" t="str">
        <f t="shared" si="168"/>
        <v>X</v>
      </c>
      <c r="O179" s="58" t="str">
        <f t="shared" si="168"/>
        <v>X</v>
      </c>
      <c r="P179" s="58" t="str">
        <f t="shared" si="168"/>
        <v>X</v>
      </c>
      <c r="Q179" s="58" t="str">
        <f t="shared" si="168"/>
        <v>X</v>
      </c>
      <c r="V179" s="128"/>
      <c r="W179" s="109"/>
      <c r="AK179" s="110"/>
      <c r="AP179" s="88"/>
    </row>
    <row r="180" spans="1:42" ht="21" customHeight="1">
      <c r="A180" s="60"/>
      <c r="B180" s="30" t="s">
        <v>46</v>
      </c>
      <c r="C180" s="47">
        <f>COUNTIF(C174:C179,"O")</f>
        <v>0</v>
      </c>
      <c r="D180" s="47">
        <f>COUNTIF(D174:D179,"O")</f>
        <v>0</v>
      </c>
      <c r="E180" s="47">
        <f>COUNTIF(E174:E179,"O")</f>
        <v>0</v>
      </c>
      <c r="F180" s="47">
        <f>COUNTIF(F174:F179,"O")</f>
        <v>0</v>
      </c>
      <c r="G180" s="47">
        <f>COUNTIF(G174:G179,"O")</f>
        <v>0</v>
      </c>
      <c r="H180" s="47">
        <f t="shared" ref="H180:Q180" si="169">COUNTIF(H174:H179,"O")</f>
        <v>0</v>
      </c>
      <c r="I180" s="47">
        <f t="shared" si="169"/>
        <v>0</v>
      </c>
      <c r="J180" s="47">
        <f t="shared" si="169"/>
        <v>0</v>
      </c>
      <c r="K180" s="47">
        <f t="shared" si="169"/>
        <v>0</v>
      </c>
      <c r="L180" s="47">
        <f t="shared" si="169"/>
        <v>0</v>
      </c>
      <c r="M180" s="47">
        <f t="shared" si="169"/>
        <v>0</v>
      </c>
      <c r="N180" s="47">
        <f t="shared" si="169"/>
        <v>0</v>
      </c>
      <c r="O180" s="47">
        <f t="shared" si="169"/>
        <v>0</v>
      </c>
      <c r="P180" s="47">
        <f t="shared" si="169"/>
        <v>0</v>
      </c>
      <c r="Q180" s="47">
        <f t="shared" si="169"/>
        <v>0</v>
      </c>
      <c r="V180" s="128"/>
      <c r="W180" s="109"/>
      <c r="AK180" s="108"/>
      <c r="AP180" s="89"/>
    </row>
    <row r="181" spans="1:42" ht="21" customHeight="1">
      <c r="A181" s="50">
        <v>7</v>
      </c>
      <c r="B181" s="58" t="s">
        <v>32</v>
      </c>
      <c r="C181" s="58" t="str">
        <f>IF(C7=$V$21,"O",IF(C7=$W$21,"O",IF(C7=$X$21,"O",IF(C7=$Y$21,"O",IF(C7=$Z$21,"O",IF(C7=$AA$21,"O",IF(C7=$AB$21,"O",IF(C7=$AC$21,"O",IF(C7=$AD$21,"O",IF(C7=$AE$21,"O","X"))))))))))</f>
        <v>X</v>
      </c>
      <c r="D181" s="58" t="str">
        <f t="shared" ref="D181:Q181" si="170">IF(D7=$V$21,"O",IF(D7=$W$21,"O",IF(D7=$X$21,"O",IF(D7=$Y$21,"O",IF(D7=$Z$21,"O",IF(D7=$AA$21,"O",IF(D7=$AB$21,"O",IF(D7=$AC$21,"O",IF(D7=$AD$21,"O",IF(D7=$AE$21,"O","X"))))))))))</f>
        <v>X</v>
      </c>
      <c r="E181" s="58" t="str">
        <f t="shared" si="170"/>
        <v>X</v>
      </c>
      <c r="F181" s="58" t="str">
        <f t="shared" si="170"/>
        <v>X</v>
      </c>
      <c r="G181" s="58" t="str">
        <f t="shared" si="170"/>
        <v>X</v>
      </c>
      <c r="H181" s="58" t="str">
        <f t="shared" si="170"/>
        <v>X</v>
      </c>
      <c r="I181" s="58" t="str">
        <f t="shared" ref="I181:J186" si="171">IF(I7=$V$21,"O",IF(I7=$W$21,"O",IF(I7=$X$21,"O",IF(I7=$Y$21,"O",IF(I7=$Z$21,"O",IF(I7=$AA$21,"O",IF(I7=$AB$21,"O",IF(I7=$AC$21,"O",IF(I7=$AD$21,"O",IF(I7=$AE$21,"O","X"))))))))))</f>
        <v>X</v>
      </c>
      <c r="J181" s="58" t="str">
        <f t="shared" si="171"/>
        <v>X</v>
      </c>
      <c r="K181" s="58" t="str">
        <f t="shared" si="170"/>
        <v>X</v>
      </c>
      <c r="L181" s="58" t="str">
        <f t="shared" si="170"/>
        <v>X</v>
      </c>
      <c r="M181" s="58" t="str">
        <f t="shared" si="170"/>
        <v>X</v>
      </c>
      <c r="N181" s="58" t="str">
        <f t="shared" si="170"/>
        <v>X</v>
      </c>
      <c r="O181" s="58" t="str">
        <f t="shared" si="170"/>
        <v>X</v>
      </c>
      <c r="P181" s="58" t="str">
        <f t="shared" si="170"/>
        <v>X</v>
      </c>
      <c r="Q181" s="58" t="str">
        <f t="shared" si="170"/>
        <v>X</v>
      </c>
      <c r="W181" s="109"/>
      <c r="Z181" s="41"/>
      <c r="AK181" s="109"/>
      <c r="AP181" s="113"/>
    </row>
    <row r="182" spans="1:42" ht="21" customHeight="1">
      <c r="A182" s="51" t="s">
        <v>1786</v>
      </c>
      <c r="B182" s="58" t="s">
        <v>33</v>
      </c>
      <c r="C182" s="58" t="str">
        <f t="shared" ref="C182:Q182" si="172">IF(C8=$V$21,"O",IF(C8=$W$21,"O",IF(C8=$X$21,"O",IF(C8=$Y$21,"O",IF(C8=$Z$21,"O",IF(C8=$AA$21,"O",IF(C8=$AB$21,"O",IF(C8=$AC$21,"O",IF(C8=$AD$21,"O",IF(C8=$AE$21,"O","X"))))))))))</f>
        <v>X</v>
      </c>
      <c r="D182" s="58" t="str">
        <f t="shared" si="172"/>
        <v>X</v>
      </c>
      <c r="E182" s="58" t="str">
        <f t="shared" si="172"/>
        <v>X</v>
      </c>
      <c r="F182" s="58" t="str">
        <f t="shared" si="172"/>
        <v>X</v>
      </c>
      <c r="G182" s="58" t="str">
        <f t="shared" si="172"/>
        <v>X</v>
      </c>
      <c r="H182" s="58" t="str">
        <f t="shared" si="172"/>
        <v>X</v>
      </c>
      <c r="I182" s="58" t="str">
        <f t="shared" si="171"/>
        <v>X</v>
      </c>
      <c r="J182" s="58" t="str">
        <f t="shared" si="171"/>
        <v>X</v>
      </c>
      <c r="K182" s="58" t="str">
        <f t="shared" si="172"/>
        <v>X</v>
      </c>
      <c r="L182" s="58" t="str">
        <f t="shared" si="172"/>
        <v>X</v>
      </c>
      <c r="M182" s="58" t="str">
        <f t="shared" si="172"/>
        <v>X</v>
      </c>
      <c r="N182" s="58" t="str">
        <f t="shared" si="172"/>
        <v>X</v>
      </c>
      <c r="O182" s="58" t="str">
        <f t="shared" si="172"/>
        <v>X</v>
      </c>
      <c r="P182" s="58" t="str">
        <f t="shared" si="172"/>
        <v>X</v>
      </c>
      <c r="Q182" s="58" t="str">
        <f t="shared" si="172"/>
        <v>X</v>
      </c>
      <c r="W182" s="109"/>
      <c r="Z182" s="41"/>
      <c r="AK182" s="110"/>
      <c r="AP182" s="88"/>
    </row>
    <row r="183" spans="1:42" ht="21" customHeight="1">
      <c r="A183" s="51"/>
      <c r="B183" s="58" t="s">
        <v>34</v>
      </c>
      <c r="C183" s="58" t="str">
        <f t="shared" ref="C183:Q183" si="173">IF(C9=$V$21,"O",IF(C9=$W$21,"O",IF(C9=$X$21,"O",IF(C9=$Y$21,"O",IF(C9=$Z$21,"O",IF(C9=$AA$21,"O",IF(C9=$AB$21,"O",IF(C9=$AC$21,"O",IF(C9=$AD$21,"O",IF(C9=$AE$21,"O","X"))))))))))</f>
        <v>X</v>
      </c>
      <c r="D183" s="58" t="str">
        <f t="shared" si="173"/>
        <v>X</v>
      </c>
      <c r="E183" s="58" t="str">
        <f t="shared" si="173"/>
        <v>X</v>
      </c>
      <c r="F183" s="58" t="str">
        <f t="shared" si="173"/>
        <v>X</v>
      </c>
      <c r="G183" s="58" t="str">
        <f t="shared" si="173"/>
        <v>X</v>
      </c>
      <c r="H183" s="58" t="str">
        <f t="shared" si="173"/>
        <v>X</v>
      </c>
      <c r="I183" s="58" t="str">
        <f t="shared" si="171"/>
        <v>X</v>
      </c>
      <c r="J183" s="58" t="str">
        <f t="shared" si="171"/>
        <v>X</v>
      </c>
      <c r="K183" s="58" t="str">
        <f t="shared" si="173"/>
        <v>X</v>
      </c>
      <c r="L183" s="58" t="str">
        <f t="shared" si="173"/>
        <v>X</v>
      </c>
      <c r="M183" s="58" t="str">
        <f t="shared" si="173"/>
        <v>X</v>
      </c>
      <c r="N183" s="58" t="str">
        <f t="shared" si="173"/>
        <v>X</v>
      </c>
      <c r="O183" s="58" t="str">
        <f t="shared" si="173"/>
        <v>X</v>
      </c>
      <c r="P183" s="58" t="str">
        <f t="shared" si="173"/>
        <v>X</v>
      </c>
      <c r="Q183" s="58" t="str">
        <f t="shared" si="173"/>
        <v>X</v>
      </c>
      <c r="W183" s="109"/>
      <c r="Z183" s="41"/>
      <c r="AK183" s="109"/>
      <c r="AP183" s="89"/>
    </row>
    <row r="184" spans="1:42" ht="21" customHeight="1">
      <c r="A184" s="51"/>
      <c r="B184" s="58" t="s">
        <v>35</v>
      </c>
      <c r="C184" s="58" t="str">
        <f t="shared" ref="C184:Q184" si="174">IF(C10=$V$21,"O",IF(C10=$W$21,"O",IF(C10=$X$21,"O",IF(C10=$Y$21,"O",IF(C10=$Z$21,"O",IF(C10=$AA$21,"O",IF(C10=$AB$21,"O",IF(C10=$AC$21,"O",IF(C10=$AD$21,"O",IF(C10=$AE$21,"O","X"))))))))))</f>
        <v>X</v>
      </c>
      <c r="D184" s="58" t="str">
        <f t="shared" si="174"/>
        <v>X</v>
      </c>
      <c r="E184" s="58" t="str">
        <f t="shared" si="174"/>
        <v>X</v>
      </c>
      <c r="F184" s="58" t="str">
        <f t="shared" si="174"/>
        <v>X</v>
      </c>
      <c r="G184" s="58" t="str">
        <f t="shared" si="174"/>
        <v>X</v>
      </c>
      <c r="H184" s="58" t="str">
        <f t="shared" si="174"/>
        <v>X</v>
      </c>
      <c r="I184" s="58" t="str">
        <f t="shared" si="171"/>
        <v>X</v>
      </c>
      <c r="J184" s="58" t="str">
        <f t="shared" si="171"/>
        <v>X</v>
      </c>
      <c r="K184" s="58" t="str">
        <f t="shared" si="174"/>
        <v>X</v>
      </c>
      <c r="L184" s="58" t="str">
        <f t="shared" si="174"/>
        <v>X</v>
      </c>
      <c r="M184" s="58" t="str">
        <f t="shared" si="174"/>
        <v>X</v>
      </c>
      <c r="N184" s="58" t="str">
        <f t="shared" si="174"/>
        <v>X</v>
      </c>
      <c r="O184" s="58" t="str">
        <f t="shared" si="174"/>
        <v>X</v>
      </c>
      <c r="P184" s="58" t="str">
        <f t="shared" si="174"/>
        <v>X</v>
      </c>
      <c r="Q184" s="58" t="str">
        <f t="shared" si="174"/>
        <v>X</v>
      </c>
      <c r="W184" s="259"/>
      <c r="Z184" s="41"/>
      <c r="AK184" s="109"/>
      <c r="AP184" s="88"/>
    </row>
    <row r="185" spans="1:42" ht="21" customHeight="1">
      <c r="A185" s="51"/>
      <c r="B185" s="58" t="s">
        <v>36</v>
      </c>
      <c r="C185" s="58" t="str">
        <f t="shared" ref="C185:Q185" si="175">IF(C11=$V$21,"O",IF(C11=$W$21,"O",IF(C11=$X$21,"O",IF(C11=$Y$21,"O",IF(C11=$Z$21,"O",IF(C11=$AA$21,"O",IF(C11=$AB$21,"O",IF(C11=$AC$21,"O",IF(C11=$AD$21,"O",IF(C11=$AE$21,"O","X"))))))))))</f>
        <v>X</v>
      </c>
      <c r="D185" s="58" t="str">
        <f t="shared" si="175"/>
        <v>X</v>
      </c>
      <c r="E185" s="58" t="str">
        <f t="shared" si="175"/>
        <v>X</v>
      </c>
      <c r="F185" s="58" t="str">
        <f t="shared" si="175"/>
        <v>X</v>
      </c>
      <c r="G185" s="58" t="str">
        <f t="shared" si="175"/>
        <v>X</v>
      </c>
      <c r="H185" s="58" t="str">
        <f t="shared" si="175"/>
        <v>X</v>
      </c>
      <c r="I185" s="58" t="str">
        <f t="shared" si="171"/>
        <v>X</v>
      </c>
      <c r="J185" s="58" t="str">
        <f t="shared" si="171"/>
        <v>X</v>
      </c>
      <c r="K185" s="58" t="str">
        <f t="shared" si="175"/>
        <v>X</v>
      </c>
      <c r="L185" s="58" t="str">
        <f t="shared" si="175"/>
        <v>X</v>
      </c>
      <c r="M185" s="58" t="str">
        <f t="shared" si="175"/>
        <v>X</v>
      </c>
      <c r="N185" s="58" t="str">
        <f t="shared" si="175"/>
        <v>X</v>
      </c>
      <c r="O185" s="58" t="str">
        <f t="shared" si="175"/>
        <v>X</v>
      </c>
      <c r="P185" s="58" t="str">
        <f t="shared" si="175"/>
        <v>X</v>
      </c>
      <c r="Q185" s="58" t="str">
        <f t="shared" si="175"/>
        <v>X</v>
      </c>
      <c r="W185" s="259"/>
      <c r="Z185" s="41"/>
      <c r="AP185" s="113"/>
    </row>
    <row r="186" spans="1:42" ht="21" customHeight="1">
      <c r="A186" s="51"/>
      <c r="B186" s="58" t="s">
        <v>21</v>
      </c>
      <c r="C186" s="58" t="str">
        <f t="shared" ref="C186:Q186" si="176">IF(C12=$V$21,"O",IF(C12=$W$21,"O",IF(C12=$X$21,"O",IF(C12=$Y$21,"O",IF(C12=$Z$21,"O",IF(C12=$AA$21,"O",IF(C12=$AB$21,"O",IF(C12=$AC$21,"O",IF(C12=$AD$21,"O",IF(C12=$AE$21,"O","X"))))))))))</f>
        <v>X</v>
      </c>
      <c r="D186" s="58" t="str">
        <f t="shared" si="176"/>
        <v>X</v>
      </c>
      <c r="E186" s="58" t="str">
        <f t="shared" si="176"/>
        <v>X</v>
      </c>
      <c r="F186" s="58" t="str">
        <f t="shared" si="176"/>
        <v>X</v>
      </c>
      <c r="G186" s="58" t="str">
        <f t="shared" si="176"/>
        <v>X</v>
      </c>
      <c r="H186" s="58" t="str">
        <f t="shared" si="176"/>
        <v>X</v>
      </c>
      <c r="I186" s="58" t="str">
        <f t="shared" si="171"/>
        <v>X</v>
      </c>
      <c r="J186" s="58" t="str">
        <f t="shared" si="171"/>
        <v>X</v>
      </c>
      <c r="K186" s="58" t="str">
        <f t="shared" si="176"/>
        <v>X</v>
      </c>
      <c r="L186" s="58" t="str">
        <f t="shared" si="176"/>
        <v>X</v>
      </c>
      <c r="M186" s="58" t="str">
        <f t="shared" si="176"/>
        <v>X</v>
      </c>
      <c r="N186" s="58" t="str">
        <f t="shared" si="176"/>
        <v>X</v>
      </c>
      <c r="O186" s="58" t="str">
        <f t="shared" si="176"/>
        <v>X</v>
      </c>
      <c r="P186" s="58" t="str">
        <f t="shared" si="176"/>
        <v>X</v>
      </c>
      <c r="Q186" s="58" t="str">
        <f t="shared" si="176"/>
        <v>X</v>
      </c>
      <c r="W186" s="259"/>
      <c r="Z186" s="41"/>
      <c r="AP186" s="88"/>
    </row>
    <row r="187" spans="1:42" ht="21" customHeight="1">
      <c r="A187" s="60"/>
      <c r="B187" s="30" t="s">
        <v>46</v>
      </c>
      <c r="C187" s="47">
        <f>COUNTIF(C181:C186,"O")</f>
        <v>0</v>
      </c>
      <c r="D187" s="47">
        <f t="shared" ref="D187:Q187" si="177">COUNTIF(D181:D186,"O")</f>
        <v>0</v>
      </c>
      <c r="E187" s="47">
        <f t="shared" si="177"/>
        <v>0</v>
      </c>
      <c r="F187" s="47">
        <f t="shared" si="177"/>
        <v>0</v>
      </c>
      <c r="G187" s="47">
        <f t="shared" si="177"/>
        <v>0</v>
      </c>
      <c r="H187" s="47">
        <f t="shared" si="177"/>
        <v>0</v>
      </c>
      <c r="I187" s="47">
        <f t="shared" si="177"/>
        <v>0</v>
      </c>
      <c r="J187" s="47">
        <f t="shared" si="177"/>
        <v>0</v>
      </c>
      <c r="K187" s="47">
        <f t="shared" si="177"/>
        <v>0</v>
      </c>
      <c r="L187" s="47">
        <f t="shared" si="177"/>
        <v>0</v>
      </c>
      <c r="M187" s="47">
        <f t="shared" si="177"/>
        <v>0</v>
      </c>
      <c r="N187" s="47">
        <f t="shared" si="177"/>
        <v>0</v>
      </c>
      <c r="O187" s="47">
        <f t="shared" si="177"/>
        <v>0</v>
      </c>
      <c r="P187" s="47">
        <f t="shared" si="177"/>
        <v>0</v>
      </c>
      <c r="Q187" s="47">
        <f t="shared" si="177"/>
        <v>0</v>
      </c>
      <c r="W187" s="259"/>
      <c r="Z187" s="41"/>
      <c r="AP187" s="89"/>
    </row>
    <row r="188" spans="1:42" ht="21" customHeight="1">
      <c r="A188" s="50">
        <v>8</v>
      </c>
      <c r="B188" s="58" t="s">
        <v>32</v>
      </c>
      <c r="C188" s="58" t="str">
        <f>IF(C7=$V$22,"O",IF(C7=$W$22,"O",IF(C7=$X$22,"O",IF(C7=$Y$22,"O",IF(C7=$Z$22,"O",IF(C7=$AA$22,"O",IF(C7=$AB$22,"O",IF(C7=$AC$22,"O",IF(C7=$AD$22,"O",IF(C7=$AE$22,"O","X"))))))))))</f>
        <v>O</v>
      </c>
      <c r="D188" s="58" t="str">
        <f t="shared" ref="D188:Q188" si="178">IF(D7=$V$22,"O",IF(D7=$W$22,"O",IF(D7=$X$22,"O",IF(D7=$Y$22,"O",IF(D7=$Z$22,"O",IF(D7=$AA$22,"O",IF(D7=$AB$22,"O",IF(D7=$AC$22,"O",IF(D7=$AD$22,"O",IF(D7=$AE$22,"O","X"))))))))))</f>
        <v>O</v>
      </c>
      <c r="E188" s="58" t="str">
        <f t="shared" si="178"/>
        <v>O</v>
      </c>
      <c r="F188" s="58" t="str">
        <f t="shared" si="178"/>
        <v>O</v>
      </c>
      <c r="G188" s="58" t="str">
        <f t="shared" si="178"/>
        <v>O</v>
      </c>
      <c r="H188" s="58" t="str">
        <f t="shared" si="178"/>
        <v>O</v>
      </c>
      <c r="I188" s="58" t="str">
        <f t="shared" ref="I188:J193" si="179">IF(I7=$V$22,"O",IF(I7=$W$22,"O",IF(I7=$X$22,"O",IF(I7=$Y$22,"O",IF(I7=$Z$22,"O",IF(I7=$AA$22,"O",IF(I7=$AB$22,"O",IF(I7=$AC$22,"O",IF(I7=$AD$22,"O",IF(I7=$AE$22,"O","X"))))))))))</f>
        <v>O</v>
      </c>
      <c r="J188" s="58" t="str">
        <f t="shared" si="179"/>
        <v>O</v>
      </c>
      <c r="K188" s="58" t="str">
        <f t="shared" si="178"/>
        <v>O</v>
      </c>
      <c r="L188" s="58" t="str">
        <f t="shared" si="178"/>
        <v>O</v>
      </c>
      <c r="M188" s="58" t="str">
        <f t="shared" si="178"/>
        <v>O</v>
      </c>
      <c r="N188" s="58" t="str">
        <f t="shared" si="178"/>
        <v>O</v>
      </c>
      <c r="O188" s="58" t="str">
        <f t="shared" si="178"/>
        <v>O</v>
      </c>
      <c r="P188" s="58" t="str">
        <f t="shared" si="178"/>
        <v>O</v>
      </c>
      <c r="Q188" s="58" t="str">
        <f t="shared" si="178"/>
        <v>O</v>
      </c>
      <c r="W188" s="259"/>
      <c r="Z188" s="41"/>
      <c r="AP188" s="113"/>
    </row>
    <row r="189" spans="1:42" ht="21" customHeight="1">
      <c r="A189" s="51" t="s">
        <v>1787</v>
      </c>
      <c r="B189" s="58" t="s">
        <v>33</v>
      </c>
      <c r="C189" s="58" t="str">
        <f t="shared" ref="C189:Q189" si="180">IF(C8=$V$22,"O",IF(C8=$W$22,"O",IF(C8=$X$22,"O",IF(C8=$Y$22,"O",IF(C8=$Z$22,"O",IF(C8=$AA$22,"O",IF(C8=$AB$22,"O",IF(C8=$AC$22,"O",IF(C8=$AD$22,"O",IF(C8=$AE$22,"O","X"))))))))))</f>
        <v>O</v>
      </c>
      <c r="D189" s="58" t="str">
        <f t="shared" si="180"/>
        <v>O</v>
      </c>
      <c r="E189" s="58" t="str">
        <f t="shared" si="180"/>
        <v>O</v>
      </c>
      <c r="F189" s="58" t="str">
        <f t="shared" si="180"/>
        <v>O</v>
      </c>
      <c r="G189" s="58" t="str">
        <f t="shared" si="180"/>
        <v>O</v>
      </c>
      <c r="H189" s="58" t="str">
        <f t="shared" si="180"/>
        <v>O</v>
      </c>
      <c r="I189" s="58" t="str">
        <f t="shared" si="179"/>
        <v>O</v>
      </c>
      <c r="J189" s="58" t="str">
        <f t="shared" si="179"/>
        <v>O</v>
      </c>
      <c r="K189" s="58" t="str">
        <f t="shared" si="180"/>
        <v>O</v>
      </c>
      <c r="L189" s="58" t="str">
        <f t="shared" si="180"/>
        <v>O</v>
      </c>
      <c r="M189" s="58" t="str">
        <f t="shared" si="180"/>
        <v>O</v>
      </c>
      <c r="N189" s="58" t="str">
        <f t="shared" si="180"/>
        <v>O</v>
      </c>
      <c r="O189" s="58" t="str">
        <f t="shared" si="180"/>
        <v>O</v>
      </c>
      <c r="P189" s="58" t="str">
        <f t="shared" si="180"/>
        <v>O</v>
      </c>
      <c r="Q189" s="58" t="str">
        <f t="shared" si="180"/>
        <v>O</v>
      </c>
      <c r="W189" s="259"/>
      <c r="Z189" s="41"/>
      <c r="AD189"/>
      <c r="AP189" s="88"/>
    </row>
    <row r="190" spans="1:42" ht="21" customHeight="1">
      <c r="A190" s="51"/>
      <c r="B190" s="58" t="s">
        <v>34</v>
      </c>
      <c r="C190" s="58" t="str">
        <f t="shared" ref="C190:Q190" si="181">IF(C9=$V$22,"O",IF(C9=$W$22,"O",IF(C9=$X$22,"O",IF(C9=$Y$22,"O",IF(C9=$Z$22,"O",IF(C9=$AA$22,"O",IF(C9=$AB$22,"O",IF(C9=$AC$22,"O",IF(C9=$AD$22,"O",IF(C9=$AE$22,"O","X"))))))))))</f>
        <v>X</v>
      </c>
      <c r="D190" s="58" t="str">
        <f t="shared" si="181"/>
        <v>X</v>
      </c>
      <c r="E190" s="58" t="str">
        <f t="shared" si="181"/>
        <v>X</v>
      </c>
      <c r="F190" s="58" t="str">
        <f t="shared" si="181"/>
        <v>X</v>
      </c>
      <c r="G190" s="58" t="str">
        <f t="shared" si="181"/>
        <v>X</v>
      </c>
      <c r="H190" s="58" t="str">
        <f t="shared" si="181"/>
        <v>X</v>
      </c>
      <c r="I190" s="58" t="str">
        <f t="shared" si="179"/>
        <v>X</v>
      </c>
      <c r="J190" s="58" t="str">
        <f t="shared" si="179"/>
        <v>X</v>
      </c>
      <c r="K190" s="58" t="str">
        <f t="shared" si="181"/>
        <v>X</v>
      </c>
      <c r="L190" s="58" t="str">
        <f t="shared" si="181"/>
        <v>X</v>
      </c>
      <c r="M190" s="58" t="str">
        <f t="shared" si="181"/>
        <v>X</v>
      </c>
      <c r="N190" s="58" t="str">
        <f t="shared" si="181"/>
        <v>X</v>
      </c>
      <c r="O190" s="58" t="str">
        <f t="shared" si="181"/>
        <v>X</v>
      </c>
      <c r="P190" s="58" t="str">
        <f t="shared" si="181"/>
        <v>X</v>
      </c>
      <c r="Q190" s="58" t="str">
        <f t="shared" si="181"/>
        <v>X</v>
      </c>
      <c r="W190" s="259"/>
      <c r="Z190" s="41"/>
      <c r="AC190"/>
      <c r="AD190"/>
      <c r="AP190" s="89"/>
    </row>
    <row r="191" spans="1:42" ht="21" customHeight="1">
      <c r="A191" s="51"/>
      <c r="B191" s="58" t="s">
        <v>35</v>
      </c>
      <c r="C191" s="58" t="str">
        <f t="shared" ref="C191:Q191" si="182">IF(C10=$V$22,"O",IF(C10=$W$22,"O",IF(C10=$X$22,"O",IF(C10=$Y$22,"O",IF(C10=$Z$22,"O",IF(C10=$AA$22,"O",IF(C10=$AB$22,"O",IF(C10=$AC$22,"O",IF(C10=$AD$22,"O",IF(C10=$AE$22,"O","X"))))))))))</f>
        <v>X</v>
      </c>
      <c r="D191" s="58" t="str">
        <f t="shared" si="182"/>
        <v>X</v>
      </c>
      <c r="E191" s="58" t="str">
        <f t="shared" si="182"/>
        <v>X</v>
      </c>
      <c r="F191" s="58" t="str">
        <f t="shared" si="182"/>
        <v>X</v>
      </c>
      <c r="G191" s="58" t="str">
        <f t="shared" si="182"/>
        <v>X</v>
      </c>
      <c r="H191" s="58" t="str">
        <f t="shared" si="182"/>
        <v>X</v>
      </c>
      <c r="I191" s="58" t="str">
        <f t="shared" si="179"/>
        <v>X</v>
      </c>
      <c r="J191" s="58" t="str">
        <f t="shared" si="179"/>
        <v>X</v>
      </c>
      <c r="K191" s="58" t="str">
        <f t="shared" si="182"/>
        <v>X</v>
      </c>
      <c r="L191" s="58" t="str">
        <f t="shared" si="182"/>
        <v>X</v>
      </c>
      <c r="M191" s="58" t="str">
        <f t="shared" si="182"/>
        <v>X</v>
      </c>
      <c r="N191" s="58" t="str">
        <f t="shared" si="182"/>
        <v>X</v>
      </c>
      <c r="O191" s="58" t="str">
        <f t="shared" si="182"/>
        <v>X</v>
      </c>
      <c r="P191" s="58" t="str">
        <f t="shared" si="182"/>
        <v>X</v>
      </c>
      <c r="Q191" s="58" t="str">
        <f t="shared" si="182"/>
        <v>X</v>
      </c>
      <c r="W191" s="259"/>
      <c r="Z191" s="41"/>
      <c r="AC191"/>
      <c r="AP191" s="88"/>
    </row>
    <row r="192" spans="1:42" ht="21" customHeight="1">
      <c r="A192" s="51"/>
      <c r="B192" s="58" t="s">
        <v>36</v>
      </c>
      <c r="C192" s="58" t="str">
        <f t="shared" ref="C192:Q192" si="183">IF(C11=$V$22,"O",IF(C11=$W$22,"O",IF(C11=$X$22,"O",IF(C11=$Y$22,"O",IF(C11=$Z$22,"O",IF(C11=$AA$22,"O",IF(C11=$AB$22,"O",IF(C11=$AC$22,"O",IF(C11=$AD$22,"O",IF(C11=$AE$22,"O","X"))))))))))</f>
        <v>X</v>
      </c>
      <c r="D192" s="58" t="str">
        <f t="shared" si="183"/>
        <v>X</v>
      </c>
      <c r="E192" s="58" t="str">
        <f t="shared" si="183"/>
        <v>X</v>
      </c>
      <c r="F192" s="58" t="str">
        <f t="shared" si="183"/>
        <v>X</v>
      </c>
      <c r="G192" s="58" t="str">
        <f t="shared" si="183"/>
        <v>X</v>
      </c>
      <c r="H192" s="58" t="str">
        <f t="shared" si="183"/>
        <v>X</v>
      </c>
      <c r="I192" s="58" t="str">
        <f t="shared" si="179"/>
        <v>X</v>
      </c>
      <c r="J192" s="58" t="str">
        <f t="shared" si="179"/>
        <v>X</v>
      </c>
      <c r="K192" s="58" t="str">
        <f t="shared" si="183"/>
        <v>X</v>
      </c>
      <c r="L192" s="58" t="str">
        <f t="shared" si="183"/>
        <v>X</v>
      </c>
      <c r="M192" s="58" t="str">
        <f t="shared" si="183"/>
        <v>X</v>
      </c>
      <c r="N192" s="58" t="str">
        <f t="shared" si="183"/>
        <v>X</v>
      </c>
      <c r="O192" s="58" t="str">
        <f t="shared" si="183"/>
        <v>X</v>
      </c>
      <c r="P192" s="58" t="str">
        <f t="shared" si="183"/>
        <v>X</v>
      </c>
      <c r="Q192" s="58" t="str">
        <f t="shared" si="183"/>
        <v>X</v>
      </c>
      <c r="W192" s="259"/>
      <c r="Z192" s="41"/>
      <c r="AC192"/>
      <c r="AP192" s="113"/>
    </row>
    <row r="193" spans="1:42" ht="21" customHeight="1">
      <c r="A193" s="51"/>
      <c r="B193" s="58" t="s">
        <v>21</v>
      </c>
      <c r="C193" s="58" t="str">
        <f t="shared" ref="C193:Q193" si="184">IF(C12=$V$22,"O",IF(C12=$W$22,"O",IF(C12=$X$22,"O",IF(C12=$Y$22,"O",IF(C12=$Z$22,"O",IF(C12=$AA$22,"O",IF(C12=$AB$22,"O",IF(C12=$AC$22,"O",IF(C12=$AD$22,"O",IF(C12=$AE$22,"O","X"))))))))))</f>
        <v>X</v>
      </c>
      <c r="D193" s="58" t="str">
        <f t="shared" si="184"/>
        <v>X</v>
      </c>
      <c r="E193" s="58" t="str">
        <f t="shared" si="184"/>
        <v>X</v>
      </c>
      <c r="F193" s="58" t="str">
        <f t="shared" si="184"/>
        <v>X</v>
      </c>
      <c r="G193" s="58" t="str">
        <f t="shared" si="184"/>
        <v>X</v>
      </c>
      <c r="H193" s="58" t="str">
        <f t="shared" si="184"/>
        <v>X</v>
      </c>
      <c r="I193" s="58" t="str">
        <f t="shared" si="179"/>
        <v>X</v>
      </c>
      <c r="J193" s="58" t="str">
        <f t="shared" si="179"/>
        <v>X</v>
      </c>
      <c r="K193" s="58" t="str">
        <f t="shared" si="184"/>
        <v>X</v>
      </c>
      <c r="L193" s="58" t="str">
        <f t="shared" si="184"/>
        <v>X</v>
      </c>
      <c r="M193" s="58" t="str">
        <f t="shared" si="184"/>
        <v>X</v>
      </c>
      <c r="N193" s="58" t="str">
        <f t="shared" si="184"/>
        <v>X</v>
      </c>
      <c r="O193" s="58" t="str">
        <f t="shared" si="184"/>
        <v>X</v>
      </c>
      <c r="P193" s="58" t="str">
        <f t="shared" si="184"/>
        <v>X</v>
      </c>
      <c r="Q193" s="58" t="str">
        <f t="shared" si="184"/>
        <v>X</v>
      </c>
      <c r="W193" s="259"/>
      <c r="Z193" s="41"/>
      <c r="AC193"/>
      <c r="AP193" s="88"/>
    </row>
    <row r="194" spans="1:42" ht="21" customHeight="1">
      <c r="A194" s="60"/>
      <c r="B194" s="30" t="s">
        <v>46</v>
      </c>
      <c r="C194" s="47">
        <f>COUNTIF(C188:C193,"O")</f>
        <v>2</v>
      </c>
      <c r="D194" s="47">
        <f t="shared" ref="D194:Q194" si="185">COUNTIF(D188:D193,"O")</f>
        <v>2</v>
      </c>
      <c r="E194" s="47">
        <f t="shared" si="185"/>
        <v>2</v>
      </c>
      <c r="F194" s="47">
        <f t="shared" si="185"/>
        <v>2</v>
      </c>
      <c r="G194" s="47">
        <f t="shared" si="185"/>
        <v>2</v>
      </c>
      <c r="H194" s="47">
        <f t="shared" si="185"/>
        <v>2</v>
      </c>
      <c r="I194" s="47">
        <f t="shared" si="185"/>
        <v>2</v>
      </c>
      <c r="J194" s="47">
        <f t="shared" si="185"/>
        <v>2</v>
      </c>
      <c r="K194" s="47">
        <f t="shared" si="185"/>
        <v>2</v>
      </c>
      <c r="L194" s="47">
        <f t="shared" si="185"/>
        <v>2</v>
      </c>
      <c r="M194" s="47">
        <f t="shared" si="185"/>
        <v>2</v>
      </c>
      <c r="N194" s="47">
        <f t="shared" si="185"/>
        <v>2</v>
      </c>
      <c r="O194" s="47">
        <f t="shared" si="185"/>
        <v>2</v>
      </c>
      <c r="P194" s="47">
        <f t="shared" si="185"/>
        <v>2</v>
      </c>
      <c r="Q194" s="47">
        <f t="shared" si="185"/>
        <v>2</v>
      </c>
      <c r="W194" s="259"/>
      <c r="Z194" s="41"/>
      <c r="AC194"/>
      <c r="AP194" s="89"/>
    </row>
    <row r="195" spans="1:42" ht="21" customHeight="1">
      <c r="A195" s="50">
        <v>9</v>
      </c>
      <c r="B195" s="58" t="s">
        <v>32</v>
      </c>
      <c r="C195" s="58" t="str">
        <f>IF(C7=$V$23,"O",IF(C7=$W$23,"O",IF(C7=$X$23,"O",IF(C7=$Y$23,"O",IF(C7=$Z$23,"O",IF(C7=$AA$23,"O",IF(C7=$AB$23,"O",IF(C7=$AC$23,"O",IF(C7=$AD$23,"O",IF(C7=$AE$23,"O","X"))))))))))</f>
        <v>X</v>
      </c>
      <c r="D195" s="58" t="str">
        <f t="shared" ref="D195:Q195" si="186">IF(D7=$V$23,"O",IF(D7=$W$23,"O",IF(D7=$X$23,"O",IF(D7=$Y$23,"O",IF(D7=$Z$23,"O",IF(D7=$AA$23,"O",IF(D7=$AB$23,"O",IF(D7=$AC$23,"O",IF(D7=$AD$23,"O",IF(D7=$AE$23,"O","X"))))))))))</f>
        <v>X</v>
      </c>
      <c r="E195" s="58" t="str">
        <f t="shared" si="186"/>
        <v>X</v>
      </c>
      <c r="F195" s="58" t="str">
        <f t="shared" si="186"/>
        <v>X</v>
      </c>
      <c r="G195" s="58" t="str">
        <f t="shared" si="186"/>
        <v>X</v>
      </c>
      <c r="H195" s="58" t="str">
        <f t="shared" si="186"/>
        <v>X</v>
      </c>
      <c r="I195" s="58" t="str">
        <f t="shared" ref="I195:J200" si="187">IF(I7=$V$23,"O",IF(I7=$W$23,"O",IF(I7=$X$23,"O",IF(I7=$Y$23,"O",IF(I7=$Z$23,"O",IF(I7=$AA$23,"O",IF(I7=$AB$23,"O",IF(I7=$AC$23,"O",IF(I7=$AD$23,"O",IF(I7=$AE$23,"O","X"))))))))))</f>
        <v>X</v>
      </c>
      <c r="J195" s="58" t="str">
        <f t="shared" si="187"/>
        <v>X</v>
      </c>
      <c r="K195" s="58" t="str">
        <f t="shared" si="186"/>
        <v>X</v>
      </c>
      <c r="L195" s="58" t="str">
        <f t="shared" si="186"/>
        <v>X</v>
      </c>
      <c r="M195" s="58" t="str">
        <f t="shared" si="186"/>
        <v>X</v>
      </c>
      <c r="N195" s="58" t="str">
        <f t="shared" si="186"/>
        <v>X</v>
      </c>
      <c r="O195" s="58" t="str">
        <f t="shared" si="186"/>
        <v>X</v>
      </c>
      <c r="P195" s="58" t="str">
        <f t="shared" si="186"/>
        <v>X</v>
      </c>
      <c r="Q195" s="58" t="str">
        <f t="shared" si="186"/>
        <v>X</v>
      </c>
      <c r="W195" s="259"/>
      <c r="Z195" s="41"/>
      <c r="AC195"/>
      <c r="AM195" s="46"/>
      <c r="AP195" s="88"/>
    </row>
    <row r="196" spans="1:42" ht="21" customHeight="1">
      <c r="A196" s="51" t="s">
        <v>1788</v>
      </c>
      <c r="B196" s="58" t="s">
        <v>33</v>
      </c>
      <c r="C196" s="58" t="str">
        <f t="shared" ref="C196:Q196" si="188">IF(C8=$V$23,"O",IF(C8=$W$23,"O",IF(C8=$X$23,"O",IF(C8=$Y$23,"O",IF(C8=$Z$23,"O",IF(C8=$AA$23,"O",IF(C8=$AB$23,"O",IF(C8=$AC$23,"O",IF(C8=$AD$23,"O",IF(C8=$AE$23,"O","X"))))))))))</f>
        <v>X</v>
      </c>
      <c r="D196" s="58" t="str">
        <f t="shared" si="188"/>
        <v>X</v>
      </c>
      <c r="E196" s="58" t="str">
        <f t="shared" si="188"/>
        <v>X</v>
      </c>
      <c r="F196" s="58" t="str">
        <f t="shared" si="188"/>
        <v>X</v>
      </c>
      <c r="G196" s="58" t="str">
        <f t="shared" si="188"/>
        <v>X</v>
      </c>
      <c r="H196" s="58" t="str">
        <f t="shared" si="188"/>
        <v>X</v>
      </c>
      <c r="I196" s="58" t="str">
        <f t="shared" si="187"/>
        <v>X</v>
      </c>
      <c r="J196" s="58" t="str">
        <f t="shared" si="187"/>
        <v>X</v>
      </c>
      <c r="K196" s="58" t="str">
        <f t="shared" si="188"/>
        <v>X</v>
      </c>
      <c r="L196" s="58" t="str">
        <f t="shared" si="188"/>
        <v>X</v>
      </c>
      <c r="M196" s="58" t="str">
        <f t="shared" si="188"/>
        <v>X</v>
      </c>
      <c r="N196" s="58" t="str">
        <f t="shared" si="188"/>
        <v>X</v>
      </c>
      <c r="O196" s="58" t="str">
        <f t="shared" si="188"/>
        <v>X</v>
      </c>
      <c r="P196" s="58" t="str">
        <f t="shared" si="188"/>
        <v>X</v>
      </c>
      <c r="Q196" s="58" t="str">
        <f t="shared" si="188"/>
        <v>X</v>
      </c>
      <c r="W196" s="259"/>
      <c r="Z196" s="41"/>
      <c r="AC196"/>
      <c r="AP196" s="113"/>
    </row>
    <row r="197" spans="1:42" ht="21" customHeight="1">
      <c r="A197" s="51"/>
      <c r="B197" s="58" t="s">
        <v>34</v>
      </c>
      <c r="C197" s="58" t="str">
        <f t="shared" ref="C197:Q197" si="189">IF(C9=$V$23,"O",IF(C9=$W$23,"O",IF(C9=$X$23,"O",IF(C9=$Y$23,"O",IF(C9=$Z$23,"O",IF(C9=$AA$23,"O",IF(C9=$AB$23,"O",IF(C9=$AC$23,"O",IF(C9=$AD$23,"O",IF(C9=$AE$23,"O","X"))))))))))</f>
        <v>O</v>
      </c>
      <c r="D197" s="58" t="str">
        <f t="shared" si="189"/>
        <v>O</v>
      </c>
      <c r="E197" s="58" t="str">
        <f t="shared" si="189"/>
        <v>O</v>
      </c>
      <c r="F197" s="58" t="str">
        <f t="shared" si="189"/>
        <v>O</v>
      </c>
      <c r="G197" s="58" t="str">
        <f t="shared" si="189"/>
        <v>O</v>
      </c>
      <c r="H197" s="58" t="str">
        <f t="shared" si="189"/>
        <v>O</v>
      </c>
      <c r="I197" s="58" t="str">
        <f t="shared" si="187"/>
        <v>O</v>
      </c>
      <c r="J197" s="58" t="str">
        <f t="shared" si="187"/>
        <v>O</v>
      </c>
      <c r="K197" s="58" t="str">
        <f t="shared" si="189"/>
        <v>O</v>
      </c>
      <c r="L197" s="58" t="str">
        <f t="shared" si="189"/>
        <v>O</v>
      </c>
      <c r="M197" s="58" t="str">
        <f t="shared" si="189"/>
        <v>O</v>
      </c>
      <c r="N197" s="58" t="str">
        <f t="shared" si="189"/>
        <v>O</v>
      </c>
      <c r="O197" s="58" t="str">
        <f t="shared" si="189"/>
        <v>O</v>
      </c>
      <c r="P197" s="58" t="str">
        <f t="shared" si="189"/>
        <v>O</v>
      </c>
      <c r="Q197" s="58" t="str">
        <f t="shared" si="189"/>
        <v>O</v>
      </c>
      <c r="W197" s="259"/>
      <c r="AC197"/>
      <c r="AP197" s="113"/>
    </row>
    <row r="198" spans="1:42" ht="21" customHeight="1">
      <c r="A198" s="51"/>
      <c r="B198" s="58" t="s">
        <v>35</v>
      </c>
      <c r="C198" s="58" t="str">
        <f t="shared" ref="C198:Q198" si="190">IF(C10=$V$23,"O",IF(C10=$W$23,"O",IF(C10=$X$23,"O",IF(C10=$Y$23,"O",IF(C10=$Z$23,"O",IF(C10=$AA$23,"O",IF(C10=$AB$23,"O",IF(C10=$AC$23,"O",IF(C10=$AD$23,"O",IF(C10=$AE$23,"O","X"))))))))))</f>
        <v>X</v>
      </c>
      <c r="D198" s="58" t="str">
        <f t="shared" si="190"/>
        <v>X</v>
      </c>
      <c r="E198" s="58" t="str">
        <f t="shared" si="190"/>
        <v>X</v>
      </c>
      <c r="F198" s="58" t="str">
        <f t="shared" si="190"/>
        <v>X</v>
      </c>
      <c r="G198" s="58" t="str">
        <f t="shared" si="190"/>
        <v>X</v>
      </c>
      <c r="H198" s="58" t="str">
        <f t="shared" si="190"/>
        <v>X</v>
      </c>
      <c r="I198" s="58" t="str">
        <f t="shared" si="187"/>
        <v>X</v>
      </c>
      <c r="J198" s="58" t="str">
        <f t="shared" si="187"/>
        <v>X</v>
      </c>
      <c r="K198" s="58" t="str">
        <f t="shared" si="190"/>
        <v>X</v>
      </c>
      <c r="L198" s="58" t="str">
        <f t="shared" si="190"/>
        <v>X</v>
      </c>
      <c r="M198" s="58" t="str">
        <f t="shared" si="190"/>
        <v>X</v>
      </c>
      <c r="N198" s="58" t="str">
        <f t="shared" si="190"/>
        <v>X</v>
      </c>
      <c r="O198" s="58" t="str">
        <f t="shared" si="190"/>
        <v>X</v>
      </c>
      <c r="P198" s="58" t="str">
        <f t="shared" si="190"/>
        <v>X</v>
      </c>
      <c r="Q198" s="58" t="str">
        <f t="shared" si="190"/>
        <v>X</v>
      </c>
      <c r="W198" s="259"/>
      <c r="AC198"/>
    </row>
    <row r="199" spans="1:42" ht="21" customHeight="1">
      <c r="A199" s="51"/>
      <c r="B199" s="58" t="s">
        <v>36</v>
      </c>
      <c r="C199" s="58" t="str">
        <f t="shared" ref="C199:Q199" si="191">IF(C11=$V$23,"O",IF(C11=$W$23,"O",IF(C11=$X$23,"O",IF(C11=$Y$23,"O",IF(C11=$Z$23,"O",IF(C11=$AA$23,"O",IF(C11=$AB$23,"O",IF(C11=$AC$23,"O",IF(C11=$AD$23,"O",IF(C11=$AE$23,"O","X"))))))))))</f>
        <v>X</v>
      </c>
      <c r="D199" s="58" t="str">
        <f t="shared" si="191"/>
        <v>X</v>
      </c>
      <c r="E199" s="58" t="str">
        <f t="shared" si="191"/>
        <v>X</v>
      </c>
      <c r="F199" s="58" t="str">
        <f t="shared" si="191"/>
        <v>X</v>
      </c>
      <c r="G199" s="58" t="str">
        <f t="shared" si="191"/>
        <v>X</v>
      </c>
      <c r="H199" s="58" t="str">
        <f t="shared" si="191"/>
        <v>X</v>
      </c>
      <c r="I199" s="58" t="str">
        <f t="shared" si="187"/>
        <v>X</v>
      </c>
      <c r="J199" s="58" t="str">
        <f t="shared" si="187"/>
        <v>X</v>
      </c>
      <c r="K199" s="58" t="str">
        <f t="shared" si="191"/>
        <v>X</v>
      </c>
      <c r="L199" s="58" t="str">
        <f t="shared" si="191"/>
        <v>X</v>
      </c>
      <c r="M199" s="58" t="str">
        <f t="shared" si="191"/>
        <v>X</v>
      </c>
      <c r="N199" s="58" t="str">
        <f t="shared" si="191"/>
        <v>X</v>
      </c>
      <c r="O199" s="58" t="str">
        <f t="shared" si="191"/>
        <v>X</v>
      </c>
      <c r="P199" s="58" t="str">
        <f t="shared" si="191"/>
        <v>X</v>
      </c>
      <c r="Q199" s="58" t="str">
        <f t="shared" si="191"/>
        <v>X</v>
      </c>
      <c r="W199" s="259"/>
      <c r="AC199"/>
    </row>
    <row r="200" spans="1:42" ht="21" customHeight="1">
      <c r="A200" s="51"/>
      <c r="B200" s="58" t="s">
        <v>21</v>
      </c>
      <c r="C200" s="58" t="str">
        <f t="shared" ref="C200:Q200" si="192">IF(C12=$V$23,"O",IF(C12=$W$23,"O",IF(C12=$X$23,"O",IF(C12=$Y$23,"O",IF(C12=$Z$23,"O",IF(C12=$AA$23,"O",IF(C12=$AB$23,"O",IF(C12=$AC$23,"O",IF(C12=$AD$23,"O",IF(C12=$AE$23,"O","X"))))))))))</f>
        <v>X</v>
      </c>
      <c r="D200" s="58" t="str">
        <f t="shared" si="192"/>
        <v>X</v>
      </c>
      <c r="E200" s="58" t="str">
        <f t="shared" si="192"/>
        <v>X</v>
      </c>
      <c r="F200" s="58" t="str">
        <f t="shared" si="192"/>
        <v>X</v>
      </c>
      <c r="G200" s="58" t="str">
        <f t="shared" si="192"/>
        <v>X</v>
      </c>
      <c r="H200" s="58" t="str">
        <f t="shared" si="192"/>
        <v>X</v>
      </c>
      <c r="I200" s="58" t="str">
        <f t="shared" si="187"/>
        <v>X</v>
      </c>
      <c r="J200" s="58" t="str">
        <f t="shared" si="187"/>
        <v>X</v>
      </c>
      <c r="K200" s="58" t="str">
        <f t="shared" si="192"/>
        <v>X</v>
      </c>
      <c r="L200" s="58" t="str">
        <f t="shared" si="192"/>
        <v>X</v>
      </c>
      <c r="M200" s="58" t="str">
        <f t="shared" si="192"/>
        <v>X</v>
      </c>
      <c r="N200" s="58" t="str">
        <f t="shared" si="192"/>
        <v>X</v>
      </c>
      <c r="O200" s="58" t="str">
        <f t="shared" si="192"/>
        <v>X</v>
      </c>
      <c r="P200" s="58" t="str">
        <f t="shared" si="192"/>
        <v>X</v>
      </c>
      <c r="Q200" s="58" t="str">
        <f t="shared" si="192"/>
        <v>X</v>
      </c>
      <c r="W200"/>
      <c r="X200"/>
      <c r="Y200"/>
      <c r="AC200"/>
    </row>
    <row r="201" spans="1:42" ht="21" customHeight="1">
      <c r="A201" s="60"/>
      <c r="B201" s="30" t="s">
        <v>46</v>
      </c>
      <c r="C201" s="47">
        <f>COUNTIF(C195:C200,"O")</f>
        <v>1</v>
      </c>
      <c r="D201" s="47">
        <f t="shared" ref="D201:Q201" si="193">COUNTIF(D195:D200,"O")</f>
        <v>1</v>
      </c>
      <c r="E201" s="47">
        <f t="shared" si="193"/>
        <v>1</v>
      </c>
      <c r="F201" s="47">
        <f t="shared" si="193"/>
        <v>1</v>
      </c>
      <c r="G201" s="47">
        <f t="shared" si="193"/>
        <v>1</v>
      </c>
      <c r="H201" s="47">
        <f t="shared" si="193"/>
        <v>1</v>
      </c>
      <c r="I201" s="47">
        <f t="shared" si="193"/>
        <v>1</v>
      </c>
      <c r="J201" s="47">
        <f t="shared" si="193"/>
        <v>1</v>
      </c>
      <c r="K201" s="47">
        <f t="shared" si="193"/>
        <v>1</v>
      </c>
      <c r="L201" s="47">
        <f t="shared" si="193"/>
        <v>1</v>
      </c>
      <c r="M201" s="47">
        <f t="shared" si="193"/>
        <v>1</v>
      </c>
      <c r="N201" s="47">
        <f t="shared" si="193"/>
        <v>1</v>
      </c>
      <c r="O201" s="47">
        <f t="shared" si="193"/>
        <v>1</v>
      </c>
      <c r="P201" s="47">
        <f t="shared" si="193"/>
        <v>1</v>
      </c>
      <c r="Q201" s="47">
        <f t="shared" si="193"/>
        <v>1</v>
      </c>
      <c r="W201"/>
      <c r="X201" s="470">
        <v>43</v>
      </c>
      <c r="Y201" s="470"/>
      <c r="AC201"/>
    </row>
    <row r="202" spans="1:42" ht="21" customHeight="1">
      <c r="A202" s="50">
        <v>10</v>
      </c>
      <c r="B202" s="58" t="s">
        <v>32</v>
      </c>
      <c r="C202" s="58" t="str">
        <f>IF(C7=$V$24,"O",IF(C7=$W$24,"O",IF(C7=$X$24,"O",IF(C7=$Y$24,"O",IF(C7=$Z$24,"O",IF(C7=$AA$24,"O",IF(C7=$AB$24,"O",IF(C7=$AC$24,"O",IF(C7=$AD$24,"O",IF(C7=$AE$24,"O","X"))))))))))</f>
        <v>X</v>
      </c>
      <c r="D202" s="58" t="str">
        <f t="shared" ref="D202:Q202" si="194">IF(D7=$V$24,"O",IF(D7=$W$24,"O",IF(D7=$X$24,"O",IF(D7=$Y$24,"O",IF(D7=$Z$24,"O",IF(D7=$AA$24,"O",IF(D7=$AB$24,"O",IF(D7=$AC$24,"O",IF(D7=$AD$24,"O",IF(D7=$AE$24,"O","X"))))))))))</f>
        <v>X</v>
      </c>
      <c r="E202" s="58" t="str">
        <f t="shared" si="194"/>
        <v>X</v>
      </c>
      <c r="F202" s="58" t="str">
        <f t="shared" si="194"/>
        <v>X</v>
      </c>
      <c r="G202" s="58" t="str">
        <f t="shared" si="194"/>
        <v>X</v>
      </c>
      <c r="H202" s="58" t="str">
        <f t="shared" si="194"/>
        <v>X</v>
      </c>
      <c r="I202" s="58" t="str">
        <f t="shared" ref="I202:J207" si="195">IF(I7=$V$24,"O",IF(I7=$W$24,"O",IF(I7=$X$24,"O",IF(I7=$Y$24,"O",IF(I7=$Z$24,"O",IF(I7=$AA$24,"O",IF(I7=$AB$24,"O",IF(I7=$AC$24,"O",IF(I7=$AD$24,"O",IF(I7=$AE$24,"O","X"))))))))))</f>
        <v>X</v>
      </c>
      <c r="J202" s="58" t="str">
        <f t="shared" si="195"/>
        <v>X</v>
      </c>
      <c r="K202" s="58" t="str">
        <f t="shared" si="194"/>
        <v>X</v>
      </c>
      <c r="L202" s="58" t="str">
        <f t="shared" si="194"/>
        <v>X</v>
      </c>
      <c r="M202" s="58" t="str">
        <f t="shared" si="194"/>
        <v>X</v>
      </c>
      <c r="N202" s="58" t="str">
        <f t="shared" si="194"/>
        <v>X</v>
      </c>
      <c r="O202" s="58" t="str">
        <f t="shared" si="194"/>
        <v>X</v>
      </c>
      <c r="P202" s="58" t="str">
        <f t="shared" si="194"/>
        <v>X</v>
      </c>
      <c r="Q202" s="58" t="str">
        <f t="shared" si="194"/>
        <v>X</v>
      </c>
      <c r="W202"/>
      <c r="X202" s="470">
        <v>45</v>
      </c>
      <c r="Y202" s="470"/>
      <c r="AC202"/>
    </row>
    <row r="203" spans="1:42" ht="21" customHeight="1">
      <c r="A203" s="51" t="s">
        <v>1789</v>
      </c>
      <c r="B203" s="58" t="s">
        <v>33</v>
      </c>
      <c r="C203" s="58" t="str">
        <f t="shared" ref="C203:Q203" si="196">IF(C8=$V$24,"O",IF(C8=$W$24,"O",IF(C8=$X$24,"O",IF(C8=$Y$24,"O",IF(C8=$Z$24,"O",IF(C8=$AA$24,"O",IF(C8=$AB$24,"O",IF(C8=$AC$24,"O",IF(C8=$AD$24,"O",IF(C8=$AE$24,"O","X"))))))))))</f>
        <v>X</v>
      </c>
      <c r="D203" s="58" t="str">
        <f t="shared" si="196"/>
        <v>X</v>
      </c>
      <c r="E203" s="58" t="str">
        <f t="shared" si="196"/>
        <v>X</v>
      </c>
      <c r="F203" s="58" t="str">
        <f t="shared" si="196"/>
        <v>X</v>
      </c>
      <c r="G203" s="58" t="str">
        <f t="shared" si="196"/>
        <v>X</v>
      </c>
      <c r="H203" s="58" t="str">
        <f t="shared" si="196"/>
        <v>X</v>
      </c>
      <c r="I203" s="58" t="str">
        <f t="shared" si="195"/>
        <v>X</v>
      </c>
      <c r="J203" s="58" t="str">
        <f t="shared" si="195"/>
        <v>X</v>
      </c>
      <c r="K203" s="58" t="str">
        <f t="shared" si="196"/>
        <v>X</v>
      </c>
      <c r="L203" s="58" t="str">
        <f t="shared" si="196"/>
        <v>X</v>
      </c>
      <c r="M203" s="58" t="str">
        <f t="shared" si="196"/>
        <v>X</v>
      </c>
      <c r="N203" s="58" t="str">
        <f t="shared" si="196"/>
        <v>X</v>
      </c>
      <c r="O203" s="58" t="str">
        <f t="shared" si="196"/>
        <v>X</v>
      </c>
      <c r="P203" s="58" t="str">
        <f t="shared" si="196"/>
        <v>X</v>
      </c>
      <c r="Q203" s="58" t="str">
        <f t="shared" si="196"/>
        <v>X</v>
      </c>
      <c r="V203" s="44"/>
      <c r="W203"/>
      <c r="X203"/>
      <c r="AC203"/>
    </row>
    <row r="204" spans="1:42" ht="21" customHeight="1">
      <c r="A204" s="51"/>
      <c r="B204" s="58" t="s">
        <v>34</v>
      </c>
      <c r="C204" s="58" t="str">
        <f t="shared" ref="C204:Q204" si="197">IF(C9=$V$24,"O",IF(C9=$W$24,"O",IF(C9=$X$24,"O",IF(C9=$Y$24,"O",IF(C9=$Z$24,"O",IF(C9=$AA$24,"O",IF(C9=$AB$24,"O",IF(C9=$AC$24,"O",IF(C9=$AD$24,"O",IF(C9=$AE$24,"O","X"))))))))))</f>
        <v>X</v>
      </c>
      <c r="D204" s="58" t="str">
        <f t="shared" si="197"/>
        <v>X</v>
      </c>
      <c r="E204" s="58" t="str">
        <f t="shared" si="197"/>
        <v>X</v>
      </c>
      <c r="F204" s="58" t="str">
        <f t="shared" si="197"/>
        <v>X</v>
      </c>
      <c r="G204" s="58" t="str">
        <f t="shared" si="197"/>
        <v>X</v>
      </c>
      <c r="H204" s="58" t="str">
        <f t="shared" si="197"/>
        <v>X</v>
      </c>
      <c r="I204" s="58" t="str">
        <f t="shared" si="195"/>
        <v>X</v>
      </c>
      <c r="J204" s="58" t="str">
        <f t="shared" si="195"/>
        <v>X</v>
      </c>
      <c r="K204" s="58" t="str">
        <f t="shared" si="197"/>
        <v>X</v>
      </c>
      <c r="L204" s="58" t="str">
        <f t="shared" si="197"/>
        <v>X</v>
      </c>
      <c r="M204" s="58" t="str">
        <f t="shared" si="197"/>
        <v>X</v>
      </c>
      <c r="N204" s="58" t="str">
        <f t="shared" si="197"/>
        <v>X</v>
      </c>
      <c r="O204" s="58" t="str">
        <f t="shared" si="197"/>
        <v>X</v>
      </c>
      <c r="P204" s="58" t="str">
        <f t="shared" si="197"/>
        <v>X</v>
      </c>
      <c r="Q204" s="58" t="str">
        <f t="shared" si="197"/>
        <v>X</v>
      </c>
      <c r="W204" s="259"/>
      <c r="AC204"/>
    </row>
    <row r="205" spans="1:42" ht="21" customHeight="1">
      <c r="A205" s="51"/>
      <c r="B205" s="58" t="s">
        <v>35</v>
      </c>
      <c r="C205" s="58" t="str">
        <f t="shared" ref="C205:Q205" si="198">IF(C10=$V$24,"O",IF(C10=$W$24,"O",IF(C10=$X$24,"O",IF(C10=$Y$24,"O",IF(C10=$Z$24,"O",IF(C10=$AA$24,"O",IF(C10=$AB$24,"O",IF(C10=$AC$24,"O",IF(C10=$AD$24,"O",IF(C10=$AE$24,"O","X"))))))))))</f>
        <v>O</v>
      </c>
      <c r="D205" s="58" t="str">
        <f t="shared" si="198"/>
        <v>O</v>
      </c>
      <c r="E205" s="58" t="str">
        <f t="shared" si="198"/>
        <v>O</v>
      </c>
      <c r="F205" s="58" t="str">
        <f t="shared" si="198"/>
        <v>O</v>
      </c>
      <c r="G205" s="58" t="str">
        <f t="shared" si="198"/>
        <v>O</v>
      </c>
      <c r="H205" s="58" t="str">
        <f t="shared" si="198"/>
        <v>O</v>
      </c>
      <c r="I205" s="58" t="str">
        <f t="shared" si="195"/>
        <v>O</v>
      </c>
      <c r="J205" s="58" t="str">
        <f t="shared" si="195"/>
        <v>O</v>
      </c>
      <c r="K205" s="58" t="str">
        <f t="shared" si="198"/>
        <v>O</v>
      </c>
      <c r="L205" s="58" t="str">
        <f t="shared" si="198"/>
        <v>O</v>
      </c>
      <c r="M205" s="58" t="str">
        <f t="shared" si="198"/>
        <v>O</v>
      </c>
      <c r="N205" s="58" t="str">
        <f t="shared" si="198"/>
        <v>O</v>
      </c>
      <c r="O205" s="58" t="str">
        <f t="shared" si="198"/>
        <v>O</v>
      </c>
      <c r="P205" s="58" t="str">
        <f t="shared" si="198"/>
        <v>O</v>
      </c>
      <c r="Q205" s="58" t="str">
        <f t="shared" si="198"/>
        <v>O</v>
      </c>
      <c r="W205" s="259"/>
      <c r="AC205"/>
    </row>
    <row r="206" spans="1:42" ht="21" customHeight="1">
      <c r="A206" s="51"/>
      <c r="B206" s="58" t="s">
        <v>36</v>
      </c>
      <c r="C206" s="58" t="str">
        <f t="shared" ref="C206:Q206" si="199">IF(C11=$V$24,"O",IF(C11=$W$24,"O",IF(C11=$X$24,"O",IF(C11=$Y$24,"O",IF(C11=$Z$24,"O",IF(C11=$AA$24,"O",IF(C11=$AB$24,"O",IF(C11=$AC$24,"O",IF(C11=$AD$24,"O",IF(C11=$AE$24,"O","X"))))))))))</f>
        <v>O</v>
      </c>
      <c r="D206" s="58" t="str">
        <f t="shared" si="199"/>
        <v>O</v>
      </c>
      <c r="E206" s="58" t="str">
        <f t="shared" si="199"/>
        <v>O</v>
      </c>
      <c r="F206" s="58" t="str">
        <f t="shared" si="199"/>
        <v>O</v>
      </c>
      <c r="G206" s="58" t="str">
        <f t="shared" si="199"/>
        <v>O</v>
      </c>
      <c r="H206" s="58" t="str">
        <f t="shared" si="199"/>
        <v>O</v>
      </c>
      <c r="I206" s="58" t="str">
        <f t="shared" si="195"/>
        <v>O</v>
      </c>
      <c r="J206" s="58" t="str">
        <f t="shared" si="195"/>
        <v>O</v>
      </c>
      <c r="K206" s="58" t="str">
        <f t="shared" si="199"/>
        <v>O</v>
      </c>
      <c r="L206" s="58" t="str">
        <f t="shared" si="199"/>
        <v>O</v>
      </c>
      <c r="M206" s="58" t="str">
        <f t="shared" si="199"/>
        <v>O</v>
      </c>
      <c r="N206" s="58" t="str">
        <f t="shared" si="199"/>
        <v>O</v>
      </c>
      <c r="O206" s="58" t="str">
        <f t="shared" si="199"/>
        <v>O</v>
      </c>
      <c r="P206" s="58" t="str">
        <f t="shared" si="199"/>
        <v>O</v>
      </c>
      <c r="Q206" s="58" t="str">
        <f t="shared" si="199"/>
        <v>O</v>
      </c>
      <c r="W206" s="259"/>
      <c r="AC206"/>
    </row>
    <row r="207" spans="1:42" ht="21" customHeight="1">
      <c r="A207" s="51"/>
      <c r="B207" s="58" t="s">
        <v>21</v>
      </c>
      <c r="C207" s="58" t="str">
        <f t="shared" ref="C207:Q207" si="200">IF(C12=$V$24,"O",IF(C12=$W$24,"O",IF(C12=$X$24,"O",IF(C12=$Y$24,"O",IF(C12=$Z$24,"O",IF(C12=$AA$24,"O",IF(C12=$AB$24,"O",IF(C12=$AC$24,"O",IF(C12=$AD$24,"O",IF(C12=$AE$24,"O","X"))))))))))</f>
        <v>X</v>
      </c>
      <c r="D207" s="58" t="str">
        <f t="shared" si="200"/>
        <v>X</v>
      </c>
      <c r="E207" s="58" t="str">
        <f t="shared" si="200"/>
        <v>X</v>
      </c>
      <c r="F207" s="58" t="str">
        <f t="shared" si="200"/>
        <v>X</v>
      </c>
      <c r="G207" s="58" t="str">
        <f t="shared" si="200"/>
        <v>X</v>
      </c>
      <c r="H207" s="58" t="str">
        <f t="shared" si="200"/>
        <v>X</v>
      </c>
      <c r="I207" s="58" t="str">
        <f t="shared" si="195"/>
        <v>X</v>
      </c>
      <c r="J207" s="58" t="str">
        <f t="shared" si="195"/>
        <v>X</v>
      </c>
      <c r="K207" s="58" t="str">
        <f t="shared" si="200"/>
        <v>X</v>
      </c>
      <c r="L207" s="58" t="str">
        <f t="shared" si="200"/>
        <v>X</v>
      </c>
      <c r="M207" s="58" t="str">
        <f t="shared" si="200"/>
        <v>X</v>
      </c>
      <c r="N207" s="58" t="str">
        <f t="shared" si="200"/>
        <v>X</v>
      </c>
      <c r="O207" s="58" t="str">
        <f t="shared" si="200"/>
        <v>X</v>
      </c>
      <c r="P207" s="58" t="str">
        <f t="shared" si="200"/>
        <v>X</v>
      </c>
      <c r="Q207" s="58" t="str">
        <f t="shared" si="200"/>
        <v>X</v>
      </c>
      <c r="W207" s="259"/>
      <c r="AC207"/>
    </row>
    <row r="208" spans="1:42" ht="21" customHeight="1">
      <c r="A208" s="60"/>
      <c r="B208" s="30" t="s">
        <v>46</v>
      </c>
      <c r="C208" s="47">
        <f>COUNTIF(C202:C207,"O")</f>
        <v>2</v>
      </c>
      <c r="D208" s="47">
        <f t="shared" ref="D208:Q208" si="201">COUNTIF(D202:D207,"O")</f>
        <v>2</v>
      </c>
      <c r="E208" s="47">
        <f t="shared" si="201"/>
        <v>2</v>
      </c>
      <c r="F208" s="47">
        <f t="shared" si="201"/>
        <v>2</v>
      </c>
      <c r="G208" s="47">
        <f t="shared" si="201"/>
        <v>2</v>
      </c>
      <c r="H208" s="47">
        <f t="shared" si="201"/>
        <v>2</v>
      </c>
      <c r="I208" s="47">
        <f t="shared" si="201"/>
        <v>2</v>
      </c>
      <c r="J208" s="47">
        <f t="shared" si="201"/>
        <v>2</v>
      </c>
      <c r="K208" s="47">
        <f t="shared" si="201"/>
        <v>2</v>
      </c>
      <c r="L208" s="47">
        <f t="shared" si="201"/>
        <v>2</v>
      </c>
      <c r="M208" s="47">
        <f t="shared" si="201"/>
        <v>2</v>
      </c>
      <c r="N208" s="47">
        <f t="shared" si="201"/>
        <v>2</v>
      </c>
      <c r="O208" s="47">
        <f t="shared" si="201"/>
        <v>2</v>
      </c>
      <c r="P208" s="47">
        <f t="shared" si="201"/>
        <v>2</v>
      </c>
      <c r="Q208" s="47">
        <f t="shared" si="201"/>
        <v>2</v>
      </c>
      <c r="W208" s="259"/>
      <c r="AC208"/>
    </row>
    <row r="209" spans="1:31" ht="21" customHeight="1">
      <c r="A209" s="50">
        <v>11</v>
      </c>
      <c r="B209" s="58" t="s">
        <v>32</v>
      </c>
      <c r="C209" s="58" t="str">
        <f>IF(C7=$V$25,"O",IF(C7=$W$25,"O",IF(C7=$X$25,"O",IF(C7=$Y$25,"O",IF(C7=$Z$25,"O",IF(C7=$AA$25,"O","X"))))))</f>
        <v>X</v>
      </c>
      <c r="D209" s="58" t="str">
        <f t="shared" ref="D209:Q209" si="202">IF(D7=$V$25,"O",IF(D7=$W$25,"O",IF(D7=$X$25,"O",IF(D7=$Y$25,"O",IF(D7=$Z$25,"O",IF(D7=$AA$25,"O","X"))))))</f>
        <v>X</v>
      </c>
      <c r="E209" s="58" t="str">
        <f t="shared" si="202"/>
        <v>X</v>
      </c>
      <c r="F209" s="58" t="str">
        <f t="shared" si="202"/>
        <v>X</v>
      </c>
      <c r="G209" s="58" t="str">
        <f t="shared" si="202"/>
        <v>X</v>
      </c>
      <c r="H209" s="58" t="str">
        <f t="shared" si="202"/>
        <v>X</v>
      </c>
      <c r="I209" s="58" t="str">
        <f t="shared" si="202"/>
        <v>X</v>
      </c>
      <c r="J209" s="58" t="str">
        <f t="shared" si="202"/>
        <v>X</v>
      </c>
      <c r="K209" s="58" t="str">
        <f t="shared" si="202"/>
        <v>X</v>
      </c>
      <c r="L209" s="58" t="str">
        <f t="shared" si="202"/>
        <v>X</v>
      </c>
      <c r="M209" s="58" t="str">
        <f t="shared" si="202"/>
        <v>X</v>
      </c>
      <c r="N209" s="58" t="str">
        <f t="shared" si="202"/>
        <v>X</v>
      </c>
      <c r="O209" s="58" t="str">
        <f t="shared" si="202"/>
        <v>X</v>
      </c>
      <c r="P209" s="58" t="str">
        <f t="shared" si="202"/>
        <v>X</v>
      </c>
      <c r="Q209" s="58" t="str">
        <f t="shared" si="202"/>
        <v>X</v>
      </c>
      <c r="AC209"/>
      <c r="AE209"/>
    </row>
    <row r="210" spans="1:31" ht="21" customHeight="1">
      <c r="A210" s="51" t="s">
        <v>1790</v>
      </c>
      <c r="B210" s="58" t="s">
        <v>33</v>
      </c>
      <c r="C210" s="58" t="str">
        <f t="shared" ref="C210:Q210" si="203">IF(C8=$V$25,"O",IF(C8=$W$25,"O",IF(C8=$X$25,"O",IF(C8=$Y$25,"O",IF(C8=$Z$25,"O",IF(C8=$AA$25,"O","X"))))))</f>
        <v>X</v>
      </c>
      <c r="D210" s="58" t="str">
        <f t="shared" si="203"/>
        <v>X</v>
      </c>
      <c r="E210" s="58" t="str">
        <f t="shared" si="203"/>
        <v>X</v>
      </c>
      <c r="F210" s="58" t="str">
        <f t="shared" si="203"/>
        <v>X</v>
      </c>
      <c r="G210" s="58" t="str">
        <f t="shared" si="203"/>
        <v>X</v>
      </c>
      <c r="H210" s="58" t="str">
        <f t="shared" si="203"/>
        <v>X</v>
      </c>
      <c r="I210" s="58" t="str">
        <f t="shared" si="203"/>
        <v>X</v>
      </c>
      <c r="J210" s="58" t="str">
        <f t="shared" si="203"/>
        <v>X</v>
      </c>
      <c r="K210" s="58" t="str">
        <f t="shared" si="203"/>
        <v>X</v>
      </c>
      <c r="L210" s="58" t="str">
        <f t="shared" si="203"/>
        <v>X</v>
      </c>
      <c r="M210" s="58" t="str">
        <f t="shared" si="203"/>
        <v>X</v>
      </c>
      <c r="N210" s="58" t="str">
        <f t="shared" si="203"/>
        <v>X</v>
      </c>
      <c r="O210" s="58" t="str">
        <f t="shared" si="203"/>
        <v>X</v>
      </c>
      <c r="P210" s="58" t="str">
        <f t="shared" si="203"/>
        <v>X</v>
      </c>
      <c r="Q210" s="58" t="str">
        <f t="shared" si="203"/>
        <v>X</v>
      </c>
      <c r="AC210"/>
    </row>
    <row r="211" spans="1:31" ht="21" customHeight="1">
      <c r="A211" s="51"/>
      <c r="B211" s="58" t="s">
        <v>34</v>
      </c>
      <c r="C211" s="58" t="str">
        <f t="shared" ref="C211:Q211" si="204">IF(C9=$V$25,"O",IF(C9=$W$25,"O",IF(C9=$X$25,"O",IF(C9=$Y$25,"O",IF(C9=$Z$25,"O",IF(C9=$AA$25,"O","X"))))))</f>
        <v>X</v>
      </c>
      <c r="D211" s="58" t="str">
        <f t="shared" si="204"/>
        <v>X</v>
      </c>
      <c r="E211" s="58" t="str">
        <f t="shared" si="204"/>
        <v>X</v>
      </c>
      <c r="F211" s="58" t="str">
        <f t="shared" si="204"/>
        <v>X</v>
      </c>
      <c r="G211" s="58" t="str">
        <f t="shared" si="204"/>
        <v>X</v>
      </c>
      <c r="H211" s="58" t="str">
        <f t="shared" si="204"/>
        <v>X</v>
      </c>
      <c r="I211" s="58" t="str">
        <f t="shared" si="204"/>
        <v>X</v>
      </c>
      <c r="J211" s="58" t="str">
        <f t="shared" si="204"/>
        <v>X</v>
      </c>
      <c r="K211" s="58" t="str">
        <f t="shared" si="204"/>
        <v>X</v>
      </c>
      <c r="L211" s="58" t="str">
        <f t="shared" si="204"/>
        <v>X</v>
      </c>
      <c r="M211" s="58" t="str">
        <f t="shared" si="204"/>
        <v>X</v>
      </c>
      <c r="N211" s="58" t="str">
        <f t="shared" si="204"/>
        <v>X</v>
      </c>
      <c r="O211" s="58" t="str">
        <f t="shared" si="204"/>
        <v>X</v>
      </c>
      <c r="P211" s="58" t="str">
        <f t="shared" si="204"/>
        <v>X</v>
      </c>
      <c r="Q211" s="58" t="str">
        <f t="shared" si="204"/>
        <v>X</v>
      </c>
      <c r="AC211"/>
    </row>
    <row r="212" spans="1:31" ht="21" customHeight="1">
      <c r="A212" s="51"/>
      <c r="B212" s="58" t="s">
        <v>35</v>
      </c>
      <c r="C212" s="58" t="str">
        <f t="shared" ref="C212:Q212" si="205">IF(C10=$V$25,"O",IF(C10=$W$25,"O",IF(C10=$X$25,"O",IF(C10=$Y$25,"O",IF(C10=$Z$25,"O",IF(C10=$AA$25,"O","X"))))))</f>
        <v>X</v>
      </c>
      <c r="D212" s="58" t="str">
        <f t="shared" si="205"/>
        <v>X</v>
      </c>
      <c r="E212" s="58" t="str">
        <f t="shared" si="205"/>
        <v>X</v>
      </c>
      <c r="F212" s="58" t="str">
        <f t="shared" si="205"/>
        <v>X</v>
      </c>
      <c r="G212" s="58" t="str">
        <f t="shared" si="205"/>
        <v>X</v>
      </c>
      <c r="H212" s="58" t="str">
        <f t="shared" si="205"/>
        <v>X</v>
      </c>
      <c r="I212" s="58" t="str">
        <f t="shared" si="205"/>
        <v>X</v>
      </c>
      <c r="J212" s="58" t="str">
        <f t="shared" si="205"/>
        <v>X</v>
      </c>
      <c r="K212" s="58" t="str">
        <f t="shared" si="205"/>
        <v>X</v>
      </c>
      <c r="L212" s="58" t="str">
        <f t="shared" si="205"/>
        <v>X</v>
      </c>
      <c r="M212" s="58" t="str">
        <f t="shared" si="205"/>
        <v>X</v>
      </c>
      <c r="N212" s="58" t="str">
        <f t="shared" si="205"/>
        <v>X</v>
      </c>
      <c r="O212" s="58" t="str">
        <f t="shared" si="205"/>
        <v>X</v>
      </c>
      <c r="P212" s="58" t="str">
        <f t="shared" si="205"/>
        <v>X</v>
      </c>
      <c r="Q212" s="58" t="str">
        <f t="shared" si="205"/>
        <v>X</v>
      </c>
    </row>
    <row r="213" spans="1:31" ht="21" customHeight="1">
      <c r="A213" s="51"/>
      <c r="B213" s="58" t="s">
        <v>36</v>
      </c>
      <c r="C213" s="58" t="str">
        <f t="shared" ref="C213:Q213" si="206">IF(C11=$V$25,"O",IF(C11=$W$25,"O",IF(C11=$X$25,"O",IF(C11=$Y$25,"O",IF(C11=$Z$25,"O",IF(C11=$AA$25,"O","X"))))))</f>
        <v>X</v>
      </c>
      <c r="D213" s="58" t="str">
        <f t="shared" si="206"/>
        <v>X</v>
      </c>
      <c r="E213" s="58" t="str">
        <f t="shared" si="206"/>
        <v>X</v>
      </c>
      <c r="F213" s="58" t="str">
        <f t="shared" si="206"/>
        <v>X</v>
      </c>
      <c r="G213" s="58" t="str">
        <f t="shared" si="206"/>
        <v>X</v>
      </c>
      <c r="H213" s="58" t="str">
        <f t="shared" si="206"/>
        <v>X</v>
      </c>
      <c r="I213" s="58" t="str">
        <f t="shared" si="206"/>
        <v>X</v>
      </c>
      <c r="J213" s="58" t="str">
        <f t="shared" si="206"/>
        <v>X</v>
      </c>
      <c r="K213" s="58" t="str">
        <f t="shared" si="206"/>
        <v>X</v>
      </c>
      <c r="L213" s="58" t="str">
        <f t="shared" si="206"/>
        <v>X</v>
      </c>
      <c r="M213" s="58" t="str">
        <f t="shared" si="206"/>
        <v>X</v>
      </c>
      <c r="N213" s="58" t="str">
        <f t="shared" si="206"/>
        <v>X</v>
      </c>
      <c r="O213" s="58" t="str">
        <f t="shared" si="206"/>
        <v>X</v>
      </c>
      <c r="P213" s="58" t="str">
        <f t="shared" si="206"/>
        <v>X</v>
      </c>
      <c r="Q213" s="58" t="str">
        <f t="shared" si="206"/>
        <v>X</v>
      </c>
    </row>
    <row r="214" spans="1:31" ht="21" customHeight="1">
      <c r="A214" s="51"/>
      <c r="B214" s="58" t="s">
        <v>21</v>
      </c>
      <c r="C214" s="58" t="str">
        <f t="shared" ref="C214:P214" si="207">IF(C12=$V$25,"O",IF(C12=$W$25,"O",IF(C12=$X$25,"O",IF(C12=$Y$25,"O",IF(C12=$Z$25,"O",IF(C12=$AA$25,"O","X"))))))</f>
        <v>O</v>
      </c>
      <c r="D214" s="58" t="str">
        <f t="shared" si="207"/>
        <v>O</v>
      </c>
      <c r="E214" s="58" t="str">
        <f t="shared" si="207"/>
        <v>O</v>
      </c>
      <c r="F214" s="58" t="str">
        <f t="shared" si="207"/>
        <v>O</v>
      </c>
      <c r="G214" s="58" t="str">
        <f t="shared" si="207"/>
        <v>O</v>
      </c>
      <c r="H214" s="58" t="str">
        <f t="shared" si="207"/>
        <v>O</v>
      </c>
      <c r="I214" s="58" t="str">
        <f t="shared" si="207"/>
        <v>O</v>
      </c>
      <c r="J214" s="58" t="str">
        <f t="shared" si="207"/>
        <v>O</v>
      </c>
      <c r="K214" s="58" t="str">
        <f t="shared" si="207"/>
        <v>O</v>
      </c>
      <c r="L214" s="58" t="str">
        <f t="shared" si="207"/>
        <v>O</v>
      </c>
      <c r="M214" s="58" t="str">
        <f t="shared" si="207"/>
        <v>O</v>
      </c>
      <c r="N214" s="58" t="str">
        <f t="shared" si="207"/>
        <v>O</v>
      </c>
      <c r="O214" s="58" t="str">
        <f t="shared" si="207"/>
        <v>O</v>
      </c>
      <c r="P214" s="58" t="str">
        <f t="shared" si="207"/>
        <v>O</v>
      </c>
      <c r="Q214" s="58" t="str">
        <f>IF(Q12=$V$25,"O",IF(Q12=$W$25,"O",IF(Q12=$X$25,"O",IF(Q12=$Y$25,"O",IF(Q12=$Z$25,"O",IF(Q12=$AA$25,"O","X"))))))</f>
        <v>O</v>
      </c>
      <c r="AC214"/>
    </row>
    <row r="215" spans="1:31" ht="21" customHeight="1">
      <c r="A215" s="60"/>
      <c r="B215" s="30" t="s">
        <v>46</v>
      </c>
      <c r="C215" s="47">
        <f>COUNTIF(C209:C214,"O")</f>
        <v>1</v>
      </c>
      <c r="D215" s="47">
        <f t="shared" ref="D215:Q215" si="208">COUNTIF(D209:D214,"O")</f>
        <v>1</v>
      </c>
      <c r="E215" s="47">
        <f t="shared" si="208"/>
        <v>1</v>
      </c>
      <c r="F215" s="47">
        <f t="shared" si="208"/>
        <v>1</v>
      </c>
      <c r="G215" s="47">
        <f t="shared" si="208"/>
        <v>1</v>
      </c>
      <c r="H215" s="47">
        <f t="shared" si="208"/>
        <v>1</v>
      </c>
      <c r="I215" s="47">
        <f t="shared" si="208"/>
        <v>1</v>
      </c>
      <c r="J215" s="47">
        <f t="shared" si="208"/>
        <v>1</v>
      </c>
      <c r="K215" s="47">
        <f t="shared" si="208"/>
        <v>1</v>
      </c>
      <c r="L215" s="47">
        <f t="shared" si="208"/>
        <v>1</v>
      </c>
      <c r="M215" s="47">
        <f t="shared" si="208"/>
        <v>1</v>
      </c>
      <c r="N215" s="47">
        <f t="shared" si="208"/>
        <v>1</v>
      </c>
      <c r="O215" s="47">
        <f t="shared" si="208"/>
        <v>1</v>
      </c>
      <c r="P215" s="47">
        <f t="shared" si="208"/>
        <v>1</v>
      </c>
      <c r="Q215" s="47">
        <f t="shared" si="208"/>
        <v>1</v>
      </c>
    </row>
    <row r="216" spans="1:31" ht="21" customHeight="1">
      <c r="A216" s="50">
        <v>12</v>
      </c>
      <c r="B216" s="58" t="s">
        <v>32</v>
      </c>
      <c r="C216" s="58" t="str">
        <f>IF(C7=$V$27,"O",IF(C7=$W$27,"O",IF(C7=$X$27,"O",IF(C7=$Y$27,"O",IF(C7=$Z$27,"O",IF(C7=$AA$27,"O",IF(C7=$AB$27,"O","X")))))))</f>
        <v>X</v>
      </c>
      <c r="D216" s="58" t="str">
        <f t="shared" ref="D216:Q216" si="209">IF(D7=$V$27,"O",IF(D7=$W$27,"O",IF(D7=$X$27,"O",IF(D7=$Y$27,"O",IF(D7=$Z$27,"O",IF(D7=$AA$27,"O",IF(D7=$AB$27,"O","X")))))))</f>
        <v>X</v>
      </c>
      <c r="E216" s="58" t="str">
        <f t="shared" si="209"/>
        <v>X</v>
      </c>
      <c r="F216" s="58" t="str">
        <f t="shared" si="209"/>
        <v>X</v>
      </c>
      <c r="G216" s="58" t="str">
        <f t="shared" si="209"/>
        <v>X</v>
      </c>
      <c r="H216" s="58" t="str">
        <f t="shared" si="209"/>
        <v>X</v>
      </c>
      <c r="I216" s="58" t="str">
        <f t="shared" si="209"/>
        <v>X</v>
      </c>
      <c r="J216" s="58" t="str">
        <f t="shared" si="209"/>
        <v>X</v>
      </c>
      <c r="K216" s="58" t="str">
        <f t="shared" si="209"/>
        <v>X</v>
      </c>
      <c r="L216" s="58" t="str">
        <f t="shared" si="209"/>
        <v>X</v>
      </c>
      <c r="M216" s="58" t="str">
        <f t="shared" si="209"/>
        <v>X</v>
      </c>
      <c r="N216" s="58" t="str">
        <f t="shared" si="209"/>
        <v>X</v>
      </c>
      <c r="O216" s="58" t="str">
        <f t="shared" si="209"/>
        <v>X</v>
      </c>
      <c r="P216" s="58" t="str">
        <f t="shared" si="209"/>
        <v>X</v>
      </c>
      <c r="Q216" s="58" t="str">
        <f t="shared" si="209"/>
        <v>X</v>
      </c>
    </row>
    <row r="217" spans="1:31" ht="21" customHeight="1">
      <c r="A217" s="51"/>
      <c r="B217" s="58" t="s">
        <v>33</v>
      </c>
      <c r="C217" s="58" t="str">
        <f t="shared" ref="C217:Q217" si="210">IF(C8=$V$27,"O",IF(C8=$W$27,"O",IF(C8=$X$27,"O",IF(C8=$Y$27,"O",IF(C8=$Z$27,"O",IF(C8=$AA$27,"O",IF(C8=$AB$27,"O","X")))))))</f>
        <v>X</v>
      </c>
      <c r="D217" s="58" t="str">
        <f t="shared" si="210"/>
        <v>X</v>
      </c>
      <c r="E217" s="58" t="str">
        <f t="shared" si="210"/>
        <v>X</v>
      </c>
      <c r="F217" s="58" t="str">
        <f t="shared" si="210"/>
        <v>X</v>
      </c>
      <c r="G217" s="58" t="str">
        <f t="shared" si="210"/>
        <v>X</v>
      </c>
      <c r="H217" s="58" t="str">
        <f t="shared" si="210"/>
        <v>X</v>
      </c>
      <c r="I217" s="58" t="str">
        <f t="shared" si="210"/>
        <v>X</v>
      </c>
      <c r="J217" s="58" t="str">
        <f t="shared" si="210"/>
        <v>X</v>
      </c>
      <c r="K217" s="58" t="str">
        <f t="shared" si="210"/>
        <v>X</v>
      </c>
      <c r="L217" s="58" t="str">
        <f t="shared" si="210"/>
        <v>X</v>
      </c>
      <c r="M217" s="58" t="str">
        <f t="shared" si="210"/>
        <v>X</v>
      </c>
      <c r="N217" s="58" t="str">
        <f t="shared" si="210"/>
        <v>X</v>
      </c>
      <c r="O217" s="58" t="str">
        <f t="shared" si="210"/>
        <v>X</v>
      </c>
      <c r="P217" s="58" t="str">
        <f t="shared" si="210"/>
        <v>X</v>
      </c>
      <c r="Q217" s="58" t="str">
        <f t="shared" si="210"/>
        <v>X</v>
      </c>
    </row>
    <row r="218" spans="1:31" ht="21" customHeight="1">
      <c r="A218" s="51"/>
      <c r="B218" s="58" t="s">
        <v>34</v>
      </c>
      <c r="C218" s="58" t="str">
        <f t="shared" ref="C218:Q218" si="211">IF(C9=$V$27,"O",IF(C9=$W$27,"O",IF(C9=$X$27,"O",IF(C9=$Y$27,"O",IF(C9=$Z$27,"O",IF(C9=$AA$27,"O",IF(C9=$AB$27,"O","X")))))))</f>
        <v>X</v>
      </c>
      <c r="D218" s="58" t="str">
        <f t="shared" si="211"/>
        <v>X</v>
      </c>
      <c r="E218" s="58" t="str">
        <f t="shared" si="211"/>
        <v>X</v>
      </c>
      <c r="F218" s="58" t="str">
        <f t="shared" si="211"/>
        <v>X</v>
      </c>
      <c r="G218" s="58" t="str">
        <f t="shared" si="211"/>
        <v>X</v>
      </c>
      <c r="H218" s="58" t="str">
        <f t="shared" si="211"/>
        <v>X</v>
      </c>
      <c r="I218" s="58" t="str">
        <f t="shared" si="211"/>
        <v>X</v>
      </c>
      <c r="J218" s="58" t="str">
        <f t="shared" si="211"/>
        <v>X</v>
      </c>
      <c r="K218" s="58" t="str">
        <f t="shared" si="211"/>
        <v>X</v>
      </c>
      <c r="L218" s="58" t="str">
        <f t="shared" si="211"/>
        <v>X</v>
      </c>
      <c r="M218" s="58" t="str">
        <f t="shared" si="211"/>
        <v>X</v>
      </c>
      <c r="N218" s="58" t="str">
        <f t="shared" si="211"/>
        <v>X</v>
      </c>
      <c r="O218" s="58" t="str">
        <f t="shared" si="211"/>
        <v>X</v>
      </c>
      <c r="P218" s="58" t="str">
        <f t="shared" si="211"/>
        <v>X</v>
      </c>
      <c r="Q218" s="58" t="str">
        <f t="shared" si="211"/>
        <v>X</v>
      </c>
    </row>
    <row r="219" spans="1:31" ht="21" customHeight="1">
      <c r="A219" s="51"/>
      <c r="B219" s="58" t="s">
        <v>35</v>
      </c>
      <c r="C219" s="58" t="str">
        <f t="shared" ref="C219:Q219" si="212">IF(C10=$V$27,"O",IF(C10=$W$27,"O",IF(C10=$X$27,"O",IF(C10=$Y$27,"O",IF(C10=$Z$27,"O",IF(C10=$AA$27,"O",IF(C10=$AB$27,"O","X")))))))</f>
        <v>X</v>
      </c>
      <c r="D219" s="58" t="str">
        <f t="shared" si="212"/>
        <v>X</v>
      </c>
      <c r="E219" s="58" t="str">
        <f t="shared" si="212"/>
        <v>X</v>
      </c>
      <c r="F219" s="58" t="str">
        <f t="shared" si="212"/>
        <v>X</v>
      </c>
      <c r="G219" s="58" t="str">
        <f t="shared" si="212"/>
        <v>X</v>
      </c>
      <c r="H219" s="58" t="str">
        <f t="shared" si="212"/>
        <v>X</v>
      </c>
      <c r="I219" s="58" t="str">
        <f t="shared" si="212"/>
        <v>X</v>
      </c>
      <c r="J219" s="58" t="str">
        <f t="shared" si="212"/>
        <v>X</v>
      </c>
      <c r="K219" s="58" t="str">
        <f t="shared" si="212"/>
        <v>X</v>
      </c>
      <c r="L219" s="58" t="str">
        <f t="shared" si="212"/>
        <v>X</v>
      </c>
      <c r="M219" s="58" t="str">
        <f t="shared" si="212"/>
        <v>X</v>
      </c>
      <c r="N219" s="58" t="str">
        <f t="shared" si="212"/>
        <v>X</v>
      </c>
      <c r="O219" s="58" t="str">
        <f t="shared" si="212"/>
        <v>X</v>
      </c>
      <c r="P219" s="58" t="str">
        <f t="shared" si="212"/>
        <v>X</v>
      </c>
      <c r="Q219" s="58" t="str">
        <f t="shared" si="212"/>
        <v>X</v>
      </c>
    </row>
    <row r="220" spans="1:31" ht="21" customHeight="1">
      <c r="A220" s="51"/>
      <c r="B220" s="58" t="s">
        <v>36</v>
      </c>
      <c r="C220" s="58" t="str">
        <f t="shared" ref="C220:Q220" si="213">IF(C11=$V$27,"O",IF(C11=$W$27,"O",IF(C11=$X$27,"O",IF(C11=$Y$27,"O",IF(C11=$Z$27,"O",IF(C11=$AA$27,"O",IF(C11=$AB$27,"O","X")))))))</f>
        <v>X</v>
      </c>
      <c r="D220" s="58" t="str">
        <f t="shared" si="213"/>
        <v>X</v>
      </c>
      <c r="E220" s="58" t="str">
        <f t="shared" si="213"/>
        <v>X</v>
      </c>
      <c r="F220" s="58" t="str">
        <f t="shared" si="213"/>
        <v>X</v>
      </c>
      <c r="G220" s="58" t="str">
        <f t="shared" si="213"/>
        <v>X</v>
      </c>
      <c r="H220" s="58" t="str">
        <f t="shared" si="213"/>
        <v>X</v>
      </c>
      <c r="I220" s="58" t="str">
        <f t="shared" si="213"/>
        <v>X</v>
      </c>
      <c r="J220" s="58" t="str">
        <f t="shared" si="213"/>
        <v>X</v>
      </c>
      <c r="K220" s="58" t="str">
        <f t="shared" si="213"/>
        <v>X</v>
      </c>
      <c r="L220" s="58" t="str">
        <f t="shared" si="213"/>
        <v>X</v>
      </c>
      <c r="M220" s="58" t="str">
        <f t="shared" si="213"/>
        <v>X</v>
      </c>
      <c r="N220" s="58" t="str">
        <f t="shared" si="213"/>
        <v>X</v>
      </c>
      <c r="O220" s="58" t="str">
        <f t="shared" si="213"/>
        <v>X</v>
      </c>
      <c r="P220" s="58" t="str">
        <f t="shared" si="213"/>
        <v>X</v>
      </c>
      <c r="Q220" s="58" t="str">
        <f t="shared" si="213"/>
        <v>X</v>
      </c>
    </row>
    <row r="221" spans="1:31" ht="21" customHeight="1">
      <c r="A221" s="51"/>
      <c r="B221" s="58" t="s">
        <v>21</v>
      </c>
      <c r="C221" s="58" t="str">
        <f t="shared" ref="C221:P221" si="214">IF(C12=$V$27,"O",IF(C12=$W$27,"O",IF(C12=$X$27,"O",IF(C12=$Y$27,"O",IF(C12=$Z$27,"O",IF(C12=$AA$27,"O",IF(C12=$AB$27,"O","X")))))))</f>
        <v>O</v>
      </c>
      <c r="D221" s="58" t="str">
        <f t="shared" si="214"/>
        <v>O</v>
      </c>
      <c r="E221" s="58" t="str">
        <f t="shared" si="214"/>
        <v>O</v>
      </c>
      <c r="F221" s="58" t="str">
        <f t="shared" si="214"/>
        <v>O</v>
      </c>
      <c r="G221" s="58" t="str">
        <f t="shared" si="214"/>
        <v>O</v>
      </c>
      <c r="H221" s="58" t="str">
        <f t="shared" si="214"/>
        <v>O</v>
      </c>
      <c r="I221" s="58" t="str">
        <f t="shared" si="214"/>
        <v>O</v>
      </c>
      <c r="J221" s="58" t="str">
        <f t="shared" si="214"/>
        <v>O</v>
      </c>
      <c r="K221" s="58" t="str">
        <f t="shared" si="214"/>
        <v>O</v>
      </c>
      <c r="L221" s="58" t="str">
        <f t="shared" si="214"/>
        <v>O</v>
      </c>
      <c r="M221" s="58" t="str">
        <f t="shared" si="214"/>
        <v>O</v>
      </c>
      <c r="N221" s="58" t="str">
        <f t="shared" si="214"/>
        <v>O</v>
      </c>
      <c r="O221" s="58" t="str">
        <f t="shared" si="214"/>
        <v>O</v>
      </c>
      <c r="P221" s="58" t="str">
        <f t="shared" si="214"/>
        <v>O</v>
      </c>
      <c r="Q221" s="58" t="str">
        <f>IF(Q12=$V$27,"O",IF(Q12=$W$27,"O",IF(Q12=$X$27,"O",IF(Q12=$Y$27,"O",IF(Q12=$Z$27,"O",IF(Q12=$AA$27,"O",IF(Q12=$AB$27,"O","X")))))))</f>
        <v>O</v>
      </c>
    </row>
    <row r="222" spans="1:31" ht="21" customHeight="1">
      <c r="A222" s="60"/>
      <c r="B222" s="30" t="s">
        <v>46</v>
      </c>
      <c r="C222" s="47">
        <f>COUNTIF(C216:C221,"O")</f>
        <v>1</v>
      </c>
      <c r="D222" s="47">
        <f t="shared" ref="D222:Q222" si="215">COUNTIF(D216:D221,"O")</f>
        <v>1</v>
      </c>
      <c r="E222" s="47">
        <f t="shared" si="215"/>
        <v>1</v>
      </c>
      <c r="F222" s="47">
        <f t="shared" si="215"/>
        <v>1</v>
      </c>
      <c r="G222" s="47">
        <f t="shared" si="215"/>
        <v>1</v>
      </c>
      <c r="H222" s="47">
        <f t="shared" si="215"/>
        <v>1</v>
      </c>
      <c r="I222" s="47">
        <f t="shared" si="215"/>
        <v>1</v>
      </c>
      <c r="J222" s="47">
        <f t="shared" si="215"/>
        <v>1</v>
      </c>
      <c r="K222" s="47">
        <f t="shared" si="215"/>
        <v>1</v>
      </c>
      <c r="L222" s="47">
        <f t="shared" si="215"/>
        <v>1</v>
      </c>
      <c r="M222" s="47">
        <f t="shared" si="215"/>
        <v>1</v>
      </c>
      <c r="N222" s="47">
        <f t="shared" si="215"/>
        <v>1</v>
      </c>
      <c r="O222" s="47">
        <f t="shared" si="215"/>
        <v>1</v>
      </c>
      <c r="P222" s="47">
        <f t="shared" si="215"/>
        <v>1</v>
      </c>
      <c r="Q222" s="47">
        <f t="shared" si="215"/>
        <v>1</v>
      </c>
    </row>
    <row r="223" spans="1:31" ht="21" customHeight="1">
      <c r="A223" s="50">
        <v>13</v>
      </c>
      <c r="B223" s="58" t="s">
        <v>32</v>
      </c>
      <c r="C223" s="58" t="str">
        <f>IF(C7=$V$28,"O",IF(C7=$W$28,"O",IF(C7=$X$28,"O",IF(C7=$Y$28,"O",IF(C7=$Z$28,"O",IF(C7=$AA$28,"O",IF(C7=$AB$28,"O","X")))))))</f>
        <v>X</v>
      </c>
      <c r="D223" s="58" t="str">
        <f t="shared" ref="D223:Q223" si="216">IF(D7=$V$28,"O",IF(D7=$W$28,"O",IF(D7=$X$28,"O",IF(D7=$Y$28,"O",IF(D7=$Z$28,"O",IF(D7=$AA$28,"O",IF(D7=$AB$28,"O","X")))))))</f>
        <v>X</v>
      </c>
      <c r="E223" s="58" t="str">
        <f t="shared" si="216"/>
        <v>X</v>
      </c>
      <c r="F223" s="58" t="str">
        <f t="shared" si="216"/>
        <v>X</v>
      </c>
      <c r="G223" s="58" t="str">
        <f t="shared" si="216"/>
        <v>X</v>
      </c>
      <c r="H223" s="58" t="str">
        <f t="shared" si="216"/>
        <v>X</v>
      </c>
      <c r="I223" s="58" t="str">
        <f t="shared" si="216"/>
        <v>X</v>
      </c>
      <c r="J223" s="58" t="str">
        <f t="shared" si="216"/>
        <v>X</v>
      </c>
      <c r="K223" s="58" t="str">
        <f t="shared" si="216"/>
        <v>X</v>
      </c>
      <c r="L223" s="58" t="str">
        <f t="shared" si="216"/>
        <v>X</v>
      </c>
      <c r="M223" s="58" t="str">
        <f t="shared" si="216"/>
        <v>X</v>
      </c>
      <c r="N223" s="58" t="str">
        <f t="shared" si="216"/>
        <v>X</v>
      </c>
      <c r="O223" s="58" t="str">
        <f t="shared" si="216"/>
        <v>X</v>
      </c>
      <c r="P223" s="58" t="str">
        <f t="shared" si="216"/>
        <v>X</v>
      </c>
      <c r="Q223" s="58" t="str">
        <f t="shared" si="216"/>
        <v>X</v>
      </c>
    </row>
    <row r="224" spans="1:31" ht="21" customHeight="1">
      <c r="A224" s="51"/>
      <c r="B224" s="58" t="s">
        <v>33</v>
      </c>
      <c r="C224" s="58" t="str">
        <f t="shared" ref="C224:Q224" si="217">IF(C8=$V$28,"O",IF(C8=$W$28,"O",IF(C8=$X$28,"O",IF(C8=$Y$28,"O",IF(C8=$Z$28,"O",IF(C8=$AA$28,"O",IF(C8=$AB$28,"O","X")))))))</f>
        <v>X</v>
      </c>
      <c r="D224" s="58" t="str">
        <f t="shared" si="217"/>
        <v>X</v>
      </c>
      <c r="E224" s="58" t="str">
        <f t="shared" si="217"/>
        <v>X</v>
      </c>
      <c r="F224" s="58" t="str">
        <f t="shared" si="217"/>
        <v>X</v>
      </c>
      <c r="G224" s="58" t="str">
        <f t="shared" si="217"/>
        <v>X</v>
      </c>
      <c r="H224" s="58" t="str">
        <f t="shared" si="217"/>
        <v>X</v>
      </c>
      <c r="I224" s="58" t="str">
        <f t="shared" si="217"/>
        <v>X</v>
      </c>
      <c r="J224" s="58" t="str">
        <f t="shared" si="217"/>
        <v>X</v>
      </c>
      <c r="K224" s="58" t="str">
        <f t="shared" si="217"/>
        <v>X</v>
      </c>
      <c r="L224" s="58" t="str">
        <f t="shared" si="217"/>
        <v>X</v>
      </c>
      <c r="M224" s="58" t="str">
        <f t="shared" si="217"/>
        <v>X</v>
      </c>
      <c r="N224" s="58" t="str">
        <f t="shared" si="217"/>
        <v>X</v>
      </c>
      <c r="O224" s="58" t="str">
        <f t="shared" si="217"/>
        <v>X</v>
      </c>
      <c r="P224" s="58" t="str">
        <f t="shared" si="217"/>
        <v>X</v>
      </c>
      <c r="Q224" s="58" t="str">
        <f t="shared" si="217"/>
        <v>X</v>
      </c>
    </row>
    <row r="225" spans="1:33" ht="21" customHeight="1">
      <c r="A225" s="51"/>
      <c r="B225" s="58" t="s">
        <v>34</v>
      </c>
      <c r="C225" s="58" t="str">
        <f t="shared" ref="C225:Q225" si="218">IF(C9=$V$28,"O",IF(C9=$W$28,"O",IF(C9=$X$28,"O",IF(C9=$Y$28,"O",IF(C9=$Z$28,"O",IF(C9=$AA$28,"O",IF(C9=$AB$28,"O","X")))))))</f>
        <v>X</v>
      </c>
      <c r="D225" s="58" t="str">
        <f t="shared" si="218"/>
        <v>X</v>
      </c>
      <c r="E225" s="58" t="str">
        <f t="shared" si="218"/>
        <v>X</v>
      </c>
      <c r="F225" s="58" t="str">
        <f t="shared" si="218"/>
        <v>X</v>
      </c>
      <c r="G225" s="58" t="str">
        <f t="shared" si="218"/>
        <v>X</v>
      </c>
      <c r="H225" s="58" t="str">
        <f t="shared" si="218"/>
        <v>X</v>
      </c>
      <c r="I225" s="58" t="str">
        <f t="shared" si="218"/>
        <v>X</v>
      </c>
      <c r="J225" s="58" t="str">
        <f t="shared" si="218"/>
        <v>X</v>
      </c>
      <c r="K225" s="58" t="str">
        <f t="shared" si="218"/>
        <v>X</v>
      </c>
      <c r="L225" s="58" t="str">
        <f t="shared" si="218"/>
        <v>X</v>
      </c>
      <c r="M225" s="58" t="str">
        <f t="shared" si="218"/>
        <v>X</v>
      </c>
      <c r="N225" s="58" t="str">
        <f t="shared" si="218"/>
        <v>X</v>
      </c>
      <c r="O225" s="58" t="str">
        <f t="shared" si="218"/>
        <v>X</v>
      </c>
      <c r="P225" s="58" t="str">
        <f t="shared" si="218"/>
        <v>X</v>
      </c>
      <c r="Q225" s="58" t="str">
        <f t="shared" si="218"/>
        <v>X</v>
      </c>
    </row>
    <row r="226" spans="1:33" ht="21" customHeight="1">
      <c r="A226" s="51"/>
      <c r="B226" s="58" t="s">
        <v>35</v>
      </c>
      <c r="C226" s="58" t="str">
        <f t="shared" ref="C226:Q226" si="219">IF(C10=$V$28,"O",IF(C10=$W$28,"O",IF(C10=$X$28,"O",IF(C10=$Y$28,"O",IF(C10=$Z$28,"O",IF(C10=$AA$28,"O",IF(C10=$AB$28,"O","X")))))))</f>
        <v>O</v>
      </c>
      <c r="D226" s="58" t="str">
        <f t="shared" si="219"/>
        <v>O</v>
      </c>
      <c r="E226" s="58" t="str">
        <f t="shared" si="219"/>
        <v>O</v>
      </c>
      <c r="F226" s="58" t="str">
        <f t="shared" si="219"/>
        <v>O</v>
      </c>
      <c r="G226" s="58" t="str">
        <f t="shared" si="219"/>
        <v>O</v>
      </c>
      <c r="H226" s="58" t="str">
        <f t="shared" si="219"/>
        <v>O</v>
      </c>
      <c r="I226" s="58" t="str">
        <f t="shared" si="219"/>
        <v>O</v>
      </c>
      <c r="J226" s="58" t="str">
        <f t="shared" si="219"/>
        <v>O</v>
      </c>
      <c r="K226" s="58" t="str">
        <f t="shared" si="219"/>
        <v>O</v>
      </c>
      <c r="L226" s="58" t="str">
        <f t="shared" si="219"/>
        <v>O</v>
      </c>
      <c r="M226" s="58" t="str">
        <f t="shared" si="219"/>
        <v>O</v>
      </c>
      <c r="N226" s="58" t="str">
        <f t="shared" si="219"/>
        <v>O</v>
      </c>
      <c r="O226" s="58" t="str">
        <f t="shared" si="219"/>
        <v>O</v>
      </c>
      <c r="P226" s="58" t="str">
        <f t="shared" si="219"/>
        <v>O</v>
      </c>
      <c r="Q226" s="58" t="str">
        <f t="shared" si="219"/>
        <v>O</v>
      </c>
    </row>
    <row r="227" spans="1:33" ht="21" customHeight="1">
      <c r="A227" s="51"/>
      <c r="B227" s="58" t="s">
        <v>36</v>
      </c>
      <c r="C227" s="58" t="str">
        <f t="shared" ref="C227:Q227" si="220">IF(C11=$V$28,"O",IF(C11=$W$28,"O",IF(C11=$X$28,"O",IF(C11=$Y$28,"O",IF(C11=$Z$28,"O",IF(C11=$AA$28,"O",IF(C11=$AB$28,"O","X")))))))</f>
        <v>X</v>
      </c>
      <c r="D227" s="58" t="str">
        <f t="shared" si="220"/>
        <v>X</v>
      </c>
      <c r="E227" s="58" t="str">
        <f t="shared" si="220"/>
        <v>X</v>
      </c>
      <c r="F227" s="58" t="str">
        <f t="shared" si="220"/>
        <v>X</v>
      </c>
      <c r="G227" s="58" t="str">
        <f t="shared" si="220"/>
        <v>X</v>
      </c>
      <c r="H227" s="58" t="str">
        <f t="shared" si="220"/>
        <v>X</v>
      </c>
      <c r="I227" s="58" t="str">
        <f t="shared" si="220"/>
        <v>X</v>
      </c>
      <c r="J227" s="58" t="str">
        <f t="shared" si="220"/>
        <v>X</v>
      </c>
      <c r="K227" s="58" t="str">
        <f t="shared" si="220"/>
        <v>X</v>
      </c>
      <c r="L227" s="58" t="str">
        <f t="shared" si="220"/>
        <v>X</v>
      </c>
      <c r="M227" s="58" t="str">
        <f t="shared" si="220"/>
        <v>X</v>
      </c>
      <c r="N227" s="58" t="str">
        <f t="shared" si="220"/>
        <v>X</v>
      </c>
      <c r="O227" s="58" t="str">
        <f t="shared" si="220"/>
        <v>X</v>
      </c>
      <c r="P227" s="58" t="str">
        <f t="shared" si="220"/>
        <v>X</v>
      </c>
      <c r="Q227" s="58" t="str">
        <f t="shared" si="220"/>
        <v>X</v>
      </c>
    </row>
    <row r="228" spans="1:33" ht="21" customHeight="1">
      <c r="A228" s="51"/>
      <c r="B228" s="58" t="s">
        <v>21</v>
      </c>
      <c r="C228" s="58" t="str">
        <f t="shared" ref="C228:P228" si="221">IF(C12=$V$28,"O",IF(C12=$W$28,"O",IF(C12=$X$28,"O",IF(C12=$Y$28,"O",IF(C12=$Z$28,"O",IF(C12=$AA$28,"O",IF(C12=$AB$28,"O","X")))))))</f>
        <v>X</v>
      </c>
      <c r="D228" s="58" t="str">
        <f t="shared" si="221"/>
        <v>X</v>
      </c>
      <c r="E228" s="58" t="str">
        <f t="shared" si="221"/>
        <v>X</v>
      </c>
      <c r="F228" s="58" t="str">
        <f t="shared" si="221"/>
        <v>X</v>
      </c>
      <c r="G228" s="58" t="str">
        <f t="shared" si="221"/>
        <v>X</v>
      </c>
      <c r="H228" s="58" t="str">
        <f t="shared" si="221"/>
        <v>X</v>
      </c>
      <c r="I228" s="58" t="str">
        <f t="shared" si="221"/>
        <v>X</v>
      </c>
      <c r="J228" s="58" t="str">
        <f t="shared" si="221"/>
        <v>X</v>
      </c>
      <c r="K228" s="58" t="str">
        <f t="shared" si="221"/>
        <v>X</v>
      </c>
      <c r="L228" s="58" t="str">
        <f t="shared" si="221"/>
        <v>X</v>
      </c>
      <c r="M228" s="58" t="str">
        <f t="shared" si="221"/>
        <v>X</v>
      </c>
      <c r="N228" s="58" t="str">
        <f t="shared" si="221"/>
        <v>X</v>
      </c>
      <c r="O228" s="58" t="str">
        <f t="shared" si="221"/>
        <v>X</v>
      </c>
      <c r="P228" s="58" t="str">
        <f t="shared" si="221"/>
        <v>X</v>
      </c>
      <c r="Q228" s="58" t="str">
        <f>IF(Q12=$V$28,"O",IF(Q12=$W$28,"O",IF(Q12=$X$28,"O",IF(Q12=$Y$28,"O",IF(Q12=$Z$28,"O",IF(Q12=$AA$28,"O",IF(Q12=$AB$28,"O","X")))))))</f>
        <v>X</v>
      </c>
      <c r="U228" s="26">
        <v>1</v>
      </c>
    </row>
    <row r="229" spans="1:33" ht="21" customHeight="1">
      <c r="A229" s="60"/>
      <c r="B229" s="30" t="s">
        <v>46</v>
      </c>
      <c r="C229" s="47">
        <f t="shared" ref="C229:Q229" si="222">COUNTIF(C224:C228,"O")</f>
        <v>1</v>
      </c>
      <c r="D229" s="47">
        <f t="shared" si="222"/>
        <v>1</v>
      </c>
      <c r="E229" s="47">
        <f t="shared" si="222"/>
        <v>1</v>
      </c>
      <c r="F229" s="47">
        <f t="shared" si="222"/>
        <v>1</v>
      </c>
      <c r="G229" s="47">
        <f t="shared" si="222"/>
        <v>1</v>
      </c>
      <c r="H229" s="47">
        <f t="shared" si="222"/>
        <v>1</v>
      </c>
      <c r="I229" s="47">
        <f t="shared" si="222"/>
        <v>1</v>
      </c>
      <c r="J229" s="47">
        <f t="shared" si="222"/>
        <v>1</v>
      </c>
      <c r="K229" s="47">
        <f t="shared" si="222"/>
        <v>1</v>
      </c>
      <c r="L229" s="47">
        <f t="shared" si="222"/>
        <v>1</v>
      </c>
      <c r="M229" s="47">
        <f t="shared" si="222"/>
        <v>1</v>
      </c>
      <c r="N229" s="47">
        <f t="shared" si="222"/>
        <v>1</v>
      </c>
      <c r="O229" s="47">
        <f t="shared" si="222"/>
        <v>1</v>
      </c>
      <c r="P229" s="47">
        <f t="shared" si="222"/>
        <v>1</v>
      </c>
      <c r="Q229" s="47">
        <f t="shared" si="222"/>
        <v>1</v>
      </c>
      <c r="U229" s="26">
        <v>4</v>
      </c>
    </row>
    <row r="230" spans="1:33" ht="21" customHeight="1">
      <c r="A230" s="50">
        <v>14</v>
      </c>
      <c r="B230" s="58" t="s">
        <v>32</v>
      </c>
      <c r="C230" s="58" t="str">
        <f>IF(C7=$V$29,"O",IF(C7=$W$29,"O",IF(C7=$X$29,"O",IF(C7=$Y$29,"O",IF(C7=$Z$29,"O",IF(C7=$AA$29,"O",IF(C7=$AB$29,"O","X")))))))</f>
        <v>X</v>
      </c>
      <c r="D230" s="58" t="str">
        <f t="shared" ref="D230:Q230" si="223">IF(D7=$V$29,"O",IF(D7=$W$29,"O",IF(D7=$X$29,"O",IF(D7=$Y$29,"O",IF(D7=$Z$29,"O",IF(D7=$AA$29,"O",IF(D7=$AB$29,"O","X")))))))</f>
        <v>X</v>
      </c>
      <c r="E230" s="58" t="str">
        <f t="shared" si="223"/>
        <v>X</v>
      </c>
      <c r="F230" s="58" t="str">
        <f t="shared" si="223"/>
        <v>X</v>
      </c>
      <c r="G230" s="58" t="str">
        <f t="shared" si="223"/>
        <v>X</v>
      </c>
      <c r="H230" s="58" t="str">
        <f t="shared" si="223"/>
        <v>X</v>
      </c>
      <c r="I230" s="58" t="str">
        <f t="shared" si="223"/>
        <v>X</v>
      </c>
      <c r="J230" s="58" t="str">
        <f t="shared" si="223"/>
        <v>X</v>
      </c>
      <c r="K230" s="58" t="str">
        <f t="shared" si="223"/>
        <v>X</v>
      </c>
      <c r="L230" s="58" t="str">
        <f t="shared" si="223"/>
        <v>X</v>
      </c>
      <c r="M230" s="58" t="str">
        <f t="shared" si="223"/>
        <v>X</v>
      </c>
      <c r="N230" s="58" t="str">
        <f t="shared" si="223"/>
        <v>X</v>
      </c>
      <c r="O230" s="58" t="str">
        <f t="shared" si="223"/>
        <v>X</v>
      </c>
      <c r="P230" s="58" t="str">
        <f t="shared" si="223"/>
        <v>X</v>
      </c>
      <c r="Q230" s="58" t="str">
        <f t="shared" si="223"/>
        <v>X</v>
      </c>
      <c r="U230" s="26">
        <v>9</v>
      </c>
    </row>
    <row r="231" spans="1:33" ht="21" customHeight="1">
      <c r="A231" s="51"/>
      <c r="B231" s="58" t="s">
        <v>33</v>
      </c>
      <c r="C231" s="58" t="str">
        <f t="shared" ref="C231:Q231" si="224">IF(C8=$V$29,"O",IF(C8=$W$29,"O",IF(C8=$X$29,"O",IF(C8=$Y$29,"O",IF(C8=$Z$29,"O",IF(C8=$AA$29,"O",IF(C8=$AB$29,"O","X")))))))</f>
        <v>X</v>
      </c>
      <c r="D231" s="58" t="str">
        <f t="shared" si="224"/>
        <v>X</v>
      </c>
      <c r="E231" s="58" t="str">
        <f t="shared" si="224"/>
        <v>X</v>
      </c>
      <c r="F231" s="58" t="str">
        <f t="shared" si="224"/>
        <v>X</v>
      </c>
      <c r="G231" s="58" t="str">
        <f t="shared" si="224"/>
        <v>X</v>
      </c>
      <c r="H231" s="58" t="str">
        <f t="shared" si="224"/>
        <v>X</v>
      </c>
      <c r="I231" s="58" t="str">
        <f t="shared" si="224"/>
        <v>X</v>
      </c>
      <c r="J231" s="58" t="str">
        <f t="shared" si="224"/>
        <v>X</v>
      </c>
      <c r="K231" s="58" t="str">
        <f t="shared" si="224"/>
        <v>X</v>
      </c>
      <c r="L231" s="58" t="str">
        <f t="shared" si="224"/>
        <v>X</v>
      </c>
      <c r="M231" s="58" t="str">
        <f t="shared" si="224"/>
        <v>X</v>
      </c>
      <c r="N231" s="58" t="str">
        <f t="shared" si="224"/>
        <v>X</v>
      </c>
      <c r="O231" s="58" t="str">
        <f t="shared" si="224"/>
        <v>X</v>
      </c>
      <c r="P231" s="58" t="str">
        <f t="shared" si="224"/>
        <v>X</v>
      </c>
      <c r="Q231" s="58" t="str">
        <f t="shared" si="224"/>
        <v>X</v>
      </c>
      <c r="U231" s="26">
        <v>16</v>
      </c>
    </row>
    <row r="232" spans="1:33" ht="21" customHeight="1">
      <c r="A232" s="51"/>
      <c r="B232" s="58" t="s">
        <v>34</v>
      </c>
      <c r="C232" s="58" t="str">
        <f t="shared" ref="C232:Q232" si="225">IF(C9=$V$29,"O",IF(C9=$W$29,"O",IF(C9=$X$29,"O",IF(C9=$Y$29,"O",IF(C9=$Z$29,"O",IF(C9=$AA$29,"O",IF(C9=$AB$29,"O","X")))))))</f>
        <v>X</v>
      </c>
      <c r="D232" s="58" t="str">
        <f t="shared" si="225"/>
        <v>X</v>
      </c>
      <c r="E232" s="58" t="str">
        <f t="shared" si="225"/>
        <v>X</v>
      </c>
      <c r="F232" s="58" t="str">
        <f t="shared" si="225"/>
        <v>X</v>
      </c>
      <c r="G232" s="58" t="str">
        <f t="shared" si="225"/>
        <v>X</v>
      </c>
      <c r="H232" s="58" t="str">
        <f t="shared" si="225"/>
        <v>X</v>
      </c>
      <c r="I232" s="58" t="str">
        <f t="shared" si="225"/>
        <v>X</v>
      </c>
      <c r="J232" s="58" t="str">
        <f t="shared" si="225"/>
        <v>X</v>
      </c>
      <c r="K232" s="58" t="str">
        <f t="shared" si="225"/>
        <v>X</v>
      </c>
      <c r="L232" s="58" t="str">
        <f t="shared" si="225"/>
        <v>X</v>
      </c>
      <c r="M232" s="58" t="str">
        <f t="shared" si="225"/>
        <v>X</v>
      </c>
      <c r="N232" s="58" t="str">
        <f t="shared" si="225"/>
        <v>X</v>
      </c>
      <c r="O232" s="58" t="str">
        <f t="shared" si="225"/>
        <v>X</v>
      </c>
      <c r="P232" s="58" t="str">
        <f t="shared" si="225"/>
        <v>X</v>
      </c>
      <c r="Q232" s="58" t="str">
        <f t="shared" si="225"/>
        <v>X</v>
      </c>
      <c r="U232" s="26">
        <v>25</v>
      </c>
    </row>
    <row r="233" spans="1:33" ht="21" customHeight="1">
      <c r="A233" s="51"/>
      <c r="B233" s="58" t="s">
        <v>35</v>
      </c>
      <c r="C233" s="58" t="str">
        <f t="shared" ref="C233:Q233" si="226">IF(C10=$V$29,"O",IF(C10=$W$29,"O",IF(C10=$X$29,"O",IF(C10=$Y$29,"O",IF(C10=$Z$29,"O",IF(C10=$AA$29,"O",IF(C10=$AB$29,"O","X")))))))</f>
        <v>X</v>
      </c>
      <c r="D233" s="58" t="str">
        <f t="shared" si="226"/>
        <v>X</v>
      </c>
      <c r="E233" s="58" t="str">
        <f t="shared" si="226"/>
        <v>X</v>
      </c>
      <c r="F233" s="58" t="str">
        <f t="shared" si="226"/>
        <v>X</v>
      </c>
      <c r="G233" s="58" t="str">
        <f t="shared" si="226"/>
        <v>X</v>
      </c>
      <c r="H233" s="58" t="str">
        <f t="shared" si="226"/>
        <v>X</v>
      </c>
      <c r="I233" s="58" t="str">
        <f t="shared" si="226"/>
        <v>X</v>
      </c>
      <c r="J233" s="58" t="str">
        <f t="shared" si="226"/>
        <v>X</v>
      </c>
      <c r="K233" s="58" t="str">
        <f t="shared" si="226"/>
        <v>X</v>
      </c>
      <c r="L233" s="58" t="str">
        <f t="shared" si="226"/>
        <v>X</v>
      </c>
      <c r="M233" s="58" t="str">
        <f t="shared" si="226"/>
        <v>X</v>
      </c>
      <c r="N233" s="58" t="str">
        <f t="shared" si="226"/>
        <v>X</v>
      </c>
      <c r="O233" s="58" t="str">
        <f t="shared" si="226"/>
        <v>X</v>
      </c>
      <c r="P233" s="58" t="str">
        <f t="shared" si="226"/>
        <v>X</v>
      </c>
      <c r="Q233" s="58" t="str">
        <f t="shared" si="226"/>
        <v>X</v>
      </c>
      <c r="U233" s="26">
        <v>36</v>
      </c>
    </row>
    <row r="234" spans="1:33" ht="21" customHeight="1">
      <c r="A234" s="51"/>
      <c r="B234" s="58" t="s">
        <v>36</v>
      </c>
      <c r="C234" s="58" t="str">
        <f t="shared" ref="C234:Q234" si="227">IF(C11=$V$29,"O",IF(C11=$W$29,"O",IF(C11=$X$29,"O",IF(C11=$Y$29,"O",IF(C11=$Z$29,"O",IF(C11=$AA$29,"O",IF(C11=$AB$29,"O","X")))))))</f>
        <v>X</v>
      </c>
      <c r="D234" s="58" t="str">
        <f t="shared" si="227"/>
        <v>X</v>
      </c>
      <c r="E234" s="58" t="str">
        <f t="shared" si="227"/>
        <v>X</v>
      </c>
      <c r="F234" s="58" t="str">
        <f t="shared" si="227"/>
        <v>X</v>
      </c>
      <c r="G234" s="58" t="str">
        <f t="shared" si="227"/>
        <v>X</v>
      </c>
      <c r="H234" s="58" t="str">
        <f t="shared" si="227"/>
        <v>X</v>
      </c>
      <c r="I234" s="58" t="str">
        <f t="shared" si="227"/>
        <v>X</v>
      </c>
      <c r="J234" s="58" t="str">
        <f t="shared" si="227"/>
        <v>X</v>
      </c>
      <c r="K234" s="58" t="str">
        <f t="shared" si="227"/>
        <v>X</v>
      </c>
      <c r="L234" s="58" t="str">
        <f t="shared" si="227"/>
        <v>X</v>
      </c>
      <c r="M234" s="58" t="str">
        <f t="shared" si="227"/>
        <v>X</v>
      </c>
      <c r="N234" s="58" t="str">
        <f t="shared" si="227"/>
        <v>X</v>
      </c>
      <c r="O234" s="58" t="str">
        <f t="shared" si="227"/>
        <v>X</v>
      </c>
      <c r="P234" s="58" t="str">
        <f t="shared" si="227"/>
        <v>X</v>
      </c>
      <c r="Q234" s="58" t="str">
        <f t="shared" si="227"/>
        <v>X</v>
      </c>
      <c r="AG234" s="45"/>
    </row>
    <row r="235" spans="1:33" ht="21" customHeight="1">
      <c r="A235" s="51"/>
      <c r="B235" s="58" t="s">
        <v>21</v>
      </c>
      <c r="C235" s="58" t="str">
        <f t="shared" ref="C235:P235" si="228">IF(C12=$V$29,"O",IF(C12=$W$29,"O",IF(C12=$X$29,"O",IF(C12=$Y$29,"O",IF(C12=$Z$29,"O",IF(C12=$AA$29,"O",IF(C12=$AB$29,"O","X")))))))</f>
        <v>X</v>
      </c>
      <c r="D235" s="58" t="str">
        <f t="shared" si="228"/>
        <v>X</v>
      </c>
      <c r="E235" s="58" t="str">
        <f t="shared" si="228"/>
        <v>X</v>
      </c>
      <c r="F235" s="58" t="str">
        <f t="shared" si="228"/>
        <v>X</v>
      </c>
      <c r="G235" s="58" t="str">
        <f t="shared" si="228"/>
        <v>X</v>
      </c>
      <c r="H235" s="58" t="str">
        <f t="shared" si="228"/>
        <v>X</v>
      </c>
      <c r="I235" s="58" t="str">
        <f t="shared" si="228"/>
        <v>X</v>
      </c>
      <c r="J235" s="58" t="str">
        <f t="shared" si="228"/>
        <v>X</v>
      </c>
      <c r="K235" s="58" t="str">
        <f t="shared" si="228"/>
        <v>X</v>
      </c>
      <c r="L235" s="58" t="str">
        <f t="shared" si="228"/>
        <v>X</v>
      </c>
      <c r="M235" s="58" t="str">
        <f t="shared" si="228"/>
        <v>X</v>
      </c>
      <c r="N235" s="58" t="str">
        <f t="shared" si="228"/>
        <v>X</v>
      </c>
      <c r="O235" s="58" t="str">
        <f t="shared" si="228"/>
        <v>X</v>
      </c>
      <c r="P235" s="58" t="str">
        <f t="shared" si="228"/>
        <v>X</v>
      </c>
      <c r="Q235" s="58" t="str">
        <f>IF(Q12=$V$29,"O",IF(Q12=$W$29,"O",IF(Q12=$X$29,"O",IF(Q12=$Y$29,"O",IF(Q12=$Z$29,"O",IF(Q12=$AA$29,"O",IF(Q12=$AB$29,"O","X")))))))</f>
        <v>X</v>
      </c>
    </row>
    <row r="236" spans="1:33" ht="21" customHeight="1">
      <c r="A236" s="60"/>
      <c r="B236" s="30" t="s">
        <v>46</v>
      </c>
      <c r="C236" s="47">
        <f>COUNTIF(C230:C235,"O")</f>
        <v>0</v>
      </c>
      <c r="D236" s="47">
        <f t="shared" ref="D236:Q236" si="229">COUNTIF(D230:D235,"O")</f>
        <v>0</v>
      </c>
      <c r="E236" s="47">
        <f t="shared" si="229"/>
        <v>0</v>
      </c>
      <c r="F236" s="47">
        <f t="shared" si="229"/>
        <v>0</v>
      </c>
      <c r="G236" s="47">
        <f t="shared" si="229"/>
        <v>0</v>
      </c>
      <c r="H236" s="47">
        <f t="shared" si="229"/>
        <v>0</v>
      </c>
      <c r="I236" s="47">
        <f t="shared" si="229"/>
        <v>0</v>
      </c>
      <c r="J236" s="47">
        <f t="shared" si="229"/>
        <v>0</v>
      </c>
      <c r="K236" s="47">
        <f t="shared" si="229"/>
        <v>0</v>
      </c>
      <c r="L236" s="47">
        <f t="shared" si="229"/>
        <v>0</v>
      </c>
      <c r="M236" s="47">
        <f t="shared" si="229"/>
        <v>0</v>
      </c>
      <c r="N236" s="47">
        <f t="shared" si="229"/>
        <v>0</v>
      </c>
      <c r="O236" s="47">
        <f t="shared" si="229"/>
        <v>0</v>
      </c>
      <c r="P236" s="47">
        <f t="shared" si="229"/>
        <v>0</v>
      </c>
      <c r="Q236" s="47">
        <f t="shared" si="229"/>
        <v>0</v>
      </c>
    </row>
    <row r="237" spans="1:33" ht="21" customHeight="1">
      <c r="A237" s="50">
        <v>15</v>
      </c>
      <c r="B237" s="58" t="s">
        <v>32</v>
      </c>
      <c r="C237" s="58" t="str">
        <f>IF(C7=$V$30,"O",IF(C7=$W$30,"O",IF(C7=$X$30,"O",IF(C7=$Y$30,"O",IF(C7=$Z$30,"O",IF(C7=$AA$30,"O",IF(C7=$AB$30,"O","X")))))))</f>
        <v>X</v>
      </c>
      <c r="D237" s="58" t="str">
        <f t="shared" ref="D237:Q237" si="230">IF(D7=$V$30,"O",IF(D7=$W$30,"O",IF(D7=$X$30,"O",IF(D7=$Y$30,"O",IF(D7=$Z$30,"O",IF(D7=$AA$30,"O",IF(D7=$AB$30,"O","X")))))))</f>
        <v>X</v>
      </c>
      <c r="E237" s="58" t="str">
        <f t="shared" si="230"/>
        <v>X</v>
      </c>
      <c r="F237" s="58" t="str">
        <f t="shared" si="230"/>
        <v>X</v>
      </c>
      <c r="G237" s="58" t="str">
        <f t="shared" si="230"/>
        <v>X</v>
      </c>
      <c r="H237" s="58" t="str">
        <f t="shared" si="230"/>
        <v>X</v>
      </c>
      <c r="I237" s="58" t="str">
        <f t="shared" si="230"/>
        <v>X</v>
      </c>
      <c r="J237" s="58" t="str">
        <f t="shared" si="230"/>
        <v>X</v>
      </c>
      <c r="K237" s="58" t="str">
        <f t="shared" si="230"/>
        <v>X</v>
      </c>
      <c r="L237" s="58" t="str">
        <f t="shared" si="230"/>
        <v>X</v>
      </c>
      <c r="M237" s="58" t="str">
        <f t="shared" si="230"/>
        <v>X</v>
      </c>
      <c r="N237" s="58" t="str">
        <f t="shared" si="230"/>
        <v>X</v>
      </c>
      <c r="O237" s="58" t="str">
        <f t="shared" si="230"/>
        <v>X</v>
      </c>
      <c r="P237" s="58" t="str">
        <f t="shared" si="230"/>
        <v>X</v>
      </c>
      <c r="Q237" s="58" t="str">
        <f t="shared" si="230"/>
        <v>X</v>
      </c>
    </row>
    <row r="238" spans="1:33" ht="21" customHeight="1">
      <c r="A238" s="51"/>
      <c r="B238" s="58" t="s">
        <v>33</v>
      </c>
      <c r="C238" s="58" t="str">
        <f t="shared" ref="C238:Q238" si="231">IF(C8=$V$30,"O",IF(C8=$W$30,"O",IF(C8=$X$30,"O",IF(C8=$Y$30,"O",IF(C8=$Z$30,"O",IF(C8=$AA$30,"O",IF(C8=$AB$30,"O","X")))))))</f>
        <v>X</v>
      </c>
      <c r="D238" s="58" t="str">
        <f t="shared" si="231"/>
        <v>X</v>
      </c>
      <c r="E238" s="58" t="str">
        <f t="shared" si="231"/>
        <v>X</v>
      </c>
      <c r="F238" s="58" t="str">
        <f t="shared" si="231"/>
        <v>X</v>
      </c>
      <c r="G238" s="58" t="str">
        <f t="shared" si="231"/>
        <v>X</v>
      </c>
      <c r="H238" s="58" t="str">
        <f t="shared" si="231"/>
        <v>X</v>
      </c>
      <c r="I238" s="58" t="str">
        <f t="shared" si="231"/>
        <v>X</v>
      </c>
      <c r="J238" s="58" t="str">
        <f t="shared" si="231"/>
        <v>X</v>
      </c>
      <c r="K238" s="58" t="str">
        <f t="shared" si="231"/>
        <v>X</v>
      </c>
      <c r="L238" s="58" t="str">
        <f t="shared" si="231"/>
        <v>X</v>
      </c>
      <c r="M238" s="58" t="str">
        <f t="shared" si="231"/>
        <v>X</v>
      </c>
      <c r="N238" s="58" t="str">
        <f t="shared" si="231"/>
        <v>X</v>
      </c>
      <c r="O238" s="58" t="str">
        <f t="shared" si="231"/>
        <v>X</v>
      </c>
      <c r="P238" s="58" t="str">
        <f t="shared" si="231"/>
        <v>X</v>
      </c>
      <c r="Q238" s="58" t="str">
        <f t="shared" si="231"/>
        <v>X</v>
      </c>
    </row>
    <row r="239" spans="1:33" ht="21" customHeight="1">
      <c r="A239" s="51"/>
      <c r="B239" s="58" t="s">
        <v>34</v>
      </c>
      <c r="C239" s="58" t="str">
        <f t="shared" ref="C239:Q239" si="232">IF(C9=$V$30,"O",IF(C9=$W$30,"O",IF(C9=$X$30,"O",IF(C9=$Y$30,"O",IF(C9=$Z$30,"O",IF(C9=$AA$30,"O",IF(C9=$AB$30,"O","X")))))))</f>
        <v>X</v>
      </c>
      <c r="D239" s="58" t="str">
        <f t="shared" si="232"/>
        <v>X</v>
      </c>
      <c r="E239" s="58" t="str">
        <f t="shared" si="232"/>
        <v>X</v>
      </c>
      <c r="F239" s="58" t="str">
        <f t="shared" si="232"/>
        <v>X</v>
      </c>
      <c r="G239" s="58" t="str">
        <f t="shared" si="232"/>
        <v>X</v>
      </c>
      <c r="H239" s="58" t="str">
        <f t="shared" si="232"/>
        <v>X</v>
      </c>
      <c r="I239" s="58" t="str">
        <f t="shared" si="232"/>
        <v>X</v>
      </c>
      <c r="J239" s="58" t="str">
        <f t="shared" si="232"/>
        <v>X</v>
      </c>
      <c r="K239" s="58" t="str">
        <f t="shared" si="232"/>
        <v>X</v>
      </c>
      <c r="L239" s="58" t="str">
        <f t="shared" si="232"/>
        <v>X</v>
      </c>
      <c r="M239" s="58" t="str">
        <f t="shared" si="232"/>
        <v>X</v>
      </c>
      <c r="N239" s="58" t="str">
        <f t="shared" si="232"/>
        <v>X</v>
      </c>
      <c r="O239" s="58" t="str">
        <f t="shared" si="232"/>
        <v>X</v>
      </c>
      <c r="P239" s="58" t="str">
        <f t="shared" si="232"/>
        <v>X</v>
      </c>
      <c r="Q239" s="58" t="str">
        <f t="shared" si="232"/>
        <v>X</v>
      </c>
    </row>
    <row r="240" spans="1:33" ht="21" customHeight="1">
      <c r="A240" s="51"/>
      <c r="B240" s="58" t="s">
        <v>35</v>
      </c>
      <c r="C240" s="58" t="str">
        <f t="shared" ref="C240:Q240" si="233">IF(C10=$V$30,"O",IF(C10=$W$30,"O",IF(C10=$X$30,"O",IF(C10=$Y$30,"O",IF(C10=$Z$30,"O",IF(C10=$AA$30,"O",IF(C10=$AB$30,"O","X")))))))</f>
        <v>X</v>
      </c>
      <c r="D240" s="58" t="str">
        <f t="shared" si="233"/>
        <v>X</v>
      </c>
      <c r="E240" s="58" t="str">
        <f t="shared" si="233"/>
        <v>X</v>
      </c>
      <c r="F240" s="58" t="str">
        <f t="shared" si="233"/>
        <v>X</v>
      </c>
      <c r="G240" s="58" t="str">
        <f t="shared" si="233"/>
        <v>X</v>
      </c>
      <c r="H240" s="58" t="str">
        <f t="shared" si="233"/>
        <v>X</v>
      </c>
      <c r="I240" s="58" t="str">
        <f t="shared" si="233"/>
        <v>X</v>
      </c>
      <c r="J240" s="58" t="str">
        <f t="shared" si="233"/>
        <v>X</v>
      </c>
      <c r="K240" s="58" t="str">
        <f t="shared" si="233"/>
        <v>X</v>
      </c>
      <c r="L240" s="58" t="str">
        <f t="shared" si="233"/>
        <v>X</v>
      </c>
      <c r="M240" s="58" t="str">
        <f t="shared" si="233"/>
        <v>X</v>
      </c>
      <c r="N240" s="58" t="str">
        <f t="shared" si="233"/>
        <v>X</v>
      </c>
      <c r="O240" s="58" t="str">
        <f t="shared" si="233"/>
        <v>X</v>
      </c>
      <c r="P240" s="58" t="str">
        <f t="shared" si="233"/>
        <v>X</v>
      </c>
      <c r="Q240" s="58" t="str">
        <f t="shared" si="233"/>
        <v>X</v>
      </c>
    </row>
    <row r="241" spans="1:32" ht="21" customHeight="1">
      <c r="A241" s="51"/>
      <c r="B241" s="58" t="s">
        <v>36</v>
      </c>
      <c r="C241" s="58" t="str">
        <f t="shared" ref="C241:Q241" si="234">IF(C11=$V$30,"O",IF(C11=$W$30,"O",IF(C11=$X$30,"O",IF(C11=$Y$30,"O",IF(C11=$Z$30,"O",IF(C11=$AA$30,"O",IF(C11=$AB$30,"O","X")))))))</f>
        <v>O</v>
      </c>
      <c r="D241" s="58" t="str">
        <f t="shared" si="234"/>
        <v>O</v>
      </c>
      <c r="E241" s="58" t="str">
        <f t="shared" si="234"/>
        <v>O</v>
      </c>
      <c r="F241" s="58" t="str">
        <f t="shared" si="234"/>
        <v>O</v>
      </c>
      <c r="G241" s="58" t="str">
        <f t="shared" si="234"/>
        <v>O</v>
      </c>
      <c r="H241" s="58" t="str">
        <f t="shared" si="234"/>
        <v>O</v>
      </c>
      <c r="I241" s="58" t="str">
        <f t="shared" si="234"/>
        <v>O</v>
      </c>
      <c r="J241" s="58" t="str">
        <f t="shared" si="234"/>
        <v>O</v>
      </c>
      <c r="K241" s="58" t="str">
        <f t="shared" si="234"/>
        <v>O</v>
      </c>
      <c r="L241" s="58" t="str">
        <f t="shared" si="234"/>
        <v>O</v>
      </c>
      <c r="M241" s="58" t="str">
        <f t="shared" si="234"/>
        <v>O</v>
      </c>
      <c r="N241" s="58" t="str">
        <f t="shared" si="234"/>
        <v>O</v>
      </c>
      <c r="O241" s="58" t="str">
        <f t="shared" si="234"/>
        <v>O</v>
      </c>
      <c r="P241" s="58" t="str">
        <f t="shared" si="234"/>
        <v>O</v>
      </c>
      <c r="Q241" s="58" t="str">
        <f t="shared" si="234"/>
        <v>O</v>
      </c>
    </row>
    <row r="242" spans="1:32" ht="21" customHeight="1">
      <c r="A242" s="51"/>
      <c r="B242" s="58" t="s">
        <v>21</v>
      </c>
      <c r="C242" s="58" t="str">
        <f t="shared" ref="C242:P242" si="235">IF(C12=$V$30,"O",IF(C12=$W$30,"O",IF(C12=$X$30,"O",IF(C12=$Y$30,"O",IF(C12=$Z$30,"O",IF(C12=$AA$30,"O",IF(C12=$AB$30,"O","X")))))))</f>
        <v>X</v>
      </c>
      <c r="D242" s="58" t="str">
        <f t="shared" si="235"/>
        <v>X</v>
      </c>
      <c r="E242" s="58" t="str">
        <f t="shared" si="235"/>
        <v>X</v>
      </c>
      <c r="F242" s="58" t="str">
        <f t="shared" si="235"/>
        <v>X</v>
      </c>
      <c r="G242" s="58" t="str">
        <f t="shared" si="235"/>
        <v>X</v>
      </c>
      <c r="H242" s="58" t="str">
        <f t="shared" si="235"/>
        <v>X</v>
      </c>
      <c r="I242" s="58" t="str">
        <f t="shared" si="235"/>
        <v>X</v>
      </c>
      <c r="J242" s="58" t="str">
        <f t="shared" si="235"/>
        <v>X</v>
      </c>
      <c r="K242" s="58" t="str">
        <f t="shared" si="235"/>
        <v>X</v>
      </c>
      <c r="L242" s="58" t="str">
        <f t="shared" si="235"/>
        <v>X</v>
      </c>
      <c r="M242" s="58" t="str">
        <f t="shared" si="235"/>
        <v>X</v>
      </c>
      <c r="N242" s="58" t="str">
        <f t="shared" si="235"/>
        <v>X</v>
      </c>
      <c r="O242" s="58" t="str">
        <f t="shared" si="235"/>
        <v>X</v>
      </c>
      <c r="P242" s="58" t="str">
        <f t="shared" si="235"/>
        <v>X</v>
      </c>
      <c r="Q242" s="58" t="str">
        <f>IF(Q12=$V$30,"O",IF(Q12=$W$30,"O",IF(Q12=$X$30,"O",IF(Q12=$Y$30,"O",IF(Q12=$Z$30,"O",IF(Q12=$AA$30,"O",IF(Q12=$AB$30,"O","X")))))))</f>
        <v>X</v>
      </c>
    </row>
    <row r="243" spans="1:32" ht="21" customHeight="1">
      <c r="A243" s="60"/>
      <c r="B243" s="30" t="s">
        <v>46</v>
      </c>
      <c r="C243" s="47">
        <f>COUNTIF(C237:C242,"O")</f>
        <v>1</v>
      </c>
      <c r="D243" s="47">
        <f t="shared" ref="D243:Q243" si="236">COUNTIF(D237:D242,"O")</f>
        <v>1</v>
      </c>
      <c r="E243" s="47">
        <f t="shared" si="236"/>
        <v>1</v>
      </c>
      <c r="F243" s="47">
        <f t="shared" si="236"/>
        <v>1</v>
      </c>
      <c r="G243" s="47">
        <f t="shared" si="236"/>
        <v>1</v>
      </c>
      <c r="H243" s="47">
        <f t="shared" si="236"/>
        <v>1</v>
      </c>
      <c r="I243" s="47">
        <f t="shared" si="236"/>
        <v>1</v>
      </c>
      <c r="J243" s="47">
        <f t="shared" si="236"/>
        <v>1</v>
      </c>
      <c r="K243" s="47">
        <f t="shared" si="236"/>
        <v>1</v>
      </c>
      <c r="L243" s="47">
        <f t="shared" si="236"/>
        <v>1</v>
      </c>
      <c r="M243" s="47">
        <f t="shared" si="236"/>
        <v>1</v>
      </c>
      <c r="N243" s="47">
        <f t="shared" si="236"/>
        <v>1</v>
      </c>
      <c r="O243" s="47">
        <f t="shared" si="236"/>
        <v>1</v>
      </c>
      <c r="P243" s="47">
        <f t="shared" si="236"/>
        <v>1</v>
      </c>
      <c r="Q243" s="47">
        <f t="shared" si="236"/>
        <v>1</v>
      </c>
      <c r="AC243" s="56"/>
    </row>
    <row r="244" spans="1:32" ht="21" customHeight="1">
      <c r="A244" s="50">
        <v>16</v>
      </c>
      <c r="B244" s="58" t="s">
        <v>32</v>
      </c>
      <c r="C244" s="58" t="str">
        <f>IF(C7=$V$31,"O",IF(C7=$W$31,"O",IF(C7=$X$31,"O",IF(C7=$Y$31,"O",IF(C7=$Z$31,"O",IF(C7=$AA$31,"O","X"))))))</f>
        <v>O</v>
      </c>
      <c r="D244" s="58" t="str">
        <f t="shared" ref="D244:Q244" si="237">IF(D7=$V$31,"O",IF(D7=$W$31,"O",IF(D7=$X$31,"O",IF(D7=$Y$31,"O",IF(D7=$Z$31,"O",IF(D7=$AA$31,"O","X"))))))</f>
        <v>O</v>
      </c>
      <c r="E244" s="58" t="str">
        <f t="shared" si="237"/>
        <v>O</v>
      </c>
      <c r="F244" s="58" t="str">
        <f t="shared" si="237"/>
        <v>O</v>
      </c>
      <c r="G244" s="58" t="str">
        <f t="shared" si="237"/>
        <v>O</v>
      </c>
      <c r="H244" s="58" t="str">
        <f t="shared" si="237"/>
        <v>O</v>
      </c>
      <c r="I244" s="58" t="str">
        <f t="shared" si="237"/>
        <v>O</v>
      </c>
      <c r="J244" s="58" t="str">
        <f t="shared" si="237"/>
        <v>O</v>
      </c>
      <c r="K244" s="58" t="str">
        <f t="shared" si="237"/>
        <v>O</v>
      </c>
      <c r="L244" s="58" t="str">
        <f t="shared" si="237"/>
        <v>O</v>
      </c>
      <c r="M244" s="58" t="str">
        <f t="shared" si="237"/>
        <v>O</v>
      </c>
      <c r="N244" s="58" t="str">
        <f t="shared" si="237"/>
        <v>O</v>
      </c>
      <c r="O244" s="58" t="str">
        <f t="shared" si="237"/>
        <v>O</v>
      </c>
      <c r="P244" s="58" t="str">
        <f t="shared" si="237"/>
        <v>O</v>
      </c>
      <c r="Q244" s="58" t="str">
        <f t="shared" si="237"/>
        <v>O</v>
      </c>
      <c r="AC244" s="56"/>
      <c r="AD244"/>
      <c r="AF244" s="45"/>
    </row>
    <row r="245" spans="1:32" ht="21" customHeight="1">
      <c r="A245" s="51"/>
      <c r="B245" s="58" t="s">
        <v>33</v>
      </c>
      <c r="C245" s="58" t="str">
        <f t="shared" ref="C245:Q245" si="238">IF(C8=$V$31,"O",IF(C8=$W$31,"O",IF(C8=$X$31,"O",IF(C8=$Y$31,"O",IF(C8=$Z$31,"O",IF(C8=$AA$31,"O","X"))))))</f>
        <v>X</v>
      </c>
      <c r="D245" s="58" t="str">
        <f t="shared" si="238"/>
        <v>X</v>
      </c>
      <c r="E245" s="58" t="str">
        <f t="shared" si="238"/>
        <v>X</v>
      </c>
      <c r="F245" s="58" t="str">
        <f t="shared" si="238"/>
        <v>X</v>
      </c>
      <c r="G245" s="58" t="str">
        <f t="shared" si="238"/>
        <v>X</v>
      </c>
      <c r="H245" s="58" t="str">
        <f t="shared" si="238"/>
        <v>X</v>
      </c>
      <c r="I245" s="58" t="str">
        <f t="shared" si="238"/>
        <v>X</v>
      </c>
      <c r="J245" s="58" t="str">
        <f t="shared" si="238"/>
        <v>X</v>
      </c>
      <c r="K245" s="58" t="str">
        <f t="shared" si="238"/>
        <v>X</v>
      </c>
      <c r="L245" s="58" t="str">
        <f t="shared" si="238"/>
        <v>X</v>
      </c>
      <c r="M245" s="58" t="str">
        <f t="shared" si="238"/>
        <v>X</v>
      </c>
      <c r="N245" s="58" t="str">
        <f t="shared" si="238"/>
        <v>X</v>
      </c>
      <c r="O245" s="58" t="str">
        <f t="shared" si="238"/>
        <v>X</v>
      </c>
      <c r="P245" s="58" t="str">
        <f t="shared" si="238"/>
        <v>X</v>
      </c>
      <c r="Q245" s="58" t="str">
        <f t="shared" si="238"/>
        <v>X</v>
      </c>
      <c r="AC245" s="53"/>
    </row>
    <row r="246" spans="1:32" ht="21" customHeight="1">
      <c r="A246" s="51"/>
      <c r="B246" s="58" t="s">
        <v>34</v>
      </c>
      <c r="C246" s="58" t="str">
        <f t="shared" ref="C246:Q246" si="239">IF(C9=$V$31,"O",IF(C9=$W$31,"O",IF(C9=$X$31,"O",IF(C9=$Y$31,"O",IF(C9=$Z$31,"O",IF(C9=$AA$31,"O","X"))))))</f>
        <v>X</v>
      </c>
      <c r="D246" s="58" t="str">
        <f t="shared" si="239"/>
        <v>X</v>
      </c>
      <c r="E246" s="58" t="str">
        <f t="shared" si="239"/>
        <v>X</v>
      </c>
      <c r="F246" s="58" t="str">
        <f t="shared" si="239"/>
        <v>X</v>
      </c>
      <c r="G246" s="58" t="str">
        <f t="shared" si="239"/>
        <v>X</v>
      </c>
      <c r="H246" s="58" t="str">
        <f t="shared" si="239"/>
        <v>X</v>
      </c>
      <c r="I246" s="58" t="str">
        <f t="shared" si="239"/>
        <v>X</v>
      </c>
      <c r="J246" s="58" t="str">
        <f t="shared" si="239"/>
        <v>X</v>
      </c>
      <c r="K246" s="58" t="str">
        <f t="shared" si="239"/>
        <v>X</v>
      </c>
      <c r="L246" s="58" t="str">
        <f t="shared" si="239"/>
        <v>X</v>
      </c>
      <c r="M246" s="58" t="str">
        <f t="shared" si="239"/>
        <v>X</v>
      </c>
      <c r="N246" s="58" t="str">
        <f t="shared" si="239"/>
        <v>X</v>
      </c>
      <c r="O246" s="58" t="str">
        <f t="shared" si="239"/>
        <v>X</v>
      </c>
      <c r="P246" s="58" t="str">
        <f t="shared" si="239"/>
        <v>X</v>
      </c>
      <c r="Q246" s="58" t="str">
        <f t="shared" si="239"/>
        <v>X</v>
      </c>
      <c r="AC246" s="53"/>
    </row>
    <row r="247" spans="1:32" ht="21" customHeight="1">
      <c r="A247" s="51"/>
      <c r="B247" s="58" t="s">
        <v>35</v>
      </c>
      <c r="C247" s="58" t="str">
        <f t="shared" ref="C247:Q247" si="240">IF(C10=$V$31,"O",IF(C10=$W$31,"O",IF(C10=$X$31,"O",IF(C10=$Y$31,"O",IF(C10=$Z$31,"O",IF(C10=$AA$31,"O","X"))))))</f>
        <v>X</v>
      </c>
      <c r="D247" s="58" t="str">
        <f t="shared" si="240"/>
        <v>X</v>
      </c>
      <c r="E247" s="58" t="str">
        <f t="shared" si="240"/>
        <v>X</v>
      </c>
      <c r="F247" s="58" t="str">
        <f t="shared" si="240"/>
        <v>X</v>
      </c>
      <c r="G247" s="58" t="str">
        <f t="shared" si="240"/>
        <v>X</v>
      </c>
      <c r="H247" s="58" t="str">
        <f t="shared" si="240"/>
        <v>X</v>
      </c>
      <c r="I247" s="58" t="str">
        <f t="shared" si="240"/>
        <v>X</v>
      </c>
      <c r="J247" s="58" t="str">
        <f t="shared" si="240"/>
        <v>X</v>
      </c>
      <c r="K247" s="58" t="str">
        <f t="shared" si="240"/>
        <v>X</v>
      </c>
      <c r="L247" s="58" t="str">
        <f t="shared" si="240"/>
        <v>X</v>
      </c>
      <c r="M247" s="58" t="str">
        <f t="shared" si="240"/>
        <v>X</v>
      </c>
      <c r="N247" s="58" t="str">
        <f t="shared" si="240"/>
        <v>X</v>
      </c>
      <c r="O247" s="58" t="str">
        <f t="shared" si="240"/>
        <v>X</v>
      </c>
      <c r="P247" s="58" t="str">
        <f t="shared" si="240"/>
        <v>X</v>
      </c>
      <c r="Q247" s="58" t="str">
        <f t="shared" si="240"/>
        <v>X</v>
      </c>
      <c r="AC247" s="53"/>
    </row>
    <row r="248" spans="1:32" ht="21" customHeight="1">
      <c r="A248" s="51"/>
      <c r="B248" s="58" t="s">
        <v>36</v>
      </c>
      <c r="C248" s="58" t="str">
        <f t="shared" ref="C248:Q248" si="241">IF(C11=$V$31,"O",IF(C11=$W$31,"O",IF(C11=$X$31,"O",IF(C11=$Y$31,"O",IF(C11=$Z$31,"O",IF(C11=$AA$31,"O","X"))))))</f>
        <v>X</v>
      </c>
      <c r="D248" s="58" t="str">
        <f t="shared" si="241"/>
        <v>X</v>
      </c>
      <c r="E248" s="58" t="str">
        <f t="shared" si="241"/>
        <v>X</v>
      </c>
      <c r="F248" s="58" t="str">
        <f t="shared" si="241"/>
        <v>X</v>
      </c>
      <c r="G248" s="58" t="str">
        <f t="shared" si="241"/>
        <v>X</v>
      </c>
      <c r="H248" s="58" t="str">
        <f t="shared" si="241"/>
        <v>X</v>
      </c>
      <c r="I248" s="58" t="str">
        <f t="shared" si="241"/>
        <v>X</v>
      </c>
      <c r="J248" s="58" t="str">
        <f t="shared" si="241"/>
        <v>X</v>
      </c>
      <c r="K248" s="58" t="str">
        <f t="shared" si="241"/>
        <v>X</v>
      </c>
      <c r="L248" s="58" t="str">
        <f t="shared" si="241"/>
        <v>X</v>
      </c>
      <c r="M248" s="58" t="str">
        <f t="shared" si="241"/>
        <v>X</v>
      </c>
      <c r="N248" s="58" t="str">
        <f t="shared" si="241"/>
        <v>X</v>
      </c>
      <c r="O248" s="58" t="str">
        <f t="shared" si="241"/>
        <v>X</v>
      </c>
      <c r="P248" s="58" t="str">
        <f t="shared" si="241"/>
        <v>X</v>
      </c>
      <c r="Q248" s="58" t="str">
        <f t="shared" si="241"/>
        <v>X</v>
      </c>
      <c r="AC248" s="53"/>
    </row>
    <row r="249" spans="1:32" ht="21" customHeight="1">
      <c r="A249" s="51"/>
      <c r="B249" s="58" t="s">
        <v>21</v>
      </c>
      <c r="C249" s="58" t="str">
        <f t="shared" ref="C249:Q249" si="242">IF(C12=$V$31,"O",IF(C12=$W$31,"O",IF(C12=$X$31,"O",IF(C12=$Y$31,"O",IF(C12=$Z$31,"O",IF(C12=$AA$31,"O","X"))))))</f>
        <v>X</v>
      </c>
      <c r="D249" s="58" t="str">
        <f t="shared" si="242"/>
        <v>X</v>
      </c>
      <c r="E249" s="58" t="str">
        <f t="shared" si="242"/>
        <v>X</v>
      </c>
      <c r="F249" s="58" t="str">
        <f t="shared" si="242"/>
        <v>X</v>
      </c>
      <c r="G249" s="58" t="str">
        <f t="shared" si="242"/>
        <v>X</v>
      </c>
      <c r="H249" s="58" t="str">
        <f t="shared" si="242"/>
        <v>X</v>
      </c>
      <c r="I249" s="58" t="str">
        <f t="shared" si="242"/>
        <v>X</v>
      </c>
      <c r="J249" s="58" t="str">
        <f t="shared" si="242"/>
        <v>X</v>
      </c>
      <c r="K249" s="58" t="str">
        <f t="shared" si="242"/>
        <v>X</v>
      </c>
      <c r="L249" s="58" t="str">
        <f t="shared" si="242"/>
        <v>X</v>
      </c>
      <c r="M249" s="58" t="str">
        <f t="shared" si="242"/>
        <v>X</v>
      </c>
      <c r="N249" s="58" t="str">
        <f t="shared" si="242"/>
        <v>X</v>
      </c>
      <c r="O249" s="58" t="str">
        <f t="shared" si="242"/>
        <v>X</v>
      </c>
      <c r="P249" s="58" t="str">
        <f t="shared" si="242"/>
        <v>X</v>
      </c>
      <c r="Q249" s="58" t="str">
        <f t="shared" si="242"/>
        <v>X</v>
      </c>
      <c r="AC249" s="53"/>
    </row>
    <row r="250" spans="1:32" ht="21" customHeight="1">
      <c r="A250" s="60"/>
      <c r="B250" s="30" t="s">
        <v>46</v>
      </c>
      <c r="C250" s="47">
        <f>COUNTIF(C244:C249,"O")</f>
        <v>1</v>
      </c>
      <c r="D250" s="47">
        <f t="shared" ref="D250:Q250" si="243">COUNTIF(D244:D249,"O")</f>
        <v>1</v>
      </c>
      <c r="E250" s="47">
        <f t="shared" si="243"/>
        <v>1</v>
      </c>
      <c r="F250" s="47">
        <f t="shared" si="243"/>
        <v>1</v>
      </c>
      <c r="G250" s="47">
        <f t="shared" si="243"/>
        <v>1</v>
      </c>
      <c r="H250" s="47">
        <f t="shared" si="243"/>
        <v>1</v>
      </c>
      <c r="I250" s="47">
        <f t="shared" si="243"/>
        <v>1</v>
      </c>
      <c r="J250" s="47">
        <f t="shared" si="243"/>
        <v>1</v>
      </c>
      <c r="K250" s="47">
        <f t="shared" si="243"/>
        <v>1</v>
      </c>
      <c r="L250" s="47">
        <f t="shared" si="243"/>
        <v>1</v>
      </c>
      <c r="M250" s="47">
        <f t="shared" si="243"/>
        <v>1</v>
      </c>
      <c r="N250" s="47">
        <f t="shared" si="243"/>
        <v>1</v>
      </c>
      <c r="O250" s="47">
        <f t="shared" si="243"/>
        <v>1</v>
      </c>
      <c r="P250" s="47">
        <f t="shared" si="243"/>
        <v>1</v>
      </c>
      <c r="Q250" s="47">
        <f t="shared" si="243"/>
        <v>1</v>
      </c>
      <c r="AC250" s="53"/>
    </row>
    <row r="251" spans="1:32" ht="21" customHeight="1">
      <c r="A251" s="50">
        <v>17</v>
      </c>
      <c r="B251" s="58" t="s">
        <v>32</v>
      </c>
      <c r="C251" s="58" t="str">
        <f>IF(C7=$V$32,"O",IF(C7=$W$32,"O",IF(C7=$X$32,"O",IF(C7=$Y$32,"O",IF(C7=$Z$32,"O",IF(C7=$AA$32,"O","X"))))))</f>
        <v>X</v>
      </c>
      <c r="D251" s="58" t="str">
        <f t="shared" ref="D251:Q251" si="244">IF(D7=$V$32,"O",IF(D7=$W$32,"O",IF(D7=$X$32,"O",IF(D7=$Y$32,"O",IF(D7=$Z$32,"O",IF(D7=$AA$32,"O","X"))))))</f>
        <v>X</v>
      </c>
      <c r="E251" s="58" t="str">
        <f t="shared" si="244"/>
        <v>X</v>
      </c>
      <c r="F251" s="58" t="str">
        <f t="shared" si="244"/>
        <v>X</v>
      </c>
      <c r="G251" s="58" t="str">
        <f t="shared" si="244"/>
        <v>X</v>
      </c>
      <c r="H251" s="58" t="str">
        <f t="shared" si="244"/>
        <v>X</v>
      </c>
      <c r="I251" s="58" t="str">
        <f t="shared" si="244"/>
        <v>X</v>
      </c>
      <c r="J251" s="58" t="str">
        <f t="shared" si="244"/>
        <v>X</v>
      </c>
      <c r="K251" s="58" t="str">
        <f t="shared" si="244"/>
        <v>X</v>
      </c>
      <c r="L251" s="58" t="str">
        <f t="shared" si="244"/>
        <v>X</v>
      </c>
      <c r="M251" s="58" t="str">
        <f t="shared" si="244"/>
        <v>X</v>
      </c>
      <c r="N251" s="58" t="str">
        <f t="shared" si="244"/>
        <v>X</v>
      </c>
      <c r="O251" s="58" t="str">
        <f t="shared" si="244"/>
        <v>X</v>
      </c>
      <c r="P251" s="58" t="str">
        <f t="shared" si="244"/>
        <v>X</v>
      </c>
      <c r="Q251" s="58" t="str">
        <f t="shared" si="244"/>
        <v>X</v>
      </c>
      <c r="AC251" s="54"/>
    </row>
    <row r="252" spans="1:32" ht="21" customHeight="1">
      <c r="A252" s="51"/>
      <c r="B252" s="58" t="s">
        <v>33</v>
      </c>
      <c r="C252" s="58" t="str">
        <f t="shared" ref="C252:Q252" si="245">IF(C8=$V$32,"O",IF(C8=$W$32,"O",IF(C8=$X$32,"O",IF(C8=$Y$32,"O",IF(C8=$Z$32,"O",IF(C8=$AA$32,"O","X"))))))</f>
        <v>X</v>
      </c>
      <c r="D252" s="58" t="str">
        <f t="shared" si="245"/>
        <v>X</v>
      </c>
      <c r="E252" s="58" t="str">
        <f t="shared" si="245"/>
        <v>X</v>
      </c>
      <c r="F252" s="58" t="str">
        <f t="shared" si="245"/>
        <v>X</v>
      </c>
      <c r="G252" s="58" t="str">
        <f t="shared" si="245"/>
        <v>X</v>
      </c>
      <c r="H252" s="58" t="str">
        <f t="shared" si="245"/>
        <v>X</v>
      </c>
      <c r="I252" s="58" t="str">
        <f t="shared" si="245"/>
        <v>X</v>
      </c>
      <c r="J252" s="58" t="str">
        <f t="shared" si="245"/>
        <v>X</v>
      </c>
      <c r="K252" s="58" t="str">
        <f t="shared" si="245"/>
        <v>X</v>
      </c>
      <c r="L252" s="58" t="str">
        <f t="shared" si="245"/>
        <v>X</v>
      </c>
      <c r="M252" s="58" t="str">
        <f t="shared" si="245"/>
        <v>X</v>
      </c>
      <c r="N252" s="58" t="str">
        <f t="shared" si="245"/>
        <v>X</v>
      </c>
      <c r="O252" s="58" t="str">
        <f t="shared" si="245"/>
        <v>X</v>
      </c>
      <c r="P252" s="58" t="str">
        <f t="shared" si="245"/>
        <v>X</v>
      </c>
      <c r="Q252" s="58" t="str">
        <f t="shared" si="245"/>
        <v>X</v>
      </c>
      <c r="AC252" s="54"/>
    </row>
    <row r="253" spans="1:32" ht="21" customHeight="1">
      <c r="A253" s="51"/>
      <c r="B253" s="58" t="s">
        <v>34</v>
      </c>
      <c r="C253" s="58" t="str">
        <f t="shared" ref="C253:Q253" si="246">IF(C9=$V$32,"O",IF(C9=$W$32,"O",IF(C9=$X$32,"O",IF(C9=$Y$32,"O",IF(C9=$Z$32,"O",IF(C9=$AA$32,"O","X"))))))</f>
        <v>X</v>
      </c>
      <c r="D253" s="58" t="str">
        <f t="shared" si="246"/>
        <v>X</v>
      </c>
      <c r="E253" s="58" t="str">
        <f t="shared" si="246"/>
        <v>X</v>
      </c>
      <c r="F253" s="58" t="str">
        <f t="shared" si="246"/>
        <v>X</v>
      </c>
      <c r="G253" s="58" t="str">
        <f t="shared" si="246"/>
        <v>X</v>
      </c>
      <c r="H253" s="58" t="str">
        <f t="shared" si="246"/>
        <v>X</v>
      </c>
      <c r="I253" s="58" t="str">
        <f t="shared" si="246"/>
        <v>X</v>
      </c>
      <c r="J253" s="58" t="str">
        <f t="shared" si="246"/>
        <v>X</v>
      </c>
      <c r="K253" s="58" t="str">
        <f t="shared" si="246"/>
        <v>X</v>
      </c>
      <c r="L253" s="58" t="str">
        <f t="shared" si="246"/>
        <v>X</v>
      </c>
      <c r="M253" s="58" t="str">
        <f t="shared" si="246"/>
        <v>X</v>
      </c>
      <c r="N253" s="58" t="str">
        <f t="shared" si="246"/>
        <v>X</v>
      </c>
      <c r="O253" s="58" t="str">
        <f t="shared" si="246"/>
        <v>X</v>
      </c>
      <c r="P253" s="58" t="str">
        <f t="shared" si="246"/>
        <v>X</v>
      </c>
      <c r="Q253" s="58" t="str">
        <f t="shared" si="246"/>
        <v>X</v>
      </c>
    </row>
    <row r="254" spans="1:32" ht="21" customHeight="1">
      <c r="A254" s="51"/>
      <c r="B254" s="58" t="s">
        <v>35</v>
      </c>
      <c r="C254" s="58" t="str">
        <f t="shared" ref="C254:Q254" si="247">IF(C10=$V$32,"O",IF(C10=$W$32,"O",IF(C10=$X$32,"O",IF(C10=$Y$32,"O",IF(C10=$Z$32,"O",IF(C10=$AA$32,"O","X"))))))</f>
        <v>X</v>
      </c>
      <c r="D254" s="58" t="str">
        <f t="shared" si="247"/>
        <v>X</v>
      </c>
      <c r="E254" s="58" t="str">
        <f t="shared" si="247"/>
        <v>X</v>
      </c>
      <c r="F254" s="58" t="str">
        <f t="shared" si="247"/>
        <v>X</v>
      </c>
      <c r="G254" s="58" t="str">
        <f t="shared" si="247"/>
        <v>X</v>
      </c>
      <c r="H254" s="58" t="str">
        <f t="shared" si="247"/>
        <v>X</v>
      </c>
      <c r="I254" s="58" t="str">
        <f t="shared" si="247"/>
        <v>X</v>
      </c>
      <c r="J254" s="58" t="str">
        <f t="shared" si="247"/>
        <v>X</v>
      </c>
      <c r="K254" s="58" t="str">
        <f t="shared" si="247"/>
        <v>X</v>
      </c>
      <c r="L254" s="58" t="str">
        <f t="shared" si="247"/>
        <v>X</v>
      </c>
      <c r="M254" s="58" t="str">
        <f t="shared" si="247"/>
        <v>X</v>
      </c>
      <c r="N254" s="58" t="str">
        <f t="shared" si="247"/>
        <v>X</v>
      </c>
      <c r="O254" s="58" t="str">
        <f t="shared" si="247"/>
        <v>X</v>
      </c>
      <c r="P254" s="58" t="str">
        <f t="shared" si="247"/>
        <v>X</v>
      </c>
      <c r="Q254" s="58" t="str">
        <f t="shared" si="247"/>
        <v>X</v>
      </c>
    </row>
    <row r="255" spans="1:32" ht="21" customHeight="1">
      <c r="A255" s="51"/>
      <c r="B255" s="58" t="s">
        <v>36</v>
      </c>
      <c r="C255" s="58" t="str">
        <f t="shared" ref="C255:Q255" si="248">IF(C11=$V$32,"O",IF(C11=$W$32,"O",IF(C11=$X$32,"O",IF(C11=$Y$32,"O",IF(C11=$Z$32,"O",IF(C11=$AA$32,"O","X"))))))</f>
        <v>X</v>
      </c>
      <c r="D255" s="58" t="str">
        <f t="shared" si="248"/>
        <v>X</v>
      </c>
      <c r="E255" s="58" t="str">
        <f t="shared" si="248"/>
        <v>X</v>
      </c>
      <c r="F255" s="58" t="str">
        <f t="shared" si="248"/>
        <v>X</v>
      </c>
      <c r="G255" s="58" t="str">
        <f t="shared" si="248"/>
        <v>X</v>
      </c>
      <c r="H255" s="58" t="str">
        <f t="shared" si="248"/>
        <v>X</v>
      </c>
      <c r="I255" s="58" t="str">
        <f t="shared" si="248"/>
        <v>X</v>
      </c>
      <c r="J255" s="58" t="str">
        <f t="shared" si="248"/>
        <v>X</v>
      </c>
      <c r="K255" s="58" t="str">
        <f t="shared" si="248"/>
        <v>X</v>
      </c>
      <c r="L255" s="58" t="str">
        <f t="shared" si="248"/>
        <v>X</v>
      </c>
      <c r="M255" s="58" t="str">
        <f t="shared" si="248"/>
        <v>X</v>
      </c>
      <c r="N255" s="58" t="str">
        <f t="shared" si="248"/>
        <v>X</v>
      </c>
      <c r="O255" s="58" t="str">
        <f t="shared" si="248"/>
        <v>X</v>
      </c>
      <c r="P255" s="58" t="str">
        <f t="shared" si="248"/>
        <v>X</v>
      </c>
      <c r="Q255" s="58" t="str">
        <f t="shared" si="248"/>
        <v>X</v>
      </c>
    </row>
    <row r="256" spans="1:32" ht="21" customHeight="1">
      <c r="A256" s="51"/>
      <c r="B256" s="58" t="s">
        <v>21</v>
      </c>
      <c r="C256" s="58" t="str">
        <f t="shared" ref="C256:P256" si="249">IF(C12=$V$32,"O",IF(C12=$W$32,"O",IF(C12=$X$32,"O",IF(C12=$Y$32,"O",IF(C12=$Z$32,"O",IF(C12=$AA$32,"O","X"))))))</f>
        <v>X</v>
      </c>
      <c r="D256" s="58" t="str">
        <f t="shared" si="249"/>
        <v>X</v>
      </c>
      <c r="E256" s="58" t="str">
        <f t="shared" si="249"/>
        <v>X</v>
      </c>
      <c r="F256" s="58" t="str">
        <f t="shared" si="249"/>
        <v>X</v>
      </c>
      <c r="G256" s="58" t="str">
        <f t="shared" si="249"/>
        <v>X</v>
      </c>
      <c r="H256" s="58" t="str">
        <f t="shared" si="249"/>
        <v>X</v>
      </c>
      <c r="I256" s="58" t="str">
        <f t="shared" si="249"/>
        <v>X</v>
      </c>
      <c r="J256" s="58" t="str">
        <f t="shared" si="249"/>
        <v>X</v>
      </c>
      <c r="K256" s="58" t="str">
        <f t="shared" si="249"/>
        <v>X</v>
      </c>
      <c r="L256" s="58" t="str">
        <f t="shared" si="249"/>
        <v>X</v>
      </c>
      <c r="M256" s="58" t="str">
        <f t="shared" si="249"/>
        <v>X</v>
      </c>
      <c r="N256" s="58" t="str">
        <f t="shared" si="249"/>
        <v>X</v>
      </c>
      <c r="O256" s="58" t="str">
        <f t="shared" si="249"/>
        <v>X</v>
      </c>
      <c r="P256" s="58" t="str">
        <f t="shared" si="249"/>
        <v>X</v>
      </c>
      <c r="Q256" s="58" t="str">
        <f>IF(Q12=$V$32,"O",IF(Q12=$W$32,"O",IF(Q12=$X$32,"O",IF(Q12=$Y$32,"O",IF(Q12=$Z$32,"O",IF(Q12=$AA$32,"O","X"))))))</f>
        <v>X</v>
      </c>
    </row>
    <row r="257" spans="1:17" ht="21" customHeight="1">
      <c r="A257" s="60"/>
      <c r="B257" s="30" t="s">
        <v>46</v>
      </c>
      <c r="C257" s="47">
        <f>COUNTIF(C251:C256,"O")</f>
        <v>0</v>
      </c>
      <c r="D257" s="47">
        <f t="shared" ref="D257:Q257" si="250">COUNTIF(D251:D256,"O")</f>
        <v>0</v>
      </c>
      <c r="E257" s="47">
        <f t="shared" si="250"/>
        <v>0</v>
      </c>
      <c r="F257" s="47">
        <f t="shared" si="250"/>
        <v>0</v>
      </c>
      <c r="G257" s="47">
        <f t="shared" si="250"/>
        <v>0</v>
      </c>
      <c r="H257" s="47">
        <f t="shared" si="250"/>
        <v>0</v>
      </c>
      <c r="I257" s="47">
        <f t="shared" si="250"/>
        <v>0</v>
      </c>
      <c r="J257" s="47">
        <f t="shared" si="250"/>
        <v>0</v>
      </c>
      <c r="K257" s="47">
        <f t="shared" si="250"/>
        <v>0</v>
      </c>
      <c r="L257" s="47">
        <f t="shared" si="250"/>
        <v>0</v>
      </c>
      <c r="M257" s="47">
        <f t="shared" si="250"/>
        <v>0</v>
      </c>
      <c r="N257" s="47">
        <f t="shared" si="250"/>
        <v>0</v>
      </c>
      <c r="O257" s="47">
        <f t="shared" si="250"/>
        <v>0</v>
      </c>
      <c r="P257" s="47">
        <f t="shared" si="250"/>
        <v>0</v>
      </c>
      <c r="Q257" s="47">
        <f t="shared" si="250"/>
        <v>0</v>
      </c>
    </row>
    <row r="258" spans="1:17" ht="21" customHeight="1">
      <c r="A258" s="50">
        <v>18</v>
      </c>
      <c r="B258" s="58" t="s">
        <v>32</v>
      </c>
      <c r="C258" s="58" t="str">
        <f>IF(C7=$V$33,"O",IF(C7=$W$33,"O",IF(C7=$X$33,"O",IF(C7=$Y$33,"O",IF(C7=$Z$33,"O",IF(C7=$AA$33,"O","X"))))))</f>
        <v>X</v>
      </c>
      <c r="D258" s="58" t="str">
        <f t="shared" ref="D258:Q258" si="251">IF(D7=$V$33,"O",IF(D7=$W$33,"O",IF(D7=$X$33,"O",IF(D7=$Y$33,"O",IF(D7=$Z$33,"O",IF(D7=$AA$33,"O","X"))))))</f>
        <v>X</v>
      </c>
      <c r="E258" s="58" t="str">
        <f t="shared" si="251"/>
        <v>X</v>
      </c>
      <c r="F258" s="58" t="str">
        <f t="shared" si="251"/>
        <v>X</v>
      </c>
      <c r="G258" s="58" t="str">
        <f t="shared" si="251"/>
        <v>X</v>
      </c>
      <c r="H258" s="58" t="str">
        <f t="shared" si="251"/>
        <v>X</v>
      </c>
      <c r="I258" s="58" t="str">
        <f t="shared" si="251"/>
        <v>X</v>
      </c>
      <c r="J258" s="58" t="str">
        <f t="shared" si="251"/>
        <v>X</v>
      </c>
      <c r="K258" s="58" t="str">
        <f t="shared" si="251"/>
        <v>X</v>
      </c>
      <c r="L258" s="58" t="str">
        <f t="shared" si="251"/>
        <v>X</v>
      </c>
      <c r="M258" s="58" t="str">
        <f t="shared" si="251"/>
        <v>X</v>
      </c>
      <c r="N258" s="58" t="str">
        <f t="shared" si="251"/>
        <v>X</v>
      </c>
      <c r="O258" s="58" t="str">
        <f t="shared" si="251"/>
        <v>X</v>
      </c>
      <c r="P258" s="58" t="str">
        <f t="shared" si="251"/>
        <v>X</v>
      </c>
      <c r="Q258" s="58" t="str">
        <f t="shared" si="251"/>
        <v>X</v>
      </c>
    </row>
    <row r="259" spans="1:17" ht="21" customHeight="1">
      <c r="A259" s="51"/>
      <c r="B259" s="58" t="s">
        <v>33</v>
      </c>
      <c r="C259" s="58" t="str">
        <f t="shared" ref="C259:Q259" si="252">IF(C8=$V$33,"O",IF(C8=$W$33,"O",IF(C8=$X$33,"O",IF(C8=$Y$33,"O",IF(C8=$Z$33,"O",IF(C8=$AA$33,"O","X"))))))</f>
        <v>O</v>
      </c>
      <c r="D259" s="58" t="str">
        <f t="shared" si="252"/>
        <v>O</v>
      </c>
      <c r="E259" s="58" t="str">
        <f t="shared" si="252"/>
        <v>O</v>
      </c>
      <c r="F259" s="58" t="str">
        <f t="shared" si="252"/>
        <v>O</v>
      </c>
      <c r="G259" s="58" t="str">
        <f t="shared" si="252"/>
        <v>O</v>
      </c>
      <c r="H259" s="58" t="str">
        <f t="shared" si="252"/>
        <v>O</v>
      </c>
      <c r="I259" s="58" t="str">
        <f t="shared" si="252"/>
        <v>O</v>
      </c>
      <c r="J259" s="58" t="str">
        <f t="shared" si="252"/>
        <v>O</v>
      </c>
      <c r="K259" s="58" t="str">
        <f t="shared" si="252"/>
        <v>O</v>
      </c>
      <c r="L259" s="58" t="str">
        <f t="shared" si="252"/>
        <v>O</v>
      </c>
      <c r="M259" s="58" t="str">
        <f t="shared" si="252"/>
        <v>O</v>
      </c>
      <c r="N259" s="58" t="str">
        <f t="shared" si="252"/>
        <v>O</v>
      </c>
      <c r="O259" s="58" t="str">
        <f t="shared" si="252"/>
        <v>O</v>
      </c>
      <c r="P259" s="58" t="str">
        <f t="shared" si="252"/>
        <v>O</v>
      </c>
      <c r="Q259" s="58" t="str">
        <f t="shared" si="252"/>
        <v>O</v>
      </c>
    </row>
    <row r="260" spans="1:17" ht="21" customHeight="1">
      <c r="A260" s="51"/>
      <c r="B260" s="58" t="s">
        <v>34</v>
      </c>
      <c r="C260" s="58" t="str">
        <f t="shared" ref="C260:Q260" si="253">IF(C9=$V$33,"O",IF(C9=$W$33,"O",IF(C9=$X$33,"O",IF(C9=$Y$33,"O",IF(C9=$Z$33,"O",IF(C9=$AA$33,"O","X"))))))</f>
        <v>O</v>
      </c>
      <c r="D260" s="58" t="str">
        <f t="shared" si="253"/>
        <v>O</v>
      </c>
      <c r="E260" s="58" t="str">
        <f t="shared" si="253"/>
        <v>O</v>
      </c>
      <c r="F260" s="58" t="str">
        <f t="shared" si="253"/>
        <v>O</v>
      </c>
      <c r="G260" s="58" t="str">
        <f t="shared" si="253"/>
        <v>O</v>
      </c>
      <c r="H260" s="58" t="str">
        <f t="shared" si="253"/>
        <v>O</v>
      </c>
      <c r="I260" s="58" t="str">
        <f t="shared" si="253"/>
        <v>O</v>
      </c>
      <c r="J260" s="58" t="str">
        <f t="shared" si="253"/>
        <v>O</v>
      </c>
      <c r="K260" s="58" t="str">
        <f t="shared" si="253"/>
        <v>O</v>
      </c>
      <c r="L260" s="58" t="str">
        <f t="shared" si="253"/>
        <v>O</v>
      </c>
      <c r="M260" s="58" t="str">
        <f t="shared" si="253"/>
        <v>O</v>
      </c>
      <c r="N260" s="58" t="str">
        <f t="shared" si="253"/>
        <v>O</v>
      </c>
      <c r="O260" s="58" t="str">
        <f t="shared" si="253"/>
        <v>O</v>
      </c>
      <c r="P260" s="58" t="str">
        <f t="shared" si="253"/>
        <v>O</v>
      </c>
      <c r="Q260" s="58" t="str">
        <f t="shared" si="253"/>
        <v>O</v>
      </c>
    </row>
    <row r="261" spans="1:17" ht="21" customHeight="1">
      <c r="A261" s="51"/>
      <c r="B261" s="58" t="s">
        <v>35</v>
      </c>
      <c r="C261" s="58" t="str">
        <f t="shared" ref="C261:Q261" si="254">IF(C10=$V$33,"O",IF(C10=$W$33,"O",IF(C10=$X$33,"O",IF(C10=$Y$33,"O",IF(C10=$Z$33,"O",IF(C10=$AA$33,"O","X"))))))</f>
        <v>X</v>
      </c>
      <c r="D261" s="58" t="str">
        <f t="shared" si="254"/>
        <v>X</v>
      </c>
      <c r="E261" s="58" t="str">
        <f t="shared" si="254"/>
        <v>X</v>
      </c>
      <c r="F261" s="58" t="str">
        <f t="shared" si="254"/>
        <v>X</v>
      </c>
      <c r="G261" s="58" t="str">
        <f t="shared" si="254"/>
        <v>X</v>
      </c>
      <c r="H261" s="58" t="str">
        <f t="shared" si="254"/>
        <v>X</v>
      </c>
      <c r="I261" s="58" t="str">
        <f t="shared" si="254"/>
        <v>X</v>
      </c>
      <c r="J261" s="58" t="str">
        <f t="shared" si="254"/>
        <v>X</v>
      </c>
      <c r="K261" s="58" t="str">
        <f t="shared" si="254"/>
        <v>X</v>
      </c>
      <c r="L261" s="58" t="str">
        <f t="shared" si="254"/>
        <v>X</v>
      </c>
      <c r="M261" s="58" t="str">
        <f t="shared" si="254"/>
        <v>X</v>
      </c>
      <c r="N261" s="58" t="str">
        <f t="shared" si="254"/>
        <v>X</v>
      </c>
      <c r="O261" s="58" t="str">
        <f t="shared" si="254"/>
        <v>X</v>
      </c>
      <c r="P261" s="58" t="str">
        <f t="shared" si="254"/>
        <v>X</v>
      </c>
      <c r="Q261" s="58" t="str">
        <f t="shared" si="254"/>
        <v>X</v>
      </c>
    </row>
    <row r="262" spans="1:17" ht="21" customHeight="1">
      <c r="A262" s="51"/>
      <c r="B262" s="58" t="s">
        <v>36</v>
      </c>
      <c r="C262" s="58" t="str">
        <f t="shared" ref="C262:Q262" si="255">IF(C11=$V$33,"O",IF(C11=$W$33,"O",IF(C11=$X$33,"O",IF(C11=$Y$33,"O",IF(C11=$Z$33,"O",IF(C11=$AA$33,"O","X"))))))</f>
        <v>X</v>
      </c>
      <c r="D262" s="58" t="str">
        <f t="shared" si="255"/>
        <v>X</v>
      </c>
      <c r="E262" s="58" t="str">
        <f t="shared" si="255"/>
        <v>X</v>
      </c>
      <c r="F262" s="58" t="str">
        <f t="shared" si="255"/>
        <v>X</v>
      </c>
      <c r="G262" s="58" t="str">
        <f t="shared" si="255"/>
        <v>X</v>
      </c>
      <c r="H262" s="58" t="str">
        <f t="shared" si="255"/>
        <v>X</v>
      </c>
      <c r="I262" s="58" t="str">
        <f t="shared" si="255"/>
        <v>X</v>
      </c>
      <c r="J262" s="58" t="str">
        <f t="shared" si="255"/>
        <v>X</v>
      </c>
      <c r="K262" s="58" t="str">
        <f t="shared" si="255"/>
        <v>X</v>
      </c>
      <c r="L262" s="58" t="str">
        <f t="shared" si="255"/>
        <v>X</v>
      </c>
      <c r="M262" s="58" t="str">
        <f t="shared" si="255"/>
        <v>X</v>
      </c>
      <c r="N262" s="58" t="str">
        <f t="shared" si="255"/>
        <v>X</v>
      </c>
      <c r="O262" s="58" t="str">
        <f t="shared" si="255"/>
        <v>X</v>
      </c>
      <c r="P262" s="58" t="str">
        <f t="shared" si="255"/>
        <v>X</v>
      </c>
      <c r="Q262" s="58" t="str">
        <f t="shared" si="255"/>
        <v>X</v>
      </c>
    </row>
    <row r="263" spans="1:17" ht="21" customHeight="1">
      <c r="A263" s="51"/>
      <c r="B263" s="58" t="s">
        <v>21</v>
      </c>
      <c r="C263" s="58" t="str">
        <f t="shared" ref="C263:P263" si="256">IF(C12=$V$33,"O",IF(C12=$W$33,"O",IF(C12=$X$33,"O",IF(C12=$Y$33,"O",IF(C12=$Z$33,"O",IF(C12=$AA$33,"O","X"))))))</f>
        <v>X</v>
      </c>
      <c r="D263" s="58" t="str">
        <f t="shared" si="256"/>
        <v>X</v>
      </c>
      <c r="E263" s="58" t="str">
        <f t="shared" si="256"/>
        <v>X</v>
      </c>
      <c r="F263" s="58" t="str">
        <f t="shared" si="256"/>
        <v>X</v>
      </c>
      <c r="G263" s="58" t="str">
        <f t="shared" si="256"/>
        <v>X</v>
      </c>
      <c r="H263" s="58" t="str">
        <f t="shared" si="256"/>
        <v>X</v>
      </c>
      <c r="I263" s="58" t="str">
        <f t="shared" si="256"/>
        <v>X</v>
      </c>
      <c r="J263" s="58" t="str">
        <f t="shared" si="256"/>
        <v>X</v>
      </c>
      <c r="K263" s="58" t="str">
        <f t="shared" si="256"/>
        <v>X</v>
      </c>
      <c r="L263" s="58" t="str">
        <f t="shared" si="256"/>
        <v>X</v>
      </c>
      <c r="M263" s="58" t="str">
        <f t="shared" si="256"/>
        <v>X</v>
      </c>
      <c r="N263" s="58" t="str">
        <f t="shared" si="256"/>
        <v>X</v>
      </c>
      <c r="O263" s="58" t="str">
        <f t="shared" si="256"/>
        <v>X</v>
      </c>
      <c r="P263" s="58" t="str">
        <f t="shared" si="256"/>
        <v>X</v>
      </c>
      <c r="Q263" s="58" t="str">
        <f>IF(Q12=$V$33,"O",IF(Q12=$W$33,"O",IF(Q12=$X$33,"O",IF(Q12=$Y$33,"O",IF(Q12=$Z$33,"O",IF(Q12=$AA$33,"O","X"))))))</f>
        <v>X</v>
      </c>
    </row>
    <row r="264" spans="1:17" ht="21" customHeight="1">
      <c r="A264" s="60"/>
      <c r="B264" s="30" t="s">
        <v>46</v>
      </c>
      <c r="C264" s="47">
        <f>COUNTIF(C258:C263,"O")</f>
        <v>2</v>
      </c>
      <c r="D264" s="47">
        <f t="shared" ref="D264:Q264" si="257">COUNTIF(D258:D263,"O")</f>
        <v>2</v>
      </c>
      <c r="E264" s="47">
        <f t="shared" si="257"/>
        <v>2</v>
      </c>
      <c r="F264" s="47">
        <f t="shared" si="257"/>
        <v>2</v>
      </c>
      <c r="G264" s="47">
        <f t="shared" si="257"/>
        <v>2</v>
      </c>
      <c r="H264" s="47">
        <f t="shared" si="257"/>
        <v>2</v>
      </c>
      <c r="I264" s="47">
        <f t="shared" si="257"/>
        <v>2</v>
      </c>
      <c r="J264" s="47">
        <f t="shared" si="257"/>
        <v>2</v>
      </c>
      <c r="K264" s="47">
        <f t="shared" si="257"/>
        <v>2</v>
      </c>
      <c r="L264" s="47">
        <f t="shared" si="257"/>
        <v>2</v>
      </c>
      <c r="M264" s="47">
        <f t="shared" si="257"/>
        <v>2</v>
      </c>
      <c r="N264" s="47">
        <f t="shared" si="257"/>
        <v>2</v>
      </c>
      <c r="O264" s="47">
        <f t="shared" si="257"/>
        <v>2</v>
      </c>
      <c r="P264" s="47">
        <f t="shared" si="257"/>
        <v>2</v>
      </c>
      <c r="Q264" s="47">
        <f t="shared" si="257"/>
        <v>2</v>
      </c>
    </row>
    <row r="265" spans="1:17" ht="21" customHeight="1">
      <c r="A265" s="50">
        <v>19</v>
      </c>
      <c r="B265" s="58" t="s">
        <v>32</v>
      </c>
      <c r="C265" s="58" t="str">
        <f>IF(C7=$V$34,"O",IF(C7=$W$34,"O",IF(C7=$X$34,"O",IF(C7=$Y$34,"O",IF(C7=$Z$34,"O",IF(C7=$AA$34,"O",IF(C7=$AB$34,"O","X")))))))</f>
        <v>X</v>
      </c>
      <c r="D265" s="58" t="str">
        <f t="shared" ref="D265:Q265" si="258">IF(D7=$V$34,"O",IF(D7=$W$34,"O",IF(D7=$X$34,"O",IF(D7=$Y$34,"O",IF(D7=$Z$34,"O",IF(D7=$AA$34,"O",IF(D7=$AB$34,"O","X")))))))</f>
        <v>X</v>
      </c>
      <c r="E265" s="58" t="str">
        <f t="shared" si="258"/>
        <v>X</v>
      </c>
      <c r="F265" s="58" t="str">
        <f t="shared" si="258"/>
        <v>X</v>
      </c>
      <c r="G265" s="58" t="str">
        <f t="shared" si="258"/>
        <v>X</v>
      </c>
      <c r="H265" s="58" t="str">
        <f t="shared" si="258"/>
        <v>X</v>
      </c>
      <c r="I265" s="58" t="str">
        <f t="shared" si="258"/>
        <v>X</v>
      </c>
      <c r="J265" s="58" t="str">
        <f t="shared" si="258"/>
        <v>X</v>
      </c>
      <c r="K265" s="58" t="str">
        <f t="shared" si="258"/>
        <v>X</v>
      </c>
      <c r="L265" s="58" t="str">
        <f t="shared" si="258"/>
        <v>X</v>
      </c>
      <c r="M265" s="58" t="str">
        <f t="shared" si="258"/>
        <v>X</v>
      </c>
      <c r="N265" s="58" t="str">
        <f t="shared" si="258"/>
        <v>X</v>
      </c>
      <c r="O265" s="58" t="str">
        <f t="shared" si="258"/>
        <v>X</v>
      </c>
      <c r="P265" s="58" t="str">
        <f t="shared" si="258"/>
        <v>X</v>
      </c>
      <c r="Q265" s="58" t="str">
        <f t="shared" si="258"/>
        <v>X</v>
      </c>
    </row>
    <row r="266" spans="1:17" ht="21" customHeight="1">
      <c r="A266" s="51"/>
      <c r="B266" s="58" t="s">
        <v>33</v>
      </c>
      <c r="C266" s="58" t="str">
        <f t="shared" ref="C266:Q266" si="259">IF(C8=$V$34,"O",IF(C8=$W$34,"O",IF(C8=$X$34,"O",IF(C8=$Y$34,"O",IF(C8=$Z$34,"O",IF(C8=$AA$34,"O",IF(C8=$AB$34,"O","X")))))))</f>
        <v>X</v>
      </c>
      <c r="D266" s="58" t="str">
        <f t="shared" si="259"/>
        <v>X</v>
      </c>
      <c r="E266" s="58" t="str">
        <f t="shared" si="259"/>
        <v>X</v>
      </c>
      <c r="F266" s="58" t="str">
        <f t="shared" si="259"/>
        <v>X</v>
      </c>
      <c r="G266" s="58" t="str">
        <f t="shared" si="259"/>
        <v>X</v>
      </c>
      <c r="H266" s="58" t="str">
        <f t="shared" si="259"/>
        <v>X</v>
      </c>
      <c r="I266" s="58" t="str">
        <f t="shared" si="259"/>
        <v>X</v>
      </c>
      <c r="J266" s="58" t="str">
        <f t="shared" si="259"/>
        <v>X</v>
      </c>
      <c r="K266" s="58" t="str">
        <f t="shared" si="259"/>
        <v>X</v>
      </c>
      <c r="L266" s="58" t="str">
        <f t="shared" si="259"/>
        <v>X</v>
      </c>
      <c r="M266" s="58" t="str">
        <f t="shared" si="259"/>
        <v>X</v>
      </c>
      <c r="N266" s="58" t="str">
        <f t="shared" si="259"/>
        <v>X</v>
      </c>
      <c r="O266" s="58" t="str">
        <f t="shared" si="259"/>
        <v>X</v>
      </c>
      <c r="P266" s="58" t="str">
        <f t="shared" si="259"/>
        <v>X</v>
      </c>
      <c r="Q266" s="58" t="str">
        <f t="shared" si="259"/>
        <v>X</v>
      </c>
    </row>
    <row r="267" spans="1:17" ht="21" customHeight="1">
      <c r="A267" s="51"/>
      <c r="B267" s="58" t="s">
        <v>34</v>
      </c>
      <c r="C267" s="58" t="str">
        <f t="shared" ref="C267:Q267" si="260">IF(C9=$V$34,"O",IF(C9=$W$34,"O",IF(C9=$X$34,"O",IF(C9=$Y$34,"O",IF(C9=$Z$34,"O",IF(C9=$AA$34,"O",IF(C9=$AB$34,"O","X")))))))</f>
        <v>X</v>
      </c>
      <c r="D267" s="58" t="str">
        <f t="shared" si="260"/>
        <v>X</v>
      </c>
      <c r="E267" s="58" t="str">
        <f t="shared" si="260"/>
        <v>X</v>
      </c>
      <c r="F267" s="58" t="str">
        <f t="shared" si="260"/>
        <v>X</v>
      </c>
      <c r="G267" s="58" t="str">
        <f t="shared" si="260"/>
        <v>X</v>
      </c>
      <c r="H267" s="58" t="str">
        <f t="shared" si="260"/>
        <v>X</v>
      </c>
      <c r="I267" s="58" t="str">
        <f t="shared" si="260"/>
        <v>X</v>
      </c>
      <c r="J267" s="58" t="str">
        <f t="shared" si="260"/>
        <v>X</v>
      </c>
      <c r="K267" s="58" t="str">
        <f t="shared" si="260"/>
        <v>X</v>
      </c>
      <c r="L267" s="58" t="str">
        <f t="shared" si="260"/>
        <v>X</v>
      </c>
      <c r="M267" s="58" t="str">
        <f t="shared" si="260"/>
        <v>X</v>
      </c>
      <c r="N267" s="58" t="str">
        <f t="shared" si="260"/>
        <v>X</v>
      </c>
      <c r="O267" s="58" t="str">
        <f t="shared" si="260"/>
        <v>X</v>
      </c>
      <c r="P267" s="58" t="str">
        <f t="shared" si="260"/>
        <v>X</v>
      </c>
      <c r="Q267" s="58" t="str">
        <f t="shared" si="260"/>
        <v>X</v>
      </c>
    </row>
    <row r="268" spans="1:17" ht="21" customHeight="1">
      <c r="A268" s="51"/>
      <c r="B268" s="58" t="s">
        <v>35</v>
      </c>
      <c r="C268" s="58" t="str">
        <f t="shared" ref="C268:Q268" si="261">IF(C10=$V$34,"O",IF(C10=$W$34,"O",IF(C10=$X$34,"O",IF(C10=$Y$34,"O",IF(C10=$Z$34,"O",IF(C10=$AA$34,"O",IF(C10=$AB$34,"O","X")))))))</f>
        <v>X</v>
      </c>
      <c r="D268" s="58" t="str">
        <f t="shared" si="261"/>
        <v>X</v>
      </c>
      <c r="E268" s="58" t="str">
        <f t="shared" si="261"/>
        <v>X</v>
      </c>
      <c r="F268" s="58" t="str">
        <f t="shared" si="261"/>
        <v>X</v>
      </c>
      <c r="G268" s="58" t="str">
        <f t="shared" si="261"/>
        <v>X</v>
      </c>
      <c r="H268" s="58" t="str">
        <f t="shared" si="261"/>
        <v>X</v>
      </c>
      <c r="I268" s="58" t="str">
        <f t="shared" si="261"/>
        <v>X</v>
      </c>
      <c r="J268" s="58" t="str">
        <f t="shared" si="261"/>
        <v>X</v>
      </c>
      <c r="K268" s="58" t="str">
        <f t="shared" si="261"/>
        <v>X</v>
      </c>
      <c r="L268" s="58" t="str">
        <f t="shared" si="261"/>
        <v>X</v>
      </c>
      <c r="M268" s="58" t="str">
        <f t="shared" si="261"/>
        <v>X</v>
      </c>
      <c r="N268" s="58" t="str">
        <f t="shared" si="261"/>
        <v>X</v>
      </c>
      <c r="O268" s="58" t="str">
        <f t="shared" si="261"/>
        <v>X</v>
      </c>
      <c r="P268" s="58" t="str">
        <f t="shared" si="261"/>
        <v>X</v>
      </c>
      <c r="Q268" s="58" t="str">
        <f t="shared" si="261"/>
        <v>X</v>
      </c>
    </row>
    <row r="269" spans="1:17" ht="21" customHeight="1">
      <c r="A269" s="51"/>
      <c r="B269" s="58" t="s">
        <v>36</v>
      </c>
      <c r="C269" s="58" t="str">
        <f t="shared" ref="C269:Q269" si="262">IF(C11=$V$34,"O",IF(C11=$W$34,"O",IF(C11=$X$34,"O",IF(C11=$Y$34,"O",IF(C11=$Z$34,"O",IF(C11=$AA$34,"O",IF(C11=$AB$34,"O","X")))))))</f>
        <v>X</v>
      </c>
      <c r="D269" s="58" t="str">
        <f t="shared" si="262"/>
        <v>X</v>
      </c>
      <c r="E269" s="58" t="str">
        <f t="shared" si="262"/>
        <v>X</v>
      </c>
      <c r="F269" s="58" t="str">
        <f t="shared" si="262"/>
        <v>X</v>
      </c>
      <c r="G269" s="58" t="str">
        <f t="shared" si="262"/>
        <v>X</v>
      </c>
      <c r="H269" s="58" t="str">
        <f t="shared" si="262"/>
        <v>X</v>
      </c>
      <c r="I269" s="58" t="str">
        <f t="shared" si="262"/>
        <v>X</v>
      </c>
      <c r="J269" s="58" t="str">
        <f t="shared" si="262"/>
        <v>X</v>
      </c>
      <c r="K269" s="58" t="str">
        <f t="shared" si="262"/>
        <v>X</v>
      </c>
      <c r="L269" s="58" t="str">
        <f t="shared" si="262"/>
        <v>X</v>
      </c>
      <c r="M269" s="58" t="str">
        <f t="shared" si="262"/>
        <v>X</v>
      </c>
      <c r="N269" s="58" t="str">
        <f t="shared" si="262"/>
        <v>X</v>
      </c>
      <c r="O269" s="58" t="str">
        <f t="shared" si="262"/>
        <v>X</v>
      </c>
      <c r="P269" s="58" t="str">
        <f t="shared" si="262"/>
        <v>X</v>
      </c>
      <c r="Q269" s="58" t="str">
        <f t="shared" si="262"/>
        <v>X</v>
      </c>
    </row>
    <row r="270" spans="1:17" ht="21" customHeight="1">
      <c r="A270" s="51"/>
      <c r="B270" s="58" t="s">
        <v>21</v>
      </c>
      <c r="C270" s="58" t="str">
        <f t="shared" ref="C270:P270" si="263">IF(C12=$V$34,"O",IF(C12=$W$34,"O",IF(C12=$X$34,"O",IF(C12=$Y$34,"O",IF(C12=$Z$34,"O",IF(C12=$AA$34,"O",IF(C12=$AB$34,"O","X")))))))</f>
        <v>X</v>
      </c>
      <c r="D270" s="58" t="str">
        <f t="shared" si="263"/>
        <v>X</v>
      </c>
      <c r="E270" s="58" t="str">
        <f t="shared" si="263"/>
        <v>X</v>
      </c>
      <c r="F270" s="58" t="str">
        <f t="shared" si="263"/>
        <v>X</v>
      </c>
      <c r="G270" s="58" t="str">
        <f t="shared" si="263"/>
        <v>X</v>
      </c>
      <c r="H270" s="58" t="str">
        <f t="shared" si="263"/>
        <v>X</v>
      </c>
      <c r="I270" s="58" t="str">
        <f t="shared" si="263"/>
        <v>X</v>
      </c>
      <c r="J270" s="58" t="str">
        <f t="shared" si="263"/>
        <v>X</v>
      </c>
      <c r="K270" s="58" t="str">
        <f t="shared" si="263"/>
        <v>X</v>
      </c>
      <c r="L270" s="58" t="str">
        <f t="shared" si="263"/>
        <v>X</v>
      </c>
      <c r="M270" s="58" t="str">
        <f t="shared" si="263"/>
        <v>X</v>
      </c>
      <c r="N270" s="58" t="str">
        <f t="shared" si="263"/>
        <v>X</v>
      </c>
      <c r="O270" s="58" t="str">
        <f t="shared" si="263"/>
        <v>X</v>
      </c>
      <c r="P270" s="58" t="str">
        <f t="shared" si="263"/>
        <v>X</v>
      </c>
      <c r="Q270" s="58" t="str">
        <f>IF(Q12=$V$34,"O",IF(Q12=$W$34,"O",IF(Q12=$X$34,"O",IF(Q12=$Y$34,"O",IF(Q12=$Z$34,"O",IF(Q12=$AA$34,"O",IF(Q12=$AB$34,"O","X")))))))</f>
        <v>X</v>
      </c>
    </row>
    <row r="271" spans="1:17" ht="21" customHeight="1">
      <c r="A271" s="60"/>
      <c r="B271" s="30" t="s">
        <v>46</v>
      </c>
      <c r="C271" s="47">
        <f>COUNTIF(C265:C270,"O")</f>
        <v>0</v>
      </c>
      <c r="D271" s="47">
        <f t="shared" ref="D271:Q271" si="264">COUNTIF(D265:D270,"O")</f>
        <v>0</v>
      </c>
      <c r="E271" s="47">
        <f t="shared" si="264"/>
        <v>0</v>
      </c>
      <c r="F271" s="47">
        <f t="shared" si="264"/>
        <v>0</v>
      </c>
      <c r="G271" s="47">
        <f t="shared" si="264"/>
        <v>0</v>
      </c>
      <c r="H271" s="47">
        <f t="shared" si="264"/>
        <v>0</v>
      </c>
      <c r="I271" s="47">
        <f t="shared" si="264"/>
        <v>0</v>
      </c>
      <c r="J271" s="47">
        <f t="shared" si="264"/>
        <v>0</v>
      </c>
      <c r="K271" s="47">
        <f t="shared" si="264"/>
        <v>0</v>
      </c>
      <c r="L271" s="47">
        <f t="shared" si="264"/>
        <v>0</v>
      </c>
      <c r="M271" s="47">
        <f t="shared" si="264"/>
        <v>0</v>
      </c>
      <c r="N271" s="47">
        <f t="shared" si="264"/>
        <v>0</v>
      </c>
      <c r="O271" s="47">
        <f t="shared" si="264"/>
        <v>0</v>
      </c>
      <c r="P271" s="47">
        <f t="shared" si="264"/>
        <v>0</v>
      </c>
      <c r="Q271" s="47">
        <f t="shared" si="264"/>
        <v>0</v>
      </c>
    </row>
    <row r="272" spans="1:17" ht="21" customHeight="1">
      <c r="A272" s="50">
        <v>20</v>
      </c>
      <c r="B272" s="58" t="s">
        <v>32</v>
      </c>
      <c r="C272" s="58" t="str">
        <f>IF(C7=$V$35,"O",IF(C7=$W$35,"O",IF(C7=$X$35,"O",IF(C7=$Y$35,"O",IF(C7=$Z$35,"O",IF(C7=$AA$35,"O",IF(C7=$AB$35,"O","X")))))))</f>
        <v>O</v>
      </c>
      <c r="D272" s="58" t="str">
        <f t="shared" ref="D272:Q272" si="265">IF(D7=$V$35,"O",IF(D7=$W$35,"O",IF(D7=$X$35,"O",IF(D7=$Y$35,"O",IF(D7=$Z$35,"O",IF(D7=$AA$35,"O",IF(D7=$AB$35,"O","X")))))))</f>
        <v>O</v>
      </c>
      <c r="E272" s="58" t="str">
        <f t="shared" si="265"/>
        <v>O</v>
      </c>
      <c r="F272" s="58" t="str">
        <f t="shared" si="265"/>
        <v>O</v>
      </c>
      <c r="G272" s="58" t="str">
        <f t="shared" si="265"/>
        <v>O</v>
      </c>
      <c r="H272" s="58" t="str">
        <f t="shared" si="265"/>
        <v>O</v>
      </c>
      <c r="I272" s="58" t="str">
        <f t="shared" si="265"/>
        <v>O</v>
      </c>
      <c r="J272" s="58" t="str">
        <f t="shared" si="265"/>
        <v>O</v>
      </c>
      <c r="K272" s="58" t="str">
        <f t="shared" si="265"/>
        <v>O</v>
      </c>
      <c r="L272" s="58" t="str">
        <f t="shared" si="265"/>
        <v>O</v>
      </c>
      <c r="M272" s="58" t="str">
        <f t="shared" si="265"/>
        <v>O</v>
      </c>
      <c r="N272" s="58" t="str">
        <f t="shared" si="265"/>
        <v>O</v>
      </c>
      <c r="O272" s="58" t="str">
        <f t="shared" si="265"/>
        <v>O</v>
      </c>
      <c r="P272" s="58" t="str">
        <f t="shared" si="265"/>
        <v>O</v>
      </c>
      <c r="Q272" s="58" t="str">
        <f t="shared" si="265"/>
        <v>O</v>
      </c>
    </row>
    <row r="273" spans="1:17" ht="21" customHeight="1">
      <c r="A273" s="51"/>
      <c r="B273" s="58" t="s">
        <v>33</v>
      </c>
      <c r="C273" s="58" t="str">
        <f t="shared" ref="C273:Q273" si="266">IF(C8=$V$35,"O",IF(C8=$W$35,"O",IF(C8=$X$35,"O",IF(C8=$Y$35,"O",IF(C8=$Z$35,"O",IF(C8=$AA$35,"O",IF(C8=$AB$35,"O","X")))))))</f>
        <v>O</v>
      </c>
      <c r="D273" s="58" t="str">
        <f t="shared" si="266"/>
        <v>O</v>
      </c>
      <c r="E273" s="58" t="str">
        <f t="shared" si="266"/>
        <v>O</v>
      </c>
      <c r="F273" s="58" t="str">
        <f t="shared" si="266"/>
        <v>O</v>
      </c>
      <c r="G273" s="58" t="str">
        <f t="shared" si="266"/>
        <v>O</v>
      </c>
      <c r="H273" s="58" t="str">
        <f t="shared" si="266"/>
        <v>O</v>
      </c>
      <c r="I273" s="58" t="str">
        <f t="shared" si="266"/>
        <v>O</v>
      </c>
      <c r="J273" s="58" t="str">
        <f t="shared" si="266"/>
        <v>O</v>
      </c>
      <c r="K273" s="58" t="str">
        <f t="shared" si="266"/>
        <v>O</v>
      </c>
      <c r="L273" s="58" t="str">
        <f t="shared" si="266"/>
        <v>O</v>
      </c>
      <c r="M273" s="58" t="str">
        <f t="shared" si="266"/>
        <v>O</v>
      </c>
      <c r="N273" s="58" t="str">
        <f t="shared" si="266"/>
        <v>O</v>
      </c>
      <c r="O273" s="58" t="str">
        <f t="shared" si="266"/>
        <v>O</v>
      </c>
      <c r="P273" s="58" t="str">
        <f t="shared" si="266"/>
        <v>O</v>
      </c>
      <c r="Q273" s="58" t="str">
        <f t="shared" si="266"/>
        <v>O</v>
      </c>
    </row>
    <row r="274" spans="1:17" ht="21" customHeight="1">
      <c r="A274" s="51"/>
      <c r="B274" s="58" t="s">
        <v>34</v>
      </c>
      <c r="C274" s="58" t="str">
        <f t="shared" ref="C274:Q274" si="267">IF(C9=$V$35,"O",IF(C9=$W$35,"O",IF(C9=$X$35,"O",IF(C9=$Y$35,"O",IF(C9=$Z$35,"O",IF(C9=$AA$35,"O",IF(C9=$AB$35,"O","X")))))))</f>
        <v>X</v>
      </c>
      <c r="D274" s="58" t="str">
        <f t="shared" si="267"/>
        <v>X</v>
      </c>
      <c r="E274" s="58" t="str">
        <f t="shared" si="267"/>
        <v>X</v>
      </c>
      <c r="F274" s="58" t="str">
        <f t="shared" si="267"/>
        <v>X</v>
      </c>
      <c r="G274" s="58" t="str">
        <f t="shared" si="267"/>
        <v>X</v>
      </c>
      <c r="H274" s="58" t="str">
        <f t="shared" si="267"/>
        <v>X</v>
      </c>
      <c r="I274" s="58" t="str">
        <f t="shared" si="267"/>
        <v>X</v>
      </c>
      <c r="J274" s="58" t="str">
        <f t="shared" si="267"/>
        <v>X</v>
      </c>
      <c r="K274" s="58" t="str">
        <f t="shared" si="267"/>
        <v>X</v>
      </c>
      <c r="L274" s="58" t="str">
        <f t="shared" si="267"/>
        <v>X</v>
      </c>
      <c r="M274" s="58" t="str">
        <f t="shared" si="267"/>
        <v>X</v>
      </c>
      <c r="N274" s="58" t="str">
        <f t="shared" si="267"/>
        <v>X</v>
      </c>
      <c r="O274" s="58" t="str">
        <f t="shared" si="267"/>
        <v>X</v>
      </c>
      <c r="P274" s="58" t="str">
        <f t="shared" si="267"/>
        <v>X</v>
      </c>
      <c r="Q274" s="58" t="str">
        <f t="shared" si="267"/>
        <v>X</v>
      </c>
    </row>
    <row r="275" spans="1:17" ht="21" customHeight="1">
      <c r="A275" s="51"/>
      <c r="B275" s="58" t="s">
        <v>35</v>
      </c>
      <c r="C275" s="58" t="str">
        <f t="shared" ref="C275:Q275" si="268">IF(C10=$V$35,"O",IF(C10=$W$35,"O",IF(C10=$X$35,"O",IF(C10=$Y$35,"O",IF(C10=$Z$35,"O",IF(C10=$AA$35,"O",IF(C10=$AB$35,"O","X")))))))</f>
        <v>X</v>
      </c>
      <c r="D275" s="58" t="str">
        <f t="shared" si="268"/>
        <v>X</v>
      </c>
      <c r="E275" s="58" t="str">
        <f t="shared" si="268"/>
        <v>X</v>
      </c>
      <c r="F275" s="58" t="str">
        <f t="shared" si="268"/>
        <v>X</v>
      </c>
      <c r="G275" s="58" t="str">
        <f t="shared" si="268"/>
        <v>X</v>
      </c>
      <c r="H275" s="58" t="str">
        <f t="shared" si="268"/>
        <v>X</v>
      </c>
      <c r="I275" s="58" t="str">
        <f t="shared" si="268"/>
        <v>X</v>
      </c>
      <c r="J275" s="58" t="str">
        <f t="shared" si="268"/>
        <v>X</v>
      </c>
      <c r="K275" s="58" t="str">
        <f t="shared" si="268"/>
        <v>X</v>
      </c>
      <c r="L275" s="58" t="str">
        <f t="shared" si="268"/>
        <v>X</v>
      </c>
      <c r="M275" s="58" t="str">
        <f t="shared" si="268"/>
        <v>X</v>
      </c>
      <c r="N275" s="58" t="str">
        <f t="shared" si="268"/>
        <v>X</v>
      </c>
      <c r="O275" s="58" t="str">
        <f t="shared" si="268"/>
        <v>X</v>
      </c>
      <c r="P275" s="58" t="str">
        <f t="shared" si="268"/>
        <v>X</v>
      </c>
      <c r="Q275" s="58" t="str">
        <f t="shared" si="268"/>
        <v>X</v>
      </c>
    </row>
    <row r="276" spans="1:17" ht="21" customHeight="1">
      <c r="A276" s="51"/>
      <c r="B276" s="58" t="s">
        <v>36</v>
      </c>
      <c r="C276" s="58" t="str">
        <f t="shared" ref="C276:Q276" si="269">IF(C11=$V$35,"O",IF(C11=$W$35,"O",IF(C11=$X$35,"O",IF(C11=$Y$35,"O",IF(C11=$Z$35,"O",IF(C11=$AA$35,"O",IF(C11=$AB$35,"O","X")))))))</f>
        <v>X</v>
      </c>
      <c r="D276" s="58" t="str">
        <f t="shared" si="269"/>
        <v>X</v>
      </c>
      <c r="E276" s="58" t="str">
        <f t="shared" si="269"/>
        <v>X</v>
      </c>
      <c r="F276" s="58" t="str">
        <f t="shared" si="269"/>
        <v>X</v>
      </c>
      <c r="G276" s="58" t="str">
        <f t="shared" si="269"/>
        <v>X</v>
      </c>
      <c r="H276" s="58" t="str">
        <f t="shared" si="269"/>
        <v>X</v>
      </c>
      <c r="I276" s="58" t="str">
        <f t="shared" si="269"/>
        <v>X</v>
      </c>
      <c r="J276" s="58" t="str">
        <f t="shared" si="269"/>
        <v>X</v>
      </c>
      <c r="K276" s="58" t="str">
        <f t="shared" si="269"/>
        <v>X</v>
      </c>
      <c r="L276" s="58" t="str">
        <f t="shared" si="269"/>
        <v>X</v>
      </c>
      <c r="M276" s="58" t="str">
        <f t="shared" si="269"/>
        <v>X</v>
      </c>
      <c r="N276" s="58" t="str">
        <f t="shared" si="269"/>
        <v>X</v>
      </c>
      <c r="O276" s="58" t="str">
        <f t="shared" si="269"/>
        <v>X</v>
      </c>
      <c r="P276" s="58" t="str">
        <f t="shared" si="269"/>
        <v>X</v>
      </c>
      <c r="Q276" s="58" t="str">
        <f t="shared" si="269"/>
        <v>X</v>
      </c>
    </row>
    <row r="277" spans="1:17" ht="21" customHeight="1">
      <c r="A277" s="51"/>
      <c r="B277" s="58" t="s">
        <v>21</v>
      </c>
      <c r="C277" s="58" t="str">
        <f t="shared" ref="C277:P277" si="270">IF(C12=$V$35,"O",IF(C12=$W$35,"O",IF(C12=$X$35,"O",IF(C12=$Y$35,"O",IF(C12=$Z$35,"O",IF(C12=$AA$35,"O",IF(C12=$AB$35,"O","X")))))))</f>
        <v>X</v>
      </c>
      <c r="D277" s="58" t="str">
        <f t="shared" si="270"/>
        <v>X</v>
      </c>
      <c r="E277" s="58" t="str">
        <f t="shared" si="270"/>
        <v>X</v>
      </c>
      <c r="F277" s="58" t="str">
        <f t="shared" si="270"/>
        <v>X</v>
      </c>
      <c r="G277" s="58" t="str">
        <f t="shared" si="270"/>
        <v>X</v>
      </c>
      <c r="H277" s="58" t="str">
        <f t="shared" si="270"/>
        <v>X</v>
      </c>
      <c r="I277" s="58" t="str">
        <f t="shared" si="270"/>
        <v>X</v>
      </c>
      <c r="J277" s="58" t="str">
        <f t="shared" si="270"/>
        <v>X</v>
      </c>
      <c r="K277" s="58" t="str">
        <f t="shared" si="270"/>
        <v>X</v>
      </c>
      <c r="L277" s="58" t="str">
        <f t="shared" si="270"/>
        <v>X</v>
      </c>
      <c r="M277" s="58" t="str">
        <f t="shared" si="270"/>
        <v>X</v>
      </c>
      <c r="N277" s="58" t="str">
        <f t="shared" si="270"/>
        <v>X</v>
      </c>
      <c r="O277" s="58" t="str">
        <f t="shared" si="270"/>
        <v>X</v>
      </c>
      <c r="P277" s="58" t="str">
        <f t="shared" si="270"/>
        <v>X</v>
      </c>
      <c r="Q277" s="58" t="str">
        <f>IF(Q12=$V$35,"O",IF(Q12=$W$35,"O",IF(Q12=$X$35,"O",IF(Q12=$Y$35,"O",IF(Q12=$Z$35,"O",IF(Q12=$AA$35,"O",IF(Q12=$AB$35,"O","X")))))))</f>
        <v>X</v>
      </c>
    </row>
    <row r="278" spans="1:17" ht="21" customHeight="1">
      <c r="A278" s="60"/>
      <c r="B278" s="30" t="s">
        <v>46</v>
      </c>
      <c r="C278" s="47">
        <f>COUNTIF(C272:C277,"O")</f>
        <v>2</v>
      </c>
      <c r="D278" s="47">
        <f t="shared" ref="D278:Q278" si="271">COUNTIF(D272:D277,"O")</f>
        <v>2</v>
      </c>
      <c r="E278" s="47">
        <f t="shared" si="271"/>
        <v>2</v>
      </c>
      <c r="F278" s="47">
        <f t="shared" si="271"/>
        <v>2</v>
      </c>
      <c r="G278" s="47">
        <f t="shared" si="271"/>
        <v>2</v>
      </c>
      <c r="H278" s="47">
        <f t="shared" si="271"/>
        <v>2</v>
      </c>
      <c r="I278" s="47">
        <f t="shared" si="271"/>
        <v>2</v>
      </c>
      <c r="J278" s="47">
        <f t="shared" si="271"/>
        <v>2</v>
      </c>
      <c r="K278" s="47">
        <f t="shared" si="271"/>
        <v>2</v>
      </c>
      <c r="L278" s="47">
        <f t="shared" si="271"/>
        <v>2</v>
      </c>
      <c r="M278" s="47">
        <f t="shared" si="271"/>
        <v>2</v>
      </c>
      <c r="N278" s="47">
        <f t="shared" si="271"/>
        <v>2</v>
      </c>
      <c r="O278" s="47">
        <f t="shared" si="271"/>
        <v>2</v>
      </c>
      <c r="P278" s="47">
        <f t="shared" si="271"/>
        <v>2</v>
      </c>
      <c r="Q278" s="47">
        <f t="shared" si="271"/>
        <v>2</v>
      </c>
    </row>
    <row r="279" spans="1:17" ht="21" customHeight="1">
      <c r="A279" s="50">
        <v>21</v>
      </c>
      <c r="B279" s="58" t="s">
        <v>32</v>
      </c>
      <c r="C279" s="58" t="str">
        <f>IF(C7=$V$36,"O",IF(C7=$W$36,"O",IF(C7=$X$36,"O",IF(C7=$Y$36,"O",IF(C7=$Z$36,"O",IF(C7=$AA$36,"O",IF(C7=$AB$36,"O","X")))))))</f>
        <v>X</v>
      </c>
      <c r="D279" s="58" t="str">
        <f t="shared" ref="D279:Q279" si="272">IF(D7=$V$36,"O",IF(D7=$W$36,"O",IF(D7=$X$36,"O",IF(D7=$Y$36,"O",IF(D7=$Z$36,"O",IF(D7=$AA$36,"O",IF(D7=$AB$36,"O","X")))))))</f>
        <v>X</v>
      </c>
      <c r="E279" s="58" t="str">
        <f t="shared" si="272"/>
        <v>X</v>
      </c>
      <c r="F279" s="58" t="str">
        <f t="shared" si="272"/>
        <v>X</v>
      </c>
      <c r="G279" s="58" t="str">
        <f t="shared" si="272"/>
        <v>X</v>
      </c>
      <c r="H279" s="58" t="str">
        <f t="shared" si="272"/>
        <v>X</v>
      </c>
      <c r="I279" s="58" t="str">
        <f t="shared" si="272"/>
        <v>X</v>
      </c>
      <c r="J279" s="58" t="str">
        <f t="shared" si="272"/>
        <v>X</v>
      </c>
      <c r="K279" s="58" t="str">
        <f t="shared" si="272"/>
        <v>X</v>
      </c>
      <c r="L279" s="58" t="str">
        <f t="shared" si="272"/>
        <v>X</v>
      </c>
      <c r="M279" s="58" t="str">
        <f t="shared" si="272"/>
        <v>X</v>
      </c>
      <c r="N279" s="58" t="str">
        <f t="shared" si="272"/>
        <v>X</v>
      </c>
      <c r="O279" s="58" t="str">
        <f t="shared" si="272"/>
        <v>X</v>
      </c>
      <c r="P279" s="58" t="str">
        <f t="shared" si="272"/>
        <v>X</v>
      </c>
      <c r="Q279" s="58" t="str">
        <f t="shared" si="272"/>
        <v>X</v>
      </c>
    </row>
    <row r="280" spans="1:17" ht="21" customHeight="1">
      <c r="A280" s="51"/>
      <c r="B280" s="58" t="s">
        <v>33</v>
      </c>
      <c r="C280" s="58" t="str">
        <f t="shared" ref="C280:Q280" si="273">IF(C8=$V$36,"O",IF(C8=$W$36,"O",IF(C8=$X$36,"O",IF(C8=$Y$36,"O",IF(C8=$Z$36,"O",IF(C8=$AA$36,"O",IF(C8=$AB$36,"O","X")))))))</f>
        <v>X</v>
      </c>
      <c r="D280" s="58" t="str">
        <f t="shared" si="273"/>
        <v>X</v>
      </c>
      <c r="E280" s="58" t="str">
        <f t="shared" si="273"/>
        <v>X</v>
      </c>
      <c r="F280" s="58" t="str">
        <f t="shared" si="273"/>
        <v>X</v>
      </c>
      <c r="G280" s="58" t="str">
        <f t="shared" si="273"/>
        <v>X</v>
      </c>
      <c r="H280" s="58" t="str">
        <f t="shared" si="273"/>
        <v>X</v>
      </c>
      <c r="I280" s="58" t="str">
        <f t="shared" si="273"/>
        <v>X</v>
      </c>
      <c r="J280" s="58" t="str">
        <f t="shared" si="273"/>
        <v>X</v>
      </c>
      <c r="K280" s="58" t="str">
        <f t="shared" si="273"/>
        <v>X</v>
      </c>
      <c r="L280" s="58" t="str">
        <f t="shared" si="273"/>
        <v>X</v>
      </c>
      <c r="M280" s="58" t="str">
        <f t="shared" si="273"/>
        <v>X</v>
      </c>
      <c r="N280" s="58" t="str">
        <f t="shared" si="273"/>
        <v>X</v>
      </c>
      <c r="O280" s="58" t="str">
        <f t="shared" si="273"/>
        <v>X</v>
      </c>
      <c r="P280" s="58" t="str">
        <f t="shared" si="273"/>
        <v>X</v>
      </c>
      <c r="Q280" s="58" t="str">
        <f t="shared" si="273"/>
        <v>X</v>
      </c>
    </row>
    <row r="281" spans="1:17" ht="21" customHeight="1">
      <c r="A281" s="51"/>
      <c r="B281" s="58" t="s">
        <v>34</v>
      </c>
      <c r="C281" s="58" t="str">
        <f t="shared" ref="C281:Q281" si="274">IF(C9=$V$36,"O",IF(C9=$W$36,"O",IF(C9=$X$36,"O",IF(C9=$Y$36,"O",IF(C9=$Z$36,"O",IF(C9=$AA$36,"O",IF(C9=$AB$36,"O","X")))))))</f>
        <v>O</v>
      </c>
      <c r="D281" s="58" t="str">
        <f t="shared" si="274"/>
        <v>O</v>
      </c>
      <c r="E281" s="58" t="str">
        <f t="shared" si="274"/>
        <v>O</v>
      </c>
      <c r="F281" s="58" t="str">
        <f t="shared" si="274"/>
        <v>O</v>
      </c>
      <c r="G281" s="58" t="str">
        <f t="shared" si="274"/>
        <v>O</v>
      </c>
      <c r="H281" s="58" t="str">
        <f t="shared" si="274"/>
        <v>O</v>
      </c>
      <c r="I281" s="58" t="str">
        <f t="shared" si="274"/>
        <v>O</v>
      </c>
      <c r="J281" s="58" t="str">
        <f t="shared" si="274"/>
        <v>O</v>
      </c>
      <c r="K281" s="58" t="str">
        <f t="shared" si="274"/>
        <v>O</v>
      </c>
      <c r="L281" s="58" t="str">
        <f t="shared" si="274"/>
        <v>O</v>
      </c>
      <c r="M281" s="58" t="str">
        <f t="shared" si="274"/>
        <v>O</v>
      </c>
      <c r="N281" s="58" t="str">
        <f t="shared" si="274"/>
        <v>O</v>
      </c>
      <c r="O281" s="58" t="str">
        <f t="shared" si="274"/>
        <v>O</v>
      </c>
      <c r="P281" s="58" t="str">
        <f t="shared" si="274"/>
        <v>O</v>
      </c>
      <c r="Q281" s="58" t="str">
        <f t="shared" si="274"/>
        <v>O</v>
      </c>
    </row>
    <row r="282" spans="1:17" ht="21" customHeight="1">
      <c r="A282" s="51"/>
      <c r="B282" s="58" t="s">
        <v>35</v>
      </c>
      <c r="C282" s="58" t="str">
        <f t="shared" ref="C282:Q282" si="275">IF(C10=$V$36,"O",IF(C10=$W$36,"O",IF(C10=$X$36,"O",IF(C10=$Y$36,"O",IF(C10=$Z$36,"O",IF(C10=$AA$36,"O",IF(C10=$AB$36,"O","X")))))))</f>
        <v>X</v>
      </c>
      <c r="D282" s="58" t="str">
        <f t="shared" si="275"/>
        <v>X</v>
      </c>
      <c r="E282" s="58" t="str">
        <f t="shared" si="275"/>
        <v>X</v>
      </c>
      <c r="F282" s="58" t="str">
        <f t="shared" si="275"/>
        <v>X</v>
      </c>
      <c r="G282" s="58" t="str">
        <f t="shared" si="275"/>
        <v>X</v>
      </c>
      <c r="H282" s="58" t="str">
        <f t="shared" si="275"/>
        <v>X</v>
      </c>
      <c r="I282" s="58" t="str">
        <f t="shared" si="275"/>
        <v>X</v>
      </c>
      <c r="J282" s="58" t="str">
        <f t="shared" si="275"/>
        <v>X</v>
      </c>
      <c r="K282" s="58" t="str">
        <f t="shared" si="275"/>
        <v>X</v>
      </c>
      <c r="L282" s="58" t="str">
        <f t="shared" si="275"/>
        <v>X</v>
      </c>
      <c r="M282" s="58" t="str">
        <f t="shared" si="275"/>
        <v>X</v>
      </c>
      <c r="N282" s="58" t="str">
        <f t="shared" si="275"/>
        <v>X</v>
      </c>
      <c r="O282" s="58" t="str">
        <f t="shared" si="275"/>
        <v>X</v>
      </c>
      <c r="P282" s="58" t="str">
        <f t="shared" si="275"/>
        <v>X</v>
      </c>
      <c r="Q282" s="58" t="str">
        <f t="shared" si="275"/>
        <v>X</v>
      </c>
    </row>
    <row r="283" spans="1:17" ht="21" customHeight="1">
      <c r="A283" s="51"/>
      <c r="B283" s="58" t="s">
        <v>36</v>
      </c>
      <c r="C283" s="58" t="str">
        <f t="shared" ref="C283:Q283" si="276">IF(C11=$V$36,"O",IF(C11=$W$36,"O",IF(C11=$X$36,"O",IF(C11=$Y$36,"O",IF(C11=$Z$36,"O",IF(C11=$AA$36,"O",IF(C11=$AB$36,"O","X")))))))</f>
        <v>X</v>
      </c>
      <c r="D283" s="58" t="str">
        <f t="shared" si="276"/>
        <v>X</v>
      </c>
      <c r="E283" s="58" t="str">
        <f t="shared" si="276"/>
        <v>X</v>
      </c>
      <c r="F283" s="58" t="str">
        <f t="shared" si="276"/>
        <v>X</v>
      </c>
      <c r="G283" s="58" t="str">
        <f t="shared" si="276"/>
        <v>X</v>
      </c>
      <c r="H283" s="58" t="str">
        <f t="shared" si="276"/>
        <v>X</v>
      </c>
      <c r="I283" s="58" t="str">
        <f t="shared" si="276"/>
        <v>X</v>
      </c>
      <c r="J283" s="58" t="str">
        <f t="shared" si="276"/>
        <v>X</v>
      </c>
      <c r="K283" s="58" t="str">
        <f t="shared" si="276"/>
        <v>X</v>
      </c>
      <c r="L283" s="58" t="str">
        <f t="shared" si="276"/>
        <v>X</v>
      </c>
      <c r="M283" s="58" t="str">
        <f t="shared" si="276"/>
        <v>X</v>
      </c>
      <c r="N283" s="58" t="str">
        <f t="shared" si="276"/>
        <v>X</v>
      </c>
      <c r="O283" s="58" t="str">
        <f t="shared" si="276"/>
        <v>X</v>
      </c>
      <c r="P283" s="58" t="str">
        <f t="shared" si="276"/>
        <v>X</v>
      </c>
      <c r="Q283" s="58" t="str">
        <f t="shared" si="276"/>
        <v>X</v>
      </c>
    </row>
    <row r="284" spans="1:17" ht="21" customHeight="1">
      <c r="A284" s="51"/>
      <c r="B284" s="58" t="s">
        <v>21</v>
      </c>
      <c r="C284" s="58" t="str">
        <f t="shared" ref="C284:P284" si="277">IF(C12=$V$36,"O",IF(C12=$W$36,"O",IF(C12=$X$36,"O",IF(C12=$Y$36,"O",IF(C12=$Z$36,"O",IF(C12=$AA$36,"O",IF(C12=$AB$36,"O","X")))))))</f>
        <v>X</v>
      </c>
      <c r="D284" s="58" t="str">
        <f t="shared" si="277"/>
        <v>X</v>
      </c>
      <c r="E284" s="58" t="str">
        <f t="shared" si="277"/>
        <v>X</v>
      </c>
      <c r="F284" s="58" t="str">
        <f t="shared" si="277"/>
        <v>X</v>
      </c>
      <c r="G284" s="58" t="str">
        <f t="shared" si="277"/>
        <v>X</v>
      </c>
      <c r="H284" s="58" t="str">
        <f t="shared" si="277"/>
        <v>X</v>
      </c>
      <c r="I284" s="58" t="str">
        <f t="shared" si="277"/>
        <v>X</v>
      </c>
      <c r="J284" s="58" t="str">
        <f t="shared" si="277"/>
        <v>X</v>
      </c>
      <c r="K284" s="58" t="str">
        <f t="shared" si="277"/>
        <v>X</v>
      </c>
      <c r="L284" s="58" t="str">
        <f t="shared" si="277"/>
        <v>X</v>
      </c>
      <c r="M284" s="58" t="str">
        <f t="shared" si="277"/>
        <v>X</v>
      </c>
      <c r="N284" s="58" t="str">
        <f t="shared" si="277"/>
        <v>X</v>
      </c>
      <c r="O284" s="58" t="str">
        <f t="shared" si="277"/>
        <v>X</v>
      </c>
      <c r="P284" s="58" t="str">
        <f t="shared" si="277"/>
        <v>X</v>
      </c>
      <c r="Q284" s="58" t="str">
        <f>IF(Q12=$V$36,"O",IF(Q12=$W$36,"O",IF(Q12=$X$36,"O",IF(Q12=$Y$36,"O",IF(Q12=$Z$36,"O",IF(Q12=$AA$36,"O",IF(Q12=$AB$36,"O","X")))))))</f>
        <v>X</v>
      </c>
    </row>
    <row r="285" spans="1:17" ht="21" customHeight="1">
      <c r="A285" s="60"/>
      <c r="B285" s="30" t="s">
        <v>46</v>
      </c>
      <c r="C285" s="47">
        <f>COUNTIF(C279:C284,"O")</f>
        <v>1</v>
      </c>
      <c r="D285" s="47">
        <f t="shared" ref="D285:Q285" si="278">COUNTIF(D279:D284,"O")</f>
        <v>1</v>
      </c>
      <c r="E285" s="47">
        <f t="shared" si="278"/>
        <v>1</v>
      </c>
      <c r="F285" s="47">
        <f t="shared" si="278"/>
        <v>1</v>
      </c>
      <c r="G285" s="47">
        <f t="shared" si="278"/>
        <v>1</v>
      </c>
      <c r="H285" s="47">
        <f t="shared" si="278"/>
        <v>1</v>
      </c>
      <c r="I285" s="47">
        <f t="shared" si="278"/>
        <v>1</v>
      </c>
      <c r="J285" s="47">
        <f t="shared" si="278"/>
        <v>1</v>
      </c>
      <c r="K285" s="47">
        <f t="shared" si="278"/>
        <v>1</v>
      </c>
      <c r="L285" s="47">
        <f t="shared" si="278"/>
        <v>1</v>
      </c>
      <c r="M285" s="47">
        <f t="shared" si="278"/>
        <v>1</v>
      </c>
      <c r="N285" s="47">
        <f t="shared" si="278"/>
        <v>1</v>
      </c>
      <c r="O285" s="47">
        <f t="shared" si="278"/>
        <v>1</v>
      </c>
      <c r="P285" s="47">
        <f t="shared" si="278"/>
        <v>1</v>
      </c>
      <c r="Q285" s="47">
        <f t="shared" si="278"/>
        <v>1</v>
      </c>
    </row>
    <row r="286" spans="1:17" ht="21" customHeight="1">
      <c r="A286" s="50">
        <v>22</v>
      </c>
      <c r="B286" s="58" t="s">
        <v>32</v>
      </c>
      <c r="C286" s="58" t="str">
        <f>IF(C7=$V$37,"O",IF(C7=$W$37,"O",IF(C7=$X$37,"O",IF(C7=$Y$37,"O",IF(C7=$Z$37,"O",IF(C7=$AA$37,"O",IF(C7=$AB$37,"O","X")))))))</f>
        <v>X</v>
      </c>
      <c r="D286" s="58" t="str">
        <f t="shared" ref="D286:Q286" si="279">IF(D7=$V$37,"O",IF(D7=$W$37,"O",IF(D7=$X$37,"O",IF(D7=$Y$37,"O",IF(D7=$Z$37,"O",IF(D7=$AA$37,"O",IF(D7=$AB$37,"O","X")))))))</f>
        <v>X</v>
      </c>
      <c r="E286" s="58" t="str">
        <f t="shared" si="279"/>
        <v>X</v>
      </c>
      <c r="F286" s="58" t="str">
        <f t="shared" si="279"/>
        <v>X</v>
      </c>
      <c r="G286" s="58" t="str">
        <f t="shared" si="279"/>
        <v>X</v>
      </c>
      <c r="H286" s="58" t="str">
        <f t="shared" si="279"/>
        <v>X</v>
      </c>
      <c r="I286" s="58" t="str">
        <f t="shared" si="279"/>
        <v>X</v>
      </c>
      <c r="J286" s="58" t="str">
        <f t="shared" si="279"/>
        <v>X</v>
      </c>
      <c r="K286" s="58" t="str">
        <f t="shared" si="279"/>
        <v>X</v>
      </c>
      <c r="L286" s="58" t="str">
        <f t="shared" si="279"/>
        <v>X</v>
      </c>
      <c r="M286" s="58" t="str">
        <f t="shared" si="279"/>
        <v>X</v>
      </c>
      <c r="N286" s="58" t="str">
        <f t="shared" si="279"/>
        <v>X</v>
      </c>
      <c r="O286" s="58" t="str">
        <f t="shared" si="279"/>
        <v>X</v>
      </c>
      <c r="P286" s="58" t="str">
        <f t="shared" si="279"/>
        <v>X</v>
      </c>
      <c r="Q286" s="58" t="str">
        <f t="shared" si="279"/>
        <v>X</v>
      </c>
    </row>
    <row r="287" spans="1:17" ht="21" customHeight="1">
      <c r="A287" s="51"/>
      <c r="B287" s="58" t="s">
        <v>33</v>
      </c>
      <c r="C287" s="58" t="str">
        <f t="shared" ref="C287:Q287" si="280">IF(C8=$V$37,"O",IF(C8=$W$37,"O",IF(C8=$X$37,"O",IF(C8=$Y$37,"O",IF(C8=$Z$37,"O",IF(C8=$AA$37,"O",IF(C8=$AB$37,"O","X")))))))</f>
        <v>X</v>
      </c>
      <c r="D287" s="58" t="str">
        <f t="shared" si="280"/>
        <v>X</v>
      </c>
      <c r="E287" s="58" t="str">
        <f t="shared" si="280"/>
        <v>X</v>
      </c>
      <c r="F287" s="58" t="str">
        <f t="shared" si="280"/>
        <v>X</v>
      </c>
      <c r="G287" s="58" t="str">
        <f t="shared" si="280"/>
        <v>X</v>
      </c>
      <c r="H287" s="58" t="str">
        <f t="shared" si="280"/>
        <v>X</v>
      </c>
      <c r="I287" s="58" t="str">
        <f t="shared" si="280"/>
        <v>X</v>
      </c>
      <c r="J287" s="58" t="str">
        <f t="shared" si="280"/>
        <v>X</v>
      </c>
      <c r="K287" s="58" t="str">
        <f t="shared" si="280"/>
        <v>X</v>
      </c>
      <c r="L287" s="58" t="str">
        <f t="shared" si="280"/>
        <v>X</v>
      </c>
      <c r="M287" s="58" t="str">
        <f t="shared" si="280"/>
        <v>X</v>
      </c>
      <c r="N287" s="58" t="str">
        <f t="shared" si="280"/>
        <v>X</v>
      </c>
      <c r="O287" s="58" t="str">
        <f t="shared" si="280"/>
        <v>X</v>
      </c>
      <c r="P287" s="58" t="str">
        <f t="shared" si="280"/>
        <v>X</v>
      </c>
      <c r="Q287" s="58" t="str">
        <f t="shared" si="280"/>
        <v>X</v>
      </c>
    </row>
    <row r="288" spans="1:17" ht="21" customHeight="1">
      <c r="A288" s="51"/>
      <c r="B288" s="58" t="s">
        <v>34</v>
      </c>
      <c r="C288" s="58" t="str">
        <f t="shared" ref="C288:Q288" si="281">IF(C9=$V$37,"O",IF(C9=$W$37,"O",IF(C9=$X$37,"O",IF(C9=$Y$37,"O",IF(C9=$Z$37,"O",IF(C9=$AA$37,"O",IF(C9=$AB$37,"O","X")))))))</f>
        <v>X</v>
      </c>
      <c r="D288" s="58" t="str">
        <f t="shared" si="281"/>
        <v>X</v>
      </c>
      <c r="E288" s="58" t="str">
        <f t="shared" si="281"/>
        <v>X</v>
      </c>
      <c r="F288" s="58" t="str">
        <f t="shared" si="281"/>
        <v>X</v>
      </c>
      <c r="G288" s="58" t="str">
        <f t="shared" si="281"/>
        <v>X</v>
      </c>
      <c r="H288" s="58" t="str">
        <f t="shared" si="281"/>
        <v>X</v>
      </c>
      <c r="I288" s="58" t="str">
        <f t="shared" si="281"/>
        <v>X</v>
      </c>
      <c r="J288" s="58" t="str">
        <f t="shared" si="281"/>
        <v>X</v>
      </c>
      <c r="K288" s="58" t="str">
        <f t="shared" si="281"/>
        <v>X</v>
      </c>
      <c r="L288" s="58" t="str">
        <f t="shared" si="281"/>
        <v>X</v>
      </c>
      <c r="M288" s="58" t="str">
        <f t="shared" si="281"/>
        <v>X</v>
      </c>
      <c r="N288" s="58" t="str">
        <f t="shared" si="281"/>
        <v>X</v>
      </c>
      <c r="O288" s="58" t="str">
        <f t="shared" si="281"/>
        <v>X</v>
      </c>
      <c r="P288" s="58" t="str">
        <f t="shared" si="281"/>
        <v>X</v>
      </c>
      <c r="Q288" s="58" t="str">
        <f t="shared" si="281"/>
        <v>X</v>
      </c>
    </row>
    <row r="289" spans="1:17" ht="21" customHeight="1">
      <c r="A289" s="51"/>
      <c r="B289" s="58" t="s">
        <v>35</v>
      </c>
      <c r="C289" s="58" t="str">
        <f t="shared" ref="C289:Q289" si="282">IF(C10=$V$37,"O",IF(C10=$W$37,"O",IF(C10=$X$37,"O",IF(C10=$Y$37,"O",IF(C10=$Z$37,"O",IF(C10=$AA$37,"O",IF(C10=$AB$37,"O","X")))))))</f>
        <v>X</v>
      </c>
      <c r="D289" s="58" t="str">
        <f t="shared" si="282"/>
        <v>X</v>
      </c>
      <c r="E289" s="58" t="str">
        <f t="shared" si="282"/>
        <v>X</v>
      </c>
      <c r="F289" s="58" t="str">
        <f t="shared" si="282"/>
        <v>X</v>
      </c>
      <c r="G289" s="58" t="str">
        <f t="shared" si="282"/>
        <v>X</v>
      </c>
      <c r="H289" s="58" t="str">
        <f t="shared" si="282"/>
        <v>X</v>
      </c>
      <c r="I289" s="58" t="str">
        <f t="shared" si="282"/>
        <v>X</v>
      </c>
      <c r="J289" s="58" t="str">
        <f t="shared" si="282"/>
        <v>X</v>
      </c>
      <c r="K289" s="58" t="str">
        <f t="shared" si="282"/>
        <v>X</v>
      </c>
      <c r="L289" s="58" t="str">
        <f t="shared" si="282"/>
        <v>X</v>
      </c>
      <c r="M289" s="58" t="str">
        <f t="shared" si="282"/>
        <v>X</v>
      </c>
      <c r="N289" s="58" t="str">
        <f t="shared" si="282"/>
        <v>X</v>
      </c>
      <c r="O289" s="58" t="str">
        <f t="shared" si="282"/>
        <v>X</v>
      </c>
      <c r="P289" s="58" t="str">
        <f t="shared" si="282"/>
        <v>X</v>
      </c>
      <c r="Q289" s="58" t="str">
        <f t="shared" si="282"/>
        <v>X</v>
      </c>
    </row>
    <row r="290" spans="1:17" ht="21" customHeight="1">
      <c r="A290" s="51"/>
      <c r="B290" s="58" t="s">
        <v>36</v>
      </c>
      <c r="C290" s="58" t="str">
        <f t="shared" ref="C290:Q290" si="283">IF(C11=$V$37,"O",IF(C11=$W$37,"O",IF(C11=$X$37,"O",IF(C11=$Y$37,"O",IF(C11=$Z$37,"O",IF(C11=$AA$37,"O",IF(C11=$AB$37,"O","X")))))))</f>
        <v>X</v>
      </c>
      <c r="D290" s="58" t="str">
        <f t="shared" si="283"/>
        <v>X</v>
      </c>
      <c r="E290" s="58" t="str">
        <f t="shared" si="283"/>
        <v>X</v>
      </c>
      <c r="F290" s="58" t="str">
        <f t="shared" si="283"/>
        <v>X</v>
      </c>
      <c r="G290" s="58" t="str">
        <f t="shared" si="283"/>
        <v>X</v>
      </c>
      <c r="H290" s="58" t="str">
        <f t="shared" si="283"/>
        <v>X</v>
      </c>
      <c r="I290" s="58" t="str">
        <f t="shared" si="283"/>
        <v>X</v>
      </c>
      <c r="J290" s="58" t="str">
        <f t="shared" si="283"/>
        <v>X</v>
      </c>
      <c r="K290" s="58" t="str">
        <f t="shared" si="283"/>
        <v>X</v>
      </c>
      <c r="L290" s="58" t="str">
        <f t="shared" si="283"/>
        <v>X</v>
      </c>
      <c r="M290" s="58" t="str">
        <f t="shared" si="283"/>
        <v>X</v>
      </c>
      <c r="N290" s="58" t="str">
        <f t="shared" si="283"/>
        <v>X</v>
      </c>
      <c r="O290" s="58" t="str">
        <f t="shared" si="283"/>
        <v>X</v>
      </c>
      <c r="P290" s="58" t="str">
        <f t="shared" si="283"/>
        <v>X</v>
      </c>
      <c r="Q290" s="58" t="str">
        <f t="shared" si="283"/>
        <v>X</v>
      </c>
    </row>
    <row r="291" spans="1:17" ht="21" customHeight="1">
      <c r="A291" s="51"/>
      <c r="B291" s="58" t="s">
        <v>21</v>
      </c>
      <c r="C291" s="58" t="str">
        <f t="shared" ref="C291:P291" si="284">IF(C12=$V$37,"O",IF(C12=$W$37,"O",IF(C12=$X$37,"O",IF(C12=$Y$37,"O",IF(C12=$Z$37,"O",IF(C12=$AA$37,"O",IF(C12=$AB$37,"O","X")))))))</f>
        <v>X</v>
      </c>
      <c r="D291" s="58" t="str">
        <f t="shared" si="284"/>
        <v>X</v>
      </c>
      <c r="E291" s="58" t="str">
        <f t="shared" si="284"/>
        <v>X</v>
      </c>
      <c r="F291" s="58" t="str">
        <f t="shared" si="284"/>
        <v>X</v>
      </c>
      <c r="G291" s="58" t="str">
        <f t="shared" si="284"/>
        <v>X</v>
      </c>
      <c r="H291" s="58" t="str">
        <f t="shared" si="284"/>
        <v>X</v>
      </c>
      <c r="I291" s="58" t="str">
        <f t="shared" si="284"/>
        <v>X</v>
      </c>
      <c r="J291" s="58" t="str">
        <f t="shared" si="284"/>
        <v>X</v>
      </c>
      <c r="K291" s="58" t="str">
        <f t="shared" si="284"/>
        <v>X</v>
      </c>
      <c r="L291" s="58" t="str">
        <f t="shared" si="284"/>
        <v>X</v>
      </c>
      <c r="M291" s="58" t="str">
        <f t="shared" si="284"/>
        <v>X</v>
      </c>
      <c r="N291" s="58" t="str">
        <f t="shared" si="284"/>
        <v>X</v>
      </c>
      <c r="O291" s="58" t="str">
        <f t="shared" si="284"/>
        <v>X</v>
      </c>
      <c r="P291" s="58" t="str">
        <f t="shared" si="284"/>
        <v>X</v>
      </c>
      <c r="Q291" s="58" t="str">
        <f>IF(Q12=$V$37,"O",IF(Q12=$W$37,"O",IF(Q12=$X$37,"O",IF(Q12=$Y$37,"O",IF(Q12=$Z$37,"O",IF(Q12=$AA$37,"O",IF(Q12=$AB$37,"O","X")))))))</f>
        <v>X</v>
      </c>
    </row>
    <row r="292" spans="1:17" ht="21" customHeight="1">
      <c r="A292" s="60"/>
      <c r="B292" s="30" t="s">
        <v>46</v>
      </c>
      <c r="C292" s="47">
        <f>COUNTIF(C286:C291,"O")</f>
        <v>0</v>
      </c>
      <c r="D292" s="47">
        <f t="shared" ref="D292:Q292" si="285">COUNTIF(D286:D291,"O")</f>
        <v>0</v>
      </c>
      <c r="E292" s="47">
        <f t="shared" si="285"/>
        <v>0</v>
      </c>
      <c r="F292" s="47">
        <f t="shared" si="285"/>
        <v>0</v>
      </c>
      <c r="G292" s="47">
        <f t="shared" si="285"/>
        <v>0</v>
      </c>
      <c r="H292" s="47">
        <f t="shared" si="285"/>
        <v>0</v>
      </c>
      <c r="I292" s="47">
        <f t="shared" si="285"/>
        <v>0</v>
      </c>
      <c r="J292" s="47">
        <f t="shared" si="285"/>
        <v>0</v>
      </c>
      <c r="K292" s="47">
        <f t="shared" si="285"/>
        <v>0</v>
      </c>
      <c r="L292" s="47">
        <f t="shared" si="285"/>
        <v>0</v>
      </c>
      <c r="M292" s="47">
        <f t="shared" si="285"/>
        <v>0</v>
      </c>
      <c r="N292" s="47">
        <f t="shared" si="285"/>
        <v>0</v>
      </c>
      <c r="O292" s="47">
        <f t="shared" si="285"/>
        <v>0</v>
      </c>
      <c r="P292" s="47">
        <f t="shared" si="285"/>
        <v>0</v>
      </c>
      <c r="Q292" s="47">
        <f t="shared" si="285"/>
        <v>0</v>
      </c>
    </row>
    <row r="293" spans="1:17" ht="21" customHeight="1">
      <c r="A293" s="50">
        <v>23</v>
      </c>
      <c r="B293" s="58" t="s">
        <v>32</v>
      </c>
      <c r="C293" s="58" t="str">
        <f>IF(C7=$V$38,"O",IF(C7=$W$38,"O",IF(C7=$X$38,"O",IF(C7=$Y$38,"O",IF(C7=$Z$38,"O",IF(C7=$AA$38,"O",IF(C7=$AB$38,"O","X")))))))</f>
        <v>X</v>
      </c>
      <c r="D293" s="58" t="str">
        <f t="shared" ref="D293:Q293" si="286">IF(D7=$V$38,"O",IF(D7=$W$38,"O",IF(D7=$X$38,"O",IF(D7=$Y$38,"O",IF(D7=$Z$38,"O",IF(D7=$AA$38,"O",IF(D7=$AB$38,"O","X")))))))</f>
        <v>X</v>
      </c>
      <c r="E293" s="58" t="str">
        <f t="shared" si="286"/>
        <v>X</v>
      </c>
      <c r="F293" s="58" t="str">
        <f t="shared" si="286"/>
        <v>X</v>
      </c>
      <c r="G293" s="58" t="str">
        <f t="shared" si="286"/>
        <v>X</v>
      </c>
      <c r="H293" s="58" t="str">
        <f t="shared" si="286"/>
        <v>X</v>
      </c>
      <c r="I293" s="58" t="str">
        <f t="shared" si="286"/>
        <v>X</v>
      </c>
      <c r="J293" s="58" t="str">
        <f t="shared" si="286"/>
        <v>X</v>
      </c>
      <c r="K293" s="58" t="str">
        <f t="shared" si="286"/>
        <v>X</v>
      </c>
      <c r="L293" s="58" t="str">
        <f t="shared" si="286"/>
        <v>X</v>
      </c>
      <c r="M293" s="58" t="str">
        <f t="shared" si="286"/>
        <v>X</v>
      </c>
      <c r="N293" s="58" t="str">
        <f t="shared" si="286"/>
        <v>X</v>
      </c>
      <c r="O293" s="58" t="str">
        <f t="shared" si="286"/>
        <v>X</v>
      </c>
      <c r="P293" s="58" t="str">
        <f t="shared" si="286"/>
        <v>X</v>
      </c>
      <c r="Q293" s="58" t="str">
        <f t="shared" si="286"/>
        <v>X</v>
      </c>
    </row>
    <row r="294" spans="1:17" ht="21" customHeight="1">
      <c r="A294" s="51"/>
      <c r="B294" s="58" t="s">
        <v>33</v>
      </c>
      <c r="C294" s="58" t="str">
        <f t="shared" ref="C294:Q294" si="287">IF(C8=$V$38,"O",IF(C8=$W$38,"O",IF(C8=$X$38,"O",IF(C8=$Y$38,"O",IF(C8=$Z$38,"O",IF(C8=$AA$38,"O",IF(C8=$AB$38,"O","X")))))))</f>
        <v>X</v>
      </c>
      <c r="D294" s="58" t="str">
        <f t="shared" si="287"/>
        <v>X</v>
      </c>
      <c r="E294" s="58" t="str">
        <f t="shared" si="287"/>
        <v>X</v>
      </c>
      <c r="F294" s="58" t="str">
        <f t="shared" si="287"/>
        <v>X</v>
      </c>
      <c r="G294" s="58" t="str">
        <f t="shared" si="287"/>
        <v>X</v>
      </c>
      <c r="H294" s="58" t="str">
        <f t="shared" si="287"/>
        <v>X</v>
      </c>
      <c r="I294" s="58" t="str">
        <f t="shared" si="287"/>
        <v>X</v>
      </c>
      <c r="J294" s="58" t="str">
        <f t="shared" si="287"/>
        <v>X</v>
      </c>
      <c r="K294" s="58" t="str">
        <f t="shared" si="287"/>
        <v>X</v>
      </c>
      <c r="L294" s="58" t="str">
        <f t="shared" si="287"/>
        <v>X</v>
      </c>
      <c r="M294" s="58" t="str">
        <f t="shared" si="287"/>
        <v>X</v>
      </c>
      <c r="N294" s="58" t="str">
        <f t="shared" si="287"/>
        <v>X</v>
      </c>
      <c r="O294" s="58" t="str">
        <f t="shared" si="287"/>
        <v>X</v>
      </c>
      <c r="P294" s="58" t="str">
        <f t="shared" si="287"/>
        <v>X</v>
      </c>
      <c r="Q294" s="58" t="str">
        <f t="shared" si="287"/>
        <v>X</v>
      </c>
    </row>
    <row r="295" spans="1:17" ht="21" customHeight="1">
      <c r="A295" s="51"/>
      <c r="B295" s="58" t="s">
        <v>34</v>
      </c>
      <c r="C295" s="58" t="str">
        <f t="shared" ref="C295:Q295" si="288">IF(C9=$V$38,"O",IF(C9=$W$38,"O",IF(C9=$X$38,"O",IF(C9=$Y$38,"O",IF(C9=$Z$38,"O",IF(C9=$AA$38,"O",IF(C9=$AB$38,"O","X")))))))</f>
        <v>X</v>
      </c>
      <c r="D295" s="58" t="str">
        <f t="shared" si="288"/>
        <v>X</v>
      </c>
      <c r="E295" s="58" t="str">
        <f t="shared" si="288"/>
        <v>X</v>
      </c>
      <c r="F295" s="58" t="str">
        <f t="shared" si="288"/>
        <v>X</v>
      </c>
      <c r="G295" s="58" t="str">
        <f t="shared" si="288"/>
        <v>X</v>
      </c>
      <c r="H295" s="58" t="str">
        <f t="shared" si="288"/>
        <v>X</v>
      </c>
      <c r="I295" s="58" t="str">
        <f t="shared" si="288"/>
        <v>X</v>
      </c>
      <c r="J295" s="58" t="str">
        <f t="shared" si="288"/>
        <v>X</v>
      </c>
      <c r="K295" s="58" t="str">
        <f t="shared" si="288"/>
        <v>X</v>
      </c>
      <c r="L295" s="58" t="str">
        <f t="shared" si="288"/>
        <v>X</v>
      </c>
      <c r="M295" s="58" t="str">
        <f t="shared" si="288"/>
        <v>X</v>
      </c>
      <c r="N295" s="58" t="str">
        <f t="shared" si="288"/>
        <v>X</v>
      </c>
      <c r="O295" s="58" t="str">
        <f t="shared" si="288"/>
        <v>X</v>
      </c>
      <c r="P295" s="58" t="str">
        <f t="shared" si="288"/>
        <v>X</v>
      </c>
      <c r="Q295" s="58" t="str">
        <f t="shared" si="288"/>
        <v>X</v>
      </c>
    </row>
    <row r="296" spans="1:17" ht="21" customHeight="1">
      <c r="A296" s="51"/>
      <c r="B296" s="58" t="s">
        <v>35</v>
      </c>
      <c r="C296" s="58" t="str">
        <f t="shared" ref="C296:Q296" si="289">IF(C10=$V$38,"O",IF(C10=$W$38,"O",IF(C10=$X$38,"O",IF(C10=$Y$38,"O",IF(C10=$Z$38,"O",IF(C10=$AA$38,"O",IF(C10=$AB$38,"O","X")))))))</f>
        <v>O</v>
      </c>
      <c r="D296" s="58" t="str">
        <f t="shared" si="289"/>
        <v>O</v>
      </c>
      <c r="E296" s="58" t="str">
        <f t="shared" si="289"/>
        <v>O</v>
      </c>
      <c r="F296" s="58" t="str">
        <f t="shared" si="289"/>
        <v>O</v>
      </c>
      <c r="G296" s="58" t="str">
        <f t="shared" si="289"/>
        <v>O</v>
      </c>
      <c r="H296" s="58" t="str">
        <f t="shared" si="289"/>
        <v>O</v>
      </c>
      <c r="I296" s="58" t="str">
        <f t="shared" si="289"/>
        <v>O</v>
      </c>
      <c r="J296" s="58" t="str">
        <f t="shared" si="289"/>
        <v>O</v>
      </c>
      <c r="K296" s="58" t="str">
        <f t="shared" si="289"/>
        <v>O</v>
      </c>
      <c r="L296" s="58" t="str">
        <f t="shared" si="289"/>
        <v>O</v>
      </c>
      <c r="M296" s="58" t="str">
        <f t="shared" si="289"/>
        <v>O</v>
      </c>
      <c r="N296" s="58" t="str">
        <f t="shared" si="289"/>
        <v>O</v>
      </c>
      <c r="O296" s="58" t="str">
        <f t="shared" si="289"/>
        <v>O</v>
      </c>
      <c r="P296" s="58" t="str">
        <f t="shared" si="289"/>
        <v>O</v>
      </c>
      <c r="Q296" s="58" t="str">
        <f t="shared" si="289"/>
        <v>O</v>
      </c>
    </row>
    <row r="297" spans="1:17" ht="21" customHeight="1">
      <c r="A297" s="51"/>
      <c r="B297" s="58" t="s">
        <v>36</v>
      </c>
      <c r="C297" s="58" t="str">
        <f t="shared" ref="C297:Q297" si="290">IF(C11=$V$38,"O",IF(C11=$W$38,"O",IF(C11=$X$38,"O",IF(C11=$Y$38,"O",IF(C11=$Z$38,"O",IF(C11=$AA$38,"O",IF(C11=$AB$38,"O","X")))))))</f>
        <v>X</v>
      </c>
      <c r="D297" s="58" t="str">
        <f t="shared" si="290"/>
        <v>X</v>
      </c>
      <c r="E297" s="58" t="str">
        <f t="shared" si="290"/>
        <v>X</v>
      </c>
      <c r="F297" s="58" t="str">
        <f t="shared" si="290"/>
        <v>X</v>
      </c>
      <c r="G297" s="58" t="str">
        <f t="shared" si="290"/>
        <v>X</v>
      </c>
      <c r="H297" s="58" t="str">
        <f t="shared" si="290"/>
        <v>X</v>
      </c>
      <c r="I297" s="58" t="str">
        <f t="shared" si="290"/>
        <v>X</v>
      </c>
      <c r="J297" s="58" t="str">
        <f t="shared" si="290"/>
        <v>X</v>
      </c>
      <c r="K297" s="58" t="str">
        <f t="shared" si="290"/>
        <v>X</v>
      </c>
      <c r="L297" s="58" t="str">
        <f t="shared" si="290"/>
        <v>X</v>
      </c>
      <c r="M297" s="58" t="str">
        <f t="shared" si="290"/>
        <v>X</v>
      </c>
      <c r="N297" s="58" t="str">
        <f t="shared" si="290"/>
        <v>X</v>
      </c>
      <c r="O297" s="58" t="str">
        <f t="shared" si="290"/>
        <v>X</v>
      </c>
      <c r="P297" s="58" t="str">
        <f t="shared" si="290"/>
        <v>X</v>
      </c>
      <c r="Q297" s="58" t="str">
        <f t="shared" si="290"/>
        <v>X</v>
      </c>
    </row>
    <row r="298" spans="1:17" ht="21" customHeight="1">
      <c r="A298" s="51"/>
      <c r="B298" s="58" t="s">
        <v>21</v>
      </c>
      <c r="C298" s="58" t="str">
        <f t="shared" ref="C298:P298" si="291">IF(C12=$V$38,"O",IF(C12=$W$38,"O",IF(C12=$X$38,"O",IF(C12=$Y$38,"O",IF(C12=$Z$38,"O",IF(C12=$AA$38,"O",IF(C12=$AB$38,"O","X")))))))</f>
        <v>X</v>
      </c>
      <c r="D298" s="58" t="str">
        <f t="shared" si="291"/>
        <v>X</v>
      </c>
      <c r="E298" s="58" t="str">
        <f t="shared" si="291"/>
        <v>X</v>
      </c>
      <c r="F298" s="58" t="str">
        <f t="shared" si="291"/>
        <v>X</v>
      </c>
      <c r="G298" s="58" t="str">
        <f t="shared" si="291"/>
        <v>X</v>
      </c>
      <c r="H298" s="58" t="str">
        <f t="shared" si="291"/>
        <v>X</v>
      </c>
      <c r="I298" s="58" t="str">
        <f t="shared" si="291"/>
        <v>X</v>
      </c>
      <c r="J298" s="58" t="str">
        <f t="shared" si="291"/>
        <v>X</v>
      </c>
      <c r="K298" s="58" t="str">
        <f t="shared" si="291"/>
        <v>X</v>
      </c>
      <c r="L298" s="58" t="str">
        <f t="shared" si="291"/>
        <v>X</v>
      </c>
      <c r="M298" s="58" t="str">
        <f t="shared" si="291"/>
        <v>X</v>
      </c>
      <c r="N298" s="58" t="str">
        <f t="shared" si="291"/>
        <v>X</v>
      </c>
      <c r="O298" s="58" t="str">
        <f t="shared" si="291"/>
        <v>X</v>
      </c>
      <c r="P298" s="58" t="str">
        <f t="shared" si="291"/>
        <v>X</v>
      </c>
      <c r="Q298" s="58" t="str">
        <f>IF(Q12=$V$38,"O",IF(Q12=$W$38,"O",IF(Q12=$X$38,"O",IF(Q12=$Y$38,"O",IF(Q12=$Z$38,"O",IF(Q12=$AA$38,"O",IF(Q12=$AB$38,"O","X")))))))</f>
        <v>X</v>
      </c>
    </row>
    <row r="299" spans="1:17" ht="21" customHeight="1">
      <c r="A299" s="60"/>
      <c r="B299" s="30" t="s">
        <v>46</v>
      </c>
      <c r="C299" s="47">
        <f>COUNTIF(C293:C298,"O")</f>
        <v>1</v>
      </c>
      <c r="D299" s="47">
        <f t="shared" ref="D299:Q299" si="292">COUNTIF(D293:D298,"O")</f>
        <v>1</v>
      </c>
      <c r="E299" s="47">
        <f t="shared" si="292"/>
        <v>1</v>
      </c>
      <c r="F299" s="47">
        <f t="shared" si="292"/>
        <v>1</v>
      </c>
      <c r="G299" s="47">
        <f t="shared" si="292"/>
        <v>1</v>
      </c>
      <c r="H299" s="47">
        <f t="shared" si="292"/>
        <v>1</v>
      </c>
      <c r="I299" s="47">
        <f t="shared" si="292"/>
        <v>1</v>
      </c>
      <c r="J299" s="47">
        <f t="shared" si="292"/>
        <v>1</v>
      </c>
      <c r="K299" s="47">
        <f t="shared" si="292"/>
        <v>1</v>
      </c>
      <c r="L299" s="47">
        <f t="shared" si="292"/>
        <v>1</v>
      </c>
      <c r="M299" s="47">
        <f t="shared" si="292"/>
        <v>1</v>
      </c>
      <c r="N299" s="47">
        <f t="shared" si="292"/>
        <v>1</v>
      </c>
      <c r="O299" s="47">
        <f t="shared" si="292"/>
        <v>1</v>
      </c>
      <c r="P299" s="47">
        <f t="shared" si="292"/>
        <v>1</v>
      </c>
      <c r="Q299" s="47">
        <f t="shared" si="292"/>
        <v>1</v>
      </c>
    </row>
    <row r="300" spans="1:17" ht="21" customHeight="1">
      <c r="A300" s="50">
        <v>24</v>
      </c>
      <c r="B300" s="58" t="s">
        <v>32</v>
      </c>
      <c r="C300" s="58" t="str">
        <f>IF(C7=$V$39,"O",IF(C7=$W$39,"O",IF(C7=$X$39,"O",IF(C7=$Y$39,"O",IF(C7=$Z$39,"O",IF(C7=$AA$39,"O",IF(C7=$AB$39,"O","X")))))))</f>
        <v>X</v>
      </c>
      <c r="D300" s="58" t="str">
        <f t="shared" ref="D300:Q300" si="293">IF(D7=$V$39,"O",IF(D7=$W$39,"O",IF(D7=$X$39,"O",IF(D7=$Y$39,"O",IF(D7=$Z$39,"O",IF(D7=$AA$39,"O",IF(D7=$AB$39,"O","X")))))))</f>
        <v>X</v>
      </c>
      <c r="E300" s="58" t="str">
        <f t="shared" si="293"/>
        <v>X</v>
      </c>
      <c r="F300" s="58" t="str">
        <f t="shared" si="293"/>
        <v>X</v>
      </c>
      <c r="G300" s="58" t="str">
        <f t="shared" si="293"/>
        <v>X</v>
      </c>
      <c r="H300" s="58" t="str">
        <f t="shared" si="293"/>
        <v>X</v>
      </c>
      <c r="I300" s="58" t="str">
        <f t="shared" si="293"/>
        <v>X</v>
      </c>
      <c r="J300" s="58" t="str">
        <f t="shared" si="293"/>
        <v>X</v>
      </c>
      <c r="K300" s="58" t="str">
        <f t="shared" si="293"/>
        <v>X</v>
      </c>
      <c r="L300" s="58" t="str">
        <f t="shared" si="293"/>
        <v>X</v>
      </c>
      <c r="M300" s="58" t="str">
        <f t="shared" si="293"/>
        <v>X</v>
      </c>
      <c r="N300" s="58" t="str">
        <f t="shared" si="293"/>
        <v>X</v>
      </c>
      <c r="O300" s="58" t="str">
        <f t="shared" si="293"/>
        <v>X</v>
      </c>
      <c r="P300" s="58" t="str">
        <f t="shared" si="293"/>
        <v>X</v>
      </c>
      <c r="Q300" s="58" t="str">
        <f t="shared" si="293"/>
        <v>X</v>
      </c>
    </row>
    <row r="301" spans="1:17" ht="21" customHeight="1">
      <c r="A301" s="51"/>
      <c r="B301" s="58" t="s">
        <v>33</v>
      </c>
      <c r="C301" s="58" t="str">
        <f t="shared" ref="C301:Q301" si="294">IF(C8=$V$39,"O",IF(C8=$W$39,"O",IF(C8=$X$39,"O",IF(C8=$Y$39,"O",IF(C8=$Z$39,"O",IF(C8=$AA$39,"O",IF(C8=$AB$39,"O","X")))))))</f>
        <v>X</v>
      </c>
      <c r="D301" s="58" t="str">
        <f t="shared" si="294"/>
        <v>X</v>
      </c>
      <c r="E301" s="58" t="str">
        <f t="shared" si="294"/>
        <v>X</v>
      </c>
      <c r="F301" s="58" t="str">
        <f t="shared" si="294"/>
        <v>X</v>
      </c>
      <c r="G301" s="58" t="str">
        <f t="shared" si="294"/>
        <v>X</v>
      </c>
      <c r="H301" s="58" t="str">
        <f t="shared" si="294"/>
        <v>X</v>
      </c>
      <c r="I301" s="58" t="str">
        <f t="shared" si="294"/>
        <v>X</v>
      </c>
      <c r="J301" s="58" t="str">
        <f t="shared" si="294"/>
        <v>X</v>
      </c>
      <c r="K301" s="58" t="str">
        <f t="shared" si="294"/>
        <v>X</v>
      </c>
      <c r="L301" s="58" t="str">
        <f t="shared" si="294"/>
        <v>X</v>
      </c>
      <c r="M301" s="58" t="str">
        <f t="shared" si="294"/>
        <v>X</v>
      </c>
      <c r="N301" s="58" t="str">
        <f t="shared" si="294"/>
        <v>X</v>
      </c>
      <c r="O301" s="58" t="str">
        <f t="shared" si="294"/>
        <v>X</v>
      </c>
      <c r="P301" s="58" t="str">
        <f t="shared" si="294"/>
        <v>X</v>
      </c>
      <c r="Q301" s="58" t="str">
        <f t="shared" si="294"/>
        <v>X</v>
      </c>
    </row>
    <row r="302" spans="1:17" ht="21" customHeight="1">
      <c r="A302" s="51"/>
      <c r="B302" s="58" t="s">
        <v>34</v>
      </c>
      <c r="C302" s="58" t="str">
        <f t="shared" ref="C302:Q302" si="295">IF(C9=$V$39,"O",IF(C9=$W$39,"O",IF(C9=$X$39,"O",IF(C9=$Y$39,"O",IF(C9=$Z$39,"O",IF(C9=$AA$39,"O",IF(C9=$AB$39,"O","X")))))))</f>
        <v>X</v>
      </c>
      <c r="D302" s="58" t="str">
        <f t="shared" si="295"/>
        <v>X</v>
      </c>
      <c r="E302" s="58" t="str">
        <f t="shared" si="295"/>
        <v>X</v>
      </c>
      <c r="F302" s="58" t="str">
        <f t="shared" si="295"/>
        <v>X</v>
      </c>
      <c r="G302" s="58" t="str">
        <f t="shared" si="295"/>
        <v>X</v>
      </c>
      <c r="H302" s="58" t="str">
        <f t="shared" si="295"/>
        <v>X</v>
      </c>
      <c r="I302" s="58" t="str">
        <f t="shared" si="295"/>
        <v>X</v>
      </c>
      <c r="J302" s="58" t="str">
        <f t="shared" si="295"/>
        <v>X</v>
      </c>
      <c r="K302" s="58" t="str">
        <f t="shared" si="295"/>
        <v>X</v>
      </c>
      <c r="L302" s="58" t="str">
        <f t="shared" si="295"/>
        <v>X</v>
      </c>
      <c r="M302" s="58" t="str">
        <f t="shared" si="295"/>
        <v>X</v>
      </c>
      <c r="N302" s="58" t="str">
        <f t="shared" si="295"/>
        <v>X</v>
      </c>
      <c r="O302" s="58" t="str">
        <f t="shared" si="295"/>
        <v>X</v>
      </c>
      <c r="P302" s="58" t="str">
        <f t="shared" si="295"/>
        <v>X</v>
      </c>
      <c r="Q302" s="58" t="str">
        <f t="shared" si="295"/>
        <v>X</v>
      </c>
    </row>
    <row r="303" spans="1:17" ht="21" customHeight="1">
      <c r="A303" s="51"/>
      <c r="B303" s="58" t="s">
        <v>35</v>
      </c>
      <c r="C303" s="58" t="str">
        <f t="shared" ref="C303:Q303" si="296">IF(C10=$V$39,"O",IF(C10=$W$39,"O",IF(C10=$X$39,"O",IF(C10=$Y$39,"O",IF(C10=$Z$39,"O",IF(C10=$AA$39,"O",IF(C10=$AB$39,"O","X")))))))</f>
        <v>X</v>
      </c>
      <c r="D303" s="58" t="str">
        <f t="shared" si="296"/>
        <v>X</v>
      </c>
      <c r="E303" s="58" t="str">
        <f t="shared" si="296"/>
        <v>X</v>
      </c>
      <c r="F303" s="58" t="str">
        <f t="shared" si="296"/>
        <v>X</v>
      </c>
      <c r="G303" s="58" t="str">
        <f t="shared" si="296"/>
        <v>X</v>
      </c>
      <c r="H303" s="58" t="str">
        <f t="shared" si="296"/>
        <v>X</v>
      </c>
      <c r="I303" s="58" t="str">
        <f t="shared" si="296"/>
        <v>X</v>
      </c>
      <c r="J303" s="58" t="str">
        <f t="shared" si="296"/>
        <v>X</v>
      </c>
      <c r="K303" s="58" t="str">
        <f t="shared" si="296"/>
        <v>X</v>
      </c>
      <c r="L303" s="58" t="str">
        <f t="shared" si="296"/>
        <v>X</v>
      </c>
      <c r="M303" s="58" t="str">
        <f t="shared" si="296"/>
        <v>X</v>
      </c>
      <c r="N303" s="58" t="str">
        <f t="shared" si="296"/>
        <v>X</v>
      </c>
      <c r="O303" s="58" t="str">
        <f t="shared" si="296"/>
        <v>X</v>
      </c>
      <c r="P303" s="58" t="str">
        <f t="shared" si="296"/>
        <v>X</v>
      </c>
      <c r="Q303" s="58" t="str">
        <f t="shared" si="296"/>
        <v>X</v>
      </c>
    </row>
    <row r="304" spans="1:17" ht="21" customHeight="1">
      <c r="A304" s="51"/>
      <c r="B304" s="58" t="s">
        <v>36</v>
      </c>
      <c r="C304" s="58" t="str">
        <f t="shared" ref="C304:Q304" si="297">IF(C11=$V$39,"O",IF(C11=$W$39,"O",IF(C11=$X$39,"O",IF(C11=$Y$39,"O",IF(C11=$Z$39,"O",IF(C11=$AA$39,"O",IF(C11=$AB$39,"O","X")))))))</f>
        <v>O</v>
      </c>
      <c r="D304" s="58" t="str">
        <f t="shared" si="297"/>
        <v>O</v>
      </c>
      <c r="E304" s="58" t="str">
        <f t="shared" si="297"/>
        <v>O</v>
      </c>
      <c r="F304" s="58" t="str">
        <f t="shared" si="297"/>
        <v>O</v>
      </c>
      <c r="G304" s="58" t="str">
        <f t="shared" si="297"/>
        <v>O</v>
      </c>
      <c r="H304" s="58" t="str">
        <f t="shared" si="297"/>
        <v>O</v>
      </c>
      <c r="I304" s="58" t="str">
        <f t="shared" si="297"/>
        <v>O</v>
      </c>
      <c r="J304" s="58" t="str">
        <f t="shared" si="297"/>
        <v>O</v>
      </c>
      <c r="K304" s="58" t="str">
        <f t="shared" si="297"/>
        <v>O</v>
      </c>
      <c r="L304" s="58" t="str">
        <f t="shared" si="297"/>
        <v>O</v>
      </c>
      <c r="M304" s="58" t="str">
        <f t="shared" si="297"/>
        <v>O</v>
      </c>
      <c r="N304" s="58" t="str">
        <f t="shared" si="297"/>
        <v>O</v>
      </c>
      <c r="O304" s="58" t="str">
        <f t="shared" si="297"/>
        <v>O</v>
      </c>
      <c r="P304" s="58" t="str">
        <f t="shared" si="297"/>
        <v>O</v>
      </c>
      <c r="Q304" s="58" t="str">
        <f t="shared" si="297"/>
        <v>O</v>
      </c>
    </row>
    <row r="305" spans="1:31" ht="21" customHeight="1">
      <c r="A305" s="51"/>
      <c r="B305" s="58" t="s">
        <v>21</v>
      </c>
      <c r="C305" s="58" t="str">
        <f t="shared" ref="C305:P305" si="298">IF(C12=$V$39,"O",IF(C12=$W$39,"O",IF(C12=$X$39,"O",IF(C12=$Y$39,"O",IF(C12=$Z$39,"O",IF(C12=$AA$39,"O",IF(C12=$AB$39,"O","X")))))))</f>
        <v>X</v>
      </c>
      <c r="D305" s="58" t="str">
        <f t="shared" si="298"/>
        <v>X</v>
      </c>
      <c r="E305" s="58" t="str">
        <f t="shared" si="298"/>
        <v>X</v>
      </c>
      <c r="F305" s="58" t="str">
        <f t="shared" si="298"/>
        <v>X</v>
      </c>
      <c r="G305" s="58" t="str">
        <f t="shared" si="298"/>
        <v>X</v>
      </c>
      <c r="H305" s="58" t="str">
        <f t="shared" si="298"/>
        <v>X</v>
      </c>
      <c r="I305" s="58" t="str">
        <f t="shared" si="298"/>
        <v>X</v>
      </c>
      <c r="J305" s="58" t="str">
        <f t="shared" si="298"/>
        <v>X</v>
      </c>
      <c r="K305" s="58" t="str">
        <f t="shared" si="298"/>
        <v>X</v>
      </c>
      <c r="L305" s="58" t="str">
        <f t="shared" si="298"/>
        <v>X</v>
      </c>
      <c r="M305" s="58" t="str">
        <f t="shared" si="298"/>
        <v>X</v>
      </c>
      <c r="N305" s="58" t="str">
        <f t="shared" si="298"/>
        <v>X</v>
      </c>
      <c r="O305" s="58" t="str">
        <f t="shared" si="298"/>
        <v>X</v>
      </c>
      <c r="P305" s="58" t="str">
        <f t="shared" si="298"/>
        <v>X</v>
      </c>
      <c r="Q305" s="58" t="str">
        <f>IF(Q12=$V$39,"O",IF(Q12=$W$39,"O",IF(Q12=$X$39,"O",IF(Q12=$Y$39,"O",IF(Q12=$Z$39,"O",IF(Q12=$AA$39,"O",IF(Q12=$AB$39,"O","X")))))))</f>
        <v>X</v>
      </c>
    </row>
    <row r="306" spans="1:31" ht="21" customHeight="1">
      <c r="A306" s="60"/>
      <c r="B306" s="30" t="s">
        <v>46</v>
      </c>
      <c r="C306" s="47">
        <f>COUNTIF(C300:C305,"O")</f>
        <v>1</v>
      </c>
      <c r="D306" s="47">
        <f t="shared" ref="D306:Q306" si="299">COUNTIF(D300:D305,"O")</f>
        <v>1</v>
      </c>
      <c r="E306" s="47">
        <f t="shared" si="299"/>
        <v>1</v>
      </c>
      <c r="F306" s="47">
        <f t="shared" si="299"/>
        <v>1</v>
      </c>
      <c r="G306" s="47">
        <f t="shared" si="299"/>
        <v>1</v>
      </c>
      <c r="H306" s="47">
        <f t="shared" si="299"/>
        <v>1</v>
      </c>
      <c r="I306" s="47">
        <f t="shared" si="299"/>
        <v>1</v>
      </c>
      <c r="J306" s="47">
        <f t="shared" si="299"/>
        <v>1</v>
      </c>
      <c r="K306" s="47">
        <f t="shared" si="299"/>
        <v>1</v>
      </c>
      <c r="L306" s="47">
        <f t="shared" si="299"/>
        <v>1</v>
      </c>
      <c r="M306" s="47">
        <f t="shared" si="299"/>
        <v>1</v>
      </c>
      <c r="N306" s="47">
        <f t="shared" si="299"/>
        <v>1</v>
      </c>
      <c r="O306" s="47">
        <f t="shared" si="299"/>
        <v>1</v>
      </c>
      <c r="P306" s="47">
        <f t="shared" si="299"/>
        <v>1</v>
      </c>
      <c r="Q306" s="47">
        <f t="shared" si="299"/>
        <v>1</v>
      </c>
    </row>
    <row r="307" spans="1:31" ht="21" customHeight="1">
      <c r="A307" s="50">
        <v>25</v>
      </c>
      <c r="B307" s="58" t="s">
        <v>32</v>
      </c>
      <c r="C307" s="58" t="str">
        <f>IF(C7=$V$40,"O",IF(C7=$W$40,"O",IF(C7=$X$40,"O","X")))</f>
        <v>X</v>
      </c>
      <c r="D307" s="58" t="str">
        <f t="shared" ref="D307:Q307" si="300">IF(D7=$V$40,"O",IF(D7=$W$40,"O",IF(D7=$X$40,"O","X")))</f>
        <v>X</v>
      </c>
      <c r="E307" s="58" t="str">
        <f t="shared" si="300"/>
        <v>X</v>
      </c>
      <c r="F307" s="58" t="str">
        <f t="shared" si="300"/>
        <v>X</v>
      </c>
      <c r="G307" s="58" t="str">
        <f t="shared" si="300"/>
        <v>X</v>
      </c>
      <c r="H307" s="58" t="str">
        <f t="shared" si="300"/>
        <v>X</v>
      </c>
      <c r="I307" s="58" t="str">
        <f t="shared" si="300"/>
        <v>X</v>
      </c>
      <c r="J307" s="58" t="str">
        <f t="shared" si="300"/>
        <v>X</v>
      </c>
      <c r="K307" s="58" t="str">
        <f t="shared" si="300"/>
        <v>X</v>
      </c>
      <c r="L307" s="58" t="str">
        <f t="shared" si="300"/>
        <v>X</v>
      </c>
      <c r="M307" s="58" t="str">
        <f t="shared" si="300"/>
        <v>X</v>
      </c>
      <c r="N307" s="58" t="str">
        <f t="shared" si="300"/>
        <v>X</v>
      </c>
      <c r="O307" s="58" t="str">
        <f t="shared" si="300"/>
        <v>X</v>
      </c>
      <c r="P307" s="58" t="str">
        <f t="shared" si="300"/>
        <v>X</v>
      </c>
      <c r="Q307" s="58" t="str">
        <f t="shared" si="300"/>
        <v>X</v>
      </c>
    </row>
    <row r="308" spans="1:31" ht="21" customHeight="1">
      <c r="A308" s="51"/>
      <c r="B308" s="58" t="s">
        <v>33</v>
      </c>
      <c r="C308" s="58" t="str">
        <f t="shared" ref="C308:Q308" si="301">IF(C8=$V$40,"O",IF(C8=$W$40,"O",IF(C8=$X$40,"O","X")))</f>
        <v>X</v>
      </c>
      <c r="D308" s="58" t="str">
        <f t="shared" si="301"/>
        <v>X</v>
      </c>
      <c r="E308" s="58" t="str">
        <f t="shared" si="301"/>
        <v>X</v>
      </c>
      <c r="F308" s="58" t="str">
        <f t="shared" si="301"/>
        <v>X</v>
      </c>
      <c r="G308" s="58" t="str">
        <f t="shared" si="301"/>
        <v>X</v>
      </c>
      <c r="H308" s="58" t="str">
        <f t="shared" si="301"/>
        <v>X</v>
      </c>
      <c r="I308" s="58" t="str">
        <f t="shared" si="301"/>
        <v>X</v>
      </c>
      <c r="J308" s="58" t="str">
        <f t="shared" si="301"/>
        <v>X</v>
      </c>
      <c r="K308" s="58" t="str">
        <f t="shared" si="301"/>
        <v>X</v>
      </c>
      <c r="L308" s="58" t="str">
        <f t="shared" si="301"/>
        <v>X</v>
      </c>
      <c r="M308" s="58" t="str">
        <f t="shared" si="301"/>
        <v>X</v>
      </c>
      <c r="N308" s="58" t="str">
        <f t="shared" si="301"/>
        <v>X</v>
      </c>
      <c r="O308" s="58" t="str">
        <f t="shared" si="301"/>
        <v>X</v>
      </c>
      <c r="P308" s="58" t="str">
        <f t="shared" si="301"/>
        <v>X</v>
      </c>
      <c r="Q308" s="58" t="str">
        <f t="shared" si="301"/>
        <v>X</v>
      </c>
    </row>
    <row r="309" spans="1:31" ht="21" customHeight="1">
      <c r="A309" s="51"/>
      <c r="B309" s="58" t="s">
        <v>34</v>
      </c>
      <c r="C309" s="58" t="str">
        <f t="shared" ref="C309:Q309" si="302">IF(C9=$V$40,"O",IF(C9=$W$40,"O",IF(C9=$X$40,"O","X")))</f>
        <v>X</v>
      </c>
      <c r="D309" s="58" t="str">
        <f t="shared" si="302"/>
        <v>X</v>
      </c>
      <c r="E309" s="58" t="str">
        <f t="shared" si="302"/>
        <v>X</v>
      </c>
      <c r="F309" s="58" t="str">
        <f t="shared" si="302"/>
        <v>X</v>
      </c>
      <c r="G309" s="58" t="str">
        <f t="shared" si="302"/>
        <v>X</v>
      </c>
      <c r="H309" s="58" t="str">
        <f t="shared" si="302"/>
        <v>X</v>
      </c>
      <c r="I309" s="58" t="str">
        <f t="shared" si="302"/>
        <v>X</v>
      </c>
      <c r="J309" s="58" t="str">
        <f t="shared" si="302"/>
        <v>X</v>
      </c>
      <c r="K309" s="58" t="str">
        <f t="shared" si="302"/>
        <v>X</v>
      </c>
      <c r="L309" s="58" t="str">
        <f t="shared" si="302"/>
        <v>X</v>
      </c>
      <c r="M309" s="58" t="str">
        <f t="shared" si="302"/>
        <v>X</v>
      </c>
      <c r="N309" s="58" t="str">
        <f t="shared" si="302"/>
        <v>X</v>
      </c>
      <c r="O309" s="58" t="str">
        <f t="shared" si="302"/>
        <v>X</v>
      </c>
      <c r="P309" s="58" t="str">
        <f t="shared" si="302"/>
        <v>X</v>
      </c>
      <c r="Q309" s="58" t="str">
        <f t="shared" si="302"/>
        <v>X</v>
      </c>
    </row>
    <row r="310" spans="1:31" ht="21" customHeight="1">
      <c r="A310" s="51"/>
      <c r="B310" s="58" t="s">
        <v>35</v>
      </c>
      <c r="C310" s="58" t="str">
        <f t="shared" ref="C310:Q310" si="303">IF(C10=$V$40,"O",IF(C10=$W$40,"O",IF(C10=$X$40,"O","X")))</f>
        <v>X</v>
      </c>
      <c r="D310" s="58" t="str">
        <f t="shared" si="303"/>
        <v>X</v>
      </c>
      <c r="E310" s="58" t="str">
        <f t="shared" si="303"/>
        <v>X</v>
      </c>
      <c r="F310" s="58" t="str">
        <f t="shared" si="303"/>
        <v>X</v>
      </c>
      <c r="G310" s="58" t="str">
        <f t="shared" si="303"/>
        <v>X</v>
      </c>
      <c r="H310" s="58" t="str">
        <f t="shared" si="303"/>
        <v>X</v>
      </c>
      <c r="I310" s="58" t="str">
        <f t="shared" si="303"/>
        <v>X</v>
      </c>
      <c r="J310" s="58" t="str">
        <f t="shared" si="303"/>
        <v>X</v>
      </c>
      <c r="K310" s="58" t="str">
        <f t="shared" si="303"/>
        <v>X</v>
      </c>
      <c r="L310" s="58" t="str">
        <f t="shared" si="303"/>
        <v>X</v>
      </c>
      <c r="M310" s="58" t="str">
        <f t="shared" si="303"/>
        <v>X</v>
      </c>
      <c r="N310" s="58" t="str">
        <f t="shared" si="303"/>
        <v>X</v>
      </c>
      <c r="O310" s="58" t="str">
        <f t="shared" si="303"/>
        <v>X</v>
      </c>
      <c r="P310" s="58" t="str">
        <f t="shared" si="303"/>
        <v>X</v>
      </c>
      <c r="Q310" s="58" t="str">
        <f t="shared" si="303"/>
        <v>X</v>
      </c>
    </row>
    <row r="311" spans="1:31" ht="21" customHeight="1">
      <c r="A311" s="51"/>
      <c r="B311" s="58" t="s">
        <v>36</v>
      </c>
      <c r="C311" s="58" t="str">
        <f t="shared" ref="C311:Q311" si="304">IF(C11=$V$40,"O",IF(C11=$W$40,"O",IF(C11=$X$40,"O","X")))</f>
        <v>X</v>
      </c>
      <c r="D311" s="58" t="str">
        <f t="shared" si="304"/>
        <v>X</v>
      </c>
      <c r="E311" s="58" t="str">
        <f t="shared" si="304"/>
        <v>X</v>
      </c>
      <c r="F311" s="58" t="str">
        <f t="shared" si="304"/>
        <v>X</v>
      </c>
      <c r="G311" s="58" t="str">
        <f t="shared" si="304"/>
        <v>X</v>
      </c>
      <c r="H311" s="58" t="str">
        <f t="shared" si="304"/>
        <v>X</v>
      </c>
      <c r="I311" s="58" t="str">
        <f t="shared" si="304"/>
        <v>X</v>
      </c>
      <c r="J311" s="58" t="str">
        <f t="shared" si="304"/>
        <v>X</v>
      </c>
      <c r="K311" s="58" t="str">
        <f t="shared" si="304"/>
        <v>X</v>
      </c>
      <c r="L311" s="58" t="str">
        <f t="shared" si="304"/>
        <v>X</v>
      </c>
      <c r="M311" s="58" t="str">
        <f t="shared" si="304"/>
        <v>X</v>
      </c>
      <c r="N311" s="58" t="str">
        <f t="shared" si="304"/>
        <v>X</v>
      </c>
      <c r="O311" s="58" t="str">
        <f t="shared" si="304"/>
        <v>X</v>
      </c>
      <c r="P311" s="58" t="str">
        <f t="shared" si="304"/>
        <v>X</v>
      </c>
      <c r="Q311" s="58" t="str">
        <f t="shared" si="304"/>
        <v>X</v>
      </c>
    </row>
    <row r="312" spans="1:31" ht="21" customHeight="1">
      <c r="A312" s="51"/>
      <c r="B312" s="58" t="s">
        <v>21</v>
      </c>
      <c r="C312" s="58" t="str">
        <f t="shared" ref="C312:P312" si="305">IF(C12=$V$40,"O",IF(C12=$W$40,"O",IF(C12=$X$40,"O","X")))</f>
        <v>O</v>
      </c>
      <c r="D312" s="58" t="str">
        <f t="shared" si="305"/>
        <v>O</v>
      </c>
      <c r="E312" s="58" t="str">
        <f t="shared" si="305"/>
        <v>O</v>
      </c>
      <c r="F312" s="58" t="str">
        <f t="shared" si="305"/>
        <v>O</v>
      </c>
      <c r="G312" s="58" t="str">
        <f t="shared" si="305"/>
        <v>O</v>
      </c>
      <c r="H312" s="58" t="str">
        <f t="shared" si="305"/>
        <v>O</v>
      </c>
      <c r="I312" s="58" t="str">
        <f t="shared" si="305"/>
        <v>O</v>
      </c>
      <c r="J312" s="58" t="str">
        <f t="shared" si="305"/>
        <v>O</v>
      </c>
      <c r="K312" s="58" t="str">
        <f t="shared" si="305"/>
        <v>O</v>
      </c>
      <c r="L312" s="58" t="str">
        <f t="shared" si="305"/>
        <v>O</v>
      </c>
      <c r="M312" s="58" t="str">
        <f t="shared" si="305"/>
        <v>O</v>
      </c>
      <c r="N312" s="58" t="str">
        <f t="shared" si="305"/>
        <v>O</v>
      </c>
      <c r="O312" s="58" t="str">
        <f t="shared" si="305"/>
        <v>O</v>
      </c>
      <c r="P312" s="58" t="str">
        <f t="shared" si="305"/>
        <v>O</v>
      </c>
      <c r="Q312" s="58" t="str">
        <f>IF(Q12=$V$40,"O",IF(Q12=$W$40,"O",IF(Q12=$X$40,"O","X")))</f>
        <v>O</v>
      </c>
      <c r="U312" s="112"/>
    </row>
    <row r="313" spans="1:31" ht="21" customHeight="1">
      <c r="A313" s="60"/>
      <c r="B313" s="30" t="s">
        <v>46</v>
      </c>
      <c r="C313" s="47">
        <f>COUNTIF(C307:C312,"O")</f>
        <v>1</v>
      </c>
      <c r="D313" s="47">
        <f t="shared" ref="D313:Q313" si="306">COUNTIF(D307:D312,"O")</f>
        <v>1</v>
      </c>
      <c r="E313" s="47">
        <f t="shared" si="306"/>
        <v>1</v>
      </c>
      <c r="F313" s="47">
        <f t="shared" si="306"/>
        <v>1</v>
      </c>
      <c r="G313" s="47">
        <f t="shared" si="306"/>
        <v>1</v>
      </c>
      <c r="H313" s="47">
        <f t="shared" si="306"/>
        <v>1</v>
      </c>
      <c r="I313" s="47">
        <f t="shared" si="306"/>
        <v>1</v>
      </c>
      <c r="J313" s="47">
        <f t="shared" si="306"/>
        <v>1</v>
      </c>
      <c r="K313" s="47">
        <f t="shared" si="306"/>
        <v>1</v>
      </c>
      <c r="L313" s="47">
        <f t="shared" si="306"/>
        <v>1</v>
      </c>
      <c r="M313" s="47">
        <f t="shared" si="306"/>
        <v>1</v>
      </c>
      <c r="N313" s="47">
        <f t="shared" si="306"/>
        <v>1</v>
      </c>
      <c r="O313" s="47">
        <f t="shared" si="306"/>
        <v>1</v>
      </c>
      <c r="P313" s="47">
        <f t="shared" si="306"/>
        <v>1</v>
      </c>
      <c r="Q313" s="47">
        <f t="shared" si="306"/>
        <v>1</v>
      </c>
      <c r="U313" s="112"/>
    </row>
    <row r="314" spans="1:31" ht="21" customHeight="1">
      <c r="A314" s="50">
        <v>26</v>
      </c>
      <c r="B314" s="58" t="s">
        <v>32</v>
      </c>
      <c r="C314" s="58" t="str">
        <f>IF(C7=$V$42,"O",IF(C7=$W$42,"O",IF(C7=$X$42,"O",IF(C7=$Y$42,"O",IF(C7=$Z$42,"O",IF(C7=$AA$42,"O",IF(C7=$AB$42,"O",IF(C7=$AC$42,"O",IF(C7=$AD$42,"O",IF(C7=$AE$42,"O",IF(C7=$AF$42,"O",IF(C7=$AG$42,"O",IF(C7=$AH$42,"O",IF(C7=$AI$42,"O",IF(C7=$AJ$42,"O",IF(C7=$AK$42,"O",IF(C7=$AL$42,"O",IF(C7=$AM$42,"O",IF(C7=$AN$42,"O",IF(C7=$AO$42,"O",IF(C7=$AP$42,"O",IF(C7=$AQ$42,"O",IF(C7=$AR$42,"O",IF(C7=$AS$42,"O",IF(C7=$AT$42,"O",IF(C7=$AU$42,"O",IF(C7=$AV$42,"O",IF(C7=$AW$42,"O",IF(C7=$AX$42,"O",IF(C7=$AY$42,"O",IF(C7=$AZ$42,"O",IF(C7=$BA$42,"O",IF(C7=$BB$42,"O",IF(C7=$BC$42,"O",IF(C7=$BD$42,"O",IF(C7=$BE$42,"O",IF(C7=$BF$42,"O",IF(C7=$BG$42,"O",IF(C7=$BH$42,"O",IF(C7=$BI$42,"O",IF(C7=$BJ$42,"O","X")))))))))))))))))))))))))))))))))))))))))</f>
        <v>X</v>
      </c>
      <c r="D314" s="58" t="str">
        <f t="shared" ref="D314:Q314" si="307">IF(D7=$V$42,"O",IF(D7=$W$42,"O",IF(D7=$X$42,"O",IF(D7=$Y$42,"O",IF(D7=$Z$42,"O",IF(D7=$AA$42,"O",IF(D7=$AB$42,"O",IF(D7=$AC$42,"O",IF(D7=$AD$42,"O",IF(D7=$AE$42,"O",IF(D7=$AF$42,"O",IF(D7=$AG$42,"O",IF(D7=$AH$42,"O",IF(D7=$AI$42,"O",IF(D7=$AJ$42,"O",IF(D7=$AK$42,"O",IF(D7=$AL$42,"O",IF(D7=$AM$42,"O",IF(D7=$AN$42,"O",IF(D7=$AO$42,"O",IF(D7=$AP$42,"O",IF(D7=$AQ$42,"O",IF(D7=$AR$42,"O",IF(D7=$AS$42,"O",IF(D7=$AT$42,"O",IF(D7=$AU$42,"O",IF(D7=$AV$42,"O",IF(D7=$AW$42,"O",IF(D7=$AX$42,"O",IF(D7=$AY$42,"O",IF(D7=$AZ$42,"O",IF(D7=$BA$42,"O",IF(D7=$BB$42,"O",IF(D7=$BC$42,"O",IF(D7=$BD$42,"O",IF(D7=$BE$42,"O",IF(D7=$BF$42,"O",IF(D7=$BG$42,"O",IF(D7=$BH$42,"O",IF(D7=$BI$42,"O",IF(D7=$BJ$42,"O","X")))))))))))))))))))))))))))))))))))))))))</f>
        <v>X</v>
      </c>
      <c r="E314" s="58" t="str">
        <f t="shared" si="307"/>
        <v>X</v>
      </c>
      <c r="F314" s="58" t="str">
        <f t="shared" si="307"/>
        <v>X</v>
      </c>
      <c r="G314" s="58" t="str">
        <f t="shared" si="307"/>
        <v>X</v>
      </c>
      <c r="H314" s="58" t="str">
        <f t="shared" si="307"/>
        <v>X</v>
      </c>
      <c r="I314" s="58" t="str">
        <f t="shared" si="307"/>
        <v>X</v>
      </c>
      <c r="J314" s="58" t="str">
        <f t="shared" si="307"/>
        <v>X</v>
      </c>
      <c r="K314" s="58" t="str">
        <f t="shared" si="307"/>
        <v>X</v>
      </c>
      <c r="L314" s="58" t="str">
        <f t="shared" si="307"/>
        <v>X</v>
      </c>
      <c r="M314" s="58" t="str">
        <f t="shared" si="307"/>
        <v>X</v>
      </c>
      <c r="N314" s="58" t="str">
        <f t="shared" si="307"/>
        <v>X</v>
      </c>
      <c r="O314" s="58" t="str">
        <f t="shared" si="307"/>
        <v>X</v>
      </c>
      <c r="P314" s="58" t="str">
        <f t="shared" si="307"/>
        <v>X</v>
      </c>
      <c r="Q314" s="58" t="str">
        <f t="shared" si="307"/>
        <v>X</v>
      </c>
      <c r="U314" s="112"/>
    </row>
    <row r="315" spans="1:31" ht="21" customHeight="1">
      <c r="A315" s="51"/>
      <c r="B315" s="58" t="s">
        <v>33</v>
      </c>
      <c r="C315" s="58" t="str">
        <f t="shared" ref="C315:Q315" si="308">IF(C8=$V$42,"O",IF(C8=$W$42,"O",IF(C8=$X$42,"O",IF(C8=$Y$42,"O",IF(C8=$Z$42,"O",IF(C8=$AA$42,"O",IF(C8=$AB$42,"O",IF(C8=$AC$42,"O",IF(C8=$AD$42,"O",IF(C8=$AE$42,"O",IF(C8=$AF$42,"O",IF(C8=$AG$42,"O",IF(C8=$AH$42,"O",IF(C8=$AI$42,"O",IF(C8=$AJ$42,"O",IF(C8=$AK$42,"O",IF(C8=$AL$42,"O",IF(C8=$AM$42,"O",IF(C8=$AN$42,"O",IF(C8=$AO$42,"O",IF(C8=$AP$42,"O",IF(C8=$AQ$42,"O",IF(C8=$AR$42,"O",IF(C8=$AS$42,"O",IF(C8=$AT$42,"O",IF(C8=$AU$42,"O",IF(C8=$AV$42,"O",IF(C8=$AW$42,"O",IF(C8=$AX$42,"O",IF(C8=$AY$42,"O",IF(C8=$AZ$42,"O",IF(C8=$BA$42,"O",IF(C8=$BB$42,"O",IF(C8=$BC$42,"O",IF(C8=$BD$42,"O",IF(C8=$BE$42,"O",IF(C8=$BF$42,"O",IF(C8=$BG$42,"O",IF(C8=$BH$42,"O",IF(C8=$BI$42,"O",IF(C8=$BJ$42,"O","X")))))))))))))))))))))))))))))))))))))))))</f>
        <v>X</v>
      </c>
      <c r="D315" s="58" t="str">
        <f t="shared" si="308"/>
        <v>X</v>
      </c>
      <c r="E315" s="58" t="str">
        <f t="shared" si="308"/>
        <v>X</v>
      </c>
      <c r="F315" s="58" t="str">
        <f t="shared" si="308"/>
        <v>X</v>
      </c>
      <c r="G315" s="58" t="str">
        <f t="shared" si="308"/>
        <v>X</v>
      </c>
      <c r="H315" s="58" t="str">
        <f t="shared" si="308"/>
        <v>X</v>
      </c>
      <c r="I315" s="58" t="str">
        <f t="shared" si="308"/>
        <v>X</v>
      </c>
      <c r="J315" s="58" t="str">
        <f t="shared" si="308"/>
        <v>X</v>
      </c>
      <c r="K315" s="58" t="str">
        <f t="shared" si="308"/>
        <v>X</v>
      </c>
      <c r="L315" s="58" t="str">
        <f t="shared" si="308"/>
        <v>X</v>
      </c>
      <c r="M315" s="58" t="str">
        <f t="shared" si="308"/>
        <v>X</v>
      </c>
      <c r="N315" s="58" t="str">
        <f t="shared" si="308"/>
        <v>X</v>
      </c>
      <c r="O315" s="58" t="str">
        <f t="shared" si="308"/>
        <v>X</v>
      </c>
      <c r="P315" s="58" t="str">
        <f t="shared" si="308"/>
        <v>X</v>
      </c>
      <c r="Q315" s="58" t="str">
        <f t="shared" si="308"/>
        <v>X</v>
      </c>
      <c r="U315" s="112"/>
    </row>
    <row r="316" spans="1:31" ht="21" customHeight="1">
      <c r="A316" s="51"/>
      <c r="B316" s="58" t="s">
        <v>34</v>
      </c>
      <c r="C316" s="58" t="str">
        <f t="shared" ref="C316:Q316" si="309">IF(C9=$V$42,"O",IF(C9=$W$42,"O",IF(C9=$X$42,"O",IF(C9=$Y$42,"O",IF(C9=$Z$42,"O",IF(C9=$AA$42,"O",IF(C9=$AB$42,"O",IF(C9=$AC$42,"O",IF(C9=$AD$42,"O",IF(C9=$AE$42,"O",IF(C9=$AF$42,"O",IF(C9=$AG$42,"O",IF(C9=$AH$42,"O",IF(C9=$AI$42,"O",IF(C9=$AJ$42,"O",IF(C9=$AK$42,"O",IF(C9=$AL$42,"O",IF(C9=$AM$42,"O",IF(C9=$AN$42,"O",IF(C9=$AO$42,"O",IF(C9=$AP$42,"O",IF(C9=$AQ$42,"O",IF(C9=$AR$42,"O",IF(C9=$AS$42,"O",IF(C9=$AT$42,"O",IF(C9=$AU$42,"O",IF(C9=$AV$42,"O",IF(C9=$AW$42,"O",IF(C9=$AX$42,"O",IF(C9=$AY$42,"O",IF(C9=$AZ$42,"O",IF(C9=$BA$42,"O",IF(C9=$BB$42,"O",IF(C9=$BC$42,"O",IF(C9=$BD$42,"O",IF(C9=$BE$42,"O",IF(C9=$BF$42,"O",IF(C9=$BG$42,"O",IF(C9=$BH$42,"O",IF(C9=$BI$42,"O",IF(C9=$BJ$42,"O","X")))))))))))))))))))))))))))))))))))))))))</f>
        <v>X</v>
      </c>
      <c r="D316" s="58" t="str">
        <f t="shared" si="309"/>
        <v>X</v>
      </c>
      <c r="E316" s="58" t="str">
        <f t="shared" si="309"/>
        <v>X</v>
      </c>
      <c r="F316" s="58" t="str">
        <f t="shared" si="309"/>
        <v>X</v>
      </c>
      <c r="G316" s="58" t="str">
        <f t="shared" si="309"/>
        <v>X</v>
      </c>
      <c r="H316" s="58" t="str">
        <f t="shared" si="309"/>
        <v>X</v>
      </c>
      <c r="I316" s="58" t="str">
        <f t="shared" si="309"/>
        <v>X</v>
      </c>
      <c r="J316" s="58" t="str">
        <f t="shared" si="309"/>
        <v>X</v>
      </c>
      <c r="K316" s="58" t="str">
        <f t="shared" si="309"/>
        <v>X</v>
      </c>
      <c r="L316" s="58" t="str">
        <f t="shared" si="309"/>
        <v>X</v>
      </c>
      <c r="M316" s="58" t="str">
        <f t="shared" si="309"/>
        <v>X</v>
      </c>
      <c r="N316" s="58" t="str">
        <f t="shared" si="309"/>
        <v>X</v>
      </c>
      <c r="O316" s="58" t="str">
        <f t="shared" si="309"/>
        <v>X</v>
      </c>
      <c r="P316" s="58" t="str">
        <f t="shared" si="309"/>
        <v>X</v>
      </c>
      <c r="Q316" s="58" t="str">
        <f t="shared" si="309"/>
        <v>X</v>
      </c>
      <c r="U316" s="112"/>
      <c r="AE316"/>
    </row>
    <row r="317" spans="1:31" ht="21" customHeight="1">
      <c r="A317" s="51"/>
      <c r="B317" s="58" t="s">
        <v>35</v>
      </c>
      <c r="C317" s="58" t="str">
        <f t="shared" ref="C317:Q317" si="310">IF(C10=$V$42,"O",IF(C10=$W$42,"O",IF(C10=$X$42,"O",IF(C10=$Y$42,"O",IF(C10=$Z$42,"O",IF(C10=$AA$42,"O",IF(C10=$AB$42,"O",IF(C10=$AC$42,"O",IF(C10=$AD$42,"O",IF(C10=$AE$42,"O",IF(C10=$AF$42,"O",IF(C10=$AG$42,"O",IF(C10=$AH$42,"O",IF(C10=$AI$42,"O",IF(C10=$AJ$42,"O",IF(C10=$AK$42,"O",IF(C10=$AL$42,"O",IF(C10=$AM$42,"O",IF(C10=$AN$42,"O",IF(C10=$AO$42,"O",IF(C10=$AP$42,"O",IF(C10=$AQ$42,"O",IF(C10=$AR$42,"O",IF(C10=$AS$42,"O",IF(C10=$AT$42,"O",IF(C10=$AU$42,"O",IF(C10=$AV$42,"O",IF(C10=$AW$42,"O",IF(C10=$AX$42,"O",IF(C10=$AY$42,"O",IF(C10=$AZ$42,"O",IF(C10=$BA$42,"O",IF(C10=$BB$42,"O",IF(C10=$BC$42,"O",IF(C10=$BD$42,"O",IF(C10=$BE$42,"O",IF(C10=$BF$42,"O",IF(C10=$BG$42,"O",IF(C10=$BH$42,"O",IF(C10=$BI$42,"O",IF(C10=$BJ$42,"O","X")))))))))))))))))))))))))))))))))))))))))</f>
        <v>X</v>
      </c>
      <c r="D317" s="58" t="str">
        <f t="shared" si="310"/>
        <v>X</v>
      </c>
      <c r="E317" s="58" t="str">
        <f t="shared" si="310"/>
        <v>X</v>
      </c>
      <c r="F317" s="58" t="str">
        <f t="shared" si="310"/>
        <v>X</v>
      </c>
      <c r="G317" s="58" t="str">
        <f t="shared" si="310"/>
        <v>X</v>
      </c>
      <c r="H317" s="58" t="str">
        <f t="shared" si="310"/>
        <v>X</v>
      </c>
      <c r="I317" s="58" t="str">
        <f t="shared" si="310"/>
        <v>X</v>
      </c>
      <c r="J317" s="58" t="str">
        <f t="shared" si="310"/>
        <v>X</v>
      </c>
      <c r="K317" s="58" t="str">
        <f t="shared" si="310"/>
        <v>X</v>
      </c>
      <c r="L317" s="58" t="str">
        <f t="shared" si="310"/>
        <v>X</v>
      </c>
      <c r="M317" s="58" t="str">
        <f t="shared" si="310"/>
        <v>X</v>
      </c>
      <c r="N317" s="58" t="str">
        <f t="shared" si="310"/>
        <v>X</v>
      </c>
      <c r="O317" s="58" t="str">
        <f t="shared" si="310"/>
        <v>X</v>
      </c>
      <c r="P317" s="58" t="str">
        <f t="shared" si="310"/>
        <v>X</v>
      </c>
      <c r="Q317" s="58" t="str">
        <f t="shared" si="310"/>
        <v>X</v>
      </c>
      <c r="U317" s="112"/>
      <c r="AE317"/>
    </row>
    <row r="318" spans="1:31" ht="21" customHeight="1">
      <c r="A318" s="51"/>
      <c r="B318" s="58" t="s">
        <v>36</v>
      </c>
      <c r="C318" s="58" t="str">
        <f t="shared" ref="C318:Q318" si="311">IF(C11=$V$42,"O",IF(C11=$W$42,"O",IF(C11=$X$42,"O",IF(C11=$Y$42,"O",IF(C11=$Z$42,"O",IF(C11=$AA$42,"O",IF(C11=$AB$42,"O",IF(C11=$AC$42,"O",IF(C11=$AD$42,"O",IF(C11=$AE$42,"O",IF(C11=$AF$42,"O",IF(C11=$AG$42,"O",IF(C11=$AH$42,"O",IF(C11=$AI$42,"O",IF(C11=$AJ$42,"O",IF(C11=$AK$42,"O",IF(C11=$AL$42,"O",IF(C11=$AM$42,"O",IF(C11=$AN$42,"O",IF(C11=$AO$42,"O",IF(C11=$AP$42,"O",IF(C11=$AQ$42,"O",IF(C11=$AR$42,"O",IF(C11=$AS$42,"O",IF(C11=$AT$42,"O",IF(C11=$AU$42,"O",IF(C11=$AV$42,"O",IF(C11=$AW$42,"O",IF(C11=$AX$42,"O",IF(C11=$AY$42,"O",IF(C11=$AZ$42,"O",IF(C11=$BA$42,"O",IF(C11=$BB$42,"O",IF(C11=$BC$42,"O",IF(C11=$BD$42,"O",IF(C11=$BE$42,"O",IF(C11=$BF$42,"O",IF(C11=$BG$42,"O",IF(C11=$BH$42,"O",IF(C11=$BI$42,"O",IF(C11=$BJ$42,"O","X")))))))))))))))))))))))))))))))))))))))))</f>
        <v>X</v>
      </c>
      <c r="D318" s="58" t="str">
        <f t="shared" si="311"/>
        <v>X</v>
      </c>
      <c r="E318" s="58" t="str">
        <f t="shared" si="311"/>
        <v>X</v>
      </c>
      <c r="F318" s="58" t="str">
        <f t="shared" si="311"/>
        <v>X</v>
      </c>
      <c r="G318" s="58" t="str">
        <f t="shared" si="311"/>
        <v>X</v>
      </c>
      <c r="H318" s="58" t="str">
        <f t="shared" si="311"/>
        <v>X</v>
      </c>
      <c r="I318" s="58" t="str">
        <f t="shared" si="311"/>
        <v>X</v>
      </c>
      <c r="J318" s="58" t="str">
        <f t="shared" si="311"/>
        <v>X</v>
      </c>
      <c r="K318" s="58" t="str">
        <f t="shared" si="311"/>
        <v>X</v>
      </c>
      <c r="L318" s="58" t="str">
        <f t="shared" si="311"/>
        <v>X</v>
      </c>
      <c r="M318" s="58" t="str">
        <f t="shared" si="311"/>
        <v>X</v>
      </c>
      <c r="N318" s="58" t="str">
        <f t="shared" si="311"/>
        <v>X</v>
      </c>
      <c r="O318" s="58" t="str">
        <f t="shared" si="311"/>
        <v>X</v>
      </c>
      <c r="P318" s="58" t="str">
        <f t="shared" si="311"/>
        <v>X</v>
      </c>
      <c r="Q318" s="58" t="str">
        <f t="shared" si="311"/>
        <v>X</v>
      </c>
      <c r="U318" s="112"/>
      <c r="AE318"/>
    </row>
    <row r="319" spans="1:31" ht="21" customHeight="1">
      <c r="A319" s="51"/>
      <c r="B319" s="58" t="s">
        <v>21</v>
      </c>
      <c r="C319" s="58" t="str">
        <f t="shared" ref="C319:P319" si="312">IF(C12=$V$42,"O",IF(C12=$W$42,"O",IF(C12=$X$42,"O",IF(C12=$Y$42,"O",IF(C12=$Z$42,"O",IF(C12=$AA$42,"O",IF(C12=$AB$42,"O",IF(C12=$AC$42,"O",IF(C12=$AD$42,"O",IF(C12=$AE$42,"O",IF(C12=$AF$42,"O",IF(C12=$AG$42,"O",IF(C12=$AH$42,"O",IF(C12=$AI$42,"O",IF(C12=$AJ$42,"O",IF(C12=$AK$42,"O",IF(C12=$AL$42,"O",IF(C12=$AM$42,"O",IF(C12=$AN$42,"O",IF(C12=$AO$42,"O",IF(C12=$AP$42,"O",IF(C12=$AQ$42,"O",IF(C12=$AR$42,"O",IF(C12=$AS$42,"O",IF(C12=$AT$42,"O",IF(C12=$AU$42,"O",IF(C12=$AV$42,"O",IF(C12=$AW$42,"O",IF(C12=$AX$42,"O",IF(C12=$AY$42,"O",IF(C12=$AZ$42,"O",IF(C12=$BA$42,"O",IF(C12=$BB$42,"O",IF(C12=$BC$42,"O",IF(C12=$BD$42,"O",IF(C12=$BE$42,"O",IF(C12=$BF$42,"O",IF(C12=$BG$42,"O",IF(C12=$BH$42,"O",IF(C12=$BI$42,"O",IF(C12=$BJ$42,"O","X")))))))))))))))))))))))))))))))))))))))))</f>
        <v>O</v>
      </c>
      <c r="D319" s="58" t="str">
        <f t="shared" si="312"/>
        <v>O</v>
      </c>
      <c r="E319" s="58" t="str">
        <f t="shared" si="312"/>
        <v>O</v>
      </c>
      <c r="F319" s="58" t="str">
        <f t="shared" si="312"/>
        <v>O</v>
      </c>
      <c r="G319" s="58" t="str">
        <f t="shared" si="312"/>
        <v>O</v>
      </c>
      <c r="H319" s="58" t="str">
        <f t="shared" si="312"/>
        <v>O</v>
      </c>
      <c r="I319" s="58" t="str">
        <f t="shared" si="312"/>
        <v>O</v>
      </c>
      <c r="J319" s="58" t="str">
        <f t="shared" si="312"/>
        <v>O</v>
      </c>
      <c r="K319" s="58" t="str">
        <f t="shared" si="312"/>
        <v>O</v>
      </c>
      <c r="L319" s="58" t="str">
        <f t="shared" si="312"/>
        <v>O</v>
      </c>
      <c r="M319" s="58" t="str">
        <f t="shared" si="312"/>
        <v>O</v>
      </c>
      <c r="N319" s="58" t="str">
        <f t="shared" si="312"/>
        <v>O</v>
      </c>
      <c r="O319" s="58" t="str">
        <f t="shared" si="312"/>
        <v>O</v>
      </c>
      <c r="P319" s="58" t="str">
        <f t="shared" si="312"/>
        <v>O</v>
      </c>
      <c r="Q319" s="58" t="str">
        <f>IF(Q12=$V$42,"O",IF(Q12=$W$42,"O",IF(Q12=$X$42,"O",IF(Q12=$Y$42,"O",IF(Q12=$Z$42,"O",IF(Q12=$AA$42,"O",IF(Q12=$AB$42,"O",IF(Q12=$AC$42,"O",IF(Q12=$AD$42,"O",IF(Q12=$AE$42,"O",IF(Q12=$AF$42,"O",IF(Q12=$AG$42,"O",IF(Q12=$AH$42,"O",IF(Q12=$AI$42,"O",IF(Q12=$AJ$42,"O",IF(Q12=$AK$42,"O",IF(Q12=$AL$42,"O",IF(Q12=$AM$42,"O",IF(Q12=$AN$42,"O",IF(Q12=$AO$42,"O",IF(Q12=$AP$42,"O",IF(Q12=$AQ$42,"O",IF(Q12=$AR$42,"O",IF(Q12=$AS$42,"O",IF(Q12=$AT$42,"O",IF(Q12=$AU$42,"O",IF(Q12=$AV$42,"O",IF(Q12=$AW$42,"O",IF(Q12=$AX$42,"O",IF(Q12=$AY$42,"O",IF(Q12=$AZ$42,"O",IF(Q12=$BA$42,"O",IF(Q12=$BB$42,"O",IF(Q12=$BC$42,"O",IF(Q12=$BD$42,"O",IF(Q12=$BE$42,"O",IF(Q12=$BF$42,"O",IF(Q12=$BG$42,"O",IF(Q12=$BH$42,"O",IF(Q12=$BI$42,"O",IF(Q12=$BJ$42,"O","X")))))))))))))))))))))))))))))))))))))))))</f>
        <v>O</v>
      </c>
      <c r="U319" s="112"/>
      <c r="AE319"/>
    </row>
    <row r="320" spans="1:31" ht="21" customHeight="1">
      <c r="A320" s="60"/>
      <c r="B320" s="30" t="s">
        <v>46</v>
      </c>
      <c r="C320" s="47">
        <f>COUNTIF(C314:C319,"O")</f>
        <v>1</v>
      </c>
      <c r="D320" s="47">
        <f t="shared" ref="D320:Q320" si="313">COUNTIF(D314:D319,"O")</f>
        <v>1</v>
      </c>
      <c r="E320" s="47">
        <f t="shared" si="313"/>
        <v>1</v>
      </c>
      <c r="F320" s="47">
        <f t="shared" si="313"/>
        <v>1</v>
      </c>
      <c r="G320" s="47">
        <f t="shared" si="313"/>
        <v>1</v>
      </c>
      <c r="H320" s="47">
        <f t="shared" si="313"/>
        <v>1</v>
      </c>
      <c r="I320" s="47">
        <f t="shared" si="313"/>
        <v>1</v>
      </c>
      <c r="J320" s="47">
        <f t="shared" si="313"/>
        <v>1</v>
      </c>
      <c r="K320" s="47">
        <f t="shared" si="313"/>
        <v>1</v>
      </c>
      <c r="L320" s="47">
        <f t="shared" si="313"/>
        <v>1</v>
      </c>
      <c r="M320" s="47">
        <f t="shared" si="313"/>
        <v>1</v>
      </c>
      <c r="N320" s="47">
        <f t="shared" si="313"/>
        <v>1</v>
      </c>
      <c r="O320" s="47">
        <f t="shared" si="313"/>
        <v>1</v>
      </c>
      <c r="P320" s="47">
        <f t="shared" si="313"/>
        <v>1</v>
      </c>
      <c r="Q320" s="47">
        <f t="shared" si="313"/>
        <v>1</v>
      </c>
      <c r="U320" s="112"/>
      <c r="AE320"/>
    </row>
    <row r="321" spans="1:31" ht="21" customHeight="1">
      <c r="A321" s="50">
        <v>27</v>
      </c>
      <c r="B321" s="58" t="s">
        <v>32</v>
      </c>
      <c r="C321" s="58" t="str">
        <f>IF(C7=$V$43,"O",IF(C7=$W$43,"O",IF(C7=$X$43,"O",IF(C7=$Y$43,"O",IF(C7=$Z$43,"O",IF(C7=$AA$43,"O",IF(C7=$AB$43,"O",IF(C7=$AC$43,"O",IF(C7=$AD$43,"O",IF(C7=$AE$43,"O",IF(C7=$AF$43,"O",IF(C7=$AG$43,"O",IF(C7=$AH$43,"O",IF(C7=$AI$43,"O",IF(C7=$AJ$43,"O",IF(C7=$AK$43,"O",IF(C7=$AL$43,"O",IF(C7=$AM$43,"O",IF(C7=$AN$43,"O",IF(C7=$AO$43,"O",IF(C7=$AP$43,"O",IF(C7=$AQ$43,"O",IF(C7=$AR$43,"O",IF(C7=$AS$43,"O",IF(C7=$AT$43,"O",IF(C7=$AU$43,"O",IF(C7=$AV$43,"O",IF(C7=$AW$43,"O",IF(C7=$AX$43,"O",IF(C7=$AY$43,"O",IF(C7=$AZ$43,"O",IF(C7=$BA$43,"O",IF(C7=$BB$43,"O",IF(C7=$BC$43,"O",IF(C7=$BD$43,"O",IF(C7=$BE$43,"O",IF(C7=$BF$43,"O",IF(C7=$BG$43,"O","X"))))))))))))))))))))))))))))))))))))))</f>
        <v>X</v>
      </c>
      <c r="D321" s="58" t="str">
        <f t="shared" ref="D321:Q321" si="314">IF(D7=$V$43,"O",IF(D7=$W$43,"O",IF(D7=$X$43,"O",IF(D7=$Y$43,"O",IF(D7=$Z$43,"O",IF(D7=$AA$43,"O",IF(D7=$AB$43,"O",IF(D7=$AC$43,"O",IF(D7=$AD$43,"O",IF(D7=$AE$43,"O",IF(D7=$AF$43,"O",IF(D7=$AG$43,"O",IF(D7=$AH$43,"O",IF(D7=$AI$43,"O",IF(D7=$AJ$43,"O",IF(D7=$AK$43,"O",IF(D7=$AL$43,"O",IF(D7=$AM$43,"O",IF(D7=$AN$43,"O",IF(D7=$AO$43,"O",IF(D7=$AP$43,"O",IF(D7=$AQ$43,"O",IF(D7=$AR$43,"O",IF(D7=$AS$43,"O",IF(D7=$AT$43,"O",IF(D7=$AU$43,"O",IF(D7=$AV$43,"O",IF(D7=$AW$43,"O",IF(D7=$AX$43,"O",IF(D7=$AY$43,"O",IF(D7=$AZ$43,"O",IF(D7=$BA$43,"O",IF(D7=$BB$43,"O",IF(D7=$BC$43,"O",IF(D7=$BD$43,"O",IF(D7=$BE$43,"O",IF(D7=$BF$43,"O",IF(D7=$BG$43,"O","X"))))))))))))))))))))))))))))))))))))))</f>
        <v>X</v>
      </c>
      <c r="E321" s="58" t="str">
        <f t="shared" si="314"/>
        <v>X</v>
      </c>
      <c r="F321" s="58" t="str">
        <f t="shared" si="314"/>
        <v>X</v>
      </c>
      <c r="G321" s="58" t="str">
        <f t="shared" si="314"/>
        <v>X</v>
      </c>
      <c r="H321" s="58" t="str">
        <f t="shared" si="314"/>
        <v>X</v>
      </c>
      <c r="I321" s="58" t="str">
        <f t="shared" ref="I321:J326" si="315">IF(I7=$V$43,"O",IF(I7=$W$43,"O",IF(I7=$X$43,"O",IF(I7=$Y$43,"O",IF(I7=$Z$43,"O",IF(I7=$AA$43,"O",IF(I7=$AB$43,"O",IF(I7=$AC$43,"O",IF(I7=$AD$43,"O",IF(I7=$AE$43,"O",IF(I7=$AF$43,"O",IF(I7=$AG$43,"O",IF(I7=$AH$43,"O",IF(I7=$AI$43,"O",IF(I7=$AJ$43,"O",IF(I7=$AK$43,"O",IF(I7=$AL$43,"O",IF(I7=$AM$43,"O",IF(I7=$AN$43,"O",IF(I7=$AO$43,"O",IF(I7=$AP$43,"O",IF(I7=$AQ$43,"O",IF(I7=$AR$43,"O",IF(I7=$AS$43,"O",IF(I7=$AT$43,"O",IF(I7=$AU$43,"O",IF(I7=$AV$43,"O",IF(I7=$AW$43,"O",IF(I7=$AX$43,"O",IF(I7=$AY$43,"O",IF(I7=$AZ$43,"O",IF(I7=$BA$43,"O",IF(I7=$BB$43,"O",IF(I7=$BC$43,"O",IF(I7=$BD$43,"O",IF(I7=$BE$43,"O",IF(I7=$BF$43,"O",IF(I7=$BG$43,"O","X"))))))))))))))))))))))))))))))))))))))</f>
        <v>X</v>
      </c>
      <c r="J321" s="58" t="str">
        <f t="shared" si="315"/>
        <v>X</v>
      </c>
      <c r="K321" s="58" t="str">
        <f t="shared" si="314"/>
        <v>X</v>
      </c>
      <c r="L321" s="58" t="str">
        <f t="shared" si="314"/>
        <v>X</v>
      </c>
      <c r="M321" s="58" t="str">
        <f t="shared" si="314"/>
        <v>X</v>
      </c>
      <c r="N321" s="58" t="str">
        <f t="shared" si="314"/>
        <v>X</v>
      </c>
      <c r="O321" s="58" t="str">
        <f t="shared" si="314"/>
        <v>X</v>
      </c>
      <c r="P321" s="58" t="str">
        <f t="shared" si="314"/>
        <v>X</v>
      </c>
      <c r="Q321" s="58" t="str">
        <f t="shared" si="314"/>
        <v>X</v>
      </c>
      <c r="U321" s="112"/>
      <c r="AE321"/>
    </row>
    <row r="322" spans="1:31" ht="21" customHeight="1">
      <c r="A322" s="51"/>
      <c r="B322" s="58" t="s">
        <v>33</v>
      </c>
      <c r="C322" s="58" t="str">
        <f t="shared" ref="C322:Q322" si="316">IF(C8=$V$43,"O",IF(C8=$W$43,"O",IF(C8=$X$43,"O",IF(C8=$Y$43,"O",IF(C8=$Z$43,"O",IF(C8=$AA$43,"O",IF(C8=$AB$43,"O",IF(C8=$AC$43,"O",IF(C8=$AD$43,"O",IF(C8=$AE$43,"O",IF(C8=$AF$43,"O",IF(C8=$AG$43,"O",IF(C8=$AH$43,"O",IF(C8=$AI$43,"O",IF(C8=$AJ$43,"O",IF(C8=$AK$43,"O",IF(C8=$AL$43,"O",IF(C8=$AM$43,"O",IF(C8=$AN$43,"O",IF(C8=$AO$43,"O",IF(C8=$AP$43,"O",IF(C8=$AQ$43,"O",IF(C8=$AR$43,"O",IF(C8=$AS$43,"O",IF(C8=$AT$43,"O",IF(C8=$AU$43,"O",IF(C8=$AV$43,"O",IF(C8=$AW$43,"O",IF(C8=$AX$43,"O",IF(C8=$AY$43,"O",IF(C8=$AZ$43,"O",IF(C8=$BA$43,"O",IF(C8=$BB$43,"O",IF(C8=$BC$43,"O",IF(C8=$BD$43,"O",IF(C8=$BE$43,"O",IF(C8=$BF$43,"O",IF(C8=$BG$43,"O","X"))))))))))))))))))))))))))))))))))))))</f>
        <v>X</v>
      </c>
      <c r="D322" s="58" t="str">
        <f t="shared" si="316"/>
        <v>X</v>
      </c>
      <c r="E322" s="58" t="str">
        <f t="shared" si="316"/>
        <v>X</v>
      </c>
      <c r="F322" s="58" t="str">
        <f t="shared" si="316"/>
        <v>X</v>
      </c>
      <c r="G322" s="58" t="str">
        <f t="shared" si="316"/>
        <v>X</v>
      </c>
      <c r="H322" s="58" t="str">
        <f t="shared" si="316"/>
        <v>X</v>
      </c>
      <c r="I322" s="58" t="str">
        <f t="shared" si="315"/>
        <v>X</v>
      </c>
      <c r="J322" s="58" t="str">
        <f t="shared" si="315"/>
        <v>X</v>
      </c>
      <c r="K322" s="58" t="str">
        <f t="shared" si="316"/>
        <v>X</v>
      </c>
      <c r="L322" s="58" t="str">
        <f t="shared" si="316"/>
        <v>X</v>
      </c>
      <c r="M322" s="58" t="str">
        <f t="shared" si="316"/>
        <v>X</v>
      </c>
      <c r="N322" s="58" t="str">
        <f t="shared" si="316"/>
        <v>X</v>
      </c>
      <c r="O322" s="58" t="str">
        <f t="shared" si="316"/>
        <v>X</v>
      </c>
      <c r="P322" s="58" t="str">
        <f t="shared" si="316"/>
        <v>X</v>
      </c>
      <c r="Q322" s="58" t="str">
        <f t="shared" si="316"/>
        <v>X</v>
      </c>
      <c r="U322" s="112"/>
      <c r="AE322"/>
    </row>
    <row r="323" spans="1:31" ht="21" customHeight="1">
      <c r="A323" s="51"/>
      <c r="B323" s="58" t="s">
        <v>34</v>
      </c>
      <c r="C323" s="58" t="str">
        <f t="shared" ref="C323:Q323" si="317">IF(C9=$V$43,"O",IF(C9=$W$43,"O",IF(C9=$X$43,"O",IF(C9=$Y$43,"O",IF(C9=$Z$43,"O",IF(C9=$AA$43,"O",IF(C9=$AB$43,"O",IF(C9=$AC$43,"O",IF(C9=$AD$43,"O",IF(C9=$AE$43,"O",IF(C9=$AF$43,"O",IF(C9=$AG$43,"O",IF(C9=$AH$43,"O",IF(C9=$AI$43,"O",IF(C9=$AJ$43,"O",IF(C9=$AK$43,"O",IF(C9=$AL$43,"O",IF(C9=$AM$43,"O",IF(C9=$AN$43,"O",IF(C9=$AO$43,"O",IF(C9=$AP$43,"O",IF(C9=$AQ$43,"O",IF(C9=$AR$43,"O",IF(C9=$AS$43,"O",IF(C9=$AT$43,"O",IF(C9=$AU$43,"O",IF(C9=$AV$43,"O",IF(C9=$AW$43,"O",IF(C9=$AX$43,"O",IF(C9=$AY$43,"O",IF(C9=$AZ$43,"O",IF(C9=$BA$43,"O",IF(C9=$BB$43,"O",IF(C9=$BC$43,"O",IF(C9=$BD$43,"O",IF(C9=$BE$43,"O",IF(C9=$BF$43,"O",IF(C9=$BG$43,"O","X"))))))))))))))))))))))))))))))))))))))</f>
        <v>X</v>
      </c>
      <c r="D323" s="58" t="str">
        <f t="shared" si="317"/>
        <v>X</v>
      </c>
      <c r="E323" s="58" t="str">
        <f t="shared" si="317"/>
        <v>X</v>
      </c>
      <c r="F323" s="58" t="str">
        <f t="shared" si="317"/>
        <v>X</v>
      </c>
      <c r="G323" s="58" t="str">
        <f t="shared" si="317"/>
        <v>X</v>
      </c>
      <c r="H323" s="58" t="str">
        <f t="shared" si="317"/>
        <v>X</v>
      </c>
      <c r="I323" s="58" t="str">
        <f t="shared" si="315"/>
        <v>X</v>
      </c>
      <c r="J323" s="58" t="str">
        <f t="shared" si="315"/>
        <v>X</v>
      </c>
      <c r="K323" s="58" t="str">
        <f t="shared" si="317"/>
        <v>X</v>
      </c>
      <c r="L323" s="58" t="str">
        <f t="shared" si="317"/>
        <v>X</v>
      </c>
      <c r="M323" s="58" t="str">
        <f t="shared" si="317"/>
        <v>X</v>
      </c>
      <c r="N323" s="58" t="str">
        <f t="shared" si="317"/>
        <v>X</v>
      </c>
      <c r="O323" s="58" t="str">
        <f t="shared" si="317"/>
        <v>X</v>
      </c>
      <c r="P323" s="58" t="str">
        <f t="shared" si="317"/>
        <v>X</v>
      </c>
      <c r="Q323" s="58" t="str">
        <f t="shared" si="317"/>
        <v>X</v>
      </c>
      <c r="U323" s="112"/>
      <c r="AE323"/>
    </row>
    <row r="324" spans="1:31" ht="21" customHeight="1">
      <c r="A324" s="51"/>
      <c r="B324" s="58" t="s">
        <v>35</v>
      </c>
      <c r="C324" s="58" t="str">
        <f t="shared" ref="C324:Q324" si="318">IF(C10=$V$43,"O",IF(C10=$W$43,"O",IF(C10=$X$43,"O",IF(C10=$Y$43,"O",IF(C10=$Z$43,"O",IF(C10=$AA$43,"O",IF(C10=$AB$43,"O",IF(C10=$AC$43,"O",IF(C10=$AD$43,"O",IF(C10=$AE$43,"O",IF(C10=$AF$43,"O",IF(C10=$AG$43,"O",IF(C10=$AH$43,"O",IF(C10=$AI$43,"O",IF(C10=$AJ$43,"O",IF(C10=$AK$43,"O",IF(C10=$AL$43,"O",IF(C10=$AM$43,"O",IF(C10=$AN$43,"O",IF(C10=$AO$43,"O",IF(C10=$AP$43,"O",IF(C10=$AQ$43,"O",IF(C10=$AR$43,"O",IF(C10=$AS$43,"O",IF(C10=$AT$43,"O",IF(C10=$AU$43,"O",IF(C10=$AV$43,"O",IF(C10=$AW$43,"O",IF(C10=$AX$43,"O",IF(C10=$AY$43,"O",IF(C10=$AZ$43,"O",IF(C10=$BA$43,"O",IF(C10=$BB$43,"O",IF(C10=$BC$43,"O",IF(C10=$BD$43,"O",IF(C10=$BE$43,"O",IF(C10=$BF$43,"O",IF(C10=$BG$43,"O","X"))))))))))))))))))))))))))))))))))))))</f>
        <v>X</v>
      </c>
      <c r="D324" s="58" t="str">
        <f t="shared" si="318"/>
        <v>X</v>
      </c>
      <c r="E324" s="58" t="str">
        <f t="shared" si="318"/>
        <v>X</v>
      </c>
      <c r="F324" s="58" t="str">
        <f t="shared" si="318"/>
        <v>X</v>
      </c>
      <c r="G324" s="58" t="str">
        <f t="shared" si="318"/>
        <v>X</v>
      </c>
      <c r="H324" s="58" t="str">
        <f t="shared" si="318"/>
        <v>X</v>
      </c>
      <c r="I324" s="58" t="str">
        <f t="shared" si="315"/>
        <v>X</v>
      </c>
      <c r="J324" s="58" t="str">
        <f t="shared" si="315"/>
        <v>X</v>
      </c>
      <c r="K324" s="58" t="str">
        <f t="shared" si="318"/>
        <v>X</v>
      </c>
      <c r="L324" s="58" t="str">
        <f t="shared" si="318"/>
        <v>X</v>
      </c>
      <c r="M324" s="58" t="str">
        <f t="shared" si="318"/>
        <v>X</v>
      </c>
      <c r="N324" s="58" t="str">
        <f t="shared" si="318"/>
        <v>X</v>
      </c>
      <c r="O324" s="58" t="str">
        <f t="shared" si="318"/>
        <v>X</v>
      </c>
      <c r="P324" s="58" t="str">
        <f t="shared" si="318"/>
        <v>X</v>
      </c>
      <c r="Q324" s="58" t="str">
        <f t="shared" si="318"/>
        <v>X</v>
      </c>
      <c r="U324" s="112"/>
      <c r="AE324"/>
    </row>
    <row r="325" spans="1:31" ht="21" customHeight="1">
      <c r="A325" s="51"/>
      <c r="B325" s="58" t="s">
        <v>36</v>
      </c>
      <c r="C325" s="58" t="str">
        <f t="shared" ref="C325:Q325" si="319">IF(C11=$V$43,"O",IF(C11=$W$43,"O",IF(C11=$X$43,"O",IF(C11=$Y$43,"O",IF(C11=$Z$43,"O",IF(C11=$AA$43,"O",IF(C11=$AB$43,"O",IF(C11=$AC$43,"O",IF(C11=$AD$43,"O",IF(C11=$AE$43,"O",IF(C11=$AF$43,"O",IF(C11=$AG$43,"O",IF(C11=$AH$43,"O",IF(C11=$AI$43,"O",IF(C11=$AJ$43,"O",IF(C11=$AK$43,"O",IF(C11=$AL$43,"O",IF(C11=$AM$43,"O",IF(C11=$AN$43,"O",IF(C11=$AO$43,"O",IF(C11=$AP$43,"O",IF(C11=$AQ$43,"O",IF(C11=$AR$43,"O",IF(C11=$AS$43,"O",IF(C11=$AT$43,"O",IF(C11=$AU$43,"O",IF(C11=$AV$43,"O",IF(C11=$AW$43,"O",IF(C11=$AX$43,"O",IF(C11=$AY$43,"O",IF(C11=$AZ$43,"O",IF(C11=$BA$43,"O",IF(C11=$BB$43,"O",IF(C11=$BC$43,"O",IF(C11=$BD$43,"O",IF(C11=$BE$43,"O",IF(C11=$BF$43,"O",IF(C11=$BG$43,"O","X"))))))))))))))))))))))))))))))))))))))</f>
        <v>O</v>
      </c>
      <c r="D325" s="58" t="str">
        <f t="shared" si="319"/>
        <v>O</v>
      </c>
      <c r="E325" s="58" t="str">
        <f t="shared" si="319"/>
        <v>O</v>
      </c>
      <c r="F325" s="58" t="str">
        <f t="shared" si="319"/>
        <v>O</v>
      </c>
      <c r="G325" s="58" t="str">
        <f t="shared" si="319"/>
        <v>O</v>
      </c>
      <c r="H325" s="58" t="str">
        <f t="shared" si="319"/>
        <v>O</v>
      </c>
      <c r="I325" s="58" t="str">
        <f t="shared" si="315"/>
        <v>O</v>
      </c>
      <c r="J325" s="58" t="str">
        <f t="shared" si="315"/>
        <v>O</v>
      </c>
      <c r="K325" s="58" t="str">
        <f t="shared" si="319"/>
        <v>O</v>
      </c>
      <c r="L325" s="58" t="str">
        <f t="shared" si="319"/>
        <v>O</v>
      </c>
      <c r="M325" s="58" t="str">
        <f t="shared" si="319"/>
        <v>O</v>
      </c>
      <c r="N325" s="58" t="str">
        <f t="shared" si="319"/>
        <v>O</v>
      </c>
      <c r="O325" s="58" t="str">
        <f t="shared" si="319"/>
        <v>O</v>
      </c>
      <c r="P325" s="58" t="str">
        <f t="shared" si="319"/>
        <v>O</v>
      </c>
      <c r="Q325" s="58" t="str">
        <f t="shared" si="319"/>
        <v>O</v>
      </c>
      <c r="U325" s="112"/>
      <c r="AE325"/>
    </row>
    <row r="326" spans="1:31" ht="21" customHeight="1">
      <c r="A326" s="51"/>
      <c r="B326" s="58" t="s">
        <v>21</v>
      </c>
      <c r="C326" s="58" t="str">
        <f t="shared" ref="C326:P326" si="320">IF(C12=$V$43,"O",IF(C12=$W$43,"O",IF(C12=$X$43,"O",IF(C12=$Y$43,"O",IF(C12=$Z$43,"O",IF(C12=$AA$43,"O",IF(C12=$AB$43,"O",IF(C12=$AC$43,"O",IF(C12=$AD$43,"O",IF(C12=$AE$43,"O",IF(C12=$AF$43,"O",IF(C12=$AG$43,"O",IF(C12=$AH$43,"O",IF(C12=$AI$43,"O",IF(C12=$AJ$43,"O",IF(C12=$AK$43,"O",IF(C12=$AL$43,"O",IF(C12=$AM$43,"O",IF(C12=$AN$43,"O",IF(C12=$AO$43,"O",IF(C12=$AP$43,"O",IF(C12=$AQ$43,"O",IF(C12=$AR$43,"O",IF(C12=$AS$43,"O",IF(C12=$AT$43,"O",IF(C12=$AU$43,"O",IF(C12=$AV$43,"O",IF(C12=$AW$43,"O",IF(C12=$AX$43,"O",IF(C12=$AY$43,"O",IF(C12=$AZ$43,"O",IF(C12=$BA$43,"O",IF(C12=$BB$43,"O",IF(C12=$BC$43,"O",IF(C12=$BD$43,"O",IF(C12=$BE$43,"O",IF(C12=$BF$43,"O",IF(C12=$BG$43,"O","X"))))))))))))))))))))))))))))))))))))))</f>
        <v>O</v>
      </c>
      <c r="D326" s="58" t="str">
        <f t="shared" si="320"/>
        <v>O</v>
      </c>
      <c r="E326" s="58" t="str">
        <f t="shared" si="320"/>
        <v>O</v>
      </c>
      <c r="F326" s="58" t="str">
        <f t="shared" si="320"/>
        <v>O</v>
      </c>
      <c r="G326" s="58" t="str">
        <f t="shared" si="320"/>
        <v>O</v>
      </c>
      <c r="H326" s="58" t="str">
        <f t="shared" si="320"/>
        <v>O</v>
      </c>
      <c r="I326" s="58" t="str">
        <f t="shared" si="315"/>
        <v>O</v>
      </c>
      <c r="J326" s="58" t="str">
        <f t="shared" si="315"/>
        <v>O</v>
      </c>
      <c r="K326" s="58" t="str">
        <f t="shared" si="320"/>
        <v>O</v>
      </c>
      <c r="L326" s="58" t="str">
        <f t="shared" si="320"/>
        <v>O</v>
      </c>
      <c r="M326" s="58" t="str">
        <f t="shared" si="320"/>
        <v>O</v>
      </c>
      <c r="N326" s="58" t="str">
        <f t="shared" si="320"/>
        <v>O</v>
      </c>
      <c r="O326" s="58" t="str">
        <f t="shared" si="320"/>
        <v>O</v>
      </c>
      <c r="P326" s="58" t="str">
        <f t="shared" si="320"/>
        <v>O</v>
      </c>
      <c r="Q326" s="58" t="str">
        <f>IF(Q12=$V$43,"O",IF(Q12=$W$43,"O",IF(Q12=$X$43,"O",IF(Q12=$Y$43,"O",IF(Q12=$Z$43,"O",IF(Q12=$AA$43,"O",IF(Q12=$AB$43,"O",IF(Q12=$AC$43,"O",IF(Q12=$AD$43,"O",IF(Q12=$AE$43,"O",IF(Q12=$AF$43,"O",IF(Q12=$AG$43,"O",IF(Q12=$AH$43,"O",IF(Q12=$AI$43,"O",IF(Q12=$AJ$43,"O",IF(Q12=$AK$43,"O",IF(Q12=$AL$43,"O",IF(Q12=$AM$43,"O",IF(Q12=$AN$43,"O",IF(Q12=$AO$43,"O",IF(Q12=$AP$43,"O",IF(Q12=$AQ$43,"O",IF(Q12=$AR$43,"O",IF(Q12=$AS$43,"O",IF(Q12=$AT$43,"O",IF(Q12=$AU$43,"O",IF(Q12=$AV$43,"O",IF(Q12=$AW$43,"O",IF(Q12=$AX$43,"O",IF(Q12=$AY$43,"O",IF(Q12=$AZ$43,"O",IF(Q12=$BA$43,"O",IF(Q12=$BB$43,"O",IF(Q12=$BC$43,"O",IF(Q12=$BD$43,"O",IF(Q12=$BE$43,"O",IF(Q12=$BF$43,"O",IF(Q12=$BG$43,"O","X"))))))))))))))))))))))))))))))))))))))</f>
        <v>O</v>
      </c>
      <c r="U326" s="112"/>
      <c r="AE326"/>
    </row>
    <row r="327" spans="1:31" ht="21" customHeight="1">
      <c r="A327" s="60"/>
      <c r="B327" s="30" t="s">
        <v>46</v>
      </c>
      <c r="C327" s="47">
        <f>COUNTIF(C321:C326,"O")</f>
        <v>2</v>
      </c>
      <c r="D327" s="47">
        <f t="shared" ref="D327:Q327" si="321">COUNTIF(D321:D326,"O")</f>
        <v>2</v>
      </c>
      <c r="E327" s="47">
        <f t="shared" si="321"/>
        <v>2</v>
      </c>
      <c r="F327" s="47">
        <f t="shared" si="321"/>
        <v>2</v>
      </c>
      <c r="G327" s="47">
        <f t="shared" si="321"/>
        <v>2</v>
      </c>
      <c r="H327" s="47">
        <f t="shared" si="321"/>
        <v>2</v>
      </c>
      <c r="I327" s="47">
        <f t="shared" si="321"/>
        <v>2</v>
      </c>
      <c r="J327" s="47">
        <f t="shared" si="321"/>
        <v>2</v>
      </c>
      <c r="K327" s="47">
        <f t="shared" si="321"/>
        <v>2</v>
      </c>
      <c r="L327" s="47">
        <f t="shared" si="321"/>
        <v>2</v>
      </c>
      <c r="M327" s="47">
        <f t="shared" si="321"/>
        <v>2</v>
      </c>
      <c r="N327" s="47">
        <f t="shared" si="321"/>
        <v>2</v>
      </c>
      <c r="O327" s="47">
        <f t="shared" si="321"/>
        <v>2</v>
      </c>
      <c r="P327" s="47">
        <f t="shared" si="321"/>
        <v>2</v>
      </c>
      <c r="Q327" s="47">
        <f t="shared" si="321"/>
        <v>2</v>
      </c>
      <c r="U327" s="112"/>
      <c r="AE327"/>
    </row>
    <row r="328" spans="1:31" ht="17.5">
      <c r="A328" s="50">
        <v>28</v>
      </c>
      <c r="B328" s="58" t="s">
        <v>32</v>
      </c>
      <c r="C328" s="58" t="str">
        <f>IF(C7=$V$44,"O",IF(C7=$W$44,"O",IF(C7=$X$44,"O",IF(C7=$Y$44,"O",IF(C7=$Z$44,"O","X")))))</f>
        <v>X</v>
      </c>
      <c r="D328" s="58" t="str">
        <f t="shared" ref="D328:Q328" si="322">IF(D7=$V$44,"O",IF(D7=$W$44,"O",IF(D7=$X$44,"O",IF(D7=$Y$44,"O",IF(D7=$Z$44,"O","X")))))</f>
        <v>X</v>
      </c>
      <c r="E328" s="58" t="str">
        <f t="shared" si="322"/>
        <v>X</v>
      </c>
      <c r="F328" s="58" t="str">
        <f t="shared" si="322"/>
        <v>X</v>
      </c>
      <c r="G328" s="58" t="str">
        <f t="shared" si="322"/>
        <v>X</v>
      </c>
      <c r="H328" s="58" t="str">
        <f t="shared" si="322"/>
        <v>X</v>
      </c>
      <c r="I328" s="58" t="str">
        <f t="shared" si="322"/>
        <v>X</v>
      </c>
      <c r="J328" s="58" t="str">
        <f t="shared" si="322"/>
        <v>X</v>
      </c>
      <c r="K328" s="58" t="str">
        <f t="shared" si="322"/>
        <v>X</v>
      </c>
      <c r="L328" s="58" t="str">
        <f t="shared" si="322"/>
        <v>X</v>
      </c>
      <c r="M328" s="58" t="str">
        <f t="shared" si="322"/>
        <v>X</v>
      </c>
      <c r="N328" s="58" t="str">
        <f t="shared" si="322"/>
        <v>X</v>
      </c>
      <c r="O328" s="58" t="str">
        <f t="shared" si="322"/>
        <v>X</v>
      </c>
      <c r="P328" s="58" t="str">
        <f t="shared" si="322"/>
        <v>X</v>
      </c>
      <c r="Q328" s="58" t="str">
        <f t="shared" si="322"/>
        <v>X</v>
      </c>
      <c r="U328" s="112"/>
      <c r="AE328"/>
    </row>
    <row r="329" spans="1:31" ht="17.5">
      <c r="A329" s="51"/>
      <c r="B329" s="58" t="s">
        <v>33</v>
      </c>
      <c r="C329" s="58" t="str">
        <f t="shared" ref="C329:Q329" si="323">IF(C8=$V$44,"O",IF(C8=$W$44,"O",IF(C8=$X$44,"O",IF(C8=$Y$44,"O",IF(C8=$Z$44,"O","X")))))</f>
        <v>X</v>
      </c>
      <c r="D329" s="58" t="str">
        <f t="shared" si="323"/>
        <v>X</v>
      </c>
      <c r="E329" s="58" t="str">
        <f t="shared" si="323"/>
        <v>X</v>
      </c>
      <c r="F329" s="58" t="str">
        <f t="shared" si="323"/>
        <v>X</v>
      </c>
      <c r="G329" s="58" t="str">
        <f t="shared" si="323"/>
        <v>X</v>
      </c>
      <c r="H329" s="58" t="str">
        <f t="shared" si="323"/>
        <v>X</v>
      </c>
      <c r="I329" s="58" t="str">
        <f t="shared" si="323"/>
        <v>X</v>
      </c>
      <c r="J329" s="58" t="str">
        <f t="shared" si="323"/>
        <v>X</v>
      </c>
      <c r="K329" s="58" t="str">
        <f t="shared" si="323"/>
        <v>X</v>
      </c>
      <c r="L329" s="58" t="str">
        <f t="shared" si="323"/>
        <v>X</v>
      </c>
      <c r="M329" s="58" t="str">
        <f t="shared" si="323"/>
        <v>X</v>
      </c>
      <c r="N329" s="58" t="str">
        <f t="shared" si="323"/>
        <v>X</v>
      </c>
      <c r="O329" s="58" t="str">
        <f t="shared" si="323"/>
        <v>X</v>
      </c>
      <c r="P329" s="58" t="str">
        <f t="shared" si="323"/>
        <v>X</v>
      </c>
      <c r="Q329" s="58" t="str">
        <f t="shared" si="323"/>
        <v>X</v>
      </c>
      <c r="U329" s="112"/>
      <c r="AE329"/>
    </row>
    <row r="330" spans="1:31" ht="17.5">
      <c r="A330" s="51"/>
      <c r="B330" s="58" t="s">
        <v>34</v>
      </c>
      <c r="C330" s="58" t="str">
        <f t="shared" ref="C330:Q330" si="324">IF(C9=$V$44,"O",IF(C9=$W$44,"O",IF(C9=$X$44,"O",IF(C9=$Y$44,"O",IF(C9=$Z$44,"O","X")))))</f>
        <v>X</v>
      </c>
      <c r="D330" s="58" t="str">
        <f t="shared" si="324"/>
        <v>X</v>
      </c>
      <c r="E330" s="58" t="str">
        <f t="shared" si="324"/>
        <v>X</v>
      </c>
      <c r="F330" s="58" t="str">
        <f t="shared" si="324"/>
        <v>X</v>
      </c>
      <c r="G330" s="58" t="str">
        <f t="shared" si="324"/>
        <v>X</v>
      </c>
      <c r="H330" s="58" t="str">
        <f t="shared" si="324"/>
        <v>X</v>
      </c>
      <c r="I330" s="58" t="str">
        <f t="shared" si="324"/>
        <v>X</v>
      </c>
      <c r="J330" s="58" t="str">
        <f t="shared" si="324"/>
        <v>X</v>
      </c>
      <c r="K330" s="58" t="str">
        <f t="shared" si="324"/>
        <v>X</v>
      </c>
      <c r="L330" s="58" t="str">
        <f t="shared" si="324"/>
        <v>X</v>
      </c>
      <c r="M330" s="58" t="str">
        <f t="shared" si="324"/>
        <v>X</v>
      </c>
      <c r="N330" s="58" t="str">
        <f t="shared" si="324"/>
        <v>X</v>
      </c>
      <c r="O330" s="58" t="str">
        <f t="shared" si="324"/>
        <v>X</v>
      </c>
      <c r="P330" s="58" t="str">
        <f t="shared" si="324"/>
        <v>X</v>
      </c>
      <c r="Q330" s="58" t="str">
        <f t="shared" si="324"/>
        <v>X</v>
      </c>
      <c r="U330" s="112"/>
      <c r="AE330"/>
    </row>
    <row r="331" spans="1:31" ht="17.5">
      <c r="A331" s="51"/>
      <c r="B331" s="58" t="s">
        <v>35</v>
      </c>
      <c r="C331" s="58" t="str">
        <f t="shared" ref="C331:Q331" si="325">IF(C10=$V$44,"O",IF(C10=$W$44,"O",IF(C10=$X$44,"O",IF(C10=$Y$44,"O",IF(C10=$Z$44,"O","X")))))</f>
        <v>X</v>
      </c>
      <c r="D331" s="58" t="str">
        <f t="shared" si="325"/>
        <v>X</v>
      </c>
      <c r="E331" s="58" t="str">
        <f t="shared" si="325"/>
        <v>X</v>
      </c>
      <c r="F331" s="58" t="str">
        <f t="shared" si="325"/>
        <v>X</v>
      </c>
      <c r="G331" s="58" t="str">
        <f t="shared" si="325"/>
        <v>X</v>
      </c>
      <c r="H331" s="58" t="str">
        <f t="shared" si="325"/>
        <v>X</v>
      </c>
      <c r="I331" s="58" t="str">
        <f t="shared" si="325"/>
        <v>X</v>
      </c>
      <c r="J331" s="58" t="str">
        <f t="shared" si="325"/>
        <v>X</v>
      </c>
      <c r="K331" s="58" t="str">
        <f t="shared" si="325"/>
        <v>X</v>
      </c>
      <c r="L331" s="58" t="str">
        <f t="shared" si="325"/>
        <v>X</v>
      </c>
      <c r="M331" s="58" t="str">
        <f t="shared" si="325"/>
        <v>X</v>
      </c>
      <c r="N331" s="58" t="str">
        <f t="shared" si="325"/>
        <v>X</v>
      </c>
      <c r="O331" s="58" t="str">
        <f t="shared" si="325"/>
        <v>X</v>
      </c>
      <c r="P331" s="58" t="str">
        <f t="shared" si="325"/>
        <v>X</v>
      </c>
      <c r="Q331" s="58" t="str">
        <f t="shared" si="325"/>
        <v>X</v>
      </c>
      <c r="U331" s="112"/>
      <c r="AE331"/>
    </row>
    <row r="332" spans="1:31">
      <c r="A332" s="51"/>
      <c r="B332" s="58" t="s">
        <v>36</v>
      </c>
      <c r="C332" s="58" t="str">
        <f t="shared" ref="C332:Q332" si="326">IF(C11=$V$44,"O",IF(C11=$W$44,"O",IF(C11=$X$44,"O",IF(C11=$Y$44,"O",IF(C11=$Z$44,"O","X")))))</f>
        <v>X</v>
      </c>
      <c r="D332" s="58" t="str">
        <f t="shared" si="326"/>
        <v>X</v>
      </c>
      <c r="E332" s="58" t="str">
        <f t="shared" si="326"/>
        <v>X</v>
      </c>
      <c r="F332" s="58" t="str">
        <f t="shared" si="326"/>
        <v>X</v>
      </c>
      <c r="G332" s="58" t="str">
        <f t="shared" si="326"/>
        <v>X</v>
      </c>
      <c r="H332" s="58" t="str">
        <f t="shared" si="326"/>
        <v>X</v>
      </c>
      <c r="I332" s="58" t="str">
        <f t="shared" si="326"/>
        <v>X</v>
      </c>
      <c r="J332" s="58" t="str">
        <f t="shared" si="326"/>
        <v>X</v>
      </c>
      <c r="K332" s="58" t="str">
        <f t="shared" si="326"/>
        <v>X</v>
      </c>
      <c r="L332" s="58" t="str">
        <f t="shared" si="326"/>
        <v>X</v>
      </c>
      <c r="M332" s="58" t="str">
        <f t="shared" si="326"/>
        <v>X</v>
      </c>
      <c r="N332" s="58" t="str">
        <f t="shared" si="326"/>
        <v>X</v>
      </c>
      <c r="O332" s="58" t="str">
        <f t="shared" si="326"/>
        <v>X</v>
      </c>
      <c r="P332" s="58" t="str">
        <f t="shared" si="326"/>
        <v>X</v>
      </c>
      <c r="Q332" s="58" t="str">
        <f t="shared" si="326"/>
        <v>X</v>
      </c>
      <c r="T332" s="44"/>
      <c r="AE332"/>
    </row>
    <row r="333" spans="1:31">
      <c r="A333" s="51"/>
      <c r="B333" s="58" t="s">
        <v>21</v>
      </c>
      <c r="C333" s="58" t="str">
        <f t="shared" ref="C333:P333" si="327">IF(C12=$V$44,"O",IF(C12=$W$44,"O",IF(C12=$X$44,"O",IF(C12=$Y$44,"O",IF(C12=$Z$44,"O","X")))))</f>
        <v>X</v>
      </c>
      <c r="D333" s="58" t="str">
        <f t="shared" si="327"/>
        <v>X</v>
      </c>
      <c r="E333" s="58" t="str">
        <f t="shared" si="327"/>
        <v>X</v>
      </c>
      <c r="F333" s="58" t="str">
        <f t="shared" si="327"/>
        <v>X</v>
      </c>
      <c r="G333" s="58" t="str">
        <f t="shared" si="327"/>
        <v>X</v>
      </c>
      <c r="H333" s="58" t="str">
        <f t="shared" si="327"/>
        <v>X</v>
      </c>
      <c r="I333" s="58" t="str">
        <f t="shared" si="327"/>
        <v>X</v>
      </c>
      <c r="J333" s="58" t="str">
        <f t="shared" si="327"/>
        <v>X</v>
      </c>
      <c r="K333" s="58" t="str">
        <f t="shared" si="327"/>
        <v>X</v>
      </c>
      <c r="L333" s="58" t="str">
        <f t="shared" si="327"/>
        <v>X</v>
      </c>
      <c r="M333" s="58" t="str">
        <f t="shared" si="327"/>
        <v>X</v>
      </c>
      <c r="N333" s="58" t="str">
        <f t="shared" si="327"/>
        <v>X</v>
      </c>
      <c r="O333" s="58" t="str">
        <f t="shared" si="327"/>
        <v>X</v>
      </c>
      <c r="P333" s="58" t="str">
        <f t="shared" si="327"/>
        <v>X</v>
      </c>
      <c r="Q333" s="58" t="str">
        <f>IF(Q12=$V$44,"O",IF(Q12=$W$44,"O",IF(Q12=$X$44,"O",IF(Q12=$Y$44,"O",IF(Q12=$Z$44,"O","X")))))</f>
        <v>X</v>
      </c>
      <c r="AE333"/>
    </row>
    <row r="334" spans="1:31">
      <c r="A334" s="60"/>
      <c r="B334" s="30" t="s">
        <v>46</v>
      </c>
      <c r="C334" s="47">
        <f>COUNTIF(C328:C333,"O")</f>
        <v>0</v>
      </c>
      <c r="D334" s="47">
        <f t="shared" ref="D334:Q334" si="328">COUNTIF(D328:D333,"O")</f>
        <v>0</v>
      </c>
      <c r="E334" s="47">
        <f t="shared" si="328"/>
        <v>0</v>
      </c>
      <c r="F334" s="47">
        <f t="shared" si="328"/>
        <v>0</v>
      </c>
      <c r="G334" s="47">
        <f t="shared" si="328"/>
        <v>0</v>
      </c>
      <c r="H334" s="47">
        <f t="shared" si="328"/>
        <v>0</v>
      </c>
      <c r="I334" s="47">
        <f t="shared" si="328"/>
        <v>0</v>
      </c>
      <c r="J334" s="47">
        <f t="shared" si="328"/>
        <v>0</v>
      </c>
      <c r="K334" s="47">
        <f t="shared" si="328"/>
        <v>0</v>
      </c>
      <c r="L334" s="47">
        <f t="shared" si="328"/>
        <v>0</v>
      </c>
      <c r="M334" s="47">
        <f t="shared" si="328"/>
        <v>0</v>
      </c>
      <c r="N334" s="47">
        <f t="shared" si="328"/>
        <v>0</v>
      </c>
      <c r="O334" s="47">
        <f t="shared" si="328"/>
        <v>0</v>
      </c>
      <c r="P334" s="47">
        <f t="shared" si="328"/>
        <v>0</v>
      </c>
      <c r="Q334" s="47">
        <f t="shared" si="328"/>
        <v>0</v>
      </c>
      <c r="AE334"/>
    </row>
    <row r="335" spans="1:31">
      <c r="A335" s="50">
        <v>29</v>
      </c>
      <c r="B335" s="58" t="s">
        <v>32</v>
      </c>
      <c r="C335" s="58" t="str">
        <f>IF(C7=$V$45,"O",IF(C7=$W$45,"O",IF(C7=$X$45,"O",IF(C7=$Y$45,"O",IF(C7=$Z$45,"O","X")))))</f>
        <v>X</v>
      </c>
      <c r="D335" s="58" t="str">
        <f t="shared" ref="D335:Q335" si="329">IF(D7=$V$45,"O",IF(D7=$W$45,"O",IF(D7=$X$45,"O",IF(D7=$Y$45,"O",IF(D7=$Z$45,"O","X")))))</f>
        <v>X</v>
      </c>
      <c r="E335" s="58" t="str">
        <f t="shared" si="329"/>
        <v>X</v>
      </c>
      <c r="F335" s="58" t="str">
        <f t="shared" si="329"/>
        <v>X</v>
      </c>
      <c r="G335" s="58" t="str">
        <f t="shared" si="329"/>
        <v>X</v>
      </c>
      <c r="H335" s="58" t="str">
        <f t="shared" si="329"/>
        <v>X</v>
      </c>
      <c r="I335" s="58" t="str">
        <f t="shared" si="329"/>
        <v>X</v>
      </c>
      <c r="J335" s="58" t="str">
        <f t="shared" si="329"/>
        <v>X</v>
      </c>
      <c r="K335" s="58" t="str">
        <f t="shared" si="329"/>
        <v>X</v>
      </c>
      <c r="L335" s="58" t="str">
        <f t="shared" si="329"/>
        <v>X</v>
      </c>
      <c r="M335" s="58" t="str">
        <f t="shared" si="329"/>
        <v>X</v>
      </c>
      <c r="N335" s="58" t="str">
        <f t="shared" si="329"/>
        <v>X</v>
      </c>
      <c r="O335" s="58" t="str">
        <f t="shared" si="329"/>
        <v>X</v>
      </c>
      <c r="P335" s="58" t="str">
        <f t="shared" si="329"/>
        <v>X</v>
      </c>
      <c r="Q335" s="58" t="str">
        <f t="shared" si="329"/>
        <v>X</v>
      </c>
      <c r="AE335"/>
    </row>
    <row r="336" spans="1:31">
      <c r="A336" s="51"/>
      <c r="B336" s="58" t="s">
        <v>33</v>
      </c>
      <c r="C336" s="58" t="str">
        <f t="shared" ref="C336:Q336" si="330">IF(C8=$V$45,"O",IF(C8=$W$45,"O",IF(C8=$X$45,"O",IF(C8=$Y$45,"O",IF(C8=$Z$45,"O","X")))))</f>
        <v>X</v>
      </c>
      <c r="D336" s="58" t="str">
        <f t="shared" si="330"/>
        <v>X</v>
      </c>
      <c r="E336" s="58" t="str">
        <f t="shared" si="330"/>
        <v>X</v>
      </c>
      <c r="F336" s="58" t="str">
        <f t="shared" si="330"/>
        <v>X</v>
      </c>
      <c r="G336" s="58" t="str">
        <f t="shared" si="330"/>
        <v>X</v>
      </c>
      <c r="H336" s="58" t="str">
        <f t="shared" si="330"/>
        <v>X</v>
      </c>
      <c r="I336" s="58" t="str">
        <f t="shared" si="330"/>
        <v>X</v>
      </c>
      <c r="J336" s="58" t="str">
        <f t="shared" si="330"/>
        <v>X</v>
      </c>
      <c r="K336" s="58" t="str">
        <f t="shared" si="330"/>
        <v>X</v>
      </c>
      <c r="L336" s="58" t="str">
        <f t="shared" si="330"/>
        <v>X</v>
      </c>
      <c r="M336" s="58" t="str">
        <f t="shared" si="330"/>
        <v>X</v>
      </c>
      <c r="N336" s="58" t="str">
        <f t="shared" si="330"/>
        <v>X</v>
      </c>
      <c r="O336" s="58" t="str">
        <f t="shared" si="330"/>
        <v>X</v>
      </c>
      <c r="P336" s="58" t="str">
        <f t="shared" si="330"/>
        <v>X</v>
      </c>
      <c r="Q336" s="58" t="str">
        <f t="shared" si="330"/>
        <v>X</v>
      </c>
    </row>
    <row r="337" spans="1:17">
      <c r="A337" s="51"/>
      <c r="B337" s="58" t="s">
        <v>34</v>
      </c>
      <c r="C337" s="58" t="str">
        <f t="shared" ref="C337:Q337" si="331">IF(C9=$V$45,"O",IF(C9=$W$45,"O",IF(C9=$X$45,"O",IF(C9=$Y$45,"O",IF(C9=$Z$45,"O","X")))))</f>
        <v>X</v>
      </c>
      <c r="D337" s="58" t="str">
        <f t="shared" si="331"/>
        <v>X</v>
      </c>
      <c r="E337" s="58" t="str">
        <f t="shared" si="331"/>
        <v>X</v>
      </c>
      <c r="F337" s="58" t="str">
        <f t="shared" si="331"/>
        <v>X</v>
      </c>
      <c r="G337" s="58" t="str">
        <f t="shared" si="331"/>
        <v>X</v>
      </c>
      <c r="H337" s="58" t="str">
        <f t="shared" si="331"/>
        <v>X</v>
      </c>
      <c r="I337" s="58" t="str">
        <f t="shared" si="331"/>
        <v>X</v>
      </c>
      <c r="J337" s="58" t="str">
        <f t="shared" si="331"/>
        <v>X</v>
      </c>
      <c r="K337" s="58" t="str">
        <f t="shared" si="331"/>
        <v>X</v>
      </c>
      <c r="L337" s="58" t="str">
        <f t="shared" si="331"/>
        <v>X</v>
      </c>
      <c r="M337" s="58" t="str">
        <f t="shared" si="331"/>
        <v>X</v>
      </c>
      <c r="N337" s="58" t="str">
        <f t="shared" si="331"/>
        <v>X</v>
      </c>
      <c r="O337" s="58" t="str">
        <f t="shared" si="331"/>
        <v>X</v>
      </c>
      <c r="P337" s="58" t="str">
        <f t="shared" si="331"/>
        <v>X</v>
      </c>
      <c r="Q337" s="58" t="str">
        <f t="shared" si="331"/>
        <v>X</v>
      </c>
    </row>
    <row r="338" spans="1:17">
      <c r="A338" s="51"/>
      <c r="B338" s="58" t="s">
        <v>35</v>
      </c>
      <c r="C338" s="58" t="str">
        <f t="shared" ref="C338:Q338" si="332">IF(C10=$V$45,"O",IF(C10=$W$45,"O",IF(C10=$X$45,"O",IF(C10=$Y$45,"O",IF(C10=$Z$45,"O","X")))))</f>
        <v>X</v>
      </c>
      <c r="D338" s="58" t="str">
        <f t="shared" si="332"/>
        <v>X</v>
      </c>
      <c r="E338" s="58" t="str">
        <f t="shared" si="332"/>
        <v>X</v>
      </c>
      <c r="F338" s="58" t="str">
        <f t="shared" si="332"/>
        <v>X</v>
      </c>
      <c r="G338" s="58" t="str">
        <f t="shared" si="332"/>
        <v>X</v>
      </c>
      <c r="H338" s="58" t="str">
        <f t="shared" si="332"/>
        <v>X</v>
      </c>
      <c r="I338" s="58" t="str">
        <f t="shared" si="332"/>
        <v>X</v>
      </c>
      <c r="J338" s="58" t="str">
        <f t="shared" si="332"/>
        <v>X</v>
      </c>
      <c r="K338" s="58" t="str">
        <f t="shared" si="332"/>
        <v>X</v>
      </c>
      <c r="L338" s="58" t="str">
        <f t="shared" si="332"/>
        <v>X</v>
      </c>
      <c r="M338" s="58" t="str">
        <f t="shared" si="332"/>
        <v>X</v>
      </c>
      <c r="N338" s="58" t="str">
        <f t="shared" si="332"/>
        <v>X</v>
      </c>
      <c r="O338" s="58" t="str">
        <f t="shared" si="332"/>
        <v>X</v>
      </c>
      <c r="P338" s="58" t="str">
        <f t="shared" si="332"/>
        <v>X</v>
      </c>
      <c r="Q338" s="58" t="str">
        <f t="shared" si="332"/>
        <v>X</v>
      </c>
    </row>
    <row r="339" spans="1:17">
      <c r="A339" s="51"/>
      <c r="B339" s="58" t="s">
        <v>36</v>
      </c>
      <c r="C339" s="58" t="str">
        <f t="shared" ref="C339:Q339" si="333">IF(C11=$V$45,"O",IF(C11=$W$45,"O",IF(C11=$X$45,"O",IF(C11=$Y$45,"O",IF(C11=$Z$45,"O","X")))))</f>
        <v>X</v>
      </c>
      <c r="D339" s="58" t="str">
        <f t="shared" si="333"/>
        <v>X</v>
      </c>
      <c r="E339" s="58" t="str">
        <f t="shared" si="333"/>
        <v>X</v>
      </c>
      <c r="F339" s="58" t="str">
        <f t="shared" si="333"/>
        <v>X</v>
      </c>
      <c r="G339" s="58" t="str">
        <f t="shared" si="333"/>
        <v>X</v>
      </c>
      <c r="H339" s="58" t="str">
        <f t="shared" si="333"/>
        <v>X</v>
      </c>
      <c r="I339" s="58" t="str">
        <f t="shared" si="333"/>
        <v>X</v>
      </c>
      <c r="J339" s="58" t="str">
        <f t="shared" si="333"/>
        <v>X</v>
      </c>
      <c r="K339" s="58" t="str">
        <f t="shared" si="333"/>
        <v>X</v>
      </c>
      <c r="L339" s="58" t="str">
        <f t="shared" si="333"/>
        <v>X</v>
      </c>
      <c r="M339" s="58" t="str">
        <f t="shared" si="333"/>
        <v>X</v>
      </c>
      <c r="N339" s="58" t="str">
        <f t="shared" si="333"/>
        <v>X</v>
      </c>
      <c r="O339" s="58" t="str">
        <f t="shared" si="333"/>
        <v>X</v>
      </c>
      <c r="P339" s="58" t="str">
        <f t="shared" si="333"/>
        <v>X</v>
      </c>
      <c r="Q339" s="58" t="str">
        <f t="shared" si="333"/>
        <v>X</v>
      </c>
    </row>
    <row r="340" spans="1:17">
      <c r="A340" s="51"/>
      <c r="B340" s="58" t="s">
        <v>21</v>
      </c>
      <c r="C340" s="58" t="str">
        <f t="shared" ref="C340:P340" si="334">IF(C12=$V$45,"O",IF(C12=$W$45,"O",IF(C12=$X$45,"O",IF(C12=$Y$45,"O",IF(C12=$Z$45,"O","X")))))</f>
        <v>X</v>
      </c>
      <c r="D340" s="58" t="str">
        <f t="shared" si="334"/>
        <v>X</v>
      </c>
      <c r="E340" s="58" t="str">
        <f t="shared" si="334"/>
        <v>X</v>
      </c>
      <c r="F340" s="58" t="str">
        <f t="shared" si="334"/>
        <v>X</v>
      </c>
      <c r="G340" s="58" t="str">
        <f t="shared" si="334"/>
        <v>X</v>
      </c>
      <c r="H340" s="58" t="str">
        <f t="shared" si="334"/>
        <v>X</v>
      </c>
      <c r="I340" s="58" t="str">
        <f t="shared" si="334"/>
        <v>X</v>
      </c>
      <c r="J340" s="58" t="str">
        <f t="shared" si="334"/>
        <v>X</v>
      </c>
      <c r="K340" s="58" t="str">
        <f t="shared" si="334"/>
        <v>X</v>
      </c>
      <c r="L340" s="58" t="str">
        <f t="shared" si="334"/>
        <v>X</v>
      </c>
      <c r="M340" s="58" t="str">
        <f t="shared" si="334"/>
        <v>X</v>
      </c>
      <c r="N340" s="58" t="str">
        <f t="shared" si="334"/>
        <v>X</v>
      </c>
      <c r="O340" s="58" t="str">
        <f t="shared" si="334"/>
        <v>X</v>
      </c>
      <c r="P340" s="58" t="str">
        <f t="shared" si="334"/>
        <v>X</v>
      </c>
      <c r="Q340" s="58" t="str">
        <f>IF(Q12=$V$45,"O",IF(Q12=$W$45,"O",IF(Q12=$X$45,"O",IF(Q12=$Y$45,"O",IF(Q12=$Z$45,"O","X")))))</f>
        <v>X</v>
      </c>
    </row>
    <row r="341" spans="1:17">
      <c r="A341" s="60"/>
      <c r="B341" s="30" t="s">
        <v>46</v>
      </c>
      <c r="C341" s="47">
        <f>COUNTIF(C335:C340,"O")</f>
        <v>0</v>
      </c>
      <c r="D341" s="47">
        <f t="shared" ref="D341:Q341" si="335">COUNTIF(D335:D340,"O")</f>
        <v>0</v>
      </c>
      <c r="E341" s="47">
        <f t="shared" si="335"/>
        <v>0</v>
      </c>
      <c r="F341" s="47">
        <f t="shared" si="335"/>
        <v>0</v>
      </c>
      <c r="G341" s="47">
        <f t="shared" si="335"/>
        <v>0</v>
      </c>
      <c r="H341" s="47">
        <f t="shared" si="335"/>
        <v>0</v>
      </c>
      <c r="I341" s="47">
        <f t="shared" si="335"/>
        <v>0</v>
      </c>
      <c r="J341" s="47">
        <f t="shared" si="335"/>
        <v>0</v>
      </c>
      <c r="K341" s="47">
        <f t="shared" si="335"/>
        <v>0</v>
      </c>
      <c r="L341" s="47">
        <f t="shared" si="335"/>
        <v>0</v>
      </c>
      <c r="M341" s="47">
        <f t="shared" si="335"/>
        <v>0</v>
      </c>
      <c r="N341" s="47">
        <f t="shared" si="335"/>
        <v>0</v>
      </c>
      <c r="O341" s="47">
        <f t="shared" si="335"/>
        <v>0</v>
      </c>
      <c r="P341" s="47">
        <f t="shared" si="335"/>
        <v>0</v>
      </c>
      <c r="Q341" s="47">
        <f t="shared" si="335"/>
        <v>0</v>
      </c>
    </row>
    <row r="342" spans="1:17">
      <c r="A342" s="50">
        <v>30</v>
      </c>
      <c r="B342" s="58" t="s">
        <v>32</v>
      </c>
      <c r="C342" s="58" t="str">
        <f>IF(C7=$V$46,"O",IF(C7=$W$46,"O",IF(C7=$X$46,"O",IF(C7=$Y$46,"O",IF(C7=$Z$46,"O","X")))))</f>
        <v>O</v>
      </c>
      <c r="D342" s="58" t="str">
        <f t="shared" ref="D342:Q342" si="336">IF(D7=$V$46,"O",IF(D7=$W$46,"O",IF(D7=$X$46,"O",IF(D7=$Y$46,"O",IF(D7=$Z$46,"O","X")))))</f>
        <v>O</v>
      </c>
      <c r="E342" s="58" t="str">
        <f t="shared" si="336"/>
        <v>O</v>
      </c>
      <c r="F342" s="58" t="str">
        <f t="shared" si="336"/>
        <v>O</v>
      </c>
      <c r="G342" s="58" t="str">
        <f t="shared" si="336"/>
        <v>O</v>
      </c>
      <c r="H342" s="58" t="str">
        <f t="shared" si="336"/>
        <v>O</v>
      </c>
      <c r="I342" s="58" t="str">
        <f t="shared" si="336"/>
        <v>O</v>
      </c>
      <c r="J342" s="58" t="str">
        <f t="shared" si="336"/>
        <v>O</v>
      </c>
      <c r="K342" s="58" t="str">
        <f t="shared" si="336"/>
        <v>O</v>
      </c>
      <c r="L342" s="58" t="str">
        <f t="shared" si="336"/>
        <v>O</v>
      </c>
      <c r="M342" s="58" t="str">
        <f t="shared" si="336"/>
        <v>O</v>
      </c>
      <c r="N342" s="58" t="str">
        <f t="shared" si="336"/>
        <v>O</v>
      </c>
      <c r="O342" s="58" t="str">
        <f t="shared" si="336"/>
        <v>O</v>
      </c>
      <c r="P342" s="58" t="str">
        <f t="shared" si="336"/>
        <v>O</v>
      </c>
      <c r="Q342" s="58" t="str">
        <f t="shared" si="336"/>
        <v>O</v>
      </c>
    </row>
    <row r="343" spans="1:17">
      <c r="A343" s="51"/>
      <c r="B343" s="58" t="s">
        <v>33</v>
      </c>
      <c r="C343" s="58" t="str">
        <f t="shared" ref="C343:Q343" si="337">IF(C8=$V$46,"O",IF(C8=$W$46,"O",IF(C8=$X$46,"O",IF(C8=$Y$46,"O",IF(C8=$Z$46,"O","X")))))</f>
        <v>X</v>
      </c>
      <c r="D343" s="58" t="str">
        <f t="shared" si="337"/>
        <v>X</v>
      </c>
      <c r="E343" s="58" t="str">
        <f t="shared" si="337"/>
        <v>X</v>
      </c>
      <c r="F343" s="58" t="str">
        <f t="shared" si="337"/>
        <v>X</v>
      </c>
      <c r="G343" s="58" t="str">
        <f t="shared" si="337"/>
        <v>X</v>
      </c>
      <c r="H343" s="58" t="str">
        <f t="shared" si="337"/>
        <v>X</v>
      </c>
      <c r="I343" s="58" t="str">
        <f t="shared" si="337"/>
        <v>X</v>
      </c>
      <c r="J343" s="58" t="str">
        <f t="shared" si="337"/>
        <v>X</v>
      </c>
      <c r="K343" s="58" t="str">
        <f t="shared" si="337"/>
        <v>X</v>
      </c>
      <c r="L343" s="58" t="str">
        <f t="shared" si="337"/>
        <v>X</v>
      </c>
      <c r="M343" s="58" t="str">
        <f t="shared" si="337"/>
        <v>X</v>
      </c>
      <c r="N343" s="58" t="str">
        <f t="shared" si="337"/>
        <v>X</v>
      </c>
      <c r="O343" s="58" t="str">
        <f t="shared" si="337"/>
        <v>X</v>
      </c>
      <c r="P343" s="58" t="str">
        <f t="shared" si="337"/>
        <v>X</v>
      </c>
      <c r="Q343" s="58" t="str">
        <f t="shared" si="337"/>
        <v>X</v>
      </c>
    </row>
    <row r="344" spans="1:17">
      <c r="A344" s="51"/>
      <c r="B344" s="58" t="s">
        <v>34</v>
      </c>
      <c r="C344" s="58" t="str">
        <f t="shared" ref="C344:Q344" si="338">IF(C9=$V$46,"O",IF(C9=$W$46,"O",IF(C9=$X$46,"O",IF(C9=$Y$46,"O",IF(C9=$Z$46,"O","X")))))</f>
        <v>O</v>
      </c>
      <c r="D344" s="58" t="str">
        <f t="shared" si="338"/>
        <v>O</v>
      </c>
      <c r="E344" s="58" t="str">
        <f t="shared" si="338"/>
        <v>O</v>
      </c>
      <c r="F344" s="58" t="str">
        <f t="shared" si="338"/>
        <v>O</v>
      </c>
      <c r="G344" s="58" t="str">
        <f t="shared" si="338"/>
        <v>O</v>
      </c>
      <c r="H344" s="58" t="str">
        <f t="shared" si="338"/>
        <v>O</v>
      </c>
      <c r="I344" s="58" t="str">
        <f t="shared" si="338"/>
        <v>O</v>
      </c>
      <c r="J344" s="58" t="str">
        <f t="shared" si="338"/>
        <v>O</v>
      </c>
      <c r="K344" s="58" t="str">
        <f t="shared" si="338"/>
        <v>O</v>
      </c>
      <c r="L344" s="58" t="str">
        <f t="shared" si="338"/>
        <v>O</v>
      </c>
      <c r="M344" s="58" t="str">
        <f t="shared" si="338"/>
        <v>O</v>
      </c>
      <c r="N344" s="58" t="str">
        <f t="shared" si="338"/>
        <v>O</v>
      </c>
      <c r="O344" s="58" t="str">
        <f t="shared" si="338"/>
        <v>O</v>
      </c>
      <c r="P344" s="58" t="str">
        <f t="shared" si="338"/>
        <v>O</v>
      </c>
      <c r="Q344" s="58" t="str">
        <f t="shared" si="338"/>
        <v>O</v>
      </c>
    </row>
    <row r="345" spans="1:17">
      <c r="A345" s="51"/>
      <c r="B345" s="58" t="s">
        <v>35</v>
      </c>
      <c r="C345" s="58" t="str">
        <f t="shared" ref="C345:Q345" si="339">IF(C10=$V$46,"O",IF(C10=$W$46,"O",IF(C10=$X$46,"O",IF(C10=$Y$46,"O",IF(C10=$Z$46,"O","X")))))</f>
        <v>O</v>
      </c>
      <c r="D345" s="58" t="str">
        <f t="shared" si="339"/>
        <v>O</v>
      </c>
      <c r="E345" s="58" t="str">
        <f t="shared" si="339"/>
        <v>O</v>
      </c>
      <c r="F345" s="58" t="str">
        <f t="shared" si="339"/>
        <v>O</v>
      </c>
      <c r="G345" s="58" t="str">
        <f t="shared" si="339"/>
        <v>O</v>
      </c>
      <c r="H345" s="58" t="str">
        <f t="shared" si="339"/>
        <v>O</v>
      </c>
      <c r="I345" s="58" t="str">
        <f t="shared" si="339"/>
        <v>O</v>
      </c>
      <c r="J345" s="58" t="str">
        <f t="shared" si="339"/>
        <v>O</v>
      </c>
      <c r="K345" s="58" t="str">
        <f t="shared" si="339"/>
        <v>O</v>
      </c>
      <c r="L345" s="58" t="str">
        <f t="shared" si="339"/>
        <v>O</v>
      </c>
      <c r="M345" s="58" t="str">
        <f t="shared" si="339"/>
        <v>O</v>
      </c>
      <c r="N345" s="58" t="str">
        <f t="shared" si="339"/>
        <v>O</v>
      </c>
      <c r="O345" s="58" t="str">
        <f t="shared" si="339"/>
        <v>O</v>
      </c>
      <c r="P345" s="58" t="str">
        <f t="shared" si="339"/>
        <v>O</v>
      </c>
      <c r="Q345" s="58" t="str">
        <f t="shared" si="339"/>
        <v>O</v>
      </c>
    </row>
    <row r="346" spans="1:17">
      <c r="A346" s="51"/>
      <c r="B346" s="58" t="s">
        <v>36</v>
      </c>
      <c r="C346" s="58" t="str">
        <f t="shared" ref="C346:Q346" si="340">IF(C11=$V$46,"O",IF(C11=$W$46,"O",IF(C11=$X$46,"O",IF(C11=$Y$46,"O",IF(C11=$Z$46,"O","X")))))</f>
        <v>O</v>
      </c>
      <c r="D346" s="58" t="str">
        <f t="shared" si="340"/>
        <v>O</v>
      </c>
      <c r="E346" s="58" t="str">
        <f t="shared" si="340"/>
        <v>O</v>
      </c>
      <c r="F346" s="58" t="str">
        <f t="shared" si="340"/>
        <v>O</v>
      </c>
      <c r="G346" s="58" t="str">
        <f t="shared" si="340"/>
        <v>O</v>
      </c>
      <c r="H346" s="58" t="str">
        <f t="shared" si="340"/>
        <v>O</v>
      </c>
      <c r="I346" s="58" t="str">
        <f t="shared" si="340"/>
        <v>O</v>
      </c>
      <c r="J346" s="58" t="str">
        <f t="shared" si="340"/>
        <v>O</v>
      </c>
      <c r="K346" s="58" t="str">
        <f t="shared" si="340"/>
        <v>O</v>
      </c>
      <c r="L346" s="58" t="str">
        <f t="shared" si="340"/>
        <v>O</v>
      </c>
      <c r="M346" s="58" t="str">
        <f t="shared" si="340"/>
        <v>O</v>
      </c>
      <c r="N346" s="58" t="str">
        <f t="shared" si="340"/>
        <v>O</v>
      </c>
      <c r="O346" s="58" t="str">
        <f t="shared" si="340"/>
        <v>O</v>
      </c>
      <c r="P346" s="58" t="str">
        <f t="shared" si="340"/>
        <v>O</v>
      </c>
      <c r="Q346" s="58" t="str">
        <f t="shared" si="340"/>
        <v>O</v>
      </c>
    </row>
    <row r="347" spans="1:17">
      <c r="A347" s="51"/>
      <c r="B347" s="58" t="s">
        <v>21</v>
      </c>
      <c r="C347" s="58" t="str">
        <f t="shared" ref="C347:P347" si="341">IF(C12=$V$46,"O",IF(C12=$W$46,"O",IF(C12=$X$46,"O",IF(C12=$Y$46,"O",IF(C12=$Z$46,"O","X")))))</f>
        <v>X</v>
      </c>
      <c r="D347" s="58" t="str">
        <f t="shared" si="341"/>
        <v>X</v>
      </c>
      <c r="E347" s="58" t="str">
        <f t="shared" si="341"/>
        <v>X</v>
      </c>
      <c r="F347" s="58" t="str">
        <f t="shared" si="341"/>
        <v>X</v>
      </c>
      <c r="G347" s="58" t="str">
        <f t="shared" si="341"/>
        <v>X</v>
      </c>
      <c r="H347" s="58" t="str">
        <f t="shared" si="341"/>
        <v>X</v>
      </c>
      <c r="I347" s="58" t="str">
        <f t="shared" si="341"/>
        <v>X</v>
      </c>
      <c r="J347" s="58" t="str">
        <f t="shared" si="341"/>
        <v>X</v>
      </c>
      <c r="K347" s="58" t="str">
        <f t="shared" si="341"/>
        <v>X</v>
      </c>
      <c r="L347" s="58" t="str">
        <f t="shared" si="341"/>
        <v>X</v>
      </c>
      <c r="M347" s="58" t="str">
        <f t="shared" si="341"/>
        <v>X</v>
      </c>
      <c r="N347" s="58" t="str">
        <f t="shared" si="341"/>
        <v>X</v>
      </c>
      <c r="O347" s="58" t="str">
        <f t="shared" si="341"/>
        <v>X</v>
      </c>
      <c r="P347" s="58" t="str">
        <f t="shared" si="341"/>
        <v>X</v>
      </c>
      <c r="Q347" s="58" t="str">
        <f>IF(Q12=$V$46,"O",IF(Q12=$W$46,"O",IF(Q12=$X$46,"O",IF(Q12=$Y$46,"O",IF(Q12=$Z$46,"O","X")))))</f>
        <v>X</v>
      </c>
    </row>
    <row r="348" spans="1:17">
      <c r="A348" s="60"/>
      <c r="B348" s="30" t="s">
        <v>46</v>
      </c>
      <c r="C348" s="47">
        <f>COUNTIF(C342:C347,"O")</f>
        <v>4</v>
      </c>
      <c r="D348" s="47">
        <f t="shared" ref="D348:Q348" si="342">COUNTIF(D342:D347,"O")</f>
        <v>4</v>
      </c>
      <c r="E348" s="47">
        <f t="shared" si="342"/>
        <v>4</v>
      </c>
      <c r="F348" s="47">
        <f t="shared" si="342"/>
        <v>4</v>
      </c>
      <c r="G348" s="47">
        <f t="shared" si="342"/>
        <v>4</v>
      </c>
      <c r="H348" s="47">
        <f t="shared" si="342"/>
        <v>4</v>
      </c>
      <c r="I348" s="47">
        <f t="shared" si="342"/>
        <v>4</v>
      </c>
      <c r="J348" s="47">
        <f t="shared" si="342"/>
        <v>4</v>
      </c>
      <c r="K348" s="47">
        <f t="shared" si="342"/>
        <v>4</v>
      </c>
      <c r="L348" s="47">
        <f t="shared" si="342"/>
        <v>4</v>
      </c>
      <c r="M348" s="47">
        <f t="shared" si="342"/>
        <v>4</v>
      </c>
      <c r="N348" s="47">
        <f t="shared" si="342"/>
        <v>4</v>
      </c>
      <c r="O348" s="47">
        <f t="shared" si="342"/>
        <v>4</v>
      </c>
      <c r="P348" s="47">
        <f t="shared" si="342"/>
        <v>4</v>
      </c>
      <c r="Q348" s="47">
        <f t="shared" si="342"/>
        <v>4</v>
      </c>
    </row>
    <row r="349" spans="1:17">
      <c r="A349" s="50">
        <v>31</v>
      </c>
      <c r="B349" s="58" t="s">
        <v>32</v>
      </c>
      <c r="C349" s="58" t="str">
        <f>IF(C7=$V$47,"O",IF(C7=$W$47,"O",IF(C7=$X$47,"O",IF(C7=$Y$47,"O",IF(C7=$Z$47,"O","X")))))</f>
        <v>X</v>
      </c>
      <c r="D349" s="58" t="str">
        <f t="shared" ref="D349:Q349" si="343">IF(D7=$V$47,"O",IF(D7=$W$47,"O",IF(D7=$X$47,"O",IF(D7=$Y$47,"O",IF(D7=$Z$47,"O","X")))))</f>
        <v>X</v>
      </c>
      <c r="E349" s="58" t="str">
        <f t="shared" si="343"/>
        <v>X</v>
      </c>
      <c r="F349" s="58" t="str">
        <f t="shared" si="343"/>
        <v>X</v>
      </c>
      <c r="G349" s="58" t="str">
        <f t="shared" si="343"/>
        <v>X</v>
      </c>
      <c r="H349" s="58" t="str">
        <f t="shared" si="343"/>
        <v>X</v>
      </c>
      <c r="I349" s="58" t="str">
        <f t="shared" si="343"/>
        <v>X</v>
      </c>
      <c r="J349" s="58" t="str">
        <f t="shared" si="343"/>
        <v>X</v>
      </c>
      <c r="K349" s="58" t="str">
        <f t="shared" si="343"/>
        <v>X</v>
      </c>
      <c r="L349" s="58" t="str">
        <f t="shared" si="343"/>
        <v>X</v>
      </c>
      <c r="M349" s="58" t="str">
        <f t="shared" si="343"/>
        <v>X</v>
      </c>
      <c r="N349" s="58" t="str">
        <f t="shared" si="343"/>
        <v>X</v>
      </c>
      <c r="O349" s="58" t="str">
        <f t="shared" si="343"/>
        <v>X</v>
      </c>
      <c r="P349" s="58" t="str">
        <f t="shared" si="343"/>
        <v>X</v>
      </c>
      <c r="Q349" s="58" t="str">
        <f t="shared" si="343"/>
        <v>X</v>
      </c>
    </row>
    <row r="350" spans="1:17">
      <c r="A350" s="51"/>
      <c r="B350" s="58" t="s">
        <v>33</v>
      </c>
      <c r="C350" s="58" t="str">
        <f t="shared" ref="C350:Q350" si="344">IF(C8=$V$47,"O",IF(C8=$W$47,"O",IF(C8=$X$47,"O",IF(C8=$Y$47,"O",IF(C8=$Z$47,"O","X")))))</f>
        <v>X</v>
      </c>
      <c r="D350" s="58" t="str">
        <f t="shared" si="344"/>
        <v>X</v>
      </c>
      <c r="E350" s="58" t="str">
        <f t="shared" si="344"/>
        <v>X</v>
      </c>
      <c r="F350" s="58" t="str">
        <f t="shared" si="344"/>
        <v>X</v>
      </c>
      <c r="G350" s="58" t="str">
        <f t="shared" si="344"/>
        <v>X</v>
      </c>
      <c r="H350" s="58" t="str">
        <f t="shared" si="344"/>
        <v>X</v>
      </c>
      <c r="I350" s="58" t="str">
        <f t="shared" si="344"/>
        <v>X</v>
      </c>
      <c r="J350" s="58" t="str">
        <f t="shared" si="344"/>
        <v>X</v>
      </c>
      <c r="K350" s="58" t="str">
        <f t="shared" si="344"/>
        <v>X</v>
      </c>
      <c r="L350" s="58" t="str">
        <f t="shared" si="344"/>
        <v>X</v>
      </c>
      <c r="M350" s="58" t="str">
        <f t="shared" si="344"/>
        <v>X</v>
      </c>
      <c r="N350" s="58" t="str">
        <f t="shared" si="344"/>
        <v>X</v>
      </c>
      <c r="O350" s="58" t="str">
        <f t="shared" si="344"/>
        <v>X</v>
      </c>
      <c r="P350" s="58" t="str">
        <f t="shared" si="344"/>
        <v>X</v>
      </c>
      <c r="Q350" s="58" t="str">
        <f t="shared" si="344"/>
        <v>X</v>
      </c>
    </row>
    <row r="351" spans="1:17">
      <c r="A351" s="51"/>
      <c r="B351" s="58" t="s">
        <v>34</v>
      </c>
      <c r="C351" s="58" t="str">
        <f t="shared" ref="C351:Q351" si="345">IF(C9=$V$47,"O",IF(C9=$W$47,"O",IF(C9=$X$47,"O",IF(C9=$Y$47,"O",IF(C9=$Z$47,"O","X")))))</f>
        <v>X</v>
      </c>
      <c r="D351" s="58" t="str">
        <f t="shared" si="345"/>
        <v>X</v>
      </c>
      <c r="E351" s="58" t="str">
        <f t="shared" si="345"/>
        <v>X</v>
      </c>
      <c r="F351" s="58" t="str">
        <f t="shared" si="345"/>
        <v>X</v>
      </c>
      <c r="G351" s="58" t="str">
        <f t="shared" si="345"/>
        <v>X</v>
      </c>
      <c r="H351" s="58" t="str">
        <f t="shared" si="345"/>
        <v>X</v>
      </c>
      <c r="I351" s="58" t="str">
        <f t="shared" si="345"/>
        <v>X</v>
      </c>
      <c r="J351" s="58" t="str">
        <f t="shared" si="345"/>
        <v>X</v>
      </c>
      <c r="K351" s="58" t="str">
        <f t="shared" si="345"/>
        <v>X</v>
      </c>
      <c r="L351" s="58" t="str">
        <f t="shared" si="345"/>
        <v>X</v>
      </c>
      <c r="M351" s="58" t="str">
        <f t="shared" si="345"/>
        <v>X</v>
      </c>
      <c r="N351" s="58" t="str">
        <f t="shared" si="345"/>
        <v>X</v>
      </c>
      <c r="O351" s="58" t="str">
        <f t="shared" si="345"/>
        <v>X</v>
      </c>
      <c r="P351" s="58" t="str">
        <f t="shared" si="345"/>
        <v>X</v>
      </c>
      <c r="Q351" s="58" t="str">
        <f t="shared" si="345"/>
        <v>X</v>
      </c>
    </row>
    <row r="352" spans="1:17">
      <c r="A352" s="51"/>
      <c r="B352" s="58" t="s">
        <v>35</v>
      </c>
      <c r="C352" s="58" t="str">
        <f t="shared" ref="C352:Q352" si="346">IF(C10=$V$47,"O",IF(C10=$W$47,"O",IF(C10=$X$47,"O",IF(C10=$Y$47,"O",IF(C10=$Z$47,"O","X")))))</f>
        <v>X</v>
      </c>
      <c r="D352" s="58" t="str">
        <f t="shared" si="346"/>
        <v>X</v>
      </c>
      <c r="E352" s="58" t="str">
        <f t="shared" si="346"/>
        <v>X</v>
      </c>
      <c r="F352" s="58" t="str">
        <f t="shared" si="346"/>
        <v>X</v>
      </c>
      <c r="G352" s="58" t="str">
        <f t="shared" si="346"/>
        <v>X</v>
      </c>
      <c r="H352" s="58" t="str">
        <f t="shared" si="346"/>
        <v>X</v>
      </c>
      <c r="I352" s="58" t="str">
        <f t="shared" si="346"/>
        <v>X</v>
      </c>
      <c r="J352" s="58" t="str">
        <f t="shared" si="346"/>
        <v>X</v>
      </c>
      <c r="K352" s="58" t="str">
        <f t="shared" si="346"/>
        <v>X</v>
      </c>
      <c r="L352" s="58" t="str">
        <f t="shared" si="346"/>
        <v>X</v>
      </c>
      <c r="M352" s="58" t="str">
        <f t="shared" si="346"/>
        <v>X</v>
      </c>
      <c r="N352" s="58" t="str">
        <f t="shared" si="346"/>
        <v>X</v>
      </c>
      <c r="O352" s="58" t="str">
        <f t="shared" si="346"/>
        <v>X</v>
      </c>
      <c r="P352" s="58" t="str">
        <f t="shared" si="346"/>
        <v>X</v>
      </c>
      <c r="Q352" s="58" t="str">
        <f t="shared" si="346"/>
        <v>X</v>
      </c>
    </row>
    <row r="353" spans="1:17">
      <c r="A353" s="51"/>
      <c r="B353" s="58" t="s">
        <v>36</v>
      </c>
      <c r="C353" s="58" t="str">
        <f t="shared" ref="C353:Q353" si="347">IF(C11=$V$47,"O",IF(C11=$W$47,"O",IF(C11=$X$47,"O",IF(C11=$Y$47,"O",IF(C11=$Z$47,"O","X")))))</f>
        <v>X</v>
      </c>
      <c r="D353" s="58" t="str">
        <f t="shared" si="347"/>
        <v>X</v>
      </c>
      <c r="E353" s="58" t="str">
        <f t="shared" si="347"/>
        <v>X</v>
      </c>
      <c r="F353" s="58" t="str">
        <f t="shared" si="347"/>
        <v>X</v>
      </c>
      <c r="G353" s="58" t="str">
        <f t="shared" si="347"/>
        <v>X</v>
      </c>
      <c r="H353" s="58" t="str">
        <f t="shared" si="347"/>
        <v>X</v>
      </c>
      <c r="I353" s="58" t="str">
        <f t="shared" si="347"/>
        <v>X</v>
      </c>
      <c r="J353" s="58" t="str">
        <f t="shared" si="347"/>
        <v>X</v>
      </c>
      <c r="K353" s="58" t="str">
        <f t="shared" si="347"/>
        <v>X</v>
      </c>
      <c r="L353" s="58" t="str">
        <f t="shared" si="347"/>
        <v>X</v>
      </c>
      <c r="M353" s="58" t="str">
        <f t="shared" si="347"/>
        <v>X</v>
      </c>
      <c r="N353" s="58" t="str">
        <f t="shared" si="347"/>
        <v>X</v>
      </c>
      <c r="O353" s="58" t="str">
        <f t="shared" si="347"/>
        <v>X</v>
      </c>
      <c r="P353" s="58" t="str">
        <f t="shared" si="347"/>
        <v>X</v>
      </c>
      <c r="Q353" s="58" t="str">
        <f t="shared" si="347"/>
        <v>X</v>
      </c>
    </row>
    <row r="354" spans="1:17">
      <c r="A354" s="51"/>
      <c r="B354" s="58" t="s">
        <v>21</v>
      </c>
      <c r="C354" s="58" t="str">
        <f t="shared" ref="C354:P354" si="348">IF(C12=$V$47,"O",IF(C12=$W$47,"O",IF(C12=$X$47,"O",IF(C12=$Y$47,"O",IF(C12=$Z$47,"O","X")))))</f>
        <v>X</v>
      </c>
      <c r="D354" s="58" t="str">
        <f t="shared" si="348"/>
        <v>X</v>
      </c>
      <c r="E354" s="58" t="str">
        <f t="shared" si="348"/>
        <v>X</v>
      </c>
      <c r="F354" s="58" t="str">
        <f t="shared" si="348"/>
        <v>X</v>
      </c>
      <c r="G354" s="58" t="str">
        <f t="shared" si="348"/>
        <v>X</v>
      </c>
      <c r="H354" s="58" t="str">
        <f t="shared" si="348"/>
        <v>X</v>
      </c>
      <c r="I354" s="58" t="str">
        <f t="shared" si="348"/>
        <v>X</v>
      </c>
      <c r="J354" s="58" t="str">
        <f t="shared" si="348"/>
        <v>X</v>
      </c>
      <c r="K354" s="58" t="str">
        <f t="shared" si="348"/>
        <v>X</v>
      </c>
      <c r="L354" s="58" t="str">
        <f t="shared" si="348"/>
        <v>X</v>
      </c>
      <c r="M354" s="58" t="str">
        <f t="shared" si="348"/>
        <v>X</v>
      </c>
      <c r="N354" s="58" t="str">
        <f t="shared" si="348"/>
        <v>X</v>
      </c>
      <c r="O354" s="58" t="str">
        <f t="shared" si="348"/>
        <v>X</v>
      </c>
      <c r="P354" s="58" t="str">
        <f t="shared" si="348"/>
        <v>X</v>
      </c>
      <c r="Q354" s="58" t="str">
        <f>IF(Q12=$V$47,"O",IF(Q12=$W$47,"O",IF(Q12=$X$47,"O",IF(Q12=$Y$47,"O",IF(Q12=$Z$47,"O","X")))))</f>
        <v>X</v>
      </c>
    </row>
    <row r="355" spans="1:17">
      <c r="A355" s="60"/>
      <c r="B355" s="30" t="s">
        <v>46</v>
      </c>
      <c r="C355" s="47">
        <f>COUNTIF(C349:C354,"O")</f>
        <v>0</v>
      </c>
      <c r="D355" s="47">
        <f t="shared" ref="D355:Q355" si="349">COUNTIF(D349:D354,"O")</f>
        <v>0</v>
      </c>
      <c r="E355" s="47">
        <f t="shared" si="349"/>
        <v>0</v>
      </c>
      <c r="F355" s="47">
        <f t="shared" si="349"/>
        <v>0</v>
      </c>
      <c r="G355" s="47">
        <f t="shared" si="349"/>
        <v>0</v>
      </c>
      <c r="H355" s="47">
        <f t="shared" si="349"/>
        <v>0</v>
      </c>
      <c r="I355" s="47">
        <f t="shared" si="349"/>
        <v>0</v>
      </c>
      <c r="J355" s="47">
        <f t="shared" si="349"/>
        <v>0</v>
      </c>
      <c r="K355" s="47">
        <f t="shared" si="349"/>
        <v>0</v>
      </c>
      <c r="L355" s="47">
        <f t="shared" si="349"/>
        <v>0</v>
      </c>
      <c r="M355" s="47">
        <f t="shared" si="349"/>
        <v>0</v>
      </c>
      <c r="N355" s="47">
        <f t="shared" si="349"/>
        <v>0</v>
      </c>
      <c r="O355" s="47">
        <f t="shared" si="349"/>
        <v>0</v>
      </c>
      <c r="P355" s="47">
        <f t="shared" si="349"/>
        <v>0</v>
      </c>
      <c r="Q355" s="47">
        <f t="shared" si="349"/>
        <v>0</v>
      </c>
    </row>
    <row r="356" spans="1:17">
      <c r="A356" s="50">
        <v>32</v>
      </c>
      <c r="B356" s="58" t="s">
        <v>32</v>
      </c>
      <c r="C356" s="58" t="str">
        <f>IF(C7=$V$48,"O",IF(C7=$W$48,"O",IF(C7=$X$48,"O",IF(C7=$Y$48,"O",IF(C7=$Z$48,"O","X")))))</f>
        <v>X</v>
      </c>
      <c r="D356" s="58" t="str">
        <f t="shared" ref="D356:Q356" si="350">IF(D7=$V$48,"O",IF(D7=$W$48,"O",IF(D7=$X$48,"O",IF(D7=$Y$48,"O",IF(D7=$Z$48,"O","X")))))</f>
        <v>X</v>
      </c>
      <c r="E356" s="58" t="str">
        <f t="shared" si="350"/>
        <v>X</v>
      </c>
      <c r="F356" s="58" t="str">
        <f t="shared" si="350"/>
        <v>X</v>
      </c>
      <c r="G356" s="58" t="str">
        <f t="shared" si="350"/>
        <v>X</v>
      </c>
      <c r="H356" s="58" t="str">
        <f t="shared" si="350"/>
        <v>X</v>
      </c>
      <c r="I356" s="58" t="str">
        <f t="shared" si="350"/>
        <v>X</v>
      </c>
      <c r="J356" s="58" t="str">
        <f t="shared" si="350"/>
        <v>X</v>
      </c>
      <c r="K356" s="58" t="str">
        <f t="shared" si="350"/>
        <v>X</v>
      </c>
      <c r="L356" s="58" t="str">
        <f t="shared" si="350"/>
        <v>X</v>
      </c>
      <c r="M356" s="58" t="str">
        <f t="shared" si="350"/>
        <v>X</v>
      </c>
      <c r="N356" s="58" t="str">
        <f t="shared" si="350"/>
        <v>X</v>
      </c>
      <c r="O356" s="58" t="str">
        <f t="shared" si="350"/>
        <v>X</v>
      </c>
      <c r="P356" s="58" t="str">
        <f t="shared" si="350"/>
        <v>X</v>
      </c>
      <c r="Q356" s="58" t="str">
        <f t="shared" si="350"/>
        <v>X</v>
      </c>
    </row>
    <row r="357" spans="1:17">
      <c r="A357" s="51"/>
      <c r="B357" s="58" t="s">
        <v>33</v>
      </c>
      <c r="C357" s="58" t="str">
        <f t="shared" ref="C357:Q357" si="351">IF(C8=$V$48,"O",IF(C8=$W$48,"O",IF(C8=$X$48,"O",IF(C8=$Y$48,"O",IF(C8=$Z$48,"O","X")))))</f>
        <v>O</v>
      </c>
      <c r="D357" s="58" t="str">
        <f t="shared" si="351"/>
        <v>O</v>
      </c>
      <c r="E357" s="58" t="str">
        <f t="shared" si="351"/>
        <v>O</v>
      </c>
      <c r="F357" s="58" t="str">
        <f t="shared" si="351"/>
        <v>O</v>
      </c>
      <c r="G357" s="58" t="str">
        <f t="shared" si="351"/>
        <v>O</v>
      </c>
      <c r="H357" s="58" t="str">
        <f t="shared" si="351"/>
        <v>O</v>
      </c>
      <c r="I357" s="58" t="str">
        <f t="shared" si="351"/>
        <v>O</v>
      </c>
      <c r="J357" s="58" t="str">
        <f t="shared" si="351"/>
        <v>O</v>
      </c>
      <c r="K357" s="58" t="str">
        <f t="shared" si="351"/>
        <v>O</v>
      </c>
      <c r="L357" s="58" t="str">
        <f t="shared" si="351"/>
        <v>O</v>
      </c>
      <c r="M357" s="58" t="str">
        <f t="shared" si="351"/>
        <v>O</v>
      </c>
      <c r="N357" s="58" t="str">
        <f t="shared" si="351"/>
        <v>O</v>
      </c>
      <c r="O357" s="58" t="str">
        <f t="shared" si="351"/>
        <v>O</v>
      </c>
      <c r="P357" s="58" t="str">
        <f t="shared" si="351"/>
        <v>O</v>
      </c>
      <c r="Q357" s="58" t="str">
        <f t="shared" si="351"/>
        <v>O</v>
      </c>
    </row>
    <row r="358" spans="1:17">
      <c r="A358" s="51"/>
      <c r="B358" s="58" t="s">
        <v>34</v>
      </c>
      <c r="C358" s="58" t="str">
        <f t="shared" ref="C358:Q358" si="352">IF(C9=$V$48,"O",IF(C9=$W$48,"O",IF(C9=$X$48,"O",IF(C9=$Y$48,"O",IF(C9=$Z$48,"O","X")))))</f>
        <v>X</v>
      </c>
      <c r="D358" s="58" t="str">
        <f t="shared" si="352"/>
        <v>X</v>
      </c>
      <c r="E358" s="58" t="str">
        <f t="shared" si="352"/>
        <v>X</v>
      </c>
      <c r="F358" s="58" t="str">
        <f t="shared" si="352"/>
        <v>X</v>
      </c>
      <c r="G358" s="58" t="str">
        <f t="shared" si="352"/>
        <v>X</v>
      </c>
      <c r="H358" s="58" t="str">
        <f t="shared" si="352"/>
        <v>X</v>
      </c>
      <c r="I358" s="58" t="str">
        <f t="shared" si="352"/>
        <v>X</v>
      </c>
      <c r="J358" s="58" t="str">
        <f t="shared" si="352"/>
        <v>X</v>
      </c>
      <c r="K358" s="58" t="str">
        <f t="shared" si="352"/>
        <v>X</v>
      </c>
      <c r="L358" s="58" t="str">
        <f t="shared" si="352"/>
        <v>X</v>
      </c>
      <c r="M358" s="58" t="str">
        <f t="shared" si="352"/>
        <v>X</v>
      </c>
      <c r="N358" s="58" t="str">
        <f t="shared" si="352"/>
        <v>X</v>
      </c>
      <c r="O358" s="58" t="str">
        <f t="shared" si="352"/>
        <v>X</v>
      </c>
      <c r="P358" s="58" t="str">
        <f t="shared" si="352"/>
        <v>X</v>
      </c>
      <c r="Q358" s="58" t="str">
        <f t="shared" si="352"/>
        <v>X</v>
      </c>
    </row>
    <row r="359" spans="1:17">
      <c r="A359" s="51"/>
      <c r="B359" s="58" t="s">
        <v>35</v>
      </c>
      <c r="C359" s="58" t="str">
        <f t="shared" ref="C359:Q359" si="353">IF(C10=$V$48,"O",IF(C10=$W$48,"O",IF(C10=$X$48,"O",IF(C10=$Y$48,"O",IF(C10=$Z$48,"O","X")))))</f>
        <v>X</v>
      </c>
      <c r="D359" s="58" t="str">
        <f t="shared" si="353"/>
        <v>X</v>
      </c>
      <c r="E359" s="58" t="str">
        <f t="shared" si="353"/>
        <v>X</v>
      </c>
      <c r="F359" s="58" t="str">
        <f t="shared" si="353"/>
        <v>X</v>
      </c>
      <c r="G359" s="58" t="str">
        <f t="shared" si="353"/>
        <v>X</v>
      </c>
      <c r="H359" s="58" t="str">
        <f t="shared" si="353"/>
        <v>X</v>
      </c>
      <c r="I359" s="58" t="str">
        <f t="shared" si="353"/>
        <v>X</v>
      </c>
      <c r="J359" s="58" t="str">
        <f t="shared" si="353"/>
        <v>X</v>
      </c>
      <c r="K359" s="58" t="str">
        <f t="shared" si="353"/>
        <v>X</v>
      </c>
      <c r="L359" s="58" t="str">
        <f t="shared" si="353"/>
        <v>X</v>
      </c>
      <c r="M359" s="58" t="str">
        <f t="shared" si="353"/>
        <v>X</v>
      </c>
      <c r="N359" s="58" t="str">
        <f t="shared" si="353"/>
        <v>X</v>
      </c>
      <c r="O359" s="58" t="str">
        <f t="shared" si="353"/>
        <v>X</v>
      </c>
      <c r="P359" s="58" t="str">
        <f t="shared" si="353"/>
        <v>X</v>
      </c>
      <c r="Q359" s="58" t="str">
        <f t="shared" si="353"/>
        <v>X</v>
      </c>
    </row>
    <row r="360" spans="1:17">
      <c r="A360" s="51"/>
      <c r="B360" s="58" t="s">
        <v>36</v>
      </c>
      <c r="C360" s="58" t="str">
        <f t="shared" ref="C360:Q360" si="354">IF(C11=$V$48,"O",IF(C11=$W$48,"O",IF(C11=$X$48,"O",IF(C11=$Y$48,"O",IF(C11=$Z$48,"O","X")))))</f>
        <v>X</v>
      </c>
      <c r="D360" s="58" t="str">
        <f t="shared" si="354"/>
        <v>X</v>
      </c>
      <c r="E360" s="58" t="str">
        <f t="shared" si="354"/>
        <v>X</v>
      </c>
      <c r="F360" s="58" t="str">
        <f t="shared" si="354"/>
        <v>X</v>
      </c>
      <c r="G360" s="58" t="str">
        <f t="shared" si="354"/>
        <v>X</v>
      </c>
      <c r="H360" s="58" t="str">
        <f t="shared" si="354"/>
        <v>X</v>
      </c>
      <c r="I360" s="58" t="str">
        <f t="shared" si="354"/>
        <v>X</v>
      </c>
      <c r="J360" s="58" t="str">
        <f t="shared" si="354"/>
        <v>X</v>
      </c>
      <c r="K360" s="58" t="str">
        <f t="shared" si="354"/>
        <v>X</v>
      </c>
      <c r="L360" s="58" t="str">
        <f t="shared" si="354"/>
        <v>X</v>
      </c>
      <c r="M360" s="58" t="str">
        <f t="shared" si="354"/>
        <v>X</v>
      </c>
      <c r="N360" s="58" t="str">
        <f t="shared" si="354"/>
        <v>X</v>
      </c>
      <c r="O360" s="58" t="str">
        <f t="shared" si="354"/>
        <v>X</v>
      </c>
      <c r="P360" s="58" t="str">
        <f t="shared" si="354"/>
        <v>X</v>
      </c>
      <c r="Q360" s="58" t="str">
        <f t="shared" si="354"/>
        <v>X</v>
      </c>
    </row>
    <row r="361" spans="1:17">
      <c r="A361" s="51"/>
      <c r="B361" s="58" t="s">
        <v>21</v>
      </c>
      <c r="C361" s="58" t="str">
        <f t="shared" ref="C361:P361" si="355">IF(C12=$V$48,"O",IF(C12=$W$48,"O",IF(C12=$X$48,"O",IF(C12=$Y$48,"O",IF(C12=$Z$48,"O","X")))))</f>
        <v>X</v>
      </c>
      <c r="D361" s="58" t="str">
        <f t="shared" si="355"/>
        <v>X</v>
      </c>
      <c r="E361" s="58" t="str">
        <f t="shared" si="355"/>
        <v>X</v>
      </c>
      <c r="F361" s="58" t="str">
        <f t="shared" si="355"/>
        <v>X</v>
      </c>
      <c r="G361" s="58" t="str">
        <f t="shared" si="355"/>
        <v>X</v>
      </c>
      <c r="H361" s="58" t="str">
        <f t="shared" si="355"/>
        <v>X</v>
      </c>
      <c r="I361" s="58" t="str">
        <f t="shared" si="355"/>
        <v>X</v>
      </c>
      <c r="J361" s="58" t="str">
        <f t="shared" si="355"/>
        <v>X</v>
      </c>
      <c r="K361" s="58" t="str">
        <f t="shared" si="355"/>
        <v>X</v>
      </c>
      <c r="L361" s="58" t="str">
        <f t="shared" si="355"/>
        <v>X</v>
      </c>
      <c r="M361" s="58" t="str">
        <f t="shared" si="355"/>
        <v>X</v>
      </c>
      <c r="N361" s="58" t="str">
        <f t="shared" si="355"/>
        <v>X</v>
      </c>
      <c r="O361" s="58" t="str">
        <f t="shared" si="355"/>
        <v>X</v>
      </c>
      <c r="P361" s="58" t="str">
        <f t="shared" si="355"/>
        <v>X</v>
      </c>
      <c r="Q361" s="58" t="str">
        <f>IF(Q12=$V$48,"O",IF(Q12=$W$48,"O",IF(Q12=$X$48,"O",IF(Q12=$Y$48,"O",IF(Q12=$Z$48,"O","X")))))</f>
        <v>X</v>
      </c>
    </row>
    <row r="362" spans="1:17">
      <c r="A362" s="60"/>
      <c r="B362" s="30" t="s">
        <v>46</v>
      </c>
      <c r="C362" s="47">
        <f>COUNTIF(C356:C361,"O")</f>
        <v>1</v>
      </c>
      <c r="D362" s="47">
        <f t="shared" ref="D362:Q362" si="356">COUNTIF(D356:D361,"O")</f>
        <v>1</v>
      </c>
      <c r="E362" s="47">
        <f t="shared" si="356"/>
        <v>1</v>
      </c>
      <c r="F362" s="47">
        <f t="shared" si="356"/>
        <v>1</v>
      </c>
      <c r="G362" s="47">
        <f t="shared" si="356"/>
        <v>1</v>
      </c>
      <c r="H362" s="47">
        <f t="shared" si="356"/>
        <v>1</v>
      </c>
      <c r="I362" s="47">
        <f t="shared" si="356"/>
        <v>1</v>
      </c>
      <c r="J362" s="47">
        <f t="shared" si="356"/>
        <v>1</v>
      </c>
      <c r="K362" s="47">
        <f t="shared" si="356"/>
        <v>1</v>
      </c>
      <c r="L362" s="47">
        <f t="shared" si="356"/>
        <v>1</v>
      </c>
      <c r="M362" s="47">
        <f t="shared" si="356"/>
        <v>1</v>
      </c>
      <c r="N362" s="47">
        <f t="shared" si="356"/>
        <v>1</v>
      </c>
      <c r="O362" s="47">
        <f t="shared" si="356"/>
        <v>1</v>
      </c>
      <c r="P362" s="47">
        <f t="shared" si="356"/>
        <v>1</v>
      </c>
      <c r="Q362" s="47">
        <f t="shared" si="356"/>
        <v>1</v>
      </c>
    </row>
    <row r="363" spans="1:17">
      <c r="A363" s="50">
        <v>33</v>
      </c>
      <c r="B363" s="58" t="s">
        <v>32</v>
      </c>
      <c r="C363" s="58" t="str">
        <f>IF(C7=$V$49,"O",IF(C7=$W$49,"O",IF(C7=$X$49,"O",IF(C7=$Y$49,"O",IF(C7=$Z$49,"O","X")))))</f>
        <v>X</v>
      </c>
      <c r="D363" s="58" t="str">
        <f t="shared" ref="D363:Q363" si="357">IF(D7=$V$49,"O",IF(D7=$W$49,"O",IF(D7=$X$49,"O",IF(D7=$Y$49,"O",IF(D7=$Z$49,"O","X")))))</f>
        <v>X</v>
      </c>
      <c r="E363" s="58" t="str">
        <f t="shared" si="357"/>
        <v>X</v>
      </c>
      <c r="F363" s="58" t="str">
        <f t="shared" si="357"/>
        <v>X</v>
      </c>
      <c r="G363" s="58" t="str">
        <f t="shared" si="357"/>
        <v>X</v>
      </c>
      <c r="H363" s="58" t="str">
        <f t="shared" si="357"/>
        <v>X</v>
      </c>
      <c r="I363" s="58" t="str">
        <f t="shared" si="357"/>
        <v>X</v>
      </c>
      <c r="J363" s="58" t="str">
        <f t="shared" si="357"/>
        <v>X</v>
      </c>
      <c r="K363" s="58" t="str">
        <f t="shared" si="357"/>
        <v>X</v>
      </c>
      <c r="L363" s="58" t="str">
        <f t="shared" si="357"/>
        <v>X</v>
      </c>
      <c r="M363" s="58" t="str">
        <f t="shared" si="357"/>
        <v>X</v>
      </c>
      <c r="N363" s="58" t="str">
        <f t="shared" si="357"/>
        <v>X</v>
      </c>
      <c r="O363" s="58" t="str">
        <f t="shared" si="357"/>
        <v>X</v>
      </c>
      <c r="P363" s="58" t="str">
        <f t="shared" si="357"/>
        <v>X</v>
      </c>
      <c r="Q363" s="58" t="str">
        <f t="shared" si="357"/>
        <v>X</v>
      </c>
    </row>
    <row r="364" spans="1:17">
      <c r="A364" s="51"/>
      <c r="B364" s="58" t="s">
        <v>33</v>
      </c>
      <c r="C364" s="58" t="str">
        <f t="shared" ref="C364:Q364" si="358">IF(C8=$V$49,"O",IF(C8=$W$49,"O",IF(C8=$X$49,"O",IF(C8=$Y$49,"O",IF(C8=$Z$49,"O","X")))))</f>
        <v>X</v>
      </c>
      <c r="D364" s="58" t="str">
        <f t="shared" si="358"/>
        <v>X</v>
      </c>
      <c r="E364" s="58" t="str">
        <f t="shared" si="358"/>
        <v>X</v>
      </c>
      <c r="F364" s="58" t="str">
        <f t="shared" si="358"/>
        <v>X</v>
      </c>
      <c r="G364" s="58" t="str">
        <f t="shared" si="358"/>
        <v>X</v>
      </c>
      <c r="H364" s="58" t="str">
        <f t="shared" si="358"/>
        <v>X</v>
      </c>
      <c r="I364" s="58" t="str">
        <f t="shared" si="358"/>
        <v>X</v>
      </c>
      <c r="J364" s="58" t="str">
        <f t="shared" si="358"/>
        <v>X</v>
      </c>
      <c r="K364" s="58" t="str">
        <f t="shared" si="358"/>
        <v>X</v>
      </c>
      <c r="L364" s="58" t="str">
        <f t="shared" si="358"/>
        <v>X</v>
      </c>
      <c r="M364" s="58" t="str">
        <f t="shared" si="358"/>
        <v>X</v>
      </c>
      <c r="N364" s="58" t="str">
        <f t="shared" si="358"/>
        <v>X</v>
      </c>
      <c r="O364" s="58" t="str">
        <f t="shared" si="358"/>
        <v>X</v>
      </c>
      <c r="P364" s="58" t="str">
        <f t="shared" si="358"/>
        <v>X</v>
      </c>
      <c r="Q364" s="58" t="str">
        <f t="shared" si="358"/>
        <v>X</v>
      </c>
    </row>
    <row r="365" spans="1:17">
      <c r="A365" s="51"/>
      <c r="B365" s="58" t="s">
        <v>34</v>
      </c>
      <c r="C365" s="58" t="str">
        <f t="shared" ref="C365:Q365" si="359">IF(C9=$V$49,"O",IF(C9=$W$49,"O",IF(C9=$X$49,"O",IF(C9=$Y$49,"O",IF(C9=$Z$49,"O","X")))))</f>
        <v>X</v>
      </c>
      <c r="D365" s="58" t="str">
        <f t="shared" si="359"/>
        <v>X</v>
      </c>
      <c r="E365" s="58" t="str">
        <f t="shared" si="359"/>
        <v>X</v>
      </c>
      <c r="F365" s="58" t="str">
        <f t="shared" si="359"/>
        <v>X</v>
      </c>
      <c r="G365" s="58" t="str">
        <f t="shared" si="359"/>
        <v>X</v>
      </c>
      <c r="H365" s="58" t="str">
        <f t="shared" si="359"/>
        <v>X</v>
      </c>
      <c r="I365" s="58" t="str">
        <f t="shared" si="359"/>
        <v>X</v>
      </c>
      <c r="J365" s="58" t="str">
        <f t="shared" si="359"/>
        <v>X</v>
      </c>
      <c r="K365" s="58" t="str">
        <f t="shared" si="359"/>
        <v>X</v>
      </c>
      <c r="L365" s="58" t="str">
        <f t="shared" si="359"/>
        <v>X</v>
      </c>
      <c r="M365" s="58" t="str">
        <f t="shared" si="359"/>
        <v>X</v>
      </c>
      <c r="N365" s="58" t="str">
        <f t="shared" si="359"/>
        <v>X</v>
      </c>
      <c r="O365" s="58" t="str">
        <f t="shared" si="359"/>
        <v>X</v>
      </c>
      <c r="P365" s="58" t="str">
        <f t="shared" si="359"/>
        <v>X</v>
      </c>
      <c r="Q365" s="58" t="str">
        <f t="shared" si="359"/>
        <v>X</v>
      </c>
    </row>
    <row r="366" spans="1:17">
      <c r="A366" s="51"/>
      <c r="B366" s="58" t="s">
        <v>35</v>
      </c>
      <c r="C366" s="58" t="str">
        <f t="shared" ref="C366:Q366" si="360">IF(C10=$V$49,"O",IF(C10=$W$49,"O",IF(C10=$X$49,"O",IF(C10=$Y$49,"O",IF(C10=$Z$49,"O","X")))))</f>
        <v>X</v>
      </c>
      <c r="D366" s="58" t="str">
        <f t="shared" si="360"/>
        <v>X</v>
      </c>
      <c r="E366" s="58" t="str">
        <f t="shared" si="360"/>
        <v>X</v>
      </c>
      <c r="F366" s="58" t="str">
        <f t="shared" si="360"/>
        <v>X</v>
      </c>
      <c r="G366" s="58" t="str">
        <f t="shared" si="360"/>
        <v>X</v>
      </c>
      <c r="H366" s="58" t="str">
        <f t="shared" si="360"/>
        <v>X</v>
      </c>
      <c r="I366" s="58" t="str">
        <f t="shared" si="360"/>
        <v>X</v>
      </c>
      <c r="J366" s="58" t="str">
        <f t="shared" si="360"/>
        <v>X</v>
      </c>
      <c r="K366" s="58" t="str">
        <f t="shared" si="360"/>
        <v>X</v>
      </c>
      <c r="L366" s="58" t="str">
        <f t="shared" si="360"/>
        <v>X</v>
      </c>
      <c r="M366" s="58" t="str">
        <f t="shared" si="360"/>
        <v>X</v>
      </c>
      <c r="N366" s="58" t="str">
        <f t="shared" si="360"/>
        <v>X</v>
      </c>
      <c r="O366" s="58" t="str">
        <f t="shared" si="360"/>
        <v>X</v>
      </c>
      <c r="P366" s="58" t="str">
        <f t="shared" si="360"/>
        <v>X</v>
      </c>
      <c r="Q366" s="58" t="str">
        <f t="shared" si="360"/>
        <v>X</v>
      </c>
    </row>
    <row r="367" spans="1:17">
      <c r="A367" s="51"/>
      <c r="B367" s="58" t="s">
        <v>36</v>
      </c>
      <c r="C367" s="58" t="str">
        <f t="shared" ref="C367:Q367" si="361">IF(C11=$V$49,"O",IF(C11=$W$49,"O",IF(C11=$X$49,"O",IF(C11=$Y$49,"O",IF(C11=$Z$49,"O","X")))))</f>
        <v>X</v>
      </c>
      <c r="D367" s="58" t="str">
        <f t="shared" si="361"/>
        <v>X</v>
      </c>
      <c r="E367" s="58" t="str">
        <f t="shared" si="361"/>
        <v>X</v>
      </c>
      <c r="F367" s="58" t="str">
        <f t="shared" si="361"/>
        <v>X</v>
      </c>
      <c r="G367" s="58" t="str">
        <f t="shared" si="361"/>
        <v>X</v>
      </c>
      <c r="H367" s="58" t="str">
        <f t="shared" si="361"/>
        <v>X</v>
      </c>
      <c r="I367" s="58" t="str">
        <f t="shared" si="361"/>
        <v>X</v>
      </c>
      <c r="J367" s="58" t="str">
        <f t="shared" si="361"/>
        <v>X</v>
      </c>
      <c r="K367" s="58" t="str">
        <f t="shared" si="361"/>
        <v>X</v>
      </c>
      <c r="L367" s="58" t="str">
        <f t="shared" si="361"/>
        <v>X</v>
      </c>
      <c r="M367" s="58" t="str">
        <f t="shared" si="361"/>
        <v>X</v>
      </c>
      <c r="N367" s="58" t="str">
        <f t="shared" si="361"/>
        <v>X</v>
      </c>
      <c r="O367" s="58" t="str">
        <f t="shared" si="361"/>
        <v>X</v>
      </c>
      <c r="P367" s="58" t="str">
        <f t="shared" si="361"/>
        <v>X</v>
      </c>
      <c r="Q367" s="58" t="str">
        <f t="shared" si="361"/>
        <v>X</v>
      </c>
    </row>
    <row r="368" spans="1:17">
      <c r="A368" s="51"/>
      <c r="B368" s="58" t="s">
        <v>21</v>
      </c>
      <c r="C368" s="58" t="str">
        <f t="shared" ref="C368:P368" si="362">IF(C12=$V$49,"O",IF(C12=$W$49,"O",IF(C12=$X$49,"O",IF(C12=$Y$49,"O",IF(C12=$Z$49,"O","X")))))</f>
        <v>X</v>
      </c>
      <c r="D368" s="58" t="str">
        <f t="shared" si="362"/>
        <v>X</v>
      </c>
      <c r="E368" s="58" t="str">
        <f t="shared" si="362"/>
        <v>X</v>
      </c>
      <c r="F368" s="58" t="str">
        <f t="shared" si="362"/>
        <v>X</v>
      </c>
      <c r="G368" s="58" t="str">
        <f t="shared" si="362"/>
        <v>X</v>
      </c>
      <c r="H368" s="58" t="str">
        <f t="shared" si="362"/>
        <v>X</v>
      </c>
      <c r="I368" s="58" t="str">
        <f t="shared" si="362"/>
        <v>X</v>
      </c>
      <c r="J368" s="58" t="str">
        <f t="shared" si="362"/>
        <v>X</v>
      </c>
      <c r="K368" s="58" t="str">
        <f t="shared" si="362"/>
        <v>X</v>
      </c>
      <c r="L368" s="58" t="str">
        <f t="shared" si="362"/>
        <v>X</v>
      </c>
      <c r="M368" s="58" t="str">
        <f t="shared" si="362"/>
        <v>X</v>
      </c>
      <c r="N368" s="58" t="str">
        <f t="shared" si="362"/>
        <v>X</v>
      </c>
      <c r="O368" s="58" t="str">
        <f t="shared" si="362"/>
        <v>X</v>
      </c>
      <c r="P368" s="58" t="str">
        <f t="shared" si="362"/>
        <v>X</v>
      </c>
      <c r="Q368" s="58" t="str">
        <f>IF(Q12=$V$49,"O",IF(Q12=$W$49,"O",IF(Q12=$X$49,"O",IF(Q12=$Y$49,"O",IF(Q12=$Z$49,"O","X")))))</f>
        <v>X</v>
      </c>
    </row>
    <row r="369" spans="1:22">
      <c r="A369" s="60"/>
      <c r="B369" s="30" t="s">
        <v>46</v>
      </c>
      <c r="C369" s="47">
        <f>COUNTIF(C363:C368,"O")</f>
        <v>0</v>
      </c>
      <c r="D369" s="47">
        <f t="shared" ref="D369:Q369" si="363">COUNTIF(D363:D368,"O")</f>
        <v>0</v>
      </c>
      <c r="E369" s="47">
        <f t="shared" si="363"/>
        <v>0</v>
      </c>
      <c r="F369" s="47">
        <f t="shared" si="363"/>
        <v>0</v>
      </c>
      <c r="G369" s="47">
        <f t="shared" si="363"/>
        <v>0</v>
      </c>
      <c r="H369" s="47">
        <f t="shared" si="363"/>
        <v>0</v>
      </c>
      <c r="I369" s="47">
        <f t="shared" si="363"/>
        <v>0</v>
      </c>
      <c r="J369" s="47">
        <f t="shared" si="363"/>
        <v>0</v>
      </c>
      <c r="K369" s="47">
        <f t="shared" si="363"/>
        <v>0</v>
      </c>
      <c r="L369" s="47">
        <f t="shared" si="363"/>
        <v>0</v>
      </c>
      <c r="M369" s="47">
        <f t="shared" si="363"/>
        <v>0</v>
      </c>
      <c r="N369" s="47">
        <f t="shared" si="363"/>
        <v>0</v>
      </c>
      <c r="O369" s="47">
        <f t="shared" si="363"/>
        <v>0</v>
      </c>
      <c r="P369" s="47">
        <f t="shared" si="363"/>
        <v>0</v>
      </c>
      <c r="Q369" s="47">
        <f t="shared" si="363"/>
        <v>0</v>
      </c>
    </row>
    <row r="370" spans="1:22">
      <c r="A370" s="50">
        <v>34</v>
      </c>
      <c r="B370" s="58" t="s">
        <v>32</v>
      </c>
      <c r="C370" s="58" t="str">
        <f>IF(C7=$V$50,"O",IF(C7=$W$50,"O",IF(C7=$X$50,"O",IF(C7=$Y$50,"O",IF(C7=$Z$50,"O","X")))))</f>
        <v>X</v>
      </c>
      <c r="D370" s="58" t="str">
        <f t="shared" ref="D370:Q370" si="364">IF(D7=$V$50,"O",IF(D7=$W$50,"O",IF(D7=$X$50,"O",IF(D7=$Y$50,"O",IF(D7=$Z$50,"O","X")))))</f>
        <v>X</v>
      </c>
      <c r="E370" s="58" t="str">
        <f t="shared" si="364"/>
        <v>X</v>
      </c>
      <c r="F370" s="58" t="str">
        <f t="shared" si="364"/>
        <v>X</v>
      </c>
      <c r="G370" s="58" t="str">
        <f t="shared" si="364"/>
        <v>X</v>
      </c>
      <c r="H370" s="58" t="str">
        <f t="shared" si="364"/>
        <v>X</v>
      </c>
      <c r="I370" s="58" t="str">
        <f t="shared" si="364"/>
        <v>X</v>
      </c>
      <c r="J370" s="58" t="str">
        <f t="shared" si="364"/>
        <v>X</v>
      </c>
      <c r="K370" s="58" t="str">
        <f t="shared" si="364"/>
        <v>X</v>
      </c>
      <c r="L370" s="58" t="str">
        <f t="shared" si="364"/>
        <v>X</v>
      </c>
      <c r="M370" s="58" t="str">
        <f t="shared" si="364"/>
        <v>X</v>
      </c>
      <c r="N370" s="58" t="str">
        <f t="shared" si="364"/>
        <v>X</v>
      </c>
      <c r="O370" s="58" t="str">
        <f t="shared" si="364"/>
        <v>X</v>
      </c>
      <c r="P370" s="58" t="str">
        <f t="shared" si="364"/>
        <v>X</v>
      </c>
      <c r="Q370" s="58" t="str">
        <f t="shared" si="364"/>
        <v>X</v>
      </c>
    </row>
    <row r="371" spans="1:22">
      <c r="A371" s="51"/>
      <c r="B371" s="58" t="s">
        <v>33</v>
      </c>
      <c r="C371" s="58" t="str">
        <f t="shared" ref="C371:Q371" si="365">IF(C8=$V$50,"O",IF(C8=$W$50,"O",IF(C8=$X$50,"O",IF(C8=$Y$50,"O",IF(C8=$Z$50,"O","X")))))</f>
        <v>X</v>
      </c>
      <c r="D371" s="58" t="str">
        <f t="shared" si="365"/>
        <v>X</v>
      </c>
      <c r="E371" s="58" t="str">
        <f t="shared" si="365"/>
        <v>X</v>
      </c>
      <c r="F371" s="58" t="str">
        <f t="shared" si="365"/>
        <v>X</v>
      </c>
      <c r="G371" s="58" t="str">
        <f t="shared" si="365"/>
        <v>X</v>
      </c>
      <c r="H371" s="58" t="str">
        <f t="shared" si="365"/>
        <v>X</v>
      </c>
      <c r="I371" s="58" t="str">
        <f t="shared" si="365"/>
        <v>X</v>
      </c>
      <c r="J371" s="58" t="str">
        <f t="shared" si="365"/>
        <v>X</v>
      </c>
      <c r="K371" s="58" t="str">
        <f t="shared" si="365"/>
        <v>X</v>
      </c>
      <c r="L371" s="58" t="str">
        <f t="shared" si="365"/>
        <v>X</v>
      </c>
      <c r="M371" s="58" t="str">
        <f t="shared" si="365"/>
        <v>X</v>
      </c>
      <c r="N371" s="58" t="str">
        <f t="shared" si="365"/>
        <v>X</v>
      </c>
      <c r="O371" s="58" t="str">
        <f t="shared" si="365"/>
        <v>X</v>
      </c>
      <c r="P371" s="58" t="str">
        <f t="shared" si="365"/>
        <v>X</v>
      </c>
      <c r="Q371" s="58" t="str">
        <f t="shared" si="365"/>
        <v>X</v>
      </c>
    </row>
    <row r="372" spans="1:22">
      <c r="A372" s="51"/>
      <c r="B372" s="58" t="s">
        <v>34</v>
      </c>
      <c r="C372" s="58" t="str">
        <f t="shared" ref="C372:Q372" si="366">IF(C9=$V$50,"O",IF(C9=$W$50,"O",IF(C9=$X$50,"O",IF(C9=$Y$50,"O",IF(C9=$Z$50,"O","X")))))</f>
        <v>X</v>
      </c>
      <c r="D372" s="58" t="str">
        <f t="shared" si="366"/>
        <v>X</v>
      </c>
      <c r="E372" s="58" t="str">
        <f t="shared" si="366"/>
        <v>X</v>
      </c>
      <c r="F372" s="58" t="str">
        <f t="shared" si="366"/>
        <v>X</v>
      </c>
      <c r="G372" s="58" t="str">
        <f t="shared" si="366"/>
        <v>X</v>
      </c>
      <c r="H372" s="58" t="str">
        <f t="shared" si="366"/>
        <v>X</v>
      </c>
      <c r="I372" s="58" t="str">
        <f t="shared" si="366"/>
        <v>X</v>
      </c>
      <c r="J372" s="58" t="str">
        <f t="shared" si="366"/>
        <v>X</v>
      </c>
      <c r="K372" s="58" t="str">
        <f t="shared" si="366"/>
        <v>X</v>
      </c>
      <c r="L372" s="58" t="str">
        <f t="shared" si="366"/>
        <v>X</v>
      </c>
      <c r="M372" s="58" t="str">
        <f t="shared" si="366"/>
        <v>X</v>
      </c>
      <c r="N372" s="58" t="str">
        <f t="shared" si="366"/>
        <v>X</v>
      </c>
      <c r="O372" s="58" t="str">
        <f t="shared" si="366"/>
        <v>X</v>
      </c>
      <c r="P372" s="58" t="str">
        <f t="shared" si="366"/>
        <v>X</v>
      </c>
      <c r="Q372" s="58" t="str">
        <f t="shared" si="366"/>
        <v>X</v>
      </c>
    </row>
    <row r="373" spans="1:22">
      <c r="A373" s="51"/>
      <c r="B373" s="58" t="s">
        <v>35</v>
      </c>
      <c r="C373" s="58" t="str">
        <f t="shared" ref="C373:Q373" si="367">IF(C10=$V$50,"O",IF(C10=$W$50,"O",IF(C10=$X$50,"O",IF(C10=$Y$50,"O",IF(C10=$Z$50,"O","X")))))</f>
        <v>X</v>
      </c>
      <c r="D373" s="58" t="str">
        <f t="shared" si="367"/>
        <v>X</v>
      </c>
      <c r="E373" s="58" t="str">
        <f t="shared" si="367"/>
        <v>X</v>
      </c>
      <c r="F373" s="58" t="str">
        <f t="shared" si="367"/>
        <v>X</v>
      </c>
      <c r="G373" s="58" t="str">
        <f t="shared" si="367"/>
        <v>X</v>
      </c>
      <c r="H373" s="58" t="str">
        <f t="shared" si="367"/>
        <v>X</v>
      </c>
      <c r="I373" s="58" t="str">
        <f t="shared" si="367"/>
        <v>X</v>
      </c>
      <c r="J373" s="58" t="str">
        <f t="shared" si="367"/>
        <v>X</v>
      </c>
      <c r="K373" s="58" t="str">
        <f t="shared" si="367"/>
        <v>X</v>
      </c>
      <c r="L373" s="58" t="str">
        <f t="shared" si="367"/>
        <v>X</v>
      </c>
      <c r="M373" s="58" t="str">
        <f t="shared" si="367"/>
        <v>X</v>
      </c>
      <c r="N373" s="58" t="str">
        <f t="shared" si="367"/>
        <v>X</v>
      </c>
      <c r="O373" s="58" t="str">
        <f t="shared" si="367"/>
        <v>X</v>
      </c>
      <c r="P373" s="58" t="str">
        <f t="shared" si="367"/>
        <v>X</v>
      </c>
      <c r="Q373" s="58" t="str">
        <f t="shared" si="367"/>
        <v>X</v>
      </c>
    </row>
    <row r="374" spans="1:22" ht="17.5">
      <c r="A374" s="51"/>
      <c r="B374" s="58" t="s">
        <v>36</v>
      </c>
      <c r="C374" s="58" t="str">
        <f t="shared" ref="C374:Q374" si="368">IF(C11=$V$50,"O",IF(C11=$W$50,"O",IF(C11=$X$50,"O",IF(C11=$Y$50,"O",IF(C11=$Z$50,"O","X")))))</f>
        <v>X</v>
      </c>
      <c r="D374" s="58" t="str">
        <f t="shared" si="368"/>
        <v>X</v>
      </c>
      <c r="E374" s="58" t="str">
        <f t="shared" si="368"/>
        <v>X</v>
      </c>
      <c r="F374" s="58" t="str">
        <f t="shared" si="368"/>
        <v>X</v>
      </c>
      <c r="G374" s="58" t="str">
        <f t="shared" si="368"/>
        <v>X</v>
      </c>
      <c r="H374" s="58" t="str">
        <f t="shared" si="368"/>
        <v>X</v>
      </c>
      <c r="I374" s="58" t="str">
        <f t="shared" si="368"/>
        <v>X</v>
      </c>
      <c r="J374" s="58" t="str">
        <f t="shared" si="368"/>
        <v>X</v>
      </c>
      <c r="K374" s="58" t="str">
        <f t="shared" si="368"/>
        <v>X</v>
      </c>
      <c r="L374" s="58" t="str">
        <f t="shared" si="368"/>
        <v>X</v>
      </c>
      <c r="M374" s="58" t="str">
        <f t="shared" si="368"/>
        <v>X</v>
      </c>
      <c r="N374" s="58" t="str">
        <f t="shared" si="368"/>
        <v>X</v>
      </c>
      <c r="O374" s="58" t="str">
        <f t="shared" si="368"/>
        <v>X</v>
      </c>
      <c r="P374" s="58" t="str">
        <f t="shared" si="368"/>
        <v>X</v>
      </c>
      <c r="Q374" s="58" t="str">
        <f t="shared" si="368"/>
        <v>X</v>
      </c>
      <c r="V374" s="112"/>
    </row>
    <row r="375" spans="1:22" ht="17.5">
      <c r="A375" s="51"/>
      <c r="B375" s="58" t="s">
        <v>21</v>
      </c>
      <c r="C375" s="58" t="str">
        <f t="shared" ref="C375:P375" si="369">IF(C12=$V$50,"O",IF(C12=$W$50,"O",IF(C12=$X$50,"O",IF(C12=$Y$50,"O",IF(C12=$Z$50,"O","X")))))</f>
        <v>O</v>
      </c>
      <c r="D375" s="58" t="str">
        <f t="shared" si="369"/>
        <v>O</v>
      </c>
      <c r="E375" s="58" t="str">
        <f t="shared" si="369"/>
        <v>O</v>
      </c>
      <c r="F375" s="58" t="str">
        <f t="shared" si="369"/>
        <v>O</v>
      </c>
      <c r="G375" s="58" t="str">
        <f t="shared" si="369"/>
        <v>O</v>
      </c>
      <c r="H375" s="58" t="str">
        <f t="shared" si="369"/>
        <v>O</v>
      </c>
      <c r="I375" s="58" t="str">
        <f t="shared" si="369"/>
        <v>O</v>
      </c>
      <c r="J375" s="58" t="str">
        <f t="shared" si="369"/>
        <v>O</v>
      </c>
      <c r="K375" s="58" t="str">
        <f t="shared" si="369"/>
        <v>O</v>
      </c>
      <c r="L375" s="58" t="str">
        <f t="shared" si="369"/>
        <v>O</v>
      </c>
      <c r="M375" s="58" t="str">
        <f t="shared" si="369"/>
        <v>O</v>
      </c>
      <c r="N375" s="58" t="str">
        <f t="shared" si="369"/>
        <v>O</v>
      </c>
      <c r="O375" s="58" t="str">
        <f t="shared" si="369"/>
        <v>O</v>
      </c>
      <c r="P375" s="58" t="str">
        <f t="shared" si="369"/>
        <v>O</v>
      </c>
      <c r="Q375" s="58" t="str">
        <f>IF(Q12=$V$50,"O",IF(Q12=$W$50,"O",IF(Q12=$X$50,"O",IF(Q12=$Y$50,"O",IF(Q12=$Z$50,"O","X")))))</f>
        <v>O</v>
      </c>
      <c r="V375" s="112"/>
    </row>
    <row r="376" spans="1:22" ht="17.5">
      <c r="A376" s="60"/>
      <c r="B376" s="30" t="s">
        <v>46</v>
      </c>
      <c r="C376" s="47">
        <f>COUNTIF(C370:C375,"O")</f>
        <v>1</v>
      </c>
      <c r="D376" s="47">
        <f t="shared" ref="D376:Q376" si="370">COUNTIF(D370:D375,"O")</f>
        <v>1</v>
      </c>
      <c r="E376" s="47">
        <f t="shared" si="370"/>
        <v>1</v>
      </c>
      <c r="F376" s="47">
        <f t="shared" si="370"/>
        <v>1</v>
      </c>
      <c r="G376" s="47">
        <f t="shared" si="370"/>
        <v>1</v>
      </c>
      <c r="H376" s="47">
        <f t="shared" si="370"/>
        <v>1</v>
      </c>
      <c r="I376" s="47">
        <f t="shared" si="370"/>
        <v>1</v>
      </c>
      <c r="J376" s="47">
        <f t="shared" si="370"/>
        <v>1</v>
      </c>
      <c r="K376" s="47">
        <f t="shared" si="370"/>
        <v>1</v>
      </c>
      <c r="L376" s="47">
        <f t="shared" si="370"/>
        <v>1</v>
      </c>
      <c r="M376" s="47">
        <f t="shared" si="370"/>
        <v>1</v>
      </c>
      <c r="N376" s="47">
        <f t="shared" si="370"/>
        <v>1</v>
      </c>
      <c r="O376" s="47">
        <f t="shared" si="370"/>
        <v>1</v>
      </c>
      <c r="P376" s="47">
        <f t="shared" si="370"/>
        <v>1</v>
      </c>
      <c r="Q376" s="47">
        <f t="shared" si="370"/>
        <v>1</v>
      </c>
      <c r="V376" s="112"/>
    </row>
    <row r="377" spans="1:22" ht="17.5">
      <c r="A377" s="50">
        <v>35</v>
      </c>
      <c r="B377" s="58" t="s">
        <v>32</v>
      </c>
      <c r="C377" s="58" t="str">
        <f>IF(C7=$V$51,"O",IF(C7=$W$51,"O",IF(C7=$X$51,"O",IF(C7=$Y$51,"O",IF(C7=$Z$51,"O","X")))))</f>
        <v>X</v>
      </c>
      <c r="D377" s="58" t="str">
        <f t="shared" ref="D377:Q377" si="371">IF(D7=$V$51,"O",IF(D7=$W$51,"O",IF(D7=$X$51,"O",IF(D7=$Y$51,"O",IF(D7=$Z$51,"O","X")))))</f>
        <v>X</v>
      </c>
      <c r="E377" s="58" t="str">
        <f t="shared" si="371"/>
        <v>X</v>
      </c>
      <c r="F377" s="58" t="str">
        <f t="shared" si="371"/>
        <v>X</v>
      </c>
      <c r="G377" s="58" t="str">
        <f t="shared" si="371"/>
        <v>X</v>
      </c>
      <c r="H377" s="58" t="str">
        <f t="shared" si="371"/>
        <v>X</v>
      </c>
      <c r="I377" s="58" t="str">
        <f t="shared" si="371"/>
        <v>X</v>
      </c>
      <c r="J377" s="58" t="str">
        <f t="shared" si="371"/>
        <v>X</v>
      </c>
      <c r="K377" s="58" t="str">
        <f t="shared" si="371"/>
        <v>X</v>
      </c>
      <c r="L377" s="58" t="str">
        <f t="shared" si="371"/>
        <v>X</v>
      </c>
      <c r="M377" s="58" t="str">
        <f t="shared" si="371"/>
        <v>X</v>
      </c>
      <c r="N377" s="58" t="str">
        <f t="shared" si="371"/>
        <v>X</v>
      </c>
      <c r="O377" s="58" t="str">
        <f t="shared" si="371"/>
        <v>X</v>
      </c>
      <c r="P377" s="58" t="str">
        <f t="shared" si="371"/>
        <v>X</v>
      </c>
      <c r="Q377" s="58" t="str">
        <f t="shared" si="371"/>
        <v>X</v>
      </c>
      <c r="V377" s="112"/>
    </row>
    <row r="378" spans="1:22" ht="17.5">
      <c r="A378" s="51"/>
      <c r="B378" s="58" t="s">
        <v>33</v>
      </c>
      <c r="C378" s="58" t="str">
        <f t="shared" ref="C378:Q378" si="372">IF(C8=$V$51,"O",IF(C8=$W$51,"O",IF(C8=$X$51,"O",IF(C8=$Y$51,"O",IF(C8=$Z$51,"O","X")))))</f>
        <v>X</v>
      </c>
      <c r="D378" s="58" t="str">
        <f t="shared" si="372"/>
        <v>X</v>
      </c>
      <c r="E378" s="58" t="str">
        <f t="shared" si="372"/>
        <v>X</v>
      </c>
      <c r="F378" s="58" t="str">
        <f t="shared" si="372"/>
        <v>X</v>
      </c>
      <c r="G378" s="58" t="str">
        <f t="shared" si="372"/>
        <v>X</v>
      </c>
      <c r="H378" s="58" t="str">
        <f t="shared" si="372"/>
        <v>X</v>
      </c>
      <c r="I378" s="58" t="str">
        <f t="shared" si="372"/>
        <v>X</v>
      </c>
      <c r="J378" s="58" t="str">
        <f t="shared" si="372"/>
        <v>X</v>
      </c>
      <c r="K378" s="58" t="str">
        <f t="shared" si="372"/>
        <v>X</v>
      </c>
      <c r="L378" s="58" t="str">
        <f t="shared" si="372"/>
        <v>X</v>
      </c>
      <c r="M378" s="58" t="str">
        <f t="shared" si="372"/>
        <v>X</v>
      </c>
      <c r="N378" s="58" t="str">
        <f t="shared" si="372"/>
        <v>X</v>
      </c>
      <c r="O378" s="58" t="str">
        <f t="shared" si="372"/>
        <v>X</v>
      </c>
      <c r="P378" s="58" t="str">
        <f t="shared" si="372"/>
        <v>X</v>
      </c>
      <c r="Q378" s="58" t="str">
        <f t="shared" si="372"/>
        <v>X</v>
      </c>
      <c r="V378" s="112"/>
    </row>
    <row r="379" spans="1:22" ht="17.5">
      <c r="A379" s="51"/>
      <c r="B379" s="58" t="s">
        <v>34</v>
      </c>
      <c r="C379" s="58" t="str">
        <f t="shared" ref="C379:Q379" si="373">IF(C9=$V$51,"O",IF(C9=$W$51,"O",IF(C9=$X$51,"O",IF(C9=$Y$51,"O",IF(C9=$Z$51,"O","X")))))</f>
        <v>X</v>
      </c>
      <c r="D379" s="58" t="str">
        <f t="shared" si="373"/>
        <v>X</v>
      </c>
      <c r="E379" s="58" t="str">
        <f t="shared" si="373"/>
        <v>X</v>
      </c>
      <c r="F379" s="58" t="str">
        <f t="shared" si="373"/>
        <v>X</v>
      </c>
      <c r="G379" s="58" t="str">
        <f t="shared" si="373"/>
        <v>X</v>
      </c>
      <c r="H379" s="58" t="str">
        <f t="shared" si="373"/>
        <v>X</v>
      </c>
      <c r="I379" s="58" t="str">
        <f t="shared" si="373"/>
        <v>X</v>
      </c>
      <c r="J379" s="58" t="str">
        <f t="shared" si="373"/>
        <v>X</v>
      </c>
      <c r="K379" s="58" t="str">
        <f t="shared" si="373"/>
        <v>X</v>
      </c>
      <c r="L379" s="58" t="str">
        <f t="shared" si="373"/>
        <v>X</v>
      </c>
      <c r="M379" s="58" t="str">
        <f t="shared" si="373"/>
        <v>X</v>
      </c>
      <c r="N379" s="58" t="str">
        <f t="shared" si="373"/>
        <v>X</v>
      </c>
      <c r="O379" s="58" t="str">
        <f t="shared" si="373"/>
        <v>X</v>
      </c>
      <c r="P379" s="58" t="str">
        <f t="shared" si="373"/>
        <v>X</v>
      </c>
      <c r="Q379" s="58" t="str">
        <f t="shared" si="373"/>
        <v>X</v>
      </c>
      <c r="V379" s="112"/>
    </row>
    <row r="380" spans="1:22" ht="17.5">
      <c r="A380" s="51"/>
      <c r="B380" s="58" t="s">
        <v>35</v>
      </c>
      <c r="C380" s="58" t="str">
        <f t="shared" ref="C380:Q380" si="374">IF(C10=$V$51,"O",IF(C10=$W$51,"O",IF(C10=$X$51,"O",IF(C10=$Y$51,"O",IF(C10=$Z$51,"O","X")))))</f>
        <v>X</v>
      </c>
      <c r="D380" s="58" t="str">
        <f t="shared" si="374"/>
        <v>X</v>
      </c>
      <c r="E380" s="58" t="str">
        <f t="shared" si="374"/>
        <v>X</v>
      </c>
      <c r="F380" s="58" t="str">
        <f t="shared" si="374"/>
        <v>X</v>
      </c>
      <c r="G380" s="58" t="str">
        <f t="shared" si="374"/>
        <v>X</v>
      </c>
      <c r="H380" s="58" t="str">
        <f t="shared" si="374"/>
        <v>X</v>
      </c>
      <c r="I380" s="58" t="str">
        <f t="shared" si="374"/>
        <v>X</v>
      </c>
      <c r="J380" s="58" t="str">
        <f t="shared" si="374"/>
        <v>X</v>
      </c>
      <c r="K380" s="58" t="str">
        <f t="shared" si="374"/>
        <v>X</v>
      </c>
      <c r="L380" s="58" t="str">
        <f t="shared" si="374"/>
        <v>X</v>
      </c>
      <c r="M380" s="58" t="str">
        <f t="shared" si="374"/>
        <v>X</v>
      </c>
      <c r="N380" s="58" t="str">
        <f t="shared" si="374"/>
        <v>X</v>
      </c>
      <c r="O380" s="58" t="str">
        <f t="shared" si="374"/>
        <v>X</v>
      </c>
      <c r="P380" s="58" t="str">
        <f t="shared" si="374"/>
        <v>X</v>
      </c>
      <c r="Q380" s="58" t="str">
        <f t="shared" si="374"/>
        <v>X</v>
      </c>
      <c r="V380" s="112"/>
    </row>
    <row r="381" spans="1:22" ht="17.5">
      <c r="A381" s="51"/>
      <c r="B381" s="58" t="s">
        <v>36</v>
      </c>
      <c r="C381" s="58" t="str">
        <f t="shared" ref="C381:Q381" si="375">IF(C11=$V$51,"O",IF(C11=$W$51,"O",IF(C11=$X$51,"O",IF(C11=$Y$51,"O",IF(C11=$Z$51,"O","X")))))</f>
        <v>X</v>
      </c>
      <c r="D381" s="58" t="str">
        <f t="shared" si="375"/>
        <v>X</v>
      </c>
      <c r="E381" s="58" t="str">
        <f t="shared" si="375"/>
        <v>X</v>
      </c>
      <c r="F381" s="58" t="str">
        <f t="shared" si="375"/>
        <v>X</v>
      </c>
      <c r="G381" s="58" t="str">
        <f t="shared" si="375"/>
        <v>X</v>
      </c>
      <c r="H381" s="58" t="str">
        <f t="shared" si="375"/>
        <v>X</v>
      </c>
      <c r="I381" s="58" t="str">
        <f t="shared" si="375"/>
        <v>X</v>
      </c>
      <c r="J381" s="58" t="str">
        <f t="shared" si="375"/>
        <v>X</v>
      </c>
      <c r="K381" s="58" t="str">
        <f t="shared" si="375"/>
        <v>X</v>
      </c>
      <c r="L381" s="58" t="str">
        <f t="shared" si="375"/>
        <v>X</v>
      </c>
      <c r="M381" s="58" t="str">
        <f t="shared" si="375"/>
        <v>X</v>
      </c>
      <c r="N381" s="58" t="str">
        <f t="shared" si="375"/>
        <v>X</v>
      </c>
      <c r="O381" s="58" t="str">
        <f t="shared" si="375"/>
        <v>X</v>
      </c>
      <c r="P381" s="58" t="str">
        <f t="shared" si="375"/>
        <v>X</v>
      </c>
      <c r="Q381" s="58" t="str">
        <f t="shared" si="375"/>
        <v>X</v>
      </c>
      <c r="V381" s="112"/>
    </row>
    <row r="382" spans="1:22" ht="17.5">
      <c r="A382" s="51"/>
      <c r="B382" s="58" t="s">
        <v>21</v>
      </c>
      <c r="C382" s="58" t="str">
        <f t="shared" ref="C382:P382" si="376">IF(C12=$V$51,"O",IF(C12=$W$51,"O",IF(C12=$X$51,"O",IF(C12=$Y$51,"O",IF(C12=$Z$51,"O","X")))))</f>
        <v>X</v>
      </c>
      <c r="D382" s="58" t="str">
        <f t="shared" si="376"/>
        <v>X</v>
      </c>
      <c r="E382" s="58" t="str">
        <f t="shared" si="376"/>
        <v>X</v>
      </c>
      <c r="F382" s="58" t="str">
        <f t="shared" si="376"/>
        <v>X</v>
      </c>
      <c r="G382" s="58" t="str">
        <f t="shared" si="376"/>
        <v>X</v>
      </c>
      <c r="H382" s="58" t="str">
        <f t="shared" si="376"/>
        <v>X</v>
      </c>
      <c r="I382" s="58" t="str">
        <f t="shared" si="376"/>
        <v>X</v>
      </c>
      <c r="J382" s="58" t="str">
        <f t="shared" si="376"/>
        <v>X</v>
      </c>
      <c r="K382" s="58" t="str">
        <f t="shared" si="376"/>
        <v>X</v>
      </c>
      <c r="L382" s="58" t="str">
        <f t="shared" si="376"/>
        <v>X</v>
      </c>
      <c r="M382" s="58" t="str">
        <f t="shared" si="376"/>
        <v>X</v>
      </c>
      <c r="N382" s="58" t="str">
        <f t="shared" si="376"/>
        <v>X</v>
      </c>
      <c r="O382" s="58" t="str">
        <f t="shared" si="376"/>
        <v>X</v>
      </c>
      <c r="P382" s="58" t="str">
        <f t="shared" si="376"/>
        <v>X</v>
      </c>
      <c r="Q382" s="58" t="str">
        <f>IF(Q12=$V$51,"O",IF(Q12=$W$51,"O",IF(Q12=$X$51,"O",IF(Q12=$Y$51,"O",IF(Q12=$Z$51,"O","X")))))</f>
        <v>X</v>
      </c>
      <c r="V382" s="112"/>
    </row>
    <row r="383" spans="1:22" ht="17.5">
      <c r="A383" s="60"/>
      <c r="B383" s="30" t="s">
        <v>46</v>
      </c>
      <c r="C383" s="47">
        <f>COUNTIF(C377:C382,"O")</f>
        <v>0</v>
      </c>
      <c r="D383" s="47">
        <f>COUNTIF(D377:D382,"O")</f>
        <v>0</v>
      </c>
      <c r="E383" s="47">
        <f t="shared" ref="E383:Q383" si="377">COUNTIF(E377:E382,"O")</f>
        <v>0</v>
      </c>
      <c r="F383" s="47">
        <f t="shared" si="377"/>
        <v>0</v>
      </c>
      <c r="G383" s="47">
        <f t="shared" si="377"/>
        <v>0</v>
      </c>
      <c r="H383" s="47">
        <f t="shared" si="377"/>
        <v>0</v>
      </c>
      <c r="I383" s="47">
        <f t="shared" si="377"/>
        <v>0</v>
      </c>
      <c r="J383" s="47">
        <f t="shared" si="377"/>
        <v>0</v>
      </c>
      <c r="K383" s="47">
        <f t="shared" si="377"/>
        <v>0</v>
      </c>
      <c r="L383" s="47">
        <f t="shared" si="377"/>
        <v>0</v>
      </c>
      <c r="M383" s="47">
        <f t="shared" si="377"/>
        <v>0</v>
      </c>
      <c r="N383" s="47">
        <f t="shared" si="377"/>
        <v>0</v>
      </c>
      <c r="O383" s="47">
        <f t="shared" si="377"/>
        <v>0</v>
      </c>
      <c r="P383" s="47">
        <f t="shared" si="377"/>
        <v>0</v>
      </c>
      <c r="Q383" s="47">
        <f t="shared" si="377"/>
        <v>0</v>
      </c>
      <c r="V383" s="112"/>
    </row>
    <row r="384" spans="1:22" ht="17.5">
      <c r="A384" s="50">
        <v>36</v>
      </c>
      <c r="B384" s="58" t="s">
        <v>32</v>
      </c>
      <c r="C384" s="58" t="str">
        <f>IF(C7=$V$52,"O",IF(C7=$W$52,"O",IF(C7=$X$52,"O",IF(C7=$Y$52,"O",IF(C7=$Z$52,"O","X")))))</f>
        <v>X</v>
      </c>
      <c r="D384" s="58" t="str">
        <f t="shared" ref="D384:Q384" si="378">IF(D7=$V$52,"O",IF(D7=$W$52,"O",IF(D7=$X$52,"O",IF(D7=$Y$52,"O",IF(D7=$Z$52,"O","X")))))</f>
        <v>X</v>
      </c>
      <c r="E384" s="58" t="str">
        <f t="shared" si="378"/>
        <v>X</v>
      </c>
      <c r="F384" s="58" t="str">
        <f t="shared" si="378"/>
        <v>X</v>
      </c>
      <c r="G384" s="58" t="str">
        <f t="shared" si="378"/>
        <v>X</v>
      </c>
      <c r="H384" s="58" t="str">
        <f t="shared" si="378"/>
        <v>X</v>
      </c>
      <c r="I384" s="58" t="str">
        <f t="shared" si="378"/>
        <v>X</v>
      </c>
      <c r="J384" s="58" t="str">
        <f t="shared" si="378"/>
        <v>X</v>
      </c>
      <c r="K384" s="58" t="str">
        <f t="shared" si="378"/>
        <v>X</v>
      </c>
      <c r="L384" s="58" t="str">
        <f t="shared" si="378"/>
        <v>X</v>
      </c>
      <c r="M384" s="58" t="str">
        <f t="shared" si="378"/>
        <v>X</v>
      </c>
      <c r="N384" s="58" t="str">
        <f t="shared" si="378"/>
        <v>X</v>
      </c>
      <c r="O384" s="58" t="str">
        <f t="shared" si="378"/>
        <v>X</v>
      </c>
      <c r="P384" s="58" t="str">
        <f t="shared" si="378"/>
        <v>X</v>
      </c>
      <c r="Q384" s="58" t="str">
        <f t="shared" si="378"/>
        <v>X</v>
      </c>
      <c r="V384" s="112"/>
    </row>
    <row r="385" spans="1:27" ht="17.5">
      <c r="A385" s="51"/>
      <c r="B385" s="58" t="s">
        <v>33</v>
      </c>
      <c r="C385" s="58" t="str">
        <f t="shared" ref="C385:Q385" si="379">IF(C8=$V$52,"O",IF(C8=$W$52,"O",IF(C8=$X$52,"O",IF(C8=$Y$52,"O",IF(C8=$Z$52,"O","X")))))</f>
        <v>X</v>
      </c>
      <c r="D385" s="58" t="str">
        <f t="shared" si="379"/>
        <v>X</v>
      </c>
      <c r="E385" s="58" t="str">
        <f t="shared" si="379"/>
        <v>X</v>
      </c>
      <c r="F385" s="58" t="str">
        <f t="shared" si="379"/>
        <v>X</v>
      </c>
      <c r="G385" s="58" t="str">
        <f t="shared" si="379"/>
        <v>X</v>
      </c>
      <c r="H385" s="58" t="str">
        <f t="shared" si="379"/>
        <v>X</v>
      </c>
      <c r="I385" s="58" t="str">
        <f t="shared" si="379"/>
        <v>X</v>
      </c>
      <c r="J385" s="58" t="str">
        <f t="shared" si="379"/>
        <v>X</v>
      </c>
      <c r="K385" s="58" t="str">
        <f t="shared" si="379"/>
        <v>X</v>
      </c>
      <c r="L385" s="58" t="str">
        <f t="shared" si="379"/>
        <v>X</v>
      </c>
      <c r="M385" s="58" t="str">
        <f t="shared" si="379"/>
        <v>X</v>
      </c>
      <c r="N385" s="58" t="str">
        <f t="shared" si="379"/>
        <v>X</v>
      </c>
      <c r="O385" s="58" t="str">
        <f t="shared" si="379"/>
        <v>X</v>
      </c>
      <c r="P385" s="58" t="str">
        <f t="shared" si="379"/>
        <v>X</v>
      </c>
      <c r="Q385" s="58" t="str">
        <f t="shared" si="379"/>
        <v>X</v>
      </c>
      <c r="V385" s="112"/>
    </row>
    <row r="386" spans="1:27" ht="17.5">
      <c r="A386" s="51"/>
      <c r="B386" s="58" t="s">
        <v>34</v>
      </c>
      <c r="C386" s="58" t="str">
        <f t="shared" ref="C386:Q386" si="380">IF(C9=$V$52,"O",IF(C9=$W$52,"O",IF(C9=$X$52,"O",IF(C9=$Y$52,"O",IF(C9=$Z$52,"O","X")))))</f>
        <v>X</v>
      </c>
      <c r="D386" s="58" t="str">
        <f t="shared" si="380"/>
        <v>X</v>
      </c>
      <c r="E386" s="58" t="str">
        <f t="shared" si="380"/>
        <v>X</v>
      </c>
      <c r="F386" s="58" t="str">
        <f t="shared" si="380"/>
        <v>X</v>
      </c>
      <c r="G386" s="58" t="str">
        <f t="shared" si="380"/>
        <v>X</v>
      </c>
      <c r="H386" s="58" t="str">
        <f t="shared" si="380"/>
        <v>X</v>
      </c>
      <c r="I386" s="58" t="str">
        <f t="shared" si="380"/>
        <v>X</v>
      </c>
      <c r="J386" s="58" t="str">
        <f t="shared" si="380"/>
        <v>X</v>
      </c>
      <c r="K386" s="58" t="str">
        <f t="shared" si="380"/>
        <v>X</v>
      </c>
      <c r="L386" s="58" t="str">
        <f t="shared" si="380"/>
        <v>X</v>
      </c>
      <c r="M386" s="58" t="str">
        <f t="shared" si="380"/>
        <v>X</v>
      </c>
      <c r="N386" s="58" t="str">
        <f t="shared" si="380"/>
        <v>X</v>
      </c>
      <c r="O386" s="58" t="str">
        <f t="shared" si="380"/>
        <v>X</v>
      </c>
      <c r="P386" s="58" t="str">
        <f t="shared" si="380"/>
        <v>X</v>
      </c>
      <c r="Q386" s="58" t="str">
        <f t="shared" si="380"/>
        <v>X</v>
      </c>
      <c r="V386" s="112"/>
    </row>
    <row r="387" spans="1:27" ht="17.5">
      <c r="A387" s="51"/>
      <c r="B387" s="58" t="s">
        <v>35</v>
      </c>
      <c r="C387" s="58" t="str">
        <f t="shared" ref="C387:Q387" si="381">IF(C10=$V$52,"O",IF(C10=$W$52,"O",IF(C10=$X$52,"O",IF(C10=$Y$52,"O",IF(C10=$Z$52,"O","X")))))</f>
        <v>X</v>
      </c>
      <c r="D387" s="58" t="str">
        <f t="shared" si="381"/>
        <v>X</v>
      </c>
      <c r="E387" s="58" t="str">
        <f t="shared" si="381"/>
        <v>X</v>
      </c>
      <c r="F387" s="58" t="str">
        <f t="shared" si="381"/>
        <v>X</v>
      </c>
      <c r="G387" s="58" t="str">
        <f t="shared" si="381"/>
        <v>X</v>
      </c>
      <c r="H387" s="58" t="str">
        <f t="shared" si="381"/>
        <v>X</v>
      </c>
      <c r="I387" s="58" t="str">
        <f t="shared" si="381"/>
        <v>X</v>
      </c>
      <c r="J387" s="58" t="str">
        <f t="shared" si="381"/>
        <v>X</v>
      </c>
      <c r="K387" s="58" t="str">
        <f t="shared" si="381"/>
        <v>X</v>
      </c>
      <c r="L387" s="58" t="str">
        <f t="shared" si="381"/>
        <v>X</v>
      </c>
      <c r="M387" s="58" t="str">
        <f t="shared" si="381"/>
        <v>X</v>
      </c>
      <c r="N387" s="58" t="str">
        <f t="shared" si="381"/>
        <v>X</v>
      </c>
      <c r="O387" s="58" t="str">
        <f t="shared" si="381"/>
        <v>X</v>
      </c>
      <c r="P387" s="58" t="str">
        <f t="shared" si="381"/>
        <v>X</v>
      </c>
      <c r="Q387" s="58" t="str">
        <f t="shared" si="381"/>
        <v>X</v>
      </c>
      <c r="V387" s="112"/>
    </row>
    <row r="388" spans="1:27" ht="17.5">
      <c r="A388" s="51"/>
      <c r="B388" s="58" t="s">
        <v>36</v>
      </c>
      <c r="C388" s="58" t="str">
        <f t="shared" ref="C388:Q388" si="382">IF(C11=$V$52,"O",IF(C11=$W$52,"O",IF(C11=$X$52,"O",IF(C11=$Y$52,"O",IF(C11=$Z$52,"O","X")))))</f>
        <v>X</v>
      </c>
      <c r="D388" s="58" t="str">
        <f t="shared" si="382"/>
        <v>X</v>
      </c>
      <c r="E388" s="58" t="str">
        <f t="shared" si="382"/>
        <v>X</v>
      </c>
      <c r="F388" s="58" t="str">
        <f t="shared" si="382"/>
        <v>X</v>
      </c>
      <c r="G388" s="58" t="str">
        <f t="shared" si="382"/>
        <v>X</v>
      </c>
      <c r="H388" s="58" t="str">
        <f t="shared" si="382"/>
        <v>X</v>
      </c>
      <c r="I388" s="58" t="str">
        <f t="shared" si="382"/>
        <v>X</v>
      </c>
      <c r="J388" s="58" t="str">
        <f t="shared" si="382"/>
        <v>X</v>
      </c>
      <c r="K388" s="58" t="str">
        <f t="shared" si="382"/>
        <v>X</v>
      </c>
      <c r="L388" s="58" t="str">
        <f t="shared" si="382"/>
        <v>X</v>
      </c>
      <c r="M388" s="58" t="str">
        <f t="shared" si="382"/>
        <v>X</v>
      </c>
      <c r="N388" s="58" t="str">
        <f t="shared" si="382"/>
        <v>X</v>
      </c>
      <c r="O388" s="58" t="str">
        <f t="shared" si="382"/>
        <v>X</v>
      </c>
      <c r="P388" s="58" t="str">
        <f t="shared" si="382"/>
        <v>X</v>
      </c>
      <c r="Q388" s="58" t="str">
        <f t="shared" si="382"/>
        <v>X</v>
      </c>
      <c r="V388" s="112"/>
    </row>
    <row r="389" spans="1:27" ht="17.5">
      <c r="A389" s="51"/>
      <c r="B389" s="58" t="s">
        <v>21</v>
      </c>
      <c r="C389" s="58" t="str">
        <f t="shared" ref="C389:P389" si="383">IF(C12=$V$52,"O",IF(C12=$W$52,"O",IF(C12=$X$52,"O",IF(C12=$Y$52,"O",IF(C12=$Z$52,"O","X")))))</f>
        <v>X</v>
      </c>
      <c r="D389" s="58" t="str">
        <f t="shared" si="383"/>
        <v>X</v>
      </c>
      <c r="E389" s="58" t="str">
        <f t="shared" si="383"/>
        <v>X</v>
      </c>
      <c r="F389" s="58" t="str">
        <f t="shared" si="383"/>
        <v>X</v>
      </c>
      <c r="G389" s="58" t="str">
        <f t="shared" si="383"/>
        <v>X</v>
      </c>
      <c r="H389" s="58" t="str">
        <f t="shared" si="383"/>
        <v>X</v>
      </c>
      <c r="I389" s="58" t="str">
        <f t="shared" si="383"/>
        <v>X</v>
      </c>
      <c r="J389" s="58" t="str">
        <f t="shared" si="383"/>
        <v>X</v>
      </c>
      <c r="K389" s="58" t="str">
        <f t="shared" si="383"/>
        <v>X</v>
      </c>
      <c r="L389" s="58" t="str">
        <f t="shared" si="383"/>
        <v>X</v>
      </c>
      <c r="M389" s="58" t="str">
        <f t="shared" si="383"/>
        <v>X</v>
      </c>
      <c r="N389" s="58" t="str">
        <f t="shared" si="383"/>
        <v>X</v>
      </c>
      <c r="O389" s="58" t="str">
        <f t="shared" si="383"/>
        <v>X</v>
      </c>
      <c r="P389" s="58" t="str">
        <f t="shared" si="383"/>
        <v>X</v>
      </c>
      <c r="Q389" s="58" t="str">
        <f>IF(Q12=$V$52,"O",IF(Q12=$W$52,"O",IF(Q12=$X$52,"O",IF(Q12=$Y$52,"O",IF(Q12=$Z$52,"O","X")))))</f>
        <v>X</v>
      </c>
      <c r="V389" s="112"/>
    </row>
    <row r="390" spans="1:27" ht="17.5">
      <c r="A390" s="60"/>
      <c r="B390" s="30" t="s">
        <v>46</v>
      </c>
      <c r="C390" s="47">
        <f>COUNTIF(C384:C389,"O")</f>
        <v>0</v>
      </c>
      <c r="D390" s="47">
        <f>COUNTIF(D384:D389,"O")</f>
        <v>0</v>
      </c>
      <c r="E390" s="47">
        <f t="shared" ref="E390:Q390" si="384">COUNTIF(E384:E389,"O")</f>
        <v>0</v>
      </c>
      <c r="F390" s="47">
        <f t="shared" si="384"/>
        <v>0</v>
      </c>
      <c r="G390" s="47">
        <f t="shared" si="384"/>
        <v>0</v>
      </c>
      <c r="H390" s="47">
        <f t="shared" si="384"/>
        <v>0</v>
      </c>
      <c r="I390" s="47">
        <f t="shared" si="384"/>
        <v>0</v>
      </c>
      <c r="J390" s="47">
        <f t="shared" si="384"/>
        <v>0</v>
      </c>
      <c r="K390" s="47">
        <f t="shared" si="384"/>
        <v>0</v>
      </c>
      <c r="L390" s="47">
        <f t="shared" si="384"/>
        <v>0</v>
      </c>
      <c r="M390" s="47">
        <f t="shared" si="384"/>
        <v>0</v>
      </c>
      <c r="N390" s="47">
        <f t="shared" si="384"/>
        <v>0</v>
      </c>
      <c r="O390" s="47">
        <f t="shared" si="384"/>
        <v>0</v>
      </c>
      <c r="P390" s="47">
        <f t="shared" si="384"/>
        <v>0</v>
      </c>
      <c r="Q390" s="47">
        <f t="shared" si="384"/>
        <v>0</v>
      </c>
      <c r="V390" s="112"/>
    </row>
    <row r="391" spans="1:27" ht="17.5">
      <c r="A391" s="50">
        <v>37</v>
      </c>
      <c r="B391" s="58" t="s">
        <v>32</v>
      </c>
      <c r="C391" s="58" t="str">
        <f>IF(C7=$V$54,"O",IF(C7=$W$54,"O",IF(C7=$X$54,"O",IF(C7=$Y$54,"O",IF(C7=$Z$54,"O",IF(C7=$AA$54,"O",IF(C7=$AB$54,"O",IF(C7=$AC$54,"O",IF(C7=$AD$54,"O",IF(C7=$AE$54,"O",IF(C7=$AF$54,"O",IF(C7=$AG$54,"O",IF(C7=$AH$54,"O",IF(C7=$AI$54,"O",IF(C7=$AJ$54,"O","X")))))))))))))))</f>
        <v>O</v>
      </c>
      <c r="D391" s="58" t="str">
        <f t="shared" ref="D391:Q391" si="385">IF(D7=$V$54,"O",IF(D7=$W$54,"O",IF(D7=$X$54,"O",IF(D7=$Y$54,"O",IF(D7=$Z$54,"O",IF(D7=$AA$54,"O",IF(D7=$AB$54,"O",IF(D7=$AC$54,"O",IF(D7=$AD$54,"O",IF(D7=$AE$54,"O",IF(D7=$AF$54,"O",IF(D7=$AG$54,"O",IF(D7=$AH$54,"O",IF(D7=$AI$54,"O",IF(D7=$AJ$54,"O","X")))))))))))))))</f>
        <v>O</v>
      </c>
      <c r="E391" s="58" t="str">
        <f t="shared" si="385"/>
        <v>O</v>
      </c>
      <c r="F391" s="58" t="str">
        <f t="shared" si="385"/>
        <v>O</v>
      </c>
      <c r="G391" s="58" t="str">
        <f t="shared" si="385"/>
        <v>O</v>
      </c>
      <c r="H391" s="58" t="str">
        <f t="shared" si="385"/>
        <v>O</v>
      </c>
      <c r="I391" s="58" t="str">
        <f t="shared" ref="I391:J396" si="386">IF(I7=$V$54,"O",IF(I7=$W$54,"O",IF(I7=$X$54,"O",IF(I7=$Y$54,"O",IF(I7=$Z$54,"O",IF(I7=$AA$54,"O",IF(I7=$AB$54,"O",IF(I7=$AC$54,"O",IF(I7=$AD$54,"O",IF(I7=$AE$54,"O",IF(I7=$AF$54,"O",IF(I7=$AG$54,"O",IF(I7=$AH$54,"O",IF(I7=$AI$54,"O",IF(I7=$AJ$54,"O","X")))))))))))))))</f>
        <v>O</v>
      </c>
      <c r="J391" s="58" t="str">
        <f t="shared" si="386"/>
        <v>O</v>
      </c>
      <c r="K391" s="58" t="str">
        <f t="shared" si="385"/>
        <v>O</v>
      </c>
      <c r="L391" s="58" t="str">
        <f t="shared" si="385"/>
        <v>O</v>
      </c>
      <c r="M391" s="58" t="str">
        <f t="shared" si="385"/>
        <v>O</v>
      </c>
      <c r="N391" s="58" t="str">
        <f t="shared" si="385"/>
        <v>O</v>
      </c>
      <c r="O391" s="58" t="str">
        <f t="shared" si="385"/>
        <v>O</v>
      </c>
      <c r="P391" s="58" t="str">
        <f t="shared" si="385"/>
        <v>O</v>
      </c>
      <c r="Q391" s="58" t="str">
        <f t="shared" si="385"/>
        <v>O</v>
      </c>
      <c r="V391" s="112"/>
    </row>
    <row r="392" spans="1:27" ht="17.5">
      <c r="A392" s="51"/>
      <c r="B392" s="58" t="s">
        <v>33</v>
      </c>
      <c r="C392" s="58" t="str">
        <f t="shared" ref="C392:Q392" si="387">IF(C8=$V$54,"O",IF(C8=$W$54,"O",IF(C8=$X$54,"O",IF(C8=$Y$54,"O",IF(C8=$Z$54,"O",IF(C8=$AA$54,"O",IF(C8=$AB$54,"O",IF(C8=$AC$54,"O",IF(C8=$AD$54,"O",IF(C8=$AE$54,"O",IF(C8=$AF$54,"O",IF(C8=$AG$54,"O",IF(C8=$AH$54,"O",IF(C8=$AI$54,"O",IF(C8=$AJ$54,"O","X")))))))))))))))</f>
        <v>X</v>
      </c>
      <c r="D392" s="58" t="str">
        <f t="shared" si="387"/>
        <v>X</v>
      </c>
      <c r="E392" s="58" t="str">
        <f t="shared" si="387"/>
        <v>X</v>
      </c>
      <c r="F392" s="58" t="str">
        <f t="shared" si="387"/>
        <v>X</v>
      </c>
      <c r="G392" s="58" t="str">
        <f t="shared" si="387"/>
        <v>X</v>
      </c>
      <c r="H392" s="58" t="str">
        <f t="shared" si="387"/>
        <v>X</v>
      </c>
      <c r="I392" s="58" t="str">
        <f t="shared" si="386"/>
        <v>X</v>
      </c>
      <c r="J392" s="58" t="str">
        <f t="shared" si="386"/>
        <v>X</v>
      </c>
      <c r="K392" s="58" t="str">
        <f t="shared" si="387"/>
        <v>X</v>
      </c>
      <c r="L392" s="58" t="str">
        <f t="shared" si="387"/>
        <v>X</v>
      </c>
      <c r="M392" s="58" t="str">
        <f t="shared" si="387"/>
        <v>X</v>
      </c>
      <c r="N392" s="58" t="str">
        <f t="shared" si="387"/>
        <v>X</v>
      </c>
      <c r="O392" s="58" t="str">
        <f t="shared" si="387"/>
        <v>X</v>
      </c>
      <c r="P392" s="58" t="str">
        <f t="shared" si="387"/>
        <v>X</v>
      </c>
      <c r="Q392" s="58" t="str">
        <f t="shared" si="387"/>
        <v>X</v>
      </c>
      <c r="V392" s="112"/>
    </row>
    <row r="393" spans="1:27" ht="17.5">
      <c r="A393" s="51"/>
      <c r="B393" s="58" t="s">
        <v>34</v>
      </c>
      <c r="C393" s="58" t="str">
        <f t="shared" ref="C393:Q393" si="388">IF(C9=$V$54,"O",IF(C9=$W$54,"O",IF(C9=$X$54,"O",IF(C9=$Y$54,"O",IF(C9=$Z$54,"O",IF(C9=$AA$54,"O",IF(C9=$AB$54,"O",IF(C9=$AC$54,"O",IF(C9=$AD$54,"O",IF(C9=$AE$54,"O",IF(C9=$AF$54,"O",IF(C9=$AG$54,"O",IF(C9=$AH$54,"O",IF(C9=$AI$54,"O",IF(C9=$AJ$54,"O","X")))))))))))))))</f>
        <v>O</v>
      </c>
      <c r="D393" s="58" t="str">
        <f t="shared" si="388"/>
        <v>O</v>
      </c>
      <c r="E393" s="58" t="str">
        <f t="shared" si="388"/>
        <v>O</v>
      </c>
      <c r="F393" s="58" t="str">
        <f t="shared" si="388"/>
        <v>O</v>
      </c>
      <c r="G393" s="58" t="str">
        <f t="shared" si="388"/>
        <v>O</v>
      </c>
      <c r="H393" s="58" t="str">
        <f t="shared" si="388"/>
        <v>O</v>
      </c>
      <c r="I393" s="58" t="str">
        <f t="shared" si="386"/>
        <v>O</v>
      </c>
      <c r="J393" s="58" t="str">
        <f t="shared" si="386"/>
        <v>O</v>
      </c>
      <c r="K393" s="58" t="str">
        <f t="shared" si="388"/>
        <v>O</v>
      </c>
      <c r="L393" s="58" t="str">
        <f t="shared" si="388"/>
        <v>O</v>
      </c>
      <c r="M393" s="58" t="str">
        <f t="shared" si="388"/>
        <v>O</v>
      </c>
      <c r="N393" s="58" t="str">
        <f t="shared" si="388"/>
        <v>O</v>
      </c>
      <c r="O393" s="58" t="str">
        <f t="shared" si="388"/>
        <v>O</v>
      </c>
      <c r="P393" s="58" t="str">
        <f t="shared" si="388"/>
        <v>O</v>
      </c>
      <c r="Q393" s="58" t="str">
        <f t="shared" si="388"/>
        <v>O</v>
      </c>
      <c r="V393" s="112"/>
      <c r="AA393" s="135"/>
    </row>
    <row r="394" spans="1:27" ht="17.5">
      <c r="A394" s="51"/>
      <c r="B394" s="58" t="s">
        <v>35</v>
      </c>
      <c r="C394" s="58" t="str">
        <f t="shared" ref="C394:Q394" si="389">IF(C10=$V$54,"O",IF(C10=$W$54,"O",IF(C10=$X$54,"O",IF(C10=$Y$54,"O",IF(C10=$Z$54,"O",IF(C10=$AA$54,"O",IF(C10=$AB$54,"O",IF(C10=$AC$54,"O",IF(C10=$AD$54,"O",IF(C10=$AE$54,"O",IF(C10=$AF$54,"O",IF(C10=$AG$54,"O",IF(C10=$AH$54,"O",IF(C10=$AI$54,"O",IF(C10=$AJ$54,"O","X")))))))))))))))</f>
        <v>O</v>
      </c>
      <c r="D394" s="58" t="str">
        <f t="shared" si="389"/>
        <v>O</v>
      </c>
      <c r="E394" s="58" t="str">
        <f t="shared" si="389"/>
        <v>O</v>
      </c>
      <c r="F394" s="58" t="str">
        <f t="shared" si="389"/>
        <v>O</v>
      </c>
      <c r="G394" s="58" t="str">
        <f t="shared" si="389"/>
        <v>O</v>
      </c>
      <c r="H394" s="58" t="str">
        <f t="shared" si="389"/>
        <v>O</v>
      </c>
      <c r="I394" s="58" t="str">
        <f t="shared" si="386"/>
        <v>O</v>
      </c>
      <c r="J394" s="58" t="str">
        <f t="shared" si="386"/>
        <v>O</v>
      </c>
      <c r="K394" s="58" t="str">
        <f t="shared" si="389"/>
        <v>O</v>
      </c>
      <c r="L394" s="58" t="str">
        <f t="shared" si="389"/>
        <v>O</v>
      </c>
      <c r="M394" s="58" t="str">
        <f t="shared" si="389"/>
        <v>O</v>
      </c>
      <c r="N394" s="58" t="str">
        <f t="shared" si="389"/>
        <v>O</v>
      </c>
      <c r="O394" s="58" t="str">
        <f t="shared" si="389"/>
        <v>O</v>
      </c>
      <c r="P394" s="58" t="str">
        <f t="shared" si="389"/>
        <v>O</v>
      </c>
      <c r="Q394" s="58" t="str">
        <f t="shared" si="389"/>
        <v>O</v>
      </c>
      <c r="AA394" s="135"/>
    </row>
    <row r="395" spans="1:27" ht="17.5">
      <c r="A395" s="51"/>
      <c r="B395" s="58" t="s">
        <v>36</v>
      </c>
      <c r="C395" s="58" t="str">
        <f t="shared" ref="C395:Q395" si="390">IF(C11=$V$54,"O",IF(C11=$W$54,"O",IF(C11=$X$54,"O",IF(C11=$Y$54,"O",IF(C11=$Z$54,"O",IF(C11=$AA$54,"O",IF(C11=$AB$54,"O",IF(C11=$AC$54,"O",IF(C11=$AD$54,"O",IF(C11=$AE$54,"O",IF(C11=$AF$54,"O",IF(C11=$AG$54,"O",IF(C11=$AH$54,"O",IF(C11=$AI$54,"O",IF(C11=$AJ$54,"O","X")))))))))))))))</f>
        <v>O</v>
      </c>
      <c r="D395" s="58" t="str">
        <f t="shared" si="390"/>
        <v>O</v>
      </c>
      <c r="E395" s="58" t="str">
        <f t="shared" si="390"/>
        <v>O</v>
      </c>
      <c r="F395" s="58" t="str">
        <f t="shared" si="390"/>
        <v>O</v>
      </c>
      <c r="G395" s="58" t="str">
        <f t="shared" si="390"/>
        <v>O</v>
      </c>
      <c r="H395" s="58" t="str">
        <f t="shared" si="390"/>
        <v>O</v>
      </c>
      <c r="I395" s="58" t="str">
        <f t="shared" si="386"/>
        <v>O</v>
      </c>
      <c r="J395" s="58" t="str">
        <f t="shared" si="386"/>
        <v>O</v>
      </c>
      <c r="K395" s="58" t="str">
        <f t="shared" si="390"/>
        <v>O</v>
      </c>
      <c r="L395" s="58" t="str">
        <f t="shared" si="390"/>
        <v>O</v>
      </c>
      <c r="M395" s="58" t="str">
        <f t="shared" si="390"/>
        <v>O</v>
      </c>
      <c r="N395" s="58" t="str">
        <f t="shared" si="390"/>
        <v>O</v>
      </c>
      <c r="O395" s="58" t="str">
        <f t="shared" si="390"/>
        <v>O</v>
      </c>
      <c r="P395" s="58" t="str">
        <f t="shared" si="390"/>
        <v>O</v>
      </c>
      <c r="Q395" s="58" t="str">
        <f t="shared" si="390"/>
        <v>O</v>
      </c>
      <c r="AA395" s="135"/>
    </row>
    <row r="396" spans="1:27" ht="17.5">
      <c r="A396" s="51"/>
      <c r="B396" s="58" t="s">
        <v>21</v>
      </c>
      <c r="C396" s="58" t="str">
        <f t="shared" ref="C396:P396" si="391">IF(C12=$V$54,"O",IF(C12=$W$54,"O",IF(C12=$X$54,"O",IF(C12=$Y$54,"O",IF(C12=$Z$54,"O",IF(C12=$AA$54,"O",IF(C12=$AB$54,"O",IF(C12=$AC$54,"O",IF(C12=$AD$54,"O",IF(C12=$AE$54,"O",IF(C12=$AF$54,"O",IF(C12=$AG$54,"O",IF(C12=$AH$54,"O",IF(C12=$AI$54,"O",IF(C12=$AJ$54,"O","X")))))))))))))))</f>
        <v>X</v>
      </c>
      <c r="D396" s="58" t="str">
        <f t="shared" si="391"/>
        <v>X</v>
      </c>
      <c r="E396" s="58" t="str">
        <f t="shared" si="391"/>
        <v>X</v>
      </c>
      <c r="F396" s="58" t="str">
        <f t="shared" si="391"/>
        <v>X</v>
      </c>
      <c r="G396" s="58" t="str">
        <f t="shared" si="391"/>
        <v>X</v>
      </c>
      <c r="H396" s="58" t="str">
        <f t="shared" si="391"/>
        <v>X</v>
      </c>
      <c r="I396" s="58" t="str">
        <f t="shared" si="386"/>
        <v>X</v>
      </c>
      <c r="J396" s="58" t="str">
        <f t="shared" si="386"/>
        <v>X</v>
      </c>
      <c r="K396" s="58" t="str">
        <f t="shared" si="391"/>
        <v>X</v>
      </c>
      <c r="L396" s="58" t="str">
        <f t="shared" si="391"/>
        <v>X</v>
      </c>
      <c r="M396" s="58" t="str">
        <f t="shared" si="391"/>
        <v>X</v>
      </c>
      <c r="N396" s="58" t="str">
        <f t="shared" si="391"/>
        <v>X</v>
      </c>
      <c r="O396" s="58" t="str">
        <f t="shared" si="391"/>
        <v>X</v>
      </c>
      <c r="P396" s="58" t="str">
        <f t="shared" si="391"/>
        <v>X</v>
      </c>
      <c r="Q396" s="58" t="str">
        <f>IF(Q12=$V$54,"O",IF(Q12=$W$54,"O",IF(Q12=$X$54,"O",IF(Q12=$Y$54,"O",IF(Q12=$Z$54,"O",IF(Q12=$AA$54,"O",IF(Q12=$AB$54,"O",IF(Q12=$AC$54,"O",IF(Q12=$AD$54,"O",IF(Q12=$AE$54,"O",IF(Q12=$AF$54,"O",IF(Q12=$AG$54,"O",IF(Q12=$AH$54,"O",IF(Q12=$AI$54,"O",IF(Q12=$AJ$54,"O","X")))))))))))))))</f>
        <v>X</v>
      </c>
      <c r="AA396" s="135"/>
    </row>
    <row r="397" spans="1:27">
      <c r="A397" s="60"/>
      <c r="B397" s="30" t="s">
        <v>46</v>
      </c>
      <c r="C397" s="47">
        <f>COUNTIF(C391:C396,"O")</f>
        <v>4</v>
      </c>
      <c r="D397" s="47">
        <f>COUNTIF(D391:D396,"O")</f>
        <v>4</v>
      </c>
      <c r="E397" s="47">
        <f t="shared" ref="E397:Q397" si="392">COUNTIF(E391:E396,"O")</f>
        <v>4</v>
      </c>
      <c r="F397" s="47">
        <f t="shared" si="392"/>
        <v>4</v>
      </c>
      <c r="G397" s="47">
        <f t="shared" si="392"/>
        <v>4</v>
      </c>
      <c r="H397" s="47">
        <f t="shared" si="392"/>
        <v>4</v>
      </c>
      <c r="I397" s="47">
        <f t="shared" si="392"/>
        <v>4</v>
      </c>
      <c r="J397" s="47">
        <f t="shared" si="392"/>
        <v>4</v>
      </c>
      <c r="K397" s="47">
        <f t="shared" si="392"/>
        <v>4</v>
      </c>
      <c r="L397" s="47">
        <f t="shared" si="392"/>
        <v>4</v>
      </c>
      <c r="M397" s="47">
        <f t="shared" si="392"/>
        <v>4</v>
      </c>
      <c r="N397" s="47">
        <f t="shared" si="392"/>
        <v>4</v>
      </c>
      <c r="O397" s="47">
        <f t="shared" si="392"/>
        <v>4</v>
      </c>
      <c r="P397" s="47">
        <f t="shared" si="392"/>
        <v>4</v>
      </c>
      <c r="Q397" s="47">
        <f t="shared" si="392"/>
        <v>4</v>
      </c>
    </row>
    <row r="398" spans="1:27">
      <c r="A398" s="50">
        <v>38</v>
      </c>
      <c r="B398" s="58" t="s">
        <v>32</v>
      </c>
      <c r="C398" s="58" t="str">
        <f>IF(C7=$V$55,"O",IF(C7=$W$55,"O",IF(C7=$X$55,"O",IF(C7=$Y$55,"O",IF(C7=$Z$55,"O",IF(C7=$AA$55,"O",IF(C7=$AB$55,"O",IF(C7=$AC$55,"O",IF(C7=$AD$55,"O",IF(C7=$AE$55,"O",IF(C7=$AF$55,"O","X")))))))))))</f>
        <v>O</v>
      </c>
      <c r="D398" s="58" t="str">
        <f t="shared" ref="D398:Q398" si="393">IF(D7=$V$55,"O",IF(D7=$W$55,"O",IF(D7=$X$55,"O",IF(D7=$Y$55,"O",IF(D7=$Z$55,"O",IF(D7=$AA$55,"O",IF(D7=$AB$55,"O",IF(D7=$AC$55,"O",IF(D7=$AD$55,"O",IF(D7=$AE$55,"O",IF(D7=$AF$55,"O","X")))))))))))</f>
        <v>O</v>
      </c>
      <c r="E398" s="58" t="str">
        <f t="shared" si="393"/>
        <v>O</v>
      </c>
      <c r="F398" s="58" t="str">
        <f t="shared" si="393"/>
        <v>O</v>
      </c>
      <c r="G398" s="58" t="str">
        <f t="shared" si="393"/>
        <v>O</v>
      </c>
      <c r="H398" s="58" t="str">
        <f t="shared" si="393"/>
        <v>O</v>
      </c>
      <c r="I398" s="58" t="str">
        <f t="shared" si="393"/>
        <v>O</v>
      </c>
      <c r="J398" s="58" t="str">
        <f t="shared" si="393"/>
        <v>O</v>
      </c>
      <c r="K398" s="58" t="str">
        <f t="shared" si="393"/>
        <v>O</v>
      </c>
      <c r="L398" s="58" t="str">
        <f t="shared" si="393"/>
        <v>O</v>
      </c>
      <c r="M398" s="58" t="str">
        <f t="shared" si="393"/>
        <v>O</v>
      </c>
      <c r="N398" s="58" t="str">
        <f t="shared" si="393"/>
        <v>O</v>
      </c>
      <c r="O398" s="58" t="str">
        <f t="shared" si="393"/>
        <v>O</v>
      </c>
      <c r="P398" s="58" t="str">
        <f t="shared" si="393"/>
        <v>O</v>
      </c>
      <c r="Q398" s="58" t="str">
        <f t="shared" si="393"/>
        <v>O</v>
      </c>
    </row>
    <row r="399" spans="1:27">
      <c r="A399" s="51"/>
      <c r="B399" s="58" t="s">
        <v>33</v>
      </c>
      <c r="C399" s="58" t="str">
        <f t="shared" ref="C399:Q399" si="394">IF(C8=$V$55,"O",IF(C8=$W$55,"O",IF(C8=$X$55,"O",IF(C8=$Y$55,"O",IF(C8=$Z$55,"O",IF(C8=$AA$55,"O",IF(C8=$AB$55,"O",IF(C8=$AC$55,"O",IF(C8=$AD$55,"O",IF(C8=$AE$55,"O",IF(C8=$AF$55,"O","X")))))))))))</f>
        <v>X</v>
      </c>
      <c r="D399" s="58" t="str">
        <f t="shared" si="394"/>
        <v>X</v>
      </c>
      <c r="E399" s="58" t="str">
        <f t="shared" si="394"/>
        <v>X</v>
      </c>
      <c r="F399" s="58" t="str">
        <f t="shared" si="394"/>
        <v>X</v>
      </c>
      <c r="G399" s="58" t="str">
        <f t="shared" si="394"/>
        <v>X</v>
      </c>
      <c r="H399" s="58" t="str">
        <f t="shared" si="394"/>
        <v>X</v>
      </c>
      <c r="I399" s="58" t="str">
        <f t="shared" si="394"/>
        <v>X</v>
      </c>
      <c r="J399" s="58" t="str">
        <f t="shared" si="394"/>
        <v>X</v>
      </c>
      <c r="K399" s="58" t="str">
        <f t="shared" si="394"/>
        <v>X</v>
      </c>
      <c r="L399" s="58" t="str">
        <f t="shared" si="394"/>
        <v>X</v>
      </c>
      <c r="M399" s="58" t="str">
        <f t="shared" si="394"/>
        <v>X</v>
      </c>
      <c r="N399" s="58" t="str">
        <f t="shared" si="394"/>
        <v>X</v>
      </c>
      <c r="O399" s="58" t="str">
        <f t="shared" si="394"/>
        <v>X</v>
      </c>
      <c r="P399" s="58" t="str">
        <f t="shared" si="394"/>
        <v>X</v>
      </c>
      <c r="Q399" s="58" t="str">
        <f t="shared" si="394"/>
        <v>X</v>
      </c>
    </row>
    <row r="400" spans="1:27">
      <c r="A400" s="51"/>
      <c r="B400" s="58" t="s">
        <v>34</v>
      </c>
      <c r="C400" s="58" t="str">
        <f t="shared" ref="C400:Q400" si="395">IF(C9=$V$55,"O",IF(C9=$W$55,"O",IF(C9=$X$55,"O",IF(C9=$Y$55,"O",IF(C9=$Z$55,"O",IF(C9=$AA$55,"O",IF(C9=$AB$55,"O",IF(C9=$AC$55,"O",IF(C9=$AD$55,"O",IF(C9=$AE$55,"O",IF(C9=$AF$55,"O","X")))))))))))</f>
        <v>X</v>
      </c>
      <c r="D400" s="58" t="str">
        <f t="shared" si="395"/>
        <v>X</v>
      </c>
      <c r="E400" s="58" t="str">
        <f t="shared" si="395"/>
        <v>X</v>
      </c>
      <c r="F400" s="58" t="str">
        <f t="shared" si="395"/>
        <v>X</v>
      </c>
      <c r="G400" s="58" t="str">
        <f t="shared" si="395"/>
        <v>X</v>
      </c>
      <c r="H400" s="58" t="str">
        <f t="shared" si="395"/>
        <v>X</v>
      </c>
      <c r="I400" s="58" t="str">
        <f t="shared" si="395"/>
        <v>X</v>
      </c>
      <c r="J400" s="58" t="str">
        <f t="shared" si="395"/>
        <v>X</v>
      </c>
      <c r="K400" s="58" t="str">
        <f t="shared" si="395"/>
        <v>X</v>
      </c>
      <c r="L400" s="58" t="str">
        <f t="shared" si="395"/>
        <v>X</v>
      </c>
      <c r="M400" s="58" t="str">
        <f t="shared" si="395"/>
        <v>X</v>
      </c>
      <c r="N400" s="58" t="str">
        <f t="shared" si="395"/>
        <v>X</v>
      </c>
      <c r="O400" s="58" t="str">
        <f t="shared" si="395"/>
        <v>X</v>
      </c>
      <c r="P400" s="58" t="str">
        <f t="shared" si="395"/>
        <v>X</v>
      </c>
      <c r="Q400" s="58" t="str">
        <f t="shared" si="395"/>
        <v>X</v>
      </c>
    </row>
    <row r="401" spans="1:17">
      <c r="A401" s="51"/>
      <c r="B401" s="58" t="s">
        <v>35</v>
      </c>
      <c r="C401" s="58" t="str">
        <f t="shared" ref="C401:Q401" si="396">IF(C10=$V$55,"O",IF(C10=$W$55,"O",IF(C10=$X$55,"O",IF(C10=$Y$55,"O",IF(C10=$Z$55,"O",IF(C10=$AA$55,"O",IF(C10=$AB$55,"O",IF(C10=$AC$55,"O",IF(C10=$AD$55,"O",IF(C10=$AE$55,"O",IF(C10=$AF$55,"O","X")))))))))))</f>
        <v>X</v>
      </c>
      <c r="D401" s="58" t="str">
        <f t="shared" si="396"/>
        <v>X</v>
      </c>
      <c r="E401" s="58" t="str">
        <f t="shared" si="396"/>
        <v>X</v>
      </c>
      <c r="F401" s="58" t="str">
        <f t="shared" si="396"/>
        <v>X</v>
      </c>
      <c r="G401" s="58" t="str">
        <f t="shared" si="396"/>
        <v>X</v>
      </c>
      <c r="H401" s="58" t="str">
        <f t="shared" si="396"/>
        <v>X</v>
      </c>
      <c r="I401" s="58" t="str">
        <f t="shared" si="396"/>
        <v>X</v>
      </c>
      <c r="J401" s="58" t="str">
        <f t="shared" si="396"/>
        <v>X</v>
      </c>
      <c r="K401" s="58" t="str">
        <f t="shared" si="396"/>
        <v>X</v>
      </c>
      <c r="L401" s="58" t="str">
        <f t="shared" si="396"/>
        <v>X</v>
      </c>
      <c r="M401" s="58" t="str">
        <f t="shared" si="396"/>
        <v>X</v>
      </c>
      <c r="N401" s="58" t="str">
        <f t="shared" si="396"/>
        <v>X</v>
      </c>
      <c r="O401" s="58" t="str">
        <f t="shared" si="396"/>
        <v>X</v>
      </c>
      <c r="P401" s="58" t="str">
        <f t="shared" si="396"/>
        <v>X</v>
      </c>
      <c r="Q401" s="58" t="str">
        <f t="shared" si="396"/>
        <v>X</v>
      </c>
    </row>
    <row r="402" spans="1:17">
      <c r="A402" s="51"/>
      <c r="B402" s="58" t="s">
        <v>36</v>
      </c>
      <c r="C402" s="58" t="str">
        <f t="shared" ref="C402:Q402" si="397">IF(C11=$V$55,"O",IF(C11=$W$55,"O",IF(C11=$X$55,"O",IF(C11=$Y$55,"O",IF(C11=$Z$55,"O",IF(C11=$AA$55,"O",IF(C11=$AB$55,"O",IF(C11=$AC$55,"O",IF(C11=$AD$55,"O",IF(C11=$AE$55,"O",IF(C11=$AF$55,"O","X")))))))))))</f>
        <v>X</v>
      </c>
      <c r="D402" s="58" t="str">
        <f t="shared" si="397"/>
        <v>X</v>
      </c>
      <c r="E402" s="58" t="str">
        <f t="shared" si="397"/>
        <v>X</v>
      </c>
      <c r="F402" s="58" t="str">
        <f t="shared" si="397"/>
        <v>X</v>
      </c>
      <c r="G402" s="58" t="str">
        <f t="shared" si="397"/>
        <v>X</v>
      </c>
      <c r="H402" s="58" t="str">
        <f t="shared" si="397"/>
        <v>X</v>
      </c>
      <c r="I402" s="58" t="str">
        <f t="shared" si="397"/>
        <v>X</v>
      </c>
      <c r="J402" s="58" t="str">
        <f t="shared" si="397"/>
        <v>X</v>
      </c>
      <c r="K402" s="58" t="str">
        <f t="shared" si="397"/>
        <v>X</v>
      </c>
      <c r="L402" s="58" t="str">
        <f t="shared" si="397"/>
        <v>X</v>
      </c>
      <c r="M402" s="58" t="str">
        <f t="shared" si="397"/>
        <v>X</v>
      </c>
      <c r="N402" s="58" t="str">
        <f t="shared" si="397"/>
        <v>X</v>
      </c>
      <c r="O402" s="58" t="str">
        <f t="shared" si="397"/>
        <v>X</v>
      </c>
      <c r="P402" s="58" t="str">
        <f t="shared" si="397"/>
        <v>X</v>
      </c>
      <c r="Q402" s="58" t="str">
        <f t="shared" si="397"/>
        <v>X</v>
      </c>
    </row>
    <row r="403" spans="1:17">
      <c r="A403" s="51"/>
      <c r="B403" s="58" t="s">
        <v>21</v>
      </c>
      <c r="C403" s="58" t="str">
        <f t="shared" ref="C403:P403" si="398">IF(C12=$V$55,"O",IF(C12=$W$55,"O",IF(C12=$X$55,"O",IF(C12=$Y$55,"O",IF(C12=$Z$55,"O",IF(C12=$AA$55,"O",IF(C12=$AB$55,"O",IF(C12=$AC$55,"O",IF(C12=$AD$55,"O",IF(C12=$AE$55,"O",IF(C12=$AF$55,"O","X")))))))))))</f>
        <v>X</v>
      </c>
      <c r="D403" s="58" t="str">
        <f t="shared" si="398"/>
        <v>X</v>
      </c>
      <c r="E403" s="58" t="str">
        <f t="shared" si="398"/>
        <v>X</v>
      </c>
      <c r="F403" s="58" t="str">
        <f t="shared" si="398"/>
        <v>X</v>
      </c>
      <c r="G403" s="58" t="str">
        <f t="shared" si="398"/>
        <v>X</v>
      </c>
      <c r="H403" s="58" t="str">
        <f t="shared" si="398"/>
        <v>X</v>
      </c>
      <c r="I403" s="58" t="str">
        <f t="shared" si="398"/>
        <v>X</v>
      </c>
      <c r="J403" s="58" t="str">
        <f t="shared" si="398"/>
        <v>X</v>
      </c>
      <c r="K403" s="58" t="str">
        <f t="shared" si="398"/>
        <v>X</v>
      </c>
      <c r="L403" s="58" t="str">
        <f t="shared" si="398"/>
        <v>X</v>
      </c>
      <c r="M403" s="58" t="str">
        <f t="shared" si="398"/>
        <v>X</v>
      </c>
      <c r="N403" s="58" t="str">
        <f t="shared" si="398"/>
        <v>X</v>
      </c>
      <c r="O403" s="58" t="str">
        <f t="shared" si="398"/>
        <v>X</v>
      </c>
      <c r="P403" s="58" t="str">
        <f t="shared" si="398"/>
        <v>X</v>
      </c>
      <c r="Q403" s="58" t="str">
        <f>IF(Q12=$V$55,"O",IF(Q12=$W$55,"O",IF(Q12=$X$55,"O",IF(Q12=$Y$55,"O",IF(Q12=$Z$55,"O",IF(Q12=$AA$55,"O",IF(Q12=$AB$55,"O",IF(Q12=$AC$55,"O",IF(Q12=$AD$55,"O",IF(Q12=$AE$55,"O",IF(Q12=$AF$55,"O","X")))))))))))</f>
        <v>X</v>
      </c>
    </row>
    <row r="404" spans="1:17">
      <c r="A404" s="60"/>
      <c r="B404" s="30" t="s">
        <v>46</v>
      </c>
      <c r="C404" s="47">
        <f>COUNTIF(C398:C403,"O")</f>
        <v>1</v>
      </c>
      <c r="D404" s="47">
        <f>COUNTIF(D398:D403,"O")</f>
        <v>1</v>
      </c>
      <c r="E404" s="47">
        <f t="shared" ref="E404:Q404" si="399">COUNTIF(E398:E403,"O")</f>
        <v>1</v>
      </c>
      <c r="F404" s="47">
        <f t="shared" si="399"/>
        <v>1</v>
      </c>
      <c r="G404" s="47">
        <f t="shared" si="399"/>
        <v>1</v>
      </c>
      <c r="H404" s="47">
        <f t="shared" si="399"/>
        <v>1</v>
      </c>
      <c r="I404" s="47">
        <f t="shared" si="399"/>
        <v>1</v>
      </c>
      <c r="J404" s="47">
        <f t="shared" si="399"/>
        <v>1</v>
      </c>
      <c r="K404" s="47">
        <f t="shared" si="399"/>
        <v>1</v>
      </c>
      <c r="L404" s="47">
        <f t="shared" si="399"/>
        <v>1</v>
      </c>
      <c r="M404" s="47">
        <f t="shared" si="399"/>
        <v>1</v>
      </c>
      <c r="N404" s="47">
        <f t="shared" si="399"/>
        <v>1</v>
      </c>
      <c r="O404" s="47">
        <f t="shared" si="399"/>
        <v>1</v>
      </c>
      <c r="P404" s="47">
        <f t="shared" si="399"/>
        <v>1</v>
      </c>
      <c r="Q404" s="47">
        <f t="shared" si="399"/>
        <v>1</v>
      </c>
    </row>
    <row r="405" spans="1:17">
      <c r="A405" s="115">
        <v>39</v>
      </c>
      <c r="B405" s="58" t="s">
        <v>32</v>
      </c>
      <c r="C405" s="58" t="str">
        <f>IF(C7=$V$56,"O",IF(C7=$W$56,"O",IF(C7=$X$56,"O",IF(C7=$Y$56,"O",IF(C7=$Z$56,"O",IF(C7=$AA$56,"O",IF(C7=$AB$56,"O",IF(C7=$AC$56,"O",IF(C7=$AD$56,"O","X")))))))))</f>
        <v>X</v>
      </c>
      <c r="D405" s="58" t="str">
        <f t="shared" ref="D405:Q405" si="400">IF(D7=$V$56,"O",IF(D7=$W$56,"O",IF(D7=$X$56,"O",IF(D7=$Y$56,"O",IF(D7=$Z$56,"O",IF(D7=$AA$56,"O",IF(D7=$AB$56,"O",IF(D7=$AC$56,"O",IF(D7=$AD$56,"O","X")))))))))</f>
        <v>X</v>
      </c>
      <c r="E405" s="58" t="str">
        <f t="shared" si="400"/>
        <v>X</v>
      </c>
      <c r="F405" s="58" t="str">
        <f t="shared" si="400"/>
        <v>X</v>
      </c>
      <c r="G405" s="58" t="str">
        <f t="shared" si="400"/>
        <v>X</v>
      </c>
      <c r="H405" s="58" t="str">
        <f t="shared" si="400"/>
        <v>X</v>
      </c>
      <c r="I405" s="58" t="str">
        <f t="shared" si="400"/>
        <v>X</v>
      </c>
      <c r="J405" s="58" t="str">
        <f t="shared" si="400"/>
        <v>X</v>
      </c>
      <c r="K405" s="58" t="str">
        <f t="shared" si="400"/>
        <v>X</v>
      </c>
      <c r="L405" s="58" t="str">
        <f t="shared" si="400"/>
        <v>X</v>
      </c>
      <c r="M405" s="58" t="str">
        <f t="shared" si="400"/>
        <v>X</v>
      </c>
      <c r="N405" s="58" t="str">
        <f t="shared" si="400"/>
        <v>X</v>
      </c>
      <c r="O405" s="58" t="str">
        <f t="shared" si="400"/>
        <v>X</v>
      </c>
      <c r="P405" s="58" t="str">
        <f t="shared" si="400"/>
        <v>X</v>
      </c>
      <c r="Q405" s="58" t="str">
        <f t="shared" si="400"/>
        <v>X</v>
      </c>
    </row>
    <row r="406" spans="1:17">
      <c r="A406" s="51"/>
      <c r="B406" s="58" t="s">
        <v>33</v>
      </c>
      <c r="C406" s="58" t="str">
        <f t="shared" ref="C406:Q406" si="401">IF(C8=$V$56,"O",IF(C8=$W$56,"O",IF(C8=$X$56,"O",IF(C8=$Y$56,"O",IF(C8=$Z$56,"O",IF(C8=$AA$56,"O",IF(C8=$AB$56,"O",IF(C8=$AC$56,"O",IF(C8=$AD$56,"O","X")))))))))</f>
        <v>X</v>
      </c>
      <c r="D406" s="58" t="str">
        <f t="shared" si="401"/>
        <v>X</v>
      </c>
      <c r="E406" s="58" t="str">
        <f t="shared" si="401"/>
        <v>X</v>
      </c>
      <c r="F406" s="58" t="str">
        <f t="shared" si="401"/>
        <v>X</v>
      </c>
      <c r="G406" s="58" t="str">
        <f t="shared" si="401"/>
        <v>X</v>
      </c>
      <c r="H406" s="58" t="str">
        <f t="shared" si="401"/>
        <v>X</v>
      </c>
      <c r="I406" s="58" t="str">
        <f t="shared" si="401"/>
        <v>X</v>
      </c>
      <c r="J406" s="58" t="str">
        <f t="shared" si="401"/>
        <v>X</v>
      </c>
      <c r="K406" s="58" t="str">
        <f t="shared" si="401"/>
        <v>X</v>
      </c>
      <c r="L406" s="58" t="str">
        <f t="shared" si="401"/>
        <v>X</v>
      </c>
      <c r="M406" s="58" t="str">
        <f t="shared" si="401"/>
        <v>X</v>
      </c>
      <c r="N406" s="58" t="str">
        <f t="shared" si="401"/>
        <v>X</v>
      </c>
      <c r="O406" s="58" t="str">
        <f t="shared" si="401"/>
        <v>X</v>
      </c>
      <c r="P406" s="58" t="str">
        <f t="shared" si="401"/>
        <v>X</v>
      </c>
      <c r="Q406" s="58" t="str">
        <f t="shared" si="401"/>
        <v>X</v>
      </c>
    </row>
    <row r="407" spans="1:17">
      <c r="A407" s="51"/>
      <c r="B407" s="58" t="s">
        <v>34</v>
      </c>
      <c r="C407" s="58" t="str">
        <f t="shared" ref="C407:Q407" si="402">IF(C9=$V$56,"O",IF(C9=$W$56,"O",IF(C9=$X$56,"O",IF(C9=$Y$56,"O",IF(C9=$Z$56,"O",IF(C9=$AA$56,"O",IF(C9=$AB$56,"O",IF(C9=$AC$56,"O",IF(C9=$AD$56,"O","X")))))))))</f>
        <v>X</v>
      </c>
      <c r="D407" s="58" t="str">
        <f t="shared" si="402"/>
        <v>X</v>
      </c>
      <c r="E407" s="58" t="str">
        <f t="shared" si="402"/>
        <v>X</v>
      </c>
      <c r="F407" s="58" t="str">
        <f t="shared" si="402"/>
        <v>X</v>
      </c>
      <c r="G407" s="58" t="str">
        <f t="shared" si="402"/>
        <v>X</v>
      </c>
      <c r="H407" s="58" t="str">
        <f t="shared" si="402"/>
        <v>X</v>
      </c>
      <c r="I407" s="58" t="str">
        <f t="shared" si="402"/>
        <v>X</v>
      </c>
      <c r="J407" s="58" t="str">
        <f t="shared" si="402"/>
        <v>X</v>
      </c>
      <c r="K407" s="58" t="str">
        <f t="shared" si="402"/>
        <v>X</v>
      </c>
      <c r="L407" s="58" t="str">
        <f t="shared" si="402"/>
        <v>X</v>
      </c>
      <c r="M407" s="58" t="str">
        <f t="shared" si="402"/>
        <v>X</v>
      </c>
      <c r="N407" s="58" t="str">
        <f t="shared" si="402"/>
        <v>X</v>
      </c>
      <c r="O407" s="58" t="str">
        <f t="shared" si="402"/>
        <v>X</v>
      </c>
      <c r="P407" s="58" t="str">
        <f t="shared" si="402"/>
        <v>X</v>
      </c>
      <c r="Q407" s="58" t="str">
        <f t="shared" si="402"/>
        <v>X</v>
      </c>
    </row>
    <row r="408" spans="1:17">
      <c r="A408" s="51"/>
      <c r="B408" s="58" t="s">
        <v>35</v>
      </c>
      <c r="C408" s="58" t="str">
        <f t="shared" ref="C408:Q408" si="403">IF(C10=$V$56,"O",IF(C10=$W$56,"O",IF(C10=$X$56,"O",IF(C10=$Y$56,"O",IF(C10=$Z$56,"O",IF(C10=$AA$56,"O",IF(C10=$AB$56,"O",IF(C10=$AC$56,"O",IF(C10=$AD$56,"O","X")))))))))</f>
        <v>O</v>
      </c>
      <c r="D408" s="58" t="str">
        <f t="shared" si="403"/>
        <v>O</v>
      </c>
      <c r="E408" s="58" t="str">
        <f t="shared" si="403"/>
        <v>O</v>
      </c>
      <c r="F408" s="58" t="str">
        <f t="shared" si="403"/>
        <v>O</v>
      </c>
      <c r="G408" s="58" t="str">
        <f t="shared" si="403"/>
        <v>O</v>
      </c>
      <c r="H408" s="58" t="str">
        <f t="shared" si="403"/>
        <v>O</v>
      </c>
      <c r="I408" s="58" t="str">
        <f t="shared" si="403"/>
        <v>O</v>
      </c>
      <c r="J408" s="58" t="str">
        <f t="shared" si="403"/>
        <v>O</v>
      </c>
      <c r="K408" s="58" t="str">
        <f t="shared" si="403"/>
        <v>O</v>
      </c>
      <c r="L408" s="58" t="str">
        <f t="shared" si="403"/>
        <v>O</v>
      </c>
      <c r="M408" s="58" t="str">
        <f t="shared" si="403"/>
        <v>O</v>
      </c>
      <c r="N408" s="58" t="str">
        <f t="shared" si="403"/>
        <v>O</v>
      </c>
      <c r="O408" s="58" t="str">
        <f t="shared" si="403"/>
        <v>O</v>
      </c>
      <c r="P408" s="58" t="str">
        <f t="shared" si="403"/>
        <v>O</v>
      </c>
      <c r="Q408" s="58" t="str">
        <f t="shared" si="403"/>
        <v>O</v>
      </c>
    </row>
    <row r="409" spans="1:17">
      <c r="A409" s="51"/>
      <c r="B409" s="58" t="s">
        <v>36</v>
      </c>
      <c r="C409" s="58" t="str">
        <f t="shared" ref="C409:Q409" si="404">IF(C11=$V$56,"O",IF(C11=$W$56,"O",IF(C11=$X$56,"O",IF(C11=$Y$56,"O",IF(C11=$Z$56,"O",IF(C11=$AA$56,"O",IF(C11=$AB$56,"O",IF(C11=$AC$56,"O",IF(C11=$AD$56,"O","X")))))))))</f>
        <v>X</v>
      </c>
      <c r="D409" s="58" t="str">
        <f t="shared" si="404"/>
        <v>X</v>
      </c>
      <c r="E409" s="58" t="str">
        <f t="shared" si="404"/>
        <v>X</v>
      </c>
      <c r="F409" s="58" t="str">
        <f t="shared" si="404"/>
        <v>X</v>
      </c>
      <c r="G409" s="58" t="str">
        <f t="shared" si="404"/>
        <v>X</v>
      </c>
      <c r="H409" s="58" t="str">
        <f t="shared" si="404"/>
        <v>X</v>
      </c>
      <c r="I409" s="58" t="str">
        <f t="shared" si="404"/>
        <v>X</v>
      </c>
      <c r="J409" s="58" t="str">
        <f t="shared" si="404"/>
        <v>X</v>
      </c>
      <c r="K409" s="58" t="str">
        <f t="shared" si="404"/>
        <v>X</v>
      </c>
      <c r="L409" s="58" t="str">
        <f t="shared" si="404"/>
        <v>X</v>
      </c>
      <c r="M409" s="58" t="str">
        <f t="shared" si="404"/>
        <v>X</v>
      </c>
      <c r="N409" s="58" t="str">
        <f t="shared" si="404"/>
        <v>X</v>
      </c>
      <c r="O409" s="58" t="str">
        <f t="shared" si="404"/>
        <v>X</v>
      </c>
      <c r="P409" s="58" t="str">
        <f t="shared" si="404"/>
        <v>X</v>
      </c>
      <c r="Q409" s="58" t="str">
        <f t="shared" si="404"/>
        <v>X</v>
      </c>
    </row>
    <row r="410" spans="1:17">
      <c r="A410" s="51"/>
      <c r="B410" s="58" t="s">
        <v>21</v>
      </c>
      <c r="C410" s="58" t="str">
        <f t="shared" ref="C410:P410" si="405">IF(C12=$V$56,"O",IF(C12=$W$56,"O",IF(C12=$X$56,"O",IF(C12=$Y$56,"O",IF(C12=$Z$56,"O",IF(C12=$AA$56,"O",IF(C12=$AB$56,"O",IF(C12=$AC$56,"O",IF(C12=$AD$56,"O","X")))))))))</f>
        <v>X</v>
      </c>
      <c r="D410" s="58" t="str">
        <f t="shared" si="405"/>
        <v>X</v>
      </c>
      <c r="E410" s="58" t="str">
        <f t="shared" si="405"/>
        <v>X</v>
      </c>
      <c r="F410" s="58" t="str">
        <f t="shared" si="405"/>
        <v>X</v>
      </c>
      <c r="G410" s="58" t="str">
        <f t="shared" si="405"/>
        <v>X</v>
      </c>
      <c r="H410" s="58" t="str">
        <f t="shared" si="405"/>
        <v>X</v>
      </c>
      <c r="I410" s="58" t="str">
        <f t="shared" si="405"/>
        <v>X</v>
      </c>
      <c r="J410" s="58" t="str">
        <f t="shared" si="405"/>
        <v>X</v>
      </c>
      <c r="K410" s="58" t="str">
        <f t="shared" si="405"/>
        <v>X</v>
      </c>
      <c r="L410" s="58" t="str">
        <f t="shared" si="405"/>
        <v>X</v>
      </c>
      <c r="M410" s="58" t="str">
        <f t="shared" si="405"/>
        <v>X</v>
      </c>
      <c r="N410" s="58" t="str">
        <f t="shared" si="405"/>
        <v>X</v>
      </c>
      <c r="O410" s="58" t="str">
        <f t="shared" si="405"/>
        <v>X</v>
      </c>
      <c r="P410" s="58" t="str">
        <f t="shared" si="405"/>
        <v>X</v>
      </c>
      <c r="Q410" s="58" t="str">
        <f>IF(Q12=$V$56,"O",IF(Q12=$W$56,"O",IF(Q12=$X$56,"O",IF(Q12=$Y$56,"O",IF(Q12=$Z$56,"O",IF(Q12=$AA$56,"O",IF(Q12=$AB$56,"O",IF(Q12=$AC$56,"O",IF(Q12=$AD$56,"O","X")))))))))</f>
        <v>X</v>
      </c>
    </row>
    <row r="411" spans="1:17">
      <c r="A411" s="60"/>
      <c r="B411" s="30" t="s">
        <v>46</v>
      </c>
      <c r="C411" s="47">
        <f>COUNTIF(C405:C410,"O")</f>
        <v>1</v>
      </c>
      <c r="D411" s="47">
        <f>COUNTIF(D405:D410,"O")</f>
        <v>1</v>
      </c>
      <c r="E411" s="47">
        <f t="shared" ref="E411:Q411" si="406">COUNTIF(E405:E410,"O")</f>
        <v>1</v>
      </c>
      <c r="F411" s="47">
        <f t="shared" si="406"/>
        <v>1</v>
      </c>
      <c r="G411" s="47">
        <f t="shared" si="406"/>
        <v>1</v>
      </c>
      <c r="H411" s="47">
        <f t="shared" si="406"/>
        <v>1</v>
      </c>
      <c r="I411" s="47">
        <f t="shared" si="406"/>
        <v>1</v>
      </c>
      <c r="J411" s="47">
        <f t="shared" si="406"/>
        <v>1</v>
      </c>
      <c r="K411" s="47">
        <f t="shared" si="406"/>
        <v>1</v>
      </c>
      <c r="L411" s="47">
        <f t="shared" si="406"/>
        <v>1</v>
      </c>
      <c r="M411" s="47">
        <f t="shared" si="406"/>
        <v>1</v>
      </c>
      <c r="N411" s="47">
        <f t="shared" si="406"/>
        <v>1</v>
      </c>
      <c r="O411" s="47">
        <f t="shared" si="406"/>
        <v>1</v>
      </c>
      <c r="P411" s="47">
        <f t="shared" si="406"/>
        <v>1</v>
      </c>
      <c r="Q411" s="47">
        <f t="shared" si="406"/>
        <v>1</v>
      </c>
    </row>
    <row r="412" spans="1:17">
      <c r="A412" s="115">
        <v>40</v>
      </c>
      <c r="B412" s="58" t="s">
        <v>32</v>
      </c>
      <c r="C412" s="58" t="str">
        <f>IF(C7=$V$57,"O",IF(C7=$W$57,"O",IF(C7=$X$57,"O",IF(C7=$Y$57,"O",IF(C7=$Z$57,"O",IF(C7=$AA$57,"O",IF(C7=$AB$57,"O","X")))))))</f>
        <v>O</v>
      </c>
      <c r="D412" s="58" t="str">
        <f t="shared" ref="D412:Q412" si="407">IF(D7=$V$57,"O",IF(D7=$W$57,"O",IF(D7=$X$57,"O",IF(D7=$Y$57,"O",IF(D7=$Z$57,"O",IF(D7=$AA$57,"O",IF(D7=$AB$57,"O","X")))))))</f>
        <v>O</v>
      </c>
      <c r="E412" s="58" t="str">
        <f t="shared" si="407"/>
        <v>O</v>
      </c>
      <c r="F412" s="58" t="str">
        <f t="shared" si="407"/>
        <v>O</v>
      </c>
      <c r="G412" s="58" t="str">
        <f t="shared" si="407"/>
        <v>O</v>
      </c>
      <c r="H412" s="58" t="str">
        <f t="shared" si="407"/>
        <v>O</v>
      </c>
      <c r="I412" s="58" t="str">
        <f t="shared" si="407"/>
        <v>O</v>
      </c>
      <c r="J412" s="58" t="str">
        <f t="shared" si="407"/>
        <v>O</v>
      </c>
      <c r="K412" s="58" t="str">
        <f t="shared" si="407"/>
        <v>O</v>
      </c>
      <c r="L412" s="58" t="str">
        <f t="shared" si="407"/>
        <v>O</v>
      </c>
      <c r="M412" s="58" t="str">
        <f t="shared" si="407"/>
        <v>O</v>
      </c>
      <c r="N412" s="58" t="str">
        <f t="shared" si="407"/>
        <v>O</v>
      </c>
      <c r="O412" s="58" t="str">
        <f t="shared" si="407"/>
        <v>O</v>
      </c>
      <c r="P412" s="58" t="str">
        <f t="shared" si="407"/>
        <v>O</v>
      </c>
      <c r="Q412" s="58" t="str">
        <f t="shared" si="407"/>
        <v>O</v>
      </c>
    </row>
    <row r="413" spans="1:17">
      <c r="A413" s="51"/>
      <c r="B413" s="58" t="s">
        <v>33</v>
      </c>
      <c r="C413" s="58" t="str">
        <f t="shared" ref="C413:Q413" si="408">IF(C8=$V$57,"O",IF(C8=$W$57,"O",IF(C8=$X$57,"O",IF(C8=$Y$57,"O",IF(C8=$Z$57,"O",IF(C8=$AA$57,"O",IF(C8=$AB$57,"O","X")))))))</f>
        <v>X</v>
      </c>
      <c r="D413" s="58" t="str">
        <f t="shared" si="408"/>
        <v>X</v>
      </c>
      <c r="E413" s="58" t="str">
        <f t="shared" si="408"/>
        <v>X</v>
      </c>
      <c r="F413" s="58" t="str">
        <f t="shared" si="408"/>
        <v>X</v>
      </c>
      <c r="G413" s="58" t="str">
        <f t="shared" si="408"/>
        <v>X</v>
      </c>
      <c r="H413" s="58" t="str">
        <f t="shared" si="408"/>
        <v>X</v>
      </c>
      <c r="I413" s="58" t="str">
        <f t="shared" si="408"/>
        <v>X</v>
      </c>
      <c r="J413" s="58" t="str">
        <f t="shared" si="408"/>
        <v>X</v>
      </c>
      <c r="K413" s="58" t="str">
        <f t="shared" si="408"/>
        <v>X</v>
      </c>
      <c r="L413" s="58" t="str">
        <f t="shared" si="408"/>
        <v>X</v>
      </c>
      <c r="M413" s="58" t="str">
        <f t="shared" si="408"/>
        <v>X</v>
      </c>
      <c r="N413" s="58" t="str">
        <f t="shared" si="408"/>
        <v>X</v>
      </c>
      <c r="O413" s="58" t="str">
        <f t="shared" si="408"/>
        <v>X</v>
      </c>
      <c r="P413" s="58" t="str">
        <f t="shared" si="408"/>
        <v>X</v>
      </c>
      <c r="Q413" s="58" t="str">
        <f t="shared" si="408"/>
        <v>X</v>
      </c>
    </row>
    <row r="414" spans="1:17">
      <c r="A414" s="51"/>
      <c r="B414" s="58" t="s">
        <v>34</v>
      </c>
      <c r="C414" s="58" t="str">
        <f t="shared" ref="C414:Q414" si="409">IF(C9=$V$57,"O",IF(C9=$W$57,"O",IF(C9=$X$57,"O",IF(C9=$Y$57,"O",IF(C9=$Z$57,"O",IF(C9=$AA$57,"O",IF(C9=$AB$57,"O","X")))))))</f>
        <v>X</v>
      </c>
      <c r="D414" s="58" t="str">
        <f t="shared" si="409"/>
        <v>X</v>
      </c>
      <c r="E414" s="58" t="str">
        <f t="shared" si="409"/>
        <v>X</v>
      </c>
      <c r="F414" s="58" t="str">
        <f t="shared" si="409"/>
        <v>X</v>
      </c>
      <c r="G414" s="58" t="str">
        <f t="shared" si="409"/>
        <v>X</v>
      </c>
      <c r="H414" s="58" t="str">
        <f t="shared" si="409"/>
        <v>X</v>
      </c>
      <c r="I414" s="58" t="str">
        <f t="shared" si="409"/>
        <v>X</v>
      </c>
      <c r="J414" s="58" t="str">
        <f t="shared" si="409"/>
        <v>X</v>
      </c>
      <c r="K414" s="58" t="str">
        <f t="shared" si="409"/>
        <v>X</v>
      </c>
      <c r="L414" s="58" t="str">
        <f t="shared" si="409"/>
        <v>X</v>
      </c>
      <c r="M414" s="58" t="str">
        <f t="shared" si="409"/>
        <v>X</v>
      </c>
      <c r="N414" s="58" t="str">
        <f t="shared" si="409"/>
        <v>X</v>
      </c>
      <c r="O414" s="58" t="str">
        <f t="shared" si="409"/>
        <v>X</v>
      </c>
      <c r="P414" s="58" t="str">
        <f t="shared" si="409"/>
        <v>X</v>
      </c>
      <c r="Q414" s="58" t="str">
        <f t="shared" si="409"/>
        <v>X</v>
      </c>
    </row>
    <row r="415" spans="1:17">
      <c r="A415" s="51"/>
      <c r="B415" s="58" t="s">
        <v>35</v>
      </c>
      <c r="C415" s="58" t="str">
        <f t="shared" ref="C415:Q415" si="410">IF(C10=$V$57,"O",IF(C10=$W$57,"O",IF(C10=$X$57,"O",IF(C10=$Y$57,"O",IF(C10=$Z$57,"O",IF(C10=$AA$57,"O",IF(C10=$AB$57,"O","X")))))))</f>
        <v>O</v>
      </c>
      <c r="D415" s="58" t="str">
        <f t="shared" si="410"/>
        <v>O</v>
      </c>
      <c r="E415" s="58" t="str">
        <f t="shared" si="410"/>
        <v>O</v>
      </c>
      <c r="F415" s="58" t="str">
        <f t="shared" si="410"/>
        <v>O</v>
      </c>
      <c r="G415" s="58" t="str">
        <f t="shared" si="410"/>
        <v>O</v>
      </c>
      <c r="H415" s="58" t="str">
        <f t="shared" si="410"/>
        <v>O</v>
      </c>
      <c r="I415" s="58" t="str">
        <f t="shared" si="410"/>
        <v>O</v>
      </c>
      <c r="J415" s="58" t="str">
        <f t="shared" si="410"/>
        <v>O</v>
      </c>
      <c r="K415" s="58" t="str">
        <f t="shared" si="410"/>
        <v>O</v>
      </c>
      <c r="L415" s="58" t="str">
        <f t="shared" si="410"/>
        <v>O</v>
      </c>
      <c r="M415" s="58" t="str">
        <f t="shared" si="410"/>
        <v>O</v>
      </c>
      <c r="N415" s="58" t="str">
        <f t="shared" si="410"/>
        <v>O</v>
      </c>
      <c r="O415" s="58" t="str">
        <f t="shared" si="410"/>
        <v>O</v>
      </c>
      <c r="P415" s="58" t="str">
        <f t="shared" si="410"/>
        <v>O</v>
      </c>
      <c r="Q415" s="58" t="str">
        <f t="shared" si="410"/>
        <v>O</v>
      </c>
    </row>
    <row r="416" spans="1:17">
      <c r="A416" s="51"/>
      <c r="B416" s="58" t="s">
        <v>36</v>
      </c>
      <c r="C416" s="58" t="str">
        <f t="shared" ref="C416:Q416" si="411">IF(C11=$V$57,"O",IF(C11=$W$57,"O",IF(C11=$X$57,"O",IF(C11=$Y$57,"O",IF(C11=$Z$57,"O",IF(C11=$AA$57,"O",IF(C11=$AB$57,"O","X")))))))</f>
        <v>X</v>
      </c>
      <c r="D416" s="58" t="str">
        <f t="shared" si="411"/>
        <v>X</v>
      </c>
      <c r="E416" s="58" t="str">
        <f t="shared" si="411"/>
        <v>X</v>
      </c>
      <c r="F416" s="58" t="str">
        <f t="shared" si="411"/>
        <v>X</v>
      </c>
      <c r="G416" s="58" t="str">
        <f t="shared" si="411"/>
        <v>X</v>
      </c>
      <c r="H416" s="58" t="str">
        <f t="shared" si="411"/>
        <v>X</v>
      </c>
      <c r="I416" s="58" t="str">
        <f t="shared" si="411"/>
        <v>X</v>
      </c>
      <c r="J416" s="58" t="str">
        <f t="shared" si="411"/>
        <v>X</v>
      </c>
      <c r="K416" s="58" t="str">
        <f t="shared" si="411"/>
        <v>X</v>
      </c>
      <c r="L416" s="58" t="str">
        <f t="shared" si="411"/>
        <v>X</v>
      </c>
      <c r="M416" s="58" t="str">
        <f t="shared" si="411"/>
        <v>X</v>
      </c>
      <c r="N416" s="58" t="str">
        <f t="shared" si="411"/>
        <v>X</v>
      </c>
      <c r="O416" s="58" t="str">
        <f t="shared" si="411"/>
        <v>X</v>
      </c>
      <c r="P416" s="58" t="str">
        <f t="shared" si="411"/>
        <v>X</v>
      </c>
      <c r="Q416" s="58" t="str">
        <f t="shared" si="411"/>
        <v>X</v>
      </c>
    </row>
    <row r="417" spans="1:17">
      <c r="A417" s="51"/>
      <c r="B417" s="58" t="s">
        <v>21</v>
      </c>
      <c r="C417" s="58" t="str">
        <f t="shared" ref="C417:P417" si="412">IF(C12=$V$57,"O",IF(C12=$W$57,"O",IF(C12=$X$57,"O",IF(C12=$Y$57,"O",IF(C12=$Z$57,"O",IF(C12=$AA$57,"O",IF(C12=$AB$57,"O","X")))))))</f>
        <v>X</v>
      </c>
      <c r="D417" s="58" t="str">
        <f t="shared" si="412"/>
        <v>X</v>
      </c>
      <c r="E417" s="58" t="str">
        <f t="shared" si="412"/>
        <v>X</v>
      </c>
      <c r="F417" s="58" t="str">
        <f t="shared" si="412"/>
        <v>X</v>
      </c>
      <c r="G417" s="58" t="str">
        <f t="shared" si="412"/>
        <v>X</v>
      </c>
      <c r="H417" s="58" t="str">
        <f t="shared" si="412"/>
        <v>X</v>
      </c>
      <c r="I417" s="58" t="str">
        <f t="shared" si="412"/>
        <v>X</v>
      </c>
      <c r="J417" s="58" t="str">
        <f t="shared" si="412"/>
        <v>X</v>
      </c>
      <c r="K417" s="58" t="str">
        <f t="shared" si="412"/>
        <v>X</v>
      </c>
      <c r="L417" s="58" t="str">
        <f t="shared" si="412"/>
        <v>X</v>
      </c>
      <c r="M417" s="58" t="str">
        <f t="shared" si="412"/>
        <v>X</v>
      </c>
      <c r="N417" s="58" t="str">
        <f t="shared" si="412"/>
        <v>X</v>
      </c>
      <c r="O417" s="58" t="str">
        <f t="shared" si="412"/>
        <v>X</v>
      </c>
      <c r="P417" s="58" t="str">
        <f t="shared" si="412"/>
        <v>X</v>
      </c>
      <c r="Q417" s="58" t="str">
        <f>IF(Q12=$V$57,"O",IF(Q12=$W$57,"O",IF(Q12=$X$57,"O",IF(Q12=$Y$57,"O",IF(Q12=$Z$57,"O",IF(Q12=$AA$57,"O",IF(Q12=$AB$57,"O","X")))))))</f>
        <v>X</v>
      </c>
    </row>
    <row r="418" spans="1:17">
      <c r="A418" s="60"/>
      <c r="B418" s="30" t="s">
        <v>46</v>
      </c>
      <c r="C418" s="47">
        <f>COUNTIF(C412:C417,"O")</f>
        <v>2</v>
      </c>
      <c r="D418" s="47">
        <f>COUNTIF(D412:D417,"O")</f>
        <v>2</v>
      </c>
      <c r="E418" s="47">
        <f t="shared" ref="E418:Q418" si="413">COUNTIF(E412:E417,"O")</f>
        <v>2</v>
      </c>
      <c r="F418" s="47">
        <f t="shared" si="413"/>
        <v>2</v>
      </c>
      <c r="G418" s="47">
        <f t="shared" si="413"/>
        <v>2</v>
      </c>
      <c r="H418" s="47">
        <f t="shared" si="413"/>
        <v>2</v>
      </c>
      <c r="I418" s="47">
        <f t="shared" si="413"/>
        <v>2</v>
      </c>
      <c r="J418" s="47">
        <f t="shared" si="413"/>
        <v>2</v>
      </c>
      <c r="K418" s="47">
        <f t="shared" si="413"/>
        <v>2</v>
      </c>
      <c r="L418" s="47">
        <f t="shared" si="413"/>
        <v>2</v>
      </c>
      <c r="M418" s="47">
        <f t="shared" si="413"/>
        <v>2</v>
      </c>
      <c r="N418" s="47">
        <f t="shared" si="413"/>
        <v>2</v>
      </c>
      <c r="O418" s="47">
        <f t="shared" si="413"/>
        <v>2</v>
      </c>
      <c r="P418" s="47">
        <f t="shared" si="413"/>
        <v>2</v>
      </c>
      <c r="Q418" s="47">
        <f t="shared" si="413"/>
        <v>2</v>
      </c>
    </row>
    <row r="419" spans="1:17">
      <c r="A419" s="115">
        <v>41</v>
      </c>
      <c r="B419" s="58" t="s">
        <v>32</v>
      </c>
      <c r="C419" s="58" t="str">
        <f>IF(C7=$V$58,"O",IF(C7=$W$58,"O",IF(C7=$X$58,"O",IF(C7=$Y$58,"O",IF(C7=$Z$58,"O",IF(C7=$AA$58,"O","X"))))))</f>
        <v>X</v>
      </c>
      <c r="D419" s="58" t="str">
        <f t="shared" ref="D419:Q419" si="414">IF(D7=$V$58,"O",IF(D7=$W$58,"O",IF(D7=$X$58,"O",IF(D7=$Y$58,"O",IF(D7=$Z$58,"O",IF(D7=$AA$58,"O","X"))))))</f>
        <v>X</v>
      </c>
      <c r="E419" s="58" t="str">
        <f t="shared" si="414"/>
        <v>X</v>
      </c>
      <c r="F419" s="58" t="str">
        <f t="shared" si="414"/>
        <v>X</v>
      </c>
      <c r="G419" s="58" t="str">
        <f t="shared" si="414"/>
        <v>X</v>
      </c>
      <c r="H419" s="58" t="str">
        <f t="shared" si="414"/>
        <v>X</v>
      </c>
      <c r="I419" s="58" t="str">
        <f t="shared" si="414"/>
        <v>X</v>
      </c>
      <c r="J419" s="58" t="str">
        <f t="shared" si="414"/>
        <v>X</v>
      </c>
      <c r="K419" s="58" t="str">
        <f t="shared" si="414"/>
        <v>X</v>
      </c>
      <c r="L419" s="58" t="str">
        <f t="shared" si="414"/>
        <v>X</v>
      </c>
      <c r="M419" s="58" t="str">
        <f t="shared" si="414"/>
        <v>X</v>
      </c>
      <c r="N419" s="58" t="str">
        <f t="shared" si="414"/>
        <v>X</v>
      </c>
      <c r="O419" s="58" t="str">
        <f t="shared" si="414"/>
        <v>X</v>
      </c>
      <c r="P419" s="58" t="str">
        <f t="shared" si="414"/>
        <v>X</v>
      </c>
      <c r="Q419" s="58" t="str">
        <f t="shared" si="414"/>
        <v>X</v>
      </c>
    </row>
    <row r="420" spans="1:17">
      <c r="A420" s="51"/>
      <c r="B420" s="58" t="s">
        <v>33</v>
      </c>
      <c r="C420" s="58" t="str">
        <f t="shared" ref="C420:Q420" si="415">IF(C8=$V$58,"O",IF(C8=$W$58,"O",IF(C8=$X$58,"O",IF(C8=$Y$58,"O",IF(C8=$Z$58,"O",IF(C8=$AA$58,"O","X"))))))</f>
        <v>O</v>
      </c>
      <c r="D420" s="58" t="str">
        <f t="shared" si="415"/>
        <v>O</v>
      </c>
      <c r="E420" s="58" t="str">
        <f t="shared" si="415"/>
        <v>O</v>
      </c>
      <c r="F420" s="58" t="str">
        <f t="shared" si="415"/>
        <v>O</v>
      </c>
      <c r="G420" s="58" t="str">
        <f t="shared" si="415"/>
        <v>O</v>
      </c>
      <c r="H420" s="58" t="str">
        <f t="shared" si="415"/>
        <v>O</v>
      </c>
      <c r="I420" s="58" t="str">
        <f t="shared" si="415"/>
        <v>O</v>
      </c>
      <c r="J420" s="58" t="str">
        <f t="shared" si="415"/>
        <v>O</v>
      </c>
      <c r="K420" s="58" t="str">
        <f t="shared" si="415"/>
        <v>O</v>
      </c>
      <c r="L420" s="58" t="str">
        <f t="shared" si="415"/>
        <v>O</v>
      </c>
      <c r="M420" s="58" t="str">
        <f t="shared" si="415"/>
        <v>O</v>
      </c>
      <c r="N420" s="58" t="str">
        <f t="shared" si="415"/>
        <v>O</v>
      </c>
      <c r="O420" s="58" t="str">
        <f t="shared" si="415"/>
        <v>O</v>
      </c>
      <c r="P420" s="58" t="str">
        <f t="shared" si="415"/>
        <v>O</v>
      </c>
      <c r="Q420" s="58" t="str">
        <f t="shared" si="415"/>
        <v>O</v>
      </c>
    </row>
    <row r="421" spans="1:17">
      <c r="A421" s="51"/>
      <c r="B421" s="58" t="s">
        <v>34</v>
      </c>
      <c r="C421" s="58" t="str">
        <f t="shared" ref="C421:Q421" si="416">IF(C9=$V$58,"O",IF(C9=$W$58,"O",IF(C9=$X$58,"O",IF(C9=$Y$58,"O",IF(C9=$Z$58,"O",IF(C9=$AA$58,"O","X"))))))</f>
        <v>O</v>
      </c>
      <c r="D421" s="58" t="str">
        <f t="shared" si="416"/>
        <v>O</v>
      </c>
      <c r="E421" s="58" t="str">
        <f t="shared" si="416"/>
        <v>O</v>
      </c>
      <c r="F421" s="58" t="str">
        <f t="shared" si="416"/>
        <v>O</v>
      </c>
      <c r="G421" s="58" t="str">
        <f t="shared" si="416"/>
        <v>O</v>
      </c>
      <c r="H421" s="58" t="str">
        <f t="shared" si="416"/>
        <v>O</v>
      </c>
      <c r="I421" s="58" t="str">
        <f t="shared" si="416"/>
        <v>O</v>
      </c>
      <c r="J421" s="58" t="str">
        <f t="shared" si="416"/>
        <v>O</v>
      </c>
      <c r="K421" s="58" t="str">
        <f t="shared" si="416"/>
        <v>O</v>
      </c>
      <c r="L421" s="58" t="str">
        <f t="shared" si="416"/>
        <v>O</v>
      </c>
      <c r="M421" s="58" t="str">
        <f t="shared" si="416"/>
        <v>O</v>
      </c>
      <c r="N421" s="58" t="str">
        <f t="shared" si="416"/>
        <v>O</v>
      </c>
      <c r="O421" s="58" t="str">
        <f t="shared" si="416"/>
        <v>O</v>
      </c>
      <c r="P421" s="58" t="str">
        <f t="shared" si="416"/>
        <v>O</v>
      </c>
      <c r="Q421" s="58" t="str">
        <f t="shared" si="416"/>
        <v>O</v>
      </c>
    </row>
    <row r="422" spans="1:17">
      <c r="A422" s="51"/>
      <c r="B422" s="58" t="s">
        <v>35</v>
      </c>
      <c r="C422" s="58" t="str">
        <f t="shared" ref="C422:Q422" si="417">IF(C10=$V$58,"O",IF(C10=$W$58,"O",IF(C10=$X$58,"O",IF(C10=$Y$58,"O",IF(C10=$Z$58,"O",IF(C10=$AA$58,"O","X"))))))</f>
        <v>X</v>
      </c>
      <c r="D422" s="58" t="str">
        <f t="shared" si="417"/>
        <v>X</v>
      </c>
      <c r="E422" s="58" t="str">
        <f t="shared" si="417"/>
        <v>X</v>
      </c>
      <c r="F422" s="58" t="str">
        <f t="shared" si="417"/>
        <v>X</v>
      </c>
      <c r="G422" s="58" t="str">
        <f t="shared" si="417"/>
        <v>X</v>
      </c>
      <c r="H422" s="58" t="str">
        <f t="shared" si="417"/>
        <v>X</v>
      </c>
      <c r="I422" s="58" t="str">
        <f t="shared" si="417"/>
        <v>X</v>
      </c>
      <c r="J422" s="58" t="str">
        <f t="shared" si="417"/>
        <v>X</v>
      </c>
      <c r="K422" s="58" t="str">
        <f t="shared" si="417"/>
        <v>X</v>
      </c>
      <c r="L422" s="58" t="str">
        <f t="shared" si="417"/>
        <v>X</v>
      </c>
      <c r="M422" s="58" t="str">
        <f t="shared" si="417"/>
        <v>X</v>
      </c>
      <c r="N422" s="58" t="str">
        <f t="shared" si="417"/>
        <v>X</v>
      </c>
      <c r="O422" s="58" t="str">
        <f t="shared" si="417"/>
        <v>X</v>
      </c>
      <c r="P422" s="58" t="str">
        <f t="shared" si="417"/>
        <v>X</v>
      </c>
      <c r="Q422" s="58" t="str">
        <f t="shared" si="417"/>
        <v>X</v>
      </c>
    </row>
    <row r="423" spans="1:17">
      <c r="A423" s="51"/>
      <c r="B423" s="58" t="s">
        <v>36</v>
      </c>
      <c r="C423" s="58" t="str">
        <f t="shared" ref="C423:Q423" si="418">IF(C11=$V$58,"O",IF(C11=$W$58,"O",IF(C11=$X$58,"O",IF(C11=$Y$58,"O",IF(C11=$Z$58,"O",IF(C11=$AA$58,"O","X"))))))</f>
        <v>X</v>
      </c>
      <c r="D423" s="58" t="str">
        <f t="shared" si="418"/>
        <v>X</v>
      </c>
      <c r="E423" s="58" t="str">
        <f t="shared" si="418"/>
        <v>X</v>
      </c>
      <c r="F423" s="58" t="str">
        <f t="shared" si="418"/>
        <v>X</v>
      </c>
      <c r="G423" s="58" t="str">
        <f t="shared" si="418"/>
        <v>X</v>
      </c>
      <c r="H423" s="58" t="str">
        <f t="shared" si="418"/>
        <v>X</v>
      </c>
      <c r="I423" s="58" t="str">
        <f t="shared" si="418"/>
        <v>X</v>
      </c>
      <c r="J423" s="58" t="str">
        <f t="shared" si="418"/>
        <v>X</v>
      </c>
      <c r="K423" s="58" t="str">
        <f t="shared" si="418"/>
        <v>X</v>
      </c>
      <c r="L423" s="58" t="str">
        <f t="shared" si="418"/>
        <v>X</v>
      </c>
      <c r="M423" s="58" t="str">
        <f t="shared" si="418"/>
        <v>X</v>
      </c>
      <c r="N423" s="58" t="str">
        <f t="shared" si="418"/>
        <v>X</v>
      </c>
      <c r="O423" s="58" t="str">
        <f t="shared" si="418"/>
        <v>X</v>
      </c>
      <c r="P423" s="58" t="str">
        <f t="shared" si="418"/>
        <v>X</v>
      </c>
      <c r="Q423" s="58" t="str">
        <f t="shared" si="418"/>
        <v>X</v>
      </c>
    </row>
    <row r="424" spans="1:17">
      <c r="A424" s="51"/>
      <c r="B424" s="58" t="s">
        <v>21</v>
      </c>
      <c r="C424" s="58" t="str">
        <f t="shared" ref="C424:P424" si="419">IF(C12=$V$58,"O",IF(C12=$W$58,"O",IF(C12=$X$58,"O",IF(C12=$Y$58,"O",IF(C12=$Z$58,"O",IF(C12=$AA$58,"O","X"))))))</f>
        <v>X</v>
      </c>
      <c r="D424" s="58" t="str">
        <f t="shared" si="419"/>
        <v>X</v>
      </c>
      <c r="E424" s="58" t="str">
        <f t="shared" si="419"/>
        <v>X</v>
      </c>
      <c r="F424" s="58" t="str">
        <f t="shared" si="419"/>
        <v>X</v>
      </c>
      <c r="G424" s="58" t="str">
        <f t="shared" si="419"/>
        <v>X</v>
      </c>
      <c r="H424" s="58" t="str">
        <f t="shared" si="419"/>
        <v>X</v>
      </c>
      <c r="I424" s="58" t="str">
        <f t="shared" si="419"/>
        <v>X</v>
      </c>
      <c r="J424" s="58" t="str">
        <f t="shared" si="419"/>
        <v>X</v>
      </c>
      <c r="K424" s="58" t="str">
        <f t="shared" si="419"/>
        <v>X</v>
      </c>
      <c r="L424" s="58" t="str">
        <f t="shared" si="419"/>
        <v>X</v>
      </c>
      <c r="M424" s="58" t="str">
        <f t="shared" si="419"/>
        <v>X</v>
      </c>
      <c r="N424" s="58" t="str">
        <f t="shared" si="419"/>
        <v>X</v>
      </c>
      <c r="O424" s="58" t="str">
        <f t="shared" si="419"/>
        <v>X</v>
      </c>
      <c r="P424" s="58" t="str">
        <f t="shared" si="419"/>
        <v>X</v>
      </c>
      <c r="Q424" s="58" t="str">
        <f>IF(Q12=$V$58,"O",IF(Q12=$W$58,"O",IF(Q12=$X$58,"O",IF(Q12=$Y$58,"O",IF(Q12=$Z$58,"O",IF(Q12=$AA$58,"O","X"))))))</f>
        <v>X</v>
      </c>
    </row>
    <row r="425" spans="1:17">
      <c r="A425" s="60"/>
      <c r="B425" s="30" t="s">
        <v>46</v>
      </c>
      <c r="C425" s="47">
        <f>COUNTIF(C419:C424,"O")</f>
        <v>2</v>
      </c>
      <c r="D425" s="47">
        <f>COUNTIF(D419:D424,"O")</f>
        <v>2</v>
      </c>
      <c r="E425" s="47">
        <f t="shared" ref="E425:Q425" si="420">COUNTIF(E419:E424,"O")</f>
        <v>2</v>
      </c>
      <c r="F425" s="47">
        <f t="shared" si="420"/>
        <v>2</v>
      </c>
      <c r="G425" s="47">
        <f t="shared" si="420"/>
        <v>2</v>
      </c>
      <c r="H425" s="47">
        <f t="shared" si="420"/>
        <v>2</v>
      </c>
      <c r="I425" s="47">
        <f t="shared" si="420"/>
        <v>2</v>
      </c>
      <c r="J425" s="47">
        <f t="shared" si="420"/>
        <v>2</v>
      </c>
      <c r="K425" s="47">
        <f t="shared" si="420"/>
        <v>2</v>
      </c>
      <c r="L425" s="47">
        <f t="shared" si="420"/>
        <v>2</v>
      </c>
      <c r="M425" s="47">
        <f t="shared" si="420"/>
        <v>2</v>
      </c>
      <c r="N425" s="47">
        <f t="shared" si="420"/>
        <v>2</v>
      </c>
      <c r="O425" s="47">
        <f t="shared" si="420"/>
        <v>2</v>
      </c>
      <c r="P425" s="47">
        <f t="shared" si="420"/>
        <v>2</v>
      </c>
      <c r="Q425" s="47">
        <f t="shared" si="420"/>
        <v>2</v>
      </c>
    </row>
    <row r="426" spans="1:17">
      <c r="A426" s="115">
        <v>42</v>
      </c>
      <c r="B426" s="58" t="s">
        <v>32</v>
      </c>
      <c r="C426" s="58" t="str">
        <f>IF(C7=$V$59,"O",IF(C7=$W$59,"O",IF(C7=$X$59,"O",IF(C7=$Y$59,"O",IF(C7=$Z$59,"O","X")))))</f>
        <v>X</v>
      </c>
      <c r="D426" s="58" t="str">
        <f t="shared" ref="D426:Q426" si="421">IF(D7=$V$59,"O",IF(D7=$W$59,"O",IF(D7=$X$59,"O",IF(D7=$Y$59,"O",IF(D7=$Z$59,"O","X")))))</f>
        <v>X</v>
      </c>
      <c r="E426" s="58" t="str">
        <f t="shared" si="421"/>
        <v>X</v>
      </c>
      <c r="F426" s="58" t="str">
        <f t="shared" si="421"/>
        <v>X</v>
      </c>
      <c r="G426" s="58" t="str">
        <f t="shared" si="421"/>
        <v>X</v>
      </c>
      <c r="H426" s="58" t="str">
        <f t="shared" si="421"/>
        <v>X</v>
      </c>
      <c r="I426" s="58" t="str">
        <f t="shared" si="421"/>
        <v>X</v>
      </c>
      <c r="J426" s="58" t="str">
        <f t="shared" si="421"/>
        <v>X</v>
      </c>
      <c r="K426" s="58" t="str">
        <f t="shared" si="421"/>
        <v>X</v>
      </c>
      <c r="L426" s="58" t="str">
        <f t="shared" si="421"/>
        <v>X</v>
      </c>
      <c r="M426" s="58" t="str">
        <f t="shared" si="421"/>
        <v>X</v>
      </c>
      <c r="N426" s="58" t="str">
        <f t="shared" si="421"/>
        <v>X</v>
      </c>
      <c r="O426" s="58" t="str">
        <f t="shared" si="421"/>
        <v>X</v>
      </c>
      <c r="P426" s="58" t="str">
        <f t="shared" si="421"/>
        <v>X</v>
      </c>
      <c r="Q426" s="58" t="str">
        <f t="shared" si="421"/>
        <v>X</v>
      </c>
    </row>
    <row r="427" spans="1:17">
      <c r="A427" s="51"/>
      <c r="B427" s="58" t="s">
        <v>33</v>
      </c>
      <c r="C427" s="58" t="str">
        <f t="shared" ref="C427:Q427" si="422">IF(C8=$V$59,"O",IF(C8=$W$59,"O",IF(C8=$X$59,"O",IF(C8=$Y$59,"O",IF(C8=$Z$59,"O","X")))))</f>
        <v>X</v>
      </c>
      <c r="D427" s="58" t="str">
        <f t="shared" si="422"/>
        <v>X</v>
      </c>
      <c r="E427" s="58" t="str">
        <f t="shared" si="422"/>
        <v>X</v>
      </c>
      <c r="F427" s="58" t="str">
        <f t="shared" si="422"/>
        <v>X</v>
      </c>
      <c r="G427" s="58" t="str">
        <f t="shared" si="422"/>
        <v>X</v>
      </c>
      <c r="H427" s="58" t="str">
        <f t="shared" si="422"/>
        <v>X</v>
      </c>
      <c r="I427" s="58" t="str">
        <f t="shared" si="422"/>
        <v>X</v>
      </c>
      <c r="J427" s="58" t="str">
        <f t="shared" si="422"/>
        <v>X</v>
      </c>
      <c r="K427" s="58" t="str">
        <f t="shared" si="422"/>
        <v>X</v>
      </c>
      <c r="L427" s="58" t="str">
        <f t="shared" si="422"/>
        <v>X</v>
      </c>
      <c r="M427" s="58" t="str">
        <f t="shared" si="422"/>
        <v>X</v>
      </c>
      <c r="N427" s="58" t="str">
        <f t="shared" si="422"/>
        <v>X</v>
      </c>
      <c r="O427" s="58" t="str">
        <f t="shared" si="422"/>
        <v>X</v>
      </c>
      <c r="P427" s="58" t="str">
        <f t="shared" si="422"/>
        <v>X</v>
      </c>
      <c r="Q427" s="58" t="str">
        <f t="shared" si="422"/>
        <v>X</v>
      </c>
    </row>
    <row r="428" spans="1:17">
      <c r="A428" s="51"/>
      <c r="B428" s="58" t="s">
        <v>34</v>
      </c>
      <c r="C428" s="58" t="str">
        <f t="shared" ref="C428:Q428" si="423">IF(C9=$V$59,"O",IF(C9=$W$59,"O",IF(C9=$X$59,"O",IF(C9=$Y$59,"O",IF(C9=$Z$59,"O","X")))))</f>
        <v>X</v>
      </c>
      <c r="D428" s="58" t="str">
        <f t="shared" si="423"/>
        <v>X</v>
      </c>
      <c r="E428" s="58" t="str">
        <f t="shared" si="423"/>
        <v>X</v>
      </c>
      <c r="F428" s="58" t="str">
        <f t="shared" si="423"/>
        <v>X</v>
      </c>
      <c r="G428" s="58" t="str">
        <f t="shared" si="423"/>
        <v>X</v>
      </c>
      <c r="H428" s="58" t="str">
        <f t="shared" si="423"/>
        <v>X</v>
      </c>
      <c r="I428" s="58" t="str">
        <f t="shared" si="423"/>
        <v>X</v>
      </c>
      <c r="J428" s="58" t="str">
        <f t="shared" si="423"/>
        <v>X</v>
      </c>
      <c r="K428" s="58" t="str">
        <f t="shared" si="423"/>
        <v>X</v>
      </c>
      <c r="L428" s="58" t="str">
        <f t="shared" si="423"/>
        <v>X</v>
      </c>
      <c r="M428" s="58" t="str">
        <f t="shared" si="423"/>
        <v>X</v>
      </c>
      <c r="N428" s="58" t="str">
        <f t="shared" si="423"/>
        <v>X</v>
      </c>
      <c r="O428" s="58" t="str">
        <f t="shared" si="423"/>
        <v>X</v>
      </c>
      <c r="P428" s="58" t="str">
        <f t="shared" si="423"/>
        <v>X</v>
      </c>
      <c r="Q428" s="58" t="str">
        <f t="shared" si="423"/>
        <v>X</v>
      </c>
    </row>
    <row r="429" spans="1:17">
      <c r="A429" s="51"/>
      <c r="B429" s="58" t="s">
        <v>35</v>
      </c>
      <c r="C429" s="58" t="str">
        <f t="shared" ref="C429:Q429" si="424">IF(C10=$V$59,"O",IF(C10=$W$59,"O",IF(C10=$X$59,"O",IF(C10=$Y$59,"O",IF(C10=$Z$59,"O","X")))))</f>
        <v>X</v>
      </c>
      <c r="D429" s="58" t="str">
        <f t="shared" si="424"/>
        <v>X</v>
      </c>
      <c r="E429" s="58" t="str">
        <f t="shared" si="424"/>
        <v>X</v>
      </c>
      <c r="F429" s="58" t="str">
        <f t="shared" si="424"/>
        <v>X</v>
      </c>
      <c r="G429" s="58" t="str">
        <f t="shared" si="424"/>
        <v>X</v>
      </c>
      <c r="H429" s="58" t="str">
        <f t="shared" si="424"/>
        <v>X</v>
      </c>
      <c r="I429" s="58" t="str">
        <f t="shared" si="424"/>
        <v>X</v>
      </c>
      <c r="J429" s="58" t="str">
        <f t="shared" si="424"/>
        <v>X</v>
      </c>
      <c r="K429" s="58" t="str">
        <f t="shared" si="424"/>
        <v>X</v>
      </c>
      <c r="L429" s="58" t="str">
        <f t="shared" si="424"/>
        <v>X</v>
      </c>
      <c r="M429" s="58" t="str">
        <f t="shared" si="424"/>
        <v>X</v>
      </c>
      <c r="N429" s="58" t="str">
        <f t="shared" si="424"/>
        <v>X</v>
      </c>
      <c r="O429" s="58" t="str">
        <f t="shared" si="424"/>
        <v>X</v>
      </c>
      <c r="P429" s="58" t="str">
        <f t="shared" si="424"/>
        <v>X</v>
      </c>
      <c r="Q429" s="58" t="str">
        <f t="shared" si="424"/>
        <v>X</v>
      </c>
    </row>
    <row r="430" spans="1:17">
      <c r="A430" s="51"/>
      <c r="B430" s="58" t="s">
        <v>36</v>
      </c>
      <c r="C430" s="58" t="str">
        <f t="shared" ref="C430:Q430" si="425">IF(C11=$V$59,"O",IF(C11=$W$59,"O",IF(C11=$X$59,"O",IF(C11=$Y$59,"O",IF(C11=$Z$59,"O","X")))))</f>
        <v>X</v>
      </c>
      <c r="D430" s="58" t="str">
        <f t="shared" si="425"/>
        <v>X</v>
      </c>
      <c r="E430" s="58" t="str">
        <f t="shared" si="425"/>
        <v>X</v>
      </c>
      <c r="F430" s="58" t="str">
        <f t="shared" si="425"/>
        <v>X</v>
      </c>
      <c r="G430" s="58" t="str">
        <f t="shared" si="425"/>
        <v>X</v>
      </c>
      <c r="H430" s="58" t="str">
        <f t="shared" si="425"/>
        <v>X</v>
      </c>
      <c r="I430" s="58" t="str">
        <f t="shared" si="425"/>
        <v>X</v>
      </c>
      <c r="J430" s="58" t="str">
        <f t="shared" si="425"/>
        <v>X</v>
      </c>
      <c r="K430" s="58" t="str">
        <f t="shared" si="425"/>
        <v>X</v>
      </c>
      <c r="L430" s="58" t="str">
        <f t="shared" si="425"/>
        <v>X</v>
      </c>
      <c r="M430" s="58" t="str">
        <f t="shared" si="425"/>
        <v>X</v>
      </c>
      <c r="N430" s="58" t="str">
        <f t="shared" si="425"/>
        <v>X</v>
      </c>
      <c r="O430" s="58" t="str">
        <f t="shared" si="425"/>
        <v>X</v>
      </c>
      <c r="P430" s="58" t="str">
        <f t="shared" si="425"/>
        <v>X</v>
      </c>
      <c r="Q430" s="58" t="str">
        <f t="shared" si="425"/>
        <v>X</v>
      </c>
    </row>
    <row r="431" spans="1:17">
      <c r="A431" s="51"/>
      <c r="B431" s="58" t="s">
        <v>21</v>
      </c>
      <c r="C431" s="58" t="str">
        <f t="shared" ref="C431:P431" si="426">IF(C12=$V$59,"O",IF(C12=$W$59,"O",IF(C12=$X$59,"O",IF(C12=$Y$59,"O",IF(C12=$Z$59,"O","X")))))</f>
        <v>X</v>
      </c>
      <c r="D431" s="58" t="str">
        <f t="shared" si="426"/>
        <v>X</v>
      </c>
      <c r="E431" s="58" t="str">
        <f t="shared" si="426"/>
        <v>X</v>
      </c>
      <c r="F431" s="58" t="str">
        <f t="shared" si="426"/>
        <v>X</v>
      </c>
      <c r="G431" s="58" t="str">
        <f t="shared" si="426"/>
        <v>X</v>
      </c>
      <c r="H431" s="58" t="str">
        <f t="shared" si="426"/>
        <v>X</v>
      </c>
      <c r="I431" s="58" t="str">
        <f t="shared" si="426"/>
        <v>X</v>
      </c>
      <c r="J431" s="58" t="str">
        <f t="shared" si="426"/>
        <v>X</v>
      </c>
      <c r="K431" s="58" t="str">
        <f t="shared" si="426"/>
        <v>X</v>
      </c>
      <c r="L431" s="58" t="str">
        <f t="shared" si="426"/>
        <v>X</v>
      </c>
      <c r="M431" s="58" t="str">
        <f t="shared" si="426"/>
        <v>X</v>
      </c>
      <c r="N431" s="58" t="str">
        <f t="shared" si="426"/>
        <v>X</v>
      </c>
      <c r="O431" s="58" t="str">
        <f t="shared" si="426"/>
        <v>X</v>
      </c>
      <c r="P431" s="58" t="str">
        <f t="shared" si="426"/>
        <v>X</v>
      </c>
      <c r="Q431" s="58" t="str">
        <f>IF(Q12=$V$59,"O",IF(Q12=$W$59,"O",IF(Q12=$X$59,"O",IF(Q12=$Y$59,"O",IF(Q12=$Z$59,"O","X")))))</f>
        <v>X</v>
      </c>
    </row>
    <row r="432" spans="1:17">
      <c r="A432" s="60"/>
      <c r="B432" s="30" t="s">
        <v>46</v>
      </c>
      <c r="C432" s="47">
        <f>COUNTIF(C426:C431,"O")</f>
        <v>0</v>
      </c>
      <c r="D432" s="47">
        <f>COUNTIF(D426:D431,"O")</f>
        <v>0</v>
      </c>
      <c r="E432" s="47">
        <f t="shared" ref="E432:Q432" si="427">COUNTIF(E426:E431,"O")</f>
        <v>0</v>
      </c>
      <c r="F432" s="47">
        <f t="shared" si="427"/>
        <v>0</v>
      </c>
      <c r="G432" s="47">
        <f t="shared" si="427"/>
        <v>0</v>
      </c>
      <c r="H432" s="47">
        <f t="shared" si="427"/>
        <v>0</v>
      </c>
      <c r="I432" s="47">
        <f t="shared" si="427"/>
        <v>0</v>
      </c>
      <c r="J432" s="47">
        <f t="shared" si="427"/>
        <v>0</v>
      </c>
      <c r="K432" s="47">
        <f t="shared" si="427"/>
        <v>0</v>
      </c>
      <c r="L432" s="47">
        <f t="shared" si="427"/>
        <v>0</v>
      </c>
      <c r="M432" s="47">
        <f t="shared" si="427"/>
        <v>0</v>
      </c>
      <c r="N432" s="47">
        <f t="shared" si="427"/>
        <v>0</v>
      </c>
      <c r="O432" s="47">
        <f t="shared" si="427"/>
        <v>0</v>
      </c>
      <c r="P432" s="47">
        <f t="shared" si="427"/>
        <v>0</v>
      </c>
      <c r="Q432" s="47">
        <f t="shared" si="427"/>
        <v>0</v>
      </c>
    </row>
    <row r="433" spans="1:17">
      <c r="A433" s="115">
        <v>43</v>
      </c>
      <c r="B433" s="58" t="s">
        <v>32</v>
      </c>
      <c r="C433" s="58" t="str">
        <f>IF(C7=$V$60,"O",IF(C7=$W$60,"O",IF(C7=$X$60,"O",IF(C7=$Y$60,"O",IF(C7=$Z$60,"O","X")))))</f>
        <v>X</v>
      </c>
      <c r="D433" s="58" t="str">
        <f t="shared" ref="D433:Q433" si="428">IF(D7=$V$60,"O",IF(D7=$W$60,"O",IF(D7=$X$60,"O",IF(D7=$Y$60,"O",IF(D7=$Z$60,"O","X")))))</f>
        <v>X</v>
      </c>
      <c r="E433" s="58" t="str">
        <f t="shared" si="428"/>
        <v>X</v>
      </c>
      <c r="F433" s="58" t="str">
        <f t="shared" si="428"/>
        <v>X</v>
      </c>
      <c r="G433" s="58" t="str">
        <f t="shared" si="428"/>
        <v>X</v>
      </c>
      <c r="H433" s="58" t="str">
        <f t="shared" si="428"/>
        <v>X</v>
      </c>
      <c r="I433" s="58" t="str">
        <f t="shared" si="428"/>
        <v>X</v>
      </c>
      <c r="J433" s="58" t="str">
        <f t="shared" si="428"/>
        <v>X</v>
      </c>
      <c r="K433" s="58" t="str">
        <f t="shared" si="428"/>
        <v>X</v>
      </c>
      <c r="L433" s="58" t="str">
        <f t="shared" si="428"/>
        <v>X</v>
      </c>
      <c r="M433" s="58" t="str">
        <f t="shared" si="428"/>
        <v>X</v>
      </c>
      <c r="N433" s="58" t="str">
        <f t="shared" si="428"/>
        <v>X</v>
      </c>
      <c r="O433" s="58" t="str">
        <f t="shared" si="428"/>
        <v>X</v>
      </c>
      <c r="P433" s="58" t="str">
        <f t="shared" si="428"/>
        <v>X</v>
      </c>
      <c r="Q433" s="58" t="str">
        <f t="shared" si="428"/>
        <v>X</v>
      </c>
    </row>
    <row r="434" spans="1:17">
      <c r="A434" s="51"/>
      <c r="B434" s="58" t="s">
        <v>33</v>
      </c>
      <c r="C434" s="58" t="str">
        <f t="shared" ref="C434:Q434" si="429">IF(C8=$V$60,"O",IF(C8=$W$60,"O",IF(C8=$X$60,"O",IF(C8=$Y$60,"O",IF(C8=$Z$60,"O","X")))))</f>
        <v>X</v>
      </c>
      <c r="D434" s="58" t="str">
        <f t="shared" si="429"/>
        <v>X</v>
      </c>
      <c r="E434" s="58" t="str">
        <f t="shared" si="429"/>
        <v>X</v>
      </c>
      <c r="F434" s="58" t="str">
        <f t="shared" si="429"/>
        <v>X</v>
      </c>
      <c r="G434" s="58" t="str">
        <f t="shared" si="429"/>
        <v>X</v>
      </c>
      <c r="H434" s="58" t="str">
        <f t="shared" si="429"/>
        <v>X</v>
      </c>
      <c r="I434" s="58" t="str">
        <f t="shared" si="429"/>
        <v>X</v>
      </c>
      <c r="J434" s="58" t="str">
        <f t="shared" si="429"/>
        <v>X</v>
      </c>
      <c r="K434" s="58" t="str">
        <f t="shared" si="429"/>
        <v>X</v>
      </c>
      <c r="L434" s="58" t="str">
        <f t="shared" si="429"/>
        <v>X</v>
      </c>
      <c r="M434" s="58" t="str">
        <f t="shared" si="429"/>
        <v>X</v>
      </c>
      <c r="N434" s="58" t="str">
        <f t="shared" si="429"/>
        <v>X</v>
      </c>
      <c r="O434" s="58" t="str">
        <f t="shared" si="429"/>
        <v>X</v>
      </c>
      <c r="P434" s="58" t="str">
        <f t="shared" si="429"/>
        <v>X</v>
      </c>
      <c r="Q434" s="58" t="str">
        <f t="shared" si="429"/>
        <v>X</v>
      </c>
    </row>
    <row r="435" spans="1:17">
      <c r="A435" s="51"/>
      <c r="B435" s="58" t="s">
        <v>34</v>
      </c>
      <c r="C435" s="58" t="str">
        <f t="shared" ref="C435:Q435" si="430">IF(C9=$V$60,"O",IF(C9=$W$60,"O",IF(C9=$X$60,"O",IF(C9=$Y$60,"O",IF(C9=$Z$60,"O","X")))))</f>
        <v>X</v>
      </c>
      <c r="D435" s="58" t="str">
        <f t="shared" si="430"/>
        <v>X</v>
      </c>
      <c r="E435" s="58" t="str">
        <f t="shared" si="430"/>
        <v>X</v>
      </c>
      <c r="F435" s="58" t="str">
        <f t="shared" si="430"/>
        <v>X</v>
      </c>
      <c r="G435" s="58" t="str">
        <f t="shared" si="430"/>
        <v>X</v>
      </c>
      <c r="H435" s="58" t="str">
        <f t="shared" si="430"/>
        <v>X</v>
      </c>
      <c r="I435" s="58" t="str">
        <f t="shared" si="430"/>
        <v>X</v>
      </c>
      <c r="J435" s="58" t="str">
        <f t="shared" si="430"/>
        <v>X</v>
      </c>
      <c r="K435" s="58" t="str">
        <f t="shared" si="430"/>
        <v>X</v>
      </c>
      <c r="L435" s="58" t="str">
        <f t="shared" si="430"/>
        <v>X</v>
      </c>
      <c r="M435" s="58" t="str">
        <f t="shared" si="430"/>
        <v>X</v>
      </c>
      <c r="N435" s="58" t="str">
        <f t="shared" si="430"/>
        <v>X</v>
      </c>
      <c r="O435" s="58" t="str">
        <f t="shared" si="430"/>
        <v>X</v>
      </c>
      <c r="P435" s="58" t="str">
        <f t="shared" si="430"/>
        <v>X</v>
      </c>
      <c r="Q435" s="58" t="str">
        <f t="shared" si="430"/>
        <v>X</v>
      </c>
    </row>
    <row r="436" spans="1:17">
      <c r="A436" s="51"/>
      <c r="B436" s="58" t="s">
        <v>35</v>
      </c>
      <c r="C436" s="58" t="str">
        <f t="shared" ref="C436:Q436" si="431">IF(C10=$V$60,"O",IF(C10=$W$60,"O",IF(C10=$X$60,"O",IF(C10=$Y$60,"O",IF(C10=$Z$60,"O","X")))))</f>
        <v>X</v>
      </c>
      <c r="D436" s="58" t="str">
        <f t="shared" si="431"/>
        <v>X</v>
      </c>
      <c r="E436" s="58" t="str">
        <f t="shared" si="431"/>
        <v>X</v>
      </c>
      <c r="F436" s="58" t="str">
        <f t="shared" si="431"/>
        <v>X</v>
      </c>
      <c r="G436" s="58" t="str">
        <f t="shared" si="431"/>
        <v>X</v>
      </c>
      <c r="H436" s="58" t="str">
        <f t="shared" si="431"/>
        <v>X</v>
      </c>
      <c r="I436" s="58" t="str">
        <f t="shared" si="431"/>
        <v>X</v>
      </c>
      <c r="J436" s="58" t="str">
        <f t="shared" si="431"/>
        <v>X</v>
      </c>
      <c r="K436" s="58" t="str">
        <f t="shared" si="431"/>
        <v>X</v>
      </c>
      <c r="L436" s="58" t="str">
        <f t="shared" si="431"/>
        <v>X</v>
      </c>
      <c r="M436" s="58" t="str">
        <f t="shared" si="431"/>
        <v>X</v>
      </c>
      <c r="N436" s="58" t="str">
        <f t="shared" si="431"/>
        <v>X</v>
      </c>
      <c r="O436" s="58" t="str">
        <f t="shared" si="431"/>
        <v>X</v>
      </c>
      <c r="P436" s="58" t="str">
        <f t="shared" si="431"/>
        <v>X</v>
      </c>
      <c r="Q436" s="58" t="str">
        <f t="shared" si="431"/>
        <v>X</v>
      </c>
    </row>
    <row r="437" spans="1:17">
      <c r="A437" s="51"/>
      <c r="B437" s="58" t="s">
        <v>36</v>
      </c>
      <c r="C437" s="58" t="str">
        <f t="shared" ref="C437:Q437" si="432">IF(C11=$V$60,"O",IF(C11=$W$60,"O",IF(C11=$X$60,"O",IF(C11=$Y$60,"O",IF(C11=$Z$60,"O","X")))))</f>
        <v>X</v>
      </c>
      <c r="D437" s="58" t="str">
        <f t="shared" si="432"/>
        <v>X</v>
      </c>
      <c r="E437" s="58" t="str">
        <f t="shared" si="432"/>
        <v>X</v>
      </c>
      <c r="F437" s="58" t="str">
        <f t="shared" si="432"/>
        <v>X</v>
      </c>
      <c r="G437" s="58" t="str">
        <f t="shared" si="432"/>
        <v>X</v>
      </c>
      <c r="H437" s="58" t="str">
        <f t="shared" si="432"/>
        <v>X</v>
      </c>
      <c r="I437" s="58" t="str">
        <f t="shared" si="432"/>
        <v>X</v>
      </c>
      <c r="J437" s="58" t="str">
        <f t="shared" si="432"/>
        <v>X</v>
      </c>
      <c r="K437" s="58" t="str">
        <f t="shared" si="432"/>
        <v>X</v>
      </c>
      <c r="L437" s="58" t="str">
        <f t="shared" si="432"/>
        <v>X</v>
      </c>
      <c r="M437" s="58" t="str">
        <f t="shared" si="432"/>
        <v>X</v>
      </c>
      <c r="N437" s="58" t="str">
        <f t="shared" si="432"/>
        <v>X</v>
      </c>
      <c r="O437" s="58" t="str">
        <f t="shared" si="432"/>
        <v>X</v>
      </c>
      <c r="P437" s="58" t="str">
        <f t="shared" si="432"/>
        <v>X</v>
      </c>
      <c r="Q437" s="58" t="str">
        <f t="shared" si="432"/>
        <v>X</v>
      </c>
    </row>
    <row r="438" spans="1:17">
      <c r="A438" s="51"/>
      <c r="B438" s="58" t="s">
        <v>21</v>
      </c>
      <c r="C438" s="58" t="str">
        <f t="shared" ref="C438:P438" si="433">IF(C12=$V$60,"O",IF(C12=$W$60,"O",IF(C12=$X$60,"O",IF(C12=$Y$60,"O",IF(C12=$Z$60,"O","X")))))</f>
        <v>X</v>
      </c>
      <c r="D438" s="58" t="str">
        <f t="shared" si="433"/>
        <v>X</v>
      </c>
      <c r="E438" s="58" t="str">
        <f t="shared" si="433"/>
        <v>X</v>
      </c>
      <c r="F438" s="58" t="str">
        <f t="shared" si="433"/>
        <v>X</v>
      </c>
      <c r="G438" s="58" t="str">
        <f t="shared" si="433"/>
        <v>X</v>
      </c>
      <c r="H438" s="58" t="str">
        <f t="shared" si="433"/>
        <v>X</v>
      </c>
      <c r="I438" s="58" t="str">
        <f t="shared" si="433"/>
        <v>X</v>
      </c>
      <c r="J438" s="58" t="str">
        <f t="shared" si="433"/>
        <v>X</v>
      </c>
      <c r="K438" s="58" t="str">
        <f t="shared" si="433"/>
        <v>X</v>
      </c>
      <c r="L438" s="58" t="str">
        <f t="shared" si="433"/>
        <v>X</v>
      </c>
      <c r="M438" s="58" t="str">
        <f t="shared" si="433"/>
        <v>X</v>
      </c>
      <c r="N438" s="58" t="str">
        <f t="shared" si="433"/>
        <v>X</v>
      </c>
      <c r="O438" s="58" t="str">
        <f t="shared" si="433"/>
        <v>X</v>
      </c>
      <c r="P438" s="58" t="str">
        <f t="shared" si="433"/>
        <v>X</v>
      </c>
      <c r="Q438" s="58" t="str">
        <f>IF(Q12=$V$60,"O",IF(Q12=$W$60,"O",IF(Q12=$X$60,"O",IF(Q12=$Y$60,"O",IF(Q12=$Z$60,"O","X")))))</f>
        <v>X</v>
      </c>
    </row>
    <row r="439" spans="1:17">
      <c r="A439" s="60"/>
      <c r="B439" s="30" t="s">
        <v>46</v>
      </c>
      <c r="C439" s="47">
        <f>COUNTIF(C433:C438,"O")</f>
        <v>0</v>
      </c>
      <c r="D439" s="47">
        <f>COUNTIF(D433:D438,"O")</f>
        <v>0</v>
      </c>
      <c r="E439" s="47">
        <f t="shared" ref="E439:Q439" si="434">COUNTIF(E433:E438,"O")</f>
        <v>0</v>
      </c>
      <c r="F439" s="47">
        <f t="shared" si="434"/>
        <v>0</v>
      </c>
      <c r="G439" s="47">
        <f t="shared" si="434"/>
        <v>0</v>
      </c>
      <c r="H439" s="47">
        <f t="shared" si="434"/>
        <v>0</v>
      </c>
      <c r="I439" s="47">
        <f t="shared" si="434"/>
        <v>0</v>
      </c>
      <c r="J439" s="47">
        <f t="shared" si="434"/>
        <v>0</v>
      </c>
      <c r="K439" s="47">
        <f t="shared" si="434"/>
        <v>0</v>
      </c>
      <c r="L439" s="47">
        <f t="shared" si="434"/>
        <v>0</v>
      </c>
      <c r="M439" s="47">
        <f t="shared" si="434"/>
        <v>0</v>
      </c>
      <c r="N439" s="47">
        <f t="shared" si="434"/>
        <v>0</v>
      </c>
      <c r="O439" s="47">
        <f t="shared" si="434"/>
        <v>0</v>
      </c>
      <c r="P439" s="47">
        <f t="shared" si="434"/>
        <v>0</v>
      </c>
      <c r="Q439" s="47">
        <f t="shared" si="434"/>
        <v>0</v>
      </c>
    </row>
    <row r="440" spans="1:17">
      <c r="A440" s="115">
        <v>44</v>
      </c>
      <c r="B440" s="58" t="s">
        <v>32</v>
      </c>
      <c r="C440" s="58" t="str">
        <f>IF(C7=$V$61,"O",IF(C7=$W$61,"O",IF(C7=$X$61,"O",IF(C7=$Y$61,"O","X"))))</f>
        <v>X</v>
      </c>
      <c r="D440" s="58" t="str">
        <f t="shared" ref="D440:Q440" si="435">IF(D7=$V$61,"O",IF(D7=$W$61,"O",IF(D7=$X$61,"O",IF(D7=$Y$61,"O","X"))))</f>
        <v>X</v>
      </c>
      <c r="E440" s="58" t="str">
        <f t="shared" si="435"/>
        <v>X</v>
      </c>
      <c r="F440" s="58" t="str">
        <f t="shared" si="435"/>
        <v>X</v>
      </c>
      <c r="G440" s="58" t="str">
        <f t="shared" si="435"/>
        <v>X</v>
      </c>
      <c r="H440" s="58" t="str">
        <f t="shared" si="435"/>
        <v>X</v>
      </c>
      <c r="I440" s="58" t="str">
        <f t="shared" si="435"/>
        <v>X</v>
      </c>
      <c r="J440" s="58" t="str">
        <f t="shared" si="435"/>
        <v>X</v>
      </c>
      <c r="K440" s="58" t="str">
        <f t="shared" si="435"/>
        <v>X</v>
      </c>
      <c r="L440" s="58" t="str">
        <f t="shared" si="435"/>
        <v>X</v>
      </c>
      <c r="M440" s="58" t="str">
        <f t="shared" si="435"/>
        <v>X</v>
      </c>
      <c r="N440" s="58" t="str">
        <f t="shared" si="435"/>
        <v>X</v>
      </c>
      <c r="O440" s="58" t="str">
        <f t="shared" si="435"/>
        <v>X</v>
      </c>
      <c r="P440" s="58" t="str">
        <f t="shared" si="435"/>
        <v>X</v>
      </c>
      <c r="Q440" s="58" t="str">
        <f t="shared" si="435"/>
        <v>X</v>
      </c>
    </row>
    <row r="441" spans="1:17">
      <c r="A441" s="51"/>
      <c r="B441" s="58" t="s">
        <v>33</v>
      </c>
      <c r="C441" s="58" t="str">
        <f t="shared" ref="C441:Q441" si="436">IF(C8=$V$61,"O",IF(C8=$W$61,"O",IF(C8=$X$61,"O",IF(C8=$Y$61,"O","X"))))</f>
        <v>X</v>
      </c>
      <c r="D441" s="58" t="str">
        <f t="shared" si="436"/>
        <v>X</v>
      </c>
      <c r="E441" s="58" t="str">
        <f t="shared" si="436"/>
        <v>X</v>
      </c>
      <c r="F441" s="58" t="str">
        <f t="shared" si="436"/>
        <v>X</v>
      </c>
      <c r="G441" s="58" t="str">
        <f t="shared" si="436"/>
        <v>X</v>
      </c>
      <c r="H441" s="58" t="str">
        <f t="shared" si="436"/>
        <v>X</v>
      </c>
      <c r="I441" s="58" t="str">
        <f t="shared" si="436"/>
        <v>X</v>
      </c>
      <c r="J441" s="58" t="str">
        <f t="shared" si="436"/>
        <v>X</v>
      </c>
      <c r="K441" s="58" t="str">
        <f t="shared" si="436"/>
        <v>X</v>
      </c>
      <c r="L441" s="58" t="str">
        <f t="shared" si="436"/>
        <v>X</v>
      </c>
      <c r="M441" s="58" t="str">
        <f t="shared" si="436"/>
        <v>X</v>
      </c>
      <c r="N441" s="58" t="str">
        <f t="shared" si="436"/>
        <v>X</v>
      </c>
      <c r="O441" s="58" t="str">
        <f t="shared" si="436"/>
        <v>X</v>
      </c>
      <c r="P441" s="58" t="str">
        <f t="shared" si="436"/>
        <v>X</v>
      </c>
      <c r="Q441" s="58" t="str">
        <f t="shared" si="436"/>
        <v>X</v>
      </c>
    </row>
    <row r="442" spans="1:17">
      <c r="A442" s="51"/>
      <c r="B442" s="58" t="s">
        <v>34</v>
      </c>
      <c r="C442" s="58" t="str">
        <f t="shared" ref="C442:Q442" si="437">IF(C9=$V$61,"O",IF(C9=$W$61,"O",IF(C9=$X$61,"O",IF(C9=$Y$61,"O","X"))))</f>
        <v>X</v>
      </c>
      <c r="D442" s="58" t="str">
        <f t="shared" si="437"/>
        <v>X</v>
      </c>
      <c r="E442" s="58" t="str">
        <f t="shared" si="437"/>
        <v>X</v>
      </c>
      <c r="F442" s="58" t="str">
        <f t="shared" si="437"/>
        <v>X</v>
      </c>
      <c r="G442" s="58" t="str">
        <f t="shared" si="437"/>
        <v>X</v>
      </c>
      <c r="H442" s="58" t="str">
        <f t="shared" si="437"/>
        <v>X</v>
      </c>
      <c r="I442" s="58" t="str">
        <f t="shared" si="437"/>
        <v>X</v>
      </c>
      <c r="J442" s="58" t="str">
        <f t="shared" si="437"/>
        <v>X</v>
      </c>
      <c r="K442" s="58" t="str">
        <f t="shared" si="437"/>
        <v>X</v>
      </c>
      <c r="L442" s="58" t="str">
        <f t="shared" si="437"/>
        <v>X</v>
      </c>
      <c r="M442" s="58" t="str">
        <f t="shared" si="437"/>
        <v>X</v>
      </c>
      <c r="N442" s="58" t="str">
        <f t="shared" si="437"/>
        <v>X</v>
      </c>
      <c r="O442" s="58" t="str">
        <f t="shared" si="437"/>
        <v>X</v>
      </c>
      <c r="P442" s="58" t="str">
        <f t="shared" si="437"/>
        <v>X</v>
      </c>
      <c r="Q442" s="58" t="str">
        <f t="shared" si="437"/>
        <v>X</v>
      </c>
    </row>
    <row r="443" spans="1:17">
      <c r="A443" s="51"/>
      <c r="B443" s="58" t="s">
        <v>35</v>
      </c>
      <c r="C443" s="58" t="str">
        <f t="shared" ref="C443:Q443" si="438">IF(C10=$V$61,"O",IF(C10=$W$61,"O",IF(C10=$X$61,"O",IF(C10=$Y$61,"O","X"))))</f>
        <v>O</v>
      </c>
      <c r="D443" s="58" t="str">
        <f t="shared" si="438"/>
        <v>O</v>
      </c>
      <c r="E443" s="58" t="str">
        <f t="shared" si="438"/>
        <v>O</v>
      </c>
      <c r="F443" s="58" t="str">
        <f t="shared" si="438"/>
        <v>O</v>
      </c>
      <c r="G443" s="58" t="str">
        <f t="shared" si="438"/>
        <v>O</v>
      </c>
      <c r="H443" s="58" t="str">
        <f t="shared" si="438"/>
        <v>O</v>
      </c>
      <c r="I443" s="58" t="str">
        <f t="shared" si="438"/>
        <v>O</v>
      </c>
      <c r="J443" s="58" t="str">
        <f t="shared" si="438"/>
        <v>O</v>
      </c>
      <c r="K443" s="58" t="str">
        <f t="shared" si="438"/>
        <v>O</v>
      </c>
      <c r="L443" s="58" t="str">
        <f t="shared" si="438"/>
        <v>O</v>
      </c>
      <c r="M443" s="58" t="str">
        <f t="shared" si="438"/>
        <v>O</v>
      </c>
      <c r="N443" s="58" t="str">
        <f t="shared" si="438"/>
        <v>O</v>
      </c>
      <c r="O443" s="58" t="str">
        <f t="shared" si="438"/>
        <v>O</v>
      </c>
      <c r="P443" s="58" t="str">
        <f t="shared" si="438"/>
        <v>O</v>
      </c>
      <c r="Q443" s="58" t="str">
        <f t="shared" si="438"/>
        <v>O</v>
      </c>
    </row>
    <row r="444" spans="1:17">
      <c r="A444" s="51"/>
      <c r="B444" s="58" t="s">
        <v>36</v>
      </c>
      <c r="C444" s="58" t="str">
        <f t="shared" ref="C444:Q444" si="439">IF(C11=$V$61,"O",IF(C11=$W$61,"O",IF(C11=$X$61,"O",IF(C11=$Y$61,"O","X"))))</f>
        <v>X</v>
      </c>
      <c r="D444" s="58" t="str">
        <f t="shared" si="439"/>
        <v>X</v>
      </c>
      <c r="E444" s="58" t="str">
        <f t="shared" si="439"/>
        <v>X</v>
      </c>
      <c r="F444" s="58" t="str">
        <f t="shared" si="439"/>
        <v>X</v>
      </c>
      <c r="G444" s="58" t="str">
        <f t="shared" si="439"/>
        <v>X</v>
      </c>
      <c r="H444" s="58" t="str">
        <f t="shared" si="439"/>
        <v>X</v>
      </c>
      <c r="I444" s="58" t="str">
        <f t="shared" si="439"/>
        <v>X</v>
      </c>
      <c r="J444" s="58" t="str">
        <f t="shared" si="439"/>
        <v>X</v>
      </c>
      <c r="K444" s="58" t="str">
        <f t="shared" si="439"/>
        <v>X</v>
      </c>
      <c r="L444" s="58" t="str">
        <f t="shared" si="439"/>
        <v>X</v>
      </c>
      <c r="M444" s="58" t="str">
        <f t="shared" si="439"/>
        <v>X</v>
      </c>
      <c r="N444" s="58" t="str">
        <f t="shared" si="439"/>
        <v>X</v>
      </c>
      <c r="O444" s="58" t="str">
        <f t="shared" si="439"/>
        <v>X</v>
      </c>
      <c r="P444" s="58" t="str">
        <f t="shared" si="439"/>
        <v>X</v>
      </c>
      <c r="Q444" s="58" t="str">
        <f t="shared" si="439"/>
        <v>X</v>
      </c>
    </row>
    <row r="445" spans="1:17">
      <c r="A445" s="51"/>
      <c r="B445" s="58" t="s">
        <v>21</v>
      </c>
      <c r="C445" s="58" t="str">
        <f t="shared" ref="C445:P445" si="440">IF(C12=$V$61,"O",IF(C12=$W$61,"O",IF(C12=$X$61,"O",IF(C12=$Y$61,"O","X"))))</f>
        <v>X</v>
      </c>
      <c r="D445" s="58" t="str">
        <f t="shared" si="440"/>
        <v>X</v>
      </c>
      <c r="E445" s="58" t="str">
        <f t="shared" si="440"/>
        <v>X</v>
      </c>
      <c r="F445" s="58" t="str">
        <f t="shared" si="440"/>
        <v>X</v>
      </c>
      <c r="G445" s="58" t="str">
        <f t="shared" si="440"/>
        <v>X</v>
      </c>
      <c r="H445" s="58" t="str">
        <f t="shared" si="440"/>
        <v>X</v>
      </c>
      <c r="I445" s="58" t="str">
        <f t="shared" si="440"/>
        <v>X</v>
      </c>
      <c r="J445" s="58" t="str">
        <f t="shared" si="440"/>
        <v>X</v>
      </c>
      <c r="K445" s="58" t="str">
        <f t="shared" si="440"/>
        <v>X</v>
      </c>
      <c r="L445" s="58" t="str">
        <f t="shared" si="440"/>
        <v>X</v>
      </c>
      <c r="M445" s="58" t="str">
        <f t="shared" si="440"/>
        <v>X</v>
      </c>
      <c r="N445" s="58" t="str">
        <f t="shared" si="440"/>
        <v>X</v>
      </c>
      <c r="O445" s="58" t="str">
        <f t="shared" si="440"/>
        <v>X</v>
      </c>
      <c r="P445" s="58" t="str">
        <f t="shared" si="440"/>
        <v>X</v>
      </c>
      <c r="Q445" s="58" t="str">
        <f>IF(Q12=$V$61,"O",IF(Q12=$W$61,"O",IF(Q12=$X$61,"O",IF(Q12=$Y$61,"O","X"))))</f>
        <v>X</v>
      </c>
    </row>
    <row r="446" spans="1:17">
      <c r="A446" s="60"/>
      <c r="B446" s="30" t="s">
        <v>46</v>
      </c>
      <c r="C446" s="47">
        <f>COUNTIF(C440:C445,"O")</f>
        <v>1</v>
      </c>
      <c r="D446" s="47">
        <f>COUNTIF(D440:D445,"O")</f>
        <v>1</v>
      </c>
      <c r="E446" s="47">
        <f t="shared" ref="E446:Q446" si="441">COUNTIF(E440:E445,"O")</f>
        <v>1</v>
      </c>
      <c r="F446" s="47">
        <f t="shared" si="441"/>
        <v>1</v>
      </c>
      <c r="G446" s="47">
        <f t="shared" si="441"/>
        <v>1</v>
      </c>
      <c r="H446" s="47">
        <f t="shared" si="441"/>
        <v>1</v>
      </c>
      <c r="I446" s="47">
        <f t="shared" si="441"/>
        <v>1</v>
      </c>
      <c r="J446" s="47">
        <f t="shared" si="441"/>
        <v>1</v>
      </c>
      <c r="K446" s="47">
        <f t="shared" si="441"/>
        <v>1</v>
      </c>
      <c r="L446" s="47">
        <f t="shared" si="441"/>
        <v>1</v>
      </c>
      <c r="M446" s="47">
        <f t="shared" si="441"/>
        <v>1</v>
      </c>
      <c r="N446" s="47">
        <f t="shared" si="441"/>
        <v>1</v>
      </c>
      <c r="O446" s="47">
        <f t="shared" si="441"/>
        <v>1</v>
      </c>
      <c r="P446" s="47">
        <f t="shared" si="441"/>
        <v>1</v>
      </c>
      <c r="Q446" s="47">
        <f t="shared" si="441"/>
        <v>1</v>
      </c>
    </row>
    <row r="447" spans="1:17">
      <c r="A447" s="115">
        <v>45</v>
      </c>
      <c r="B447" s="58" t="s">
        <v>32</v>
      </c>
      <c r="C447" s="58" t="str">
        <f>IF(C7=$V$62,"O",IF(C7=$W$62,"O",IF(C7=$X$62,"O",IF(C7=$Y$62,"O","X"))))</f>
        <v>X</v>
      </c>
      <c r="D447" s="58" t="str">
        <f t="shared" ref="D447:Q447" si="442">IF(D7=$V$62,"O",IF(D7=$W$62,"O",IF(D7=$X$62,"O",IF(D7=$Y$62,"O","X"))))</f>
        <v>X</v>
      </c>
      <c r="E447" s="58" t="str">
        <f t="shared" si="442"/>
        <v>X</v>
      </c>
      <c r="F447" s="58" t="str">
        <f t="shared" si="442"/>
        <v>X</v>
      </c>
      <c r="G447" s="58" t="str">
        <f t="shared" si="442"/>
        <v>X</v>
      </c>
      <c r="H447" s="58" t="str">
        <f t="shared" si="442"/>
        <v>X</v>
      </c>
      <c r="I447" s="58" t="str">
        <f t="shared" si="442"/>
        <v>X</v>
      </c>
      <c r="J447" s="58" t="str">
        <f t="shared" si="442"/>
        <v>X</v>
      </c>
      <c r="K447" s="58" t="str">
        <f t="shared" si="442"/>
        <v>X</v>
      </c>
      <c r="L447" s="58" t="str">
        <f t="shared" si="442"/>
        <v>X</v>
      </c>
      <c r="M447" s="58" t="str">
        <f t="shared" si="442"/>
        <v>X</v>
      </c>
      <c r="N447" s="58" t="str">
        <f t="shared" si="442"/>
        <v>X</v>
      </c>
      <c r="O447" s="58" t="str">
        <f t="shared" si="442"/>
        <v>X</v>
      </c>
      <c r="P447" s="58" t="str">
        <f t="shared" si="442"/>
        <v>X</v>
      </c>
      <c r="Q447" s="58" t="str">
        <f t="shared" si="442"/>
        <v>X</v>
      </c>
    </row>
    <row r="448" spans="1:17">
      <c r="A448" s="51"/>
      <c r="B448" s="58" t="s">
        <v>33</v>
      </c>
      <c r="C448" s="58" t="str">
        <f t="shared" ref="C448:Q448" si="443">IF(C8=$V$62,"O",IF(C8=$W$62,"O",IF(C8=$X$62,"O",IF(C8=$Y$62,"O","X"))))</f>
        <v>X</v>
      </c>
      <c r="D448" s="58" t="str">
        <f t="shared" si="443"/>
        <v>X</v>
      </c>
      <c r="E448" s="58" t="str">
        <f t="shared" si="443"/>
        <v>X</v>
      </c>
      <c r="F448" s="58" t="str">
        <f t="shared" si="443"/>
        <v>X</v>
      </c>
      <c r="G448" s="58" t="str">
        <f t="shared" si="443"/>
        <v>X</v>
      </c>
      <c r="H448" s="58" t="str">
        <f t="shared" si="443"/>
        <v>X</v>
      </c>
      <c r="I448" s="58" t="str">
        <f t="shared" si="443"/>
        <v>X</v>
      </c>
      <c r="J448" s="58" t="str">
        <f t="shared" si="443"/>
        <v>X</v>
      </c>
      <c r="K448" s="58" t="str">
        <f t="shared" si="443"/>
        <v>X</v>
      </c>
      <c r="L448" s="58" t="str">
        <f t="shared" si="443"/>
        <v>X</v>
      </c>
      <c r="M448" s="58" t="str">
        <f t="shared" si="443"/>
        <v>X</v>
      </c>
      <c r="N448" s="58" t="str">
        <f t="shared" si="443"/>
        <v>X</v>
      </c>
      <c r="O448" s="58" t="str">
        <f t="shared" si="443"/>
        <v>X</v>
      </c>
      <c r="P448" s="58" t="str">
        <f t="shared" si="443"/>
        <v>X</v>
      </c>
      <c r="Q448" s="58" t="str">
        <f t="shared" si="443"/>
        <v>X</v>
      </c>
    </row>
    <row r="449" spans="1:17">
      <c r="A449" s="51"/>
      <c r="B449" s="58" t="s">
        <v>34</v>
      </c>
      <c r="C449" s="58" t="str">
        <f t="shared" ref="C449:Q449" si="444">IF(C9=$V$62,"O",IF(C9=$W$62,"O",IF(C9=$X$62,"O",IF(C9=$Y$62,"O","X"))))</f>
        <v>X</v>
      </c>
      <c r="D449" s="58" t="str">
        <f t="shared" si="444"/>
        <v>X</v>
      </c>
      <c r="E449" s="58" t="str">
        <f t="shared" si="444"/>
        <v>X</v>
      </c>
      <c r="F449" s="58" t="str">
        <f t="shared" si="444"/>
        <v>X</v>
      </c>
      <c r="G449" s="58" t="str">
        <f t="shared" si="444"/>
        <v>X</v>
      </c>
      <c r="H449" s="58" t="str">
        <f t="shared" si="444"/>
        <v>X</v>
      </c>
      <c r="I449" s="58" t="str">
        <f t="shared" si="444"/>
        <v>X</v>
      </c>
      <c r="J449" s="58" t="str">
        <f t="shared" si="444"/>
        <v>X</v>
      </c>
      <c r="K449" s="58" t="str">
        <f t="shared" si="444"/>
        <v>X</v>
      </c>
      <c r="L449" s="58" t="str">
        <f t="shared" si="444"/>
        <v>X</v>
      </c>
      <c r="M449" s="58" t="str">
        <f t="shared" si="444"/>
        <v>X</v>
      </c>
      <c r="N449" s="58" t="str">
        <f t="shared" si="444"/>
        <v>X</v>
      </c>
      <c r="O449" s="58" t="str">
        <f t="shared" si="444"/>
        <v>X</v>
      </c>
      <c r="P449" s="58" t="str">
        <f t="shared" si="444"/>
        <v>X</v>
      </c>
      <c r="Q449" s="58" t="str">
        <f t="shared" si="444"/>
        <v>X</v>
      </c>
    </row>
    <row r="450" spans="1:17">
      <c r="A450" s="51"/>
      <c r="B450" s="58" t="s">
        <v>35</v>
      </c>
      <c r="C450" s="58" t="str">
        <f t="shared" ref="C450:Q450" si="445">IF(C10=$V$62,"O",IF(C10=$W$62,"O",IF(C10=$X$62,"O",IF(C10=$Y$62,"O","X"))))</f>
        <v>X</v>
      </c>
      <c r="D450" s="58" t="str">
        <f t="shared" si="445"/>
        <v>X</v>
      </c>
      <c r="E450" s="58" t="str">
        <f t="shared" si="445"/>
        <v>X</v>
      </c>
      <c r="F450" s="58" t="str">
        <f t="shared" si="445"/>
        <v>X</v>
      </c>
      <c r="G450" s="58" t="str">
        <f t="shared" si="445"/>
        <v>X</v>
      </c>
      <c r="H450" s="58" t="str">
        <f t="shared" si="445"/>
        <v>X</v>
      </c>
      <c r="I450" s="58" t="str">
        <f t="shared" si="445"/>
        <v>X</v>
      </c>
      <c r="J450" s="58" t="str">
        <f t="shared" si="445"/>
        <v>X</v>
      </c>
      <c r="K450" s="58" t="str">
        <f t="shared" si="445"/>
        <v>X</v>
      </c>
      <c r="L450" s="58" t="str">
        <f t="shared" si="445"/>
        <v>X</v>
      </c>
      <c r="M450" s="58" t="str">
        <f t="shared" si="445"/>
        <v>X</v>
      </c>
      <c r="N450" s="58" t="str">
        <f t="shared" si="445"/>
        <v>X</v>
      </c>
      <c r="O450" s="58" t="str">
        <f t="shared" si="445"/>
        <v>X</v>
      </c>
      <c r="P450" s="58" t="str">
        <f t="shared" si="445"/>
        <v>X</v>
      </c>
      <c r="Q450" s="58" t="str">
        <f t="shared" si="445"/>
        <v>X</v>
      </c>
    </row>
    <row r="451" spans="1:17">
      <c r="A451" s="51"/>
      <c r="B451" s="58" t="s">
        <v>36</v>
      </c>
      <c r="C451" s="58" t="str">
        <f t="shared" ref="C451:Q451" si="446">IF(C11=$V$62,"O",IF(C11=$W$62,"O",IF(C11=$X$62,"O",IF(C11=$Y$62,"O","X"))))</f>
        <v>X</v>
      </c>
      <c r="D451" s="58" t="str">
        <f t="shared" si="446"/>
        <v>X</v>
      </c>
      <c r="E451" s="58" t="str">
        <f t="shared" si="446"/>
        <v>X</v>
      </c>
      <c r="F451" s="58" t="str">
        <f t="shared" si="446"/>
        <v>X</v>
      </c>
      <c r="G451" s="58" t="str">
        <f t="shared" si="446"/>
        <v>X</v>
      </c>
      <c r="H451" s="58" t="str">
        <f t="shared" si="446"/>
        <v>X</v>
      </c>
      <c r="I451" s="58" t="str">
        <f t="shared" si="446"/>
        <v>X</v>
      </c>
      <c r="J451" s="58" t="str">
        <f t="shared" si="446"/>
        <v>X</v>
      </c>
      <c r="K451" s="58" t="str">
        <f t="shared" si="446"/>
        <v>X</v>
      </c>
      <c r="L451" s="58" t="str">
        <f t="shared" si="446"/>
        <v>X</v>
      </c>
      <c r="M451" s="58" t="str">
        <f t="shared" si="446"/>
        <v>X</v>
      </c>
      <c r="N451" s="58" t="str">
        <f t="shared" si="446"/>
        <v>X</v>
      </c>
      <c r="O451" s="58" t="str">
        <f t="shared" si="446"/>
        <v>X</v>
      </c>
      <c r="P451" s="58" t="str">
        <f t="shared" si="446"/>
        <v>X</v>
      </c>
      <c r="Q451" s="58" t="str">
        <f t="shared" si="446"/>
        <v>X</v>
      </c>
    </row>
    <row r="452" spans="1:17">
      <c r="A452" s="51"/>
      <c r="B452" s="58" t="s">
        <v>21</v>
      </c>
      <c r="C452" s="58" t="str">
        <f t="shared" ref="C452:P452" si="447">IF(C12=$V$62,"O",IF(C12=$W$62,"O",IF(C12=$X$62,"O",IF(C12=$Y$62,"O","X"))))</f>
        <v>X</v>
      </c>
      <c r="D452" s="58" t="str">
        <f t="shared" si="447"/>
        <v>X</v>
      </c>
      <c r="E452" s="58" t="str">
        <f t="shared" si="447"/>
        <v>X</v>
      </c>
      <c r="F452" s="58" t="str">
        <f t="shared" si="447"/>
        <v>X</v>
      </c>
      <c r="G452" s="58" t="str">
        <f t="shared" si="447"/>
        <v>X</v>
      </c>
      <c r="H452" s="58" t="str">
        <f t="shared" si="447"/>
        <v>X</v>
      </c>
      <c r="I452" s="58" t="str">
        <f t="shared" si="447"/>
        <v>X</v>
      </c>
      <c r="J452" s="58" t="str">
        <f t="shared" si="447"/>
        <v>X</v>
      </c>
      <c r="K452" s="58" t="str">
        <f t="shared" si="447"/>
        <v>X</v>
      </c>
      <c r="L452" s="58" t="str">
        <f t="shared" si="447"/>
        <v>X</v>
      </c>
      <c r="M452" s="58" t="str">
        <f t="shared" si="447"/>
        <v>X</v>
      </c>
      <c r="N452" s="58" t="str">
        <f t="shared" si="447"/>
        <v>X</v>
      </c>
      <c r="O452" s="58" t="str">
        <f t="shared" si="447"/>
        <v>X</v>
      </c>
      <c r="P452" s="58" t="str">
        <f t="shared" si="447"/>
        <v>X</v>
      </c>
      <c r="Q452" s="58" t="str">
        <f>IF(Q12=$V$62,"O",IF(Q12=$W$62,"O",IF(Q12=$X$62,"O",IF(Q12=$Y$62,"O","X"))))</f>
        <v>X</v>
      </c>
    </row>
    <row r="453" spans="1:17">
      <c r="A453" s="60"/>
      <c r="B453" s="30" t="s">
        <v>46</v>
      </c>
      <c r="C453" s="47">
        <f>COUNTIF(C447:C452,"O")</f>
        <v>0</v>
      </c>
      <c r="D453" s="47">
        <f>COUNTIF(D447:D452,"O")</f>
        <v>0</v>
      </c>
      <c r="E453" s="47">
        <f t="shared" ref="E453:Q453" si="448">COUNTIF(E447:E452,"O")</f>
        <v>0</v>
      </c>
      <c r="F453" s="47">
        <f t="shared" si="448"/>
        <v>0</v>
      </c>
      <c r="G453" s="47">
        <f t="shared" si="448"/>
        <v>0</v>
      </c>
      <c r="H453" s="47">
        <f t="shared" si="448"/>
        <v>0</v>
      </c>
      <c r="I453" s="47">
        <f t="shared" si="448"/>
        <v>0</v>
      </c>
      <c r="J453" s="47">
        <f t="shared" si="448"/>
        <v>0</v>
      </c>
      <c r="K453" s="47">
        <f t="shared" si="448"/>
        <v>0</v>
      </c>
      <c r="L453" s="47">
        <f t="shared" si="448"/>
        <v>0</v>
      </c>
      <c r="M453" s="47">
        <f t="shared" si="448"/>
        <v>0</v>
      </c>
      <c r="N453" s="47">
        <f t="shared" si="448"/>
        <v>0</v>
      </c>
      <c r="O453" s="47">
        <f t="shared" si="448"/>
        <v>0</v>
      </c>
      <c r="P453" s="47">
        <f t="shared" si="448"/>
        <v>0</v>
      </c>
      <c r="Q453" s="47">
        <f t="shared" si="448"/>
        <v>0</v>
      </c>
    </row>
    <row r="454" spans="1:17">
      <c r="A454" s="115">
        <v>46</v>
      </c>
      <c r="B454" s="58" t="s">
        <v>32</v>
      </c>
      <c r="C454" s="58" t="str">
        <f>IF(C7=$V$64,"O",IF(C7=$W$64,"O",IF(C7=$X$64,"O",IF(C7=$Y$64,"O",IF(C7=$Z$64,"O",IF(C7=$AA$64,"O","X"))))))</f>
        <v>X</v>
      </c>
      <c r="D454" s="58" t="str">
        <f t="shared" ref="D454:Q454" si="449">IF(D7=$V$64,"O",IF(D7=$W$64,"O",IF(D7=$X$64,"O",IF(D7=$Y$64,"O",IF(D7=$Z$64,"O",IF(D7=$AA$64,"O","X"))))))</f>
        <v>X</v>
      </c>
      <c r="E454" s="58" t="str">
        <f t="shared" si="449"/>
        <v>X</v>
      </c>
      <c r="F454" s="58" t="str">
        <f t="shared" si="449"/>
        <v>X</v>
      </c>
      <c r="G454" s="58" t="str">
        <f t="shared" si="449"/>
        <v>X</v>
      </c>
      <c r="H454" s="58" t="str">
        <f t="shared" si="449"/>
        <v>X</v>
      </c>
      <c r="I454" s="58" t="str">
        <f t="shared" si="449"/>
        <v>X</v>
      </c>
      <c r="J454" s="58" t="str">
        <f t="shared" si="449"/>
        <v>X</v>
      </c>
      <c r="K454" s="58" t="str">
        <f t="shared" si="449"/>
        <v>X</v>
      </c>
      <c r="L454" s="58" t="str">
        <f t="shared" si="449"/>
        <v>X</v>
      </c>
      <c r="M454" s="58" t="str">
        <f t="shared" si="449"/>
        <v>X</v>
      </c>
      <c r="N454" s="58" t="str">
        <f t="shared" si="449"/>
        <v>X</v>
      </c>
      <c r="O454" s="58" t="str">
        <f t="shared" si="449"/>
        <v>X</v>
      </c>
      <c r="P454" s="58" t="str">
        <f t="shared" si="449"/>
        <v>X</v>
      </c>
      <c r="Q454" s="58" t="str">
        <f t="shared" si="449"/>
        <v>X</v>
      </c>
    </row>
    <row r="455" spans="1:17">
      <c r="A455" s="51"/>
      <c r="B455" s="58" t="s">
        <v>33</v>
      </c>
      <c r="C455" s="58" t="str">
        <f t="shared" ref="C455:Q455" si="450">IF(C8=$V$64,"O",IF(C8=$W$64,"O",IF(C8=$X$64,"O",IF(C8=$Y$64,"O",IF(C8=$Z$64,"O",IF(C8=$AA$64,"O","X"))))))</f>
        <v>X</v>
      </c>
      <c r="D455" s="58" t="str">
        <f t="shared" si="450"/>
        <v>X</v>
      </c>
      <c r="E455" s="58" t="str">
        <f t="shared" si="450"/>
        <v>X</v>
      </c>
      <c r="F455" s="58" t="str">
        <f t="shared" si="450"/>
        <v>X</v>
      </c>
      <c r="G455" s="58" t="str">
        <f t="shared" si="450"/>
        <v>X</v>
      </c>
      <c r="H455" s="58" t="str">
        <f t="shared" si="450"/>
        <v>X</v>
      </c>
      <c r="I455" s="58" t="str">
        <f t="shared" si="450"/>
        <v>X</v>
      </c>
      <c r="J455" s="58" t="str">
        <f t="shared" si="450"/>
        <v>X</v>
      </c>
      <c r="K455" s="58" t="str">
        <f t="shared" si="450"/>
        <v>X</v>
      </c>
      <c r="L455" s="58" t="str">
        <f t="shared" si="450"/>
        <v>X</v>
      </c>
      <c r="M455" s="58" t="str">
        <f t="shared" si="450"/>
        <v>X</v>
      </c>
      <c r="N455" s="58" t="str">
        <f t="shared" si="450"/>
        <v>X</v>
      </c>
      <c r="O455" s="58" t="str">
        <f t="shared" si="450"/>
        <v>X</v>
      </c>
      <c r="P455" s="58" t="str">
        <f t="shared" si="450"/>
        <v>X</v>
      </c>
      <c r="Q455" s="58" t="str">
        <f t="shared" si="450"/>
        <v>X</v>
      </c>
    </row>
    <row r="456" spans="1:17">
      <c r="A456" s="51"/>
      <c r="B456" s="58" t="s">
        <v>34</v>
      </c>
      <c r="C456" s="58" t="str">
        <f t="shared" ref="C456:Q456" si="451">IF(C9=$V$64,"O",IF(C9=$W$64,"O",IF(C9=$X$64,"O",IF(C9=$Y$64,"O",IF(C9=$Z$64,"O",IF(C9=$AA$64,"O","X"))))))</f>
        <v>X</v>
      </c>
      <c r="D456" s="58" t="str">
        <f t="shared" si="451"/>
        <v>X</v>
      </c>
      <c r="E456" s="58" t="str">
        <f t="shared" si="451"/>
        <v>X</v>
      </c>
      <c r="F456" s="58" t="str">
        <f t="shared" si="451"/>
        <v>X</v>
      </c>
      <c r="G456" s="58" t="str">
        <f t="shared" si="451"/>
        <v>X</v>
      </c>
      <c r="H456" s="58" t="str">
        <f t="shared" si="451"/>
        <v>X</v>
      </c>
      <c r="I456" s="58" t="str">
        <f t="shared" si="451"/>
        <v>X</v>
      </c>
      <c r="J456" s="58" t="str">
        <f t="shared" si="451"/>
        <v>X</v>
      </c>
      <c r="K456" s="58" t="str">
        <f t="shared" si="451"/>
        <v>X</v>
      </c>
      <c r="L456" s="58" t="str">
        <f t="shared" si="451"/>
        <v>X</v>
      </c>
      <c r="M456" s="58" t="str">
        <f t="shared" si="451"/>
        <v>X</v>
      </c>
      <c r="N456" s="58" t="str">
        <f t="shared" si="451"/>
        <v>X</v>
      </c>
      <c r="O456" s="58" t="str">
        <f t="shared" si="451"/>
        <v>X</v>
      </c>
      <c r="P456" s="58" t="str">
        <f t="shared" si="451"/>
        <v>X</v>
      </c>
      <c r="Q456" s="58" t="str">
        <f t="shared" si="451"/>
        <v>X</v>
      </c>
    </row>
    <row r="457" spans="1:17">
      <c r="A457" s="51"/>
      <c r="B457" s="58" t="s">
        <v>35</v>
      </c>
      <c r="C457" s="58" t="str">
        <f t="shared" ref="C457:Q457" si="452">IF(C10=$V$64,"O",IF(C10=$W$64,"O",IF(C10=$X$64,"O",IF(C10=$Y$64,"O",IF(C10=$Z$64,"O",IF(C10=$AA$64,"O","X"))))))</f>
        <v>X</v>
      </c>
      <c r="D457" s="58" t="str">
        <f t="shared" si="452"/>
        <v>X</v>
      </c>
      <c r="E457" s="58" t="str">
        <f t="shared" si="452"/>
        <v>X</v>
      </c>
      <c r="F457" s="58" t="str">
        <f t="shared" si="452"/>
        <v>X</v>
      </c>
      <c r="G457" s="58" t="str">
        <f t="shared" si="452"/>
        <v>X</v>
      </c>
      <c r="H457" s="58" t="str">
        <f t="shared" si="452"/>
        <v>X</v>
      </c>
      <c r="I457" s="58" t="str">
        <f t="shared" si="452"/>
        <v>X</v>
      </c>
      <c r="J457" s="58" t="str">
        <f t="shared" si="452"/>
        <v>X</v>
      </c>
      <c r="K457" s="58" t="str">
        <f t="shared" si="452"/>
        <v>X</v>
      </c>
      <c r="L457" s="58" t="str">
        <f t="shared" si="452"/>
        <v>X</v>
      </c>
      <c r="M457" s="58" t="str">
        <f t="shared" si="452"/>
        <v>X</v>
      </c>
      <c r="N457" s="58" t="str">
        <f t="shared" si="452"/>
        <v>X</v>
      </c>
      <c r="O457" s="58" t="str">
        <f t="shared" si="452"/>
        <v>X</v>
      </c>
      <c r="P457" s="58" t="str">
        <f t="shared" si="452"/>
        <v>X</v>
      </c>
      <c r="Q457" s="58" t="str">
        <f t="shared" si="452"/>
        <v>X</v>
      </c>
    </row>
    <row r="458" spans="1:17">
      <c r="A458" s="51"/>
      <c r="B458" s="58" t="s">
        <v>36</v>
      </c>
      <c r="C458" s="58" t="str">
        <f t="shared" ref="C458:Q458" si="453">IF(C11=$V$64,"O",IF(C11=$W$64,"O",IF(C11=$X$64,"O",IF(C11=$Y$64,"O",IF(C11=$Z$64,"O",IF(C11=$AA$64,"O","X"))))))</f>
        <v>X</v>
      </c>
      <c r="D458" s="58" t="str">
        <f t="shared" si="453"/>
        <v>X</v>
      </c>
      <c r="E458" s="58" t="str">
        <f t="shared" si="453"/>
        <v>X</v>
      </c>
      <c r="F458" s="58" t="str">
        <f t="shared" si="453"/>
        <v>X</v>
      </c>
      <c r="G458" s="58" t="str">
        <f t="shared" si="453"/>
        <v>X</v>
      </c>
      <c r="H458" s="58" t="str">
        <f t="shared" si="453"/>
        <v>X</v>
      </c>
      <c r="I458" s="58" t="str">
        <f t="shared" si="453"/>
        <v>X</v>
      </c>
      <c r="J458" s="58" t="str">
        <f t="shared" si="453"/>
        <v>X</v>
      </c>
      <c r="K458" s="58" t="str">
        <f t="shared" si="453"/>
        <v>X</v>
      </c>
      <c r="L458" s="58" t="str">
        <f t="shared" si="453"/>
        <v>X</v>
      </c>
      <c r="M458" s="58" t="str">
        <f t="shared" si="453"/>
        <v>X</v>
      </c>
      <c r="N458" s="58" t="str">
        <f t="shared" si="453"/>
        <v>X</v>
      </c>
      <c r="O458" s="58" t="str">
        <f t="shared" si="453"/>
        <v>X</v>
      </c>
      <c r="P458" s="58" t="str">
        <f t="shared" si="453"/>
        <v>X</v>
      </c>
      <c r="Q458" s="58" t="str">
        <f t="shared" si="453"/>
        <v>X</v>
      </c>
    </row>
    <row r="459" spans="1:17">
      <c r="A459" s="51"/>
      <c r="B459" s="58" t="s">
        <v>21</v>
      </c>
      <c r="C459" s="58" t="str">
        <f t="shared" ref="C459:P459" si="454">IF(C12=$V$64,"O",IF(C12=$W$64,"O",IF(C12=$X$64,"O",IF(C12=$Y$64,"O",IF(C12=$Z$64,"O",IF(C12=$AA$64,"O","X"))))))</f>
        <v>X</v>
      </c>
      <c r="D459" s="58" t="str">
        <f t="shared" si="454"/>
        <v>X</v>
      </c>
      <c r="E459" s="58" t="str">
        <f t="shared" si="454"/>
        <v>X</v>
      </c>
      <c r="F459" s="58" t="str">
        <f t="shared" si="454"/>
        <v>X</v>
      </c>
      <c r="G459" s="58" t="str">
        <f t="shared" si="454"/>
        <v>X</v>
      </c>
      <c r="H459" s="58" t="str">
        <f t="shared" si="454"/>
        <v>X</v>
      </c>
      <c r="I459" s="58" t="str">
        <f t="shared" si="454"/>
        <v>X</v>
      </c>
      <c r="J459" s="58" t="str">
        <f t="shared" si="454"/>
        <v>X</v>
      </c>
      <c r="K459" s="58" t="str">
        <f t="shared" si="454"/>
        <v>X</v>
      </c>
      <c r="L459" s="58" t="str">
        <f t="shared" si="454"/>
        <v>X</v>
      </c>
      <c r="M459" s="58" t="str">
        <f t="shared" si="454"/>
        <v>X</v>
      </c>
      <c r="N459" s="58" t="str">
        <f t="shared" si="454"/>
        <v>X</v>
      </c>
      <c r="O459" s="58" t="str">
        <f t="shared" si="454"/>
        <v>X</v>
      </c>
      <c r="P459" s="58" t="str">
        <f t="shared" si="454"/>
        <v>X</v>
      </c>
      <c r="Q459" s="58" t="str">
        <f>IF(Q12=$V$64,"O",IF(Q12=$W$64,"O",IF(Q12=$X$64,"O",IF(Q12=$Y$64,"O",IF(Q12=$Z$64,"O",IF(Q12=$AA$64,"O","X"))))))</f>
        <v>X</v>
      </c>
    </row>
    <row r="460" spans="1:17">
      <c r="A460" s="60"/>
      <c r="B460" s="30" t="s">
        <v>46</v>
      </c>
      <c r="C460" s="47">
        <f>COUNTIF(C454:C459,"O")</f>
        <v>0</v>
      </c>
      <c r="D460" s="47">
        <f>COUNTIF(D454:D459,"O")</f>
        <v>0</v>
      </c>
      <c r="E460" s="47">
        <f t="shared" ref="E460:Q460" si="455">COUNTIF(E454:E459,"O")</f>
        <v>0</v>
      </c>
      <c r="F460" s="47">
        <f t="shared" si="455"/>
        <v>0</v>
      </c>
      <c r="G460" s="47">
        <f t="shared" si="455"/>
        <v>0</v>
      </c>
      <c r="H460" s="47">
        <f t="shared" si="455"/>
        <v>0</v>
      </c>
      <c r="I460" s="47">
        <f t="shared" si="455"/>
        <v>0</v>
      </c>
      <c r="J460" s="47">
        <f t="shared" si="455"/>
        <v>0</v>
      </c>
      <c r="K460" s="47">
        <f t="shared" si="455"/>
        <v>0</v>
      </c>
      <c r="L460" s="47">
        <f t="shared" si="455"/>
        <v>0</v>
      </c>
      <c r="M460" s="47">
        <f t="shared" si="455"/>
        <v>0</v>
      </c>
      <c r="N460" s="47">
        <f t="shared" si="455"/>
        <v>0</v>
      </c>
      <c r="O460" s="47">
        <f t="shared" si="455"/>
        <v>0</v>
      </c>
      <c r="P460" s="47">
        <f t="shared" si="455"/>
        <v>0</v>
      </c>
      <c r="Q460" s="47">
        <f t="shared" si="455"/>
        <v>0</v>
      </c>
    </row>
    <row r="461" spans="1:17">
      <c r="A461" s="115">
        <v>47</v>
      </c>
      <c r="B461" s="58" t="s">
        <v>32</v>
      </c>
      <c r="C461" s="58" t="str">
        <f>IF(C7=$V$65,"O",IF(C7=$W$65,"O",IF(C7=$X$65,"O",IF(C7=$Y$65,"O",IF(C7=$Z$65,"O",IF(C7=$AA$65,"O",IF(C7=$AB$65,"O",IF(C7=$AC$65,"O",IF(C7=$AD$65,"O",IF(C7=$AE$65,"O",IF(C7=$AF$65,"O",IF(C7=$AG$65,"O",IF(C7=$AH$65,"O",IF(C7=$AI$65,"O",IF(C7=$AJ$65,"O",IF(C7=$AK$65,"O",IF(C7=$AL$65,"O",IF(C7=$AM$65,"O",IF(C7=$AN$65,"O",IF(C7=$AO$65,"O",IF(C7=$AP$65,"O",IF(C7=$AQ$65,"O",IF(C7=$AR$65,"O",IF(C7=$AS$65,"O",IF(C7=$AT$65,"O",IF(C7=$AU$65,"O",IF(C7=$AV$65,"O",IF(C7=$AW$65,"O",IF(C7=$AX$65,"O",IF(C7=$AY$65,"O",IF(C7=$AZ$65,"O",IF(C7=$BA$65,"O",IF(C7=$BB$65,"O",IF(C7=$BC$65,"O",IF(C7=$BD$65,"O",IF(C7=$BE$65,"O",IF(C7=$BF$65,"O",IF(C7=$BG$65,"O",IF(C7=$BH$65,"O",IF(C7=$BI$65,"O",IF(C7=$BJ$65,"O","X")))))))))))))))))))))))))))))))))))))))))</f>
        <v>X</v>
      </c>
      <c r="D461" s="58" t="str">
        <f t="shared" ref="D461:Q461" si="456">IF(D7=$V$65,"O",IF(D7=$W$65,"O",IF(D7=$X$65,"O",IF(D7=$Y$65,"O",IF(D7=$Z$65,"O",IF(D7=$AA$65,"O",IF(D7=$AB$65,"O",IF(D7=$AC$65,"O",IF(D7=$AD$65,"O",IF(D7=$AE$65,"O",IF(D7=$AF$65,"O",IF(D7=$AG$65,"O",IF(D7=$AH$65,"O",IF(D7=$AI$65,"O",IF(D7=$AJ$65,"O",IF(D7=$AK$65,"O",IF(D7=$AL$65,"O",IF(D7=$AM$65,"O",IF(D7=$AN$65,"O",IF(D7=$AO$65,"O",IF(D7=$AP$65,"O",IF(D7=$AQ$65,"O",IF(D7=$AR$65,"O",IF(D7=$AS$65,"O",IF(D7=$AT$65,"O",IF(D7=$AU$65,"O",IF(D7=$AV$65,"O",IF(D7=$AW$65,"O",IF(D7=$AX$65,"O",IF(D7=$AY$65,"O",IF(D7=$AZ$65,"O",IF(D7=$BA$65,"O",IF(D7=$BB$65,"O",IF(D7=$BC$65,"O",IF(D7=$BD$65,"O",IF(D7=$BE$65,"O",IF(D7=$BF$65,"O",IF(D7=$BG$65,"O",IF(D7=$BH$65,"O",IF(D7=$BI$65,"O",IF(D7=$BJ$65,"O","X")))))))))))))))))))))))))))))))))))))))))</f>
        <v>X</v>
      </c>
      <c r="E461" s="58" t="str">
        <f t="shared" si="456"/>
        <v>X</v>
      </c>
      <c r="F461" s="58" t="str">
        <f t="shared" si="456"/>
        <v>X</v>
      </c>
      <c r="G461" s="58" t="str">
        <f t="shared" si="456"/>
        <v>X</v>
      </c>
      <c r="H461" s="58" t="str">
        <f t="shared" si="456"/>
        <v>X</v>
      </c>
      <c r="I461" s="58" t="str">
        <f t="shared" si="456"/>
        <v>X</v>
      </c>
      <c r="J461" s="58" t="str">
        <f t="shared" si="456"/>
        <v>X</v>
      </c>
      <c r="K461" s="58" t="str">
        <f t="shared" si="456"/>
        <v>X</v>
      </c>
      <c r="L461" s="58" t="str">
        <f t="shared" si="456"/>
        <v>X</v>
      </c>
      <c r="M461" s="58" t="str">
        <f t="shared" si="456"/>
        <v>X</v>
      </c>
      <c r="N461" s="58" t="str">
        <f t="shared" si="456"/>
        <v>X</v>
      </c>
      <c r="O461" s="58" t="str">
        <f t="shared" si="456"/>
        <v>X</v>
      </c>
      <c r="P461" s="58" t="str">
        <f t="shared" si="456"/>
        <v>X</v>
      </c>
      <c r="Q461" s="58" t="str">
        <f t="shared" si="456"/>
        <v>X</v>
      </c>
    </row>
    <row r="462" spans="1:17">
      <c r="A462" s="51" t="s">
        <v>432</v>
      </c>
      <c r="B462" s="58" t="s">
        <v>33</v>
      </c>
      <c r="C462" s="58" t="str">
        <f t="shared" ref="C462:Q462" si="457">IF(C8=$V$65,"O",IF(C8=$W$65,"O",IF(C8=$X$65,"O",IF(C8=$Y$65,"O",IF(C8=$Z$65,"O",IF(C8=$AA$65,"O",IF(C8=$AB$65,"O",IF(C8=$AC$65,"O",IF(C8=$AD$65,"O",IF(C8=$AE$65,"O",IF(C8=$AF$65,"O",IF(C8=$AG$65,"O",IF(C8=$AH$65,"O",IF(C8=$AI$65,"O",IF(C8=$AJ$65,"O",IF(C8=$AK$65,"O",IF(C8=$AL$65,"O",IF(C8=$AM$65,"O",IF(C8=$AN$65,"O",IF(C8=$AO$65,"O",IF(C8=$AP$65,"O",IF(C8=$AQ$65,"O",IF(C8=$AR$65,"O",IF(C8=$AS$65,"O",IF(C8=$AT$65,"O",IF(C8=$AU$65,"O",IF(C8=$AV$65,"O",IF(C8=$AW$65,"O",IF(C8=$AX$65,"O",IF(C8=$AY$65,"O",IF(C8=$AZ$65,"O",IF(C8=$BA$65,"O",IF(C8=$BB$65,"O",IF(C8=$BC$65,"O",IF(C8=$BD$65,"O",IF(C8=$BE$65,"O",IF(C8=$BF$65,"O",IF(C8=$BG$65,"O",IF(C8=$BH$65,"O",IF(C8=$BI$65,"O",IF(C8=$BJ$65,"O","X")))))))))))))))))))))))))))))))))))))))))</f>
        <v>X</v>
      </c>
      <c r="D462" s="58" t="str">
        <f t="shared" si="457"/>
        <v>X</v>
      </c>
      <c r="E462" s="58" t="str">
        <f t="shared" si="457"/>
        <v>X</v>
      </c>
      <c r="F462" s="58" t="str">
        <f t="shared" si="457"/>
        <v>X</v>
      </c>
      <c r="G462" s="58" t="str">
        <f t="shared" si="457"/>
        <v>X</v>
      </c>
      <c r="H462" s="58" t="str">
        <f t="shared" si="457"/>
        <v>X</v>
      </c>
      <c r="I462" s="58" t="str">
        <f t="shared" si="457"/>
        <v>X</v>
      </c>
      <c r="J462" s="58" t="str">
        <f t="shared" si="457"/>
        <v>X</v>
      </c>
      <c r="K462" s="58" t="str">
        <f t="shared" si="457"/>
        <v>X</v>
      </c>
      <c r="L462" s="58" t="str">
        <f t="shared" si="457"/>
        <v>X</v>
      </c>
      <c r="M462" s="58" t="str">
        <f t="shared" si="457"/>
        <v>X</v>
      </c>
      <c r="N462" s="58" t="str">
        <f t="shared" si="457"/>
        <v>X</v>
      </c>
      <c r="O462" s="58" t="str">
        <f t="shared" si="457"/>
        <v>X</v>
      </c>
      <c r="P462" s="58" t="str">
        <f t="shared" si="457"/>
        <v>X</v>
      </c>
      <c r="Q462" s="58" t="str">
        <f t="shared" si="457"/>
        <v>X</v>
      </c>
    </row>
    <row r="463" spans="1:17">
      <c r="A463" s="51"/>
      <c r="B463" s="58" t="s">
        <v>34</v>
      </c>
      <c r="C463" s="58" t="str">
        <f t="shared" ref="C463:Q463" si="458">IF(C9=$V$65,"O",IF(C9=$W$65,"O",IF(C9=$X$65,"O",IF(C9=$Y$65,"O",IF(C9=$Z$65,"O",IF(C9=$AA$65,"O",IF(C9=$AB$65,"O",IF(C9=$AC$65,"O",IF(C9=$AD$65,"O",IF(C9=$AE$65,"O",IF(C9=$AF$65,"O",IF(C9=$AG$65,"O",IF(C9=$AH$65,"O",IF(C9=$AI$65,"O",IF(C9=$AJ$65,"O",IF(C9=$AK$65,"O",IF(C9=$AL$65,"O",IF(C9=$AM$65,"O",IF(C9=$AN$65,"O",IF(C9=$AO$65,"O",IF(C9=$AP$65,"O",IF(C9=$AQ$65,"O",IF(C9=$AR$65,"O",IF(C9=$AS$65,"O",IF(C9=$AT$65,"O",IF(C9=$AU$65,"O",IF(C9=$AV$65,"O",IF(C9=$AW$65,"O",IF(C9=$AX$65,"O",IF(C9=$AY$65,"O",IF(C9=$AZ$65,"O",IF(C9=$BA$65,"O",IF(C9=$BB$65,"O",IF(C9=$BC$65,"O",IF(C9=$BD$65,"O",IF(C9=$BE$65,"O",IF(C9=$BF$65,"O",IF(C9=$BG$65,"O",IF(C9=$BH$65,"O",IF(C9=$BI$65,"O",IF(C9=$BJ$65,"O","X")))))))))))))))))))))))))))))))))))))))))</f>
        <v>X</v>
      </c>
      <c r="D463" s="58" t="str">
        <f t="shared" si="458"/>
        <v>X</v>
      </c>
      <c r="E463" s="58" t="str">
        <f t="shared" si="458"/>
        <v>X</v>
      </c>
      <c r="F463" s="58" t="str">
        <f t="shared" si="458"/>
        <v>X</v>
      </c>
      <c r="G463" s="58" t="str">
        <f t="shared" si="458"/>
        <v>X</v>
      </c>
      <c r="H463" s="58" t="str">
        <f t="shared" si="458"/>
        <v>X</v>
      </c>
      <c r="I463" s="58" t="str">
        <f t="shared" si="458"/>
        <v>X</v>
      </c>
      <c r="J463" s="58" t="str">
        <f t="shared" si="458"/>
        <v>X</v>
      </c>
      <c r="K463" s="58" t="str">
        <f t="shared" si="458"/>
        <v>X</v>
      </c>
      <c r="L463" s="58" t="str">
        <f t="shared" si="458"/>
        <v>X</v>
      </c>
      <c r="M463" s="58" t="str">
        <f t="shared" si="458"/>
        <v>X</v>
      </c>
      <c r="N463" s="58" t="str">
        <f t="shared" si="458"/>
        <v>X</v>
      </c>
      <c r="O463" s="58" t="str">
        <f t="shared" si="458"/>
        <v>X</v>
      </c>
      <c r="P463" s="58" t="str">
        <f t="shared" si="458"/>
        <v>X</v>
      </c>
      <c r="Q463" s="58" t="str">
        <f t="shared" si="458"/>
        <v>X</v>
      </c>
    </row>
    <row r="464" spans="1:17">
      <c r="A464" s="51"/>
      <c r="B464" s="58" t="s">
        <v>35</v>
      </c>
      <c r="C464" s="58" t="str">
        <f t="shared" ref="C464:Q464" si="459">IF(C10=$V$65,"O",IF(C10=$W$65,"O",IF(C10=$X$65,"O",IF(C10=$Y$65,"O",IF(C10=$Z$65,"O",IF(C10=$AA$65,"O",IF(C10=$AB$65,"O",IF(C10=$AC$65,"O",IF(C10=$AD$65,"O",IF(C10=$AE$65,"O",IF(C10=$AF$65,"O",IF(C10=$AG$65,"O",IF(C10=$AH$65,"O",IF(C10=$AI$65,"O",IF(C10=$AJ$65,"O",IF(C10=$AK$65,"O",IF(C10=$AL$65,"O",IF(C10=$AM$65,"O",IF(C10=$AN$65,"O",IF(C10=$AO$65,"O",IF(C10=$AP$65,"O",IF(C10=$AQ$65,"O",IF(C10=$AR$65,"O",IF(C10=$AS$65,"O",IF(C10=$AT$65,"O",IF(C10=$AU$65,"O",IF(C10=$AV$65,"O",IF(C10=$AW$65,"O",IF(C10=$AX$65,"O",IF(C10=$AY$65,"O",IF(C10=$AZ$65,"O",IF(C10=$BA$65,"O",IF(C10=$BB$65,"O",IF(C10=$BC$65,"O",IF(C10=$BD$65,"O",IF(C10=$BE$65,"O",IF(C10=$BF$65,"O",IF(C10=$BG$65,"O",IF(C10=$BH$65,"O",IF(C10=$BI$65,"O",IF(C10=$BJ$65,"O","X")))))))))))))))))))))))))))))))))))))))))</f>
        <v>X</v>
      </c>
      <c r="D464" s="58" t="str">
        <f t="shared" si="459"/>
        <v>X</v>
      </c>
      <c r="E464" s="58" t="str">
        <f t="shared" si="459"/>
        <v>X</v>
      </c>
      <c r="F464" s="58" t="str">
        <f t="shared" si="459"/>
        <v>X</v>
      </c>
      <c r="G464" s="58" t="str">
        <f t="shared" si="459"/>
        <v>X</v>
      </c>
      <c r="H464" s="58" t="str">
        <f t="shared" si="459"/>
        <v>X</v>
      </c>
      <c r="I464" s="58" t="str">
        <f t="shared" si="459"/>
        <v>X</v>
      </c>
      <c r="J464" s="58" t="str">
        <f t="shared" si="459"/>
        <v>X</v>
      </c>
      <c r="K464" s="58" t="str">
        <f t="shared" si="459"/>
        <v>X</v>
      </c>
      <c r="L464" s="58" t="str">
        <f t="shared" si="459"/>
        <v>X</v>
      </c>
      <c r="M464" s="58" t="str">
        <f t="shared" si="459"/>
        <v>X</v>
      </c>
      <c r="N464" s="58" t="str">
        <f t="shared" si="459"/>
        <v>X</v>
      </c>
      <c r="O464" s="58" t="str">
        <f t="shared" si="459"/>
        <v>X</v>
      </c>
      <c r="P464" s="58" t="str">
        <f t="shared" si="459"/>
        <v>X</v>
      </c>
      <c r="Q464" s="58" t="str">
        <f t="shared" si="459"/>
        <v>X</v>
      </c>
    </row>
    <row r="465" spans="1:21">
      <c r="A465" s="51"/>
      <c r="B465" s="58" t="s">
        <v>36</v>
      </c>
      <c r="C465" s="58" t="str">
        <f t="shared" ref="C465:Q465" si="460">IF(C11=$V$65,"O",IF(C11=$W$65,"O",IF(C11=$X$65,"O",IF(C11=$Y$65,"O",IF(C11=$Z$65,"O",IF(C11=$AA$65,"O",IF(C11=$AB$65,"O",IF(C11=$AC$65,"O",IF(C11=$AD$65,"O",IF(C11=$AE$65,"O",IF(C11=$AF$65,"O",IF(C11=$AG$65,"O",IF(C11=$AH$65,"O",IF(C11=$AI$65,"O",IF(C11=$AJ$65,"O",IF(C11=$AK$65,"O",IF(C11=$AL$65,"O",IF(C11=$AM$65,"O",IF(C11=$AN$65,"O",IF(C11=$AO$65,"O",IF(C11=$AP$65,"O",IF(C11=$AQ$65,"O",IF(C11=$AR$65,"O",IF(C11=$AS$65,"O",IF(C11=$AT$65,"O",IF(C11=$AU$65,"O",IF(C11=$AV$65,"O",IF(C11=$AW$65,"O",IF(C11=$AX$65,"O",IF(C11=$AY$65,"O",IF(C11=$AZ$65,"O",IF(C11=$BA$65,"O",IF(C11=$BB$65,"O",IF(C11=$BC$65,"O",IF(C11=$BD$65,"O",IF(C11=$BE$65,"O",IF(C11=$BF$65,"O",IF(C11=$BG$65,"O",IF(C11=$BH$65,"O",IF(C11=$BI$65,"O",IF(C11=$BJ$65,"O","X")))))))))))))))))))))))))))))))))))))))))</f>
        <v>X</v>
      </c>
      <c r="D465" s="58" t="str">
        <f t="shared" si="460"/>
        <v>X</v>
      </c>
      <c r="E465" s="58" t="str">
        <f t="shared" si="460"/>
        <v>X</v>
      </c>
      <c r="F465" s="58" t="str">
        <f t="shared" si="460"/>
        <v>X</v>
      </c>
      <c r="G465" s="58" t="str">
        <f t="shared" si="460"/>
        <v>X</v>
      </c>
      <c r="H465" s="58" t="str">
        <f t="shared" si="460"/>
        <v>X</v>
      </c>
      <c r="I465" s="58" t="str">
        <f t="shared" si="460"/>
        <v>X</v>
      </c>
      <c r="J465" s="58" t="str">
        <f t="shared" si="460"/>
        <v>X</v>
      </c>
      <c r="K465" s="58" t="str">
        <f t="shared" si="460"/>
        <v>X</v>
      </c>
      <c r="L465" s="58" t="str">
        <f t="shared" si="460"/>
        <v>X</v>
      </c>
      <c r="M465" s="58" t="str">
        <f t="shared" si="460"/>
        <v>X</v>
      </c>
      <c r="N465" s="58" t="str">
        <f t="shared" si="460"/>
        <v>X</v>
      </c>
      <c r="O465" s="58" t="str">
        <f t="shared" si="460"/>
        <v>X</v>
      </c>
      <c r="P465" s="58" t="str">
        <f t="shared" si="460"/>
        <v>X</v>
      </c>
      <c r="Q465" s="58" t="str">
        <f t="shared" si="460"/>
        <v>X</v>
      </c>
    </row>
    <row r="466" spans="1:21">
      <c r="A466" s="51"/>
      <c r="B466" s="58" t="s">
        <v>21</v>
      </c>
      <c r="C466" s="58" t="str">
        <f t="shared" ref="C466:P466" si="461">IF(C12=$V$65,"O",IF(C12=$W$65,"O",IF(C12=$X$65,"O",IF(C12=$Y$65,"O",IF(C12=$Z$65,"O",IF(C12=$AA$65,"O",IF(C12=$AB$65,"O",IF(C12=$AC$65,"O",IF(C12=$AD$65,"O",IF(C12=$AE$65,"O",IF(C12=$AF$65,"O",IF(C12=$AG$65,"O",IF(C12=$AH$65,"O",IF(C12=$AI$65,"O",IF(C12=$AJ$65,"O",IF(C12=$AK$65,"O",IF(C12=$AL$65,"O",IF(C12=$AM$65,"O",IF(C12=$AN$65,"O",IF(C12=$AO$65,"O",IF(C12=$AP$65,"O",IF(C12=$AQ$65,"O",IF(C12=$AR$65,"O",IF(C12=$AS$65,"O",IF(C12=$AT$65,"O",IF(C12=$AU$65,"O",IF(C12=$AV$65,"O",IF(C12=$AW$65,"O",IF(C12=$AX$65,"O",IF(C12=$AY$65,"O",IF(C12=$AZ$65,"O",IF(C12=$BA$65,"O",IF(C12=$BB$65,"O",IF(C12=$BC$65,"O",IF(C12=$BD$65,"O",IF(C12=$BE$65,"O",IF(C12=$BF$65,"O",IF(C12=$BG$65,"O",IF(C12=$BH$65,"O",IF(C12=$BI$65,"O",IF(C12=$BJ$65,"O","X")))))))))))))))))))))))))))))))))))))))))</f>
        <v>X</v>
      </c>
      <c r="D466" s="58" t="str">
        <f t="shared" si="461"/>
        <v>X</v>
      </c>
      <c r="E466" s="58" t="str">
        <f t="shared" si="461"/>
        <v>X</v>
      </c>
      <c r="F466" s="58" t="str">
        <f t="shared" si="461"/>
        <v>X</v>
      </c>
      <c r="G466" s="58" t="str">
        <f t="shared" si="461"/>
        <v>X</v>
      </c>
      <c r="H466" s="58" t="str">
        <f t="shared" si="461"/>
        <v>X</v>
      </c>
      <c r="I466" s="58" t="str">
        <f t="shared" si="461"/>
        <v>X</v>
      </c>
      <c r="J466" s="58" t="str">
        <f t="shared" si="461"/>
        <v>X</v>
      </c>
      <c r="K466" s="58" t="str">
        <f t="shared" si="461"/>
        <v>X</v>
      </c>
      <c r="L466" s="58" t="str">
        <f t="shared" si="461"/>
        <v>X</v>
      </c>
      <c r="M466" s="58" t="str">
        <f t="shared" si="461"/>
        <v>X</v>
      </c>
      <c r="N466" s="58" t="str">
        <f t="shared" si="461"/>
        <v>X</v>
      </c>
      <c r="O466" s="58" t="str">
        <f t="shared" si="461"/>
        <v>X</v>
      </c>
      <c r="P466" s="58" t="str">
        <f t="shared" si="461"/>
        <v>X</v>
      </c>
      <c r="Q466" s="58" t="str">
        <f>IF(Q12=$V$65,"O",IF(Q12=$W$65,"O",IF(Q12=$X$65,"O",IF(Q12=$Y$65,"O",IF(Q12=$Z$65,"O",IF(Q12=$AA$65,"O",IF(Q12=$AB$65,"O",IF(Q12=$AC$65,"O",IF(Q12=$AD$65,"O",IF(Q12=$AE$65,"O",IF(Q12=$AF$65,"O",IF(Q12=$AG$65,"O",IF(Q12=$AH$65,"O",IF(Q12=$AI$65,"O",IF(Q12=$AJ$65,"O",IF(Q12=$AK$65,"O",IF(Q12=$AL$65,"O",IF(Q12=$AM$65,"O",IF(Q12=$AN$65,"O",IF(Q12=$AO$65,"O",IF(Q12=$AP$65,"O",IF(Q12=$AQ$65,"O",IF(Q12=$AR$65,"O",IF(Q12=$AS$65,"O",IF(Q12=$AT$65,"O",IF(Q12=$AU$65,"O",IF(Q12=$AV$65,"O",IF(Q12=$AW$65,"O",IF(Q12=$AX$65,"O",IF(Q12=$AY$65,"O",IF(Q12=$AZ$65,"O",IF(Q12=$BA$65,"O",IF(Q12=$BB$65,"O",IF(Q12=$BC$65,"O",IF(Q12=$BD$65,"O",IF(Q12=$BE$65,"O",IF(Q12=$BF$65,"O",IF(Q12=$BG$65,"O",IF(Q12=$BH$65,"O",IF(Q12=$BI$65,"O",IF(Q12=$BJ$65,"O","X")))))))))))))))))))))))))))))))))))))))))</f>
        <v>X</v>
      </c>
    </row>
    <row r="467" spans="1:21">
      <c r="A467" s="60"/>
      <c r="B467" s="30" t="s">
        <v>46</v>
      </c>
      <c r="C467" s="47">
        <f>COUNTIF(C461:C466,"O")</f>
        <v>0</v>
      </c>
      <c r="D467" s="47">
        <f>COUNTIF(D461:D466,"O")</f>
        <v>0</v>
      </c>
      <c r="E467" s="47">
        <f t="shared" ref="E467:Q467" si="462">COUNTIF(E461:E466,"O")</f>
        <v>0</v>
      </c>
      <c r="F467" s="47">
        <f t="shared" si="462"/>
        <v>0</v>
      </c>
      <c r="G467" s="47">
        <f t="shared" si="462"/>
        <v>0</v>
      </c>
      <c r="H467" s="47">
        <f t="shared" si="462"/>
        <v>0</v>
      </c>
      <c r="I467" s="47">
        <f t="shared" si="462"/>
        <v>0</v>
      </c>
      <c r="J467" s="47">
        <f t="shared" si="462"/>
        <v>0</v>
      </c>
      <c r="K467" s="47">
        <f t="shared" si="462"/>
        <v>0</v>
      </c>
      <c r="L467" s="47">
        <f t="shared" si="462"/>
        <v>0</v>
      </c>
      <c r="M467" s="47">
        <f t="shared" si="462"/>
        <v>0</v>
      </c>
      <c r="N467" s="47">
        <f t="shared" si="462"/>
        <v>0</v>
      </c>
      <c r="O467" s="47">
        <f t="shared" si="462"/>
        <v>0</v>
      </c>
      <c r="P467" s="47">
        <f t="shared" si="462"/>
        <v>0</v>
      </c>
      <c r="Q467" s="47">
        <f t="shared" si="462"/>
        <v>0</v>
      </c>
    </row>
    <row r="468" spans="1:21">
      <c r="A468" s="115">
        <v>48</v>
      </c>
      <c r="B468" s="58" t="s">
        <v>32</v>
      </c>
      <c r="C468" s="58" t="str">
        <f>IF(C7=$V$66,"O",IF(C7=$W$66,"O",IF(C7=$X$66,"O",IF(C7=$Y$66,"O",IF(C7=$Z$66,"O","X")))))</f>
        <v>X</v>
      </c>
      <c r="D468" s="58" t="str">
        <f t="shared" ref="D468:Q468" si="463">IF(D7=$V$66,"O",IF(D7=$W$66,"O",IF(D7=$X$66,"O",IF(D7=$Y$66,"O",IF(D7=$Z$66,"O","X")))))</f>
        <v>X</v>
      </c>
      <c r="E468" s="58" t="str">
        <f t="shared" si="463"/>
        <v>X</v>
      </c>
      <c r="F468" s="58" t="str">
        <f t="shared" si="463"/>
        <v>X</v>
      </c>
      <c r="G468" s="58" t="str">
        <f t="shared" si="463"/>
        <v>X</v>
      </c>
      <c r="H468" s="58" t="str">
        <f t="shared" si="463"/>
        <v>X</v>
      </c>
      <c r="I468" s="58" t="str">
        <f t="shared" ref="I468:J473" si="464">IF(I7=$V$66,"O",IF(I7=$W$66,"O",IF(I7=$X$66,"O",IF(I7=$Y$66,"O",IF(I7=$Z$66,"O","X")))))</f>
        <v>X</v>
      </c>
      <c r="J468" s="58" t="str">
        <f t="shared" si="464"/>
        <v>X</v>
      </c>
      <c r="K468" s="58" t="str">
        <f t="shared" si="463"/>
        <v>X</v>
      </c>
      <c r="L468" s="58" t="str">
        <f t="shared" si="463"/>
        <v>X</v>
      </c>
      <c r="M468" s="58" t="str">
        <f t="shared" si="463"/>
        <v>X</v>
      </c>
      <c r="N468" s="58" t="str">
        <f t="shared" si="463"/>
        <v>X</v>
      </c>
      <c r="O468" s="58" t="str">
        <f t="shared" si="463"/>
        <v>X</v>
      </c>
      <c r="P468" s="58" t="str">
        <f t="shared" si="463"/>
        <v>X</v>
      </c>
      <c r="Q468" s="58" t="str">
        <f t="shared" si="463"/>
        <v>X</v>
      </c>
    </row>
    <row r="469" spans="1:21">
      <c r="A469" s="51" t="s">
        <v>421</v>
      </c>
      <c r="B469" s="58" t="s">
        <v>33</v>
      </c>
      <c r="C469" s="58" t="str">
        <f t="shared" ref="C469:Q469" si="465">IF(C8=$V$66,"O",IF(C8=$W$66,"O",IF(C8=$X$66,"O",IF(C8=$Y$66,"O",IF(C8=$Z$66,"O","X")))))</f>
        <v>X</v>
      </c>
      <c r="D469" s="58" t="str">
        <f t="shared" si="465"/>
        <v>X</v>
      </c>
      <c r="E469" s="58" t="str">
        <f t="shared" si="465"/>
        <v>X</v>
      </c>
      <c r="F469" s="58" t="str">
        <f t="shared" si="465"/>
        <v>X</v>
      </c>
      <c r="G469" s="58" t="str">
        <f t="shared" si="465"/>
        <v>X</v>
      </c>
      <c r="H469" s="58" t="str">
        <f t="shared" si="465"/>
        <v>X</v>
      </c>
      <c r="I469" s="58" t="str">
        <f t="shared" si="464"/>
        <v>X</v>
      </c>
      <c r="J469" s="58" t="str">
        <f t="shared" si="464"/>
        <v>X</v>
      </c>
      <c r="K469" s="58" t="str">
        <f t="shared" si="465"/>
        <v>X</v>
      </c>
      <c r="L469" s="58" t="str">
        <f t="shared" si="465"/>
        <v>X</v>
      </c>
      <c r="M469" s="58" t="str">
        <f t="shared" si="465"/>
        <v>X</v>
      </c>
      <c r="N469" s="58" t="str">
        <f t="shared" si="465"/>
        <v>X</v>
      </c>
      <c r="O469" s="58" t="str">
        <f t="shared" si="465"/>
        <v>X</v>
      </c>
      <c r="P469" s="58" t="str">
        <f t="shared" si="465"/>
        <v>X</v>
      </c>
      <c r="Q469" s="58" t="str">
        <f t="shared" si="465"/>
        <v>X</v>
      </c>
    </row>
    <row r="470" spans="1:21">
      <c r="A470" s="51"/>
      <c r="B470" s="58" t="s">
        <v>34</v>
      </c>
      <c r="C470" s="58" t="str">
        <f t="shared" ref="C470:Q470" si="466">IF(C9=$V$66,"O",IF(C9=$W$66,"O",IF(C9=$X$66,"O",IF(C9=$Y$66,"O",IF(C9=$Z$66,"O","X")))))</f>
        <v>O</v>
      </c>
      <c r="D470" s="58" t="str">
        <f t="shared" si="466"/>
        <v>O</v>
      </c>
      <c r="E470" s="58" t="str">
        <f t="shared" si="466"/>
        <v>O</v>
      </c>
      <c r="F470" s="58" t="str">
        <f t="shared" si="466"/>
        <v>O</v>
      </c>
      <c r="G470" s="58" t="str">
        <f t="shared" si="466"/>
        <v>O</v>
      </c>
      <c r="H470" s="58" t="str">
        <f t="shared" si="466"/>
        <v>O</v>
      </c>
      <c r="I470" s="58" t="str">
        <f t="shared" si="464"/>
        <v>O</v>
      </c>
      <c r="J470" s="58" t="str">
        <f t="shared" si="464"/>
        <v>O</v>
      </c>
      <c r="K470" s="58" t="str">
        <f t="shared" si="466"/>
        <v>O</v>
      </c>
      <c r="L470" s="58" t="str">
        <f t="shared" si="466"/>
        <v>O</v>
      </c>
      <c r="M470" s="58" t="str">
        <f t="shared" si="466"/>
        <v>O</v>
      </c>
      <c r="N470" s="58" t="str">
        <f t="shared" si="466"/>
        <v>O</v>
      </c>
      <c r="O470" s="58" t="str">
        <f t="shared" si="466"/>
        <v>O</v>
      </c>
      <c r="P470" s="58" t="str">
        <f t="shared" si="466"/>
        <v>O</v>
      </c>
      <c r="Q470" s="58" t="str">
        <f t="shared" si="466"/>
        <v>O</v>
      </c>
    </row>
    <row r="471" spans="1:21">
      <c r="A471" s="51"/>
      <c r="B471" s="58" t="s">
        <v>35</v>
      </c>
      <c r="C471" s="58" t="str">
        <f t="shared" ref="C471:Q471" si="467">IF(C10=$V$66,"O",IF(C10=$W$66,"O",IF(C10=$X$66,"O",IF(C10=$Y$66,"O",IF(C10=$Z$66,"O","X")))))</f>
        <v>X</v>
      </c>
      <c r="D471" s="58" t="str">
        <f t="shared" si="467"/>
        <v>X</v>
      </c>
      <c r="E471" s="58" t="str">
        <f t="shared" si="467"/>
        <v>X</v>
      </c>
      <c r="F471" s="58" t="str">
        <f t="shared" si="467"/>
        <v>X</v>
      </c>
      <c r="G471" s="58" t="str">
        <f t="shared" si="467"/>
        <v>X</v>
      </c>
      <c r="H471" s="58" t="str">
        <f t="shared" si="467"/>
        <v>X</v>
      </c>
      <c r="I471" s="58" t="str">
        <f t="shared" si="464"/>
        <v>X</v>
      </c>
      <c r="J471" s="58" t="str">
        <f t="shared" si="464"/>
        <v>X</v>
      </c>
      <c r="K471" s="58" t="str">
        <f t="shared" si="467"/>
        <v>X</v>
      </c>
      <c r="L471" s="58" t="str">
        <f t="shared" si="467"/>
        <v>X</v>
      </c>
      <c r="M471" s="58" t="str">
        <f t="shared" si="467"/>
        <v>X</v>
      </c>
      <c r="N471" s="58" t="str">
        <f t="shared" si="467"/>
        <v>X</v>
      </c>
      <c r="O471" s="58" t="str">
        <f t="shared" si="467"/>
        <v>X</v>
      </c>
      <c r="P471" s="58" t="str">
        <f t="shared" si="467"/>
        <v>X</v>
      </c>
      <c r="Q471" s="58" t="str">
        <f t="shared" si="467"/>
        <v>X</v>
      </c>
    </row>
    <row r="472" spans="1:21">
      <c r="A472" s="51"/>
      <c r="B472" s="58" t="s">
        <v>36</v>
      </c>
      <c r="C472" s="58" t="str">
        <f t="shared" ref="C472:Q472" si="468">IF(C11=$V$66,"O",IF(C11=$W$66,"O",IF(C11=$X$66,"O",IF(C11=$Y$66,"O",IF(C11=$Z$66,"O","X")))))</f>
        <v>X</v>
      </c>
      <c r="D472" s="58" t="str">
        <f t="shared" si="468"/>
        <v>X</v>
      </c>
      <c r="E472" s="58" t="str">
        <f t="shared" si="468"/>
        <v>X</v>
      </c>
      <c r="F472" s="58" t="str">
        <f t="shared" si="468"/>
        <v>X</v>
      </c>
      <c r="G472" s="58" t="str">
        <f t="shared" si="468"/>
        <v>X</v>
      </c>
      <c r="H472" s="58" t="str">
        <f t="shared" si="468"/>
        <v>X</v>
      </c>
      <c r="I472" s="58" t="str">
        <f t="shared" si="464"/>
        <v>X</v>
      </c>
      <c r="J472" s="58" t="str">
        <f t="shared" si="464"/>
        <v>X</v>
      </c>
      <c r="K472" s="58" t="str">
        <f t="shared" si="468"/>
        <v>X</v>
      </c>
      <c r="L472" s="58" t="str">
        <f t="shared" si="468"/>
        <v>X</v>
      </c>
      <c r="M472" s="58" t="str">
        <f t="shared" si="468"/>
        <v>X</v>
      </c>
      <c r="N472" s="58" t="str">
        <f t="shared" si="468"/>
        <v>X</v>
      </c>
      <c r="O472" s="58" t="str">
        <f t="shared" si="468"/>
        <v>X</v>
      </c>
      <c r="P472" s="58" t="str">
        <f t="shared" si="468"/>
        <v>X</v>
      </c>
      <c r="Q472" s="58" t="str">
        <f t="shared" si="468"/>
        <v>X</v>
      </c>
    </row>
    <row r="473" spans="1:21">
      <c r="A473" s="51"/>
      <c r="B473" s="58" t="s">
        <v>21</v>
      </c>
      <c r="C473" s="58" t="str">
        <f t="shared" ref="C473:P473" si="469">IF(C12=$V$66,"O",IF(C12=$W$66,"O",IF(C12=$X$66,"O",IF(C12=$Y$66,"O",IF(C12=$Z$66,"O","X")))))</f>
        <v>X</v>
      </c>
      <c r="D473" s="58" t="str">
        <f t="shared" si="469"/>
        <v>X</v>
      </c>
      <c r="E473" s="58" t="str">
        <f t="shared" si="469"/>
        <v>X</v>
      </c>
      <c r="F473" s="58" t="str">
        <f t="shared" si="469"/>
        <v>X</v>
      </c>
      <c r="G473" s="58" t="str">
        <f t="shared" si="469"/>
        <v>X</v>
      </c>
      <c r="H473" s="58" t="str">
        <f t="shared" si="469"/>
        <v>X</v>
      </c>
      <c r="I473" s="58" t="str">
        <f t="shared" si="464"/>
        <v>X</v>
      </c>
      <c r="J473" s="58" t="str">
        <f t="shared" si="464"/>
        <v>X</v>
      </c>
      <c r="K473" s="58" t="str">
        <f t="shared" si="469"/>
        <v>X</v>
      </c>
      <c r="L473" s="58" t="str">
        <f t="shared" si="469"/>
        <v>X</v>
      </c>
      <c r="M473" s="58" t="str">
        <f t="shared" si="469"/>
        <v>X</v>
      </c>
      <c r="N473" s="58" t="str">
        <f t="shared" si="469"/>
        <v>X</v>
      </c>
      <c r="O473" s="58" t="str">
        <f t="shared" si="469"/>
        <v>X</v>
      </c>
      <c r="P473" s="58" t="str">
        <f t="shared" si="469"/>
        <v>X</v>
      </c>
      <c r="Q473" s="58" t="str">
        <f>IF(Q12=$V$66,"O",IF(Q12=$W$66,"O",IF(Q12=$X$66,"O",IF(Q12=$Y$66,"O",IF(Q12=$Z$66,"O","X")))))</f>
        <v>X</v>
      </c>
    </row>
    <row r="474" spans="1:21">
      <c r="A474" s="60"/>
      <c r="B474" s="30" t="s">
        <v>46</v>
      </c>
      <c r="C474" s="47">
        <f>COUNTIF(C468:C473,"O")</f>
        <v>1</v>
      </c>
      <c r="D474" s="47">
        <f>COUNTIF(D468:D473,"O")</f>
        <v>1</v>
      </c>
      <c r="E474" s="47">
        <f t="shared" ref="E474:Q474" si="470">COUNTIF(E468:E473,"O")</f>
        <v>1</v>
      </c>
      <c r="F474" s="47">
        <f t="shared" si="470"/>
        <v>1</v>
      </c>
      <c r="G474" s="47">
        <f t="shared" si="470"/>
        <v>1</v>
      </c>
      <c r="H474" s="47">
        <f t="shared" si="470"/>
        <v>1</v>
      </c>
      <c r="I474" s="47">
        <f t="shared" si="470"/>
        <v>1</v>
      </c>
      <c r="J474" s="47">
        <f t="shared" si="470"/>
        <v>1</v>
      </c>
      <c r="K474" s="47">
        <f t="shared" si="470"/>
        <v>1</v>
      </c>
      <c r="L474" s="47">
        <f t="shared" si="470"/>
        <v>1</v>
      </c>
      <c r="M474" s="47">
        <f t="shared" si="470"/>
        <v>1</v>
      </c>
      <c r="N474" s="47">
        <f t="shared" si="470"/>
        <v>1</v>
      </c>
      <c r="O474" s="47">
        <f t="shared" si="470"/>
        <v>1</v>
      </c>
      <c r="P474" s="47">
        <f t="shared" si="470"/>
        <v>1</v>
      </c>
      <c r="Q474" s="47">
        <f t="shared" si="470"/>
        <v>1</v>
      </c>
    </row>
    <row r="475" spans="1:21">
      <c r="A475" s="115">
        <v>49</v>
      </c>
      <c r="B475" s="58" t="s">
        <v>32</v>
      </c>
      <c r="C475" s="58" t="str">
        <f>IF(C7=$V$67,"O",IF(C7=$W$67,"O",IF(C7=$X$67,"O",IF(C7=$Y$67,"O",IF(C7=$Z$67,"O","X")))))</f>
        <v>O</v>
      </c>
      <c r="D475" s="58" t="str">
        <f t="shared" ref="D475:Q475" si="471">IF(D7=$V$67,"O",IF(D7=$W$67,"O",IF(D7=$X$67,"O",IF(D7=$Y$67,"O",IF(D7=$Z$67,"O","X")))))</f>
        <v>O</v>
      </c>
      <c r="E475" s="58" t="str">
        <f t="shared" si="471"/>
        <v>O</v>
      </c>
      <c r="F475" s="58" t="str">
        <f t="shared" si="471"/>
        <v>O</v>
      </c>
      <c r="G475" s="58" t="str">
        <f t="shared" si="471"/>
        <v>O</v>
      </c>
      <c r="H475" s="58" t="str">
        <f t="shared" si="471"/>
        <v>O</v>
      </c>
      <c r="I475" s="58" t="str">
        <f t="shared" ref="I475:J480" si="472">IF(I7=$V$67,"O",IF(I7=$W$67,"O",IF(I7=$X$67,"O",IF(I7=$Y$67,"O",IF(I7=$Z$67,"O","X")))))</f>
        <v>O</v>
      </c>
      <c r="J475" s="58" t="str">
        <f t="shared" si="472"/>
        <v>O</v>
      </c>
      <c r="K475" s="58" t="str">
        <f t="shared" si="471"/>
        <v>O</v>
      </c>
      <c r="L475" s="58" t="str">
        <f t="shared" si="471"/>
        <v>O</v>
      </c>
      <c r="M475" s="58" t="str">
        <f t="shared" si="471"/>
        <v>O</v>
      </c>
      <c r="N475" s="58" t="str">
        <f t="shared" si="471"/>
        <v>O</v>
      </c>
      <c r="O475" s="58" t="str">
        <f t="shared" si="471"/>
        <v>O</v>
      </c>
      <c r="P475" s="58" t="str">
        <f t="shared" si="471"/>
        <v>O</v>
      </c>
      <c r="Q475" s="58" t="str">
        <f t="shared" si="471"/>
        <v>O</v>
      </c>
    </row>
    <row r="476" spans="1:21">
      <c r="A476" s="51" t="s">
        <v>422</v>
      </c>
      <c r="B476" s="58" t="s">
        <v>33</v>
      </c>
      <c r="C476" s="58" t="str">
        <f t="shared" ref="C476:Q476" si="473">IF(C8=$V$67,"O",IF(C8=$W$67,"O",IF(C8=$X$67,"O",IF(C8=$Y$67,"O",IF(C8=$Z$67,"O","X")))))</f>
        <v>X</v>
      </c>
      <c r="D476" s="58" t="str">
        <f t="shared" si="473"/>
        <v>X</v>
      </c>
      <c r="E476" s="58" t="str">
        <f t="shared" si="473"/>
        <v>X</v>
      </c>
      <c r="F476" s="58" t="str">
        <f t="shared" si="473"/>
        <v>X</v>
      </c>
      <c r="G476" s="58" t="str">
        <f t="shared" si="473"/>
        <v>X</v>
      </c>
      <c r="H476" s="58" t="str">
        <f t="shared" si="473"/>
        <v>X</v>
      </c>
      <c r="I476" s="58" t="str">
        <f t="shared" si="472"/>
        <v>X</v>
      </c>
      <c r="J476" s="58" t="str">
        <f t="shared" si="472"/>
        <v>X</v>
      </c>
      <c r="K476" s="58" t="str">
        <f t="shared" si="473"/>
        <v>X</v>
      </c>
      <c r="L476" s="58" t="str">
        <f t="shared" si="473"/>
        <v>X</v>
      </c>
      <c r="M476" s="58" t="str">
        <f t="shared" si="473"/>
        <v>X</v>
      </c>
      <c r="N476" s="58" t="str">
        <f t="shared" si="473"/>
        <v>X</v>
      </c>
      <c r="O476" s="58" t="str">
        <f t="shared" si="473"/>
        <v>X</v>
      </c>
      <c r="P476" s="58" t="str">
        <f t="shared" si="473"/>
        <v>X</v>
      </c>
      <c r="Q476" s="58" t="str">
        <f t="shared" si="473"/>
        <v>X</v>
      </c>
    </row>
    <row r="477" spans="1:21" ht="21">
      <c r="A477" s="51"/>
      <c r="B477" s="58" t="s">
        <v>34</v>
      </c>
      <c r="C477" s="58" t="str">
        <f t="shared" ref="C477:Q477" si="474">IF(C9=$V$67,"O",IF(C9=$W$67,"O",IF(C9=$X$67,"O",IF(C9=$Y$67,"O",IF(C9=$Z$67,"O","X")))))</f>
        <v>X</v>
      </c>
      <c r="D477" s="58" t="str">
        <f t="shared" si="474"/>
        <v>X</v>
      </c>
      <c r="E477" s="58" t="str">
        <f t="shared" si="474"/>
        <v>X</v>
      </c>
      <c r="F477" s="58" t="str">
        <f t="shared" si="474"/>
        <v>X</v>
      </c>
      <c r="G477" s="58" t="str">
        <f t="shared" si="474"/>
        <v>X</v>
      </c>
      <c r="H477" s="58" t="str">
        <f t="shared" si="474"/>
        <v>X</v>
      </c>
      <c r="I477" s="58" t="str">
        <f t="shared" si="472"/>
        <v>X</v>
      </c>
      <c r="J477" s="58" t="str">
        <f t="shared" si="472"/>
        <v>X</v>
      </c>
      <c r="K477" s="58" t="str">
        <f t="shared" si="474"/>
        <v>X</v>
      </c>
      <c r="L477" s="58" t="str">
        <f t="shared" si="474"/>
        <v>X</v>
      </c>
      <c r="M477" s="58" t="str">
        <f t="shared" si="474"/>
        <v>X</v>
      </c>
      <c r="N477" s="58" t="str">
        <f t="shared" si="474"/>
        <v>X</v>
      </c>
      <c r="O477" s="58" t="str">
        <f t="shared" si="474"/>
        <v>X</v>
      </c>
      <c r="P477" s="58" t="str">
        <f t="shared" si="474"/>
        <v>X</v>
      </c>
      <c r="Q477" s="58" t="str">
        <f t="shared" si="474"/>
        <v>X</v>
      </c>
      <c r="U477" s="128"/>
    </row>
    <row r="478" spans="1:21" ht="21">
      <c r="A478" s="51"/>
      <c r="B478" s="58" t="s">
        <v>35</v>
      </c>
      <c r="C478" s="58" t="str">
        <f t="shared" ref="C478:Q478" si="475">IF(C10=$V$67,"O",IF(C10=$W$67,"O",IF(C10=$X$67,"O",IF(C10=$Y$67,"O",IF(C10=$Z$67,"O","X")))))</f>
        <v>X</v>
      </c>
      <c r="D478" s="58" t="str">
        <f t="shared" si="475"/>
        <v>X</v>
      </c>
      <c r="E478" s="58" t="str">
        <f t="shared" si="475"/>
        <v>X</v>
      </c>
      <c r="F478" s="58" t="str">
        <f t="shared" si="475"/>
        <v>X</v>
      </c>
      <c r="G478" s="58" t="str">
        <f t="shared" si="475"/>
        <v>X</v>
      </c>
      <c r="H478" s="58" t="str">
        <f t="shared" si="475"/>
        <v>X</v>
      </c>
      <c r="I478" s="58" t="str">
        <f t="shared" si="472"/>
        <v>X</v>
      </c>
      <c r="J478" s="58" t="str">
        <f t="shared" si="472"/>
        <v>X</v>
      </c>
      <c r="K478" s="58" t="str">
        <f t="shared" si="475"/>
        <v>X</v>
      </c>
      <c r="L478" s="58" t="str">
        <f t="shared" si="475"/>
        <v>X</v>
      </c>
      <c r="M478" s="58" t="str">
        <f t="shared" si="475"/>
        <v>X</v>
      </c>
      <c r="N478" s="58" t="str">
        <f t="shared" si="475"/>
        <v>X</v>
      </c>
      <c r="O478" s="58" t="str">
        <f t="shared" si="475"/>
        <v>X</v>
      </c>
      <c r="P478" s="58" t="str">
        <f t="shared" si="475"/>
        <v>X</v>
      </c>
      <c r="Q478" s="58" t="str">
        <f t="shared" si="475"/>
        <v>X</v>
      </c>
      <c r="U478" s="128"/>
    </row>
    <row r="479" spans="1:21" ht="21">
      <c r="A479" s="51"/>
      <c r="B479" s="58" t="s">
        <v>36</v>
      </c>
      <c r="C479" s="58" t="str">
        <f t="shared" ref="C479:Q479" si="476">IF(C11=$V$67,"O",IF(C11=$W$67,"O",IF(C11=$X$67,"O",IF(C11=$Y$67,"O",IF(C11=$Z$67,"O","X")))))</f>
        <v>X</v>
      </c>
      <c r="D479" s="58" t="str">
        <f t="shared" si="476"/>
        <v>X</v>
      </c>
      <c r="E479" s="58" t="str">
        <f t="shared" si="476"/>
        <v>X</v>
      </c>
      <c r="F479" s="58" t="str">
        <f t="shared" si="476"/>
        <v>X</v>
      </c>
      <c r="G479" s="58" t="str">
        <f t="shared" si="476"/>
        <v>X</v>
      </c>
      <c r="H479" s="58" t="str">
        <f t="shared" si="476"/>
        <v>X</v>
      </c>
      <c r="I479" s="58" t="str">
        <f t="shared" si="472"/>
        <v>X</v>
      </c>
      <c r="J479" s="58" t="str">
        <f t="shared" si="472"/>
        <v>X</v>
      </c>
      <c r="K479" s="58" t="str">
        <f t="shared" si="476"/>
        <v>X</v>
      </c>
      <c r="L479" s="58" t="str">
        <f t="shared" si="476"/>
        <v>X</v>
      </c>
      <c r="M479" s="58" t="str">
        <f t="shared" si="476"/>
        <v>X</v>
      </c>
      <c r="N479" s="58" t="str">
        <f t="shared" si="476"/>
        <v>X</v>
      </c>
      <c r="O479" s="58" t="str">
        <f t="shared" si="476"/>
        <v>X</v>
      </c>
      <c r="P479" s="58" t="str">
        <f t="shared" si="476"/>
        <v>X</v>
      </c>
      <c r="Q479" s="58" t="str">
        <f t="shared" si="476"/>
        <v>X</v>
      </c>
      <c r="U479" s="128"/>
    </row>
    <row r="480" spans="1:21" ht="21">
      <c r="A480" s="51"/>
      <c r="B480" s="58" t="s">
        <v>21</v>
      </c>
      <c r="C480" s="58" t="str">
        <f t="shared" ref="C480:P480" si="477">IF(C12=$V$67,"O",IF(C12=$W$67,"O",IF(C12=$X$67,"O",IF(C12=$Y$67,"O",IF(C12=$Z$67,"O","X")))))</f>
        <v>X</v>
      </c>
      <c r="D480" s="58" t="str">
        <f t="shared" si="477"/>
        <v>X</v>
      </c>
      <c r="E480" s="58" t="str">
        <f t="shared" si="477"/>
        <v>X</v>
      </c>
      <c r="F480" s="58" t="str">
        <f t="shared" si="477"/>
        <v>X</v>
      </c>
      <c r="G480" s="58" t="str">
        <f t="shared" si="477"/>
        <v>X</v>
      </c>
      <c r="H480" s="58" t="str">
        <f t="shared" si="477"/>
        <v>X</v>
      </c>
      <c r="I480" s="58" t="str">
        <f t="shared" si="472"/>
        <v>X</v>
      </c>
      <c r="J480" s="58" t="str">
        <f t="shared" si="472"/>
        <v>X</v>
      </c>
      <c r="K480" s="58" t="str">
        <f t="shared" si="477"/>
        <v>X</v>
      </c>
      <c r="L480" s="58" t="str">
        <f t="shared" si="477"/>
        <v>X</v>
      </c>
      <c r="M480" s="58" t="str">
        <f t="shared" si="477"/>
        <v>X</v>
      </c>
      <c r="N480" s="58" t="str">
        <f t="shared" si="477"/>
        <v>X</v>
      </c>
      <c r="O480" s="58" t="str">
        <f t="shared" si="477"/>
        <v>X</v>
      </c>
      <c r="P480" s="58" t="str">
        <f t="shared" si="477"/>
        <v>X</v>
      </c>
      <c r="Q480" s="58" t="str">
        <f>IF(Q12=$V$67,"O",IF(Q12=$W$67,"O",IF(Q12=$X$67,"O",IF(Q12=$Y$67,"O",IF(Q12=$Z$67,"O","X")))))</f>
        <v>X</v>
      </c>
      <c r="U480" s="128"/>
    </row>
    <row r="481" spans="1:21" ht="21">
      <c r="A481" s="60"/>
      <c r="B481" s="30" t="s">
        <v>46</v>
      </c>
      <c r="C481" s="47">
        <f>COUNTIF(C475:C480,"O")</f>
        <v>1</v>
      </c>
      <c r="D481" s="47">
        <f>COUNTIF(D475:D480,"O")</f>
        <v>1</v>
      </c>
      <c r="E481" s="47">
        <f t="shared" ref="E481:Q481" si="478">COUNTIF(E475:E480,"O")</f>
        <v>1</v>
      </c>
      <c r="F481" s="47">
        <f t="shared" si="478"/>
        <v>1</v>
      </c>
      <c r="G481" s="47">
        <f t="shared" si="478"/>
        <v>1</v>
      </c>
      <c r="H481" s="47">
        <f t="shared" si="478"/>
        <v>1</v>
      </c>
      <c r="I481" s="47">
        <f t="shared" si="478"/>
        <v>1</v>
      </c>
      <c r="J481" s="47">
        <f t="shared" si="478"/>
        <v>1</v>
      </c>
      <c r="K481" s="47">
        <f t="shared" si="478"/>
        <v>1</v>
      </c>
      <c r="L481" s="47">
        <f t="shared" si="478"/>
        <v>1</v>
      </c>
      <c r="M481" s="47">
        <f t="shared" si="478"/>
        <v>1</v>
      </c>
      <c r="N481" s="47">
        <f t="shared" si="478"/>
        <v>1</v>
      </c>
      <c r="O481" s="47">
        <f t="shared" si="478"/>
        <v>1</v>
      </c>
      <c r="P481" s="47">
        <f t="shared" si="478"/>
        <v>1</v>
      </c>
      <c r="Q481" s="47">
        <f t="shared" si="478"/>
        <v>1</v>
      </c>
      <c r="U481" s="128"/>
    </row>
    <row r="482" spans="1:21" ht="21">
      <c r="A482" s="115">
        <v>50</v>
      </c>
      <c r="B482" s="58" t="s">
        <v>32</v>
      </c>
      <c r="C482" s="58" t="str">
        <f t="shared" ref="C482:Q482" si="479">IF(C7=$V$68,"O",IF(C7=$W$68,"O",IF(C7=$X$68,"O",IF(C7=$Y$68,"O",IF(C7=$Z$68,"O","X")))))</f>
        <v>X</v>
      </c>
      <c r="D482" s="58" t="str">
        <f t="shared" si="479"/>
        <v>X</v>
      </c>
      <c r="E482" s="58" t="str">
        <f t="shared" si="479"/>
        <v>X</v>
      </c>
      <c r="F482" s="58" t="str">
        <f t="shared" si="479"/>
        <v>X</v>
      </c>
      <c r="G482" s="58" t="str">
        <f t="shared" si="479"/>
        <v>X</v>
      </c>
      <c r="H482" s="58" t="str">
        <f t="shared" si="479"/>
        <v>X</v>
      </c>
      <c r="I482" s="58" t="str">
        <f t="shared" ref="I482:J487" si="480">IF(I7=$V$68,"O",IF(I7=$W$68,"O",IF(I7=$X$68,"O",IF(I7=$Y$68,"O",IF(I7=$Z$68,"O","X")))))</f>
        <v>X</v>
      </c>
      <c r="J482" s="58" t="str">
        <f t="shared" si="480"/>
        <v>X</v>
      </c>
      <c r="K482" s="58" t="str">
        <f t="shared" si="479"/>
        <v>X</v>
      </c>
      <c r="L482" s="58" t="str">
        <f t="shared" si="479"/>
        <v>X</v>
      </c>
      <c r="M482" s="58" t="str">
        <f t="shared" si="479"/>
        <v>X</v>
      </c>
      <c r="N482" s="58" t="str">
        <f t="shared" si="479"/>
        <v>X</v>
      </c>
      <c r="O482" s="58" t="str">
        <f t="shared" si="479"/>
        <v>X</v>
      </c>
      <c r="P482" s="58" t="str">
        <f t="shared" si="479"/>
        <v>X</v>
      </c>
      <c r="Q482" s="58" t="str">
        <f t="shared" si="479"/>
        <v>X</v>
      </c>
      <c r="U482" s="128"/>
    </row>
    <row r="483" spans="1:21" ht="21">
      <c r="A483" s="51" t="s">
        <v>423</v>
      </c>
      <c r="B483" s="58" t="s">
        <v>33</v>
      </c>
      <c r="C483" s="58" t="str">
        <f t="shared" ref="C483:Q483" si="481">IF(C8=$V$68,"O",IF(C8=$W$68,"O",IF(C8=$X$68,"O",IF(C8=$Y$68,"O",IF(C8=$Z$68,"O","X")))))</f>
        <v>X</v>
      </c>
      <c r="D483" s="58" t="str">
        <f t="shared" si="481"/>
        <v>X</v>
      </c>
      <c r="E483" s="58" t="str">
        <f t="shared" si="481"/>
        <v>X</v>
      </c>
      <c r="F483" s="58" t="str">
        <f t="shared" si="481"/>
        <v>X</v>
      </c>
      <c r="G483" s="58" t="str">
        <f t="shared" si="481"/>
        <v>X</v>
      </c>
      <c r="H483" s="58" t="str">
        <f t="shared" si="481"/>
        <v>X</v>
      </c>
      <c r="I483" s="58" t="str">
        <f t="shared" si="480"/>
        <v>X</v>
      </c>
      <c r="J483" s="58" t="str">
        <f t="shared" si="480"/>
        <v>X</v>
      </c>
      <c r="K483" s="58" t="str">
        <f t="shared" si="481"/>
        <v>X</v>
      </c>
      <c r="L483" s="58" t="str">
        <f t="shared" si="481"/>
        <v>X</v>
      </c>
      <c r="M483" s="58" t="str">
        <f t="shared" si="481"/>
        <v>X</v>
      </c>
      <c r="N483" s="58" t="str">
        <f t="shared" si="481"/>
        <v>X</v>
      </c>
      <c r="O483" s="58" t="str">
        <f t="shared" si="481"/>
        <v>X</v>
      </c>
      <c r="P483" s="58" t="str">
        <f t="shared" si="481"/>
        <v>X</v>
      </c>
      <c r="Q483" s="58" t="str">
        <f t="shared" si="481"/>
        <v>X</v>
      </c>
      <c r="U483" s="128"/>
    </row>
    <row r="484" spans="1:21">
      <c r="A484" s="51"/>
      <c r="B484" s="58" t="s">
        <v>34</v>
      </c>
      <c r="C484" s="58" t="str">
        <f t="shared" ref="C484:Q484" si="482">IF(C9=$V$68,"O",IF(C9=$W$68,"O",IF(C9=$X$68,"O",IF(C9=$Y$68,"O",IF(C9=$Z$68,"O","X")))))</f>
        <v>X</v>
      </c>
      <c r="D484" s="58" t="str">
        <f t="shared" si="482"/>
        <v>X</v>
      </c>
      <c r="E484" s="58" t="str">
        <f t="shared" si="482"/>
        <v>X</v>
      </c>
      <c r="F484" s="58" t="str">
        <f t="shared" si="482"/>
        <v>X</v>
      </c>
      <c r="G484" s="58" t="str">
        <f t="shared" si="482"/>
        <v>X</v>
      </c>
      <c r="H484" s="58" t="str">
        <f t="shared" si="482"/>
        <v>X</v>
      </c>
      <c r="I484" s="58" t="str">
        <f t="shared" si="480"/>
        <v>X</v>
      </c>
      <c r="J484" s="58" t="str">
        <f t="shared" si="480"/>
        <v>X</v>
      </c>
      <c r="K484" s="58" t="str">
        <f t="shared" si="482"/>
        <v>X</v>
      </c>
      <c r="L484" s="58" t="str">
        <f t="shared" si="482"/>
        <v>X</v>
      </c>
      <c r="M484" s="58" t="str">
        <f t="shared" si="482"/>
        <v>X</v>
      </c>
      <c r="N484" s="58" t="str">
        <f t="shared" si="482"/>
        <v>X</v>
      </c>
      <c r="O484" s="58" t="str">
        <f t="shared" si="482"/>
        <v>X</v>
      </c>
      <c r="P484" s="58" t="str">
        <f t="shared" si="482"/>
        <v>X</v>
      </c>
      <c r="Q484" s="58" t="str">
        <f t="shared" si="482"/>
        <v>X</v>
      </c>
      <c r="U484"/>
    </row>
    <row r="485" spans="1:21">
      <c r="A485" s="51"/>
      <c r="B485" s="58" t="s">
        <v>35</v>
      </c>
      <c r="C485" s="58" t="str">
        <f t="shared" ref="C485:Q485" si="483">IF(C10=$V$68,"O",IF(C10=$W$68,"O",IF(C10=$X$68,"O",IF(C10=$Y$68,"O",IF(C10=$Z$68,"O","X")))))</f>
        <v>X</v>
      </c>
      <c r="D485" s="58" t="str">
        <f t="shared" si="483"/>
        <v>X</v>
      </c>
      <c r="E485" s="58" t="str">
        <f t="shared" si="483"/>
        <v>X</v>
      </c>
      <c r="F485" s="58" t="str">
        <f t="shared" si="483"/>
        <v>X</v>
      </c>
      <c r="G485" s="58" t="str">
        <f t="shared" si="483"/>
        <v>X</v>
      </c>
      <c r="H485" s="58" t="str">
        <f t="shared" si="483"/>
        <v>X</v>
      </c>
      <c r="I485" s="58" t="str">
        <f t="shared" si="480"/>
        <v>X</v>
      </c>
      <c r="J485" s="58" t="str">
        <f t="shared" si="480"/>
        <v>X</v>
      </c>
      <c r="K485" s="58" t="str">
        <f t="shared" si="483"/>
        <v>X</v>
      </c>
      <c r="L485" s="58" t="str">
        <f t="shared" si="483"/>
        <v>X</v>
      </c>
      <c r="M485" s="58" t="str">
        <f t="shared" si="483"/>
        <v>X</v>
      </c>
      <c r="N485" s="58" t="str">
        <f t="shared" si="483"/>
        <v>X</v>
      </c>
      <c r="O485" s="58" t="str">
        <f t="shared" si="483"/>
        <v>X</v>
      </c>
      <c r="P485" s="58" t="str">
        <f t="shared" si="483"/>
        <v>X</v>
      </c>
      <c r="Q485" s="58" t="str">
        <f t="shared" si="483"/>
        <v>X</v>
      </c>
      <c r="U485"/>
    </row>
    <row r="486" spans="1:21">
      <c r="A486" s="51"/>
      <c r="B486" s="58" t="s">
        <v>36</v>
      </c>
      <c r="C486" s="58" t="str">
        <f t="shared" ref="C486:Q486" si="484">IF(C11=$V$68,"O",IF(C11=$W$68,"O",IF(C11=$X$68,"O",IF(C11=$Y$68,"O",IF(C11=$Z$68,"O","X")))))</f>
        <v>X</v>
      </c>
      <c r="D486" s="58" t="str">
        <f t="shared" si="484"/>
        <v>X</v>
      </c>
      <c r="E486" s="58" t="str">
        <f t="shared" si="484"/>
        <v>X</v>
      </c>
      <c r="F486" s="58" t="str">
        <f t="shared" si="484"/>
        <v>X</v>
      </c>
      <c r="G486" s="58" t="str">
        <f t="shared" si="484"/>
        <v>X</v>
      </c>
      <c r="H486" s="58" t="str">
        <f t="shared" si="484"/>
        <v>X</v>
      </c>
      <c r="I486" s="58" t="str">
        <f t="shared" si="480"/>
        <v>X</v>
      </c>
      <c r="J486" s="58" t="str">
        <f t="shared" si="480"/>
        <v>X</v>
      </c>
      <c r="K486" s="58" t="str">
        <f t="shared" si="484"/>
        <v>X</v>
      </c>
      <c r="L486" s="58" t="str">
        <f t="shared" si="484"/>
        <v>X</v>
      </c>
      <c r="M486" s="58" t="str">
        <f t="shared" si="484"/>
        <v>X</v>
      </c>
      <c r="N486" s="58" t="str">
        <f t="shared" si="484"/>
        <v>X</v>
      </c>
      <c r="O486" s="58" t="str">
        <f t="shared" si="484"/>
        <v>X</v>
      </c>
      <c r="P486" s="58" t="str">
        <f t="shared" si="484"/>
        <v>X</v>
      </c>
      <c r="Q486" s="58" t="str">
        <f t="shared" si="484"/>
        <v>X</v>
      </c>
      <c r="U486"/>
    </row>
    <row r="487" spans="1:21">
      <c r="A487" s="51"/>
      <c r="B487" s="58" t="s">
        <v>21</v>
      </c>
      <c r="C487" s="58" t="str">
        <f t="shared" ref="C487:P487" si="485">IF(C12=$V$68,"O",IF(C12=$W$68,"O",IF(C12=$X$68,"O",IF(C12=$Y$68,"O",IF(C12=$Z$68,"O","X")))))</f>
        <v>O</v>
      </c>
      <c r="D487" s="58" t="str">
        <f t="shared" si="485"/>
        <v>O</v>
      </c>
      <c r="E487" s="58" t="str">
        <f t="shared" si="485"/>
        <v>O</v>
      </c>
      <c r="F487" s="58" t="str">
        <f t="shared" si="485"/>
        <v>O</v>
      </c>
      <c r="G487" s="58" t="str">
        <f t="shared" si="485"/>
        <v>O</v>
      </c>
      <c r="H487" s="58" t="str">
        <f t="shared" si="485"/>
        <v>O</v>
      </c>
      <c r="I487" s="58" t="str">
        <f t="shared" si="480"/>
        <v>O</v>
      </c>
      <c r="J487" s="58" t="str">
        <f t="shared" si="480"/>
        <v>O</v>
      </c>
      <c r="K487" s="58" t="str">
        <f t="shared" si="485"/>
        <v>O</v>
      </c>
      <c r="L487" s="58" t="str">
        <f t="shared" si="485"/>
        <v>O</v>
      </c>
      <c r="M487" s="58" t="str">
        <f t="shared" si="485"/>
        <v>O</v>
      </c>
      <c r="N487" s="58" t="str">
        <f t="shared" si="485"/>
        <v>O</v>
      </c>
      <c r="O487" s="58" t="str">
        <f t="shared" si="485"/>
        <v>O</v>
      </c>
      <c r="P487" s="58" t="str">
        <f t="shared" si="485"/>
        <v>O</v>
      </c>
      <c r="Q487" s="58" t="str">
        <f>IF(Q12=$V$68,"O",IF(Q12=$W$68,"O",IF(Q12=$X$68,"O",IF(Q12=$Y$68,"O",IF(Q12=$Z$68,"O","X")))))</f>
        <v>O</v>
      </c>
      <c r="U487"/>
    </row>
    <row r="488" spans="1:21">
      <c r="A488" s="60"/>
      <c r="B488" s="30" t="s">
        <v>46</v>
      </c>
      <c r="C488" s="47">
        <f>COUNTIF(C482:C487,"O")</f>
        <v>1</v>
      </c>
      <c r="D488" s="47">
        <f>COUNTIF(D482:D487,"O")</f>
        <v>1</v>
      </c>
      <c r="E488" s="47">
        <f t="shared" ref="E488:Q488" si="486">COUNTIF(E482:E487,"O")</f>
        <v>1</v>
      </c>
      <c r="F488" s="47">
        <f t="shared" si="486"/>
        <v>1</v>
      </c>
      <c r="G488" s="47">
        <f t="shared" si="486"/>
        <v>1</v>
      </c>
      <c r="H488" s="47">
        <f t="shared" si="486"/>
        <v>1</v>
      </c>
      <c r="I488" s="47">
        <f t="shared" si="486"/>
        <v>1</v>
      </c>
      <c r="J488" s="47">
        <f t="shared" si="486"/>
        <v>1</v>
      </c>
      <c r="K488" s="47">
        <f t="shared" si="486"/>
        <v>1</v>
      </c>
      <c r="L488" s="47">
        <f t="shared" si="486"/>
        <v>1</v>
      </c>
      <c r="M488" s="47">
        <f t="shared" si="486"/>
        <v>1</v>
      </c>
      <c r="N488" s="47">
        <f t="shared" si="486"/>
        <v>1</v>
      </c>
      <c r="O488" s="47">
        <f t="shared" si="486"/>
        <v>1</v>
      </c>
      <c r="P488" s="47">
        <f t="shared" si="486"/>
        <v>1</v>
      </c>
      <c r="Q488" s="47">
        <f t="shared" si="486"/>
        <v>1</v>
      </c>
      <c r="U488"/>
    </row>
    <row r="489" spans="1:21">
      <c r="A489" s="115">
        <v>51</v>
      </c>
      <c r="B489" s="58" t="s">
        <v>32</v>
      </c>
      <c r="C489" s="58" t="str">
        <f t="shared" ref="C489:Q489" si="487">IF(C7=$V$69,"O",IF(C7=$W$69,"O",IF(C7=$X$69,"O",IF(C7=$Y$69,"O",IF(C7=$Z$69,"O","X")))))</f>
        <v>X</v>
      </c>
      <c r="D489" s="58" t="str">
        <f t="shared" si="487"/>
        <v>X</v>
      </c>
      <c r="E489" s="58" t="str">
        <f t="shared" si="487"/>
        <v>X</v>
      </c>
      <c r="F489" s="58" t="str">
        <f t="shared" si="487"/>
        <v>X</v>
      </c>
      <c r="G489" s="58" t="str">
        <f t="shared" si="487"/>
        <v>X</v>
      </c>
      <c r="H489" s="58" t="str">
        <f t="shared" si="487"/>
        <v>X</v>
      </c>
      <c r="I489" s="58" t="str">
        <f t="shared" ref="I489:J494" si="488">IF(I7=$V$69,"O",IF(I7=$W$69,"O",IF(I7=$X$69,"O",IF(I7=$Y$69,"O",IF(I7=$Z$69,"O","X")))))</f>
        <v>X</v>
      </c>
      <c r="J489" s="58" t="str">
        <f t="shared" si="488"/>
        <v>X</v>
      </c>
      <c r="K489" s="58" t="str">
        <f t="shared" si="487"/>
        <v>X</v>
      </c>
      <c r="L489" s="58" t="str">
        <f t="shared" si="487"/>
        <v>X</v>
      </c>
      <c r="M489" s="58" t="str">
        <f t="shared" si="487"/>
        <v>X</v>
      </c>
      <c r="N489" s="58" t="str">
        <f t="shared" si="487"/>
        <v>X</v>
      </c>
      <c r="O489" s="58" t="str">
        <f t="shared" si="487"/>
        <v>X</v>
      </c>
      <c r="P489" s="58" t="str">
        <f t="shared" si="487"/>
        <v>X</v>
      </c>
      <c r="Q489" s="58" t="str">
        <f t="shared" si="487"/>
        <v>X</v>
      </c>
      <c r="U489"/>
    </row>
    <row r="490" spans="1:21">
      <c r="A490" s="51" t="s">
        <v>424</v>
      </c>
      <c r="B490" s="58" t="s">
        <v>33</v>
      </c>
      <c r="C490" s="58" t="str">
        <f t="shared" ref="C490:Q490" si="489">IF(C8=$V$69,"O",IF(C8=$W$69,"O",IF(C8=$X$69,"O",IF(C8=$Y$69,"O",IF(C8=$Z$69,"O","X")))))</f>
        <v>O</v>
      </c>
      <c r="D490" s="58" t="str">
        <f t="shared" si="489"/>
        <v>O</v>
      </c>
      <c r="E490" s="58" t="str">
        <f t="shared" si="489"/>
        <v>O</v>
      </c>
      <c r="F490" s="58" t="str">
        <f t="shared" si="489"/>
        <v>O</v>
      </c>
      <c r="G490" s="58" t="str">
        <f t="shared" si="489"/>
        <v>O</v>
      </c>
      <c r="H490" s="58" t="str">
        <f t="shared" si="489"/>
        <v>O</v>
      </c>
      <c r="I490" s="58" t="str">
        <f t="shared" si="488"/>
        <v>O</v>
      </c>
      <c r="J490" s="58" t="str">
        <f t="shared" si="488"/>
        <v>O</v>
      </c>
      <c r="K490" s="58" t="str">
        <f t="shared" si="489"/>
        <v>O</v>
      </c>
      <c r="L490" s="58" t="str">
        <f t="shared" si="489"/>
        <v>O</v>
      </c>
      <c r="M490" s="58" t="str">
        <f t="shared" si="489"/>
        <v>O</v>
      </c>
      <c r="N490" s="58" t="str">
        <f t="shared" si="489"/>
        <v>O</v>
      </c>
      <c r="O490" s="58" t="str">
        <f t="shared" si="489"/>
        <v>O</v>
      </c>
      <c r="P490" s="58" t="str">
        <f t="shared" si="489"/>
        <v>O</v>
      </c>
      <c r="Q490" s="58" t="str">
        <f t="shared" si="489"/>
        <v>O</v>
      </c>
      <c r="U490"/>
    </row>
    <row r="491" spans="1:21">
      <c r="A491" s="51"/>
      <c r="B491" s="58" t="s">
        <v>34</v>
      </c>
      <c r="C491" s="58" t="str">
        <f t="shared" ref="C491:Q491" si="490">IF(C9=$V$69,"O",IF(C9=$W$69,"O",IF(C9=$X$69,"O",IF(C9=$Y$69,"O",IF(C9=$Z$69,"O","X")))))</f>
        <v>X</v>
      </c>
      <c r="D491" s="58" t="str">
        <f t="shared" si="490"/>
        <v>X</v>
      </c>
      <c r="E491" s="58" t="str">
        <f t="shared" si="490"/>
        <v>X</v>
      </c>
      <c r="F491" s="58" t="str">
        <f t="shared" si="490"/>
        <v>X</v>
      </c>
      <c r="G491" s="58" t="str">
        <f t="shared" si="490"/>
        <v>X</v>
      </c>
      <c r="H491" s="58" t="str">
        <f t="shared" si="490"/>
        <v>X</v>
      </c>
      <c r="I491" s="58" t="str">
        <f t="shared" si="488"/>
        <v>X</v>
      </c>
      <c r="J491" s="58" t="str">
        <f t="shared" si="488"/>
        <v>X</v>
      </c>
      <c r="K491" s="58" t="str">
        <f t="shared" si="490"/>
        <v>X</v>
      </c>
      <c r="L491" s="58" t="str">
        <f t="shared" si="490"/>
        <v>X</v>
      </c>
      <c r="M491" s="58" t="str">
        <f t="shared" si="490"/>
        <v>X</v>
      </c>
      <c r="N491" s="58" t="str">
        <f t="shared" si="490"/>
        <v>X</v>
      </c>
      <c r="O491" s="58" t="str">
        <f t="shared" si="490"/>
        <v>X</v>
      </c>
      <c r="P491" s="58" t="str">
        <f t="shared" si="490"/>
        <v>X</v>
      </c>
      <c r="Q491" s="58" t="str">
        <f t="shared" si="490"/>
        <v>X</v>
      </c>
      <c r="U491"/>
    </row>
    <row r="492" spans="1:21">
      <c r="A492" s="51"/>
      <c r="B492" s="58" t="s">
        <v>35</v>
      </c>
      <c r="C492" s="58" t="str">
        <f t="shared" ref="C492:Q492" si="491">IF(C10=$V$69,"O",IF(C10=$W$69,"O",IF(C10=$X$69,"O",IF(C10=$Y$69,"O",IF(C10=$Z$69,"O","X")))))</f>
        <v>X</v>
      </c>
      <c r="D492" s="58" t="str">
        <f t="shared" si="491"/>
        <v>X</v>
      </c>
      <c r="E492" s="58" t="str">
        <f t="shared" si="491"/>
        <v>X</v>
      </c>
      <c r="F492" s="58" t="str">
        <f t="shared" si="491"/>
        <v>X</v>
      </c>
      <c r="G492" s="58" t="str">
        <f t="shared" si="491"/>
        <v>X</v>
      </c>
      <c r="H492" s="58" t="str">
        <f t="shared" si="491"/>
        <v>X</v>
      </c>
      <c r="I492" s="58" t="str">
        <f t="shared" si="488"/>
        <v>X</v>
      </c>
      <c r="J492" s="58" t="str">
        <f t="shared" si="488"/>
        <v>X</v>
      </c>
      <c r="K492" s="58" t="str">
        <f t="shared" si="491"/>
        <v>X</v>
      </c>
      <c r="L492" s="58" t="str">
        <f t="shared" si="491"/>
        <v>X</v>
      </c>
      <c r="M492" s="58" t="str">
        <f t="shared" si="491"/>
        <v>X</v>
      </c>
      <c r="N492" s="58" t="str">
        <f t="shared" si="491"/>
        <v>X</v>
      </c>
      <c r="O492" s="58" t="str">
        <f t="shared" si="491"/>
        <v>X</v>
      </c>
      <c r="P492" s="58" t="str">
        <f t="shared" si="491"/>
        <v>X</v>
      </c>
      <c r="Q492" s="58" t="str">
        <f t="shared" si="491"/>
        <v>X</v>
      </c>
      <c r="U492"/>
    </row>
    <row r="493" spans="1:21">
      <c r="A493" s="51"/>
      <c r="B493" s="58" t="s">
        <v>36</v>
      </c>
      <c r="C493" s="58" t="str">
        <f t="shared" ref="C493:Q493" si="492">IF(C11=$V$69,"O",IF(C11=$W$69,"O",IF(C11=$X$69,"O",IF(C11=$Y$69,"O",IF(C11=$Z$69,"O","X")))))</f>
        <v>X</v>
      </c>
      <c r="D493" s="58" t="str">
        <f t="shared" si="492"/>
        <v>X</v>
      </c>
      <c r="E493" s="58" t="str">
        <f t="shared" si="492"/>
        <v>X</v>
      </c>
      <c r="F493" s="58" t="str">
        <f t="shared" si="492"/>
        <v>X</v>
      </c>
      <c r="G493" s="58" t="str">
        <f t="shared" si="492"/>
        <v>X</v>
      </c>
      <c r="H493" s="58" t="str">
        <f t="shared" si="492"/>
        <v>X</v>
      </c>
      <c r="I493" s="58" t="str">
        <f t="shared" si="488"/>
        <v>X</v>
      </c>
      <c r="J493" s="58" t="str">
        <f t="shared" si="488"/>
        <v>X</v>
      </c>
      <c r="K493" s="58" t="str">
        <f t="shared" si="492"/>
        <v>X</v>
      </c>
      <c r="L493" s="58" t="str">
        <f t="shared" si="492"/>
        <v>X</v>
      </c>
      <c r="M493" s="58" t="str">
        <f t="shared" si="492"/>
        <v>X</v>
      </c>
      <c r="N493" s="58" t="str">
        <f t="shared" si="492"/>
        <v>X</v>
      </c>
      <c r="O493" s="58" t="str">
        <f t="shared" si="492"/>
        <v>X</v>
      </c>
      <c r="P493" s="58" t="str">
        <f t="shared" si="492"/>
        <v>X</v>
      </c>
      <c r="Q493" s="58" t="str">
        <f t="shared" si="492"/>
        <v>X</v>
      </c>
      <c r="U493"/>
    </row>
    <row r="494" spans="1:21">
      <c r="A494" s="51"/>
      <c r="B494" s="58" t="s">
        <v>21</v>
      </c>
      <c r="C494" s="58" t="str">
        <f t="shared" ref="C494:P494" si="493">IF(C12=$V$69,"O",IF(C12=$W$69,"O",IF(C12=$X$69,"O",IF(C12=$Y$69,"O",IF(C12=$Z$69,"O","X")))))</f>
        <v>X</v>
      </c>
      <c r="D494" s="58" t="str">
        <f t="shared" si="493"/>
        <v>X</v>
      </c>
      <c r="E494" s="58" t="str">
        <f t="shared" si="493"/>
        <v>X</v>
      </c>
      <c r="F494" s="58" t="str">
        <f t="shared" si="493"/>
        <v>X</v>
      </c>
      <c r="G494" s="58" t="str">
        <f t="shared" si="493"/>
        <v>X</v>
      </c>
      <c r="H494" s="58" t="str">
        <f t="shared" si="493"/>
        <v>X</v>
      </c>
      <c r="I494" s="58" t="str">
        <f t="shared" si="488"/>
        <v>X</v>
      </c>
      <c r="J494" s="58" t="str">
        <f t="shared" si="488"/>
        <v>X</v>
      </c>
      <c r="K494" s="58" t="str">
        <f t="shared" si="493"/>
        <v>X</v>
      </c>
      <c r="L494" s="58" t="str">
        <f t="shared" si="493"/>
        <v>X</v>
      </c>
      <c r="M494" s="58" t="str">
        <f t="shared" si="493"/>
        <v>X</v>
      </c>
      <c r="N494" s="58" t="str">
        <f t="shared" si="493"/>
        <v>X</v>
      </c>
      <c r="O494" s="58" t="str">
        <f t="shared" si="493"/>
        <v>X</v>
      </c>
      <c r="P494" s="58" t="str">
        <f t="shared" si="493"/>
        <v>X</v>
      </c>
      <c r="Q494" s="58" t="str">
        <f>IF(Q12=$V$69,"O",IF(Q12=$W$69,"O",IF(Q12=$X$69,"O",IF(Q12=$Y$69,"O",IF(Q12=$Z$69,"O","X")))))</f>
        <v>X</v>
      </c>
      <c r="U494"/>
    </row>
    <row r="495" spans="1:21">
      <c r="A495" s="60"/>
      <c r="B495" s="30" t="s">
        <v>46</v>
      </c>
      <c r="C495" s="47">
        <f>COUNTIF(C489:C494,"O")</f>
        <v>1</v>
      </c>
      <c r="D495" s="47">
        <f>COUNTIF(D489:D494,"O")</f>
        <v>1</v>
      </c>
      <c r="E495" s="47">
        <f t="shared" ref="E495:Q495" si="494">COUNTIF(E489:E494,"O")</f>
        <v>1</v>
      </c>
      <c r="F495" s="47">
        <f t="shared" si="494"/>
        <v>1</v>
      </c>
      <c r="G495" s="47">
        <f t="shared" si="494"/>
        <v>1</v>
      </c>
      <c r="H495" s="47">
        <f t="shared" si="494"/>
        <v>1</v>
      </c>
      <c r="I495" s="47">
        <f t="shared" si="494"/>
        <v>1</v>
      </c>
      <c r="J495" s="47">
        <f t="shared" si="494"/>
        <v>1</v>
      </c>
      <c r="K495" s="47">
        <f t="shared" si="494"/>
        <v>1</v>
      </c>
      <c r="L495" s="47">
        <f t="shared" si="494"/>
        <v>1</v>
      </c>
      <c r="M495" s="47">
        <f t="shared" si="494"/>
        <v>1</v>
      </c>
      <c r="N495" s="47">
        <f t="shared" si="494"/>
        <v>1</v>
      </c>
      <c r="O495" s="47">
        <f t="shared" si="494"/>
        <v>1</v>
      </c>
      <c r="P495" s="47">
        <f t="shared" si="494"/>
        <v>1</v>
      </c>
      <c r="Q495" s="47">
        <f t="shared" si="494"/>
        <v>1</v>
      </c>
      <c r="U495"/>
    </row>
    <row r="496" spans="1:21">
      <c r="A496" s="115">
        <v>52</v>
      </c>
      <c r="B496" s="58" t="s">
        <v>32</v>
      </c>
      <c r="C496" s="58" t="str">
        <f t="shared" ref="C496:Q496" si="495">IF(C7=$V$70,"O",IF(C7=$W$70,"O",IF(C7=$X$70,"O",IF(C7=$Y$70,"O",IF(C7=$Z$70,"O","X")))))</f>
        <v>X</v>
      </c>
      <c r="D496" s="58" t="str">
        <f t="shared" si="495"/>
        <v>X</v>
      </c>
      <c r="E496" s="58" t="str">
        <f t="shared" si="495"/>
        <v>X</v>
      </c>
      <c r="F496" s="58" t="str">
        <f t="shared" si="495"/>
        <v>X</v>
      </c>
      <c r="G496" s="58" t="str">
        <f t="shared" si="495"/>
        <v>X</v>
      </c>
      <c r="H496" s="58" t="str">
        <f t="shared" si="495"/>
        <v>X</v>
      </c>
      <c r="I496" s="58" t="str">
        <f t="shared" ref="I496:J501" si="496">IF(I7=$V$70,"O",IF(I7=$W$70,"O",IF(I7=$X$70,"O",IF(I7=$Y$70,"O",IF(I7=$Z$70,"O","X")))))</f>
        <v>X</v>
      </c>
      <c r="J496" s="58" t="str">
        <f t="shared" si="496"/>
        <v>X</v>
      </c>
      <c r="K496" s="58" t="str">
        <f t="shared" si="495"/>
        <v>X</v>
      </c>
      <c r="L496" s="58" t="str">
        <f t="shared" si="495"/>
        <v>X</v>
      </c>
      <c r="M496" s="58" t="str">
        <f t="shared" si="495"/>
        <v>X</v>
      </c>
      <c r="N496" s="58" t="str">
        <f t="shared" si="495"/>
        <v>X</v>
      </c>
      <c r="O496" s="58" t="str">
        <f t="shared" si="495"/>
        <v>X</v>
      </c>
      <c r="P496" s="58" t="str">
        <f t="shared" si="495"/>
        <v>X</v>
      </c>
      <c r="Q496" s="58" t="str">
        <f t="shared" si="495"/>
        <v>X</v>
      </c>
      <c r="U496"/>
    </row>
    <row r="497" spans="1:28">
      <c r="A497" s="51" t="s">
        <v>425</v>
      </c>
      <c r="B497" s="58" t="s">
        <v>33</v>
      </c>
      <c r="C497" s="58" t="str">
        <f t="shared" ref="C497:Q497" si="497">IF(C8=$V$70,"O",IF(C8=$W$70,"O",IF(C8=$X$70,"O",IF(C8=$Y$70,"O",IF(C8=$Z$70,"O","X")))))</f>
        <v>X</v>
      </c>
      <c r="D497" s="58" t="str">
        <f t="shared" si="497"/>
        <v>X</v>
      </c>
      <c r="E497" s="58" t="str">
        <f t="shared" si="497"/>
        <v>X</v>
      </c>
      <c r="F497" s="58" t="str">
        <f t="shared" si="497"/>
        <v>X</v>
      </c>
      <c r="G497" s="58" t="str">
        <f t="shared" si="497"/>
        <v>X</v>
      </c>
      <c r="H497" s="58" t="str">
        <f t="shared" si="497"/>
        <v>X</v>
      </c>
      <c r="I497" s="58" t="str">
        <f t="shared" si="496"/>
        <v>X</v>
      </c>
      <c r="J497" s="58" t="str">
        <f t="shared" si="496"/>
        <v>X</v>
      </c>
      <c r="K497" s="58" t="str">
        <f t="shared" si="497"/>
        <v>X</v>
      </c>
      <c r="L497" s="58" t="str">
        <f t="shared" si="497"/>
        <v>X</v>
      </c>
      <c r="M497" s="58" t="str">
        <f t="shared" si="497"/>
        <v>X</v>
      </c>
      <c r="N497" s="58" t="str">
        <f t="shared" si="497"/>
        <v>X</v>
      </c>
      <c r="O497" s="58" t="str">
        <f t="shared" si="497"/>
        <v>X</v>
      </c>
      <c r="P497" s="58" t="str">
        <f t="shared" si="497"/>
        <v>X</v>
      </c>
      <c r="Q497" s="58" t="str">
        <f t="shared" si="497"/>
        <v>X</v>
      </c>
      <c r="U497"/>
    </row>
    <row r="498" spans="1:28" ht="21">
      <c r="A498" s="51"/>
      <c r="B498" s="58" t="s">
        <v>34</v>
      </c>
      <c r="C498" s="58" t="str">
        <f t="shared" ref="C498:Q498" si="498">IF(C9=$V$70,"O",IF(C9=$W$70,"O",IF(C9=$X$70,"O",IF(C9=$Y$70,"O",IF(C9=$Z$70,"O","X")))))</f>
        <v>X</v>
      </c>
      <c r="D498" s="58" t="str">
        <f t="shared" si="498"/>
        <v>X</v>
      </c>
      <c r="E498" s="58" t="str">
        <f t="shared" si="498"/>
        <v>X</v>
      </c>
      <c r="F498" s="58" t="str">
        <f t="shared" si="498"/>
        <v>X</v>
      </c>
      <c r="G498" s="58" t="str">
        <f t="shared" si="498"/>
        <v>X</v>
      </c>
      <c r="H498" s="58" t="str">
        <f t="shared" si="498"/>
        <v>X</v>
      </c>
      <c r="I498" s="58" t="str">
        <f t="shared" si="496"/>
        <v>X</v>
      </c>
      <c r="J498" s="58" t="str">
        <f t="shared" si="496"/>
        <v>X</v>
      </c>
      <c r="K498" s="58" t="str">
        <f t="shared" si="498"/>
        <v>X</v>
      </c>
      <c r="L498" s="58" t="str">
        <f t="shared" si="498"/>
        <v>X</v>
      </c>
      <c r="M498" s="58" t="str">
        <f t="shared" si="498"/>
        <v>X</v>
      </c>
      <c r="N498" s="58" t="str">
        <f t="shared" si="498"/>
        <v>X</v>
      </c>
      <c r="O498" s="58" t="str">
        <f t="shared" si="498"/>
        <v>X</v>
      </c>
      <c r="P498" s="58" t="str">
        <f t="shared" si="498"/>
        <v>X</v>
      </c>
      <c r="Q498" s="58" t="str">
        <f t="shared" si="498"/>
        <v>X</v>
      </c>
      <c r="U498"/>
      <c r="W498" s="128"/>
    </row>
    <row r="499" spans="1:28" ht="21">
      <c r="A499" s="51"/>
      <c r="B499" s="58" t="s">
        <v>35</v>
      </c>
      <c r="C499" s="58" t="str">
        <f t="shared" ref="C499:Q499" si="499">IF(C10=$V$70,"O",IF(C10=$W$70,"O",IF(C10=$X$70,"O",IF(C10=$Y$70,"O",IF(C10=$Z$70,"O","X")))))</f>
        <v>X</v>
      </c>
      <c r="D499" s="58" t="str">
        <f t="shared" si="499"/>
        <v>X</v>
      </c>
      <c r="E499" s="58" t="str">
        <f t="shared" si="499"/>
        <v>X</v>
      </c>
      <c r="F499" s="58" t="str">
        <f t="shared" si="499"/>
        <v>X</v>
      </c>
      <c r="G499" s="58" t="str">
        <f t="shared" si="499"/>
        <v>X</v>
      </c>
      <c r="H499" s="58" t="str">
        <f t="shared" si="499"/>
        <v>X</v>
      </c>
      <c r="I499" s="58" t="str">
        <f t="shared" si="496"/>
        <v>X</v>
      </c>
      <c r="J499" s="58" t="str">
        <f t="shared" si="496"/>
        <v>X</v>
      </c>
      <c r="K499" s="58" t="str">
        <f t="shared" si="499"/>
        <v>X</v>
      </c>
      <c r="L499" s="58" t="str">
        <f t="shared" si="499"/>
        <v>X</v>
      </c>
      <c r="M499" s="58" t="str">
        <f t="shared" si="499"/>
        <v>X</v>
      </c>
      <c r="N499" s="58" t="str">
        <f t="shared" si="499"/>
        <v>X</v>
      </c>
      <c r="O499" s="58" t="str">
        <f t="shared" si="499"/>
        <v>X</v>
      </c>
      <c r="P499" s="58" t="str">
        <f t="shared" si="499"/>
        <v>X</v>
      </c>
      <c r="Q499" s="58" t="str">
        <f t="shared" si="499"/>
        <v>X</v>
      </c>
      <c r="U499"/>
      <c r="W499" s="128"/>
    </row>
    <row r="500" spans="1:28" ht="21">
      <c r="A500" s="51"/>
      <c r="B500" s="58" t="s">
        <v>36</v>
      </c>
      <c r="C500" s="58" t="str">
        <f t="shared" ref="C500:Q500" si="500">IF(C11=$V$70,"O",IF(C11=$W$70,"O",IF(C11=$X$70,"O",IF(C11=$Y$70,"O",IF(C11=$Z$70,"O","X")))))</f>
        <v>X</v>
      </c>
      <c r="D500" s="58" t="str">
        <f t="shared" si="500"/>
        <v>X</v>
      </c>
      <c r="E500" s="58" t="str">
        <f t="shared" si="500"/>
        <v>X</v>
      </c>
      <c r="F500" s="58" t="str">
        <f t="shared" si="500"/>
        <v>X</v>
      </c>
      <c r="G500" s="58" t="str">
        <f t="shared" si="500"/>
        <v>X</v>
      </c>
      <c r="H500" s="58" t="str">
        <f t="shared" si="500"/>
        <v>X</v>
      </c>
      <c r="I500" s="58" t="str">
        <f t="shared" si="496"/>
        <v>X</v>
      </c>
      <c r="J500" s="58" t="str">
        <f t="shared" si="496"/>
        <v>X</v>
      </c>
      <c r="K500" s="58" t="str">
        <f t="shared" si="500"/>
        <v>X</v>
      </c>
      <c r="L500" s="58" t="str">
        <f t="shared" si="500"/>
        <v>X</v>
      </c>
      <c r="M500" s="58" t="str">
        <f t="shared" si="500"/>
        <v>X</v>
      </c>
      <c r="N500" s="58" t="str">
        <f t="shared" si="500"/>
        <v>X</v>
      </c>
      <c r="O500" s="58" t="str">
        <f t="shared" si="500"/>
        <v>X</v>
      </c>
      <c r="P500" s="58" t="str">
        <f t="shared" si="500"/>
        <v>X</v>
      </c>
      <c r="Q500" s="58" t="str">
        <f t="shared" si="500"/>
        <v>X</v>
      </c>
      <c r="U500"/>
      <c r="W500" s="128"/>
    </row>
    <row r="501" spans="1:28" ht="17.5">
      <c r="A501" s="51"/>
      <c r="B501" s="58" t="s">
        <v>21</v>
      </c>
      <c r="C501" s="58" t="str">
        <f t="shared" ref="C501:P501" si="501">IF(C12=$V$70,"O",IF(C12=$W$70,"O",IF(C12=$X$70,"O",IF(C12=$Y$70,"O",IF(C12=$Z$70,"O","X")))))</f>
        <v>X</v>
      </c>
      <c r="D501" s="58" t="str">
        <f t="shared" si="501"/>
        <v>X</v>
      </c>
      <c r="E501" s="58" t="str">
        <f t="shared" si="501"/>
        <v>X</v>
      </c>
      <c r="F501" s="58" t="str">
        <f t="shared" si="501"/>
        <v>X</v>
      </c>
      <c r="G501" s="58" t="str">
        <f t="shared" si="501"/>
        <v>X</v>
      </c>
      <c r="H501" s="58" t="str">
        <f t="shared" si="501"/>
        <v>X</v>
      </c>
      <c r="I501" s="58" t="str">
        <f t="shared" si="496"/>
        <v>X</v>
      </c>
      <c r="J501" s="58" t="str">
        <f t="shared" si="496"/>
        <v>X</v>
      </c>
      <c r="K501" s="58" t="str">
        <f t="shared" si="501"/>
        <v>X</v>
      </c>
      <c r="L501" s="58" t="str">
        <f t="shared" si="501"/>
        <v>X</v>
      </c>
      <c r="M501" s="58" t="str">
        <f t="shared" si="501"/>
        <v>X</v>
      </c>
      <c r="N501" s="58" t="str">
        <f t="shared" si="501"/>
        <v>X</v>
      </c>
      <c r="O501" s="58" t="str">
        <f t="shared" si="501"/>
        <v>X</v>
      </c>
      <c r="P501" s="58" t="str">
        <f t="shared" si="501"/>
        <v>X</v>
      </c>
      <c r="Q501" s="58" t="str">
        <f>IF(Q12=$V$70,"O",IF(Q12=$W$70,"O",IF(Q12=$X$70,"O",IF(Q12=$Y$70,"O",IF(Q12=$Z$70,"O","X")))))</f>
        <v>X</v>
      </c>
      <c r="U501"/>
      <c r="W501" s="135"/>
    </row>
    <row r="502" spans="1:28" ht="17.5">
      <c r="A502" s="60"/>
      <c r="B502" s="30" t="s">
        <v>46</v>
      </c>
      <c r="C502" s="47">
        <f>COUNTIF(C496:C501,"O")</f>
        <v>0</v>
      </c>
      <c r="D502" s="47">
        <f>COUNTIF(D496:D501,"O")</f>
        <v>0</v>
      </c>
      <c r="E502" s="47">
        <f t="shared" ref="E502:Q502" si="502">COUNTIF(E496:E501,"O")</f>
        <v>0</v>
      </c>
      <c r="F502" s="47">
        <f t="shared" si="502"/>
        <v>0</v>
      </c>
      <c r="G502" s="47">
        <f t="shared" si="502"/>
        <v>0</v>
      </c>
      <c r="H502" s="47">
        <f t="shared" si="502"/>
        <v>0</v>
      </c>
      <c r="I502" s="47">
        <f t="shared" si="502"/>
        <v>0</v>
      </c>
      <c r="J502" s="47">
        <f t="shared" si="502"/>
        <v>0</v>
      </c>
      <c r="K502" s="47">
        <f t="shared" si="502"/>
        <v>0</v>
      </c>
      <c r="L502" s="47">
        <f t="shared" si="502"/>
        <v>0</v>
      </c>
      <c r="M502" s="47">
        <f t="shared" si="502"/>
        <v>0</v>
      </c>
      <c r="N502" s="47">
        <f t="shared" si="502"/>
        <v>0</v>
      </c>
      <c r="O502" s="47">
        <f t="shared" si="502"/>
        <v>0</v>
      </c>
      <c r="P502" s="47">
        <f t="shared" si="502"/>
        <v>0</v>
      </c>
      <c r="Q502" s="47">
        <f t="shared" si="502"/>
        <v>0</v>
      </c>
      <c r="U502"/>
      <c r="W502" s="111"/>
    </row>
    <row r="503" spans="1:28">
      <c r="A503" s="115">
        <v>53</v>
      </c>
      <c r="B503" s="58" t="s">
        <v>32</v>
      </c>
      <c r="C503" s="58" t="str">
        <f>IF(C7=$V$71,"O",IF(C7=$W$71,"O",IF(C7=$X$71,"O",IF(C7=$Y$71,"O","X"))))</f>
        <v>X</v>
      </c>
      <c r="D503" s="58" t="str">
        <f t="shared" ref="D503:Q503" si="503">IF(D7=$V$71,"O",IF(D7=$W$71,"O",IF(D7=$X$71,"O",IF(D7=$Y$71,"O","X"))))</f>
        <v>X</v>
      </c>
      <c r="E503" s="58" t="str">
        <f t="shared" si="503"/>
        <v>X</v>
      </c>
      <c r="F503" s="58" t="str">
        <f t="shared" si="503"/>
        <v>X</v>
      </c>
      <c r="G503" s="58" t="str">
        <f t="shared" si="503"/>
        <v>X</v>
      </c>
      <c r="H503" s="58" t="str">
        <f t="shared" si="503"/>
        <v>X</v>
      </c>
      <c r="I503" s="58" t="str">
        <f t="shared" si="503"/>
        <v>X</v>
      </c>
      <c r="J503" s="58" t="str">
        <f t="shared" si="503"/>
        <v>X</v>
      </c>
      <c r="K503" s="58" t="str">
        <f t="shared" si="503"/>
        <v>X</v>
      </c>
      <c r="L503" s="58" t="str">
        <f t="shared" si="503"/>
        <v>X</v>
      </c>
      <c r="M503" s="58" t="str">
        <f t="shared" si="503"/>
        <v>X</v>
      </c>
      <c r="N503" s="58" t="str">
        <f t="shared" si="503"/>
        <v>X</v>
      </c>
      <c r="O503" s="58" t="str">
        <f t="shared" si="503"/>
        <v>X</v>
      </c>
      <c r="P503" s="58" t="str">
        <f t="shared" si="503"/>
        <v>X</v>
      </c>
      <c r="Q503" s="58" t="str">
        <f t="shared" si="503"/>
        <v>X</v>
      </c>
      <c r="U503"/>
    </row>
    <row r="504" spans="1:28">
      <c r="A504" s="51" t="s">
        <v>426</v>
      </c>
      <c r="B504" s="58" t="s">
        <v>33</v>
      </c>
      <c r="C504" s="58" t="str">
        <f t="shared" ref="C504:Q504" si="504">IF(C8=$V$71,"O",IF(C8=$W$71,"O",IF(C8=$X$71,"O",IF(C8=$Y$71,"O","X"))))</f>
        <v>X</v>
      </c>
      <c r="D504" s="58" t="str">
        <f t="shared" si="504"/>
        <v>X</v>
      </c>
      <c r="E504" s="58" t="str">
        <f t="shared" si="504"/>
        <v>X</v>
      </c>
      <c r="F504" s="58" t="str">
        <f t="shared" si="504"/>
        <v>X</v>
      </c>
      <c r="G504" s="58" t="str">
        <f t="shared" si="504"/>
        <v>X</v>
      </c>
      <c r="H504" s="58" t="str">
        <f t="shared" si="504"/>
        <v>X</v>
      </c>
      <c r="I504" s="58" t="str">
        <f t="shared" si="504"/>
        <v>X</v>
      </c>
      <c r="J504" s="58" t="str">
        <f t="shared" si="504"/>
        <v>X</v>
      </c>
      <c r="K504" s="58" t="str">
        <f t="shared" si="504"/>
        <v>X</v>
      </c>
      <c r="L504" s="58" t="str">
        <f t="shared" si="504"/>
        <v>X</v>
      </c>
      <c r="M504" s="58" t="str">
        <f t="shared" si="504"/>
        <v>X</v>
      </c>
      <c r="N504" s="58" t="str">
        <f t="shared" si="504"/>
        <v>X</v>
      </c>
      <c r="O504" s="58" t="str">
        <f t="shared" si="504"/>
        <v>X</v>
      </c>
      <c r="P504" s="58" t="str">
        <f t="shared" si="504"/>
        <v>X</v>
      </c>
      <c r="Q504" s="58" t="str">
        <f t="shared" si="504"/>
        <v>X</v>
      </c>
      <c r="U504"/>
    </row>
    <row r="505" spans="1:28">
      <c r="A505" s="51"/>
      <c r="B505" s="58" t="s">
        <v>34</v>
      </c>
      <c r="C505" s="58" t="str">
        <f t="shared" ref="C505:Q505" si="505">IF(C9=$V$71,"O",IF(C9=$W$71,"O",IF(C9=$X$71,"O",IF(C9=$Y$71,"O","X"))))</f>
        <v>X</v>
      </c>
      <c r="D505" s="58" t="str">
        <f t="shared" si="505"/>
        <v>X</v>
      </c>
      <c r="E505" s="58" t="str">
        <f t="shared" si="505"/>
        <v>X</v>
      </c>
      <c r="F505" s="58" t="str">
        <f t="shared" si="505"/>
        <v>X</v>
      </c>
      <c r="G505" s="58" t="str">
        <f t="shared" si="505"/>
        <v>X</v>
      </c>
      <c r="H505" s="58" t="str">
        <f t="shared" si="505"/>
        <v>X</v>
      </c>
      <c r="I505" s="58" t="str">
        <f t="shared" si="505"/>
        <v>X</v>
      </c>
      <c r="J505" s="58" t="str">
        <f t="shared" si="505"/>
        <v>X</v>
      </c>
      <c r="K505" s="58" t="str">
        <f t="shared" si="505"/>
        <v>X</v>
      </c>
      <c r="L505" s="58" t="str">
        <f t="shared" si="505"/>
        <v>X</v>
      </c>
      <c r="M505" s="58" t="str">
        <f t="shared" si="505"/>
        <v>X</v>
      </c>
      <c r="N505" s="58" t="str">
        <f t="shared" si="505"/>
        <v>X</v>
      </c>
      <c r="O505" s="58" t="str">
        <f t="shared" si="505"/>
        <v>X</v>
      </c>
      <c r="P505" s="58" t="str">
        <f t="shared" si="505"/>
        <v>X</v>
      </c>
      <c r="Q505" s="58" t="str">
        <f t="shared" si="505"/>
        <v>X</v>
      </c>
      <c r="U505"/>
      <c r="W505"/>
    </row>
    <row r="506" spans="1:28">
      <c r="A506" s="51"/>
      <c r="B506" s="58" t="s">
        <v>35</v>
      </c>
      <c r="C506" s="58" t="str">
        <f t="shared" ref="C506:Q506" si="506">IF(C10=$V$71,"O",IF(C10=$W$71,"O",IF(C10=$X$71,"O",IF(C10=$Y$71,"O","X"))))</f>
        <v>X</v>
      </c>
      <c r="D506" s="58" t="str">
        <f t="shared" si="506"/>
        <v>X</v>
      </c>
      <c r="E506" s="58" t="str">
        <f t="shared" si="506"/>
        <v>X</v>
      </c>
      <c r="F506" s="58" t="str">
        <f t="shared" si="506"/>
        <v>X</v>
      </c>
      <c r="G506" s="58" t="str">
        <f t="shared" si="506"/>
        <v>X</v>
      </c>
      <c r="H506" s="58" t="str">
        <f t="shared" si="506"/>
        <v>X</v>
      </c>
      <c r="I506" s="58" t="str">
        <f t="shared" si="506"/>
        <v>X</v>
      </c>
      <c r="J506" s="58" t="str">
        <f t="shared" si="506"/>
        <v>X</v>
      </c>
      <c r="K506" s="58" t="str">
        <f t="shared" si="506"/>
        <v>X</v>
      </c>
      <c r="L506" s="58" t="str">
        <f t="shared" si="506"/>
        <v>X</v>
      </c>
      <c r="M506" s="58" t="str">
        <f t="shared" si="506"/>
        <v>X</v>
      </c>
      <c r="N506" s="58" t="str">
        <f t="shared" si="506"/>
        <v>X</v>
      </c>
      <c r="O506" s="58" t="str">
        <f t="shared" si="506"/>
        <v>X</v>
      </c>
      <c r="P506" s="58" t="str">
        <f t="shared" si="506"/>
        <v>X</v>
      </c>
      <c r="Q506" s="58" t="str">
        <f t="shared" si="506"/>
        <v>X</v>
      </c>
      <c r="U506"/>
      <c r="W506"/>
    </row>
    <row r="507" spans="1:28">
      <c r="A507" s="51"/>
      <c r="B507" s="58" t="s">
        <v>36</v>
      </c>
      <c r="C507" s="58" t="str">
        <f t="shared" ref="C507:Q507" si="507">IF(C11=$V$71,"O",IF(C11=$W$71,"O",IF(C11=$X$71,"O",IF(C11=$Y$71,"O","X"))))</f>
        <v>X</v>
      </c>
      <c r="D507" s="58" t="str">
        <f t="shared" si="507"/>
        <v>X</v>
      </c>
      <c r="E507" s="58" t="str">
        <f t="shared" si="507"/>
        <v>X</v>
      </c>
      <c r="F507" s="58" t="str">
        <f t="shared" si="507"/>
        <v>X</v>
      </c>
      <c r="G507" s="58" t="str">
        <f t="shared" si="507"/>
        <v>X</v>
      </c>
      <c r="H507" s="58" t="str">
        <f t="shared" si="507"/>
        <v>X</v>
      </c>
      <c r="I507" s="58" t="str">
        <f t="shared" si="507"/>
        <v>X</v>
      </c>
      <c r="J507" s="58" t="str">
        <f t="shared" si="507"/>
        <v>X</v>
      </c>
      <c r="K507" s="58" t="str">
        <f t="shared" si="507"/>
        <v>X</v>
      </c>
      <c r="L507" s="58" t="str">
        <f t="shared" si="507"/>
        <v>X</v>
      </c>
      <c r="M507" s="58" t="str">
        <f t="shared" si="507"/>
        <v>X</v>
      </c>
      <c r="N507" s="58" t="str">
        <f t="shared" si="507"/>
        <v>X</v>
      </c>
      <c r="O507" s="58" t="str">
        <f t="shared" si="507"/>
        <v>X</v>
      </c>
      <c r="P507" s="58" t="str">
        <f t="shared" si="507"/>
        <v>X</v>
      </c>
      <c r="Q507" s="58" t="str">
        <f t="shared" si="507"/>
        <v>X</v>
      </c>
      <c r="U507"/>
      <c r="W507"/>
    </row>
    <row r="508" spans="1:28">
      <c r="A508" s="51"/>
      <c r="B508" s="58" t="s">
        <v>21</v>
      </c>
      <c r="C508" s="58" t="str">
        <f t="shared" ref="C508:P508" si="508">IF(C12=$V$71,"O",IF(C12=$W$71,"O",IF(C12=$X$71,"O",IF(C12=$Y$71,"O","X"))))</f>
        <v>X</v>
      </c>
      <c r="D508" s="58" t="str">
        <f t="shared" si="508"/>
        <v>X</v>
      </c>
      <c r="E508" s="58" t="str">
        <f t="shared" si="508"/>
        <v>X</v>
      </c>
      <c r="F508" s="58" t="str">
        <f t="shared" si="508"/>
        <v>X</v>
      </c>
      <c r="G508" s="58" t="str">
        <f t="shared" si="508"/>
        <v>X</v>
      </c>
      <c r="H508" s="58" t="str">
        <f t="shared" si="508"/>
        <v>X</v>
      </c>
      <c r="I508" s="58" t="str">
        <f t="shared" si="508"/>
        <v>X</v>
      </c>
      <c r="J508" s="58" t="str">
        <f t="shared" si="508"/>
        <v>X</v>
      </c>
      <c r="K508" s="58" t="str">
        <f t="shared" si="508"/>
        <v>X</v>
      </c>
      <c r="L508" s="58" t="str">
        <f t="shared" si="508"/>
        <v>X</v>
      </c>
      <c r="M508" s="58" t="str">
        <f t="shared" si="508"/>
        <v>X</v>
      </c>
      <c r="N508" s="58" t="str">
        <f t="shared" si="508"/>
        <v>X</v>
      </c>
      <c r="O508" s="58" t="str">
        <f t="shared" si="508"/>
        <v>X</v>
      </c>
      <c r="P508" s="58" t="str">
        <f t="shared" si="508"/>
        <v>X</v>
      </c>
      <c r="Q508" s="58" t="str">
        <f>IF(Q12=$V$71,"O",IF(Q12=$W$71,"O",IF(Q12=$X$71,"O",IF(Q12=$Y$71,"O","X"))))</f>
        <v>X</v>
      </c>
      <c r="U508"/>
      <c r="W508" s="125"/>
    </row>
    <row r="509" spans="1:28">
      <c r="A509" s="60"/>
      <c r="B509" s="30" t="s">
        <v>46</v>
      </c>
      <c r="C509" s="47">
        <f>COUNTIF(C503:C508,"O")</f>
        <v>0</v>
      </c>
      <c r="D509" s="47">
        <f>COUNTIF(D503:D508,"O")</f>
        <v>0</v>
      </c>
      <c r="E509" s="47">
        <f t="shared" ref="E509:Q509" si="509">COUNTIF(E503:E508,"O")</f>
        <v>0</v>
      </c>
      <c r="F509" s="47">
        <f t="shared" si="509"/>
        <v>0</v>
      </c>
      <c r="G509" s="47">
        <f t="shared" si="509"/>
        <v>0</v>
      </c>
      <c r="H509" s="47">
        <f t="shared" si="509"/>
        <v>0</v>
      </c>
      <c r="I509" s="47">
        <f t="shared" si="509"/>
        <v>0</v>
      </c>
      <c r="J509" s="47">
        <f t="shared" si="509"/>
        <v>0</v>
      </c>
      <c r="K509" s="47">
        <f t="shared" si="509"/>
        <v>0</v>
      </c>
      <c r="L509" s="47">
        <f t="shared" si="509"/>
        <v>0</v>
      </c>
      <c r="M509" s="47">
        <f t="shared" si="509"/>
        <v>0</v>
      </c>
      <c r="N509" s="47">
        <f t="shared" si="509"/>
        <v>0</v>
      </c>
      <c r="O509" s="47">
        <f t="shared" si="509"/>
        <v>0</v>
      </c>
      <c r="P509" s="47">
        <f t="shared" si="509"/>
        <v>0</v>
      </c>
      <c r="Q509" s="47">
        <f t="shared" si="509"/>
        <v>0</v>
      </c>
      <c r="U509"/>
      <c r="W509"/>
    </row>
    <row r="510" spans="1:28" ht="17.5">
      <c r="A510" s="115">
        <v>54</v>
      </c>
      <c r="B510" s="58" t="s">
        <v>32</v>
      </c>
      <c r="C510" s="58" t="str">
        <f>IF(C7=$V$72,"O",IF(C7=$W$72,"O",IF(C7=$X$72,"O",IF(C7=$Y$72,"O","X"))))</f>
        <v>X</v>
      </c>
      <c r="D510" s="58" t="str">
        <f t="shared" ref="D510:Q510" si="510">IF(D7=$V$72,"O",IF(D7=$W$72,"O",IF(D7=$X$72,"O",IF(D7=$Y$72,"O","X"))))</f>
        <v>X</v>
      </c>
      <c r="E510" s="58" t="str">
        <f t="shared" si="510"/>
        <v>X</v>
      </c>
      <c r="F510" s="58" t="str">
        <f t="shared" si="510"/>
        <v>X</v>
      </c>
      <c r="G510" s="58" t="str">
        <f t="shared" si="510"/>
        <v>X</v>
      </c>
      <c r="H510" s="58" t="str">
        <f t="shared" si="510"/>
        <v>X</v>
      </c>
      <c r="I510" s="58" t="str">
        <f t="shared" si="510"/>
        <v>X</v>
      </c>
      <c r="J510" s="58" t="str">
        <f t="shared" si="510"/>
        <v>X</v>
      </c>
      <c r="K510" s="58" t="str">
        <f t="shared" si="510"/>
        <v>X</v>
      </c>
      <c r="L510" s="58" t="str">
        <f t="shared" si="510"/>
        <v>X</v>
      </c>
      <c r="M510" s="58" t="str">
        <f t="shared" si="510"/>
        <v>X</v>
      </c>
      <c r="N510" s="58" t="str">
        <f t="shared" si="510"/>
        <v>X</v>
      </c>
      <c r="O510" s="58" t="str">
        <f t="shared" si="510"/>
        <v>X</v>
      </c>
      <c r="P510" s="58" t="str">
        <f t="shared" si="510"/>
        <v>X</v>
      </c>
      <c r="Q510" s="58" t="str">
        <f t="shared" si="510"/>
        <v>X</v>
      </c>
      <c r="U510"/>
      <c r="W510"/>
      <c r="AB510" s="135"/>
    </row>
    <row r="511" spans="1:28" ht="17.5">
      <c r="A511" s="51" t="s">
        <v>427</v>
      </c>
      <c r="B511" s="58" t="s">
        <v>33</v>
      </c>
      <c r="C511" s="58" t="str">
        <f t="shared" ref="C511:Q511" si="511">IF(C8=$V$72,"O",IF(C8=$W$72,"O",IF(C8=$X$72,"O",IF(C8=$Y$72,"O","X"))))</f>
        <v>X</v>
      </c>
      <c r="D511" s="58" t="str">
        <f t="shared" si="511"/>
        <v>X</v>
      </c>
      <c r="E511" s="58" t="str">
        <f t="shared" si="511"/>
        <v>X</v>
      </c>
      <c r="F511" s="58" t="str">
        <f t="shared" si="511"/>
        <v>X</v>
      </c>
      <c r="G511" s="58" t="str">
        <f t="shared" si="511"/>
        <v>X</v>
      </c>
      <c r="H511" s="58" t="str">
        <f t="shared" si="511"/>
        <v>X</v>
      </c>
      <c r="I511" s="58" t="str">
        <f t="shared" si="511"/>
        <v>X</v>
      </c>
      <c r="J511" s="58" t="str">
        <f t="shared" si="511"/>
        <v>X</v>
      </c>
      <c r="K511" s="58" t="str">
        <f t="shared" si="511"/>
        <v>X</v>
      </c>
      <c r="L511" s="58" t="str">
        <f t="shared" si="511"/>
        <v>X</v>
      </c>
      <c r="M511" s="58" t="str">
        <f t="shared" si="511"/>
        <v>X</v>
      </c>
      <c r="N511" s="58" t="str">
        <f t="shared" si="511"/>
        <v>X</v>
      </c>
      <c r="O511" s="58" t="str">
        <f t="shared" si="511"/>
        <v>X</v>
      </c>
      <c r="P511" s="58" t="str">
        <f t="shared" si="511"/>
        <v>X</v>
      </c>
      <c r="Q511" s="58" t="str">
        <f t="shared" si="511"/>
        <v>X</v>
      </c>
      <c r="U511"/>
      <c r="W511"/>
      <c r="AB511" s="135"/>
    </row>
    <row r="512" spans="1:28" ht="17.5">
      <c r="A512" s="51"/>
      <c r="B512" s="58" t="s">
        <v>34</v>
      </c>
      <c r="C512" s="58" t="str">
        <f t="shared" ref="C512:Q512" si="512">IF(C9=$V$72,"O",IF(C9=$W$72,"O",IF(C9=$X$72,"O",IF(C9=$Y$72,"O","X"))))</f>
        <v>X</v>
      </c>
      <c r="D512" s="58" t="str">
        <f t="shared" si="512"/>
        <v>X</v>
      </c>
      <c r="E512" s="58" t="str">
        <f t="shared" si="512"/>
        <v>X</v>
      </c>
      <c r="F512" s="58" t="str">
        <f t="shared" si="512"/>
        <v>X</v>
      </c>
      <c r="G512" s="58" t="str">
        <f t="shared" si="512"/>
        <v>X</v>
      </c>
      <c r="H512" s="58" t="str">
        <f t="shared" si="512"/>
        <v>X</v>
      </c>
      <c r="I512" s="58" t="str">
        <f t="shared" si="512"/>
        <v>X</v>
      </c>
      <c r="J512" s="58" t="str">
        <f t="shared" si="512"/>
        <v>X</v>
      </c>
      <c r="K512" s="58" t="str">
        <f t="shared" si="512"/>
        <v>X</v>
      </c>
      <c r="L512" s="58" t="str">
        <f t="shared" si="512"/>
        <v>X</v>
      </c>
      <c r="M512" s="58" t="str">
        <f t="shared" si="512"/>
        <v>X</v>
      </c>
      <c r="N512" s="58" t="str">
        <f t="shared" si="512"/>
        <v>X</v>
      </c>
      <c r="O512" s="58" t="str">
        <f t="shared" si="512"/>
        <v>X</v>
      </c>
      <c r="P512" s="58" t="str">
        <f t="shared" si="512"/>
        <v>X</v>
      </c>
      <c r="Q512" s="58" t="str">
        <f t="shared" si="512"/>
        <v>X</v>
      </c>
      <c r="U512"/>
      <c r="W512"/>
      <c r="AB512" s="135"/>
    </row>
    <row r="513" spans="1:28" ht="17.5">
      <c r="A513" s="51"/>
      <c r="B513" s="58" t="s">
        <v>35</v>
      </c>
      <c r="C513" s="58" t="str">
        <f t="shared" ref="C513:Q513" si="513">IF(C10=$V$72,"O",IF(C10=$W$72,"O",IF(C10=$X$72,"O",IF(C10=$Y$72,"O","X"))))</f>
        <v>X</v>
      </c>
      <c r="D513" s="58" t="str">
        <f t="shared" si="513"/>
        <v>X</v>
      </c>
      <c r="E513" s="58" t="str">
        <f t="shared" si="513"/>
        <v>X</v>
      </c>
      <c r="F513" s="58" t="str">
        <f t="shared" si="513"/>
        <v>X</v>
      </c>
      <c r="G513" s="58" t="str">
        <f t="shared" si="513"/>
        <v>X</v>
      </c>
      <c r="H513" s="58" t="str">
        <f t="shared" si="513"/>
        <v>X</v>
      </c>
      <c r="I513" s="58" t="str">
        <f t="shared" si="513"/>
        <v>X</v>
      </c>
      <c r="J513" s="58" t="str">
        <f t="shared" si="513"/>
        <v>X</v>
      </c>
      <c r="K513" s="58" t="str">
        <f t="shared" si="513"/>
        <v>X</v>
      </c>
      <c r="L513" s="58" t="str">
        <f t="shared" si="513"/>
        <v>X</v>
      </c>
      <c r="M513" s="58" t="str">
        <f t="shared" si="513"/>
        <v>X</v>
      </c>
      <c r="N513" s="58" t="str">
        <f t="shared" si="513"/>
        <v>X</v>
      </c>
      <c r="O513" s="58" t="str">
        <f t="shared" si="513"/>
        <v>X</v>
      </c>
      <c r="P513" s="58" t="str">
        <f t="shared" si="513"/>
        <v>X</v>
      </c>
      <c r="Q513" s="58" t="str">
        <f t="shared" si="513"/>
        <v>X</v>
      </c>
      <c r="U513"/>
      <c r="W513"/>
      <c r="AB513" s="135"/>
    </row>
    <row r="514" spans="1:28">
      <c r="A514" s="51"/>
      <c r="B514" s="58" t="s">
        <v>36</v>
      </c>
      <c r="C514" s="58" t="str">
        <f t="shared" ref="C514:Q514" si="514">IF(C11=$V$72,"O",IF(C11=$W$72,"O",IF(C11=$X$72,"O",IF(C11=$Y$72,"O","X"))))</f>
        <v>X</v>
      </c>
      <c r="D514" s="58" t="str">
        <f t="shared" si="514"/>
        <v>X</v>
      </c>
      <c r="E514" s="58" t="str">
        <f t="shared" si="514"/>
        <v>X</v>
      </c>
      <c r="F514" s="58" t="str">
        <f t="shared" si="514"/>
        <v>X</v>
      </c>
      <c r="G514" s="58" t="str">
        <f t="shared" si="514"/>
        <v>X</v>
      </c>
      <c r="H514" s="58" t="str">
        <f t="shared" si="514"/>
        <v>X</v>
      </c>
      <c r="I514" s="58" t="str">
        <f t="shared" si="514"/>
        <v>X</v>
      </c>
      <c r="J514" s="58" t="str">
        <f t="shared" si="514"/>
        <v>X</v>
      </c>
      <c r="K514" s="58" t="str">
        <f t="shared" si="514"/>
        <v>X</v>
      </c>
      <c r="L514" s="58" t="str">
        <f t="shared" si="514"/>
        <v>X</v>
      </c>
      <c r="M514" s="58" t="str">
        <f t="shared" si="514"/>
        <v>X</v>
      </c>
      <c r="N514" s="58" t="str">
        <f t="shared" si="514"/>
        <v>X</v>
      </c>
      <c r="O514" s="58" t="str">
        <f t="shared" si="514"/>
        <v>X</v>
      </c>
      <c r="P514" s="58" t="str">
        <f t="shared" si="514"/>
        <v>X</v>
      </c>
      <c r="Q514" s="58" t="str">
        <f t="shared" si="514"/>
        <v>X</v>
      </c>
      <c r="U514"/>
      <c r="W514"/>
    </row>
    <row r="515" spans="1:28">
      <c r="A515" s="51"/>
      <c r="B515" s="58" t="s">
        <v>21</v>
      </c>
      <c r="C515" s="58" t="str">
        <f t="shared" ref="C515:P515" si="515">IF(C12=$V$72,"O",IF(C12=$W$72,"O",IF(C12=$X$72,"O",IF(C12=$Y$72,"O","X"))))</f>
        <v>X</v>
      </c>
      <c r="D515" s="58" t="str">
        <f t="shared" si="515"/>
        <v>X</v>
      </c>
      <c r="E515" s="58" t="str">
        <f t="shared" si="515"/>
        <v>X</v>
      </c>
      <c r="F515" s="58" t="str">
        <f t="shared" si="515"/>
        <v>X</v>
      </c>
      <c r="G515" s="58" t="str">
        <f t="shared" si="515"/>
        <v>X</v>
      </c>
      <c r="H515" s="58" t="str">
        <f t="shared" si="515"/>
        <v>X</v>
      </c>
      <c r="I515" s="58" t="str">
        <f t="shared" si="515"/>
        <v>X</v>
      </c>
      <c r="J515" s="58" t="str">
        <f t="shared" si="515"/>
        <v>X</v>
      </c>
      <c r="K515" s="58" t="str">
        <f t="shared" si="515"/>
        <v>X</v>
      </c>
      <c r="L515" s="58" t="str">
        <f t="shared" si="515"/>
        <v>X</v>
      </c>
      <c r="M515" s="58" t="str">
        <f t="shared" si="515"/>
        <v>X</v>
      </c>
      <c r="N515" s="58" t="str">
        <f t="shared" si="515"/>
        <v>X</v>
      </c>
      <c r="O515" s="58" t="str">
        <f t="shared" si="515"/>
        <v>X</v>
      </c>
      <c r="P515" s="58" t="str">
        <f t="shared" si="515"/>
        <v>X</v>
      </c>
      <c r="Q515" s="58" t="str">
        <f>IF(Q12=$V$72,"O",IF(Q12=$W$72,"O",IF(Q12=$X$72,"O",IF(Q12=$Y$72,"O","X"))))</f>
        <v>X</v>
      </c>
      <c r="U515"/>
      <c r="W515" s="125"/>
    </row>
    <row r="516" spans="1:28">
      <c r="A516" s="60"/>
      <c r="B516" s="30" t="s">
        <v>46</v>
      </c>
      <c r="C516" s="47">
        <f>COUNTIF(C510:C515,"O")</f>
        <v>0</v>
      </c>
      <c r="D516" s="47">
        <f>COUNTIF(D510:D515,"O")</f>
        <v>0</v>
      </c>
      <c r="E516" s="47">
        <f t="shared" ref="E516:Q516" si="516">COUNTIF(E510:E515,"O")</f>
        <v>0</v>
      </c>
      <c r="F516" s="47">
        <f t="shared" si="516"/>
        <v>0</v>
      </c>
      <c r="G516" s="47">
        <f t="shared" si="516"/>
        <v>0</v>
      </c>
      <c r="H516" s="47">
        <f t="shared" si="516"/>
        <v>0</v>
      </c>
      <c r="I516" s="47">
        <f t="shared" si="516"/>
        <v>0</v>
      </c>
      <c r="J516" s="47">
        <f t="shared" si="516"/>
        <v>0</v>
      </c>
      <c r="K516" s="47">
        <f t="shared" si="516"/>
        <v>0</v>
      </c>
      <c r="L516" s="47">
        <f t="shared" si="516"/>
        <v>0</v>
      </c>
      <c r="M516" s="47">
        <f t="shared" si="516"/>
        <v>0</v>
      </c>
      <c r="N516" s="47">
        <f t="shared" si="516"/>
        <v>0</v>
      </c>
      <c r="O516" s="47">
        <f t="shared" si="516"/>
        <v>0</v>
      </c>
      <c r="P516" s="47">
        <f t="shared" si="516"/>
        <v>0</v>
      </c>
      <c r="Q516" s="47">
        <f t="shared" si="516"/>
        <v>0</v>
      </c>
      <c r="U516"/>
      <c r="W516"/>
    </row>
    <row r="517" spans="1:28">
      <c r="A517" s="115">
        <v>55</v>
      </c>
      <c r="B517" s="58" t="s">
        <v>32</v>
      </c>
      <c r="C517" s="58" t="str">
        <f>IF(C7=$V$73,"O",IF(C7=$W$73,"O",IF(C7=$X$73,"O",IF(C7=$Y$73,"O","X"))))</f>
        <v>X</v>
      </c>
      <c r="D517" s="58" t="str">
        <f t="shared" ref="D517:Q517" si="517">IF(D7=$V$73,"O",IF(D7=$W$73,"O",IF(D7=$X$73,"O",IF(D7=$Y$73,"O","X"))))</f>
        <v>X</v>
      </c>
      <c r="E517" s="58" t="str">
        <f t="shared" si="517"/>
        <v>X</v>
      </c>
      <c r="F517" s="58" t="str">
        <f t="shared" si="517"/>
        <v>X</v>
      </c>
      <c r="G517" s="58" t="str">
        <f t="shared" si="517"/>
        <v>X</v>
      </c>
      <c r="H517" s="58" t="str">
        <f t="shared" si="517"/>
        <v>X</v>
      </c>
      <c r="I517" s="58" t="str">
        <f t="shared" si="517"/>
        <v>X</v>
      </c>
      <c r="J517" s="58" t="str">
        <f t="shared" si="517"/>
        <v>X</v>
      </c>
      <c r="K517" s="58" t="str">
        <f t="shared" si="517"/>
        <v>X</v>
      </c>
      <c r="L517" s="58" t="str">
        <f t="shared" si="517"/>
        <v>X</v>
      </c>
      <c r="M517" s="58" t="str">
        <f t="shared" si="517"/>
        <v>X</v>
      </c>
      <c r="N517" s="58" t="str">
        <f t="shared" si="517"/>
        <v>X</v>
      </c>
      <c r="O517" s="58" t="str">
        <f t="shared" si="517"/>
        <v>X</v>
      </c>
      <c r="P517" s="58" t="str">
        <f t="shared" si="517"/>
        <v>X</v>
      </c>
      <c r="Q517" s="58" t="str">
        <f t="shared" si="517"/>
        <v>X</v>
      </c>
      <c r="U517"/>
      <c r="W517"/>
    </row>
    <row r="518" spans="1:28">
      <c r="A518" s="51" t="s">
        <v>428</v>
      </c>
      <c r="B518" s="58" t="s">
        <v>33</v>
      </c>
      <c r="C518" s="58" t="str">
        <f t="shared" ref="C518:Q518" si="518">IF(C8=$V$73,"O",IF(C8=$W$73,"O",IF(C8=$X$73,"O",IF(C8=$Y$73,"O","X"))))</f>
        <v>X</v>
      </c>
      <c r="D518" s="58" t="str">
        <f t="shared" si="518"/>
        <v>X</v>
      </c>
      <c r="E518" s="58" t="str">
        <f t="shared" si="518"/>
        <v>X</v>
      </c>
      <c r="F518" s="58" t="str">
        <f t="shared" si="518"/>
        <v>X</v>
      </c>
      <c r="G518" s="58" t="str">
        <f t="shared" si="518"/>
        <v>X</v>
      </c>
      <c r="H518" s="58" t="str">
        <f t="shared" si="518"/>
        <v>X</v>
      </c>
      <c r="I518" s="58" t="str">
        <f t="shared" si="518"/>
        <v>X</v>
      </c>
      <c r="J518" s="58" t="str">
        <f t="shared" si="518"/>
        <v>X</v>
      </c>
      <c r="K518" s="58" t="str">
        <f t="shared" si="518"/>
        <v>X</v>
      </c>
      <c r="L518" s="58" t="str">
        <f t="shared" si="518"/>
        <v>X</v>
      </c>
      <c r="M518" s="58" t="str">
        <f t="shared" si="518"/>
        <v>X</v>
      </c>
      <c r="N518" s="58" t="str">
        <f t="shared" si="518"/>
        <v>X</v>
      </c>
      <c r="O518" s="58" t="str">
        <f t="shared" si="518"/>
        <v>X</v>
      </c>
      <c r="P518" s="58" t="str">
        <f t="shared" si="518"/>
        <v>X</v>
      </c>
      <c r="Q518" s="58" t="str">
        <f t="shared" si="518"/>
        <v>X</v>
      </c>
      <c r="U518"/>
      <c r="W518"/>
    </row>
    <row r="519" spans="1:28">
      <c r="A519" s="51"/>
      <c r="B519" s="58" t="s">
        <v>34</v>
      </c>
      <c r="C519" s="58" t="str">
        <f t="shared" ref="C519:Q519" si="519">IF(C9=$V$73,"O",IF(C9=$W$73,"O",IF(C9=$X$73,"O",IF(C9=$Y$73,"O","X"))))</f>
        <v>X</v>
      </c>
      <c r="D519" s="58" t="str">
        <f t="shared" si="519"/>
        <v>X</v>
      </c>
      <c r="E519" s="58" t="str">
        <f t="shared" si="519"/>
        <v>X</v>
      </c>
      <c r="F519" s="58" t="str">
        <f t="shared" si="519"/>
        <v>X</v>
      </c>
      <c r="G519" s="58" t="str">
        <f t="shared" si="519"/>
        <v>X</v>
      </c>
      <c r="H519" s="58" t="str">
        <f t="shared" si="519"/>
        <v>X</v>
      </c>
      <c r="I519" s="58" t="str">
        <f t="shared" si="519"/>
        <v>X</v>
      </c>
      <c r="J519" s="58" t="str">
        <f t="shared" si="519"/>
        <v>X</v>
      </c>
      <c r="K519" s="58" t="str">
        <f t="shared" si="519"/>
        <v>X</v>
      </c>
      <c r="L519" s="58" t="str">
        <f t="shared" si="519"/>
        <v>X</v>
      </c>
      <c r="M519" s="58" t="str">
        <f t="shared" si="519"/>
        <v>X</v>
      </c>
      <c r="N519" s="58" t="str">
        <f t="shared" si="519"/>
        <v>X</v>
      </c>
      <c r="O519" s="58" t="str">
        <f t="shared" si="519"/>
        <v>X</v>
      </c>
      <c r="P519" s="58" t="str">
        <f t="shared" si="519"/>
        <v>X</v>
      </c>
      <c r="Q519" s="58" t="str">
        <f t="shared" si="519"/>
        <v>X</v>
      </c>
      <c r="U519"/>
      <c r="W519"/>
    </row>
    <row r="520" spans="1:28">
      <c r="A520" s="51"/>
      <c r="B520" s="58" t="s">
        <v>35</v>
      </c>
      <c r="C520" s="58" t="str">
        <f t="shared" ref="C520:Q520" si="520">IF(C10=$V$73,"O",IF(C10=$W$73,"O",IF(C10=$X$73,"O",IF(C10=$Y$73,"O","X"))))</f>
        <v>X</v>
      </c>
      <c r="D520" s="58" t="str">
        <f t="shared" si="520"/>
        <v>X</v>
      </c>
      <c r="E520" s="58" t="str">
        <f t="shared" si="520"/>
        <v>X</v>
      </c>
      <c r="F520" s="58" t="str">
        <f t="shared" si="520"/>
        <v>X</v>
      </c>
      <c r="G520" s="58" t="str">
        <f t="shared" si="520"/>
        <v>X</v>
      </c>
      <c r="H520" s="58" t="str">
        <f t="shared" si="520"/>
        <v>X</v>
      </c>
      <c r="I520" s="58" t="str">
        <f t="shared" si="520"/>
        <v>X</v>
      </c>
      <c r="J520" s="58" t="str">
        <f t="shared" si="520"/>
        <v>X</v>
      </c>
      <c r="K520" s="58" t="str">
        <f t="shared" si="520"/>
        <v>X</v>
      </c>
      <c r="L520" s="58" t="str">
        <f t="shared" si="520"/>
        <v>X</v>
      </c>
      <c r="M520" s="58" t="str">
        <f t="shared" si="520"/>
        <v>X</v>
      </c>
      <c r="N520" s="58" t="str">
        <f t="shared" si="520"/>
        <v>X</v>
      </c>
      <c r="O520" s="58" t="str">
        <f t="shared" si="520"/>
        <v>X</v>
      </c>
      <c r="P520" s="58" t="str">
        <f t="shared" si="520"/>
        <v>X</v>
      </c>
      <c r="Q520" s="58" t="str">
        <f t="shared" si="520"/>
        <v>X</v>
      </c>
      <c r="U520"/>
      <c r="W520"/>
    </row>
    <row r="521" spans="1:28">
      <c r="A521" s="51"/>
      <c r="B521" s="58" t="s">
        <v>36</v>
      </c>
      <c r="C521" s="58" t="str">
        <f t="shared" ref="C521:Q521" si="521">IF(C11=$V$73,"O",IF(C11=$W$73,"O",IF(C11=$X$73,"O",IF(C11=$Y$73,"O","X"))))</f>
        <v>X</v>
      </c>
      <c r="D521" s="58" t="str">
        <f t="shared" si="521"/>
        <v>X</v>
      </c>
      <c r="E521" s="58" t="str">
        <f t="shared" si="521"/>
        <v>X</v>
      </c>
      <c r="F521" s="58" t="str">
        <f t="shared" si="521"/>
        <v>X</v>
      </c>
      <c r="G521" s="58" t="str">
        <f t="shared" si="521"/>
        <v>X</v>
      </c>
      <c r="H521" s="58" t="str">
        <f t="shared" si="521"/>
        <v>X</v>
      </c>
      <c r="I521" s="58" t="str">
        <f t="shared" si="521"/>
        <v>X</v>
      </c>
      <c r="J521" s="58" t="str">
        <f t="shared" si="521"/>
        <v>X</v>
      </c>
      <c r="K521" s="58" t="str">
        <f t="shared" si="521"/>
        <v>X</v>
      </c>
      <c r="L521" s="58" t="str">
        <f t="shared" si="521"/>
        <v>X</v>
      </c>
      <c r="M521" s="58" t="str">
        <f t="shared" si="521"/>
        <v>X</v>
      </c>
      <c r="N521" s="58" t="str">
        <f t="shared" si="521"/>
        <v>X</v>
      </c>
      <c r="O521" s="58" t="str">
        <f t="shared" si="521"/>
        <v>X</v>
      </c>
      <c r="P521" s="58" t="str">
        <f t="shared" si="521"/>
        <v>X</v>
      </c>
      <c r="Q521" s="58" t="str">
        <f t="shared" si="521"/>
        <v>X</v>
      </c>
      <c r="U521"/>
      <c r="W521"/>
    </row>
    <row r="522" spans="1:28">
      <c r="A522" s="51"/>
      <c r="B522" s="58" t="s">
        <v>21</v>
      </c>
      <c r="C522" s="58" t="str">
        <f t="shared" ref="C522:P522" si="522">IF(C12=$V$73,"O",IF(C12=$W$73,"O",IF(C12=$X$73,"O",IF(C12=$Y$73,"O","X"))))</f>
        <v>X</v>
      </c>
      <c r="D522" s="58" t="str">
        <f t="shared" si="522"/>
        <v>X</v>
      </c>
      <c r="E522" s="58" t="str">
        <f t="shared" si="522"/>
        <v>X</v>
      </c>
      <c r="F522" s="58" t="str">
        <f t="shared" si="522"/>
        <v>X</v>
      </c>
      <c r="G522" s="58" t="str">
        <f t="shared" si="522"/>
        <v>X</v>
      </c>
      <c r="H522" s="58" t="str">
        <f t="shared" si="522"/>
        <v>X</v>
      </c>
      <c r="I522" s="58" t="str">
        <f t="shared" si="522"/>
        <v>X</v>
      </c>
      <c r="J522" s="58" t="str">
        <f t="shared" si="522"/>
        <v>X</v>
      </c>
      <c r="K522" s="58" t="str">
        <f t="shared" si="522"/>
        <v>X</v>
      </c>
      <c r="L522" s="58" t="str">
        <f t="shared" si="522"/>
        <v>X</v>
      </c>
      <c r="M522" s="58" t="str">
        <f t="shared" si="522"/>
        <v>X</v>
      </c>
      <c r="N522" s="58" t="str">
        <f t="shared" si="522"/>
        <v>X</v>
      </c>
      <c r="O522" s="58" t="str">
        <f t="shared" si="522"/>
        <v>X</v>
      </c>
      <c r="P522" s="58" t="str">
        <f t="shared" si="522"/>
        <v>X</v>
      </c>
      <c r="Q522" s="58" t="str">
        <f>IF(Q12=$V$73,"O",IF(Q12=$W$73,"O",IF(Q12=$X$73,"O",IF(Q12=$Y$73,"O","X"))))</f>
        <v>X</v>
      </c>
      <c r="U522"/>
      <c r="W522" s="125"/>
    </row>
    <row r="523" spans="1:28">
      <c r="A523" s="60"/>
      <c r="B523" s="30" t="s">
        <v>46</v>
      </c>
      <c r="C523" s="47">
        <f>COUNTIF(C517:C522,"O")</f>
        <v>0</v>
      </c>
      <c r="D523" s="47">
        <f>COUNTIF(D517:D522,"O")</f>
        <v>0</v>
      </c>
      <c r="E523" s="47">
        <f t="shared" ref="E523:Q523" si="523">COUNTIF(E517:E522,"O")</f>
        <v>0</v>
      </c>
      <c r="F523" s="47">
        <f t="shared" si="523"/>
        <v>0</v>
      </c>
      <c r="G523" s="47">
        <f t="shared" si="523"/>
        <v>0</v>
      </c>
      <c r="H523" s="47">
        <f t="shared" si="523"/>
        <v>0</v>
      </c>
      <c r="I523" s="47">
        <f t="shared" si="523"/>
        <v>0</v>
      </c>
      <c r="J523" s="47">
        <f t="shared" si="523"/>
        <v>0</v>
      </c>
      <c r="K523" s="47">
        <f t="shared" si="523"/>
        <v>0</v>
      </c>
      <c r="L523" s="47">
        <f t="shared" si="523"/>
        <v>0</v>
      </c>
      <c r="M523" s="47">
        <f t="shared" si="523"/>
        <v>0</v>
      </c>
      <c r="N523" s="47">
        <f t="shared" si="523"/>
        <v>0</v>
      </c>
      <c r="O523" s="47">
        <f t="shared" si="523"/>
        <v>0</v>
      </c>
      <c r="P523" s="47">
        <f t="shared" si="523"/>
        <v>0</v>
      </c>
      <c r="Q523" s="47">
        <f t="shared" si="523"/>
        <v>0</v>
      </c>
      <c r="U523"/>
      <c r="W523"/>
    </row>
    <row r="524" spans="1:28">
      <c r="A524" s="115">
        <v>56</v>
      </c>
      <c r="B524" s="58" t="s">
        <v>32</v>
      </c>
      <c r="C524" s="58" t="str">
        <f>IF(C7=$V$74,"O",IF(C7=$W$74,"O",IF(C7=$X$74,"O",IF(C7=$Y$74,"O","X"))))</f>
        <v>X</v>
      </c>
      <c r="D524" s="58" t="str">
        <f t="shared" ref="D524:Q524" si="524">IF(D7=$V$74,"O",IF(D7=$W$74,"O",IF(D7=$X$74,"O",IF(D7=$Y$74,"O","X"))))</f>
        <v>X</v>
      </c>
      <c r="E524" s="58" t="str">
        <f t="shared" si="524"/>
        <v>X</v>
      </c>
      <c r="F524" s="58" t="str">
        <f t="shared" si="524"/>
        <v>X</v>
      </c>
      <c r="G524" s="58" t="str">
        <f t="shared" si="524"/>
        <v>X</v>
      </c>
      <c r="H524" s="58" t="str">
        <f t="shared" si="524"/>
        <v>X</v>
      </c>
      <c r="I524" s="58" t="str">
        <f t="shared" si="524"/>
        <v>X</v>
      </c>
      <c r="J524" s="58" t="str">
        <f t="shared" si="524"/>
        <v>X</v>
      </c>
      <c r="K524" s="58" t="str">
        <f t="shared" si="524"/>
        <v>X</v>
      </c>
      <c r="L524" s="58" t="str">
        <f t="shared" si="524"/>
        <v>X</v>
      </c>
      <c r="M524" s="58" t="str">
        <f t="shared" si="524"/>
        <v>X</v>
      </c>
      <c r="N524" s="58" t="str">
        <f t="shared" si="524"/>
        <v>X</v>
      </c>
      <c r="O524" s="58" t="str">
        <f t="shared" si="524"/>
        <v>X</v>
      </c>
      <c r="P524" s="58" t="str">
        <f t="shared" si="524"/>
        <v>X</v>
      </c>
      <c r="Q524" s="58" t="str">
        <f t="shared" si="524"/>
        <v>X</v>
      </c>
      <c r="U524"/>
      <c r="W524"/>
    </row>
    <row r="525" spans="1:28">
      <c r="A525" s="51" t="s">
        <v>429</v>
      </c>
      <c r="B525" s="58" t="s">
        <v>33</v>
      </c>
      <c r="C525" s="58" t="str">
        <f t="shared" ref="C525:Q525" si="525">IF(C8=$V$74,"O",IF(C8=$W$74,"O",IF(C8=$X$74,"O",IF(C8=$Y$74,"O","X"))))</f>
        <v>X</v>
      </c>
      <c r="D525" s="58" t="str">
        <f t="shared" si="525"/>
        <v>X</v>
      </c>
      <c r="E525" s="58" t="str">
        <f t="shared" si="525"/>
        <v>X</v>
      </c>
      <c r="F525" s="58" t="str">
        <f t="shared" si="525"/>
        <v>X</v>
      </c>
      <c r="G525" s="58" t="str">
        <f t="shared" si="525"/>
        <v>X</v>
      </c>
      <c r="H525" s="58" t="str">
        <f t="shared" si="525"/>
        <v>X</v>
      </c>
      <c r="I525" s="58" t="str">
        <f t="shared" si="525"/>
        <v>X</v>
      </c>
      <c r="J525" s="58" t="str">
        <f t="shared" si="525"/>
        <v>X</v>
      </c>
      <c r="K525" s="58" t="str">
        <f t="shared" si="525"/>
        <v>X</v>
      </c>
      <c r="L525" s="58" t="str">
        <f t="shared" si="525"/>
        <v>X</v>
      </c>
      <c r="M525" s="58" t="str">
        <f t="shared" si="525"/>
        <v>X</v>
      </c>
      <c r="N525" s="58" t="str">
        <f t="shared" si="525"/>
        <v>X</v>
      </c>
      <c r="O525" s="58" t="str">
        <f t="shared" si="525"/>
        <v>X</v>
      </c>
      <c r="P525" s="58" t="str">
        <f t="shared" si="525"/>
        <v>X</v>
      </c>
      <c r="Q525" s="58" t="str">
        <f t="shared" si="525"/>
        <v>X</v>
      </c>
      <c r="U525"/>
      <c r="W525"/>
    </row>
    <row r="526" spans="1:28">
      <c r="A526" s="51"/>
      <c r="B526" s="58" t="s">
        <v>34</v>
      </c>
      <c r="C526" s="58" t="str">
        <f t="shared" ref="C526:Q526" si="526">IF(C9=$V$74,"O",IF(C9=$W$74,"O",IF(C9=$X$74,"O",IF(C9=$Y$74,"O","X"))))</f>
        <v>X</v>
      </c>
      <c r="D526" s="58" t="str">
        <f t="shared" si="526"/>
        <v>X</v>
      </c>
      <c r="E526" s="58" t="str">
        <f t="shared" si="526"/>
        <v>X</v>
      </c>
      <c r="F526" s="58" t="str">
        <f t="shared" si="526"/>
        <v>X</v>
      </c>
      <c r="G526" s="58" t="str">
        <f t="shared" si="526"/>
        <v>X</v>
      </c>
      <c r="H526" s="58" t="str">
        <f t="shared" si="526"/>
        <v>X</v>
      </c>
      <c r="I526" s="58" t="str">
        <f t="shared" si="526"/>
        <v>X</v>
      </c>
      <c r="J526" s="58" t="str">
        <f t="shared" si="526"/>
        <v>X</v>
      </c>
      <c r="K526" s="58" t="str">
        <f t="shared" si="526"/>
        <v>X</v>
      </c>
      <c r="L526" s="58" t="str">
        <f t="shared" si="526"/>
        <v>X</v>
      </c>
      <c r="M526" s="58" t="str">
        <f t="shared" si="526"/>
        <v>X</v>
      </c>
      <c r="N526" s="58" t="str">
        <f t="shared" si="526"/>
        <v>X</v>
      </c>
      <c r="O526" s="58" t="str">
        <f t="shared" si="526"/>
        <v>X</v>
      </c>
      <c r="P526" s="58" t="str">
        <f t="shared" si="526"/>
        <v>X</v>
      </c>
      <c r="Q526" s="58" t="str">
        <f t="shared" si="526"/>
        <v>X</v>
      </c>
      <c r="W526"/>
    </row>
    <row r="527" spans="1:28">
      <c r="A527" s="51"/>
      <c r="B527" s="58" t="s">
        <v>35</v>
      </c>
      <c r="C527" s="58" t="str">
        <f t="shared" ref="C527:Q527" si="527">IF(C10=$V$74,"O",IF(C10=$W$74,"O",IF(C10=$X$74,"O",IF(C10=$Y$74,"O","X"))))</f>
        <v>X</v>
      </c>
      <c r="D527" s="58" t="str">
        <f t="shared" si="527"/>
        <v>X</v>
      </c>
      <c r="E527" s="58" t="str">
        <f t="shared" si="527"/>
        <v>X</v>
      </c>
      <c r="F527" s="58" t="str">
        <f t="shared" si="527"/>
        <v>X</v>
      </c>
      <c r="G527" s="58" t="str">
        <f t="shared" si="527"/>
        <v>X</v>
      </c>
      <c r="H527" s="58" t="str">
        <f t="shared" si="527"/>
        <v>X</v>
      </c>
      <c r="I527" s="58" t="str">
        <f t="shared" si="527"/>
        <v>X</v>
      </c>
      <c r="J527" s="58" t="str">
        <f t="shared" si="527"/>
        <v>X</v>
      </c>
      <c r="K527" s="58" t="str">
        <f t="shared" si="527"/>
        <v>X</v>
      </c>
      <c r="L527" s="58" t="str">
        <f t="shared" si="527"/>
        <v>X</v>
      </c>
      <c r="M527" s="58" t="str">
        <f t="shared" si="527"/>
        <v>X</v>
      </c>
      <c r="N527" s="58" t="str">
        <f t="shared" si="527"/>
        <v>X</v>
      </c>
      <c r="O527" s="58" t="str">
        <f t="shared" si="527"/>
        <v>X</v>
      </c>
      <c r="P527" s="58" t="str">
        <f t="shared" si="527"/>
        <v>X</v>
      </c>
      <c r="Q527" s="58" t="str">
        <f t="shared" si="527"/>
        <v>X</v>
      </c>
      <c r="W527"/>
    </row>
    <row r="528" spans="1:28">
      <c r="A528" s="51"/>
      <c r="B528" s="58" t="s">
        <v>36</v>
      </c>
      <c r="C528" s="58" t="str">
        <f t="shared" ref="C528:Q528" si="528">IF(C11=$V$74,"O",IF(C11=$W$74,"O",IF(C11=$X$74,"O",IF(C11=$Y$74,"O","X"))))</f>
        <v>O</v>
      </c>
      <c r="D528" s="58" t="str">
        <f t="shared" si="528"/>
        <v>O</v>
      </c>
      <c r="E528" s="58" t="str">
        <f t="shared" si="528"/>
        <v>O</v>
      </c>
      <c r="F528" s="58" t="str">
        <f t="shared" si="528"/>
        <v>O</v>
      </c>
      <c r="G528" s="58" t="str">
        <f t="shared" si="528"/>
        <v>O</v>
      </c>
      <c r="H528" s="58" t="str">
        <f t="shared" si="528"/>
        <v>O</v>
      </c>
      <c r="I528" s="58" t="str">
        <f t="shared" si="528"/>
        <v>O</v>
      </c>
      <c r="J528" s="58" t="str">
        <f t="shared" si="528"/>
        <v>O</v>
      </c>
      <c r="K528" s="58" t="str">
        <f t="shared" si="528"/>
        <v>O</v>
      </c>
      <c r="L528" s="58" t="str">
        <f t="shared" si="528"/>
        <v>O</v>
      </c>
      <c r="M528" s="58" t="str">
        <f t="shared" si="528"/>
        <v>O</v>
      </c>
      <c r="N528" s="58" t="str">
        <f t="shared" si="528"/>
        <v>O</v>
      </c>
      <c r="O528" s="58" t="str">
        <f t="shared" si="528"/>
        <v>O</v>
      </c>
      <c r="P528" s="58" t="str">
        <f t="shared" si="528"/>
        <v>O</v>
      </c>
      <c r="Q528" s="58" t="str">
        <f t="shared" si="528"/>
        <v>O</v>
      </c>
      <c r="W528"/>
    </row>
    <row r="529" spans="1:31">
      <c r="A529" s="51"/>
      <c r="B529" s="58" t="s">
        <v>21</v>
      </c>
      <c r="C529" s="58" t="str">
        <f t="shared" ref="C529:P529" si="529">IF(C12=$V$74,"O",IF(C12=$W$74,"O",IF(C12=$X$74,"O",IF(C12=$Y$74,"O","X"))))</f>
        <v>X</v>
      </c>
      <c r="D529" s="58" t="str">
        <f t="shared" si="529"/>
        <v>X</v>
      </c>
      <c r="E529" s="58" t="str">
        <f t="shared" si="529"/>
        <v>X</v>
      </c>
      <c r="F529" s="58" t="str">
        <f t="shared" si="529"/>
        <v>X</v>
      </c>
      <c r="G529" s="58" t="str">
        <f t="shared" si="529"/>
        <v>X</v>
      </c>
      <c r="H529" s="58" t="str">
        <f t="shared" si="529"/>
        <v>X</v>
      </c>
      <c r="I529" s="58" t="str">
        <f t="shared" si="529"/>
        <v>X</v>
      </c>
      <c r="J529" s="58" t="str">
        <f t="shared" si="529"/>
        <v>X</v>
      </c>
      <c r="K529" s="58" t="str">
        <f t="shared" si="529"/>
        <v>X</v>
      </c>
      <c r="L529" s="58" t="str">
        <f t="shared" si="529"/>
        <v>X</v>
      </c>
      <c r="M529" s="58" t="str">
        <f t="shared" si="529"/>
        <v>X</v>
      </c>
      <c r="N529" s="58" t="str">
        <f t="shared" si="529"/>
        <v>X</v>
      </c>
      <c r="O529" s="58" t="str">
        <f t="shared" si="529"/>
        <v>X</v>
      </c>
      <c r="P529" s="58" t="str">
        <f t="shared" si="529"/>
        <v>X</v>
      </c>
      <c r="Q529" s="58" t="str">
        <f>IF(Q12=$V$74,"O",IF(Q12=$W$74,"O",IF(Q12=$X$74,"O",IF(Q12=$Y$74,"O","X"))))</f>
        <v>X</v>
      </c>
      <c r="W529" s="125"/>
    </row>
    <row r="530" spans="1:31">
      <c r="A530" s="60"/>
      <c r="B530" s="30" t="s">
        <v>46</v>
      </c>
      <c r="C530" s="47">
        <f>COUNTIF(C524:C529,"O")</f>
        <v>1</v>
      </c>
      <c r="D530" s="47">
        <f>COUNTIF(D524:D529,"O")</f>
        <v>1</v>
      </c>
      <c r="E530" s="47">
        <f t="shared" ref="E530:Q530" si="530">COUNTIF(E524:E529,"O")</f>
        <v>1</v>
      </c>
      <c r="F530" s="47">
        <f t="shared" si="530"/>
        <v>1</v>
      </c>
      <c r="G530" s="47">
        <f t="shared" si="530"/>
        <v>1</v>
      </c>
      <c r="H530" s="47">
        <f t="shared" si="530"/>
        <v>1</v>
      </c>
      <c r="I530" s="47">
        <f t="shared" si="530"/>
        <v>1</v>
      </c>
      <c r="J530" s="47">
        <f t="shared" si="530"/>
        <v>1</v>
      </c>
      <c r="K530" s="47">
        <f t="shared" si="530"/>
        <v>1</v>
      </c>
      <c r="L530" s="47">
        <f t="shared" si="530"/>
        <v>1</v>
      </c>
      <c r="M530" s="47">
        <f t="shared" si="530"/>
        <v>1</v>
      </c>
      <c r="N530" s="47">
        <f t="shared" si="530"/>
        <v>1</v>
      </c>
      <c r="O530" s="47">
        <f t="shared" si="530"/>
        <v>1</v>
      </c>
      <c r="P530" s="47">
        <f t="shared" si="530"/>
        <v>1</v>
      </c>
      <c r="Q530" s="47">
        <f t="shared" si="530"/>
        <v>1</v>
      </c>
      <c r="W530"/>
    </row>
    <row r="531" spans="1:31">
      <c r="A531" s="115">
        <v>57</v>
      </c>
      <c r="B531" s="58" t="s">
        <v>32</v>
      </c>
      <c r="C531" s="58" t="str">
        <f>IF(C7=$V$75,"O",IF(C7=$W$75,"O",IF(C7=$X$75,"O",IF(C7=$Y$75,"O","X"))))</f>
        <v>X</v>
      </c>
      <c r="D531" s="58" t="str">
        <f t="shared" ref="D531:Q531" si="531">IF(D7=$V$75,"O",IF(D7=$W$75,"O",IF(D7=$X$75,"O",IF(D7=$Y$75,"O","X"))))</f>
        <v>X</v>
      </c>
      <c r="E531" s="58" t="str">
        <f t="shared" si="531"/>
        <v>X</v>
      </c>
      <c r="F531" s="58" t="str">
        <f t="shared" si="531"/>
        <v>X</v>
      </c>
      <c r="G531" s="58" t="str">
        <f t="shared" si="531"/>
        <v>X</v>
      </c>
      <c r="H531" s="58" t="str">
        <f t="shared" si="531"/>
        <v>X</v>
      </c>
      <c r="I531" s="58" t="str">
        <f t="shared" si="531"/>
        <v>X</v>
      </c>
      <c r="J531" s="58" t="str">
        <f t="shared" si="531"/>
        <v>X</v>
      </c>
      <c r="K531" s="58" t="str">
        <f t="shared" si="531"/>
        <v>X</v>
      </c>
      <c r="L531" s="58" t="str">
        <f t="shared" si="531"/>
        <v>X</v>
      </c>
      <c r="M531" s="58" t="str">
        <f t="shared" si="531"/>
        <v>X</v>
      </c>
      <c r="N531" s="58" t="str">
        <f t="shared" si="531"/>
        <v>X</v>
      </c>
      <c r="O531" s="58" t="str">
        <f t="shared" si="531"/>
        <v>X</v>
      </c>
      <c r="P531" s="58" t="str">
        <f t="shared" si="531"/>
        <v>X</v>
      </c>
      <c r="Q531" s="58" t="str">
        <f t="shared" si="531"/>
        <v>X</v>
      </c>
      <c r="W531"/>
    </row>
    <row r="532" spans="1:31">
      <c r="A532" s="51" t="s">
        <v>430</v>
      </c>
      <c r="B532" s="58" t="s">
        <v>33</v>
      </c>
      <c r="C532" s="58" t="str">
        <f t="shared" ref="C532:Q532" si="532">IF(C8=$V$75,"O",IF(C8=$W$75,"O",IF(C8=$X$75,"O",IF(C8=$Y$75,"O","X"))))</f>
        <v>X</v>
      </c>
      <c r="D532" s="58" t="str">
        <f t="shared" si="532"/>
        <v>X</v>
      </c>
      <c r="E532" s="58" t="str">
        <f t="shared" si="532"/>
        <v>X</v>
      </c>
      <c r="F532" s="58" t="str">
        <f t="shared" si="532"/>
        <v>X</v>
      </c>
      <c r="G532" s="58" t="str">
        <f t="shared" si="532"/>
        <v>X</v>
      </c>
      <c r="H532" s="58" t="str">
        <f t="shared" si="532"/>
        <v>X</v>
      </c>
      <c r="I532" s="58" t="str">
        <f t="shared" si="532"/>
        <v>X</v>
      </c>
      <c r="J532" s="58" t="str">
        <f t="shared" si="532"/>
        <v>X</v>
      </c>
      <c r="K532" s="58" t="str">
        <f t="shared" si="532"/>
        <v>X</v>
      </c>
      <c r="L532" s="58" t="str">
        <f t="shared" si="532"/>
        <v>X</v>
      </c>
      <c r="M532" s="58" t="str">
        <f t="shared" si="532"/>
        <v>X</v>
      </c>
      <c r="N532" s="58" t="str">
        <f t="shared" si="532"/>
        <v>X</v>
      </c>
      <c r="O532" s="58" t="str">
        <f t="shared" si="532"/>
        <v>X</v>
      </c>
      <c r="P532" s="58" t="str">
        <f t="shared" si="532"/>
        <v>X</v>
      </c>
      <c r="Q532" s="58" t="str">
        <f t="shared" si="532"/>
        <v>X</v>
      </c>
      <c r="W532"/>
    </row>
    <row r="533" spans="1:31">
      <c r="A533" s="51"/>
      <c r="B533" s="58" t="s">
        <v>34</v>
      </c>
      <c r="C533" s="58" t="str">
        <f t="shared" ref="C533:Q533" si="533">IF(C9=$V$75,"O",IF(C9=$W$75,"O",IF(C9=$X$75,"O",IF(C9=$Y$75,"O","X"))))</f>
        <v>X</v>
      </c>
      <c r="D533" s="58" t="str">
        <f t="shared" si="533"/>
        <v>X</v>
      </c>
      <c r="E533" s="58" t="str">
        <f t="shared" si="533"/>
        <v>X</v>
      </c>
      <c r="F533" s="58" t="str">
        <f t="shared" si="533"/>
        <v>X</v>
      </c>
      <c r="G533" s="58" t="str">
        <f t="shared" si="533"/>
        <v>X</v>
      </c>
      <c r="H533" s="58" t="str">
        <f t="shared" si="533"/>
        <v>X</v>
      </c>
      <c r="I533" s="58" t="str">
        <f t="shared" si="533"/>
        <v>X</v>
      </c>
      <c r="J533" s="58" t="str">
        <f t="shared" si="533"/>
        <v>X</v>
      </c>
      <c r="K533" s="58" t="str">
        <f t="shared" si="533"/>
        <v>X</v>
      </c>
      <c r="L533" s="58" t="str">
        <f t="shared" si="533"/>
        <v>X</v>
      </c>
      <c r="M533" s="58" t="str">
        <f t="shared" si="533"/>
        <v>X</v>
      </c>
      <c r="N533" s="58" t="str">
        <f t="shared" si="533"/>
        <v>X</v>
      </c>
      <c r="O533" s="58" t="str">
        <f t="shared" si="533"/>
        <v>X</v>
      </c>
      <c r="P533" s="58" t="str">
        <f t="shared" si="533"/>
        <v>X</v>
      </c>
      <c r="Q533" s="58" t="str">
        <f t="shared" si="533"/>
        <v>X</v>
      </c>
      <c r="W533"/>
    </row>
    <row r="534" spans="1:31">
      <c r="A534" s="51"/>
      <c r="B534" s="58" t="s">
        <v>35</v>
      </c>
      <c r="C534" s="58" t="str">
        <f t="shared" ref="C534:Q534" si="534">IF(C10=$V$75,"O",IF(C10=$W$75,"O",IF(C10=$X$75,"O",IF(C10=$Y$75,"O","X"))))</f>
        <v>O</v>
      </c>
      <c r="D534" s="58" t="str">
        <f t="shared" si="534"/>
        <v>O</v>
      </c>
      <c r="E534" s="58" t="str">
        <f t="shared" si="534"/>
        <v>O</v>
      </c>
      <c r="F534" s="58" t="str">
        <f t="shared" si="534"/>
        <v>O</v>
      </c>
      <c r="G534" s="58" t="str">
        <f t="shared" si="534"/>
        <v>O</v>
      </c>
      <c r="H534" s="58" t="str">
        <f t="shared" si="534"/>
        <v>O</v>
      </c>
      <c r="I534" s="58" t="str">
        <f t="shared" si="534"/>
        <v>O</v>
      </c>
      <c r="J534" s="58" t="str">
        <f t="shared" si="534"/>
        <v>O</v>
      </c>
      <c r="K534" s="58" t="str">
        <f t="shared" si="534"/>
        <v>O</v>
      </c>
      <c r="L534" s="58" t="str">
        <f t="shared" si="534"/>
        <v>O</v>
      </c>
      <c r="M534" s="58" t="str">
        <f t="shared" si="534"/>
        <v>O</v>
      </c>
      <c r="N534" s="58" t="str">
        <f t="shared" si="534"/>
        <v>O</v>
      </c>
      <c r="O534" s="58" t="str">
        <f t="shared" si="534"/>
        <v>O</v>
      </c>
      <c r="P534" s="58" t="str">
        <f t="shared" si="534"/>
        <v>O</v>
      </c>
      <c r="Q534" s="58" t="str">
        <f t="shared" si="534"/>
        <v>O</v>
      </c>
      <c r="W534"/>
    </row>
    <row r="535" spans="1:31" ht="21">
      <c r="A535" s="51"/>
      <c r="B535" s="58" t="s">
        <v>36</v>
      </c>
      <c r="C535" s="58" t="str">
        <f t="shared" ref="C535:Q535" si="535">IF(C11=$V$75,"O",IF(C11=$W$75,"O",IF(C11=$X$75,"O",IF(C11=$Y$75,"O","X"))))</f>
        <v>X</v>
      </c>
      <c r="D535" s="58" t="str">
        <f t="shared" si="535"/>
        <v>X</v>
      </c>
      <c r="E535" s="58" t="str">
        <f t="shared" si="535"/>
        <v>X</v>
      </c>
      <c r="F535" s="58" t="str">
        <f t="shared" si="535"/>
        <v>X</v>
      </c>
      <c r="G535" s="58" t="str">
        <f t="shared" si="535"/>
        <v>X</v>
      </c>
      <c r="H535" s="58" t="str">
        <f t="shared" si="535"/>
        <v>X</v>
      </c>
      <c r="I535" s="58" t="str">
        <f t="shared" si="535"/>
        <v>X</v>
      </c>
      <c r="J535" s="58" t="str">
        <f t="shared" si="535"/>
        <v>X</v>
      </c>
      <c r="K535" s="58" t="str">
        <f t="shared" si="535"/>
        <v>X</v>
      </c>
      <c r="L535" s="58" t="str">
        <f t="shared" si="535"/>
        <v>X</v>
      </c>
      <c r="M535" s="58" t="str">
        <f t="shared" si="535"/>
        <v>X</v>
      </c>
      <c r="N535" s="58" t="str">
        <f t="shared" si="535"/>
        <v>X</v>
      </c>
      <c r="O535" s="58" t="str">
        <f t="shared" si="535"/>
        <v>X</v>
      </c>
      <c r="P535" s="58" t="str">
        <f t="shared" si="535"/>
        <v>X</v>
      </c>
      <c r="Q535" s="58" t="str">
        <f t="shared" si="535"/>
        <v>X</v>
      </c>
      <c r="V535" s="128"/>
      <c r="W535"/>
    </row>
    <row r="536" spans="1:31" ht="21">
      <c r="A536" s="51"/>
      <c r="B536" s="58" t="s">
        <v>21</v>
      </c>
      <c r="C536" s="58" t="str">
        <f t="shared" ref="C536:P536" si="536">IF(C12=$V$75,"O",IF(C12=$W$75,"O",IF(C12=$X$75,"O",IF(C12=$Y$75,"O","X"))))</f>
        <v>X</v>
      </c>
      <c r="D536" s="58" t="str">
        <f t="shared" si="536"/>
        <v>X</v>
      </c>
      <c r="E536" s="58" t="str">
        <f t="shared" si="536"/>
        <v>X</v>
      </c>
      <c r="F536" s="58" t="str">
        <f t="shared" si="536"/>
        <v>X</v>
      </c>
      <c r="G536" s="58" t="str">
        <f t="shared" si="536"/>
        <v>X</v>
      </c>
      <c r="H536" s="58" t="str">
        <f t="shared" si="536"/>
        <v>X</v>
      </c>
      <c r="I536" s="58" t="str">
        <f t="shared" si="536"/>
        <v>X</v>
      </c>
      <c r="J536" s="58" t="str">
        <f t="shared" si="536"/>
        <v>X</v>
      </c>
      <c r="K536" s="58" t="str">
        <f t="shared" si="536"/>
        <v>X</v>
      </c>
      <c r="L536" s="58" t="str">
        <f t="shared" si="536"/>
        <v>X</v>
      </c>
      <c r="M536" s="58" t="str">
        <f t="shared" si="536"/>
        <v>X</v>
      </c>
      <c r="N536" s="58" t="str">
        <f t="shared" si="536"/>
        <v>X</v>
      </c>
      <c r="O536" s="58" t="str">
        <f t="shared" si="536"/>
        <v>X</v>
      </c>
      <c r="P536" s="58" t="str">
        <f t="shared" si="536"/>
        <v>X</v>
      </c>
      <c r="Q536" s="58" t="str">
        <f>IF(Q12=$V$75,"O",IF(Q12=$W$75,"O",IF(Q12=$X$75,"O",IF(Q12=$Y$75,"O","X"))))</f>
        <v>X</v>
      </c>
      <c r="V536" s="128"/>
      <c r="W536" s="125"/>
    </row>
    <row r="537" spans="1:31" ht="21">
      <c r="A537" s="60"/>
      <c r="B537" s="30" t="s">
        <v>46</v>
      </c>
      <c r="C537" s="47">
        <f>COUNTIF(C531:C536,"O")</f>
        <v>1</v>
      </c>
      <c r="D537" s="47">
        <f>COUNTIF(D531:D536,"O")</f>
        <v>1</v>
      </c>
      <c r="E537" s="47">
        <f t="shared" ref="E537:Q537" si="537">COUNTIF(E531:E536,"O")</f>
        <v>1</v>
      </c>
      <c r="F537" s="47">
        <f t="shared" si="537"/>
        <v>1</v>
      </c>
      <c r="G537" s="47">
        <f t="shared" si="537"/>
        <v>1</v>
      </c>
      <c r="H537" s="47">
        <f t="shared" si="537"/>
        <v>1</v>
      </c>
      <c r="I537" s="47">
        <f t="shared" si="537"/>
        <v>1</v>
      </c>
      <c r="J537" s="47">
        <f t="shared" si="537"/>
        <v>1</v>
      </c>
      <c r="K537" s="47">
        <f t="shared" si="537"/>
        <v>1</v>
      </c>
      <c r="L537" s="47">
        <f t="shared" si="537"/>
        <v>1</v>
      </c>
      <c r="M537" s="47">
        <f t="shared" si="537"/>
        <v>1</v>
      </c>
      <c r="N537" s="47">
        <f t="shared" si="537"/>
        <v>1</v>
      </c>
      <c r="O537" s="47">
        <f t="shared" si="537"/>
        <v>1</v>
      </c>
      <c r="P537" s="47">
        <f t="shared" si="537"/>
        <v>1</v>
      </c>
      <c r="Q537" s="47">
        <f t="shared" si="537"/>
        <v>1</v>
      </c>
      <c r="V537" s="128"/>
      <c r="W537"/>
    </row>
    <row r="538" spans="1:31" ht="21" customHeight="1">
      <c r="A538" s="50">
        <v>58</v>
      </c>
      <c r="B538" s="58" t="s">
        <v>32</v>
      </c>
      <c r="C538" s="58" t="str">
        <f>IF(C7=$V$77,"O",IF(C7=$W$77,"O",IF(C7=$X$77,"O",IF(C7=$Y$77,"O",IF(C7=$Z$77,"O",IF(C7=$AA$77,"O",IF(C7=$AB$77,"O",IF(C7=$AC$77,"O",IF(C7=$AD$77,"O",IF(C7=$AE$77,"O",IF(C7=$AF$77,"O",IF(C7=$AG$77,"O",IF(C7=$AH$77,"O",IF(C7=$AI$77,"O",IF(C7=$AJ$77,"O",IF(C7=$AK$77,"O",IF(C7=$AL$77,"O",IF(C7=$AM$77,"O",IF(C7=$AN$77,"O",IF(C7=$AO$77,"O",IF(C7=$AP$77,"O",IF(C7=$AQ$77,"O",IF(C7=$AR$77,"O",IF(C7=$AS$77,"O",IF(C7=$AT$77,"O",IF(C7=$AU$77,"O",IF(C7=$AV$77,"O",IF(C7=$AW$77,"O",IF(C7=$AX$77,"O",IF(C7=$AY$77,"O",IF(C7=$AZ$77,"O",IF(C7=$BA$77,"O",IF(C7=$BB$77,"O",IF(C7=$BC$77,"O","X"))))))))))))))))))))))))))))))))))</f>
        <v>O</v>
      </c>
      <c r="D538" s="58" t="str">
        <f t="shared" ref="D538:Q538" si="538">IF(D7=$V$77,"O",IF(D7=$W$77,"O",IF(D7=$X$77,"O",IF(D7=$Y$77,"O",IF(D7=$Z$77,"O",IF(D7=$AA$77,"O",IF(D7=$AB$77,"O",IF(D7=$AC$77,"O",IF(D7=$AD$77,"O",IF(D7=$AE$77,"O",IF(D7=$AF$77,"O",IF(D7=$AG$77,"O",IF(D7=$AH$77,"O",IF(D7=$AI$77,"O",IF(D7=$AJ$77,"O",IF(D7=$AK$77,"O",IF(D7=$AL$77,"O",IF(D7=$AM$77,"O",IF(D7=$AN$77,"O",IF(D7=$AO$77,"O",IF(D7=$AP$77,"O",IF(D7=$AQ$77,"O",IF(D7=$AR$77,"O",IF(D7=$AS$77,"O",IF(D7=$AT$77,"O",IF(D7=$AU$77,"O",IF(D7=$AV$77,"O",IF(D7=$AW$77,"O",IF(D7=$AX$77,"O",IF(D7=$AY$77,"O",IF(D7=$AZ$77,"O",IF(D7=$BA$77,"O",IF(D7=$BB$77,"O",IF(D7=$BC$77,"O","X"))))))))))))))))))))))))))))))))))</f>
        <v>O</v>
      </c>
      <c r="E538" s="58" t="str">
        <f t="shared" si="538"/>
        <v>O</v>
      </c>
      <c r="F538" s="58" t="str">
        <f t="shared" si="538"/>
        <v>O</v>
      </c>
      <c r="G538" s="58" t="str">
        <f t="shared" si="538"/>
        <v>O</v>
      </c>
      <c r="H538" s="58" t="str">
        <f t="shared" si="538"/>
        <v>O</v>
      </c>
      <c r="I538" s="58" t="str">
        <f t="shared" si="538"/>
        <v>O</v>
      </c>
      <c r="J538" s="58" t="str">
        <f t="shared" si="538"/>
        <v>O</v>
      </c>
      <c r="K538" s="58" t="str">
        <f t="shared" si="538"/>
        <v>O</v>
      </c>
      <c r="L538" s="58" t="str">
        <f t="shared" si="538"/>
        <v>O</v>
      </c>
      <c r="M538" s="58" t="str">
        <f t="shared" si="538"/>
        <v>O</v>
      </c>
      <c r="N538" s="58" t="str">
        <f t="shared" si="538"/>
        <v>O</v>
      </c>
      <c r="O538" s="58" t="str">
        <f t="shared" si="538"/>
        <v>O</v>
      </c>
      <c r="P538" s="58" t="str">
        <f t="shared" si="538"/>
        <v>O</v>
      </c>
      <c r="Q538" s="58" t="str">
        <f t="shared" si="538"/>
        <v>O</v>
      </c>
      <c r="V538" s="128"/>
      <c r="W538"/>
    </row>
    <row r="539" spans="1:31" ht="21" customHeight="1">
      <c r="A539" s="132" t="s">
        <v>452</v>
      </c>
      <c r="B539" s="58" t="s">
        <v>33</v>
      </c>
      <c r="C539" s="58" t="str">
        <f t="shared" ref="C539:Q539" si="539">IF(C8=$V$77,"O",IF(C8=$W$77,"O",IF(C8=$X$77,"O",IF(C8=$Y$77,"O",IF(C8=$Z$77,"O",IF(C8=$AA$77,"O",IF(C8=$AB$77,"O",IF(C8=$AC$77,"O",IF(C8=$AD$77,"O",IF(C8=$AE$77,"O",IF(C8=$AF$77,"O",IF(C8=$AG$77,"O",IF(C8=$AH$77,"O",IF(C8=$AI$77,"O",IF(C8=$AJ$77,"O",IF(C8=$AK$77,"O",IF(C8=$AL$77,"O",IF(C8=$AM$77,"O",IF(C8=$AN$77,"O",IF(C8=$AO$77,"O",IF(C8=$AP$77,"O",IF(C8=$AQ$77,"O",IF(C8=$AR$77,"O",IF(C8=$AS$77,"O",IF(C8=$AT$77,"O",IF(C8=$AU$77,"O",IF(C8=$AV$77,"O",IF(C8=$AW$77,"O",IF(C8=$AX$77,"O",IF(C8=$AY$77,"O",IF(C8=$AZ$77,"O",IF(C8=$BA$77,"O",IF(C8=$BB$77,"O",IF(C8=$BC$77,"O","X"))))))))))))))))))))))))))))))))))</f>
        <v>X</v>
      </c>
      <c r="D539" s="58" t="str">
        <f t="shared" si="539"/>
        <v>X</v>
      </c>
      <c r="E539" s="58" t="str">
        <f t="shared" si="539"/>
        <v>X</v>
      </c>
      <c r="F539" s="58" t="str">
        <f t="shared" si="539"/>
        <v>X</v>
      </c>
      <c r="G539" s="58" t="str">
        <f t="shared" si="539"/>
        <v>X</v>
      </c>
      <c r="H539" s="58" t="str">
        <f t="shared" si="539"/>
        <v>X</v>
      </c>
      <c r="I539" s="58" t="str">
        <f t="shared" si="539"/>
        <v>X</v>
      </c>
      <c r="J539" s="58" t="str">
        <f t="shared" si="539"/>
        <v>X</v>
      </c>
      <c r="K539" s="58" t="str">
        <f t="shared" si="539"/>
        <v>X</v>
      </c>
      <c r="L539" s="58" t="str">
        <f t="shared" si="539"/>
        <v>X</v>
      </c>
      <c r="M539" s="58" t="str">
        <f t="shared" si="539"/>
        <v>X</v>
      </c>
      <c r="N539" s="58" t="str">
        <f t="shared" si="539"/>
        <v>X</v>
      </c>
      <c r="O539" s="58" t="str">
        <f t="shared" si="539"/>
        <v>X</v>
      </c>
      <c r="P539" s="58" t="str">
        <f t="shared" si="539"/>
        <v>X</v>
      </c>
      <c r="Q539" s="58" t="str">
        <f t="shared" si="539"/>
        <v>X</v>
      </c>
      <c r="V539" s="128"/>
      <c r="W539"/>
    </row>
    <row r="540" spans="1:31" ht="21" customHeight="1">
      <c r="A540" s="51"/>
      <c r="B540" s="58" t="s">
        <v>34</v>
      </c>
      <c r="C540" s="58" t="str">
        <f t="shared" ref="C540:Q540" si="540">IF(C9=$V$77,"O",IF(C9=$W$77,"O",IF(C9=$X$77,"O",IF(C9=$Y$77,"O",IF(C9=$Z$77,"O",IF(C9=$AA$77,"O",IF(C9=$AB$77,"O",IF(C9=$AC$77,"O",IF(C9=$AD$77,"O",IF(C9=$AE$77,"O",IF(C9=$AF$77,"O",IF(C9=$AG$77,"O",IF(C9=$AH$77,"O",IF(C9=$AI$77,"O",IF(C9=$AJ$77,"O",IF(C9=$AK$77,"O",IF(C9=$AL$77,"O",IF(C9=$AM$77,"O",IF(C9=$AN$77,"O",IF(C9=$AO$77,"O",IF(C9=$AP$77,"O",IF(C9=$AQ$77,"O",IF(C9=$AR$77,"O",IF(C9=$AS$77,"O",IF(C9=$AT$77,"O",IF(C9=$AU$77,"O",IF(C9=$AV$77,"O",IF(C9=$AW$77,"O",IF(C9=$AX$77,"O",IF(C9=$AY$77,"O",IF(C9=$AZ$77,"O",IF(C9=$BA$77,"O",IF(C9=$BB$77,"O",IF(C9=$BC$77,"O","X"))))))))))))))))))))))))))))))))))</f>
        <v>X</v>
      </c>
      <c r="D540" s="58" t="str">
        <f t="shared" si="540"/>
        <v>X</v>
      </c>
      <c r="E540" s="58" t="str">
        <f t="shared" si="540"/>
        <v>X</v>
      </c>
      <c r="F540" s="58" t="str">
        <f t="shared" si="540"/>
        <v>X</v>
      </c>
      <c r="G540" s="58" t="str">
        <f t="shared" si="540"/>
        <v>X</v>
      </c>
      <c r="H540" s="58" t="str">
        <f t="shared" si="540"/>
        <v>X</v>
      </c>
      <c r="I540" s="58" t="str">
        <f t="shared" si="540"/>
        <v>X</v>
      </c>
      <c r="J540" s="58" t="str">
        <f t="shared" si="540"/>
        <v>X</v>
      </c>
      <c r="K540" s="58" t="str">
        <f t="shared" si="540"/>
        <v>X</v>
      </c>
      <c r="L540" s="58" t="str">
        <f t="shared" si="540"/>
        <v>X</v>
      </c>
      <c r="M540" s="58" t="str">
        <f t="shared" si="540"/>
        <v>X</v>
      </c>
      <c r="N540" s="58" t="str">
        <f t="shared" si="540"/>
        <v>X</v>
      </c>
      <c r="O540" s="58" t="str">
        <f t="shared" si="540"/>
        <v>X</v>
      </c>
      <c r="P540" s="58" t="str">
        <f t="shared" si="540"/>
        <v>X</v>
      </c>
      <c r="Q540" s="58" t="str">
        <f t="shared" si="540"/>
        <v>X</v>
      </c>
      <c r="V540" s="128"/>
      <c r="W540"/>
      <c r="AE540"/>
    </row>
    <row r="541" spans="1:31" ht="21" customHeight="1">
      <c r="A541" s="51"/>
      <c r="B541" s="58" t="s">
        <v>35</v>
      </c>
      <c r="C541" s="58" t="str">
        <f t="shared" ref="C541:Q541" si="541">IF(C10=$V$77,"O",IF(C10=$W$77,"O",IF(C10=$X$77,"O",IF(C10=$Y$77,"O",IF(C10=$Z$77,"O",IF(C10=$AA$77,"O",IF(C10=$AB$77,"O",IF(C10=$AC$77,"O",IF(C10=$AD$77,"O",IF(C10=$AE$77,"O",IF(C10=$AF$77,"O",IF(C10=$AG$77,"O",IF(C10=$AH$77,"O",IF(C10=$AI$77,"O",IF(C10=$AJ$77,"O",IF(C10=$AK$77,"O",IF(C10=$AL$77,"O",IF(C10=$AM$77,"O",IF(C10=$AN$77,"O",IF(C10=$AO$77,"O",IF(C10=$AP$77,"O",IF(C10=$AQ$77,"O",IF(C10=$AR$77,"O",IF(C10=$AS$77,"O",IF(C10=$AT$77,"O",IF(C10=$AU$77,"O",IF(C10=$AV$77,"O",IF(C10=$AW$77,"O",IF(C10=$AX$77,"O",IF(C10=$AY$77,"O",IF(C10=$AZ$77,"O",IF(C10=$BA$77,"O",IF(C10=$BB$77,"O",IF(C10=$BC$77,"O","X"))))))))))))))))))))))))))))))))))</f>
        <v>O</v>
      </c>
      <c r="D541" s="58" t="str">
        <f t="shared" si="541"/>
        <v>O</v>
      </c>
      <c r="E541" s="58" t="str">
        <f t="shared" si="541"/>
        <v>O</v>
      </c>
      <c r="F541" s="58" t="str">
        <f t="shared" si="541"/>
        <v>O</v>
      </c>
      <c r="G541" s="58" t="str">
        <f t="shared" si="541"/>
        <v>O</v>
      </c>
      <c r="H541" s="58" t="str">
        <f t="shared" si="541"/>
        <v>O</v>
      </c>
      <c r="I541" s="58" t="str">
        <f t="shared" si="541"/>
        <v>O</v>
      </c>
      <c r="J541" s="58" t="str">
        <f t="shared" si="541"/>
        <v>O</v>
      </c>
      <c r="K541" s="58" t="str">
        <f t="shared" si="541"/>
        <v>O</v>
      </c>
      <c r="L541" s="58" t="str">
        <f t="shared" si="541"/>
        <v>O</v>
      </c>
      <c r="M541" s="58" t="str">
        <f t="shared" si="541"/>
        <v>O</v>
      </c>
      <c r="N541" s="58" t="str">
        <f t="shared" si="541"/>
        <v>O</v>
      </c>
      <c r="O541" s="58" t="str">
        <f t="shared" si="541"/>
        <v>O</v>
      </c>
      <c r="P541" s="58" t="str">
        <f t="shared" si="541"/>
        <v>O</v>
      </c>
      <c r="Q541" s="58" t="str">
        <f t="shared" si="541"/>
        <v>O</v>
      </c>
      <c r="V541" s="128"/>
      <c r="W541"/>
      <c r="AE541"/>
    </row>
    <row r="542" spans="1:31" ht="21" customHeight="1">
      <c r="A542" s="51"/>
      <c r="B542" s="58" t="s">
        <v>36</v>
      </c>
      <c r="C542" s="58" t="str">
        <f t="shared" ref="C542:Q542" si="542">IF(C11=$V$77,"O",IF(C11=$W$77,"O",IF(C11=$X$77,"O",IF(C11=$Y$77,"O",IF(C11=$Z$77,"O",IF(C11=$AA$77,"O",IF(C11=$AB$77,"O",IF(C11=$AC$77,"O",IF(C11=$AD$77,"O",IF(C11=$AE$77,"O",IF(C11=$AF$77,"O",IF(C11=$AG$77,"O",IF(C11=$AH$77,"O",IF(C11=$AI$77,"O",IF(C11=$AJ$77,"O",IF(C11=$AK$77,"O",IF(C11=$AL$77,"O",IF(C11=$AM$77,"O",IF(C11=$AN$77,"O",IF(C11=$AO$77,"O",IF(C11=$AP$77,"O",IF(C11=$AQ$77,"O",IF(C11=$AR$77,"O",IF(C11=$AS$77,"O",IF(C11=$AT$77,"O",IF(C11=$AU$77,"O",IF(C11=$AV$77,"O",IF(C11=$AW$77,"O",IF(C11=$AX$77,"O",IF(C11=$AY$77,"O",IF(C11=$AZ$77,"O",IF(C11=$BA$77,"O",IF(C11=$BB$77,"O",IF(C11=$BC$77,"O","X"))))))))))))))))))))))))))))))))))</f>
        <v>O</v>
      </c>
      <c r="D542" s="58" t="str">
        <f t="shared" si="542"/>
        <v>O</v>
      </c>
      <c r="E542" s="58" t="str">
        <f t="shared" si="542"/>
        <v>O</v>
      </c>
      <c r="F542" s="58" t="str">
        <f t="shared" si="542"/>
        <v>O</v>
      </c>
      <c r="G542" s="58" t="str">
        <f t="shared" si="542"/>
        <v>O</v>
      </c>
      <c r="H542" s="58" t="str">
        <f t="shared" si="542"/>
        <v>O</v>
      </c>
      <c r="I542" s="58" t="str">
        <f t="shared" si="542"/>
        <v>O</v>
      </c>
      <c r="J542" s="58" t="str">
        <f t="shared" si="542"/>
        <v>O</v>
      </c>
      <c r="K542" s="58" t="str">
        <f t="shared" si="542"/>
        <v>O</v>
      </c>
      <c r="L542" s="58" t="str">
        <f t="shared" si="542"/>
        <v>O</v>
      </c>
      <c r="M542" s="58" t="str">
        <f t="shared" si="542"/>
        <v>O</v>
      </c>
      <c r="N542" s="58" t="str">
        <f t="shared" si="542"/>
        <v>O</v>
      </c>
      <c r="O542" s="58" t="str">
        <f t="shared" si="542"/>
        <v>O</v>
      </c>
      <c r="P542" s="58" t="str">
        <f t="shared" si="542"/>
        <v>O</v>
      </c>
      <c r="Q542" s="58" t="str">
        <f t="shared" si="542"/>
        <v>O</v>
      </c>
      <c r="V542"/>
      <c r="W542"/>
      <c r="AE542"/>
    </row>
    <row r="543" spans="1:31" ht="21" customHeight="1">
      <c r="A543" s="51"/>
      <c r="B543" s="58" t="s">
        <v>21</v>
      </c>
      <c r="C543" s="58" t="str">
        <f t="shared" ref="C543:P543" si="543">IF(C12=$V$77,"O",IF(C12=$W$77,"O",IF(C12=$X$77,"O",IF(C12=$Y$77,"O",IF(C12=$Z$77,"O",IF(C12=$AA$77,"O",IF(C12=$AB$77,"O",IF(C12=$AC$77,"O",IF(C12=$AD$77,"O",IF(C12=$AE$77,"O",IF(C12=$AF$77,"O",IF(C12=$AG$77,"O",IF(C12=$AH$77,"O",IF(C12=$AI$77,"O",IF(C12=$AJ$77,"O",IF(C12=$AK$77,"O",IF(C12=$AL$77,"O",IF(C12=$AM$77,"O",IF(C12=$AN$77,"O",IF(C12=$AO$77,"O",IF(C12=$AP$77,"O",IF(C12=$AQ$77,"O",IF(C12=$AR$77,"O",IF(C12=$AS$77,"O",IF(C12=$AT$77,"O",IF(C12=$AU$77,"O",IF(C12=$AV$77,"O",IF(C12=$AW$77,"O",IF(C12=$AX$77,"O",IF(C12=$AY$77,"O",IF(C12=$AZ$77,"O",IF(C12=$BA$77,"O",IF(C12=$BB$77,"O",IF(C12=$BC$77,"O","X"))))))))))))))))))))))))))))))))))</f>
        <v>O</v>
      </c>
      <c r="D543" s="58" t="str">
        <f t="shared" si="543"/>
        <v>O</v>
      </c>
      <c r="E543" s="58" t="str">
        <f t="shared" si="543"/>
        <v>O</v>
      </c>
      <c r="F543" s="58" t="str">
        <f t="shared" si="543"/>
        <v>O</v>
      </c>
      <c r="G543" s="58" t="str">
        <f t="shared" si="543"/>
        <v>O</v>
      </c>
      <c r="H543" s="58" t="str">
        <f t="shared" si="543"/>
        <v>O</v>
      </c>
      <c r="I543" s="58" t="str">
        <f t="shared" si="543"/>
        <v>O</v>
      </c>
      <c r="J543" s="58" t="str">
        <f t="shared" si="543"/>
        <v>O</v>
      </c>
      <c r="K543" s="58" t="str">
        <f t="shared" si="543"/>
        <v>O</v>
      </c>
      <c r="L543" s="58" t="str">
        <f t="shared" si="543"/>
        <v>O</v>
      </c>
      <c r="M543" s="58" t="str">
        <f t="shared" si="543"/>
        <v>O</v>
      </c>
      <c r="N543" s="58" t="str">
        <f t="shared" si="543"/>
        <v>O</v>
      </c>
      <c r="O543" s="58" t="str">
        <f t="shared" si="543"/>
        <v>O</v>
      </c>
      <c r="P543" s="58" t="str">
        <f t="shared" si="543"/>
        <v>O</v>
      </c>
      <c r="Q543" s="58" t="str">
        <f>IF(Q12=$V$77,"O",IF(Q12=$W$77,"O",IF(Q12=$X$77,"O",IF(Q12=$Y$77,"O",IF(Q12=$Z$77,"O",IF(Q12=$AA$77,"O",IF(Q12=$AB$77,"O",IF(Q12=$AC$77,"O",IF(Q12=$AD$77,"O",IF(Q12=$AE$77,"O",IF(Q12=$AF$77,"O",IF(Q12=$AG$77,"O",IF(Q12=$AH$77,"O",IF(Q12=$AI$77,"O",IF(Q12=$AJ$77,"O",IF(Q12=$AK$77,"O",IF(Q12=$AL$77,"O",IF(Q12=$AM$77,"O",IF(Q12=$AN$77,"O",IF(Q12=$AO$77,"O",IF(Q12=$AP$77,"O",IF(Q12=$AQ$77,"O",IF(Q12=$AR$77,"O",IF(Q12=$AS$77,"O",IF(Q12=$AT$77,"O",IF(Q12=$AU$77,"O",IF(Q12=$AV$77,"O",IF(Q12=$AW$77,"O",IF(Q12=$AX$77,"O",IF(Q12=$AY$77,"O",IF(Q12=$AZ$77,"O",IF(Q12=$BA$77,"O",IF(Q12=$BB$77,"O",IF(Q12=$BC$77,"O","X"))))))))))))))))))))))))))))))))))</f>
        <v>O</v>
      </c>
      <c r="V543"/>
      <c r="W543" s="125"/>
      <c r="AE543"/>
    </row>
    <row r="544" spans="1:31" ht="21" customHeight="1">
      <c r="A544" s="60"/>
      <c r="B544" s="30" t="s">
        <v>46</v>
      </c>
      <c r="C544" s="47">
        <f>COUNTIF(C538:C543,"O")</f>
        <v>4</v>
      </c>
      <c r="D544" s="47">
        <f t="shared" ref="D544:Q544" si="544">COUNTIF(D538:D543,"O")</f>
        <v>4</v>
      </c>
      <c r="E544" s="47">
        <f t="shared" si="544"/>
        <v>4</v>
      </c>
      <c r="F544" s="47">
        <f t="shared" si="544"/>
        <v>4</v>
      </c>
      <c r="G544" s="47">
        <f t="shared" si="544"/>
        <v>4</v>
      </c>
      <c r="H544" s="47">
        <f t="shared" si="544"/>
        <v>4</v>
      </c>
      <c r="I544" s="47">
        <f t="shared" si="544"/>
        <v>4</v>
      </c>
      <c r="J544" s="47">
        <f t="shared" si="544"/>
        <v>4</v>
      </c>
      <c r="K544" s="47">
        <f t="shared" si="544"/>
        <v>4</v>
      </c>
      <c r="L544" s="47">
        <f t="shared" si="544"/>
        <v>4</v>
      </c>
      <c r="M544" s="47">
        <f t="shared" si="544"/>
        <v>4</v>
      </c>
      <c r="N544" s="47">
        <f t="shared" si="544"/>
        <v>4</v>
      </c>
      <c r="O544" s="47">
        <f t="shared" si="544"/>
        <v>4</v>
      </c>
      <c r="P544" s="47">
        <f t="shared" si="544"/>
        <v>4</v>
      </c>
      <c r="Q544" s="47">
        <f t="shared" si="544"/>
        <v>4</v>
      </c>
      <c r="V544"/>
      <c r="W544"/>
      <c r="AE544"/>
    </row>
    <row r="545" spans="1:31" ht="21" customHeight="1">
      <c r="A545" s="50">
        <v>59</v>
      </c>
      <c r="B545" s="58" t="s">
        <v>32</v>
      </c>
      <c r="C545" s="58" t="str">
        <f>IF(C7=$W$78,"O",IF(C7=$X$78,"O",IF(C7=$Y$78,"O",IF(C7=$Z$78,"O",IF(C7=$AA$78,"O",IF(C7=$AB$78,"O",IF(C7=$AC$78,"O",IF(C7=$AD$78,"O",IF(C7=$AE$78,"O",IF(C7=$AF$78,"O",IF(C7=$AG$78,"O",IF(C7=$AH$78,"O",IF(C7=$AI$78,"O",IF(C7=$AK$78,"O",IF(C7=$AL$78,"O",IF(C7=$AM$78,"O",IF(C7=$AN$78,"O",IF(C7=$AO$78,"O",IF(C7=$AP$78,"O",IF(C7=$AQ$78,"O",IF(C7=$AR$78,"O",IF(C7=$AS$78,"O",IF(C7=$AT$78,"O",IF(C7=$AU$78,"O",IF(C7=$AV$78,"O",IF(C7=$AW$78,"O",IF(C7=$AX$78,"O",IF(C7=$AY$78,"O",IF(C7=$AZ$78,"O",IF(C7=$BA$78,"O",IF(C7=$BB$78,"O",IF(C7=$BC$78,"O",IF(C7=$BD$78,"O",IF(C7=$BE$78,"O",IF(C7=$V$78,"O",IF(C7=$AJ$78,"O","X"))))))))))))))))))))))))))))))))))))</f>
        <v>O</v>
      </c>
      <c r="D545" s="58" t="str">
        <f t="shared" ref="D545:Q545" si="545">IF(D7=$W$78,"O",IF(D7=$X$78,"O",IF(D7=$Y$78,"O",IF(D7=$Z$78,"O",IF(D7=$AA$78,"O",IF(D7=$AB$78,"O",IF(D7=$AC$78,"O",IF(D7=$AD$78,"O",IF(D7=$AE$78,"O",IF(D7=$AF$78,"O",IF(D7=$AG$78,"O",IF(D7=$AH$78,"O",IF(D7=$AI$78,"O",IF(D7=$AK$78,"O",IF(D7=$AL$78,"O",IF(D7=$AM$78,"O",IF(D7=$AN$78,"O",IF(D7=$AO$78,"O",IF(D7=$AP$78,"O",IF(D7=$AQ$78,"O",IF(D7=$AR$78,"O",IF(D7=$AS$78,"O",IF(D7=$AT$78,"O",IF(D7=$AU$78,"O",IF(D7=$AV$78,"O",IF(D7=$AW$78,"O",IF(D7=$AX$78,"O",IF(D7=$AY$78,"O",IF(D7=$AZ$78,"O",IF(D7=$BA$78,"O",IF(D7=$BB$78,"O",IF(D7=$BC$78,"O",IF(D7=$BD$78,"O",IF(D7=$BE$78,"O",IF(D7=$V$78,"O",IF(D7=$AJ$78,"O","X"))))))))))))))))))))))))))))))))))))</f>
        <v>O</v>
      </c>
      <c r="E545" s="58" t="str">
        <f t="shared" si="545"/>
        <v>O</v>
      </c>
      <c r="F545" s="58" t="str">
        <f t="shared" si="545"/>
        <v>O</v>
      </c>
      <c r="G545" s="58" t="str">
        <f t="shared" si="545"/>
        <v>O</v>
      </c>
      <c r="H545" s="58" t="str">
        <f t="shared" si="545"/>
        <v>O</v>
      </c>
      <c r="I545" s="58" t="str">
        <f t="shared" si="545"/>
        <v>O</v>
      </c>
      <c r="J545" s="58" t="str">
        <f t="shared" si="545"/>
        <v>O</v>
      </c>
      <c r="K545" s="58" t="str">
        <f t="shared" si="545"/>
        <v>O</v>
      </c>
      <c r="L545" s="58" t="str">
        <f t="shared" si="545"/>
        <v>O</v>
      </c>
      <c r="M545" s="58" t="str">
        <f t="shared" si="545"/>
        <v>O</v>
      </c>
      <c r="N545" s="58" t="str">
        <f t="shared" si="545"/>
        <v>O</v>
      </c>
      <c r="O545" s="58" t="str">
        <f t="shared" si="545"/>
        <v>O</v>
      </c>
      <c r="P545" s="58" t="str">
        <f t="shared" si="545"/>
        <v>O</v>
      </c>
      <c r="Q545" s="58" t="str">
        <f t="shared" si="545"/>
        <v>O</v>
      </c>
      <c r="V545"/>
      <c r="W545"/>
    </row>
    <row r="546" spans="1:31" ht="21" customHeight="1">
      <c r="A546" s="132" t="s">
        <v>453</v>
      </c>
      <c r="B546" s="58" t="s">
        <v>33</v>
      </c>
      <c r="C546" s="58" t="str">
        <f t="shared" ref="C546:Q546" si="546">IF(C8=$W$78,"O",IF(C8=$X$78,"O",IF(C8=$Y$78,"O",IF(C8=$Z$78,"O",IF(C8=$AA$78,"O",IF(C8=$AB$78,"O",IF(C8=$AC$78,"O",IF(C8=$AD$78,"O",IF(C8=$AE$78,"O",IF(C8=$AF$78,"O",IF(C8=$AG$78,"O",IF(C8=$AH$78,"O",IF(C8=$AI$78,"O",IF(C8=$AK$78,"O",IF(C8=$AL$78,"O",IF(C8=$AM$78,"O",IF(C8=$AN$78,"O",IF(C8=$AO$78,"O",IF(C8=$AP$78,"O",IF(C8=$AQ$78,"O",IF(C8=$AR$78,"O",IF(C8=$AS$78,"O",IF(C8=$AT$78,"O",IF(C8=$AU$78,"O",IF(C8=$AV$78,"O",IF(C8=$AW$78,"O",IF(C8=$AX$78,"O",IF(C8=$AY$78,"O",IF(C8=$AZ$78,"O",IF(C8=$BA$78,"O",IF(C8=$BB$78,"O",IF(C8=$BC$78,"O",IF(C8=$BD$78,"O",IF(C8=$BE$78,"O",IF(C8=$V$78,"O",IF(C8=$AJ$78,"O","X"))))))))))))))))))))))))))))))))))))</f>
        <v>O</v>
      </c>
      <c r="D546" s="58" t="str">
        <f t="shared" si="546"/>
        <v>O</v>
      </c>
      <c r="E546" s="58" t="str">
        <f t="shared" si="546"/>
        <v>O</v>
      </c>
      <c r="F546" s="58" t="str">
        <f t="shared" si="546"/>
        <v>O</v>
      </c>
      <c r="G546" s="58" t="str">
        <f t="shared" si="546"/>
        <v>O</v>
      </c>
      <c r="H546" s="58" t="str">
        <f t="shared" si="546"/>
        <v>O</v>
      </c>
      <c r="I546" s="58" t="str">
        <f t="shared" si="546"/>
        <v>O</v>
      </c>
      <c r="J546" s="58" t="str">
        <f t="shared" si="546"/>
        <v>O</v>
      </c>
      <c r="K546" s="58" t="str">
        <f t="shared" si="546"/>
        <v>O</v>
      </c>
      <c r="L546" s="58" t="str">
        <f t="shared" si="546"/>
        <v>O</v>
      </c>
      <c r="M546" s="58" t="str">
        <f t="shared" si="546"/>
        <v>O</v>
      </c>
      <c r="N546" s="58" t="str">
        <f t="shared" si="546"/>
        <v>O</v>
      </c>
      <c r="O546" s="58" t="str">
        <f t="shared" si="546"/>
        <v>O</v>
      </c>
      <c r="P546" s="58" t="str">
        <f t="shared" si="546"/>
        <v>O</v>
      </c>
      <c r="Q546" s="58" t="str">
        <f t="shared" si="546"/>
        <v>O</v>
      </c>
      <c r="V546"/>
      <c r="W546"/>
    </row>
    <row r="547" spans="1:31" ht="21" customHeight="1">
      <c r="A547" s="51"/>
      <c r="B547" s="58" t="s">
        <v>34</v>
      </c>
      <c r="C547" s="58" t="str">
        <f t="shared" ref="C547:Q547" si="547">IF(C9=$W$78,"O",IF(C9=$X$78,"O",IF(C9=$Y$78,"O",IF(C9=$Z$78,"O",IF(C9=$AA$78,"O",IF(C9=$AB$78,"O",IF(C9=$AC$78,"O",IF(C9=$AD$78,"O",IF(C9=$AE$78,"O",IF(C9=$AF$78,"O",IF(C9=$AG$78,"O",IF(C9=$AH$78,"O",IF(C9=$AI$78,"O",IF(C9=$AK$78,"O",IF(C9=$AL$78,"O",IF(C9=$AM$78,"O",IF(C9=$AN$78,"O",IF(C9=$AO$78,"O",IF(C9=$AP$78,"O",IF(C9=$AQ$78,"O",IF(C9=$AR$78,"O",IF(C9=$AS$78,"O",IF(C9=$AT$78,"O",IF(C9=$AU$78,"O",IF(C9=$AV$78,"O",IF(C9=$AW$78,"O",IF(C9=$AX$78,"O",IF(C9=$AY$78,"O",IF(C9=$AZ$78,"O",IF(C9=$BA$78,"O",IF(C9=$BB$78,"O",IF(C9=$BC$78,"O",IF(C9=$BD$78,"O",IF(C9=$BE$78,"O",IF(C9=$V$78,"O",IF(C9=$AJ$78,"O","X"))))))))))))))))))))))))))))))))))))</f>
        <v>X</v>
      </c>
      <c r="D547" s="58" t="str">
        <f t="shared" si="547"/>
        <v>X</v>
      </c>
      <c r="E547" s="58" t="str">
        <f t="shared" si="547"/>
        <v>X</v>
      </c>
      <c r="F547" s="58" t="str">
        <f t="shared" si="547"/>
        <v>X</v>
      </c>
      <c r="G547" s="58" t="str">
        <f t="shared" si="547"/>
        <v>X</v>
      </c>
      <c r="H547" s="58" t="str">
        <f t="shared" si="547"/>
        <v>X</v>
      </c>
      <c r="I547" s="58" t="str">
        <f t="shared" si="547"/>
        <v>X</v>
      </c>
      <c r="J547" s="58" t="str">
        <f t="shared" si="547"/>
        <v>X</v>
      </c>
      <c r="K547" s="58" t="str">
        <f t="shared" si="547"/>
        <v>X</v>
      </c>
      <c r="L547" s="58" t="str">
        <f t="shared" si="547"/>
        <v>X</v>
      </c>
      <c r="M547" s="58" t="str">
        <f t="shared" si="547"/>
        <v>X</v>
      </c>
      <c r="N547" s="58" t="str">
        <f t="shared" si="547"/>
        <v>X</v>
      </c>
      <c r="O547" s="58" t="str">
        <f t="shared" si="547"/>
        <v>X</v>
      </c>
      <c r="P547" s="58" t="str">
        <f t="shared" si="547"/>
        <v>X</v>
      </c>
      <c r="Q547" s="58" t="str">
        <f t="shared" si="547"/>
        <v>X</v>
      </c>
      <c r="V547"/>
      <c r="AE547"/>
    </row>
    <row r="548" spans="1:31" ht="21" customHeight="1">
      <c r="A548" s="51"/>
      <c r="B548" s="58" t="s">
        <v>35</v>
      </c>
      <c r="C548" s="58" t="str">
        <f t="shared" ref="C548:Q548" si="548">IF(C10=$W$78,"O",IF(C10=$X$78,"O",IF(C10=$Y$78,"O",IF(C10=$Z$78,"O",IF(C10=$AA$78,"O",IF(C10=$AB$78,"O",IF(C10=$AC$78,"O",IF(C10=$AD$78,"O",IF(C10=$AE$78,"O",IF(C10=$AF$78,"O",IF(C10=$AG$78,"O",IF(C10=$AH$78,"O",IF(C10=$AI$78,"O",IF(C10=$AK$78,"O",IF(C10=$AL$78,"O",IF(C10=$AM$78,"O",IF(C10=$AN$78,"O",IF(C10=$AO$78,"O",IF(C10=$AP$78,"O",IF(C10=$AQ$78,"O",IF(C10=$AR$78,"O",IF(C10=$AS$78,"O",IF(C10=$AT$78,"O",IF(C10=$AU$78,"O",IF(C10=$AV$78,"O",IF(C10=$AW$78,"O",IF(C10=$AX$78,"O",IF(C10=$AY$78,"O",IF(C10=$AZ$78,"O",IF(C10=$BA$78,"O",IF(C10=$BB$78,"O",IF(C10=$BC$78,"O",IF(C10=$BD$78,"O",IF(C10=$BE$78,"O",IF(C10=$V$78,"O",IF(C10=$AJ$78,"O","X"))))))))))))))))))))))))))))))))))))</f>
        <v>O</v>
      </c>
      <c r="D548" s="58" t="str">
        <f t="shared" si="548"/>
        <v>O</v>
      </c>
      <c r="E548" s="58" t="str">
        <f t="shared" si="548"/>
        <v>O</v>
      </c>
      <c r="F548" s="58" t="str">
        <f t="shared" si="548"/>
        <v>O</v>
      </c>
      <c r="G548" s="58" t="str">
        <f t="shared" si="548"/>
        <v>O</v>
      </c>
      <c r="H548" s="58" t="str">
        <f t="shared" si="548"/>
        <v>O</v>
      </c>
      <c r="I548" s="58" t="str">
        <f t="shared" si="548"/>
        <v>O</v>
      </c>
      <c r="J548" s="58" t="str">
        <f t="shared" si="548"/>
        <v>O</v>
      </c>
      <c r="K548" s="58" t="str">
        <f t="shared" si="548"/>
        <v>O</v>
      </c>
      <c r="L548" s="58" t="str">
        <f t="shared" si="548"/>
        <v>O</v>
      </c>
      <c r="M548" s="58" t="str">
        <f t="shared" si="548"/>
        <v>O</v>
      </c>
      <c r="N548" s="58" t="str">
        <f t="shared" si="548"/>
        <v>O</v>
      </c>
      <c r="O548" s="58" t="str">
        <f t="shared" si="548"/>
        <v>O</v>
      </c>
      <c r="P548" s="58" t="str">
        <f t="shared" si="548"/>
        <v>O</v>
      </c>
      <c r="Q548" s="58" t="str">
        <f t="shared" si="548"/>
        <v>O</v>
      </c>
      <c r="V548"/>
      <c r="AE548"/>
    </row>
    <row r="549" spans="1:31" ht="21" customHeight="1">
      <c r="A549" s="51"/>
      <c r="B549" s="58" t="s">
        <v>36</v>
      </c>
      <c r="C549" s="58" t="str">
        <f t="shared" ref="C549:Q549" si="549">IF(C11=$W$78,"O",IF(C11=$X$78,"O",IF(C11=$Y$78,"O",IF(C11=$Z$78,"O",IF(C11=$AA$78,"O",IF(C11=$AB$78,"O",IF(C11=$AC$78,"O",IF(C11=$AD$78,"O",IF(C11=$AE$78,"O",IF(C11=$AF$78,"O",IF(C11=$AG$78,"O",IF(C11=$AH$78,"O",IF(C11=$AI$78,"O",IF(C11=$AK$78,"O",IF(C11=$AL$78,"O",IF(C11=$AM$78,"O",IF(C11=$AN$78,"O",IF(C11=$AO$78,"O",IF(C11=$AP$78,"O",IF(C11=$AQ$78,"O",IF(C11=$AR$78,"O",IF(C11=$AS$78,"O",IF(C11=$AT$78,"O",IF(C11=$AU$78,"O",IF(C11=$AV$78,"O",IF(C11=$AW$78,"O",IF(C11=$AX$78,"O",IF(C11=$AY$78,"O",IF(C11=$AZ$78,"O",IF(C11=$BA$78,"O",IF(C11=$BB$78,"O",IF(C11=$BC$78,"O",IF(C11=$BD$78,"O",IF(C11=$BE$78,"O",IF(C11=$V$78,"O",IF(C11=$AJ$78,"O","X"))))))))))))))))))))))))))))))))))))</f>
        <v>O</v>
      </c>
      <c r="D549" s="58" t="str">
        <f t="shared" si="549"/>
        <v>O</v>
      </c>
      <c r="E549" s="58" t="str">
        <f t="shared" si="549"/>
        <v>O</v>
      </c>
      <c r="F549" s="58" t="str">
        <f t="shared" si="549"/>
        <v>O</v>
      </c>
      <c r="G549" s="58" t="str">
        <f t="shared" si="549"/>
        <v>O</v>
      </c>
      <c r="H549" s="58" t="str">
        <f t="shared" si="549"/>
        <v>O</v>
      </c>
      <c r="I549" s="58" t="str">
        <f t="shared" si="549"/>
        <v>O</v>
      </c>
      <c r="J549" s="58" t="str">
        <f t="shared" si="549"/>
        <v>O</v>
      </c>
      <c r="K549" s="58" t="str">
        <f t="shared" si="549"/>
        <v>O</v>
      </c>
      <c r="L549" s="58" t="str">
        <f t="shared" si="549"/>
        <v>O</v>
      </c>
      <c r="M549" s="58" t="str">
        <f t="shared" si="549"/>
        <v>O</v>
      </c>
      <c r="N549" s="58" t="str">
        <f t="shared" si="549"/>
        <v>O</v>
      </c>
      <c r="O549" s="58" t="str">
        <f t="shared" si="549"/>
        <v>O</v>
      </c>
      <c r="P549" s="58" t="str">
        <f t="shared" si="549"/>
        <v>O</v>
      </c>
      <c r="Q549" s="58" t="str">
        <f t="shared" si="549"/>
        <v>O</v>
      </c>
      <c r="V549"/>
      <c r="AE549"/>
    </row>
    <row r="550" spans="1:31" ht="21" customHeight="1">
      <c r="A550" s="51"/>
      <c r="B550" s="58" t="s">
        <v>21</v>
      </c>
      <c r="C550" s="58" t="str">
        <f t="shared" ref="C550:P550" si="550">IF(C12=$W$78,"O",IF(C12=$X$78,"O",IF(C12=$Y$78,"O",IF(C12=$Z$78,"O",IF(C12=$AA$78,"O",IF(C12=$AB$78,"O",IF(C12=$AC$78,"O",IF(C12=$AD$78,"O",IF(C12=$AE$78,"O",IF(C12=$AF$78,"O",IF(C12=$AG$78,"O",IF(C12=$AH$78,"O",IF(C12=$AI$78,"O",IF(C12=$AK$78,"O",IF(C12=$AL$78,"O",IF(C12=$AM$78,"O",IF(C12=$AN$78,"O",IF(C12=$AO$78,"O",IF(C12=$AP$78,"O",IF(C12=$AQ$78,"O",IF(C12=$AR$78,"O",IF(C12=$AS$78,"O",IF(C12=$AT$78,"O",IF(C12=$AU$78,"O",IF(C12=$AV$78,"O",IF(C12=$AW$78,"O",IF(C12=$AX$78,"O",IF(C12=$AY$78,"O",IF(C12=$AZ$78,"O",IF(C12=$BA$78,"O",IF(C12=$BB$78,"O",IF(C12=$BC$78,"O",IF(C12=$BD$78,"O",IF(C12=$BE$78,"O",IF(C12=$V$78,"O",IF(C12=$AJ$78,"O","X"))))))))))))))))))))))))))))))))))))</f>
        <v>X</v>
      </c>
      <c r="D550" s="58" t="str">
        <f t="shared" si="550"/>
        <v>X</v>
      </c>
      <c r="E550" s="58" t="str">
        <f t="shared" si="550"/>
        <v>X</v>
      </c>
      <c r="F550" s="58" t="str">
        <f t="shared" si="550"/>
        <v>X</v>
      </c>
      <c r="G550" s="58" t="str">
        <f t="shared" si="550"/>
        <v>X</v>
      </c>
      <c r="H550" s="58" t="str">
        <f t="shared" si="550"/>
        <v>X</v>
      </c>
      <c r="I550" s="58" t="str">
        <f t="shared" si="550"/>
        <v>X</v>
      </c>
      <c r="J550" s="58" t="str">
        <f t="shared" si="550"/>
        <v>X</v>
      </c>
      <c r="K550" s="58" t="str">
        <f t="shared" si="550"/>
        <v>X</v>
      </c>
      <c r="L550" s="58" t="str">
        <f t="shared" si="550"/>
        <v>X</v>
      </c>
      <c r="M550" s="58" t="str">
        <f t="shared" si="550"/>
        <v>X</v>
      </c>
      <c r="N550" s="58" t="str">
        <f t="shared" si="550"/>
        <v>X</v>
      </c>
      <c r="O550" s="58" t="str">
        <f t="shared" si="550"/>
        <v>X</v>
      </c>
      <c r="P550" s="58" t="str">
        <f t="shared" si="550"/>
        <v>X</v>
      </c>
      <c r="Q550" s="58" t="str">
        <f>IF(Q12=$W$78,"O",IF(Q12=$X$78,"O",IF(Q12=$Y$78,"O",IF(Q12=$Z$78,"O",IF(Q12=$AA$78,"O",IF(Q12=$AB$78,"O",IF(Q12=$AC$78,"O",IF(Q12=$AD$78,"O",IF(Q12=$AE$78,"O",IF(Q12=$AF$78,"O",IF(Q12=$AG$78,"O",IF(Q12=$AH$78,"O",IF(Q12=$AI$78,"O",IF(Q12=$AK$78,"O",IF(Q12=$AL$78,"O",IF(Q12=$AM$78,"O",IF(Q12=$AN$78,"O",IF(Q12=$AO$78,"O",IF(Q12=$AP$78,"O",IF(Q12=$AQ$78,"O",IF(Q12=$AR$78,"O",IF(Q12=$AS$78,"O",IF(Q12=$AT$78,"O",IF(Q12=$AU$78,"O",IF(Q12=$AV$78,"O",IF(Q12=$AW$78,"O",IF(Q12=$AX$78,"O",IF(Q12=$AY$78,"O",IF(Q12=$AZ$78,"O",IF(Q12=$BA$78,"O",IF(Q12=$BB$78,"O",IF(Q12=$BC$78,"O",IF(Q12=$BD$78,"O",IF(Q12=$BE$78,"O",IF(Q12=$V$78,"O",IF(Q12=$AJ$78,"O","X"))))))))))))))))))))))))))))))))))))</f>
        <v>X</v>
      </c>
      <c r="V550"/>
      <c r="AE550"/>
    </row>
    <row r="551" spans="1:31" ht="21" customHeight="1">
      <c r="A551" s="60"/>
      <c r="B551" s="30" t="s">
        <v>46</v>
      </c>
      <c r="C551" s="47">
        <f>COUNTIF(C545:C550,"O")</f>
        <v>4</v>
      </c>
      <c r="D551" s="47">
        <f t="shared" ref="D551:Q551" si="551">COUNTIF(D545:D550,"O")</f>
        <v>4</v>
      </c>
      <c r="E551" s="47">
        <f t="shared" si="551"/>
        <v>4</v>
      </c>
      <c r="F551" s="47">
        <f t="shared" si="551"/>
        <v>4</v>
      </c>
      <c r="G551" s="47">
        <f t="shared" si="551"/>
        <v>4</v>
      </c>
      <c r="H551" s="47">
        <f t="shared" si="551"/>
        <v>4</v>
      </c>
      <c r="I551" s="47">
        <f t="shared" si="551"/>
        <v>4</v>
      </c>
      <c r="J551" s="47">
        <f t="shared" si="551"/>
        <v>4</v>
      </c>
      <c r="K551" s="47">
        <f t="shared" si="551"/>
        <v>4</v>
      </c>
      <c r="L551" s="47">
        <f t="shared" si="551"/>
        <v>4</v>
      </c>
      <c r="M551" s="47">
        <f t="shared" si="551"/>
        <v>4</v>
      </c>
      <c r="N551" s="47">
        <f t="shared" si="551"/>
        <v>4</v>
      </c>
      <c r="O551" s="47">
        <f t="shared" si="551"/>
        <v>4</v>
      </c>
      <c r="P551" s="47">
        <f t="shared" si="551"/>
        <v>4</v>
      </c>
      <c r="Q551" s="47">
        <f t="shared" si="551"/>
        <v>4</v>
      </c>
      <c r="V551"/>
      <c r="AE551"/>
    </row>
    <row r="552" spans="1:31" ht="21" customHeight="1">
      <c r="A552" s="50">
        <v>60</v>
      </c>
      <c r="B552" s="58" t="s">
        <v>32</v>
      </c>
      <c r="C552" s="58" t="str">
        <f>IF(C7=$V$79,"O",IF(C7=$W$79,"O",IF(C7=$X$79,"O",IF(C7=$Y$79,"O",IF(C7=$Z$79,"O",IF(C7=$AA$79,"O",IF(C7=$AB$79,"O",IF(C7=$AC$79,"O",IF(C7=$AD$79,"O",IF(C7=$AE$79,"O",IF(C7=$AF$79,"O",IF(C7=$AG$79,"O",IF(C7=$AH$79,"O",IF(C7=$AI$79,"O",IF(C7=$AJ$79,"O",IF(C7=$AK$79,"O",IF(C7=$AL$79,"O",IF(C7=$AM$79,"O",IF(C7=$AN$79,"O",IF(C7=$AO$79,"O",IF(C7=$AP$79,"O",IF(C7=$AQ$79,"O",IF(C7=$AR$79,"O",IF(C7=$AS$79,"O",IF(C7=$AT$79,"O",IF(C7=$AU$79,"O",IF(C7=$AV$79,"O",IF(C7=$AW$79,"O",IF(C7=$AX$79,"O",IF(C7=$AY$79,"O",IF(C7=$AZ$79,"O",IF(C7=$BA$79,"O",IF(C7=$BB$79,"O",IF(C7=$BC$79,"O",IF(C7=$BD$79,"O",IF(C7=$BE$79,"O",IF(C7=$BF$79,"O","X")))))))))))))))))))))))))))))))))))))</f>
        <v>O</v>
      </c>
      <c r="D552" s="58" t="str">
        <f t="shared" ref="D552:Q552" si="552">IF(D7=$V$79,"O",IF(D7=$W$79,"O",IF(D7=$X$79,"O",IF(D7=$Y$79,"O",IF(D7=$Z$79,"O",IF(D7=$AA$79,"O",IF(D7=$AB$79,"O",IF(D7=$AC$79,"O",IF(D7=$AD$79,"O",IF(D7=$AE$79,"O",IF(D7=$AF$79,"O",IF(D7=$AG$79,"O",IF(D7=$AH$79,"O",IF(D7=$AI$79,"O",IF(D7=$AJ$79,"O",IF(D7=$AK$79,"O",IF(D7=$AL$79,"O",IF(D7=$AM$79,"O",IF(D7=$AN$79,"O",IF(D7=$AO$79,"O",IF(D7=$AP$79,"O",IF(D7=$AQ$79,"O",IF(D7=$AR$79,"O",IF(D7=$AS$79,"O",IF(D7=$AT$79,"O",IF(D7=$AU$79,"O",IF(D7=$AV$79,"O",IF(D7=$AW$79,"O",IF(D7=$AX$79,"O",IF(D7=$AY$79,"O",IF(D7=$AZ$79,"O",IF(D7=$BA$79,"O",IF(D7=$BB$79,"O",IF(D7=$BC$79,"O",IF(D7=$BD$79,"O",IF(D7=$BE$79,"O",IF(D7=$BF$79,"O","X")))))))))))))))))))))))))))))))))))))</f>
        <v>O</v>
      </c>
      <c r="E552" s="58" t="str">
        <f t="shared" si="552"/>
        <v>O</v>
      </c>
      <c r="F552" s="58" t="str">
        <f t="shared" si="552"/>
        <v>O</v>
      </c>
      <c r="G552" s="58" t="str">
        <f t="shared" si="552"/>
        <v>O</v>
      </c>
      <c r="H552" s="58" t="str">
        <f t="shared" si="552"/>
        <v>O</v>
      </c>
      <c r="I552" s="58" t="str">
        <f t="shared" si="552"/>
        <v>O</v>
      </c>
      <c r="J552" s="58" t="str">
        <f t="shared" si="552"/>
        <v>O</v>
      </c>
      <c r="K552" s="58" t="str">
        <f t="shared" si="552"/>
        <v>O</v>
      </c>
      <c r="L552" s="58" t="str">
        <f t="shared" si="552"/>
        <v>O</v>
      </c>
      <c r="M552" s="58" t="str">
        <f t="shared" si="552"/>
        <v>O</v>
      </c>
      <c r="N552" s="58" t="str">
        <f t="shared" si="552"/>
        <v>O</v>
      </c>
      <c r="O552" s="58" t="str">
        <f t="shared" si="552"/>
        <v>O</v>
      </c>
      <c r="P552" s="58" t="str">
        <f t="shared" si="552"/>
        <v>O</v>
      </c>
      <c r="Q552" s="58" t="str">
        <f t="shared" si="552"/>
        <v>O</v>
      </c>
      <c r="V552"/>
    </row>
    <row r="553" spans="1:31" ht="21" customHeight="1">
      <c r="A553" s="132" t="s">
        <v>454</v>
      </c>
      <c r="B553" s="58" t="s">
        <v>33</v>
      </c>
      <c r="C553" s="58" t="str">
        <f t="shared" ref="C553:Q553" si="553">IF(C8=$V$79,"O",IF(C8=$W$79,"O",IF(C8=$X$79,"O",IF(C8=$Y$79,"O",IF(C8=$Z$79,"O",IF(C8=$AA$79,"O",IF(C8=$AB$79,"O",IF(C8=$AC$79,"O",IF(C8=$AD$79,"O",IF(C8=$AE$79,"O",IF(C8=$AF$79,"O",IF(C8=$AG$79,"O",IF(C8=$AH$79,"O",IF(C8=$AI$79,"O",IF(C8=$AJ$79,"O",IF(C8=$AK$79,"O",IF(C8=$AL$79,"O",IF(C8=$AM$79,"O",IF(C8=$AN$79,"O",IF(C8=$AO$79,"O",IF(C8=$AP$79,"O",IF(C8=$AQ$79,"O",IF(C8=$AR$79,"O",IF(C8=$AS$79,"O",IF(C8=$AT$79,"O",IF(C8=$AU$79,"O",IF(C8=$AV$79,"O",IF(C8=$AW$79,"O",IF(C8=$AX$79,"O",IF(C8=$AY$79,"O",IF(C8=$AZ$79,"O",IF(C8=$BA$79,"O",IF(C8=$BB$79,"O",IF(C8=$BC$79,"O",IF(C8=$BD$79,"O",IF(C8=$BE$79,"O",IF(C8=$BF$79,"O","X")))))))))))))))))))))))))))))))))))))</f>
        <v>O</v>
      </c>
      <c r="D553" s="58" t="str">
        <f t="shared" si="553"/>
        <v>O</v>
      </c>
      <c r="E553" s="58" t="str">
        <f t="shared" si="553"/>
        <v>O</v>
      </c>
      <c r="F553" s="58" t="str">
        <f t="shared" si="553"/>
        <v>O</v>
      </c>
      <c r="G553" s="58" t="str">
        <f t="shared" si="553"/>
        <v>O</v>
      </c>
      <c r="H553" s="58" t="str">
        <f t="shared" si="553"/>
        <v>O</v>
      </c>
      <c r="I553" s="58" t="str">
        <f t="shared" si="553"/>
        <v>O</v>
      </c>
      <c r="J553" s="58" t="str">
        <f t="shared" si="553"/>
        <v>O</v>
      </c>
      <c r="K553" s="58" t="str">
        <f t="shared" si="553"/>
        <v>O</v>
      </c>
      <c r="L553" s="58" t="str">
        <f t="shared" si="553"/>
        <v>O</v>
      </c>
      <c r="M553" s="58" t="str">
        <f t="shared" si="553"/>
        <v>O</v>
      </c>
      <c r="N553" s="58" t="str">
        <f t="shared" si="553"/>
        <v>O</v>
      </c>
      <c r="O553" s="58" t="str">
        <f t="shared" si="553"/>
        <v>O</v>
      </c>
      <c r="P553" s="58" t="str">
        <f t="shared" si="553"/>
        <v>O</v>
      </c>
      <c r="Q553" s="58" t="str">
        <f t="shared" si="553"/>
        <v>O</v>
      </c>
      <c r="V553"/>
    </row>
    <row r="554" spans="1:31" ht="21" customHeight="1">
      <c r="A554" s="51"/>
      <c r="B554" s="58" t="s">
        <v>34</v>
      </c>
      <c r="C554" s="58" t="str">
        <f t="shared" ref="C554:Q554" si="554">IF(C9=$V$79,"O",IF(C9=$W$79,"O",IF(C9=$X$79,"O",IF(C9=$Y$79,"O",IF(C9=$Z$79,"O",IF(C9=$AA$79,"O",IF(C9=$AB$79,"O",IF(C9=$AC$79,"O",IF(C9=$AD$79,"O",IF(C9=$AE$79,"O",IF(C9=$AF$79,"O",IF(C9=$AG$79,"O",IF(C9=$AH$79,"O",IF(C9=$AI$79,"O",IF(C9=$AJ$79,"O",IF(C9=$AK$79,"O",IF(C9=$AL$79,"O",IF(C9=$AM$79,"O",IF(C9=$AN$79,"O",IF(C9=$AO$79,"O",IF(C9=$AP$79,"O",IF(C9=$AQ$79,"O",IF(C9=$AR$79,"O",IF(C9=$AS$79,"O",IF(C9=$AT$79,"O",IF(C9=$AU$79,"O",IF(C9=$AV$79,"O",IF(C9=$AW$79,"O",IF(C9=$AX$79,"O",IF(C9=$AY$79,"O",IF(C9=$AZ$79,"O",IF(C9=$BA$79,"O",IF(C9=$BB$79,"O",IF(C9=$BC$79,"O",IF(C9=$BD$79,"O",IF(C9=$BE$79,"O",IF(C9=$BF$79,"O","X")))))))))))))))))))))))))))))))))))))</f>
        <v>X</v>
      </c>
      <c r="D554" s="58" t="str">
        <f t="shared" si="554"/>
        <v>X</v>
      </c>
      <c r="E554" s="58" t="str">
        <f t="shared" si="554"/>
        <v>X</v>
      </c>
      <c r="F554" s="58" t="str">
        <f t="shared" si="554"/>
        <v>X</v>
      </c>
      <c r="G554" s="58" t="str">
        <f t="shared" si="554"/>
        <v>X</v>
      </c>
      <c r="H554" s="58" t="str">
        <f t="shared" si="554"/>
        <v>X</v>
      </c>
      <c r="I554" s="58" t="str">
        <f t="shared" si="554"/>
        <v>X</v>
      </c>
      <c r="J554" s="58" t="str">
        <f t="shared" si="554"/>
        <v>X</v>
      </c>
      <c r="K554" s="58" t="str">
        <f t="shared" si="554"/>
        <v>X</v>
      </c>
      <c r="L554" s="58" t="str">
        <f t="shared" si="554"/>
        <v>X</v>
      </c>
      <c r="M554" s="58" t="str">
        <f t="shared" si="554"/>
        <v>X</v>
      </c>
      <c r="N554" s="58" t="str">
        <f t="shared" si="554"/>
        <v>X</v>
      </c>
      <c r="O554" s="58" t="str">
        <f t="shared" si="554"/>
        <v>X</v>
      </c>
      <c r="P554" s="58" t="str">
        <f t="shared" si="554"/>
        <v>X</v>
      </c>
      <c r="Q554" s="58" t="str">
        <f t="shared" si="554"/>
        <v>X</v>
      </c>
      <c r="V554"/>
      <c r="AE554"/>
    </row>
    <row r="555" spans="1:31" ht="21" customHeight="1">
      <c r="A555" s="51"/>
      <c r="B555" s="58" t="s">
        <v>35</v>
      </c>
      <c r="C555" s="58" t="str">
        <f t="shared" ref="C555:Q555" si="555">IF(C10=$V$79,"O",IF(C10=$W$79,"O",IF(C10=$X$79,"O",IF(C10=$Y$79,"O",IF(C10=$Z$79,"O",IF(C10=$AA$79,"O",IF(C10=$AB$79,"O",IF(C10=$AC$79,"O",IF(C10=$AD$79,"O",IF(C10=$AE$79,"O",IF(C10=$AF$79,"O",IF(C10=$AG$79,"O",IF(C10=$AH$79,"O",IF(C10=$AI$79,"O",IF(C10=$AJ$79,"O",IF(C10=$AK$79,"O",IF(C10=$AL$79,"O",IF(C10=$AM$79,"O",IF(C10=$AN$79,"O",IF(C10=$AO$79,"O",IF(C10=$AP$79,"O",IF(C10=$AQ$79,"O",IF(C10=$AR$79,"O",IF(C10=$AS$79,"O",IF(C10=$AT$79,"O",IF(C10=$AU$79,"O",IF(C10=$AV$79,"O",IF(C10=$AW$79,"O",IF(C10=$AX$79,"O",IF(C10=$AY$79,"O",IF(C10=$AZ$79,"O",IF(C10=$BA$79,"O",IF(C10=$BB$79,"O",IF(C10=$BC$79,"O",IF(C10=$BD$79,"O",IF(C10=$BE$79,"O",IF(C10=$BF$79,"O","X")))))))))))))))))))))))))))))))))))))</f>
        <v>O</v>
      </c>
      <c r="D555" s="58" t="str">
        <f t="shared" si="555"/>
        <v>O</v>
      </c>
      <c r="E555" s="58" t="str">
        <f t="shared" si="555"/>
        <v>O</v>
      </c>
      <c r="F555" s="58" t="str">
        <f t="shared" si="555"/>
        <v>O</v>
      </c>
      <c r="G555" s="58" t="str">
        <f t="shared" si="555"/>
        <v>O</v>
      </c>
      <c r="H555" s="58" t="str">
        <f t="shared" si="555"/>
        <v>O</v>
      </c>
      <c r="I555" s="58" t="str">
        <f t="shared" si="555"/>
        <v>O</v>
      </c>
      <c r="J555" s="58" t="str">
        <f t="shared" si="555"/>
        <v>O</v>
      </c>
      <c r="K555" s="58" t="str">
        <f t="shared" si="555"/>
        <v>O</v>
      </c>
      <c r="L555" s="58" t="str">
        <f t="shared" si="555"/>
        <v>O</v>
      </c>
      <c r="M555" s="58" t="str">
        <f t="shared" si="555"/>
        <v>O</v>
      </c>
      <c r="N555" s="58" t="str">
        <f t="shared" si="555"/>
        <v>O</v>
      </c>
      <c r="O555" s="58" t="str">
        <f t="shared" si="555"/>
        <v>O</v>
      </c>
      <c r="P555" s="58" t="str">
        <f t="shared" si="555"/>
        <v>O</v>
      </c>
      <c r="Q555" s="58" t="str">
        <f t="shared" si="555"/>
        <v>O</v>
      </c>
      <c r="V555"/>
      <c r="AE555"/>
    </row>
    <row r="556" spans="1:31" ht="21" customHeight="1">
      <c r="A556" s="51"/>
      <c r="B556" s="58" t="s">
        <v>36</v>
      </c>
      <c r="C556" s="58" t="str">
        <f t="shared" ref="C556:Q556" si="556">IF(C11=$V$79,"O",IF(C11=$W$79,"O",IF(C11=$X$79,"O",IF(C11=$Y$79,"O",IF(C11=$Z$79,"O",IF(C11=$AA$79,"O",IF(C11=$AB$79,"O",IF(C11=$AC$79,"O",IF(C11=$AD$79,"O",IF(C11=$AE$79,"O",IF(C11=$AF$79,"O",IF(C11=$AG$79,"O",IF(C11=$AH$79,"O",IF(C11=$AI$79,"O",IF(C11=$AJ$79,"O",IF(C11=$AK$79,"O",IF(C11=$AL$79,"O",IF(C11=$AM$79,"O",IF(C11=$AN$79,"O",IF(C11=$AO$79,"O",IF(C11=$AP$79,"O",IF(C11=$AQ$79,"O",IF(C11=$AR$79,"O",IF(C11=$AS$79,"O",IF(C11=$AT$79,"O",IF(C11=$AU$79,"O",IF(C11=$AV$79,"O",IF(C11=$AW$79,"O",IF(C11=$AX$79,"O",IF(C11=$AY$79,"O",IF(C11=$AZ$79,"O",IF(C11=$BA$79,"O",IF(C11=$BB$79,"O",IF(C11=$BC$79,"O",IF(C11=$BD$79,"O",IF(C11=$BE$79,"O",IF(C11=$BF$79,"O","X")))))))))))))))))))))))))))))))))))))</f>
        <v>O</v>
      </c>
      <c r="D556" s="58" t="str">
        <f t="shared" si="556"/>
        <v>O</v>
      </c>
      <c r="E556" s="58" t="str">
        <f t="shared" si="556"/>
        <v>O</v>
      </c>
      <c r="F556" s="58" t="str">
        <f t="shared" si="556"/>
        <v>O</v>
      </c>
      <c r="G556" s="58" t="str">
        <f t="shared" si="556"/>
        <v>O</v>
      </c>
      <c r="H556" s="58" t="str">
        <f t="shared" si="556"/>
        <v>O</v>
      </c>
      <c r="I556" s="58" t="str">
        <f t="shared" si="556"/>
        <v>O</v>
      </c>
      <c r="J556" s="58" t="str">
        <f t="shared" si="556"/>
        <v>O</v>
      </c>
      <c r="K556" s="58" t="str">
        <f t="shared" si="556"/>
        <v>O</v>
      </c>
      <c r="L556" s="58" t="str">
        <f t="shared" si="556"/>
        <v>O</v>
      </c>
      <c r="M556" s="58" t="str">
        <f t="shared" si="556"/>
        <v>O</v>
      </c>
      <c r="N556" s="58" t="str">
        <f t="shared" si="556"/>
        <v>O</v>
      </c>
      <c r="O556" s="58" t="str">
        <f t="shared" si="556"/>
        <v>O</v>
      </c>
      <c r="P556" s="58" t="str">
        <f t="shared" si="556"/>
        <v>O</v>
      </c>
      <c r="Q556" s="58" t="str">
        <f t="shared" si="556"/>
        <v>O</v>
      </c>
      <c r="V556"/>
      <c r="AE556"/>
    </row>
    <row r="557" spans="1:31" ht="21" customHeight="1">
      <c r="A557" s="51"/>
      <c r="B557" s="58" t="s">
        <v>21</v>
      </c>
      <c r="C557" s="58" t="str">
        <f t="shared" ref="C557:P557" si="557">IF(C12=$V$79,"O",IF(C12=$W$79,"O",IF(C12=$X$79,"O",IF(C12=$Y$79,"O",IF(C12=$Z$79,"O",IF(C12=$AA$79,"O",IF(C12=$AB$79,"O",IF(C12=$AC$79,"O",IF(C12=$AD$79,"O",IF(C12=$AE$79,"O",IF(C12=$AF$79,"O",IF(C12=$AG$79,"O",IF(C12=$AH$79,"O",IF(C12=$AI$79,"O",IF(C12=$AJ$79,"O",IF(C12=$AK$79,"O",IF(C12=$AL$79,"O",IF(C12=$AM$79,"O",IF(C12=$AN$79,"O",IF(C12=$AO$79,"O",IF(C12=$AP$79,"O",IF(C12=$AQ$79,"O",IF(C12=$AR$79,"O",IF(C12=$AS$79,"O",IF(C12=$AT$79,"O",IF(C12=$AU$79,"O",IF(C12=$AV$79,"O",IF(C12=$AW$79,"O",IF(C12=$AX$79,"O",IF(C12=$AY$79,"O",IF(C12=$AZ$79,"O",IF(C12=$BA$79,"O",IF(C12=$BB$79,"O",IF(C12=$BC$79,"O",IF(C12=$BD$79,"O",IF(C12=$BE$79,"O",IF(C12=$BF$79,"O","X")))))))))))))))))))))))))))))))))))))</f>
        <v>X</v>
      </c>
      <c r="D557" s="58" t="str">
        <f t="shared" si="557"/>
        <v>X</v>
      </c>
      <c r="E557" s="58" t="str">
        <f t="shared" si="557"/>
        <v>X</v>
      </c>
      <c r="F557" s="58" t="str">
        <f t="shared" si="557"/>
        <v>X</v>
      </c>
      <c r="G557" s="58" t="str">
        <f t="shared" si="557"/>
        <v>X</v>
      </c>
      <c r="H557" s="58" t="str">
        <f t="shared" si="557"/>
        <v>X</v>
      </c>
      <c r="I557" s="58" t="str">
        <f t="shared" si="557"/>
        <v>X</v>
      </c>
      <c r="J557" s="58" t="str">
        <f t="shared" si="557"/>
        <v>X</v>
      </c>
      <c r="K557" s="58" t="str">
        <f t="shared" si="557"/>
        <v>X</v>
      </c>
      <c r="L557" s="58" t="str">
        <f t="shared" si="557"/>
        <v>X</v>
      </c>
      <c r="M557" s="58" t="str">
        <f t="shared" si="557"/>
        <v>X</v>
      </c>
      <c r="N557" s="58" t="str">
        <f t="shared" si="557"/>
        <v>X</v>
      </c>
      <c r="O557" s="58" t="str">
        <f t="shared" si="557"/>
        <v>X</v>
      </c>
      <c r="P557" s="58" t="str">
        <f t="shared" si="557"/>
        <v>X</v>
      </c>
      <c r="Q557" s="58" t="str">
        <f>IF(Q12=$V$79,"O",IF(Q12=$W$79,"O",IF(Q12=$X$79,"O",IF(Q12=$Y$79,"O",IF(Q12=$Z$79,"O",IF(Q12=$AA$79,"O",IF(Q12=$AB$79,"O",IF(Q12=$AC$79,"O",IF(Q12=$AD$79,"O",IF(Q12=$AE$79,"O",IF(Q12=$AF$79,"O",IF(Q12=$AG$79,"O",IF(Q12=$AH$79,"O",IF(Q12=$AI$79,"O",IF(Q12=$AJ$79,"O",IF(Q12=$AK$79,"O",IF(Q12=$AL$79,"O",IF(Q12=$AM$79,"O",IF(Q12=$AN$79,"O",IF(Q12=$AO$79,"O",IF(Q12=$AP$79,"O",IF(Q12=$AQ$79,"O",IF(Q12=$AR$79,"O",IF(Q12=$AS$79,"O",IF(Q12=$AT$79,"O",IF(Q12=$AU$79,"O",IF(Q12=$AV$79,"O",IF(Q12=$AW$79,"O",IF(Q12=$AX$79,"O",IF(Q12=$AY$79,"O",IF(Q12=$AZ$79,"O",IF(Q12=$BA$79,"O",IF(Q12=$BB$79,"O",IF(Q12=$BC$79,"O",IF(Q12=$BD$79,"O",IF(Q12=$BE$79,"O",IF(Q12=$BF$79,"O","X")))))))))))))))))))))))))))))))))))))</f>
        <v>X</v>
      </c>
      <c r="V557"/>
      <c r="AE557"/>
    </row>
    <row r="558" spans="1:31" ht="21" customHeight="1">
      <c r="A558" s="60"/>
      <c r="B558" s="30" t="s">
        <v>46</v>
      </c>
      <c r="C558" s="47">
        <f>COUNTIF(C552:C557,"O")</f>
        <v>4</v>
      </c>
      <c r="D558" s="47">
        <f t="shared" ref="D558:Q558" si="558">COUNTIF(D552:D557,"O")</f>
        <v>4</v>
      </c>
      <c r="E558" s="47">
        <f t="shared" si="558"/>
        <v>4</v>
      </c>
      <c r="F558" s="47">
        <f t="shared" si="558"/>
        <v>4</v>
      </c>
      <c r="G558" s="47">
        <f t="shared" si="558"/>
        <v>4</v>
      </c>
      <c r="H558" s="47">
        <f t="shared" si="558"/>
        <v>4</v>
      </c>
      <c r="I558" s="47">
        <f t="shared" si="558"/>
        <v>4</v>
      </c>
      <c r="J558" s="47">
        <f t="shared" si="558"/>
        <v>4</v>
      </c>
      <c r="K558" s="47">
        <f t="shared" si="558"/>
        <v>4</v>
      </c>
      <c r="L558" s="47">
        <f t="shared" si="558"/>
        <v>4</v>
      </c>
      <c r="M558" s="47">
        <f t="shared" si="558"/>
        <v>4</v>
      </c>
      <c r="N558" s="47">
        <f t="shared" si="558"/>
        <v>4</v>
      </c>
      <c r="O558" s="47">
        <f t="shared" si="558"/>
        <v>4</v>
      </c>
      <c r="P558" s="47">
        <f t="shared" si="558"/>
        <v>4</v>
      </c>
      <c r="Q558" s="47">
        <f t="shared" si="558"/>
        <v>4</v>
      </c>
      <c r="V558"/>
      <c r="AE558"/>
    </row>
    <row r="559" spans="1:31" ht="21" customHeight="1">
      <c r="A559" s="50">
        <v>61</v>
      </c>
      <c r="B559" s="58" t="s">
        <v>32</v>
      </c>
      <c r="C559" s="58" t="str">
        <f>IF(C7=$V$80,"O",IF(C7=$W$80,"O",IF(C7=$X$80,"O",IF(C7=$Y$80,"O",IF(C7=$Z$80,"O",IF(C7=$AA$80,"O",IF(C7=$AB$80,"O",IF(C7=$AC$80,"O",IF(C7=$AD$80,"O",IF(C7=$AE$80,"O",IF(C7=$AF$80,"O",IF(C7=$AG$80,"O",IF(C7=$AH$80,"O",IF(C7=$AI$80,"O",IF(C7=$AJ$80,"O",IF(C7=$AK$80,"O",IF(C7=$AL$80,"O",IF(C7=$AM$80,"O",IF(C7=$AN$80,"O",IF(C7=$AO$80,"O",IF(C7=$AP$80,"O",IF(C7=$AQ$80,"O",IF(C7=$AR$80,"O",IF(C7=$AS$80,"O",IF(C7=$AT$80,"O",IF(C7=$AU$80,"O",IF(C7=$AV$80,"O",IF(C7=$AW$80,"O",IF(C7=$AX$80,"O",IF(C7=$AY$80,"O",IF(C7=$AZ$80,"O",IF(C7=$BA$80,"O",IF(C7=$BB$80,"O",IF(C7=$BC$80,"O",IF(C7=$BD$80,"O",IF(C7=$BE$80,"O",IF(C7=$BF$80,"O","X")))))))))))))))))))))))))))))))))))))</f>
        <v>O</v>
      </c>
      <c r="D559" s="58" t="str">
        <f t="shared" ref="D559:Q559" si="559">IF(D7=$V$80,"O",IF(D7=$W$80,"O",IF(D7=$X$80,"O",IF(D7=$Y$80,"O",IF(D7=$Z$80,"O",IF(D7=$AA$80,"O",IF(D7=$AB$80,"O",IF(D7=$AC$80,"O",IF(D7=$AD$80,"O",IF(D7=$AE$80,"O",IF(D7=$AF$80,"O",IF(D7=$AG$80,"O",IF(D7=$AH$80,"O",IF(D7=$AI$80,"O",IF(D7=$AJ$80,"O",IF(D7=$AK$80,"O",IF(D7=$AL$80,"O",IF(D7=$AM$80,"O",IF(D7=$AN$80,"O",IF(D7=$AO$80,"O",IF(D7=$AP$80,"O",IF(D7=$AQ$80,"O",IF(D7=$AR$80,"O",IF(D7=$AS$80,"O",IF(D7=$AT$80,"O",IF(D7=$AU$80,"O",IF(D7=$AV$80,"O",IF(D7=$AW$80,"O",IF(D7=$AX$80,"O",IF(D7=$AY$80,"O",IF(D7=$AZ$80,"O",IF(D7=$BA$80,"O",IF(D7=$BB$80,"O",IF(D7=$BC$80,"O",IF(D7=$BD$80,"O",IF(D7=$BE$80,"O",IF(D7=$BF$80,"O","X")))))))))))))))))))))))))))))))))))))</f>
        <v>O</v>
      </c>
      <c r="E559" s="58" t="str">
        <f t="shared" si="559"/>
        <v>O</v>
      </c>
      <c r="F559" s="58" t="str">
        <f t="shared" si="559"/>
        <v>O</v>
      </c>
      <c r="G559" s="58" t="str">
        <f t="shared" si="559"/>
        <v>O</v>
      </c>
      <c r="H559" s="58" t="str">
        <f t="shared" si="559"/>
        <v>O</v>
      </c>
      <c r="I559" s="58" t="str">
        <f t="shared" si="559"/>
        <v>O</v>
      </c>
      <c r="J559" s="58" t="str">
        <f t="shared" si="559"/>
        <v>O</v>
      </c>
      <c r="K559" s="58" t="str">
        <f t="shared" si="559"/>
        <v>O</v>
      </c>
      <c r="L559" s="58" t="str">
        <f t="shared" si="559"/>
        <v>O</v>
      </c>
      <c r="M559" s="58" t="str">
        <f t="shared" si="559"/>
        <v>O</v>
      </c>
      <c r="N559" s="58" t="str">
        <f t="shared" si="559"/>
        <v>O</v>
      </c>
      <c r="O559" s="58" t="str">
        <f t="shared" si="559"/>
        <v>O</v>
      </c>
      <c r="P559" s="58" t="str">
        <f t="shared" si="559"/>
        <v>O</v>
      </c>
      <c r="Q559" s="58" t="str">
        <f t="shared" si="559"/>
        <v>O</v>
      </c>
      <c r="V559"/>
    </row>
    <row r="560" spans="1:31" ht="21" customHeight="1">
      <c r="A560" s="132" t="s">
        <v>457</v>
      </c>
      <c r="B560" s="58" t="s">
        <v>33</v>
      </c>
      <c r="C560" s="58" t="str">
        <f t="shared" ref="C560:Q560" si="560">IF(C8=$V$80,"O",IF(C8=$W$80,"O",IF(C8=$X$80,"O",IF(C8=$Y$80,"O",IF(C8=$Z$80,"O",IF(C8=$AA$80,"O",IF(C8=$AB$80,"O",IF(C8=$AC$80,"O",IF(C8=$AD$80,"O",IF(C8=$AE$80,"O",IF(C8=$AF$80,"O",IF(C8=$AG$80,"O",IF(C8=$AH$80,"O",IF(C8=$AI$80,"O",IF(C8=$AJ$80,"O",IF(C8=$AK$80,"O",IF(C8=$AL$80,"O",IF(C8=$AM$80,"O",IF(C8=$AN$80,"O",IF(C8=$AO$80,"O",IF(C8=$AP$80,"O",IF(C8=$AQ$80,"O",IF(C8=$AR$80,"O",IF(C8=$AS$80,"O",IF(C8=$AT$80,"O",IF(C8=$AU$80,"O",IF(C8=$AV$80,"O",IF(C8=$AW$80,"O",IF(C8=$AX$80,"O",IF(C8=$AY$80,"O",IF(C8=$AZ$80,"O",IF(C8=$BA$80,"O",IF(C8=$BB$80,"O",IF(C8=$BC$80,"O",IF(C8=$BD$80,"O",IF(C8=$BE$80,"O",IF(C8=$BF$80,"O","X")))))))))))))))))))))))))))))))))))))</f>
        <v>O</v>
      </c>
      <c r="D560" s="58" t="str">
        <f t="shared" si="560"/>
        <v>O</v>
      </c>
      <c r="E560" s="58" t="str">
        <f t="shared" si="560"/>
        <v>O</v>
      </c>
      <c r="F560" s="58" t="str">
        <f t="shared" si="560"/>
        <v>O</v>
      </c>
      <c r="G560" s="58" t="str">
        <f t="shared" si="560"/>
        <v>O</v>
      </c>
      <c r="H560" s="58" t="str">
        <f t="shared" si="560"/>
        <v>O</v>
      </c>
      <c r="I560" s="58" t="str">
        <f t="shared" si="560"/>
        <v>O</v>
      </c>
      <c r="J560" s="58" t="str">
        <f t="shared" si="560"/>
        <v>O</v>
      </c>
      <c r="K560" s="58" t="str">
        <f t="shared" si="560"/>
        <v>O</v>
      </c>
      <c r="L560" s="58" t="str">
        <f t="shared" si="560"/>
        <v>O</v>
      </c>
      <c r="M560" s="58" t="str">
        <f t="shared" si="560"/>
        <v>O</v>
      </c>
      <c r="N560" s="58" t="str">
        <f t="shared" si="560"/>
        <v>O</v>
      </c>
      <c r="O560" s="58" t="str">
        <f t="shared" si="560"/>
        <v>O</v>
      </c>
      <c r="P560" s="58" t="str">
        <f t="shared" si="560"/>
        <v>O</v>
      </c>
      <c r="Q560" s="58" t="str">
        <f t="shared" si="560"/>
        <v>O</v>
      </c>
      <c r="V560"/>
    </row>
    <row r="561" spans="1:31" ht="21" customHeight="1">
      <c r="A561" s="51"/>
      <c r="B561" s="58" t="s">
        <v>34</v>
      </c>
      <c r="C561" s="58" t="str">
        <f t="shared" ref="C561:Q561" si="561">IF(C9=$V$80,"O",IF(C9=$W$80,"O",IF(C9=$X$80,"O",IF(C9=$Y$80,"O",IF(C9=$Z$80,"O",IF(C9=$AA$80,"O",IF(C9=$AB$80,"O",IF(C9=$AC$80,"O",IF(C9=$AD$80,"O",IF(C9=$AE$80,"O",IF(C9=$AF$80,"O",IF(C9=$AG$80,"O",IF(C9=$AH$80,"O",IF(C9=$AI$80,"O",IF(C9=$AJ$80,"O",IF(C9=$AK$80,"O",IF(C9=$AL$80,"O",IF(C9=$AM$80,"O",IF(C9=$AN$80,"O",IF(C9=$AO$80,"O",IF(C9=$AP$80,"O",IF(C9=$AQ$80,"O",IF(C9=$AR$80,"O",IF(C9=$AS$80,"O",IF(C9=$AT$80,"O",IF(C9=$AU$80,"O",IF(C9=$AV$80,"O",IF(C9=$AW$80,"O",IF(C9=$AX$80,"O",IF(C9=$AY$80,"O",IF(C9=$AZ$80,"O",IF(C9=$BA$80,"O",IF(C9=$BB$80,"O",IF(C9=$BC$80,"O",IF(C9=$BD$80,"O",IF(C9=$BE$80,"O",IF(C9=$BF$80,"O","X")))))))))))))))))))))))))))))))))))))</f>
        <v>O</v>
      </c>
      <c r="D561" s="58" t="str">
        <f t="shared" si="561"/>
        <v>O</v>
      </c>
      <c r="E561" s="58" t="str">
        <f t="shared" si="561"/>
        <v>O</v>
      </c>
      <c r="F561" s="58" t="str">
        <f t="shared" si="561"/>
        <v>O</v>
      </c>
      <c r="G561" s="58" t="str">
        <f t="shared" si="561"/>
        <v>O</v>
      </c>
      <c r="H561" s="58" t="str">
        <f t="shared" si="561"/>
        <v>O</v>
      </c>
      <c r="I561" s="58" t="str">
        <f t="shared" si="561"/>
        <v>O</v>
      </c>
      <c r="J561" s="58" t="str">
        <f t="shared" si="561"/>
        <v>O</v>
      </c>
      <c r="K561" s="58" t="str">
        <f t="shared" si="561"/>
        <v>O</v>
      </c>
      <c r="L561" s="58" t="str">
        <f t="shared" si="561"/>
        <v>O</v>
      </c>
      <c r="M561" s="58" t="str">
        <f t="shared" si="561"/>
        <v>O</v>
      </c>
      <c r="N561" s="58" t="str">
        <f t="shared" si="561"/>
        <v>O</v>
      </c>
      <c r="O561" s="58" t="str">
        <f t="shared" si="561"/>
        <v>O</v>
      </c>
      <c r="P561" s="58" t="str">
        <f t="shared" si="561"/>
        <v>O</v>
      </c>
      <c r="Q561" s="58" t="str">
        <f t="shared" si="561"/>
        <v>O</v>
      </c>
      <c r="V561"/>
      <c r="AE561"/>
    </row>
    <row r="562" spans="1:31" ht="21" customHeight="1">
      <c r="A562" s="51"/>
      <c r="B562" s="58" t="s">
        <v>35</v>
      </c>
      <c r="C562" s="58" t="str">
        <f t="shared" ref="C562:Q562" si="562">IF(C10=$V$80,"O",IF(C10=$W$80,"O",IF(C10=$X$80,"O",IF(C10=$Y$80,"O",IF(C10=$Z$80,"O",IF(C10=$AA$80,"O",IF(C10=$AB$80,"O",IF(C10=$AC$80,"O",IF(C10=$AD$80,"O",IF(C10=$AE$80,"O",IF(C10=$AF$80,"O",IF(C10=$AG$80,"O",IF(C10=$AH$80,"O",IF(C10=$AI$80,"O",IF(C10=$AJ$80,"O",IF(C10=$AK$80,"O",IF(C10=$AL$80,"O",IF(C10=$AM$80,"O",IF(C10=$AN$80,"O",IF(C10=$AO$80,"O",IF(C10=$AP$80,"O",IF(C10=$AQ$80,"O",IF(C10=$AR$80,"O",IF(C10=$AS$80,"O",IF(C10=$AT$80,"O",IF(C10=$AU$80,"O",IF(C10=$AV$80,"O",IF(C10=$AW$80,"O",IF(C10=$AX$80,"O",IF(C10=$AY$80,"O",IF(C10=$AZ$80,"O",IF(C10=$BA$80,"O",IF(C10=$BB$80,"O",IF(C10=$BC$80,"O",IF(C10=$BD$80,"O",IF(C10=$BE$80,"O",IF(C10=$BF$80,"O","X")))))))))))))))))))))))))))))))))))))</f>
        <v>O</v>
      </c>
      <c r="D562" s="58" t="str">
        <f t="shared" si="562"/>
        <v>O</v>
      </c>
      <c r="E562" s="58" t="str">
        <f t="shared" si="562"/>
        <v>O</v>
      </c>
      <c r="F562" s="58" t="str">
        <f t="shared" si="562"/>
        <v>O</v>
      </c>
      <c r="G562" s="58" t="str">
        <f t="shared" si="562"/>
        <v>O</v>
      </c>
      <c r="H562" s="58" t="str">
        <f t="shared" si="562"/>
        <v>O</v>
      </c>
      <c r="I562" s="58" t="str">
        <f t="shared" si="562"/>
        <v>O</v>
      </c>
      <c r="J562" s="58" t="str">
        <f t="shared" si="562"/>
        <v>O</v>
      </c>
      <c r="K562" s="58" t="str">
        <f t="shared" si="562"/>
        <v>O</v>
      </c>
      <c r="L562" s="58" t="str">
        <f t="shared" si="562"/>
        <v>O</v>
      </c>
      <c r="M562" s="58" t="str">
        <f t="shared" si="562"/>
        <v>O</v>
      </c>
      <c r="N562" s="58" t="str">
        <f t="shared" si="562"/>
        <v>O</v>
      </c>
      <c r="O562" s="58" t="str">
        <f t="shared" si="562"/>
        <v>O</v>
      </c>
      <c r="P562" s="58" t="str">
        <f t="shared" si="562"/>
        <v>O</v>
      </c>
      <c r="Q562" s="58" t="str">
        <f t="shared" si="562"/>
        <v>O</v>
      </c>
      <c r="V562"/>
      <c r="AE562"/>
    </row>
    <row r="563" spans="1:31" ht="21" customHeight="1">
      <c r="A563" s="51"/>
      <c r="B563" s="58" t="s">
        <v>36</v>
      </c>
      <c r="C563" s="58" t="str">
        <f t="shared" ref="C563:Q563" si="563">IF(C11=$V$80,"O",IF(C11=$W$80,"O",IF(C11=$X$80,"O",IF(C11=$Y$80,"O",IF(C11=$Z$80,"O",IF(C11=$AA$80,"O",IF(C11=$AB$80,"O",IF(C11=$AC$80,"O",IF(C11=$AD$80,"O",IF(C11=$AE$80,"O",IF(C11=$AF$80,"O",IF(C11=$AG$80,"O",IF(C11=$AH$80,"O",IF(C11=$AI$80,"O",IF(C11=$AJ$80,"O",IF(C11=$AK$80,"O",IF(C11=$AL$80,"O",IF(C11=$AM$80,"O",IF(C11=$AN$80,"O",IF(C11=$AO$80,"O",IF(C11=$AP$80,"O",IF(C11=$AQ$80,"O",IF(C11=$AR$80,"O",IF(C11=$AS$80,"O",IF(C11=$AT$80,"O",IF(C11=$AU$80,"O",IF(C11=$AV$80,"O",IF(C11=$AW$80,"O",IF(C11=$AX$80,"O",IF(C11=$AY$80,"O",IF(C11=$AZ$80,"O",IF(C11=$BA$80,"O",IF(C11=$BB$80,"O",IF(C11=$BC$80,"O",IF(C11=$BD$80,"O",IF(C11=$BE$80,"O",IF(C11=$BF$80,"O","X")))))))))))))))))))))))))))))))))))))</f>
        <v>O</v>
      </c>
      <c r="D563" s="58" t="str">
        <f t="shared" si="563"/>
        <v>O</v>
      </c>
      <c r="E563" s="58" t="str">
        <f t="shared" si="563"/>
        <v>O</v>
      </c>
      <c r="F563" s="58" t="str">
        <f t="shared" si="563"/>
        <v>O</v>
      </c>
      <c r="G563" s="58" t="str">
        <f t="shared" si="563"/>
        <v>O</v>
      </c>
      <c r="H563" s="58" t="str">
        <f t="shared" si="563"/>
        <v>O</v>
      </c>
      <c r="I563" s="58" t="str">
        <f t="shared" si="563"/>
        <v>O</v>
      </c>
      <c r="J563" s="58" t="str">
        <f t="shared" si="563"/>
        <v>O</v>
      </c>
      <c r="K563" s="58" t="str">
        <f t="shared" si="563"/>
        <v>O</v>
      </c>
      <c r="L563" s="58" t="str">
        <f t="shared" si="563"/>
        <v>O</v>
      </c>
      <c r="M563" s="58" t="str">
        <f t="shared" si="563"/>
        <v>O</v>
      </c>
      <c r="N563" s="58" t="str">
        <f t="shared" si="563"/>
        <v>O</v>
      </c>
      <c r="O563" s="58" t="str">
        <f t="shared" si="563"/>
        <v>O</v>
      </c>
      <c r="P563" s="58" t="str">
        <f t="shared" si="563"/>
        <v>O</v>
      </c>
      <c r="Q563" s="58" t="str">
        <f t="shared" si="563"/>
        <v>O</v>
      </c>
      <c r="V563"/>
      <c r="AE563"/>
    </row>
    <row r="564" spans="1:31" ht="21" customHeight="1">
      <c r="A564" s="51"/>
      <c r="B564" s="58" t="s">
        <v>21</v>
      </c>
      <c r="C564" s="58" t="str">
        <f t="shared" ref="C564:P564" si="564">IF(C12=$V$80,"O",IF(C12=$W$80,"O",IF(C12=$X$80,"O",IF(C12=$Y$80,"O",IF(C12=$Z$80,"O",IF(C12=$AA$80,"O",IF(C12=$AB$80,"O",IF(C12=$AC$80,"O",IF(C12=$AD$80,"O",IF(C12=$AE$80,"O",IF(C12=$AF$80,"O",IF(C12=$AG$80,"O",IF(C12=$AH$80,"O",IF(C12=$AI$80,"O",IF(C12=$AJ$80,"O",IF(C12=$AK$80,"O",IF(C12=$AL$80,"O",IF(C12=$AM$80,"O",IF(C12=$AN$80,"O",IF(C12=$AO$80,"O",IF(C12=$AP$80,"O",IF(C12=$AQ$80,"O",IF(C12=$AR$80,"O",IF(C12=$AS$80,"O",IF(C12=$AT$80,"O",IF(C12=$AU$80,"O",IF(C12=$AV$80,"O",IF(C12=$AW$80,"O",IF(C12=$AX$80,"O",IF(C12=$AY$80,"O",IF(C12=$AZ$80,"O",IF(C12=$BA$80,"O",IF(C12=$BB$80,"O",IF(C12=$BC$80,"O",IF(C12=$BD$80,"O",IF(C12=$BE$80,"O",IF(C12=$BF$80,"O","X")))))))))))))))))))))))))))))))))))))</f>
        <v>O</v>
      </c>
      <c r="D564" s="58" t="str">
        <f t="shared" si="564"/>
        <v>O</v>
      </c>
      <c r="E564" s="58" t="str">
        <f t="shared" si="564"/>
        <v>O</v>
      </c>
      <c r="F564" s="58" t="str">
        <f t="shared" si="564"/>
        <v>O</v>
      </c>
      <c r="G564" s="58" t="str">
        <f t="shared" si="564"/>
        <v>O</v>
      </c>
      <c r="H564" s="58" t="str">
        <f t="shared" si="564"/>
        <v>O</v>
      </c>
      <c r="I564" s="58" t="str">
        <f t="shared" si="564"/>
        <v>O</v>
      </c>
      <c r="J564" s="58" t="str">
        <f t="shared" si="564"/>
        <v>O</v>
      </c>
      <c r="K564" s="58" t="str">
        <f t="shared" si="564"/>
        <v>O</v>
      </c>
      <c r="L564" s="58" t="str">
        <f t="shared" si="564"/>
        <v>O</v>
      </c>
      <c r="M564" s="58" t="str">
        <f t="shared" si="564"/>
        <v>O</v>
      </c>
      <c r="N564" s="58" t="str">
        <f t="shared" si="564"/>
        <v>O</v>
      </c>
      <c r="O564" s="58" t="str">
        <f t="shared" si="564"/>
        <v>O</v>
      </c>
      <c r="P564" s="58" t="str">
        <f t="shared" si="564"/>
        <v>O</v>
      </c>
      <c r="Q564" s="58" t="str">
        <f>IF(Q12=$V$80,"O",IF(Q12=$W$80,"O",IF(Q12=$X$80,"O",IF(Q12=$Y$80,"O",IF(Q12=$Z$80,"O",IF(Q12=$AA$80,"O",IF(Q12=$AB$80,"O",IF(Q12=$AC$80,"O",IF(Q12=$AD$80,"O",IF(Q12=$AE$80,"O",IF(Q12=$AF$80,"O",IF(Q12=$AG$80,"O",IF(Q12=$AH$80,"O",IF(Q12=$AI$80,"O",IF(Q12=$AJ$80,"O",IF(Q12=$AK$80,"O",IF(Q12=$AL$80,"O",IF(Q12=$AM$80,"O",IF(Q12=$AN$80,"O",IF(Q12=$AO$80,"O",IF(Q12=$AP$80,"O",IF(Q12=$AQ$80,"O",IF(Q12=$AR$80,"O",IF(Q12=$AS$80,"O",IF(Q12=$AT$80,"O",IF(Q12=$AU$80,"O",IF(Q12=$AV$80,"O",IF(Q12=$AW$80,"O",IF(Q12=$AX$80,"O",IF(Q12=$AY$80,"O",IF(Q12=$AZ$80,"O",IF(Q12=$BA$80,"O",IF(Q12=$BB$80,"O",IF(Q12=$BC$80,"O",IF(Q12=$BD$80,"O",IF(Q12=$BE$80,"O",IF(Q12=$BF$80,"O","X")))))))))))))))))))))))))))))))))))))</f>
        <v>O</v>
      </c>
      <c r="V564"/>
      <c r="AE564"/>
    </row>
    <row r="565" spans="1:31" ht="21" customHeight="1">
      <c r="A565" s="60"/>
      <c r="B565" s="30" t="s">
        <v>46</v>
      </c>
      <c r="C565" s="47">
        <f>COUNTIF(C559:C564,"O")</f>
        <v>6</v>
      </c>
      <c r="D565" s="47">
        <f t="shared" ref="D565:Q565" si="565">COUNTIF(D559:D564,"O")</f>
        <v>6</v>
      </c>
      <c r="E565" s="47">
        <f t="shared" si="565"/>
        <v>6</v>
      </c>
      <c r="F565" s="47">
        <f t="shared" si="565"/>
        <v>6</v>
      </c>
      <c r="G565" s="47">
        <f t="shared" si="565"/>
        <v>6</v>
      </c>
      <c r="H565" s="47">
        <f t="shared" si="565"/>
        <v>6</v>
      </c>
      <c r="I565" s="47">
        <f t="shared" si="565"/>
        <v>6</v>
      </c>
      <c r="J565" s="47">
        <f t="shared" si="565"/>
        <v>6</v>
      </c>
      <c r="K565" s="47">
        <f t="shared" si="565"/>
        <v>6</v>
      </c>
      <c r="L565" s="47">
        <f t="shared" si="565"/>
        <v>6</v>
      </c>
      <c r="M565" s="47">
        <f t="shared" si="565"/>
        <v>6</v>
      </c>
      <c r="N565" s="47">
        <f t="shared" si="565"/>
        <v>6</v>
      </c>
      <c r="O565" s="47">
        <f t="shared" si="565"/>
        <v>6</v>
      </c>
      <c r="P565" s="47">
        <f t="shared" si="565"/>
        <v>6</v>
      </c>
      <c r="Q565" s="47">
        <f t="shared" si="565"/>
        <v>6</v>
      </c>
      <c r="V565"/>
      <c r="AE565"/>
    </row>
    <row r="566" spans="1:31" ht="21" customHeight="1">
      <c r="A566" s="50">
        <v>62</v>
      </c>
      <c r="B566" s="58" t="s">
        <v>32</v>
      </c>
      <c r="C566" s="58" t="str">
        <f>IF(C7=$V$81,"O",IF(C7=$W$81,"O",IF(C7=$X$81,"O",IF(C7=$Y$81,"O",IF(C7=$Z$81,"O",IF(C7=$AA$81,"O",IF(C7=$AB$81,"O",IF(C7=$AC$81,"O",IF(C7=$AD$81,"O",IF(C7=$AE$81,"O",IF(C7=$AF$81,"O",IF(C7=$AG$81,"O",IF(C7=$AH$81,"O",IF(C7=$AI$81,"O",IF(C7=$AJ$81,"O",IF(C7=$AK$81,"O",IF(C7=$AL$81,"O",IF(C7=$AM$81,"O",IF(C7=$AN$81,"O",IF(C7=$AO$81,"O",IF(C7=$AP$81,"O",IF(C7=$AQ$81,"O",IF(C7=$AR$81,"O",IF(C7=$AS$81,"O",IF(C7=$AT$81,"O",IF(C7=$AU$81,"O",IF(C7=$AV$81,"O",IF(C7=$AW$81,"O",IF(C7=$AX$81,"O",IF(C7=$AY$81,"O",IF(C7=$AZ$81,"O",IF(C7=$BA$81,"O",IF(C7=$BB$81,"O",IF(C7=$BC$81,"O","X"))))))))))))))))))))))))))))))))))</f>
        <v>X</v>
      </c>
      <c r="D566" s="58" t="str">
        <f t="shared" ref="D566:Q566" si="566">IF(D7=$V$81,"O",IF(D7=$W$81,"O",IF(D7=$X$81,"O",IF(D7=$Y$81,"O",IF(D7=$Z$81,"O",IF(D7=$AA$81,"O",IF(D7=$AB$81,"O",IF(D7=$AC$81,"O",IF(D7=$AD$81,"O",IF(D7=$AE$81,"O",IF(D7=$AF$81,"O",IF(D7=$AG$81,"O",IF(D7=$AH$81,"O",IF(D7=$AI$81,"O",IF(D7=$AJ$81,"O",IF(D7=$AK$81,"O",IF(D7=$AL$81,"O",IF(D7=$AM$81,"O",IF(D7=$AN$81,"O",IF(D7=$AO$81,"O",IF(D7=$AP$81,"O",IF(D7=$AQ$81,"O",IF(D7=$AR$81,"O",IF(D7=$AS$81,"O",IF(D7=$AT$81,"O",IF(D7=$AU$81,"O",IF(D7=$AV$81,"O",IF(D7=$AW$81,"O",IF(D7=$AX$81,"O",IF(D7=$AY$81,"O",IF(D7=$AZ$81,"O",IF(D7=$BA$81,"O",IF(D7=$BB$81,"O",IF(D7=$BC$81,"O","X"))))))))))))))))))))))))))))))))))</f>
        <v>X</v>
      </c>
      <c r="E566" s="58" t="str">
        <f t="shared" si="566"/>
        <v>X</v>
      </c>
      <c r="F566" s="58" t="str">
        <f t="shared" si="566"/>
        <v>X</v>
      </c>
      <c r="G566" s="58" t="str">
        <f t="shared" si="566"/>
        <v>X</v>
      </c>
      <c r="H566" s="58" t="str">
        <f t="shared" si="566"/>
        <v>X</v>
      </c>
      <c r="I566" s="58" t="str">
        <f t="shared" si="566"/>
        <v>X</v>
      </c>
      <c r="J566" s="58" t="str">
        <f t="shared" si="566"/>
        <v>X</v>
      </c>
      <c r="K566" s="58" t="str">
        <f t="shared" si="566"/>
        <v>X</v>
      </c>
      <c r="L566" s="58" t="str">
        <f t="shared" si="566"/>
        <v>X</v>
      </c>
      <c r="M566" s="58" t="str">
        <f t="shared" si="566"/>
        <v>X</v>
      </c>
      <c r="N566" s="58" t="str">
        <f t="shared" si="566"/>
        <v>X</v>
      </c>
      <c r="O566" s="58" t="str">
        <f t="shared" si="566"/>
        <v>X</v>
      </c>
      <c r="P566" s="58" t="str">
        <f t="shared" si="566"/>
        <v>X</v>
      </c>
      <c r="Q566" s="58" t="str">
        <f t="shared" si="566"/>
        <v>X</v>
      </c>
      <c r="V566"/>
    </row>
    <row r="567" spans="1:31" ht="21" customHeight="1">
      <c r="A567" s="132" t="s">
        <v>459</v>
      </c>
      <c r="B567" s="58" t="s">
        <v>33</v>
      </c>
      <c r="C567" s="58" t="str">
        <f t="shared" ref="C567:Q567" si="567">IF(C8=$V$81,"O",IF(C8=$W$81,"O",IF(C8=$X$81,"O",IF(C8=$Y$81,"O",IF(C8=$Z$81,"O",IF(C8=$AA$81,"O",IF(C8=$AB$81,"O",IF(C8=$AC$81,"O",IF(C8=$AD$81,"O",IF(C8=$AE$81,"O",IF(C8=$AF$81,"O",IF(C8=$AG$81,"O",IF(C8=$AH$81,"O",IF(C8=$AI$81,"O",IF(C8=$AJ$81,"O",IF(C8=$AK$81,"O",IF(C8=$AL$81,"O",IF(C8=$AM$81,"O",IF(C8=$AN$81,"O",IF(C8=$AO$81,"O",IF(C8=$AP$81,"O",IF(C8=$AQ$81,"O",IF(C8=$AR$81,"O",IF(C8=$AS$81,"O",IF(C8=$AT$81,"O",IF(C8=$AU$81,"O",IF(C8=$AV$81,"O",IF(C8=$AW$81,"O",IF(C8=$AX$81,"O",IF(C8=$AY$81,"O",IF(C8=$AZ$81,"O",IF(C8=$BA$81,"O",IF(C8=$BB$81,"O",IF(C8=$BC$81,"O","X"))))))))))))))))))))))))))))))))))</f>
        <v>O</v>
      </c>
      <c r="D567" s="58" t="str">
        <f t="shared" si="567"/>
        <v>O</v>
      </c>
      <c r="E567" s="58" t="str">
        <f t="shared" si="567"/>
        <v>O</v>
      </c>
      <c r="F567" s="58" t="str">
        <f t="shared" si="567"/>
        <v>O</v>
      </c>
      <c r="G567" s="58" t="str">
        <f t="shared" si="567"/>
        <v>O</v>
      </c>
      <c r="H567" s="58" t="str">
        <f t="shared" si="567"/>
        <v>O</v>
      </c>
      <c r="I567" s="58" t="str">
        <f t="shared" si="567"/>
        <v>O</v>
      </c>
      <c r="J567" s="58" t="str">
        <f t="shared" si="567"/>
        <v>O</v>
      </c>
      <c r="K567" s="58" t="str">
        <f t="shared" si="567"/>
        <v>O</v>
      </c>
      <c r="L567" s="58" t="str">
        <f t="shared" si="567"/>
        <v>O</v>
      </c>
      <c r="M567" s="58" t="str">
        <f t="shared" si="567"/>
        <v>O</v>
      </c>
      <c r="N567" s="58" t="str">
        <f t="shared" si="567"/>
        <v>O</v>
      </c>
      <c r="O567" s="58" t="str">
        <f t="shared" si="567"/>
        <v>O</v>
      </c>
      <c r="P567" s="58" t="str">
        <f t="shared" si="567"/>
        <v>O</v>
      </c>
      <c r="Q567" s="58" t="str">
        <f t="shared" si="567"/>
        <v>O</v>
      </c>
      <c r="V567"/>
    </row>
    <row r="568" spans="1:31" ht="21" customHeight="1">
      <c r="A568" s="51"/>
      <c r="B568" s="58" t="s">
        <v>34</v>
      </c>
      <c r="C568" s="58" t="str">
        <f t="shared" ref="C568:Q568" si="568">IF(C9=$V$81,"O",IF(C9=$W$81,"O",IF(C9=$X$81,"O",IF(C9=$Y$81,"O",IF(C9=$Z$81,"O",IF(C9=$AA$81,"O",IF(C9=$AB$81,"O",IF(C9=$AC$81,"O",IF(C9=$AD$81,"O",IF(C9=$AE$81,"O",IF(C9=$AF$81,"O",IF(C9=$AG$81,"O",IF(C9=$AH$81,"O",IF(C9=$AI$81,"O",IF(C9=$AJ$81,"O",IF(C9=$AK$81,"O",IF(C9=$AL$81,"O",IF(C9=$AM$81,"O",IF(C9=$AN$81,"O",IF(C9=$AO$81,"O",IF(C9=$AP$81,"O",IF(C9=$AQ$81,"O",IF(C9=$AR$81,"O",IF(C9=$AS$81,"O",IF(C9=$AT$81,"O",IF(C9=$AU$81,"O",IF(C9=$AV$81,"O",IF(C9=$AW$81,"O",IF(C9=$AX$81,"O",IF(C9=$AY$81,"O",IF(C9=$AZ$81,"O",IF(C9=$BA$81,"O",IF(C9=$BB$81,"O",IF(C9=$BC$81,"O","X"))))))))))))))))))))))))))))))))))</f>
        <v>O</v>
      </c>
      <c r="D568" s="58" t="str">
        <f t="shared" si="568"/>
        <v>O</v>
      </c>
      <c r="E568" s="58" t="str">
        <f t="shared" si="568"/>
        <v>O</v>
      </c>
      <c r="F568" s="58" t="str">
        <f t="shared" si="568"/>
        <v>O</v>
      </c>
      <c r="G568" s="58" t="str">
        <f t="shared" si="568"/>
        <v>O</v>
      </c>
      <c r="H568" s="58" t="str">
        <f t="shared" si="568"/>
        <v>O</v>
      </c>
      <c r="I568" s="58" t="str">
        <f t="shared" si="568"/>
        <v>O</v>
      </c>
      <c r="J568" s="58" t="str">
        <f t="shared" si="568"/>
        <v>O</v>
      </c>
      <c r="K568" s="58" t="str">
        <f t="shared" si="568"/>
        <v>O</v>
      </c>
      <c r="L568" s="58" t="str">
        <f t="shared" si="568"/>
        <v>O</v>
      </c>
      <c r="M568" s="58" t="str">
        <f t="shared" si="568"/>
        <v>O</v>
      </c>
      <c r="N568" s="58" t="str">
        <f t="shared" si="568"/>
        <v>O</v>
      </c>
      <c r="O568" s="58" t="str">
        <f t="shared" si="568"/>
        <v>O</v>
      </c>
      <c r="P568" s="58" t="str">
        <f t="shared" si="568"/>
        <v>O</v>
      </c>
      <c r="Q568" s="58" t="str">
        <f t="shared" si="568"/>
        <v>O</v>
      </c>
      <c r="V568"/>
      <c r="AE568"/>
    </row>
    <row r="569" spans="1:31" ht="21" customHeight="1">
      <c r="A569" s="51"/>
      <c r="B569" s="58" t="s">
        <v>35</v>
      </c>
      <c r="C569" s="58" t="str">
        <f t="shared" ref="C569:Q569" si="569">IF(C10=$V$81,"O",IF(C10=$W$81,"O",IF(C10=$X$81,"O",IF(C10=$Y$81,"O",IF(C10=$Z$81,"O",IF(C10=$AA$81,"O",IF(C10=$AB$81,"O",IF(C10=$AC$81,"O",IF(C10=$AD$81,"O",IF(C10=$AE$81,"O",IF(C10=$AF$81,"O",IF(C10=$AG$81,"O",IF(C10=$AH$81,"O",IF(C10=$AI$81,"O",IF(C10=$AJ$81,"O",IF(C10=$AK$81,"O",IF(C10=$AL$81,"O",IF(C10=$AM$81,"O",IF(C10=$AN$81,"O",IF(C10=$AO$81,"O",IF(C10=$AP$81,"O",IF(C10=$AQ$81,"O",IF(C10=$AR$81,"O",IF(C10=$AS$81,"O",IF(C10=$AT$81,"O",IF(C10=$AU$81,"O",IF(C10=$AV$81,"O",IF(C10=$AW$81,"O",IF(C10=$AX$81,"O",IF(C10=$AY$81,"O",IF(C10=$AZ$81,"O",IF(C10=$BA$81,"O",IF(C10=$BB$81,"O",IF(C10=$BC$81,"O","X"))))))))))))))))))))))))))))))))))</f>
        <v>X</v>
      </c>
      <c r="D569" s="58" t="str">
        <f t="shared" si="569"/>
        <v>X</v>
      </c>
      <c r="E569" s="58" t="str">
        <f t="shared" si="569"/>
        <v>X</v>
      </c>
      <c r="F569" s="58" t="str">
        <f t="shared" si="569"/>
        <v>X</v>
      </c>
      <c r="G569" s="58" t="str">
        <f t="shared" si="569"/>
        <v>X</v>
      </c>
      <c r="H569" s="58" t="str">
        <f t="shared" si="569"/>
        <v>X</v>
      </c>
      <c r="I569" s="58" t="str">
        <f t="shared" si="569"/>
        <v>X</v>
      </c>
      <c r="J569" s="58" t="str">
        <f t="shared" si="569"/>
        <v>X</v>
      </c>
      <c r="K569" s="58" t="str">
        <f t="shared" si="569"/>
        <v>X</v>
      </c>
      <c r="L569" s="58" t="str">
        <f t="shared" si="569"/>
        <v>X</v>
      </c>
      <c r="M569" s="58" t="str">
        <f t="shared" si="569"/>
        <v>X</v>
      </c>
      <c r="N569" s="58" t="str">
        <f t="shared" si="569"/>
        <v>X</v>
      </c>
      <c r="O569" s="58" t="str">
        <f t="shared" si="569"/>
        <v>X</v>
      </c>
      <c r="P569" s="58" t="str">
        <f t="shared" si="569"/>
        <v>X</v>
      </c>
      <c r="Q569" s="58" t="str">
        <f t="shared" si="569"/>
        <v>X</v>
      </c>
      <c r="V569"/>
      <c r="AE569"/>
    </row>
    <row r="570" spans="1:31" ht="21" customHeight="1">
      <c r="A570" s="51"/>
      <c r="B570" s="58" t="s">
        <v>36</v>
      </c>
      <c r="C570" s="58" t="str">
        <f t="shared" ref="C570:Q570" si="570">IF(C11=$V$81,"O",IF(C11=$W$81,"O",IF(C11=$X$81,"O",IF(C11=$Y$81,"O",IF(C11=$Z$81,"O",IF(C11=$AA$81,"O",IF(C11=$AB$81,"O",IF(C11=$AC$81,"O",IF(C11=$AD$81,"O",IF(C11=$AE$81,"O",IF(C11=$AF$81,"O",IF(C11=$AG$81,"O",IF(C11=$AH$81,"O",IF(C11=$AI$81,"O",IF(C11=$AJ$81,"O",IF(C11=$AK$81,"O",IF(C11=$AL$81,"O",IF(C11=$AM$81,"O",IF(C11=$AN$81,"O",IF(C11=$AO$81,"O",IF(C11=$AP$81,"O",IF(C11=$AQ$81,"O",IF(C11=$AR$81,"O",IF(C11=$AS$81,"O",IF(C11=$AT$81,"O",IF(C11=$AU$81,"O",IF(C11=$AV$81,"O",IF(C11=$AW$81,"O",IF(C11=$AX$81,"O",IF(C11=$AY$81,"O",IF(C11=$AZ$81,"O",IF(C11=$BA$81,"O",IF(C11=$BB$81,"O",IF(C11=$BC$81,"O","X"))))))))))))))))))))))))))))))))))</f>
        <v>X</v>
      </c>
      <c r="D570" s="58" t="str">
        <f t="shared" si="570"/>
        <v>X</v>
      </c>
      <c r="E570" s="58" t="str">
        <f t="shared" si="570"/>
        <v>X</v>
      </c>
      <c r="F570" s="58" t="str">
        <f t="shared" si="570"/>
        <v>X</v>
      </c>
      <c r="G570" s="58" t="str">
        <f t="shared" si="570"/>
        <v>X</v>
      </c>
      <c r="H570" s="58" t="str">
        <f t="shared" si="570"/>
        <v>X</v>
      </c>
      <c r="I570" s="58" t="str">
        <f t="shared" si="570"/>
        <v>X</v>
      </c>
      <c r="J570" s="58" t="str">
        <f t="shared" si="570"/>
        <v>X</v>
      </c>
      <c r="K570" s="58" t="str">
        <f t="shared" si="570"/>
        <v>X</v>
      </c>
      <c r="L570" s="58" t="str">
        <f t="shared" si="570"/>
        <v>X</v>
      </c>
      <c r="M570" s="58" t="str">
        <f t="shared" si="570"/>
        <v>X</v>
      </c>
      <c r="N570" s="58" t="str">
        <f t="shared" si="570"/>
        <v>X</v>
      </c>
      <c r="O570" s="58" t="str">
        <f t="shared" si="570"/>
        <v>X</v>
      </c>
      <c r="P570" s="58" t="str">
        <f t="shared" si="570"/>
        <v>X</v>
      </c>
      <c r="Q570" s="58" t="str">
        <f t="shared" si="570"/>
        <v>X</v>
      </c>
      <c r="V570"/>
      <c r="AE570"/>
    </row>
    <row r="571" spans="1:31" ht="21" customHeight="1">
      <c r="A571" s="51"/>
      <c r="B571" s="58" t="s">
        <v>21</v>
      </c>
      <c r="C571" s="58" t="str">
        <f t="shared" ref="C571:P571" si="571">IF(C12=$V$81,"O",IF(C12=$W$81,"O",IF(C12=$X$81,"O",IF(C12=$Y$81,"O",IF(C12=$Z$81,"O",IF(C12=$AA$81,"O",IF(C12=$AB$81,"O",IF(C12=$AC$81,"O",IF(C12=$AD$81,"O",IF(C12=$AE$81,"O",IF(C12=$AF$81,"O",IF(C12=$AG$81,"O",IF(C12=$AH$81,"O",IF(C12=$AI$81,"O",IF(C12=$AJ$81,"O",IF(C12=$AK$81,"O",IF(C12=$AL$81,"O",IF(C12=$AM$81,"O",IF(C12=$AN$81,"O",IF(C12=$AO$81,"O",IF(C12=$AP$81,"O",IF(C12=$AQ$81,"O",IF(C12=$AR$81,"O",IF(C12=$AS$81,"O",IF(C12=$AT$81,"O",IF(C12=$AU$81,"O",IF(C12=$AV$81,"O",IF(C12=$AW$81,"O",IF(C12=$AX$81,"O",IF(C12=$AY$81,"O",IF(C12=$AZ$81,"O",IF(C12=$BA$81,"O",IF(C12=$BB$81,"O",IF(C12=$BC$81,"O","X"))))))))))))))))))))))))))))))))))</f>
        <v>O</v>
      </c>
      <c r="D571" s="58" t="str">
        <f t="shared" si="571"/>
        <v>O</v>
      </c>
      <c r="E571" s="58" t="str">
        <f t="shared" si="571"/>
        <v>O</v>
      </c>
      <c r="F571" s="58" t="str">
        <f t="shared" si="571"/>
        <v>O</v>
      </c>
      <c r="G571" s="58" t="str">
        <f t="shared" si="571"/>
        <v>O</v>
      </c>
      <c r="H571" s="58" t="str">
        <f t="shared" si="571"/>
        <v>O</v>
      </c>
      <c r="I571" s="58" t="str">
        <f t="shared" si="571"/>
        <v>O</v>
      </c>
      <c r="J571" s="58" t="str">
        <f t="shared" si="571"/>
        <v>O</v>
      </c>
      <c r="K571" s="58" t="str">
        <f t="shared" si="571"/>
        <v>O</v>
      </c>
      <c r="L571" s="58" t="str">
        <f t="shared" si="571"/>
        <v>O</v>
      </c>
      <c r="M571" s="58" t="str">
        <f t="shared" si="571"/>
        <v>O</v>
      </c>
      <c r="N571" s="58" t="str">
        <f t="shared" si="571"/>
        <v>O</v>
      </c>
      <c r="O571" s="58" t="str">
        <f t="shared" si="571"/>
        <v>O</v>
      </c>
      <c r="P571" s="58" t="str">
        <f t="shared" si="571"/>
        <v>O</v>
      </c>
      <c r="Q571" s="58" t="str">
        <f>IF(Q12=$V$81,"O",IF(Q12=$W$81,"O",IF(Q12=$X$81,"O",IF(Q12=$Y$81,"O",IF(Q12=$Z$81,"O",IF(Q12=$AA$81,"O",IF(Q12=$AB$81,"O",IF(Q12=$AC$81,"O",IF(Q12=$AD$81,"O",IF(Q12=$AE$81,"O",IF(Q12=$AF$81,"O",IF(Q12=$AG$81,"O",IF(Q12=$AH$81,"O",IF(Q12=$AI$81,"O",IF(Q12=$AJ$81,"O",IF(Q12=$AK$81,"O",IF(Q12=$AL$81,"O",IF(Q12=$AM$81,"O",IF(Q12=$AN$81,"O",IF(Q12=$AO$81,"O",IF(Q12=$AP$81,"O",IF(Q12=$AQ$81,"O",IF(Q12=$AR$81,"O",IF(Q12=$AS$81,"O",IF(Q12=$AT$81,"O",IF(Q12=$AU$81,"O",IF(Q12=$AV$81,"O",IF(Q12=$AW$81,"O",IF(Q12=$AX$81,"O",IF(Q12=$AY$81,"O",IF(Q12=$AZ$81,"O",IF(Q12=$BA$81,"O",IF(Q12=$BB$81,"O",IF(Q12=$BC$81,"O","X"))))))))))))))))))))))))))))))))))</f>
        <v>O</v>
      </c>
      <c r="V571"/>
      <c r="AE571"/>
    </row>
    <row r="572" spans="1:31" ht="21" customHeight="1">
      <c r="A572" s="60"/>
      <c r="B572" s="30" t="s">
        <v>46</v>
      </c>
      <c r="C572" s="47">
        <f>COUNTIF(C566:C571,"O")</f>
        <v>3</v>
      </c>
      <c r="D572" s="47">
        <f t="shared" ref="D572:Q572" si="572">COUNTIF(D566:D571,"O")</f>
        <v>3</v>
      </c>
      <c r="E572" s="47">
        <f t="shared" si="572"/>
        <v>3</v>
      </c>
      <c r="F572" s="47">
        <f t="shared" si="572"/>
        <v>3</v>
      </c>
      <c r="G572" s="47">
        <f t="shared" si="572"/>
        <v>3</v>
      </c>
      <c r="H572" s="47">
        <f t="shared" si="572"/>
        <v>3</v>
      </c>
      <c r="I572" s="47">
        <f t="shared" si="572"/>
        <v>3</v>
      </c>
      <c r="J572" s="47">
        <f t="shared" si="572"/>
        <v>3</v>
      </c>
      <c r="K572" s="47">
        <f t="shared" si="572"/>
        <v>3</v>
      </c>
      <c r="L572" s="47">
        <f t="shared" si="572"/>
        <v>3</v>
      </c>
      <c r="M572" s="47">
        <f t="shared" si="572"/>
        <v>3</v>
      </c>
      <c r="N572" s="47">
        <f t="shared" si="572"/>
        <v>3</v>
      </c>
      <c r="O572" s="47">
        <f t="shared" si="572"/>
        <v>3</v>
      </c>
      <c r="P572" s="47">
        <f t="shared" si="572"/>
        <v>3</v>
      </c>
      <c r="Q572" s="47">
        <f t="shared" si="572"/>
        <v>3</v>
      </c>
      <c r="V572"/>
      <c r="AE572"/>
    </row>
    <row r="573" spans="1:31" ht="21" customHeight="1">
      <c r="A573" s="50">
        <v>63</v>
      </c>
      <c r="B573" s="58" t="s">
        <v>32</v>
      </c>
      <c r="C573" s="58" t="str">
        <f>IF(C7=$V$82,"O",IF(C7=$W$82,"O",IF(C7=$X$82,"O",IF(C7=$Y$82,"O",IF(C7=$Z$82,"O",IF(C7=$AA$82,"O",IF(C7=$AB$82,"O",IF(C7=$AC$82,"O",IF(C7=$AD$82,"O",IF(C7=$AE$82,"O",IF(C7=$AF$82,"O",IF(C7=$AG$82,"O",IF(C7=$AH$82,"O",IF(C7=$AI$82,"O",IF(C7=$AJ$82,"O",IF(C7=$AK$82,"O",IF(C7=$AL$82,"O",IF(C7=$AM$82,"O",IF(C7=$AN$82,"O",IF(C7=$AO$82,"O",IF(C7=$AP$82,"O",IF(C7=$AQ$82,"O",IF(C7=$AR$82,"O",IF(C7=$AS$82,"O",IF(C7=$AT$82,"O",IF(C7=$AU$82,"O",IF(C7=$AV$82,"O",IF(C7=$AW$82,"O",IF(C7=$AX$82,"O",IF(C7=$AY$82,"O",IF(C7=$AZ$82,"O",IF(C7=$BA$82,"O",IF(C7=$BB$82,"O",IF(C7=$BC$82,"O","X"))))))))))))))))))))))))))))))))))</f>
        <v>O</v>
      </c>
      <c r="D573" s="58" t="str">
        <f t="shared" ref="D573:Q573" si="573">IF(D7=$V$82,"O",IF(D7=$W$82,"O",IF(D7=$X$82,"O",IF(D7=$Y$82,"O",IF(D7=$Z$82,"O",IF(D7=$AA$82,"O",IF(D7=$AB$82,"O",IF(D7=$AC$82,"O",IF(D7=$AD$82,"O",IF(D7=$AE$82,"O",IF(D7=$AF$82,"O",IF(D7=$AG$82,"O",IF(D7=$AH$82,"O",IF(D7=$AI$82,"O",IF(D7=$AJ$82,"O",IF(D7=$AK$82,"O",IF(D7=$AL$82,"O",IF(D7=$AM$82,"O",IF(D7=$AN$82,"O",IF(D7=$AO$82,"O",IF(D7=$AP$82,"O",IF(D7=$AQ$82,"O",IF(D7=$AR$82,"O",IF(D7=$AS$82,"O",IF(D7=$AT$82,"O",IF(D7=$AU$82,"O",IF(D7=$AV$82,"O",IF(D7=$AW$82,"O",IF(D7=$AX$82,"O",IF(D7=$AY$82,"O",IF(D7=$AZ$82,"O",IF(D7=$BA$82,"O",IF(D7=$BB$82,"O",IF(D7=$BC$82,"O","X"))))))))))))))))))))))))))))))))))</f>
        <v>O</v>
      </c>
      <c r="E573" s="58" t="str">
        <f t="shared" si="573"/>
        <v>O</v>
      </c>
      <c r="F573" s="58" t="str">
        <f t="shared" si="573"/>
        <v>O</v>
      </c>
      <c r="G573" s="58" t="str">
        <f t="shared" si="573"/>
        <v>O</v>
      </c>
      <c r="H573" s="58" t="str">
        <f t="shared" si="573"/>
        <v>O</v>
      </c>
      <c r="I573" s="58" t="str">
        <f t="shared" si="573"/>
        <v>O</v>
      </c>
      <c r="J573" s="58" t="str">
        <f t="shared" si="573"/>
        <v>O</v>
      </c>
      <c r="K573" s="58" t="str">
        <f t="shared" si="573"/>
        <v>O</v>
      </c>
      <c r="L573" s="58" t="str">
        <f t="shared" si="573"/>
        <v>O</v>
      </c>
      <c r="M573" s="58" t="str">
        <f t="shared" si="573"/>
        <v>O</v>
      </c>
      <c r="N573" s="58" t="str">
        <f t="shared" si="573"/>
        <v>O</v>
      </c>
      <c r="O573" s="58" t="str">
        <f t="shared" si="573"/>
        <v>O</v>
      </c>
      <c r="P573" s="58" t="str">
        <f t="shared" si="573"/>
        <v>O</v>
      </c>
      <c r="Q573" s="58" t="str">
        <f t="shared" si="573"/>
        <v>O</v>
      </c>
      <c r="V573"/>
    </row>
    <row r="574" spans="1:31" ht="21" customHeight="1">
      <c r="A574" s="132" t="s">
        <v>460</v>
      </c>
      <c r="B574" s="58" t="s">
        <v>33</v>
      </c>
      <c r="C574" s="58" t="str">
        <f t="shared" ref="C574:Q574" si="574">IF(C8=$V$82,"O",IF(C8=$W$82,"O",IF(C8=$X$82,"O",IF(C8=$Y$82,"O",IF(C8=$Z$82,"O",IF(C8=$AA$82,"O",IF(C8=$AB$82,"O",IF(C8=$AC$82,"O",IF(C8=$AD$82,"O",IF(C8=$AE$82,"O",IF(C8=$AF$82,"O",IF(C8=$AG$82,"O",IF(C8=$AH$82,"O",IF(C8=$AI$82,"O",IF(C8=$AJ$82,"O",IF(C8=$AK$82,"O",IF(C8=$AL$82,"O",IF(C8=$AM$82,"O",IF(C8=$AN$82,"O",IF(C8=$AO$82,"O",IF(C8=$AP$82,"O",IF(C8=$AQ$82,"O",IF(C8=$AR$82,"O",IF(C8=$AS$82,"O",IF(C8=$AT$82,"O",IF(C8=$AU$82,"O",IF(C8=$AV$82,"O",IF(C8=$AW$82,"O",IF(C8=$AX$82,"O",IF(C8=$AY$82,"O",IF(C8=$AZ$82,"O",IF(C8=$BA$82,"O",IF(C8=$BB$82,"O",IF(C8=$BC$82,"O","X"))))))))))))))))))))))))))))))))))</f>
        <v>O</v>
      </c>
      <c r="D574" s="58" t="str">
        <f t="shared" si="574"/>
        <v>O</v>
      </c>
      <c r="E574" s="58" t="str">
        <f t="shared" si="574"/>
        <v>O</v>
      </c>
      <c r="F574" s="58" t="str">
        <f t="shared" si="574"/>
        <v>O</v>
      </c>
      <c r="G574" s="58" t="str">
        <f t="shared" si="574"/>
        <v>O</v>
      </c>
      <c r="H574" s="58" t="str">
        <f t="shared" si="574"/>
        <v>O</v>
      </c>
      <c r="I574" s="58" t="str">
        <f t="shared" si="574"/>
        <v>O</v>
      </c>
      <c r="J574" s="58" t="str">
        <f t="shared" si="574"/>
        <v>O</v>
      </c>
      <c r="K574" s="58" t="str">
        <f t="shared" si="574"/>
        <v>O</v>
      </c>
      <c r="L574" s="58" t="str">
        <f t="shared" si="574"/>
        <v>O</v>
      </c>
      <c r="M574" s="58" t="str">
        <f t="shared" si="574"/>
        <v>O</v>
      </c>
      <c r="N574" s="58" t="str">
        <f t="shared" si="574"/>
        <v>O</v>
      </c>
      <c r="O574" s="58" t="str">
        <f t="shared" si="574"/>
        <v>O</v>
      </c>
      <c r="P574" s="58" t="str">
        <f t="shared" si="574"/>
        <v>O</v>
      </c>
      <c r="Q574" s="58" t="str">
        <f t="shared" si="574"/>
        <v>O</v>
      </c>
      <c r="V574"/>
    </row>
    <row r="575" spans="1:31" ht="21" customHeight="1">
      <c r="A575" s="51"/>
      <c r="B575" s="58" t="s">
        <v>34</v>
      </c>
      <c r="C575" s="58" t="str">
        <f t="shared" ref="C575:Q575" si="575">IF(C9=$V$82,"O",IF(C9=$W$82,"O",IF(C9=$X$82,"O",IF(C9=$Y$82,"O",IF(C9=$Z$82,"O",IF(C9=$AA$82,"O",IF(C9=$AB$82,"O",IF(C9=$AC$82,"O",IF(C9=$AD$82,"O",IF(C9=$AE$82,"O",IF(C9=$AF$82,"O",IF(C9=$AG$82,"O",IF(C9=$AH$82,"O",IF(C9=$AI$82,"O",IF(C9=$AJ$82,"O",IF(C9=$AK$82,"O",IF(C9=$AL$82,"O",IF(C9=$AM$82,"O",IF(C9=$AN$82,"O",IF(C9=$AO$82,"O",IF(C9=$AP$82,"O",IF(C9=$AQ$82,"O",IF(C9=$AR$82,"O",IF(C9=$AS$82,"O",IF(C9=$AT$82,"O",IF(C9=$AU$82,"O",IF(C9=$AV$82,"O",IF(C9=$AW$82,"O",IF(C9=$AX$82,"O",IF(C9=$AY$82,"O",IF(C9=$AZ$82,"O",IF(C9=$BA$82,"O",IF(C9=$BB$82,"O",IF(C9=$BC$82,"O","X"))))))))))))))))))))))))))))))))))</f>
        <v>O</v>
      </c>
      <c r="D575" s="58" t="str">
        <f t="shared" si="575"/>
        <v>O</v>
      </c>
      <c r="E575" s="58" t="str">
        <f t="shared" si="575"/>
        <v>O</v>
      </c>
      <c r="F575" s="58" t="str">
        <f t="shared" si="575"/>
        <v>O</v>
      </c>
      <c r="G575" s="58" t="str">
        <f t="shared" si="575"/>
        <v>O</v>
      </c>
      <c r="H575" s="58" t="str">
        <f t="shared" si="575"/>
        <v>O</v>
      </c>
      <c r="I575" s="58" t="str">
        <f t="shared" si="575"/>
        <v>O</v>
      </c>
      <c r="J575" s="58" t="str">
        <f t="shared" si="575"/>
        <v>O</v>
      </c>
      <c r="K575" s="58" t="str">
        <f t="shared" si="575"/>
        <v>O</v>
      </c>
      <c r="L575" s="58" t="str">
        <f t="shared" si="575"/>
        <v>O</v>
      </c>
      <c r="M575" s="58" t="str">
        <f t="shared" si="575"/>
        <v>O</v>
      </c>
      <c r="N575" s="58" t="str">
        <f t="shared" si="575"/>
        <v>O</v>
      </c>
      <c r="O575" s="58" t="str">
        <f t="shared" si="575"/>
        <v>O</v>
      </c>
      <c r="P575" s="58" t="str">
        <f t="shared" si="575"/>
        <v>O</v>
      </c>
      <c r="Q575" s="58" t="str">
        <f t="shared" si="575"/>
        <v>O</v>
      </c>
      <c r="V575"/>
      <c r="AE575"/>
    </row>
    <row r="576" spans="1:31" ht="21" customHeight="1">
      <c r="A576" s="51"/>
      <c r="B576" s="58" t="s">
        <v>35</v>
      </c>
      <c r="C576" s="58" t="str">
        <f t="shared" ref="C576:Q576" si="576">IF(C10=$V$82,"O",IF(C10=$W$82,"O",IF(C10=$X$82,"O",IF(C10=$Y$82,"O",IF(C10=$Z$82,"O",IF(C10=$AA$82,"O",IF(C10=$AB$82,"O",IF(C10=$AC$82,"O",IF(C10=$AD$82,"O",IF(C10=$AE$82,"O",IF(C10=$AF$82,"O",IF(C10=$AG$82,"O",IF(C10=$AH$82,"O",IF(C10=$AI$82,"O",IF(C10=$AJ$82,"O",IF(C10=$AK$82,"O",IF(C10=$AL$82,"O",IF(C10=$AM$82,"O",IF(C10=$AN$82,"O",IF(C10=$AO$82,"O",IF(C10=$AP$82,"O",IF(C10=$AQ$82,"O",IF(C10=$AR$82,"O",IF(C10=$AS$82,"O",IF(C10=$AT$82,"O",IF(C10=$AU$82,"O",IF(C10=$AV$82,"O",IF(C10=$AW$82,"O",IF(C10=$AX$82,"O",IF(C10=$AY$82,"O",IF(C10=$AZ$82,"O",IF(C10=$BA$82,"O",IF(C10=$BB$82,"O",IF(C10=$BC$82,"O","X"))))))))))))))))))))))))))))))))))</f>
        <v>O</v>
      </c>
      <c r="D576" s="58" t="str">
        <f t="shared" si="576"/>
        <v>O</v>
      </c>
      <c r="E576" s="58" t="str">
        <f t="shared" si="576"/>
        <v>O</v>
      </c>
      <c r="F576" s="58" t="str">
        <f t="shared" si="576"/>
        <v>O</v>
      </c>
      <c r="G576" s="58" t="str">
        <f t="shared" si="576"/>
        <v>O</v>
      </c>
      <c r="H576" s="58" t="str">
        <f t="shared" si="576"/>
        <v>O</v>
      </c>
      <c r="I576" s="58" t="str">
        <f t="shared" si="576"/>
        <v>O</v>
      </c>
      <c r="J576" s="58" t="str">
        <f t="shared" si="576"/>
        <v>O</v>
      </c>
      <c r="K576" s="58" t="str">
        <f t="shared" si="576"/>
        <v>O</v>
      </c>
      <c r="L576" s="58" t="str">
        <f t="shared" si="576"/>
        <v>O</v>
      </c>
      <c r="M576" s="58" t="str">
        <f t="shared" si="576"/>
        <v>O</v>
      </c>
      <c r="N576" s="58" t="str">
        <f t="shared" si="576"/>
        <v>O</v>
      </c>
      <c r="O576" s="58" t="str">
        <f t="shared" si="576"/>
        <v>O</v>
      </c>
      <c r="P576" s="58" t="str">
        <f t="shared" si="576"/>
        <v>O</v>
      </c>
      <c r="Q576" s="58" t="str">
        <f t="shared" si="576"/>
        <v>O</v>
      </c>
      <c r="V576"/>
      <c r="AE576"/>
    </row>
    <row r="577" spans="1:31" ht="21" customHeight="1">
      <c r="A577" s="51"/>
      <c r="B577" s="58" t="s">
        <v>36</v>
      </c>
      <c r="C577" s="58" t="str">
        <f t="shared" ref="C577:Q577" si="577">IF(C11=$V$82,"O",IF(C11=$W$82,"O",IF(C11=$X$82,"O",IF(C11=$Y$82,"O",IF(C11=$Z$82,"O",IF(C11=$AA$82,"O",IF(C11=$AB$82,"O",IF(C11=$AC$82,"O",IF(C11=$AD$82,"O",IF(C11=$AE$82,"O",IF(C11=$AF$82,"O",IF(C11=$AG$82,"O",IF(C11=$AH$82,"O",IF(C11=$AI$82,"O",IF(C11=$AJ$82,"O",IF(C11=$AK$82,"O",IF(C11=$AL$82,"O",IF(C11=$AM$82,"O",IF(C11=$AN$82,"O",IF(C11=$AO$82,"O",IF(C11=$AP$82,"O",IF(C11=$AQ$82,"O",IF(C11=$AR$82,"O",IF(C11=$AS$82,"O",IF(C11=$AT$82,"O",IF(C11=$AU$82,"O",IF(C11=$AV$82,"O",IF(C11=$AW$82,"O",IF(C11=$AX$82,"O",IF(C11=$AY$82,"O",IF(C11=$AZ$82,"O",IF(C11=$BA$82,"O",IF(C11=$BB$82,"O",IF(C11=$BC$82,"O","X"))))))))))))))))))))))))))))))))))</f>
        <v>X</v>
      </c>
      <c r="D577" s="58" t="str">
        <f t="shared" si="577"/>
        <v>X</v>
      </c>
      <c r="E577" s="58" t="str">
        <f t="shared" si="577"/>
        <v>X</v>
      </c>
      <c r="F577" s="58" t="str">
        <f t="shared" si="577"/>
        <v>X</v>
      </c>
      <c r="G577" s="58" t="str">
        <f t="shared" si="577"/>
        <v>X</v>
      </c>
      <c r="H577" s="58" t="str">
        <f t="shared" si="577"/>
        <v>X</v>
      </c>
      <c r="I577" s="58" t="str">
        <f t="shared" si="577"/>
        <v>X</v>
      </c>
      <c r="J577" s="58" t="str">
        <f t="shared" si="577"/>
        <v>X</v>
      </c>
      <c r="K577" s="58" t="str">
        <f t="shared" si="577"/>
        <v>X</v>
      </c>
      <c r="L577" s="58" t="str">
        <f t="shared" si="577"/>
        <v>X</v>
      </c>
      <c r="M577" s="58" t="str">
        <f t="shared" si="577"/>
        <v>X</v>
      </c>
      <c r="N577" s="58" t="str">
        <f t="shared" si="577"/>
        <v>X</v>
      </c>
      <c r="O577" s="58" t="str">
        <f t="shared" si="577"/>
        <v>X</v>
      </c>
      <c r="P577" s="58" t="str">
        <f t="shared" si="577"/>
        <v>X</v>
      </c>
      <c r="Q577" s="58" t="str">
        <f t="shared" si="577"/>
        <v>X</v>
      </c>
      <c r="V577"/>
      <c r="AE577"/>
    </row>
    <row r="578" spans="1:31" ht="21" customHeight="1">
      <c r="A578" s="51"/>
      <c r="B578" s="58" t="s">
        <v>21</v>
      </c>
      <c r="C578" s="58" t="str">
        <f t="shared" ref="C578:P578" si="578">IF(C12=$V$82,"O",IF(C12=$W$82,"O",IF(C12=$X$82,"O",IF(C12=$Y$82,"O",IF(C12=$Z$82,"O",IF(C12=$AA$82,"O",IF(C12=$AB$82,"O",IF(C12=$AC$82,"O",IF(C12=$AD$82,"O",IF(C12=$AE$82,"O",IF(C12=$AF$82,"O",IF(C12=$AG$82,"O",IF(C12=$AH$82,"O",IF(C12=$AI$82,"O",IF(C12=$AJ$82,"O",IF(C12=$AK$82,"O",IF(C12=$AL$82,"O",IF(C12=$AM$82,"O",IF(C12=$AN$82,"O",IF(C12=$AO$82,"O",IF(C12=$AP$82,"O",IF(C12=$AQ$82,"O",IF(C12=$AR$82,"O",IF(C12=$AS$82,"O",IF(C12=$AT$82,"O",IF(C12=$AU$82,"O",IF(C12=$AV$82,"O",IF(C12=$AW$82,"O",IF(C12=$AX$82,"O",IF(C12=$AY$82,"O",IF(C12=$AZ$82,"O",IF(C12=$BA$82,"O",IF(C12=$BB$82,"O",IF(C12=$BC$82,"O","X"))))))))))))))))))))))))))))))))))</f>
        <v>O</v>
      </c>
      <c r="D578" s="58" t="str">
        <f t="shared" si="578"/>
        <v>O</v>
      </c>
      <c r="E578" s="58" t="str">
        <f t="shared" si="578"/>
        <v>O</v>
      </c>
      <c r="F578" s="58" t="str">
        <f t="shared" si="578"/>
        <v>O</v>
      </c>
      <c r="G578" s="58" t="str">
        <f t="shared" si="578"/>
        <v>O</v>
      </c>
      <c r="H578" s="58" t="str">
        <f t="shared" si="578"/>
        <v>O</v>
      </c>
      <c r="I578" s="58" t="str">
        <f t="shared" si="578"/>
        <v>O</v>
      </c>
      <c r="J578" s="58" t="str">
        <f t="shared" si="578"/>
        <v>O</v>
      </c>
      <c r="K578" s="58" t="str">
        <f t="shared" si="578"/>
        <v>O</v>
      </c>
      <c r="L578" s="58" t="str">
        <f t="shared" si="578"/>
        <v>O</v>
      </c>
      <c r="M578" s="58" t="str">
        <f t="shared" si="578"/>
        <v>O</v>
      </c>
      <c r="N578" s="58" t="str">
        <f t="shared" si="578"/>
        <v>O</v>
      </c>
      <c r="O578" s="58" t="str">
        <f t="shared" si="578"/>
        <v>O</v>
      </c>
      <c r="P578" s="58" t="str">
        <f t="shared" si="578"/>
        <v>O</v>
      </c>
      <c r="Q578" s="58" t="str">
        <f>IF(Q12=$V$82,"O",IF(Q12=$W$82,"O",IF(Q12=$X$82,"O",IF(Q12=$Y$82,"O",IF(Q12=$Z$82,"O",IF(Q12=$AA$82,"O",IF(Q12=$AB$82,"O",IF(Q12=$AC$82,"O",IF(Q12=$AD$82,"O",IF(Q12=$AE$82,"O",IF(Q12=$AF$82,"O",IF(Q12=$AG$82,"O",IF(Q12=$AH$82,"O",IF(Q12=$AI$82,"O",IF(Q12=$AJ$82,"O",IF(Q12=$AK$82,"O",IF(Q12=$AL$82,"O",IF(Q12=$AM$82,"O",IF(Q12=$AN$82,"O",IF(Q12=$AO$82,"O",IF(Q12=$AP$82,"O",IF(Q12=$AQ$82,"O",IF(Q12=$AR$82,"O",IF(Q12=$AS$82,"O",IF(Q12=$AT$82,"O",IF(Q12=$AU$82,"O",IF(Q12=$AV$82,"O",IF(Q12=$AW$82,"O",IF(Q12=$AX$82,"O",IF(Q12=$AY$82,"O",IF(Q12=$AZ$82,"O",IF(Q12=$BA$82,"O",IF(Q12=$BB$82,"O",IF(Q12=$BC$82,"O","X"))))))))))))))))))))))))))))))))))</f>
        <v>O</v>
      </c>
      <c r="V578"/>
      <c r="AE578"/>
    </row>
    <row r="579" spans="1:31" ht="21" customHeight="1">
      <c r="A579" s="60"/>
      <c r="B579" s="30" t="s">
        <v>46</v>
      </c>
      <c r="C579" s="47">
        <f>COUNTIF(C573:C578,"O")</f>
        <v>5</v>
      </c>
      <c r="D579" s="47">
        <f t="shared" ref="D579:Q579" si="579">COUNTIF(D573:D578,"O")</f>
        <v>5</v>
      </c>
      <c r="E579" s="47">
        <f t="shared" si="579"/>
        <v>5</v>
      </c>
      <c r="F579" s="47">
        <f t="shared" si="579"/>
        <v>5</v>
      </c>
      <c r="G579" s="47">
        <f t="shared" si="579"/>
        <v>5</v>
      </c>
      <c r="H579" s="47">
        <f t="shared" si="579"/>
        <v>5</v>
      </c>
      <c r="I579" s="47">
        <f t="shared" si="579"/>
        <v>5</v>
      </c>
      <c r="J579" s="47">
        <f t="shared" si="579"/>
        <v>5</v>
      </c>
      <c r="K579" s="47">
        <f t="shared" si="579"/>
        <v>5</v>
      </c>
      <c r="L579" s="47">
        <f t="shared" si="579"/>
        <v>5</v>
      </c>
      <c r="M579" s="47">
        <f t="shared" si="579"/>
        <v>5</v>
      </c>
      <c r="N579" s="47">
        <f t="shared" si="579"/>
        <v>5</v>
      </c>
      <c r="O579" s="47">
        <f t="shared" si="579"/>
        <v>5</v>
      </c>
      <c r="P579" s="47">
        <f t="shared" si="579"/>
        <v>5</v>
      </c>
      <c r="Q579" s="47">
        <f t="shared" si="579"/>
        <v>5</v>
      </c>
      <c r="V579"/>
      <c r="AE579"/>
    </row>
    <row r="580" spans="1:31" ht="21" customHeight="1">
      <c r="A580" s="50">
        <v>64</v>
      </c>
      <c r="B580" s="58" t="s">
        <v>32</v>
      </c>
      <c r="C580" s="58" t="str">
        <f>IF(C7=$V$83,"O",IF(C7=$W$83,"O",IF(C7=$X$83,"O",IF(C7=$Y$83,"O",IF(C7=$Z$83,"O",IF(C7=$AA$83,"O",IF(C7=$AB$83,"O",IF(C7=$AC$83,"O",IF(C7=$AD$83,"O",IF(C7=$AE$83,"O",IF(C7=$AF$83,"O",IF(C7=$AG$83,"O",IF(C7=$AH$83,"O",IF(C7=$AI$83,"O",IF(C7=$AJ$83,"O",IF(C7=$AK$83,"O",IF(C7=$AL$83,"O",IF(C7=$AM$83,"O",IF(C7=$AN$83,"O",IF(C7=$AO$83,"O",IF(C7=$AP$83,"O",IF(C7=$AQ$83,"O",IF(C7=$AR$83,"O",IF(C7=$AS$83,"O",IF(C7=$AT$83,"O",IF(C7=$AU$83,"O",IF(C7=$AV$83,"O",IF(C7=$AW$83,"O",IF(C7=$AX$83,"O",IF(C7=$AY$83,"O",IF(C7=$AZ$83,"O",IF(C7=$BA$83,"O",IF(C7=$BB$83,"O","X")))))))))))))))))))))))))))))))))</f>
        <v>X</v>
      </c>
      <c r="D580" s="58" t="str">
        <f t="shared" ref="D580:Q580" si="580">IF(D7=$V$83,"O",IF(D7=$W$83,"O",IF(D7=$X$83,"O",IF(D7=$Y$83,"O",IF(D7=$Z$83,"O",IF(D7=$AA$83,"O",IF(D7=$AB$83,"O",IF(D7=$AC$83,"O",IF(D7=$AD$83,"O",IF(D7=$AE$83,"O",IF(D7=$AF$83,"O",IF(D7=$AG$83,"O",IF(D7=$AH$83,"O",IF(D7=$AI$83,"O",IF(D7=$AJ$83,"O",IF(D7=$AK$83,"O",IF(D7=$AL$83,"O",IF(D7=$AM$83,"O",IF(D7=$AN$83,"O",IF(D7=$AO$83,"O",IF(D7=$AP$83,"O",IF(D7=$AQ$83,"O",IF(D7=$AR$83,"O",IF(D7=$AS$83,"O",IF(D7=$AT$83,"O",IF(D7=$AU$83,"O",IF(D7=$AV$83,"O",IF(D7=$AW$83,"O",IF(D7=$AX$83,"O",IF(D7=$AY$83,"O",IF(D7=$AZ$83,"O",IF(D7=$BA$83,"O",IF(D7=$BB$83,"O","X")))))))))))))))))))))))))))))))))</f>
        <v>X</v>
      </c>
      <c r="E580" s="58" t="str">
        <f t="shared" si="580"/>
        <v>X</v>
      </c>
      <c r="F580" s="58" t="str">
        <f t="shared" si="580"/>
        <v>X</v>
      </c>
      <c r="G580" s="58" t="str">
        <f t="shared" si="580"/>
        <v>X</v>
      </c>
      <c r="H580" s="58" t="str">
        <f t="shared" si="580"/>
        <v>X</v>
      </c>
      <c r="I580" s="58" t="str">
        <f t="shared" si="580"/>
        <v>X</v>
      </c>
      <c r="J580" s="58" t="str">
        <f t="shared" si="580"/>
        <v>X</v>
      </c>
      <c r="K580" s="58" t="str">
        <f t="shared" si="580"/>
        <v>X</v>
      </c>
      <c r="L580" s="58" t="str">
        <f t="shared" si="580"/>
        <v>X</v>
      </c>
      <c r="M580" s="58" t="str">
        <f t="shared" si="580"/>
        <v>X</v>
      </c>
      <c r="N580" s="58" t="str">
        <f t="shared" si="580"/>
        <v>X</v>
      </c>
      <c r="O580" s="58" t="str">
        <f t="shared" si="580"/>
        <v>X</v>
      </c>
      <c r="P580" s="58" t="str">
        <f t="shared" si="580"/>
        <v>X</v>
      </c>
      <c r="Q580" s="58" t="str">
        <f t="shared" si="580"/>
        <v>X</v>
      </c>
      <c r="V580"/>
    </row>
    <row r="581" spans="1:31" ht="21" customHeight="1">
      <c r="A581" s="132" t="s">
        <v>462</v>
      </c>
      <c r="B581" s="58" t="s">
        <v>33</v>
      </c>
      <c r="C581" s="58" t="str">
        <f t="shared" ref="C581:Q581" si="581">IF(C8=$V$83,"O",IF(C8=$W$83,"O",IF(C8=$X$83,"O",IF(C8=$Y$83,"O",IF(C8=$Z$83,"O",IF(C8=$AA$83,"O",IF(C8=$AB$83,"O",IF(C8=$AC$83,"O",IF(C8=$AD$83,"O",IF(C8=$AE$83,"O",IF(C8=$AF$83,"O",IF(C8=$AG$83,"O",IF(C8=$AH$83,"O",IF(C8=$AI$83,"O",IF(C8=$AJ$83,"O",IF(C8=$AK$83,"O",IF(C8=$AL$83,"O",IF(C8=$AM$83,"O",IF(C8=$AN$83,"O",IF(C8=$AO$83,"O",IF(C8=$AP$83,"O",IF(C8=$AQ$83,"O",IF(C8=$AR$83,"O",IF(C8=$AS$83,"O",IF(C8=$AT$83,"O",IF(C8=$AU$83,"O",IF(C8=$AV$83,"O",IF(C8=$AW$83,"O",IF(C8=$AX$83,"O",IF(C8=$AY$83,"O",IF(C8=$AZ$83,"O",IF(C8=$BA$83,"O",IF(C8=$BB$83,"O","X")))))))))))))))))))))))))))))))))</f>
        <v>O</v>
      </c>
      <c r="D581" s="58" t="str">
        <f t="shared" si="581"/>
        <v>O</v>
      </c>
      <c r="E581" s="58" t="str">
        <f t="shared" si="581"/>
        <v>O</v>
      </c>
      <c r="F581" s="58" t="str">
        <f t="shared" si="581"/>
        <v>O</v>
      </c>
      <c r="G581" s="58" t="str">
        <f t="shared" si="581"/>
        <v>O</v>
      </c>
      <c r="H581" s="58" t="str">
        <f t="shared" si="581"/>
        <v>O</v>
      </c>
      <c r="I581" s="58" t="str">
        <f t="shared" si="581"/>
        <v>O</v>
      </c>
      <c r="J581" s="58" t="str">
        <f t="shared" si="581"/>
        <v>O</v>
      </c>
      <c r="K581" s="58" t="str">
        <f t="shared" si="581"/>
        <v>O</v>
      </c>
      <c r="L581" s="58" t="str">
        <f t="shared" si="581"/>
        <v>O</v>
      </c>
      <c r="M581" s="58" t="str">
        <f t="shared" si="581"/>
        <v>O</v>
      </c>
      <c r="N581" s="58" t="str">
        <f t="shared" si="581"/>
        <v>O</v>
      </c>
      <c r="O581" s="58" t="str">
        <f t="shared" si="581"/>
        <v>O</v>
      </c>
      <c r="P581" s="58" t="str">
        <f t="shared" si="581"/>
        <v>O</v>
      </c>
      <c r="Q581" s="58" t="str">
        <f t="shared" si="581"/>
        <v>O</v>
      </c>
      <c r="V581"/>
    </row>
    <row r="582" spans="1:31" ht="21" customHeight="1">
      <c r="A582" s="51"/>
      <c r="B582" s="58" t="s">
        <v>34</v>
      </c>
      <c r="C582" s="58" t="str">
        <f t="shared" ref="C582:Q582" si="582">IF(C9=$V$83,"O",IF(C9=$W$83,"O",IF(C9=$X$83,"O",IF(C9=$Y$83,"O",IF(C9=$Z$83,"O",IF(C9=$AA$83,"O",IF(C9=$AB$83,"O",IF(C9=$AC$83,"O",IF(C9=$AD$83,"O",IF(C9=$AE$83,"O",IF(C9=$AF$83,"O",IF(C9=$AG$83,"O",IF(C9=$AH$83,"O",IF(C9=$AI$83,"O",IF(C9=$AJ$83,"O",IF(C9=$AK$83,"O",IF(C9=$AL$83,"O",IF(C9=$AM$83,"O",IF(C9=$AN$83,"O",IF(C9=$AO$83,"O",IF(C9=$AP$83,"O",IF(C9=$AQ$83,"O",IF(C9=$AR$83,"O",IF(C9=$AS$83,"O",IF(C9=$AT$83,"O",IF(C9=$AU$83,"O",IF(C9=$AV$83,"O",IF(C9=$AW$83,"O",IF(C9=$AX$83,"O",IF(C9=$AY$83,"O",IF(C9=$AZ$83,"O",IF(C9=$BA$83,"O",IF(C9=$BB$83,"O","X")))))))))))))))))))))))))))))))))</f>
        <v>O</v>
      </c>
      <c r="D582" s="58" t="str">
        <f t="shared" si="582"/>
        <v>O</v>
      </c>
      <c r="E582" s="58" t="str">
        <f t="shared" si="582"/>
        <v>O</v>
      </c>
      <c r="F582" s="58" t="str">
        <f t="shared" si="582"/>
        <v>O</v>
      </c>
      <c r="G582" s="58" t="str">
        <f t="shared" si="582"/>
        <v>O</v>
      </c>
      <c r="H582" s="58" t="str">
        <f t="shared" si="582"/>
        <v>O</v>
      </c>
      <c r="I582" s="58" t="str">
        <f t="shared" si="582"/>
        <v>O</v>
      </c>
      <c r="J582" s="58" t="str">
        <f t="shared" si="582"/>
        <v>O</v>
      </c>
      <c r="K582" s="58" t="str">
        <f t="shared" si="582"/>
        <v>O</v>
      </c>
      <c r="L582" s="58" t="str">
        <f t="shared" si="582"/>
        <v>O</v>
      </c>
      <c r="M582" s="58" t="str">
        <f t="shared" si="582"/>
        <v>O</v>
      </c>
      <c r="N582" s="58" t="str">
        <f t="shared" si="582"/>
        <v>O</v>
      </c>
      <c r="O582" s="58" t="str">
        <f t="shared" si="582"/>
        <v>O</v>
      </c>
      <c r="P582" s="58" t="str">
        <f t="shared" si="582"/>
        <v>O</v>
      </c>
      <c r="Q582" s="58" t="str">
        <f t="shared" si="582"/>
        <v>O</v>
      </c>
      <c r="V582"/>
      <c r="AE582"/>
    </row>
    <row r="583" spans="1:31" ht="21" customHeight="1">
      <c r="A583" s="51"/>
      <c r="B583" s="58" t="s">
        <v>35</v>
      </c>
      <c r="C583" s="58" t="str">
        <f t="shared" ref="C583:Q583" si="583">IF(C10=$V$83,"O",IF(C10=$W$83,"O",IF(C10=$X$83,"O",IF(C10=$Y$83,"O",IF(C10=$Z$83,"O",IF(C10=$AA$83,"O",IF(C10=$AB$83,"O",IF(C10=$AC$83,"O",IF(C10=$AD$83,"O",IF(C10=$AE$83,"O",IF(C10=$AF$83,"O",IF(C10=$AG$83,"O",IF(C10=$AH$83,"O",IF(C10=$AI$83,"O",IF(C10=$AJ$83,"O",IF(C10=$AK$83,"O",IF(C10=$AL$83,"O",IF(C10=$AM$83,"O",IF(C10=$AN$83,"O",IF(C10=$AO$83,"O",IF(C10=$AP$83,"O",IF(C10=$AQ$83,"O",IF(C10=$AR$83,"O",IF(C10=$AS$83,"O",IF(C10=$AT$83,"O",IF(C10=$AU$83,"O",IF(C10=$AV$83,"O",IF(C10=$AW$83,"O",IF(C10=$AX$83,"O",IF(C10=$AY$83,"O",IF(C10=$AZ$83,"O",IF(C10=$BA$83,"O",IF(C10=$BB$83,"O","X")))))))))))))))))))))))))))))))))</f>
        <v>X</v>
      </c>
      <c r="D583" s="58" t="str">
        <f t="shared" si="583"/>
        <v>X</v>
      </c>
      <c r="E583" s="58" t="str">
        <f t="shared" si="583"/>
        <v>X</v>
      </c>
      <c r="F583" s="58" t="str">
        <f t="shared" si="583"/>
        <v>X</v>
      </c>
      <c r="G583" s="58" t="str">
        <f t="shared" si="583"/>
        <v>X</v>
      </c>
      <c r="H583" s="58" t="str">
        <f t="shared" si="583"/>
        <v>X</v>
      </c>
      <c r="I583" s="58" t="str">
        <f t="shared" si="583"/>
        <v>X</v>
      </c>
      <c r="J583" s="58" t="str">
        <f t="shared" si="583"/>
        <v>X</v>
      </c>
      <c r="K583" s="58" t="str">
        <f t="shared" si="583"/>
        <v>X</v>
      </c>
      <c r="L583" s="58" t="str">
        <f t="shared" si="583"/>
        <v>X</v>
      </c>
      <c r="M583" s="58" t="str">
        <f t="shared" si="583"/>
        <v>X</v>
      </c>
      <c r="N583" s="58" t="str">
        <f t="shared" si="583"/>
        <v>X</v>
      </c>
      <c r="O583" s="58" t="str">
        <f t="shared" si="583"/>
        <v>X</v>
      </c>
      <c r="P583" s="58" t="str">
        <f t="shared" si="583"/>
        <v>X</v>
      </c>
      <c r="Q583" s="58" t="str">
        <f t="shared" si="583"/>
        <v>X</v>
      </c>
      <c r="V583"/>
      <c r="AE583"/>
    </row>
    <row r="584" spans="1:31" ht="21" customHeight="1">
      <c r="A584" s="51"/>
      <c r="B584" s="58" t="s">
        <v>36</v>
      </c>
      <c r="C584" s="58" t="str">
        <f t="shared" ref="C584:Q584" si="584">IF(C11=$V$83,"O",IF(C11=$W$83,"O",IF(C11=$X$83,"O",IF(C11=$Y$83,"O",IF(C11=$Z$83,"O",IF(C11=$AA$83,"O",IF(C11=$AB$83,"O",IF(C11=$AC$83,"O",IF(C11=$AD$83,"O",IF(C11=$AE$83,"O",IF(C11=$AF$83,"O",IF(C11=$AG$83,"O",IF(C11=$AH$83,"O",IF(C11=$AI$83,"O",IF(C11=$AJ$83,"O",IF(C11=$AK$83,"O",IF(C11=$AL$83,"O",IF(C11=$AM$83,"O",IF(C11=$AN$83,"O",IF(C11=$AO$83,"O",IF(C11=$AP$83,"O",IF(C11=$AQ$83,"O",IF(C11=$AR$83,"O",IF(C11=$AS$83,"O",IF(C11=$AT$83,"O",IF(C11=$AU$83,"O",IF(C11=$AV$83,"O",IF(C11=$AW$83,"O",IF(C11=$AX$83,"O",IF(C11=$AY$83,"O",IF(C11=$AZ$83,"O",IF(C11=$BA$83,"O",IF(C11=$BB$83,"O","X")))))))))))))))))))))))))))))))))</f>
        <v>O</v>
      </c>
      <c r="D584" s="58" t="str">
        <f t="shared" si="584"/>
        <v>O</v>
      </c>
      <c r="E584" s="58" t="str">
        <f t="shared" si="584"/>
        <v>O</v>
      </c>
      <c r="F584" s="58" t="str">
        <f t="shared" si="584"/>
        <v>O</v>
      </c>
      <c r="G584" s="58" t="str">
        <f t="shared" si="584"/>
        <v>O</v>
      </c>
      <c r="H584" s="58" t="str">
        <f t="shared" si="584"/>
        <v>O</v>
      </c>
      <c r="I584" s="58" t="str">
        <f t="shared" si="584"/>
        <v>O</v>
      </c>
      <c r="J584" s="58" t="str">
        <f t="shared" si="584"/>
        <v>O</v>
      </c>
      <c r="K584" s="58" t="str">
        <f t="shared" si="584"/>
        <v>O</v>
      </c>
      <c r="L584" s="58" t="str">
        <f t="shared" si="584"/>
        <v>O</v>
      </c>
      <c r="M584" s="58" t="str">
        <f t="shared" si="584"/>
        <v>O</v>
      </c>
      <c r="N584" s="58" t="str">
        <f t="shared" si="584"/>
        <v>O</v>
      </c>
      <c r="O584" s="58" t="str">
        <f t="shared" si="584"/>
        <v>O</v>
      </c>
      <c r="P584" s="58" t="str">
        <f t="shared" si="584"/>
        <v>O</v>
      </c>
      <c r="Q584" s="58" t="str">
        <f t="shared" si="584"/>
        <v>O</v>
      </c>
      <c r="AE584"/>
    </row>
    <row r="585" spans="1:31" ht="21" customHeight="1">
      <c r="A585" s="51"/>
      <c r="B585" s="58" t="s">
        <v>21</v>
      </c>
      <c r="C585" s="58" t="str">
        <f t="shared" ref="C585:P585" si="585">IF(C12=$V$83,"O",IF(C12=$W$83,"O",IF(C12=$X$83,"O",IF(C12=$Y$83,"O",IF(C12=$Z$83,"O",IF(C12=$AA$83,"O",IF(C12=$AB$83,"O",IF(C12=$AC$83,"O",IF(C12=$AD$83,"O",IF(C12=$AE$83,"O",IF(C12=$AF$83,"O",IF(C12=$AG$83,"O",IF(C12=$AH$83,"O",IF(C12=$AI$83,"O",IF(C12=$AJ$83,"O",IF(C12=$AK$83,"O",IF(C12=$AL$83,"O",IF(C12=$AM$83,"O",IF(C12=$AN$83,"O",IF(C12=$AO$83,"O",IF(C12=$AP$83,"O",IF(C12=$AQ$83,"O",IF(C12=$AR$83,"O",IF(C12=$AS$83,"O",IF(C12=$AT$83,"O",IF(C12=$AU$83,"O",IF(C12=$AV$83,"O",IF(C12=$AW$83,"O",IF(C12=$AX$83,"O",IF(C12=$AY$83,"O",IF(C12=$AZ$83,"O",IF(C12=$BA$83,"O",IF(C12=$BB$83,"O","X")))))))))))))))))))))))))))))))))</f>
        <v>X</v>
      </c>
      <c r="D585" s="58" t="str">
        <f t="shared" si="585"/>
        <v>X</v>
      </c>
      <c r="E585" s="58" t="str">
        <f t="shared" si="585"/>
        <v>X</v>
      </c>
      <c r="F585" s="58" t="str">
        <f t="shared" si="585"/>
        <v>X</v>
      </c>
      <c r="G585" s="58" t="str">
        <f t="shared" si="585"/>
        <v>X</v>
      </c>
      <c r="H585" s="58" t="str">
        <f t="shared" si="585"/>
        <v>X</v>
      </c>
      <c r="I585" s="58" t="str">
        <f t="shared" si="585"/>
        <v>X</v>
      </c>
      <c r="J585" s="58" t="str">
        <f t="shared" si="585"/>
        <v>X</v>
      </c>
      <c r="K585" s="58" t="str">
        <f t="shared" si="585"/>
        <v>X</v>
      </c>
      <c r="L585" s="58" t="str">
        <f t="shared" si="585"/>
        <v>X</v>
      </c>
      <c r="M585" s="58" t="str">
        <f t="shared" si="585"/>
        <v>X</v>
      </c>
      <c r="N585" s="58" t="str">
        <f t="shared" si="585"/>
        <v>X</v>
      </c>
      <c r="O585" s="58" t="str">
        <f t="shared" si="585"/>
        <v>X</v>
      </c>
      <c r="P585" s="58" t="str">
        <f t="shared" si="585"/>
        <v>X</v>
      </c>
      <c r="Q585" s="58" t="str">
        <f>IF(Q12=$V$83,"O",IF(Q12=$W$83,"O",IF(Q12=$X$83,"O",IF(Q12=$Y$83,"O",IF(Q12=$Z$83,"O",IF(Q12=$AA$83,"O",IF(Q12=$AB$83,"O",IF(Q12=$AC$83,"O",IF(Q12=$AD$83,"O",IF(Q12=$AE$83,"O",IF(Q12=$AF$83,"O",IF(Q12=$AG$83,"O",IF(Q12=$AH$83,"O",IF(Q12=$AI$83,"O",IF(Q12=$AJ$83,"O",IF(Q12=$AK$83,"O",IF(Q12=$AL$83,"O",IF(Q12=$AM$83,"O",IF(Q12=$AN$83,"O",IF(Q12=$AO$83,"O",IF(Q12=$AP$83,"O",IF(Q12=$AQ$83,"O",IF(Q12=$AR$83,"O",IF(Q12=$AS$83,"O",IF(Q12=$AT$83,"O",IF(Q12=$AU$83,"O",IF(Q12=$AV$83,"O",IF(Q12=$AW$83,"O",IF(Q12=$AX$83,"O",IF(Q12=$AY$83,"O",IF(Q12=$AZ$83,"O",IF(Q12=$BA$83,"O",IF(Q12=$BB$83,"O","X")))))))))))))))))))))))))))))))))</f>
        <v>X</v>
      </c>
      <c r="AE585"/>
    </row>
    <row r="586" spans="1:31" ht="21" customHeight="1">
      <c r="A586" s="60"/>
      <c r="B586" s="30" t="s">
        <v>46</v>
      </c>
      <c r="C586" s="47">
        <f>COUNTIF(C580:C585,"O")</f>
        <v>3</v>
      </c>
      <c r="D586" s="47">
        <f t="shared" ref="D586:Q586" si="586">COUNTIF(D580:D585,"O")</f>
        <v>3</v>
      </c>
      <c r="E586" s="47">
        <f t="shared" si="586"/>
        <v>3</v>
      </c>
      <c r="F586" s="47">
        <f t="shared" si="586"/>
        <v>3</v>
      </c>
      <c r="G586" s="47">
        <f t="shared" si="586"/>
        <v>3</v>
      </c>
      <c r="H586" s="47">
        <f t="shared" si="586"/>
        <v>3</v>
      </c>
      <c r="I586" s="47">
        <f t="shared" si="586"/>
        <v>3</v>
      </c>
      <c r="J586" s="47">
        <f t="shared" si="586"/>
        <v>3</v>
      </c>
      <c r="K586" s="47">
        <f t="shared" si="586"/>
        <v>3</v>
      </c>
      <c r="L586" s="47">
        <f t="shared" si="586"/>
        <v>3</v>
      </c>
      <c r="M586" s="47">
        <f t="shared" si="586"/>
        <v>3</v>
      </c>
      <c r="N586" s="47">
        <f t="shared" si="586"/>
        <v>3</v>
      </c>
      <c r="O586" s="47">
        <f t="shared" si="586"/>
        <v>3</v>
      </c>
      <c r="P586" s="47">
        <f t="shared" si="586"/>
        <v>3</v>
      </c>
      <c r="Q586" s="47">
        <f t="shared" si="586"/>
        <v>3</v>
      </c>
      <c r="AE586"/>
    </row>
    <row r="587" spans="1:31" ht="21" customHeight="1">
      <c r="A587" s="50">
        <v>65</v>
      </c>
      <c r="B587" s="58" t="s">
        <v>32</v>
      </c>
      <c r="C587" s="58" t="str">
        <f>IF(C7=$V$84,"O",IF(C7=$W$84,"O",IF(C7=$X$84,"O",IF(C7=$Y$84,"O",IF(C7=$Z$84,"O",IF(C7=$AA$84,"O",IF(C7=$AB$84,"O",IF(C7=$AC$84,"O",IF(C7=$AD$84,"O",IF(C7=$AE$84,"O",IF(C7=$AF$84,"O",IF(C7=$AG$84,"O",IF(C7=$AH$84,"O",IF(C7=$AI$84,"O",IF(C7=$AJ$84,"O",IF(C7=$AK$84,"O",IF(C7=$AL$84,"O",IF(C7=$AM$84,"O",IF(C7=$AN$84,"O",IF(C7=$AO$84,"O",IF(C7=$AP$84,"O",IF(C7=$AQ$84,"O",IF(C7=$AR$84,"O",IF(C7=$AS$84,"O",IF(C7=$AT$84,"O",IF(C7=$AU$84,"O",IF(C7=$AV$84,"O",IF(C7=$AW$84,"O",IF(C7=$AX$84,"O",IF(C7=$AY$84,"O",IF(C7=$AZ$84,"O","X")))))))))))))))))))))))))))))))</f>
        <v>O</v>
      </c>
      <c r="D587" s="58" t="str">
        <f t="shared" ref="D587:Q587" si="587">IF(D7=$V$84,"O",IF(D7=$W$84,"O",IF(D7=$X$84,"O",IF(D7=$Y$84,"O",IF(D7=$Z$84,"O",IF(D7=$AA$84,"O",IF(D7=$AB$84,"O",IF(D7=$AC$84,"O",IF(D7=$AD$84,"O",IF(D7=$AE$84,"O",IF(D7=$AF$84,"O",IF(D7=$AG$84,"O",IF(D7=$AH$84,"O",IF(D7=$AI$84,"O",IF(D7=$AJ$84,"O",IF(D7=$AK$84,"O",IF(D7=$AL$84,"O",IF(D7=$AM$84,"O",IF(D7=$AN$84,"O",IF(D7=$AO$84,"O",IF(D7=$AP$84,"O",IF(D7=$AQ$84,"O",IF(D7=$AR$84,"O",IF(D7=$AS$84,"O",IF(D7=$AT$84,"O",IF(D7=$AU$84,"O",IF(D7=$AV$84,"O",IF(D7=$AW$84,"O",IF(D7=$AX$84,"O",IF(D7=$AY$84,"O",IF(D7=$AZ$84,"O","X")))))))))))))))))))))))))))))))</f>
        <v>O</v>
      </c>
      <c r="E587" s="58" t="str">
        <f t="shared" si="587"/>
        <v>O</v>
      </c>
      <c r="F587" s="58" t="str">
        <f t="shared" si="587"/>
        <v>O</v>
      </c>
      <c r="G587" s="58" t="str">
        <f t="shared" si="587"/>
        <v>O</v>
      </c>
      <c r="H587" s="58" t="str">
        <f t="shared" si="587"/>
        <v>O</v>
      </c>
      <c r="I587" s="58" t="str">
        <f t="shared" si="587"/>
        <v>O</v>
      </c>
      <c r="J587" s="58" t="str">
        <f t="shared" si="587"/>
        <v>O</v>
      </c>
      <c r="K587" s="58" t="str">
        <f t="shared" si="587"/>
        <v>O</v>
      </c>
      <c r="L587" s="58" t="str">
        <f t="shared" si="587"/>
        <v>O</v>
      </c>
      <c r="M587" s="58" t="str">
        <f t="shared" si="587"/>
        <v>O</v>
      </c>
      <c r="N587" s="58" t="str">
        <f t="shared" si="587"/>
        <v>O</v>
      </c>
      <c r="O587" s="58" t="str">
        <f t="shared" si="587"/>
        <v>O</v>
      </c>
      <c r="P587" s="58" t="str">
        <f t="shared" si="587"/>
        <v>O</v>
      </c>
      <c r="Q587" s="58" t="str">
        <f t="shared" si="587"/>
        <v>O</v>
      </c>
    </row>
    <row r="588" spans="1:31" ht="21" customHeight="1">
      <c r="A588" s="132" t="s">
        <v>465</v>
      </c>
      <c r="B588" s="58" t="s">
        <v>33</v>
      </c>
      <c r="C588" s="58" t="str">
        <f t="shared" ref="C588:Q588" si="588">IF(C8=$V$84,"O",IF(C8=$W$84,"O",IF(C8=$X$84,"O",IF(C8=$Y$84,"O",IF(C8=$Z$84,"O",IF(C8=$AA$84,"O",IF(C8=$AB$84,"O",IF(C8=$AC$84,"O",IF(C8=$AD$84,"O",IF(C8=$AE$84,"O",IF(C8=$AF$84,"O",IF(C8=$AG$84,"O",IF(C8=$AH$84,"O",IF(C8=$AI$84,"O",IF(C8=$AJ$84,"O",IF(C8=$AK$84,"O",IF(C8=$AL$84,"O",IF(C8=$AM$84,"O",IF(C8=$AN$84,"O",IF(C8=$AO$84,"O",IF(C8=$AP$84,"O",IF(C8=$AQ$84,"O",IF(C8=$AR$84,"O",IF(C8=$AS$84,"O",IF(C8=$AT$84,"O",IF(C8=$AU$84,"O",IF(C8=$AV$84,"O",IF(C8=$AW$84,"O",IF(C8=$AX$84,"O",IF(C8=$AY$84,"O",IF(C8=$AZ$84,"O","X")))))))))))))))))))))))))))))))</f>
        <v>X</v>
      </c>
      <c r="D588" s="58" t="str">
        <f t="shared" si="588"/>
        <v>X</v>
      </c>
      <c r="E588" s="58" t="str">
        <f t="shared" si="588"/>
        <v>X</v>
      </c>
      <c r="F588" s="58" t="str">
        <f t="shared" si="588"/>
        <v>X</v>
      </c>
      <c r="G588" s="58" t="str">
        <f t="shared" si="588"/>
        <v>X</v>
      </c>
      <c r="H588" s="58" t="str">
        <f t="shared" si="588"/>
        <v>X</v>
      </c>
      <c r="I588" s="58" t="str">
        <f t="shared" si="588"/>
        <v>X</v>
      </c>
      <c r="J588" s="58" t="str">
        <f t="shared" si="588"/>
        <v>X</v>
      </c>
      <c r="K588" s="58" t="str">
        <f t="shared" si="588"/>
        <v>X</v>
      </c>
      <c r="L588" s="58" t="str">
        <f t="shared" si="588"/>
        <v>X</v>
      </c>
      <c r="M588" s="58" t="str">
        <f t="shared" si="588"/>
        <v>X</v>
      </c>
      <c r="N588" s="58" t="str">
        <f t="shared" si="588"/>
        <v>X</v>
      </c>
      <c r="O588" s="58" t="str">
        <f t="shared" si="588"/>
        <v>X</v>
      </c>
      <c r="P588" s="58" t="str">
        <f t="shared" si="588"/>
        <v>X</v>
      </c>
      <c r="Q588" s="58" t="str">
        <f t="shared" si="588"/>
        <v>X</v>
      </c>
    </row>
    <row r="589" spans="1:31" ht="21" customHeight="1">
      <c r="A589" s="51"/>
      <c r="B589" s="58" t="s">
        <v>34</v>
      </c>
      <c r="C589" s="58" t="str">
        <f t="shared" ref="C589:Q589" si="589">IF(C9=$V$84,"O",IF(C9=$W$84,"O",IF(C9=$X$84,"O",IF(C9=$Y$84,"O",IF(C9=$Z$84,"O",IF(C9=$AA$84,"O",IF(C9=$AB$84,"O",IF(C9=$AC$84,"O",IF(C9=$AD$84,"O",IF(C9=$AE$84,"O",IF(C9=$AF$84,"O",IF(C9=$AG$84,"O",IF(C9=$AH$84,"O",IF(C9=$AI$84,"O",IF(C9=$AJ$84,"O",IF(C9=$AK$84,"O",IF(C9=$AL$84,"O",IF(C9=$AM$84,"O",IF(C9=$AN$84,"O",IF(C9=$AO$84,"O",IF(C9=$AP$84,"O",IF(C9=$AQ$84,"O",IF(C9=$AR$84,"O",IF(C9=$AS$84,"O",IF(C9=$AT$84,"O",IF(C9=$AU$84,"O",IF(C9=$AV$84,"O",IF(C9=$AW$84,"O",IF(C9=$AX$84,"O",IF(C9=$AY$84,"O",IF(C9=$AZ$84,"O","X")))))))))))))))))))))))))))))))</f>
        <v>X</v>
      </c>
      <c r="D589" s="58" t="str">
        <f t="shared" si="589"/>
        <v>X</v>
      </c>
      <c r="E589" s="58" t="str">
        <f t="shared" si="589"/>
        <v>X</v>
      </c>
      <c r="F589" s="58" t="str">
        <f t="shared" si="589"/>
        <v>X</v>
      </c>
      <c r="G589" s="58" t="str">
        <f t="shared" si="589"/>
        <v>X</v>
      </c>
      <c r="H589" s="58" t="str">
        <f t="shared" si="589"/>
        <v>X</v>
      </c>
      <c r="I589" s="58" t="str">
        <f t="shared" si="589"/>
        <v>X</v>
      </c>
      <c r="J589" s="58" t="str">
        <f t="shared" si="589"/>
        <v>X</v>
      </c>
      <c r="K589" s="58" t="str">
        <f t="shared" si="589"/>
        <v>X</v>
      </c>
      <c r="L589" s="58" t="str">
        <f t="shared" si="589"/>
        <v>X</v>
      </c>
      <c r="M589" s="58" t="str">
        <f t="shared" si="589"/>
        <v>X</v>
      </c>
      <c r="N589" s="58" t="str">
        <f t="shared" si="589"/>
        <v>X</v>
      </c>
      <c r="O589" s="58" t="str">
        <f t="shared" si="589"/>
        <v>X</v>
      </c>
      <c r="P589" s="58" t="str">
        <f t="shared" si="589"/>
        <v>X</v>
      </c>
      <c r="Q589" s="58" t="str">
        <f t="shared" si="589"/>
        <v>X</v>
      </c>
      <c r="AE589"/>
    </row>
    <row r="590" spans="1:31" ht="21" customHeight="1">
      <c r="A590" s="51"/>
      <c r="B590" s="58" t="s">
        <v>35</v>
      </c>
      <c r="C590" s="58" t="str">
        <f t="shared" ref="C590:Q590" si="590">IF(C10=$V$84,"O",IF(C10=$W$84,"O",IF(C10=$X$84,"O",IF(C10=$Y$84,"O",IF(C10=$Z$84,"O",IF(C10=$AA$84,"O",IF(C10=$AB$84,"O",IF(C10=$AC$84,"O",IF(C10=$AD$84,"O",IF(C10=$AE$84,"O",IF(C10=$AF$84,"O",IF(C10=$AG$84,"O",IF(C10=$AH$84,"O",IF(C10=$AI$84,"O",IF(C10=$AJ$84,"O",IF(C10=$AK$84,"O",IF(C10=$AL$84,"O",IF(C10=$AM$84,"O",IF(C10=$AN$84,"O",IF(C10=$AO$84,"O",IF(C10=$AP$84,"O",IF(C10=$AQ$84,"O",IF(C10=$AR$84,"O",IF(C10=$AS$84,"O",IF(C10=$AT$84,"O",IF(C10=$AU$84,"O",IF(C10=$AV$84,"O",IF(C10=$AW$84,"O",IF(C10=$AX$84,"O",IF(C10=$AY$84,"O",IF(C10=$AZ$84,"O","X")))))))))))))))))))))))))))))))</f>
        <v>O</v>
      </c>
      <c r="D590" s="58" t="str">
        <f t="shared" si="590"/>
        <v>O</v>
      </c>
      <c r="E590" s="58" t="str">
        <f t="shared" si="590"/>
        <v>O</v>
      </c>
      <c r="F590" s="58" t="str">
        <f t="shared" si="590"/>
        <v>O</v>
      </c>
      <c r="G590" s="58" t="str">
        <f t="shared" si="590"/>
        <v>O</v>
      </c>
      <c r="H590" s="58" t="str">
        <f t="shared" si="590"/>
        <v>O</v>
      </c>
      <c r="I590" s="58" t="str">
        <f t="shared" si="590"/>
        <v>O</v>
      </c>
      <c r="J590" s="58" t="str">
        <f t="shared" si="590"/>
        <v>O</v>
      </c>
      <c r="K590" s="58" t="str">
        <f t="shared" si="590"/>
        <v>O</v>
      </c>
      <c r="L590" s="58" t="str">
        <f t="shared" si="590"/>
        <v>O</v>
      </c>
      <c r="M590" s="58" t="str">
        <f t="shared" si="590"/>
        <v>O</v>
      </c>
      <c r="N590" s="58" t="str">
        <f t="shared" si="590"/>
        <v>O</v>
      </c>
      <c r="O590" s="58" t="str">
        <f t="shared" si="590"/>
        <v>O</v>
      </c>
      <c r="P590" s="58" t="str">
        <f t="shared" si="590"/>
        <v>O</v>
      </c>
      <c r="Q590" s="58" t="str">
        <f t="shared" si="590"/>
        <v>O</v>
      </c>
      <c r="AE590"/>
    </row>
    <row r="591" spans="1:31" ht="21" customHeight="1">
      <c r="A591" s="51"/>
      <c r="B591" s="58" t="s">
        <v>36</v>
      </c>
      <c r="C591" s="58" t="str">
        <f t="shared" ref="C591:Q591" si="591">IF(C11=$V$84,"O",IF(C11=$W$84,"O",IF(C11=$X$84,"O",IF(C11=$Y$84,"O",IF(C11=$Z$84,"O",IF(C11=$AA$84,"O",IF(C11=$AB$84,"O",IF(C11=$AC$84,"O",IF(C11=$AD$84,"O",IF(C11=$AE$84,"O",IF(C11=$AF$84,"O",IF(C11=$AG$84,"O",IF(C11=$AH$84,"O",IF(C11=$AI$84,"O",IF(C11=$AJ$84,"O",IF(C11=$AK$84,"O",IF(C11=$AL$84,"O",IF(C11=$AM$84,"O",IF(C11=$AN$84,"O",IF(C11=$AO$84,"O",IF(C11=$AP$84,"O",IF(C11=$AQ$84,"O",IF(C11=$AR$84,"O",IF(C11=$AS$84,"O",IF(C11=$AT$84,"O",IF(C11=$AU$84,"O",IF(C11=$AV$84,"O",IF(C11=$AW$84,"O",IF(C11=$AX$84,"O",IF(C11=$AY$84,"O",IF(C11=$AZ$84,"O","X")))))))))))))))))))))))))))))))</f>
        <v>O</v>
      </c>
      <c r="D591" s="58" t="str">
        <f t="shared" si="591"/>
        <v>O</v>
      </c>
      <c r="E591" s="58" t="str">
        <f t="shared" si="591"/>
        <v>O</v>
      </c>
      <c r="F591" s="58" t="str">
        <f t="shared" si="591"/>
        <v>O</v>
      </c>
      <c r="G591" s="58" t="str">
        <f t="shared" si="591"/>
        <v>O</v>
      </c>
      <c r="H591" s="58" t="str">
        <f t="shared" si="591"/>
        <v>O</v>
      </c>
      <c r="I591" s="58" t="str">
        <f t="shared" si="591"/>
        <v>O</v>
      </c>
      <c r="J591" s="58" t="str">
        <f t="shared" si="591"/>
        <v>O</v>
      </c>
      <c r="K591" s="58" t="str">
        <f t="shared" si="591"/>
        <v>O</v>
      </c>
      <c r="L591" s="58" t="str">
        <f t="shared" si="591"/>
        <v>O</v>
      </c>
      <c r="M591" s="58" t="str">
        <f t="shared" si="591"/>
        <v>O</v>
      </c>
      <c r="N591" s="58" t="str">
        <f t="shared" si="591"/>
        <v>O</v>
      </c>
      <c r="O591" s="58" t="str">
        <f t="shared" si="591"/>
        <v>O</v>
      </c>
      <c r="P591" s="58" t="str">
        <f t="shared" si="591"/>
        <v>O</v>
      </c>
      <c r="Q591" s="58" t="str">
        <f t="shared" si="591"/>
        <v>O</v>
      </c>
      <c r="AE591"/>
    </row>
    <row r="592" spans="1:31" ht="21" customHeight="1">
      <c r="A592" s="51"/>
      <c r="B592" s="58" t="s">
        <v>21</v>
      </c>
      <c r="C592" s="58" t="str">
        <f t="shared" ref="C592:P592" si="592">IF(C12=$V$84,"O",IF(C12=$W$84,"O",IF(C12=$X$84,"O",IF(C12=$Y$84,"O",IF(C12=$Z$84,"O",IF(C12=$AA$84,"O",IF(C12=$AB$84,"O",IF(C12=$AC$84,"O",IF(C12=$AD$84,"O",IF(C12=$AE$84,"O",IF(C12=$AF$84,"O",IF(C12=$AG$84,"O",IF(C12=$AH$84,"O",IF(C12=$AI$84,"O",IF(C12=$AJ$84,"O",IF(C12=$AK$84,"O",IF(C12=$AL$84,"O",IF(C12=$AM$84,"O",IF(C12=$AN$84,"O",IF(C12=$AO$84,"O",IF(C12=$AP$84,"O",IF(C12=$AQ$84,"O",IF(C12=$AR$84,"O",IF(C12=$AS$84,"O",IF(C12=$AT$84,"O",IF(C12=$AU$84,"O",IF(C12=$AV$84,"O",IF(C12=$AW$84,"O",IF(C12=$AX$84,"O",IF(C12=$AY$84,"O",IF(C12=$AZ$84,"O","X")))))))))))))))))))))))))))))))</f>
        <v>O</v>
      </c>
      <c r="D592" s="58" t="str">
        <f t="shared" si="592"/>
        <v>O</v>
      </c>
      <c r="E592" s="58" t="str">
        <f t="shared" si="592"/>
        <v>O</v>
      </c>
      <c r="F592" s="58" t="str">
        <f t="shared" si="592"/>
        <v>O</v>
      </c>
      <c r="G592" s="58" t="str">
        <f t="shared" si="592"/>
        <v>O</v>
      </c>
      <c r="H592" s="58" t="str">
        <f t="shared" si="592"/>
        <v>O</v>
      </c>
      <c r="I592" s="58" t="str">
        <f t="shared" si="592"/>
        <v>O</v>
      </c>
      <c r="J592" s="58" t="str">
        <f t="shared" si="592"/>
        <v>O</v>
      </c>
      <c r="K592" s="58" t="str">
        <f t="shared" si="592"/>
        <v>O</v>
      </c>
      <c r="L592" s="58" t="str">
        <f t="shared" si="592"/>
        <v>O</v>
      </c>
      <c r="M592" s="58" t="str">
        <f t="shared" si="592"/>
        <v>O</v>
      </c>
      <c r="N592" s="58" t="str">
        <f t="shared" si="592"/>
        <v>O</v>
      </c>
      <c r="O592" s="58" t="str">
        <f t="shared" si="592"/>
        <v>O</v>
      </c>
      <c r="P592" s="58" t="str">
        <f t="shared" si="592"/>
        <v>O</v>
      </c>
      <c r="Q592" s="58" t="str">
        <f>IF(Q12=$V$84,"O",IF(Q12=$W$84,"O",IF(Q12=$X$84,"O",IF(Q12=$Y$84,"O",IF(Q12=$Z$84,"O",IF(Q12=$AA$84,"O",IF(Q12=$AB$84,"O",IF(Q12=$AC$84,"O",IF(Q12=$AD$84,"O",IF(Q12=$AE$84,"O",IF(Q12=$AF$84,"O",IF(Q12=$AG$84,"O",IF(Q12=$AH$84,"O",IF(Q12=$AI$84,"O",IF(Q12=$AJ$84,"O",IF(Q12=$AK$84,"O",IF(Q12=$AL$84,"O",IF(Q12=$AM$84,"O",IF(Q12=$AN$84,"O",IF(Q12=$AO$84,"O",IF(Q12=$AP$84,"O",IF(Q12=$AQ$84,"O",IF(Q12=$AR$84,"O",IF(Q12=$AS$84,"O",IF(Q12=$AT$84,"O",IF(Q12=$AU$84,"O",IF(Q12=$AV$84,"O",IF(Q12=$AW$84,"O",IF(Q12=$AX$84,"O",IF(Q12=$AY$84,"O",IF(Q12=$AZ$84,"O","X")))))))))))))))))))))))))))))))</f>
        <v>O</v>
      </c>
      <c r="AE592"/>
    </row>
    <row r="593" spans="1:31" ht="21" customHeight="1">
      <c r="A593" s="60"/>
      <c r="B593" s="30" t="s">
        <v>46</v>
      </c>
      <c r="C593" s="47">
        <f>COUNTIF(C587:C592,"O")</f>
        <v>4</v>
      </c>
      <c r="D593" s="47">
        <f t="shared" ref="D593:Q593" si="593">COUNTIF(D587:D592,"O")</f>
        <v>4</v>
      </c>
      <c r="E593" s="47">
        <f t="shared" si="593"/>
        <v>4</v>
      </c>
      <c r="F593" s="47">
        <f t="shared" si="593"/>
        <v>4</v>
      </c>
      <c r="G593" s="47">
        <f t="shared" si="593"/>
        <v>4</v>
      </c>
      <c r="H593" s="47">
        <f t="shared" si="593"/>
        <v>4</v>
      </c>
      <c r="I593" s="47">
        <f t="shared" si="593"/>
        <v>4</v>
      </c>
      <c r="J593" s="47">
        <f t="shared" si="593"/>
        <v>4</v>
      </c>
      <c r="K593" s="47">
        <f t="shared" si="593"/>
        <v>4</v>
      </c>
      <c r="L593" s="47">
        <f t="shared" si="593"/>
        <v>4</v>
      </c>
      <c r="M593" s="47">
        <f t="shared" si="593"/>
        <v>4</v>
      </c>
      <c r="N593" s="47">
        <f t="shared" si="593"/>
        <v>4</v>
      </c>
      <c r="O593" s="47">
        <f t="shared" si="593"/>
        <v>4</v>
      </c>
      <c r="P593" s="47">
        <f t="shared" si="593"/>
        <v>4</v>
      </c>
      <c r="Q593" s="47">
        <f t="shared" si="593"/>
        <v>4</v>
      </c>
      <c r="AE593"/>
    </row>
    <row r="594" spans="1:31" ht="21" customHeight="1">
      <c r="A594" s="50">
        <v>66</v>
      </c>
      <c r="B594" s="58" t="s">
        <v>32</v>
      </c>
      <c r="C594" s="58" t="str">
        <f>IF(C7=$V$85,"O",IF(C7=$W$85,"O",IF(C7=$X$85,"O",IF(C7=$Y$85,"O",IF(C7=$Z$85,"O",IF(C7=$AA$85,"O",IF(C7=$AB$85,"O",IF(C7=$AC$85,"O",IF(C7=$AD$85,"O",IF(C7=$AE$85,"O",IF(C7=$AF$85,"O",IF(C7=$AG$85,"O",IF(C7=$AH$85,"O",IF(C7=$AI$85,"O",IF(C7=$AJ$85,"O",IF(C7=$AK$85,"O",IF(C7=$AL$85,"O",IF(C7=$AM$85,"O",IF(C7=$AN$85,"O",IF(C7=$AO$85,"O",IF(C7=$AP$85,"O",IF(C7=$AQ$85,"O",IF(C7=$AR$85,"O",IF(C7=$AS$85,"O",IF(C7=$AT$85,"O",IF(C7=$AU$85,"O",IF(C7=$AV$85,"O",IF(C7=$AW$85,"O",IF(C7=$AX$85,"O",IF(C7=$AY$85,"O",IF(C7=$AZ$85,"O","X")))))))))))))))))))))))))))))))</f>
        <v>X</v>
      </c>
      <c r="D594" s="58" t="str">
        <f t="shared" ref="D594:Q594" si="594">IF(D7=$V$85,"O",IF(D7=$W$85,"O",IF(D7=$X$85,"O",IF(D7=$Y$85,"O",IF(D7=$Z$85,"O",IF(D7=$AA$85,"O",IF(D7=$AB$85,"O",IF(D7=$AC$85,"O",IF(D7=$AD$85,"O",IF(D7=$AE$85,"O",IF(D7=$AF$85,"O",IF(D7=$AG$85,"O",IF(D7=$AH$85,"O",IF(D7=$AI$85,"O",IF(D7=$AJ$85,"O",IF(D7=$AK$85,"O",IF(D7=$AL$85,"O",IF(D7=$AM$85,"O",IF(D7=$AN$85,"O",IF(D7=$AO$85,"O",IF(D7=$AP$85,"O",IF(D7=$AQ$85,"O",IF(D7=$AR$85,"O",IF(D7=$AS$85,"O",IF(D7=$AT$85,"O",IF(D7=$AU$85,"O",IF(D7=$AV$85,"O",IF(D7=$AW$85,"O",IF(D7=$AX$85,"O",IF(D7=$AY$85,"O",IF(D7=$AZ$85,"O","X")))))))))))))))))))))))))))))))</f>
        <v>X</v>
      </c>
      <c r="E594" s="58" t="str">
        <f t="shared" si="594"/>
        <v>X</v>
      </c>
      <c r="F594" s="58" t="str">
        <f t="shared" si="594"/>
        <v>X</v>
      </c>
      <c r="G594" s="58" t="str">
        <f t="shared" si="594"/>
        <v>X</v>
      </c>
      <c r="H594" s="58" t="str">
        <f t="shared" si="594"/>
        <v>X</v>
      </c>
      <c r="I594" s="58" t="str">
        <f t="shared" si="594"/>
        <v>X</v>
      </c>
      <c r="J594" s="58" t="str">
        <f t="shared" si="594"/>
        <v>X</v>
      </c>
      <c r="K594" s="58" t="str">
        <f t="shared" si="594"/>
        <v>X</v>
      </c>
      <c r="L594" s="58" t="str">
        <f t="shared" si="594"/>
        <v>X</v>
      </c>
      <c r="M594" s="58" t="str">
        <f t="shared" si="594"/>
        <v>X</v>
      </c>
      <c r="N594" s="58" t="str">
        <f t="shared" si="594"/>
        <v>X</v>
      </c>
      <c r="O594" s="58" t="str">
        <f t="shared" si="594"/>
        <v>X</v>
      </c>
      <c r="P594" s="58" t="str">
        <f t="shared" si="594"/>
        <v>X</v>
      </c>
      <c r="Q594" s="58" t="str">
        <f t="shared" si="594"/>
        <v>X</v>
      </c>
    </row>
    <row r="595" spans="1:31" ht="21" customHeight="1">
      <c r="A595" s="132" t="s">
        <v>466</v>
      </c>
      <c r="B595" s="58" t="s">
        <v>33</v>
      </c>
      <c r="C595" s="58" t="str">
        <f t="shared" ref="C595:Q595" si="595">IF(C8=$V$85,"O",IF(C8=$W$85,"O",IF(C8=$X$85,"O",IF(C8=$Y$85,"O",IF(C8=$Z$85,"O",IF(C8=$AA$85,"O",IF(C8=$AB$85,"O",IF(C8=$AC$85,"O",IF(C8=$AD$85,"O",IF(C8=$AE$85,"O",IF(C8=$AF$85,"O",IF(C8=$AG$85,"O",IF(C8=$AH$85,"O",IF(C8=$AI$85,"O",IF(C8=$AJ$85,"O",IF(C8=$AK$85,"O",IF(C8=$AL$85,"O",IF(C8=$AM$85,"O",IF(C8=$AN$85,"O",IF(C8=$AO$85,"O",IF(C8=$AP$85,"O",IF(C8=$AQ$85,"O",IF(C8=$AR$85,"O",IF(C8=$AS$85,"O",IF(C8=$AT$85,"O",IF(C8=$AU$85,"O",IF(C8=$AV$85,"O",IF(C8=$AW$85,"O",IF(C8=$AX$85,"O",IF(C8=$AY$85,"O",IF(C8=$AZ$85,"O","X")))))))))))))))))))))))))))))))</f>
        <v>X</v>
      </c>
      <c r="D595" s="58" t="str">
        <f t="shared" si="595"/>
        <v>X</v>
      </c>
      <c r="E595" s="58" t="str">
        <f t="shared" si="595"/>
        <v>X</v>
      </c>
      <c r="F595" s="58" t="str">
        <f t="shared" si="595"/>
        <v>X</v>
      </c>
      <c r="G595" s="58" t="str">
        <f t="shared" si="595"/>
        <v>X</v>
      </c>
      <c r="H595" s="58" t="str">
        <f t="shared" si="595"/>
        <v>X</v>
      </c>
      <c r="I595" s="58" t="str">
        <f t="shared" si="595"/>
        <v>X</v>
      </c>
      <c r="J595" s="58" t="str">
        <f t="shared" si="595"/>
        <v>X</v>
      </c>
      <c r="K595" s="58" t="str">
        <f t="shared" si="595"/>
        <v>X</v>
      </c>
      <c r="L595" s="58" t="str">
        <f t="shared" si="595"/>
        <v>X</v>
      </c>
      <c r="M595" s="58" t="str">
        <f t="shared" si="595"/>
        <v>X</v>
      </c>
      <c r="N595" s="58" t="str">
        <f t="shared" si="595"/>
        <v>X</v>
      </c>
      <c r="O595" s="58" t="str">
        <f t="shared" si="595"/>
        <v>X</v>
      </c>
      <c r="P595" s="58" t="str">
        <f t="shared" si="595"/>
        <v>X</v>
      </c>
      <c r="Q595" s="58" t="str">
        <f t="shared" si="595"/>
        <v>X</v>
      </c>
    </row>
    <row r="596" spans="1:31" ht="21" customHeight="1">
      <c r="A596" s="51"/>
      <c r="B596" s="58" t="s">
        <v>34</v>
      </c>
      <c r="C596" s="58" t="str">
        <f t="shared" ref="C596:Q596" si="596">IF(C9=$V$85,"O",IF(C9=$W$85,"O",IF(C9=$X$85,"O",IF(C9=$Y$85,"O",IF(C9=$Z$85,"O",IF(C9=$AA$85,"O",IF(C9=$AB$85,"O",IF(C9=$AC$85,"O",IF(C9=$AD$85,"O",IF(C9=$AE$85,"O",IF(C9=$AF$85,"O",IF(C9=$AG$85,"O",IF(C9=$AH$85,"O",IF(C9=$AI$85,"O",IF(C9=$AJ$85,"O",IF(C9=$AK$85,"O",IF(C9=$AL$85,"O",IF(C9=$AM$85,"O",IF(C9=$AN$85,"O",IF(C9=$AO$85,"O",IF(C9=$AP$85,"O",IF(C9=$AQ$85,"O",IF(C9=$AR$85,"O",IF(C9=$AS$85,"O",IF(C9=$AT$85,"O",IF(C9=$AU$85,"O",IF(C9=$AV$85,"O",IF(C9=$AW$85,"O",IF(C9=$AX$85,"O",IF(C9=$AY$85,"O",IF(C9=$AZ$85,"O","X")))))))))))))))))))))))))))))))</f>
        <v>O</v>
      </c>
      <c r="D596" s="58" t="str">
        <f t="shared" si="596"/>
        <v>O</v>
      </c>
      <c r="E596" s="58" t="str">
        <f t="shared" si="596"/>
        <v>O</v>
      </c>
      <c r="F596" s="58" t="str">
        <f t="shared" si="596"/>
        <v>O</v>
      </c>
      <c r="G596" s="58" t="str">
        <f t="shared" si="596"/>
        <v>O</v>
      </c>
      <c r="H596" s="58" t="str">
        <f t="shared" si="596"/>
        <v>O</v>
      </c>
      <c r="I596" s="58" t="str">
        <f t="shared" si="596"/>
        <v>O</v>
      </c>
      <c r="J596" s="58" t="str">
        <f t="shared" si="596"/>
        <v>O</v>
      </c>
      <c r="K596" s="58" t="str">
        <f t="shared" si="596"/>
        <v>O</v>
      </c>
      <c r="L596" s="58" t="str">
        <f t="shared" si="596"/>
        <v>O</v>
      </c>
      <c r="M596" s="58" t="str">
        <f t="shared" si="596"/>
        <v>O</v>
      </c>
      <c r="N596" s="58" t="str">
        <f t="shared" si="596"/>
        <v>O</v>
      </c>
      <c r="O596" s="58" t="str">
        <f t="shared" si="596"/>
        <v>O</v>
      </c>
      <c r="P596" s="58" t="str">
        <f t="shared" si="596"/>
        <v>O</v>
      </c>
      <c r="Q596" s="58" t="str">
        <f t="shared" si="596"/>
        <v>O</v>
      </c>
      <c r="AE596"/>
    </row>
    <row r="597" spans="1:31" ht="21" customHeight="1">
      <c r="A597" s="51"/>
      <c r="B597" s="58" t="s">
        <v>35</v>
      </c>
      <c r="C597" s="58" t="str">
        <f t="shared" ref="C597:Q597" si="597">IF(C10=$V$85,"O",IF(C10=$W$85,"O",IF(C10=$X$85,"O",IF(C10=$Y$85,"O",IF(C10=$Z$85,"O",IF(C10=$AA$85,"O",IF(C10=$AB$85,"O",IF(C10=$AC$85,"O",IF(C10=$AD$85,"O",IF(C10=$AE$85,"O",IF(C10=$AF$85,"O",IF(C10=$AG$85,"O",IF(C10=$AH$85,"O",IF(C10=$AI$85,"O",IF(C10=$AJ$85,"O",IF(C10=$AK$85,"O",IF(C10=$AL$85,"O",IF(C10=$AM$85,"O",IF(C10=$AN$85,"O",IF(C10=$AO$85,"O",IF(C10=$AP$85,"O",IF(C10=$AQ$85,"O",IF(C10=$AR$85,"O",IF(C10=$AS$85,"O",IF(C10=$AT$85,"O",IF(C10=$AU$85,"O",IF(C10=$AV$85,"O",IF(C10=$AW$85,"O",IF(C10=$AX$85,"O",IF(C10=$AY$85,"O",IF(C10=$AZ$85,"O","X")))))))))))))))))))))))))))))))</f>
        <v>O</v>
      </c>
      <c r="D597" s="58" t="str">
        <f t="shared" si="597"/>
        <v>O</v>
      </c>
      <c r="E597" s="58" t="str">
        <f t="shared" si="597"/>
        <v>O</v>
      </c>
      <c r="F597" s="58" t="str">
        <f t="shared" si="597"/>
        <v>O</v>
      </c>
      <c r="G597" s="58" t="str">
        <f t="shared" si="597"/>
        <v>O</v>
      </c>
      <c r="H597" s="58" t="str">
        <f t="shared" si="597"/>
        <v>O</v>
      </c>
      <c r="I597" s="58" t="str">
        <f t="shared" si="597"/>
        <v>O</v>
      </c>
      <c r="J597" s="58" t="str">
        <f t="shared" si="597"/>
        <v>O</v>
      </c>
      <c r="K597" s="58" t="str">
        <f t="shared" si="597"/>
        <v>O</v>
      </c>
      <c r="L597" s="58" t="str">
        <f t="shared" si="597"/>
        <v>O</v>
      </c>
      <c r="M597" s="58" t="str">
        <f t="shared" si="597"/>
        <v>O</v>
      </c>
      <c r="N597" s="58" t="str">
        <f t="shared" si="597"/>
        <v>O</v>
      </c>
      <c r="O597" s="58" t="str">
        <f t="shared" si="597"/>
        <v>O</v>
      </c>
      <c r="P597" s="58" t="str">
        <f t="shared" si="597"/>
        <v>O</v>
      </c>
      <c r="Q597" s="58" t="str">
        <f t="shared" si="597"/>
        <v>O</v>
      </c>
      <c r="AE597"/>
    </row>
    <row r="598" spans="1:31" ht="21" customHeight="1">
      <c r="A598" s="51"/>
      <c r="B598" s="58" t="s">
        <v>36</v>
      </c>
      <c r="C598" s="58" t="str">
        <f t="shared" ref="C598:Q598" si="598">IF(C11=$V$85,"O",IF(C11=$W$85,"O",IF(C11=$X$85,"O",IF(C11=$Y$85,"O",IF(C11=$Z$85,"O",IF(C11=$AA$85,"O",IF(C11=$AB$85,"O",IF(C11=$AC$85,"O",IF(C11=$AD$85,"O",IF(C11=$AE$85,"O",IF(C11=$AF$85,"O",IF(C11=$AG$85,"O",IF(C11=$AH$85,"O",IF(C11=$AI$85,"O",IF(C11=$AJ$85,"O",IF(C11=$AK$85,"O",IF(C11=$AL$85,"O",IF(C11=$AM$85,"O",IF(C11=$AN$85,"O",IF(C11=$AO$85,"O",IF(C11=$AP$85,"O",IF(C11=$AQ$85,"O",IF(C11=$AR$85,"O",IF(C11=$AS$85,"O",IF(C11=$AT$85,"O",IF(C11=$AU$85,"O",IF(C11=$AV$85,"O",IF(C11=$AW$85,"O",IF(C11=$AX$85,"O",IF(C11=$AY$85,"O",IF(C11=$AZ$85,"O","X")))))))))))))))))))))))))))))))</f>
        <v>X</v>
      </c>
      <c r="D598" s="58" t="str">
        <f t="shared" si="598"/>
        <v>X</v>
      </c>
      <c r="E598" s="58" t="str">
        <f t="shared" si="598"/>
        <v>X</v>
      </c>
      <c r="F598" s="58" t="str">
        <f t="shared" si="598"/>
        <v>X</v>
      </c>
      <c r="G598" s="58" t="str">
        <f t="shared" si="598"/>
        <v>X</v>
      </c>
      <c r="H598" s="58" t="str">
        <f t="shared" si="598"/>
        <v>X</v>
      </c>
      <c r="I598" s="58" t="str">
        <f t="shared" si="598"/>
        <v>X</v>
      </c>
      <c r="J598" s="58" t="str">
        <f t="shared" si="598"/>
        <v>X</v>
      </c>
      <c r="K598" s="58" t="str">
        <f t="shared" si="598"/>
        <v>X</v>
      </c>
      <c r="L598" s="58" t="str">
        <f t="shared" si="598"/>
        <v>X</v>
      </c>
      <c r="M598" s="58" t="str">
        <f t="shared" si="598"/>
        <v>X</v>
      </c>
      <c r="N598" s="58" t="str">
        <f t="shared" si="598"/>
        <v>X</v>
      </c>
      <c r="O598" s="58" t="str">
        <f t="shared" si="598"/>
        <v>X</v>
      </c>
      <c r="P598" s="58" t="str">
        <f t="shared" si="598"/>
        <v>X</v>
      </c>
      <c r="Q598" s="58" t="str">
        <f t="shared" si="598"/>
        <v>X</v>
      </c>
      <c r="AE598"/>
    </row>
    <row r="599" spans="1:31" ht="21" customHeight="1">
      <c r="A599" s="51"/>
      <c r="B599" s="58" t="s">
        <v>21</v>
      </c>
      <c r="C599" s="58" t="str">
        <f t="shared" ref="C599:P599" si="599">IF(C12=$V$85,"O",IF(C12=$W$85,"O",IF(C12=$X$85,"O",IF(C12=$Y$85,"O",IF(C12=$Z$85,"O",IF(C12=$AA$85,"O",IF(C12=$AB$85,"O",IF(C12=$AC$85,"O",IF(C12=$AD$85,"O",IF(C12=$AE$85,"O",IF(C12=$AF$85,"O",IF(C12=$AG$85,"O",IF(C12=$AH$85,"O",IF(C12=$AI$85,"O",IF(C12=$AJ$85,"O",IF(C12=$AK$85,"O",IF(C12=$AL$85,"O",IF(C12=$AM$85,"O",IF(C12=$AN$85,"O",IF(C12=$AO$85,"O",IF(C12=$AP$85,"O",IF(C12=$AQ$85,"O",IF(C12=$AR$85,"O",IF(C12=$AS$85,"O",IF(C12=$AT$85,"O",IF(C12=$AU$85,"O",IF(C12=$AV$85,"O",IF(C12=$AW$85,"O",IF(C12=$AX$85,"O",IF(C12=$AY$85,"O",IF(C12=$AZ$85,"O","X")))))))))))))))))))))))))))))))</f>
        <v>O</v>
      </c>
      <c r="D599" s="58" t="str">
        <f t="shared" si="599"/>
        <v>O</v>
      </c>
      <c r="E599" s="58" t="str">
        <f t="shared" si="599"/>
        <v>O</v>
      </c>
      <c r="F599" s="58" t="str">
        <f t="shared" si="599"/>
        <v>O</v>
      </c>
      <c r="G599" s="58" t="str">
        <f t="shared" si="599"/>
        <v>O</v>
      </c>
      <c r="H599" s="58" t="str">
        <f t="shared" si="599"/>
        <v>O</v>
      </c>
      <c r="I599" s="58" t="str">
        <f t="shared" si="599"/>
        <v>O</v>
      </c>
      <c r="J599" s="58" t="str">
        <f t="shared" si="599"/>
        <v>O</v>
      </c>
      <c r="K599" s="58" t="str">
        <f t="shared" si="599"/>
        <v>O</v>
      </c>
      <c r="L599" s="58" t="str">
        <f t="shared" si="599"/>
        <v>O</v>
      </c>
      <c r="M599" s="58" t="str">
        <f t="shared" si="599"/>
        <v>O</v>
      </c>
      <c r="N599" s="58" t="str">
        <f t="shared" si="599"/>
        <v>O</v>
      </c>
      <c r="O599" s="58" t="str">
        <f t="shared" si="599"/>
        <v>O</v>
      </c>
      <c r="P599" s="58" t="str">
        <f t="shared" si="599"/>
        <v>O</v>
      </c>
      <c r="Q599" s="58" t="str">
        <f>IF(Q12=$V$85,"O",IF(Q12=$W$85,"O",IF(Q12=$X$85,"O",IF(Q12=$Y$85,"O",IF(Q12=$Z$85,"O",IF(Q12=$AA$85,"O",IF(Q12=$AB$85,"O",IF(Q12=$AC$85,"O",IF(Q12=$AD$85,"O",IF(Q12=$AE$85,"O",IF(Q12=$AF$85,"O",IF(Q12=$AG$85,"O",IF(Q12=$AH$85,"O",IF(Q12=$AI$85,"O",IF(Q12=$AJ$85,"O",IF(Q12=$AK$85,"O",IF(Q12=$AL$85,"O",IF(Q12=$AM$85,"O",IF(Q12=$AN$85,"O",IF(Q12=$AO$85,"O",IF(Q12=$AP$85,"O",IF(Q12=$AQ$85,"O",IF(Q12=$AR$85,"O",IF(Q12=$AS$85,"O",IF(Q12=$AT$85,"O",IF(Q12=$AU$85,"O",IF(Q12=$AV$85,"O",IF(Q12=$AW$85,"O",IF(Q12=$AX$85,"O",IF(Q12=$AY$85,"O",IF(Q12=$AZ$85,"O","X")))))))))))))))))))))))))))))))</f>
        <v>O</v>
      </c>
      <c r="AE599"/>
    </row>
    <row r="600" spans="1:31" ht="21" customHeight="1">
      <c r="A600" s="60"/>
      <c r="B600" s="30" t="s">
        <v>46</v>
      </c>
      <c r="C600" s="47">
        <f>COUNTIF(C594:C599,"O")</f>
        <v>3</v>
      </c>
      <c r="D600" s="47">
        <f t="shared" ref="D600:Q600" si="600">COUNTIF(D594:D599,"O")</f>
        <v>3</v>
      </c>
      <c r="E600" s="47">
        <f t="shared" si="600"/>
        <v>3</v>
      </c>
      <c r="F600" s="47">
        <f t="shared" si="600"/>
        <v>3</v>
      </c>
      <c r="G600" s="47">
        <f t="shared" si="600"/>
        <v>3</v>
      </c>
      <c r="H600" s="47">
        <f t="shared" si="600"/>
        <v>3</v>
      </c>
      <c r="I600" s="47">
        <f t="shared" si="600"/>
        <v>3</v>
      </c>
      <c r="J600" s="47">
        <f t="shared" si="600"/>
        <v>3</v>
      </c>
      <c r="K600" s="47">
        <f t="shared" si="600"/>
        <v>3</v>
      </c>
      <c r="L600" s="47">
        <f t="shared" si="600"/>
        <v>3</v>
      </c>
      <c r="M600" s="47">
        <f t="shared" si="600"/>
        <v>3</v>
      </c>
      <c r="N600" s="47">
        <f t="shared" si="600"/>
        <v>3</v>
      </c>
      <c r="O600" s="47">
        <f t="shared" si="600"/>
        <v>3</v>
      </c>
      <c r="P600" s="47">
        <f t="shared" si="600"/>
        <v>3</v>
      </c>
      <c r="Q600" s="47">
        <f t="shared" si="600"/>
        <v>3</v>
      </c>
      <c r="AE600"/>
    </row>
    <row r="601" spans="1:31" ht="21" customHeight="1">
      <c r="A601" s="50">
        <v>67</v>
      </c>
      <c r="B601" s="58" t="s">
        <v>32</v>
      </c>
      <c r="C601" s="58" t="str">
        <f>IF(C7=$V$86,"O",IF(C7=$W$86,"O",IF(C7=$X$86,"O",IF(C7=$Y$86,"O",IF(C7=$Z$86,"O",IF(C7=$AA$86,"O",IF(C7=$AB$86,"O",IF(C7=$AC$86,"O",IF(C7=$AD$86,"O",IF(C7=$AE$86,"O",IF(C7=$AF$86,"O",IF(C7=$AG$86,"O",IF(C7=$AH$86,"O",IF(C7=$AI$86,"O",IF(C7=$AJ$86,"O",IF(C7=$AK$86,"O",IF(C7=$AL$86,"O",IF(C7=$AM$86,"O",IF(C7=$AN$86,"O",IF(C7=$AO$86,"O",IF(C7=$AP$86,"O",IF(C7=$AQ$86,"O",IF(C7=$AR$86,"O",IF(C7=$AS$86,"O",IF(C7=$AT$86,"O",IF(C7=$AU$86,"O",IF(C7=$AV$86,"O",IF(C7=$AW$86,"O",IF(C7=$AX$86,"O",IF(C7=$AY$86,"O",IF(C7=$AZ$86,"O",IF(C7=$BA$86,"O",IF(C7=$BB$86,"O",IF(C7=$BC$86,"O",IF(C7=$BD$86,"O",IF(C7=$BE$86,"O",IF(C7=$BF$86,"O","X")))))))))))))))))))))))))))))))))))))</f>
        <v>O</v>
      </c>
      <c r="D601" s="58" t="str">
        <f t="shared" ref="D601:Q601" si="601">IF(D7=$V$86,"O",IF(D7=$W$86,"O",IF(D7=$X$86,"O",IF(D7=$Y$86,"O",IF(D7=$Z$86,"O",IF(D7=$AA$86,"O",IF(D7=$AB$86,"O",IF(D7=$AC$86,"O",IF(D7=$AD$86,"O",IF(D7=$AE$86,"O",IF(D7=$AF$86,"O",IF(D7=$AG$86,"O",IF(D7=$AH$86,"O",IF(D7=$AI$86,"O",IF(D7=$AJ$86,"O",IF(D7=$AK$86,"O",IF(D7=$AL$86,"O",IF(D7=$AM$86,"O",IF(D7=$AN$86,"O",IF(D7=$AO$86,"O",IF(D7=$AP$86,"O",IF(D7=$AQ$86,"O",IF(D7=$AR$86,"O",IF(D7=$AS$86,"O",IF(D7=$AT$86,"O",IF(D7=$AU$86,"O",IF(D7=$AV$86,"O",IF(D7=$AW$86,"O",IF(D7=$AX$86,"O",IF(D7=$AY$86,"O",IF(D7=$AZ$86,"O",IF(D7=$BA$86,"O",IF(D7=$BB$86,"O",IF(D7=$BC$86,"O",IF(D7=$BD$86,"O",IF(D7=$BE$86,"O",IF(D7=$BF$86,"O","X")))))))))))))))))))))))))))))))))))))</f>
        <v>O</v>
      </c>
      <c r="E601" s="58" t="str">
        <f t="shared" si="601"/>
        <v>O</v>
      </c>
      <c r="F601" s="58" t="str">
        <f t="shared" si="601"/>
        <v>O</v>
      </c>
      <c r="G601" s="58" t="str">
        <f t="shared" si="601"/>
        <v>O</v>
      </c>
      <c r="H601" s="58" t="str">
        <f t="shared" si="601"/>
        <v>O</v>
      </c>
      <c r="I601" s="58" t="str">
        <f t="shared" si="601"/>
        <v>O</v>
      </c>
      <c r="J601" s="58" t="str">
        <f t="shared" si="601"/>
        <v>O</v>
      </c>
      <c r="K601" s="58" t="str">
        <f t="shared" si="601"/>
        <v>O</v>
      </c>
      <c r="L601" s="58" t="str">
        <f t="shared" si="601"/>
        <v>O</v>
      </c>
      <c r="M601" s="58" t="str">
        <f t="shared" si="601"/>
        <v>O</v>
      </c>
      <c r="N601" s="58" t="str">
        <f t="shared" si="601"/>
        <v>O</v>
      </c>
      <c r="O601" s="58" t="str">
        <f t="shared" si="601"/>
        <v>O</v>
      </c>
      <c r="P601" s="58" t="str">
        <f t="shared" si="601"/>
        <v>O</v>
      </c>
      <c r="Q601" s="58" t="str">
        <f t="shared" si="601"/>
        <v>O</v>
      </c>
    </row>
    <row r="602" spans="1:31" ht="21" customHeight="1">
      <c r="A602" s="132" t="s">
        <v>469</v>
      </c>
      <c r="B602" s="58" t="s">
        <v>33</v>
      </c>
      <c r="C602" s="58" t="str">
        <f t="shared" ref="C602:Q602" si="602">IF(C8=$V$86,"O",IF(C8=$W$86,"O",IF(C8=$X$86,"O",IF(C8=$Y$86,"O",IF(C8=$Z$86,"O",IF(C8=$AA$86,"O",IF(C8=$AB$86,"O",IF(C8=$AC$86,"O",IF(C8=$AD$86,"O",IF(C8=$AE$86,"O",IF(C8=$AF$86,"O",IF(C8=$AG$86,"O",IF(C8=$AH$86,"O",IF(C8=$AI$86,"O",IF(C8=$AJ$86,"O",IF(C8=$AK$86,"O",IF(C8=$AL$86,"O",IF(C8=$AM$86,"O",IF(C8=$AN$86,"O",IF(C8=$AO$86,"O",IF(C8=$AP$86,"O",IF(C8=$AQ$86,"O",IF(C8=$AR$86,"O",IF(C8=$AS$86,"O",IF(C8=$AT$86,"O",IF(C8=$AU$86,"O",IF(C8=$AV$86,"O",IF(C8=$AW$86,"O",IF(C8=$AX$86,"O",IF(C8=$AY$86,"O",IF(C8=$AZ$86,"O",IF(C8=$BA$86,"O",IF(C8=$BB$86,"O",IF(C8=$BC$86,"O",IF(C8=$BD$86,"O",IF(C8=$BE$86,"O",IF(C8=$BF$86,"O","X")))))))))))))))))))))))))))))))))))))</f>
        <v>O</v>
      </c>
      <c r="D602" s="58" t="str">
        <f t="shared" si="602"/>
        <v>O</v>
      </c>
      <c r="E602" s="58" t="str">
        <f t="shared" si="602"/>
        <v>O</v>
      </c>
      <c r="F602" s="58" t="str">
        <f t="shared" si="602"/>
        <v>O</v>
      </c>
      <c r="G602" s="58" t="str">
        <f t="shared" si="602"/>
        <v>O</v>
      </c>
      <c r="H602" s="58" t="str">
        <f t="shared" si="602"/>
        <v>O</v>
      </c>
      <c r="I602" s="58" t="str">
        <f t="shared" si="602"/>
        <v>O</v>
      </c>
      <c r="J602" s="58" t="str">
        <f t="shared" si="602"/>
        <v>O</v>
      </c>
      <c r="K602" s="58" t="str">
        <f t="shared" si="602"/>
        <v>O</v>
      </c>
      <c r="L602" s="58" t="str">
        <f t="shared" si="602"/>
        <v>O</v>
      </c>
      <c r="M602" s="58" t="str">
        <f t="shared" si="602"/>
        <v>O</v>
      </c>
      <c r="N602" s="58" t="str">
        <f t="shared" si="602"/>
        <v>O</v>
      </c>
      <c r="O602" s="58" t="str">
        <f t="shared" si="602"/>
        <v>O</v>
      </c>
      <c r="P602" s="58" t="str">
        <f t="shared" si="602"/>
        <v>O</v>
      </c>
      <c r="Q602" s="58" t="str">
        <f t="shared" si="602"/>
        <v>O</v>
      </c>
    </row>
    <row r="603" spans="1:31" ht="21" customHeight="1">
      <c r="A603" s="51"/>
      <c r="B603" s="58" t="s">
        <v>34</v>
      </c>
      <c r="C603" s="58" t="str">
        <f t="shared" ref="C603:Q603" si="603">IF(C9=$V$86,"O",IF(C9=$W$86,"O",IF(C9=$X$86,"O",IF(C9=$Y$86,"O",IF(C9=$Z$86,"O",IF(C9=$AA$86,"O",IF(C9=$AB$86,"O",IF(C9=$AC$86,"O",IF(C9=$AD$86,"O",IF(C9=$AE$86,"O",IF(C9=$AF$86,"O",IF(C9=$AG$86,"O",IF(C9=$AH$86,"O",IF(C9=$AI$86,"O",IF(C9=$AJ$86,"O",IF(C9=$AK$86,"O",IF(C9=$AL$86,"O",IF(C9=$AM$86,"O",IF(C9=$AN$86,"O",IF(C9=$AO$86,"O",IF(C9=$AP$86,"O",IF(C9=$AQ$86,"O",IF(C9=$AR$86,"O",IF(C9=$AS$86,"O",IF(C9=$AT$86,"O",IF(C9=$AU$86,"O",IF(C9=$AV$86,"O",IF(C9=$AW$86,"O",IF(C9=$AX$86,"O",IF(C9=$AY$86,"O",IF(C9=$AZ$86,"O",IF(C9=$BA$86,"O",IF(C9=$BB$86,"O",IF(C9=$BC$86,"O",IF(C9=$BD$86,"O",IF(C9=$BE$86,"O",IF(C9=$BF$86,"O","X")))))))))))))))))))))))))))))))))))))</f>
        <v>O</v>
      </c>
      <c r="D603" s="58" t="str">
        <f t="shared" si="603"/>
        <v>O</v>
      </c>
      <c r="E603" s="58" t="str">
        <f t="shared" si="603"/>
        <v>O</v>
      </c>
      <c r="F603" s="58" t="str">
        <f t="shared" si="603"/>
        <v>O</v>
      </c>
      <c r="G603" s="58" t="str">
        <f t="shared" si="603"/>
        <v>O</v>
      </c>
      <c r="H603" s="58" t="str">
        <f t="shared" si="603"/>
        <v>O</v>
      </c>
      <c r="I603" s="58" t="str">
        <f t="shared" si="603"/>
        <v>O</v>
      </c>
      <c r="J603" s="58" t="str">
        <f t="shared" si="603"/>
        <v>O</v>
      </c>
      <c r="K603" s="58" t="str">
        <f t="shared" si="603"/>
        <v>O</v>
      </c>
      <c r="L603" s="58" t="str">
        <f t="shared" si="603"/>
        <v>O</v>
      </c>
      <c r="M603" s="58" t="str">
        <f t="shared" si="603"/>
        <v>O</v>
      </c>
      <c r="N603" s="58" t="str">
        <f t="shared" si="603"/>
        <v>O</v>
      </c>
      <c r="O603" s="58" t="str">
        <f t="shared" si="603"/>
        <v>O</v>
      </c>
      <c r="P603" s="58" t="str">
        <f t="shared" si="603"/>
        <v>O</v>
      </c>
      <c r="Q603" s="58" t="str">
        <f t="shared" si="603"/>
        <v>O</v>
      </c>
      <c r="AE603"/>
    </row>
    <row r="604" spans="1:31" ht="21" customHeight="1">
      <c r="A604" s="51"/>
      <c r="B604" s="58" t="s">
        <v>35</v>
      </c>
      <c r="C604" s="58" t="str">
        <f t="shared" ref="C604:Q604" si="604">IF(C10=$V$86,"O",IF(C10=$W$86,"O",IF(C10=$X$86,"O",IF(C10=$Y$86,"O",IF(C10=$Z$86,"O",IF(C10=$AA$86,"O",IF(C10=$AB$86,"O",IF(C10=$AC$86,"O",IF(C10=$AD$86,"O",IF(C10=$AE$86,"O",IF(C10=$AF$86,"O",IF(C10=$AG$86,"O",IF(C10=$AH$86,"O",IF(C10=$AI$86,"O",IF(C10=$AJ$86,"O",IF(C10=$AK$86,"O",IF(C10=$AL$86,"O",IF(C10=$AM$86,"O",IF(C10=$AN$86,"O",IF(C10=$AO$86,"O",IF(C10=$AP$86,"O",IF(C10=$AQ$86,"O",IF(C10=$AR$86,"O",IF(C10=$AS$86,"O",IF(C10=$AT$86,"O",IF(C10=$AU$86,"O",IF(C10=$AV$86,"O",IF(C10=$AW$86,"O",IF(C10=$AX$86,"O",IF(C10=$AY$86,"O",IF(C10=$AZ$86,"O",IF(C10=$BA$86,"O",IF(C10=$BB$86,"O",IF(C10=$BC$86,"O",IF(C10=$BD$86,"O",IF(C10=$BE$86,"O",IF(C10=$BF$86,"O","X")))))))))))))))))))))))))))))))))))))</f>
        <v>O</v>
      </c>
      <c r="D604" s="58" t="str">
        <f t="shared" si="604"/>
        <v>O</v>
      </c>
      <c r="E604" s="58" t="str">
        <f t="shared" si="604"/>
        <v>O</v>
      </c>
      <c r="F604" s="58" t="str">
        <f t="shared" si="604"/>
        <v>O</v>
      </c>
      <c r="G604" s="58" t="str">
        <f t="shared" si="604"/>
        <v>O</v>
      </c>
      <c r="H604" s="58" t="str">
        <f t="shared" si="604"/>
        <v>O</v>
      </c>
      <c r="I604" s="58" t="str">
        <f t="shared" si="604"/>
        <v>O</v>
      </c>
      <c r="J604" s="58" t="str">
        <f t="shared" si="604"/>
        <v>O</v>
      </c>
      <c r="K604" s="58" t="str">
        <f t="shared" si="604"/>
        <v>O</v>
      </c>
      <c r="L604" s="58" t="str">
        <f t="shared" si="604"/>
        <v>O</v>
      </c>
      <c r="M604" s="58" t="str">
        <f t="shared" si="604"/>
        <v>O</v>
      </c>
      <c r="N604" s="58" t="str">
        <f t="shared" si="604"/>
        <v>O</v>
      </c>
      <c r="O604" s="58" t="str">
        <f t="shared" si="604"/>
        <v>O</v>
      </c>
      <c r="P604" s="58" t="str">
        <f t="shared" si="604"/>
        <v>O</v>
      </c>
      <c r="Q604" s="58" t="str">
        <f t="shared" si="604"/>
        <v>O</v>
      </c>
      <c r="AE604"/>
    </row>
    <row r="605" spans="1:31" ht="21" customHeight="1">
      <c r="A605" s="51"/>
      <c r="B605" s="58" t="s">
        <v>36</v>
      </c>
      <c r="C605" s="58" t="str">
        <f t="shared" ref="C605:Q605" si="605">IF(C11=$V$86,"O",IF(C11=$W$86,"O",IF(C11=$X$86,"O",IF(C11=$Y$86,"O",IF(C11=$Z$86,"O",IF(C11=$AA$86,"O",IF(C11=$AB$86,"O",IF(C11=$AC$86,"O",IF(C11=$AD$86,"O",IF(C11=$AE$86,"O",IF(C11=$AF$86,"O",IF(C11=$AG$86,"O",IF(C11=$AH$86,"O",IF(C11=$AI$86,"O",IF(C11=$AJ$86,"O",IF(C11=$AK$86,"O",IF(C11=$AL$86,"O",IF(C11=$AM$86,"O",IF(C11=$AN$86,"O",IF(C11=$AO$86,"O",IF(C11=$AP$86,"O",IF(C11=$AQ$86,"O",IF(C11=$AR$86,"O",IF(C11=$AS$86,"O",IF(C11=$AT$86,"O",IF(C11=$AU$86,"O",IF(C11=$AV$86,"O",IF(C11=$AW$86,"O",IF(C11=$AX$86,"O",IF(C11=$AY$86,"O",IF(C11=$AZ$86,"O",IF(C11=$BA$86,"O",IF(C11=$BB$86,"O",IF(C11=$BC$86,"O",IF(C11=$BD$86,"O",IF(C11=$BE$86,"O",IF(C11=$BF$86,"O","X")))))))))))))))))))))))))))))))))))))</f>
        <v>O</v>
      </c>
      <c r="D605" s="58" t="str">
        <f t="shared" si="605"/>
        <v>O</v>
      </c>
      <c r="E605" s="58" t="str">
        <f t="shared" si="605"/>
        <v>O</v>
      </c>
      <c r="F605" s="58" t="str">
        <f t="shared" si="605"/>
        <v>O</v>
      </c>
      <c r="G605" s="58" t="str">
        <f t="shared" si="605"/>
        <v>O</v>
      </c>
      <c r="H605" s="58" t="str">
        <f t="shared" si="605"/>
        <v>O</v>
      </c>
      <c r="I605" s="58" t="str">
        <f t="shared" si="605"/>
        <v>O</v>
      </c>
      <c r="J605" s="58" t="str">
        <f t="shared" si="605"/>
        <v>O</v>
      </c>
      <c r="K605" s="58" t="str">
        <f t="shared" si="605"/>
        <v>O</v>
      </c>
      <c r="L605" s="58" t="str">
        <f t="shared" si="605"/>
        <v>O</v>
      </c>
      <c r="M605" s="58" t="str">
        <f t="shared" si="605"/>
        <v>O</v>
      </c>
      <c r="N605" s="58" t="str">
        <f t="shared" si="605"/>
        <v>O</v>
      </c>
      <c r="O605" s="58" t="str">
        <f t="shared" si="605"/>
        <v>O</v>
      </c>
      <c r="P605" s="58" t="str">
        <f t="shared" si="605"/>
        <v>O</v>
      </c>
      <c r="Q605" s="58" t="str">
        <f t="shared" si="605"/>
        <v>O</v>
      </c>
      <c r="AE605"/>
    </row>
    <row r="606" spans="1:31" ht="21" customHeight="1">
      <c r="A606" s="51"/>
      <c r="B606" s="58" t="s">
        <v>21</v>
      </c>
      <c r="C606" s="58" t="str">
        <f t="shared" ref="C606:P606" si="606">IF(C12=$V$86,"O",IF(C12=$W$86,"O",IF(C12=$X$86,"O",IF(C12=$Y$86,"O",IF(C12=$Z$86,"O",IF(C12=$AA$86,"O",IF(C12=$AB$86,"O",IF(C12=$AC$86,"O",IF(C12=$AD$86,"O",IF(C12=$AE$86,"O",IF(C12=$AF$86,"O",IF(C12=$AG$86,"O",IF(C12=$AH$86,"O",IF(C12=$AI$86,"O",IF(C12=$AJ$86,"O",IF(C12=$AK$86,"O",IF(C12=$AL$86,"O",IF(C12=$AM$86,"O",IF(C12=$AN$86,"O",IF(C12=$AO$86,"O",IF(C12=$AP$86,"O",IF(C12=$AQ$86,"O",IF(C12=$AR$86,"O",IF(C12=$AS$86,"O",IF(C12=$AT$86,"O",IF(C12=$AU$86,"O",IF(C12=$AV$86,"O",IF(C12=$AW$86,"O",IF(C12=$AX$86,"O",IF(C12=$AY$86,"O",IF(C12=$AZ$86,"O",IF(C12=$BA$86,"O",IF(C12=$BB$86,"O",IF(C12=$BC$86,"O",IF(C12=$BD$86,"O",IF(C12=$BE$86,"O",IF(C12=$BF$86,"O","X")))))))))))))))))))))))))))))))))))))</f>
        <v>X</v>
      </c>
      <c r="D606" s="58" t="str">
        <f t="shared" si="606"/>
        <v>X</v>
      </c>
      <c r="E606" s="58" t="str">
        <f t="shared" si="606"/>
        <v>X</v>
      </c>
      <c r="F606" s="58" t="str">
        <f t="shared" si="606"/>
        <v>X</v>
      </c>
      <c r="G606" s="58" t="str">
        <f t="shared" si="606"/>
        <v>X</v>
      </c>
      <c r="H606" s="58" t="str">
        <f t="shared" si="606"/>
        <v>X</v>
      </c>
      <c r="I606" s="58" t="str">
        <f t="shared" si="606"/>
        <v>X</v>
      </c>
      <c r="J606" s="58" t="str">
        <f t="shared" si="606"/>
        <v>X</v>
      </c>
      <c r="K606" s="58" t="str">
        <f t="shared" si="606"/>
        <v>X</v>
      </c>
      <c r="L606" s="58" t="str">
        <f t="shared" si="606"/>
        <v>X</v>
      </c>
      <c r="M606" s="58" t="str">
        <f t="shared" si="606"/>
        <v>X</v>
      </c>
      <c r="N606" s="58" t="str">
        <f t="shared" si="606"/>
        <v>X</v>
      </c>
      <c r="O606" s="58" t="str">
        <f t="shared" si="606"/>
        <v>X</v>
      </c>
      <c r="P606" s="58" t="str">
        <f t="shared" si="606"/>
        <v>X</v>
      </c>
      <c r="Q606" s="58" t="str">
        <f>IF(Q12=$V$86,"O",IF(Q12=$W$86,"O",IF(Q12=$X$86,"O",IF(Q12=$Y$86,"O",IF(Q12=$Z$86,"O",IF(Q12=$AA$86,"O",IF(Q12=$AB$86,"O",IF(Q12=$AC$86,"O",IF(Q12=$AD$86,"O",IF(Q12=$AE$86,"O",IF(Q12=$AF$86,"O",IF(Q12=$AG$86,"O",IF(Q12=$AH$86,"O",IF(Q12=$AI$86,"O",IF(Q12=$AJ$86,"O",IF(Q12=$AK$86,"O",IF(Q12=$AL$86,"O",IF(Q12=$AM$86,"O",IF(Q12=$AN$86,"O",IF(Q12=$AO$86,"O",IF(Q12=$AP$86,"O",IF(Q12=$AQ$86,"O",IF(Q12=$AR$86,"O",IF(Q12=$AS$86,"O",IF(Q12=$AT$86,"O",IF(Q12=$AU$86,"O",IF(Q12=$AV$86,"O",IF(Q12=$AW$86,"O",IF(Q12=$AX$86,"O",IF(Q12=$AY$86,"O",IF(Q12=$AZ$86,"O",IF(Q12=$BA$86,"O",IF(Q12=$BB$86,"O",IF(Q12=$BC$86,"O",IF(Q12=$BD$86,"O",IF(Q12=$BE$86,"O",IF(Q12=$BF$86,"O","X")))))))))))))))))))))))))))))))))))))</f>
        <v>X</v>
      </c>
      <c r="AE606"/>
    </row>
    <row r="607" spans="1:31" ht="21" customHeight="1">
      <c r="A607" s="60"/>
      <c r="B607" s="30" t="s">
        <v>46</v>
      </c>
      <c r="C607" s="47">
        <f>COUNTIF(C601:C606,"O")</f>
        <v>5</v>
      </c>
      <c r="D607" s="47">
        <f t="shared" ref="D607:Q607" si="607">COUNTIF(D601:D606,"O")</f>
        <v>5</v>
      </c>
      <c r="E607" s="47">
        <f t="shared" si="607"/>
        <v>5</v>
      </c>
      <c r="F607" s="47">
        <f t="shared" si="607"/>
        <v>5</v>
      </c>
      <c r="G607" s="47">
        <f t="shared" si="607"/>
        <v>5</v>
      </c>
      <c r="H607" s="47">
        <f t="shared" si="607"/>
        <v>5</v>
      </c>
      <c r="I607" s="47">
        <f t="shared" si="607"/>
        <v>5</v>
      </c>
      <c r="J607" s="47">
        <f t="shared" si="607"/>
        <v>5</v>
      </c>
      <c r="K607" s="47">
        <f t="shared" si="607"/>
        <v>5</v>
      </c>
      <c r="L607" s="47">
        <f t="shared" si="607"/>
        <v>5</v>
      </c>
      <c r="M607" s="47">
        <f t="shared" si="607"/>
        <v>5</v>
      </c>
      <c r="N607" s="47">
        <f t="shared" si="607"/>
        <v>5</v>
      </c>
      <c r="O607" s="47">
        <f t="shared" si="607"/>
        <v>5</v>
      </c>
      <c r="P607" s="47">
        <f t="shared" si="607"/>
        <v>5</v>
      </c>
      <c r="Q607" s="47">
        <f t="shared" si="607"/>
        <v>5</v>
      </c>
      <c r="AE607"/>
    </row>
    <row r="608" spans="1:31" ht="21" customHeight="1">
      <c r="A608" s="50">
        <v>68</v>
      </c>
      <c r="B608" s="58" t="s">
        <v>32</v>
      </c>
      <c r="C608" s="58" t="str">
        <f>IF(C7=$V$87,"O",IF(C7=$W$87,"O",IF(C7=$X$87,"O",IF(C7=$Y$87,"O",IF(C7=$Z$87,"O",IF(C7=$AA$87,"O",IF(C7=$AB$87,"O",IF(C7=$AC$87,"O",IF(C7=$AD$87,"O",IF(C7=$AE$87,"O",IF(C7=$AF$87,"O",IF(C7=$AG$87,"O",IF(C7=$AH$87,"O",IF(C7=$AI$87,"O",IF(C7=$AJ$87,"O",IF(C7=$AK$87,"O",IF(C7=$AL$87,"O",IF(C7=$AM$87,"O",IF(C7=$AN$87,"O",IF(C7=$AO$87,"O",IF(C7=$AP$87,"O",IF(C7=$AQ$87,"O",IF(C7=$AR$87,"O",IF(C7=$AS$87,"O",IF(C7=$AT$87,"O",IF(C7=$AU$87,"O",IF(C7=$AV$87,"O",IF(C7=$AW$87,"O",IF(C7=$AX$87,"O",IF(C7=$AY$87,"O",IF(C7=$AZ$87,"O",IF(C7=$BA$87,"O",IF(C7=$BB$87,"O",IF(C7=$BC$87,"O",IF(C7=$BD$87,"O","X")))))))))))))))))))))))))))))))))))</f>
        <v>O</v>
      </c>
      <c r="D608" s="58" t="str">
        <f t="shared" ref="D608:Q608" si="608">IF(D7=$V$87,"O",IF(D7=$W$87,"O",IF(D7=$X$87,"O",IF(D7=$Y$87,"O",IF(D7=$Z$87,"O",IF(D7=$AA$87,"O",IF(D7=$AB$87,"O",IF(D7=$AC$87,"O",IF(D7=$AD$87,"O",IF(D7=$AE$87,"O",IF(D7=$AF$87,"O",IF(D7=$AG$87,"O",IF(D7=$AH$87,"O",IF(D7=$AI$87,"O",IF(D7=$AJ$87,"O",IF(D7=$AK$87,"O",IF(D7=$AL$87,"O",IF(D7=$AM$87,"O",IF(D7=$AN$87,"O",IF(D7=$AO$87,"O",IF(D7=$AP$87,"O",IF(D7=$AQ$87,"O",IF(D7=$AR$87,"O",IF(D7=$AS$87,"O",IF(D7=$AT$87,"O",IF(D7=$AU$87,"O",IF(D7=$AV$87,"O",IF(D7=$AW$87,"O",IF(D7=$AX$87,"O",IF(D7=$AY$87,"O",IF(D7=$AZ$87,"O",IF(D7=$BA$87,"O",IF(D7=$BB$87,"O",IF(D7=$BC$87,"O",IF(D7=$BD$87,"O","X")))))))))))))))))))))))))))))))))))</f>
        <v>O</v>
      </c>
      <c r="E608" s="58" t="str">
        <f t="shared" si="608"/>
        <v>O</v>
      </c>
      <c r="F608" s="58" t="str">
        <f t="shared" si="608"/>
        <v>O</v>
      </c>
      <c r="G608" s="58" t="str">
        <f t="shared" si="608"/>
        <v>O</v>
      </c>
      <c r="H608" s="58" t="str">
        <f t="shared" si="608"/>
        <v>O</v>
      </c>
      <c r="I608" s="58" t="str">
        <f t="shared" si="608"/>
        <v>O</v>
      </c>
      <c r="J608" s="58" t="str">
        <f t="shared" si="608"/>
        <v>O</v>
      </c>
      <c r="K608" s="58" t="str">
        <f t="shared" si="608"/>
        <v>O</v>
      </c>
      <c r="L608" s="58" t="str">
        <f t="shared" si="608"/>
        <v>O</v>
      </c>
      <c r="M608" s="58" t="str">
        <f t="shared" si="608"/>
        <v>O</v>
      </c>
      <c r="N608" s="58" t="str">
        <f t="shared" si="608"/>
        <v>O</v>
      </c>
      <c r="O608" s="58" t="str">
        <f t="shared" si="608"/>
        <v>O</v>
      </c>
      <c r="P608" s="58" t="str">
        <f t="shared" si="608"/>
        <v>O</v>
      </c>
      <c r="Q608" s="58" t="str">
        <f t="shared" si="608"/>
        <v>O</v>
      </c>
    </row>
    <row r="609" spans="1:31" ht="21" customHeight="1">
      <c r="A609" s="132" t="s">
        <v>471</v>
      </c>
      <c r="B609" s="58" t="s">
        <v>33</v>
      </c>
      <c r="C609" s="58" t="str">
        <f t="shared" ref="C609:Q609" si="609">IF(C8=$V$87,"O",IF(C8=$W$87,"O",IF(C8=$X$87,"O",IF(C8=$Y$87,"O",IF(C8=$Z$87,"O",IF(C8=$AA$87,"O",IF(C8=$AB$87,"O",IF(C8=$AC$87,"O",IF(C8=$AD$87,"O",IF(C8=$AE$87,"O",IF(C8=$AF$87,"O",IF(C8=$AG$87,"O",IF(C8=$AH$87,"O",IF(C8=$AI$87,"O",IF(C8=$AJ$87,"O",IF(C8=$AK$87,"O",IF(C8=$AL$87,"O",IF(C8=$AM$87,"O",IF(C8=$AN$87,"O",IF(C8=$AO$87,"O",IF(C8=$AP$87,"O",IF(C8=$AQ$87,"O",IF(C8=$AR$87,"O",IF(C8=$AS$87,"O",IF(C8=$AT$87,"O",IF(C8=$AU$87,"O",IF(C8=$AV$87,"O",IF(C8=$AW$87,"O",IF(C8=$AX$87,"O",IF(C8=$AY$87,"O",IF(C8=$AZ$87,"O",IF(C8=$BA$87,"O",IF(C8=$BB$87,"O",IF(C8=$BC$87,"O",IF(C8=$BD$87,"O","X")))))))))))))))))))))))))))))))))))</f>
        <v>O</v>
      </c>
      <c r="D609" s="58" t="str">
        <f t="shared" si="609"/>
        <v>O</v>
      </c>
      <c r="E609" s="58" t="str">
        <f t="shared" si="609"/>
        <v>O</v>
      </c>
      <c r="F609" s="58" t="str">
        <f t="shared" si="609"/>
        <v>O</v>
      </c>
      <c r="G609" s="58" t="str">
        <f t="shared" si="609"/>
        <v>O</v>
      </c>
      <c r="H609" s="58" t="str">
        <f t="shared" si="609"/>
        <v>O</v>
      </c>
      <c r="I609" s="58" t="str">
        <f t="shared" si="609"/>
        <v>O</v>
      </c>
      <c r="J609" s="58" t="str">
        <f t="shared" si="609"/>
        <v>O</v>
      </c>
      <c r="K609" s="58" t="str">
        <f t="shared" si="609"/>
        <v>O</v>
      </c>
      <c r="L609" s="58" t="str">
        <f t="shared" si="609"/>
        <v>O</v>
      </c>
      <c r="M609" s="58" t="str">
        <f t="shared" si="609"/>
        <v>O</v>
      </c>
      <c r="N609" s="58" t="str">
        <f t="shared" si="609"/>
        <v>O</v>
      </c>
      <c r="O609" s="58" t="str">
        <f t="shared" si="609"/>
        <v>O</v>
      </c>
      <c r="P609" s="58" t="str">
        <f t="shared" si="609"/>
        <v>O</v>
      </c>
      <c r="Q609" s="58" t="str">
        <f t="shared" si="609"/>
        <v>O</v>
      </c>
      <c r="AC609" s="135"/>
    </row>
    <row r="610" spans="1:31" ht="21" customHeight="1">
      <c r="A610" s="51"/>
      <c r="B610" s="58" t="s">
        <v>34</v>
      </c>
      <c r="C610" s="58" t="str">
        <f t="shared" ref="C610:Q610" si="610">IF(C9=$V$87,"O",IF(C9=$W$87,"O",IF(C9=$X$87,"O",IF(C9=$Y$87,"O",IF(C9=$Z$87,"O",IF(C9=$AA$87,"O",IF(C9=$AB$87,"O",IF(C9=$AC$87,"O",IF(C9=$AD$87,"O",IF(C9=$AE$87,"O",IF(C9=$AF$87,"O",IF(C9=$AG$87,"O",IF(C9=$AH$87,"O",IF(C9=$AI$87,"O",IF(C9=$AJ$87,"O",IF(C9=$AK$87,"O",IF(C9=$AL$87,"O",IF(C9=$AM$87,"O",IF(C9=$AN$87,"O",IF(C9=$AO$87,"O",IF(C9=$AP$87,"O",IF(C9=$AQ$87,"O",IF(C9=$AR$87,"O",IF(C9=$AS$87,"O",IF(C9=$AT$87,"O",IF(C9=$AU$87,"O",IF(C9=$AV$87,"O",IF(C9=$AW$87,"O",IF(C9=$AX$87,"O",IF(C9=$AY$87,"O",IF(C9=$AZ$87,"O",IF(C9=$BA$87,"O",IF(C9=$BB$87,"O",IF(C9=$BC$87,"O",IF(C9=$BD$87,"O","X")))))))))))))))))))))))))))))))))))</f>
        <v>O</v>
      </c>
      <c r="D610" s="58" t="str">
        <f t="shared" si="610"/>
        <v>O</v>
      </c>
      <c r="E610" s="58" t="str">
        <f t="shared" si="610"/>
        <v>O</v>
      </c>
      <c r="F610" s="58" t="str">
        <f t="shared" si="610"/>
        <v>O</v>
      </c>
      <c r="G610" s="58" t="str">
        <f t="shared" si="610"/>
        <v>O</v>
      </c>
      <c r="H610" s="58" t="str">
        <f t="shared" si="610"/>
        <v>O</v>
      </c>
      <c r="I610" s="58" t="str">
        <f t="shared" si="610"/>
        <v>O</v>
      </c>
      <c r="J610" s="58" t="str">
        <f t="shared" si="610"/>
        <v>O</v>
      </c>
      <c r="K610" s="58" t="str">
        <f t="shared" si="610"/>
        <v>O</v>
      </c>
      <c r="L610" s="58" t="str">
        <f t="shared" si="610"/>
        <v>O</v>
      </c>
      <c r="M610" s="58" t="str">
        <f t="shared" si="610"/>
        <v>O</v>
      </c>
      <c r="N610" s="58" t="str">
        <f t="shared" si="610"/>
        <v>O</v>
      </c>
      <c r="O610" s="58" t="str">
        <f t="shared" si="610"/>
        <v>O</v>
      </c>
      <c r="P610" s="58" t="str">
        <f t="shared" si="610"/>
        <v>O</v>
      </c>
      <c r="Q610" s="58" t="str">
        <f t="shared" si="610"/>
        <v>O</v>
      </c>
      <c r="AC610" s="135"/>
      <c r="AE610"/>
    </row>
    <row r="611" spans="1:31" ht="21" customHeight="1">
      <c r="A611" s="51"/>
      <c r="B611" s="58" t="s">
        <v>35</v>
      </c>
      <c r="C611" s="58" t="str">
        <f t="shared" ref="C611:Q611" si="611">IF(C10=$V$87,"O",IF(C10=$W$87,"O",IF(C10=$X$87,"O",IF(C10=$Y$87,"O",IF(C10=$Z$87,"O",IF(C10=$AA$87,"O",IF(C10=$AB$87,"O",IF(C10=$AC$87,"O",IF(C10=$AD$87,"O",IF(C10=$AE$87,"O",IF(C10=$AF$87,"O",IF(C10=$AG$87,"O",IF(C10=$AH$87,"O",IF(C10=$AI$87,"O",IF(C10=$AJ$87,"O",IF(C10=$AK$87,"O",IF(C10=$AL$87,"O",IF(C10=$AM$87,"O",IF(C10=$AN$87,"O",IF(C10=$AO$87,"O",IF(C10=$AP$87,"O",IF(C10=$AQ$87,"O",IF(C10=$AR$87,"O",IF(C10=$AS$87,"O",IF(C10=$AT$87,"O",IF(C10=$AU$87,"O",IF(C10=$AV$87,"O",IF(C10=$AW$87,"O",IF(C10=$AX$87,"O",IF(C10=$AY$87,"O",IF(C10=$AZ$87,"O",IF(C10=$BA$87,"O",IF(C10=$BB$87,"O",IF(C10=$BC$87,"O",IF(C10=$BD$87,"O","X")))))))))))))))))))))))))))))))))))</f>
        <v>X</v>
      </c>
      <c r="D611" s="58" t="str">
        <f t="shared" si="611"/>
        <v>X</v>
      </c>
      <c r="E611" s="58" t="str">
        <f t="shared" si="611"/>
        <v>X</v>
      </c>
      <c r="F611" s="58" t="str">
        <f t="shared" si="611"/>
        <v>X</v>
      </c>
      <c r="G611" s="58" t="str">
        <f t="shared" si="611"/>
        <v>X</v>
      </c>
      <c r="H611" s="58" t="str">
        <f t="shared" si="611"/>
        <v>X</v>
      </c>
      <c r="I611" s="58" t="str">
        <f t="shared" si="611"/>
        <v>X</v>
      </c>
      <c r="J611" s="58" t="str">
        <f t="shared" si="611"/>
        <v>X</v>
      </c>
      <c r="K611" s="58" t="str">
        <f t="shared" si="611"/>
        <v>X</v>
      </c>
      <c r="L611" s="58" t="str">
        <f t="shared" si="611"/>
        <v>X</v>
      </c>
      <c r="M611" s="58" t="str">
        <f t="shared" si="611"/>
        <v>X</v>
      </c>
      <c r="N611" s="58" t="str">
        <f t="shared" si="611"/>
        <v>X</v>
      </c>
      <c r="O611" s="58" t="str">
        <f t="shared" si="611"/>
        <v>X</v>
      </c>
      <c r="P611" s="58" t="str">
        <f t="shared" si="611"/>
        <v>X</v>
      </c>
      <c r="Q611" s="58" t="str">
        <f t="shared" si="611"/>
        <v>X</v>
      </c>
      <c r="AC611" s="135"/>
      <c r="AE611"/>
    </row>
    <row r="612" spans="1:31" ht="21" customHeight="1">
      <c r="A612" s="51"/>
      <c r="B612" s="58" t="s">
        <v>36</v>
      </c>
      <c r="C612" s="58" t="str">
        <f t="shared" ref="C612:Q612" si="612">IF(C11=$V$87,"O",IF(C11=$W$87,"O",IF(C11=$X$87,"O",IF(C11=$Y$87,"O",IF(C11=$Z$87,"O",IF(C11=$AA$87,"O",IF(C11=$AB$87,"O",IF(C11=$AC$87,"O",IF(C11=$AD$87,"O",IF(C11=$AE$87,"O",IF(C11=$AF$87,"O",IF(C11=$AG$87,"O",IF(C11=$AH$87,"O",IF(C11=$AI$87,"O",IF(C11=$AJ$87,"O",IF(C11=$AK$87,"O",IF(C11=$AL$87,"O",IF(C11=$AM$87,"O",IF(C11=$AN$87,"O",IF(C11=$AO$87,"O",IF(C11=$AP$87,"O",IF(C11=$AQ$87,"O",IF(C11=$AR$87,"O",IF(C11=$AS$87,"O",IF(C11=$AT$87,"O",IF(C11=$AU$87,"O",IF(C11=$AV$87,"O",IF(C11=$AW$87,"O",IF(C11=$AX$87,"O",IF(C11=$AY$87,"O",IF(C11=$AZ$87,"O",IF(C11=$BA$87,"O",IF(C11=$BB$87,"O",IF(C11=$BC$87,"O",IF(C11=$BD$87,"O","X")))))))))))))))))))))))))))))))))))</f>
        <v>X</v>
      </c>
      <c r="D612" s="58" t="str">
        <f t="shared" si="612"/>
        <v>X</v>
      </c>
      <c r="E612" s="58" t="str">
        <f t="shared" si="612"/>
        <v>X</v>
      </c>
      <c r="F612" s="58" t="str">
        <f t="shared" si="612"/>
        <v>X</v>
      </c>
      <c r="G612" s="58" t="str">
        <f t="shared" si="612"/>
        <v>X</v>
      </c>
      <c r="H612" s="58" t="str">
        <f t="shared" si="612"/>
        <v>X</v>
      </c>
      <c r="I612" s="58" t="str">
        <f t="shared" si="612"/>
        <v>X</v>
      </c>
      <c r="J612" s="58" t="str">
        <f t="shared" si="612"/>
        <v>X</v>
      </c>
      <c r="K612" s="58" t="str">
        <f t="shared" si="612"/>
        <v>X</v>
      </c>
      <c r="L612" s="58" t="str">
        <f t="shared" si="612"/>
        <v>X</v>
      </c>
      <c r="M612" s="58" t="str">
        <f t="shared" si="612"/>
        <v>X</v>
      </c>
      <c r="N612" s="58" t="str">
        <f t="shared" si="612"/>
        <v>X</v>
      </c>
      <c r="O612" s="58" t="str">
        <f t="shared" si="612"/>
        <v>X</v>
      </c>
      <c r="P612" s="58" t="str">
        <f t="shared" si="612"/>
        <v>X</v>
      </c>
      <c r="Q612" s="58" t="str">
        <f t="shared" si="612"/>
        <v>X</v>
      </c>
      <c r="AC612" s="135"/>
      <c r="AE612"/>
    </row>
    <row r="613" spans="1:31" ht="21" customHeight="1">
      <c r="A613" s="51"/>
      <c r="B613" s="58" t="s">
        <v>21</v>
      </c>
      <c r="C613" s="58" t="str">
        <f t="shared" ref="C613:P613" si="613">IF(C12=$V$87,"O",IF(C12=$W$87,"O",IF(C12=$X$87,"O",IF(C12=$Y$87,"O",IF(C12=$Z$87,"O",IF(C12=$AA$87,"O",IF(C12=$AB$87,"O",IF(C12=$AC$87,"O",IF(C12=$AD$87,"O",IF(C12=$AE$87,"O",IF(C12=$AF$87,"O",IF(C12=$AG$87,"O",IF(C12=$AH$87,"O",IF(C12=$AI$87,"O",IF(C12=$AJ$87,"O",IF(C12=$AK$87,"O",IF(C12=$AL$87,"O",IF(C12=$AM$87,"O",IF(C12=$AN$87,"O",IF(C12=$AO$87,"O",IF(C12=$AP$87,"O",IF(C12=$AQ$87,"O",IF(C12=$AR$87,"O",IF(C12=$AS$87,"O",IF(C12=$AT$87,"O",IF(C12=$AU$87,"O",IF(C12=$AV$87,"O",IF(C12=$AW$87,"O",IF(C12=$AX$87,"O",IF(C12=$AY$87,"O",IF(C12=$AZ$87,"O",IF(C12=$BA$87,"O",IF(C12=$BB$87,"O",IF(C12=$BC$87,"O",IF(C12=$BD$87,"O","X")))))))))))))))))))))))))))))))))))</f>
        <v>O</v>
      </c>
      <c r="D613" s="58" t="str">
        <f t="shared" si="613"/>
        <v>O</v>
      </c>
      <c r="E613" s="58" t="str">
        <f t="shared" si="613"/>
        <v>O</v>
      </c>
      <c r="F613" s="58" t="str">
        <f t="shared" si="613"/>
        <v>O</v>
      </c>
      <c r="G613" s="58" t="str">
        <f t="shared" si="613"/>
        <v>O</v>
      </c>
      <c r="H613" s="58" t="str">
        <f t="shared" si="613"/>
        <v>O</v>
      </c>
      <c r="I613" s="58" t="str">
        <f t="shared" si="613"/>
        <v>O</v>
      </c>
      <c r="J613" s="58" t="str">
        <f t="shared" si="613"/>
        <v>O</v>
      </c>
      <c r="K613" s="58" t="str">
        <f t="shared" si="613"/>
        <v>O</v>
      </c>
      <c r="L613" s="58" t="str">
        <f t="shared" si="613"/>
        <v>O</v>
      </c>
      <c r="M613" s="58" t="str">
        <f t="shared" si="613"/>
        <v>O</v>
      </c>
      <c r="N613" s="58" t="str">
        <f t="shared" si="613"/>
        <v>O</v>
      </c>
      <c r="O613" s="58" t="str">
        <f t="shared" si="613"/>
        <v>O</v>
      </c>
      <c r="P613" s="58" t="str">
        <f t="shared" si="613"/>
        <v>O</v>
      </c>
      <c r="Q613" s="58" t="str">
        <f>IF(Q12=$V$87,"O",IF(Q12=$W$87,"O",IF(Q12=$X$87,"O",IF(Q12=$Y$87,"O",IF(Q12=$Z$87,"O",IF(Q12=$AA$87,"O",IF(Q12=$AB$87,"O",IF(Q12=$AC$87,"O",IF(Q12=$AD$87,"O",IF(Q12=$AE$87,"O",IF(Q12=$AF$87,"O",IF(Q12=$AG$87,"O",IF(Q12=$AH$87,"O",IF(Q12=$AI$87,"O",IF(Q12=$AJ$87,"O",IF(Q12=$AK$87,"O",IF(Q12=$AL$87,"O",IF(Q12=$AM$87,"O",IF(Q12=$AN$87,"O",IF(Q12=$AO$87,"O",IF(Q12=$AP$87,"O",IF(Q12=$AQ$87,"O",IF(Q12=$AR$87,"O",IF(Q12=$AS$87,"O",IF(Q12=$AT$87,"O",IF(Q12=$AU$87,"O",IF(Q12=$AV$87,"O",IF(Q12=$AW$87,"O",IF(Q12=$AX$87,"O",IF(Q12=$AY$87,"O",IF(Q12=$AZ$87,"O",IF(Q12=$BA$87,"O",IF(Q12=$BB$87,"O",IF(Q12=$BC$87,"O",IF(Q12=$BD$87,"O","X")))))))))))))))))))))))))))))))))))</f>
        <v>O</v>
      </c>
      <c r="AE613"/>
    </row>
    <row r="614" spans="1:31" ht="21" customHeight="1">
      <c r="A614" s="60"/>
      <c r="B614" s="30" t="s">
        <v>46</v>
      </c>
      <c r="C614" s="47">
        <f>COUNTIF(C608:C613,"O")</f>
        <v>4</v>
      </c>
      <c r="D614" s="47">
        <f t="shared" ref="D614:Q614" si="614">COUNTIF(D608:D613,"O")</f>
        <v>4</v>
      </c>
      <c r="E614" s="47">
        <f t="shared" si="614"/>
        <v>4</v>
      </c>
      <c r="F614" s="47">
        <f t="shared" si="614"/>
        <v>4</v>
      </c>
      <c r="G614" s="47">
        <f t="shared" si="614"/>
        <v>4</v>
      </c>
      <c r="H614" s="47">
        <f t="shared" si="614"/>
        <v>4</v>
      </c>
      <c r="I614" s="47">
        <f t="shared" si="614"/>
        <v>4</v>
      </c>
      <c r="J614" s="47">
        <f t="shared" si="614"/>
        <v>4</v>
      </c>
      <c r="K614" s="47">
        <f t="shared" si="614"/>
        <v>4</v>
      </c>
      <c r="L614" s="47">
        <f t="shared" si="614"/>
        <v>4</v>
      </c>
      <c r="M614" s="47">
        <f t="shared" si="614"/>
        <v>4</v>
      </c>
      <c r="N614" s="47">
        <f t="shared" si="614"/>
        <v>4</v>
      </c>
      <c r="O614" s="47">
        <f t="shared" si="614"/>
        <v>4</v>
      </c>
      <c r="P614" s="47">
        <f t="shared" si="614"/>
        <v>4</v>
      </c>
      <c r="Q614" s="47">
        <f t="shared" si="614"/>
        <v>4</v>
      </c>
      <c r="AE614"/>
    </row>
    <row r="615" spans="1:31" ht="21" customHeight="1">
      <c r="A615" s="50">
        <v>69</v>
      </c>
      <c r="B615" s="58" t="s">
        <v>32</v>
      </c>
      <c r="C615" s="58" t="str">
        <f>IF(C7=$V$88,"O",IF(C7=$W$88,"O",IF(C7=$X$88,"O",IF(C7=$Y$88,"O",IF(C7=$Z$88,"O",IF(C7=$AA$88,"O",IF(C7=$AB$88,"O",IF(C7=$AC$88,"O",IF(C7=$AD$88,"O",IF(C7=$AE$88,"O",IF(C7=$AF$88,"O",IF(C7=$AG$88,"O",IF(C7=$AH$88,"O",IF(C7=$AI$88,"O",IF(C7=$AJ$88,"O",IF(C7=$AK$88,"O",IF(C7=$AL$88,"O",IF(C7=$AM$88,"O",IF(C7=$AN$88,"O",IF(C7=$AO$88,"O",IF(C7=$AP$88,"O",IF(C7=$AQ$88,"O",IF(C7=$AR$88,"O",IF(C7=$AS$88,"O",IF(C7=$AT$88,"O",IF(C7=$AU$88,"O",IF(C7=$AV$88,"O",IF(C7=$AW$88,"O",IF(C7=$AX$88,"O",IF(C7=$AY$88,"O",IF(C7=$AZ$88,"O",IF(C7=$BA$88,"O",IF(C7=$BB$88,"O",IF(C7=$BC$88,"O",IF(C7=$BD$88,"O",IF(C7=$BE$88,"O",IF(C7=$BF$88,"O",IF(C7=$BG$88,"O",IF(C7=$BH$88,"O","X")))))))))))))))))))))))))))))))))))))))</f>
        <v>O</v>
      </c>
      <c r="D615" s="58" t="str">
        <f t="shared" ref="D615:Q615" si="615">IF(D7=$V$88,"O",IF(D7=$W$88,"O",IF(D7=$X$88,"O",IF(D7=$Y$88,"O",IF(D7=$Z$88,"O",IF(D7=$AA$88,"O",IF(D7=$AB$88,"O",IF(D7=$AC$88,"O",IF(D7=$AD$88,"O",IF(D7=$AE$88,"O",IF(D7=$AF$88,"O",IF(D7=$AG$88,"O",IF(D7=$AH$88,"O",IF(D7=$AI$88,"O",IF(D7=$AJ$88,"O",IF(D7=$AK$88,"O",IF(D7=$AL$88,"O",IF(D7=$AM$88,"O",IF(D7=$AN$88,"O",IF(D7=$AO$88,"O",IF(D7=$AP$88,"O",IF(D7=$AQ$88,"O",IF(D7=$AR$88,"O",IF(D7=$AS$88,"O",IF(D7=$AT$88,"O",IF(D7=$AU$88,"O",IF(D7=$AV$88,"O",IF(D7=$AW$88,"O",IF(D7=$AX$88,"O",IF(D7=$AY$88,"O",IF(D7=$AZ$88,"O",IF(D7=$BA$88,"O",IF(D7=$BB$88,"O",IF(D7=$BC$88,"O",IF(D7=$BD$88,"O",IF(D7=$BE$88,"O",IF(D7=$BF$88,"O",IF(D7=$BG$88,"O",IF(D7=$BH$88,"O","X")))))))))))))))))))))))))))))))))))))))</f>
        <v>O</v>
      </c>
      <c r="E615" s="58" t="str">
        <f t="shared" si="615"/>
        <v>O</v>
      </c>
      <c r="F615" s="58" t="str">
        <f t="shared" si="615"/>
        <v>O</v>
      </c>
      <c r="G615" s="58" t="str">
        <f t="shared" si="615"/>
        <v>O</v>
      </c>
      <c r="H615" s="58" t="str">
        <f t="shared" si="615"/>
        <v>O</v>
      </c>
      <c r="I615" s="58" t="str">
        <f t="shared" si="615"/>
        <v>O</v>
      </c>
      <c r="J615" s="58" t="str">
        <f t="shared" si="615"/>
        <v>O</v>
      </c>
      <c r="K615" s="58" t="str">
        <f t="shared" si="615"/>
        <v>O</v>
      </c>
      <c r="L615" s="58" t="str">
        <f t="shared" si="615"/>
        <v>O</v>
      </c>
      <c r="M615" s="58" t="str">
        <f t="shared" si="615"/>
        <v>O</v>
      </c>
      <c r="N615" s="58" t="str">
        <f t="shared" si="615"/>
        <v>O</v>
      </c>
      <c r="O615" s="58" t="str">
        <f t="shared" si="615"/>
        <v>O</v>
      </c>
      <c r="P615" s="58" t="str">
        <f t="shared" si="615"/>
        <v>O</v>
      </c>
      <c r="Q615" s="58" t="str">
        <f t="shared" si="615"/>
        <v>O</v>
      </c>
    </row>
    <row r="616" spans="1:31" ht="21" customHeight="1">
      <c r="A616" s="132" t="s">
        <v>473</v>
      </c>
      <c r="B616" s="58" t="s">
        <v>33</v>
      </c>
      <c r="C616" s="58" t="str">
        <f t="shared" ref="C616:Q616" si="616">IF(C8=$V$88,"O",IF(C8=$W$88,"O",IF(C8=$X$88,"O",IF(C8=$Y$88,"O",IF(C8=$Z$88,"O",IF(C8=$AA$88,"O",IF(C8=$AB$88,"O",IF(C8=$AC$88,"O",IF(C8=$AD$88,"O",IF(C8=$AE$88,"O",IF(C8=$AF$88,"O",IF(C8=$AG$88,"O",IF(C8=$AH$88,"O",IF(C8=$AI$88,"O",IF(C8=$AJ$88,"O",IF(C8=$AK$88,"O",IF(C8=$AL$88,"O",IF(C8=$AM$88,"O",IF(C8=$AN$88,"O",IF(C8=$AO$88,"O",IF(C8=$AP$88,"O",IF(C8=$AQ$88,"O",IF(C8=$AR$88,"O",IF(C8=$AS$88,"O",IF(C8=$AT$88,"O",IF(C8=$AU$88,"O",IF(C8=$AV$88,"O",IF(C8=$AW$88,"O",IF(C8=$AX$88,"O",IF(C8=$AY$88,"O",IF(C8=$AZ$88,"O",IF(C8=$BA$88,"O",IF(C8=$BB$88,"O",IF(C8=$BC$88,"O",IF(C8=$BD$88,"O",IF(C8=$BE$88,"O",IF(C8=$BF$88,"O",IF(C8=$BG$88,"O",IF(C8=$BH$88,"O","X")))))))))))))))))))))))))))))))))))))))</f>
        <v>O</v>
      </c>
      <c r="D616" s="58" t="str">
        <f t="shared" si="616"/>
        <v>O</v>
      </c>
      <c r="E616" s="58" t="str">
        <f t="shared" si="616"/>
        <v>O</v>
      </c>
      <c r="F616" s="58" t="str">
        <f t="shared" si="616"/>
        <v>O</v>
      </c>
      <c r="G616" s="58" t="str">
        <f t="shared" si="616"/>
        <v>O</v>
      </c>
      <c r="H616" s="58" t="str">
        <f t="shared" si="616"/>
        <v>O</v>
      </c>
      <c r="I616" s="58" t="str">
        <f t="shared" si="616"/>
        <v>O</v>
      </c>
      <c r="J616" s="58" t="str">
        <f t="shared" si="616"/>
        <v>O</v>
      </c>
      <c r="K616" s="58" t="str">
        <f t="shared" si="616"/>
        <v>O</v>
      </c>
      <c r="L616" s="58" t="str">
        <f t="shared" si="616"/>
        <v>O</v>
      </c>
      <c r="M616" s="58" t="str">
        <f t="shared" si="616"/>
        <v>O</v>
      </c>
      <c r="N616" s="58" t="str">
        <f t="shared" si="616"/>
        <v>O</v>
      </c>
      <c r="O616" s="58" t="str">
        <f t="shared" si="616"/>
        <v>O</v>
      </c>
      <c r="P616" s="58" t="str">
        <f t="shared" si="616"/>
        <v>O</v>
      </c>
      <c r="Q616" s="58" t="str">
        <f t="shared" si="616"/>
        <v>O</v>
      </c>
    </row>
    <row r="617" spans="1:31" ht="21" customHeight="1">
      <c r="A617" s="51"/>
      <c r="B617" s="58" t="s">
        <v>34</v>
      </c>
      <c r="C617" s="58" t="str">
        <f t="shared" ref="C617:Q617" si="617">IF(C9=$V$88,"O",IF(C9=$W$88,"O",IF(C9=$X$88,"O",IF(C9=$Y$88,"O",IF(C9=$Z$88,"O",IF(C9=$AA$88,"O",IF(C9=$AB$88,"O",IF(C9=$AC$88,"O",IF(C9=$AD$88,"O",IF(C9=$AE$88,"O",IF(C9=$AF$88,"O",IF(C9=$AG$88,"O",IF(C9=$AH$88,"O",IF(C9=$AI$88,"O",IF(C9=$AJ$88,"O",IF(C9=$AK$88,"O",IF(C9=$AL$88,"O",IF(C9=$AM$88,"O",IF(C9=$AN$88,"O",IF(C9=$AO$88,"O",IF(C9=$AP$88,"O",IF(C9=$AQ$88,"O",IF(C9=$AR$88,"O",IF(C9=$AS$88,"O",IF(C9=$AT$88,"O",IF(C9=$AU$88,"O",IF(C9=$AV$88,"O",IF(C9=$AW$88,"O",IF(C9=$AX$88,"O",IF(C9=$AY$88,"O",IF(C9=$AZ$88,"O",IF(C9=$BA$88,"O",IF(C9=$BB$88,"O",IF(C9=$BC$88,"O",IF(C9=$BD$88,"O",IF(C9=$BE$88,"O",IF(C9=$BF$88,"O",IF(C9=$BG$88,"O",IF(C9=$BH$88,"O","X")))))))))))))))))))))))))))))))))))))))</f>
        <v>O</v>
      </c>
      <c r="D617" s="58" t="str">
        <f t="shared" si="617"/>
        <v>O</v>
      </c>
      <c r="E617" s="58" t="str">
        <f t="shared" si="617"/>
        <v>O</v>
      </c>
      <c r="F617" s="58" t="str">
        <f t="shared" si="617"/>
        <v>O</v>
      </c>
      <c r="G617" s="58" t="str">
        <f t="shared" si="617"/>
        <v>O</v>
      </c>
      <c r="H617" s="58" t="str">
        <f t="shared" si="617"/>
        <v>O</v>
      </c>
      <c r="I617" s="58" t="str">
        <f t="shared" si="617"/>
        <v>O</v>
      </c>
      <c r="J617" s="58" t="str">
        <f t="shared" si="617"/>
        <v>O</v>
      </c>
      <c r="K617" s="58" t="str">
        <f t="shared" si="617"/>
        <v>O</v>
      </c>
      <c r="L617" s="58" t="str">
        <f t="shared" si="617"/>
        <v>O</v>
      </c>
      <c r="M617" s="58" t="str">
        <f t="shared" si="617"/>
        <v>O</v>
      </c>
      <c r="N617" s="58" t="str">
        <f t="shared" si="617"/>
        <v>O</v>
      </c>
      <c r="O617" s="58" t="str">
        <f t="shared" si="617"/>
        <v>O</v>
      </c>
      <c r="P617" s="58" t="str">
        <f t="shared" si="617"/>
        <v>O</v>
      </c>
      <c r="Q617" s="58" t="str">
        <f t="shared" si="617"/>
        <v>O</v>
      </c>
      <c r="AE617"/>
    </row>
    <row r="618" spans="1:31" ht="21" customHeight="1">
      <c r="A618" s="51"/>
      <c r="B618" s="58" t="s">
        <v>35</v>
      </c>
      <c r="C618" s="58" t="str">
        <f t="shared" ref="C618:Q618" si="618">IF(C10=$V$88,"O",IF(C10=$W$88,"O",IF(C10=$X$88,"O",IF(C10=$Y$88,"O",IF(C10=$Z$88,"O",IF(C10=$AA$88,"O",IF(C10=$AB$88,"O",IF(C10=$AC$88,"O",IF(C10=$AD$88,"O",IF(C10=$AE$88,"O",IF(C10=$AF$88,"O",IF(C10=$AG$88,"O",IF(C10=$AH$88,"O",IF(C10=$AI$88,"O",IF(C10=$AJ$88,"O",IF(C10=$AK$88,"O",IF(C10=$AL$88,"O",IF(C10=$AM$88,"O",IF(C10=$AN$88,"O",IF(C10=$AO$88,"O",IF(C10=$AP$88,"O",IF(C10=$AQ$88,"O",IF(C10=$AR$88,"O",IF(C10=$AS$88,"O",IF(C10=$AT$88,"O",IF(C10=$AU$88,"O",IF(C10=$AV$88,"O",IF(C10=$AW$88,"O",IF(C10=$AX$88,"O",IF(C10=$AY$88,"O",IF(C10=$AZ$88,"O",IF(C10=$BA$88,"O",IF(C10=$BB$88,"O",IF(C10=$BC$88,"O",IF(C10=$BD$88,"O",IF(C10=$BE$88,"O",IF(C10=$BF$88,"O",IF(C10=$BG$88,"O",IF(C10=$BH$88,"O","X")))))))))))))))))))))))))))))))))))))))</f>
        <v>O</v>
      </c>
      <c r="D618" s="58" t="str">
        <f t="shared" si="618"/>
        <v>O</v>
      </c>
      <c r="E618" s="58" t="str">
        <f t="shared" si="618"/>
        <v>O</v>
      </c>
      <c r="F618" s="58" t="str">
        <f t="shared" si="618"/>
        <v>O</v>
      </c>
      <c r="G618" s="58" t="str">
        <f t="shared" si="618"/>
        <v>O</v>
      </c>
      <c r="H618" s="58" t="str">
        <f t="shared" si="618"/>
        <v>O</v>
      </c>
      <c r="I618" s="58" t="str">
        <f t="shared" si="618"/>
        <v>O</v>
      </c>
      <c r="J618" s="58" t="str">
        <f t="shared" si="618"/>
        <v>O</v>
      </c>
      <c r="K618" s="58" t="str">
        <f t="shared" si="618"/>
        <v>O</v>
      </c>
      <c r="L618" s="58" t="str">
        <f t="shared" si="618"/>
        <v>O</v>
      </c>
      <c r="M618" s="58" t="str">
        <f t="shared" si="618"/>
        <v>O</v>
      </c>
      <c r="N618" s="58" t="str">
        <f t="shared" si="618"/>
        <v>O</v>
      </c>
      <c r="O618" s="58" t="str">
        <f t="shared" si="618"/>
        <v>O</v>
      </c>
      <c r="P618" s="58" t="str">
        <f t="shared" si="618"/>
        <v>O</v>
      </c>
      <c r="Q618" s="58" t="str">
        <f t="shared" si="618"/>
        <v>O</v>
      </c>
      <c r="AE618"/>
    </row>
    <row r="619" spans="1:31" ht="21" customHeight="1">
      <c r="A619" s="51"/>
      <c r="B619" s="58" t="s">
        <v>36</v>
      </c>
      <c r="C619" s="58" t="str">
        <f t="shared" ref="C619:Q619" si="619">IF(C11=$V$88,"O",IF(C11=$W$88,"O",IF(C11=$X$88,"O",IF(C11=$Y$88,"O",IF(C11=$Z$88,"O",IF(C11=$AA$88,"O",IF(C11=$AB$88,"O",IF(C11=$AC$88,"O",IF(C11=$AD$88,"O",IF(C11=$AE$88,"O",IF(C11=$AF$88,"O",IF(C11=$AG$88,"O",IF(C11=$AH$88,"O",IF(C11=$AI$88,"O",IF(C11=$AJ$88,"O",IF(C11=$AK$88,"O",IF(C11=$AL$88,"O",IF(C11=$AM$88,"O",IF(C11=$AN$88,"O",IF(C11=$AO$88,"O",IF(C11=$AP$88,"O",IF(C11=$AQ$88,"O",IF(C11=$AR$88,"O",IF(C11=$AS$88,"O",IF(C11=$AT$88,"O",IF(C11=$AU$88,"O",IF(C11=$AV$88,"O",IF(C11=$AW$88,"O",IF(C11=$AX$88,"O",IF(C11=$AY$88,"O",IF(C11=$AZ$88,"O",IF(C11=$BA$88,"O",IF(C11=$BB$88,"O",IF(C11=$BC$88,"O",IF(C11=$BD$88,"O",IF(C11=$BE$88,"O",IF(C11=$BF$88,"O",IF(C11=$BG$88,"O",IF(C11=$BH$88,"O","X")))))))))))))))))))))))))))))))))))))))</f>
        <v>O</v>
      </c>
      <c r="D619" s="58" t="str">
        <f t="shared" si="619"/>
        <v>O</v>
      </c>
      <c r="E619" s="58" t="str">
        <f t="shared" si="619"/>
        <v>O</v>
      </c>
      <c r="F619" s="58" t="str">
        <f t="shared" si="619"/>
        <v>O</v>
      </c>
      <c r="G619" s="58" t="str">
        <f t="shared" si="619"/>
        <v>O</v>
      </c>
      <c r="H619" s="58" t="str">
        <f t="shared" si="619"/>
        <v>O</v>
      </c>
      <c r="I619" s="58" t="str">
        <f t="shared" si="619"/>
        <v>O</v>
      </c>
      <c r="J619" s="58" t="str">
        <f t="shared" si="619"/>
        <v>O</v>
      </c>
      <c r="K619" s="58" t="str">
        <f t="shared" si="619"/>
        <v>O</v>
      </c>
      <c r="L619" s="58" t="str">
        <f t="shared" si="619"/>
        <v>O</v>
      </c>
      <c r="M619" s="58" t="str">
        <f t="shared" si="619"/>
        <v>O</v>
      </c>
      <c r="N619" s="58" t="str">
        <f t="shared" si="619"/>
        <v>O</v>
      </c>
      <c r="O619" s="58" t="str">
        <f t="shared" si="619"/>
        <v>O</v>
      </c>
      <c r="P619" s="58" t="str">
        <f t="shared" si="619"/>
        <v>O</v>
      </c>
      <c r="Q619" s="58" t="str">
        <f t="shared" si="619"/>
        <v>O</v>
      </c>
      <c r="AE619"/>
    </row>
    <row r="620" spans="1:31" ht="21" customHeight="1">
      <c r="A620" s="51"/>
      <c r="B620" s="58" t="s">
        <v>21</v>
      </c>
      <c r="C620" s="58" t="str">
        <f t="shared" ref="C620:P620" si="620">IF(C12=$V$88,"O",IF(C12=$W$88,"O",IF(C12=$X$88,"O",IF(C12=$Y$88,"O",IF(C12=$Z$88,"O",IF(C12=$AA$88,"O",IF(C12=$AB$88,"O",IF(C12=$AC$88,"O",IF(C12=$AD$88,"O",IF(C12=$AE$88,"O",IF(C12=$AF$88,"O",IF(C12=$AG$88,"O",IF(C12=$AH$88,"O",IF(C12=$AI$88,"O",IF(C12=$AJ$88,"O",IF(C12=$AK$88,"O",IF(C12=$AL$88,"O",IF(C12=$AM$88,"O",IF(C12=$AN$88,"O",IF(C12=$AO$88,"O",IF(C12=$AP$88,"O",IF(C12=$AQ$88,"O",IF(C12=$AR$88,"O",IF(C12=$AS$88,"O",IF(C12=$AT$88,"O",IF(C12=$AU$88,"O",IF(C12=$AV$88,"O",IF(C12=$AW$88,"O",IF(C12=$AX$88,"O",IF(C12=$AY$88,"O",IF(C12=$AZ$88,"O",IF(C12=$BA$88,"O",IF(C12=$BB$88,"O",IF(C12=$BC$88,"O",IF(C12=$BD$88,"O",IF(C12=$BE$88,"O",IF(C12=$BF$88,"O",IF(C12=$BG$88,"O",IF(C12=$BH$88,"O","X")))))))))))))))))))))))))))))))))))))))</f>
        <v>O</v>
      </c>
      <c r="D620" s="58" t="str">
        <f t="shared" si="620"/>
        <v>O</v>
      </c>
      <c r="E620" s="58" t="str">
        <f t="shared" si="620"/>
        <v>O</v>
      </c>
      <c r="F620" s="58" t="str">
        <f t="shared" si="620"/>
        <v>O</v>
      </c>
      <c r="G620" s="58" t="str">
        <f t="shared" si="620"/>
        <v>O</v>
      </c>
      <c r="H620" s="58" t="str">
        <f t="shared" si="620"/>
        <v>O</v>
      </c>
      <c r="I620" s="58" t="str">
        <f t="shared" si="620"/>
        <v>O</v>
      </c>
      <c r="J620" s="58" t="str">
        <f t="shared" si="620"/>
        <v>O</v>
      </c>
      <c r="K620" s="58" t="str">
        <f t="shared" si="620"/>
        <v>O</v>
      </c>
      <c r="L620" s="58" t="str">
        <f t="shared" si="620"/>
        <v>O</v>
      </c>
      <c r="M620" s="58" t="str">
        <f t="shared" si="620"/>
        <v>O</v>
      </c>
      <c r="N620" s="58" t="str">
        <f t="shared" si="620"/>
        <v>O</v>
      </c>
      <c r="O620" s="58" t="str">
        <f t="shared" si="620"/>
        <v>O</v>
      </c>
      <c r="P620" s="58" t="str">
        <f t="shared" si="620"/>
        <v>O</v>
      </c>
      <c r="Q620" s="58" t="str">
        <f>IF(Q12=$V$88,"O",IF(Q12=$W$88,"O",IF(Q12=$X$88,"O",IF(Q12=$Y$88,"O",IF(Q12=$Z$88,"O",IF(Q12=$AA$88,"O",IF(Q12=$AB$88,"O",IF(Q12=$AC$88,"O",IF(Q12=$AD$88,"O",IF(Q12=$AE$88,"O",IF(Q12=$AF$88,"O",IF(Q12=$AG$88,"O",IF(Q12=$AH$88,"O",IF(Q12=$AI$88,"O",IF(Q12=$AJ$88,"O",IF(Q12=$AK$88,"O",IF(Q12=$AL$88,"O",IF(Q12=$AM$88,"O",IF(Q12=$AN$88,"O",IF(Q12=$AO$88,"O",IF(Q12=$AP$88,"O",IF(Q12=$AQ$88,"O",IF(Q12=$AR$88,"O",IF(Q12=$AS$88,"O",IF(Q12=$AT$88,"O",IF(Q12=$AU$88,"O",IF(Q12=$AV$88,"O",IF(Q12=$AW$88,"O",IF(Q12=$AX$88,"O",IF(Q12=$AY$88,"O",IF(Q12=$AZ$88,"O",IF(Q12=$BA$88,"O",IF(Q12=$BB$88,"O",IF(Q12=$BC$88,"O",IF(Q12=$BD$88,"O",IF(Q12=$BE$88,"O",IF(Q12=$BF$88,"O",IF(Q12=$BG$88,"O",IF(Q12=$BH$88,"O","X")))))))))))))))))))))))))))))))))))))))</f>
        <v>O</v>
      </c>
      <c r="AE620"/>
    </row>
    <row r="621" spans="1:31" ht="21" customHeight="1">
      <c r="A621" s="60"/>
      <c r="B621" s="30" t="s">
        <v>46</v>
      </c>
      <c r="C621" s="47">
        <f>COUNTIF(C615:C620,"O")</f>
        <v>6</v>
      </c>
      <c r="D621" s="47">
        <f t="shared" ref="D621:Q621" si="621">COUNTIF(D615:D620,"O")</f>
        <v>6</v>
      </c>
      <c r="E621" s="47">
        <f t="shared" si="621"/>
        <v>6</v>
      </c>
      <c r="F621" s="47">
        <f t="shared" si="621"/>
        <v>6</v>
      </c>
      <c r="G621" s="47">
        <f t="shared" si="621"/>
        <v>6</v>
      </c>
      <c r="H621" s="47">
        <f t="shared" si="621"/>
        <v>6</v>
      </c>
      <c r="I621" s="47">
        <f t="shared" si="621"/>
        <v>6</v>
      </c>
      <c r="J621" s="47">
        <f t="shared" si="621"/>
        <v>6</v>
      </c>
      <c r="K621" s="47">
        <f t="shared" si="621"/>
        <v>6</v>
      </c>
      <c r="L621" s="47">
        <f t="shared" si="621"/>
        <v>6</v>
      </c>
      <c r="M621" s="47">
        <f t="shared" si="621"/>
        <v>6</v>
      </c>
      <c r="N621" s="47">
        <f t="shared" si="621"/>
        <v>6</v>
      </c>
      <c r="O621" s="47">
        <f t="shared" si="621"/>
        <v>6</v>
      </c>
      <c r="P621" s="47">
        <f t="shared" si="621"/>
        <v>6</v>
      </c>
      <c r="Q621" s="47">
        <f t="shared" si="621"/>
        <v>6</v>
      </c>
      <c r="AE621"/>
    </row>
    <row r="622" spans="1:31" ht="21" customHeight="1">
      <c r="A622" s="50">
        <v>70</v>
      </c>
      <c r="B622" s="58" t="s">
        <v>32</v>
      </c>
      <c r="C622" s="58" t="str">
        <f>IF(C7=$V$89,"O",IF(C7=$W$89,"O",IF(C7=$X$89,"O",IF(C7=$Y$89,"O",IF(C7=$Z$89,"O",IF(C7=$AA$89,"O",IF(C7=$AB$89,"O",IF(C7=$AC$89,"O",IF(C7=$AD$89,"O",IF(C7=$AE$89,"O",IF(C7=$AF$89,"O",IF(C7=$AG$89,"O",IF(C7=$AH$89,"O",IF(C7=$AI$89,"O",IF(C7=$AJ$89,"O",IF(C7=$AK$89,"O",IF(C7=$AL$89,"O",IF(C7=$AM$89,"O",IF(C7=$AN$89,"O",IF(C7=$AO$89,"O",IF(C7=$AP$89,"O",IF(C7=$AQ$89,"O",IF(C7=$AR$89,"O",IF(C7=$AS$89,"O",IF(C7=$AT$89,"O",IF(C7=$AU$89,"O",IF(C7=$AV$89,"O",IF(C7=$AW$89,"O",IF(C7=$AX$89,"O",IF(C7=$AY$89,"O",IF(C7=$AZ$89,"O",IF(C7=$BA$89,"O",IF(C7=$BB$89,"O",IF(C7=$BC$89,"O",IF(C7=$BD$89,"O",IF(C7=$BE$89,"O","X"))))))))))))))))))))))))))))))))))))</f>
        <v>O</v>
      </c>
      <c r="D622" s="58" t="str">
        <f t="shared" ref="D622:Q622" si="622">IF(D7=$V$89,"O",IF(D7=$W$89,"O",IF(D7=$X$89,"O",IF(D7=$Y$89,"O",IF(D7=$Z$89,"O",IF(D7=$AA$89,"O",IF(D7=$AB$89,"O",IF(D7=$AC$89,"O",IF(D7=$AD$89,"O",IF(D7=$AE$89,"O",IF(D7=$AF$89,"O",IF(D7=$AG$89,"O",IF(D7=$AH$89,"O",IF(D7=$AI$89,"O",IF(D7=$AJ$89,"O",IF(D7=$AK$89,"O",IF(D7=$AL$89,"O",IF(D7=$AM$89,"O",IF(D7=$AN$89,"O",IF(D7=$AO$89,"O",IF(D7=$AP$89,"O",IF(D7=$AQ$89,"O",IF(D7=$AR$89,"O",IF(D7=$AS$89,"O",IF(D7=$AT$89,"O",IF(D7=$AU$89,"O",IF(D7=$AV$89,"O",IF(D7=$AW$89,"O",IF(D7=$AX$89,"O",IF(D7=$AY$89,"O",IF(D7=$AZ$89,"O",IF(D7=$BA$89,"O",IF(D7=$BB$89,"O",IF(D7=$BC$89,"O",IF(D7=$BD$89,"O",IF(D7=$BE$89,"O","X"))))))))))))))))))))))))))))))))))))</f>
        <v>O</v>
      </c>
      <c r="E622" s="58" t="str">
        <f t="shared" si="622"/>
        <v>O</v>
      </c>
      <c r="F622" s="58" t="str">
        <f t="shared" si="622"/>
        <v>O</v>
      </c>
      <c r="G622" s="58" t="str">
        <f t="shared" si="622"/>
        <v>O</v>
      </c>
      <c r="H622" s="58" t="str">
        <f t="shared" si="622"/>
        <v>O</v>
      </c>
      <c r="I622" s="58" t="str">
        <f t="shared" si="622"/>
        <v>O</v>
      </c>
      <c r="J622" s="58" t="str">
        <f t="shared" si="622"/>
        <v>O</v>
      </c>
      <c r="K622" s="58" t="str">
        <f t="shared" si="622"/>
        <v>O</v>
      </c>
      <c r="L622" s="58" t="str">
        <f t="shared" si="622"/>
        <v>O</v>
      </c>
      <c r="M622" s="58" t="str">
        <f t="shared" si="622"/>
        <v>O</v>
      </c>
      <c r="N622" s="58" t="str">
        <f t="shared" si="622"/>
        <v>O</v>
      </c>
      <c r="O622" s="58" t="str">
        <f t="shared" si="622"/>
        <v>O</v>
      </c>
      <c r="P622" s="58" t="str">
        <f t="shared" si="622"/>
        <v>O</v>
      </c>
      <c r="Q622" s="58" t="str">
        <f t="shared" si="622"/>
        <v>O</v>
      </c>
    </row>
    <row r="623" spans="1:31" ht="21" customHeight="1">
      <c r="A623" s="132" t="s">
        <v>476</v>
      </c>
      <c r="B623" s="58" t="s">
        <v>33</v>
      </c>
      <c r="C623" s="58" t="str">
        <f t="shared" ref="C623:Q623" si="623">IF(C8=$V$89,"O",IF(C8=$W$89,"O",IF(C8=$X$89,"O",IF(C8=$Y$89,"O",IF(C8=$Z$89,"O",IF(C8=$AA$89,"O",IF(C8=$AB$89,"O",IF(C8=$AC$89,"O",IF(C8=$AD$89,"O",IF(C8=$AE$89,"O",IF(C8=$AF$89,"O",IF(C8=$AG$89,"O",IF(C8=$AH$89,"O",IF(C8=$AI$89,"O",IF(C8=$AJ$89,"O",IF(C8=$AK$89,"O",IF(C8=$AL$89,"O",IF(C8=$AM$89,"O",IF(C8=$AN$89,"O",IF(C8=$AO$89,"O",IF(C8=$AP$89,"O",IF(C8=$AQ$89,"O",IF(C8=$AR$89,"O",IF(C8=$AS$89,"O",IF(C8=$AT$89,"O",IF(C8=$AU$89,"O",IF(C8=$AV$89,"O",IF(C8=$AW$89,"O",IF(C8=$AX$89,"O",IF(C8=$AY$89,"O",IF(C8=$AZ$89,"O",IF(C8=$BA$89,"O",IF(C8=$BB$89,"O",IF(C8=$BC$89,"O",IF(C8=$BD$89,"O",IF(C8=$BE$89,"O","X"))))))))))))))))))))))))))))))))))))</f>
        <v>O</v>
      </c>
      <c r="D623" s="58" t="str">
        <f t="shared" si="623"/>
        <v>O</v>
      </c>
      <c r="E623" s="58" t="str">
        <f t="shared" si="623"/>
        <v>O</v>
      </c>
      <c r="F623" s="58" t="str">
        <f t="shared" si="623"/>
        <v>O</v>
      </c>
      <c r="G623" s="58" t="str">
        <f t="shared" si="623"/>
        <v>O</v>
      </c>
      <c r="H623" s="58" t="str">
        <f t="shared" si="623"/>
        <v>O</v>
      </c>
      <c r="I623" s="58" t="str">
        <f t="shared" si="623"/>
        <v>O</v>
      </c>
      <c r="J623" s="58" t="str">
        <f t="shared" si="623"/>
        <v>O</v>
      </c>
      <c r="K623" s="58" t="str">
        <f t="shared" si="623"/>
        <v>O</v>
      </c>
      <c r="L623" s="58" t="str">
        <f t="shared" si="623"/>
        <v>O</v>
      </c>
      <c r="M623" s="58" t="str">
        <f t="shared" si="623"/>
        <v>O</v>
      </c>
      <c r="N623" s="58" t="str">
        <f t="shared" si="623"/>
        <v>O</v>
      </c>
      <c r="O623" s="58" t="str">
        <f t="shared" si="623"/>
        <v>O</v>
      </c>
      <c r="P623" s="58" t="str">
        <f t="shared" si="623"/>
        <v>O</v>
      </c>
      <c r="Q623" s="58" t="str">
        <f t="shared" si="623"/>
        <v>O</v>
      </c>
    </row>
    <row r="624" spans="1:31" ht="21" customHeight="1">
      <c r="A624" s="51"/>
      <c r="B624" s="58" t="s">
        <v>34</v>
      </c>
      <c r="C624" s="58" t="str">
        <f t="shared" ref="C624:Q624" si="624">IF(C9=$V$89,"O",IF(C9=$W$89,"O",IF(C9=$X$89,"O",IF(C9=$Y$89,"O",IF(C9=$Z$89,"O",IF(C9=$AA$89,"O",IF(C9=$AB$89,"O",IF(C9=$AC$89,"O",IF(C9=$AD$89,"O",IF(C9=$AE$89,"O",IF(C9=$AF$89,"O",IF(C9=$AG$89,"O",IF(C9=$AH$89,"O",IF(C9=$AI$89,"O",IF(C9=$AJ$89,"O",IF(C9=$AK$89,"O",IF(C9=$AL$89,"O",IF(C9=$AM$89,"O",IF(C9=$AN$89,"O",IF(C9=$AO$89,"O",IF(C9=$AP$89,"O",IF(C9=$AQ$89,"O",IF(C9=$AR$89,"O",IF(C9=$AS$89,"O",IF(C9=$AT$89,"O",IF(C9=$AU$89,"O",IF(C9=$AV$89,"O",IF(C9=$AW$89,"O",IF(C9=$AX$89,"O",IF(C9=$AY$89,"O",IF(C9=$AZ$89,"O",IF(C9=$BA$89,"O",IF(C9=$BB$89,"O",IF(C9=$BC$89,"O",IF(C9=$BD$89,"O",IF(C9=$BE$89,"O","X"))))))))))))))))))))))))))))))))))))</f>
        <v>X</v>
      </c>
      <c r="D624" s="58" t="str">
        <f t="shared" si="624"/>
        <v>X</v>
      </c>
      <c r="E624" s="58" t="str">
        <f t="shared" si="624"/>
        <v>X</v>
      </c>
      <c r="F624" s="58" t="str">
        <f t="shared" si="624"/>
        <v>X</v>
      </c>
      <c r="G624" s="58" t="str">
        <f t="shared" si="624"/>
        <v>X</v>
      </c>
      <c r="H624" s="58" t="str">
        <f t="shared" si="624"/>
        <v>X</v>
      </c>
      <c r="I624" s="58" t="str">
        <f t="shared" si="624"/>
        <v>X</v>
      </c>
      <c r="J624" s="58" t="str">
        <f t="shared" si="624"/>
        <v>X</v>
      </c>
      <c r="K624" s="58" t="str">
        <f t="shared" si="624"/>
        <v>X</v>
      </c>
      <c r="L624" s="58" t="str">
        <f t="shared" si="624"/>
        <v>X</v>
      </c>
      <c r="M624" s="58" t="str">
        <f t="shared" si="624"/>
        <v>X</v>
      </c>
      <c r="N624" s="58" t="str">
        <f t="shared" si="624"/>
        <v>X</v>
      </c>
      <c r="O624" s="58" t="str">
        <f t="shared" si="624"/>
        <v>X</v>
      </c>
      <c r="P624" s="58" t="str">
        <f t="shared" si="624"/>
        <v>X</v>
      </c>
      <c r="Q624" s="58" t="str">
        <f t="shared" si="624"/>
        <v>X</v>
      </c>
      <c r="AE624"/>
    </row>
    <row r="625" spans="1:65" ht="21" customHeight="1">
      <c r="A625" s="51"/>
      <c r="B625" s="58" t="s">
        <v>35</v>
      </c>
      <c r="C625" s="58" t="str">
        <f t="shared" ref="C625:Q625" si="625">IF(C10=$V$89,"O",IF(C10=$W$89,"O",IF(C10=$X$89,"O",IF(C10=$Y$89,"O",IF(C10=$Z$89,"O",IF(C10=$AA$89,"O",IF(C10=$AB$89,"O",IF(C10=$AC$89,"O",IF(C10=$AD$89,"O",IF(C10=$AE$89,"O",IF(C10=$AF$89,"O",IF(C10=$AG$89,"O",IF(C10=$AH$89,"O",IF(C10=$AI$89,"O",IF(C10=$AJ$89,"O",IF(C10=$AK$89,"O",IF(C10=$AL$89,"O",IF(C10=$AM$89,"O",IF(C10=$AN$89,"O",IF(C10=$AO$89,"O",IF(C10=$AP$89,"O",IF(C10=$AQ$89,"O",IF(C10=$AR$89,"O",IF(C10=$AS$89,"O",IF(C10=$AT$89,"O",IF(C10=$AU$89,"O",IF(C10=$AV$89,"O",IF(C10=$AW$89,"O",IF(C10=$AX$89,"O",IF(C10=$AY$89,"O",IF(C10=$AZ$89,"O",IF(C10=$BA$89,"O",IF(C10=$BB$89,"O",IF(C10=$BC$89,"O",IF(C10=$BD$89,"O",IF(C10=$BE$89,"O","X"))))))))))))))))))))))))))))))))))))</f>
        <v>O</v>
      </c>
      <c r="D625" s="58" t="str">
        <f t="shared" si="625"/>
        <v>O</v>
      </c>
      <c r="E625" s="58" t="str">
        <f t="shared" si="625"/>
        <v>O</v>
      </c>
      <c r="F625" s="58" t="str">
        <f t="shared" si="625"/>
        <v>O</v>
      </c>
      <c r="G625" s="58" t="str">
        <f t="shared" si="625"/>
        <v>O</v>
      </c>
      <c r="H625" s="58" t="str">
        <f t="shared" si="625"/>
        <v>O</v>
      </c>
      <c r="I625" s="58" t="str">
        <f t="shared" si="625"/>
        <v>O</v>
      </c>
      <c r="J625" s="58" t="str">
        <f t="shared" si="625"/>
        <v>O</v>
      </c>
      <c r="K625" s="58" t="str">
        <f t="shared" si="625"/>
        <v>O</v>
      </c>
      <c r="L625" s="58" t="str">
        <f t="shared" si="625"/>
        <v>O</v>
      </c>
      <c r="M625" s="58" t="str">
        <f t="shared" si="625"/>
        <v>O</v>
      </c>
      <c r="N625" s="58" t="str">
        <f t="shared" si="625"/>
        <v>O</v>
      </c>
      <c r="O625" s="58" t="str">
        <f t="shared" si="625"/>
        <v>O</v>
      </c>
      <c r="P625" s="58" t="str">
        <f t="shared" si="625"/>
        <v>O</v>
      </c>
      <c r="Q625" s="58" t="str">
        <f t="shared" si="625"/>
        <v>O</v>
      </c>
      <c r="AE625"/>
    </row>
    <row r="626" spans="1:65" ht="21" customHeight="1">
      <c r="A626" s="51"/>
      <c r="B626" s="58" t="s">
        <v>36</v>
      </c>
      <c r="C626" s="58" t="str">
        <f t="shared" ref="C626:Q626" si="626">IF(C11=$V$89,"O",IF(C11=$W$89,"O",IF(C11=$X$89,"O",IF(C11=$Y$89,"O",IF(C11=$Z$89,"O",IF(C11=$AA$89,"O",IF(C11=$AB$89,"O",IF(C11=$AC$89,"O",IF(C11=$AD$89,"O",IF(C11=$AE$89,"O",IF(C11=$AF$89,"O",IF(C11=$AG$89,"O",IF(C11=$AH$89,"O",IF(C11=$AI$89,"O",IF(C11=$AJ$89,"O",IF(C11=$AK$89,"O",IF(C11=$AL$89,"O",IF(C11=$AM$89,"O",IF(C11=$AN$89,"O",IF(C11=$AO$89,"O",IF(C11=$AP$89,"O",IF(C11=$AQ$89,"O",IF(C11=$AR$89,"O",IF(C11=$AS$89,"O",IF(C11=$AT$89,"O",IF(C11=$AU$89,"O",IF(C11=$AV$89,"O",IF(C11=$AW$89,"O",IF(C11=$AX$89,"O",IF(C11=$AY$89,"O",IF(C11=$AZ$89,"O",IF(C11=$BA$89,"O",IF(C11=$BB$89,"O",IF(C11=$BC$89,"O",IF(C11=$BD$89,"O",IF(C11=$BE$89,"O","X"))))))))))))))))))))))))))))))))))))</f>
        <v>X</v>
      </c>
      <c r="D626" s="58" t="str">
        <f t="shared" si="626"/>
        <v>X</v>
      </c>
      <c r="E626" s="58" t="str">
        <f t="shared" si="626"/>
        <v>X</v>
      </c>
      <c r="F626" s="58" t="str">
        <f t="shared" si="626"/>
        <v>X</v>
      </c>
      <c r="G626" s="58" t="str">
        <f t="shared" si="626"/>
        <v>X</v>
      </c>
      <c r="H626" s="58" t="str">
        <f t="shared" si="626"/>
        <v>X</v>
      </c>
      <c r="I626" s="58" t="str">
        <f t="shared" si="626"/>
        <v>X</v>
      </c>
      <c r="J626" s="58" t="str">
        <f t="shared" si="626"/>
        <v>X</v>
      </c>
      <c r="K626" s="58" t="str">
        <f t="shared" si="626"/>
        <v>X</v>
      </c>
      <c r="L626" s="58" t="str">
        <f t="shared" si="626"/>
        <v>X</v>
      </c>
      <c r="M626" s="58" t="str">
        <f t="shared" si="626"/>
        <v>X</v>
      </c>
      <c r="N626" s="58" t="str">
        <f t="shared" si="626"/>
        <v>X</v>
      </c>
      <c r="O626" s="58" t="str">
        <f t="shared" si="626"/>
        <v>X</v>
      </c>
      <c r="P626" s="58" t="str">
        <f t="shared" si="626"/>
        <v>X</v>
      </c>
      <c r="Q626" s="58" t="str">
        <f t="shared" si="626"/>
        <v>X</v>
      </c>
      <c r="AE626"/>
    </row>
    <row r="627" spans="1:65" ht="21" customHeight="1">
      <c r="A627" s="51"/>
      <c r="B627" s="58" t="s">
        <v>21</v>
      </c>
      <c r="C627" s="58" t="str">
        <f t="shared" ref="C627:P627" si="627">IF(C12=$V$89,"O",IF(C12=$W$89,"O",IF(C12=$X$89,"O",IF(C12=$Y$89,"O",IF(C12=$Z$89,"O",IF(C12=$AA$89,"O",IF(C12=$AB$89,"O",IF(C12=$AC$89,"O",IF(C12=$AD$89,"O",IF(C12=$AE$89,"O",IF(C12=$AF$89,"O",IF(C12=$AG$89,"O",IF(C12=$AH$89,"O",IF(C12=$AI$89,"O",IF(C12=$AJ$89,"O",IF(C12=$AK$89,"O",IF(C12=$AL$89,"O",IF(C12=$AM$89,"O",IF(C12=$AN$89,"O",IF(C12=$AO$89,"O",IF(C12=$AP$89,"O",IF(C12=$AQ$89,"O",IF(C12=$AR$89,"O",IF(C12=$AS$89,"O",IF(C12=$AT$89,"O",IF(C12=$AU$89,"O",IF(C12=$AV$89,"O",IF(C12=$AW$89,"O",IF(C12=$AX$89,"O",IF(C12=$AY$89,"O",IF(C12=$AZ$89,"O",IF(C12=$BA$89,"O",IF(C12=$BB$89,"O",IF(C12=$BC$89,"O",IF(C12=$BD$89,"O",IF(C12=$BE$89,"O","X"))))))))))))))))))))))))))))))))))))</f>
        <v>O</v>
      </c>
      <c r="D627" s="58" t="str">
        <f t="shared" si="627"/>
        <v>O</v>
      </c>
      <c r="E627" s="58" t="str">
        <f t="shared" si="627"/>
        <v>O</v>
      </c>
      <c r="F627" s="58" t="str">
        <f t="shared" si="627"/>
        <v>O</v>
      </c>
      <c r="G627" s="58" t="str">
        <f t="shared" si="627"/>
        <v>O</v>
      </c>
      <c r="H627" s="58" t="str">
        <f t="shared" si="627"/>
        <v>O</v>
      </c>
      <c r="I627" s="58" t="str">
        <f t="shared" si="627"/>
        <v>O</v>
      </c>
      <c r="J627" s="58" t="str">
        <f t="shared" si="627"/>
        <v>O</v>
      </c>
      <c r="K627" s="58" t="str">
        <f t="shared" si="627"/>
        <v>O</v>
      </c>
      <c r="L627" s="58" t="str">
        <f t="shared" si="627"/>
        <v>O</v>
      </c>
      <c r="M627" s="58" t="str">
        <f t="shared" si="627"/>
        <v>O</v>
      </c>
      <c r="N627" s="58" t="str">
        <f t="shared" si="627"/>
        <v>O</v>
      </c>
      <c r="O627" s="58" t="str">
        <f t="shared" si="627"/>
        <v>O</v>
      </c>
      <c r="P627" s="58" t="str">
        <f t="shared" si="627"/>
        <v>O</v>
      </c>
      <c r="Q627" s="58" t="str">
        <f>IF(Q12=$V$89,"O",IF(Q12=$W$89,"O",IF(Q12=$X$89,"O",IF(Q12=$Y$89,"O",IF(Q12=$Z$89,"O",IF(Q12=$AA$89,"O",IF(Q12=$AB$89,"O",IF(Q12=$AC$89,"O",IF(Q12=$AD$89,"O",IF(Q12=$AE$89,"O",IF(Q12=$AF$89,"O",IF(Q12=$AG$89,"O",IF(Q12=$AH$89,"O",IF(Q12=$AI$89,"O",IF(Q12=$AJ$89,"O",IF(Q12=$AK$89,"O",IF(Q12=$AL$89,"O",IF(Q12=$AM$89,"O",IF(Q12=$AN$89,"O",IF(Q12=$AO$89,"O",IF(Q12=$AP$89,"O",IF(Q12=$AQ$89,"O",IF(Q12=$AR$89,"O",IF(Q12=$AS$89,"O",IF(Q12=$AT$89,"O",IF(Q12=$AU$89,"O",IF(Q12=$AV$89,"O",IF(Q12=$AW$89,"O",IF(Q12=$AX$89,"O",IF(Q12=$AY$89,"O",IF(Q12=$AZ$89,"O",IF(Q12=$BA$89,"O",IF(Q12=$BB$89,"O",IF(Q12=$BC$89,"O",IF(Q12=$BD$89,"O",IF(Q12=$BE$89,"O","X"))))))))))))))))))))))))))))))))))))</f>
        <v>O</v>
      </c>
      <c r="AE627"/>
    </row>
    <row r="628" spans="1:65" ht="21" customHeight="1">
      <c r="A628" s="60"/>
      <c r="B628" s="30" t="s">
        <v>46</v>
      </c>
      <c r="C628" s="47">
        <f>COUNTIF(C622:C627,"O")</f>
        <v>4</v>
      </c>
      <c r="D628" s="47">
        <f t="shared" ref="D628:Q628" si="628">COUNTIF(D622:D627,"O")</f>
        <v>4</v>
      </c>
      <c r="E628" s="47">
        <f t="shared" si="628"/>
        <v>4</v>
      </c>
      <c r="F628" s="47">
        <f t="shared" si="628"/>
        <v>4</v>
      </c>
      <c r="G628" s="47">
        <f t="shared" si="628"/>
        <v>4</v>
      </c>
      <c r="H628" s="47">
        <f t="shared" si="628"/>
        <v>4</v>
      </c>
      <c r="I628" s="47">
        <f t="shared" si="628"/>
        <v>4</v>
      </c>
      <c r="J628" s="47">
        <f t="shared" si="628"/>
        <v>4</v>
      </c>
      <c r="K628" s="47">
        <f t="shared" si="628"/>
        <v>4</v>
      </c>
      <c r="L628" s="47">
        <f t="shared" si="628"/>
        <v>4</v>
      </c>
      <c r="M628" s="47">
        <f t="shared" si="628"/>
        <v>4</v>
      </c>
      <c r="N628" s="47">
        <f t="shared" si="628"/>
        <v>4</v>
      </c>
      <c r="O628" s="47">
        <f t="shared" si="628"/>
        <v>4</v>
      </c>
      <c r="P628" s="47">
        <f t="shared" si="628"/>
        <v>4</v>
      </c>
      <c r="Q628" s="47">
        <f t="shared" si="628"/>
        <v>4</v>
      </c>
      <c r="AE628"/>
    </row>
    <row r="629" spans="1:65" ht="21" customHeight="1">
      <c r="A629" s="50">
        <v>71</v>
      </c>
      <c r="B629" s="58" t="s">
        <v>32</v>
      </c>
      <c r="C629" s="58" t="str">
        <f>IF(C7=$V$90,"O",IF(C7=$W$90,"O",IF(C7=$X$90,"O",IF(C7=$Y$90,"O",IF(C7=$Z$90,"O",IF(C7=$AA$90,"O",IF(C7=$AB$90,"O",IF(C7=$AC$90,"O",IF(C7=$AD$90,"O",IF(C7=$AE$90,"O",IF(C7=$AF$90,"O",IF(C7=$AG$90,"O",IF(C7=$AH$90,"O",IF(C7=$AI$90,"O",IF(C7=$AJ$90,"O",IF(C7=$AK$90,"O",IF(C7=$AL$90,"O",IF(C7=$AM$90,"O",IF(C7=$AN$90,"O",IF(C7=$AO$90,"O",IF(C7=$AP$90,"O",IF(C7=$AQ$90,"O",IF(C7=$AR$90,"O",IF(C7=$AS$90,"O",IF(C7=$AT$90,"O",IF(C7=$AU$90,"O",IF(C7=$AV$90,"O",IF(C7=$AW$90,"O",IF(C7=$AX$90,"O",IF(C7=$AY$90,"O",IF(C7=$AZ$90,"O",IF(C7=$BA$90,"O",IF(C7=$BB$90,"O",IF(C7=$BC$90,"O",IF(C7=$BD$90,"O","X")))))))))))))))))))))))))))))))))))</f>
        <v>O</v>
      </c>
      <c r="D629" s="58" t="str">
        <f t="shared" ref="D629:Q629" si="629">IF(D7=$V$90,"O",IF(D7=$W$90,"O",IF(D7=$X$90,"O",IF(D7=$Y$90,"O",IF(D7=$Z$90,"O",IF(D7=$AA$90,"O",IF(D7=$AB$90,"O",IF(D7=$AC$90,"O",IF(D7=$AD$90,"O",IF(D7=$AE$90,"O",IF(D7=$AF$90,"O",IF(D7=$AG$90,"O",IF(D7=$AH$90,"O",IF(D7=$AI$90,"O",IF(D7=$AJ$90,"O",IF(D7=$AK$90,"O",IF(D7=$AL$90,"O",IF(D7=$AM$90,"O",IF(D7=$AN$90,"O",IF(D7=$AO$90,"O",IF(D7=$AP$90,"O",IF(D7=$AQ$90,"O",IF(D7=$AR$90,"O",IF(D7=$AS$90,"O",IF(D7=$AT$90,"O",IF(D7=$AU$90,"O",IF(D7=$AV$90,"O",IF(D7=$AW$90,"O",IF(D7=$AX$90,"O",IF(D7=$AY$90,"O",IF(D7=$AZ$90,"O",IF(D7=$BA$90,"O",IF(D7=$BB$90,"O",IF(D7=$BC$90,"O",IF(D7=$BD$90,"O","X")))))))))))))))))))))))))))))))))))</f>
        <v>O</v>
      </c>
      <c r="E629" s="58" t="str">
        <f t="shared" si="629"/>
        <v>O</v>
      </c>
      <c r="F629" s="58" t="str">
        <f t="shared" si="629"/>
        <v>O</v>
      </c>
      <c r="G629" s="58" t="str">
        <f t="shared" si="629"/>
        <v>O</v>
      </c>
      <c r="H629" s="58" t="str">
        <f t="shared" si="629"/>
        <v>O</v>
      </c>
      <c r="I629" s="58" t="str">
        <f t="shared" si="629"/>
        <v>O</v>
      </c>
      <c r="J629" s="58" t="str">
        <f t="shared" si="629"/>
        <v>O</v>
      </c>
      <c r="K629" s="58" t="str">
        <f t="shared" si="629"/>
        <v>O</v>
      </c>
      <c r="L629" s="58" t="str">
        <f t="shared" si="629"/>
        <v>O</v>
      </c>
      <c r="M629" s="58" t="str">
        <f t="shared" si="629"/>
        <v>O</v>
      </c>
      <c r="N629" s="58" t="str">
        <f t="shared" si="629"/>
        <v>O</v>
      </c>
      <c r="O629" s="58" t="str">
        <f t="shared" si="629"/>
        <v>O</v>
      </c>
      <c r="P629" s="58" t="str">
        <f t="shared" si="629"/>
        <v>O</v>
      </c>
      <c r="Q629" s="58" t="str">
        <f t="shared" si="629"/>
        <v>O</v>
      </c>
    </row>
    <row r="630" spans="1:65" ht="21" customHeight="1">
      <c r="A630" s="132" t="s">
        <v>478</v>
      </c>
      <c r="B630" s="58" t="s">
        <v>33</v>
      </c>
      <c r="C630" s="58" t="str">
        <f t="shared" ref="C630:Q630" si="630">IF(C8=$V$90,"O",IF(C8=$W$90,"O",IF(C8=$X$90,"O",IF(C8=$Y$90,"O",IF(C8=$Z$90,"O",IF(C8=$AA$90,"O",IF(C8=$AB$90,"O",IF(C8=$AC$90,"O",IF(C8=$AD$90,"O",IF(C8=$AE$90,"O",IF(C8=$AF$90,"O",IF(C8=$AG$90,"O",IF(C8=$AH$90,"O",IF(C8=$AI$90,"O",IF(C8=$AJ$90,"O",IF(C8=$AK$90,"O",IF(C8=$AL$90,"O",IF(C8=$AM$90,"O",IF(C8=$AN$90,"O",IF(C8=$AO$90,"O",IF(C8=$AP$90,"O",IF(C8=$AQ$90,"O",IF(C8=$AR$90,"O",IF(C8=$AS$90,"O",IF(C8=$AT$90,"O",IF(C8=$AU$90,"O",IF(C8=$AV$90,"O",IF(C8=$AW$90,"O",IF(C8=$AX$90,"O",IF(C8=$AY$90,"O",IF(C8=$AZ$90,"O",IF(C8=$BA$90,"O",IF(C8=$BB$90,"O",IF(C8=$BC$90,"O",IF(C8=$BD$90,"O","X")))))))))))))))))))))))))))))))))))</f>
        <v>O</v>
      </c>
      <c r="D630" s="58" t="str">
        <f t="shared" si="630"/>
        <v>O</v>
      </c>
      <c r="E630" s="58" t="str">
        <f t="shared" si="630"/>
        <v>O</v>
      </c>
      <c r="F630" s="58" t="str">
        <f t="shared" si="630"/>
        <v>O</v>
      </c>
      <c r="G630" s="58" t="str">
        <f t="shared" si="630"/>
        <v>O</v>
      </c>
      <c r="H630" s="58" t="str">
        <f t="shared" si="630"/>
        <v>O</v>
      </c>
      <c r="I630" s="58" t="str">
        <f t="shared" si="630"/>
        <v>O</v>
      </c>
      <c r="J630" s="58" t="str">
        <f t="shared" si="630"/>
        <v>O</v>
      </c>
      <c r="K630" s="58" t="str">
        <f t="shared" si="630"/>
        <v>O</v>
      </c>
      <c r="L630" s="58" t="str">
        <f t="shared" si="630"/>
        <v>O</v>
      </c>
      <c r="M630" s="58" t="str">
        <f t="shared" si="630"/>
        <v>O</v>
      </c>
      <c r="N630" s="58" t="str">
        <f t="shared" si="630"/>
        <v>O</v>
      </c>
      <c r="O630" s="58" t="str">
        <f t="shared" si="630"/>
        <v>O</v>
      </c>
      <c r="P630" s="58" t="str">
        <f t="shared" si="630"/>
        <v>O</v>
      </c>
      <c r="Q630" s="58" t="str">
        <f t="shared" si="630"/>
        <v>O</v>
      </c>
    </row>
    <row r="631" spans="1:65" ht="21" customHeight="1">
      <c r="A631" s="51"/>
      <c r="B631" s="58" t="s">
        <v>34</v>
      </c>
      <c r="C631" s="58" t="str">
        <f t="shared" ref="C631:Q631" si="631">IF(C9=$V$90,"O",IF(C9=$W$90,"O",IF(C9=$X$90,"O",IF(C9=$Y$90,"O",IF(C9=$Z$90,"O",IF(C9=$AA$90,"O",IF(C9=$AB$90,"O",IF(C9=$AC$90,"O",IF(C9=$AD$90,"O",IF(C9=$AE$90,"O",IF(C9=$AF$90,"O",IF(C9=$AG$90,"O",IF(C9=$AH$90,"O",IF(C9=$AI$90,"O",IF(C9=$AJ$90,"O",IF(C9=$AK$90,"O",IF(C9=$AL$90,"O",IF(C9=$AM$90,"O",IF(C9=$AN$90,"O",IF(C9=$AO$90,"O",IF(C9=$AP$90,"O",IF(C9=$AQ$90,"O",IF(C9=$AR$90,"O",IF(C9=$AS$90,"O",IF(C9=$AT$90,"O",IF(C9=$AU$90,"O",IF(C9=$AV$90,"O",IF(C9=$AW$90,"O",IF(C9=$AX$90,"O",IF(C9=$AY$90,"O",IF(C9=$AZ$90,"O",IF(C9=$BA$90,"O",IF(C9=$BB$90,"O",IF(C9=$BC$90,"O",IF(C9=$BD$90,"O","X")))))))))))))))))))))))))))))))))))</f>
        <v>O</v>
      </c>
      <c r="D631" s="58" t="str">
        <f t="shared" si="631"/>
        <v>O</v>
      </c>
      <c r="E631" s="58" t="str">
        <f t="shared" si="631"/>
        <v>O</v>
      </c>
      <c r="F631" s="58" t="str">
        <f t="shared" si="631"/>
        <v>O</v>
      </c>
      <c r="G631" s="58" t="str">
        <f t="shared" si="631"/>
        <v>O</v>
      </c>
      <c r="H631" s="58" t="str">
        <f t="shared" si="631"/>
        <v>O</v>
      </c>
      <c r="I631" s="58" t="str">
        <f t="shared" si="631"/>
        <v>O</v>
      </c>
      <c r="J631" s="58" t="str">
        <f t="shared" si="631"/>
        <v>O</v>
      </c>
      <c r="K631" s="58" t="str">
        <f t="shared" si="631"/>
        <v>O</v>
      </c>
      <c r="L631" s="58" t="str">
        <f t="shared" si="631"/>
        <v>O</v>
      </c>
      <c r="M631" s="58" t="str">
        <f t="shared" si="631"/>
        <v>O</v>
      </c>
      <c r="N631" s="58" t="str">
        <f t="shared" si="631"/>
        <v>O</v>
      </c>
      <c r="O631" s="58" t="str">
        <f t="shared" si="631"/>
        <v>O</v>
      </c>
      <c r="P631" s="58" t="str">
        <f t="shared" si="631"/>
        <v>O</v>
      </c>
      <c r="Q631" s="58" t="str">
        <f t="shared" si="631"/>
        <v>O</v>
      </c>
      <c r="AE631"/>
    </row>
    <row r="632" spans="1:65" ht="21" customHeight="1">
      <c r="A632" s="51"/>
      <c r="B632" s="58" t="s">
        <v>35</v>
      </c>
      <c r="C632" s="58" t="str">
        <f t="shared" ref="C632:Q632" si="632">IF(C10=$V$90,"O",IF(C10=$W$90,"O",IF(C10=$X$90,"O",IF(C10=$Y$90,"O",IF(C10=$Z$90,"O",IF(C10=$AA$90,"O",IF(C10=$AB$90,"O",IF(C10=$AC$90,"O",IF(C10=$AD$90,"O",IF(C10=$AE$90,"O",IF(C10=$AF$90,"O",IF(C10=$AG$90,"O",IF(C10=$AH$90,"O",IF(C10=$AI$90,"O",IF(C10=$AJ$90,"O",IF(C10=$AK$90,"O",IF(C10=$AL$90,"O",IF(C10=$AM$90,"O",IF(C10=$AN$90,"O",IF(C10=$AO$90,"O",IF(C10=$AP$90,"O",IF(C10=$AQ$90,"O",IF(C10=$AR$90,"O",IF(C10=$AS$90,"O",IF(C10=$AT$90,"O",IF(C10=$AU$90,"O",IF(C10=$AV$90,"O",IF(C10=$AW$90,"O",IF(C10=$AX$90,"O",IF(C10=$AY$90,"O",IF(C10=$AZ$90,"O",IF(C10=$BA$90,"O",IF(C10=$BB$90,"O",IF(C10=$BC$90,"O",IF(C10=$BD$90,"O","X")))))))))))))))))))))))))))))))))))</f>
        <v>O</v>
      </c>
      <c r="D632" s="58" t="str">
        <f t="shared" si="632"/>
        <v>O</v>
      </c>
      <c r="E632" s="58" t="str">
        <f t="shared" si="632"/>
        <v>O</v>
      </c>
      <c r="F632" s="58" t="str">
        <f t="shared" si="632"/>
        <v>O</v>
      </c>
      <c r="G632" s="58" t="str">
        <f t="shared" si="632"/>
        <v>O</v>
      </c>
      <c r="H632" s="58" t="str">
        <f t="shared" si="632"/>
        <v>O</v>
      </c>
      <c r="I632" s="58" t="str">
        <f t="shared" si="632"/>
        <v>O</v>
      </c>
      <c r="J632" s="58" t="str">
        <f t="shared" si="632"/>
        <v>O</v>
      </c>
      <c r="K632" s="58" t="str">
        <f t="shared" si="632"/>
        <v>O</v>
      </c>
      <c r="L632" s="58" t="str">
        <f t="shared" si="632"/>
        <v>O</v>
      </c>
      <c r="M632" s="58" t="str">
        <f t="shared" si="632"/>
        <v>O</v>
      </c>
      <c r="N632" s="58" t="str">
        <f t="shared" si="632"/>
        <v>O</v>
      </c>
      <c r="O632" s="58" t="str">
        <f t="shared" si="632"/>
        <v>O</v>
      </c>
      <c r="P632" s="58" t="str">
        <f t="shared" si="632"/>
        <v>O</v>
      </c>
      <c r="Q632" s="58" t="str">
        <f t="shared" si="632"/>
        <v>O</v>
      </c>
      <c r="AE632"/>
    </row>
    <row r="633" spans="1:65" ht="21" customHeight="1">
      <c r="A633" s="51"/>
      <c r="B633" s="58" t="s">
        <v>36</v>
      </c>
      <c r="C633" s="58" t="str">
        <f t="shared" ref="C633:Q633" si="633">IF(C11=$V$90,"O",IF(C11=$W$90,"O",IF(C11=$X$90,"O",IF(C11=$Y$90,"O",IF(C11=$Z$90,"O",IF(C11=$AA$90,"O",IF(C11=$AB$90,"O",IF(C11=$AC$90,"O",IF(C11=$AD$90,"O",IF(C11=$AE$90,"O",IF(C11=$AF$90,"O",IF(C11=$AG$90,"O",IF(C11=$AH$90,"O",IF(C11=$AI$90,"O",IF(C11=$AJ$90,"O",IF(C11=$AK$90,"O",IF(C11=$AL$90,"O",IF(C11=$AM$90,"O",IF(C11=$AN$90,"O",IF(C11=$AO$90,"O",IF(C11=$AP$90,"O",IF(C11=$AQ$90,"O",IF(C11=$AR$90,"O",IF(C11=$AS$90,"O",IF(C11=$AT$90,"O",IF(C11=$AU$90,"O",IF(C11=$AV$90,"O",IF(C11=$AW$90,"O",IF(C11=$AX$90,"O",IF(C11=$AY$90,"O",IF(C11=$AZ$90,"O",IF(C11=$BA$90,"O",IF(C11=$BB$90,"O",IF(C11=$BC$90,"O",IF(C11=$BD$90,"O","X")))))))))))))))))))))))))))))))))))</f>
        <v>O</v>
      </c>
      <c r="D633" s="58" t="str">
        <f t="shared" si="633"/>
        <v>O</v>
      </c>
      <c r="E633" s="58" t="str">
        <f t="shared" si="633"/>
        <v>O</v>
      </c>
      <c r="F633" s="58" t="str">
        <f t="shared" si="633"/>
        <v>O</v>
      </c>
      <c r="G633" s="58" t="str">
        <f t="shared" si="633"/>
        <v>O</v>
      </c>
      <c r="H633" s="58" t="str">
        <f t="shared" si="633"/>
        <v>O</v>
      </c>
      <c r="I633" s="58" t="str">
        <f t="shared" si="633"/>
        <v>O</v>
      </c>
      <c r="J633" s="58" t="str">
        <f t="shared" si="633"/>
        <v>O</v>
      </c>
      <c r="K633" s="58" t="str">
        <f t="shared" si="633"/>
        <v>O</v>
      </c>
      <c r="L633" s="58" t="str">
        <f t="shared" si="633"/>
        <v>O</v>
      </c>
      <c r="M633" s="58" t="str">
        <f t="shared" si="633"/>
        <v>O</v>
      </c>
      <c r="N633" s="58" t="str">
        <f t="shared" si="633"/>
        <v>O</v>
      </c>
      <c r="O633" s="58" t="str">
        <f t="shared" si="633"/>
        <v>O</v>
      </c>
      <c r="P633" s="58" t="str">
        <f t="shared" si="633"/>
        <v>O</v>
      </c>
      <c r="Q633" s="58" t="str">
        <f t="shared" si="633"/>
        <v>O</v>
      </c>
      <c r="AE633"/>
    </row>
    <row r="634" spans="1:65" ht="21" customHeight="1">
      <c r="A634" s="51"/>
      <c r="B634" s="58" t="s">
        <v>21</v>
      </c>
      <c r="C634" s="58" t="str">
        <f t="shared" ref="C634:P634" si="634">IF(C12=$V$90,"O",IF(C12=$W$90,"O",IF(C12=$X$90,"O",IF(C12=$Y$90,"O",IF(C12=$Z$90,"O",IF(C12=$AA$90,"O",IF(C12=$AB$90,"O",IF(C12=$AC$90,"O",IF(C12=$AD$90,"O",IF(C12=$AE$90,"O",IF(C12=$AF$90,"O",IF(C12=$AG$90,"O",IF(C12=$AH$90,"O",IF(C12=$AI$90,"O",IF(C12=$AJ$90,"O",IF(C12=$AK$90,"O",IF(C12=$AL$90,"O",IF(C12=$AM$90,"O",IF(C12=$AN$90,"O",IF(C12=$AO$90,"O",IF(C12=$AP$90,"O",IF(C12=$AQ$90,"O",IF(C12=$AR$90,"O",IF(C12=$AS$90,"O",IF(C12=$AT$90,"O",IF(C12=$AU$90,"O",IF(C12=$AV$90,"O",IF(C12=$AW$90,"O",IF(C12=$AX$90,"O",IF(C12=$AY$90,"O",IF(C12=$AZ$90,"O",IF(C12=$BA$90,"O",IF(C12=$BB$90,"O",IF(C12=$BC$90,"O",IF(C12=$BD$90,"O","X")))))))))))))))))))))))))))))))))))</f>
        <v>O</v>
      </c>
      <c r="D634" s="58" t="str">
        <f t="shared" si="634"/>
        <v>O</v>
      </c>
      <c r="E634" s="58" t="str">
        <f t="shared" si="634"/>
        <v>O</v>
      </c>
      <c r="F634" s="58" t="str">
        <f t="shared" si="634"/>
        <v>O</v>
      </c>
      <c r="G634" s="58" t="str">
        <f t="shared" si="634"/>
        <v>O</v>
      </c>
      <c r="H634" s="58" t="str">
        <f t="shared" si="634"/>
        <v>O</v>
      </c>
      <c r="I634" s="58" t="str">
        <f t="shared" si="634"/>
        <v>O</v>
      </c>
      <c r="J634" s="58" t="str">
        <f t="shared" si="634"/>
        <v>O</v>
      </c>
      <c r="K634" s="58" t="str">
        <f t="shared" si="634"/>
        <v>O</v>
      </c>
      <c r="L634" s="58" t="str">
        <f t="shared" si="634"/>
        <v>O</v>
      </c>
      <c r="M634" s="58" t="str">
        <f t="shared" si="634"/>
        <v>O</v>
      </c>
      <c r="N634" s="58" t="str">
        <f t="shared" si="634"/>
        <v>O</v>
      </c>
      <c r="O634" s="58" t="str">
        <f t="shared" si="634"/>
        <v>O</v>
      </c>
      <c r="P634" s="58" t="str">
        <f t="shared" si="634"/>
        <v>O</v>
      </c>
      <c r="Q634" s="58" t="str">
        <f>IF(Q12=$V$90,"O",IF(Q12=$W$90,"O",IF(Q12=$X$90,"O",IF(Q12=$Y$90,"O",IF(Q12=$Z$90,"O",IF(Q12=$AA$90,"O",IF(Q12=$AB$90,"O",IF(Q12=$AC$90,"O",IF(Q12=$AD$90,"O",IF(Q12=$AE$90,"O",IF(Q12=$AF$90,"O",IF(Q12=$AG$90,"O",IF(Q12=$AH$90,"O",IF(Q12=$AI$90,"O",IF(Q12=$AJ$90,"O",IF(Q12=$AK$90,"O",IF(Q12=$AL$90,"O",IF(Q12=$AM$90,"O",IF(Q12=$AN$90,"O",IF(Q12=$AO$90,"O",IF(Q12=$AP$90,"O",IF(Q12=$AQ$90,"O",IF(Q12=$AR$90,"O",IF(Q12=$AS$90,"O",IF(Q12=$AT$90,"O",IF(Q12=$AU$90,"O",IF(Q12=$AV$90,"O",IF(Q12=$AW$90,"O",IF(Q12=$AX$90,"O",IF(Q12=$AY$90,"O",IF(Q12=$AZ$90,"O",IF(Q12=$BA$90,"O",IF(Q12=$BB$90,"O",IF(Q12=$BC$90,"O",IF(Q12=$BD$90,"O","X")))))))))))))))))))))))))))))))))))</f>
        <v>O</v>
      </c>
      <c r="AE634"/>
    </row>
    <row r="635" spans="1:65" ht="21" customHeight="1">
      <c r="A635" s="60"/>
      <c r="B635" s="30" t="s">
        <v>46</v>
      </c>
      <c r="C635" s="47">
        <f>COUNTIF(C629:C634,"O")</f>
        <v>6</v>
      </c>
      <c r="D635" s="47">
        <f t="shared" ref="D635:Q635" si="635">COUNTIF(D629:D634,"O")</f>
        <v>6</v>
      </c>
      <c r="E635" s="47">
        <f t="shared" si="635"/>
        <v>6</v>
      </c>
      <c r="F635" s="47">
        <f t="shared" si="635"/>
        <v>6</v>
      </c>
      <c r="G635" s="47">
        <f t="shared" si="635"/>
        <v>6</v>
      </c>
      <c r="H635" s="47">
        <f t="shared" si="635"/>
        <v>6</v>
      </c>
      <c r="I635" s="47">
        <f t="shared" si="635"/>
        <v>6</v>
      </c>
      <c r="J635" s="47">
        <f t="shared" si="635"/>
        <v>6</v>
      </c>
      <c r="K635" s="47">
        <f t="shared" si="635"/>
        <v>6</v>
      </c>
      <c r="L635" s="47">
        <f t="shared" si="635"/>
        <v>6</v>
      </c>
      <c r="M635" s="47">
        <f t="shared" si="635"/>
        <v>6</v>
      </c>
      <c r="N635" s="47">
        <f t="shared" si="635"/>
        <v>6</v>
      </c>
      <c r="O635" s="47">
        <f t="shared" si="635"/>
        <v>6</v>
      </c>
      <c r="P635" s="47">
        <f t="shared" si="635"/>
        <v>6</v>
      </c>
      <c r="Q635" s="47">
        <f t="shared" si="635"/>
        <v>6</v>
      </c>
      <c r="AE635"/>
    </row>
    <row r="636" spans="1:65" ht="21" customHeight="1">
      <c r="A636" s="50">
        <v>72</v>
      </c>
      <c r="B636" s="58" t="s">
        <v>32</v>
      </c>
      <c r="C636" s="58" t="str">
        <f>IF(C7=$V$91,"O",IF(C7=$W$91,"O",IF(C7=$X$91,"O",IF(C7=$Y$91,"O",IF(C7=$Z$91,"O",IF(C7=$AA$91,"O",IF(C7=$AB$91,"O",IF(C7=$AC$91,"O",IF(C7=$AD$91,"O",IF(C7=$AE$91,"O",IF(C7=$AF$91,"O",IF(C7=$AG$91,"O",IF(C7=$AH$91,"O",IF(C7=$AI$91,"O",IF(C7=$AJ$91,"O",IF(C7=$AK$91,"O",IF(C7=$AL$91,"O",IF(C7=$AM$91,"O",IF(C7=$AN$91,"O",IF(C7=$AO$91,"O",IF(C7=$AP$91,"O",IF(C7=$AQ$91,"O",IF(C7=$AR$91,"O",IF(C7=$AS$91,"O",IF(C7=$AT$91,"O",IF(C7=$AU$91,"O",IF(C7=$AV$91,"O",IF(C7=$AW$91,"O",IF(C7=$AX$91,"O",IF(C7=$AY$91,"O",IF(C7=$AZ$91,"O",IF(C7=$BA$91,"O",IF(C7=$BB$91,"O",IF(C7=$BC$91,"O",IF(C7=$BD$91,"O",IF(C7=$BE$91,"O","X"))))))))))))))))))))))))))))))))))))</f>
        <v>O</v>
      </c>
      <c r="D636" s="58" t="str">
        <f t="shared" ref="D636:Q636" si="636">IF(D7=$V$91,"O",IF(D7=$W$91,"O",IF(D7=$X$91,"O",IF(D7=$Y$91,"O",IF(D7=$Z$91,"O",IF(D7=$AA$91,"O",IF(D7=$AB$91,"O",IF(D7=$AC$91,"O",IF(D7=$AD$91,"O",IF(D7=$AE$91,"O",IF(D7=$AF$91,"O",IF(D7=$AG$91,"O",IF(D7=$AH$91,"O",IF(D7=$AI$91,"O",IF(D7=$AJ$91,"O",IF(D7=$AK$91,"O",IF(D7=$AL$91,"O",IF(D7=$AM$91,"O",IF(D7=$AN$91,"O",IF(D7=$AO$91,"O",IF(D7=$AP$91,"O",IF(D7=$AQ$91,"O",IF(D7=$AR$91,"O",IF(D7=$AS$91,"O",IF(D7=$AT$91,"O",IF(D7=$AU$91,"O",IF(D7=$AV$91,"O",IF(D7=$AW$91,"O",IF(D7=$AX$91,"O",IF(D7=$AY$91,"O",IF(D7=$AZ$91,"O",IF(D7=$BA$91,"O",IF(D7=$BB$91,"O",IF(D7=$BC$91,"O",IF(D7=$BD$91,"O",IF(D7=$BE$91,"O","X"))))))))))))))))))))))))))))))))))))</f>
        <v>O</v>
      </c>
      <c r="E636" s="58" t="str">
        <f t="shared" si="636"/>
        <v>O</v>
      </c>
      <c r="F636" s="58" t="str">
        <f t="shared" si="636"/>
        <v>O</v>
      </c>
      <c r="G636" s="58" t="str">
        <f t="shared" si="636"/>
        <v>O</v>
      </c>
      <c r="H636" s="58" t="str">
        <f t="shared" si="636"/>
        <v>O</v>
      </c>
      <c r="I636" s="58" t="str">
        <f t="shared" si="636"/>
        <v>O</v>
      </c>
      <c r="J636" s="58" t="str">
        <f t="shared" si="636"/>
        <v>O</v>
      </c>
      <c r="K636" s="58" t="str">
        <f t="shared" si="636"/>
        <v>O</v>
      </c>
      <c r="L636" s="58" t="str">
        <f t="shared" si="636"/>
        <v>O</v>
      </c>
      <c r="M636" s="58" t="str">
        <f t="shared" si="636"/>
        <v>O</v>
      </c>
      <c r="N636" s="58" t="str">
        <f t="shared" si="636"/>
        <v>O</v>
      </c>
      <c r="O636" s="58" t="str">
        <f t="shared" si="636"/>
        <v>O</v>
      </c>
      <c r="P636" s="58" t="str">
        <f t="shared" si="636"/>
        <v>O</v>
      </c>
      <c r="Q636" s="58" t="str">
        <f t="shared" si="636"/>
        <v>O</v>
      </c>
      <c r="AD636" s="135"/>
      <c r="AE636" s="135"/>
      <c r="AF636" s="135"/>
      <c r="AG636" s="135"/>
      <c r="AH636" s="135"/>
      <c r="AI636" s="135"/>
      <c r="AJ636" s="135"/>
      <c r="AK636" s="135"/>
      <c r="AL636" s="135"/>
      <c r="AM636" s="135"/>
      <c r="AN636" s="136"/>
      <c r="AO636" s="135"/>
      <c r="AP636" s="135"/>
      <c r="AQ636" s="135"/>
      <c r="AR636" s="135"/>
      <c r="AS636" s="135"/>
      <c r="AT636" s="135"/>
      <c r="AU636" s="135"/>
      <c r="AV636" s="135"/>
      <c r="AW636" s="135"/>
      <c r="AX636" s="135"/>
      <c r="AY636" s="135"/>
      <c r="AZ636" s="135"/>
      <c r="BA636" s="135"/>
      <c r="BB636" s="135"/>
      <c r="BC636" s="135"/>
      <c r="BD636" s="135"/>
      <c r="BE636" s="135"/>
      <c r="BF636" s="141"/>
      <c r="BG636" s="135"/>
      <c r="BH636" s="139"/>
      <c r="BI636" s="142"/>
      <c r="BJ636" s="137"/>
      <c r="BK636" s="153"/>
      <c r="BL636" s="153"/>
      <c r="BM636" s="153"/>
    </row>
    <row r="637" spans="1:65" ht="21" customHeight="1">
      <c r="A637" s="132" t="s">
        <v>479</v>
      </c>
      <c r="B637" s="58" t="s">
        <v>33</v>
      </c>
      <c r="C637" s="58" t="str">
        <f t="shared" ref="C637:Q637" si="637">IF(C8=$V$91,"O",IF(C8=$W$91,"O",IF(C8=$X$91,"O",IF(C8=$Y$91,"O",IF(C8=$Z$91,"O",IF(C8=$AA$91,"O",IF(C8=$AB$91,"O",IF(C8=$AC$91,"O",IF(C8=$AD$91,"O",IF(C8=$AE$91,"O",IF(C8=$AF$91,"O",IF(C8=$AG$91,"O",IF(C8=$AH$91,"O",IF(C8=$AI$91,"O",IF(C8=$AJ$91,"O",IF(C8=$AK$91,"O",IF(C8=$AL$91,"O",IF(C8=$AM$91,"O",IF(C8=$AN$91,"O",IF(C8=$AO$91,"O",IF(C8=$AP$91,"O",IF(C8=$AQ$91,"O",IF(C8=$AR$91,"O",IF(C8=$AS$91,"O",IF(C8=$AT$91,"O",IF(C8=$AU$91,"O",IF(C8=$AV$91,"O",IF(C8=$AW$91,"O",IF(C8=$AX$91,"O",IF(C8=$AY$91,"O",IF(C8=$AZ$91,"O",IF(C8=$BA$91,"O",IF(C8=$BB$91,"O",IF(C8=$BC$91,"O",IF(C8=$BD$91,"O",IF(C8=$BE$91,"O","X"))))))))))))))))))))))))))))))))))))</f>
        <v>O</v>
      </c>
      <c r="D637" s="58" t="str">
        <f t="shared" si="637"/>
        <v>O</v>
      </c>
      <c r="E637" s="58" t="str">
        <f t="shared" si="637"/>
        <v>O</v>
      </c>
      <c r="F637" s="58" t="str">
        <f t="shared" si="637"/>
        <v>O</v>
      </c>
      <c r="G637" s="58" t="str">
        <f t="shared" si="637"/>
        <v>O</v>
      </c>
      <c r="H637" s="58" t="str">
        <f t="shared" si="637"/>
        <v>O</v>
      </c>
      <c r="I637" s="58" t="str">
        <f t="shared" si="637"/>
        <v>O</v>
      </c>
      <c r="J637" s="58" t="str">
        <f t="shared" si="637"/>
        <v>O</v>
      </c>
      <c r="K637" s="58" t="str">
        <f t="shared" si="637"/>
        <v>O</v>
      </c>
      <c r="L637" s="58" t="str">
        <f t="shared" si="637"/>
        <v>O</v>
      </c>
      <c r="M637" s="58" t="str">
        <f t="shared" si="637"/>
        <v>O</v>
      </c>
      <c r="N637" s="58" t="str">
        <f t="shared" si="637"/>
        <v>O</v>
      </c>
      <c r="O637" s="58" t="str">
        <f t="shared" si="637"/>
        <v>O</v>
      </c>
      <c r="P637" s="58" t="str">
        <f t="shared" si="637"/>
        <v>O</v>
      </c>
      <c r="Q637" s="58" t="str">
        <f t="shared" si="637"/>
        <v>O</v>
      </c>
      <c r="AD637" s="135"/>
      <c r="AE637" s="135"/>
      <c r="AF637" s="135"/>
      <c r="AG637" s="135"/>
      <c r="AH637" s="135"/>
      <c r="AI637" s="135"/>
      <c r="AJ637" s="135"/>
      <c r="AK637" s="135"/>
      <c r="AL637" s="135"/>
      <c r="AM637" s="135"/>
      <c r="AN637" s="136"/>
      <c r="AO637" s="135"/>
      <c r="AP637" s="135"/>
      <c r="AQ637" s="135"/>
      <c r="AR637" s="135"/>
      <c r="AS637" s="135"/>
      <c r="AT637" s="135"/>
      <c r="AU637" s="135"/>
      <c r="AV637" s="135"/>
      <c r="AW637" s="135"/>
      <c r="AX637" s="135"/>
      <c r="AY637" s="135"/>
      <c r="AZ637" s="135"/>
      <c r="BA637" s="135"/>
      <c r="BB637" s="135"/>
      <c r="BC637" s="135"/>
      <c r="BD637" s="135"/>
      <c r="BE637" s="135"/>
      <c r="BF637" s="135"/>
      <c r="BG637" s="135"/>
      <c r="BH637" s="135"/>
      <c r="BI637" s="135"/>
      <c r="BJ637" s="135"/>
      <c r="BK637" s="153"/>
      <c r="BL637" s="236"/>
      <c r="BM637" s="153"/>
    </row>
    <row r="638" spans="1:65" ht="21" customHeight="1">
      <c r="A638" s="51"/>
      <c r="B638" s="58" t="s">
        <v>34</v>
      </c>
      <c r="C638" s="58" t="str">
        <f t="shared" ref="C638:Q638" si="638">IF(C9=$V$91,"O",IF(C9=$W$91,"O",IF(C9=$X$91,"O",IF(C9=$Y$91,"O",IF(C9=$Z$91,"O",IF(C9=$AA$91,"O",IF(C9=$AB$91,"O",IF(C9=$AC$91,"O",IF(C9=$AD$91,"O",IF(C9=$AE$91,"O",IF(C9=$AF$91,"O",IF(C9=$AG$91,"O",IF(C9=$AH$91,"O",IF(C9=$AI$91,"O",IF(C9=$AJ$91,"O",IF(C9=$AK$91,"O",IF(C9=$AL$91,"O",IF(C9=$AM$91,"O",IF(C9=$AN$91,"O",IF(C9=$AO$91,"O",IF(C9=$AP$91,"O",IF(C9=$AQ$91,"O",IF(C9=$AR$91,"O",IF(C9=$AS$91,"O",IF(C9=$AT$91,"O",IF(C9=$AU$91,"O",IF(C9=$AV$91,"O",IF(C9=$AW$91,"O",IF(C9=$AX$91,"O",IF(C9=$AY$91,"O",IF(C9=$AZ$91,"O",IF(C9=$BA$91,"O",IF(C9=$BB$91,"O",IF(C9=$BC$91,"O",IF(C9=$BD$91,"O",IF(C9=$BE$91,"O","X"))))))))))))))))))))))))))))))))))))</f>
        <v>X</v>
      </c>
      <c r="D638" s="58" t="str">
        <f t="shared" si="638"/>
        <v>X</v>
      </c>
      <c r="E638" s="58" t="str">
        <f t="shared" si="638"/>
        <v>X</v>
      </c>
      <c r="F638" s="58" t="str">
        <f t="shared" si="638"/>
        <v>X</v>
      </c>
      <c r="G638" s="58" t="str">
        <f t="shared" si="638"/>
        <v>X</v>
      </c>
      <c r="H638" s="58" t="str">
        <f t="shared" si="638"/>
        <v>X</v>
      </c>
      <c r="I638" s="58" t="str">
        <f t="shared" si="638"/>
        <v>X</v>
      </c>
      <c r="J638" s="58" t="str">
        <f t="shared" si="638"/>
        <v>X</v>
      </c>
      <c r="K638" s="58" t="str">
        <f t="shared" si="638"/>
        <v>X</v>
      </c>
      <c r="L638" s="58" t="str">
        <f t="shared" si="638"/>
        <v>X</v>
      </c>
      <c r="M638" s="58" t="str">
        <f t="shared" si="638"/>
        <v>X</v>
      </c>
      <c r="N638" s="58" t="str">
        <f t="shared" si="638"/>
        <v>X</v>
      </c>
      <c r="O638" s="58" t="str">
        <f t="shared" si="638"/>
        <v>X</v>
      </c>
      <c r="P638" s="58" t="str">
        <f t="shared" si="638"/>
        <v>X</v>
      </c>
      <c r="Q638" s="58" t="str">
        <f t="shared" si="638"/>
        <v>X</v>
      </c>
      <c r="AD638" s="135"/>
      <c r="AE638" s="135"/>
      <c r="AF638" s="135"/>
      <c r="AG638" s="135"/>
      <c r="AH638" s="135"/>
      <c r="AI638" s="135"/>
      <c r="AJ638" s="135"/>
      <c r="AK638" s="135"/>
      <c r="AL638" s="135"/>
      <c r="AM638" s="135"/>
      <c r="AN638" s="136"/>
      <c r="AO638" s="135"/>
      <c r="AP638" s="135"/>
      <c r="AQ638" s="135"/>
      <c r="AR638" s="135"/>
      <c r="AS638" s="135"/>
      <c r="AT638" s="135"/>
      <c r="AU638" s="135"/>
      <c r="AV638" s="135"/>
      <c r="AW638" s="135"/>
      <c r="AX638" s="135"/>
      <c r="AY638" s="135"/>
      <c r="AZ638" s="135"/>
      <c r="BA638" s="135"/>
      <c r="BB638" s="135"/>
      <c r="BC638" s="135"/>
      <c r="BD638" s="135"/>
      <c r="BE638" s="135"/>
      <c r="BF638" s="135"/>
      <c r="BG638" s="135"/>
      <c r="BH638" s="135"/>
      <c r="BI638" s="135"/>
      <c r="BJ638" s="135"/>
      <c r="BK638" s="153"/>
      <c r="BL638" s="153"/>
      <c r="BM638" s="153"/>
    </row>
    <row r="639" spans="1:65" ht="21" customHeight="1">
      <c r="A639" s="51"/>
      <c r="B639" s="58" t="s">
        <v>35</v>
      </c>
      <c r="C639" s="58" t="str">
        <f t="shared" ref="C639:Q639" si="639">IF(C10=$V$91,"O",IF(C10=$W$91,"O",IF(C10=$X$91,"O",IF(C10=$Y$91,"O",IF(C10=$Z$91,"O",IF(C10=$AA$91,"O",IF(C10=$AB$91,"O",IF(C10=$AC$91,"O",IF(C10=$AD$91,"O",IF(C10=$AE$91,"O",IF(C10=$AF$91,"O",IF(C10=$AG$91,"O",IF(C10=$AH$91,"O",IF(C10=$AI$91,"O",IF(C10=$AJ$91,"O",IF(C10=$AK$91,"O",IF(C10=$AL$91,"O",IF(C10=$AM$91,"O",IF(C10=$AN$91,"O",IF(C10=$AO$91,"O",IF(C10=$AP$91,"O",IF(C10=$AQ$91,"O",IF(C10=$AR$91,"O",IF(C10=$AS$91,"O",IF(C10=$AT$91,"O",IF(C10=$AU$91,"O",IF(C10=$AV$91,"O",IF(C10=$AW$91,"O",IF(C10=$AX$91,"O",IF(C10=$AY$91,"O",IF(C10=$AZ$91,"O",IF(C10=$BA$91,"O",IF(C10=$BB$91,"O",IF(C10=$BC$91,"O",IF(C10=$BD$91,"O",IF(C10=$BE$91,"O","X"))))))))))))))))))))))))))))))))))))</f>
        <v>O</v>
      </c>
      <c r="D639" s="58" t="str">
        <f t="shared" si="639"/>
        <v>O</v>
      </c>
      <c r="E639" s="58" t="str">
        <f t="shared" si="639"/>
        <v>O</v>
      </c>
      <c r="F639" s="58" t="str">
        <f t="shared" si="639"/>
        <v>O</v>
      </c>
      <c r="G639" s="58" t="str">
        <f t="shared" si="639"/>
        <v>O</v>
      </c>
      <c r="H639" s="58" t="str">
        <f t="shared" si="639"/>
        <v>O</v>
      </c>
      <c r="I639" s="58" t="str">
        <f t="shared" si="639"/>
        <v>O</v>
      </c>
      <c r="J639" s="58" t="str">
        <f t="shared" si="639"/>
        <v>O</v>
      </c>
      <c r="K639" s="58" t="str">
        <f t="shared" si="639"/>
        <v>O</v>
      </c>
      <c r="L639" s="58" t="str">
        <f t="shared" si="639"/>
        <v>O</v>
      </c>
      <c r="M639" s="58" t="str">
        <f t="shared" si="639"/>
        <v>O</v>
      </c>
      <c r="N639" s="58" t="str">
        <f t="shared" si="639"/>
        <v>O</v>
      </c>
      <c r="O639" s="58" t="str">
        <f t="shared" si="639"/>
        <v>O</v>
      </c>
      <c r="P639" s="58" t="str">
        <f t="shared" si="639"/>
        <v>O</v>
      </c>
      <c r="Q639" s="58" t="str">
        <f t="shared" si="639"/>
        <v>O</v>
      </c>
      <c r="AD639" s="135"/>
      <c r="AE639" s="135"/>
      <c r="AF639" s="135"/>
      <c r="AG639" s="135"/>
      <c r="AH639" s="135"/>
      <c r="AI639" s="135"/>
      <c r="AJ639" s="135"/>
      <c r="AK639" s="135"/>
      <c r="AL639" s="135"/>
      <c r="AM639" s="135"/>
      <c r="AN639" s="138"/>
      <c r="AO639" s="135"/>
      <c r="AP639" s="135"/>
      <c r="AQ639" s="135"/>
      <c r="AR639" s="135"/>
      <c r="AS639" s="135"/>
      <c r="AT639" s="135"/>
      <c r="AU639" s="135"/>
      <c r="AV639" s="135"/>
      <c r="AW639" s="135"/>
      <c r="AX639" s="135"/>
      <c r="AY639" s="135"/>
      <c r="AZ639" s="135"/>
      <c r="BA639" s="135"/>
      <c r="BB639" s="135"/>
      <c r="BC639" s="135"/>
      <c r="BD639" s="135"/>
      <c r="BE639" s="135"/>
      <c r="BF639" s="135"/>
      <c r="BG639" s="135"/>
      <c r="BH639" s="139"/>
      <c r="BI639" s="135"/>
      <c r="BJ639" s="140"/>
      <c r="BK639" s="153"/>
      <c r="BL639" s="237"/>
      <c r="BM639" s="153"/>
    </row>
    <row r="640" spans="1:65" ht="21" customHeight="1">
      <c r="A640" s="51"/>
      <c r="B640" s="58" t="s">
        <v>36</v>
      </c>
      <c r="C640" s="58" t="str">
        <f t="shared" ref="C640:Q640" si="640">IF(C11=$V$91,"O",IF(C11=$W$91,"O",IF(C11=$X$91,"O",IF(C11=$Y$91,"O",IF(C11=$Z$91,"O",IF(C11=$AA$91,"O",IF(C11=$AB$91,"O",IF(C11=$AC$91,"O",IF(C11=$AD$91,"O",IF(C11=$AE$91,"O",IF(C11=$AF$91,"O",IF(C11=$AG$91,"O",IF(C11=$AH$91,"O",IF(C11=$AI$91,"O",IF(C11=$AJ$91,"O",IF(C11=$AK$91,"O",IF(C11=$AL$91,"O",IF(C11=$AM$91,"O",IF(C11=$AN$91,"O",IF(C11=$AO$91,"O",IF(C11=$AP$91,"O",IF(C11=$AQ$91,"O",IF(C11=$AR$91,"O",IF(C11=$AS$91,"O",IF(C11=$AT$91,"O",IF(C11=$AU$91,"O",IF(C11=$AV$91,"O",IF(C11=$AW$91,"O",IF(C11=$AX$91,"O",IF(C11=$AY$91,"O",IF(C11=$AZ$91,"O",IF(C11=$BA$91,"O",IF(C11=$BB$91,"O",IF(C11=$BC$91,"O",IF(C11=$BD$91,"O",IF(C11=$BE$91,"O","X"))))))))))))))))))))))))))))))))))))</f>
        <v>O</v>
      </c>
      <c r="D640" s="58" t="str">
        <f t="shared" si="640"/>
        <v>O</v>
      </c>
      <c r="E640" s="58" t="str">
        <f t="shared" si="640"/>
        <v>O</v>
      </c>
      <c r="F640" s="58" t="str">
        <f t="shared" si="640"/>
        <v>O</v>
      </c>
      <c r="G640" s="58" t="str">
        <f t="shared" si="640"/>
        <v>O</v>
      </c>
      <c r="H640" s="58" t="str">
        <f t="shared" si="640"/>
        <v>O</v>
      </c>
      <c r="I640" s="58" t="str">
        <f t="shared" si="640"/>
        <v>O</v>
      </c>
      <c r="J640" s="58" t="str">
        <f t="shared" si="640"/>
        <v>O</v>
      </c>
      <c r="K640" s="58" t="str">
        <f t="shared" si="640"/>
        <v>O</v>
      </c>
      <c r="L640" s="58" t="str">
        <f t="shared" si="640"/>
        <v>O</v>
      </c>
      <c r="M640" s="58" t="str">
        <f t="shared" si="640"/>
        <v>O</v>
      </c>
      <c r="N640" s="58" t="str">
        <f t="shared" si="640"/>
        <v>O</v>
      </c>
      <c r="O640" s="58" t="str">
        <f t="shared" si="640"/>
        <v>O</v>
      </c>
      <c r="P640" s="58" t="str">
        <f t="shared" si="640"/>
        <v>O</v>
      </c>
      <c r="Q640" s="58" t="str">
        <f t="shared" si="640"/>
        <v>O</v>
      </c>
      <c r="AE640"/>
    </row>
    <row r="641" spans="1:31" ht="21" customHeight="1">
      <c r="A641" s="51"/>
      <c r="B641" s="58" t="s">
        <v>21</v>
      </c>
      <c r="C641" s="58" t="str">
        <f t="shared" ref="C641:P641" si="641">IF(C12=$V$91,"O",IF(C12=$W$91,"O",IF(C12=$X$91,"O",IF(C12=$Y$91,"O",IF(C12=$Z$91,"O",IF(C12=$AA$91,"O",IF(C12=$AB$91,"O",IF(C12=$AC$91,"O",IF(C12=$AD$91,"O",IF(C12=$AE$91,"O",IF(C12=$AF$91,"O",IF(C12=$AG$91,"O",IF(C12=$AH$91,"O",IF(C12=$AI$91,"O",IF(C12=$AJ$91,"O",IF(C12=$AK$91,"O",IF(C12=$AL$91,"O",IF(C12=$AM$91,"O",IF(C12=$AN$91,"O",IF(C12=$AO$91,"O",IF(C12=$AP$91,"O",IF(C12=$AQ$91,"O",IF(C12=$AR$91,"O",IF(C12=$AS$91,"O",IF(C12=$AT$91,"O",IF(C12=$AU$91,"O",IF(C12=$AV$91,"O",IF(C12=$AW$91,"O",IF(C12=$AX$91,"O",IF(C12=$AY$91,"O",IF(C12=$AZ$91,"O",IF(C12=$BA$91,"O",IF(C12=$BB$91,"O",IF(C12=$BC$91,"O",IF(C12=$BD$91,"O",IF(C12=$BE$91,"O","X"))))))))))))))))))))))))))))))))))))</f>
        <v>O</v>
      </c>
      <c r="D641" s="58" t="str">
        <f t="shared" si="641"/>
        <v>O</v>
      </c>
      <c r="E641" s="58" t="str">
        <f t="shared" si="641"/>
        <v>O</v>
      </c>
      <c r="F641" s="58" t="str">
        <f t="shared" si="641"/>
        <v>O</v>
      </c>
      <c r="G641" s="58" t="str">
        <f t="shared" si="641"/>
        <v>O</v>
      </c>
      <c r="H641" s="58" t="str">
        <f t="shared" si="641"/>
        <v>O</v>
      </c>
      <c r="I641" s="58" t="str">
        <f t="shared" si="641"/>
        <v>O</v>
      </c>
      <c r="J641" s="58" t="str">
        <f t="shared" si="641"/>
        <v>O</v>
      </c>
      <c r="K641" s="58" t="str">
        <f t="shared" si="641"/>
        <v>O</v>
      </c>
      <c r="L641" s="58" t="str">
        <f t="shared" si="641"/>
        <v>O</v>
      </c>
      <c r="M641" s="58" t="str">
        <f t="shared" si="641"/>
        <v>O</v>
      </c>
      <c r="N641" s="58" t="str">
        <f t="shared" si="641"/>
        <v>O</v>
      </c>
      <c r="O641" s="58" t="str">
        <f t="shared" si="641"/>
        <v>O</v>
      </c>
      <c r="P641" s="58" t="str">
        <f t="shared" si="641"/>
        <v>O</v>
      </c>
      <c r="Q641" s="58" t="str">
        <f>IF(Q12=$V$91,"O",IF(Q12=$W$91,"O",IF(Q12=$X$91,"O",IF(Q12=$Y$91,"O",IF(Q12=$Z$91,"O",IF(Q12=$AA$91,"O",IF(Q12=$AB$91,"O",IF(Q12=$AC$91,"O",IF(Q12=$AD$91,"O",IF(Q12=$AE$91,"O",IF(Q12=$AF$91,"O",IF(Q12=$AG$91,"O",IF(Q12=$AH$91,"O",IF(Q12=$AI$91,"O",IF(Q12=$AJ$91,"O",IF(Q12=$AK$91,"O",IF(Q12=$AL$91,"O",IF(Q12=$AM$91,"O",IF(Q12=$AN$91,"O",IF(Q12=$AO$91,"O",IF(Q12=$AP$91,"O",IF(Q12=$AQ$91,"O",IF(Q12=$AR$91,"O",IF(Q12=$AS$91,"O",IF(Q12=$AT$91,"O",IF(Q12=$AU$91,"O",IF(Q12=$AV$91,"O",IF(Q12=$AW$91,"O",IF(Q12=$AX$91,"O",IF(Q12=$AY$91,"O",IF(Q12=$AZ$91,"O",IF(Q12=$BA$91,"O",IF(Q12=$BB$91,"O",IF(Q12=$BC$91,"O",IF(Q12=$BD$91,"O",IF(Q12=$BE$91,"O","X"))))))))))))))))))))))))))))))))))))</f>
        <v>O</v>
      </c>
      <c r="AE641"/>
    </row>
    <row r="642" spans="1:31" ht="21" customHeight="1">
      <c r="A642" s="60"/>
      <c r="B642" s="30" t="s">
        <v>46</v>
      </c>
      <c r="C642" s="47">
        <f>COUNTIF(C636:C641,"O")</f>
        <v>5</v>
      </c>
      <c r="D642" s="47">
        <f t="shared" ref="D642:Q642" si="642">COUNTIF(D636:D641,"O")</f>
        <v>5</v>
      </c>
      <c r="E642" s="47">
        <f t="shared" si="642"/>
        <v>5</v>
      </c>
      <c r="F642" s="47">
        <f t="shared" si="642"/>
        <v>5</v>
      </c>
      <c r="G642" s="47">
        <f t="shared" si="642"/>
        <v>5</v>
      </c>
      <c r="H642" s="47">
        <f t="shared" si="642"/>
        <v>5</v>
      </c>
      <c r="I642" s="47">
        <f t="shared" si="642"/>
        <v>5</v>
      </c>
      <c r="J642" s="47">
        <f t="shared" si="642"/>
        <v>5</v>
      </c>
      <c r="K642" s="47">
        <f t="shared" si="642"/>
        <v>5</v>
      </c>
      <c r="L642" s="47">
        <f t="shared" si="642"/>
        <v>5</v>
      </c>
      <c r="M642" s="47">
        <f t="shared" si="642"/>
        <v>5</v>
      </c>
      <c r="N642" s="47">
        <f t="shared" si="642"/>
        <v>5</v>
      </c>
      <c r="O642" s="47">
        <f t="shared" si="642"/>
        <v>5</v>
      </c>
      <c r="P642" s="47">
        <f t="shared" si="642"/>
        <v>5</v>
      </c>
      <c r="Q642" s="47">
        <f t="shared" si="642"/>
        <v>5</v>
      </c>
      <c r="AE642"/>
    </row>
    <row r="643" spans="1:31" ht="21" customHeight="1">
      <c r="A643" s="50">
        <v>73</v>
      </c>
      <c r="B643" s="58" t="s">
        <v>32</v>
      </c>
      <c r="C643" s="58" t="str">
        <f>IF(C7=$V$92,"O",IF(C7=$W$92,"O",IF(C7=$X$92,"O",IF(C7=$Y$92,"O",IF(C7=$Z$92,"O",IF(C7=$AA$92,"O",IF(C7=$AB$92,"O",IF(C7=$AC$92,"O",IF(C7=$AD$92,"O",IF(C7=$AE$92,"O",IF(C7=$AF$92,"O",IF(C7=$AG$92,"O",IF(C7=$AH$92,"O",IF(C7=$AI$92,"O",IF(C7=$AJ$92,"O",IF(C7=$AK$92,"O",IF(C7=$AL$92,"O",IF(C7=$AM$92,"O",IF(C7=$AN$92,"O",IF(C7=$AO$92,"O",IF(C7=$AP$92,"O",IF(C7=$AQ$92,"O",IF(C7=$AR$92,"O",IF(C7=$AS$92,"O",IF(C7=$AT$92,"O",IF(C7=$AU$92,"O",IF(C7=$AV$92,"O",IF(C7=$AW$92,"O",IF(C7=$AX$92,"O",IF(C7=$AY$92,"O",IF(C7=$AZ$92,"O",IF(C7=$BA$92,"O",IF(C7=$BB$92,"O",IF(C7=$BC$92,"O",IF(C7=$BD$92,"O","X")))))))))))))))))))))))))))))))))))</f>
        <v>O</v>
      </c>
      <c r="D643" s="58" t="str">
        <f t="shared" ref="D643:Q643" si="643">IF(D7=$V$92,"O",IF(D7=$W$92,"O",IF(D7=$X$92,"O",IF(D7=$Y$92,"O",IF(D7=$Z$92,"O",IF(D7=$AA$92,"O",IF(D7=$AB$92,"O",IF(D7=$AC$92,"O",IF(D7=$AD$92,"O",IF(D7=$AE$92,"O",IF(D7=$AF$92,"O",IF(D7=$AG$92,"O",IF(D7=$AH$92,"O",IF(D7=$AI$92,"O",IF(D7=$AJ$92,"O",IF(D7=$AK$92,"O",IF(D7=$AL$92,"O",IF(D7=$AM$92,"O",IF(D7=$AN$92,"O",IF(D7=$AO$92,"O",IF(D7=$AP$92,"O",IF(D7=$AQ$92,"O",IF(D7=$AR$92,"O",IF(D7=$AS$92,"O",IF(D7=$AT$92,"O",IF(D7=$AU$92,"O",IF(D7=$AV$92,"O",IF(D7=$AW$92,"O",IF(D7=$AX$92,"O",IF(D7=$AY$92,"O",IF(D7=$AZ$92,"O",IF(D7=$BA$92,"O",IF(D7=$BB$92,"O",IF(D7=$BC$92,"O",IF(D7=$BD$92,"O","X")))))))))))))))))))))))))))))))))))</f>
        <v>O</v>
      </c>
      <c r="E643" s="58" t="str">
        <f t="shared" si="643"/>
        <v>O</v>
      </c>
      <c r="F643" s="58" t="str">
        <f t="shared" si="643"/>
        <v>O</v>
      </c>
      <c r="G643" s="58" t="str">
        <f t="shared" si="643"/>
        <v>O</v>
      </c>
      <c r="H643" s="58" t="str">
        <f t="shared" si="643"/>
        <v>O</v>
      </c>
      <c r="I643" s="58" t="str">
        <f t="shared" si="643"/>
        <v>O</v>
      </c>
      <c r="J643" s="58" t="str">
        <f t="shared" si="643"/>
        <v>O</v>
      </c>
      <c r="K643" s="58" t="str">
        <f t="shared" si="643"/>
        <v>O</v>
      </c>
      <c r="L643" s="58" t="str">
        <f t="shared" si="643"/>
        <v>O</v>
      </c>
      <c r="M643" s="58" t="str">
        <f t="shared" si="643"/>
        <v>O</v>
      </c>
      <c r="N643" s="58" t="str">
        <f t="shared" si="643"/>
        <v>O</v>
      </c>
      <c r="O643" s="58" t="str">
        <f t="shared" si="643"/>
        <v>O</v>
      </c>
      <c r="P643" s="58" t="str">
        <f t="shared" si="643"/>
        <v>O</v>
      </c>
      <c r="Q643" s="58" t="str">
        <f t="shared" si="643"/>
        <v>O</v>
      </c>
    </row>
    <row r="644" spans="1:31" ht="21" customHeight="1">
      <c r="A644" s="132" t="s">
        <v>480</v>
      </c>
      <c r="B644" s="58" t="s">
        <v>33</v>
      </c>
      <c r="C644" s="58" t="str">
        <f t="shared" ref="C644:Q644" si="644">IF(C8=$V$92,"O",IF(C8=$W$92,"O",IF(C8=$X$92,"O",IF(C8=$Y$92,"O",IF(C8=$Z$92,"O",IF(C8=$AA$92,"O",IF(C8=$AB$92,"O",IF(C8=$AC$92,"O",IF(C8=$AD$92,"O",IF(C8=$AE$92,"O",IF(C8=$AF$92,"O",IF(C8=$AG$92,"O",IF(C8=$AH$92,"O",IF(C8=$AI$92,"O",IF(C8=$AJ$92,"O",IF(C8=$AK$92,"O",IF(C8=$AL$92,"O",IF(C8=$AM$92,"O",IF(C8=$AN$92,"O",IF(C8=$AO$92,"O",IF(C8=$AP$92,"O",IF(C8=$AQ$92,"O",IF(C8=$AR$92,"O",IF(C8=$AS$92,"O",IF(C8=$AT$92,"O",IF(C8=$AU$92,"O",IF(C8=$AV$92,"O",IF(C8=$AW$92,"O",IF(C8=$AX$92,"O",IF(C8=$AY$92,"O",IF(C8=$AZ$92,"O",IF(C8=$BA$92,"O",IF(C8=$BB$92,"O",IF(C8=$BC$92,"O",IF(C8=$BD$92,"O","X")))))))))))))))))))))))))))))))))))</f>
        <v>O</v>
      </c>
      <c r="D644" s="58" t="str">
        <f t="shared" si="644"/>
        <v>O</v>
      </c>
      <c r="E644" s="58" t="str">
        <f t="shared" si="644"/>
        <v>O</v>
      </c>
      <c r="F644" s="58" t="str">
        <f t="shared" si="644"/>
        <v>O</v>
      </c>
      <c r="G644" s="58" t="str">
        <f t="shared" si="644"/>
        <v>O</v>
      </c>
      <c r="H644" s="58" t="str">
        <f t="shared" si="644"/>
        <v>O</v>
      </c>
      <c r="I644" s="58" t="str">
        <f t="shared" si="644"/>
        <v>O</v>
      </c>
      <c r="J644" s="58" t="str">
        <f t="shared" si="644"/>
        <v>O</v>
      </c>
      <c r="K644" s="58" t="str">
        <f t="shared" si="644"/>
        <v>O</v>
      </c>
      <c r="L644" s="58" t="str">
        <f t="shared" si="644"/>
        <v>O</v>
      </c>
      <c r="M644" s="58" t="str">
        <f t="shared" si="644"/>
        <v>O</v>
      </c>
      <c r="N644" s="58" t="str">
        <f t="shared" si="644"/>
        <v>O</v>
      </c>
      <c r="O644" s="58" t="str">
        <f t="shared" si="644"/>
        <v>O</v>
      </c>
      <c r="P644" s="58" t="str">
        <f t="shared" si="644"/>
        <v>O</v>
      </c>
      <c r="Q644" s="58" t="str">
        <f t="shared" si="644"/>
        <v>O</v>
      </c>
    </row>
    <row r="645" spans="1:31" ht="21" customHeight="1">
      <c r="A645" s="51"/>
      <c r="B645" s="58" t="s">
        <v>34</v>
      </c>
      <c r="C645" s="58" t="str">
        <f t="shared" ref="C645:Q645" si="645">IF(C9=$V$92,"O",IF(C9=$W$92,"O",IF(C9=$X$92,"O",IF(C9=$Y$92,"O",IF(C9=$Z$92,"O",IF(C9=$AA$92,"O",IF(C9=$AB$92,"O",IF(C9=$AC$92,"O",IF(C9=$AD$92,"O",IF(C9=$AE$92,"O",IF(C9=$AF$92,"O",IF(C9=$AG$92,"O",IF(C9=$AH$92,"O",IF(C9=$AI$92,"O",IF(C9=$AJ$92,"O",IF(C9=$AK$92,"O",IF(C9=$AL$92,"O",IF(C9=$AM$92,"O",IF(C9=$AN$92,"O",IF(C9=$AO$92,"O",IF(C9=$AP$92,"O",IF(C9=$AQ$92,"O",IF(C9=$AR$92,"O",IF(C9=$AS$92,"O",IF(C9=$AT$92,"O",IF(C9=$AU$92,"O",IF(C9=$AV$92,"O",IF(C9=$AW$92,"O",IF(C9=$AX$92,"O",IF(C9=$AY$92,"O",IF(C9=$AZ$92,"O",IF(C9=$BA$92,"O",IF(C9=$BB$92,"O",IF(C9=$BC$92,"O",IF(C9=$BD$92,"O","X")))))))))))))))))))))))))))))))))))</f>
        <v>X</v>
      </c>
      <c r="D645" s="58" t="str">
        <f t="shared" si="645"/>
        <v>X</v>
      </c>
      <c r="E645" s="58" t="str">
        <f t="shared" si="645"/>
        <v>X</v>
      </c>
      <c r="F645" s="58" t="str">
        <f t="shared" si="645"/>
        <v>X</v>
      </c>
      <c r="G645" s="58" t="str">
        <f t="shared" si="645"/>
        <v>X</v>
      </c>
      <c r="H645" s="58" t="str">
        <f t="shared" si="645"/>
        <v>X</v>
      </c>
      <c r="I645" s="58" t="str">
        <f t="shared" si="645"/>
        <v>X</v>
      </c>
      <c r="J645" s="58" t="str">
        <f t="shared" si="645"/>
        <v>X</v>
      </c>
      <c r="K645" s="58" t="str">
        <f t="shared" si="645"/>
        <v>X</v>
      </c>
      <c r="L645" s="58" t="str">
        <f t="shared" si="645"/>
        <v>X</v>
      </c>
      <c r="M645" s="58" t="str">
        <f t="shared" si="645"/>
        <v>X</v>
      </c>
      <c r="N645" s="58" t="str">
        <f t="shared" si="645"/>
        <v>X</v>
      </c>
      <c r="O645" s="58" t="str">
        <f t="shared" si="645"/>
        <v>X</v>
      </c>
      <c r="P645" s="58" t="str">
        <f t="shared" si="645"/>
        <v>X</v>
      </c>
      <c r="Q645" s="58" t="str">
        <f t="shared" si="645"/>
        <v>X</v>
      </c>
      <c r="AE645"/>
    </row>
    <row r="646" spans="1:31" ht="21" customHeight="1">
      <c r="A646" s="51"/>
      <c r="B646" s="58" t="s">
        <v>35</v>
      </c>
      <c r="C646" s="58" t="str">
        <f t="shared" ref="C646:Q646" si="646">IF(C10=$V$92,"O",IF(C10=$W$92,"O",IF(C10=$X$92,"O",IF(C10=$Y$92,"O",IF(C10=$Z$92,"O",IF(C10=$AA$92,"O",IF(C10=$AB$92,"O",IF(C10=$AC$92,"O",IF(C10=$AD$92,"O",IF(C10=$AE$92,"O",IF(C10=$AF$92,"O",IF(C10=$AG$92,"O",IF(C10=$AH$92,"O",IF(C10=$AI$92,"O",IF(C10=$AJ$92,"O",IF(C10=$AK$92,"O",IF(C10=$AL$92,"O",IF(C10=$AM$92,"O",IF(C10=$AN$92,"O",IF(C10=$AO$92,"O",IF(C10=$AP$92,"O",IF(C10=$AQ$92,"O",IF(C10=$AR$92,"O",IF(C10=$AS$92,"O",IF(C10=$AT$92,"O",IF(C10=$AU$92,"O",IF(C10=$AV$92,"O",IF(C10=$AW$92,"O",IF(C10=$AX$92,"O",IF(C10=$AY$92,"O",IF(C10=$AZ$92,"O",IF(C10=$BA$92,"O",IF(C10=$BB$92,"O",IF(C10=$BC$92,"O",IF(C10=$BD$92,"O","X")))))))))))))))))))))))))))))))))))</f>
        <v>X</v>
      </c>
      <c r="D646" s="58" t="str">
        <f t="shared" si="646"/>
        <v>X</v>
      </c>
      <c r="E646" s="58" t="str">
        <f t="shared" si="646"/>
        <v>X</v>
      </c>
      <c r="F646" s="58" t="str">
        <f t="shared" si="646"/>
        <v>X</v>
      </c>
      <c r="G646" s="58" t="str">
        <f t="shared" si="646"/>
        <v>X</v>
      </c>
      <c r="H646" s="58" t="str">
        <f t="shared" si="646"/>
        <v>X</v>
      </c>
      <c r="I646" s="58" t="str">
        <f t="shared" si="646"/>
        <v>X</v>
      </c>
      <c r="J646" s="58" t="str">
        <f t="shared" si="646"/>
        <v>X</v>
      </c>
      <c r="K646" s="58" t="str">
        <f t="shared" si="646"/>
        <v>X</v>
      </c>
      <c r="L646" s="58" t="str">
        <f t="shared" si="646"/>
        <v>X</v>
      </c>
      <c r="M646" s="58" t="str">
        <f t="shared" si="646"/>
        <v>X</v>
      </c>
      <c r="N646" s="58" t="str">
        <f t="shared" si="646"/>
        <v>X</v>
      </c>
      <c r="O646" s="58" t="str">
        <f t="shared" si="646"/>
        <v>X</v>
      </c>
      <c r="P646" s="58" t="str">
        <f t="shared" si="646"/>
        <v>X</v>
      </c>
      <c r="Q646" s="58" t="str">
        <f t="shared" si="646"/>
        <v>X</v>
      </c>
      <c r="AE646"/>
    </row>
    <row r="647" spans="1:31" ht="21" customHeight="1">
      <c r="A647" s="51"/>
      <c r="B647" s="58" t="s">
        <v>36</v>
      </c>
      <c r="C647" s="58" t="str">
        <f t="shared" ref="C647:Q647" si="647">IF(C11=$V$92,"O",IF(C11=$W$92,"O",IF(C11=$X$92,"O",IF(C11=$Y$92,"O",IF(C11=$Z$92,"O",IF(C11=$AA$92,"O",IF(C11=$AB$92,"O",IF(C11=$AC$92,"O",IF(C11=$AD$92,"O",IF(C11=$AE$92,"O",IF(C11=$AF$92,"O",IF(C11=$AG$92,"O",IF(C11=$AH$92,"O",IF(C11=$AI$92,"O",IF(C11=$AJ$92,"O",IF(C11=$AK$92,"O",IF(C11=$AL$92,"O",IF(C11=$AM$92,"O",IF(C11=$AN$92,"O",IF(C11=$AO$92,"O",IF(C11=$AP$92,"O",IF(C11=$AQ$92,"O",IF(C11=$AR$92,"O",IF(C11=$AS$92,"O",IF(C11=$AT$92,"O",IF(C11=$AU$92,"O",IF(C11=$AV$92,"O",IF(C11=$AW$92,"O",IF(C11=$AX$92,"O",IF(C11=$AY$92,"O",IF(C11=$AZ$92,"O",IF(C11=$BA$92,"O",IF(C11=$BB$92,"O",IF(C11=$BC$92,"O",IF(C11=$BD$92,"O","X")))))))))))))))))))))))))))))))))))</f>
        <v>O</v>
      </c>
      <c r="D647" s="58" t="str">
        <f t="shared" si="647"/>
        <v>O</v>
      </c>
      <c r="E647" s="58" t="str">
        <f t="shared" si="647"/>
        <v>O</v>
      </c>
      <c r="F647" s="58" t="str">
        <f t="shared" si="647"/>
        <v>O</v>
      </c>
      <c r="G647" s="58" t="str">
        <f t="shared" si="647"/>
        <v>O</v>
      </c>
      <c r="H647" s="58" t="str">
        <f t="shared" si="647"/>
        <v>O</v>
      </c>
      <c r="I647" s="58" t="str">
        <f t="shared" si="647"/>
        <v>O</v>
      </c>
      <c r="J647" s="58" t="str">
        <f t="shared" si="647"/>
        <v>O</v>
      </c>
      <c r="K647" s="58" t="str">
        <f t="shared" si="647"/>
        <v>O</v>
      </c>
      <c r="L647" s="58" t="str">
        <f t="shared" si="647"/>
        <v>O</v>
      </c>
      <c r="M647" s="58" t="str">
        <f t="shared" si="647"/>
        <v>O</v>
      </c>
      <c r="N647" s="58" t="str">
        <f t="shared" si="647"/>
        <v>O</v>
      </c>
      <c r="O647" s="58" t="str">
        <f t="shared" si="647"/>
        <v>O</v>
      </c>
      <c r="P647" s="58" t="str">
        <f t="shared" si="647"/>
        <v>O</v>
      </c>
      <c r="Q647" s="58" t="str">
        <f t="shared" si="647"/>
        <v>O</v>
      </c>
      <c r="AE647"/>
    </row>
    <row r="648" spans="1:31" ht="21" customHeight="1">
      <c r="A648" s="51"/>
      <c r="B648" s="58" t="s">
        <v>21</v>
      </c>
      <c r="C648" s="58" t="str">
        <f t="shared" ref="C648:P648" si="648">IF(C12=$V$92,"O",IF(C12=$W$92,"O",IF(C12=$X$92,"O",IF(C12=$Y$92,"O",IF(C12=$Z$92,"O",IF(C12=$AA$92,"O",IF(C12=$AB$92,"O",IF(C12=$AC$92,"O",IF(C12=$AD$92,"O",IF(C12=$AE$92,"O",IF(C12=$AF$92,"O",IF(C12=$AG$92,"O",IF(C12=$AH$92,"O",IF(C12=$AI$92,"O",IF(C12=$AJ$92,"O",IF(C12=$AK$92,"O",IF(C12=$AL$92,"O",IF(C12=$AM$92,"O",IF(C12=$AN$92,"O",IF(C12=$AO$92,"O",IF(C12=$AP$92,"O",IF(C12=$AQ$92,"O",IF(C12=$AR$92,"O",IF(C12=$AS$92,"O",IF(C12=$AT$92,"O",IF(C12=$AU$92,"O",IF(C12=$AV$92,"O",IF(C12=$AW$92,"O",IF(C12=$AX$92,"O",IF(C12=$AY$92,"O",IF(C12=$AZ$92,"O",IF(C12=$BA$92,"O",IF(C12=$BB$92,"O",IF(C12=$BC$92,"O",IF(C12=$BD$92,"O","X")))))))))))))))))))))))))))))))))))</f>
        <v>O</v>
      </c>
      <c r="D648" s="58" t="str">
        <f t="shared" si="648"/>
        <v>O</v>
      </c>
      <c r="E648" s="58" t="str">
        <f t="shared" si="648"/>
        <v>O</v>
      </c>
      <c r="F648" s="58" t="str">
        <f t="shared" si="648"/>
        <v>O</v>
      </c>
      <c r="G648" s="58" t="str">
        <f t="shared" si="648"/>
        <v>O</v>
      </c>
      <c r="H648" s="58" t="str">
        <f t="shared" si="648"/>
        <v>O</v>
      </c>
      <c r="I648" s="58" t="str">
        <f t="shared" si="648"/>
        <v>O</v>
      </c>
      <c r="J648" s="58" t="str">
        <f t="shared" si="648"/>
        <v>O</v>
      </c>
      <c r="K648" s="58" t="str">
        <f t="shared" si="648"/>
        <v>O</v>
      </c>
      <c r="L648" s="58" t="str">
        <f t="shared" si="648"/>
        <v>O</v>
      </c>
      <c r="M648" s="58" t="str">
        <f t="shared" si="648"/>
        <v>O</v>
      </c>
      <c r="N648" s="58" t="str">
        <f t="shared" si="648"/>
        <v>O</v>
      </c>
      <c r="O648" s="58" t="str">
        <f t="shared" si="648"/>
        <v>O</v>
      </c>
      <c r="P648" s="58" t="str">
        <f t="shared" si="648"/>
        <v>O</v>
      </c>
      <c r="Q648" s="58" t="str">
        <f>IF(Q12=$V$92,"O",IF(Q12=$W$92,"O",IF(Q12=$X$92,"O",IF(Q12=$Y$92,"O",IF(Q12=$Z$92,"O",IF(Q12=$AA$92,"O",IF(Q12=$AB$92,"O",IF(Q12=$AC$92,"O",IF(Q12=$AD$92,"O",IF(Q12=$AE$92,"O",IF(Q12=$AF$92,"O",IF(Q12=$AG$92,"O",IF(Q12=$AH$92,"O",IF(Q12=$AI$92,"O",IF(Q12=$AJ$92,"O",IF(Q12=$AK$92,"O",IF(Q12=$AL$92,"O",IF(Q12=$AM$92,"O",IF(Q12=$AN$92,"O",IF(Q12=$AO$92,"O",IF(Q12=$AP$92,"O",IF(Q12=$AQ$92,"O",IF(Q12=$AR$92,"O",IF(Q12=$AS$92,"O",IF(Q12=$AT$92,"O",IF(Q12=$AU$92,"O",IF(Q12=$AV$92,"O",IF(Q12=$AW$92,"O",IF(Q12=$AX$92,"O",IF(Q12=$AY$92,"O",IF(Q12=$AZ$92,"O",IF(Q12=$BA$92,"O",IF(Q12=$BB$92,"O",IF(Q12=$BC$92,"O",IF(Q12=$BD$92,"O","X")))))))))))))))))))))))))))))))))))</f>
        <v>O</v>
      </c>
      <c r="AE648"/>
    </row>
    <row r="649" spans="1:31" ht="21" customHeight="1">
      <c r="A649" s="60"/>
      <c r="B649" s="30" t="s">
        <v>46</v>
      </c>
      <c r="C649" s="47">
        <f>COUNTIF(C643:C648,"O")</f>
        <v>4</v>
      </c>
      <c r="D649" s="47">
        <f t="shared" ref="D649:Q649" si="649">COUNTIF(D643:D648,"O")</f>
        <v>4</v>
      </c>
      <c r="E649" s="47">
        <f t="shared" si="649"/>
        <v>4</v>
      </c>
      <c r="F649" s="47">
        <f t="shared" si="649"/>
        <v>4</v>
      </c>
      <c r="G649" s="47">
        <f t="shared" si="649"/>
        <v>4</v>
      </c>
      <c r="H649" s="47">
        <f t="shared" si="649"/>
        <v>4</v>
      </c>
      <c r="I649" s="47">
        <f t="shared" si="649"/>
        <v>4</v>
      </c>
      <c r="J649" s="47">
        <f t="shared" si="649"/>
        <v>4</v>
      </c>
      <c r="K649" s="47">
        <f t="shared" si="649"/>
        <v>4</v>
      </c>
      <c r="L649" s="47">
        <f t="shared" si="649"/>
        <v>4</v>
      </c>
      <c r="M649" s="47">
        <f t="shared" si="649"/>
        <v>4</v>
      </c>
      <c r="N649" s="47">
        <f t="shared" si="649"/>
        <v>4</v>
      </c>
      <c r="O649" s="47">
        <f t="shared" si="649"/>
        <v>4</v>
      </c>
      <c r="P649" s="47">
        <f t="shared" si="649"/>
        <v>4</v>
      </c>
      <c r="Q649" s="47">
        <f t="shared" si="649"/>
        <v>4</v>
      </c>
      <c r="AE649"/>
    </row>
    <row r="650" spans="1:31" ht="21" customHeight="1">
      <c r="A650" s="50">
        <v>74</v>
      </c>
      <c r="B650" s="58" t="s">
        <v>32</v>
      </c>
      <c r="C650" s="58" t="str">
        <f>IF(C7=$V$93,"O",IF(C7=$W$93,"O",IF(C7=$X$93,"O",IF(C7=$Y$93,"O",IF(C7=$Z$93,"O",IF(C7=$AA$93,"O",IF(C7=$AB$93,"O",IF(C7=$AC$93,"O",IF(C7=$AD$93,"O",IF(C7=$AE$93,"O",IF(C7=$AF$93,"O",IF(C7=$AG$93,"O",IF(C7=$AH$93,"O",IF(C7=$AI$93,"O",IF(C7=$AJ$93,"O",IF(C7=$AK$93,"O",IF(C7=$AL$93,"O",IF(C7=$AM$93,"O",IF(C7=$AN$93,"O",IF(C7=$AO$93,"O",IF(C7=$AP$93,"O",IF(C7=$AQ$93,"O",IF(C7=$AR$93,"O",IF(C7=$AS$93,"O",IF(C7=$AT$93,"O",IF(C7=$AU$93,"O",IF(C7=$AV$93,"O",IF(C7=$AW$93,"O",IF(C7=$AX$93,"O",IF(C7=$AY$93,"O",IF(C7=$AZ$93,"O",IF(C7=$BA$93,"O",IF(C7=$BB$93,"O",IF(C7=$BC$93,"O",IF(C7=$BD$93,"O",IF(C7=$BE$93,"O","X"))))))))))))))))))))))))))))))))))))</f>
        <v>O</v>
      </c>
      <c r="D650" s="58" t="str">
        <f t="shared" ref="D650:Q650" si="650">IF(D7=$V$93,"O",IF(D7=$W$93,"O",IF(D7=$X$93,"O",IF(D7=$Y$93,"O",IF(D7=$Z$93,"O",IF(D7=$AA$93,"O",IF(D7=$AB$93,"O",IF(D7=$AC$93,"O",IF(D7=$AD$93,"O",IF(D7=$AE$93,"O",IF(D7=$AF$93,"O",IF(D7=$AG$93,"O",IF(D7=$AH$93,"O",IF(D7=$AI$93,"O",IF(D7=$AJ$93,"O",IF(D7=$AK$93,"O",IF(D7=$AL$93,"O",IF(D7=$AM$93,"O",IF(D7=$AN$93,"O",IF(D7=$AO$93,"O",IF(D7=$AP$93,"O",IF(D7=$AQ$93,"O",IF(D7=$AR$93,"O",IF(D7=$AS$93,"O",IF(D7=$AT$93,"O",IF(D7=$AU$93,"O",IF(D7=$AV$93,"O",IF(D7=$AW$93,"O",IF(D7=$AX$93,"O",IF(D7=$AY$93,"O",IF(D7=$AZ$93,"O",IF(D7=$BA$93,"O",IF(D7=$BB$93,"O",IF(D7=$BC$93,"O",IF(D7=$BD$93,"O",IF(D7=$BE$93,"O","X"))))))))))))))))))))))))))))))))))))</f>
        <v>O</v>
      </c>
      <c r="E650" s="58" t="str">
        <f t="shared" si="650"/>
        <v>O</v>
      </c>
      <c r="F650" s="58" t="str">
        <f t="shared" si="650"/>
        <v>O</v>
      </c>
      <c r="G650" s="58" t="str">
        <f t="shared" si="650"/>
        <v>O</v>
      </c>
      <c r="H650" s="58" t="str">
        <f t="shared" si="650"/>
        <v>O</v>
      </c>
      <c r="I650" s="58" t="str">
        <f t="shared" si="650"/>
        <v>O</v>
      </c>
      <c r="J650" s="58" t="str">
        <f t="shared" si="650"/>
        <v>O</v>
      </c>
      <c r="K650" s="58" t="str">
        <f t="shared" si="650"/>
        <v>O</v>
      </c>
      <c r="L650" s="58" t="str">
        <f t="shared" si="650"/>
        <v>O</v>
      </c>
      <c r="M650" s="58" t="str">
        <f t="shared" si="650"/>
        <v>O</v>
      </c>
      <c r="N650" s="58" t="str">
        <f t="shared" si="650"/>
        <v>O</v>
      </c>
      <c r="O650" s="58" t="str">
        <f t="shared" si="650"/>
        <v>O</v>
      </c>
      <c r="P650" s="58" t="str">
        <f t="shared" si="650"/>
        <v>O</v>
      </c>
      <c r="Q650" s="58" t="str">
        <f t="shared" si="650"/>
        <v>O</v>
      </c>
    </row>
    <row r="651" spans="1:31" ht="21" customHeight="1">
      <c r="A651" s="132" t="s">
        <v>546</v>
      </c>
      <c r="B651" s="58" t="s">
        <v>33</v>
      </c>
      <c r="C651" s="58" t="str">
        <f t="shared" ref="C651:Q651" si="651">IF(C8=$V$93,"O",IF(C8=$W$93,"O",IF(C8=$X$93,"O",IF(C8=$Y$93,"O",IF(C8=$Z$93,"O",IF(C8=$AA$93,"O",IF(C8=$AB$93,"O",IF(C8=$AC$93,"O",IF(C8=$AD$93,"O",IF(C8=$AE$93,"O",IF(C8=$AF$93,"O",IF(C8=$AG$93,"O",IF(C8=$AH$93,"O",IF(C8=$AI$93,"O",IF(C8=$AJ$93,"O",IF(C8=$AK$93,"O",IF(C8=$AL$93,"O",IF(C8=$AM$93,"O",IF(C8=$AN$93,"O",IF(C8=$AO$93,"O",IF(C8=$AP$93,"O",IF(C8=$AQ$93,"O",IF(C8=$AR$93,"O",IF(C8=$AS$93,"O",IF(C8=$AT$93,"O",IF(C8=$AU$93,"O",IF(C8=$AV$93,"O",IF(C8=$AW$93,"O",IF(C8=$AX$93,"O",IF(C8=$AY$93,"O",IF(C8=$AZ$93,"O",IF(C8=$BA$93,"O",IF(C8=$BB$93,"O",IF(C8=$BC$93,"O",IF(C8=$BD$93,"O",IF(C8=$BE$93,"O","X"))))))))))))))))))))))))))))))))))))</f>
        <v>O</v>
      </c>
      <c r="D651" s="58" t="str">
        <f t="shared" si="651"/>
        <v>O</v>
      </c>
      <c r="E651" s="58" t="str">
        <f t="shared" si="651"/>
        <v>O</v>
      </c>
      <c r="F651" s="58" t="str">
        <f t="shared" si="651"/>
        <v>O</v>
      </c>
      <c r="G651" s="58" t="str">
        <f t="shared" si="651"/>
        <v>O</v>
      </c>
      <c r="H651" s="58" t="str">
        <f t="shared" si="651"/>
        <v>O</v>
      </c>
      <c r="I651" s="58" t="str">
        <f t="shared" si="651"/>
        <v>O</v>
      </c>
      <c r="J651" s="58" t="str">
        <f t="shared" si="651"/>
        <v>O</v>
      </c>
      <c r="K651" s="58" t="str">
        <f t="shared" si="651"/>
        <v>O</v>
      </c>
      <c r="L651" s="58" t="str">
        <f t="shared" si="651"/>
        <v>O</v>
      </c>
      <c r="M651" s="58" t="str">
        <f t="shared" si="651"/>
        <v>O</v>
      </c>
      <c r="N651" s="58" t="str">
        <f t="shared" si="651"/>
        <v>O</v>
      </c>
      <c r="O651" s="58" t="str">
        <f t="shared" si="651"/>
        <v>O</v>
      </c>
      <c r="P651" s="58" t="str">
        <f t="shared" si="651"/>
        <v>O</v>
      </c>
      <c r="Q651" s="58" t="str">
        <f t="shared" si="651"/>
        <v>O</v>
      </c>
    </row>
    <row r="652" spans="1:31" ht="21" customHeight="1">
      <c r="A652" s="51"/>
      <c r="B652" s="58" t="s">
        <v>34</v>
      </c>
      <c r="C652" s="58" t="str">
        <f t="shared" ref="C652:Q652" si="652">IF(C9=$V$93,"O",IF(C9=$W$93,"O",IF(C9=$X$93,"O",IF(C9=$Y$93,"O",IF(C9=$Z$93,"O",IF(C9=$AA$93,"O",IF(C9=$AB$93,"O",IF(C9=$AC$93,"O",IF(C9=$AD$93,"O",IF(C9=$AE$93,"O",IF(C9=$AF$93,"O",IF(C9=$AG$93,"O",IF(C9=$AH$93,"O",IF(C9=$AI$93,"O",IF(C9=$AJ$93,"O",IF(C9=$AK$93,"O",IF(C9=$AL$93,"O",IF(C9=$AM$93,"O",IF(C9=$AN$93,"O",IF(C9=$AO$93,"O",IF(C9=$AP$93,"O",IF(C9=$AQ$93,"O",IF(C9=$AR$93,"O",IF(C9=$AS$93,"O",IF(C9=$AT$93,"O",IF(C9=$AU$93,"O",IF(C9=$AV$93,"O",IF(C9=$AW$93,"O",IF(C9=$AX$93,"O",IF(C9=$AY$93,"O",IF(C9=$AZ$93,"O",IF(C9=$BA$93,"O",IF(C9=$BB$93,"O",IF(C9=$BC$93,"O",IF(C9=$BD$93,"O",IF(C9=$BE$93,"O","X"))))))))))))))))))))))))))))))))))))</f>
        <v>O</v>
      </c>
      <c r="D652" s="58" t="str">
        <f t="shared" si="652"/>
        <v>O</v>
      </c>
      <c r="E652" s="58" t="str">
        <f t="shared" si="652"/>
        <v>O</v>
      </c>
      <c r="F652" s="58" t="str">
        <f t="shared" si="652"/>
        <v>O</v>
      </c>
      <c r="G652" s="58" t="str">
        <f t="shared" si="652"/>
        <v>O</v>
      </c>
      <c r="H652" s="58" t="str">
        <f t="shared" si="652"/>
        <v>O</v>
      </c>
      <c r="I652" s="58" t="str">
        <f t="shared" si="652"/>
        <v>O</v>
      </c>
      <c r="J652" s="58" t="str">
        <f t="shared" si="652"/>
        <v>O</v>
      </c>
      <c r="K652" s="58" t="str">
        <f t="shared" si="652"/>
        <v>O</v>
      </c>
      <c r="L652" s="58" t="str">
        <f t="shared" si="652"/>
        <v>O</v>
      </c>
      <c r="M652" s="58" t="str">
        <f t="shared" si="652"/>
        <v>O</v>
      </c>
      <c r="N652" s="58" t="str">
        <f t="shared" si="652"/>
        <v>O</v>
      </c>
      <c r="O652" s="58" t="str">
        <f t="shared" si="652"/>
        <v>O</v>
      </c>
      <c r="P652" s="58" t="str">
        <f t="shared" si="652"/>
        <v>O</v>
      </c>
      <c r="Q652" s="58" t="str">
        <f t="shared" si="652"/>
        <v>O</v>
      </c>
      <c r="AE652"/>
    </row>
    <row r="653" spans="1:31" ht="21" customHeight="1">
      <c r="A653" s="51"/>
      <c r="B653" s="58" t="s">
        <v>35</v>
      </c>
      <c r="C653" s="58" t="str">
        <f t="shared" ref="C653:Q653" si="653">IF(C10=$V$93,"O",IF(C10=$W$93,"O",IF(C10=$X$93,"O",IF(C10=$Y$93,"O",IF(C10=$Z$93,"O",IF(C10=$AA$93,"O",IF(C10=$AB$93,"O",IF(C10=$AC$93,"O",IF(C10=$AD$93,"O",IF(C10=$AE$93,"O",IF(C10=$AF$93,"O",IF(C10=$AG$93,"O",IF(C10=$AH$93,"O",IF(C10=$AI$93,"O",IF(C10=$AJ$93,"O",IF(C10=$AK$93,"O",IF(C10=$AL$93,"O",IF(C10=$AM$93,"O",IF(C10=$AN$93,"O",IF(C10=$AO$93,"O",IF(C10=$AP$93,"O",IF(C10=$AQ$93,"O",IF(C10=$AR$93,"O",IF(C10=$AS$93,"O",IF(C10=$AT$93,"O",IF(C10=$AU$93,"O",IF(C10=$AV$93,"O",IF(C10=$AW$93,"O",IF(C10=$AX$93,"O",IF(C10=$AY$93,"O",IF(C10=$AZ$93,"O",IF(C10=$BA$93,"O",IF(C10=$BB$93,"O",IF(C10=$BC$93,"O",IF(C10=$BD$93,"O",IF(C10=$BE$93,"O","X"))))))))))))))))))))))))))))))))))))</f>
        <v>O</v>
      </c>
      <c r="D653" s="58" t="str">
        <f t="shared" si="653"/>
        <v>O</v>
      </c>
      <c r="E653" s="58" t="str">
        <f t="shared" si="653"/>
        <v>O</v>
      </c>
      <c r="F653" s="58" t="str">
        <f t="shared" si="653"/>
        <v>O</v>
      </c>
      <c r="G653" s="58" t="str">
        <f t="shared" si="653"/>
        <v>O</v>
      </c>
      <c r="H653" s="58" t="str">
        <f t="shared" si="653"/>
        <v>O</v>
      </c>
      <c r="I653" s="58" t="str">
        <f t="shared" si="653"/>
        <v>O</v>
      </c>
      <c r="J653" s="58" t="str">
        <f t="shared" si="653"/>
        <v>O</v>
      </c>
      <c r="K653" s="58" t="str">
        <f t="shared" si="653"/>
        <v>O</v>
      </c>
      <c r="L653" s="58" t="str">
        <f t="shared" si="653"/>
        <v>O</v>
      </c>
      <c r="M653" s="58" t="str">
        <f t="shared" si="653"/>
        <v>O</v>
      </c>
      <c r="N653" s="58" t="str">
        <f t="shared" si="653"/>
        <v>O</v>
      </c>
      <c r="O653" s="58" t="str">
        <f t="shared" si="653"/>
        <v>O</v>
      </c>
      <c r="P653" s="58" t="str">
        <f t="shared" si="653"/>
        <v>O</v>
      </c>
      <c r="Q653" s="58" t="str">
        <f t="shared" si="653"/>
        <v>O</v>
      </c>
      <c r="AE653"/>
    </row>
    <row r="654" spans="1:31" ht="21" customHeight="1">
      <c r="A654" s="51"/>
      <c r="B654" s="58" t="s">
        <v>36</v>
      </c>
      <c r="C654" s="58" t="str">
        <f t="shared" ref="C654:Q654" si="654">IF(C11=$V$93,"O",IF(C11=$W$93,"O",IF(C11=$X$93,"O",IF(C11=$Y$93,"O",IF(C11=$Z$93,"O",IF(C11=$AA$93,"O",IF(C11=$AB$93,"O",IF(C11=$AC$93,"O",IF(C11=$AD$93,"O",IF(C11=$AE$93,"O",IF(C11=$AF$93,"O",IF(C11=$AG$93,"O",IF(C11=$AH$93,"O",IF(C11=$AI$93,"O",IF(C11=$AJ$93,"O",IF(C11=$AK$93,"O",IF(C11=$AL$93,"O",IF(C11=$AM$93,"O",IF(C11=$AN$93,"O",IF(C11=$AO$93,"O",IF(C11=$AP$93,"O",IF(C11=$AQ$93,"O",IF(C11=$AR$93,"O",IF(C11=$AS$93,"O",IF(C11=$AT$93,"O",IF(C11=$AU$93,"O",IF(C11=$AV$93,"O",IF(C11=$AW$93,"O",IF(C11=$AX$93,"O",IF(C11=$AY$93,"O",IF(C11=$AZ$93,"O",IF(C11=$BA$93,"O",IF(C11=$BB$93,"O",IF(C11=$BC$93,"O",IF(C11=$BD$93,"O",IF(C11=$BE$93,"O","X"))))))))))))))))))))))))))))))))))))</f>
        <v>O</v>
      </c>
      <c r="D654" s="58" t="str">
        <f t="shared" si="654"/>
        <v>O</v>
      </c>
      <c r="E654" s="58" t="str">
        <f t="shared" si="654"/>
        <v>O</v>
      </c>
      <c r="F654" s="58" t="str">
        <f t="shared" si="654"/>
        <v>O</v>
      </c>
      <c r="G654" s="58" t="str">
        <f t="shared" si="654"/>
        <v>O</v>
      </c>
      <c r="H654" s="58" t="str">
        <f t="shared" si="654"/>
        <v>O</v>
      </c>
      <c r="I654" s="58" t="str">
        <f t="shared" si="654"/>
        <v>O</v>
      </c>
      <c r="J654" s="58" t="str">
        <f t="shared" si="654"/>
        <v>O</v>
      </c>
      <c r="K654" s="58" t="str">
        <f t="shared" si="654"/>
        <v>O</v>
      </c>
      <c r="L654" s="58" t="str">
        <f t="shared" si="654"/>
        <v>O</v>
      </c>
      <c r="M654" s="58" t="str">
        <f t="shared" si="654"/>
        <v>O</v>
      </c>
      <c r="N654" s="58" t="str">
        <f t="shared" si="654"/>
        <v>O</v>
      </c>
      <c r="O654" s="58" t="str">
        <f t="shared" si="654"/>
        <v>O</v>
      </c>
      <c r="P654" s="58" t="str">
        <f t="shared" si="654"/>
        <v>O</v>
      </c>
      <c r="Q654" s="58" t="str">
        <f t="shared" si="654"/>
        <v>O</v>
      </c>
      <c r="AE654"/>
    </row>
    <row r="655" spans="1:31" ht="21" customHeight="1">
      <c r="A655" s="51"/>
      <c r="B655" s="58" t="s">
        <v>21</v>
      </c>
      <c r="C655" s="58" t="str">
        <f t="shared" ref="C655:P655" si="655">IF(C12=$V$93,"O",IF(C12=$W$93,"O",IF(C12=$X$93,"O",IF(C12=$Y$93,"O",IF(C12=$Z$93,"O",IF(C12=$AA$93,"O",IF(C12=$AB$93,"O",IF(C12=$AC$93,"O",IF(C12=$AD$93,"O",IF(C12=$AE$93,"O",IF(C12=$AF$93,"O",IF(C12=$AG$93,"O",IF(C12=$AH$93,"O",IF(C12=$AI$93,"O",IF(C12=$AJ$93,"O",IF(C12=$AK$93,"O",IF(C12=$AL$93,"O",IF(C12=$AM$93,"O",IF(C12=$AN$93,"O",IF(C12=$AO$93,"O",IF(C12=$AP$93,"O",IF(C12=$AQ$93,"O",IF(C12=$AR$93,"O",IF(C12=$AS$93,"O",IF(C12=$AT$93,"O",IF(C12=$AU$93,"O",IF(C12=$AV$93,"O",IF(C12=$AW$93,"O",IF(C12=$AX$93,"O",IF(C12=$AY$93,"O",IF(C12=$AZ$93,"O",IF(C12=$BA$93,"O",IF(C12=$BB$93,"O",IF(C12=$BC$93,"O",IF(C12=$BD$93,"O",IF(C12=$BE$93,"O","X"))))))))))))))))))))))))))))))))))))</f>
        <v>O</v>
      </c>
      <c r="D655" s="58" t="str">
        <f t="shared" si="655"/>
        <v>O</v>
      </c>
      <c r="E655" s="58" t="str">
        <f t="shared" si="655"/>
        <v>O</v>
      </c>
      <c r="F655" s="58" t="str">
        <f t="shared" si="655"/>
        <v>O</v>
      </c>
      <c r="G655" s="58" t="str">
        <f t="shared" si="655"/>
        <v>O</v>
      </c>
      <c r="H655" s="58" t="str">
        <f t="shared" si="655"/>
        <v>O</v>
      </c>
      <c r="I655" s="58" t="str">
        <f t="shared" si="655"/>
        <v>O</v>
      </c>
      <c r="J655" s="58" t="str">
        <f t="shared" si="655"/>
        <v>O</v>
      </c>
      <c r="K655" s="58" t="str">
        <f t="shared" si="655"/>
        <v>O</v>
      </c>
      <c r="L655" s="58" t="str">
        <f t="shared" si="655"/>
        <v>O</v>
      </c>
      <c r="M655" s="58" t="str">
        <f t="shared" si="655"/>
        <v>O</v>
      </c>
      <c r="N655" s="58" t="str">
        <f t="shared" si="655"/>
        <v>O</v>
      </c>
      <c r="O655" s="58" t="str">
        <f t="shared" si="655"/>
        <v>O</v>
      </c>
      <c r="P655" s="58" t="str">
        <f t="shared" si="655"/>
        <v>O</v>
      </c>
      <c r="Q655" s="58" t="str">
        <f>IF(Q12=$V$93,"O",IF(Q12=$W$93,"O",IF(Q12=$X$93,"O",IF(Q12=$Y$93,"O",IF(Q12=$Z$93,"O",IF(Q12=$AA$93,"O",IF(Q12=$AB$93,"O",IF(Q12=$AC$93,"O",IF(Q12=$AD$93,"O",IF(Q12=$AE$93,"O",IF(Q12=$AF$93,"O",IF(Q12=$AG$93,"O",IF(Q12=$AH$93,"O",IF(Q12=$AI$93,"O",IF(Q12=$AJ$93,"O",IF(Q12=$AK$93,"O",IF(Q12=$AL$93,"O",IF(Q12=$AM$93,"O",IF(Q12=$AN$93,"O",IF(Q12=$AO$93,"O",IF(Q12=$AP$93,"O",IF(Q12=$AQ$93,"O",IF(Q12=$AR$93,"O",IF(Q12=$AS$93,"O",IF(Q12=$AT$93,"O",IF(Q12=$AU$93,"O",IF(Q12=$AV$93,"O",IF(Q12=$AW$93,"O",IF(Q12=$AX$93,"O",IF(Q12=$AY$93,"O",IF(Q12=$AZ$93,"O",IF(Q12=$BA$93,"O",IF(Q12=$BB$93,"O",IF(Q12=$BC$93,"O",IF(Q12=$BD$93,"O",IF(Q12=$BE$93,"O","X"))))))))))))))))))))))))))))))))))))</f>
        <v>O</v>
      </c>
      <c r="AE655"/>
    </row>
    <row r="656" spans="1:31" ht="21" customHeight="1">
      <c r="A656" s="60"/>
      <c r="B656" s="30" t="s">
        <v>46</v>
      </c>
      <c r="C656" s="47">
        <f>COUNTIF(C650:C655,"O")</f>
        <v>6</v>
      </c>
      <c r="D656" s="47">
        <f t="shared" ref="D656:Q656" si="656">COUNTIF(D650:D655,"O")</f>
        <v>6</v>
      </c>
      <c r="E656" s="47">
        <f t="shared" si="656"/>
        <v>6</v>
      </c>
      <c r="F656" s="47">
        <f t="shared" si="656"/>
        <v>6</v>
      </c>
      <c r="G656" s="47">
        <f t="shared" si="656"/>
        <v>6</v>
      </c>
      <c r="H656" s="47">
        <f t="shared" si="656"/>
        <v>6</v>
      </c>
      <c r="I656" s="47">
        <f t="shared" si="656"/>
        <v>6</v>
      </c>
      <c r="J656" s="47">
        <f t="shared" si="656"/>
        <v>6</v>
      </c>
      <c r="K656" s="47">
        <f t="shared" si="656"/>
        <v>6</v>
      </c>
      <c r="L656" s="47">
        <f t="shared" si="656"/>
        <v>6</v>
      </c>
      <c r="M656" s="47">
        <f t="shared" si="656"/>
        <v>6</v>
      </c>
      <c r="N656" s="47">
        <f t="shared" si="656"/>
        <v>6</v>
      </c>
      <c r="O656" s="47">
        <f t="shared" si="656"/>
        <v>6</v>
      </c>
      <c r="P656" s="47">
        <f t="shared" si="656"/>
        <v>6</v>
      </c>
      <c r="Q656" s="47">
        <f t="shared" si="656"/>
        <v>6</v>
      </c>
      <c r="AE656"/>
    </row>
    <row r="657" spans="1:31" ht="21" customHeight="1">
      <c r="A657" s="50">
        <v>75</v>
      </c>
      <c r="B657" s="58" t="s">
        <v>32</v>
      </c>
      <c r="C657" s="58" t="str">
        <f>IF(C7=$V$94,"O",IF(C7=$W$94,"O",IF(C7=$X$94,"O",IF(C7=$Y$94,"O",IF(C7=$Z$94,"O",IF(C7=$AA$94,"O",IF(C7=$AB$94,"O",IF(C7=$AC$94,"O",IF(C7=$AD$94,"O",IF(C7=$AE$94,"O",IF(C7=$AF$94,"O",IF(C7=$AG$94,"O",IF(C7=$AH$94,"O",IF(C7=$AI$94,"O",IF(C7=$AJ$94,"O",IF(C7=$AK$94,"O",IF(C7=$AL$94,"O",IF(C7=$AM$94,"O",IF(C7=$AN$94,"O",IF(C7=$AO$94,"O",IF(C7=$AP$94,"O",IF(C7=$AQ$94,"O",IF(C7=$AR$94,"O",IF(C7=$AS$94,"O",IF(C7=$AT$94,"O",IF(C7=$AU$94,"O",IF(C7=$AV$94,"O",IF(C7=$AW$94,"O",IF(C7=$AX$94,"O",IF(C7=$AY$94,"O",IF(C7=$AZ$94,"O",IF(C7=$BA$94,"O",IF(C7=$BB$94,"O",IF(C7=$BC$94,"O",IF(C7=$BD$94,"O","X")))))))))))))))))))))))))))))))))))</f>
        <v>X</v>
      </c>
      <c r="D657" s="58" t="str">
        <f t="shared" ref="D657:Q657" si="657">IF(D7=$V$94,"O",IF(D7=$W$94,"O",IF(D7=$X$94,"O",IF(D7=$Y$94,"O",IF(D7=$Z$94,"O",IF(D7=$AA$94,"O",IF(D7=$AB$94,"O",IF(D7=$AC$94,"O",IF(D7=$AD$94,"O",IF(D7=$AE$94,"O",IF(D7=$AF$94,"O",IF(D7=$AG$94,"O",IF(D7=$AH$94,"O",IF(D7=$AI$94,"O",IF(D7=$AJ$94,"O",IF(D7=$AK$94,"O",IF(D7=$AL$94,"O",IF(D7=$AM$94,"O",IF(D7=$AN$94,"O",IF(D7=$AO$94,"O",IF(D7=$AP$94,"O",IF(D7=$AQ$94,"O",IF(D7=$AR$94,"O",IF(D7=$AS$94,"O",IF(D7=$AT$94,"O",IF(D7=$AU$94,"O",IF(D7=$AV$94,"O",IF(D7=$AW$94,"O",IF(D7=$AX$94,"O",IF(D7=$AY$94,"O",IF(D7=$AZ$94,"O",IF(D7=$BA$94,"O",IF(D7=$BB$94,"O",IF(D7=$BC$94,"O",IF(D7=$BD$94,"O","X")))))))))))))))))))))))))))))))))))</f>
        <v>X</v>
      </c>
      <c r="E657" s="58" t="str">
        <f t="shared" si="657"/>
        <v>X</v>
      </c>
      <c r="F657" s="58" t="str">
        <f t="shared" si="657"/>
        <v>X</v>
      </c>
      <c r="G657" s="58" t="str">
        <f t="shared" si="657"/>
        <v>X</v>
      </c>
      <c r="H657" s="58" t="str">
        <f t="shared" si="657"/>
        <v>X</v>
      </c>
      <c r="I657" s="58" t="str">
        <f t="shared" si="657"/>
        <v>X</v>
      </c>
      <c r="J657" s="58" t="str">
        <f t="shared" si="657"/>
        <v>X</v>
      </c>
      <c r="K657" s="58" t="str">
        <f t="shared" si="657"/>
        <v>X</v>
      </c>
      <c r="L657" s="58" t="str">
        <f t="shared" si="657"/>
        <v>X</v>
      </c>
      <c r="M657" s="58" t="str">
        <f t="shared" si="657"/>
        <v>X</v>
      </c>
      <c r="N657" s="58" t="str">
        <f t="shared" si="657"/>
        <v>X</v>
      </c>
      <c r="O657" s="58" t="str">
        <f t="shared" si="657"/>
        <v>X</v>
      </c>
      <c r="P657" s="58" t="str">
        <f t="shared" si="657"/>
        <v>X</v>
      </c>
      <c r="Q657" s="58" t="str">
        <f t="shared" si="657"/>
        <v>X</v>
      </c>
    </row>
    <row r="658" spans="1:31" ht="21" customHeight="1">
      <c r="A658" s="132" t="s">
        <v>547</v>
      </c>
      <c r="B658" s="58" t="s">
        <v>33</v>
      </c>
      <c r="C658" s="58" t="str">
        <f t="shared" ref="C658:Q658" si="658">IF(C8=$V$94,"O",IF(C8=$W$94,"O",IF(C8=$X$94,"O",IF(C8=$Y$94,"O",IF(C8=$Z$94,"O",IF(C8=$AA$94,"O",IF(C8=$AB$94,"O",IF(C8=$AC$94,"O",IF(C8=$AD$94,"O",IF(C8=$AE$94,"O",IF(C8=$AF$94,"O",IF(C8=$AG$94,"O",IF(C8=$AH$94,"O",IF(C8=$AI$94,"O",IF(C8=$AJ$94,"O",IF(C8=$AK$94,"O",IF(C8=$AL$94,"O",IF(C8=$AM$94,"O",IF(C8=$AN$94,"O",IF(C8=$AO$94,"O",IF(C8=$AP$94,"O",IF(C8=$AQ$94,"O",IF(C8=$AR$94,"O",IF(C8=$AS$94,"O",IF(C8=$AT$94,"O",IF(C8=$AU$94,"O",IF(C8=$AV$94,"O",IF(C8=$AW$94,"O",IF(C8=$AX$94,"O",IF(C8=$AY$94,"O",IF(C8=$AZ$94,"O",IF(C8=$BA$94,"O",IF(C8=$BB$94,"O",IF(C8=$BC$94,"O",IF(C8=$BD$94,"O","X")))))))))))))))))))))))))))))))))))</f>
        <v>O</v>
      </c>
      <c r="D658" s="58" t="str">
        <f t="shared" si="658"/>
        <v>O</v>
      </c>
      <c r="E658" s="58" t="str">
        <f t="shared" si="658"/>
        <v>O</v>
      </c>
      <c r="F658" s="58" t="str">
        <f t="shared" si="658"/>
        <v>O</v>
      </c>
      <c r="G658" s="58" t="str">
        <f t="shared" si="658"/>
        <v>O</v>
      </c>
      <c r="H658" s="58" t="str">
        <f t="shared" si="658"/>
        <v>O</v>
      </c>
      <c r="I658" s="58" t="str">
        <f t="shared" si="658"/>
        <v>O</v>
      </c>
      <c r="J658" s="58" t="str">
        <f t="shared" si="658"/>
        <v>O</v>
      </c>
      <c r="K658" s="58" t="str">
        <f t="shared" si="658"/>
        <v>O</v>
      </c>
      <c r="L658" s="58" t="str">
        <f t="shared" si="658"/>
        <v>O</v>
      </c>
      <c r="M658" s="58" t="str">
        <f t="shared" si="658"/>
        <v>O</v>
      </c>
      <c r="N658" s="58" t="str">
        <f t="shared" si="658"/>
        <v>O</v>
      </c>
      <c r="O658" s="58" t="str">
        <f t="shared" si="658"/>
        <v>O</v>
      </c>
      <c r="P658" s="58" t="str">
        <f t="shared" si="658"/>
        <v>O</v>
      </c>
      <c r="Q658" s="58" t="str">
        <f t="shared" si="658"/>
        <v>O</v>
      </c>
    </row>
    <row r="659" spans="1:31" ht="21" customHeight="1">
      <c r="A659" s="51"/>
      <c r="B659" s="58" t="s">
        <v>34</v>
      </c>
      <c r="C659" s="58" t="str">
        <f t="shared" ref="C659:Q659" si="659">IF(C9=$V$94,"O",IF(C9=$W$94,"O",IF(C9=$X$94,"O",IF(C9=$Y$94,"O",IF(C9=$Z$94,"O",IF(C9=$AA$94,"O",IF(C9=$AB$94,"O",IF(C9=$AC$94,"O",IF(C9=$AD$94,"O",IF(C9=$AE$94,"O",IF(C9=$AF$94,"O",IF(C9=$AG$94,"O",IF(C9=$AH$94,"O",IF(C9=$AI$94,"O",IF(C9=$AJ$94,"O",IF(C9=$AK$94,"O",IF(C9=$AL$94,"O",IF(C9=$AM$94,"O",IF(C9=$AN$94,"O",IF(C9=$AO$94,"O",IF(C9=$AP$94,"O",IF(C9=$AQ$94,"O",IF(C9=$AR$94,"O",IF(C9=$AS$94,"O",IF(C9=$AT$94,"O",IF(C9=$AU$94,"O",IF(C9=$AV$94,"O",IF(C9=$AW$94,"O",IF(C9=$AX$94,"O",IF(C9=$AY$94,"O",IF(C9=$AZ$94,"O",IF(C9=$BA$94,"O",IF(C9=$BB$94,"O",IF(C9=$BC$94,"O",IF(C9=$BD$94,"O","X")))))))))))))))))))))))))))))))))))</f>
        <v>O</v>
      </c>
      <c r="D659" s="58" t="str">
        <f t="shared" si="659"/>
        <v>O</v>
      </c>
      <c r="E659" s="58" t="str">
        <f t="shared" si="659"/>
        <v>O</v>
      </c>
      <c r="F659" s="58" t="str">
        <f t="shared" si="659"/>
        <v>O</v>
      </c>
      <c r="G659" s="58" t="str">
        <f t="shared" si="659"/>
        <v>O</v>
      </c>
      <c r="H659" s="58" t="str">
        <f t="shared" si="659"/>
        <v>O</v>
      </c>
      <c r="I659" s="58" t="str">
        <f t="shared" si="659"/>
        <v>O</v>
      </c>
      <c r="J659" s="58" t="str">
        <f t="shared" si="659"/>
        <v>O</v>
      </c>
      <c r="K659" s="58" t="str">
        <f t="shared" si="659"/>
        <v>O</v>
      </c>
      <c r="L659" s="58" t="str">
        <f t="shared" si="659"/>
        <v>O</v>
      </c>
      <c r="M659" s="58" t="str">
        <f t="shared" si="659"/>
        <v>O</v>
      </c>
      <c r="N659" s="58" t="str">
        <f t="shared" si="659"/>
        <v>O</v>
      </c>
      <c r="O659" s="58" t="str">
        <f t="shared" si="659"/>
        <v>O</v>
      </c>
      <c r="P659" s="58" t="str">
        <f t="shared" si="659"/>
        <v>O</v>
      </c>
      <c r="Q659" s="58" t="str">
        <f t="shared" si="659"/>
        <v>O</v>
      </c>
      <c r="AE659"/>
    </row>
    <row r="660" spans="1:31" ht="21" customHeight="1">
      <c r="A660" s="51"/>
      <c r="B660" s="58" t="s">
        <v>35</v>
      </c>
      <c r="C660" s="58" t="str">
        <f t="shared" ref="C660:Q660" si="660">IF(C10=$V$94,"O",IF(C10=$W$94,"O",IF(C10=$X$94,"O",IF(C10=$Y$94,"O",IF(C10=$Z$94,"O",IF(C10=$AA$94,"O",IF(C10=$AB$94,"O",IF(C10=$AC$94,"O",IF(C10=$AD$94,"O",IF(C10=$AE$94,"O",IF(C10=$AF$94,"O",IF(C10=$AG$94,"O",IF(C10=$AH$94,"O",IF(C10=$AI$94,"O",IF(C10=$AJ$94,"O",IF(C10=$AK$94,"O",IF(C10=$AL$94,"O",IF(C10=$AM$94,"O",IF(C10=$AN$94,"O",IF(C10=$AO$94,"O",IF(C10=$AP$94,"O",IF(C10=$AQ$94,"O",IF(C10=$AR$94,"O",IF(C10=$AS$94,"O",IF(C10=$AT$94,"O",IF(C10=$AU$94,"O",IF(C10=$AV$94,"O",IF(C10=$AW$94,"O",IF(C10=$AX$94,"O",IF(C10=$AY$94,"O",IF(C10=$AZ$94,"O",IF(C10=$BA$94,"O",IF(C10=$BB$94,"O",IF(C10=$BC$94,"O",IF(C10=$BD$94,"O","X")))))))))))))))))))))))))))))))))))</f>
        <v>O</v>
      </c>
      <c r="D660" s="58" t="str">
        <f t="shared" si="660"/>
        <v>O</v>
      </c>
      <c r="E660" s="58" t="str">
        <f t="shared" si="660"/>
        <v>O</v>
      </c>
      <c r="F660" s="58" t="str">
        <f t="shared" si="660"/>
        <v>O</v>
      </c>
      <c r="G660" s="58" t="str">
        <f t="shared" si="660"/>
        <v>O</v>
      </c>
      <c r="H660" s="58" t="str">
        <f t="shared" si="660"/>
        <v>O</v>
      </c>
      <c r="I660" s="58" t="str">
        <f t="shared" si="660"/>
        <v>O</v>
      </c>
      <c r="J660" s="58" t="str">
        <f t="shared" si="660"/>
        <v>O</v>
      </c>
      <c r="K660" s="58" t="str">
        <f t="shared" si="660"/>
        <v>O</v>
      </c>
      <c r="L660" s="58" t="str">
        <f t="shared" si="660"/>
        <v>O</v>
      </c>
      <c r="M660" s="58" t="str">
        <f t="shared" si="660"/>
        <v>O</v>
      </c>
      <c r="N660" s="58" t="str">
        <f t="shared" si="660"/>
        <v>O</v>
      </c>
      <c r="O660" s="58" t="str">
        <f t="shared" si="660"/>
        <v>O</v>
      </c>
      <c r="P660" s="58" t="str">
        <f t="shared" si="660"/>
        <v>O</v>
      </c>
      <c r="Q660" s="58" t="str">
        <f t="shared" si="660"/>
        <v>O</v>
      </c>
      <c r="AE660"/>
    </row>
    <row r="661" spans="1:31" ht="21" customHeight="1">
      <c r="A661" s="51"/>
      <c r="B661" s="58" t="s">
        <v>36</v>
      </c>
      <c r="C661" s="58" t="str">
        <f t="shared" ref="C661:Q661" si="661">IF(C11=$V$94,"O",IF(C11=$W$94,"O",IF(C11=$X$94,"O",IF(C11=$Y$94,"O",IF(C11=$Z$94,"O",IF(C11=$AA$94,"O",IF(C11=$AB$94,"O",IF(C11=$AC$94,"O",IF(C11=$AD$94,"O",IF(C11=$AE$94,"O",IF(C11=$AF$94,"O",IF(C11=$AG$94,"O",IF(C11=$AH$94,"O",IF(C11=$AI$94,"O",IF(C11=$AJ$94,"O",IF(C11=$AK$94,"O",IF(C11=$AL$94,"O",IF(C11=$AM$94,"O",IF(C11=$AN$94,"O",IF(C11=$AO$94,"O",IF(C11=$AP$94,"O",IF(C11=$AQ$94,"O",IF(C11=$AR$94,"O",IF(C11=$AS$94,"O",IF(C11=$AT$94,"O",IF(C11=$AU$94,"O",IF(C11=$AV$94,"O",IF(C11=$AW$94,"O",IF(C11=$AX$94,"O",IF(C11=$AY$94,"O",IF(C11=$AZ$94,"O",IF(C11=$BA$94,"O",IF(C11=$BB$94,"O",IF(C11=$BC$94,"O",IF(C11=$BD$94,"O","X")))))))))))))))))))))))))))))))))))</f>
        <v>O</v>
      </c>
      <c r="D661" s="58" t="str">
        <f t="shared" si="661"/>
        <v>O</v>
      </c>
      <c r="E661" s="58" t="str">
        <f t="shared" si="661"/>
        <v>O</v>
      </c>
      <c r="F661" s="58" t="str">
        <f t="shared" si="661"/>
        <v>O</v>
      </c>
      <c r="G661" s="58" t="str">
        <f t="shared" si="661"/>
        <v>O</v>
      </c>
      <c r="H661" s="58" t="str">
        <f t="shared" si="661"/>
        <v>O</v>
      </c>
      <c r="I661" s="58" t="str">
        <f t="shared" si="661"/>
        <v>O</v>
      </c>
      <c r="J661" s="58" t="str">
        <f t="shared" si="661"/>
        <v>O</v>
      </c>
      <c r="K661" s="58" t="str">
        <f t="shared" si="661"/>
        <v>O</v>
      </c>
      <c r="L661" s="58" t="str">
        <f t="shared" si="661"/>
        <v>O</v>
      </c>
      <c r="M661" s="58" t="str">
        <f t="shared" si="661"/>
        <v>O</v>
      </c>
      <c r="N661" s="58" t="str">
        <f t="shared" si="661"/>
        <v>O</v>
      </c>
      <c r="O661" s="58" t="str">
        <f t="shared" si="661"/>
        <v>O</v>
      </c>
      <c r="P661" s="58" t="str">
        <f t="shared" si="661"/>
        <v>O</v>
      </c>
      <c r="Q661" s="58" t="str">
        <f t="shared" si="661"/>
        <v>O</v>
      </c>
      <c r="AE661"/>
    </row>
    <row r="662" spans="1:31" ht="21" customHeight="1">
      <c r="A662" s="51"/>
      <c r="B662" s="58" t="s">
        <v>21</v>
      </c>
      <c r="C662" s="58" t="str">
        <f t="shared" ref="C662:P662" si="662">IF(C12=$V$94,"O",IF(C12=$W$94,"O",IF(C12=$X$94,"O",IF(C12=$Y$94,"O",IF(C12=$Z$94,"O",IF(C12=$AA$94,"O",IF(C12=$AB$94,"O",IF(C12=$AC$94,"O",IF(C12=$AD$94,"O",IF(C12=$AE$94,"O",IF(C12=$AF$94,"O",IF(C12=$AG$94,"O",IF(C12=$AH$94,"O",IF(C12=$AI$94,"O",IF(C12=$AJ$94,"O",IF(C12=$AK$94,"O",IF(C12=$AL$94,"O",IF(C12=$AM$94,"O",IF(C12=$AN$94,"O",IF(C12=$AO$94,"O",IF(C12=$AP$94,"O",IF(C12=$AQ$94,"O",IF(C12=$AR$94,"O",IF(C12=$AS$94,"O",IF(C12=$AT$94,"O",IF(C12=$AU$94,"O",IF(C12=$AV$94,"O",IF(C12=$AW$94,"O",IF(C12=$AX$94,"O",IF(C12=$AY$94,"O",IF(C12=$AZ$94,"O",IF(C12=$BA$94,"O",IF(C12=$BB$94,"O",IF(C12=$BC$94,"O",IF(C12=$BD$94,"O","X")))))))))))))))))))))))))))))))))))</f>
        <v>O</v>
      </c>
      <c r="D662" s="58" t="str">
        <f t="shared" si="662"/>
        <v>O</v>
      </c>
      <c r="E662" s="58" t="str">
        <f t="shared" si="662"/>
        <v>O</v>
      </c>
      <c r="F662" s="58" t="str">
        <f t="shared" si="662"/>
        <v>O</v>
      </c>
      <c r="G662" s="58" t="str">
        <f t="shared" si="662"/>
        <v>O</v>
      </c>
      <c r="H662" s="58" t="str">
        <f t="shared" si="662"/>
        <v>O</v>
      </c>
      <c r="I662" s="58" t="str">
        <f t="shared" si="662"/>
        <v>O</v>
      </c>
      <c r="J662" s="58" t="str">
        <f t="shared" si="662"/>
        <v>O</v>
      </c>
      <c r="K662" s="58" t="str">
        <f t="shared" si="662"/>
        <v>O</v>
      </c>
      <c r="L662" s="58" t="str">
        <f t="shared" si="662"/>
        <v>O</v>
      </c>
      <c r="M662" s="58" t="str">
        <f t="shared" si="662"/>
        <v>O</v>
      </c>
      <c r="N662" s="58" t="str">
        <f t="shared" si="662"/>
        <v>O</v>
      </c>
      <c r="O662" s="58" t="str">
        <f t="shared" si="662"/>
        <v>O</v>
      </c>
      <c r="P662" s="58" t="str">
        <f t="shared" si="662"/>
        <v>O</v>
      </c>
      <c r="Q662" s="58" t="str">
        <f>IF(Q12=$V$94,"O",IF(Q12=$W$94,"O",IF(Q12=$X$94,"O",IF(Q12=$Y$94,"O",IF(Q12=$Z$94,"O",IF(Q12=$AA$94,"O",IF(Q12=$AB$94,"O",IF(Q12=$AC$94,"O",IF(Q12=$AD$94,"O",IF(Q12=$AE$94,"O",IF(Q12=$AF$94,"O",IF(Q12=$AG$94,"O",IF(Q12=$AH$94,"O",IF(Q12=$AI$94,"O",IF(Q12=$AJ$94,"O",IF(Q12=$AK$94,"O",IF(Q12=$AL$94,"O",IF(Q12=$AM$94,"O",IF(Q12=$AN$94,"O",IF(Q12=$AO$94,"O",IF(Q12=$AP$94,"O",IF(Q12=$AQ$94,"O",IF(Q12=$AR$94,"O",IF(Q12=$AS$94,"O",IF(Q12=$AT$94,"O",IF(Q12=$AU$94,"O",IF(Q12=$AV$94,"O",IF(Q12=$AW$94,"O",IF(Q12=$AX$94,"O",IF(Q12=$AY$94,"O",IF(Q12=$AZ$94,"O",IF(Q12=$BA$94,"O",IF(Q12=$BB$94,"O",IF(Q12=$BC$94,"O",IF(Q12=$BD$94,"O","X")))))))))))))))))))))))))))))))))))</f>
        <v>O</v>
      </c>
      <c r="AE662"/>
    </row>
    <row r="663" spans="1:31" ht="21" customHeight="1">
      <c r="A663" s="60"/>
      <c r="B663" s="30" t="s">
        <v>46</v>
      </c>
      <c r="C663" s="47">
        <f>COUNTIF(C657:C662,"O")</f>
        <v>5</v>
      </c>
      <c r="D663" s="47">
        <f t="shared" ref="D663:Q663" si="663">COUNTIF(D657:D662,"O")</f>
        <v>5</v>
      </c>
      <c r="E663" s="47">
        <f t="shared" si="663"/>
        <v>5</v>
      </c>
      <c r="F663" s="47">
        <f t="shared" si="663"/>
        <v>5</v>
      </c>
      <c r="G663" s="47">
        <f t="shared" si="663"/>
        <v>5</v>
      </c>
      <c r="H663" s="47">
        <f t="shared" si="663"/>
        <v>5</v>
      </c>
      <c r="I663" s="47">
        <f t="shared" si="663"/>
        <v>5</v>
      </c>
      <c r="J663" s="47">
        <f t="shared" si="663"/>
        <v>5</v>
      </c>
      <c r="K663" s="47">
        <f t="shared" si="663"/>
        <v>5</v>
      </c>
      <c r="L663" s="47">
        <f t="shared" si="663"/>
        <v>5</v>
      </c>
      <c r="M663" s="47">
        <f t="shared" si="663"/>
        <v>5</v>
      </c>
      <c r="N663" s="47">
        <f t="shared" si="663"/>
        <v>5</v>
      </c>
      <c r="O663" s="47">
        <f t="shared" si="663"/>
        <v>5</v>
      </c>
      <c r="P663" s="47">
        <f t="shared" si="663"/>
        <v>5</v>
      </c>
      <c r="Q663" s="47">
        <f t="shared" si="663"/>
        <v>5</v>
      </c>
      <c r="AE663"/>
    </row>
    <row r="664" spans="1:31" ht="21" customHeight="1">
      <c r="A664" s="50">
        <v>76</v>
      </c>
      <c r="B664" s="58" t="s">
        <v>32</v>
      </c>
      <c r="C664" s="58" t="str">
        <f>IF(C7=$V$95,"O",IF(C7=$W$95,"O",IF(C7=$X$95,"O",IF(C7=$Y$95,"O",IF(C7=$Z$95,"O",IF(C7=$AA$95,"O",IF(C7=$AB$95,"O",IF(C7=$AC$95,"O",IF(C7=$AD$95,"O",IF(C7=$AE$95,"O",IF(C7=$AF$95,"O",IF(C7=$AG$95,"O",IF(C7=$AH$95,"O",IF(C7=$AI$95,"O",IF(C7=$AJ$95,"O",IF(C7=$AK$95,"O",IF(C7=$AL$95,"O",IF(C7=$AM$95,"O",IF(C7=$AN$95,"O",IF(C7=$AO$95,"O",IF(C7=$AP$95,"O",IF(C7=$AQ$95,"O",IF(C7=$AR$95,"O",IF(C7=$AS$95,"O",IF(C7=$AT$95,"O",IF(C7=$AU$95,"O",IF(C7=$AV$95,"O",IF(C7=$AW$95,"O",IF(C7=$AX$95,"O",IF(C7=$AY$95,"O",IF(C7=$AZ$95,"O",IF(C7=$BA$95,"O",IF(C7=$BB$95,"O",IF(C7=$BC$95,"O","X"))))))))))))))))))))))))))))))))))</f>
        <v>O</v>
      </c>
      <c r="D664" s="58" t="str">
        <f t="shared" ref="D664:Q664" si="664">IF(D7=$V$95,"O",IF(D7=$W$95,"O",IF(D7=$X$95,"O",IF(D7=$Y$95,"O",IF(D7=$Z$95,"O",IF(D7=$AA$95,"O",IF(D7=$AB$95,"O",IF(D7=$AC$95,"O",IF(D7=$AD$95,"O",IF(D7=$AE$95,"O",IF(D7=$AF$95,"O",IF(D7=$AG$95,"O",IF(D7=$AH$95,"O",IF(D7=$AI$95,"O",IF(D7=$AJ$95,"O",IF(D7=$AK$95,"O",IF(D7=$AL$95,"O",IF(D7=$AM$95,"O",IF(D7=$AN$95,"O",IF(D7=$AO$95,"O",IF(D7=$AP$95,"O",IF(D7=$AQ$95,"O",IF(D7=$AR$95,"O",IF(D7=$AS$95,"O",IF(D7=$AT$95,"O",IF(D7=$AU$95,"O",IF(D7=$AV$95,"O",IF(D7=$AW$95,"O",IF(D7=$AX$95,"O",IF(D7=$AY$95,"O",IF(D7=$AZ$95,"O",IF(D7=$BA$95,"O",IF(D7=$BB$95,"O",IF(D7=$BC$95,"O","X"))))))))))))))))))))))))))))))))))</f>
        <v>O</v>
      </c>
      <c r="E664" s="58" t="str">
        <f t="shared" si="664"/>
        <v>O</v>
      </c>
      <c r="F664" s="58" t="str">
        <f t="shared" si="664"/>
        <v>O</v>
      </c>
      <c r="G664" s="58" t="str">
        <f t="shared" si="664"/>
        <v>O</v>
      </c>
      <c r="H664" s="58" t="str">
        <f t="shared" si="664"/>
        <v>O</v>
      </c>
      <c r="I664" s="58" t="str">
        <f t="shared" si="664"/>
        <v>O</v>
      </c>
      <c r="J664" s="58" t="str">
        <f t="shared" si="664"/>
        <v>O</v>
      </c>
      <c r="K664" s="58" t="str">
        <f t="shared" si="664"/>
        <v>O</v>
      </c>
      <c r="L664" s="58" t="str">
        <f t="shared" si="664"/>
        <v>O</v>
      </c>
      <c r="M664" s="58" t="str">
        <f t="shared" si="664"/>
        <v>O</v>
      </c>
      <c r="N664" s="58" t="str">
        <f t="shared" si="664"/>
        <v>O</v>
      </c>
      <c r="O664" s="58" t="str">
        <f t="shared" si="664"/>
        <v>O</v>
      </c>
      <c r="P664" s="58" t="str">
        <f t="shared" si="664"/>
        <v>O</v>
      </c>
      <c r="Q664" s="58" t="str">
        <f t="shared" si="664"/>
        <v>O</v>
      </c>
    </row>
    <row r="665" spans="1:31" ht="21" customHeight="1">
      <c r="A665" s="132" t="s">
        <v>548</v>
      </c>
      <c r="B665" s="58" t="s">
        <v>33</v>
      </c>
      <c r="C665" s="58" t="str">
        <f t="shared" ref="C665:Q665" si="665">IF(C8=$V$95,"O",IF(C8=$W$95,"O",IF(C8=$X$95,"O",IF(C8=$Y$95,"O",IF(C8=$Z$95,"O",IF(C8=$AA$95,"O",IF(C8=$AB$95,"O",IF(C8=$AC$95,"O",IF(C8=$AD$95,"O",IF(C8=$AE$95,"O",IF(C8=$AF$95,"O",IF(C8=$AG$95,"O",IF(C8=$AH$95,"O",IF(C8=$AI$95,"O",IF(C8=$AJ$95,"O",IF(C8=$AK$95,"O",IF(C8=$AL$95,"O",IF(C8=$AM$95,"O",IF(C8=$AN$95,"O",IF(C8=$AO$95,"O",IF(C8=$AP$95,"O",IF(C8=$AQ$95,"O",IF(C8=$AR$95,"O",IF(C8=$AS$95,"O",IF(C8=$AT$95,"O",IF(C8=$AU$95,"O",IF(C8=$AV$95,"O",IF(C8=$AW$95,"O",IF(C8=$AX$95,"O",IF(C8=$AY$95,"O",IF(C8=$AZ$95,"O",IF(C8=$BA$95,"O",IF(C8=$BB$95,"O",IF(C8=$BC$95,"O","X"))))))))))))))))))))))))))))))))))</f>
        <v>O</v>
      </c>
      <c r="D665" s="58" t="str">
        <f t="shared" si="665"/>
        <v>O</v>
      </c>
      <c r="E665" s="58" t="str">
        <f t="shared" si="665"/>
        <v>O</v>
      </c>
      <c r="F665" s="58" t="str">
        <f t="shared" si="665"/>
        <v>O</v>
      </c>
      <c r="G665" s="58" t="str">
        <f t="shared" si="665"/>
        <v>O</v>
      </c>
      <c r="H665" s="58" t="str">
        <f t="shared" si="665"/>
        <v>O</v>
      </c>
      <c r="I665" s="58" t="str">
        <f t="shared" si="665"/>
        <v>O</v>
      </c>
      <c r="J665" s="58" t="str">
        <f t="shared" si="665"/>
        <v>O</v>
      </c>
      <c r="K665" s="58" t="str">
        <f t="shared" si="665"/>
        <v>O</v>
      </c>
      <c r="L665" s="58" t="str">
        <f t="shared" si="665"/>
        <v>O</v>
      </c>
      <c r="M665" s="58" t="str">
        <f t="shared" si="665"/>
        <v>O</v>
      </c>
      <c r="N665" s="58" t="str">
        <f t="shared" si="665"/>
        <v>O</v>
      </c>
      <c r="O665" s="58" t="str">
        <f t="shared" si="665"/>
        <v>O</v>
      </c>
      <c r="P665" s="58" t="str">
        <f t="shared" si="665"/>
        <v>O</v>
      </c>
      <c r="Q665" s="58" t="str">
        <f t="shared" si="665"/>
        <v>O</v>
      </c>
    </row>
    <row r="666" spans="1:31" ht="21" customHeight="1">
      <c r="A666" s="51"/>
      <c r="B666" s="58" t="s">
        <v>34</v>
      </c>
      <c r="C666" s="58" t="str">
        <f t="shared" ref="C666:Q666" si="666">IF(C9=$V$95,"O",IF(C9=$W$95,"O",IF(C9=$X$95,"O",IF(C9=$Y$95,"O",IF(C9=$Z$95,"O",IF(C9=$AA$95,"O",IF(C9=$AB$95,"O",IF(C9=$AC$95,"O",IF(C9=$AD$95,"O",IF(C9=$AE$95,"O",IF(C9=$AF$95,"O",IF(C9=$AG$95,"O",IF(C9=$AH$95,"O",IF(C9=$AI$95,"O",IF(C9=$AJ$95,"O",IF(C9=$AK$95,"O",IF(C9=$AL$95,"O",IF(C9=$AM$95,"O",IF(C9=$AN$95,"O",IF(C9=$AO$95,"O",IF(C9=$AP$95,"O",IF(C9=$AQ$95,"O",IF(C9=$AR$95,"O",IF(C9=$AS$95,"O",IF(C9=$AT$95,"O",IF(C9=$AU$95,"O",IF(C9=$AV$95,"O",IF(C9=$AW$95,"O",IF(C9=$AX$95,"O",IF(C9=$AY$95,"O",IF(C9=$AZ$95,"O",IF(C9=$BA$95,"O",IF(C9=$BB$95,"O",IF(C9=$BC$95,"O","X"))))))))))))))))))))))))))))))))))</f>
        <v>O</v>
      </c>
      <c r="D666" s="58" t="str">
        <f t="shared" si="666"/>
        <v>O</v>
      </c>
      <c r="E666" s="58" t="str">
        <f t="shared" si="666"/>
        <v>O</v>
      </c>
      <c r="F666" s="58" t="str">
        <f t="shared" si="666"/>
        <v>O</v>
      </c>
      <c r="G666" s="58" t="str">
        <f t="shared" si="666"/>
        <v>O</v>
      </c>
      <c r="H666" s="58" t="str">
        <f t="shared" si="666"/>
        <v>O</v>
      </c>
      <c r="I666" s="58" t="str">
        <f t="shared" si="666"/>
        <v>O</v>
      </c>
      <c r="J666" s="58" t="str">
        <f t="shared" si="666"/>
        <v>O</v>
      </c>
      <c r="K666" s="58" t="str">
        <f t="shared" si="666"/>
        <v>O</v>
      </c>
      <c r="L666" s="58" t="str">
        <f t="shared" si="666"/>
        <v>O</v>
      </c>
      <c r="M666" s="58" t="str">
        <f t="shared" si="666"/>
        <v>O</v>
      </c>
      <c r="N666" s="58" t="str">
        <f t="shared" si="666"/>
        <v>O</v>
      </c>
      <c r="O666" s="58" t="str">
        <f t="shared" si="666"/>
        <v>O</v>
      </c>
      <c r="P666" s="58" t="str">
        <f t="shared" si="666"/>
        <v>O</v>
      </c>
      <c r="Q666" s="58" t="str">
        <f t="shared" si="666"/>
        <v>O</v>
      </c>
      <c r="AE666"/>
    </row>
    <row r="667" spans="1:31" ht="21" customHeight="1">
      <c r="A667" s="51"/>
      <c r="B667" s="58" t="s">
        <v>35</v>
      </c>
      <c r="C667" s="58" t="str">
        <f t="shared" ref="C667:Q667" si="667">IF(C10=$V$95,"O",IF(C10=$W$95,"O",IF(C10=$X$95,"O",IF(C10=$Y$95,"O",IF(C10=$Z$95,"O",IF(C10=$AA$95,"O",IF(C10=$AB$95,"O",IF(C10=$AC$95,"O",IF(C10=$AD$95,"O",IF(C10=$AE$95,"O",IF(C10=$AF$95,"O",IF(C10=$AG$95,"O",IF(C10=$AH$95,"O",IF(C10=$AI$95,"O",IF(C10=$AJ$95,"O",IF(C10=$AK$95,"O",IF(C10=$AL$95,"O",IF(C10=$AM$95,"O",IF(C10=$AN$95,"O",IF(C10=$AO$95,"O",IF(C10=$AP$95,"O",IF(C10=$AQ$95,"O",IF(C10=$AR$95,"O",IF(C10=$AS$95,"O",IF(C10=$AT$95,"O",IF(C10=$AU$95,"O",IF(C10=$AV$95,"O",IF(C10=$AW$95,"O",IF(C10=$AX$95,"O",IF(C10=$AY$95,"O",IF(C10=$AZ$95,"O",IF(C10=$BA$95,"O",IF(C10=$BB$95,"O",IF(C10=$BC$95,"O","X"))))))))))))))))))))))))))))))))))</f>
        <v>X</v>
      </c>
      <c r="D667" s="58" t="str">
        <f t="shared" si="667"/>
        <v>X</v>
      </c>
      <c r="E667" s="58" t="str">
        <f t="shared" si="667"/>
        <v>X</v>
      </c>
      <c r="F667" s="58" t="str">
        <f t="shared" si="667"/>
        <v>X</v>
      </c>
      <c r="G667" s="58" t="str">
        <f t="shared" si="667"/>
        <v>X</v>
      </c>
      <c r="H667" s="58" t="str">
        <f t="shared" si="667"/>
        <v>X</v>
      </c>
      <c r="I667" s="58" t="str">
        <f t="shared" si="667"/>
        <v>X</v>
      </c>
      <c r="J667" s="58" t="str">
        <f t="shared" si="667"/>
        <v>X</v>
      </c>
      <c r="K667" s="58" t="str">
        <f t="shared" si="667"/>
        <v>X</v>
      </c>
      <c r="L667" s="58" t="str">
        <f t="shared" si="667"/>
        <v>X</v>
      </c>
      <c r="M667" s="58" t="str">
        <f t="shared" si="667"/>
        <v>X</v>
      </c>
      <c r="N667" s="58" t="str">
        <f t="shared" si="667"/>
        <v>X</v>
      </c>
      <c r="O667" s="58" t="str">
        <f t="shared" si="667"/>
        <v>X</v>
      </c>
      <c r="P667" s="58" t="str">
        <f t="shared" si="667"/>
        <v>X</v>
      </c>
      <c r="Q667" s="58" t="str">
        <f t="shared" si="667"/>
        <v>X</v>
      </c>
      <c r="AE667"/>
    </row>
    <row r="668" spans="1:31" ht="21" customHeight="1">
      <c r="A668" s="51"/>
      <c r="B668" s="58" t="s">
        <v>36</v>
      </c>
      <c r="C668" s="58" t="str">
        <f t="shared" ref="C668:Q668" si="668">IF(C11=$V$95,"O",IF(C11=$W$95,"O",IF(C11=$X$95,"O",IF(C11=$Y$95,"O",IF(C11=$Z$95,"O",IF(C11=$AA$95,"O",IF(C11=$AB$95,"O",IF(C11=$AC$95,"O",IF(C11=$AD$95,"O",IF(C11=$AE$95,"O",IF(C11=$AF$95,"O",IF(C11=$AG$95,"O",IF(C11=$AH$95,"O",IF(C11=$AI$95,"O",IF(C11=$AJ$95,"O",IF(C11=$AK$95,"O",IF(C11=$AL$95,"O",IF(C11=$AM$95,"O",IF(C11=$AN$95,"O",IF(C11=$AO$95,"O",IF(C11=$AP$95,"O",IF(C11=$AQ$95,"O",IF(C11=$AR$95,"O",IF(C11=$AS$95,"O",IF(C11=$AT$95,"O",IF(C11=$AU$95,"O",IF(C11=$AV$95,"O",IF(C11=$AW$95,"O",IF(C11=$AX$95,"O",IF(C11=$AY$95,"O",IF(C11=$AZ$95,"O",IF(C11=$BA$95,"O",IF(C11=$BB$95,"O",IF(C11=$BC$95,"O","X"))))))))))))))))))))))))))))))))))</f>
        <v>X</v>
      </c>
      <c r="D668" s="58" t="str">
        <f t="shared" si="668"/>
        <v>X</v>
      </c>
      <c r="E668" s="58" t="str">
        <f t="shared" si="668"/>
        <v>X</v>
      </c>
      <c r="F668" s="58" t="str">
        <f t="shared" si="668"/>
        <v>X</v>
      </c>
      <c r="G668" s="58" t="str">
        <f t="shared" si="668"/>
        <v>X</v>
      </c>
      <c r="H668" s="58" t="str">
        <f t="shared" si="668"/>
        <v>X</v>
      </c>
      <c r="I668" s="58" t="str">
        <f t="shared" si="668"/>
        <v>X</v>
      </c>
      <c r="J668" s="58" t="str">
        <f t="shared" si="668"/>
        <v>X</v>
      </c>
      <c r="K668" s="58" t="str">
        <f t="shared" si="668"/>
        <v>X</v>
      </c>
      <c r="L668" s="58" t="str">
        <f t="shared" si="668"/>
        <v>X</v>
      </c>
      <c r="M668" s="58" t="str">
        <f t="shared" si="668"/>
        <v>X</v>
      </c>
      <c r="N668" s="58" t="str">
        <f t="shared" si="668"/>
        <v>X</v>
      </c>
      <c r="O668" s="58" t="str">
        <f t="shared" si="668"/>
        <v>X</v>
      </c>
      <c r="P668" s="58" t="str">
        <f t="shared" si="668"/>
        <v>X</v>
      </c>
      <c r="Q668" s="58" t="str">
        <f t="shared" si="668"/>
        <v>X</v>
      </c>
      <c r="AE668"/>
    </row>
    <row r="669" spans="1:31" ht="21" customHeight="1">
      <c r="A669" s="51"/>
      <c r="B669" s="58" t="s">
        <v>21</v>
      </c>
      <c r="C669" s="58" t="str">
        <f t="shared" ref="C669:P669" si="669">IF(C12=$V$95,"O",IF(C12=$W$95,"O",IF(C12=$X$95,"O",IF(C12=$Y$95,"O",IF(C12=$Z$95,"O",IF(C12=$AA$95,"O",IF(C12=$AB$95,"O",IF(C12=$AC$95,"O",IF(C12=$AD$95,"O",IF(C12=$AE$95,"O",IF(C12=$AF$95,"O",IF(C12=$AG$95,"O",IF(C12=$AH$95,"O",IF(C12=$AI$95,"O",IF(C12=$AJ$95,"O",IF(C12=$AK$95,"O",IF(C12=$AL$95,"O",IF(C12=$AM$95,"O",IF(C12=$AN$95,"O",IF(C12=$AO$95,"O",IF(C12=$AP$95,"O",IF(C12=$AQ$95,"O",IF(C12=$AR$95,"O",IF(C12=$AS$95,"O",IF(C12=$AT$95,"O",IF(C12=$AU$95,"O",IF(C12=$AV$95,"O",IF(C12=$AW$95,"O",IF(C12=$AX$95,"O",IF(C12=$AY$95,"O",IF(C12=$AZ$95,"O",IF(C12=$BA$95,"O",IF(C12=$BB$95,"O",IF(C12=$BC$95,"O","X"))))))))))))))))))))))))))))))))))</f>
        <v>O</v>
      </c>
      <c r="D669" s="58" t="str">
        <f t="shared" si="669"/>
        <v>O</v>
      </c>
      <c r="E669" s="58" t="str">
        <f t="shared" si="669"/>
        <v>O</v>
      </c>
      <c r="F669" s="58" t="str">
        <f t="shared" si="669"/>
        <v>O</v>
      </c>
      <c r="G669" s="58" t="str">
        <f t="shared" si="669"/>
        <v>O</v>
      </c>
      <c r="H669" s="58" t="str">
        <f t="shared" si="669"/>
        <v>O</v>
      </c>
      <c r="I669" s="58" t="str">
        <f t="shared" si="669"/>
        <v>O</v>
      </c>
      <c r="J669" s="58" t="str">
        <f t="shared" si="669"/>
        <v>O</v>
      </c>
      <c r="K669" s="58" t="str">
        <f t="shared" si="669"/>
        <v>O</v>
      </c>
      <c r="L669" s="58" t="str">
        <f t="shared" si="669"/>
        <v>O</v>
      </c>
      <c r="M669" s="58" t="str">
        <f t="shared" si="669"/>
        <v>O</v>
      </c>
      <c r="N669" s="58" t="str">
        <f t="shared" si="669"/>
        <v>O</v>
      </c>
      <c r="O669" s="58" t="str">
        <f t="shared" si="669"/>
        <v>O</v>
      </c>
      <c r="P669" s="58" t="str">
        <f t="shared" si="669"/>
        <v>O</v>
      </c>
      <c r="Q669" s="58" t="str">
        <f>IF(Q12=$V$95,"O",IF(Q12=$W$95,"O",IF(Q12=$X$95,"O",IF(Q12=$Y$95,"O",IF(Q12=$Z$95,"O",IF(Q12=$AA$95,"O",IF(Q12=$AB$95,"O",IF(Q12=$AC$95,"O",IF(Q12=$AD$95,"O",IF(Q12=$AE$95,"O",IF(Q12=$AF$95,"O",IF(Q12=$AG$95,"O",IF(Q12=$AH$95,"O",IF(Q12=$AI$95,"O",IF(Q12=$AJ$95,"O",IF(Q12=$AK$95,"O",IF(Q12=$AL$95,"O",IF(Q12=$AM$95,"O",IF(Q12=$AN$95,"O",IF(Q12=$AO$95,"O",IF(Q12=$AP$95,"O",IF(Q12=$AQ$95,"O",IF(Q12=$AR$95,"O",IF(Q12=$AS$95,"O",IF(Q12=$AT$95,"O",IF(Q12=$AU$95,"O",IF(Q12=$AV$95,"O",IF(Q12=$AW$95,"O",IF(Q12=$AX$95,"O",IF(Q12=$AY$95,"O",IF(Q12=$AZ$95,"O",IF(Q12=$BA$95,"O",IF(Q12=$BB$95,"O",IF(Q12=$BC$95,"O","X"))))))))))))))))))))))))))))))))))</f>
        <v>O</v>
      </c>
      <c r="AE669"/>
    </row>
    <row r="670" spans="1:31" ht="21" customHeight="1">
      <c r="A670" s="60"/>
      <c r="B670" s="30" t="s">
        <v>46</v>
      </c>
      <c r="C670" s="47">
        <f>COUNTIF(C664:C669,"O")</f>
        <v>4</v>
      </c>
      <c r="D670" s="47">
        <f t="shared" ref="D670:Q670" si="670">COUNTIF(D664:D669,"O")</f>
        <v>4</v>
      </c>
      <c r="E670" s="47">
        <f t="shared" si="670"/>
        <v>4</v>
      </c>
      <c r="F670" s="47">
        <f t="shared" si="670"/>
        <v>4</v>
      </c>
      <c r="G670" s="47">
        <f t="shared" si="670"/>
        <v>4</v>
      </c>
      <c r="H670" s="47">
        <f t="shared" si="670"/>
        <v>4</v>
      </c>
      <c r="I670" s="47">
        <f t="shared" si="670"/>
        <v>4</v>
      </c>
      <c r="J670" s="47">
        <f t="shared" si="670"/>
        <v>4</v>
      </c>
      <c r="K670" s="47">
        <f t="shared" si="670"/>
        <v>4</v>
      </c>
      <c r="L670" s="47">
        <f t="shared" si="670"/>
        <v>4</v>
      </c>
      <c r="M670" s="47">
        <f t="shared" si="670"/>
        <v>4</v>
      </c>
      <c r="N670" s="47">
        <f t="shared" si="670"/>
        <v>4</v>
      </c>
      <c r="O670" s="47">
        <f t="shared" si="670"/>
        <v>4</v>
      </c>
      <c r="P670" s="47">
        <f t="shared" si="670"/>
        <v>4</v>
      </c>
      <c r="Q670" s="47">
        <f t="shared" si="670"/>
        <v>4</v>
      </c>
      <c r="AE670"/>
    </row>
    <row r="671" spans="1:31" ht="21" customHeight="1">
      <c r="A671" s="50">
        <v>77</v>
      </c>
      <c r="B671" s="58" t="s">
        <v>32</v>
      </c>
      <c r="C671" s="58" t="str">
        <f>IF(C7=$V$96,"O",IF(C7=$W$96,"O",IF(C7=$X$96,"O",IF(C7=$Y$96,"O",IF(C7=$Z$96,"O",IF(C7=$AA$96,"O",IF(C7=$AB$96,"O",IF(C7=$AC$96,"O",IF(C7=$AD$96,"O",IF(C7=$AE$96,"O",IF(C7=$AF$96,"O",IF(C7=$AG$96,"O",IF(C7=$AH$96,"O",IF(C7=$AI$96,"O",IF(C7=$AJ$96,"O",IF(C7=$AK$96,"O",IF(C7=$AL$96,"O",IF(C7=$AM$96,"O",IF(C7=$AN$96,"O",IF(C7=$AO$96,"O",IF(C7=$AP$96,"O",IF(C7=$AQ$96,"O",IF(C7=$AR$96,"O",IF(C7=$AS$96,"O",IF(C7=$AT$96,"O",IF(C7=$AU$96,"O",IF(C7=$AV$96,"O",IF(C7=$AW$96,"O",IF(C7=$AX$96,"O",IF(C7=$AY$96,"O",IF(C7=$AZ$96,"O",IF(C7=$BA$96,"O",IF(C7=$BB$96,"O",IF(C7=$BC$96,"O",IF(C7=$BD$96,"O",IF(C7=$BE$96,"O",IF(C7=$BF$96,"O",IF(C7=$BG$96,"O","X"))))))))))))))))))))))))))))))))))))))</f>
        <v>O</v>
      </c>
      <c r="D671" s="58" t="str">
        <f t="shared" ref="D671:Q671" si="671">IF(D7=$V$96,"O",IF(D7=$W$96,"O",IF(D7=$X$96,"O",IF(D7=$Y$96,"O",IF(D7=$Z$96,"O",IF(D7=$AA$96,"O",IF(D7=$AB$96,"O",IF(D7=$AC$96,"O",IF(D7=$AD$96,"O",IF(D7=$AE$96,"O",IF(D7=$AF$96,"O",IF(D7=$AG$96,"O",IF(D7=$AH$96,"O",IF(D7=$AI$96,"O",IF(D7=$AJ$96,"O",IF(D7=$AK$96,"O",IF(D7=$AL$96,"O",IF(D7=$AM$96,"O",IF(D7=$AN$96,"O",IF(D7=$AO$96,"O",IF(D7=$AP$96,"O",IF(D7=$AQ$96,"O",IF(D7=$AR$96,"O",IF(D7=$AS$96,"O",IF(D7=$AT$96,"O",IF(D7=$AU$96,"O",IF(D7=$AV$96,"O",IF(D7=$AW$96,"O",IF(D7=$AX$96,"O",IF(D7=$AY$96,"O",IF(D7=$AZ$96,"O",IF(D7=$BA$96,"O",IF(D7=$BB$96,"O",IF(D7=$BC$96,"O",IF(D7=$BD$96,"O",IF(D7=$BE$96,"O",IF(D7=$BF$96,"O",IF(D7=$BG$96,"O","X"))))))))))))))))))))))))))))))))))))))</f>
        <v>O</v>
      </c>
      <c r="E671" s="58" t="str">
        <f t="shared" si="671"/>
        <v>O</v>
      </c>
      <c r="F671" s="58" t="str">
        <f t="shared" si="671"/>
        <v>O</v>
      </c>
      <c r="G671" s="58" t="str">
        <f t="shared" si="671"/>
        <v>O</v>
      </c>
      <c r="H671" s="58" t="str">
        <f t="shared" si="671"/>
        <v>O</v>
      </c>
      <c r="I671" s="58" t="str">
        <f t="shared" si="671"/>
        <v>O</v>
      </c>
      <c r="J671" s="58" t="str">
        <f t="shared" si="671"/>
        <v>O</v>
      </c>
      <c r="K671" s="58" t="str">
        <f t="shared" si="671"/>
        <v>O</v>
      </c>
      <c r="L671" s="58" t="str">
        <f t="shared" si="671"/>
        <v>O</v>
      </c>
      <c r="M671" s="58" t="str">
        <f t="shared" si="671"/>
        <v>O</v>
      </c>
      <c r="N671" s="58" t="str">
        <f t="shared" si="671"/>
        <v>O</v>
      </c>
      <c r="O671" s="58" t="str">
        <f t="shared" si="671"/>
        <v>O</v>
      </c>
      <c r="P671" s="58" t="str">
        <f t="shared" si="671"/>
        <v>O</v>
      </c>
      <c r="Q671" s="58" t="str">
        <f t="shared" si="671"/>
        <v>O</v>
      </c>
    </row>
    <row r="672" spans="1:31" ht="21" customHeight="1">
      <c r="A672" s="132" t="s">
        <v>549</v>
      </c>
      <c r="B672" s="58" t="s">
        <v>33</v>
      </c>
      <c r="C672" s="58" t="str">
        <f t="shared" ref="C672:Q672" si="672">IF(C8=$V$96,"O",IF(C8=$W$96,"O",IF(C8=$X$96,"O",IF(C8=$Y$96,"O",IF(C8=$Z$96,"O",IF(C8=$AA$96,"O",IF(C8=$AB$96,"O",IF(C8=$AC$96,"O",IF(C8=$AD$96,"O",IF(C8=$AE$96,"O",IF(C8=$AF$96,"O",IF(C8=$AG$96,"O",IF(C8=$AH$96,"O",IF(C8=$AI$96,"O",IF(C8=$AJ$96,"O",IF(C8=$AK$96,"O",IF(C8=$AL$96,"O",IF(C8=$AM$96,"O",IF(C8=$AN$96,"O",IF(C8=$AO$96,"O",IF(C8=$AP$96,"O",IF(C8=$AQ$96,"O",IF(C8=$AR$96,"O",IF(C8=$AS$96,"O",IF(C8=$AT$96,"O",IF(C8=$AU$96,"O",IF(C8=$AV$96,"O",IF(C8=$AW$96,"O",IF(C8=$AX$96,"O",IF(C8=$AY$96,"O",IF(C8=$AZ$96,"O",IF(C8=$BA$96,"O",IF(C8=$BB$96,"O",IF(C8=$BC$96,"O",IF(C8=$BD$96,"O",IF(C8=$BE$96,"O",IF(C8=$BF$96,"O",IF(C8=$BG$96,"O","X"))))))))))))))))))))))))))))))))))))))</f>
        <v>O</v>
      </c>
      <c r="D672" s="58" t="str">
        <f t="shared" si="672"/>
        <v>O</v>
      </c>
      <c r="E672" s="58" t="str">
        <f t="shared" si="672"/>
        <v>O</v>
      </c>
      <c r="F672" s="58" t="str">
        <f t="shared" si="672"/>
        <v>O</v>
      </c>
      <c r="G672" s="58" t="str">
        <f t="shared" si="672"/>
        <v>O</v>
      </c>
      <c r="H672" s="58" t="str">
        <f t="shared" si="672"/>
        <v>O</v>
      </c>
      <c r="I672" s="58" t="str">
        <f t="shared" si="672"/>
        <v>O</v>
      </c>
      <c r="J672" s="58" t="str">
        <f t="shared" si="672"/>
        <v>O</v>
      </c>
      <c r="K672" s="58" t="str">
        <f t="shared" si="672"/>
        <v>O</v>
      </c>
      <c r="L672" s="58" t="str">
        <f t="shared" si="672"/>
        <v>O</v>
      </c>
      <c r="M672" s="58" t="str">
        <f t="shared" si="672"/>
        <v>O</v>
      </c>
      <c r="N672" s="58" t="str">
        <f t="shared" si="672"/>
        <v>O</v>
      </c>
      <c r="O672" s="58" t="str">
        <f t="shared" si="672"/>
        <v>O</v>
      </c>
      <c r="P672" s="58" t="str">
        <f t="shared" si="672"/>
        <v>O</v>
      </c>
      <c r="Q672" s="58" t="str">
        <f t="shared" si="672"/>
        <v>O</v>
      </c>
    </row>
    <row r="673" spans="1:31" ht="21" customHeight="1">
      <c r="A673" s="51"/>
      <c r="B673" s="58" t="s">
        <v>34</v>
      </c>
      <c r="C673" s="58" t="str">
        <f t="shared" ref="C673:Q673" si="673">IF(C9=$V$96,"O",IF(C9=$W$96,"O",IF(C9=$X$96,"O",IF(C9=$Y$96,"O",IF(C9=$Z$96,"O",IF(C9=$AA$96,"O",IF(C9=$AB$96,"O",IF(C9=$AC$96,"O",IF(C9=$AD$96,"O",IF(C9=$AE$96,"O",IF(C9=$AF$96,"O",IF(C9=$AG$96,"O",IF(C9=$AH$96,"O",IF(C9=$AI$96,"O",IF(C9=$AJ$96,"O",IF(C9=$AK$96,"O",IF(C9=$AL$96,"O",IF(C9=$AM$96,"O",IF(C9=$AN$96,"O",IF(C9=$AO$96,"O",IF(C9=$AP$96,"O",IF(C9=$AQ$96,"O",IF(C9=$AR$96,"O",IF(C9=$AS$96,"O",IF(C9=$AT$96,"O",IF(C9=$AU$96,"O",IF(C9=$AV$96,"O",IF(C9=$AW$96,"O",IF(C9=$AX$96,"O",IF(C9=$AY$96,"O",IF(C9=$AZ$96,"O",IF(C9=$BA$96,"O",IF(C9=$BB$96,"O",IF(C9=$BC$96,"O",IF(C9=$BD$96,"O",IF(C9=$BE$96,"O",IF(C9=$BF$96,"O",IF(C9=$BG$96,"O","X"))))))))))))))))))))))))))))))))))))))</f>
        <v>O</v>
      </c>
      <c r="D673" s="58" t="str">
        <f t="shared" si="673"/>
        <v>O</v>
      </c>
      <c r="E673" s="58" t="str">
        <f t="shared" si="673"/>
        <v>O</v>
      </c>
      <c r="F673" s="58" t="str">
        <f t="shared" si="673"/>
        <v>O</v>
      </c>
      <c r="G673" s="58" t="str">
        <f t="shared" si="673"/>
        <v>O</v>
      </c>
      <c r="H673" s="58" t="str">
        <f t="shared" si="673"/>
        <v>O</v>
      </c>
      <c r="I673" s="58" t="str">
        <f t="shared" si="673"/>
        <v>O</v>
      </c>
      <c r="J673" s="58" t="str">
        <f t="shared" si="673"/>
        <v>O</v>
      </c>
      <c r="K673" s="58" t="str">
        <f t="shared" si="673"/>
        <v>O</v>
      </c>
      <c r="L673" s="58" t="str">
        <f t="shared" si="673"/>
        <v>O</v>
      </c>
      <c r="M673" s="58" t="str">
        <f t="shared" si="673"/>
        <v>O</v>
      </c>
      <c r="N673" s="58" t="str">
        <f t="shared" si="673"/>
        <v>O</v>
      </c>
      <c r="O673" s="58" t="str">
        <f t="shared" si="673"/>
        <v>O</v>
      </c>
      <c r="P673" s="58" t="str">
        <f t="shared" si="673"/>
        <v>O</v>
      </c>
      <c r="Q673" s="58" t="str">
        <f t="shared" si="673"/>
        <v>O</v>
      </c>
      <c r="AE673"/>
    </row>
    <row r="674" spans="1:31" ht="21" customHeight="1">
      <c r="A674" s="51"/>
      <c r="B674" s="58" t="s">
        <v>35</v>
      </c>
      <c r="C674" s="58" t="str">
        <f t="shared" ref="C674:Q674" si="674">IF(C10=$V$96,"O",IF(C10=$W$96,"O",IF(C10=$X$96,"O",IF(C10=$Y$96,"O",IF(C10=$Z$96,"O",IF(C10=$AA$96,"O",IF(C10=$AB$96,"O",IF(C10=$AC$96,"O",IF(C10=$AD$96,"O",IF(C10=$AE$96,"O",IF(C10=$AF$96,"O",IF(C10=$AG$96,"O",IF(C10=$AH$96,"O",IF(C10=$AI$96,"O",IF(C10=$AJ$96,"O",IF(C10=$AK$96,"O",IF(C10=$AL$96,"O",IF(C10=$AM$96,"O",IF(C10=$AN$96,"O",IF(C10=$AO$96,"O",IF(C10=$AP$96,"O",IF(C10=$AQ$96,"O",IF(C10=$AR$96,"O",IF(C10=$AS$96,"O",IF(C10=$AT$96,"O",IF(C10=$AU$96,"O",IF(C10=$AV$96,"O",IF(C10=$AW$96,"O",IF(C10=$AX$96,"O",IF(C10=$AY$96,"O",IF(C10=$AZ$96,"O",IF(C10=$BA$96,"O",IF(C10=$BB$96,"O",IF(C10=$BC$96,"O",IF(C10=$BD$96,"O",IF(C10=$BE$96,"O",IF(C10=$BF$96,"O",IF(C10=$BG$96,"O","X"))))))))))))))))))))))))))))))))))))))</f>
        <v>O</v>
      </c>
      <c r="D674" s="58" t="str">
        <f t="shared" si="674"/>
        <v>O</v>
      </c>
      <c r="E674" s="58" t="str">
        <f t="shared" si="674"/>
        <v>O</v>
      </c>
      <c r="F674" s="58" t="str">
        <f t="shared" si="674"/>
        <v>O</v>
      </c>
      <c r="G674" s="58" t="str">
        <f t="shared" si="674"/>
        <v>O</v>
      </c>
      <c r="H674" s="58" t="str">
        <f t="shared" si="674"/>
        <v>O</v>
      </c>
      <c r="I674" s="58" t="str">
        <f t="shared" si="674"/>
        <v>O</v>
      </c>
      <c r="J674" s="58" t="str">
        <f t="shared" si="674"/>
        <v>O</v>
      </c>
      <c r="K674" s="58" t="str">
        <f t="shared" si="674"/>
        <v>O</v>
      </c>
      <c r="L674" s="58" t="str">
        <f t="shared" si="674"/>
        <v>O</v>
      </c>
      <c r="M674" s="58" t="str">
        <f t="shared" si="674"/>
        <v>O</v>
      </c>
      <c r="N674" s="58" t="str">
        <f t="shared" si="674"/>
        <v>O</v>
      </c>
      <c r="O674" s="58" t="str">
        <f t="shared" si="674"/>
        <v>O</v>
      </c>
      <c r="P674" s="58" t="str">
        <f t="shared" si="674"/>
        <v>O</v>
      </c>
      <c r="Q674" s="58" t="str">
        <f t="shared" si="674"/>
        <v>O</v>
      </c>
      <c r="AE674"/>
    </row>
    <row r="675" spans="1:31" ht="21" customHeight="1">
      <c r="A675" s="51"/>
      <c r="B675" s="58" t="s">
        <v>36</v>
      </c>
      <c r="C675" s="58" t="str">
        <f t="shared" ref="C675:Q675" si="675">IF(C11=$V$96,"O",IF(C11=$W$96,"O",IF(C11=$X$96,"O",IF(C11=$Y$96,"O",IF(C11=$Z$96,"O",IF(C11=$AA$96,"O",IF(C11=$AB$96,"O",IF(C11=$AC$96,"O",IF(C11=$AD$96,"O",IF(C11=$AE$96,"O",IF(C11=$AF$96,"O",IF(C11=$AG$96,"O",IF(C11=$AH$96,"O",IF(C11=$AI$96,"O",IF(C11=$AJ$96,"O",IF(C11=$AK$96,"O",IF(C11=$AL$96,"O",IF(C11=$AM$96,"O",IF(C11=$AN$96,"O",IF(C11=$AO$96,"O",IF(C11=$AP$96,"O",IF(C11=$AQ$96,"O",IF(C11=$AR$96,"O",IF(C11=$AS$96,"O",IF(C11=$AT$96,"O",IF(C11=$AU$96,"O",IF(C11=$AV$96,"O",IF(C11=$AW$96,"O",IF(C11=$AX$96,"O",IF(C11=$AY$96,"O",IF(C11=$AZ$96,"O",IF(C11=$BA$96,"O",IF(C11=$BB$96,"O",IF(C11=$BC$96,"O",IF(C11=$BD$96,"O",IF(C11=$BE$96,"O",IF(C11=$BF$96,"O",IF(C11=$BG$96,"O","X"))))))))))))))))))))))))))))))))))))))</f>
        <v>O</v>
      </c>
      <c r="D675" s="58" t="str">
        <f t="shared" si="675"/>
        <v>O</v>
      </c>
      <c r="E675" s="58" t="str">
        <f t="shared" si="675"/>
        <v>O</v>
      </c>
      <c r="F675" s="58" t="str">
        <f t="shared" si="675"/>
        <v>O</v>
      </c>
      <c r="G675" s="58" t="str">
        <f t="shared" si="675"/>
        <v>O</v>
      </c>
      <c r="H675" s="58" t="str">
        <f t="shared" si="675"/>
        <v>O</v>
      </c>
      <c r="I675" s="58" t="str">
        <f t="shared" si="675"/>
        <v>O</v>
      </c>
      <c r="J675" s="58" t="str">
        <f t="shared" si="675"/>
        <v>O</v>
      </c>
      <c r="K675" s="58" t="str">
        <f t="shared" si="675"/>
        <v>O</v>
      </c>
      <c r="L675" s="58" t="str">
        <f t="shared" si="675"/>
        <v>O</v>
      </c>
      <c r="M675" s="58" t="str">
        <f t="shared" si="675"/>
        <v>O</v>
      </c>
      <c r="N675" s="58" t="str">
        <f t="shared" si="675"/>
        <v>O</v>
      </c>
      <c r="O675" s="58" t="str">
        <f t="shared" si="675"/>
        <v>O</v>
      </c>
      <c r="P675" s="58" t="str">
        <f t="shared" si="675"/>
        <v>O</v>
      </c>
      <c r="Q675" s="58" t="str">
        <f t="shared" si="675"/>
        <v>O</v>
      </c>
      <c r="AE675"/>
    </row>
    <row r="676" spans="1:31" ht="21" customHeight="1">
      <c r="A676" s="51"/>
      <c r="B676" s="58" t="s">
        <v>21</v>
      </c>
      <c r="C676" s="58" t="str">
        <f t="shared" ref="C676:P676" si="676">IF(C12=$V$96,"O",IF(C12=$W$96,"O",IF(C12=$X$96,"O",IF(C12=$Y$96,"O",IF(C12=$Z$96,"O",IF(C12=$AA$96,"O",IF(C12=$AB$96,"O",IF(C12=$AC$96,"O",IF(C12=$AD$96,"O",IF(C12=$AE$96,"O",IF(C12=$AF$96,"O",IF(C12=$AG$96,"O",IF(C12=$AH$96,"O",IF(C12=$AI$96,"O",IF(C12=$AJ$96,"O",IF(C12=$AK$96,"O",IF(C12=$AL$96,"O",IF(C12=$AM$96,"O",IF(C12=$AN$96,"O",IF(C12=$AO$96,"O",IF(C12=$AP$96,"O",IF(C12=$AQ$96,"O",IF(C12=$AR$96,"O",IF(C12=$AS$96,"O",IF(C12=$AT$96,"O",IF(C12=$AU$96,"O",IF(C12=$AV$96,"O",IF(C12=$AW$96,"O",IF(C12=$AX$96,"O",IF(C12=$AY$96,"O",IF(C12=$AZ$96,"O",IF(C12=$BA$96,"O",IF(C12=$BB$96,"O",IF(C12=$BC$96,"O",IF(C12=$BD$96,"O",IF(C12=$BE$96,"O",IF(C12=$BF$96,"O",IF(C12=$BG$96,"O","X"))))))))))))))))))))))))))))))))))))))</f>
        <v>O</v>
      </c>
      <c r="D676" s="58" t="str">
        <f t="shared" si="676"/>
        <v>O</v>
      </c>
      <c r="E676" s="58" t="str">
        <f t="shared" si="676"/>
        <v>O</v>
      </c>
      <c r="F676" s="58" t="str">
        <f t="shared" si="676"/>
        <v>O</v>
      </c>
      <c r="G676" s="58" t="str">
        <f t="shared" si="676"/>
        <v>O</v>
      </c>
      <c r="H676" s="58" t="str">
        <f t="shared" si="676"/>
        <v>O</v>
      </c>
      <c r="I676" s="58" t="str">
        <f t="shared" si="676"/>
        <v>O</v>
      </c>
      <c r="J676" s="58" t="str">
        <f t="shared" si="676"/>
        <v>O</v>
      </c>
      <c r="K676" s="58" t="str">
        <f t="shared" si="676"/>
        <v>O</v>
      </c>
      <c r="L676" s="58" t="str">
        <f t="shared" si="676"/>
        <v>O</v>
      </c>
      <c r="M676" s="58" t="str">
        <f t="shared" si="676"/>
        <v>O</v>
      </c>
      <c r="N676" s="58" t="str">
        <f t="shared" si="676"/>
        <v>O</v>
      </c>
      <c r="O676" s="58" t="str">
        <f t="shared" si="676"/>
        <v>O</v>
      </c>
      <c r="P676" s="58" t="str">
        <f t="shared" si="676"/>
        <v>O</v>
      </c>
      <c r="Q676" s="58" t="str">
        <f>IF(Q12=$V$96,"O",IF(Q12=$W$96,"O",IF(Q12=$X$96,"O",IF(Q12=$Y$96,"O",IF(Q12=$Z$96,"O",IF(Q12=$AA$96,"O",IF(Q12=$AB$96,"O",IF(Q12=$AC$96,"O",IF(Q12=$AD$96,"O",IF(Q12=$AE$96,"O",IF(Q12=$AF$96,"O",IF(Q12=$AG$96,"O",IF(Q12=$AH$96,"O",IF(Q12=$AI$96,"O",IF(Q12=$AJ$96,"O",IF(Q12=$AK$96,"O",IF(Q12=$AL$96,"O",IF(Q12=$AM$96,"O",IF(Q12=$AN$96,"O",IF(Q12=$AO$96,"O",IF(Q12=$AP$96,"O",IF(Q12=$AQ$96,"O",IF(Q12=$AR$96,"O",IF(Q12=$AS$96,"O",IF(Q12=$AT$96,"O",IF(Q12=$AU$96,"O",IF(Q12=$AV$96,"O",IF(Q12=$AW$96,"O",IF(Q12=$AX$96,"O",IF(Q12=$AY$96,"O",IF(Q12=$AZ$96,"O",IF(Q12=$BA$96,"O",IF(Q12=$BB$96,"O",IF(Q12=$BC$96,"O",IF(Q12=$BD$96,"O",IF(Q12=$BE$96,"O",IF(Q12=$BF$96,"O",IF(Q12=$BG$96,"O","X"))))))))))))))))))))))))))))))))))))))</f>
        <v>O</v>
      </c>
      <c r="AE676"/>
    </row>
    <row r="677" spans="1:31" ht="21" customHeight="1">
      <c r="A677" s="60"/>
      <c r="B677" s="30" t="s">
        <v>46</v>
      </c>
      <c r="C677" s="47">
        <f>COUNTIF(C671:C676,"O")</f>
        <v>6</v>
      </c>
      <c r="D677" s="47">
        <f t="shared" ref="D677:Q677" si="677">COUNTIF(D671:D676,"O")</f>
        <v>6</v>
      </c>
      <c r="E677" s="47">
        <f t="shared" si="677"/>
        <v>6</v>
      </c>
      <c r="F677" s="47">
        <f t="shared" si="677"/>
        <v>6</v>
      </c>
      <c r="G677" s="47">
        <f t="shared" si="677"/>
        <v>6</v>
      </c>
      <c r="H677" s="47">
        <f t="shared" si="677"/>
        <v>6</v>
      </c>
      <c r="I677" s="47">
        <f t="shared" si="677"/>
        <v>6</v>
      </c>
      <c r="J677" s="47">
        <f t="shared" si="677"/>
        <v>6</v>
      </c>
      <c r="K677" s="47">
        <f t="shared" si="677"/>
        <v>6</v>
      </c>
      <c r="L677" s="47">
        <f t="shared" si="677"/>
        <v>6</v>
      </c>
      <c r="M677" s="47">
        <f t="shared" si="677"/>
        <v>6</v>
      </c>
      <c r="N677" s="47">
        <f t="shared" si="677"/>
        <v>6</v>
      </c>
      <c r="O677" s="47">
        <f t="shared" si="677"/>
        <v>6</v>
      </c>
      <c r="P677" s="47">
        <f t="shared" si="677"/>
        <v>6</v>
      </c>
      <c r="Q677" s="47">
        <f t="shared" si="677"/>
        <v>6</v>
      </c>
      <c r="AE677"/>
    </row>
    <row r="678" spans="1:31" ht="21" customHeight="1">
      <c r="A678" s="50">
        <v>78</v>
      </c>
      <c r="B678" s="58" t="s">
        <v>32</v>
      </c>
      <c r="C678" s="58" t="str">
        <f>IF(C7=$V$97,"O",IF(C7=$W$97,"O",IF(C7=$X$97,"O",IF(C7=$Y$97,"O",IF(C7=$Z$97,"O",IF(C7=$AA$97,"O",IF(C7=$AB$97,"O",IF(C7=$AC$97,"O",IF(C7=$AD$97,"O",IF(C7=$AE$97,"O",IF(C7=$AF$97,"O",IF(C7=$AG$97,"O",IF(C7=$AH$97,"O",IF(C7=$AI$97,"O",IF(C7=$AJ$97,"O",IF(C7=$AK$97,"O",IF(C7=$AL$97,"O",IF(C7=$AM$97,"O",IF(C7=$AN$97,"O",IF(C7=$AO$97,"O",IF(C7=$AP$97,"O",IF(C7=$AQ$97,"O",IF(C7=$AR$97,"O",IF(C7=$AS$97,"O",IF(C7=$AT$97,"O",IF(C7=$AU$97,"O",IF(C7=$AV$97,"O",IF(C7=$AW$97,"O",IF(C7=$AX$97,"O",IF(C7=$AY$97,"O",IF(C7=$AZ$97,"O",IF(C7=$BA$97,"O",IF(C7=$BB$97,"O",IF(C7=$BC$97,"O",IF(C7=$BD$97,"O","X")))))))))))))))))))))))))))))))))))</f>
        <v>O</v>
      </c>
      <c r="D678" s="58" t="str">
        <f t="shared" ref="D678:Q678" si="678">IF(D7=$V$97,"O",IF(D7=$W$97,"O",IF(D7=$X$97,"O",IF(D7=$Y$97,"O",IF(D7=$Z$97,"O",IF(D7=$AA$97,"O",IF(D7=$AB$97,"O",IF(D7=$AC$97,"O",IF(D7=$AD$97,"O",IF(D7=$AE$97,"O",IF(D7=$AF$97,"O",IF(D7=$AG$97,"O",IF(D7=$AH$97,"O",IF(D7=$AI$97,"O",IF(D7=$AJ$97,"O",IF(D7=$AK$97,"O",IF(D7=$AL$97,"O",IF(D7=$AM$97,"O",IF(D7=$AN$97,"O",IF(D7=$AO$97,"O",IF(D7=$AP$97,"O",IF(D7=$AQ$97,"O",IF(D7=$AR$97,"O",IF(D7=$AS$97,"O",IF(D7=$AT$97,"O",IF(D7=$AU$97,"O",IF(D7=$AV$97,"O",IF(D7=$AW$97,"O",IF(D7=$AX$97,"O",IF(D7=$AY$97,"O",IF(D7=$AZ$97,"O",IF(D7=$BA$97,"O",IF(D7=$BB$97,"O",IF(D7=$BC$97,"O",IF(D7=$BD$97,"O","X")))))))))))))))))))))))))))))))))))</f>
        <v>O</v>
      </c>
      <c r="E678" s="58" t="str">
        <f t="shared" si="678"/>
        <v>O</v>
      </c>
      <c r="F678" s="58" t="str">
        <f t="shared" si="678"/>
        <v>O</v>
      </c>
      <c r="G678" s="58" t="str">
        <f t="shared" si="678"/>
        <v>O</v>
      </c>
      <c r="H678" s="58" t="str">
        <f t="shared" si="678"/>
        <v>O</v>
      </c>
      <c r="I678" s="58" t="str">
        <f t="shared" si="678"/>
        <v>O</v>
      </c>
      <c r="J678" s="58" t="str">
        <f t="shared" si="678"/>
        <v>O</v>
      </c>
      <c r="K678" s="58" t="str">
        <f t="shared" si="678"/>
        <v>O</v>
      </c>
      <c r="L678" s="58" t="str">
        <f t="shared" si="678"/>
        <v>O</v>
      </c>
      <c r="M678" s="58" t="str">
        <f t="shared" si="678"/>
        <v>O</v>
      </c>
      <c r="N678" s="58" t="str">
        <f t="shared" si="678"/>
        <v>O</v>
      </c>
      <c r="O678" s="58" t="str">
        <f t="shared" si="678"/>
        <v>O</v>
      </c>
      <c r="P678" s="58" t="str">
        <f t="shared" si="678"/>
        <v>O</v>
      </c>
      <c r="Q678" s="58" t="str">
        <f t="shared" si="678"/>
        <v>O</v>
      </c>
    </row>
    <row r="679" spans="1:31" ht="21" customHeight="1">
      <c r="A679" s="132" t="s">
        <v>550</v>
      </c>
      <c r="B679" s="58" t="s">
        <v>33</v>
      </c>
      <c r="C679" s="58" t="str">
        <f t="shared" ref="C679:Q679" si="679">IF(C8=$V$97,"O",IF(C8=$W$97,"O",IF(C8=$X$97,"O",IF(C8=$Y$97,"O",IF(C8=$Z$97,"O",IF(C8=$AA$97,"O",IF(C8=$AB$97,"O",IF(C8=$AC$97,"O",IF(C8=$AD$97,"O",IF(C8=$AE$97,"O",IF(C8=$AF$97,"O",IF(C8=$AG$97,"O",IF(C8=$AH$97,"O",IF(C8=$AI$97,"O",IF(C8=$AJ$97,"O",IF(C8=$AK$97,"O",IF(C8=$AL$97,"O",IF(C8=$AM$97,"O",IF(C8=$AN$97,"O",IF(C8=$AO$97,"O",IF(C8=$AP$97,"O",IF(C8=$AQ$97,"O",IF(C8=$AR$97,"O",IF(C8=$AS$97,"O",IF(C8=$AT$97,"O",IF(C8=$AU$97,"O",IF(C8=$AV$97,"O",IF(C8=$AW$97,"O",IF(C8=$AX$97,"O",IF(C8=$AY$97,"O",IF(C8=$AZ$97,"O",IF(C8=$BA$97,"O",IF(C8=$BB$97,"O",IF(C8=$BC$97,"O",IF(C8=$BD$97,"O","X")))))))))))))))))))))))))))))))))))</f>
        <v>O</v>
      </c>
      <c r="D679" s="58" t="str">
        <f t="shared" si="679"/>
        <v>O</v>
      </c>
      <c r="E679" s="58" t="str">
        <f t="shared" si="679"/>
        <v>O</v>
      </c>
      <c r="F679" s="58" t="str">
        <f t="shared" si="679"/>
        <v>O</v>
      </c>
      <c r="G679" s="58" t="str">
        <f t="shared" si="679"/>
        <v>O</v>
      </c>
      <c r="H679" s="58" t="str">
        <f t="shared" si="679"/>
        <v>O</v>
      </c>
      <c r="I679" s="58" t="str">
        <f t="shared" si="679"/>
        <v>O</v>
      </c>
      <c r="J679" s="58" t="str">
        <f t="shared" si="679"/>
        <v>O</v>
      </c>
      <c r="K679" s="58" t="str">
        <f t="shared" si="679"/>
        <v>O</v>
      </c>
      <c r="L679" s="58" t="str">
        <f t="shared" si="679"/>
        <v>O</v>
      </c>
      <c r="M679" s="58" t="str">
        <f t="shared" si="679"/>
        <v>O</v>
      </c>
      <c r="N679" s="58" t="str">
        <f t="shared" si="679"/>
        <v>O</v>
      </c>
      <c r="O679" s="58" t="str">
        <f t="shared" si="679"/>
        <v>O</v>
      </c>
      <c r="P679" s="58" t="str">
        <f t="shared" si="679"/>
        <v>O</v>
      </c>
      <c r="Q679" s="58" t="str">
        <f t="shared" si="679"/>
        <v>O</v>
      </c>
    </row>
    <row r="680" spans="1:31" ht="21" customHeight="1">
      <c r="A680" s="51"/>
      <c r="B680" s="58" t="s">
        <v>34</v>
      </c>
      <c r="C680" s="58" t="str">
        <f t="shared" ref="C680:Q680" si="680">IF(C9=$V$97,"O",IF(C9=$W$97,"O",IF(C9=$X$97,"O",IF(C9=$Y$97,"O",IF(C9=$Z$97,"O",IF(C9=$AA$97,"O",IF(C9=$AB$97,"O",IF(C9=$AC$97,"O",IF(C9=$AD$97,"O",IF(C9=$AE$97,"O",IF(C9=$AF$97,"O",IF(C9=$AG$97,"O",IF(C9=$AH$97,"O",IF(C9=$AI$97,"O",IF(C9=$AJ$97,"O",IF(C9=$AK$97,"O",IF(C9=$AL$97,"O",IF(C9=$AM$97,"O",IF(C9=$AN$97,"O",IF(C9=$AO$97,"O",IF(C9=$AP$97,"O",IF(C9=$AQ$97,"O",IF(C9=$AR$97,"O",IF(C9=$AS$97,"O",IF(C9=$AT$97,"O",IF(C9=$AU$97,"O",IF(C9=$AV$97,"O",IF(C9=$AW$97,"O",IF(C9=$AX$97,"O",IF(C9=$AY$97,"O",IF(C9=$AZ$97,"O",IF(C9=$BA$97,"O",IF(C9=$BB$97,"O",IF(C9=$BC$97,"O",IF(C9=$BD$97,"O","X")))))))))))))))))))))))))))))))))))</f>
        <v>O</v>
      </c>
      <c r="D680" s="58" t="str">
        <f t="shared" si="680"/>
        <v>O</v>
      </c>
      <c r="E680" s="58" t="str">
        <f t="shared" si="680"/>
        <v>O</v>
      </c>
      <c r="F680" s="58" t="str">
        <f t="shared" si="680"/>
        <v>O</v>
      </c>
      <c r="G680" s="58" t="str">
        <f t="shared" si="680"/>
        <v>O</v>
      </c>
      <c r="H680" s="58" t="str">
        <f t="shared" si="680"/>
        <v>O</v>
      </c>
      <c r="I680" s="58" t="str">
        <f t="shared" si="680"/>
        <v>O</v>
      </c>
      <c r="J680" s="58" t="str">
        <f t="shared" si="680"/>
        <v>O</v>
      </c>
      <c r="K680" s="58" t="str">
        <f t="shared" si="680"/>
        <v>O</v>
      </c>
      <c r="L680" s="58" t="str">
        <f t="shared" si="680"/>
        <v>O</v>
      </c>
      <c r="M680" s="58" t="str">
        <f t="shared" si="680"/>
        <v>O</v>
      </c>
      <c r="N680" s="58" t="str">
        <f t="shared" si="680"/>
        <v>O</v>
      </c>
      <c r="O680" s="58" t="str">
        <f t="shared" si="680"/>
        <v>O</v>
      </c>
      <c r="P680" s="58" t="str">
        <f t="shared" si="680"/>
        <v>O</v>
      </c>
      <c r="Q680" s="58" t="str">
        <f t="shared" si="680"/>
        <v>O</v>
      </c>
      <c r="AE680"/>
    </row>
    <row r="681" spans="1:31" ht="21" customHeight="1">
      <c r="A681" s="51"/>
      <c r="B681" s="58" t="s">
        <v>35</v>
      </c>
      <c r="C681" s="58" t="str">
        <f t="shared" ref="C681:Q681" si="681">IF(C10=$V$97,"O",IF(C10=$W$97,"O",IF(C10=$X$97,"O",IF(C10=$Y$97,"O",IF(C10=$Z$97,"O",IF(C10=$AA$97,"O",IF(C10=$AB$97,"O",IF(C10=$AC$97,"O",IF(C10=$AD$97,"O",IF(C10=$AE$97,"O",IF(C10=$AF$97,"O",IF(C10=$AG$97,"O",IF(C10=$AH$97,"O",IF(C10=$AI$97,"O",IF(C10=$AJ$97,"O",IF(C10=$AK$97,"O",IF(C10=$AL$97,"O",IF(C10=$AM$97,"O",IF(C10=$AN$97,"O",IF(C10=$AO$97,"O",IF(C10=$AP$97,"O",IF(C10=$AQ$97,"O",IF(C10=$AR$97,"O",IF(C10=$AS$97,"O",IF(C10=$AT$97,"O",IF(C10=$AU$97,"O",IF(C10=$AV$97,"O",IF(C10=$AW$97,"O",IF(C10=$AX$97,"O",IF(C10=$AY$97,"O",IF(C10=$AZ$97,"O",IF(C10=$BA$97,"O",IF(C10=$BB$97,"O",IF(C10=$BC$97,"O",IF(C10=$BD$97,"O","X")))))))))))))))))))))))))))))))))))</f>
        <v>O</v>
      </c>
      <c r="D681" s="58" t="str">
        <f t="shared" si="681"/>
        <v>O</v>
      </c>
      <c r="E681" s="58" t="str">
        <f t="shared" si="681"/>
        <v>O</v>
      </c>
      <c r="F681" s="58" t="str">
        <f t="shared" si="681"/>
        <v>O</v>
      </c>
      <c r="G681" s="58" t="str">
        <f t="shared" si="681"/>
        <v>O</v>
      </c>
      <c r="H681" s="58" t="str">
        <f t="shared" si="681"/>
        <v>O</v>
      </c>
      <c r="I681" s="58" t="str">
        <f t="shared" si="681"/>
        <v>O</v>
      </c>
      <c r="J681" s="58" t="str">
        <f t="shared" si="681"/>
        <v>O</v>
      </c>
      <c r="K681" s="58" t="str">
        <f t="shared" si="681"/>
        <v>O</v>
      </c>
      <c r="L681" s="58" t="str">
        <f t="shared" si="681"/>
        <v>O</v>
      </c>
      <c r="M681" s="58" t="str">
        <f t="shared" si="681"/>
        <v>O</v>
      </c>
      <c r="N681" s="58" t="str">
        <f t="shared" si="681"/>
        <v>O</v>
      </c>
      <c r="O681" s="58" t="str">
        <f t="shared" si="681"/>
        <v>O</v>
      </c>
      <c r="P681" s="58" t="str">
        <f t="shared" si="681"/>
        <v>O</v>
      </c>
      <c r="Q681" s="58" t="str">
        <f t="shared" si="681"/>
        <v>O</v>
      </c>
      <c r="AE681"/>
    </row>
    <row r="682" spans="1:31" ht="21" customHeight="1">
      <c r="A682" s="51"/>
      <c r="B682" s="58" t="s">
        <v>36</v>
      </c>
      <c r="C682" s="58" t="str">
        <f t="shared" ref="C682:Q682" si="682">IF(C11=$V$97,"O",IF(C11=$W$97,"O",IF(C11=$X$97,"O",IF(C11=$Y$97,"O",IF(C11=$Z$97,"O",IF(C11=$AA$97,"O",IF(C11=$AB$97,"O",IF(C11=$AC$97,"O",IF(C11=$AD$97,"O",IF(C11=$AE$97,"O",IF(C11=$AF$97,"O",IF(C11=$AG$97,"O",IF(C11=$AH$97,"O",IF(C11=$AI$97,"O",IF(C11=$AJ$97,"O",IF(C11=$AK$97,"O",IF(C11=$AL$97,"O",IF(C11=$AM$97,"O",IF(C11=$AN$97,"O",IF(C11=$AO$97,"O",IF(C11=$AP$97,"O",IF(C11=$AQ$97,"O",IF(C11=$AR$97,"O",IF(C11=$AS$97,"O",IF(C11=$AT$97,"O",IF(C11=$AU$97,"O",IF(C11=$AV$97,"O",IF(C11=$AW$97,"O",IF(C11=$AX$97,"O",IF(C11=$AY$97,"O",IF(C11=$AZ$97,"O",IF(C11=$BA$97,"O",IF(C11=$BB$97,"O",IF(C11=$BC$97,"O",IF(C11=$BD$97,"O","X")))))))))))))))))))))))))))))))))))</f>
        <v>O</v>
      </c>
      <c r="D682" s="58" t="str">
        <f t="shared" si="682"/>
        <v>O</v>
      </c>
      <c r="E682" s="58" t="str">
        <f t="shared" si="682"/>
        <v>O</v>
      </c>
      <c r="F682" s="58" t="str">
        <f t="shared" si="682"/>
        <v>O</v>
      </c>
      <c r="G682" s="58" t="str">
        <f t="shared" si="682"/>
        <v>O</v>
      </c>
      <c r="H682" s="58" t="str">
        <f t="shared" si="682"/>
        <v>O</v>
      </c>
      <c r="I682" s="58" t="str">
        <f t="shared" si="682"/>
        <v>O</v>
      </c>
      <c r="J682" s="58" t="str">
        <f t="shared" si="682"/>
        <v>O</v>
      </c>
      <c r="K682" s="58" t="str">
        <f t="shared" si="682"/>
        <v>O</v>
      </c>
      <c r="L682" s="58" t="str">
        <f t="shared" si="682"/>
        <v>O</v>
      </c>
      <c r="M682" s="58" t="str">
        <f t="shared" si="682"/>
        <v>O</v>
      </c>
      <c r="N682" s="58" t="str">
        <f t="shared" si="682"/>
        <v>O</v>
      </c>
      <c r="O682" s="58" t="str">
        <f t="shared" si="682"/>
        <v>O</v>
      </c>
      <c r="P682" s="58" t="str">
        <f t="shared" si="682"/>
        <v>O</v>
      </c>
      <c r="Q682" s="58" t="str">
        <f t="shared" si="682"/>
        <v>O</v>
      </c>
      <c r="AE682"/>
    </row>
    <row r="683" spans="1:31" ht="21" customHeight="1">
      <c r="A683" s="51"/>
      <c r="B683" s="58" t="s">
        <v>21</v>
      </c>
      <c r="C683" s="58" t="str">
        <f t="shared" ref="C683:P683" si="683">IF(C12=$V$97,"O",IF(C12=$W$97,"O",IF(C12=$X$97,"O",IF(C12=$Y$97,"O",IF(C12=$Z$97,"O",IF(C12=$AA$97,"O",IF(C12=$AB$97,"O",IF(C12=$AC$97,"O",IF(C12=$AD$97,"O",IF(C12=$AE$97,"O",IF(C12=$AF$97,"O",IF(C12=$AG$97,"O",IF(C12=$AH$97,"O",IF(C12=$AI$97,"O",IF(C12=$AJ$97,"O",IF(C12=$AK$97,"O",IF(C12=$AL$97,"O",IF(C12=$AM$97,"O",IF(C12=$AN$97,"O",IF(C12=$AO$97,"O",IF(C12=$AP$97,"O",IF(C12=$AQ$97,"O",IF(C12=$AR$97,"O",IF(C12=$AS$97,"O",IF(C12=$AT$97,"O",IF(C12=$AU$97,"O",IF(C12=$AV$97,"O",IF(C12=$AW$97,"O",IF(C12=$AX$97,"O",IF(C12=$AY$97,"O",IF(C12=$AZ$97,"O",IF(C12=$BA$97,"O",IF(C12=$BB$97,"O",IF(C12=$BC$97,"O",IF(C12=$BD$97,"O","X")))))))))))))))))))))))))))))))))))</f>
        <v>X</v>
      </c>
      <c r="D683" s="58" t="str">
        <f t="shared" si="683"/>
        <v>X</v>
      </c>
      <c r="E683" s="58" t="str">
        <f t="shared" si="683"/>
        <v>X</v>
      </c>
      <c r="F683" s="58" t="str">
        <f t="shared" si="683"/>
        <v>X</v>
      </c>
      <c r="G683" s="58" t="str">
        <f t="shared" si="683"/>
        <v>X</v>
      </c>
      <c r="H683" s="58" t="str">
        <f t="shared" si="683"/>
        <v>X</v>
      </c>
      <c r="I683" s="58" t="str">
        <f t="shared" si="683"/>
        <v>X</v>
      </c>
      <c r="J683" s="58" t="str">
        <f t="shared" si="683"/>
        <v>X</v>
      </c>
      <c r="K683" s="58" t="str">
        <f t="shared" si="683"/>
        <v>X</v>
      </c>
      <c r="L683" s="58" t="str">
        <f t="shared" si="683"/>
        <v>X</v>
      </c>
      <c r="M683" s="58" t="str">
        <f t="shared" si="683"/>
        <v>X</v>
      </c>
      <c r="N683" s="58" t="str">
        <f t="shared" si="683"/>
        <v>X</v>
      </c>
      <c r="O683" s="58" t="str">
        <f t="shared" si="683"/>
        <v>X</v>
      </c>
      <c r="P683" s="58" t="str">
        <f t="shared" si="683"/>
        <v>X</v>
      </c>
      <c r="Q683" s="58" t="str">
        <f>IF(Q12=$V$97,"O",IF(Q12=$W$97,"O",IF(Q12=$X$97,"O",IF(Q12=$Y$97,"O",IF(Q12=$Z$97,"O",IF(Q12=$AA$97,"O",IF(Q12=$AB$97,"O",IF(Q12=$AC$97,"O",IF(Q12=$AD$97,"O",IF(Q12=$AE$97,"O",IF(Q12=$AF$97,"O",IF(Q12=$AG$97,"O",IF(Q12=$AH$97,"O",IF(Q12=$AI$97,"O",IF(Q12=$AJ$97,"O",IF(Q12=$AK$97,"O",IF(Q12=$AL$97,"O",IF(Q12=$AM$97,"O",IF(Q12=$AN$97,"O",IF(Q12=$AO$97,"O",IF(Q12=$AP$97,"O",IF(Q12=$AQ$97,"O",IF(Q12=$AR$97,"O",IF(Q12=$AS$97,"O",IF(Q12=$AT$97,"O",IF(Q12=$AU$97,"O",IF(Q12=$AV$97,"O",IF(Q12=$AW$97,"O",IF(Q12=$AX$97,"O",IF(Q12=$AY$97,"O",IF(Q12=$AZ$97,"O",IF(Q12=$BA$97,"O",IF(Q12=$BB$97,"O",IF(Q12=$BC$97,"O",IF(Q12=$BD$97,"O","X")))))))))))))))))))))))))))))))))))</f>
        <v>X</v>
      </c>
      <c r="AE683"/>
    </row>
    <row r="684" spans="1:31" ht="21" customHeight="1">
      <c r="A684" s="60"/>
      <c r="B684" s="30" t="s">
        <v>46</v>
      </c>
      <c r="C684" s="47">
        <f>COUNTIF(C678:C683,"O")</f>
        <v>5</v>
      </c>
      <c r="D684" s="47">
        <f t="shared" ref="D684:Q684" si="684">COUNTIF(D678:D683,"O")</f>
        <v>5</v>
      </c>
      <c r="E684" s="47">
        <f t="shared" si="684"/>
        <v>5</v>
      </c>
      <c r="F684" s="47">
        <f t="shared" si="684"/>
        <v>5</v>
      </c>
      <c r="G684" s="47">
        <f t="shared" si="684"/>
        <v>5</v>
      </c>
      <c r="H684" s="47">
        <f t="shared" si="684"/>
        <v>5</v>
      </c>
      <c r="I684" s="47">
        <f t="shared" si="684"/>
        <v>5</v>
      </c>
      <c r="J684" s="47">
        <f t="shared" si="684"/>
        <v>5</v>
      </c>
      <c r="K684" s="47">
        <f t="shared" si="684"/>
        <v>5</v>
      </c>
      <c r="L684" s="47">
        <f t="shared" si="684"/>
        <v>5</v>
      </c>
      <c r="M684" s="47">
        <f t="shared" si="684"/>
        <v>5</v>
      </c>
      <c r="N684" s="47">
        <f t="shared" si="684"/>
        <v>5</v>
      </c>
      <c r="O684" s="47">
        <f t="shared" si="684"/>
        <v>5</v>
      </c>
      <c r="P684" s="47">
        <f t="shared" si="684"/>
        <v>5</v>
      </c>
      <c r="Q684" s="47">
        <f t="shared" si="684"/>
        <v>5</v>
      </c>
      <c r="AE684"/>
    </row>
    <row r="685" spans="1:31">
      <c r="A685" s="50">
        <v>101</v>
      </c>
      <c r="B685" s="58" t="s">
        <v>32</v>
      </c>
      <c r="C685" s="58" t="str">
        <f>IF(C7=$V$121,"O",IF(C7=$W$121,"O",IF(C7=$X$121,"O",IF(C7=$Y$121,"O",IF(C7=$Z$121,"O",IF(C7=$AA$121,"O",IF(C7=$AB$121,"O",IF(C7=$AC$121,"O",IF(C7=$AD$121,"O",IF(C7=$AE$121,"O",IF(C7=$AF$121,"O",IF(C7=$AG$121,"O",IF(C7=$AH$121,"O",IF(C7=$AI$121,"O",IF(C7=$AJ$121,"O","X")))))))))))))))</f>
        <v>O</v>
      </c>
      <c r="D685" s="58" t="str">
        <f t="shared" ref="D685:Q685" si="685">IF(D7=$V$121,"O",IF(D7=$W$121,"O",IF(D7=$X$121,"O",IF(D7=$Y$121,"O",IF(D7=$Z$121,"O",IF(D7=$AA$121,"O",IF(D7=$AB$121,"O",IF(D7=$AC$121,"O",IF(D7=$AD$121,"O",IF(D7=$AE$121,"O",IF(D7=$AF$121,"O",IF(D7=$AG$121,"O",IF(D7=$AH$121,"O",IF(D7=$AI$121,"O",IF(D7=$AJ$121,"O","X")))))))))))))))</f>
        <v>O</v>
      </c>
      <c r="E685" s="58" t="str">
        <f t="shared" si="685"/>
        <v>O</v>
      </c>
      <c r="F685" s="58" t="str">
        <f t="shared" si="685"/>
        <v>O</v>
      </c>
      <c r="G685" s="58" t="str">
        <f t="shared" si="685"/>
        <v>O</v>
      </c>
      <c r="H685" s="58" t="str">
        <f t="shared" si="685"/>
        <v>O</v>
      </c>
      <c r="I685" s="58" t="str">
        <f t="shared" ref="I685:J690" si="686">IF(I7=$V$121,"O",IF(I7=$W$121,"O",IF(I7=$X$121,"O",IF(I7=$Y$121,"O",IF(I7=$Z$121,"O",IF(I7=$AA$121,"O",IF(I7=$AB$121,"O",IF(I7=$AC$121,"O",IF(I7=$AD$121,"O",IF(I7=$AE$121,"O",IF(I7=$AF$121,"O",IF(I7=$AG$121,"O",IF(I7=$AH$121,"O",IF(I7=$AI$121,"O",IF(I7=$AJ$121,"O","X")))))))))))))))</f>
        <v>O</v>
      </c>
      <c r="J685" s="58" t="str">
        <f t="shared" si="686"/>
        <v>O</v>
      </c>
      <c r="K685" s="58" t="str">
        <f t="shared" si="685"/>
        <v>O</v>
      </c>
      <c r="L685" s="58" t="str">
        <f t="shared" si="685"/>
        <v>O</v>
      </c>
      <c r="M685" s="58" t="str">
        <f t="shared" si="685"/>
        <v>O</v>
      </c>
      <c r="N685" s="58" t="str">
        <f t="shared" si="685"/>
        <v>O</v>
      </c>
      <c r="O685" s="58" t="str">
        <f t="shared" si="685"/>
        <v>O</v>
      </c>
      <c r="P685" s="58" t="str">
        <f t="shared" si="685"/>
        <v>O</v>
      </c>
      <c r="Q685" s="58" t="str">
        <f t="shared" si="685"/>
        <v>O</v>
      </c>
    </row>
    <row r="686" spans="1:31">
      <c r="A686" s="132" t="s">
        <v>1465</v>
      </c>
      <c r="B686" s="58" t="s">
        <v>33</v>
      </c>
      <c r="C686" s="58" t="str">
        <f t="shared" ref="C686:Q686" si="687">IF(C8=$V$121,"O",IF(C8=$W$121,"O",IF(C8=$X$121,"O",IF(C8=$Y$121,"O",IF(C8=$Z$121,"O",IF(C8=$AA$121,"O",IF(C8=$AB$121,"O",IF(C8=$AC$121,"O",IF(C8=$AD$121,"O",IF(C8=$AE$121,"O",IF(C8=$AF$121,"O",IF(C8=$AG$121,"O",IF(C8=$AH$121,"O",IF(C8=$AI$121,"O",IF(C8=$AJ$121,"O","X")))))))))))))))</f>
        <v>O</v>
      </c>
      <c r="D686" s="58" t="str">
        <f t="shared" si="687"/>
        <v>O</v>
      </c>
      <c r="E686" s="58" t="str">
        <f t="shared" si="687"/>
        <v>O</v>
      </c>
      <c r="F686" s="58" t="str">
        <f t="shared" si="687"/>
        <v>O</v>
      </c>
      <c r="G686" s="58" t="str">
        <f t="shared" si="687"/>
        <v>O</v>
      </c>
      <c r="H686" s="58" t="str">
        <f t="shared" si="687"/>
        <v>O</v>
      </c>
      <c r="I686" s="58" t="str">
        <f t="shared" si="686"/>
        <v>O</v>
      </c>
      <c r="J686" s="58" t="str">
        <f t="shared" si="686"/>
        <v>O</v>
      </c>
      <c r="K686" s="58" t="str">
        <f t="shared" si="687"/>
        <v>O</v>
      </c>
      <c r="L686" s="58" t="str">
        <f t="shared" si="687"/>
        <v>O</v>
      </c>
      <c r="M686" s="58" t="str">
        <f t="shared" si="687"/>
        <v>O</v>
      </c>
      <c r="N686" s="58" t="str">
        <f t="shared" si="687"/>
        <v>O</v>
      </c>
      <c r="O686" s="58" t="str">
        <f t="shared" si="687"/>
        <v>O</v>
      </c>
      <c r="P686" s="58" t="str">
        <f t="shared" si="687"/>
        <v>O</v>
      </c>
      <c r="Q686" s="58" t="str">
        <f t="shared" si="687"/>
        <v>O</v>
      </c>
    </row>
    <row r="687" spans="1:31">
      <c r="A687" s="51"/>
      <c r="B687" s="58" t="s">
        <v>34</v>
      </c>
      <c r="C687" s="58" t="str">
        <f t="shared" ref="C687:Q687" si="688">IF(C9=$V$121,"O",IF(C9=$W$121,"O",IF(C9=$X$121,"O",IF(C9=$Y$121,"O",IF(C9=$Z$121,"O",IF(C9=$AA$121,"O",IF(C9=$AB$121,"O",IF(C9=$AC$121,"O",IF(C9=$AD$121,"O",IF(C9=$AE$121,"O",IF(C9=$AF$121,"O",IF(C9=$AG$121,"O",IF(C9=$AH$121,"O",IF(C9=$AI$121,"O",IF(C9=$AJ$121,"O","X")))))))))))))))</f>
        <v>X</v>
      </c>
      <c r="D687" s="58" t="str">
        <f t="shared" si="688"/>
        <v>X</v>
      </c>
      <c r="E687" s="58" t="str">
        <f t="shared" si="688"/>
        <v>X</v>
      </c>
      <c r="F687" s="58" t="str">
        <f t="shared" si="688"/>
        <v>X</v>
      </c>
      <c r="G687" s="58" t="str">
        <f t="shared" si="688"/>
        <v>X</v>
      </c>
      <c r="H687" s="58" t="str">
        <f t="shared" si="688"/>
        <v>X</v>
      </c>
      <c r="I687" s="58" t="str">
        <f t="shared" si="686"/>
        <v>X</v>
      </c>
      <c r="J687" s="58" t="str">
        <f t="shared" si="686"/>
        <v>X</v>
      </c>
      <c r="K687" s="58" t="str">
        <f t="shared" si="688"/>
        <v>X</v>
      </c>
      <c r="L687" s="58" t="str">
        <f t="shared" si="688"/>
        <v>X</v>
      </c>
      <c r="M687" s="58" t="str">
        <f t="shared" si="688"/>
        <v>X</v>
      </c>
      <c r="N687" s="58" t="str">
        <f t="shared" si="688"/>
        <v>X</v>
      </c>
      <c r="O687" s="58" t="str">
        <f t="shared" si="688"/>
        <v>X</v>
      </c>
      <c r="P687" s="58" t="str">
        <f t="shared" si="688"/>
        <v>X</v>
      </c>
      <c r="Q687" s="58" t="str">
        <f t="shared" si="688"/>
        <v>X</v>
      </c>
    </row>
    <row r="688" spans="1:31">
      <c r="A688" s="51"/>
      <c r="B688" s="58" t="s">
        <v>35</v>
      </c>
      <c r="C688" s="58" t="str">
        <f t="shared" ref="C688:Q688" si="689">IF(C10=$V$121,"O",IF(C10=$W$121,"O",IF(C10=$X$121,"O",IF(C10=$Y$121,"O",IF(C10=$Z$121,"O",IF(C10=$AA$121,"O",IF(C10=$AB$121,"O",IF(C10=$AC$121,"O",IF(C10=$AD$121,"O",IF(C10=$AE$121,"O",IF(C10=$AF$121,"O",IF(C10=$AG$121,"O",IF(C10=$AH$121,"O",IF(C10=$AI$121,"O",IF(C10=$AJ$121,"O","X")))))))))))))))</f>
        <v>X</v>
      </c>
      <c r="D688" s="58" t="str">
        <f t="shared" si="689"/>
        <v>X</v>
      </c>
      <c r="E688" s="58" t="str">
        <f t="shared" si="689"/>
        <v>X</v>
      </c>
      <c r="F688" s="58" t="str">
        <f t="shared" si="689"/>
        <v>X</v>
      </c>
      <c r="G688" s="58" t="str">
        <f t="shared" si="689"/>
        <v>X</v>
      </c>
      <c r="H688" s="58" t="str">
        <f t="shared" si="689"/>
        <v>X</v>
      </c>
      <c r="I688" s="58" t="str">
        <f t="shared" si="686"/>
        <v>X</v>
      </c>
      <c r="J688" s="58" t="str">
        <f t="shared" si="686"/>
        <v>X</v>
      </c>
      <c r="K688" s="58" t="str">
        <f t="shared" si="689"/>
        <v>X</v>
      </c>
      <c r="L688" s="58" t="str">
        <f t="shared" si="689"/>
        <v>X</v>
      </c>
      <c r="M688" s="58" t="str">
        <f t="shared" si="689"/>
        <v>X</v>
      </c>
      <c r="N688" s="58" t="str">
        <f t="shared" si="689"/>
        <v>X</v>
      </c>
      <c r="O688" s="58" t="str">
        <f t="shared" si="689"/>
        <v>X</v>
      </c>
      <c r="P688" s="58" t="str">
        <f t="shared" si="689"/>
        <v>X</v>
      </c>
      <c r="Q688" s="58" t="str">
        <f t="shared" si="689"/>
        <v>X</v>
      </c>
    </row>
    <row r="689" spans="1:17">
      <c r="A689" s="51"/>
      <c r="B689" s="58" t="s">
        <v>36</v>
      </c>
      <c r="C689" s="58" t="str">
        <f t="shared" ref="C689:Q689" si="690">IF(C11=$V$121,"O",IF(C11=$W$121,"O",IF(C11=$X$121,"O",IF(C11=$Y$121,"O",IF(C11=$Z$121,"O",IF(C11=$AA$121,"O",IF(C11=$AB$121,"O",IF(C11=$AC$121,"O",IF(C11=$AD$121,"O",IF(C11=$AE$121,"O",IF(C11=$AF$121,"O",IF(C11=$AG$121,"O",IF(C11=$AH$121,"O",IF(C11=$AI$121,"O",IF(C11=$AJ$121,"O","X")))))))))))))))</f>
        <v>X</v>
      </c>
      <c r="D689" s="58" t="str">
        <f t="shared" si="690"/>
        <v>X</v>
      </c>
      <c r="E689" s="58" t="str">
        <f t="shared" si="690"/>
        <v>X</v>
      </c>
      <c r="F689" s="58" t="str">
        <f t="shared" si="690"/>
        <v>X</v>
      </c>
      <c r="G689" s="58" t="str">
        <f t="shared" si="690"/>
        <v>X</v>
      </c>
      <c r="H689" s="58" t="str">
        <f t="shared" si="690"/>
        <v>X</v>
      </c>
      <c r="I689" s="58" t="str">
        <f t="shared" si="686"/>
        <v>X</v>
      </c>
      <c r="J689" s="58" t="str">
        <f t="shared" si="686"/>
        <v>X</v>
      </c>
      <c r="K689" s="58" t="str">
        <f t="shared" si="690"/>
        <v>X</v>
      </c>
      <c r="L689" s="58" t="str">
        <f t="shared" si="690"/>
        <v>X</v>
      </c>
      <c r="M689" s="58" t="str">
        <f t="shared" si="690"/>
        <v>X</v>
      </c>
      <c r="N689" s="58" t="str">
        <f t="shared" si="690"/>
        <v>X</v>
      </c>
      <c r="O689" s="58" t="str">
        <f t="shared" si="690"/>
        <v>X</v>
      </c>
      <c r="P689" s="58" t="str">
        <f t="shared" si="690"/>
        <v>X</v>
      </c>
      <c r="Q689" s="58" t="str">
        <f t="shared" si="690"/>
        <v>X</v>
      </c>
    </row>
    <row r="690" spans="1:17">
      <c r="A690" s="51"/>
      <c r="B690" s="58" t="s">
        <v>21</v>
      </c>
      <c r="C690" s="58" t="str">
        <f t="shared" ref="C690:P690" si="691">IF(C12=$V$121,"O",IF(C12=$W$121,"O",IF(C12=$X$121,"O",IF(C12=$Y$121,"O",IF(C12=$Z$121,"O",IF(C12=$AA$121,"O",IF(C12=$AB$121,"O",IF(C12=$AC$121,"O",IF(C12=$AD$121,"O",IF(C12=$AE$121,"O",IF(C12=$AF$121,"O",IF(C12=$AG$121,"O",IF(C12=$AH$121,"O",IF(C12=$AI$121,"O",IF(C12=$AJ$121,"O","X")))))))))))))))</f>
        <v>X</v>
      </c>
      <c r="D690" s="58" t="str">
        <f t="shared" si="691"/>
        <v>X</v>
      </c>
      <c r="E690" s="58" t="str">
        <f t="shared" si="691"/>
        <v>X</v>
      </c>
      <c r="F690" s="58" t="str">
        <f t="shared" si="691"/>
        <v>X</v>
      </c>
      <c r="G690" s="58" t="str">
        <f t="shared" si="691"/>
        <v>X</v>
      </c>
      <c r="H690" s="58" t="str">
        <f t="shared" si="691"/>
        <v>X</v>
      </c>
      <c r="I690" s="58" t="str">
        <f t="shared" si="686"/>
        <v>X</v>
      </c>
      <c r="J690" s="58" t="str">
        <f t="shared" si="686"/>
        <v>X</v>
      </c>
      <c r="K690" s="58" t="str">
        <f t="shared" si="691"/>
        <v>X</v>
      </c>
      <c r="L690" s="58" t="str">
        <f t="shared" si="691"/>
        <v>X</v>
      </c>
      <c r="M690" s="58" t="str">
        <f t="shared" si="691"/>
        <v>X</v>
      </c>
      <c r="N690" s="58" t="str">
        <f t="shared" si="691"/>
        <v>X</v>
      </c>
      <c r="O690" s="58" t="str">
        <f t="shared" si="691"/>
        <v>X</v>
      </c>
      <c r="P690" s="58" t="str">
        <f t="shared" si="691"/>
        <v>X</v>
      </c>
      <c r="Q690" s="58" t="str">
        <f>IF(Q12=$V$121,"O",IF(Q12=$W$121,"O",IF(Q12=$X$121,"O",IF(Q12=$Y$121,"O",IF(Q12=$Z$121,"O",IF(Q12=$AA$121,"O",IF(Q12=$AB$121,"O",IF(Q12=$AC$121,"O",IF(Q12=$AD$121,"O",IF(Q12=$AE$121,"O",IF(Q12=$AF$121,"O",IF(Q12=$AG$121,"O",IF(Q12=$AH$121,"O",IF(Q12=$AI$121,"O",IF(Q12=$AJ$121,"O","X")))))))))))))))</f>
        <v>X</v>
      </c>
    </row>
    <row r="691" spans="1:17">
      <c r="A691" s="60"/>
      <c r="B691" s="30" t="s">
        <v>46</v>
      </c>
      <c r="C691" s="47">
        <f>COUNTIF(C685:C690,"O")</f>
        <v>2</v>
      </c>
      <c r="D691" s="47">
        <f t="shared" ref="D691:Q691" si="692">COUNTIF(D685:D690,"O")</f>
        <v>2</v>
      </c>
      <c r="E691" s="47">
        <f t="shared" si="692"/>
        <v>2</v>
      </c>
      <c r="F691" s="47">
        <f t="shared" si="692"/>
        <v>2</v>
      </c>
      <c r="G691" s="47">
        <f t="shared" si="692"/>
        <v>2</v>
      </c>
      <c r="H691" s="47">
        <f t="shared" si="692"/>
        <v>2</v>
      </c>
      <c r="I691" s="47">
        <f t="shared" si="692"/>
        <v>2</v>
      </c>
      <c r="J691" s="47">
        <f t="shared" si="692"/>
        <v>2</v>
      </c>
      <c r="K691" s="47">
        <f t="shared" si="692"/>
        <v>2</v>
      </c>
      <c r="L691" s="47">
        <f t="shared" si="692"/>
        <v>2</v>
      </c>
      <c r="M691" s="47">
        <f t="shared" si="692"/>
        <v>2</v>
      </c>
      <c r="N691" s="47">
        <f t="shared" si="692"/>
        <v>2</v>
      </c>
      <c r="O691" s="47">
        <f t="shared" si="692"/>
        <v>2</v>
      </c>
      <c r="P691" s="47">
        <f t="shared" si="692"/>
        <v>2</v>
      </c>
      <c r="Q691" s="47">
        <f t="shared" si="692"/>
        <v>2</v>
      </c>
    </row>
    <row r="692" spans="1:17">
      <c r="A692" s="50">
        <v>102</v>
      </c>
      <c r="B692" s="58" t="s">
        <v>32</v>
      </c>
      <c r="C692" s="58" t="str">
        <f>IF(C7=$V$122,"O",IF(C7=$W$122,"O",IF(C7=$X$122,"O",IF(C7=$Y$122,"O",IF(C7=$Z$122,"O",IF(C7=$AA$122,"O",IF(C7=$AB$122,"O",IF(C7=$AC$122,"O",IF(C7=$AD$122,"O",IF(C7=$AE$122,"O",IF(C7=$AF$122,"O",IF(C7=$AG$122,"O",IF(C7=$AH$122,"O",IF(C7=$AI$122,"O",IF(C7=$AJ$122,"O","X")))))))))))))))</f>
        <v>X</v>
      </c>
      <c r="D692" s="58" t="str">
        <f t="shared" ref="D692:Q692" si="693">IF(D7=$V$122,"O",IF(D7=$W$122,"O",IF(D7=$X$122,"O",IF(D7=$Y$122,"O",IF(D7=$Z$122,"O",IF(D7=$AA$122,"O",IF(D7=$AB$122,"O",IF(D7=$AC$122,"O",IF(D7=$AD$122,"O",IF(D7=$AE$122,"O",IF(D7=$AF$122,"O",IF(D7=$AG$122,"O",IF(D7=$AH$122,"O",IF(D7=$AI$122,"O",IF(D7=$AJ$122,"O","X")))))))))))))))</f>
        <v>X</v>
      </c>
      <c r="E692" s="58" t="str">
        <f t="shared" si="693"/>
        <v>X</v>
      </c>
      <c r="F692" s="58" t="str">
        <f t="shared" si="693"/>
        <v>X</v>
      </c>
      <c r="G692" s="58" t="str">
        <f t="shared" si="693"/>
        <v>X</v>
      </c>
      <c r="H692" s="58" t="str">
        <f t="shared" si="693"/>
        <v>X</v>
      </c>
      <c r="I692" s="58" t="str">
        <f t="shared" ref="I692:J697" si="694">IF(I7=$V$122,"O",IF(I7=$W$122,"O",IF(I7=$X$122,"O",IF(I7=$Y$122,"O",IF(I7=$Z$122,"O",IF(I7=$AA$122,"O",IF(I7=$AB$122,"O",IF(I7=$AC$122,"O",IF(I7=$AD$122,"O",IF(I7=$AE$122,"O",IF(I7=$AF$122,"O",IF(I7=$AG$122,"O",IF(I7=$AH$122,"O",IF(I7=$AI$122,"O",IF(I7=$AJ$122,"O","X")))))))))))))))</f>
        <v>X</v>
      </c>
      <c r="J692" s="58" t="str">
        <f t="shared" si="694"/>
        <v>X</v>
      </c>
      <c r="K692" s="58" t="str">
        <f t="shared" si="693"/>
        <v>X</v>
      </c>
      <c r="L692" s="58" t="str">
        <f t="shared" si="693"/>
        <v>X</v>
      </c>
      <c r="M692" s="58" t="str">
        <f t="shared" si="693"/>
        <v>X</v>
      </c>
      <c r="N692" s="58" t="str">
        <f t="shared" si="693"/>
        <v>X</v>
      </c>
      <c r="O692" s="58" t="str">
        <f t="shared" si="693"/>
        <v>X</v>
      </c>
      <c r="P692" s="58" t="str">
        <f t="shared" si="693"/>
        <v>X</v>
      </c>
      <c r="Q692" s="58" t="str">
        <f t="shared" si="693"/>
        <v>X</v>
      </c>
    </row>
    <row r="693" spans="1:17">
      <c r="A693" s="132" t="s">
        <v>1466</v>
      </c>
      <c r="B693" s="58" t="s">
        <v>33</v>
      </c>
      <c r="C693" s="58" t="str">
        <f t="shared" ref="C693:Q693" si="695">IF(C8=$V$122,"O",IF(C8=$W$122,"O",IF(C8=$X$122,"O",IF(C8=$Y$122,"O",IF(C8=$Z$122,"O",IF(C8=$AA$122,"O",IF(C8=$AB$122,"O",IF(C8=$AC$122,"O",IF(C8=$AD$122,"O",IF(C8=$AE$122,"O",IF(C8=$AF$122,"O",IF(C8=$AG$122,"O",IF(C8=$AH$122,"O",IF(C8=$AI$122,"O",IF(C8=$AJ$122,"O","X")))))))))))))))</f>
        <v>X</v>
      </c>
      <c r="D693" s="58" t="str">
        <f t="shared" si="695"/>
        <v>X</v>
      </c>
      <c r="E693" s="58" t="str">
        <f t="shared" si="695"/>
        <v>X</v>
      </c>
      <c r="F693" s="58" t="str">
        <f t="shared" si="695"/>
        <v>X</v>
      </c>
      <c r="G693" s="58" t="str">
        <f t="shared" si="695"/>
        <v>X</v>
      </c>
      <c r="H693" s="58" t="str">
        <f t="shared" si="695"/>
        <v>X</v>
      </c>
      <c r="I693" s="58" t="str">
        <f t="shared" si="694"/>
        <v>X</v>
      </c>
      <c r="J693" s="58" t="str">
        <f t="shared" si="694"/>
        <v>X</v>
      </c>
      <c r="K693" s="58" t="str">
        <f t="shared" si="695"/>
        <v>X</v>
      </c>
      <c r="L693" s="58" t="str">
        <f t="shared" si="695"/>
        <v>X</v>
      </c>
      <c r="M693" s="58" t="str">
        <f t="shared" si="695"/>
        <v>X</v>
      </c>
      <c r="N693" s="58" t="str">
        <f t="shared" si="695"/>
        <v>X</v>
      </c>
      <c r="O693" s="58" t="str">
        <f t="shared" si="695"/>
        <v>X</v>
      </c>
      <c r="P693" s="58" t="str">
        <f t="shared" si="695"/>
        <v>X</v>
      </c>
      <c r="Q693" s="58" t="str">
        <f t="shared" si="695"/>
        <v>X</v>
      </c>
    </row>
    <row r="694" spans="1:17">
      <c r="A694" s="51"/>
      <c r="B694" s="58" t="s">
        <v>34</v>
      </c>
      <c r="C694" s="58" t="str">
        <f t="shared" ref="C694:Q694" si="696">IF(C9=$V$122,"O",IF(C9=$W$122,"O",IF(C9=$X$122,"O",IF(C9=$Y$122,"O",IF(C9=$Z$122,"O",IF(C9=$AA$122,"O",IF(C9=$AB$122,"O",IF(C9=$AC$122,"O",IF(C9=$AD$122,"O",IF(C9=$AE$122,"O",IF(C9=$AF$122,"O",IF(C9=$AG$122,"O",IF(C9=$AH$122,"O",IF(C9=$AI$122,"O",IF(C9=$AJ$122,"O","X")))))))))))))))</f>
        <v>O</v>
      </c>
      <c r="D694" s="58" t="str">
        <f t="shared" si="696"/>
        <v>O</v>
      </c>
      <c r="E694" s="58" t="str">
        <f t="shared" si="696"/>
        <v>O</v>
      </c>
      <c r="F694" s="58" t="str">
        <f t="shared" si="696"/>
        <v>O</v>
      </c>
      <c r="G694" s="58" t="str">
        <f t="shared" si="696"/>
        <v>O</v>
      </c>
      <c r="H694" s="58" t="str">
        <f t="shared" si="696"/>
        <v>O</v>
      </c>
      <c r="I694" s="58" t="str">
        <f t="shared" si="694"/>
        <v>O</v>
      </c>
      <c r="J694" s="58" t="str">
        <f t="shared" si="694"/>
        <v>O</v>
      </c>
      <c r="K694" s="58" t="str">
        <f t="shared" si="696"/>
        <v>O</v>
      </c>
      <c r="L694" s="58" t="str">
        <f t="shared" si="696"/>
        <v>O</v>
      </c>
      <c r="M694" s="58" t="str">
        <f t="shared" si="696"/>
        <v>O</v>
      </c>
      <c r="N694" s="58" t="str">
        <f t="shared" si="696"/>
        <v>O</v>
      </c>
      <c r="O694" s="58" t="str">
        <f t="shared" si="696"/>
        <v>O</v>
      </c>
      <c r="P694" s="58" t="str">
        <f t="shared" si="696"/>
        <v>O</v>
      </c>
      <c r="Q694" s="58" t="str">
        <f t="shared" si="696"/>
        <v>O</v>
      </c>
    </row>
    <row r="695" spans="1:17">
      <c r="A695" s="51"/>
      <c r="B695" s="58" t="s">
        <v>35</v>
      </c>
      <c r="C695" s="58" t="str">
        <f t="shared" ref="C695:Q695" si="697">IF(C10=$V$122,"O",IF(C10=$W$122,"O",IF(C10=$X$122,"O",IF(C10=$Y$122,"O",IF(C10=$Z$122,"O",IF(C10=$AA$122,"O",IF(C10=$AB$122,"O",IF(C10=$AC$122,"O",IF(C10=$AD$122,"O",IF(C10=$AE$122,"O",IF(C10=$AF$122,"O",IF(C10=$AG$122,"O",IF(C10=$AH$122,"O",IF(C10=$AI$122,"O",IF(C10=$AJ$122,"O","X")))))))))))))))</f>
        <v>O</v>
      </c>
      <c r="D695" s="58" t="str">
        <f t="shared" si="697"/>
        <v>O</v>
      </c>
      <c r="E695" s="58" t="str">
        <f t="shared" si="697"/>
        <v>O</v>
      </c>
      <c r="F695" s="58" t="str">
        <f t="shared" si="697"/>
        <v>O</v>
      </c>
      <c r="G695" s="58" t="str">
        <f t="shared" si="697"/>
        <v>O</v>
      </c>
      <c r="H695" s="58" t="str">
        <f t="shared" si="697"/>
        <v>O</v>
      </c>
      <c r="I695" s="58" t="str">
        <f t="shared" si="694"/>
        <v>O</v>
      </c>
      <c r="J695" s="58" t="str">
        <f t="shared" si="694"/>
        <v>O</v>
      </c>
      <c r="K695" s="58" t="str">
        <f t="shared" si="697"/>
        <v>O</v>
      </c>
      <c r="L695" s="58" t="str">
        <f t="shared" si="697"/>
        <v>O</v>
      </c>
      <c r="M695" s="58" t="str">
        <f t="shared" si="697"/>
        <v>O</v>
      </c>
      <c r="N695" s="58" t="str">
        <f t="shared" si="697"/>
        <v>O</v>
      </c>
      <c r="O695" s="58" t="str">
        <f t="shared" si="697"/>
        <v>O</v>
      </c>
      <c r="P695" s="58" t="str">
        <f t="shared" si="697"/>
        <v>O</v>
      </c>
      <c r="Q695" s="58" t="str">
        <f t="shared" si="697"/>
        <v>O</v>
      </c>
    </row>
    <row r="696" spans="1:17">
      <c r="A696" s="51"/>
      <c r="B696" s="58" t="s">
        <v>36</v>
      </c>
      <c r="C696" s="58" t="str">
        <f t="shared" ref="C696:Q696" si="698">IF(C11=$V$122,"O",IF(C11=$W$122,"O",IF(C11=$X$122,"O",IF(C11=$Y$122,"O",IF(C11=$Z$122,"O",IF(C11=$AA$122,"O",IF(C11=$AB$122,"O",IF(C11=$AC$122,"O",IF(C11=$AD$122,"O",IF(C11=$AE$122,"O",IF(C11=$AF$122,"O",IF(C11=$AG$122,"O",IF(C11=$AH$122,"O",IF(C11=$AI$122,"O",IF(C11=$AJ$122,"O","X")))))))))))))))</f>
        <v>X</v>
      </c>
      <c r="D696" s="58" t="str">
        <f t="shared" si="698"/>
        <v>X</v>
      </c>
      <c r="E696" s="58" t="str">
        <f t="shared" si="698"/>
        <v>X</v>
      </c>
      <c r="F696" s="58" t="str">
        <f t="shared" si="698"/>
        <v>X</v>
      </c>
      <c r="G696" s="58" t="str">
        <f t="shared" si="698"/>
        <v>X</v>
      </c>
      <c r="H696" s="58" t="str">
        <f t="shared" si="698"/>
        <v>X</v>
      </c>
      <c r="I696" s="58" t="str">
        <f t="shared" si="694"/>
        <v>X</v>
      </c>
      <c r="J696" s="58" t="str">
        <f t="shared" si="694"/>
        <v>X</v>
      </c>
      <c r="K696" s="58" t="str">
        <f t="shared" si="698"/>
        <v>X</v>
      </c>
      <c r="L696" s="58" t="str">
        <f t="shared" si="698"/>
        <v>X</v>
      </c>
      <c r="M696" s="58" t="str">
        <f t="shared" si="698"/>
        <v>X</v>
      </c>
      <c r="N696" s="58" t="str">
        <f t="shared" si="698"/>
        <v>X</v>
      </c>
      <c r="O696" s="58" t="str">
        <f t="shared" si="698"/>
        <v>X</v>
      </c>
      <c r="P696" s="58" t="str">
        <f t="shared" si="698"/>
        <v>X</v>
      </c>
      <c r="Q696" s="58" t="str">
        <f t="shared" si="698"/>
        <v>X</v>
      </c>
    </row>
    <row r="697" spans="1:17">
      <c r="A697" s="51"/>
      <c r="B697" s="58" t="s">
        <v>21</v>
      </c>
      <c r="C697" s="58" t="str">
        <f t="shared" ref="C697:Q697" si="699">IF(C12=$V$122,"O",IF(C12=$W$122,"O",IF(C12=$X$122,"O",IF(C12=$Y$122,"O",IF(C12=$Z$122,"O",IF(C12=$AA$122,"O",IF(C12=$AB$122,"O",IF(C12=$AC$122,"O",IF(C12=$AD$122,"O",IF(C12=$AE$122,"O",IF(C12=$AF$122,"O",IF(C12=$AG$122,"O",IF(C12=$AH$122,"O",IF(C12=$AI$122,"O",IF(C12=$AJ$122,"O","X")))))))))))))))</f>
        <v>X</v>
      </c>
      <c r="D697" s="58" t="str">
        <f t="shared" si="699"/>
        <v>X</v>
      </c>
      <c r="E697" s="58" t="str">
        <f t="shared" si="699"/>
        <v>X</v>
      </c>
      <c r="F697" s="58" t="str">
        <f t="shared" si="699"/>
        <v>X</v>
      </c>
      <c r="G697" s="58" t="str">
        <f t="shared" si="699"/>
        <v>X</v>
      </c>
      <c r="H697" s="58" t="str">
        <f t="shared" si="699"/>
        <v>X</v>
      </c>
      <c r="I697" s="58" t="str">
        <f t="shared" si="694"/>
        <v>X</v>
      </c>
      <c r="J697" s="58" t="str">
        <f t="shared" si="694"/>
        <v>X</v>
      </c>
      <c r="K697" s="58" t="str">
        <f t="shared" si="699"/>
        <v>X</v>
      </c>
      <c r="L697" s="58" t="str">
        <f t="shared" si="699"/>
        <v>X</v>
      </c>
      <c r="M697" s="58" t="str">
        <f t="shared" si="699"/>
        <v>X</v>
      </c>
      <c r="N697" s="58" t="str">
        <f t="shared" si="699"/>
        <v>X</v>
      </c>
      <c r="O697" s="58" t="str">
        <f t="shared" si="699"/>
        <v>X</v>
      </c>
      <c r="P697" s="58" t="str">
        <f t="shared" si="699"/>
        <v>X</v>
      </c>
      <c r="Q697" s="58" t="str">
        <f t="shared" si="699"/>
        <v>X</v>
      </c>
    </row>
    <row r="698" spans="1:17">
      <c r="A698" s="60"/>
      <c r="B698" s="30" t="s">
        <v>46</v>
      </c>
      <c r="C698" s="47">
        <f>COUNTIF(C692:C697,"O")</f>
        <v>2</v>
      </c>
      <c r="D698" s="47">
        <f t="shared" ref="D698:Q698" si="700">COUNTIF(D692:D697,"O")</f>
        <v>2</v>
      </c>
      <c r="E698" s="47">
        <f t="shared" si="700"/>
        <v>2</v>
      </c>
      <c r="F698" s="47">
        <f t="shared" si="700"/>
        <v>2</v>
      </c>
      <c r="G698" s="47">
        <f t="shared" si="700"/>
        <v>2</v>
      </c>
      <c r="H698" s="47">
        <f t="shared" si="700"/>
        <v>2</v>
      </c>
      <c r="I698" s="47">
        <f t="shared" si="700"/>
        <v>2</v>
      </c>
      <c r="J698" s="47">
        <f t="shared" si="700"/>
        <v>2</v>
      </c>
      <c r="K698" s="47">
        <f t="shared" si="700"/>
        <v>2</v>
      </c>
      <c r="L698" s="47">
        <f t="shared" si="700"/>
        <v>2</v>
      </c>
      <c r="M698" s="47">
        <f t="shared" si="700"/>
        <v>2</v>
      </c>
      <c r="N698" s="47">
        <f t="shared" si="700"/>
        <v>2</v>
      </c>
      <c r="O698" s="47">
        <f t="shared" si="700"/>
        <v>2</v>
      </c>
      <c r="P698" s="47">
        <f t="shared" si="700"/>
        <v>2</v>
      </c>
      <c r="Q698" s="47">
        <f t="shared" si="700"/>
        <v>2</v>
      </c>
    </row>
    <row r="699" spans="1:17">
      <c r="A699" s="50">
        <v>103</v>
      </c>
      <c r="B699" s="58" t="s">
        <v>32</v>
      </c>
      <c r="C699" s="58" t="str">
        <f t="shared" ref="C699:Q699" si="701">IF(C7=$V$123,"O",IF(C7=$W$123,"O",IF(C7=$X$123,"O",IF(C7=$Y$123,"O",IF(C7=$Z$123,"O",IF(C7=$AA$123,"O",IF(C7=$AB$123,"O",IF(C7=$AC$123,"O",IF(C7=$AD$123,"O",IF(C7=$AE$123,"O",IF(C7=$AF$123,"O",IF(C7=$AG$123,"O",IF(C7=$AH$123,"O",IF(C7=$AI$123,"O",IF(C7=$AJ$123,"O","X")))))))))))))))</f>
        <v>X</v>
      </c>
      <c r="D699" s="58" t="str">
        <f t="shared" si="701"/>
        <v>X</v>
      </c>
      <c r="E699" s="58" t="str">
        <f t="shared" si="701"/>
        <v>X</v>
      </c>
      <c r="F699" s="58" t="str">
        <f t="shared" si="701"/>
        <v>X</v>
      </c>
      <c r="G699" s="58" t="str">
        <f t="shared" si="701"/>
        <v>X</v>
      </c>
      <c r="H699" s="58" t="str">
        <f t="shared" si="701"/>
        <v>X</v>
      </c>
      <c r="I699" s="58" t="str">
        <f t="shared" ref="I699:J704" si="702">IF(I7=$V$123,"O",IF(I7=$W$123,"O",IF(I7=$X$123,"O",IF(I7=$Y$123,"O",IF(I7=$Z$123,"O",IF(I7=$AA$123,"O",IF(I7=$AB$123,"O",IF(I7=$AC$123,"O",IF(I7=$AD$123,"O",IF(I7=$AE$123,"O",IF(I7=$AF$123,"O",IF(I7=$AG$123,"O",IF(I7=$AH$123,"O",IF(I7=$AI$123,"O",IF(I7=$AJ$123,"O","X")))))))))))))))</f>
        <v>X</v>
      </c>
      <c r="J699" s="58" t="str">
        <f t="shared" si="702"/>
        <v>X</v>
      </c>
      <c r="K699" s="58" t="str">
        <f t="shared" si="701"/>
        <v>X</v>
      </c>
      <c r="L699" s="58" t="str">
        <f t="shared" si="701"/>
        <v>X</v>
      </c>
      <c r="M699" s="58" t="str">
        <f t="shared" si="701"/>
        <v>X</v>
      </c>
      <c r="N699" s="58" t="str">
        <f t="shared" si="701"/>
        <v>X</v>
      </c>
      <c r="O699" s="58" t="str">
        <f t="shared" si="701"/>
        <v>X</v>
      </c>
      <c r="P699" s="58" t="str">
        <f t="shared" si="701"/>
        <v>X</v>
      </c>
      <c r="Q699" s="58" t="str">
        <f t="shared" si="701"/>
        <v>X</v>
      </c>
    </row>
    <row r="700" spans="1:17">
      <c r="A700" s="132" t="s">
        <v>1467</v>
      </c>
      <c r="B700" s="58" t="s">
        <v>33</v>
      </c>
      <c r="C700" s="58" t="str">
        <f t="shared" ref="C700:Q700" si="703">IF(C8=$V$123,"O",IF(C8=$W$123,"O",IF(C8=$X$123,"O",IF(C8=$Y$123,"O",IF(C8=$Z$123,"O",IF(C8=$AA$123,"O",IF(C8=$AB$123,"O",IF(C8=$AC$123,"O",IF(C8=$AD$123,"O",IF(C8=$AE$123,"O",IF(C8=$AF$123,"O",IF(C8=$AG$123,"O",IF(C8=$AH$123,"O",IF(C8=$AI$123,"O",IF(C8=$AJ$123,"O","X")))))))))))))))</f>
        <v>X</v>
      </c>
      <c r="D700" s="58" t="str">
        <f t="shared" si="703"/>
        <v>X</v>
      </c>
      <c r="E700" s="58" t="str">
        <f t="shared" si="703"/>
        <v>X</v>
      </c>
      <c r="F700" s="58" t="str">
        <f t="shared" si="703"/>
        <v>X</v>
      </c>
      <c r="G700" s="58" t="str">
        <f t="shared" si="703"/>
        <v>X</v>
      </c>
      <c r="H700" s="58" t="str">
        <f t="shared" si="703"/>
        <v>X</v>
      </c>
      <c r="I700" s="58" t="str">
        <f t="shared" si="702"/>
        <v>X</v>
      </c>
      <c r="J700" s="58" t="str">
        <f t="shared" si="702"/>
        <v>X</v>
      </c>
      <c r="K700" s="58" t="str">
        <f t="shared" si="703"/>
        <v>X</v>
      </c>
      <c r="L700" s="58" t="str">
        <f t="shared" si="703"/>
        <v>X</v>
      </c>
      <c r="M700" s="58" t="str">
        <f t="shared" si="703"/>
        <v>X</v>
      </c>
      <c r="N700" s="58" t="str">
        <f t="shared" si="703"/>
        <v>X</v>
      </c>
      <c r="O700" s="58" t="str">
        <f t="shared" si="703"/>
        <v>X</v>
      </c>
      <c r="P700" s="58" t="str">
        <f t="shared" si="703"/>
        <v>X</v>
      </c>
      <c r="Q700" s="58" t="str">
        <f t="shared" si="703"/>
        <v>X</v>
      </c>
    </row>
    <row r="701" spans="1:17">
      <c r="A701" s="51"/>
      <c r="B701" s="58" t="s">
        <v>34</v>
      </c>
      <c r="C701" s="58" t="str">
        <f t="shared" ref="C701:Q701" si="704">IF(C9=$V$123,"O",IF(C9=$W$123,"O",IF(C9=$X$123,"O",IF(C9=$Y$123,"O",IF(C9=$Z$123,"O",IF(C9=$AA$123,"O",IF(C9=$AB$123,"O",IF(C9=$AC$123,"O",IF(C9=$AD$123,"O",IF(C9=$AE$123,"O",IF(C9=$AF$123,"O",IF(C9=$AG$123,"O",IF(C9=$AH$123,"O",IF(C9=$AI$123,"O",IF(C9=$AJ$123,"O","X")))))))))))))))</f>
        <v>X</v>
      </c>
      <c r="D701" s="58" t="str">
        <f t="shared" si="704"/>
        <v>X</v>
      </c>
      <c r="E701" s="58" t="str">
        <f t="shared" si="704"/>
        <v>X</v>
      </c>
      <c r="F701" s="58" t="str">
        <f t="shared" si="704"/>
        <v>X</v>
      </c>
      <c r="G701" s="58" t="str">
        <f t="shared" si="704"/>
        <v>X</v>
      </c>
      <c r="H701" s="58" t="str">
        <f t="shared" si="704"/>
        <v>X</v>
      </c>
      <c r="I701" s="58" t="str">
        <f t="shared" si="702"/>
        <v>X</v>
      </c>
      <c r="J701" s="58" t="str">
        <f t="shared" si="702"/>
        <v>X</v>
      </c>
      <c r="K701" s="58" t="str">
        <f t="shared" si="704"/>
        <v>X</v>
      </c>
      <c r="L701" s="58" t="str">
        <f t="shared" si="704"/>
        <v>X</v>
      </c>
      <c r="M701" s="58" t="str">
        <f t="shared" si="704"/>
        <v>X</v>
      </c>
      <c r="N701" s="58" t="str">
        <f t="shared" si="704"/>
        <v>X</v>
      </c>
      <c r="O701" s="58" t="str">
        <f t="shared" si="704"/>
        <v>X</v>
      </c>
      <c r="P701" s="58" t="str">
        <f t="shared" si="704"/>
        <v>X</v>
      </c>
      <c r="Q701" s="58" t="str">
        <f t="shared" si="704"/>
        <v>X</v>
      </c>
    </row>
    <row r="702" spans="1:17">
      <c r="A702" s="51"/>
      <c r="B702" s="58" t="s">
        <v>35</v>
      </c>
      <c r="C702" s="58" t="str">
        <f t="shared" ref="C702:Q702" si="705">IF(C10=$V$123,"O",IF(C10=$W$123,"O",IF(C10=$X$123,"O",IF(C10=$Y$123,"O",IF(C10=$Z$123,"O",IF(C10=$AA$123,"O",IF(C10=$AB$123,"O",IF(C10=$AC$123,"O",IF(C10=$AD$123,"O",IF(C10=$AE$123,"O",IF(C10=$AF$123,"O",IF(C10=$AG$123,"O",IF(C10=$AH$123,"O",IF(C10=$AI$123,"O",IF(C10=$AJ$123,"O","X")))))))))))))))</f>
        <v>X</v>
      </c>
      <c r="D702" s="58" t="str">
        <f t="shared" si="705"/>
        <v>X</v>
      </c>
      <c r="E702" s="58" t="str">
        <f t="shared" si="705"/>
        <v>X</v>
      </c>
      <c r="F702" s="58" t="str">
        <f t="shared" si="705"/>
        <v>X</v>
      </c>
      <c r="G702" s="58" t="str">
        <f t="shared" si="705"/>
        <v>X</v>
      </c>
      <c r="H702" s="58" t="str">
        <f t="shared" si="705"/>
        <v>X</v>
      </c>
      <c r="I702" s="58" t="str">
        <f t="shared" si="702"/>
        <v>X</v>
      </c>
      <c r="J702" s="58" t="str">
        <f t="shared" si="702"/>
        <v>X</v>
      </c>
      <c r="K702" s="58" t="str">
        <f t="shared" si="705"/>
        <v>X</v>
      </c>
      <c r="L702" s="58" t="str">
        <f t="shared" si="705"/>
        <v>X</v>
      </c>
      <c r="M702" s="58" t="str">
        <f t="shared" si="705"/>
        <v>X</v>
      </c>
      <c r="N702" s="58" t="str">
        <f t="shared" si="705"/>
        <v>X</v>
      </c>
      <c r="O702" s="58" t="str">
        <f t="shared" si="705"/>
        <v>X</v>
      </c>
      <c r="P702" s="58" t="str">
        <f t="shared" si="705"/>
        <v>X</v>
      </c>
      <c r="Q702" s="58" t="str">
        <f t="shared" si="705"/>
        <v>X</v>
      </c>
    </row>
    <row r="703" spans="1:17">
      <c r="A703" s="51"/>
      <c r="B703" s="58" t="s">
        <v>36</v>
      </c>
      <c r="C703" s="58" t="str">
        <f t="shared" ref="C703:Q703" si="706">IF(C11=$V$123,"O",IF(C11=$W$123,"O",IF(C11=$X$123,"O",IF(C11=$Y$123,"O",IF(C11=$Z$123,"O",IF(C11=$AA$123,"O",IF(C11=$AB$123,"O",IF(C11=$AC$123,"O",IF(C11=$AD$123,"O",IF(C11=$AE$123,"O",IF(C11=$AF$123,"O",IF(C11=$AG$123,"O",IF(C11=$AH$123,"O",IF(C11=$AI$123,"O",IF(C11=$AJ$123,"O","X")))))))))))))))</f>
        <v>O</v>
      </c>
      <c r="D703" s="58" t="str">
        <f t="shared" si="706"/>
        <v>O</v>
      </c>
      <c r="E703" s="58" t="str">
        <f t="shared" si="706"/>
        <v>O</v>
      </c>
      <c r="F703" s="58" t="str">
        <f t="shared" si="706"/>
        <v>O</v>
      </c>
      <c r="G703" s="58" t="str">
        <f t="shared" si="706"/>
        <v>O</v>
      </c>
      <c r="H703" s="58" t="str">
        <f t="shared" si="706"/>
        <v>O</v>
      </c>
      <c r="I703" s="58" t="str">
        <f t="shared" si="702"/>
        <v>O</v>
      </c>
      <c r="J703" s="58" t="str">
        <f t="shared" si="702"/>
        <v>O</v>
      </c>
      <c r="K703" s="58" t="str">
        <f t="shared" si="706"/>
        <v>O</v>
      </c>
      <c r="L703" s="58" t="str">
        <f t="shared" si="706"/>
        <v>O</v>
      </c>
      <c r="M703" s="58" t="str">
        <f t="shared" si="706"/>
        <v>O</v>
      </c>
      <c r="N703" s="58" t="str">
        <f t="shared" si="706"/>
        <v>O</v>
      </c>
      <c r="O703" s="58" t="str">
        <f t="shared" si="706"/>
        <v>O</v>
      </c>
      <c r="P703" s="58" t="str">
        <f t="shared" si="706"/>
        <v>O</v>
      </c>
      <c r="Q703" s="58" t="str">
        <f t="shared" si="706"/>
        <v>O</v>
      </c>
    </row>
    <row r="704" spans="1:17">
      <c r="A704" s="51"/>
      <c r="B704" s="58" t="s">
        <v>21</v>
      </c>
      <c r="C704" s="58" t="str">
        <f t="shared" ref="C704:P704" si="707">IF(C12=$V$123,"O",IF(C12=$W$123,"O",IF(C12=$X$123,"O",IF(C12=$Y$123,"O",IF(C12=$Z$123,"O",IF(C12=$AA$123,"O",IF(C12=$AB$123,"O",IF(C12=$AC$123,"O",IF(C12=$AD$123,"O",IF(C12=$AE$123,"O",IF(C12=$AF$123,"O",IF(C12=$AG$123,"O",IF(C12=$AH$123,"O",IF(C12=$AI$123,"O",IF(C12=$AJ$123,"O","X")))))))))))))))</f>
        <v>O</v>
      </c>
      <c r="D704" s="58" t="str">
        <f t="shared" si="707"/>
        <v>O</v>
      </c>
      <c r="E704" s="58" t="str">
        <f t="shared" si="707"/>
        <v>O</v>
      </c>
      <c r="F704" s="58" t="str">
        <f t="shared" si="707"/>
        <v>O</v>
      </c>
      <c r="G704" s="58" t="str">
        <f t="shared" si="707"/>
        <v>O</v>
      </c>
      <c r="H704" s="58" t="str">
        <f t="shared" si="707"/>
        <v>O</v>
      </c>
      <c r="I704" s="58" t="str">
        <f t="shared" si="702"/>
        <v>O</v>
      </c>
      <c r="J704" s="58" t="str">
        <f t="shared" si="702"/>
        <v>O</v>
      </c>
      <c r="K704" s="58" t="str">
        <f t="shared" si="707"/>
        <v>O</v>
      </c>
      <c r="L704" s="58" t="str">
        <f t="shared" si="707"/>
        <v>O</v>
      </c>
      <c r="M704" s="58" t="str">
        <f t="shared" si="707"/>
        <v>O</v>
      </c>
      <c r="N704" s="58" t="str">
        <f t="shared" si="707"/>
        <v>O</v>
      </c>
      <c r="O704" s="58" t="str">
        <f t="shared" si="707"/>
        <v>O</v>
      </c>
      <c r="P704" s="58" t="str">
        <f t="shared" si="707"/>
        <v>O</v>
      </c>
      <c r="Q704" s="58" t="str">
        <f>IF(Q12=$V$123,"O",IF(Q12=$W$123,"O",IF(Q12=$X$123,"O",IF(Q12=$Y$123,"O",IF(Q12=$Z$123,"O",IF(Q12=$AA$123,"O",IF(Q12=$AB$123,"O",IF(Q12=$AC$123,"O",IF(Q12=$AD$123,"O",IF(Q12=$AE$123,"O",IF(Q12=$AF$123,"O",IF(Q12=$AG$123,"O",IF(Q12=$AH$123,"O",IF(Q12=$AI$123,"O",IF(Q12=$AJ$123,"O","X")))))))))))))))</f>
        <v>O</v>
      </c>
    </row>
    <row r="705" spans="1:17">
      <c r="A705" s="60"/>
      <c r="B705" s="30" t="s">
        <v>46</v>
      </c>
      <c r="C705" s="47">
        <f>COUNTIF(C699:C704,"O")</f>
        <v>2</v>
      </c>
      <c r="D705" s="47">
        <f t="shared" ref="D705:Q705" si="708">COUNTIF(D699:D704,"O")</f>
        <v>2</v>
      </c>
      <c r="E705" s="47">
        <f t="shared" si="708"/>
        <v>2</v>
      </c>
      <c r="F705" s="47">
        <f t="shared" si="708"/>
        <v>2</v>
      </c>
      <c r="G705" s="47">
        <f t="shared" si="708"/>
        <v>2</v>
      </c>
      <c r="H705" s="47">
        <f t="shared" si="708"/>
        <v>2</v>
      </c>
      <c r="I705" s="47">
        <f t="shared" si="708"/>
        <v>2</v>
      </c>
      <c r="J705" s="47">
        <f t="shared" si="708"/>
        <v>2</v>
      </c>
      <c r="K705" s="47">
        <f t="shared" si="708"/>
        <v>2</v>
      </c>
      <c r="L705" s="47">
        <f t="shared" si="708"/>
        <v>2</v>
      </c>
      <c r="M705" s="47">
        <f t="shared" si="708"/>
        <v>2</v>
      </c>
      <c r="N705" s="47">
        <f t="shared" si="708"/>
        <v>2</v>
      </c>
      <c r="O705" s="47">
        <f t="shared" si="708"/>
        <v>2</v>
      </c>
      <c r="P705" s="47">
        <f t="shared" si="708"/>
        <v>2</v>
      </c>
      <c r="Q705" s="47">
        <f t="shared" si="708"/>
        <v>2</v>
      </c>
    </row>
    <row r="706" spans="1:17">
      <c r="A706" s="32" t="s">
        <v>1523</v>
      </c>
      <c r="B706" s="293"/>
      <c r="C706" s="47" t="str">
        <f>C691&amp;C698&amp;C705</f>
        <v>222</v>
      </c>
      <c r="D706" s="47" t="str">
        <f t="shared" ref="D706:Q706" si="709">D691&amp;D698&amp;D705</f>
        <v>222</v>
      </c>
      <c r="E706" s="47" t="str">
        <f t="shared" si="709"/>
        <v>222</v>
      </c>
      <c r="F706" s="47" t="str">
        <f t="shared" si="709"/>
        <v>222</v>
      </c>
      <c r="G706" s="47" t="str">
        <f t="shared" si="709"/>
        <v>222</v>
      </c>
      <c r="H706" s="47" t="str">
        <f t="shared" si="709"/>
        <v>222</v>
      </c>
      <c r="I706" s="47" t="str">
        <f t="shared" si="709"/>
        <v>222</v>
      </c>
      <c r="J706" s="47" t="str">
        <f t="shared" si="709"/>
        <v>222</v>
      </c>
      <c r="K706" s="47" t="str">
        <f t="shared" si="709"/>
        <v>222</v>
      </c>
      <c r="L706" s="47" t="str">
        <f t="shared" si="709"/>
        <v>222</v>
      </c>
      <c r="M706" s="47" t="str">
        <f t="shared" si="709"/>
        <v>222</v>
      </c>
      <c r="N706" s="47" t="str">
        <f t="shared" si="709"/>
        <v>222</v>
      </c>
      <c r="O706" s="47" t="str">
        <f t="shared" si="709"/>
        <v>222</v>
      </c>
      <c r="P706" s="47" t="str">
        <f t="shared" si="709"/>
        <v>222</v>
      </c>
      <c r="Q706" s="47" t="str">
        <f t="shared" si="709"/>
        <v>222</v>
      </c>
    </row>
    <row r="707" spans="1:17">
      <c r="A707" s="50">
        <v>105</v>
      </c>
      <c r="B707" s="58" t="s">
        <v>32</v>
      </c>
      <c r="C707" s="58" t="str">
        <f>IF(C7=$V$125,"O",IF(C7=$W$125,"O",IF(C7=$X$125,"O",IF(C7=$Y$125,"O",IF(C7=$Z$125,"O","X")))))</f>
        <v>X</v>
      </c>
      <c r="D707" s="58" t="str">
        <f t="shared" ref="D707:Q707" si="710">IF(D7=$V$125,"O",IF(D7=$W$125,"O",IF(D7=$X$125,"O",IF(D7=$Y$125,"O",IF(D7=$Z$125,"O","X")))))</f>
        <v>X</v>
      </c>
      <c r="E707" s="58" t="str">
        <f t="shared" si="710"/>
        <v>X</v>
      </c>
      <c r="F707" s="58" t="str">
        <f t="shared" si="710"/>
        <v>X</v>
      </c>
      <c r="G707" s="58" t="str">
        <f t="shared" si="710"/>
        <v>X</v>
      </c>
      <c r="H707" s="58" t="str">
        <f t="shared" si="710"/>
        <v>X</v>
      </c>
      <c r="I707" s="58" t="str">
        <f t="shared" ref="I707:J712" si="711">IF(I7=$V$125,"O",IF(I7=$W$125,"O",IF(I7=$X$125,"O",IF(I7=$Y$125,"O",IF(I7=$Z$125,"O","X")))))</f>
        <v>X</v>
      </c>
      <c r="J707" s="58" t="str">
        <f t="shared" si="711"/>
        <v>X</v>
      </c>
      <c r="K707" s="58" t="str">
        <f t="shared" si="710"/>
        <v>X</v>
      </c>
      <c r="L707" s="58" t="str">
        <f t="shared" si="710"/>
        <v>X</v>
      </c>
      <c r="M707" s="58" t="str">
        <f t="shared" si="710"/>
        <v>X</v>
      </c>
      <c r="N707" s="58" t="str">
        <f t="shared" si="710"/>
        <v>X</v>
      </c>
      <c r="O707" s="58" t="str">
        <f t="shared" si="710"/>
        <v>X</v>
      </c>
      <c r="P707" s="58" t="str">
        <f t="shared" si="710"/>
        <v>X</v>
      </c>
      <c r="Q707" s="58" t="str">
        <f t="shared" si="710"/>
        <v>X</v>
      </c>
    </row>
    <row r="708" spans="1:17">
      <c r="A708" s="132" t="s">
        <v>1524</v>
      </c>
      <c r="B708" s="58" t="s">
        <v>33</v>
      </c>
      <c r="C708" s="58" t="str">
        <f t="shared" ref="C708:Q708" si="712">IF(C8=$V$125,"O",IF(C8=$W$125,"O",IF(C8=$X$125,"O",IF(C8=$Y$125,"O",IF(C8=$Z$125,"O","X")))))</f>
        <v>X</v>
      </c>
      <c r="D708" s="58" t="str">
        <f t="shared" si="712"/>
        <v>X</v>
      </c>
      <c r="E708" s="58" t="str">
        <f t="shared" si="712"/>
        <v>X</v>
      </c>
      <c r="F708" s="58" t="str">
        <f t="shared" si="712"/>
        <v>X</v>
      </c>
      <c r="G708" s="58" t="str">
        <f t="shared" si="712"/>
        <v>X</v>
      </c>
      <c r="H708" s="58" t="str">
        <f t="shared" si="712"/>
        <v>X</v>
      </c>
      <c r="I708" s="58" t="str">
        <f t="shared" si="711"/>
        <v>X</v>
      </c>
      <c r="J708" s="58" t="str">
        <f t="shared" si="711"/>
        <v>X</v>
      </c>
      <c r="K708" s="58" t="str">
        <f t="shared" si="712"/>
        <v>X</v>
      </c>
      <c r="L708" s="58" t="str">
        <f t="shared" si="712"/>
        <v>X</v>
      </c>
      <c r="M708" s="58" t="str">
        <f t="shared" si="712"/>
        <v>X</v>
      </c>
      <c r="N708" s="58" t="str">
        <f t="shared" si="712"/>
        <v>X</v>
      </c>
      <c r="O708" s="58" t="str">
        <f t="shared" si="712"/>
        <v>X</v>
      </c>
      <c r="P708" s="58" t="str">
        <f t="shared" si="712"/>
        <v>X</v>
      </c>
      <c r="Q708" s="58" t="str">
        <f t="shared" si="712"/>
        <v>X</v>
      </c>
    </row>
    <row r="709" spans="1:17">
      <c r="A709" s="51"/>
      <c r="B709" s="58" t="s">
        <v>34</v>
      </c>
      <c r="C709" s="58" t="str">
        <f t="shared" ref="C709:Q709" si="713">IF(C9=$V$125,"O",IF(C9=$W$125,"O",IF(C9=$X$125,"O",IF(C9=$Y$125,"O",IF(C9=$Z$125,"O","X")))))</f>
        <v>O</v>
      </c>
      <c r="D709" s="58" t="str">
        <f t="shared" si="713"/>
        <v>O</v>
      </c>
      <c r="E709" s="58" t="str">
        <f t="shared" si="713"/>
        <v>O</v>
      </c>
      <c r="F709" s="58" t="str">
        <f t="shared" si="713"/>
        <v>O</v>
      </c>
      <c r="G709" s="58" t="str">
        <f t="shared" si="713"/>
        <v>O</v>
      </c>
      <c r="H709" s="58" t="str">
        <f t="shared" si="713"/>
        <v>O</v>
      </c>
      <c r="I709" s="58" t="str">
        <f t="shared" si="711"/>
        <v>O</v>
      </c>
      <c r="J709" s="58" t="str">
        <f t="shared" si="711"/>
        <v>O</v>
      </c>
      <c r="K709" s="58" t="str">
        <f t="shared" si="713"/>
        <v>O</v>
      </c>
      <c r="L709" s="58" t="str">
        <f t="shared" si="713"/>
        <v>O</v>
      </c>
      <c r="M709" s="58" t="str">
        <f t="shared" si="713"/>
        <v>O</v>
      </c>
      <c r="N709" s="58" t="str">
        <f t="shared" si="713"/>
        <v>O</v>
      </c>
      <c r="O709" s="58" t="str">
        <f t="shared" si="713"/>
        <v>O</v>
      </c>
      <c r="P709" s="58" t="str">
        <f t="shared" si="713"/>
        <v>O</v>
      </c>
      <c r="Q709" s="58" t="str">
        <f t="shared" si="713"/>
        <v>O</v>
      </c>
    </row>
    <row r="710" spans="1:17">
      <c r="A710" s="51"/>
      <c r="B710" s="58" t="s">
        <v>35</v>
      </c>
      <c r="C710" s="58" t="str">
        <f t="shared" ref="C710:Q710" si="714">IF(C10=$V$125,"O",IF(C10=$W$125,"O",IF(C10=$X$125,"O",IF(C10=$Y$125,"O",IF(C10=$Z$125,"O","X")))))</f>
        <v>X</v>
      </c>
      <c r="D710" s="58" t="str">
        <f t="shared" si="714"/>
        <v>X</v>
      </c>
      <c r="E710" s="58" t="str">
        <f t="shared" si="714"/>
        <v>X</v>
      </c>
      <c r="F710" s="58" t="str">
        <f t="shared" si="714"/>
        <v>X</v>
      </c>
      <c r="G710" s="58" t="str">
        <f t="shared" si="714"/>
        <v>X</v>
      </c>
      <c r="H710" s="58" t="str">
        <f t="shared" si="714"/>
        <v>X</v>
      </c>
      <c r="I710" s="58" t="str">
        <f t="shared" si="711"/>
        <v>X</v>
      </c>
      <c r="J710" s="58" t="str">
        <f t="shared" si="711"/>
        <v>X</v>
      </c>
      <c r="K710" s="58" t="str">
        <f t="shared" si="714"/>
        <v>X</v>
      </c>
      <c r="L710" s="58" t="str">
        <f t="shared" si="714"/>
        <v>X</v>
      </c>
      <c r="M710" s="58" t="str">
        <f t="shared" si="714"/>
        <v>X</v>
      </c>
      <c r="N710" s="58" t="str">
        <f t="shared" si="714"/>
        <v>X</v>
      </c>
      <c r="O710" s="58" t="str">
        <f t="shared" si="714"/>
        <v>X</v>
      </c>
      <c r="P710" s="58" t="str">
        <f t="shared" si="714"/>
        <v>X</v>
      </c>
      <c r="Q710" s="58" t="str">
        <f t="shared" si="714"/>
        <v>X</v>
      </c>
    </row>
    <row r="711" spans="1:17">
      <c r="A711" s="51"/>
      <c r="B711" s="58" t="s">
        <v>36</v>
      </c>
      <c r="C711" s="58" t="str">
        <f t="shared" ref="C711:Q711" si="715">IF(C11=$V$125,"O",IF(C11=$W$125,"O",IF(C11=$X$125,"O",IF(C11=$Y$125,"O",IF(C11=$Z$125,"O","X")))))</f>
        <v>X</v>
      </c>
      <c r="D711" s="58" t="str">
        <f t="shared" si="715"/>
        <v>X</v>
      </c>
      <c r="E711" s="58" t="str">
        <f t="shared" si="715"/>
        <v>X</v>
      </c>
      <c r="F711" s="58" t="str">
        <f t="shared" si="715"/>
        <v>X</v>
      </c>
      <c r="G711" s="58" t="str">
        <f t="shared" si="715"/>
        <v>X</v>
      </c>
      <c r="H711" s="58" t="str">
        <f t="shared" si="715"/>
        <v>X</v>
      </c>
      <c r="I711" s="58" t="str">
        <f t="shared" si="711"/>
        <v>X</v>
      </c>
      <c r="J711" s="58" t="str">
        <f t="shared" si="711"/>
        <v>X</v>
      </c>
      <c r="K711" s="58" t="str">
        <f t="shared" si="715"/>
        <v>X</v>
      </c>
      <c r="L711" s="58" t="str">
        <f t="shared" si="715"/>
        <v>X</v>
      </c>
      <c r="M711" s="58" t="str">
        <f t="shared" si="715"/>
        <v>X</v>
      </c>
      <c r="N711" s="58" t="str">
        <f t="shared" si="715"/>
        <v>X</v>
      </c>
      <c r="O711" s="58" t="str">
        <f t="shared" si="715"/>
        <v>X</v>
      </c>
      <c r="P711" s="58" t="str">
        <f t="shared" si="715"/>
        <v>X</v>
      </c>
      <c r="Q711" s="58" t="str">
        <f t="shared" si="715"/>
        <v>X</v>
      </c>
    </row>
    <row r="712" spans="1:17">
      <c r="A712" s="51"/>
      <c r="B712" s="58" t="s">
        <v>21</v>
      </c>
      <c r="C712" s="58" t="str">
        <f t="shared" ref="C712:P712" si="716">IF(C12=$V$125,"O",IF(C12=$W$125,"O",IF(C12=$X$125,"O",IF(C12=$Y$125,"O",IF(C12=$Z$125,"O","X")))))</f>
        <v>X</v>
      </c>
      <c r="D712" s="58" t="str">
        <f t="shared" si="716"/>
        <v>X</v>
      </c>
      <c r="E712" s="58" t="str">
        <f t="shared" si="716"/>
        <v>X</v>
      </c>
      <c r="F712" s="58" t="str">
        <f t="shared" si="716"/>
        <v>X</v>
      </c>
      <c r="G712" s="58" t="str">
        <f t="shared" si="716"/>
        <v>X</v>
      </c>
      <c r="H712" s="58" t="str">
        <f t="shared" si="716"/>
        <v>X</v>
      </c>
      <c r="I712" s="58" t="str">
        <f t="shared" si="711"/>
        <v>X</v>
      </c>
      <c r="J712" s="58" t="str">
        <f t="shared" si="711"/>
        <v>X</v>
      </c>
      <c r="K712" s="58" t="str">
        <f t="shared" si="716"/>
        <v>X</v>
      </c>
      <c r="L712" s="58" t="str">
        <f t="shared" si="716"/>
        <v>X</v>
      </c>
      <c r="M712" s="58" t="str">
        <f t="shared" si="716"/>
        <v>X</v>
      </c>
      <c r="N712" s="58" t="str">
        <f t="shared" si="716"/>
        <v>X</v>
      </c>
      <c r="O712" s="58" t="str">
        <f t="shared" si="716"/>
        <v>X</v>
      </c>
      <c r="P712" s="58" t="str">
        <f t="shared" si="716"/>
        <v>X</v>
      </c>
      <c r="Q712" s="58" t="str">
        <f>IF(Q12=$V$125,"O",IF(Q12=$W$125,"O",IF(Q12=$X$125,"O",IF(Q12=$Y$125,"O",IF(Q12=$Z$125,"O","X")))))</f>
        <v>X</v>
      </c>
    </row>
    <row r="713" spans="1:17">
      <c r="A713" s="60"/>
      <c r="B713" s="30" t="s">
        <v>46</v>
      </c>
      <c r="C713" s="47">
        <f>COUNTIF(C707:C712,"O")</f>
        <v>1</v>
      </c>
      <c r="D713" s="47">
        <f t="shared" ref="D713:Q713" si="717">COUNTIF(D707:D712,"O")</f>
        <v>1</v>
      </c>
      <c r="E713" s="47">
        <f t="shared" si="717"/>
        <v>1</v>
      </c>
      <c r="F713" s="47">
        <f t="shared" si="717"/>
        <v>1</v>
      </c>
      <c r="G713" s="47">
        <f t="shared" si="717"/>
        <v>1</v>
      </c>
      <c r="H713" s="47">
        <f t="shared" si="717"/>
        <v>1</v>
      </c>
      <c r="I713" s="47">
        <f t="shared" si="717"/>
        <v>1</v>
      </c>
      <c r="J713" s="47">
        <f t="shared" si="717"/>
        <v>1</v>
      </c>
      <c r="K713" s="47">
        <f t="shared" si="717"/>
        <v>1</v>
      </c>
      <c r="L713" s="47">
        <f t="shared" si="717"/>
        <v>1</v>
      </c>
      <c r="M713" s="47">
        <f t="shared" si="717"/>
        <v>1</v>
      </c>
      <c r="N713" s="47">
        <f t="shared" si="717"/>
        <v>1</v>
      </c>
      <c r="O713" s="47">
        <f t="shared" si="717"/>
        <v>1</v>
      </c>
      <c r="P713" s="47">
        <f t="shared" si="717"/>
        <v>1</v>
      </c>
      <c r="Q713" s="47">
        <f t="shared" si="717"/>
        <v>1</v>
      </c>
    </row>
    <row r="714" spans="1:17">
      <c r="A714" s="50">
        <v>106</v>
      </c>
      <c r="B714" s="58" t="s">
        <v>32</v>
      </c>
      <c r="C714" s="58" t="str">
        <f t="shared" ref="C714:Q714" si="718">IF(C7=$V$126,"O",IF(C7=$W$126,"O",IF(C7=$X$126,"O",IF(C7=$Y$126,"O","X"))))</f>
        <v>X</v>
      </c>
      <c r="D714" s="58" t="str">
        <f t="shared" si="718"/>
        <v>X</v>
      </c>
      <c r="E714" s="58" t="str">
        <f t="shared" si="718"/>
        <v>X</v>
      </c>
      <c r="F714" s="58" t="str">
        <f t="shared" si="718"/>
        <v>X</v>
      </c>
      <c r="G714" s="58" t="str">
        <f t="shared" si="718"/>
        <v>X</v>
      </c>
      <c r="H714" s="58" t="str">
        <f t="shared" si="718"/>
        <v>X</v>
      </c>
      <c r="I714" s="58" t="str">
        <f t="shared" ref="I714:J719" si="719">IF(I7=$V$126,"O",IF(I7=$W$126,"O",IF(I7=$X$126,"O",IF(I7=$Y$126,"O","X"))))</f>
        <v>X</v>
      </c>
      <c r="J714" s="58" t="str">
        <f t="shared" si="719"/>
        <v>X</v>
      </c>
      <c r="K714" s="58" t="str">
        <f t="shared" si="718"/>
        <v>X</v>
      </c>
      <c r="L714" s="58" t="str">
        <f t="shared" si="718"/>
        <v>X</v>
      </c>
      <c r="M714" s="58" t="str">
        <f t="shared" si="718"/>
        <v>X</v>
      </c>
      <c r="N714" s="58" t="str">
        <f t="shared" si="718"/>
        <v>X</v>
      </c>
      <c r="O714" s="58" t="str">
        <f t="shared" si="718"/>
        <v>X</v>
      </c>
      <c r="P714" s="58" t="str">
        <f t="shared" si="718"/>
        <v>X</v>
      </c>
      <c r="Q714" s="58" t="str">
        <f t="shared" si="718"/>
        <v>X</v>
      </c>
    </row>
    <row r="715" spans="1:17">
      <c r="A715" s="132" t="s">
        <v>514</v>
      </c>
      <c r="B715" s="58" t="s">
        <v>33</v>
      </c>
      <c r="C715" s="58" t="str">
        <f t="shared" ref="C715:Q715" si="720">IF(C8=$V$126,"O",IF(C8=$W$126,"O",IF(C8=$X$126,"O",IF(C8=$Y$126,"O","X"))))</f>
        <v>X</v>
      </c>
      <c r="D715" s="58" t="str">
        <f t="shared" si="720"/>
        <v>X</v>
      </c>
      <c r="E715" s="58" t="str">
        <f t="shared" si="720"/>
        <v>X</v>
      </c>
      <c r="F715" s="58" t="str">
        <f t="shared" si="720"/>
        <v>X</v>
      </c>
      <c r="G715" s="58" t="str">
        <f t="shared" si="720"/>
        <v>X</v>
      </c>
      <c r="H715" s="58" t="str">
        <f t="shared" si="720"/>
        <v>X</v>
      </c>
      <c r="I715" s="58" t="str">
        <f t="shared" si="719"/>
        <v>X</v>
      </c>
      <c r="J715" s="58" t="str">
        <f t="shared" si="719"/>
        <v>X</v>
      </c>
      <c r="K715" s="58" t="str">
        <f t="shared" si="720"/>
        <v>X</v>
      </c>
      <c r="L715" s="58" t="str">
        <f t="shared" si="720"/>
        <v>X</v>
      </c>
      <c r="M715" s="58" t="str">
        <f t="shared" si="720"/>
        <v>X</v>
      </c>
      <c r="N715" s="58" t="str">
        <f t="shared" si="720"/>
        <v>X</v>
      </c>
      <c r="O715" s="58" t="str">
        <f t="shared" si="720"/>
        <v>X</v>
      </c>
      <c r="P715" s="58" t="str">
        <f t="shared" si="720"/>
        <v>X</v>
      </c>
      <c r="Q715" s="58" t="str">
        <f t="shared" si="720"/>
        <v>X</v>
      </c>
    </row>
    <row r="716" spans="1:17">
      <c r="A716" s="51"/>
      <c r="B716" s="58" t="s">
        <v>34</v>
      </c>
      <c r="C716" s="58" t="str">
        <f t="shared" ref="C716:Q716" si="721">IF(C9=$V$126,"O",IF(C9=$W$126,"O",IF(C9=$X$126,"O",IF(C9=$Y$126,"O","X"))))</f>
        <v>X</v>
      </c>
      <c r="D716" s="58" t="str">
        <f t="shared" si="721"/>
        <v>X</v>
      </c>
      <c r="E716" s="58" t="str">
        <f t="shared" si="721"/>
        <v>X</v>
      </c>
      <c r="F716" s="58" t="str">
        <f t="shared" si="721"/>
        <v>X</v>
      </c>
      <c r="G716" s="58" t="str">
        <f t="shared" si="721"/>
        <v>X</v>
      </c>
      <c r="H716" s="58" t="str">
        <f t="shared" si="721"/>
        <v>X</v>
      </c>
      <c r="I716" s="58" t="str">
        <f t="shared" si="719"/>
        <v>X</v>
      </c>
      <c r="J716" s="58" t="str">
        <f t="shared" si="719"/>
        <v>X</v>
      </c>
      <c r="K716" s="58" t="str">
        <f t="shared" si="721"/>
        <v>X</v>
      </c>
      <c r="L716" s="58" t="str">
        <f t="shared" si="721"/>
        <v>X</v>
      </c>
      <c r="M716" s="58" t="str">
        <f t="shared" si="721"/>
        <v>X</v>
      </c>
      <c r="N716" s="58" t="str">
        <f t="shared" si="721"/>
        <v>X</v>
      </c>
      <c r="O716" s="58" t="str">
        <f t="shared" si="721"/>
        <v>X</v>
      </c>
      <c r="P716" s="58" t="str">
        <f t="shared" si="721"/>
        <v>X</v>
      </c>
      <c r="Q716" s="58" t="str">
        <f t="shared" si="721"/>
        <v>X</v>
      </c>
    </row>
    <row r="717" spans="1:17">
      <c r="A717" s="51"/>
      <c r="B717" s="58" t="s">
        <v>35</v>
      </c>
      <c r="C717" s="58" t="str">
        <f t="shared" ref="C717:Q717" si="722">IF(C10=$V$126,"O",IF(C10=$W$126,"O",IF(C10=$X$126,"O",IF(C10=$Y$126,"O","X"))))</f>
        <v>X</v>
      </c>
      <c r="D717" s="58" t="str">
        <f t="shared" si="722"/>
        <v>X</v>
      </c>
      <c r="E717" s="58" t="str">
        <f t="shared" si="722"/>
        <v>X</v>
      </c>
      <c r="F717" s="58" t="str">
        <f t="shared" si="722"/>
        <v>X</v>
      </c>
      <c r="G717" s="58" t="str">
        <f t="shared" si="722"/>
        <v>X</v>
      </c>
      <c r="H717" s="58" t="str">
        <f t="shared" si="722"/>
        <v>X</v>
      </c>
      <c r="I717" s="58" t="str">
        <f t="shared" si="719"/>
        <v>X</v>
      </c>
      <c r="J717" s="58" t="str">
        <f t="shared" si="719"/>
        <v>X</v>
      </c>
      <c r="K717" s="58" t="str">
        <f t="shared" si="722"/>
        <v>X</v>
      </c>
      <c r="L717" s="58" t="str">
        <f t="shared" si="722"/>
        <v>X</v>
      </c>
      <c r="M717" s="58" t="str">
        <f t="shared" si="722"/>
        <v>X</v>
      </c>
      <c r="N717" s="58" t="str">
        <f t="shared" si="722"/>
        <v>X</v>
      </c>
      <c r="O717" s="58" t="str">
        <f t="shared" si="722"/>
        <v>X</v>
      </c>
      <c r="P717" s="58" t="str">
        <f t="shared" si="722"/>
        <v>X</v>
      </c>
      <c r="Q717" s="58" t="str">
        <f t="shared" si="722"/>
        <v>X</v>
      </c>
    </row>
    <row r="718" spans="1:17">
      <c r="A718" s="51"/>
      <c r="B718" s="58" t="s">
        <v>36</v>
      </c>
      <c r="C718" s="58" t="str">
        <f t="shared" ref="C718:Q718" si="723">IF(C11=$V$126,"O",IF(C11=$W$126,"O",IF(C11=$X$126,"O",IF(C11=$Y$126,"O","X"))))</f>
        <v>X</v>
      </c>
      <c r="D718" s="58" t="str">
        <f t="shared" si="723"/>
        <v>X</v>
      </c>
      <c r="E718" s="58" t="str">
        <f t="shared" si="723"/>
        <v>X</v>
      </c>
      <c r="F718" s="58" t="str">
        <f t="shared" si="723"/>
        <v>X</v>
      </c>
      <c r="G718" s="58" t="str">
        <f t="shared" si="723"/>
        <v>X</v>
      </c>
      <c r="H718" s="58" t="str">
        <f t="shared" si="723"/>
        <v>X</v>
      </c>
      <c r="I718" s="58" t="str">
        <f t="shared" si="719"/>
        <v>X</v>
      </c>
      <c r="J718" s="58" t="str">
        <f t="shared" si="719"/>
        <v>X</v>
      </c>
      <c r="K718" s="58" t="str">
        <f t="shared" si="723"/>
        <v>X</v>
      </c>
      <c r="L718" s="58" t="str">
        <f t="shared" si="723"/>
        <v>X</v>
      </c>
      <c r="M718" s="58" t="str">
        <f t="shared" si="723"/>
        <v>X</v>
      </c>
      <c r="N718" s="58" t="str">
        <f t="shared" si="723"/>
        <v>X</v>
      </c>
      <c r="O718" s="58" t="str">
        <f t="shared" si="723"/>
        <v>X</v>
      </c>
      <c r="P718" s="58" t="str">
        <f t="shared" si="723"/>
        <v>X</v>
      </c>
      <c r="Q718" s="58" t="str">
        <f t="shared" si="723"/>
        <v>X</v>
      </c>
    </row>
    <row r="719" spans="1:17">
      <c r="A719" s="51"/>
      <c r="B719" s="58" t="s">
        <v>21</v>
      </c>
      <c r="C719" s="58" t="str">
        <f t="shared" ref="C719:P719" si="724">IF(C12=$V$126,"O",IF(C12=$W$126,"O",IF(C12=$X$126,"O",IF(C12=$Y$126,"O","X"))))</f>
        <v>X</v>
      </c>
      <c r="D719" s="58" t="str">
        <f t="shared" si="724"/>
        <v>X</v>
      </c>
      <c r="E719" s="58" t="str">
        <f t="shared" si="724"/>
        <v>X</v>
      </c>
      <c r="F719" s="58" t="str">
        <f t="shared" si="724"/>
        <v>X</v>
      </c>
      <c r="G719" s="58" t="str">
        <f t="shared" si="724"/>
        <v>X</v>
      </c>
      <c r="H719" s="58" t="str">
        <f t="shared" si="724"/>
        <v>X</v>
      </c>
      <c r="I719" s="58" t="str">
        <f t="shared" si="719"/>
        <v>X</v>
      </c>
      <c r="J719" s="58" t="str">
        <f t="shared" si="719"/>
        <v>X</v>
      </c>
      <c r="K719" s="58" t="str">
        <f t="shared" si="724"/>
        <v>X</v>
      </c>
      <c r="L719" s="58" t="str">
        <f t="shared" si="724"/>
        <v>X</v>
      </c>
      <c r="M719" s="58" t="str">
        <f t="shared" si="724"/>
        <v>X</v>
      </c>
      <c r="N719" s="58" t="str">
        <f t="shared" si="724"/>
        <v>X</v>
      </c>
      <c r="O719" s="58" t="str">
        <f t="shared" si="724"/>
        <v>X</v>
      </c>
      <c r="P719" s="58" t="str">
        <f t="shared" si="724"/>
        <v>X</v>
      </c>
      <c r="Q719" s="58" t="str">
        <f>IF(Q12=$V$126,"O",IF(Q12=$W$126,"O",IF(Q12=$X$126,"O",IF(Q12=$Y$126,"O","X"))))</f>
        <v>X</v>
      </c>
    </row>
    <row r="720" spans="1:17">
      <c r="A720" s="60"/>
      <c r="B720" s="30" t="s">
        <v>46</v>
      </c>
      <c r="C720" s="47">
        <f>COUNTIF(C714:C719,"O")</f>
        <v>0</v>
      </c>
      <c r="D720" s="47">
        <f t="shared" ref="D720:Q720" si="725">COUNTIF(D714:D719,"O")</f>
        <v>0</v>
      </c>
      <c r="E720" s="47">
        <f t="shared" si="725"/>
        <v>0</v>
      </c>
      <c r="F720" s="47">
        <f t="shared" si="725"/>
        <v>0</v>
      </c>
      <c r="G720" s="47">
        <f t="shared" si="725"/>
        <v>0</v>
      </c>
      <c r="H720" s="47">
        <f t="shared" si="725"/>
        <v>0</v>
      </c>
      <c r="I720" s="47">
        <f t="shared" si="725"/>
        <v>0</v>
      </c>
      <c r="J720" s="47">
        <f t="shared" si="725"/>
        <v>0</v>
      </c>
      <c r="K720" s="47">
        <f t="shared" si="725"/>
        <v>0</v>
      </c>
      <c r="L720" s="47">
        <f t="shared" si="725"/>
        <v>0</v>
      </c>
      <c r="M720" s="47">
        <f t="shared" si="725"/>
        <v>0</v>
      </c>
      <c r="N720" s="47">
        <f t="shared" si="725"/>
        <v>0</v>
      </c>
      <c r="O720" s="47">
        <f t="shared" si="725"/>
        <v>0</v>
      </c>
      <c r="P720" s="47">
        <f t="shared" si="725"/>
        <v>0</v>
      </c>
      <c r="Q720" s="47">
        <f t="shared" si="725"/>
        <v>0</v>
      </c>
    </row>
    <row r="721" spans="1:17">
      <c r="A721" s="50">
        <v>107</v>
      </c>
      <c r="B721" s="58" t="s">
        <v>32</v>
      </c>
      <c r="C721" s="58" t="str">
        <f t="shared" ref="C721:Q721" si="726">IF(C7=$V$127,"O",IF(C7=$W$127,"O",IF(C7=$X$127,"O",IF(C7=$Y$127,"O","X"))))</f>
        <v>X</v>
      </c>
      <c r="D721" s="58" t="str">
        <f t="shared" si="726"/>
        <v>X</v>
      </c>
      <c r="E721" s="58" t="str">
        <f t="shared" si="726"/>
        <v>X</v>
      </c>
      <c r="F721" s="58" t="str">
        <f t="shared" si="726"/>
        <v>X</v>
      </c>
      <c r="G721" s="58" t="str">
        <f t="shared" si="726"/>
        <v>X</v>
      </c>
      <c r="H721" s="58" t="str">
        <f t="shared" si="726"/>
        <v>X</v>
      </c>
      <c r="I721" s="58" t="str">
        <f t="shared" ref="I721:J726" si="727">IF(I7=$V$127,"O",IF(I7=$W$127,"O",IF(I7=$X$127,"O",IF(I7=$Y$127,"O","X"))))</f>
        <v>X</v>
      </c>
      <c r="J721" s="58" t="str">
        <f t="shared" si="727"/>
        <v>X</v>
      </c>
      <c r="K721" s="58" t="str">
        <f t="shared" si="726"/>
        <v>X</v>
      </c>
      <c r="L721" s="58" t="str">
        <f t="shared" si="726"/>
        <v>X</v>
      </c>
      <c r="M721" s="58" t="str">
        <f t="shared" si="726"/>
        <v>X</v>
      </c>
      <c r="N721" s="58" t="str">
        <f t="shared" si="726"/>
        <v>X</v>
      </c>
      <c r="O721" s="58" t="str">
        <f t="shared" si="726"/>
        <v>X</v>
      </c>
      <c r="P721" s="58" t="str">
        <f t="shared" si="726"/>
        <v>X</v>
      </c>
      <c r="Q721" s="58" t="str">
        <f t="shared" si="726"/>
        <v>X</v>
      </c>
    </row>
    <row r="722" spans="1:17">
      <c r="A722" s="132" t="s">
        <v>515</v>
      </c>
      <c r="B722" s="58" t="s">
        <v>33</v>
      </c>
      <c r="C722" s="58" t="str">
        <f t="shared" ref="C722:Q722" si="728">IF(C8=$V$127,"O",IF(C8=$W$127,"O",IF(C8=$X$127,"O",IF(C8=$Y$127,"O","X"))))</f>
        <v>X</v>
      </c>
      <c r="D722" s="58" t="str">
        <f t="shared" si="728"/>
        <v>X</v>
      </c>
      <c r="E722" s="58" t="str">
        <f t="shared" si="728"/>
        <v>X</v>
      </c>
      <c r="F722" s="58" t="str">
        <f t="shared" si="728"/>
        <v>X</v>
      </c>
      <c r="G722" s="58" t="str">
        <f t="shared" si="728"/>
        <v>X</v>
      </c>
      <c r="H722" s="58" t="str">
        <f t="shared" si="728"/>
        <v>X</v>
      </c>
      <c r="I722" s="58" t="str">
        <f t="shared" si="727"/>
        <v>X</v>
      </c>
      <c r="J722" s="58" t="str">
        <f t="shared" si="727"/>
        <v>X</v>
      </c>
      <c r="K722" s="58" t="str">
        <f t="shared" si="728"/>
        <v>X</v>
      </c>
      <c r="L722" s="58" t="str">
        <f t="shared" si="728"/>
        <v>X</v>
      </c>
      <c r="M722" s="58" t="str">
        <f t="shared" si="728"/>
        <v>X</v>
      </c>
      <c r="N722" s="58" t="str">
        <f t="shared" si="728"/>
        <v>X</v>
      </c>
      <c r="O722" s="58" t="str">
        <f t="shared" si="728"/>
        <v>X</v>
      </c>
      <c r="P722" s="58" t="str">
        <f t="shared" si="728"/>
        <v>X</v>
      </c>
      <c r="Q722" s="58" t="str">
        <f t="shared" si="728"/>
        <v>X</v>
      </c>
    </row>
    <row r="723" spans="1:17">
      <c r="A723" s="51"/>
      <c r="B723" s="58" t="s">
        <v>34</v>
      </c>
      <c r="C723" s="58" t="str">
        <f t="shared" ref="C723:Q723" si="729">IF(C9=$V$127,"O",IF(C9=$W$127,"O",IF(C9=$X$127,"O",IF(C9=$Y$127,"O","X"))))</f>
        <v>X</v>
      </c>
      <c r="D723" s="58" t="str">
        <f t="shared" si="729"/>
        <v>X</v>
      </c>
      <c r="E723" s="58" t="str">
        <f t="shared" si="729"/>
        <v>X</v>
      </c>
      <c r="F723" s="58" t="str">
        <f t="shared" si="729"/>
        <v>X</v>
      </c>
      <c r="G723" s="58" t="str">
        <f t="shared" si="729"/>
        <v>X</v>
      </c>
      <c r="H723" s="58" t="str">
        <f t="shared" si="729"/>
        <v>X</v>
      </c>
      <c r="I723" s="58" t="str">
        <f t="shared" si="727"/>
        <v>X</v>
      </c>
      <c r="J723" s="58" t="str">
        <f t="shared" si="727"/>
        <v>X</v>
      </c>
      <c r="K723" s="58" t="str">
        <f t="shared" si="729"/>
        <v>X</v>
      </c>
      <c r="L723" s="58" t="str">
        <f t="shared" si="729"/>
        <v>X</v>
      </c>
      <c r="M723" s="58" t="str">
        <f t="shared" si="729"/>
        <v>X</v>
      </c>
      <c r="N723" s="58" t="str">
        <f t="shared" si="729"/>
        <v>X</v>
      </c>
      <c r="O723" s="58" t="str">
        <f t="shared" si="729"/>
        <v>X</v>
      </c>
      <c r="P723" s="58" t="str">
        <f t="shared" si="729"/>
        <v>X</v>
      </c>
      <c r="Q723" s="58" t="str">
        <f t="shared" si="729"/>
        <v>X</v>
      </c>
    </row>
    <row r="724" spans="1:17">
      <c r="A724" s="51"/>
      <c r="B724" s="58" t="s">
        <v>35</v>
      </c>
      <c r="C724" s="58" t="str">
        <f t="shared" ref="C724:Q724" si="730">IF(C10=$V$127,"O",IF(C10=$W$127,"O",IF(C10=$X$127,"O",IF(C10=$Y$127,"O","X"))))</f>
        <v>X</v>
      </c>
      <c r="D724" s="58" t="str">
        <f t="shared" si="730"/>
        <v>X</v>
      </c>
      <c r="E724" s="58" t="str">
        <f t="shared" si="730"/>
        <v>X</v>
      </c>
      <c r="F724" s="58" t="str">
        <f t="shared" si="730"/>
        <v>X</v>
      </c>
      <c r="G724" s="58" t="str">
        <f t="shared" si="730"/>
        <v>X</v>
      </c>
      <c r="H724" s="58" t="str">
        <f t="shared" si="730"/>
        <v>X</v>
      </c>
      <c r="I724" s="58" t="str">
        <f t="shared" si="727"/>
        <v>X</v>
      </c>
      <c r="J724" s="58" t="str">
        <f t="shared" si="727"/>
        <v>X</v>
      </c>
      <c r="K724" s="58" t="str">
        <f t="shared" si="730"/>
        <v>X</v>
      </c>
      <c r="L724" s="58" t="str">
        <f t="shared" si="730"/>
        <v>X</v>
      </c>
      <c r="M724" s="58" t="str">
        <f t="shared" si="730"/>
        <v>X</v>
      </c>
      <c r="N724" s="58" t="str">
        <f t="shared" si="730"/>
        <v>X</v>
      </c>
      <c r="O724" s="58" t="str">
        <f t="shared" si="730"/>
        <v>X</v>
      </c>
      <c r="P724" s="58" t="str">
        <f t="shared" si="730"/>
        <v>X</v>
      </c>
      <c r="Q724" s="58" t="str">
        <f t="shared" si="730"/>
        <v>X</v>
      </c>
    </row>
    <row r="725" spans="1:17">
      <c r="A725" s="51"/>
      <c r="B725" s="58" t="s">
        <v>36</v>
      </c>
      <c r="C725" s="58" t="str">
        <f t="shared" ref="C725:Q725" si="731">IF(C11=$V$127,"O",IF(C11=$W$127,"O",IF(C11=$X$127,"O",IF(C11=$Y$127,"O","X"))))</f>
        <v>X</v>
      </c>
      <c r="D725" s="58" t="str">
        <f t="shared" si="731"/>
        <v>X</v>
      </c>
      <c r="E725" s="58" t="str">
        <f t="shared" si="731"/>
        <v>X</v>
      </c>
      <c r="F725" s="58" t="str">
        <f t="shared" si="731"/>
        <v>X</v>
      </c>
      <c r="G725" s="58" t="str">
        <f t="shared" si="731"/>
        <v>X</v>
      </c>
      <c r="H725" s="58" t="str">
        <f t="shared" si="731"/>
        <v>X</v>
      </c>
      <c r="I725" s="58" t="str">
        <f t="shared" si="727"/>
        <v>X</v>
      </c>
      <c r="J725" s="58" t="str">
        <f t="shared" si="727"/>
        <v>X</v>
      </c>
      <c r="K725" s="58" t="str">
        <f t="shared" si="731"/>
        <v>X</v>
      </c>
      <c r="L725" s="58" t="str">
        <f t="shared" si="731"/>
        <v>X</v>
      </c>
      <c r="M725" s="58" t="str">
        <f t="shared" si="731"/>
        <v>X</v>
      </c>
      <c r="N725" s="58" t="str">
        <f t="shared" si="731"/>
        <v>X</v>
      </c>
      <c r="O725" s="58" t="str">
        <f t="shared" si="731"/>
        <v>X</v>
      </c>
      <c r="P725" s="58" t="str">
        <f t="shared" si="731"/>
        <v>X</v>
      </c>
      <c r="Q725" s="58" t="str">
        <f t="shared" si="731"/>
        <v>X</v>
      </c>
    </row>
    <row r="726" spans="1:17">
      <c r="A726" s="51"/>
      <c r="B726" s="58" t="s">
        <v>21</v>
      </c>
      <c r="C726" s="58" t="str">
        <f t="shared" ref="C726:P726" si="732">IF(C12=$V$127,"O",IF(C12=$W$127,"O",IF(C12=$X$127,"O",IF(C12=$Y$127,"O","X"))))</f>
        <v>X</v>
      </c>
      <c r="D726" s="58" t="str">
        <f t="shared" si="732"/>
        <v>X</v>
      </c>
      <c r="E726" s="58" t="str">
        <f t="shared" si="732"/>
        <v>X</v>
      </c>
      <c r="F726" s="58" t="str">
        <f t="shared" si="732"/>
        <v>X</v>
      </c>
      <c r="G726" s="58" t="str">
        <f t="shared" si="732"/>
        <v>X</v>
      </c>
      <c r="H726" s="58" t="str">
        <f t="shared" si="732"/>
        <v>X</v>
      </c>
      <c r="I726" s="58" t="str">
        <f t="shared" si="727"/>
        <v>X</v>
      </c>
      <c r="J726" s="58" t="str">
        <f t="shared" si="727"/>
        <v>X</v>
      </c>
      <c r="K726" s="58" t="str">
        <f t="shared" si="732"/>
        <v>X</v>
      </c>
      <c r="L726" s="58" t="str">
        <f t="shared" si="732"/>
        <v>X</v>
      </c>
      <c r="M726" s="58" t="str">
        <f t="shared" si="732"/>
        <v>X</v>
      </c>
      <c r="N726" s="58" t="str">
        <f t="shared" si="732"/>
        <v>X</v>
      </c>
      <c r="O726" s="58" t="str">
        <f t="shared" si="732"/>
        <v>X</v>
      </c>
      <c r="P726" s="58" t="str">
        <f t="shared" si="732"/>
        <v>X</v>
      </c>
      <c r="Q726" s="58" t="str">
        <f>IF(Q12=$V$127,"O",IF(Q12=$W$127,"O",IF(Q12=$X$127,"O",IF(Q12=$Y$127,"O","X"))))</f>
        <v>X</v>
      </c>
    </row>
    <row r="727" spans="1:17">
      <c r="A727" s="60"/>
      <c r="B727" s="30" t="s">
        <v>46</v>
      </c>
      <c r="C727" s="47">
        <f>COUNTIF(C721:C726,"O")</f>
        <v>0</v>
      </c>
      <c r="D727" s="47">
        <f t="shared" ref="D727:Q727" si="733">COUNTIF(D721:D726,"O")</f>
        <v>0</v>
      </c>
      <c r="E727" s="47">
        <f t="shared" si="733"/>
        <v>0</v>
      </c>
      <c r="F727" s="47">
        <f t="shared" si="733"/>
        <v>0</v>
      </c>
      <c r="G727" s="47">
        <f t="shared" si="733"/>
        <v>0</v>
      </c>
      <c r="H727" s="47">
        <f t="shared" si="733"/>
        <v>0</v>
      </c>
      <c r="I727" s="47">
        <f t="shared" si="733"/>
        <v>0</v>
      </c>
      <c r="J727" s="47">
        <f t="shared" si="733"/>
        <v>0</v>
      </c>
      <c r="K727" s="47">
        <f t="shared" si="733"/>
        <v>0</v>
      </c>
      <c r="L727" s="47">
        <f t="shared" si="733"/>
        <v>0</v>
      </c>
      <c r="M727" s="47">
        <f t="shared" si="733"/>
        <v>0</v>
      </c>
      <c r="N727" s="47">
        <f t="shared" si="733"/>
        <v>0</v>
      </c>
      <c r="O727" s="47">
        <f t="shared" si="733"/>
        <v>0</v>
      </c>
      <c r="P727" s="47">
        <f t="shared" si="733"/>
        <v>0</v>
      </c>
      <c r="Q727" s="47">
        <f t="shared" si="733"/>
        <v>0</v>
      </c>
    </row>
    <row r="728" spans="1:17">
      <c r="A728" s="50">
        <v>109</v>
      </c>
      <c r="B728" s="58" t="s">
        <v>32</v>
      </c>
      <c r="C728" s="58" t="str">
        <f>IF(C7=$V$129,"O",IF(C7=$W$129,"O",IF(C7=$X$129,"O",IF(C7=$Y$129,"O",IF(C7=$Z$129,"O","X")))))</f>
        <v>X</v>
      </c>
      <c r="D728" s="58" t="str">
        <f t="shared" ref="D728:Q728" si="734">IF(D7=$V$129,"O",IF(D7=$W$129,"O",IF(D7=$X$129,"O",IF(D7=$Y$129,"O",IF(D7=$Z$129,"O","X")))))</f>
        <v>X</v>
      </c>
      <c r="E728" s="58" t="str">
        <f t="shared" si="734"/>
        <v>X</v>
      </c>
      <c r="F728" s="58" t="str">
        <f t="shared" si="734"/>
        <v>X</v>
      </c>
      <c r="G728" s="58" t="str">
        <f t="shared" si="734"/>
        <v>X</v>
      </c>
      <c r="H728" s="58" t="str">
        <f t="shared" si="734"/>
        <v>X</v>
      </c>
      <c r="I728" s="58" t="str">
        <f t="shared" ref="I728:J733" si="735">IF(I7=$V$129,"O",IF(I7=$W$129,"O",IF(I7=$X$129,"O",IF(I7=$Y$129,"O",IF(I7=$Z$129,"O","X")))))</f>
        <v>X</v>
      </c>
      <c r="J728" s="58" t="str">
        <f t="shared" si="735"/>
        <v>X</v>
      </c>
      <c r="K728" s="58" t="str">
        <f t="shared" si="734"/>
        <v>X</v>
      </c>
      <c r="L728" s="58" t="str">
        <f t="shared" si="734"/>
        <v>X</v>
      </c>
      <c r="M728" s="58" t="str">
        <f t="shared" si="734"/>
        <v>X</v>
      </c>
      <c r="N728" s="58" t="str">
        <f t="shared" si="734"/>
        <v>X</v>
      </c>
      <c r="O728" s="58" t="str">
        <f t="shared" si="734"/>
        <v>X</v>
      </c>
      <c r="P728" s="58" t="str">
        <f t="shared" si="734"/>
        <v>X</v>
      </c>
      <c r="Q728" s="58" t="str">
        <f t="shared" si="734"/>
        <v>X</v>
      </c>
    </row>
    <row r="729" spans="1:17">
      <c r="A729" s="132" t="s">
        <v>511</v>
      </c>
      <c r="B729" s="58" t="s">
        <v>33</v>
      </c>
      <c r="C729" s="58" t="str">
        <f t="shared" ref="C729:Q729" si="736">IF(C8=$V$129,"O",IF(C8=$W$129,"O",IF(C8=$X$129,"O",IF(C8=$Y$129,"O",IF(C8=$Z$129,"O","X")))))</f>
        <v>X</v>
      </c>
      <c r="D729" s="58" t="str">
        <f t="shared" si="736"/>
        <v>X</v>
      </c>
      <c r="E729" s="58" t="str">
        <f t="shared" si="736"/>
        <v>X</v>
      </c>
      <c r="F729" s="58" t="str">
        <f t="shared" si="736"/>
        <v>X</v>
      </c>
      <c r="G729" s="58" t="str">
        <f t="shared" si="736"/>
        <v>X</v>
      </c>
      <c r="H729" s="58" t="str">
        <f t="shared" si="736"/>
        <v>X</v>
      </c>
      <c r="I729" s="58" t="str">
        <f t="shared" si="735"/>
        <v>X</v>
      </c>
      <c r="J729" s="58" t="str">
        <f t="shared" si="735"/>
        <v>X</v>
      </c>
      <c r="K729" s="58" t="str">
        <f t="shared" si="736"/>
        <v>X</v>
      </c>
      <c r="L729" s="58" t="str">
        <f t="shared" si="736"/>
        <v>X</v>
      </c>
      <c r="M729" s="58" t="str">
        <f t="shared" si="736"/>
        <v>X</v>
      </c>
      <c r="N729" s="58" t="str">
        <f t="shared" si="736"/>
        <v>X</v>
      </c>
      <c r="O729" s="58" t="str">
        <f t="shared" si="736"/>
        <v>X</v>
      </c>
      <c r="P729" s="58" t="str">
        <f t="shared" si="736"/>
        <v>X</v>
      </c>
      <c r="Q729" s="58" t="str">
        <f t="shared" si="736"/>
        <v>X</v>
      </c>
    </row>
    <row r="730" spans="1:17">
      <c r="A730" s="51"/>
      <c r="B730" s="58" t="s">
        <v>34</v>
      </c>
      <c r="C730" s="58" t="str">
        <f t="shared" ref="C730:Q730" si="737">IF(C9=$V$129,"O",IF(C9=$W$129,"O",IF(C9=$X$129,"O",IF(C9=$Y$129,"O",IF(C9=$Z$129,"O","X")))))</f>
        <v>X</v>
      </c>
      <c r="D730" s="58" t="str">
        <f t="shared" si="737"/>
        <v>X</v>
      </c>
      <c r="E730" s="58" t="str">
        <f t="shared" si="737"/>
        <v>X</v>
      </c>
      <c r="F730" s="58" t="str">
        <f t="shared" si="737"/>
        <v>X</v>
      </c>
      <c r="G730" s="58" t="str">
        <f t="shared" si="737"/>
        <v>X</v>
      </c>
      <c r="H730" s="58" t="str">
        <f t="shared" si="737"/>
        <v>X</v>
      </c>
      <c r="I730" s="58" t="str">
        <f t="shared" si="735"/>
        <v>X</v>
      </c>
      <c r="J730" s="58" t="str">
        <f t="shared" si="735"/>
        <v>X</v>
      </c>
      <c r="K730" s="58" t="str">
        <f t="shared" si="737"/>
        <v>X</v>
      </c>
      <c r="L730" s="58" t="str">
        <f t="shared" si="737"/>
        <v>X</v>
      </c>
      <c r="M730" s="58" t="str">
        <f t="shared" si="737"/>
        <v>X</v>
      </c>
      <c r="N730" s="58" t="str">
        <f t="shared" si="737"/>
        <v>X</v>
      </c>
      <c r="O730" s="58" t="str">
        <f t="shared" si="737"/>
        <v>X</v>
      </c>
      <c r="P730" s="58" t="str">
        <f t="shared" si="737"/>
        <v>X</v>
      </c>
      <c r="Q730" s="58" t="str">
        <f t="shared" si="737"/>
        <v>X</v>
      </c>
    </row>
    <row r="731" spans="1:17">
      <c r="A731" s="51"/>
      <c r="B731" s="58" t="s">
        <v>35</v>
      </c>
      <c r="C731" s="58" t="str">
        <f t="shared" ref="C731:Q731" si="738">IF(C10=$V$129,"O",IF(C10=$W$129,"O",IF(C10=$X$129,"O",IF(C10=$Y$129,"O",IF(C10=$Z$129,"O","X")))))</f>
        <v>X</v>
      </c>
      <c r="D731" s="58" t="str">
        <f t="shared" si="738"/>
        <v>X</v>
      </c>
      <c r="E731" s="58" t="str">
        <f t="shared" si="738"/>
        <v>X</v>
      </c>
      <c r="F731" s="58" t="str">
        <f t="shared" si="738"/>
        <v>X</v>
      </c>
      <c r="G731" s="58" t="str">
        <f t="shared" si="738"/>
        <v>X</v>
      </c>
      <c r="H731" s="58" t="str">
        <f t="shared" si="738"/>
        <v>X</v>
      </c>
      <c r="I731" s="58" t="str">
        <f t="shared" si="735"/>
        <v>X</v>
      </c>
      <c r="J731" s="58" t="str">
        <f t="shared" si="735"/>
        <v>X</v>
      </c>
      <c r="K731" s="58" t="str">
        <f t="shared" si="738"/>
        <v>X</v>
      </c>
      <c r="L731" s="58" t="str">
        <f t="shared" si="738"/>
        <v>X</v>
      </c>
      <c r="M731" s="58" t="str">
        <f t="shared" si="738"/>
        <v>X</v>
      </c>
      <c r="N731" s="58" t="str">
        <f t="shared" si="738"/>
        <v>X</v>
      </c>
      <c r="O731" s="58" t="str">
        <f t="shared" si="738"/>
        <v>X</v>
      </c>
      <c r="P731" s="58" t="str">
        <f t="shared" si="738"/>
        <v>X</v>
      </c>
      <c r="Q731" s="58" t="str">
        <f t="shared" si="738"/>
        <v>X</v>
      </c>
    </row>
    <row r="732" spans="1:17">
      <c r="A732" s="51"/>
      <c r="B732" s="58" t="s">
        <v>36</v>
      </c>
      <c r="C732" s="58" t="str">
        <f t="shared" ref="C732:Q732" si="739">IF(C11=$V$129,"O",IF(C11=$W$129,"O",IF(C11=$X$129,"O",IF(C11=$Y$129,"O",IF(C11=$Z$129,"O","X")))))</f>
        <v>X</v>
      </c>
      <c r="D732" s="58" t="str">
        <f t="shared" si="739"/>
        <v>X</v>
      </c>
      <c r="E732" s="58" t="str">
        <f t="shared" si="739"/>
        <v>X</v>
      </c>
      <c r="F732" s="58" t="str">
        <f t="shared" si="739"/>
        <v>X</v>
      </c>
      <c r="G732" s="58" t="str">
        <f t="shared" si="739"/>
        <v>X</v>
      </c>
      <c r="H732" s="58" t="str">
        <f t="shared" si="739"/>
        <v>X</v>
      </c>
      <c r="I732" s="58" t="str">
        <f t="shared" si="735"/>
        <v>X</v>
      </c>
      <c r="J732" s="58" t="str">
        <f t="shared" si="735"/>
        <v>X</v>
      </c>
      <c r="K732" s="58" t="str">
        <f t="shared" si="739"/>
        <v>X</v>
      </c>
      <c r="L732" s="58" t="str">
        <f t="shared" si="739"/>
        <v>X</v>
      </c>
      <c r="M732" s="58" t="str">
        <f t="shared" si="739"/>
        <v>X</v>
      </c>
      <c r="N732" s="58" t="str">
        <f t="shared" si="739"/>
        <v>X</v>
      </c>
      <c r="O732" s="58" t="str">
        <f t="shared" si="739"/>
        <v>X</v>
      </c>
      <c r="P732" s="58" t="str">
        <f t="shared" si="739"/>
        <v>X</v>
      </c>
      <c r="Q732" s="58" t="str">
        <f t="shared" si="739"/>
        <v>X</v>
      </c>
    </row>
    <row r="733" spans="1:17">
      <c r="A733" s="51"/>
      <c r="B733" s="58" t="s">
        <v>21</v>
      </c>
      <c r="C733" s="58" t="str">
        <f t="shared" ref="C733:Q733" si="740">IF(C12=$V$129,"O",IF(C12=$W$129,"O",IF(C12=$X$129,"O",IF(C12=$Y$129,"O",IF(C12=$Z$129,"O","X")))))</f>
        <v>O</v>
      </c>
      <c r="D733" s="58" t="str">
        <f t="shared" si="740"/>
        <v>O</v>
      </c>
      <c r="E733" s="58" t="str">
        <f t="shared" si="740"/>
        <v>O</v>
      </c>
      <c r="F733" s="58" t="str">
        <f t="shared" si="740"/>
        <v>O</v>
      </c>
      <c r="G733" s="58" t="str">
        <f t="shared" si="740"/>
        <v>O</v>
      </c>
      <c r="H733" s="58" t="str">
        <f t="shared" si="740"/>
        <v>O</v>
      </c>
      <c r="I733" s="58" t="str">
        <f t="shared" si="735"/>
        <v>O</v>
      </c>
      <c r="J733" s="58" t="str">
        <f t="shared" si="735"/>
        <v>O</v>
      </c>
      <c r="K733" s="58" t="str">
        <f t="shared" si="740"/>
        <v>O</v>
      </c>
      <c r="L733" s="58" t="str">
        <f t="shared" si="740"/>
        <v>O</v>
      </c>
      <c r="M733" s="58" t="str">
        <f t="shared" si="740"/>
        <v>O</v>
      </c>
      <c r="N733" s="58" t="str">
        <f t="shared" si="740"/>
        <v>O</v>
      </c>
      <c r="O733" s="58" t="str">
        <f t="shared" si="740"/>
        <v>O</v>
      </c>
      <c r="P733" s="58" t="str">
        <f t="shared" si="740"/>
        <v>O</v>
      </c>
      <c r="Q733" s="58" t="str">
        <f t="shared" si="740"/>
        <v>O</v>
      </c>
    </row>
    <row r="734" spans="1:17">
      <c r="A734" s="60"/>
      <c r="B734" s="30" t="s">
        <v>46</v>
      </c>
      <c r="C734" s="47">
        <f>COUNTIF(C728:C733,"O")</f>
        <v>1</v>
      </c>
      <c r="D734" s="47">
        <f t="shared" ref="D734:Q734" si="741">COUNTIF(D728:D733,"O")</f>
        <v>1</v>
      </c>
      <c r="E734" s="47">
        <f t="shared" si="741"/>
        <v>1</v>
      </c>
      <c r="F734" s="47">
        <f t="shared" si="741"/>
        <v>1</v>
      </c>
      <c r="G734" s="47">
        <f t="shared" si="741"/>
        <v>1</v>
      </c>
      <c r="H734" s="47">
        <f t="shared" si="741"/>
        <v>1</v>
      </c>
      <c r="I734" s="47">
        <f t="shared" si="741"/>
        <v>1</v>
      </c>
      <c r="J734" s="47">
        <f t="shared" si="741"/>
        <v>1</v>
      </c>
      <c r="K734" s="47">
        <f t="shared" si="741"/>
        <v>1</v>
      </c>
      <c r="L734" s="47">
        <f t="shared" si="741"/>
        <v>1</v>
      </c>
      <c r="M734" s="47">
        <f t="shared" si="741"/>
        <v>1</v>
      </c>
      <c r="N734" s="47">
        <f t="shared" si="741"/>
        <v>1</v>
      </c>
      <c r="O734" s="47">
        <f t="shared" si="741"/>
        <v>1</v>
      </c>
      <c r="P734" s="47">
        <f t="shared" si="741"/>
        <v>1</v>
      </c>
      <c r="Q734" s="47">
        <f t="shared" si="741"/>
        <v>1</v>
      </c>
    </row>
    <row r="735" spans="1:17">
      <c r="A735" s="50">
        <v>110</v>
      </c>
      <c r="B735" s="58" t="s">
        <v>32</v>
      </c>
      <c r="C735" s="58" t="str">
        <f t="shared" ref="C735:Q735" si="742">IF(C7=$V$130,"O",IF(C7=$W$130,"O",IF(C7=$X$130,"O",IF(C7=$Y$130,"O",IF(C7=$Z$130,"O","X")))))</f>
        <v>X</v>
      </c>
      <c r="D735" s="58" t="str">
        <f t="shared" si="742"/>
        <v>X</v>
      </c>
      <c r="E735" s="58" t="str">
        <f t="shared" si="742"/>
        <v>X</v>
      </c>
      <c r="F735" s="58" t="str">
        <f t="shared" si="742"/>
        <v>X</v>
      </c>
      <c r="G735" s="58" t="str">
        <f t="shared" si="742"/>
        <v>X</v>
      </c>
      <c r="H735" s="58" t="str">
        <f t="shared" si="742"/>
        <v>X</v>
      </c>
      <c r="I735" s="58" t="str">
        <f t="shared" ref="I735:J740" si="743">IF(I7=$V$130,"O",IF(I7=$W$130,"O",IF(I7=$X$130,"O",IF(I7=$Y$130,"O",IF(I7=$Z$130,"O","X")))))</f>
        <v>X</v>
      </c>
      <c r="J735" s="58" t="str">
        <f t="shared" si="743"/>
        <v>X</v>
      </c>
      <c r="K735" s="58" t="str">
        <f t="shared" si="742"/>
        <v>X</v>
      </c>
      <c r="L735" s="58" t="str">
        <f t="shared" si="742"/>
        <v>X</v>
      </c>
      <c r="M735" s="58" t="str">
        <f t="shared" si="742"/>
        <v>X</v>
      </c>
      <c r="N735" s="58" t="str">
        <f t="shared" si="742"/>
        <v>X</v>
      </c>
      <c r="O735" s="58" t="str">
        <f t="shared" si="742"/>
        <v>X</v>
      </c>
      <c r="P735" s="58" t="str">
        <f t="shared" si="742"/>
        <v>X</v>
      </c>
      <c r="Q735" s="58" t="str">
        <f t="shared" si="742"/>
        <v>X</v>
      </c>
    </row>
    <row r="736" spans="1:17">
      <c r="A736" s="132" t="s">
        <v>512</v>
      </c>
      <c r="B736" s="58" t="s">
        <v>33</v>
      </c>
      <c r="C736" s="58" t="str">
        <f t="shared" ref="C736:Q736" si="744">IF(C8=$V$130,"O",IF(C8=$W$130,"O",IF(C8=$X$130,"O",IF(C8=$Y$130,"O",IF(C8=$Z$130,"O","X")))))</f>
        <v>O</v>
      </c>
      <c r="D736" s="58" t="str">
        <f t="shared" si="744"/>
        <v>O</v>
      </c>
      <c r="E736" s="58" t="str">
        <f t="shared" si="744"/>
        <v>O</v>
      </c>
      <c r="F736" s="58" t="str">
        <f t="shared" si="744"/>
        <v>O</v>
      </c>
      <c r="G736" s="58" t="str">
        <f t="shared" si="744"/>
        <v>O</v>
      </c>
      <c r="H736" s="58" t="str">
        <f t="shared" si="744"/>
        <v>O</v>
      </c>
      <c r="I736" s="58" t="str">
        <f t="shared" si="743"/>
        <v>O</v>
      </c>
      <c r="J736" s="58" t="str">
        <f t="shared" si="743"/>
        <v>O</v>
      </c>
      <c r="K736" s="58" t="str">
        <f t="shared" si="744"/>
        <v>O</v>
      </c>
      <c r="L736" s="58" t="str">
        <f t="shared" si="744"/>
        <v>O</v>
      </c>
      <c r="M736" s="58" t="str">
        <f t="shared" si="744"/>
        <v>O</v>
      </c>
      <c r="N736" s="58" t="str">
        <f t="shared" si="744"/>
        <v>O</v>
      </c>
      <c r="O736" s="58" t="str">
        <f t="shared" si="744"/>
        <v>O</v>
      </c>
      <c r="P736" s="58" t="str">
        <f t="shared" si="744"/>
        <v>O</v>
      </c>
      <c r="Q736" s="58" t="str">
        <f t="shared" si="744"/>
        <v>O</v>
      </c>
    </row>
    <row r="737" spans="1:17">
      <c r="A737" s="51"/>
      <c r="B737" s="58" t="s">
        <v>34</v>
      </c>
      <c r="C737" s="58" t="str">
        <f t="shared" ref="C737:Q737" si="745">IF(C9=$V$130,"O",IF(C9=$W$130,"O",IF(C9=$X$130,"O",IF(C9=$Y$130,"O",IF(C9=$Z$130,"O","X")))))</f>
        <v>X</v>
      </c>
      <c r="D737" s="58" t="str">
        <f t="shared" si="745"/>
        <v>X</v>
      </c>
      <c r="E737" s="58" t="str">
        <f t="shared" si="745"/>
        <v>X</v>
      </c>
      <c r="F737" s="58" t="str">
        <f t="shared" si="745"/>
        <v>X</v>
      </c>
      <c r="G737" s="58" t="str">
        <f t="shared" si="745"/>
        <v>X</v>
      </c>
      <c r="H737" s="58" t="str">
        <f t="shared" si="745"/>
        <v>X</v>
      </c>
      <c r="I737" s="58" t="str">
        <f t="shared" si="743"/>
        <v>X</v>
      </c>
      <c r="J737" s="58" t="str">
        <f t="shared" si="743"/>
        <v>X</v>
      </c>
      <c r="K737" s="58" t="str">
        <f t="shared" si="745"/>
        <v>X</v>
      </c>
      <c r="L737" s="58" t="str">
        <f t="shared" si="745"/>
        <v>X</v>
      </c>
      <c r="M737" s="58" t="str">
        <f t="shared" si="745"/>
        <v>X</v>
      </c>
      <c r="N737" s="58" t="str">
        <f t="shared" si="745"/>
        <v>X</v>
      </c>
      <c r="O737" s="58" t="str">
        <f t="shared" si="745"/>
        <v>X</v>
      </c>
      <c r="P737" s="58" t="str">
        <f t="shared" si="745"/>
        <v>X</v>
      </c>
      <c r="Q737" s="58" t="str">
        <f t="shared" si="745"/>
        <v>X</v>
      </c>
    </row>
    <row r="738" spans="1:17">
      <c r="A738" s="51"/>
      <c r="B738" s="58" t="s">
        <v>35</v>
      </c>
      <c r="C738" s="58" t="str">
        <f t="shared" ref="C738:Q738" si="746">IF(C10=$V$130,"O",IF(C10=$W$130,"O",IF(C10=$X$130,"O",IF(C10=$Y$130,"O",IF(C10=$Z$130,"O","X")))))</f>
        <v>X</v>
      </c>
      <c r="D738" s="58" t="str">
        <f t="shared" si="746"/>
        <v>X</v>
      </c>
      <c r="E738" s="58" t="str">
        <f t="shared" si="746"/>
        <v>X</v>
      </c>
      <c r="F738" s="58" t="str">
        <f t="shared" si="746"/>
        <v>X</v>
      </c>
      <c r="G738" s="58" t="str">
        <f t="shared" si="746"/>
        <v>X</v>
      </c>
      <c r="H738" s="58" t="str">
        <f t="shared" si="746"/>
        <v>X</v>
      </c>
      <c r="I738" s="58" t="str">
        <f t="shared" si="743"/>
        <v>X</v>
      </c>
      <c r="J738" s="58" t="str">
        <f t="shared" si="743"/>
        <v>X</v>
      </c>
      <c r="K738" s="58" t="str">
        <f t="shared" si="746"/>
        <v>X</v>
      </c>
      <c r="L738" s="58" t="str">
        <f t="shared" si="746"/>
        <v>X</v>
      </c>
      <c r="M738" s="58" t="str">
        <f t="shared" si="746"/>
        <v>X</v>
      </c>
      <c r="N738" s="58" t="str">
        <f t="shared" si="746"/>
        <v>X</v>
      </c>
      <c r="O738" s="58" t="str">
        <f t="shared" si="746"/>
        <v>X</v>
      </c>
      <c r="P738" s="58" t="str">
        <f t="shared" si="746"/>
        <v>X</v>
      </c>
      <c r="Q738" s="58" t="str">
        <f t="shared" si="746"/>
        <v>X</v>
      </c>
    </row>
    <row r="739" spans="1:17">
      <c r="A739" s="51"/>
      <c r="B739" s="58" t="s">
        <v>36</v>
      </c>
      <c r="C739" s="58" t="str">
        <f t="shared" ref="C739:Q739" si="747">IF(C11=$V$130,"O",IF(C11=$W$130,"O",IF(C11=$X$130,"O",IF(C11=$Y$130,"O",IF(C11=$Z$130,"O","X")))))</f>
        <v>X</v>
      </c>
      <c r="D739" s="58" t="str">
        <f t="shared" si="747"/>
        <v>X</v>
      </c>
      <c r="E739" s="58" t="str">
        <f t="shared" si="747"/>
        <v>X</v>
      </c>
      <c r="F739" s="58" t="str">
        <f t="shared" si="747"/>
        <v>X</v>
      </c>
      <c r="G739" s="58" t="str">
        <f t="shared" si="747"/>
        <v>X</v>
      </c>
      <c r="H739" s="58" t="str">
        <f t="shared" si="747"/>
        <v>X</v>
      </c>
      <c r="I739" s="58" t="str">
        <f t="shared" si="743"/>
        <v>X</v>
      </c>
      <c r="J739" s="58" t="str">
        <f t="shared" si="743"/>
        <v>X</v>
      </c>
      <c r="K739" s="58" t="str">
        <f t="shared" si="747"/>
        <v>X</v>
      </c>
      <c r="L739" s="58" t="str">
        <f t="shared" si="747"/>
        <v>X</v>
      </c>
      <c r="M739" s="58" t="str">
        <f t="shared" si="747"/>
        <v>X</v>
      </c>
      <c r="N739" s="58" t="str">
        <f t="shared" si="747"/>
        <v>X</v>
      </c>
      <c r="O739" s="58" t="str">
        <f t="shared" si="747"/>
        <v>X</v>
      </c>
      <c r="P739" s="58" t="str">
        <f t="shared" si="747"/>
        <v>X</v>
      </c>
      <c r="Q739" s="58" t="str">
        <f t="shared" si="747"/>
        <v>X</v>
      </c>
    </row>
    <row r="740" spans="1:17">
      <c r="A740" s="51"/>
      <c r="B740" s="58" t="s">
        <v>21</v>
      </c>
      <c r="C740" s="58" t="str">
        <f t="shared" ref="C740:P740" si="748">IF(C12=$V$130,"O",IF(C12=$W$130,"O",IF(C12=$X$130,"O",IF(C12=$Y$130,"O",IF(C12=$Z$130,"O","X")))))</f>
        <v>X</v>
      </c>
      <c r="D740" s="58" t="str">
        <f t="shared" si="748"/>
        <v>X</v>
      </c>
      <c r="E740" s="58" t="str">
        <f t="shared" si="748"/>
        <v>X</v>
      </c>
      <c r="F740" s="58" t="str">
        <f t="shared" si="748"/>
        <v>X</v>
      </c>
      <c r="G740" s="58" t="str">
        <f t="shared" si="748"/>
        <v>X</v>
      </c>
      <c r="H740" s="58" t="str">
        <f t="shared" si="748"/>
        <v>X</v>
      </c>
      <c r="I740" s="58" t="str">
        <f t="shared" si="743"/>
        <v>X</v>
      </c>
      <c r="J740" s="58" t="str">
        <f t="shared" si="743"/>
        <v>X</v>
      </c>
      <c r="K740" s="58" t="str">
        <f t="shared" si="748"/>
        <v>X</v>
      </c>
      <c r="L740" s="58" t="str">
        <f t="shared" si="748"/>
        <v>X</v>
      </c>
      <c r="M740" s="58" t="str">
        <f t="shared" si="748"/>
        <v>X</v>
      </c>
      <c r="N740" s="58" t="str">
        <f t="shared" si="748"/>
        <v>X</v>
      </c>
      <c r="O740" s="58" t="str">
        <f t="shared" si="748"/>
        <v>X</v>
      </c>
      <c r="P740" s="58" t="str">
        <f t="shared" si="748"/>
        <v>X</v>
      </c>
      <c r="Q740" s="58" t="str">
        <f>IF(Q12=$V$130,"O",IF(Q12=$W$130,"O",IF(Q12=$X$130,"O",IF(Q12=$Y$130,"O",IF(Q12=$Z$130,"O","X")))))</f>
        <v>X</v>
      </c>
    </row>
    <row r="741" spans="1:17">
      <c r="A741" s="60"/>
      <c r="B741" s="30" t="s">
        <v>46</v>
      </c>
      <c r="C741" s="47">
        <f>COUNTIF(C735:C740,"O")</f>
        <v>1</v>
      </c>
      <c r="D741" s="47">
        <f t="shared" ref="D741:Q741" si="749">COUNTIF(D735:D740,"O")</f>
        <v>1</v>
      </c>
      <c r="E741" s="47">
        <f t="shared" si="749"/>
        <v>1</v>
      </c>
      <c r="F741" s="47">
        <f t="shared" si="749"/>
        <v>1</v>
      </c>
      <c r="G741" s="47">
        <f t="shared" si="749"/>
        <v>1</v>
      </c>
      <c r="H741" s="47">
        <f t="shared" si="749"/>
        <v>1</v>
      </c>
      <c r="I741" s="47">
        <f t="shared" si="749"/>
        <v>1</v>
      </c>
      <c r="J741" s="47">
        <f t="shared" si="749"/>
        <v>1</v>
      </c>
      <c r="K741" s="47">
        <f t="shared" si="749"/>
        <v>1</v>
      </c>
      <c r="L741" s="47">
        <f t="shared" si="749"/>
        <v>1</v>
      </c>
      <c r="M741" s="47">
        <f t="shared" si="749"/>
        <v>1</v>
      </c>
      <c r="N741" s="47">
        <f t="shared" si="749"/>
        <v>1</v>
      </c>
      <c r="O741" s="47">
        <f t="shared" si="749"/>
        <v>1</v>
      </c>
      <c r="P741" s="47">
        <f t="shared" si="749"/>
        <v>1</v>
      </c>
      <c r="Q741" s="47">
        <f t="shared" si="749"/>
        <v>1</v>
      </c>
    </row>
    <row r="742" spans="1:17">
      <c r="A742" s="50">
        <v>111</v>
      </c>
      <c r="B742" s="58" t="s">
        <v>32</v>
      </c>
      <c r="C742" s="58" t="str">
        <f t="shared" ref="C742:Q742" si="750">IF(C7=$V$131,"O",IF(C7=$W$131,"O",IF(C7=$X$131,"O",IF(C7=$Y$131,"O","X"))))</f>
        <v>X</v>
      </c>
      <c r="D742" s="58" t="str">
        <f t="shared" si="750"/>
        <v>X</v>
      </c>
      <c r="E742" s="58" t="str">
        <f t="shared" si="750"/>
        <v>X</v>
      </c>
      <c r="F742" s="58" t="str">
        <f t="shared" si="750"/>
        <v>X</v>
      </c>
      <c r="G742" s="58" t="str">
        <f t="shared" si="750"/>
        <v>X</v>
      </c>
      <c r="H742" s="58" t="str">
        <f t="shared" si="750"/>
        <v>X</v>
      </c>
      <c r="I742" s="58" t="str">
        <f t="shared" ref="I742:J747" si="751">IF(I7=$V$131,"O",IF(I7=$W$131,"O",IF(I7=$X$131,"O",IF(I7=$Y$131,"O","X"))))</f>
        <v>X</v>
      </c>
      <c r="J742" s="58" t="str">
        <f t="shared" si="751"/>
        <v>X</v>
      </c>
      <c r="K742" s="58" t="str">
        <f t="shared" si="750"/>
        <v>X</v>
      </c>
      <c r="L742" s="58" t="str">
        <f t="shared" si="750"/>
        <v>X</v>
      </c>
      <c r="M742" s="58" t="str">
        <f t="shared" si="750"/>
        <v>X</v>
      </c>
      <c r="N742" s="58" t="str">
        <f t="shared" si="750"/>
        <v>X</v>
      </c>
      <c r="O742" s="58" t="str">
        <f t="shared" si="750"/>
        <v>X</v>
      </c>
      <c r="P742" s="58" t="str">
        <f t="shared" si="750"/>
        <v>X</v>
      </c>
      <c r="Q742" s="58" t="str">
        <f t="shared" si="750"/>
        <v>X</v>
      </c>
    </row>
    <row r="743" spans="1:17">
      <c r="A743" s="132" t="s">
        <v>517</v>
      </c>
      <c r="B743" s="58" t="s">
        <v>33</v>
      </c>
      <c r="C743" s="58" t="str">
        <f t="shared" ref="C743:Q743" si="752">IF(C8=$V$131,"O",IF(C8=$W$131,"O",IF(C8=$X$131,"O",IF(C8=$Y$131,"O","X"))))</f>
        <v>X</v>
      </c>
      <c r="D743" s="58" t="str">
        <f t="shared" si="752"/>
        <v>X</v>
      </c>
      <c r="E743" s="58" t="str">
        <f t="shared" si="752"/>
        <v>X</v>
      </c>
      <c r="F743" s="58" t="str">
        <f t="shared" si="752"/>
        <v>X</v>
      </c>
      <c r="G743" s="58" t="str">
        <f t="shared" si="752"/>
        <v>X</v>
      </c>
      <c r="H743" s="58" t="str">
        <f t="shared" si="752"/>
        <v>X</v>
      </c>
      <c r="I743" s="58" t="str">
        <f t="shared" si="751"/>
        <v>X</v>
      </c>
      <c r="J743" s="58" t="str">
        <f t="shared" si="751"/>
        <v>X</v>
      </c>
      <c r="K743" s="58" t="str">
        <f t="shared" si="752"/>
        <v>X</v>
      </c>
      <c r="L743" s="58" t="str">
        <f t="shared" si="752"/>
        <v>X</v>
      </c>
      <c r="M743" s="58" t="str">
        <f t="shared" si="752"/>
        <v>X</v>
      </c>
      <c r="N743" s="58" t="str">
        <f t="shared" si="752"/>
        <v>X</v>
      </c>
      <c r="O743" s="58" t="str">
        <f t="shared" si="752"/>
        <v>X</v>
      </c>
      <c r="P743" s="58" t="str">
        <f t="shared" si="752"/>
        <v>X</v>
      </c>
      <c r="Q743" s="58" t="str">
        <f t="shared" si="752"/>
        <v>X</v>
      </c>
    </row>
    <row r="744" spans="1:17">
      <c r="A744" s="51"/>
      <c r="B744" s="58" t="s">
        <v>34</v>
      </c>
      <c r="C744" s="58" t="str">
        <f t="shared" ref="C744:Q744" si="753">IF(C9=$V$131,"O",IF(C9=$W$131,"O",IF(C9=$X$131,"O",IF(C9=$Y$131,"O","X"))))</f>
        <v>X</v>
      </c>
      <c r="D744" s="58" t="str">
        <f t="shared" si="753"/>
        <v>X</v>
      </c>
      <c r="E744" s="58" t="str">
        <f t="shared" si="753"/>
        <v>X</v>
      </c>
      <c r="F744" s="58" t="str">
        <f t="shared" si="753"/>
        <v>X</v>
      </c>
      <c r="G744" s="58" t="str">
        <f t="shared" si="753"/>
        <v>X</v>
      </c>
      <c r="H744" s="58" t="str">
        <f t="shared" si="753"/>
        <v>X</v>
      </c>
      <c r="I744" s="58" t="str">
        <f t="shared" si="751"/>
        <v>X</v>
      </c>
      <c r="J744" s="58" t="str">
        <f t="shared" si="751"/>
        <v>X</v>
      </c>
      <c r="K744" s="58" t="str">
        <f t="shared" si="753"/>
        <v>X</v>
      </c>
      <c r="L744" s="58" t="str">
        <f t="shared" si="753"/>
        <v>X</v>
      </c>
      <c r="M744" s="58" t="str">
        <f t="shared" si="753"/>
        <v>X</v>
      </c>
      <c r="N744" s="58" t="str">
        <f t="shared" si="753"/>
        <v>X</v>
      </c>
      <c r="O744" s="58" t="str">
        <f t="shared" si="753"/>
        <v>X</v>
      </c>
      <c r="P744" s="58" t="str">
        <f t="shared" si="753"/>
        <v>X</v>
      </c>
      <c r="Q744" s="58" t="str">
        <f t="shared" si="753"/>
        <v>X</v>
      </c>
    </row>
    <row r="745" spans="1:17">
      <c r="A745" s="51"/>
      <c r="B745" s="58" t="s">
        <v>35</v>
      </c>
      <c r="C745" s="58" t="str">
        <f t="shared" ref="C745:Q745" si="754">IF(C10=$V$131,"O",IF(C10=$W$131,"O",IF(C10=$X$131,"O",IF(C10=$Y$131,"O","X"))))</f>
        <v>X</v>
      </c>
      <c r="D745" s="58" t="str">
        <f t="shared" si="754"/>
        <v>X</v>
      </c>
      <c r="E745" s="58" t="str">
        <f t="shared" si="754"/>
        <v>X</v>
      </c>
      <c r="F745" s="58" t="str">
        <f t="shared" si="754"/>
        <v>X</v>
      </c>
      <c r="G745" s="58" t="str">
        <f t="shared" si="754"/>
        <v>X</v>
      </c>
      <c r="H745" s="58" t="str">
        <f t="shared" si="754"/>
        <v>X</v>
      </c>
      <c r="I745" s="58" t="str">
        <f t="shared" si="751"/>
        <v>X</v>
      </c>
      <c r="J745" s="58" t="str">
        <f t="shared" si="751"/>
        <v>X</v>
      </c>
      <c r="K745" s="58" t="str">
        <f t="shared" si="754"/>
        <v>X</v>
      </c>
      <c r="L745" s="58" t="str">
        <f t="shared" si="754"/>
        <v>X</v>
      </c>
      <c r="M745" s="58" t="str">
        <f t="shared" si="754"/>
        <v>X</v>
      </c>
      <c r="N745" s="58" t="str">
        <f t="shared" si="754"/>
        <v>X</v>
      </c>
      <c r="O745" s="58" t="str">
        <f t="shared" si="754"/>
        <v>X</v>
      </c>
      <c r="P745" s="58" t="str">
        <f t="shared" si="754"/>
        <v>X</v>
      </c>
      <c r="Q745" s="58" t="str">
        <f t="shared" si="754"/>
        <v>X</v>
      </c>
    </row>
    <row r="746" spans="1:17">
      <c r="A746" s="51"/>
      <c r="B746" s="58" t="s">
        <v>36</v>
      </c>
      <c r="C746" s="58" t="str">
        <f t="shared" ref="C746:Q746" si="755">IF(C11=$V$131,"O",IF(C11=$W$131,"O",IF(C11=$X$131,"O",IF(C11=$Y$131,"O","X"))))</f>
        <v>O</v>
      </c>
      <c r="D746" s="58" t="str">
        <f t="shared" si="755"/>
        <v>O</v>
      </c>
      <c r="E746" s="58" t="str">
        <f t="shared" si="755"/>
        <v>O</v>
      </c>
      <c r="F746" s="58" t="str">
        <f t="shared" si="755"/>
        <v>O</v>
      </c>
      <c r="G746" s="58" t="str">
        <f t="shared" si="755"/>
        <v>O</v>
      </c>
      <c r="H746" s="58" t="str">
        <f t="shared" si="755"/>
        <v>O</v>
      </c>
      <c r="I746" s="58" t="str">
        <f t="shared" si="751"/>
        <v>O</v>
      </c>
      <c r="J746" s="58" t="str">
        <f t="shared" si="751"/>
        <v>O</v>
      </c>
      <c r="K746" s="58" t="str">
        <f t="shared" si="755"/>
        <v>O</v>
      </c>
      <c r="L746" s="58" t="str">
        <f t="shared" si="755"/>
        <v>O</v>
      </c>
      <c r="M746" s="58" t="str">
        <f t="shared" si="755"/>
        <v>O</v>
      </c>
      <c r="N746" s="58" t="str">
        <f t="shared" si="755"/>
        <v>O</v>
      </c>
      <c r="O746" s="58" t="str">
        <f t="shared" si="755"/>
        <v>O</v>
      </c>
      <c r="P746" s="58" t="str">
        <f t="shared" si="755"/>
        <v>O</v>
      </c>
      <c r="Q746" s="58" t="str">
        <f t="shared" si="755"/>
        <v>O</v>
      </c>
    </row>
    <row r="747" spans="1:17">
      <c r="A747" s="51"/>
      <c r="B747" s="58" t="s">
        <v>21</v>
      </c>
      <c r="C747" s="58" t="str">
        <f t="shared" ref="C747:P747" si="756">IF(C12=$V$131,"O",IF(C12=$W$131,"O",IF(C12=$X$131,"O",IF(C12=$Y$131,"O","X"))))</f>
        <v>X</v>
      </c>
      <c r="D747" s="58" t="str">
        <f t="shared" si="756"/>
        <v>X</v>
      </c>
      <c r="E747" s="58" t="str">
        <f t="shared" si="756"/>
        <v>X</v>
      </c>
      <c r="F747" s="58" t="str">
        <f t="shared" si="756"/>
        <v>X</v>
      </c>
      <c r="G747" s="58" t="str">
        <f t="shared" si="756"/>
        <v>X</v>
      </c>
      <c r="H747" s="58" t="str">
        <f t="shared" si="756"/>
        <v>X</v>
      </c>
      <c r="I747" s="58" t="str">
        <f t="shared" si="751"/>
        <v>X</v>
      </c>
      <c r="J747" s="58" t="str">
        <f t="shared" si="751"/>
        <v>X</v>
      </c>
      <c r="K747" s="58" t="str">
        <f t="shared" si="756"/>
        <v>X</v>
      </c>
      <c r="L747" s="58" t="str">
        <f t="shared" si="756"/>
        <v>X</v>
      </c>
      <c r="M747" s="58" t="str">
        <f t="shared" si="756"/>
        <v>X</v>
      </c>
      <c r="N747" s="58" t="str">
        <f t="shared" si="756"/>
        <v>X</v>
      </c>
      <c r="O747" s="58" t="str">
        <f t="shared" si="756"/>
        <v>X</v>
      </c>
      <c r="P747" s="58" t="str">
        <f t="shared" si="756"/>
        <v>X</v>
      </c>
      <c r="Q747" s="58" t="str">
        <f>IF(Q12=$V$131,"O",IF(Q12=$W$131,"O",IF(Q12=$X$131,"O",IF(Q12=$Y$131,"O","X"))))</f>
        <v>X</v>
      </c>
    </row>
    <row r="748" spans="1:17">
      <c r="A748" s="60"/>
      <c r="B748" s="30" t="s">
        <v>46</v>
      </c>
      <c r="C748" s="47">
        <f>COUNTIF(C742:C747,"O")</f>
        <v>1</v>
      </c>
      <c r="D748" s="47">
        <f t="shared" ref="D748:Q748" si="757">COUNTIF(D742:D747,"O")</f>
        <v>1</v>
      </c>
      <c r="E748" s="47">
        <f t="shared" si="757"/>
        <v>1</v>
      </c>
      <c r="F748" s="47">
        <f t="shared" si="757"/>
        <v>1</v>
      </c>
      <c r="G748" s="47">
        <f t="shared" si="757"/>
        <v>1</v>
      </c>
      <c r="H748" s="47">
        <f t="shared" si="757"/>
        <v>1</v>
      </c>
      <c r="I748" s="47">
        <f t="shared" si="757"/>
        <v>1</v>
      </c>
      <c r="J748" s="47">
        <f t="shared" si="757"/>
        <v>1</v>
      </c>
      <c r="K748" s="47">
        <f t="shared" si="757"/>
        <v>1</v>
      </c>
      <c r="L748" s="47">
        <f t="shared" si="757"/>
        <v>1</v>
      </c>
      <c r="M748" s="47">
        <f t="shared" si="757"/>
        <v>1</v>
      </c>
      <c r="N748" s="47">
        <f t="shared" si="757"/>
        <v>1</v>
      </c>
      <c r="O748" s="47">
        <f t="shared" si="757"/>
        <v>1</v>
      </c>
      <c r="P748" s="47">
        <f t="shared" si="757"/>
        <v>1</v>
      </c>
      <c r="Q748" s="47">
        <f t="shared" si="757"/>
        <v>1</v>
      </c>
    </row>
    <row r="749" spans="1:17">
      <c r="A749" s="50">
        <v>112</v>
      </c>
      <c r="B749" s="58" t="s">
        <v>32</v>
      </c>
      <c r="C749" s="58" t="str">
        <f t="shared" ref="C749:Q749" si="758">IF(C7=$V$132,"O",IF(C7=$W$132,"O",IF(C7=$X$132,"O",IF(C7=$Y$132,"O","X"))))</f>
        <v>X</v>
      </c>
      <c r="D749" s="58" t="str">
        <f t="shared" si="758"/>
        <v>X</v>
      </c>
      <c r="E749" s="58" t="str">
        <f t="shared" si="758"/>
        <v>X</v>
      </c>
      <c r="F749" s="58" t="str">
        <f t="shared" si="758"/>
        <v>X</v>
      </c>
      <c r="G749" s="58" t="str">
        <f t="shared" si="758"/>
        <v>X</v>
      </c>
      <c r="H749" s="58" t="str">
        <f t="shared" si="758"/>
        <v>X</v>
      </c>
      <c r="I749" s="58" t="str">
        <f t="shared" ref="I749:J754" si="759">IF(I7=$V$132,"O",IF(I7=$W$132,"O",IF(I7=$X$132,"O",IF(I7=$Y$132,"O","X"))))</f>
        <v>X</v>
      </c>
      <c r="J749" s="58" t="str">
        <f t="shared" si="759"/>
        <v>X</v>
      </c>
      <c r="K749" s="58" t="str">
        <f t="shared" si="758"/>
        <v>X</v>
      </c>
      <c r="L749" s="58" t="str">
        <f t="shared" si="758"/>
        <v>X</v>
      </c>
      <c r="M749" s="58" t="str">
        <f t="shared" si="758"/>
        <v>X</v>
      </c>
      <c r="N749" s="58" t="str">
        <f t="shared" si="758"/>
        <v>X</v>
      </c>
      <c r="O749" s="58" t="str">
        <f t="shared" si="758"/>
        <v>X</v>
      </c>
      <c r="P749" s="58" t="str">
        <f t="shared" si="758"/>
        <v>X</v>
      </c>
      <c r="Q749" s="58" t="str">
        <f t="shared" si="758"/>
        <v>X</v>
      </c>
    </row>
    <row r="750" spans="1:17">
      <c r="A750" s="132" t="s">
        <v>1525</v>
      </c>
      <c r="B750" s="58" t="s">
        <v>33</v>
      </c>
      <c r="C750" s="58" t="str">
        <f t="shared" ref="C750:Q750" si="760">IF(C8=$V$132,"O",IF(C8=$W$132,"O",IF(C8=$X$132,"O",IF(C8=$Y$132,"O","X"))))</f>
        <v>X</v>
      </c>
      <c r="D750" s="58" t="str">
        <f t="shared" si="760"/>
        <v>X</v>
      </c>
      <c r="E750" s="58" t="str">
        <f t="shared" si="760"/>
        <v>X</v>
      </c>
      <c r="F750" s="58" t="str">
        <f t="shared" si="760"/>
        <v>X</v>
      </c>
      <c r="G750" s="58" t="str">
        <f t="shared" si="760"/>
        <v>X</v>
      </c>
      <c r="H750" s="58" t="str">
        <f t="shared" si="760"/>
        <v>X</v>
      </c>
      <c r="I750" s="58" t="str">
        <f t="shared" si="759"/>
        <v>X</v>
      </c>
      <c r="J750" s="58" t="str">
        <f t="shared" si="759"/>
        <v>X</v>
      </c>
      <c r="K750" s="58" t="str">
        <f t="shared" si="760"/>
        <v>X</v>
      </c>
      <c r="L750" s="58" t="str">
        <f t="shared" si="760"/>
        <v>X</v>
      </c>
      <c r="M750" s="58" t="str">
        <f t="shared" si="760"/>
        <v>X</v>
      </c>
      <c r="N750" s="58" t="str">
        <f t="shared" si="760"/>
        <v>X</v>
      </c>
      <c r="O750" s="58" t="str">
        <f t="shared" si="760"/>
        <v>X</v>
      </c>
      <c r="P750" s="58" t="str">
        <f t="shared" si="760"/>
        <v>X</v>
      </c>
      <c r="Q750" s="58" t="str">
        <f t="shared" si="760"/>
        <v>X</v>
      </c>
    </row>
    <row r="751" spans="1:17">
      <c r="A751" s="51"/>
      <c r="B751" s="58" t="s">
        <v>34</v>
      </c>
      <c r="C751" s="58" t="str">
        <f t="shared" ref="C751:Q751" si="761">IF(C9=$V$132,"O",IF(C9=$W$132,"O",IF(C9=$X$132,"O",IF(C9=$Y$132,"O","X"))))</f>
        <v>X</v>
      </c>
      <c r="D751" s="58" t="str">
        <f t="shared" si="761"/>
        <v>X</v>
      </c>
      <c r="E751" s="58" t="str">
        <f t="shared" si="761"/>
        <v>X</v>
      </c>
      <c r="F751" s="58" t="str">
        <f t="shared" si="761"/>
        <v>X</v>
      </c>
      <c r="G751" s="58" t="str">
        <f t="shared" si="761"/>
        <v>X</v>
      </c>
      <c r="H751" s="58" t="str">
        <f t="shared" si="761"/>
        <v>X</v>
      </c>
      <c r="I751" s="58" t="str">
        <f t="shared" si="759"/>
        <v>X</v>
      </c>
      <c r="J751" s="58" t="str">
        <f t="shared" si="759"/>
        <v>X</v>
      </c>
      <c r="K751" s="58" t="str">
        <f t="shared" si="761"/>
        <v>X</v>
      </c>
      <c r="L751" s="58" t="str">
        <f t="shared" si="761"/>
        <v>X</v>
      </c>
      <c r="M751" s="58" t="str">
        <f t="shared" si="761"/>
        <v>X</v>
      </c>
      <c r="N751" s="58" t="str">
        <f t="shared" si="761"/>
        <v>X</v>
      </c>
      <c r="O751" s="58" t="str">
        <f t="shared" si="761"/>
        <v>X</v>
      </c>
      <c r="P751" s="58" t="str">
        <f t="shared" si="761"/>
        <v>X</v>
      </c>
      <c r="Q751" s="58" t="str">
        <f t="shared" si="761"/>
        <v>X</v>
      </c>
    </row>
    <row r="752" spans="1:17">
      <c r="A752" s="51"/>
      <c r="B752" s="58" t="s">
        <v>35</v>
      </c>
      <c r="C752" s="58" t="str">
        <f t="shared" ref="C752:Q752" si="762">IF(C10=$V$132,"O",IF(C10=$W$132,"O",IF(C10=$X$132,"O",IF(C10=$Y$132,"O","X"))))</f>
        <v>O</v>
      </c>
      <c r="D752" s="58" t="str">
        <f t="shared" si="762"/>
        <v>O</v>
      </c>
      <c r="E752" s="58" t="str">
        <f t="shared" si="762"/>
        <v>O</v>
      </c>
      <c r="F752" s="58" t="str">
        <f t="shared" si="762"/>
        <v>O</v>
      </c>
      <c r="G752" s="58" t="str">
        <f t="shared" si="762"/>
        <v>O</v>
      </c>
      <c r="H752" s="58" t="str">
        <f t="shared" si="762"/>
        <v>O</v>
      </c>
      <c r="I752" s="58" t="str">
        <f t="shared" si="759"/>
        <v>O</v>
      </c>
      <c r="J752" s="58" t="str">
        <f t="shared" si="759"/>
        <v>O</v>
      </c>
      <c r="K752" s="58" t="str">
        <f t="shared" si="762"/>
        <v>O</v>
      </c>
      <c r="L752" s="58" t="str">
        <f t="shared" si="762"/>
        <v>O</v>
      </c>
      <c r="M752" s="58" t="str">
        <f t="shared" si="762"/>
        <v>O</v>
      </c>
      <c r="N752" s="58" t="str">
        <f t="shared" si="762"/>
        <v>O</v>
      </c>
      <c r="O752" s="58" t="str">
        <f t="shared" si="762"/>
        <v>O</v>
      </c>
      <c r="P752" s="58" t="str">
        <f t="shared" si="762"/>
        <v>O</v>
      </c>
      <c r="Q752" s="58" t="str">
        <f t="shared" si="762"/>
        <v>O</v>
      </c>
    </row>
    <row r="753" spans="1:17">
      <c r="A753" s="51"/>
      <c r="B753" s="58" t="s">
        <v>36</v>
      </c>
      <c r="C753" s="58" t="str">
        <f t="shared" ref="C753:Q753" si="763">IF(C11=$V$132,"O",IF(C11=$W$132,"O",IF(C11=$X$132,"O",IF(C11=$Y$132,"O","X"))))</f>
        <v>X</v>
      </c>
      <c r="D753" s="58" t="str">
        <f t="shared" si="763"/>
        <v>X</v>
      </c>
      <c r="E753" s="58" t="str">
        <f t="shared" si="763"/>
        <v>X</v>
      </c>
      <c r="F753" s="58" t="str">
        <f t="shared" si="763"/>
        <v>X</v>
      </c>
      <c r="G753" s="58" t="str">
        <f t="shared" si="763"/>
        <v>X</v>
      </c>
      <c r="H753" s="58" t="str">
        <f t="shared" si="763"/>
        <v>X</v>
      </c>
      <c r="I753" s="58" t="str">
        <f t="shared" si="759"/>
        <v>X</v>
      </c>
      <c r="J753" s="58" t="str">
        <f t="shared" si="759"/>
        <v>X</v>
      </c>
      <c r="K753" s="58" t="str">
        <f t="shared" si="763"/>
        <v>X</v>
      </c>
      <c r="L753" s="58" t="str">
        <f t="shared" si="763"/>
        <v>X</v>
      </c>
      <c r="M753" s="58" t="str">
        <f t="shared" si="763"/>
        <v>X</v>
      </c>
      <c r="N753" s="58" t="str">
        <f t="shared" si="763"/>
        <v>X</v>
      </c>
      <c r="O753" s="58" t="str">
        <f t="shared" si="763"/>
        <v>X</v>
      </c>
      <c r="P753" s="58" t="str">
        <f t="shared" si="763"/>
        <v>X</v>
      </c>
      <c r="Q753" s="58" t="str">
        <f t="shared" si="763"/>
        <v>X</v>
      </c>
    </row>
    <row r="754" spans="1:17">
      <c r="A754" s="51"/>
      <c r="B754" s="58" t="s">
        <v>21</v>
      </c>
      <c r="C754" s="58" t="str">
        <f t="shared" ref="C754:P754" si="764">IF(C12=$V$132,"O",IF(C12=$W$132,"O",IF(C12=$X$132,"O",IF(C12=$Y$132,"O","X"))))</f>
        <v>X</v>
      </c>
      <c r="D754" s="58" t="str">
        <f t="shared" si="764"/>
        <v>X</v>
      </c>
      <c r="E754" s="58" t="str">
        <f t="shared" si="764"/>
        <v>X</v>
      </c>
      <c r="F754" s="58" t="str">
        <f t="shared" si="764"/>
        <v>X</v>
      </c>
      <c r="G754" s="58" t="str">
        <f t="shared" si="764"/>
        <v>X</v>
      </c>
      <c r="H754" s="58" t="str">
        <f t="shared" si="764"/>
        <v>X</v>
      </c>
      <c r="I754" s="58" t="str">
        <f t="shared" si="759"/>
        <v>X</v>
      </c>
      <c r="J754" s="58" t="str">
        <f t="shared" si="759"/>
        <v>X</v>
      </c>
      <c r="K754" s="58" t="str">
        <f t="shared" si="764"/>
        <v>X</v>
      </c>
      <c r="L754" s="58" t="str">
        <f t="shared" si="764"/>
        <v>X</v>
      </c>
      <c r="M754" s="58" t="str">
        <f t="shared" si="764"/>
        <v>X</v>
      </c>
      <c r="N754" s="58" t="str">
        <f t="shared" si="764"/>
        <v>X</v>
      </c>
      <c r="O754" s="58" t="str">
        <f t="shared" si="764"/>
        <v>X</v>
      </c>
      <c r="P754" s="58" t="str">
        <f t="shared" si="764"/>
        <v>X</v>
      </c>
      <c r="Q754" s="58" t="str">
        <f>IF(Q12=$V$132,"O",IF(Q12=$W$132,"O",IF(Q12=$X$132,"O",IF(Q12=$Y$132,"O","X"))))</f>
        <v>X</v>
      </c>
    </row>
    <row r="755" spans="1:17">
      <c r="A755" s="60"/>
      <c r="B755" s="30" t="s">
        <v>46</v>
      </c>
      <c r="C755" s="47">
        <f>COUNTIF(C749:C754,"O")</f>
        <v>1</v>
      </c>
      <c r="D755" s="47">
        <f t="shared" ref="D755:Q755" si="765">COUNTIF(D749:D754,"O")</f>
        <v>1</v>
      </c>
      <c r="E755" s="47">
        <f t="shared" si="765"/>
        <v>1</v>
      </c>
      <c r="F755" s="47">
        <f t="shared" si="765"/>
        <v>1</v>
      </c>
      <c r="G755" s="47">
        <f t="shared" si="765"/>
        <v>1</v>
      </c>
      <c r="H755" s="47">
        <f t="shared" si="765"/>
        <v>1</v>
      </c>
      <c r="I755" s="47">
        <f t="shared" si="765"/>
        <v>1</v>
      </c>
      <c r="J755" s="47">
        <f t="shared" si="765"/>
        <v>1</v>
      </c>
      <c r="K755" s="47">
        <f t="shared" si="765"/>
        <v>1</v>
      </c>
      <c r="L755" s="47">
        <f t="shared" si="765"/>
        <v>1</v>
      </c>
      <c r="M755" s="47">
        <f t="shared" si="765"/>
        <v>1</v>
      </c>
      <c r="N755" s="47">
        <f t="shared" si="765"/>
        <v>1</v>
      </c>
      <c r="O755" s="47">
        <f t="shared" si="765"/>
        <v>1</v>
      </c>
      <c r="P755" s="47">
        <f t="shared" si="765"/>
        <v>1</v>
      </c>
      <c r="Q755" s="47">
        <f t="shared" si="765"/>
        <v>1</v>
      </c>
    </row>
  </sheetData>
  <sortState xmlns:xlrd2="http://schemas.microsoft.com/office/spreadsheetml/2017/richdata2" ref="C7:C12">
    <sortCondition ref="C7"/>
  </sortState>
  <mergeCells count="130">
    <mergeCell ref="T133:U133"/>
    <mergeCell ref="T124:U124"/>
    <mergeCell ref="T125:U125"/>
    <mergeCell ref="T126:U126"/>
    <mergeCell ref="T127:U127"/>
    <mergeCell ref="T128:U128"/>
    <mergeCell ref="T129:U129"/>
    <mergeCell ref="T130:U130"/>
    <mergeCell ref="T131:U131"/>
    <mergeCell ref="T132:U132"/>
    <mergeCell ref="T121:U121"/>
    <mergeCell ref="T122:U122"/>
    <mergeCell ref="T123:U123"/>
    <mergeCell ref="T119:U119"/>
    <mergeCell ref="T114:U114"/>
    <mergeCell ref="T115:U115"/>
    <mergeCell ref="T116:U116"/>
    <mergeCell ref="T117:U117"/>
    <mergeCell ref="T118:U118"/>
    <mergeCell ref="T120:U120"/>
    <mergeCell ref="T109:U109"/>
    <mergeCell ref="T110:U110"/>
    <mergeCell ref="T111:U111"/>
    <mergeCell ref="T112:U112"/>
    <mergeCell ref="T113:U113"/>
    <mergeCell ref="T104:U104"/>
    <mergeCell ref="T105:U105"/>
    <mergeCell ref="T106:U106"/>
    <mergeCell ref="T107:U107"/>
    <mergeCell ref="T108:U108"/>
    <mergeCell ref="T99:U99"/>
    <mergeCell ref="T100:U100"/>
    <mergeCell ref="T101:U101"/>
    <mergeCell ref="T102:U102"/>
    <mergeCell ref="T103:U103"/>
    <mergeCell ref="S59:U59"/>
    <mergeCell ref="S60:U60"/>
    <mergeCell ref="S61:U61"/>
    <mergeCell ref="S62:U62"/>
    <mergeCell ref="S64:U64"/>
    <mergeCell ref="S74:U74"/>
    <mergeCell ref="S75:U75"/>
    <mergeCell ref="T81:U81"/>
    <mergeCell ref="T82:U82"/>
    <mergeCell ref="T83:U83"/>
    <mergeCell ref="S65:U65"/>
    <mergeCell ref="T92:U92"/>
    <mergeCell ref="T86:U86"/>
    <mergeCell ref="T87:U87"/>
    <mergeCell ref="T88:U88"/>
    <mergeCell ref="T89:U89"/>
    <mergeCell ref="T90:U90"/>
    <mergeCell ref="T80:U80"/>
    <mergeCell ref="S71:U71"/>
    <mergeCell ref="S55:U55"/>
    <mergeCell ref="S56:U56"/>
    <mergeCell ref="S57:U57"/>
    <mergeCell ref="S58:U58"/>
    <mergeCell ref="S63:U63"/>
    <mergeCell ref="A14:B14"/>
    <mergeCell ref="S14:U14"/>
    <mergeCell ref="S20:U20"/>
    <mergeCell ref="S33:U33"/>
    <mergeCell ref="S21:U21"/>
    <mergeCell ref="S22:U22"/>
    <mergeCell ref="S23:U23"/>
    <mergeCell ref="S24:U24"/>
    <mergeCell ref="S25:U25"/>
    <mergeCell ref="S27:U27"/>
    <mergeCell ref="S26:U26"/>
    <mergeCell ref="S44:U44"/>
    <mergeCell ref="S45:U45"/>
    <mergeCell ref="I2:L2"/>
    <mergeCell ref="C4:D4"/>
    <mergeCell ref="E4:F4"/>
    <mergeCell ref="G4:H4"/>
    <mergeCell ref="S19:U19"/>
    <mergeCell ref="BL14:BO14"/>
    <mergeCell ref="T15:U15"/>
    <mergeCell ref="T16:U16"/>
    <mergeCell ref="T17:U17"/>
    <mergeCell ref="T18:U18"/>
    <mergeCell ref="T91:U91"/>
    <mergeCell ref="C137:D137"/>
    <mergeCell ref="E137:F137"/>
    <mergeCell ref="G137:H137"/>
    <mergeCell ref="S43:U43"/>
    <mergeCell ref="S40:U40"/>
    <mergeCell ref="S42:U42"/>
    <mergeCell ref="S34:U34"/>
    <mergeCell ref="S35:U35"/>
    <mergeCell ref="S36:U36"/>
    <mergeCell ref="S37:U37"/>
    <mergeCell ref="S38:U38"/>
    <mergeCell ref="S39:U39"/>
    <mergeCell ref="S66:U66"/>
    <mergeCell ref="S67:U67"/>
    <mergeCell ref="S68:U68"/>
    <mergeCell ref="S69:U69"/>
    <mergeCell ref="S70:U70"/>
    <mergeCell ref="T77:U77"/>
    <mergeCell ref="T78:U78"/>
    <mergeCell ref="T79:U79"/>
    <mergeCell ref="S51:U51"/>
    <mergeCell ref="S52:U52"/>
    <mergeCell ref="S54:U54"/>
    <mergeCell ref="S72:U72"/>
    <mergeCell ref="S73:U73"/>
    <mergeCell ref="S134:U134"/>
    <mergeCell ref="S46:U46"/>
    <mergeCell ref="S47:U47"/>
    <mergeCell ref="S48:U48"/>
    <mergeCell ref="S49:U49"/>
    <mergeCell ref="S50:U50"/>
    <mergeCell ref="S28:U28"/>
    <mergeCell ref="S29:U29"/>
    <mergeCell ref="S30:U30"/>
    <mergeCell ref="S31:U31"/>
    <mergeCell ref="S32:U32"/>
    <mergeCell ref="S53:U53"/>
    <mergeCell ref="S76:U76"/>
    <mergeCell ref="S98:U98"/>
    <mergeCell ref="S41:U41"/>
    <mergeCell ref="T93:U93"/>
    <mergeCell ref="T94:U94"/>
    <mergeCell ref="T95:U95"/>
    <mergeCell ref="T96:U96"/>
    <mergeCell ref="T97:U97"/>
    <mergeCell ref="T84:U84"/>
    <mergeCell ref="T85:U85"/>
  </mergeCells>
  <phoneticPr fontId="2" type="noConversion"/>
  <conditionalFormatting sqref="C134:Q134">
    <cfRule type="containsText" dxfId="459" priority="723" operator="containsText" text="GD">
      <formula>NOT(ISERROR(SEARCH("GD",C134)))</formula>
    </cfRule>
  </conditionalFormatting>
  <conditionalFormatting sqref="C134:Q134">
    <cfRule type="containsText" dxfId="458" priority="718" operator="containsText" text="당첨">
      <formula>NOT(ISERROR(SEARCH("당첨",C134)))</formula>
    </cfRule>
    <cfRule type="containsText" dxfId="457" priority="719" operator="containsText" text="당첨">
      <formula>NOT(ISERROR(SEARCH("당첨",C134)))</formula>
    </cfRule>
    <cfRule type="containsText" dxfId="456" priority="720" operator="containsText" text="실패">
      <formula>NOT(ISERROR(SEARCH("실패",C134)))</formula>
    </cfRule>
  </conditionalFormatting>
  <conditionalFormatting sqref="C134:Q134">
    <cfRule type="containsText" dxfId="455" priority="716" operator="containsText" text="8">
      <formula>NOT(ISERROR(SEARCH("8",C134)))</formula>
    </cfRule>
  </conditionalFormatting>
  <conditionalFormatting sqref="V134:AU134">
    <cfRule type="cellIs" dxfId="454" priority="576" operator="greaterThan">
      <formula>44</formula>
    </cfRule>
    <cfRule type="cellIs" dxfId="453" priority="715" operator="greaterThanOrEqual">
      <formula>58</formula>
    </cfRule>
  </conditionalFormatting>
  <conditionalFormatting sqref="C98:Q98">
    <cfRule type="cellIs" dxfId="452" priority="554" operator="between">
      <formula>0</formula>
      <formula>5</formula>
    </cfRule>
  </conditionalFormatting>
  <conditionalFormatting sqref="C120:Q123">
    <cfRule type="cellIs" dxfId="451" priority="540" operator="between">
      <formula>2</formula>
      <formula>9</formula>
    </cfRule>
  </conditionalFormatting>
  <conditionalFormatting sqref="C124:Q124">
    <cfRule type="containsText" dxfId="450" priority="537" operator="containsText" text="실패">
      <formula>NOT(ISERROR(SEARCH("실패",C124)))</formula>
    </cfRule>
    <cfRule type="containsText" dxfId="449" priority="538" operator="containsText" text="당첨">
      <formula>NOT(ISERROR(SEARCH("당첨",C124)))</formula>
    </cfRule>
  </conditionalFormatting>
  <conditionalFormatting sqref="C125:Q127">
    <cfRule type="containsText" dxfId="448" priority="534" operator="containsText" text="실패">
      <formula>NOT(ISERROR(SEARCH("실패",C125)))</formula>
    </cfRule>
    <cfRule type="containsText" dxfId="447" priority="535" operator="containsText" text="당첨">
      <formula>NOT(ISERROR(SEARCH("당첨",C125)))</formula>
    </cfRule>
  </conditionalFormatting>
  <conditionalFormatting sqref="C125:Q127">
    <cfRule type="containsText" dxfId="446" priority="533" operator="containsText" text="낙첨">
      <formula>NOT(ISERROR(SEARCH("낙첨",C125)))</formula>
    </cfRule>
  </conditionalFormatting>
  <conditionalFormatting sqref="C128:Q128">
    <cfRule type="cellIs" dxfId="445" priority="532" operator="between">
      <formula>0</formula>
      <formula>2</formula>
    </cfRule>
  </conditionalFormatting>
  <conditionalFormatting sqref="C129:Q132">
    <cfRule type="containsText" dxfId="444" priority="530" operator="containsText" text="실패">
      <formula>NOT(ISERROR(SEARCH("실패",C129)))</formula>
    </cfRule>
    <cfRule type="containsText" dxfId="443" priority="531" operator="containsText" text="당첨">
      <formula>NOT(ISERROR(SEARCH("당첨",C129)))</formula>
    </cfRule>
  </conditionalFormatting>
  <conditionalFormatting sqref="C129:Q132">
    <cfRule type="containsText" dxfId="442" priority="529" operator="containsText" text="낙첨">
      <formula>NOT(ISERROR(SEARCH("낙첨",C129)))</formula>
    </cfRule>
  </conditionalFormatting>
  <conditionalFormatting sqref="C133:Q133">
    <cfRule type="cellIs" dxfId="441" priority="528" operator="between">
      <formula>1</formula>
      <formula>3</formula>
    </cfRule>
  </conditionalFormatting>
  <conditionalFormatting sqref="C26:Q26">
    <cfRule type="cellIs" dxfId="440" priority="525" operator="equal">
      <formula>0</formula>
    </cfRule>
  </conditionalFormatting>
  <conditionalFormatting sqref="C53:Q53">
    <cfRule type="cellIs" dxfId="439" priority="523" operator="equal">
      <formula>0</formula>
    </cfRule>
  </conditionalFormatting>
  <conditionalFormatting sqref="C63:Q63">
    <cfRule type="cellIs" dxfId="438" priority="522" operator="equal">
      <formula>0</formula>
    </cfRule>
  </conditionalFormatting>
  <conditionalFormatting sqref="BR77">
    <cfRule type="cellIs" dxfId="437" priority="515" operator="equal">
      <formula>45</formula>
    </cfRule>
    <cfRule type="cellIs" dxfId="436" priority="516" operator="equal">
      <formula>32</formula>
    </cfRule>
    <cfRule type="cellIs" dxfId="435" priority="517" operator="equal">
      <formula>21</formula>
    </cfRule>
    <cfRule type="cellIs" dxfId="434" priority="518" operator="equal">
      <formula>13</formula>
    </cfRule>
    <cfRule type="cellIs" dxfId="433" priority="519" operator="equal">
      <formula>12</formula>
    </cfRule>
    <cfRule type="cellIs" dxfId="432" priority="520" operator="equal">
      <formula>1</formula>
    </cfRule>
  </conditionalFormatting>
  <conditionalFormatting sqref="C41:Q41">
    <cfRule type="cellIs" dxfId="431" priority="514" operator="between">
      <formula>0</formula>
      <formula>1</formula>
    </cfRule>
  </conditionalFormatting>
  <conditionalFormatting sqref="C15:Q15">
    <cfRule type="cellIs" dxfId="430" priority="513" operator="between">
      <formula>2</formula>
      <formula>5</formula>
    </cfRule>
  </conditionalFormatting>
  <conditionalFormatting sqref="C16:Q16">
    <cfRule type="cellIs" dxfId="429" priority="512" operator="between">
      <formula>0</formula>
      <formula>3</formula>
    </cfRule>
  </conditionalFormatting>
  <conditionalFormatting sqref="C17:Q17">
    <cfRule type="cellIs" dxfId="428" priority="511" operator="between">
      <formula>0</formula>
      <formula>3</formula>
    </cfRule>
  </conditionalFormatting>
  <conditionalFormatting sqref="C18:Q18">
    <cfRule type="cellIs" dxfId="427" priority="510" operator="between">
      <formula>0</formula>
      <formula>3</formula>
    </cfRule>
  </conditionalFormatting>
  <conditionalFormatting sqref="C19:Q19">
    <cfRule type="cellIs" dxfId="426" priority="509" operator="between">
      <formula>0</formula>
      <formula>3</formula>
    </cfRule>
  </conditionalFormatting>
  <conditionalFormatting sqref="C20:Q20">
    <cfRule type="cellIs" dxfId="425" priority="508" operator="between">
      <formula>0</formula>
      <formula>2</formula>
    </cfRule>
  </conditionalFormatting>
  <conditionalFormatting sqref="C42:Q42">
    <cfRule type="cellIs" dxfId="424" priority="507" operator="between">
      <formula>3</formula>
      <formula>6</formula>
    </cfRule>
  </conditionalFormatting>
  <conditionalFormatting sqref="C43:Q43">
    <cfRule type="cellIs" dxfId="423" priority="506" operator="between">
      <formula>2</formula>
      <formula>5</formula>
    </cfRule>
  </conditionalFormatting>
  <conditionalFormatting sqref="C64:Q64">
    <cfRule type="cellIs" dxfId="422" priority="505" operator="between">
      <formula>0</formula>
      <formula>2</formula>
    </cfRule>
  </conditionalFormatting>
  <conditionalFormatting sqref="C65:Q65">
    <cfRule type="cellIs" dxfId="421" priority="504" operator="between">
      <formula>4</formula>
      <formula>6</formula>
    </cfRule>
  </conditionalFormatting>
  <conditionalFormatting sqref="C76:Q76">
    <cfRule type="cellIs" dxfId="420" priority="503" operator="between">
      <formula>0</formula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50"/>
  </sheetPr>
  <dimension ref="A1:CC831"/>
  <sheetViews>
    <sheetView zoomScale="60" zoomScaleNormal="60" workbookViewId="0">
      <selection activeCell="C7" sqref="C7:Q12"/>
    </sheetView>
  </sheetViews>
  <sheetFormatPr defaultColWidth="9" defaultRowHeight="17"/>
  <cols>
    <col min="1" max="1" width="11.83203125" style="1" customWidth="1"/>
    <col min="2" max="2" width="21.83203125" style="1" customWidth="1"/>
    <col min="3" max="3" width="5.58203125" style="22" customWidth="1"/>
    <col min="4" max="19" width="5.58203125" style="1" customWidth="1"/>
    <col min="20" max="22" width="5.25" style="22" customWidth="1"/>
    <col min="23" max="26" width="4.5" style="22" customWidth="1"/>
    <col min="27" max="47" width="4.5" style="1" customWidth="1"/>
    <col min="48" max="70" width="4.58203125" style="1" customWidth="1"/>
    <col min="71" max="16384" width="9" style="1"/>
  </cols>
  <sheetData>
    <row r="1" spans="1:78" ht="22">
      <c r="A1" s="23"/>
      <c r="C1" s="24"/>
      <c r="D1" s="2" t="s">
        <v>410</v>
      </c>
      <c r="E1" s="2"/>
      <c r="F1" s="2"/>
      <c r="G1" s="2"/>
      <c r="H1" s="2"/>
      <c r="I1" s="2"/>
      <c r="J1" s="2"/>
      <c r="K1" s="2"/>
      <c r="L1" s="2"/>
      <c r="M1" s="2"/>
      <c r="N1" s="469" t="s">
        <v>1818</v>
      </c>
      <c r="O1" s="2"/>
      <c r="P1" s="2"/>
      <c r="Q1" s="2"/>
    </row>
    <row r="2" spans="1:78">
      <c r="A2" s="3" t="s">
        <v>22</v>
      </c>
      <c r="B2" s="21">
        <f ca="1">TODAY()</f>
        <v>46232</v>
      </c>
      <c r="C2" s="24"/>
      <c r="D2" s="2" t="e">
        <f>MAX(#REF!)</f>
        <v>#REF!</v>
      </c>
      <c r="E2" s="2" t="e">
        <f>#REF!</f>
        <v>#REF!</v>
      </c>
      <c r="F2" s="2"/>
      <c r="G2" s="2"/>
      <c r="H2" s="2"/>
      <c r="I2" s="629"/>
      <c r="J2" s="630"/>
      <c r="K2" s="630"/>
      <c r="L2" s="630"/>
      <c r="M2" s="2"/>
      <c r="N2" s="2"/>
      <c r="O2" s="2"/>
      <c r="P2" s="2"/>
      <c r="Q2" s="2"/>
    </row>
    <row r="3" spans="1:78" ht="5.25" customHeight="1">
      <c r="A3" s="3"/>
      <c r="B3" s="21"/>
      <c r="C3" s="24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</row>
    <row r="4" spans="1:78">
      <c r="A4" s="20" t="s">
        <v>23</v>
      </c>
      <c r="B4" s="20" t="e">
        <f>$J$186+$L$186</f>
        <v>#REF!</v>
      </c>
      <c r="C4" s="631" t="s">
        <v>24</v>
      </c>
      <c r="D4" s="631"/>
      <c r="E4" s="632" t="e">
        <f>$J$186/$B$186</f>
        <v>#REF!</v>
      </c>
      <c r="F4" s="632"/>
      <c r="G4" s="632" t="e">
        <f>$L$186/$B$186</f>
        <v>#REF!</v>
      </c>
      <c r="H4" s="632"/>
      <c r="I4" s="58" t="s">
        <v>25</v>
      </c>
      <c r="J4" s="58" t="e">
        <f>COUNTIFS(당첨,"당첨",홀짝수,"홀수")</f>
        <v>#REF!</v>
      </c>
      <c r="K4" s="58" t="s">
        <v>26</v>
      </c>
      <c r="L4" s="58" t="e">
        <f>COUNTIFS(당첨,"당첨",홀짝수,"짝수")</f>
        <v>#REF!</v>
      </c>
      <c r="M4" s="2"/>
      <c r="N4" s="2"/>
      <c r="O4" s="2"/>
      <c r="P4" s="2"/>
      <c r="Q4" s="2"/>
    </row>
    <row r="5" spans="1:78" ht="5.25" customHeight="1" thickBot="1">
      <c r="A5" s="3"/>
      <c r="B5" s="17"/>
      <c r="C5" s="24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</row>
    <row r="6" spans="1:78" ht="23" thickTop="1" thickBot="1">
      <c r="A6" s="6" t="s">
        <v>27</v>
      </c>
      <c r="B6" s="7" t="s">
        <v>28</v>
      </c>
      <c r="C6" s="18" t="s">
        <v>29</v>
      </c>
      <c r="D6" s="19" t="s">
        <v>5</v>
      </c>
      <c r="E6" s="19" t="s">
        <v>6</v>
      </c>
      <c r="F6" s="19" t="s">
        <v>7</v>
      </c>
      <c r="G6" s="19" t="s">
        <v>8</v>
      </c>
      <c r="H6" s="19" t="s">
        <v>9</v>
      </c>
      <c r="I6" s="19" t="s">
        <v>10</v>
      </c>
      <c r="J6" s="19" t="s">
        <v>11</v>
      </c>
      <c r="K6" s="19" t="s">
        <v>12</v>
      </c>
      <c r="L6" s="19" t="s">
        <v>13</v>
      </c>
      <c r="M6" s="8" t="s">
        <v>14</v>
      </c>
      <c r="N6" s="8" t="s">
        <v>15</v>
      </c>
      <c r="O6" s="8" t="s">
        <v>16</v>
      </c>
      <c r="P6" s="8" t="s">
        <v>17</v>
      </c>
      <c r="Q6" s="8" t="s">
        <v>20</v>
      </c>
      <c r="T6" s="58">
        <v>1</v>
      </c>
      <c r="U6" s="58">
        <v>2</v>
      </c>
      <c r="V6" s="58">
        <v>3</v>
      </c>
      <c r="W6" s="58">
        <v>4</v>
      </c>
      <c r="X6" s="58">
        <v>5</v>
      </c>
      <c r="Y6" s="58">
        <v>6</v>
      </c>
      <c r="Z6" s="58">
        <v>7</v>
      </c>
      <c r="AI6" s="23"/>
      <c r="AL6" s="23"/>
      <c r="AY6"/>
    </row>
    <row r="7" spans="1:78" ht="17.5" thickTop="1">
      <c r="A7" s="9" t="s">
        <v>30</v>
      </c>
      <c r="B7" s="10" t="s">
        <v>38</v>
      </c>
      <c r="C7" s="499">
        <v>12</v>
      </c>
      <c r="D7" s="499">
        <v>12</v>
      </c>
      <c r="E7" s="499">
        <v>12</v>
      </c>
      <c r="F7" s="499">
        <v>12</v>
      </c>
      <c r="G7" s="499">
        <v>12</v>
      </c>
      <c r="H7" s="499">
        <v>12</v>
      </c>
      <c r="I7" s="499">
        <v>12</v>
      </c>
      <c r="J7" s="499">
        <v>12</v>
      </c>
      <c r="K7" s="499">
        <v>12</v>
      </c>
      <c r="L7" s="499">
        <v>12</v>
      </c>
      <c r="M7" s="499">
        <v>12</v>
      </c>
      <c r="N7" s="499">
        <v>12</v>
      </c>
      <c r="O7" s="499">
        <v>12</v>
      </c>
      <c r="P7" s="499">
        <v>12</v>
      </c>
      <c r="Q7" s="499">
        <v>12</v>
      </c>
      <c r="R7"/>
      <c r="S7"/>
      <c r="T7" s="58">
        <f t="shared" ref="T7:T12" si="0">Z6+1</f>
        <v>8</v>
      </c>
      <c r="U7" s="58">
        <v>9</v>
      </c>
      <c r="V7" s="58">
        <f>U7+1</f>
        <v>10</v>
      </c>
      <c r="W7" s="58">
        <f>V7+1</f>
        <v>11</v>
      </c>
      <c r="X7" s="58">
        <f>W7+1</f>
        <v>12</v>
      </c>
      <c r="Y7" s="58">
        <f>X7+1</f>
        <v>13</v>
      </c>
      <c r="Z7" s="58">
        <f>Y7+1</f>
        <v>14</v>
      </c>
      <c r="AY7"/>
    </row>
    <row r="8" spans="1:78">
      <c r="A8" s="11" t="s">
        <v>0</v>
      </c>
      <c r="B8" s="12" t="s">
        <v>39</v>
      </c>
      <c r="C8" s="499">
        <v>14</v>
      </c>
      <c r="D8" s="499">
        <v>14</v>
      </c>
      <c r="E8" s="499">
        <v>14</v>
      </c>
      <c r="F8" s="499">
        <v>14</v>
      </c>
      <c r="G8" s="499">
        <v>14</v>
      </c>
      <c r="H8" s="499">
        <v>14</v>
      </c>
      <c r="I8" s="499">
        <v>14</v>
      </c>
      <c r="J8" s="499">
        <v>14</v>
      </c>
      <c r="K8" s="499">
        <v>14</v>
      </c>
      <c r="L8" s="499">
        <v>14</v>
      </c>
      <c r="M8" s="499">
        <v>14</v>
      </c>
      <c r="N8" s="499">
        <v>14</v>
      </c>
      <c r="O8" s="499">
        <v>14</v>
      </c>
      <c r="P8" s="499">
        <v>14</v>
      </c>
      <c r="Q8" s="499">
        <v>14</v>
      </c>
      <c r="R8"/>
      <c r="S8"/>
      <c r="T8" s="58">
        <f t="shared" si="0"/>
        <v>15</v>
      </c>
      <c r="U8" s="58">
        <f t="shared" ref="U8:Z12" si="1">T8+1</f>
        <v>16</v>
      </c>
      <c r="V8" s="58">
        <f t="shared" si="1"/>
        <v>17</v>
      </c>
      <c r="W8" s="58">
        <f t="shared" si="1"/>
        <v>18</v>
      </c>
      <c r="X8" s="58">
        <f t="shared" si="1"/>
        <v>19</v>
      </c>
      <c r="Y8" s="58">
        <f t="shared" si="1"/>
        <v>20</v>
      </c>
      <c r="Z8" s="58">
        <f t="shared" si="1"/>
        <v>21</v>
      </c>
      <c r="AC8"/>
      <c r="AD8"/>
      <c r="AE8"/>
      <c r="AF8"/>
      <c r="AG8"/>
      <c r="AH8"/>
      <c r="AI8"/>
      <c r="AJ8"/>
      <c r="AK8"/>
      <c r="AL8"/>
      <c r="AM8"/>
      <c r="AN8"/>
      <c r="AO8" s="56"/>
      <c r="AP8"/>
      <c r="AQ8" s="150"/>
      <c r="AR8" s="150"/>
      <c r="AS8" s="150"/>
      <c r="AT8" s="150"/>
      <c r="AU8" s="150"/>
      <c r="AV8" s="150"/>
      <c r="AW8" s="150"/>
      <c r="AY8"/>
    </row>
    <row r="9" spans="1:78" ht="17.5">
      <c r="A9" s="11" t="s">
        <v>1</v>
      </c>
      <c r="B9" s="12" t="s">
        <v>40</v>
      </c>
      <c r="C9" s="499">
        <v>21</v>
      </c>
      <c r="D9" s="499">
        <v>21</v>
      </c>
      <c r="E9" s="499">
        <v>21</v>
      </c>
      <c r="F9" s="499">
        <v>21</v>
      </c>
      <c r="G9" s="499">
        <v>21</v>
      </c>
      <c r="H9" s="499">
        <v>21</v>
      </c>
      <c r="I9" s="499">
        <v>21</v>
      </c>
      <c r="J9" s="499">
        <v>21</v>
      </c>
      <c r="K9" s="499">
        <v>21</v>
      </c>
      <c r="L9" s="499">
        <v>21</v>
      </c>
      <c r="M9" s="499">
        <v>21</v>
      </c>
      <c r="N9" s="499">
        <v>21</v>
      </c>
      <c r="O9" s="499">
        <v>21</v>
      </c>
      <c r="P9" s="499">
        <v>21</v>
      </c>
      <c r="Q9" s="499">
        <v>21</v>
      </c>
      <c r="R9"/>
      <c r="S9"/>
      <c r="T9" s="58">
        <f t="shared" si="0"/>
        <v>22</v>
      </c>
      <c r="U9" s="58">
        <f t="shared" si="1"/>
        <v>23</v>
      </c>
      <c r="V9" s="58">
        <f t="shared" si="1"/>
        <v>24</v>
      </c>
      <c r="W9" s="58">
        <f t="shared" si="1"/>
        <v>25</v>
      </c>
      <c r="X9" s="58">
        <f t="shared" si="1"/>
        <v>26</v>
      </c>
      <c r="Y9" s="58">
        <f t="shared" si="1"/>
        <v>27</v>
      </c>
      <c r="Z9" s="58">
        <f t="shared" si="1"/>
        <v>28</v>
      </c>
      <c r="AI9" s="107"/>
      <c r="AY9"/>
    </row>
    <row r="10" spans="1:78">
      <c r="A10" s="11" t="s">
        <v>2</v>
      </c>
      <c r="B10" s="12" t="s">
        <v>41</v>
      </c>
      <c r="C10" s="499">
        <v>30</v>
      </c>
      <c r="D10" s="499">
        <v>30</v>
      </c>
      <c r="E10" s="499">
        <v>30</v>
      </c>
      <c r="F10" s="499">
        <v>30</v>
      </c>
      <c r="G10" s="499">
        <v>30</v>
      </c>
      <c r="H10" s="499">
        <v>30</v>
      </c>
      <c r="I10" s="499">
        <v>30</v>
      </c>
      <c r="J10" s="499">
        <v>30</v>
      </c>
      <c r="K10" s="499">
        <v>30</v>
      </c>
      <c r="L10" s="499">
        <v>30</v>
      </c>
      <c r="M10" s="499">
        <v>30</v>
      </c>
      <c r="N10" s="499">
        <v>30</v>
      </c>
      <c r="O10" s="499">
        <v>30</v>
      </c>
      <c r="P10" s="499">
        <v>30</v>
      </c>
      <c r="Q10" s="499">
        <v>30</v>
      </c>
      <c r="R10"/>
      <c r="S10"/>
      <c r="T10" s="58">
        <f t="shared" si="0"/>
        <v>29</v>
      </c>
      <c r="U10" s="58">
        <f t="shared" si="1"/>
        <v>30</v>
      </c>
      <c r="V10" s="58">
        <f t="shared" si="1"/>
        <v>31</v>
      </c>
      <c r="W10" s="58">
        <f t="shared" si="1"/>
        <v>32</v>
      </c>
      <c r="X10" s="58">
        <f t="shared" si="1"/>
        <v>33</v>
      </c>
      <c r="Y10" s="58">
        <f t="shared" si="1"/>
        <v>34</v>
      </c>
      <c r="Z10" s="58">
        <f t="shared" si="1"/>
        <v>35</v>
      </c>
    </row>
    <row r="11" spans="1:78">
      <c r="A11" s="11" t="s">
        <v>3</v>
      </c>
      <c r="B11" s="12" t="s">
        <v>42</v>
      </c>
      <c r="C11" s="499">
        <v>39</v>
      </c>
      <c r="D11" s="499">
        <v>39</v>
      </c>
      <c r="E11" s="499">
        <v>39</v>
      </c>
      <c r="F11" s="499">
        <v>39</v>
      </c>
      <c r="G11" s="499">
        <v>39</v>
      </c>
      <c r="H11" s="499">
        <v>39</v>
      </c>
      <c r="I11" s="499">
        <v>39</v>
      </c>
      <c r="J11" s="499">
        <v>39</v>
      </c>
      <c r="K11" s="499">
        <v>39</v>
      </c>
      <c r="L11" s="499">
        <v>39</v>
      </c>
      <c r="M11" s="499">
        <v>39</v>
      </c>
      <c r="N11" s="499">
        <v>39</v>
      </c>
      <c r="O11" s="499">
        <v>39</v>
      </c>
      <c r="P11" s="499">
        <v>39</v>
      </c>
      <c r="Q11" s="499">
        <v>39</v>
      </c>
      <c r="R11"/>
      <c r="S11"/>
      <c r="T11" s="58">
        <f t="shared" si="0"/>
        <v>36</v>
      </c>
      <c r="U11" s="58">
        <f t="shared" si="1"/>
        <v>37</v>
      </c>
      <c r="V11" s="58">
        <f t="shared" si="1"/>
        <v>38</v>
      </c>
      <c r="W11" s="58">
        <f t="shared" si="1"/>
        <v>39</v>
      </c>
      <c r="X11" s="58">
        <f t="shared" si="1"/>
        <v>40</v>
      </c>
      <c r="Y11" s="58">
        <f t="shared" si="1"/>
        <v>41</v>
      </c>
      <c r="Z11" s="58">
        <f t="shared" si="1"/>
        <v>42</v>
      </c>
    </row>
    <row r="12" spans="1:78" ht="17.5" thickBot="1">
      <c r="A12" s="13" t="s">
        <v>4</v>
      </c>
      <c r="B12" s="16" t="s">
        <v>43</v>
      </c>
      <c r="C12" s="499">
        <v>43</v>
      </c>
      <c r="D12" s="499">
        <v>43</v>
      </c>
      <c r="E12" s="499">
        <v>43</v>
      </c>
      <c r="F12" s="499">
        <v>43</v>
      </c>
      <c r="G12" s="499">
        <v>43</v>
      </c>
      <c r="H12" s="499">
        <v>43</v>
      </c>
      <c r="I12" s="499">
        <v>43</v>
      </c>
      <c r="J12" s="499">
        <v>43</v>
      </c>
      <c r="K12" s="499">
        <v>43</v>
      </c>
      <c r="L12" s="499">
        <v>43</v>
      </c>
      <c r="M12" s="499">
        <v>43</v>
      </c>
      <c r="N12" s="499">
        <v>43</v>
      </c>
      <c r="O12" s="499">
        <v>43</v>
      </c>
      <c r="P12" s="499">
        <v>43</v>
      </c>
      <c r="Q12" s="499">
        <v>43</v>
      </c>
      <c r="R12"/>
      <c r="S12"/>
      <c r="T12" s="58">
        <f t="shared" si="0"/>
        <v>43</v>
      </c>
      <c r="U12" s="58">
        <f t="shared" si="1"/>
        <v>44</v>
      </c>
      <c r="V12" s="58">
        <f t="shared" si="1"/>
        <v>45</v>
      </c>
      <c r="W12" s="58"/>
      <c r="X12" s="58"/>
      <c r="Y12" s="58"/>
      <c r="Z12" s="58"/>
    </row>
    <row r="13" spans="1:78" ht="21.75" customHeight="1" thickTop="1" thickBot="1">
      <c r="A13" s="14"/>
      <c r="B13" s="14"/>
      <c r="C13" s="470"/>
      <c r="D13" s="470"/>
      <c r="E13" s="470"/>
      <c r="F13" s="470"/>
      <c r="G13" s="470"/>
      <c r="H13" s="470"/>
      <c r="I13" s="470"/>
      <c r="J13" s="470"/>
      <c r="K13" s="470"/>
      <c r="L13" s="470"/>
      <c r="M13" s="470"/>
      <c r="N13" s="470"/>
      <c r="O13" s="470"/>
      <c r="P13" s="470"/>
      <c r="Q13" s="470"/>
    </row>
    <row r="14" spans="1:78" ht="18" thickTop="1" thickBot="1">
      <c r="A14" s="608" t="s">
        <v>31</v>
      </c>
      <c r="B14" s="609"/>
      <c r="C14" s="25">
        <f t="shared" ref="C14:L14" si="2">SUM(C7:C13)</f>
        <v>159</v>
      </c>
      <c r="D14" s="15">
        <f t="shared" si="2"/>
        <v>159</v>
      </c>
      <c r="E14" s="504">
        <f t="shared" si="2"/>
        <v>159</v>
      </c>
      <c r="F14" s="15">
        <f t="shared" si="2"/>
        <v>159</v>
      </c>
      <c r="G14" s="15">
        <f t="shared" si="2"/>
        <v>159</v>
      </c>
      <c r="H14" s="15">
        <f t="shared" si="2"/>
        <v>159</v>
      </c>
      <c r="I14" s="15">
        <f t="shared" si="2"/>
        <v>159</v>
      </c>
      <c r="J14" s="15">
        <f t="shared" si="2"/>
        <v>159</v>
      </c>
      <c r="K14" s="15">
        <f t="shared" si="2"/>
        <v>159</v>
      </c>
      <c r="L14" s="15">
        <f t="shared" si="2"/>
        <v>159</v>
      </c>
      <c r="M14" s="15"/>
      <c r="N14" s="15"/>
      <c r="O14" s="15"/>
      <c r="P14" s="15"/>
      <c r="Q14" s="15"/>
      <c r="S14" s="610" t="s">
        <v>91</v>
      </c>
      <c r="T14" s="610"/>
      <c r="U14" s="610"/>
      <c r="V14" s="611"/>
      <c r="W14" s="37" t="s">
        <v>49</v>
      </c>
      <c r="X14" s="37" t="s">
        <v>50</v>
      </c>
      <c r="Y14" s="37" t="s">
        <v>51</v>
      </c>
      <c r="Z14" s="37" t="s">
        <v>52</v>
      </c>
      <c r="AA14" s="105" t="s">
        <v>53</v>
      </c>
      <c r="AB14" s="37" t="s">
        <v>54</v>
      </c>
      <c r="AC14" s="37" t="s">
        <v>55</v>
      </c>
      <c r="AD14" s="37" t="s">
        <v>56</v>
      </c>
      <c r="AE14" s="37" t="s">
        <v>57</v>
      </c>
      <c r="AF14" s="74" t="s">
        <v>58</v>
      </c>
      <c r="AG14" s="37" t="s">
        <v>59</v>
      </c>
      <c r="AH14" s="37" t="s">
        <v>60</v>
      </c>
      <c r="AI14" s="37" t="s">
        <v>61</v>
      </c>
      <c r="AJ14" s="37" t="s">
        <v>531</v>
      </c>
      <c r="AK14" s="106" t="s">
        <v>69</v>
      </c>
      <c r="AL14" s="37" t="s">
        <v>70</v>
      </c>
      <c r="AM14" s="37" t="s">
        <v>71</v>
      </c>
      <c r="AN14" s="37" t="s">
        <v>72</v>
      </c>
      <c r="AO14" s="37" t="s">
        <v>73</v>
      </c>
      <c r="AP14" s="37" t="s">
        <v>74</v>
      </c>
      <c r="AQ14" s="37" t="s">
        <v>75</v>
      </c>
      <c r="AR14" s="37" t="s">
        <v>76</v>
      </c>
      <c r="AS14" s="37" t="s">
        <v>61</v>
      </c>
      <c r="AT14" s="37" t="s">
        <v>531</v>
      </c>
      <c r="AU14" s="37" t="s">
        <v>69</v>
      </c>
      <c r="AV14" s="37" t="s">
        <v>70</v>
      </c>
      <c r="AW14" s="37" t="s">
        <v>71</v>
      </c>
      <c r="AX14" s="37" t="s">
        <v>72</v>
      </c>
      <c r="AY14" s="37" t="s">
        <v>73</v>
      </c>
      <c r="AZ14" s="37" t="s">
        <v>74</v>
      </c>
      <c r="BA14" s="37" t="s">
        <v>75</v>
      </c>
      <c r="BB14" s="37" t="s">
        <v>76</v>
      </c>
      <c r="BC14" s="37" t="s">
        <v>77</v>
      </c>
      <c r="BD14" s="37" t="s">
        <v>78</v>
      </c>
      <c r="BE14" s="37" t="s">
        <v>79</v>
      </c>
      <c r="BF14" s="37" t="s">
        <v>80</v>
      </c>
      <c r="BG14" s="37" t="s">
        <v>81</v>
      </c>
      <c r="BH14" s="37" t="s">
        <v>82</v>
      </c>
      <c r="BI14" s="37" t="s">
        <v>83</v>
      </c>
      <c r="BJ14" s="37" t="s">
        <v>84</v>
      </c>
      <c r="BK14" s="37" t="s">
        <v>105</v>
      </c>
      <c r="BL14" s="37" t="s">
        <v>106</v>
      </c>
      <c r="BM14" s="625"/>
      <c r="BN14" s="626"/>
      <c r="BO14" s="626"/>
      <c r="BP14" s="627"/>
    </row>
    <row r="15" spans="1:78" ht="20.149999999999999" customHeight="1" thickTop="1" thickBot="1">
      <c r="A15" s="5" t="s">
        <v>136</v>
      </c>
      <c r="B15" s="244" t="s">
        <v>1980</v>
      </c>
      <c r="C15" s="39">
        <f>C194</f>
        <v>5</v>
      </c>
      <c r="D15" s="39">
        <f t="shared" ref="D15:Q15" si="3">D194</f>
        <v>5</v>
      </c>
      <c r="E15" s="39">
        <f t="shared" si="3"/>
        <v>5</v>
      </c>
      <c r="F15" s="39">
        <f t="shared" si="3"/>
        <v>5</v>
      </c>
      <c r="G15" s="39">
        <f t="shared" si="3"/>
        <v>5</v>
      </c>
      <c r="H15" s="39">
        <f t="shared" si="3"/>
        <v>5</v>
      </c>
      <c r="I15" s="39">
        <f t="shared" si="3"/>
        <v>5</v>
      </c>
      <c r="J15" s="39">
        <f t="shared" si="3"/>
        <v>5</v>
      </c>
      <c r="K15" s="39">
        <f t="shared" si="3"/>
        <v>5</v>
      </c>
      <c r="L15" s="39">
        <f t="shared" si="3"/>
        <v>5</v>
      </c>
      <c r="M15" s="39">
        <f t="shared" si="3"/>
        <v>5</v>
      </c>
      <c r="N15" s="39">
        <f t="shared" si="3"/>
        <v>5</v>
      </c>
      <c r="O15" s="39">
        <f t="shared" si="3"/>
        <v>5</v>
      </c>
      <c r="P15" s="39">
        <f t="shared" si="3"/>
        <v>5</v>
      </c>
      <c r="Q15" s="39">
        <f t="shared" si="3"/>
        <v>5</v>
      </c>
      <c r="S15" s="20">
        <v>1</v>
      </c>
      <c r="T15" s="760" t="s">
        <v>1865</v>
      </c>
      <c r="U15" s="761"/>
      <c r="V15" s="762"/>
      <c r="W15" s="562">
        <v>2</v>
      </c>
      <c r="X15" s="562">
        <v>19</v>
      </c>
      <c r="Y15" s="562">
        <v>33</v>
      </c>
      <c r="Z15" s="562">
        <v>1</v>
      </c>
      <c r="AA15" s="562">
        <v>4</v>
      </c>
      <c r="AB15" s="562">
        <v>45</v>
      </c>
      <c r="AC15" s="562">
        <v>28</v>
      </c>
      <c r="AD15" s="562">
        <v>20</v>
      </c>
      <c r="AE15" s="562">
        <v>23</v>
      </c>
      <c r="AF15" s="562">
        <v>24</v>
      </c>
      <c r="AG15" s="562">
        <v>30</v>
      </c>
      <c r="AH15" s="562">
        <v>37</v>
      </c>
      <c r="AI15" s="562">
        <v>41</v>
      </c>
      <c r="AJ15" s="562">
        <v>10</v>
      </c>
      <c r="AK15" s="562">
        <v>3</v>
      </c>
      <c r="AL15" s="562">
        <v>16</v>
      </c>
      <c r="AM15" s="562">
        <v>6</v>
      </c>
      <c r="AN15" s="562">
        <v>11</v>
      </c>
      <c r="AO15" s="562">
        <v>13</v>
      </c>
      <c r="AP15" s="562">
        <v>29</v>
      </c>
      <c r="AQ15" s="562">
        <v>32</v>
      </c>
      <c r="AR15" s="562">
        <v>35</v>
      </c>
      <c r="AS15" s="562">
        <v>39</v>
      </c>
      <c r="AT15" s="562">
        <v>31</v>
      </c>
      <c r="AU15" s="562">
        <v>36</v>
      </c>
      <c r="AV15" s="562">
        <v>7</v>
      </c>
      <c r="AW15" s="562">
        <v>8</v>
      </c>
      <c r="AX15" s="562">
        <v>9</v>
      </c>
      <c r="AY15" s="562">
        <v>12</v>
      </c>
      <c r="AZ15" s="562">
        <v>15</v>
      </c>
      <c r="BA15" s="562">
        <v>17</v>
      </c>
      <c r="BB15" s="562">
        <v>18</v>
      </c>
      <c r="BC15" s="562">
        <v>21</v>
      </c>
      <c r="BD15" s="562">
        <v>22</v>
      </c>
      <c r="BE15" s="562">
        <v>25</v>
      </c>
      <c r="BF15" s="562">
        <v>26</v>
      </c>
      <c r="BG15" s="562">
        <v>34</v>
      </c>
      <c r="BH15" s="562">
        <v>40</v>
      </c>
      <c r="BI15" s="562">
        <v>42</v>
      </c>
      <c r="BJ15" s="562">
        <v>43</v>
      </c>
      <c r="BK15" s="562">
        <v>46</v>
      </c>
      <c r="BL15" s="58"/>
      <c r="BM15" s="22"/>
      <c r="BN15" s="199">
        <v>3</v>
      </c>
      <c r="BO15" s="199"/>
      <c r="BP15" s="199">
        <v>6</v>
      </c>
    </row>
    <row r="16" spans="1:78" ht="20.149999999999999" customHeight="1" thickBot="1">
      <c r="A16" s="5" t="s">
        <v>18</v>
      </c>
      <c r="B16" s="245" t="s">
        <v>1981</v>
      </c>
      <c r="C16" s="39">
        <f>C201</f>
        <v>6</v>
      </c>
      <c r="D16" s="39">
        <f t="shared" ref="D16:Q16" si="4">D201</f>
        <v>6</v>
      </c>
      <c r="E16" s="39">
        <f t="shared" si="4"/>
        <v>6</v>
      </c>
      <c r="F16" s="39">
        <f t="shared" si="4"/>
        <v>6</v>
      </c>
      <c r="G16" s="39">
        <f t="shared" si="4"/>
        <v>6</v>
      </c>
      <c r="H16" s="39">
        <f t="shared" si="4"/>
        <v>6</v>
      </c>
      <c r="I16" s="39">
        <f t="shared" si="4"/>
        <v>6</v>
      </c>
      <c r="J16" s="39">
        <f t="shared" si="4"/>
        <v>6</v>
      </c>
      <c r="K16" s="39">
        <f t="shared" si="4"/>
        <v>6</v>
      </c>
      <c r="L16" s="39">
        <f t="shared" si="4"/>
        <v>6</v>
      </c>
      <c r="M16" s="39">
        <f t="shared" si="4"/>
        <v>6</v>
      </c>
      <c r="N16" s="39">
        <f t="shared" si="4"/>
        <v>6</v>
      </c>
      <c r="O16" s="39">
        <f t="shared" si="4"/>
        <v>6</v>
      </c>
      <c r="P16" s="39">
        <f t="shared" si="4"/>
        <v>6</v>
      </c>
      <c r="Q16" s="39">
        <f t="shared" si="4"/>
        <v>6</v>
      </c>
      <c r="S16" s="20">
        <v>2</v>
      </c>
      <c r="T16" s="640" t="s">
        <v>1866</v>
      </c>
      <c r="U16" s="769"/>
      <c r="V16" s="770"/>
      <c r="W16" s="562">
        <v>3</v>
      </c>
      <c r="X16" s="562">
        <v>4</v>
      </c>
      <c r="Y16" s="562">
        <v>5</v>
      </c>
      <c r="Z16" s="562">
        <v>6</v>
      </c>
      <c r="AA16" s="562">
        <v>7</v>
      </c>
      <c r="AB16" s="562">
        <v>8</v>
      </c>
      <c r="AC16" s="562">
        <v>9</v>
      </c>
      <c r="AD16" s="562">
        <v>10</v>
      </c>
      <c r="AE16" s="562">
        <v>11</v>
      </c>
      <c r="AF16" s="562">
        <v>12</v>
      </c>
      <c r="AG16" s="562">
        <v>13</v>
      </c>
      <c r="AH16" s="562">
        <v>14</v>
      </c>
      <c r="AI16" s="562">
        <v>15</v>
      </c>
      <c r="AJ16" s="562">
        <v>16</v>
      </c>
      <c r="AK16" s="562">
        <v>17</v>
      </c>
      <c r="AL16" s="562">
        <v>18</v>
      </c>
      <c r="AM16" s="562">
        <v>21</v>
      </c>
      <c r="AN16" s="562">
        <v>22</v>
      </c>
      <c r="AO16" s="562">
        <v>23</v>
      </c>
      <c r="AP16" s="562">
        <v>24</v>
      </c>
      <c r="AQ16" s="562">
        <v>25</v>
      </c>
      <c r="AR16" s="562">
        <v>26</v>
      </c>
      <c r="AS16" s="562">
        <v>27</v>
      </c>
      <c r="AT16" s="562">
        <v>28</v>
      </c>
      <c r="AU16" s="562">
        <v>29</v>
      </c>
      <c r="AV16" s="562">
        <v>30</v>
      </c>
      <c r="AW16" s="562">
        <v>31</v>
      </c>
      <c r="AX16" s="562">
        <v>32</v>
      </c>
      <c r="AY16" s="562">
        <v>34</v>
      </c>
      <c r="AZ16" s="562">
        <v>35</v>
      </c>
      <c r="BA16" s="562">
        <v>36</v>
      </c>
      <c r="BB16" s="562">
        <v>37</v>
      </c>
      <c r="BC16" s="562">
        <v>38</v>
      </c>
      <c r="BD16" s="562">
        <v>39</v>
      </c>
      <c r="BE16" s="562">
        <v>40</v>
      </c>
      <c r="BF16" s="562">
        <v>42</v>
      </c>
      <c r="BG16" s="562">
        <v>43</v>
      </c>
      <c r="BH16" s="562">
        <v>45</v>
      </c>
      <c r="BI16" s="562">
        <v>46</v>
      </c>
      <c r="BJ16" s="562">
        <v>46</v>
      </c>
      <c r="BK16" s="562">
        <v>46</v>
      </c>
      <c r="BL16" s="58"/>
      <c r="BM16" s="199">
        <v>3</v>
      </c>
      <c r="BN16" s="199">
        <v>4</v>
      </c>
      <c r="BO16" s="199">
        <v>5</v>
      </c>
      <c r="BP16" s="199">
        <v>6</v>
      </c>
      <c r="BR16" s="46"/>
      <c r="BS16" s="46"/>
      <c r="BT16" s="112"/>
      <c r="BU16" s="56"/>
      <c r="BV16" s="56"/>
      <c r="BW16" s="56"/>
      <c r="BX16" s="56"/>
      <c r="BY16" s="56"/>
      <c r="BZ16" s="56"/>
    </row>
    <row r="17" spans="1:73" ht="20.149999999999999" customHeight="1" thickBot="1">
      <c r="A17" s="5" t="s">
        <v>19</v>
      </c>
      <c r="B17" s="246" t="s">
        <v>1973</v>
      </c>
      <c r="C17" s="39">
        <f>C208</f>
        <v>2</v>
      </c>
      <c r="D17" s="39">
        <f t="shared" ref="D17:Q17" si="5">D208</f>
        <v>2</v>
      </c>
      <c r="E17" s="39">
        <f t="shared" si="5"/>
        <v>2</v>
      </c>
      <c r="F17" s="39">
        <f t="shared" si="5"/>
        <v>2</v>
      </c>
      <c r="G17" s="39">
        <f t="shared" si="5"/>
        <v>2</v>
      </c>
      <c r="H17" s="39">
        <f t="shared" si="5"/>
        <v>2</v>
      </c>
      <c r="I17" s="39">
        <f t="shared" si="5"/>
        <v>2</v>
      </c>
      <c r="J17" s="39">
        <f t="shared" si="5"/>
        <v>2</v>
      </c>
      <c r="K17" s="39">
        <f t="shared" si="5"/>
        <v>2</v>
      </c>
      <c r="L17" s="39">
        <f t="shared" si="5"/>
        <v>2</v>
      </c>
      <c r="M17" s="39">
        <f t="shared" si="5"/>
        <v>2</v>
      </c>
      <c r="N17" s="39">
        <f t="shared" si="5"/>
        <v>2</v>
      </c>
      <c r="O17" s="39">
        <f t="shared" si="5"/>
        <v>2</v>
      </c>
      <c r="P17" s="39">
        <f t="shared" si="5"/>
        <v>2</v>
      </c>
      <c r="Q17" s="39">
        <f t="shared" si="5"/>
        <v>2</v>
      </c>
      <c r="S17" s="20">
        <v>3</v>
      </c>
      <c r="T17" s="760" t="s">
        <v>1867</v>
      </c>
      <c r="U17" s="761"/>
      <c r="V17" s="762"/>
      <c r="W17" s="562">
        <v>1</v>
      </c>
      <c r="X17" s="562">
        <v>2</v>
      </c>
      <c r="Y17" s="562">
        <v>3</v>
      </c>
      <c r="Z17" s="562">
        <v>4</v>
      </c>
      <c r="AA17" s="562">
        <v>5</v>
      </c>
      <c r="AB17" s="562">
        <v>7</v>
      </c>
      <c r="AC17" s="562">
        <v>8</v>
      </c>
      <c r="AD17" s="562">
        <v>9</v>
      </c>
      <c r="AE17" s="562">
        <v>10</v>
      </c>
      <c r="AF17" s="562">
        <v>11</v>
      </c>
      <c r="AG17" s="562">
        <v>13</v>
      </c>
      <c r="AH17" s="562">
        <v>15</v>
      </c>
      <c r="AI17" s="562">
        <v>16</v>
      </c>
      <c r="AJ17" s="562">
        <v>17</v>
      </c>
      <c r="AK17" s="562">
        <v>18</v>
      </c>
      <c r="AL17" s="562">
        <v>19</v>
      </c>
      <c r="AM17" s="562">
        <v>20</v>
      </c>
      <c r="AN17" s="562">
        <v>22</v>
      </c>
      <c r="AO17" s="562">
        <v>23</v>
      </c>
      <c r="AP17" s="562">
        <v>24</v>
      </c>
      <c r="AQ17" s="562">
        <v>26</v>
      </c>
      <c r="AR17" s="562">
        <v>27</v>
      </c>
      <c r="AS17" s="562">
        <v>28</v>
      </c>
      <c r="AT17" s="562">
        <v>29</v>
      </c>
      <c r="AU17" s="562">
        <v>31</v>
      </c>
      <c r="AV17" s="562">
        <v>32</v>
      </c>
      <c r="AW17" s="562">
        <v>33</v>
      </c>
      <c r="AX17" s="562">
        <v>34</v>
      </c>
      <c r="AY17" s="562">
        <v>35</v>
      </c>
      <c r="AZ17" s="562">
        <v>36</v>
      </c>
      <c r="BA17" s="562">
        <v>37</v>
      </c>
      <c r="BB17" s="562">
        <v>39</v>
      </c>
      <c r="BC17" s="562">
        <v>40</v>
      </c>
      <c r="BD17" s="562">
        <v>41</v>
      </c>
      <c r="BE17" s="562">
        <v>43</v>
      </c>
      <c r="BF17" s="562">
        <v>44</v>
      </c>
      <c r="BG17" s="562">
        <v>45</v>
      </c>
      <c r="BH17" s="562">
        <v>46</v>
      </c>
      <c r="BI17" s="562">
        <v>46</v>
      </c>
      <c r="BJ17" s="562">
        <v>46</v>
      </c>
      <c r="BK17" s="562">
        <v>46</v>
      </c>
      <c r="BL17" s="58"/>
      <c r="BM17" s="199">
        <v>3</v>
      </c>
      <c r="BN17" s="199">
        <v>4</v>
      </c>
      <c r="BO17" s="199">
        <v>5</v>
      </c>
      <c r="BP17" s="199">
        <v>6</v>
      </c>
      <c r="BR17" s="44"/>
      <c r="BT17" s="112"/>
    </row>
    <row r="18" spans="1:73" ht="20.149999999999999" hidden="1" customHeight="1" thickBot="1">
      <c r="A18" s="5" t="s">
        <v>37</v>
      </c>
      <c r="B18" s="244"/>
      <c r="C18" s="39">
        <f>C215</f>
        <v>0</v>
      </c>
      <c r="D18" s="39">
        <f t="shared" ref="D18:Q18" si="6">D215</f>
        <v>0</v>
      </c>
      <c r="E18" s="39">
        <f t="shared" si="6"/>
        <v>0</v>
      </c>
      <c r="F18" s="39">
        <f t="shared" si="6"/>
        <v>0</v>
      </c>
      <c r="G18" s="39">
        <f t="shared" si="6"/>
        <v>0</v>
      </c>
      <c r="H18" s="39">
        <f t="shared" si="6"/>
        <v>0</v>
      </c>
      <c r="I18" s="39">
        <f t="shared" si="6"/>
        <v>0</v>
      </c>
      <c r="J18" s="39">
        <f t="shared" si="6"/>
        <v>0</v>
      </c>
      <c r="K18" s="39">
        <f t="shared" si="6"/>
        <v>0</v>
      </c>
      <c r="L18" s="39">
        <f t="shared" si="6"/>
        <v>0</v>
      </c>
      <c r="M18" s="39">
        <f t="shared" si="6"/>
        <v>0</v>
      </c>
      <c r="N18" s="39">
        <f t="shared" si="6"/>
        <v>0</v>
      </c>
      <c r="O18" s="39">
        <f t="shared" si="6"/>
        <v>0</v>
      </c>
      <c r="P18" s="39">
        <f t="shared" si="6"/>
        <v>0</v>
      </c>
      <c r="Q18" s="39">
        <f t="shared" si="6"/>
        <v>0</v>
      </c>
      <c r="S18" s="20">
        <v>4</v>
      </c>
      <c r="T18" s="615" t="s">
        <v>1620</v>
      </c>
      <c r="U18" s="771"/>
      <c r="V18" s="772"/>
      <c r="W18" s="297"/>
      <c r="X18" s="297"/>
      <c r="Y18" s="297"/>
      <c r="Z18" s="297"/>
      <c r="AA18" s="297"/>
      <c r="AB18" s="297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117"/>
      <c r="AS18" s="117"/>
      <c r="AT18" s="117"/>
      <c r="AU18" s="117"/>
      <c r="AV18" s="117"/>
      <c r="AW18" s="117"/>
      <c r="AX18" s="117"/>
      <c r="AY18" s="117"/>
      <c r="AZ18" s="117"/>
      <c r="BA18" s="117"/>
      <c r="BB18" s="117"/>
      <c r="BC18" s="117"/>
      <c r="BD18" s="117"/>
      <c r="BE18" s="117"/>
      <c r="BF18" s="117"/>
      <c r="BG18" s="117"/>
      <c r="BH18" s="117"/>
      <c r="BI18" s="58"/>
      <c r="BJ18" s="58"/>
      <c r="BK18" s="58"/>
      <c r="BL18" s="58"/>
      <c r="BM18" s="199">
        <v>3</v>
      </c>
      <c r="BN18" s="199">
        <v>4</v>
      </c>
      <c r="BO18" s="199">
        <v>5</v>
      </c>
      <c r="BP18" s="199">
        <v>6</v>
      </c>
      <c r="BR18" s="44"/>
      <c r="BT18" s="112"/>
    </row>
    <row r="19" spans="1:73" ht="20.149999999999999" hidden="1" customHeight="1" thickBot="1">
      <c r="A19" s="5" t="s">
        <v>44</v>
      </c>
      <c r="B19" s="450"/>
      <c r="C19" s="39">
        <f>C222</f>
        <v>0</v>
      </c>
      <c r="D19" s="39">
        <f t="shared" ref="D19:Q19" si="7">D222</f>
        <v>0</v>
      </c>
      <c r="E19" s="39">
        <f t="shared" si="7"/>
        <v>0</v>
      </c>
      <c r="F19" s="39">
        <f t="shared" si="7"/>
        <v>0</v>
      </c>
      <c r="G19" s="39">
        <f t="shared" si="7"/>
        <v>0</v>
      </c>
      <c r="H19" s="39">
        <f t="shared" si="7"/>
        <v>0</v>
      </c>
      <c r="I19" s="39">
        <f t="shared" si="7"/>
        <v>0</v>
      </c>
      <c r="J19" s="39">
        <f t="shared" si="7"/>
        <v>0</v>
      </c>
      <c r="K19" s="39">
        <f t="shared" si="7"/>
        <v>0</v>
      </c>
      <c r="L19" s="39">
        <f t="shared" si="7"/>
        <v>0</v>
      </c>
      <c r="M19" s="39">
        <f t="shared" si="7"/>
        <v>0</v>
      </c>
      <c r="N19" s="39">
        <f t="shared" si="7"/>
        <v>0</v>
      </c>
      <c r="O19" s="39">
        <f t="shared" si="7"/>
        <v>0</v>
      </c>
      <c r="P19" s="39">
        <f t="shared" si="7"/>
        <v>0</v>
      </c>
      <c r="Q19" s="39">
        <f t="shared" si="7"/>
        <v>0</v>
      </c>
      <c r="S19" s="20">
        <v>5</v>
      </c>
      <c r="T19" s="751" t="s">
        <v>1621</v>
      </c>
      <c r="U19" s="752"/>
      <c r="V19" s="753"/>
      <c r="W19" s="72"/>
      <c r="X19" s="72"/>
      <c r="Y19" s="72"/>
      <c r="Z19" s="72"/>
      <c r="AA19" s="55"/>
      <c r="AB19" s="72"/>
      <c r="AC19" s="72"/>
      <c r="AD19" s="72"/>
      <c r="AE19" s="72"/>
      <c r="AF19" s="72"/>
      <c r="AG19" s="72"/>
      <c r="AH19" s="72"/>
      <c r="AI19" s="72"/>
      <c r="AJ19" s="72"/>
      <c r="AK19" s="72"/>
      <c r="AL19" s="72"/>
      <c r="AM19" s="72"/>
      <c r="AN19" s="72"/>
      <c r="AO19" s="117"/>
      <c r="AP19" s="117"/>
      <c r="AQ19" s="117"/>
      <c r="AR19" s="117"/>
      <c r="AS19" s="117"/>
      <c r="AT19" s="117"/>
      <c r="AU19" s="117"/>
      <c r="AV19" s="117"/>
      <c r="AW19" s="117"/>
      <c r="AX19" s="117"/>
      <c r="AY19" s="117"/>
      <c r="AZ19" s="117"/>
      <c r="BA19" s="117"/>
      <c r="BB19" s="117"/>
      <c r="BC19" s="117"/>
      <c r="BD19" s="117"/>
      <c r="BE19" s="117"/>
      <c r="BF19" s="117"/>
      <c r="BG19" s="117"/>
      <c r="BH19" s="117"/>
      <c r="BI19" s="58"/>
      <c r="BJ19" s="58"/>
      <c r="BK19" s="58"/>
      <c r="BL19" s="58"/>
      <c r="BM19" s="180">
        <v>0</v>
      </c>
      <c r="BN19" s="180">
        <v>1</v>
      </c>
      <c r="BO19" s="180">
        <v>2</v>
      </c>
      <c r="BP19" s="180">
        <v>2</v>
      </c>
      <c r="BR19" s="44"/>
      <c r="BT19" s="112"/>
    </row>
    <row r="20" spans="1:73" ht="20.149999999999999" hidden="1" customHeight="1" thickBot="1">
      <c r="A20" s="5" t="s">
        <v>45</v>
      </c>
      <c r="B20" s="248"/>
      <c r="C20" s="39">
        <f>C229</f>
        <v>0</v>
      </c>
      <c r="D20" s="39">
        <f t="shared" ref="D20:Q20" si="8">D229</f>
        <v>0</v>
      </c>
      <c r="E20" s="39">
        <f t="shared" si="8"/>
        <v>0</v>
      </c>
      <c r="F20" s="39">
        <f t="shared" si="8"/>
        <v>0</v>
      </c>
      <c r="G20" s="39">
        <f t="shared" si="8"/>
        <v>0</v>
      </c>
      <c r="H20" s="39">
        <f t="shared" si="8"/>
        <v>0</v>
      </c>
      <c r="I20" s="39">
        <f t="shared" si="8"/>
        <v>0</v>
      </c>
      <c r="J20" s="39">
        <f t="shared" si="8"/>
        <v>0</v>
      </c>
      <c r="K20" s="39">
        <f t="shared" si="8"/>
        <v>0</v>
      </c>
      <c r="L20" s="39">
        <f t="shared" si="8"/>
        <v>0</v>
      </c>
      <c r="M20" s="39">
        <f t="shared" si="8"/>
        <v>0</v>
      </c>
      <c r="N20" s="39">
        <f t="shared" si="8"/>
        <v>0</v>
      </c>
      <c r="O20" s="39">
        <f t="shared" si="8"/>
        <v>0</v>
      </c>
      <c r="P20" s="39">
        <f t="shared" si="8"/>
        <v>0</v>
      </c>
      <c r="Q20" s="39">
        <f t="shared" si="8"/>
        <v>0</v>
      </c>
      <c r="S20" s="20">
        <v>6</v>
      </c>
      <c r="T20" s="773" t="s">
        <v>1623</v>
      </c>
      <c r="U20" s="774"/>
      <c r="V20" s="775"/>
      <c r="W20" s="72"/>
      <c r="X20" s="72"/>
      <c r="Y20" s="72"/>
      <c r="Z20" s="72"/>
      <c r="AA20" s="55"/>
      <c r="AB20" s="72"/>
      <c r="AC20" s="72"/>
      <c r="AD20" s="72"/>
      <c r="AE20" s="72"/>
      <c r="AF20" s="72"/>
      <c r="AG20" s="72"/>
      <c r="AH20" s="72"/>
      <c r="AI20" s="72"/>
      <c r="AJ20" s="72"/>
      <c r="AK20" s="72"/>
      <c r="AL20" s="72"/>
      <c r="AM20" s="72"/>
      <c r="AN20" s="72"/>
      <c r="AO20" s="72"/>
      <c r="AP20" s="72"/>
      <c r="AQ20" s="72"/>
      <c r="AR20" s="117"/>
      <c r="AS20" s="117"/>
      <c r="AT20" s="117"/>
      <c r="AU20" s="117"/>
      <c r="AV20" s="117"/>
      <c r="AW20" s="117"/>
      <c r="AX20" s="117"/>
      <c r="AY20" s="117"/>
      <c r="AZ20" s="117"/>
      <c r="BA20" s="117"/>
      <c r="BB20" s="117"/>
      <c r="BC20" s="117"/>
      <c r="BD20" s="117"/>
      <c r="BE20" s="117"/>
      <c r="BF20" s="117"/>
      <c r="BG20" s="117"/>
      <c r="BH20" s="117"/>
      <c r="BI20" s="58"/>
      <c r="BJ20" s="58"/>
      <c r="BK20" s="58"/>
      <c r="BL20" s="58"/>
      <c r="BM20" s="180">
        <v>0</v>
      </c>
      <c r="BN20" s="180">
        <v>1</v>
      </c>
      <c r="BO20" s="180">
        <v>2</v>
      </c>
      <c r="BP20" s="180">
        <v>2</v>
      </c>
      <c r="BR20" s="44"/>
      <c r="BT20"/>
    </row>
    <row r="21" spans="1:73" ht="20.149999999999999" hidden="1" customHeight="1" thickBot="1">
      <c r="A21" s="5" t="s">
        <v>47</v>
      </c>
      <c r="B21" s="249"/>
      <c r="C21" s="39">
        <f>C236</f>
        <v>0</v>
      </c>
      <c r="D21" s="39">
        <f t="shared" ref="D21:Q21" si="9">D236</f>
        <v>0</v>
      </c>
      <c r="E21" s="39">
        <f t="shared" si="9"/>
        <v>0</v>
      </c>
      <c r="F21" s="39">
        <f t="shared" si="9"/>
        <v>0</v>
      </c>
      <c r="G21" s="39">
        <f t="shared" si="9"/>
        <v>0</v>
      </c>
      <c r="H21" s="39">
        <f t="shared" si="9"/>
        <v>0</v>
      </c>
      <c r="I21" s="39">
        <f t="shared" si="9"/>
        <v>0</v>
      </c>
      <c r="J21" s="39">
        <f t="shared" si="9"/>
        <v>0</v>
      </c>
      <c r="K21" s="39">
        <f t="shared" si="9"/>
        <v>0</v>
      </c>
      <c r="L21" s="39">
        <f t="shared" si="9"/>
        <v>0</v>
      </c>
      <c r="M21" s="39">
        <f t="shared" si="9"/>
        <v>0</v>
      </c>
      <c r="N21" s="39">
        <f t="shared" si="9"/>
        <v>0</v>
      </c>
      <c r="O21" s="39">
        <f t="shared" si="9"/>
        <v>0</v>
      </c>
      <c r="P21" s="39">
        <f t="shared" si="9"/>
        <v>0</v>
      </c>
      <c r="Q21" s="39">
        <f t="shared" si="9"/>
        <v>0</v>
      </c>
      <c r="S21" s="20">
        <v>7</v>
      </c>
      <c r="T21" s="754" t="s">
        <v>1624</v>
      </c>
      <c r="U21" s="755"/>
      <c r="V21" s="756"/>
      <c r="W21" s="217"/>
      <c r="X21" s="217"/>
      <c r="Y21" s="217"/>
      <c r="Z21" s="217"/>
      <c r="AA21" s="55"/>
      <c r="AB21" s="217"/>
      <c r="AC21" s="217"/>
      <c r="AD21" s="217"/>
      <c r="AE21" s="217"/>
      <c r="AF21" s="217"/>
      <c r="AG21" s="217"/>
      <c r="AH21" s="217"/>
      <c r="AI21" s="217"/>
      <c r="AJ21" s="217"/>
      <c r="AK21" s="217"/>
      <c r="AL21" s="217"/>
      <c r="AM21" s="217"/>
      <c r="AN21" s="217"/>
      <c r="AO21" s="117"/>
      <c r="AP21" s="117"/>
      <c r="AQ21" s="117"/>
      <c r="AR21" s="117"/>
      <c r="AS21" s="117"/>
      <c r="AT21" s="117"/>
      <c r="AU21" s="117"/>
      <c r="AV21" s="117"/>
      <c r="AW21" s="117"/>
      <c r="AX21" s="117"/>
      <c r="AY21" s="117"/>
      <c r="AZ21" s="117"/>
      <c r="BA21" s="117"/>
      <c r="BB21" s="117"/>
      <c r="BC21" s="117"/>
      <c r="BD21" s="117"/>
      <c r="BE21" s="117"/>
      <c r="BF21" s="117"/>
      <c r="BG21" s="117"/>
      <c r="BH21" s="117"/>
      <c r="BI21" s="58"/>
      <c r="BJ21" s="58"/>
      <c r="BK21" s="58"/>
      <c r="BL21" s="58"/>
      <c r="BM21" s="320">
        <v>3</v>
      </c>
      <c r="BN21" s="320">
        <v>4</v>
      </c>
      <c r="BO21" s="320">
        <v>5</v>
      </c>
      <c r="BP21" s="320">
        <v>6</v>
      </c>
      <c r="BR21" s="44"/>
      <c r="BT21"/>
      <c r="BU21"/>
    </row>
    <row r="22" spans="1:73" ht="20.149999999999999" customHeight="1" thickBot="1">
      <c r="A22" s="5" t="s">
        <v>66</v>
      </c>
      <c r="B22" s="242" t="s">
        <v>1868</v>
      </c>
      <c r="C22" s="39">
        <f>C243</f>
        <v>0</v>
      </c>
      <c r="D22" s="39">
        <f t="shared" ref="D22:Q22" si="10">D243</f>
        <v>0</v>
      </c>
      <c r="E22" s="39">
        <f t="shared" si="10"/>
        <v>0</v>
      </c>
      <c r="F22" s="39">
        <f t="shared" si="10"/>
        <v>0</v>
      </c>
      <c r="G22" s="39">
        <f t="shared" si="10"/>
        <v>0</v>
      </c>
      <c r="H22" s="39">
        <f t="shared" si="10"/>
        <v>0</v>
      </c>
      <c r="I22" s="39">
        <f t="shared" si="10"/>
        <v>0</v>
      </c>
      <c r="J22" s="39">
        <f t="shared" si="10"/>
        <v>0</v>
      </c>
      <c r="K22" s="39">
        <f t="shared" si="10"/>
        <v>0</v>
      </c>
      <c r="L22" s="39">
        <f t="shared" si="10"/>
        <v>0</v>
      </c>
      <c r="M22" s="39">
        <f t="shared" si="10"/>
        <v>0</v>
      </c>
      <c r="N22" s="39">
        <f t="shared" si="10"/>
        <v>0</v>
      </c>
      <c r="O22" s="39">
        <f t="shared" si="10"/>
        <v>0</v>
      </c>
      <c r="P22" s="39">
        <f t="shared" si="10"/>
        <v>0</v>
      </c>
      <c r="Q22" s="39">
        <f t="shared" si="10"/>
        <v>0</v>
      </c>
      <c r="S22" s="20">
        <v>8</v>
      </c>
      <c r="T22" s="776" t="s">
        <v>1868</v>
      </c>
      <c r="U22" s="777"/>
      <c r="V22" s="778"/>
      <c r="W22" s="161">
        <v>1</v>
      </c>
      <c r="X22" s="161">
        <v>2</v>
      </c>
      <c r="Y22" s="161">
        <v>3</v>
      </c>
      <c r="Z22" s="161">
        <v>4</v>
      </c>
      <c r="AA22" s="161">
        <v>5</v>
      </c>
      <c r="AB22" s="161">
        <v>6</v>
      </c>
      <c r="AC22" s="161">
        <v>7</v>
      </c>
      <c r="AD22" s="161">
        <v>46</v>
      </c>
      <c r="AE22" s="161">
        <v>46</v>
      </c>
      <c r="AF22" s="161">
        <v>46</v>
      </c>
      <c r="AG22" s="161">
        <v>46</v>
      </c>
      <c r="AH22" s="58"/>
      <c r="AI22" s="58"/>
      <c r="AJ22" s="58"/>
      <c r="AK22" s="58"/>
      <c r="AL22" s="58"/>
      <c r="AM22" s="58"/>
      <c r="AN22" s="58"/>
      <c r="AO22" s="58"/>
      <c r="AP22" s="58"/>
      <c r="AQ22" s="58"/>
      <c r="AR22" s="58"/>
      <c r="AS22" s="58"/>
      <c r="AT22" s="58"/>
      <c r="AU22" s="58"/>
      <c r="AV22" s="58"/>
      <c r="AW22" s="58"/>
      <c r="AX22" s="58"/>
      <c r="AY22" s="58"/>
      <c r="AZ22" s="58"/>
      <c r="BA22" s="58"/>
      <c r="BB22" s="58"/>
      <c r="BC22" s="58"/>
      <c r="BD22" s="58"/>
      <c r="BE22" s="58"/>
      <c r="BF22" s="58"/>
      <c r="BG22" s="58"/>
      <c r="BH22" s="58"/>
      <c r="BI22" s="58"/>
      <c r="BJ22" s="58"/>
      <c r="BK22" s="58"/>
      <c r="BL22" s="58"/>
      <c r="BM22" s="321">
        <v>0</v>
      </c>
      <c r="BN22" s="321">
        <v>1</v>
      </c>
      <c r="BO22" s="321">
        <v>2</v>
      </c>
      <c r="BP22" s="321">
        <v>3</v>
      </c>
    </row>
    <row r="23" spans="1:73" ht="20.149999999999999" customHeight="1" thickBot="1">
      <c r="A23" s="5" t="s">
        <v>68</v>
      </c>
      <c r="B23" s="242" t="s">
        <v>1869</v>
      </c>
      <c r="C23" s="39">
        <f>C250</f>
        <v>2</v>
      </c>
      <c r="D23" s="39">
        <f t="shared" ref="D23:Q23" si="11">D250</f>
        <v>2</v>
      </c>
      <c r="E23" s="39">
        <f t="shared" si="11"/>
        <v>2</v>
      </c>
      <c r="F23" s="39">
        <f t="shared" si="11"/>
        <v>2</v>
      </c>
      <c r="G23" s="39">
        <f t="shared" si="11"/>
        <v>2</v>
      </c>
      <c r="H23" s="39">
        <f t="shared" si="11"/>
        <v>2</v>
      </c>
      <c r="I23" s="39">
        <f t="shared" si="11"/>
        <v>2</v>
      </c>
      <c r="J23" s="39">
        <f t="shared" si="11"/>
        <v>2</v>
      </c>
      <c r="K23" s="39">
        <f t="shared" si="11"/>
        <v>2</v>
      </c>
      <c r="L23" s="39">
        <f t="shared" si="11"/>
        <v>2</v>
      </c>
      <c r="M23" s="39">
        <f t="shared" si="11"/>
        <v>2</v>
      </c>
      <c r="N23" s="39">
        <f t="shared" si="11"/>
        <v>2</v>
      </c>
      <c r="O23" s="39">
        <f t="shared" si="11"/>
        <v>2</v>
      </c>
      <c r="P23" s="39">
        <f t="shared" si="11"/>
        <v>2</v>
      </c>
      <c r="Q23" s="39">
        <f t="shared" si="11"/>
        <v>2</v>
      </c>
      <c r="S23" s="20">
        <v>9</v>
      </c>
      <c r="T23" s="757" t="s">
        <v>1869</v>
      </c>
      <c r="U23" s="758"/>
      <c r="V23" s="759"/>
      <c r="W23" s="161">
        <v>8</v>
      </c>
      <c r="X23" s="161">
        <v>9</v>
      </c>
      <c r="Y23" s="161">
        <v>10</v>
      </c>
      <c r="Z23" s="161">
        <v>11</v>
      </c>
      <c r="AA23" s="161">
        <v>12</v>
      </c>
      <c r="AB23" s="161">
        <v>13</v>
      </c>
      <c r="AC23" s="161">
        <v>14</v>
      </c>
      <c r="AD23" s="161">
        <v>46</v>
      </c>
      <c r="AE23" s="161">
        <v>46</v>
      </c>
      <c r="AF23" s="58"/>
      <c r="AG23" s="58"/>
      <c r="AH23" s="58"/>
      <c r="AI23" s="58"/>
      <c r="AJ23" s="58"/>
      <c r="AK23" s="58"/>
      <c r="AL23" s="58"/>
      <c r="AM23" s="58"/>
      <c r="AN23" s="58"/>
      <c r="AO23" s="58"/>
      <c r="AP23" s="58"/>
      <c r="AQ23" s="58"/>
      <c r="AR23" s="58"/>
      <c r="AS23" s="58"/>
      <c r="AT23" s="58"/>
      <c r="AU23" s="58"/>
      <c r="AV23" s="58"/>
      <c r="AW23" s="58"/>
      <c r="AX23" s="58"/>
      <c r="AY23" s="58"/>
      <c r="AZ23" s="58"/>
      <c r="BA23" s="58"/>
      <c r="BB23" s="58"/>
      <c r="BC23" s="58"/>
      <c r="BD23" s="58"/>
      <c r="BE23" s="58"/>
      <c r="BF23" s="58"/>
      <c r="BG23" s="58"/>
      <c r="BH23" s="58"/>
      <c r="BI23" s="250"/>
      <c r="BJ23" s="250"/>
      <c r="BK23" s="250"/>
      <c r="BL23" s="58"/>
      <c r="BM23" s="321">
        <v>0</v>
      </c>
      <c r="BN23" s="321">
        <v>1</v>
      </c>
      <c r="BO23" s="321">
        <v>2</v>
      </c>
      <c r="BP23" s="321">
        <v>3</v>
      </c>
      <c r="BQ23" s="70">
        <v>4</v>
      </c>
    </row>
    <row r="24" spans="1:73" ht="20.149999999999999" customHeight="1" thickBot="1">
      <c r="A24" s="5" t="s">
        <v>85</v>
      </c>
      <c r="B24" s="242" t="s">
        <v>1870</v>
      </c>
      <c r="C24" s="39">
        <f>C257</f>
        <v>1</v>
      </c>
      <c r="D24" s="39">
        <f t="shared" ref="D24:Q24" si="12">D257</f>
        <v>1</v>
      </c>
      <c r="E24" s="39">
        <f t="shared" si="12"/>
        <v>1</v>
      </c>
      <c r="F24" s="39">
        <f t="shared" si="12"/>
        <v>1</v>
      </c>
      <c r="G24" s="39">
        <f t="shared" si="12"/>
        <v>1</v>
      </c>
      <c r="H24" s="39">
        <f t="shared" si="12"/>
        <v>1</v>
      </c>
      <c r="I24" s="39">
        <f t="shared" si="12"/>
        <v>1</v>
      </c>
      <c r="J24" s="39">
        <f t="shared" si="12"/>
        <v>1</v>
      </c>
      <c r="K24" s="39">
        <f t="shared" si="12"/>
        <v>1</v>
      </c>
      <c r="L24" s="39">
        <f t="shared" si="12"/>
        <v>1</v>
      </c>
      <c r="M24" s="39">
        <f t="shared" si="12"/>
        <v>1</v>
      </c>
      <c r="N24" s="39">
        <f t="shared" si="12"/>
        <v>1</v>
      </c>
      <c r="O24" s="39">
        <f t="shared" si="12"/>
        <v>1</v>
      </c>
      <c r="P24" s="39">
        <f t="shared" si="12"/>
        <v>1</v>
      </c>
      <c r="Q24" s="39">
        <f t="shared" si="12"/>
        <v>1</v>
      </c>
      <c r="S24" s="20">
        <v>10</v>
      </c>
      <c r="T24" s="757" t="s">
        <v>1870</v>
      </c>
      <c r="U24" s="758"/>
      <c r="V24" s="759"/>
      <c r="W24" s="161">
        <v>15</v>
      </c>
      <c r="X24" s="161">
        <v>16</v>
      </c>
      <c r="Y24" s="161">
        <v>17</v>
      </c>
      <c r="Z24" s="161">
        <v>18</v>
      </c>
      <c r="AA24" s="161">
        <v>19</v>
      </c>
      <c r="AB24" s="161">
        <v>20</v>
      </c>
      <c r="AC24" s="161">
        <v>21</v>
      </c>
      <c r="AD24" s="161">
        <v>46</v>
      </c>
      <c r="AE24" s="58"/>
      <c r="AF24" s="58"/>
      <c r="AG24" s="58"/>
      <c r="AH24" s="58"/>
      <c r="AI24" s="58"/>
      <c r="AJ24" s="58"/>
      <c r="AK24" s="58"/>
      <c r="AL24" s="58"/>
      <c r="AM24" s="58"/>
      <c r="AN24" s="58"/>
      <c r="AO24" s="58"/>
      <c r="AP24" s="58"/>
      <c r="AQ24" s="58"/>
      <c r="AR24" s="58"/>
      <c r="AS24" s="58"/>
      <c r="AT24" s="58"/>
      <c r="AU24" s="58"/>
      <c r="AV24" s="58"/>
      <c r="AW24" s="58"/>
      <c r="AX24" s="58"/>
      <c r="AY24" s="58"/>
      <c r="AZ24" s="58"/>
      <c r="BA24" s="58"/>
      <c r="BB24" s="58"/>
      <c r="BC24" s="58"/>
      <c r="BD24" s="58"/>
      <c r="BE24" s="58"/>
      <c r="BF24" s="58"/>
      <c r="BG24" s="58"/>
      <c r="BH24" s="58"/>
      <c r="BI24" s="58"/>
      <c r="BJ24" s="250"/>
      <c r="BK24" s="250"/>
      <c r="BL24" s="58"/>
      <c r="BM24" s="321">
        <v>0</v>
      </c>
      <c r="BN24" s="321">
        <v>1</v>
      </c>
      <c r="BO24" s="321">
        <v>2</v>
      </c>
      <c r="BP24" s="321">
        <v>3</v>
      </c>
    </row>
    <row r="25" spans="1:73" s="4" customFormat="1" ht="20.149999999999999" customHeight="1" thickBot="1">
      <c r="A25" s="5" t="s">
        <v>86</v>
      </c>
      <c r="B25" s="242" t="s">
        <v>1871</v>
      </c>
      <c r="C25" s="39">
        <f>C264</f>
        <v>0</v>
      </c>
      <c r="D25" s="39">
        <f t="shared" ref="D25:Q25" si="13">D264</f>
        <v>0</v>
      </c>
      <c r="E25" s="39">
        <f t="shared" si="13"/>
        <v>0</v>
      </c>
      <c r="F25" s="39">
        <f t="shared" si="13"/>
        <v>0</v>
      </c>
      <c r="G25" s="39">
        <f t="shared" si="13"/>
        <v>0</v>
      </c>
      <c r="H25" s="39">
        <f t="shared" si="13"/>
        <v>0</v>
      </c>
      <c r="I25" s="39">
        <f t="shared" si="13"/>
        <v>0</v>
      </c>
      <c r="J25" s="39">
        <f t="shared" si="13"/>
        <v>0</v>
      </c>
      <c r="K25" s="39">
        <f t="shared" si="13"/>
        <v>0</v>
      </c>
      <c r="L25" s="39">
        <f t="shared" si="13"/>
        <v>0</v>
      </c>
      <c r="M25" s="39">
        <f t="shared" si="13"/>
        <v>0</v>
      </c>
      <c r="N25" s="39">
        <f t="shared" si="13"/>
        <v>0</v>
      </c>
      <c r="O25" s="39">
        <f t="shared" si="13"/>
        <v>0</v>
      </c>
      <c r="P25" s="39">
        <f t="shared" si="13"/>
        <v>0</v>
      </c>
      <c r="Q25" s="39">
        <f t="shared" si="13"/>
        <v>0</v>
      </c>
      <c r="S25" s="20">
        <v>11</v>
      </c>
      <c r="T25" s="757" t="s">
        <v>1871</v>
      </c>
      <c r="U25" s="758"/>
      <c r="V25" s="759"/>
      <c r="W25" s="161">
        <v>22</v>
      </c>
      <c r="X25" s="161">
        <v>23</v>
      </c>
      <c r="Y25" s="161">
        <v>24</v>
      </c>
      <c r="Z25" s="161">
        <v>25</v>
      </c>
      <c r="AA25" s="161">
        <v>26</v>
      </c>
      <c r="AB25" s="161">
        <v>27</v>
      </c>
      <c r="AC25" s="161">
        <v>28</v>
      </c>
      <c r="AD25" s="161">
        <v>46</v>
      </c>
      <c r="AE25" s="58"/>
      <c r="AF25" s="58"/>
      <c r="AG25" s="58"/>
      <c r="AH25" s="58"/>
      <c r="AI25" s="58"/>
      <c r="AJ25" s="58"/>
      <c r="AK25" s="58"/>
      <c r="AL25" s="58"/>
      <c r="AM25" s="58"/>
      <c r="AN25" s="58"/>
      <c r="AO25" s="58"/>
      <c r="AP25" s="58"/>
      <c r="AQ25" s="58"/>
      <c r="AR25" s="58"/>
      <c r="AS25" s="58"/>
      <c r="AT25" s="58"/>
      <c r="AU25" s="58"/>
      <c r="AV25" s="58"/>
      <c r="AW25" s="58"/>
      <c r="AX25" s="58"/>
      <c r="AY25" s="58"/>
      <c r="AZ25" s="58"/>
      <c r="BA25" s="58"/>
      <c r="BB25" s="58"/>
      <c r="BC25" s="58"/>
      <c r="BD25" s="58"/>
      <c r="BE25" s="58"/>
      <c r="BF25" s="58"/>
      <c r="BG25" s="58"/>
      <c r="BH25" s="58"/>
      <c r="BI25" s="58"/>
      <c r="BJ25" s="58"/>
      <c r="BK25" s="58"/>
      <c r="BL25" s="58"/>
      <c r="BM25" s="321">
        <v>0</v>
      </c>
      <c r="BN25" s="321">
        <v>1</v>
      </c>
      <c r="BO25" s="321">
        <v>2</v>
      </c>
      <c r="BP25" s="321">
        <v>3</v>
      </c>
      <c r="BR25" s="1"/>
    </row>
    <row r="26" spans="1:73" s="4" customFormat="1" ht="20.149999999999999" customHeight="1" thickBot="1">
      <c r="A26" s="5" t="s">
        <v>87</v>
      </c>
      <c r="B26" s="242" t="s">
        <v>1872</v>
      </c>
      <c r="C26" s="39">
        <f>C271</f>
        <v>1</v>
      </c>
      <c r="D26" s="39">
        <f t="shared" ref="D26:Q26" si="14">D271</f>
        <v>1</v>
      </c>
      <c r="E26" s="39">
        <f t="shared" si="14"/>
        <v>1</v>
      </c>
      <c r="F26" s="39">
        <f t="shared" si="14"/>
        <v>1</v>
      </c>
      <c r="G26" s="39">
        <f t="shared" si="14"/>
        <v>1</v>
      </c>
      <c r="H26" s="39">
        <f t="shared" si="14"/>
        <v>1</v>
      </c>
      <c r="I26" s="39">
        <f t="shared" si="14"/>
        <v>1</v>
      </c>
      <c r="J26" s="39">
        <f t="shared" si="14"/>
        <v>1</v>
      </c>
      <c r="K26" s="39">
        <f t="shared" si="14"/>
        <v>1</v>
      </c>
      <c r="L26" s="39">
        <f t="shared" si="14"/>
        <v>1</v>
      </c>
      <c r="M26" s="39">
        <f t="shared" si="14"/>
        <v>1</v>
      </c>
      <c r="N26" s="39">
        <f t="shared" si="14"/>
        <v>1</v>
      </c>
      <c r="O26" s="39">
        <f t="shared" si="14"/>
        <v>1</v>
      </c>
      <c r="P26" s="39">
        <f t="shared" si="14"/>
        <v>1</v>
      </c>
      <c r="Q26" s="39">
        <f t="shared" si="14"/>
        <v>1</v>
      </c>
      <c r="S26" s="20">
        <v>12</v>
      </c>
      <c r="T26" s="757" t="s">
        <v>1872</v>
      </c>
      <c r="U26" s="758"/>
      <c r="V26" s="759"/>
      <c r="W26" s="161">
        <v>29</v>
      </c>
      <c r="X26" s="161">
        <v>30</v>
      </c>
      <c r="Y26" s="161">
        <v>31</v>
      </c>
      <c r="Z26" s="161">
        <v>32</v>
      </c>
      <c r="AA26" s="161">
        <v>33</v>
      </c>
      <c r="AB26" s="161">
        <v>34</v>
      </c>
      <c r="AC26" s="161">
        <v>35</v>
      </c>
      <c r="AD26" s="161">
        <v>46</v>
      </c>
      <c r="AE26" s="161">
        <v>46</v>
      </c>
      <c r="AF26" s="161">
        <v>46</v>
      </c>
      <c r="AG26" s="161">
        <v>46</v>
      </c>
      <c r="AH26" s="58"/>
      <c r="AI26" s="58"/>
      <c r="AJ26" s="58"/>
      <c r="AK26" s="58"/>
      <c r="AL26" s="58"/>
      <c r="AM26" s="58"/>
      <c r="AN26" s="58"/>
      <c r="AO26" s="58"/>
      <c r="AP26" s="58"/>
      <c r="AQ26" s="58"/>
      <c r="AR26" s="58"/>
      <c r="AS26" s="58"/>
      <c r="AT26" s="58"/>
      <c r="AU26" s="58"/>
      <c r="AV26" s="58"/>
      <c r="AW26" s="58"/>
      <c r="AX26" s="58"/>
      <c r="AY26" s="58"/>
      <c r="AZ26" s="58"/>
      <c r="BA26" s="58"/>
      <c r="BB26" s="58"/>
      <c r="BC26" s="58"/>
      <c r="BD26" s="58"/>
      <c r="BE26" s="58"/>
      <c r="BF26" s="58"/>
      <c r="BG26" s="58"/>
      <c r="BH26" s="58"/>
      <c r="BI26" s="58"/>
      <c r="BJ26" s="58"/>
      <c r="BK26" s="58"/>
      <c r="BL26" s="58"/>
      <c r="BM26" s="321">
        <v>0</v>
      </c>
      <c r="BN26" s="321">
        <v>1</v>
      </c>
      <c r="BO26" s="321">
        <v>2</v>
      </c>
      <c r="BP26" s="321">
        <v>3</v>
      </c>
      <c r="BR26" s="1"/>
    </row>
    <row r="27" spans="1:73" ht="20.149999999999999" customHeight="1" thickBot="1">
      <c r="A27" s="5" t="s">
        <v>88</v>
      </c>
      <c r="B27" s="242" t="s">
        <v>1873</v>
      </c>
      <c r="C27" s="39">
        <f>C278</f>
        <v>1</v>
      </c>
      <c r="D27" s="39">
        <f t="shared" ref="D27:Q27" si="15">D278</f>
        <v>1</v>
      </c>
      <c r="E27" s="39">
        <f t="shared" si="15"/>
        <v>1</v>
      </c>
      <c r="F27" s="39">
        <f t="shared" si="15"/>
        <v>1</v>
      </c>
      <c r="G27" s="39">
        <f t="shared" si="15"/>
        <v>1</v>
      </c>
      <c r="H27" s="39">
        <f t="shared" si="15"/>
        <v>1</v>
      </c>
      <c r="I27" s="39">
        <f t="shared" si="15"/>
        <v>1</v>
      </c>
      <c r="J27" s="39">
        <f t="shared" si="15"/>
        <v>1</v>
      </c>
      <c r="K27" s="39">
        <f t="shared" si="15"/>
        <v>1</v>
      </c>
      <c r="L27" s="39">
        <f t="shared" si="15"/>
        <v>1</v>
      </c>
      <c r="M27" s="39">
        <f t="shared" si="15"/>
        <v>1</v>
      </c>
      <c r="N27" s="39">
        <f t="shared" si="15"/>
        <v>1</v>
      </c>
      <c r="O27" s="39">
        <f t="shared" si="15"/>
        <v>1</v>
      </c>
      <c r="P27" s="39">
        <f t="shared" si="15"/>
        <v>1</v>
      </c>
      <c r="Q27" s="39">
        <f t="shared" si="15"/>
        <v>1</v>
      </c>
      <c r="R27" s="22"/>
      <c r="S27" s="20">
        <v>13</v>
      </c>
      <c r="T27" s="766" t="s">
        <v>1873</v>
      </c>
      <c r="U27" s="767"/>
      <c r="V27" s="768"/>
      <c r="W27" s="161">
        <v>36</v>
      </c>
      <c r="X27" s="161">
        <v>37</v>
      </c>
      <c r="Y27" s="161">
        <v>38</v>
      </c>
      <c r="Z27" s="161">
        <v>39</v>
      </c>
      <c r="AA27" s="161">
        <v>40</v>
      </c>
      <c r="AB27" s="161">
        <v>41</v>
      </c>
      <c r="AC27" s="161">
        <v>42</v>
      </c>
      <c r="AD27" s="161">
        <v>46</v>
      </c>
      <c r="AE27" s="161">
        <v>46</v>
      </c>
      <c r="AF27" s="161">
        <v>46</v>
      </c>
      <c r="AG27" s="161">
        <v>46</v>
      </c>
      <c r="AH27" s="58"/>
      <c r="AI27" s="58"/>
      <c r="AJ27" s="58"/>
      <c r="AK27" s="58"/>
      <c r="AL27" s="58"/>
      <c r="AM27" s="58"/>
      <c r="AN27" s="58"/>
      <c r="AO27" s="58"/>
      <c r="AP27" s="58"/>
      <c r="AQ27" s="58"/>
      <c r="AR27" s="58"/>
      <c r="AS27" s="58"/>
      <c r="AT27" s="58"/>
      <c r="AU27" s="58"/>
      <c r="AV27" s="58"/>
      <c r="AW27" s="58"/>
      <c r="AX27" s="58"/>
      <c r="AY27" s="58"/>
      <c r="AZ27" s="58"/>
      <c r="BA27" s="58"/>
      <c r="BB27" s="58"/>
      <c r="BC27" s="58"/>
      <c r="BD27" s="58"/>
      <c r="BE27" s="58"/>
      <c r="BF27" s="58"/>
      <c r="BG27" s="58"/>
      <c r="BH27" s="58"/>
      <c r="BI27" s="58"/>
      <c r="BJ27" s="58"/>
      <c r="BK27" s="58"/>
      <c r="BL27" s="58"/>
      <c r="BM27" s="321">
        <v>0</v>
      </c>
      <c r="BN27" s="321">
        <v>1</v>
      </c>
      <c r="BO27" s="321">
        <v>2</v>
      </c>
      <c r="BP27" s="321">
        <v>3</v>
      </c>
    </row>
    <row r="28" spans="1:73" ht="20.149999999999999" customHeight="1" thickBot="1">
      <c r="A28" s="5" t="s">
        <v>47</v>
      </c>
      <c r="B28" s="243" t="s">
        <v>1874</v>
      </c>
      <c r="C28" s="39">
        <f>C285</f>
        <v>1</v>
      </c>
      <c r="D28" s="39">
        <f t="shared" ref="D28:Q28" si="16">D285</f>
        <v>1</v>
      </c>
      <c r="E28" s="39">
        <f t="shared" si="16"/>
        <v>1</v>
      </c>
      <c r="F28" s="39">
        <f t="shared" si="16"/>
        <v>1</v>
      </c>
      <c r="G28" s="39">
        <f t="shared" si="16"/>
        <v>1</v>
      </c>
      <c r="H28" s="39">
        <f t="shared" si="16"/>
        <v>1</v>
      </c>
      <c r="I28" s="39">
        <f t="shared" si="16"/>
        <v>1</v>
      </c>
      <c r="J28" s="39">
        <f t="shared" si="16"/>
        <v>1</v>
      </c>
      <c r="K28" s="39">
        <f t="shared" si="16"/>
        <v>1</v>
      </c>
      <c r="L28" s="39">
        <f t="shared" si="16"/>
        <v>1</v>
      </c>
      <c r="M28" s="39">
        <f t="shared" si="16"/>
        <v>1</v>
      </c>
      <c r="N28" s="39">
        <f t="shared" si="16"/>
        <v>1</v>
      </c>
      <c r="O28" s="39">
        <f t="shared" si="16"/>
        <v>1</v>
      </c>
      <c r="P28" s="39">
        <f t="shared" si="16"/>
        <v>1</v>
      </c>
      <c r="Q28" s="39">
        <f t="shared" si="16"/>
        <v>1</v>
      </c>
      <c r="R28" s="22"/>
      <c r="S28" s="20">
        <v>7</v>
      </c>
      <c r="T28" s="763" t="s">
        <v>1874</v>
      </c>
      <c r="U28" s="764"/>
      <c r="V28" s="765"/>
      <c r="W28" s="161">
        <v>43</v>
      </c>
      <c r="X28" s="161">
        <v>44</v>
      </c>
      <c r="Y28" s="161">
        <v>45</v>
      </c>
      <c r="Z28" s="161">
        <v>46</v>
      </c>
      <c r="AA28" s="161">
        <v>46</v>
      </c>
      <c r="AB28" s="161">
        <v>46</v>
      </c>
      <c r="AC28" s="161">
        <v>46</v>
      </c>
      <c r="AD28" s="161">
        <v>46</v>
      </c>
      <c r="AE28" s="161">
        <v>46</v>
      </c>
      <c r="AF28" s="161">
        <v>46</v>
      </c>
      <c r="AG28" s="161">
        <v>46</v>
      </c>
      <c r="AH28" s="161">
        <v>46</v>
      </c>
      <c r="AI28" s="58"/>
      <c r="AJ28" s="58"/>
      <c r="AK28" s="58"/>
      <c r="AL28" s="58"/>
      <c r="AM28" s="58"/>
      <c r="AN28" s="58"/>
      <c r="AO28" s="58"/>
      <c r="AP28" s="58"/>
      <c r="AQ28" s="58"/>
      <c r="AR28" s="58"/>
      <c r="AS28" s="58"/>
      <c r="AT28" s="58"/>
      <c r="AU28" s="58"/>
      <c r="AV28" s="58"/>
      <c r="AW28" s="58"/>
      <c r="AX28" s="58"/>
      <c r="AY28" s="58"/>
      <c r="AZ28" s="58"/>
      <c r="BA28" s="58"/>
      <c r="BB28" s="58"/>
      <c r="BC28" s="58"/>
      <c r="BD28" s="58"/>
      <c r="BE28" s="58"/>
      <c r="BF28" s="58"/>
      <c r="BG28" s="58"/>
      <c r="BH28" s="58"/>
      <c r="BI28" s="58"/>
      <c r="BJ28" s="58"/>
      <c r="BK28" s="58"/>
      <c r="BL28" s="58"/>
      <c r="BM28" s="321">
        <v>0</v>
      </c>
      <c r="BN28" s="321">
        <v>1</v>
      </c>
      <c r="BO28" s="321">
        <v>2</v>
      </c>
      <c r="BP28" s="321">
        <v>3</v>
      </c>
    </row>
    <row r="29" spans="1:73" ht="19.5" customHeight="1" thickBot="1">
      <c r="A29" s="5" t="s">
        <v>90</v>
      </c>
      <c r="B29" s="243" t="s">
        <v>1882</v>
      </c>
      <c r="C29" s="39">
        <f>C292</f>
        <v>1</v>
      </c>
      <c r="D29" s="39">
        <f t="shared" ref="D29:Q29" si="17">D292</f>
        <v>1</v>
      </c>
      <c r="E29" s="39">
        <f t="shared" si="17"/>
        <v>1</v>
      </c>
      <c r="F29" s="39">
        <f t="shared" si="17"/>
        <v>1</v>
      </c>
      <c r="G29" s="39">
        <f t="shared" si="17"/>
        <v>1</v>
      </c>
      <c r="H29" s="39">
        <f t="shared" si="17"/>
        <v>1</v>
      </c>
      <c r="I29" s="39">
        <f t="shared" si="17"/>
        <v>1</v>
      </c>
      <c r="J29" s="39">
        <f t="shared" si="17"/>
        <v>1</v>
      </c>
      <c r="K29" s="39">
        <f t="shared" si="17"/>
        <v>1</v>
      </c>
      <c r="L29" s="39">
        <f t="shared" si="17"/>
        <v>1</v>
      </c>
      <c r="M29" s="39">
        <f t="shared" si="17"/>
        <v>1</v>
      </c>
      <c r="N29" s="39">
        <f t="shared" si="17"/>
        <v>1</v>
      </c>
      <c r="O29" s="39">
        <f t="shared" si="17"/>
        <v>1</v>
      </c>
      <c r="P29" s="39">
        <f t="shared" si="17"/>
        <v>1</v>
      </c>
      <c r="Q29" s="39">
        <f t="shared" si="17"/>
        <v>1</v>
      </c>
      <c r="R29" s="22"/>
      <c r="S29" s="20">
        <v>15</v>
      </c>
      <c r="T29" s="763" t="s">
        <v>1875</v>
      </c>
      <c r="U29" s="764"/>
      <c r="V29" s="765"/>
      <c r="W29" s="161">
        <v>1</v>
      </c>
      <c r="X29" s="161">
        <v>8</v>
      </c>
      <c r="Y29" s="161">
        <v>15</v>
      </c>
      <c r="Z29" s="161">
        <v>22</v>
      </c>
      <c r="AA29" s="161">
        <v>29</v>
      </c>
      <c r="AB29" s="161">
        <v>36</v>
      </c>
      <c r="AC29" s="161">
        <v>43</v>
      </c>
      <c r="AD29" s="161">
        <v>46</v>
      </c>
      <c r="AE29" s="161">
        <v>46</v>
      </c>
      <c r="AF29" s="161">
        <v>46</v>
      </c>
      <c r="AG29" s="161">
        <v>46</v>
      </c>
      <c r="AH29" s="161">
        <v>46</v>
      </c>
      <c r="AI29" s="161">
        <v>46</v>
      </c>
      <c r="AJ29" s="58"/>
      <c r="AK29" s="58"/>
      <c r="AL29" s="58"/>
      <c r="AM29" s="58"/>
      <c r="AN29" s="58"/>
      <c r="AO29" s="58"/>
      <c r="AP29" s="58"/>
      <c r="AQ29" s="58"/>
      <c r="AR29" s="58"/>
      <c r="AS29" s="58"/>
      <c r="AT29" s="58"/>
      <c r="AU29" s="58"/>
      <c r="AV29" s="58"/>
      <c r="AW29" s="58"/>
      <c r="AX29" s="58"/>
      <c r="AY29" s="58"/>
      <c r="AZ29" s="58"/>
      <c r="BA29" s="58"/>
      <c r="BB29" s="58"/>
      <c r="BC29" s="58"/>
      <c r="BD29" s="58"/>
      <c r="BE29" s="58"/>
      <c r="BF29" s="58"/>
      <c r="BG29" s="58"/>
      <c r="BH29" s="58"/>
      <c r="BI29" s="58"/>
      <c r="BJ29" s="58"/>
      <c r="BK29" s="58"/>
      <c r="BL29" s="58"/>
      <c r="BM29" s="321">
        <v>0</v>
      </c>
      <c r="BN29" s="321">
        <v>1</v>
      </c>
      <c r="BO29" s="321">
        <v>2</v>
      </c>
      <c r="BP29" s="321">
        <v>3</v>
      </c>
      <c r="BQ29" s="70">
        <v>4</v>
      </c>
    </row>
    <row r="30" spans="1:73" ht="20.149999999999999" customHeight="1" thickBot="1">
      <c r="A30" s="5" t="s">
        <v>92</v>
      </c>
      <c r="B30" s="243" t="s">
        <v>1876</v>
      </c>
      <c r="C30" s="39">
        <f>C299</f>
        <v>1</v>
      </c>
      <c r="D30" s="39">
        <f t="shared" ref="D30:Q30" si="18">D299</f>
        <v>1</v>
      </c>
      <c r="E30" s="39">
        <f t="shared" si="18"/>
        <v>1</v>
      </c>
      <c r="F30" s="39">
        <f t="shared" si="18"/>
        <v>1</v>
      </c>
      <c r="G30" s="39">
        <f t="shared" si="18"/>
        <v>1</v>
      </c>
      <c r="H30" s="39">
        <f t="shared" si="18"/>
        <v>1</v>
      </c>
      <c r="I30" s="39">
        <f t="shared" si="18"/>
        <v>1</v>
      </c>
      <c r="J30" s="39">
        <f t="shared" si="18"/>
        <v>1</v>
      </c>
      <c r="K30" s="39">
        <f t="shared" si="18"/>
        <v>1</v>
      </c>
      <c r="L30" s="39">
        <f t="shared" si="18"/>
        <v>1</v>
      </c>
      <c r="M30" s="39">
        <f t="shared" si="18"/>
        <v>1</v>
      </c>
      <c r="N30" s="39">
        <f t="shared" si="18"/>
        <v>1</v>
      </c>
      <c r="O30" s="39">
        <f t="shared" si="18"/>
        <v>1</v>
      </c>
      <c r="P30" s="39">
        <f t="shared" si="18"/>
        <v>1</v>
      </c>
      <c r="Q30" s="39">
        <f t="shared" si="18"/>
        <v>1</v>
      </c>
      <c r="R30" s="22"/>
      <c r="S30" s="20">
        <v>16</v>
      </c>
      <c r="T30" s="763" t="s">
        <v>1876</v>
      </c>
      <c r="U30" s="764"/>
      <c r="V30" s="765"/>
      <c r="W30" s="161">
        <v>2</v>
      </c>
      <c r="X30" s="161">
        <v>9</v>
      </c>
      <c r="Y30" s="161">
        <v>16</v>
      </c>
      <c r="Z30" s="161">
        <v>23</v>
      </c>
      <c r="AA30" s="161">
        <v>30</v>
      </c>
      <c r="AB30" s="161">
        <v>37</v>
      </c>
      <c r="AC30" s="161">
        <v>44</v>
      </c>
      <c r="AD30" s="161">
        <v>46</v>
      </c>
      <c r="AE30" s="161">
        <v>46</v>
      </c>
      <c r="AF30" s="161">
        <v>46</v>
      </c>
      <c r="AG30" s="161">
        <v>46</v>
      </c>
      <c r="AH30" s="161">
        <v>46</v>
      </c>
      <c r="AI30" s="161">
        <v>46</v>
      </c>
      <c r="AJ30" s="161">
        <v>46</v>
      </c>
      <c r="AK30" s="58"/>
      <c r="AL30" s="58"/>
      <c r="AM30" s="58"/>
      <c r="AN30" s="58"/>
      <c r="AO30" s="58"/>
      <c r="AP30" s="58"/>
      <c r="AQ30" s="58"/>
      <c r="AR30" s="58"/>
      <c r="AS30" s="58"/>
      <c r="AT30" s="58"/>
      <c r="AU30" s="58"/>
      <c r="AV30" s="58"/>
      <c r="AW30" s="58"/>
      <c r="AX30" s="58"/>
      <c r="AY30" s="58"/>
      <c r="AZ30" s="58"/>
      <c r="BA30" s="58"/>
      <c r="BB30" s="58"/>
      <c r="BC30" s="58"/>
      <c r="BD30" s="58"/>
      <c r="BE30" s="58"/>
      <c r="BF30" s="58"/>
      <c r="BG30" s="58"/>
      <c r="BH30" s="58"/>
      <c r="BI30" s="58"/>
      <c r="BJ30" s="58"/>
      <c r="BK30" s="58"/>
      <c r="BL30" s="58"/>
      <c r="BM30" s="321">
        <v>0</v>
      </c>
      <c r="BN30" s="321">
        <v>1</v>
      </c>
      <c r="BO30" s="321">
        <v>2</v>
      </c>
      <c r="BP30" s="321">
        <v>3</v>
      </c>
    </row>
    <row r="31" spans="1:73" ht="20.149999999999999" customHeight="1" thickBot="1">
      <c r="A31" s="5" t="s">
        <v>93</v>
      </c>
      <c r="B31" s="243" t="s">
        <v>1877</v>
      </c>
      <c r="C31" s="39">
        <f>C306</f>
        <v>0</v>
      </c>
      <c r="D31" s="39">
        <f t="shared" ref="D31:Q31" si="19">D306</f>
        <v>0</v>
      </c>
      <c r="E31" s="39">
        <f t="shared" si="19"/>
        <v>0</v>
      </c>
      <c r="F31" s="39">
        <f t="shared" si="19"/>
        <v>0</v>
      </c>
      <c r="G31" s="39">
        <f t="shared" si="19"/>
        <v>0</v>
      </c>
      <c r="H31" s="39">
        <f t="shared" si="19"/>
        <v>0</v>
      </c>
      <c r="I31" s="39">
        <f t="shared" si="19"/>
        <v>0</v>
      </c>
      <c r="J31" s="39">
        <f t="shared" si="19"/>
        <v>0</v>
      </c>
      <c r="K31" s="39">
        <f t="shared" si="19"/>
        <v>0</v>
      </c>
      <c r="L31" s="39">
        <f t="shared" si="19"/>
        <v>0</v>
      </c>
      <c r="M31" s="39">
        <f t="shared" si="19"/>
        <v>0</v>
      </c>
      <c r="N31" s="39">
        <f t="shared" si="19"/>
        <v>0</v>
      </c>
      <c r="O31" s="39">
        <f t="shared" si="19"/>
        <v>0</v>
      </c>
      <c r="P31" s="39">
        <f t="shared" si="19"/>
        <v>0</v>
      </c>
      <c r="Q31" s="39">
        <f t="shared" si="19"/>
        <v>0</v>
      </c>
      <c r="S31" s="20">
        <v>17</v>
      </c>
      <c r="T31" s="763" t="s">
        <v>1877</v>
      </c>
      <c r="U31" s="764"/>
      <c r="V31" s="765"/>
      <c r="W31" s="161">
        <v>3</v>
      </c>
      <c r="X31" s="161">
        <v>10</v>
      </c>
      <c r="Y31" s="161">
        <v>17</v>
      </c>
      <c r="Z31" s="161">
        <v>24</v>
      </c>
      <c r="AA31" s="161">
        <v>31</v>
      </c>
      <c r="AB31" s="161">
        <v>38</v>
      </c>
      <c r="AC31" s="161">
        <v>45</v>
      </c>
      <c r="AD31" s="161">
        <v>46</v>
      </c>
      <c r="AE31" s="58"/>
      <c r="AF31" s="58"/>
      <c r="AG31" s="58"/>
      <c r="AH31" s="58"/>
      <c r="AI31" s="58"/>
      <c r="AJ31" s="58"/>
      <c r="AK31" s="58"/>
      <c r="AL31" s="58"/>
      <c r="AM31" s="58"/>
      <c r="AN31" s="58"/>
      <c r="AO31" s="58"/>
      <c r="AP31" s="58"/>
      <c r="AQ31" s="58"/>
      <c r="AR31" s="58"/>
      <c r="AS31" s="58"/>
      <c r="AT31" s="58"/>
      <c r="AU31" s="58"/>
      <c r="AV31" s="58"/>
      <c r="AW31" s="58"/>
      <c r="AX31" s="58"/>
      <c r="AY31" s="58"/>
      <c r="AZ31" s="58"/>
      <c r="BA31" s="58"/>
      <c r="BB31" s="58"/>
      <c r="BC31" s="58"/>
      <c r="BD31" s="58"/>
      <c r="BE31" s="58"/>
      <c r="BF31" s="58"/>
      <c r="BG31" s="58"/>
      <c r="BH31" s="58"/>
      <c r="BI31" s="58"/>
      <c r="BJ31" s="58"/>
      <c r="BK31" s="58"/>
      <c r="BL31" s="58"/>
      <c r="BM31" s="321">
        <v>0</v>
      </c>
      <c r="BN31" s="321">
        <v>1</v>
      </c>
      <c r="BO31" s="321">
        <v>2</v>
      </c>
      <c r="BP31" s="321">
        <v>3</v>
      </c>
    </row>
    <row r="32" spans="1:73" ht="20.149999999999999" customHeight="1" thickBot="1">
      <c r="A32" s="5" t="s">
        <v>94</v>
      </c>
      <c r="B32" s="243" t="s">
        <v>1883</v>
      </c>
      <c r="C32" s="39">
        <f>C313</f>
        <v>1</v>
      </c>
      <c r="D32" s="39">
        <f t="shared" ref="D32:Q32" si="20">D313</f>
        <v>1</v>
      </c>
      <c r="E32" s="39">
        <f t="shared" si="20"/>
        <v>1</v>
      </c>
      <c r="F32" s="39">
        <f t="shared" si="20"/>
        <v>1</v>
      </c>
      <c r="G32" s="39">
        <f t="shared" si="20"/>
        <v>1</v>
      </c>
      <c r="H32" s="39">
        <f t="shared" si="20"/>
        <v>1</v>
      </c>
      <c r="I32" s="39">
        <f t="shared" si="20"/>
        <v>1</v>
      </c>
      <c r="J32" s="39">
        <f t="shared" si="20"/>
        <v>1</v>
      </c>
      <c r="K32" s="39">
        <f t="shared" si="20"/>
        <v>1</v>
      </c>
      <c r="L32" s="39">
        <f t="shared" si="20"/>
        <v>1</v>
      </c>
      <c r="M32" s="39">
        <f t="shared" si="20"/>
        <v>1</v>
      </c>
      <c r="N32" s="39">
        <f t="shared" si="20"/>
        <v>1</v>
      </c>
      <c r="O32" s="39">
        <f t="shared" si="20"/>
        <v>1</v>
      </c>
      <c r="P32" s="39">
        <f t="shared" si="20"/>
        <v>1</v>
      </c>
      <c r="Q32" s="39">
        <f t="shared" si="20"/>
        <v>1</v>
      </c>
      <c r="S32" s="20">
        <v>18</v>
      </c>
      <c r="T32" s="763" t="s">
        <v>1878</v>
      </c>
      <c r="U32" s="764"/>
      <c r="V32" s="765"/>
      <c r="W32" s="161">
        <v>4</v>
      </c>
      <c r="X32" s="161">
        <v>11</v>
      </c>
      <c r="Y32" s="161">
        <v>18</v>
      </c>
      <c r="Z32" s="161">
        <v>25</v>
      </c>
      <c r="AA32" s="161">
        <v>32</v>
      </c>
      <c r="AB32" s="161">
        <v>39</v>
      </c>
      <c r="AC32" s="161">
        <v>46</v>
      </c>
      <c r="AD32" s="161">
        <v>46</v>
      </c>
      <c r="AE32" s="161">
        <v>46</v>
      </c>
      <c r="AF32" s="161">
        <v>46</v>
      </c>
      <c r="AG32" s="58"/>
      <c r="AH32" s="58"/>
      <c r="AI32" s="58"/>
      <c r="AJ32" s="58"/>
      <c r="AK32" s="58"/>
      <c r="AL32" s="58"/>
      <c r="AM32" s="58"/>
      <c r="AN32" s="58"/>
      <c r="AO32" s="58"/>
      <c r="AP32" s="58"/>
      <c r="AQ32" s="58"/>
      <c r="AR32" s="58"/>
      <c r="AS32" s="58"/>
      <c r="AT32" s="58"/>
      <c r="AU32" s="58"/>
      <c r="AV32" s="58"/>
      <c r="AW32" s="58"/>
      <c r="AX32" s="58"/>
      <c r="AY32" s="58"/>
      <c r="AZ32" s="58"/>
      <c r="BA32" s="58"/>
      <c r="BB32" s="58"/>
      <c r="BC32" s="58"/>
      <c r="BD32" s="58"/>
      <c r="BE32" s="58"/>
      <c r="BF32" s="58"/>
      <c r="BG32" s="58"/>
      <c r="BH32" s="58"/>
      <c r="BI32" s="58"/>
      <c r="BJ32" s="58"/>
      <c r="BK32" s="58"/>
      <c r="BL32" s="58"/>
      <c r="BM32" s="321">
        <v>0</v>
      </c>
      <c r="BN32" s="321">
        <v>1</v>
      </c>
      <c r="BO32" s="321">
        <v>2</v>
      </c>
      <c r="BP32" s="321">
        <v>3</v>
      </c>
    </row>
    <row r="33" spans="1:81" ht="19.5" customHeight="1" thickBot="1">
      <c r="A33" s="5" t="s">
        <v>95</v>
      </c>
      <c r="B33" s="243" t="s">
        <v>1884</v>
      </c>
      <c r="C33" s="39">
        <f>C320</f>
        <v>1</v>
      </c>
      <c r="D33" s="39">
        <f t="shared" ref="D33:Q33" si="21">D320</f>
        <v>1</v>
      </c>
      <c r="E33" s="39">
        <f t="shared" si="21"/>
        <v>1</v>
      </c>
      <c r="F33" s="39">
        <f t="shared" si="21"/>
        <v>1</v>
      </c>
      <c r="G33" s="39">
        <f t="shared" si="21"/>
        <v>1</v>
      </c>
      <c r="H33" s="39">
        <f t="shared" si="21"/>
        <v>1</v>
      </c>
      <c r="I33" s="39">
        <f t="shared" si="21"/>
        <v>1</v>
      </c>
      <c r="J33" s="39">
        <f t="shared" si="21"/>
        <v>1</v>
      </c>
      <c r="K33" s="39">
        <f t="shared" si="21"/>
        <v>1</v>
      </c>
      <c r="L33" s="39">
        <f t="shared" si="21"/>
        <v>1</v>
      </c>
      <c r="M33" s="39">
        <f t="shared" si="21"/>
        <v>1</v>
      </c>
      <c r="N33" s="39">
        <f t="shared" si="21"/>
        <v>1</v>
      </c>
      <c r="O33" s="39">
        <f t="shared" si="21"/>
        <v>1</v>
      </c>
      <c r="P33" s="39">
        <f t="shared" si="21"/>
        <v>1</v>
      </c>
      <c r="Q33" s="39">
        <f t="shared" si="21"/>
        <v>1</v>
      </c>
      <c r="S33" s="20">
        <v>19</v>
      </c>
      <c r="T33" s="763" t="s">
        <v>1879</v>
      </c>
      <c r="U33" s="764"/>
      <c r="V33" s="765"/>
      <c r="W33" s="161">
        <v>5</v>
      </c>
      <c r="X33" s="161">
        <v>12</v>
      </c>
      <c r="Y33" s="161">
        <v>19</v>
      </c>
      <c r="Z33" s="161">
        <v>26</v>
      </c>
      <c r="AA33" s="161">
        <v>33</v>
      </c>
      <c r="AB33" s="161">
        <v>40</v>
      </c>
      <c r="AC33" s="58"/>
      <c r="AD33" s="58"/>
      <c r="AE33" s="58"/>
      <c r="AF33" s="58"/>
      <c r="AG33" s="58"/>
      <c r="AH33" s="58"/>
      <c r="AI33" s="58"/>
      <c r="AJ33" s="58"/>
      <c r="AK33" s="58"/>
      <c r="AL33" s="58"/>
      <c r="AM33" s="58"/>
      <c r="AN33" s="58"/>
      <c r="AO33" s="58"/>
      <c r="AP33" s="58"/>
      <c r="AQ33" s="58"/>
      <c r="AR33" s="58"/>
      <c r="AS33" s="58"/>
      <c r="AT33" s="58"/>
      <c r="AU33" s="58"/>
      <c r="AV33" s="58"/>
      <c r="AW33" s="58"/>
      <c r="AX33" s="58"/>
      <c r="AY33" s="58"/>
      <c r="AZ33" s="58"/>
      <c r="BA33" s="58"/>
      <c r="BB33" s="58"/>
      <c r="BC33" s="58"/>
      <c r="BD33" s="58"/>
      <c r="BE33" s="58"/>
      <c r="BF33" s="58"/>
      <c r="BG33" s="58"/>
      <c r="BH33" s="58"/>
      <c r="BI33" s="58"/>
      <c r="BJ33" s="58"/>
      <c r="BK33" s="58"/>
      <c r="BL33" s="58"/>
      <c r="BM33" s="321">
        <v>0</v>
      </c>
      <c r="BN33" s="321">
        <v>1</v>
      </c>
      <c r="BO33" s="321">
        <v>2</v>
      </c>
      <c r="BP33" s="321">
        <v>3</v>
      </c>
    </row>
    <row r="34" spans="1:81" ht="20.149999999999999" customHeight="1" thickBot="1">
      <c r="A34" s="5" t="s">
        <v>96</v>
      </c>
      <c r="B34" s="243" t="s">
        <v>1885</v>
      </c>
      <c r="C34" s="39">
        <f>C327</f>
        <v>0</v>
      </c>
      <c r="D34" s="39">
        <f t="shared" ref="D34:Q34" si="22">D327</f>
        <v>0</v>
      </c>
      <c r="E34" s="39">
        <f t="shared" si="22"/>
        <v>0</v>
      </c>
      <c r="F34" s="39">
        <f t="shared" si="22"/>
        <v>0</v>
      </c>
      <c r="G34" s="39">
        <f t="shared" si="22"/>
        <v>0</v>
      </c>
      <c r="H34" s="39">
        <f t="shared" si="22"/>
        <v>0</v>
      </c>
      <c r="I34" s="39">
        <f t="shared" si="22"/>
        <v>0</v>
      </c>
      <c r="J34" s="39">
        <f t="shared" si="22"/>
        <v>0</v>
      </c>
      <c r="K34" s="39">
        <f t="shared" si="22"/>
        <v>0</v>
      </c>
      <c r="L34" s="39">
        <f t="shared" si="22"/>
        <v>0</v>
      </c>
      <c r="M34" s="39">
        <f t="shared" si="22"/>
        <v>0</v>
      </c>
      <c r="N34" s="39">
        <f t="shared" si="22"/>
        <v>0</v>
      </c>
      <c r="O34" s="39">
        <f t="shared" si="22"/>
        <v>0</v>
      </c>
      <c r="P34" s="39">
        <f t="shared" si="22"/>
        <v>0</v>
      </c>
      <c r="Q34" s="39">
        <f t="shared" si="22"/>
        <v>0</v>
      </c>
      <c r="S34" s="20">
        <v>20</v>
      </c>
      <c r="T34" s="763" t="s">
        <v>1880</v>
      </c>
      <c r="U34" s="764"/>
      <c r="V34" s="765"/>
      <c r="W34" s="160">
        <v>6</v>
      </c>
      <c r="X34" s="160">
        <v>13</v>
      </c>
      <c r="Y34" s="160">
        <v>20</v>
      </c>
      <c r="Z34" s="160">
        <v>27</v>
      </c>
      <c r="AA34" s="160">
        <v>34</v>
      </c>
      <c r="AB34" s="160">
        <v>41</v>
      </c>
      <c r="AC34" s="161">
        <v>46</v>
      </c>
      <c r="AD34" s="161">
        <v>46</v>
      </c>
      <c r="AE34" s="161">
        <v>46</v>
      </c>
      <c r="AF34" s="58"/>
      <c r="AG34" s="58"/>
      <c r="AH34" s="58"/>
      <c r="AI34" s="58"/>
      <c r="AJ34" s="58"/>
      <c r="AK34" s="58"/>
      <c r="AL34" s="58"/>
      <c r="AM34" s="58"/>
      <c r="AN34" s="58"/>
      <c r="AO34" s="58"/>
      <c r="AP34" s="58"/>
      <c r="AQ34" s="58"/>
      <c r="AR34" s="58"/>
      <c r="AS34" s="58"/>
      <c r="AT34" s="58"/>
      <c r="AU34" s="58"/>
      <c r="AV34" s="58"/>
      <c r="AW34" s="58"/>
      <c r="AX34" s="58"/>
      <c r="AY34" s="58"/>
      <c r="AZ34" s="58"/>
      <c r="BA34" s="58"/>
      <c r="BB34" s="58"/>
      <c r="BC34" s="58"/>
      <c r="BD34" s="58"/>
      <c r="BE34" s="58"/>
      <c r="BF34" s="58"/>
      <c r="BG34" s="58"/>
      <c r="BH34" s="58"/>
      <c r="BI34" s="58"/>
      <c r="BJ34" s="58"/>
      <c r="BK34" s="58"/>
      <c r="BL34" s="58"/>
      <c r="BM34" s="321">
        <v>0</v>
      </c>
      <c r="BN34" s="321">
        <v>1</v>
      </c>
      <c r="BO34" s="321">
        <v>2</v>
      </c>
      <c r="BP34" s="321">
        <v>3</v>
      </c>
    </row>
    <row r="35" spans="1:81" ht="20.149999999999999" customHeight="1" thickBot="1">
      <c r="A35" s="5" t="s">
        <v>97</v>
      </c>
      <c r="B35" s="243" t="s">
        <v>1881</v>
      </c>
      <c r="C35" s="82">
        <f>C334</f>
        <v>2</v>
      </c>
      <c r="D35" s="82">
        <f t="shared" ref="D35:Q35" si="23">D334</f>
        <v>2</v>
      </c>
      <c r="E35" s="82">
        <f t="shared" si="23"/>
        <v>2</v>
      </c>
      <c r="F35" s="82">
        <f t="shared" si="23"/>
        <v>2</v>
      </c>
      <c r="G35" s="82">
        <f t="shared" si="23"/>
        <v>2</v>
      </c>
      <c r="H35" s="82">
        <f t="shared" si="23"/>
        <v>2</v>
      </c>
      <c r="I35" s="82">
        <f t="shared" si="23"/>
        <v>2</v>
      </c>
      <c r="J35" s="82">
        <f t="shared" si="23"/>
        <v>2</v>
      </c>
      <c r="K35" s="82">
        <f t="shared" si="23"/>
        <v>2</v>
      </c>
      <c r="L35" s="82">
        <f t="shared" si="23"/>
        <v>2</v>
      </c>
      <c r="M35" s="82">
        <f t="shared" si="23"/>
        <v>2</v>
      </c>
      <c r="N35" s="82">
        <f t="shared" si="23"/>
        <v>2</v>
      </c>
      <c r="O35" s="82">
        <f t="shared" si="23"/>
        <v>2</v>
      </c>
      <c r="P35" s="82">
        <f t="shared" si="23"/>
        <v>2</v>
      </c>
      <c r="Q35" s="82">
        <f t="shared" si="23"/>
        <v>2</v>
      </c>
      <c r="S35" s="20">
        <v>21</v>
      </c>
      <c r="T35" s="763" t="s">
        <v>1881</v>
      </c>
      <c r="U35" s="764"/>
      <c r="V35" s="765"/>
      <c r="W35" s="160">
        <v>7</v>
      </c>
      <c r="X35" s="160">
        <v>14</v>
      </c>
      <c r="Y35" s="160">
        <v>21</v>
      </c>
      <c r="Z35" s="158">
        <v>28</v>
      </c>
      <c r="AA35" s="160">
        <v>35</v>
      </c>
      <c r="AB35" s="160">
        <v>42</v>
      </c>
      <c r="AC35" s="161">
        <v>46</v>
      </c>
      <c r="AD35" s="161">
        <v>46</v>
      </c>
      <c r="AE35" s="161">
        <v>46</v>
      </c>
      <c r="AF35" s="161">
        <v>46</v>
      </c>
      <c r="AG35" s="58"/>
      <c r="AH35" s="58"/>
      <c r="AI35" s="58"/>
      <c r="AJ35" s="58"/>
      <c r="AK35" s="58"/>
      <c r="AL35" s="58"/>
      <c r="AM35" s="58"/>
      <c r="AN35" s="58"/>
      <c r="AO35" s="58"/>
      <c r="AP35" s="58"/>
      <c r="AQ35" s="58"/>
      <c r="AR35" s="58"/>
      <c r="AS35" s="58"/>
      <c r="AT35" s="58"/>
      <c r="AU35" s="58"/>
      <c r="AV35" s="58"/>
      <c r="AW35" s="58"/>
      <c r="AX35" s="58"/>
      <c r="AY35" s="58"/>
      <c r="AZ35" s="58"/>
      <c r="BA35" s="58"/>
      <c r="BB35" s="58"/>
      <c r="BC35" s="58"/>
      <c r="BD35" s="58"/>
      <c r="BE35" s="58"/>
      <c r="BF35" s="58"/>
      <c r="BG35" s="58"/>
      <c r="BH35" s="58"/>
      <c r="BI35" s="58"/>
      <c r="BJ35" s="58"/>
      <c r="BK35" s="58"/>
      <c r="BL35" s="58"/>
      <c r="BM35" s="321">
        <v>0</v>
      </c>
      <c r="BN35" s="321">
        <v>1</v>
      </c>
      <c r="BO35" s="321">
        <v>2</v>
      </c>
      <c r="BP35" s="321">
        <v>3</v>
      </c>
      <c r="BS35"/>
      <c r="BT35"/>
      <c r="BU35"/>
      <c r="BV35"/>
      <c r="BW35"/>
    </row>
    <row r="36" spans="1:81" ht="20.149999999999999" customHeight="1">
      <c r="A36" s="5" t="s">
        <v>98</v>
      </c>
      <c r="B36" s="243" t="s">
        <v>1982</v>
      </c>
      <c r="C36" s="82">
        <f>C341</f>
        <v>0</v>
      </c>
      <c r="D36" s="82">
        <f t="shared" ref="D36:Q36" si="24">D341</f>
        <v>0</v>
      </c>
      <c r="E36" s="82">
        <f t="shared" si="24"/>
        <v>0</v>
      </c>
      <c r="F36" s="82">
        <f t="shared" si="24"/>
        <v>0</v>
      </c>
      <c r="G36" s="82">
        <f t="shared" si="24"/>
        <v>0</v>
      </c>
      <c r="H36" s="82">
        <f t="shared" si="24"/>
        <v>0</v>
      </c>
      <c r="I36" s="82">
        <f t="shared" si="24"/>
        <v>0</v>
      </c>
      <c r="J36" s="82">
        <f t="shared" si="24"/>
        <v>0</v>
      </c>
      <c r="K36" s="82">
        <f t="shared" si="24"/>
        <v>0</v>
      </c>
      <c r="L36" s="82">
        <f t="shared" si="24"/>
        <v>0</v>
      </c>
      <c r="M36" s="82">
        <f t="shared" si="24"/>
        <v>0</v>
      </c>
      <c r="N36" s="82">
        <f t="shared" si="24"/>
        <v>0</v>
      </c>
      <c r="O36" s="82">
        <f t="shared" si="24"/>
        <v>0</v>
      </c>
      <c r="P36" s="82">
        <f t="shared" si="24"/>
        <v>0</v>
      </c>
      <c r="Q36" s="82">
        <f t="shared" si="24"/>
        <v>0</v>
      </c>
      <c r="S36" s="20">
        <v>22</v>
      </c>
      <c r="T36" s="763" t="s">
        <v>1892</v>
      </c>
      <c r="U36" s="764"/>
      <c r="V36" s="765"/>
      <c r="W36" s="562">
        <v>46</v>
      </c>
      <c r="X36" s="562">
        <v>46</v>
      </c>
      <c r="Y36" s="562">
        <v>46</v>
      </c>
      <c r="Z36" s="562">
        <v>46</v>
      </c>
      <c r="AA36" s="562">
        <v>46</v>
      </c>
      <c r="AB36" s="562">
        <v>46</v>
      </c>
      <c r="AC36" s="562">
        <v>46</v>
      </c>
      <c r="AD36" s="562">
        <v>46</v>
      </c>
      <c r="AE36" s="562">
        <v>46</v>
      </c>
      <c r="AF36" s="562">
        <v>46</v>
      </c>
      <c r="AG36" s="562">
        <v>46</v>
      </c>
      <c r="AH36" s="562">
        <v>46</v>
      </c>
      <c r="AI36" s="562">
        <v>46</v>
      </c>
      <c r="AJ36" s="549"/>
      <c r="AK36" s="549"/>
      <c r="AL36" s="58"/>
      <c r="AM36" s="58"/>
      <c r="AN36" s="58"/>
      <c r="AO36" s="58"/>
      <c r="AP36" s="58"/>
      <c r="AQ36" s="58"/>
      <c r="AR36" s="58"/>
      <c r="AS36" s="58"/>
      <c r="AT36" s="58"/>
      <c r="AU36" s="58"/>
      <c r="AV36" s="58"/>
      <c r="AW36" s="58"/>
      <c r="AX36" s="58"/>
      <c r="AY36" s="58"/>
      <c r="AZ36" s="58"/>
      <c r="BA36" s="58"/>
      <c r="BB36" s="58"/>
      <c r="BC36" s="58"/>
      <c r="BD36" s="58"/>
      <c r="BE36" s="58"/>
      <c r="BF36" s="58"/>
      <c r="BG36" s="58"/>
      <c r="BH36" s="58"/>
      <c r="BI36" s="58"/>
      <c r="BJ36" s="58"/>
      <c r="BK36" s="58"/>
      <c r="BL36" s="58"/>
      <c r="BM36" s="321">
        <v>0</v>
      </c>
      <c r="BN36" s="321">
        <v>1</v>
      </c>
      <c r="BO36" s="321">
        <v>1</v>
      </c>
      <c r="BP36" s="321">
        <v>1</v>
      </c>
      <c r="BQ36" s="70">
        <v>1</v>
      </c>
    </row>
    <row r="37" spans="1:81" ht="20.149999999999999" customHeight="1">
      <c r="A37" s="5" t="s">
        <v>99</v>
      </c>
      <c r="B37" s="243" t="s">
        <v>1974</v>
      </c>
      <c r="C37" s="86">
        <f>C348</f>
        <v>0</v>
      </c>
      <c r="D37" s="86">
        <f t="shared" ref="D37:Q37" si="25">D348</f>
        <v>0</v>
      </c>
      <c r="E37" s="86">
        <f t="shared" si="25"/>
        <v>0</v>
      </c>
      <c r="F37" s="86">
        <f t="shared" si="25"/>
        <v>0</v>
      </c>
      <c r="G37" s="86">
        <f t="shared" si="25"/>
        <v>0</v>
      </c>
      <c r="H37" s="86">
        <f t="shared" si="25"/>
        <v>0</v>
      </c>
      <c r="I37" s="86">
        <f t="shared" si="25"/>
        <v>0</v>
      </c>
      <c r="J37" s="86">
        <f t="shared" si="25"/>
        <v>0</v>
      </c>
      <c r="K37" s="86">
        <f t="shared" si="25"/>
        <v>0</v>
      </c>
      <c r="L37" s="86">
        <f t="shared" si="25"/>
        <v>0</v>
      </c>
      <c r="M37" s="86">
        <f t="shared" si="25"/>
        <v>0</v>
      </c>
      <c r="N37" s="86">
        <f t="shared" si="25"/>
        <v>0</v>
      </c>
      <c r="O37" s="86">
        <f t="shared" si="25"/>
        <v>0</v>
      </c>
      <c r="P37" s="86">
        <f t="shared" si="25"/>
        <v>0</v>
      </c>
      <c r="Q37" s="86">
        <f t="shared" si="25"/>
        <v>0</v>
      </c>
      <c r="S37" s="20">
        <v>23</v>
      </c>
      <c r="T37" s="763" t="s">
        <v>1886</v>
      </c>
      <c r="U37" s="764"/>
      <c r="V37" s="765"/>
      <c r="W37" s="562">
        <v>27</v>
      </c>
      <c r="X37" s="562">
        <v>46</v>
      </c>
      <c r="Y37" s="562">
        <v>46</v>
      </c>
      <c r="Z37" s="562">
        <v>46</v>
      </c>
      <c r="AA37" s="562">
        <v>46</v>
      </c>
      <c r="AB37" s="562">
        <v>46</v>
      </c>
      <c r="AC37" s="562">
        <v>46</v>
      </c>
      <c r="AD37" s="562">
        <v>46</v>
      </c>
      <c r="AE37" s="562">
        <v>46</v>
      </c>
      <c r="AF37" s="562">
        <v>46</v>
      </c>
      <c r="AG37" s="562">
        <v>46</v>
      </c>
      <c r="AH37" s="562">
        <v>46</v>
      </c>
      <c r="AI37" s="562">
        <v>46</v>
      </c>
      <c r="AJ37" s="562">
        <v>46</v>
      </c>
      <c r="AK37" s="549"/>
      <c r="AL37" s="58"/>
      <c r="AM37" s="58"/>
      <c r="AN37" s="58"/>
      <c r="AO37" s="58"/>
      <c r="AP37" s="58"/>
      <c r="AQ37" s="58"/>
      <c r="AR37" s="58"/>
      <c r="AS37" s="58"/>
      <c r="AT37" s="58"/>
      <c r="AU37" s="58"/>
      <c r="AV37" s="58"/>
      <c r="AW37" s="58"/>
      <c r="AX37" s="58"/>
      <c r="AY37" s="58"/>
      <c r="AZ37" s="58"/>
      <c r="BA37" s="58"/>
      <c r="BB37" s="58"/>
      <c r="BC37" s="58"/>
      <c r="BD37" s="58"/>
      <c r="BE37" s="58"/>
      <c r="BF37" s="58"/>
      <c r="BG37" s="58"/>
      <c r="BH37" s="58"/>
      <c r="BI37" s="58"/>
      <c r="BJ37" s="58"/>
      <c r="BK37" s="58"/>
      <c r="BL37" s="58"/>
      <c r="BM37" s="321">
        <v>0</v>
      </c>
      <c r="BN37" s="321" t="s">
        <v>1894</v>
      </c>
      <c r="BO37" s="321" t="s">
        <v>1894</v>
      </c>
      <c r="BP37" s="321">
        <v>1</v>
      </c>
    </row>
    <row r="38" spans="1:81" ht="20.149999999999999" customHeight="1">
      <c r="A38" s="5" t="s">
        <v>100</v>
      </c>
      <c r="B38" s="243" t="s">
        <v>1975</v>
      </c>
      <c r="C38" s="86">
        <f>C355</f>
        <v>3</v>
      </c>
      <c r="D38" s="86">
        <f t="shared" ref="D38:Q38" si="26">D355</f>
        <v>3</v>
      </c>
      <c r="E38" s="86">
        <f t="shared" si="26"/>
        <v>3</v>
      </c>
      <c r="F38" s="86">
        <f t="shared" si="26"/>
        <v>3</v>
      </c>
      <c r="G38" s="86">
        <f t="shared" si="26"/>
        <v>3</v>
      </c>
      <c r="H38" s="86">
        <f t="shared" si="26"/>
        <v>3</v>
      </c>
      <c r="I38" s="86">
        <f t="shared" si="26"/>
        <v>3</v>
      </c>
      <c r="J38" s="86">
        <f t="shared" si="26"/>
        <v>3</v>
      </c>
      <c r="K38" s="86">
        <f t="shared" si="26"/>
        <v>3</v>
      </c>
      <c r="L38" s="86">
        <f t="shared" si="26"/>
        <v>3</v>
      </c>
      <c r="M38" s="86">
        <f t="shared" si="26"/>
        <v>3</v>
      </c>
      <c r="N38" s="86">
        <f t="shared" si="26"/>
        <v>3</v>
      </c>
      <c r="O38" s="86">
        <f t="shared" si="26"/>
        <v>3</v>
      </c>
      <c r="P38" s="86">
        <f t="shared" si="26"/>
        <v>3</v>
      </c>
      <c r="Q38" s="86">
        <f t="shared" si="26"/>
        <v>3</v>
      </c>
      <c r="S38" s="20">
        <v>24</v>
      </c>
      <c r="T38" s="763" t="s">
        <v>1887</v>
      </c>
      <c r="U38" s="764"/>
      <c r="V38" s="765"/>
      <c r="W38" s="562">
        <v>15</v>
      </c>
      <c r="X38" s="562">
        <v>25</v>
      </c>
      <c r="Y38" s="562">
        <v>12</v>
      </c>
      <c r="Z38" s="562">
        <v>42</v>
      </c>
      <c r="AA38" s="562">
        <v>14</v>
      </c>
      <c r="AB38" s="562">
        <v>17</v>
      </c>
      <c r="AC38" s="562">
        <v>22</v>
      </c>
      <c r="AD38" s="562">
        <v>9</v>
      </c>
      <c r="AE38" s="562">
        <v>40</v>
      </c>
      <c r="AF38" s="562">
        <v>43</v>
      </c>
      <c r="AG38" s="562">
        <v>46</v>
      </c>
      <c r="AH38" s="562">
        <v>46</v>
      </c>
      <c r="AI38" s="562">
        <v>46</v>
      </c>
      <c r="AJ38" s="549"/>
      <c r="AK38" s="549"/>
      <c r="AL38" s="58"/>
      <c r="AM38" s="58"/>
      <c r="AN38" s="58"/>
      <c r="AO38" s="58"/>
      <c r="AP38" s="58"/>
      <c r="AQ38" s="58"/>
      <c r="AR38" s="58"/>
      <c r="AS38" s="58"/>
      <c r="AT38" s="58"/>
      <c r="AU38" s="58"/>
      <c r="AV38" s="58"/>
      <c r="AW38" s="58"/>
      <c r="AX38" s="58"/>
      <c r="AY38" s="58"/>
      <c r="AZ38" s="58"/>
      <c r="BA38" s="58"/>
      <c r="BB38" s="58"/>
      <c r="BC38" s="58"/>
      <c r="BD38" s="58"/>
      <c r="BE38" s="58"/>
      <c r="BF38" s="58"/>
      <c r="BG38" s="58"/>
      <c r="BH38" s="58"/>
      <c r="BI38" s="58"/>
      <c r="BJ38" s="58"/>
      <c r="BK38" s="58"/>
      <c r="BL38" s="58"/>
      <c r="BM38" s="321">
        <v>0</v>
      </c>
      <c r="BN38" s="321" t="s">
        <v>1894</v>
      </c>
      <c r="BO38" s="321" t="s">
        <v>1894</v>
      </c>
      <c r="BP38" s="321">
        <v>2</v>
      </c>
      <c r="BR38" s="87"/>
    </row>
    <row r="39" spans="1:81" ht="20.149999999999999" customHeight="1">
      <c r="A39" s="5" t="s">
        <v>101</v>
      </c>
      <c r="B39" s="243" t="s">
        <v>1976</v>
      </c>
      <c r="C39" s="86">
        <f>C362</f>
        <v>0</v>
      </c>
      <c r="D39" s="86">
        <f t="shared" ref="D39:P39" si="27">D362</f>
        <v>0</v>
      </c>
      <c r="E39" s="86">
        <f t="shared" si="27"/>
        <v>0</v>
      </c>
      <c r="F39" s="86">
        <f t="shared" si="27"/>
        <v>0</v>
      </c>
      <c r="G39" s="86">
        <f t="shared" si="27"/>
        <v>0</v>
      </c>
      <c r="H39" s="86">
        <f t="shared" si="27"/>
        <v>0</v>
      </c>
      <c r="I39" s="86">
        <f t="shared" si="27"/>
        <v>0</v>
      </c>
      <c r="J39" s="86">
        <f t="shared" si="27"/>
        <v>0</v>
      </c>
      <c r="K39" s="86">
        <f t="shared" si="27"/>
        <v>0</v>
      </c>
      <c r="L39" s="86">
        <f t="shared" si="27"/>
        <v>0</v>
      </c>
      <c r="M39" s="86">
        <f t="shared" si="27"/>
        <v>0</v>
      </c>
      <c r="N39" s="86">
        <f t="shared" si="27"/>
        <v>0</v>
      </c>
      <c r="O39" s="86">
        <f t="shared" si="27"/>
        <v>0</v>
      </c>
      <c r="P39" s="86">
        <f t="shared" si="27"/>
        <v>0</v>
      </c>
      <c r="Q39" s="86">
        <f>Q362</f>
        <v>0</v>
      </c>
      <c r="S39" s="20">
        <v>25</v>
      </c>
      <c r="T39" s="763" t="s">
        <v>1888</v>
      </c>
      <c r="U39" s="764"/>
      <c r="V39" s="765"/>
      <c r="W39" s="562">
        <v>7</v>
      </c>
      <c r="X39" s="562">
        <v>6</v>
      </c>
      <c r="Y39" s="562">
        <v>32</v>
      </c>
      <c r="Z39" s="562">
        <v>38</v>
      </c>
      <c r="AA39" s="562">
        <v>5</v>
      </c>
      <c r="AB39" s="562">
        <v>26</v>
      </c>
      <c r="AC39" s="562">
        <v>36</v>
      </c>
      <c r="AD39" s="562">
        <v>46</v>
      </c>
      <c r="AE39" s="562">
        <v>46</v>
      </c>
      <c r="AF39" s="562">
        <v>46</v>
      </c>
      <c r="AG39" s="562">
        <v>46</v>
      </c>
      <c r="AH39" s="562">
        <v>46</v>
      </c>
      <c r="AI39" s="562">
        <v>46</v>
      </c>
      <c r="AJ39" s="562">
        <v>46</v>
      </c>
      <c r="AK39" s="549"/>
      <c r="AL39" s="58"/>
      <c r="AM39" s="58"/>
      <c r="AN39" s="58"/>
      <c r="AO39" s="58"/>
      <c r="AP39" s="58"/>
      <c r="AQ39" s="58"/>
      <c r="AR39" s="58"/>
      <c r="AS39" s="58"/>
      <c r="AT39" s="58"/>
      <c r="AU39" s="58"/>
      <c r="AV39" s="58"/>
      <c r="AW39" s="58"/>
      <c r="AX39" s="58"/>
      <c r="AY39" s="58"/>
      <c r="AZ39" s="58"/>
      <c r="BA39" s="58"/>
      <c r="BB39" s="58"/>
      <c r="BC39" s="58"/>
      <c r="BD39" s="58"/>
      <c r="BE39" s="58"/>
      <c r="BF39" s="58"/>
      <c r="BG39" s="58"/>
      <c r="BH39" s="58"/>
      <c r="BI39" s="58"/>
      <c r="BJ39" s="58"/>
      <c r="BK39" s="58"/>
      <c r="BL39" s="58"/>
      <c r="BM39" s="321">
        <v>0</v>
      </c>
      <c r="BN39" s="321" t="s">
        <v>1894</v>
      </c>
      <c r="BO39" s="321" t="s">
        <v>1894</v>
      </c>
      <c r="BP39" s="321" t="s">
        <v>1894</v>
      </c>
      <c r="BQ39" s="70">
        <v>2</v>
      </c>
      <c r="BR39" s="87"/>
    </row>
    <row r="40" spans="1:81" ht="20.149999999999999" customHeight="1">
      <c r="A40" s="5" t="s">
        <v>102</v>
      </c>
      <c r="B40" s="243" t="s">
        <v>1977</v>
      </c>
      <c r="C40" s="86">
        <f>C369</f>
        <v>1</v>
      </c>
      <c r="D40" s="86">
        <f t="shared" ref="D40:Q40" si="28">D369</f>
        <v>1</v>
      </c>
      <c r="E40" s="86">
        <f t="shared" si="28"/>
        <v>1</v>
      </c>
      <c r="F40" s="86">
        <f t="shared" si="28"/>
        <v>1</v>
      </c>
      <c r="G40" s="86">
        <f t="shared" si="28"/>
        <v>1</v>
      </c>
      <c r="H40" s="86">
        <f t="shared" si="28"/>
        <v>1</v>
      </c>
      <c r="I40" s="86">
        <f t="shared" si="28"/>
        <v>1</v>
      </c>
      <c r="J40" s="86">
        <f t="shared" si="28"/>
        <v>1</v>
      </c>
      <c r="K40" s="86">
        <f t="shared" si="28"/>
        <v>1</v>
      </c>
      <c r="L40" s="86">
        <f t="shared" si="28"/>
        <v>1</v>
      </c>
      <c r="M40" s="86">
        <f t="shared" si="28"/>
        <v>1</v>
      </c>
      <c r="N40" s="86">
        <f t="shared" si="28"/>
        <v>1</v>
      </c>
      <c r="O40" s="86">
        <f t="shared" si="28"/>
        <v>1</v>
      </c>
      <c r="P40" s="86">
        <f t="shared" si="28"/>
        <v>1</v>
      </c>
      <c r="Q40" s="86">
        <f t="shared" si="28"/>
        <v>1</v>
      </c>
      <c r="S40" s="20">
        <v>26</v>
      </c>
      <c r="T40" s="763" t="s">
        <v>1889</v>
      </c>
      <c r="U40" s="764"/>
      <c r="V40" s="765"/>
      <c r="W40" s="562">
        <v>20</v>
      </c>
      <c r="X40" s="562">
        <v>34</v>
      </c>
      <c r="Y40" s="562">
        <v>24</v>
      </c>
      <c r="Z40" s="562">
        <v>39</v>
      </c>
      <c r="AA40" s="562">
        <v>8</v>
      </c>
      <c r="AB40" s="562">
        <v>35</v>
      </c>
      <c r="AC40" s="562">
        <v>31</v>
      </c>
      <c r="AD40" s="562">
        <v>41</v>
      </c>
      <c r="AE40" s="562">
        <v>46</v>
      </c>
      <c r="AF40" s="562">
        <v>46</v>
      </c>
      <c r="AG40" s="562">
        <v>46</v>
      </c>
      <c r="AH40" s="562">
        <v>46</v>
      </c>
      <c r="AI40" s="562">
        <v>46</v>
      </c>
      <c r="AJ40" s="161">
        <v>46</v>
      </c>
      <c r="AK40" s="161">
        <v>46</v>
      </c>
      <c r="AL40" s="58"/>
      <c r="AM40" s="58"/>
      <c r="AN40" s="58"/>
      <c r="AO40" s="58"/>
      <c r="AP40" s="58"/>
      <c r="AQ40" s="58"/>
      <c r="AR40" s="58"/>
      <c r="AS40" s="58"/>
      <c r="AT40" s="58"/>
      <c r="AU40" s="58"/>
      <c r="AV40" s="58"/>
      <c r="AW40" s="58"/>
      <c r="AX40" s="58"/>
      <c r="AY40" s="58"/>
      <c r="AZ40" s="58"/>
      <c r="BA40" s="58"/>
      <c r="BB40" s="58"/>
      <c r="BC40" s="58"/>
      <c r="BD40" s="58"/>
      <c r="BE40" s="58"/>
      <c r="BF40" s="58"/>
      <c r="BG40" s="58"/>
      <c r="BH40" s="58"/>
      <c r="BI40" s="58"/>
      <c r="BJ40" s="58"/>
      <c r="BK40" s="58"/>
      <c r="BL40" s="58"/>
      <c r="BM40" s="321">
        <v>0</v>
      </c>
      <c r="BN40" s="321" t="s">
        <v>1894</v>
      </c>
      <c r="BO40" s="321" t="s">
        <v>1894</v>
      </c>
      <c r="BP40" s="321" t="s">
        <v>1894</v>
      </c>
      <c r="BQ40" s="70">
        <v>3</v>
      </c>
      <c r="BR40" s="87"/>
    </row>
    <row r="41" spans="1:81" ht="20.149999999999999" customHeight="1">
      <c r="A41" s="5" t="s">
        <v>103</v>
      </c>
      <c r="B41" s="243" t="s">
        <v>1983</v>
      </c>
      <c r="C41" s="86">
        <f>C376</f>
        <v>2</v>
      </c>
      <c r="D41" s="86">
        <f t="shared" ref="D41:Q41" si="29">D376</f>
        <v>2</v>
      </c>
      <c r="E41" s="86">
        <f t="shared" si="29"/>
        <v>2</v>
      </c>
      <c r="F41" s="86">
        <f t="shared" si="29"/>
        <v>2</v>
      </c>
      <c r="G41" s="86">
        <f t="shared" si="29"/>
        <v>2</v>
      </c>
      <c r="H41" s="86">
        <f t="shared" si="29"/>
        <v>2</v>
      </c>
      <c r="I41" s="86">
        <f t="shared" si="29"/>
        <v>2</v>
      </c>
      <c r="J41" s="86">
        <f t="shared" si="29"/>
        <v>2</v>
      </c>
      <c r="K41" s="86">
        <f t="shared" si="29"/>
        <v>2</v>
      </c>
      <c r="L41" s="86">
        <f t="shared" si="29"/>
        <v>2</v>
      </c>
      <c r="M41" s="86">
        <f t="shared" si="29"/>
        <v>2</v>
      </c>
      <c r="N41" s="86">
        <f t="shared" si="29"/>
        <v>2</v>
      </c>
      <c r="O41" s="86">
        <f t="shared" si="29"/>
        <v>2</v>
      </c>
      <c r="P41" s="86">
        <f t="shared" si="29"/>
        <v>2</v>
      </c>
      <c r="Q41" s="86">
        <f t="shared" si="29"/>
        <v>2</v>
      </c>
      <c r="S41" s="20">
        <v>27</v>
      </c>
      <c r="T41" s="763" t="s">
        <v>1890</v>
      </c>
      <c r="U41" s="764"/>
      <c r="V41" s="765"/>
      <c r="W41" s="562">
        <v>30</v>
      </c>
      <c r="X41" s="562">
        <v>45</v>
      </c>
      <c r="Y41" s="562">
        <v>18</v>
      </c>
      <c r="Z41" s="562">
        <v>21</v>
      </c>
      <c r="AA41" s="562">
        <v>23</v>
      </c>
      <c r="AB41" s="562">
        <v>13</v>
      </c>
      <c r="AC41" s="562">
        <v>37</v>
      </c>
      <c r="AD41" s="562">
        <v>29</v>
      </c>
      <c r="AE41" s="562">
        <v>46</v>
      </c>
      <c r="AF41" s="562">
        <v>46</v>
      </c>
      <c r="AG41" s="562">
        <v>46</v>
      </c>
      <c r="AH41" s="562">
        <v>46</v>
      </c>
      <c r="AI41" s="562">
        <v>46</v>
      </c>
      <c r="AJ41" s="549"/>
      <c r="AK41" s="549"/>
      <c r="AL41" s="58"/>
      <c r="AM41" s="58"/>
      <c r="AN41" s="58"/>
      <c r="AO41" s="58"/>
      <c r="AP41" s="58"/>
      <c r="AQ41" s="58"/>
      <c r="AR41" s="58"/>
      <c r="AS41" s="58"/>
      <c r="AT41" s="58"/>
      <c r="AU41" s="58"/>
      <c r="AV41" s="58"/>
      <c r="AW41" s="58"/>
      <c r="AX41" s="58"/>
      <c r="AY41" s="58"/>
      <c r="AZ41" s="58"/>
      <c r="BA41" s="58"/>
      <c r="BB41" s="58"/>
      <c r="BC41" s="58"/>
      <c r="BD41" s="58"/>
      <c r="BE41" s="58"/>
      <c r="BF41" s="58"/>
      <c r="BG41" s="58"/>
      <c r="BH41" s="58"/>
      <c r="BI41" s="58"/>
      <c r="BJ41" s="58"/>
      <c r="BK41" s="58"/>
      <c r="BL41" s="158">
        <v>0</v>
      </c>
      <c r="BM41" s="321" t="s">
        <v>1894</v>
      </c>
      <c r="BN41" s="321" t="s">
        <v>1894</v>
      </c>
      <c r="BO41" s="321" t="s">
        <v>1894</v>
      </c>
      <c r="BP41" s="321">
        <v>3</v>
      </c>
      <c r="BR41" s="87"/>
    </row>
    <row r="42" spans="1:81" ht="19.5" customHeight="1">
      <c r="A42" s="5" t="s">
        <v>107</v>
      </c>
      <c r="B42" s="243" t="s">
        <v>1984</v>
      </c>
      <c r="C42" s="86">
        <f>C383</f>
        <v>0</v>
      </c>
      <c r="D42" s="86">
        <f t="shared" ref="D42:Q42" si="30">D383</f>
        <v>0</v>
      </c>
      <c r="E42" s="86">
        <f t="shared" si="30"/>
        <v>0</v>
      </c>
      <c r="F42" s="86">
        <f t="shared" si="30"/>
        <v>0</v>
      </c>
      <c r="G42" s="86">
        <f t="shared" si="30"/>
        <v>0</v>
      </c>
      <c r="H42" s="86">
        <f t="shared" si="30"/>
        <v>0</v>
      </c>
      <c r="I42" s="86">
        <f t="shared" si="30"/>
        <v>0</v>
      </c>
      <c r="J42" s="86">
        <f t="shared" si="30"/>
        <v>0</v>
      </c>
      <c r="K42" s="86">
        <f t="shared" si="30"/>
        <v>0</v>
      </c>
      <c r="L42" s="86">
        <f t="shared" si="30"/>
        <v>0</v>
      </c>
      <c r="M42" s="86">
        <f t="shared" si="30"/>
        <v>0</v>
      </c>
      <c r="N42" s="86">
        <f t="shared" si="30"/>
        <v>0</v>
      </c>
      <c r="O42" s="86">
        <f t="shared" si="30"/>
        <v>0</v>
      </c>
      <c r="P42" s="86">
        <f t="shared" si="30"/>
        <v>0</v>
      </c>
      <c r="Q42" s="86">
        <f t="shared" si="30"/>
        <v>0</v>
      </c>
      <c r="S42" s="20">
        <v>28</v>
      </c>
      <c r="T42" s="763" t="s">
        <v>1891</v>
      </c>
      <c r="U42" s="764"/>
      <c r="V42" s="765"/>
      <c r="W42" s="562">
        <v>11</v>
      </c>
      <c r="X42" s="562">
        <v>3</v>
      </c>
      <c r="Y42" s="562">
        <v>16</v>
      </c>
      <c r="Z42" s="562">
        <v>19</v>
      </c>
      <c r="AA42" s="562">
        <v>28</v>
      </c>
      <c r="AB42" s="562">
        <v>46</v>
      </c>
      <c r="AC42" s="562">
        <v>46</v>
      </c>
      <c r="AD42" s="562">
        <v>46</v>
      </c>
      <c r="AE42" s="562">
        <v>46</v>
      </c>
      <c r="AF42" s="562">
        <v>46</v>
      </c>
      <c r="AG42" s="562">
        <v>46</v>
      </c>
      <c r="AH42" s="562">
        <v>46</v>
      </c>
      <c r="AI42" s="562">
        <v>46</v>
      </c>
      <c r="AJ42" s="549"/>
      <c r="AK42" s="549"/>
      <c r="AL42" s="58"/>
      <c r="AM42" s="58"/>
      <c r="AN42" s="58"/>
      <c r="AO42" s="58"/>
      <c r="AP42" s="58"/>
      <c r="AQ42" s="58"/>
      <c r="AR42" s="58"/>
      <c r="AS42" s="58"/>
      <c r="AT42" s="58"/>
      <c r="AU42" s="58"/>
      <c r="AV42" s="58"/>
      <c r="AW42" s="58"/>
      <c r="AX42" s="58"/>
      <c r="AY42" s="58"/>
      <c r="AZ42" s="58"/>
      <c r="BA42" s="58"/>
      <c r="BB42" s="58"/>
      <c r="BC42" s="58"/>
      <c r="BD42" s="58"/>
      <c r="BE42" s="58"/>
      <c r="BF42" s="58"/>
      <c r="BG42" s="58"/>
      <c r="BH42" s="58"/>
      <c r="BI42" s="58"/>
      <c r="BJ42" s="58"/>
      <c r="BK42" s="58"/>
      <c r="BL42" s="158">
        <v>0</v>
      </c>
      <c r="BM42" s="321" t="s">
        <v>1894</v>
      </c>
      <c r="BN42" s="321" t="s">
        <v>1894</v>
      </c>
      <c r="BO42" s="321" t="s">
        <v>1894</v>
      </c>
      <c r="BP42" s="321" t="s">
        <v>1894</v>
      </c>
      <c r="BQ42" s="321">
        <v>2</v>
      </c>
      <c r="BR42" s="147"/>
      <c r="BS42" s="317"/>
    </row>
    <row r="43" spans="1:81" ht="20.149999999999999" customHeight="1">
      <c r="A43" s="5" t="s">
        <v>110</v>
      </c>
      <c r="B43" s="243" t="s">
        <v>1978</v>
      </c>
      <c r="C43" s="86">
        <f>C390</f>
        <v>0</v>
      </c>
      <c r="D43" s="86">
        <f t="shared" ref="D43:Q43" si="31">D390</f>
        <v>0</v>
      </c>
      <c r="E43" s="86">
        <f t="shared" si="31"/>
        <v>0</v>
      </c>
      <c r="F43" s="86">
        <f t="shared" si="31"/>
        <v>0</v>
      </c>
      <c r="G43" s="86">
        <f t="shared" si="31"/>
        <v>0</v>
      </c>
      <c r="H43" s="86">
        <f t="shared" si="31"/>
        <v>0</v>
      </c>
      <c r="I43" s="86">
        <f t="shared" si="31"/>
        <v>0</v>
      </c>
      <c r="J43" s="86">
        <f t="shared" si="31"/>
        <v>0</v>
      </c>
      <c r="K43" s="86">
        <f t="shared" si="31"/>
        <v>0</v>
      </c>
      <c r="L43" s="86">
        <f t="shared" si="31"/>
        <v>0</v>
      </c>
      <c r="M43" s="86">
        <f t="shared" si="31"/>
        <v>0</v>
      </c>
      <c r="N43" s="86">
        <f t="shared" si="31"/>
        <v>0</v>
      </c>
      <c r="O43" s="86">
        <f t="shared" si="31"/>
        <v>0</v>
      </c>
      <c r="P43" s="86">
        <f t="shared" si="31"/>
        <v>0</v>
      </c>
      <c r="Q43" s="86">
        <f t="shared" si="31"/>
        <v>0</v>
      </c>
      <c r="S43" s="20">
        <v>29</v>
      </c>
      <c r="T43" s="633" t="s">
        <v>1893</v>
      </c>
      <c r="U43" s="634"/>
      <c r="V43" s="635"/>
      <c r="W43" s="562">
        <v>33</v>
      </c>
      <c r="X43" s="562">
        <v>44</v>
      </c>
      <c r="Y43" s="562">
        <v>10</v>
      </c>
      <c r="Z43" s="562">
        <v>2</v>
      </c>
      <c r="AA43" s="562">
        <v>4</v>
      </c>
      <c r="AB43" s="562">
        <v>1</v>
      </c>
      <c r="AC43" s="562">
        <v>46</v>
      </c>
      <c r="AD43" s="562">
        <v>46</v>
      </c>
      <c r="AE43" s="562">
        <v>46</v>
      </c>
      <c r="AF43" s="562">
        <v>46</v>
      </c>
      <c r="AG43" s="562">
        <v>46</v>
      </c>
      <c r="AH43" s="562">
        <v>46</v>
      </c>
      <c r="AI43" s="562">
        <v>46</v>
      </c>
      <c r="AJ43" s="549"/>
      <c r="AK43" s="549"/>
      <c r="AL43" s="58"/>
      <c r="AM43" s="58"/>
      <c r="AN43" s="58"/>
      <c r="AO43" s="58"/>
      <c r="AP43" s="58"/>
      <c r="AQ43" s="58"/>
      <c r="AR43" s="58"/>
      <c r="AS43" s="58"/>
      <c r="AT43" s="58"/>
      <c r="AU43" s="58"/>
      <c r="AV43" s="58"/>
      <c r="AW43" s="58"/>
      <c r="AX43" s="58"/>
      <c r="AY43" s="58"/>
      <c r="AZ43" s="58"/>
      <c r="BA43" s="58"/>
      <c r="BB43" s="58"/>
      <c r="BC43" s="58"/>
      <c r="BD43" s="58"/>
      <c r="BE43" s="58"/>
      <c r="BF43" s="58"/>
      <c r="BG43" s="58"/>
      <c r="BH43" s="58"/>
      <c r="BI43" s="58"/>
      <c r="BJ43" s="58"/>
      <c r="BK43" s="58"/>
      <c r="BL43" s="58"/>
      <c r="BM43" s="322">
        <v>0</v>
      </c>
      <c r="BN43" s="322" t="s">
        <v>1894</v>
      </c>
      <c r="BO43" s="322" t="s">
        <v>1894</v>
      </c>
      <c r="BP43" s="322">
        <v>2</v>
      </c>
      <c r="BR43" s="147"/>
      <c r="BS43" s="317"/>
      <c r="BT43"/>
    </row>
    <row r="44" spans="1:81" ht="20.149999999999999" hidden="1" customHeight="1">
      <c r="A44" s="5" t="s">
        <v>111</v>
      </c>
      <c r="B44" s="120"/>
      <c r="C44" s="86" t="str">
        <f t="shared" ref="C44:P44" si="32">IF(C397=$BN$44,"당첨",IF(C397=$BO$44,"당첨",IF(C397=$BP$44,"당첨",IF(C397=$BM$44,"당첨","낙첨"))))</f>
        <v>당첨</v>
      </c>
      <c r="D44" s="86" t="str">
        <f t="shared" si="32"/>
        <v>당첨</v>
      </c>
      <c r="E44" s="86" t="str">
        <f t="shared" si="32"/>
        <v>당첨</v>
      </c>
      <c r="F44" s="86" t="str">
        <f t="shared" si="32"/>
        <v>당첨</v>
      </c>
      <c r="G44" s="86" t="str">
        <f t="shared" si="32"/>
        <v>당첨</v>
      </c>
      <c r="H44" s="86" t="str">
        <f t="shared" si="32"/>
        <v>당첨</v>
      </c>
      <c r="I44" s="86" t="str">
        <f t="shared" si="32"/>
        <v>당첨</v>
      </c>
      <c r="J44" s="86" t="str">
        <f t="shared" si="32"/>
        <v>당첨</v>
      </c>
      <c r="K44" s="86" t="str">
        <f t="shared" si="32"/>
        <v>당첨</v>
      </c>
      <c r="L44" s="86" t="str">
        <f t="shared" si="32"/>
        <v>당첨</v>
      </c>
      <c r="M44" s="86" t="str">
        <f t="shared" si="32"/>
        <v>당첨</v>
      </c>
      <c r="N44" s="86" t="str">
        <f t="shared" si="32"/>
        <v>당첨</v>
      </c>
      <c r="O44" s="86" t="str">
        <f t="shared" si="32"/>
        <v>당첨</v>
      </c>
      <c r="P44" s="86" t="str">
        <f t="shared" si="32"/>
        <v>당첨</v>
      </c>
      <c r="Q44" s="86" t="str">
        <f>IF(Q397=$BN$44,"당첨",IF(Q397=$BO$44,"당첨",IF(Q397=$BP$44,"당첨",IF(Q397=$BM$44,"당첨","낙첨"))))</f>
        <v>당첨</v>
      </c>
      <c r="S44" s="20">
        <v>30</v>
      </c>
      <c r="T44" s="633" t="s">
        <v>434</v>
      </c>
      <c r="U44" s="634"/>
      <c r="V44" s="635"/>
      <c r="W44" s="81"/>
      <c r="X44" s="81"/>
      <c r="Y44" s="81"/>
      <c r="Z44" s="81"/>
      <c r="AA44" s="47"/>
      <c r="AB44" s="81"/>
      <c r="AC44" s="81"/>
      <c r="AD44" s="81"/>
      <c r="AE44" s="81"/>
      <c r="AF44" s="81"/>
      <c r="AG44" s="81"/>
      <c r="AH44" s="81"/>
      <c r="AI44" s="81"/>
      <c r="AJ44" s="81"/>
      <c r="AK44" s="81"/>
      <c r="AL44" s="81"/>
      <c r="AM44" s="81"/>
      <c r="AN44" s="81"/>
      <c r="AO44" s="81"/>
      <c r="AP44" s="81"/>
      <c r="AQ44" s="81"/>
      <c r="AR44" s="81"/>
      <c r="AS44" s="81"/>
      <c r="AT44" s="81"/>
      <c r="AU44" s="81"/>
      <c r="AV44" s="81"/>
      <c r="AW44" s="81"/>
      <c r="AX44" s="81"/>
      <c r="AY44" s="81"/>
      <c r="AZ44" s="81"/>
      <c r="BA44" s="81"/>
      <c r="BB44" s="81"/>
      <c r="BC44" s="81"/>
      <c r="BD44" s="81"/>
      <c r="BE44" s="81"/>
      <c r="BF44" s="81"/>
      <c r="BG44" s="81"/>
      <c r="BH44" s="81"/>
      <c r="BI44" s="58"/>
      <c r="BJ44" s="58"/>
      <c r="BK44" s="58"/>
      <c r="BL44" s="58"/>
      <c r="BM44" s="322">
        <v>0</v>
      </c>
      <c r="BN44" s="322">
        <v>1</v>
      </c>
      <c r="BO44" s="322">
        <v>2</v>
      </c>
      <c r="BP44" s="322">
        <v>2</v>
      </c>
      <c r="BR44" s="45"/>
      <c r="BS44" s="317"/>
      <c r="BT44"/>
    </row>
    <row r="45" spans="1:81" ht="20.149999999999999" hidden="1" customHeight="1">
      <c r="A45" s="152" t="s">
        <v>112</v>
      </c>
      <c r="B45" s="127" t="s">
        <v>603</v>
      </c>
      <c r="C45" s="86" t="str">
        <f t="shared" ref="C45:P45" si="33">IF(C404=$BN$45,"당첨",IF(C404=$BO$45,"당첨",IF(C404=$BP$45,"당첨",IF(C404=$BM$45,"당첨",IF(C404=$BL$45,"당첨","낙첨")))))</f>
        <v>당첨</v>
      </c>
      <c r="D45" s="86" t="str">
        <f t="shared" si="33"/>
        <v>당첨</v>
      </c>
      <c r="E45" s="86" t="str">
        <f t="shared" si="33"/>
        <v>당첨</v>
      </c>
      <c r="F45" s="86" t="str">
        <f t="shared" si="33"/>
        <v>당첨</v>
      </c>
      <c r="G45" s="86" t="str">
        <f t="shared" si="33"/>
        <v>당첨</v>
      </c>
      <c r="H45" s="86" t="str">
        <f t="shared" si="33"/>
        <v>당첨</v>
      </c>
      <c r="I45" s="86" t="str">
        <f t="shared" si="33"/>
        <v>당첨</v>
      </c>
      <c r="J45" s="86" t="str">
        <f t="shared" si="33"/>
        <v>당첨</v>
      </c>
      <c r="K45" s="86" t="str">
        <f t="shared" si="33"/>
        <v>당첨</v>
      </c>
      <c r="L45" s="86" t="str">
        <f t="shared" si="33"/>
        <v>당첨</v>
      </c>
      <c r="M45" s="86" t="str">
        <f t="shared" si="33"/>
        <v>당첨</v>
      </c>
      <c r="N45" s="86" t="str">
        <f t="shared" si="33"/>
        <v>당첨</v>
      </c>
      <c r="O45" s="86" t="str">
        <f t="shared" si="33"/>
        <v>당첨</v>
      </c>
      <c r="P45" s="86" t="str">
        <f t="shared" si="33"/>
        <v>당첨</v>
      </c>
      <c r="Q45" s="86" t="str">
        <f>IF(Q404=$BN$45,"당첨",IF(Q404=$BO$45,"당첨",IF(Q404=$BP$45,"당첨",IF(Q404=$BM$45,"당첨",IF(Q404=$BL$45,"당첨","낙첨")))))</f>
        <v>당첨</v>
      </c>
      <c r="S45" s="20">
        <v>31</v>
      </c>
      <c r="T45" s="639" t="s">
        <v>584</v>
      </c>
      <c r="U45" s="637"/>
      <c r="V45" s="638"/>
      <c r="W45" s="29">
        <v>1</v>
      </c>
      <c r="X45" s="29">
        <v>3</v>
      </c>
      <c r="Y45" s="29">
        <v>5</v>
      </c>
      <c r="Z45" s="29">
        <v>7</v>
      </c>
      <c r="AA45" s="29">
        <v>9</v>
      </c>
      <c r="AB45" s="29">
        <v>11</v>
      </c>
      <c r="AC45" s="29">
        <v>12</v>
      </c>
      <c r="AD45" s="29">
        <v>18</v>
      </c>
      <c r="AE45" s="29">
        <v>30</v>
      </c>
      <c r="AF45" s="29">
        <v>31</v>
      </c>
      <c r="AG45" s="29">
        <v>32</v>
      </c>
      <c r="AH45" s="29">
        <v>36</v>
      </c>
      <c r="AI45" s="29">
        <v>39</v>
      </c>
      <c r="AJ45" s="29">
        <v>40</v>
      </c>
      <c r="AK45" s="117">
        <v>41</v>
      </c>
      <c r="AL45" s="58"/>
      <c r="AM45" s="58"/>
      <c r="AN45" s="58"/>
      <c r="AO45" s="58"/>
      <c r="AP45" s="58"/>
      <c r="AQ45" s="58"/>
      <c r="AR45" s="58"/>
      <c r="AS45" s="58"/>
      <c r="AT45" s="58"/>
      <c r="AU45" s="58"/>
      <c r="AV45" s="58"/>
      <c r="AW45" s="58"/>
      <c r="AX45" s="58"/>
      <c r="AY45" s="58"/>
      <c r="AZ45" s="58"/>
      <c r="BA45" s="58"/>
      <c r="BB45" s="58"/>
      <c r="BC45" s="58"/>
      <c r="BD45" s="58"/>
      <c r="BE45" s="58"/>
      <c r="BF45" s="58"/>
      <c r="BG45" s="58"/>
      <c r="BH45" s="58"/>
      <c r="BI45" s="58"/>
      <c r="BJ45" s="58"/>
      <c r="BK45" s="58"/>
      <c r="BL45" s="29">
        <v>3</v>
      </c>
      <c r="BM45" s="323">
        <v>1</v>
      </c>
      <c r="BN45" s="323">
        <v>1</v>
      </c>
      <c r="BO45" s="323">
        <v>2</v>
      </c>
      <c r="BP45" s="323">
        <v>3</v>
      </c>
      <c r="BR45" s="45"/>
      <c r="BS45">
        <v>4</v>
      </c>
      <c r="BT45">
        <v>4</v>
      </c>
      <c r="BU45">
        <v>4</v>
      </c>
      <c r="BV45">
        <v>3</v>
      </c>
      <c r="BW45">
        <v>14</v>
      </c>
      <c r="BX45">
        <v>14</v>
      </c>
      <c r="BY45">
        <v>14</v>
      </c>
      <c r="BZ45">
        <v>4</v>
      </c>
      <c r="CA45">
        <v>4</v>
      </c>
      <c r="CB45">
        <v>14</v>
      </c>
      <c r="CC45" s="56">
        <v>4</v>
      </c>
    </row>
    <row r="46" spans="1:81" ht="20.149999999999999" hidden="1" customHeight="1">
      <c r="A46" s="152" t="s">
        <v>113</v>
      </c>
      <c r="B46" s="127" t="s">
        <v>604</v>
      </c>
      <c r="C46" s="86" t="str">
        <f t="shared" ref="C46:P46" si="34">IF(C411=$BN$46,"당첨",IF(C411=$BO$46,"당첨",IF(C411=$BP$46,"당첨",IF(C411=$BM$46,"당첨",IF(C411=$BQ$46,"당첨","낙첨")))))</f>
        <v>당첨</v>
      </c>
      <c r="D46" s="86" t="str">
        <f t="shared" si="34"/>
        <v>당첨</v>
      </c>
      <c r="E46" s="86" t="str">
        <f t="shared" si="34"/>
        <v>당첨</v>
      </c>
      <c r="F46" s="86" t="str">
        <f t="shared" si="34"/>
        <v>당첨</v>
      </c>
      <c r="G46" s="86" t="str">
        <f t="shared" si="34"/>
        <v>당첨</v>
      </c>
      <c r="H46" s="86" t="str">
        <f t="shared" si="34"/>
        <v>당첨</v>
      </c>
      <c r="I46" s="86" t="str">
        <f t="shared" si="34"/>
        <v>당첨</v>
      </c>
      <c r="J46" s="86" t="str">
        <f t="shared" si="34"/>
        <v>당첨</v>
      </c>
      <c r="K46" s="86" t="str">
        <f t="shared" si="34"/>
        <v>당첨</v>
      </c>
      <c r="L46" s="86" t="str">
        <f t="shared" si="34"/>
        <v>당첨</v>
      </c>
      <c r="M46" s="86" t="str">
        <f t="shared" si="34"/>
        <v>당첨</v>
      </c>
      <c r="N46" s="86" t="str">
        <f t="shared" si="34"/>
        <v>당첨</v>
      </c>
      <c r="O46" s="86" t="str">
        <f t="shared" si="34"/>
        <v>당첨</v>
      </c>
      <c r="P46" s="86" t="str">
        <f t="shared" si="34"/>
        <v>당첨</v>
      </c>
      <c r="Q46" s="86" t="str">
        <f>IF(Q411=$BN$46,"당첨",IF(Q411=$BO$46,"당첨",IF(Q411=$BP$46,"당첨",IF(Q411=$BM$46,"당첨",IF(Q411=$BQ$46,"당첨","낙첨")))))</f>
        <v>당첨</v>
      </c>
      <c r="S46" s="20">
        <v>32</v>
      </c>
      <c r="T46" s="639" t="s">
        <v>585</v>
      </c>
      <c r="U46" s="637"/>
      <c r="V46" s="638"/>
      <c r="W46" s="29">
        <v>4</v>
      </c>
      <c r="X46" s="29">
        <v>6</v>
      </c>
      <c r="Y46" s="29">
        <v>7</v>
      </c>
      <c r="Z46" s="29">
        <v>8</v>
      </c>
      <c r="AA46" s="29">
        <v>9</v>
      </c>
      <c r="AB46" s="29">
        <v>10</v>
      </c>
      <c r="AC46" s="29">
        <v>11</v>
      </c>
      <c r="AD46" s="29">
        <v>13</v>
      </c>
      <c r="AE46" s="29">
        <v>17</v>
      </c>
      <c r="AF46" s="29">
        <v>20</v>
      </c>
      <c r="AG46" s="29">
        <v>24</v>
      </c>
      <c r="AH46" s="29">
        <v>27</v>
      </c>
      <c r="AI46" s="29">
        <v>33</v>
      </c>
      <c r="AJ46" s="29">
        <v>34</v>
      </c>
      <c r="AK46" s="117">
        <v>40</v>
      </c>
      <c r="AL46" s="117">
        <v>44</v>
      </c>
      <c r="AM46" s="58"/>
      <c r="AN46" s="58"/>
      <c r="AO46" s="58"/>
      <c r="AP46" s="58"/>
      <c r="AQ46" s="58"/>
      <c r="AR46" s="58"/>
      <c r="AS46" s="58"/>
      <c r="AT46" s="58"/>
      <c r="AU46" s="58"/>
      <c r="AV46" s="58"/>
      <c r="AW46" s="58"/>
      <c r="AX46" s="58"/>
      <c r="AY46" s="58"/>
      <c r="AZ46" s="58"/>
      <c r="BA46" s="58"/>
      <c r="BB46" s="58"/>
      <c r="BC46" s="58"/>
      <c r="BD46" s="58"/>
      <c r="BE46" s="58"/>
      <c r="BF46" s="58"/>
      <c r="BG46" s="58"/>
      <c r="BH46" s="58"/>
      <c r="BI46" s="58"/>
      <c r="BJ46" s="58"/>
      <c r="BK46" s="58"/>
      <c r="BL46" s="58"/>
      <c r="BM46" s="323">
        <v>0</v>
      </c>
      <c r="BN46" s="323">
        <v>1</v>
      </c>
      <c r="BO46" s="323">
        <v>2</v>
      </c>
      <c r="BP46" s="323">
        <v>3</v>
      </c>
      <c r="BQ46" s="162">
        <v>4</v>
      </c>
      <c r="BR46" s="45"/>
      <c r="BS46"/>
      <c r="BT46"/>
      <c r="BU46"/>
      <c r="BV46"/>
      <c r="BW46"/>
      <c r="BX46"/>
      <c r="BY46"/>
      <c r="BZ46"/>
      <c r="CA46"/>
      <c r="CB46"/>
      <c r="CC46"/>
    </row>
    <row r="47" spans="1:81" ht="20.149999999999999" hidden="1" customHeight="1">
      <c r="A47" s="152" t="s">
        <v>114</v>
      </c>
      <c r="B47" s="127" t="s">
        <v>605</v>
      </c>
      <c r="C47" s="86" t="str">
        <f t="shared" ref="C47:P47" si="35">IF(C418=$BN$47,"당첨",IF(C418=$BM$47,"당첨",IF(C418=$BO$47,"당첨",IF(C418=$BP$47,"당첨",IF(C418=$BQ$47,"당첨","낙첨")))))</f>
        <v>당첨</v>
      </c>
      <c r="D47" s="86" t="str">
        <f t="shared" si="35"/>
        <v>당첨</v>
      </c>
      <c r="E47" s="86" t="str">
        <f t="shared" si="35"/>
        <v>당첨</v>
      </c>
      <c r="F47" s="86" t="str">
        <f t="shared" si="35"/>
        <v>당첨</v>
      </c>
      <c r="G47" s="86" t="str">
        <f t="shared" si="35"/>
        <v>당첨</v>
      </c>
      <c r="H47" s="86" t="str">
        <f t="shared" si="35"/>
        <v>당첨</v>
      </c>
      <c r="I47" s="86" t="str">
        <f t="shared" si="35"/>
        <v>당첨</v>
      </c>
      <c r="J47" s="86" t="str">
        <f t="shared" si="35"/>
        <v>당첨</v>
      </c>
      <c r="K47" s="86" t="str">
        <f t="shared" si="35"/>
        <v>당첨</v>
      </c>
      <c r="L47" s="86" t="str">
        <f t="shared" si="35"/>
        <v>당첨</v>
      </c>
      <c r="M47" s="86" t="str">
        <f t="shared" si="35"/>
        <v>당첨</v>
      </c>
      <c r="N47" s="86" t="str">
        <f t="shared" si="35"/>
        <v>당첨</v>
      </c>
      <c r="O47" s="86" t="str">
        <f t="shared" si="35"/>
        <v>당첨</v>
      </c>
      <c r="P47" s="86" t="str">
        <f t="shared" si="35"/>
        <v>당첨</v>
      </c>
      <c r="Q47" s="86" t="str">
        <f>IF(Q418=$BN$47,"당첨",IF(Q418=$BM$47,"당첨",IF(Q418=$BO$47,"당첨",IF(Q418=$BP$47,"당첨",IF(Q418=$BQ$47,"당첨","낙첨")))))</f>
        <v>당첨</v>
      </c>
      <c r="S47" s="20">
        <v>33</v>
      </c>
      <c r="T47" s="636" t="s">
        <v>586</v>
      </c>
      <c r="U47" s="637"/>
      <c r="V47" s="638"/>
      <c r="W47" s="29">
        <v>1</v>
      </c>
      <c r="X47" s="29">
        <v>2</v>
      </c>
      <c r="Y47" s="29">
        <v>4</v>
      </c>
      <c r="Z47" s="29">
        <v>7</v>
      </c>
      <c r="AA47" s="29">
        <v>10</v>
      </c>
      <c r="AB47" s="29">
        <v>12</v>
      </c>
      <c r="AC47" s="29">
        <v>14</v>
      </c>
      <c r="AD47" s="29">
        <v>16</v>
      </c>
      <c r="AE47" s="29">
        <v>19</v>
      </c>
      <c r="AF47" s="29">
        <v>25</v>
      </c>
      <c r="AG47" s="29">
        <v>32</v>
      </c>
      <c r="AH47" s="29">
        <v>33</v>
      </c>
      <c r="AI47" s="29">
        <v>40</v>
      </c>
      <c r="AJ47" s="29">
        <v>41</v>
      </c>
      <c r="AK47" s="58"/>
      <c r="AL47" s="58"/>
      <c r="AM47" s="58"/>
      <c r="AN47" s="58"/>
      <c r="AO47" s="58"/>
      <c r="AP47" s="58"/>
      <c r="AQ47" s="58"/>
      <c r="AR47" s="58"/>
      <c r="AS47" s="58"/>
      <c r="AT47" s="58"/>
      <c r="AU47" s="58"/>
      <c r="AV47" s="58"/>
      <c r="AW47" s="58"/>
      <c r="AX47" s="58"/>
      <c r="AY47" s="58"/>
      <c r="AZ47" s="58"/>
      <c r="BA47" s="58"/>
      <c r="BB47" s="58"/>
      <c r="BC47" s="58"/>
      <c r="BD47" s="58"/>
      <c r="BE47" s="58"/>
      <c r="BF47" s="58"/>
      <c r="BG47" s="58"/>
      <c r="BH47" s="58"/>
      <c r="BI47" s="58"/>
      <c r="BJ47" s="58"/>
      <c r="BK47" s="58"/>
      <c r="BL47" s="58"/>
      <c r="BM47" s="323">
        <v>0</v>
      </c>
      <c r="BN47" s="323">
        <v>1</v>
      </c>
      <c r="BO47" s="323">
        <v>2</v>
      </c>
      <c r="BP47" s="323">
        <v>3</v>
      </c>
      <c r="BQ47" s="162">
        <v>4</v>
      </c>
      <c r="BR47" s="45"/>
    </row>
    <row r="48" spans="1:81" ht="20.149999999999999" hidden="1" customHeight="1">
      <c r="A48" s="152" t="s">
        <v>115</v>
      </c>
      <c r="B48" s="127" t="s">
        <v>606</v>
      </c>
      <c r="C48" s="86" t="str">
        <f t="shared" ref="C48:P48" si="36">IF(C425=$BN$48,"당첨",IF(C425=$BO$48,"당첨",IF(C425=$BP$48,"당첨",IF(C425=$BM$48,"당첨","낙첨"))))</f>
        <v>당첨</v>
      </c>
      <c r="D48" s="86" t="str">
        <f t="shared" si="36"/>
        <v>당첨</v>
      </c>
      <c r="E48" s="86" t="str">
        <f t="shared" si="36"/>
        <v>당첨</v>
      </c>
      <c r="F48" s="86" t="str">
        <f t="shared" si="36"/>
        <v>당첨</v>
      </c>
      <c r="G48" s="86" t="str">
        <f t="shared" si="36"/>
        <v>당첨</v>
      </c>
      <c r="H48" s="86" t="str">
        <f t="shared" si="36"/>
        <v>당첨</v>
      </c>
      <c r="I48" s="86" t="str">
        <f t="shared" si="36"/>
        <v>당첨</v>
      </c>
      <c r="J48" s="86" t="str">
        <f t="shared" si="36"/>
        <v>당첨</v>
      </c>
      <c r="K48" s="86" t="str">
        <f t="shared" si="36"/>
        <v>당첨</v>
      </c>
      <c r="L48" s="86" t="str">
        <f t="shared" si="36"/>
        <v>당첨</v>
      </c>
      <c r="M48" s="86" t="str">
        <f t="shared" si="36"/>
        <v>당첨</v>
      </c>
      <c r="N48" s="86" t="str">
        <f t="shared" si="36"/>
        <v>당첨</v>
      </c>
      <c r="O48" s="86" t="str">
        <f t="shared" si="36"/>
        <v>당첨</v>
      </c>
      <c r="P48" s="86" t="str">
        <f t="shared" si="36"/>
        <v>당첨</v>
      </c>
      <c r="Q48" s="86" t="str">
        <f>IF(Q425=$BN$48,"당첨",IF(Q425=$BO$48,"당첨",IF(Q425=$BP$48,"당첨",IF(Q425=$BM$48,"당첨","낙첨"))))</f>
        <v>당첨</v>
      </c>
      <c r="S48" s="20">
        <v>34</v>
      </c>
      <c r="T48" s="639" t="s">
        <v>587</v>
      </c>
      <c r="U48" s="637"/>
      <c r="V48" s="638"/>
      <c r="W48" s="29">
        <v>2</v>
      </c>
      <c r="X48" s="29">
        <v>3</v>
      </c>
      <c r="Y48" s="29">
        <v>5</v>
      </c>
      <c r="Z48" s="29">
        <v>6</v>
      </c>
      <c r="AA48" s="29">
        <v>8</v>
      </c>
      <c r="AB48" s="29">
        <v>9</v>
      </c>
      <c r="AC48" s="29">
        <v>11</v>
      </c>
      <c r="AD48" s="29">
        <v>14</v>
      </c>
      <c r="AE48" s="29">
        <v>20</v>
      </c>
      <c r="AF48" s="29">
        <v>22</v>
      </c>
      <c r="AG48" s="29">
        <v>26</v>
      </c>
      <c r="AH48" s="29">
        <v>33</v>
      </c>
      <c r="AI48" s="29">
        <v>38</v>
      </c>
      <c r="AJ48" s="29">
        <v>39</v>
      </c>
      <c r="AK48" s="117">
        <v>42</v>
      </c>
      <c r="AL48" s="117">
        <v>44</v>
      </c>
      <c r="AM48" s="58"/>
      <c r="AN48" s="58"/>
      <c r="AO48" s="58"/>
      <c r="AP48" s="58"/>
      <c r="AQ48" s="58"/>
      <c r="AR48" s="58"/>
      <c r="AS48" s="58"/>
      <c r="AT48" s="58"/>
      <c r="AU48" s="58"/>
      <c r="AV48" s="58"/>
      <c r="AW48" s="58"/>
      <c r="AX48" s="58"/>
      <c r="AY48" s="58"/>
      <c r="AZ48" s="58"/>
      <c r="BA48" s="58"/>
      <c r="BB48" s="58"/>
      <c r="BC48" s="58"/>
      <c r="BD48" s="58"/>
      <c r="BE48" s="58"/>
      <c r="BF48" s="58"/>
      <c r="BG48" s="58"/>
      <c r="BH48" s="58"/>
      <c r="BI48" s="58"/>
      <c r="BJ48" s="58"/>
      <c r="BK48" s="58"/>
      <c r="BL48" s="58"/>
      <c r="BM48" s="323">
        <v>0</v>
      </c>
      <c r="BN48" s="323">
        <v>1</v>
      </c>
      <c r="BO48" s="323">
        <v>2</v>
      </c>
      <c r="BP48" s="323">
        <v>3</v>
      </c>
      <c r="BR48" s="45"/>
    </row>
    <row r="49" spans="1:70" ht="20.149999999999999" hidden="1" customHeight="1">
      <c r="A49" s="152" t="s">
        <v>116</v>
      </c>
      <c r="B49" s="127" t="s">
        <v>607</v>
      </c>
      <c r="C49" s="86" t="str">
        <f t="shared" ref="C49:Q49" si="37">IF(C432=$BN$49,"당첨",IF(C432=$BO$49,"당첨",IF(C432=$BP$49,"당첨",IF(C432=$BM$49,"당첨",IF(C418=$BQ$49,"당첨","낙첨")))))</f>
        <v>당첨</v>
      </c>
      <c r="D49" s="86" t="str">
        <f t="shared" si="37"/>
        <v>당첨</v>
      </c>
      <c r="E49" s="86" t="str">
        <f t="shared" si="37"/>
        <v>당첨</v>
      </c>
      <c r="F49" s="86" t="str">
        <f t="shared" si="37"/>
        <v>당첨</v>
      </c>
      <c r="G49" s="86" t="str">
        <f t="shared" si="37"/>
        <v>당첨</v>
      </c>
      <c r="H49" s="86" t="str">
        <f t="shared" si="37"/>
        <v>당첨</v>
      </c>
      <c r="I49" s="86" t="str">
        <f t="shared" si="37"/>
        <v>당첨</v>
      </c>
      <c r="J49" s="86" t="str">
        <f t="shared" si="37"/>
        <v>당첨</v>
      </c>
      <c r="K49" s="86" t="str">
        <f t="shared" si="37"/>
        <v>당첨</v>
      </c>
      <c r="L49" s="86" t="str">
        <f t="shared" si="37"/>
        <v>당첨</v>
      </c>
      <c r="M49" s="86" t="str">
        <f t="shared" si="37"/>
        <v>당첨</v>
      </c>
      <c r="N49" s="86" t="str">
        <f t="shared" si="37"/>
        <v>당첨</v>
      </c>
      <c r="O49" s="86" t="str">
        <f t="shared" si="37"/>
        <v>당첨</v>
      </c>
      <c r="P49" s="86" t="str">
        <f t="shared" si="37"/>
        <v>당첨</v>
      </c>
      <c r="Q49" s="86" t="str">
        <f t="shared" si="37"/>
        <v>당첨</v>
      </c>
      <c r="S49" s="20">
        <v>35</v>
      </c>
      <c r="T49" s="636" t="s">
        <v>588</v>
      </c>
      <c r="U49" s="637"/>
      <c r="V49" s="638"/>
      <c r="W49" s="29">
        <v>2</v>
      </c>
      <c r="X49" s="29">
        <v>3</v>
      </c>
      <c r="Y49" s="29">
        <v>5</v>
      </c>
      <c r="Z49" s="29">
        <v>7</v>
      </c>
      <c r="AA49" s="29">
        <v>9</v>
      </c>
      <c r="AB49" s="29">
        <v>11</v>
      </c>
      <c r="AC49" s="29">
        <v>21</v>
      </c>
      <c r="AD49" s="29">
        <v>32</v>
      </c>
      <c r="AE49" s="29">
        <v>33</v>
      </c>
      <c r="AF49" s="29">
        <v>35</v>
      </c>
      <c r="AG49" s="29">
        <v>42</v>
      </c>
      <c r="AH49" s="58"/>
      <c r="AI49" s="58"/>
      <c r="AJ49" s="58"/>
      <c r="AK49" s="58"/>
      <c r="AL49" s="58"/>
      <c r="AM49" s="58"/>
      <c r="AN49" s="58"/>
      <c r="AO49" s="58"/>
      <c r="AP49" s="58"/>
      <c r="AQ49" s="58"/>
      <c r="AR49" s="58"/>
      <c r="AS49" s="58"/>
      <c r="AT49" s="58"/>
      <c r="AU49" s="58"/>
      <c r="AV49" s="58"/>
      <c r="AW49" s="58"/>
      <c r="AX49" s="58"/>
      <c r="AY49" s="58"/>
      <c r="AZ49" s="58"/>
      <c r="BA49" s="58"/>
      <c r="BB49" s="58"/>
      <c r="BC49" s="58"/>
      <c r="BD49" s="58"/>
      <c r="BE49" s="58"/>
      <c r="BF49" s="58"/>
      <c r="BG49" s="58"/>
      <c r="BH49" s="58"/>
      <c r="BI49" s="58"/>
      <c r="BJ49" s="58"/>
      <c r="BK49" s="58"/>
      <c r="BL49" s="58"/>
      <c r="BM49" s="323">
        <v>0</v>
      </c>
      <c r="BN49" s="323">
        <v>1</v>
      </c>
      <c r="BO49" s="323">
        <v>2</v>
      </c>
      <c r="BP49" s="323">
        <v>3</v>
      </c>
      <c r="BQ49" s="162">
        <v>4</v>
      </c>
      <c r="BR49" s="125"/>
    </row>
    <row r="50" spans="1:70" ht="20.149999999999999" hidden="1" customHeight="1">
      <c r="A50" s="152" t="s">
        <v>117</v>
      </c>
      <c r="B50" s="127" t="s">
        <v>608</v>
      </c>
      <c r="C50" s="86" t="str">
        <f t="shared" ref="C50:P50" si="38">IF(C439=$BN$50,"당첨",IF(C439=$BO$50,"당첨",IF(C439=$BP$50,"당첨",IF(C439=$BM$50,"당첨",IF(C439=$BQ$50,"당첨","낙첨")))))</f>
        <v>당첨</v>
      </c>
      <c r="D50" s="86" t="str">
        <f t="shared" si="38"/>
        <v>당첨</v>
      </c>
      <c r="E50" s="86" t="str">
        <f t="shared" si="38"/>
        <v>당첨</v>
      </c>
      <c r="F50" s="86" t="str">
        <f t="shared" si="38"/>
        <v>당첨</v>
      </c>
      <c r="G50" s="86" t="str">
        <f t="shared" si="38"/>
        <v>당첨</v>
      </c>
      <c r="H50" s="86" t="str">
        <f t="shared" si="38"/>
        <v>당첨</v>
      </c>
      <c r="I50" s="86" t="str">
        <f t="shared" si="38"/>
        <v>당첨</v>
      </c>
      <c r="J50" s="86" t="str">
        <f t="shared" si="38"/>
        <v>당첨</v>
      </c>
      <c r="K50" s="86" t="str">
        <f t="shared" si="38"/>
        <v>당첨</v>
      </c>
      <c r="L50" s="86" t="str">
        <f t="shared" si="38"/>
        <v>당첨</v>
      </c>
      <c r="M50" s="86" t="str">
        <f t="shared" si="38"/>
        <v>당첨</v>
      </c>
      <c r="N50" s="86" t="str">
        <f t="shared" si="38"/>
        <v>당첨</v>
      </c>
      <c r="O50" s="86" t="str">
        <f t="shared" si="38"/>
        <v>당첨</v>
      </c>
      <c r="P50" s="86" t="str">
        <f t="shared" si="38"/>
        <v>당첨</v>
      </c>
      <c r="Q50" s="86" t="str">
        <f>IF(Q439=$BN$50,"당첨",IF(Q439=$BO$50,"당첨",IF(Q439=$BP$50,"당첨",IF(Q439=$BM$50,"당첨",IF(Q439=$BQ$50,"당첨","낙첨")))))</f>
        <v>당첨</v>
      </c>
      <c r="S50" s="20">
        <v>36</v>
      </c>
      <c r="T50" s="639" t="s">
        <v>589</v>
      </c>
      <c r="U50" s="637"/>
      <c r="V50" s="638"/>
      <c r="W50" s="29">
        <v>1</v>
      </c>
      <c r="X50" s="29">
        <v>2</v>
      </c>
      <c r="Y50" s="29">
        <v>3</v>
      </c>
      <c r="Z50" s="29">
        <v>5</v>
      </c>
      <c r="AA50" s="29">
        <v>7</v>
      </c>
      <c r="AB50" s="29">
        <v>11</v>
      </c>
      <c r="AC50" s="29">
        <v>13</v>
      </c>
      <c r="AD50" s="29">
        <v>15</v>
      </c>
      <c r="AE50" s="29">
        <v>20</v>
      </c>
      <c r="AF50" s="29">
        <v>22</v>
      </c>
      <c r="AG50" s="29">
        <v>37</v>
      </c>
      <c r="AH50" s="29">
        <v>39</v>
      </c>
      <c r="AI50" s="29">
        <v>42</v>
      </c>
      <c r="AJ50" s="29">
        <v>43</v>
      </c>
      <c r="AK50" s="58"/>
      <c r="AL50" s="58"/>
      <c r="AM50" s="58"/>
      <c r="AN50" s="58"/>
      <c r="AO50" s="58"/>
      <c r="AP50" s="58"/>
      <c r="AQ50" s="58"/>
      <c r="AR50" s="58"/>
      <c r="AS50" s="58"/>
      <c r="AT50" s="58"/>
      <c r="AU50" s="58"/>
      <c r="AV50" s="58"/>
      <c r="AW50" s="58"/>
      <c r="AX50" s="58"/>
      <c r="AY50" s="58"/>
      <c r="AZ50" s="58"/>
      <c r="BA50" s="58"/>
      <c r="BB50" s="58"/>
      <c r="BC50" s="58"/>
      <c r="BD50" s="58"/>
      <c r="BE50" s="58"/>
      <c r="BF50" s="58"/>
      <c r="BG50" s="58"/>
      <c r="BH50" s="58"/>
      <c r="BI50" s="58"/>
      <c r="BJ50" s="58"/>
      <c r="BK50" s="58"/>
      <c r="BL50" s="58"/>
      <c r="BM50" s="323">
        <v>0</v>
      </c>
      <c r="BN50" s="323">
        <v>1</v>
      </c>
      <c r="BO50" s="323">
        <v>2</v>
      </c>
      <c r="BP50" s="323">
        <v>3</v>
      </c>
      <c r="BQ50" s="162">
        <v>3</v>
      </c>
      <c r="BR50" s="125"/>
    </row>
    <row r="51" spans="1:70" ht="20.149999999999999" hidden="1" customHeight="1">
      <c r="A51" s="152" t="s">
        <v>118</v>
      </c>
      <c r="B51" s="127" t="s">
        <v>609</v>
      </c>
      <c r="C51" s="86" t="str">
        <f t="shared" ref="C51:P51" si="39">IF(C446=$BL$51,"당첨",IF(C446=$BN$51,"당첨",IF(C446=$BO$51,"당첨",IF(C446=$BP$51,"당첨",IF(C446=$BM$51,"당첨",IF(C446=$BQ$51,"당첨","낙첨"))))))</f>
        <v>당첨</v>
      </c>
      <c r="D51" s="86" t="str">
        <f t="shared" si="39"/>
        <v>당첨</v>
      </c>
      <c r="E51" s="86" t="str">
        <f t="shared" si="39"/>
        <v>당첨</v>
      </c>
      <c r="F51" s="86" t="str">
        <f t="shared" si="39"/>
        <v>당첨</v>
      </c>
      <c r="G51" s="86" t="str">
        <f t="shared" si="39"/>
        <v>당첨</v>
      </c>
      <c r="H51" s="86" t="str">
        <f t="shared" si="39"/>
        <v>당첨</v>
      </c>
      <c r="I51" s="86" t="str">
        <f t="shared" si="39"/>
        <v>당첨</v>
      </c>
      <c r="J51" s="86" t="str">
        <f t="shared" si="39"/>
        <v>당첨</v>
      </c>
      <c r="K51" s="86" t="str">
        <f t="shared" si="39"/>
        <v>당첨</v>
      </c>
      <c r="L51" s="86" t="str">
        <f t="shared" si="39"/>
        <v>당첨</v>
      </c>
      <c r="M51" s="86" t="str">
        <f t="shared" si="39"/>
        <v>당첨</v>
      </c>
      <c r="N51" s="86" t="str">
        <f t="shared" si="39"/>
        <v>당첨</v>
      </c>
      <c r="O51" s="86" t="str">
        <f t="shared" si="39"/>
        <v>당첨</v>
      </c>
      <c r="P51" s="86" t="str">
        <f t="shared" si="39"/>
        <v>당첨</v>
      </c>
      <c r="Q51" s="86" t="str">
        <f>IF(Q446=$BL$51,"당첨",IF(Q446=$BN$51,"당첨",IF(Q446=$BO$51,"당첨",IF(Q446=$BP$51,"당첨",IF(Q446=$BM$51,"당첨",IF(Q446=$BQ$51,"당첨","낙첨"))))))</f>
        <v>당첨</v>
      </c>
      <c r="S51" s="20">
        <v>37</v>
      </c>
      <c r="T51" s="636" t="s">
        <v>590</v>
      </c>
      <c r="U51" s="637"/>
      <c r="V51" s="638"/>
      <c r="W51" s="29">
        <v>2</v>
      </c>
      <c r="X51" s="29">
        <v>4</v>
      </c>
      <c r="Y51" s="29">
        <v>5</v>
      </c>
      <c r="Z51" s="29">
        <v>7</v>
      </c>
      <c r="AA51" s="29">
        <v>8</v>
      </c>
      <c r="AB51" s="29">
        <v>12</v>
      </c>
      <c r="AC51" s="29">
        <v>14</v>
      </c>
      <c r="AD51" s="29">
        <v>16</v>
      </c>
      <c r="AE51" s="29">
        <v>18</v>
      </c>
      <c r="AF51" s="29">
        <v>20</v>
      </c>
      <c r="AG51" s="29">
        <v>26</v>
      </c>
      <c r="AH51" s="29">
        <v>32</v>
      </c>
      <c r="AI51" s="29">
        <v>34</v>
      </c>
      <c r="AJ51" s="117">
        <v>42</v>
      </c>
      <c r="AK51" s="117">
        <v>43</v>
      </c>
      <c r="AL51" s="58"/>
      <c r="AM51" s="58"/>
      <c r="AN51" s="58"/>
      <c r="AO51" s="58"/>
      <c r="AP51" s="58"/>
      <c r="AQ51" s="58"/>
      <c r="AR51" s="58"/>
      <c r="AS51" s="58"/>
      <c r="AT51" s="58"/>
      <c r="AU51" s="58"/>
      <c r="AV51" s="58"/>
      <c r="AW51" s="58"/>
      <c r="AX51" s="58"/>
      <c r="AY51" s="58"/>
      <c r="AZ51" s="58"/>
      <c r="BA51" s="58"/>
      <c r="BB51" s="58"/>
      <c r="BC51" s="58"/>
      <c r="BD51" s="58"/>
      <c r="BE51" s="58"/>
      <c r="BF51" s="58"/>
      <c r="BG51" s="58"/>
      <c r="BH51" s="58"/>
      <c r="BI51" s="58"/>
      <c r="BJ51" s="58"/>
      <c r="BK51" s="58"/>
      <c r="BL51" s="29">
        <v>0</v>
      </c>
      <c r="BM51" s="323">
        <v>1</v>
      </c>
      <c r="BN51" s="323">
        <v>2</v>
      </c>
      <c r="BO51" s="323">
        <v>3</v>
      </c>
      <c r="BP51" s="323">
        <v>4</v>
      </c>
      <c r="BQ51" s="162">
        <v>4</v>
      </c>
      <c r="BR51" s="125"/>
    </row>
    <row r="52" spans="1:70" ht="20.149999999999999" hidden="1" customHeight="1">
      <c r="A52" s="152" t="s">
        <v>119</v>
      </c>
      <c r="B52" s="127" t="s">
        <v>610</v>
      </c>
      <c r="C52" s="86" t="str">
        <f t="shared" ref="C52:P52" si="40">IF(C453=$BN$52,"당첨",IF(C453=$BO$52,"당첨",IF(C453=$BP$52,"당첨",IF(C453=$BM$52,"당첨",IF(C453=$BQ$52,"당첨","낙첨")))))</f>
        <v>당첨</v>
      </c>
      <c r="D52" s="86" t="str">
        <f t="shared" si="40"/>
        <v>당첨</v>
      </c>
      <c r="E52" s="86" t="str">
        <f t="shared" si="40"/>
        <v>당첨</v>
      </c>
      <c r="F52" s="86" t="str">
        <f t="shared" si="40"/>
        <v>당첨</v>
      </c>
      <c r="G52" s="86" t="str">
        <f t="shared" si="40"/>
        <v>당첨</v>
      </c>
      <c r="H52" s="86" t="str">
        <f t="shared" si="40"/>
        <v>당첨</v>
      </c>
      <c r="I52" s="86" t="str">
        <f t="shared" si="40"/>
        <v>당첨</v>
      </c>
      <c r="J52" s="86" t="str">
        <f t="shared" si="40"/>
        <v>당첨</v>
      </c>
      <c r="K52" s="86" t="str">
        <f t="shared" si="40"/>
        <v>당첨</v>
      </c>
      <c r="L52" s="86" t="str">
        <f t="shared" si="40"/>
        <v>당첨</v>
      </c>
      <c r="M52" s="86" t="str">
        <f t="shared" si="40"/>
        <v>당첨</v>
      </c>
      <c r="N52" s="86" t="str">
        <f t="shared" si="40"/>
        <v>당첨</v>
      </c>
      <c r="O52" s="86" t="str">
        <f t="shared" si="40"/>
        <v>당첨</v>
      </c>
      <c r="P52" s="86" t="str">
        <f t="shared" si="40"/>
        <v>당첨</v>
      </c>
      <c r="Q52" s="86" t="str">
        <f>IF(Q453=$BN$52,"당첨",IF(Q453=$BO$52,"당첨",IF(Q453=$BP$52,"당첨",IF(Q453=$BM$52,"당첨",IF(Q453=$BQ$52,"당첨","낙첨")))))</f>
        <v>당첨</v>
      </c>
      <c r="S52" s="20">
        <v>38</v>
      </c>
      <c r="T52" s="639" t="s">
        <v>591</v>
      </c>
      <c r="U52" s="637"/>
      <c r="V52" s="638"/>
      <c r="W52" s="29">
        <v>1</v>
      </c>
      <c r="X52" s="29">
        <v>3</v>
      </c>
      <c r="Y52" s="29">
        <v>4</v>
      </c>
      <c r="Z52" s="29">
        <v>5</v>
      </c>
      <c r="AA52" s="29">
        <v>9</v>
      </c>
      <c r="AB52" s="29">
        <v>10</v>
      </c>
      <c r="AC52" s="29">
        <v>16</v>
      </c>
      <c r="AD52" s="29">
        <v>17</v>
      </c>
      <c r="AE52" s="29">
        <v>22</v>
      </c>
      <c r="AF52" s="29">
        <v>31</v>
      </c>
      <c r="AG52" s="29">
        <v>33</v>
      </c>
      <c r="AH52" s="29">
        <v>34</v>
      </c>
      <c r="AI52" s="29">
        <v>37</v>
      </c>
      <c r="AJ52" s="117">
        <v>42</v>
      </c>
      <c r="AK52" s="58"/>
      <c r="AL52" s="58"/>
      <c r="AM52" s="58"/>
      <c r="AN52" s="58"/>
      <c r="AO52" s="58"/>
      <c r="AP52" s="58"/>
      <c r="AQ52" s="58"/>
      <c r="AR52" s="58"/>
      <c r="AS52" s="58"/>
      <c r="AT52" s="58"/>
      <c r="AU52" s="58"/>
      <c r="AV52" s="58"/>
      <c r="AW52" s="58"/>
      <c r="AX52" s="58"/>
      <c r="AY52" s="58"/>
      <c r="AZ52" s="58"/>
      <c r="BA52" s="58"/>
      <c r="BB52" s="58"/>
      <c r="BC52" s="58"/>
      <c r="BD52" s="58"/>
      <c r="BE52" s="58"/>
      <c r="BF52" s="58"/>
      <c r="BG52" s="58"/>
      <c r="BH52" s="58"/>
      <c r="BI52" s="58"/>
      <c r="BJ52" s="58"/>
      <c r="BK52" s="58"/>
      <c r="BL52" s="58"/>
      <c r="BM52" s="323">
        <v>0</v>
      </c>
      <c r="BN52" s="323">
        <v>1</v>
      </c>
      <c r="BO52" s="323">
        <v>2</v>
      </c>
      <c r="BP52" s="323">
        <v>3</v>
      </c>
      <c r="BQ52" s="162">
        <v>4</v>
      </c>
      <c r="BR52" s="125"/>
    </row>
    <row r="53" spans="1:70" ht="20.149999999999999" hidden="1" customHeight="1">
      <c r="A53" s="152" t="s">
        <v>120</v>
      </c>
      <c r="B53" s="127" t="s">
        <v>611</v>
      </c>
      <c r="C53" s="86" t="str">
        <f t="shared" ref="C53:P53" si="41">IF(C460=$BN$53,"당첨",IF(C460=$BO$53,"당첨",IF(C460=$BP$53,"당첨",IF(C460=$BM$53,"당첨",IF(C460=$BQ$53,"당첨","낙첨")))))</f>
        <v>당첨</v>
      </c>
      <c r="D53" s="86" t="str">
        <f t="shared" si="41"/>
        <v>당첨</v>
      </c>
      <c r="E53" s="86" t="str">
        <f t="shared" si="41"/>
        <v>당첨</v>
      </c>
      <c r="F53" s="86" t="str">
        <f t="shared" si="41"/>
        <v>당첨</v>
      </c>
      <c r="G53" s="86" t="str">
        <f t="shared" si="41"/>
        <v>당첨</v>
      </c>
      <c r="H53" s="86" t="str">
        <f t="shared" si="41"/>
        <v>당첨</v>
      </c>
      <c r="I53" s="86" t="str">
        <f t="shared" si="41"/>
        <v>당첨</v>
      </c>
      <c r="J53" s="86" t="str">
        <f t="shared" si="41"/>
        <v>당첨</v>
      </c>
      <c r="K53" s="86" t="str">
        <f t="shared" si="41"/>
        <v>당첨</v>
      </c>
      <c r="L53" s="86" t="str">
        <f t="shared" si="41"/>
        <v>당첨</v>
      </c>
      <c r="M53" s="86" t="str">
        <f t="shared" si="41"/>
        <v>당첨</v>
      </c>
      <c r="N53" s="86" t="str">
        <f t="shared" si="41"/>
        <v>당첨</v>
      </c>
      <c r="O53" s="86" t="str">
        <f t="shared" si="41"/>
        <v>당첨</v>
      </c>
      <c r="P53" s="86" t="str">
        <f t="shared" si="41"/>
        <v>당첨</v>
      </c>
      <c r="Q53" s="86" t="str">
        <f>IF(Q460=$BN$53,"당첨",IF(Q460=$BO$53,"당첨",IF(Q460=$BP$53,"당첨",IF(Q460=$BM$53,"당첨",IF(Q460=$BQ$53,"당첨","낙첨")))))</f>
        <v>당첨</v>
      </c>
      <c r="S53" s="20">
        <v>39</v>
      </c>
      <c r="T53" s="636" t="s">
        <v>431</v>
      </c>
      <c r="U53" s="637"/>
      <c r="V53" s="638"/>
      <c r="W53" s="29">
        <v>1</v>
      </c>
      <c r="X53" s="29">
        <v>2</v>
      </c>
      <c r="Y53" s="29">
        <v>3</v>
      </c>
      <c r="Z53" s="29">
        <v>4</v>
      </c>
      <c r="AA53" s="29">
        <v>6</v>
      </c>
      <c r="AB53" s="29">
        <v>9</v>
      </c>
      <c r="AC53" s="29">
        <v>10</v>
      </c>
      <c r="AD53" s="29">
        <v>11</v>
      </c>
      <c r="AE53" s="29">
        <v>13</v>
      </c>
      <c r="AF53" s="29">
        <v>15</v>
      </c>
      <c r="AG53" s="29">
        <v>25</v>
      </c>
      <c r="AH53" s="29">
        <v>28</v>
      </c>
      <c r="AI53" s="29">
        <v>35</v>
      </c>
      <c r="AJ53" s="29">
        <v>41</v>
      </c>
      <c r="AK53" s="58"/>
      <c r="AL53" s="58"/>
      <c r="AM53" s="58"/>
      <c r="AN53" s="58"/>
      <c r="AO53" s="58"/>
      <c r="AP53" s="58"/>
      <c r="AQ53" s="58"/>
      <c r="AR53" s="58"/>
      <c r="AS53" s="58"/>
      <c r="AT53" s="58"/>
      <c r="AU53" s="58"/>
      <c r="AV53" s="58"/>
      <c r="AW53" s="58"/>
      <c r="AX53" s="58"/>
      <c r="AY53" s="58"/>
      <c r="AZ53" s="58"/>
      <c r="BA53" s="58"/>
      <c r="BB53" s="58"/>
      <c r="BC53" s="58"/>
      <c r="BD53" s="58"/>
      <c r="BE53" s="58"/>
      <c r="BF53" s="58"/>
      <c r="BG53" s="58"/>
      <c r="BH53" s="58"/>
      <c r="BI53" s="58"/>
      <c r="BJ53" s="58"/>
      <c r="BK53" s="58"/>
      <c r="BL53" s="58"/>
      <c r="BM53" s="323">
        <v>0</v>
      </c>
      <c r="BN53" s="323">
        <v>1</v>
      </c>
      <c r="BO53" s="323">
        <v>2</v>
      </c>
      <c r="BP53" s="323">
        <v>3</v>
      </c>
      <c r="BQ53" s="162">
        <v>4</v>
      </c>
      <c r="BR53" s="125"/>
    </row>
    <row r="54" spans="1:70" ht="20.149999999999999" hidden="1" customHeight="1">
      <c r="A54" s="152" t="s">
        <v>121</v>
      </c>
      <c r="B54" s="127" t="s">
        <v>612</v>
      </c>
      <c r="C54" s="86" t="str">
        <f t="shared" ref="C54:P54" si="42">IF(C467=$BN$54,"당첨",IF(C467=$BO$54,"당첨",IF(C467=$BP$54,"당첨",IF(C467=$BM$54,"당첨",IF(C467=$BQ$54,"당첨","낙첨")))))</f>
        <v>당첨</v>
      </c>
      <c r="D54" s="86" t="str">
        <f t="shared" si="42"/>
        <v>당첨</v>
      </c>
      <c r="E54" s="86" t="str">
        <f t="shared" si="42"/>
        <v>당첨</v>
      </c>
      <c r="F54" s="86" t="str">
        <f t="shared" si="42"/>
        <v>당첨</v>
      </c>
      <c r="G54" s="86" t="str">
        <f t="shared" si="42"/>
        <v>당첨</v>
      </c>
      <c r="H54" s="86" t="str">
        <f t="shared" si="42"/>
        <v>당첨</v>
      </c>
      <c r="I54" s="86" t="str">
        <f t="shared" si="42"/>
        <v>당첨</v>
      </c>
      <c r="J54" s="86" t="str">
        <f t="shared" si="42"/>
        <v>당첨</v>
      </c>
      <c r="K54" s="86" t="str">
        <f t="shared" si="42"/>
        <v>당첨</v>
      </c>
      <c r="L54" s="86" t="str">
        <f t="shared" si="42"/>
        <v>당첨</v>
      </c>
      <c r="M54" s="86" t="str">
        <f t="shared" si="42"/>
        <v>당첨</v>
      </c>
      <c r="N54" s="86" t="str">
        <f t="shared" si="42"/>
        <v>당첨</v>
      </c>
      <c r="O54" s="86" t="str">
        <f t="shared" si="42"/>
        <v>당첨</v>
      </c>
      <c r="P54" s="86" t="str">
        <f t="shared" si="42"/>
        <v>당첨</v>
      </c>
      <c r="Q54" s="86" t="str">
        <f>IF(Q467=$BN$54,"당첨",IF(Q467=$BO$54,"당첨",IF(Q467=$BP$54,"당첨",IF(Q467=$BM$54,"당첨",IF(Q467=$BQ$54,"당첨","낙첨")))))</f>
        <v>당첨</v>
      </c>
      <c r="S54" s="20">
        <v>40</v>
      </c>
      <c r="T54" s="639" t="s">
        <v>592</v>
      </c>
      <c r="U54" s="637"/>
      <c r="V54" s="638"/>
      <c r="W54" s="29">
        <v>1</v>
      </c>
      <c r="X54" s="29">
        <v>2</v>
      </c>
      <c r="Y54" s="29">
        <v>3</v>
      </c>
      <c r="Z54" s="29">
        <v>6</v>
      </c>
      <c r="AA54" s="29">
        <v>8</v>
      </c>
      <c r="AB54" s="29">
        <v>10</v>
      </c>
      <c r="AC54" s="29">
        <v>12</v>
      </c>
      <c r="AD54" s="29">
        <v>20</v>
      </c>
      <c r="AE54" s="29">
        <v>28</v>
      </c>
      <c r="AF54" s="29">
        <v>30</v>
      </c>
      <c r="AG54" s="29">
        <v>33</v>
      </c>
      <c r="AH54" s="29">
        <v>34</v>
      </c>
      <c r="AI54" s="29">
        <v>37</v>
      </c>
      <c r="AJ54" s="29">
        <v>43</v>
      </c>
      <c r="AK54" s="117">
        <v>45</v>
      </c>
      <c r="AL54" s="58"/>
      <c r="AM54" s="58"/>
      <c r="AN54" s="58"/>
      <c r="AO54" s="58"/>
      <c r="AP54" s="58"/>
      <c r="AQ54" s="58"/>
      <c r="AR54" s="58"/>
      <c r="AS54" s="58"/>
      <c r="AT54" s="58"/>
      <c r="AU54" s="58"/>
      <c r="AV54" s="58"/>
      <c r="AW54" s="58"/>
      <c r="AX54" s="58"/>
      <c r="AY54" s="58"/>
      <c r="AZ54" s="58"/>
      <c r="BA54" s="58"/>
      <c r="BB54" s="58"/>
      <c r="BC54" s="58"/>
      <c r="BD54" s="58"/>
      <c r="BE54" s="58"/>
      <c r="BF54" s="58"/>
      <c r="BG54" s="58"/>
      <c r="BH54" s="58"/>
      <c r="BI54" s="58"/>
      <c r="BJ54" s="58"/>
      <c r="BK54" s="58"/>
      <c r="BL54" s="58"/>
      <c r="BM54" s="323">
        <v>0</v>
      </c>
      <c r="BN54" s="323">
        <v>1</v>
      </c>
      <c r="BO54" s="323">
        <v>2</v>
      </c>
      <c r="BP54" s="323">
        <v>3</v>
      </c>
      <c r="BQ54" s="162">
        <v>4</v>
      </c>
      <c r="BR54" s="125"/>
    </row>
    <row r="55" spans="1:70" ht="20.149999999999999" hidden="1" customHeight="1">
      <c r="A55" s="152" t="s">
        <v>122</v>
      </c>
      <c r="B55" s="127" t="s">
        <v>613</v>
      </c>
      <c r="C55" s="86" t="str">
        <f t="shared" ref="C55:P55" si="43">IF(C474=$BN$55,"당첨",IF(C474=$BO$55,"당첨",IF(C474=$BP$55,"당첨",IF(C474=$BM$55,"당첨",IF(C474=$BQ$55,"당첨","낙첨")))))</f>
        <v>당첨</v>
      </c>
      <c r="D55" s="86" t="str">
        <f t="shared" si="43"/>
        <v>당첨</v>
      </c>
      <c r="E55" s="86" t="str">
        <f t="shared" si="43"/>
        <v>당첨</v>
      </c>
      <c r="F55" s="86" t="str">
        <f t="shared" si="43"/>
        <v>당첨</v>
      </c>
      <c r="G55" s="86" t="str">
        <f t="shared" si="43"/>
        <v>당첨</v>
      </c>
      <c r="H55" s="86" t="str">
        <f t="shared" si="43"/>
        <v>당첨</v>
      </c>
      <c r="I55" s="86" t="str">
        <f t="shared" si="43"/>
        <v>당첨</v>
      </c>
      <c r="J55" s="86" t="str">
        <f t="shared" si="43"/>
        <v>당첨</v>
      </c>
      <c r="K55" s="86" t="str">
        <f t="shared" si="43"/>
        <v>당첨</v>
      </c>
      <c r="L55" s="86" t="str">
        <f t="shared" si="43"/>
        <v>당첨</v>
      </c>
      <c r="M55" s="86" t="str">
        <f t="shared" si="43"/>
        <v>당첨</v>
      </c>
      <c r="N55" s="86" t="str">
        <f t="shared" si="43"/>
        <v>당첨</v>
      </c>
      <c r="O55" s="86" t="str">
        <f t="shared" si="43"/>
        <v>당첨</v>
      </c>
      <c r="P55" s="86" t="str">
        <f t="shared" si="43"/>
        <v>당첨</v>
      </c>
      <c r="Q55" s="86" t="str">
        <f>IF(Q474=$BN$55,"당첨",IF(Q474=$BO$55,"당첨",IF(Q474=$BP$55,"당첨",IF(Q474=$BM$55,"당첨",IF(Q474=$BQ$55,"당첨","낙첨")))))</f>
        <v>당첨</v>
      </c>
      <c r="S55" s="20">
        <v>41</v>
      </c>
      <c r="T55" s="636" t="s">
        <v>593</v>
      </c>
      <c r="U55" s="637"/>
      <c r="V55" s="638"/>
      <c r="W55" s="29">
        <v>1</v>
      </c>
      <c r="X55" s="29">
        <v>2</v>
      </c>
      <c r="Y55" s="29">
        <v>3</v>
      </c>
      <c r="Z55" s="29">
        <v>6</v>
      </c>
      <c r="AA55" s="29">
        <v>14</v>
      </c>
      <c r="AB55" s="29">
        <v>15</v>
      </c>
      <c r="AC55" s="29">
        <v>16</v>
      </c>
      <c r="AD55" s="29">
        <v>18</v>
      </c>
      <c r="AE55" s="29">
        <v>19</v>
      </c>
      <c r="AF55" s="29">
        <v>25</v>
      </c>
      <c r="AG55" s="29">
        <v>33</v>
      </c>
      <c r="AH55" s="29">
        <v>41</v>
      </c>
      <c r="AI55" s="29">
        <v>42</v>
      </c>
      <c r="AJ55" s="29">
        <v>43</v>
      </c>
      <c r="AK55" s="117">
        <v>44</v>
      </c>
      <c r="AL55" s="58"/>
      <c r="AM55" s="58"/>
      <c r="AN55" s="58"/>
      <c r="AO55" s="58"/>
      <c r="AP55" s="58"/>
      <c r="AQ55" s="58"/>
      <c r="AR55" s="58"/>
      <c r="AS55" s="58"/>
      <c r="AT55" s="58"/>
      <c r="AU55" s="58"/>
      <c r="AV55" s="58"/>
      <c r="AW55" s="58"/>
      <c r="AX55" s="58"/>
      <c r="AY55" s="58"/>
      <c r="AZ55" s="58"/>
      <c r="BA55" s="58"/>
      <c r="BB55" s="58"/>
      <c r="BC55" s="58"/>
      <c r="BD55" s="58"/>
      <c r="BE55" s="58"/>
      <c r="BF55" s="58"/>
      <c r="BG55" s="58"/>
      <c r="BH55" s="58"/>
      <c r="BI55" s="58"/>
      <c r="BJ55" s="58"/>
      <c r="BK55" s="58"/>
      <c r="BL55" s="58"/>
      <c r="BM55" s="323">
        <v>0</v>
      </c>
      <c r="BN55" s="323">
        <v>1</v>
      </c>
      <c r="BO55" s="323">
        <v>2</v>
      </c>
      <c r="BP55" s="323">
        <v>3</v>
      </c>
      <c r="BQ55" s="162">
        <v>4</v>
      </c>
      <c r="BR55" s="125"/>
    </row>
    <row r="56" spans="1:70" ht="20.149999999999999" hidden="1" customHeight="1">
      <c r="A56" s="152" t="s">
        <v>123</v>
      </c>
      <c r="B56" s="127" t="s">
        <v>614</v>
      </c>
      <c r="C56" s="86" t="str">
        <f t="shared" ref="C56:P56" si="44">IF(C481=$BN$56,"당첨",IF(C481=$BO$56,"당첨",IF(C481=$BP$56,"당첨",IF(C481=$BM$56,"당첨",IF(C481=$BQ$56,"당첨","낙첨")))))</f>
        <v>당첨</v>
      </c>
      <c r="D56" s="86" t="str">
        <f t="shared" si="44"/>
        <v>당첨</v>
      </c>
      <c r="E56" s="86" t="str">
        <f t="shared" si="44"/>
        <v>당첨</v>
      </c>
      <c r="F56" s="86" t="str">
        <f t="shared" si="44"/>
        <v>당첨</v>
      </c>
      <c r="G56" s="86" t="str">
        <f t="shared" si="44"/>
        <v>당첨</v>
      </c>
      <c r="H56" s="86" t="str">
        <f t="shared" si="44"/>
        <v>당첨</v>
      </c>
      <c r="I56" s="86" t="str">
        <f t="shared" si="44"/>
        <v>당첨</v>
      </c>
      <c r="J56" s="86" t="str">
        <f t="shared" si="44"/>
        <v>당첨</v>
      </c>
      <c r="K56" s="86" t="str">
        <f t="shared" si="44"/>
        <v>당첨</v>
      </c>
      <c r="L56" s="86" t="str">
        <f t="shared" si="44"/>
        <v>당첨</v>
      </c>
      <c r="M56" s="86" t="str">
        <f t="shared" si="44"/>
        <v>당첨</v>
      </c>
      <c r="N56" s="86" t="str">
        <f t="shared" si="44"/>
        <v>당첨</v>
      </c>
      <c r="O56" s="86" t="str">
        <f t="shared" si="44"/>
        <v>당첨</v>
      </c>
      <c r="P56" s="86" t="str">
        <f t="shared" si="44"/>
        <v>당첨</v>
      </c>
      <c r="Q56" s="86" t="str">
        <f>IF(Q481=$BN$56,"당첨",IF(Q481=$BO$56,"당첨",IF(Q481=$BP$56,"당첨",IF(Q481=$BM$56,"당첨",IF(Q481=$BQ$56,"당첨","낙첨")))))</f>
        <v>당첨</v>
      </c>
      <c r="S56" s="20">
        <v>42</v>
      </c>
      <c r="T56" s="639" t="s">
        <v>594</v>
      </c>
      <c r="U56" s="637"/>
      <c r="V56" s="638"/>
      <c r="W56" s="29">
        <v>1</v>
      </c>
      <c r="X56" s="29">
        <v>2</v>
      </c>
      <c r="Y56" s="29">
        <v>3</v>
      </c>
      <c r="Z56" s="29">
        <v>4</v>
      </c>
      <c r="AA56" s="29">
        <v>5</v>
      </c>
      <c r="AB56" s="29">
        <v>8</v>
      </c>
      <c r="AC56" s="29">
        <v>14</v>
      </c>
      <c r="AD56" s="29">
        <v>16</v>
      </c>
      <c r="AE56" s="29">
        <v>17</v>
      </c>
      <c r="AF56" s="29">
        <v>20</v>
      </c>
      <c r="AG56" s="29">
        <v>29</v>
      </c>
      <c r="AH56" s="29">
        <v>34</v>
      </c>
      <c r="AI56" s="117">
        <v>35</v>
      </c>
      <c r="AJ56" s="117">
        <v>43</v>
      </c>
      <c r="AK56" s="58"/>
      <c r="AL56" s="58"/>
      <c r="AM56" s="58"/>
      <c r="AN56" s="58"/>
      <c r="AO56" s="58"/>
      <c r="AP56" s="58"/>
      <c r="AQ56" s="58"/>
      <c r="AR56" s="58"/>
      <c r="AS56" s="58"/>
      <c r="AT56" s="58"/>
      <c r="AU56" s="58"/>
      <c r="AV56" s="58"/>
      <c r="AW56" s="58"/>
      <c r="AX56" s="58"/>
      <c r="AY56" s="58"/>
      <c r="AZ56" s="58"/>
      <c r="BA56" s="58"/>
      <c r="BB56" s="58"/>
      <c r="BC56" s="58"/>
      <c r="BD56" s="58"/>
      <c r="BE56" s="58"/>
      <c r="BF56" s="58"/>
      <c r="BG56" s="58"/>
      <c r="BH56" s="58"/>
      <c r="BI56" s="58"/>
      <c r="BJ56" s="58"/>
      <c r="BK56" s="58"/>
      <c r="BL56" s="58"/>
      <c r="BM56" s="323">
        <v>0</v>
      </c>
      <c r="BN56" s="323">
        <v>1</v>
      </c>
      <c r="BO56" s="323">
        <v>2</v>
      </c>
      <c r="BP56" s="323">
        <v>3</v>
      </c>
      <c r="BQ56" s="162">
        <v>4</v>
      </c>
      <c r="BR56" s="125"/>
    </row>
    <row r="57" spans="1:70" ht="20.149999999999999" hidden="1" customHeight="1">
      <c r="A57" s="152" t="s">
        <v>120</v>
      </c>
      <c r="B57" s="127" t="s">
        <v>615</v>
      </c>
      <c r="C57" s="86" t="str">
        <f t="shared" ref="C57:P57" si="45">IF(C488=$BN$57,"당첨",IF(C488=$BO$57,"당첨",IF(C488=$BM$57,"당첨",IF(C488=$BP$57,"당첨","낙첨"))))</f>
        <v>당첨</v>
      </c>
      <c r="D57" s="86" t="str">
        <f t="shared" si="45"/>
        <v>당첨</v>
      </c>
      <c r="E57" s="86" t="str">
        <f t="shared" si="45"/>
        <v>당첨</v>
      </c>
      <c r="F57" s="86" t="str">
        <f t="shared" si="45"/>
        <v>당첨</v>
      </c>
      <c r="G57" s="86" t="str">
        <f t="shared" si="45"/>
        <v>당첨</v>
      </c>
      <c r="H57" s="86" t="str">
        <f t="shared" si="45"/>
        <v>당첨</v>
      </c>
      <c r="I57" s="86" t="str">
        <f t="shared" si="45"/>
        <v>당첨</v>
      </c>
      <c r="J57" s="86" t="str">
        <f t="shared" si="45"/>
        <v>당첨</v>
      </c>
      <c r="K57" s="86" t="str">
        <f t="shared" si="45"/>
        <v>당첨</v>
      </c>
      <c r="L57" s="86" t="str">
        <f t="shared" si="45"/>
        <v>당첨</v>
      </c>
      <c r="M57" s="86" t="str">
        <f t="shared" si="45"/>
        <v>당첨</v>
      </c>
      <c r="N57" s="86" t="str">
        <f t="shared" si="45"/>
        <v>당첨</v>
      </c>
      <c r="O57" s="86" t="str">
        <f t="shared" si="45"/>
        <v>당첨</v>
      </c>
      <c r="P57" s="86" t="str">
        <f t="shared" si="45"/>
        <v>당첨</v>
      </c>
      <c r="Q57" s="86" t="str">
        <f>IF(Q488=$BN$57,"당첨",IF(Q488=$BO$57,"당첨",IF(Q488=$BM$57,"당첨",IF(Q488=$BP$57,"당첨","낙첨"))))</f>
        <v>당첨</v>
      </c>
      <c r="S57" s="20">
        <v>39</v>
      </c>
      <c r="T57" s="636" t="s">
        <v>595</v>
      </c>
      <c r="U57" s="637"/>
      <c r="V57" s="638"/>
      <c r="W57" s="29">
        <v>1</v>
      </c>
      <c r="X57" s="29">
        <v>3</v>
      </c>
      <c r="Y57" s="29">
        <v>4</v>
      </c>
      <c r="Z57" s="29">
        <v>5</v>
      </c>
      <c r="AA57" s="29">
        <v>8</v>
      </c>
      <c r="AB57" s="29">
        <v>10</v>
      </c>
      <c r="AC57" s="29">
        <v>13</v>
      </c>
      <c r="AD57" s="29">
        <v>14</v>
      </c>
      <c r="AE57" s="29">
        <v>15</v>
      </c>
      <c r="AF57" s="29">
        <v>18</v>
      </c>
      <c r="AG57" s="29">
        <v>33</v>
      </c>
      <c r="AH57" s="29">
        <v>37</v>
      </c>
      <c r="AI57" s="29">
        <v>44</v>
      </c>
      <c r="AJ57" s="29">
        <v>45</v>
      </c>
      <c r="AK57" s="58"/>
      <c r="AL57" s="58"/>
      <c r="AM57" s="58"/>
      <c r="AN57" s="58"/>
      <c r="AO57" s="58"/>
      <c r="AP57" s="58"/>
      <c r="AQ57" s="58"/>
      <c r="AR57" s="58"/>
      <c r="AS57" s="58"/>
      <c r="AT57" s="58"/>
      <c r="AU57" s="58"/>
      <c r="AV57" s="58"/>
      <c r="AW57" s="58"/>
      <c r="AX57" s="58"/>
      <c r="AY57" s="58"/>
      <c r="AZ57" s="58"/>
      <c r="BA57" s="58"/>
      <c r="BB57" s="58"/>
      <c r="BC57" s="58"/>
      <c r="BD57" s="58"/>
      <c r="BE57" s="58"/>
      <c r="BF57" s="58"/>
      <c r="BG57" s="58"/>
      <c r="BH57" s="58"/>
      <c r="BI57" s="58"/>
      <c r="BJ57" s="58"/>
      <c r="BK57" s="58"/>
      <c r="BL57" s="58"/>
      <c r="BM57" s="323">
        <v>0</v>
      </c>
      <c r="BN57" s="323">
        <v>1</v>
      </c>
      <c r="BO57" s="323">
        <v>2</v>
      </c>
      <c r="BP57" s="323">
        <v>3</v>
      </c>
      <c r="BR57" s="125"/>
    </row>
    <row r="58" spans="1:70" ht="20.149999999999999" hidden="1" customHeight="1">
      <c r="A58" s="152" t="s">
        <v>121</v>
      </c>
      <c r="B58" s="127" t="s">
        <v>616</v>
      </c>
      <c r="C58" s="86" t="str">
        <f t="shared" ref="C58:P58" si="46">IF(C495=$BN$58,"당첨",IF(C495=$BO$58,"당첨",IF(C495=$BP$58,"당첨",IF(C495=$BM$58,"당첨",IF(C495=$BQ$58,"당첨","낙첨")))))</f>
        <v>당첨</v>
      </c>
      <c r="D58" s="86" t="str">
        <f t="shared" si="46"/>
        <v>당첨</v>
      </c>
      <c r="E58" s="86" t="str">
        <f t="shared" si="46"/>
        <v>당첨</v>
      </c>
      <c r="F58" s="86" t="str">
        <f t="shared" si="46"/>
        <v>당첨</v>
      </c>
      <c r="G58" s="86" t="str">
        <f t="shared" si="46"/>
        <v>당첨</v>
      </c>
      <c r="H58" s="86" t="str">
        <f t="shared" si="46"/>
        <v>당첨</v>
      </c>
      <c r="I58" s="86" t="str">
        <f t="shared" si="46"/>
        <v>당첨</v>
      </c>
      <c r="J58" s="86" t="str">
        <f t="shared" si="46"/>
        <v>당첨</v>
      </c>
      <c r="K58" s="86" t="str">
        <f t="shared" si="46"/>
        <v>당첨</v>
      </c>
      <c r="L58" s="86" t="str">
        <f t="shared" si="46"/>
        <v>당첨</v>
      </c>
      <c r="M58" s="86" t="str">
        <f t="shared" si="46"/>
        <v>당첨</v>
      </c>
      <c r="N58" s="86" t="str">
        <f t="shared" si="46"/>
        <v>당첨</v>
      </c>
      <c r="O58" s="86" t="str">
        <f t="shared" si="46"/>
        <v>당첨</v>
      </c>
      <c r="P58" s="86" t="str">
        <f t="shared" si="46"/>
        <v>당첨</v>
      </c>
      <c r="Q58" s="86" t="str">
        <f>IF(Q495=$BN$58,"당첨",IF(Q495=$BO$58,"당첨",IF(Q495=$BP$58,"당첨",IF(Q495=$BM$58,"당첨",IF(Q495=$BQ$58,"당첨","낙첨")))))</f>
        <v>당첨</v>
      </c>
      <c r="S58" s="20">
        <v>40</v>
      </c>
      <c r="T58" s="639" t="s">
        <v>596</v>
      </c>
      <c r="U58" s="637"/>
      <c r="V58" s="638"/>
      <c r="W58" s="29">
        <v>3</v>
      </c>
      <c r="X58" s="29">
        <v>5</v>
      </c>
      <c r="Y58" s="29">
        <v>6</v>
      </c>
      <c r="Z58" s="29">
        <v>7</v>
      </c>
      <c r="AA58" s="29">
        <v>11</v>
      </c>
      <c r="AB58" s="29">
        <v>12</v>
      </c>
      <c r="AC58" s="29">
        <v>14</v>
      </c>
      <c r="AD58" s="29">
        <v>18</v>
      </c>
      <c r="AE58" s="29">
        <v>21</v>
      </c>
      <c r="AF58" s="29">
        <v>22</v>
      </c>
      <c r="AG58" s="29">
        <v>26</v>
      </c>
      <c r="AH58" s="29">
        <v>29</v>
      </c>
      <c r="AI58" s="29">
        <v>33</v>
      </c>
      <c r="AJ58" s="29">
        <v>38</v>
      </c>
      <c r="AK58" s="29">
        <v>43</v>
      </c>
      <c r="AL58" s="58"/>
      <c r="AM58" s="58"/>
      <c r="AN58" s="58"/>
      <c r="AO58" s="58"/>
      <c r="AP58" s="58"/>
      <c r="AQ58" s="58"/>
      <c r="AR58" s="58"/>
      <c r="AS58" s="58"/>
      <c r="AT58" s="58"/>
      <c r="AU58" s="58"/>
      <c r="AV58" s="58"/>
      <c r="AW58" s="58"/>
      <c r="AX58" s="58"/>
      <c r="AY58" s="58"/>
      <c r="AZ58" s="58"/>
      <c r="BA58" s="58"/>
      <c r="BB58" s="58"/>
      <c r="BC58" s="58"/>
      <c r="BD58" s="58"/>
      <c r="BE58" s="58"/>
      <c r="BF58" s="58"/>
      <c r="BG58" s="58"/>
      <c r="BH58" s="58"/>
      <c r="BI58" s="327"/>
      <c r="BJ58" s="327"/>
      <c r="BK58" s="327"/>
      <c r="BL58" s="327"/>
      <c r="BM58" s="325">
        <v>1</v>
      </c>
      <c r="BN58" s="325">
        <v>1</v>
      </c>
      <c r="BO58" s="325">
        <v>2</v>
      </c>
      <c r="BP58" s="325">
        <v>3</v>
      </c>
      <c r="BQ58" s="162">
        <v>4</v>
      </c>
      <c r="BR58" s="125"/>
    </row>
    <row r="59" spans="1:70" ht="20.149999999999999" hidden="1" customHeight="1">
      <c r="A59" s="152" t="s">
        <v>122</v>
      </c>
      <c r="B59" s="127" t="s">
        <v>617</v>
      </c>
      <c r="C59" s="86" t="str">
        <f t="shared" ref="C59:P59" si="47">IF(C502=$BN$59,"당첨",IF(C502=$BO$59,"당첨",IF(C502=$BP$59,"당첨",IF(C502=$BM$59,"당첨","낙첨"))))</f>
        <v>당첨</v>
      </c>
      <c r="D59" s="86" t="str">
        <f t="shared" si="47"/>
        <v>당첨</v>
      </c>
      <c r="E59" s="86" t="str">
        <f t="shared" si="47"/>
        <v>당첨</v>
      </c>
      <c r="F59" s="86" t="str">
        <f t="shared" si="47"/>
        <v>당첨</v>
      </c>
      <c r="G59" s="86" t="str">
        <f t="shared" si="47"/>
        <v>당첨</v>
      </c>
      <c r="H59" s="86" t="str">
        <f t="shared" si="47"/>
        <v>당첨</v>
      </c>
      <c r="I59" s="86" t="str">
        <f t="shared" si="47"/>
        <v>당첨</v>
      </c>
      <c r="J59" s="86" t="str">
        <f t="shared" si="47"/>
        <v>당첨</v>
      </c>
      <c r="K59" s="86" t="str">
        <f t="shared" si="47"/>
        <v>당첨</v>
      </c>
      <c r="L59" s="86" t="str">
        <f t="shared" si="47"/>
        <v>당첨</v>
      </c>
      <c r="M59" s="86" t="str">
        <f t="shared" si="47"/>
        <v>당첨</v>
      </c>
      <c r="N59" s="86" t="str">
        <f t="shared" si="47"/>
        <v>당첨</v>
      </c>
      <c r="O59" s="86" t="str">
        <f t="shared" si="47"/>
        <v>당첨</v>
      </c>
      <c r="P59" s="86" t="str">
        <f t="shared" si="47"/>
        <v>당첨</v>
      </c>
      <c r="Q59" s="86" t="str">
        <f>IF(Q502=$BN$59,"당첨",IF(Q502=$BO$59,"당첨",IF(Q502=$BP$59,"당첨",IF(Q502=$BM$59,"당첨","낙첨"))))</f>
        <v>당첨</v>
      </c>
      <c r="S59" s="20">
        <v>41</v>
      </c>
      <c r="T59" s="636" t="s">
        <v>597</v>
      </c>
      <c r="U59" s="637"/>
      <c r="V59" s="638"/>
      <c r="W59" s="29">
        <v>1</v>
      </c>
      <c r="X59" s="29">
        <v>2</v>
      </c>
      <c r="Y59" s="29">
        <v>4</v>
      </c>
      <c r="Z59" s="29">
        <v>9</v>
      </c>
      <c r="AA59" s="29">
        <v>11</v>
      </c>
      <c r="AB59" s="29">
        <v>12</v>
      </c>
      <c r="AC59" s="29">
        <v>14</v>
      </c>
      <c r="AD59" s="29">
        <v>26</v>
      </c>
      <c r="AE59" s="29">
        <v>27</v>
      </c>
      <c r="AF59" s="29">
        <v>29</v>
      </c>
      <c r="AG59" s="29">
        <v>33</v>
      </c>
      <c r="AH59" s="29">
        <v>35</v>
      </c>
      <c r="AI59" s="29">
        <v>38</v>
      </c>
      <c r="AJ59" s="117">
        <v>42</v>
      </c>
      <c r="AK59" s="58"/>
      <c r="AL59" s="58"/>
      <c r="AM59" s="58"/>
      <c r="AN59" s="58"/>
      <c r="AO59" s="58"/>
      <c r="AP59" s="58"/>
      <c r="AQ59" s="58"/>
      <c r="AR59" s="58"/>
      <c r="AS59" s="58"/>
      <c r="AT59" s="58"/>
      <c r="AU59" s="58"/>
      <c r="AV59" s="58"/>
      <c r="AW59" s="58"/>
      <c r="AX59" s="58"/>
      <c r="AY59" s="58"/>
      <c r="AZ59" s="58"/>
      <c r="BA59" s="58"/>
      <c r="BB59" s="58"/>
      <c r="BC59" s="58"/>
      <c r="BD59" s="58"/>
      <c r="BE59" s="58"/>
      <c r="BF59" s="58"/>
      <c r="BG59" s="58"/>
      <c r="BH59" s="58"/>
      <c r="BI59" s="327"/>
      <c r="BJ59" s="327"/>
      <c r="BK59" s="327"/>
      <c r="BL59" s="327"/>
      <c r="BM59" s="325">
        <v>1</v>
      </c>
      <c r="BN59" s="325">
        <v>2</v>
      </c>
      <c r="BO59" s="325">
        <v>3</v>
      </c>
      <c r="BP59" s="325">
        <v>4</v>
      </c>
      <c r="BR59" s="125"/>
    </row>
    <row r="60" spans="1:70" ht="20.149999999999999" hidden="1" customHeight="1">
      <c r="A60" s="152" t="s">
        <v>123</v>
      </c>
      <c r="B60" s="127" t="s">
        <v>618</v>
      </c>
      <c r="C60" s="86" t="str">
        <f t="shared" ref="C60:P60" si="48">IF(C509=$BN$60,"당첨",IF(C509=$BO$60,"당첨",IF(C509=$BP$60,"당첨",IF(C509=$BM$60,"당첨","낙첨"))))</f>
        <v>당첨</v>
      </c>
      <c r="D60" s="86" t="str">
        <f t="shared" si="48"/>
        <v>당첨</v>
      </c>
      <c r="E60" s="86" t="str">
        <f t="shared" si="48"/>
        <v>당첨</v>
      </c>
      <c r="F60" s="86" t="str">
        <f t="shared" si="48"/>
        <v>당첨</v>
      </c>
      <c r="G60" s="86" t="str">
        <f t="shared" si="48"/>
        <v>당첨</v>
      </c>
      <c r="H60" s="86" t="str">
        <f t="shared" si="48"/>
        <v>당첨</v>
      </c>
      <c r="I60" s="86" t="str">
        <f t="shared" si="48"/>
        <v>당첨</v>
      </c>
      <c r="J60" s="86" t="str">
        <f t="shared" si="48"/>
        <v>당첨</v>
      </c>
      <c r="K60" s="86" t="str">
        <f t="shared" si="48"/>
        <v>당첨</v>
      </c>
      <c r="L60" s="86" t="str">
        <f t="shared" si="48"/>
        <v>당첨</v>
      </c>
      <c r="M60" s="86" t="str">
        <f t="shared" si="48"/>
        <v>당첨</v>
      </c>
      <c r="N60" s="86" t="str">
        <f t="shared" si="48"/>
        <v>당첨</v>
      </c>
      <c r="O60" s="86" t="str">
        <f t="shared" si="48"/>
        <v>당첨</v>
      </c>
      <c r="P60" s="86" t="str">
        <f t="shared" si="48"/>
        <v>당첨</v>
      </c>
      <c r="Q60" s="86" t="str">
        <f>IF(Q509=$BN$60,"당첨",IF(Q509=$BO$60,"당첨",IF(Q509=$BP$60,"당첨",IF(Q509=$BM$60,"당첨","낙첨"))))</f>
        <v>당첨</v>
      </c>
      <c r="S60" s="20">
        <v>42</v>
      </c>
      <c r="T60" s="639" t="s">
        <v>598</v>
      </c>
      <c r="U60" s="637"/>
      <c r="V60" s="638"/>
      <c r="W60" s="117">
        <v>1</v>
      </c>
      <c r="X60" s="117">
        <v>3</v>
      </c>
      <c r="Y60" s="117">
        <v>4</v>
      </c>
      <c r="Z60" s="117">
        <v>6</v>
      </c>
      <c r="AA60" s="117">
        <v>7</v>
      </c>
      <c r="AB60" s="117">
        <v>10</v>
      </c>
      <c r="AC60" s="117">
        <v>11</v>
      </c>
      <c r="AD60" s="117">
        <v>13</v>
      </c>
      <c r="AE60" s="117">
        <v>14</v>
      </c>
      <c r="AF60" s="117">
        <v>15</v>
      </c>
      <c r="AG60" s="117">
        <v>23</v>
      </c>
      <c r="AH60" s="117">
        <v>24</v>
      </c>
      <c r="AI60" s="117">
        <v>34</v>
      </c>
      <c r="AJ60" s="117">
        <v>35</v>
      </c>
      <c r="AK60" s="117">
        <v>36</v>
      </c>
      <c r="AL60" s="117"/>
      <c r="AM60" s="117"/>
      <c r="AN60" s="117"/>
      <c r="AO60" s="117"/>
      <c r="AP60" s="117"/>
      <c r="AQ60" s="117"/>
      <c r="AR60" s="117"/>
      <c r="AS60" s="117"/>
      <c r="AT60" s="117"/>
      <c r="AU60" s="117"/>
      <c r="AV60" s="117"/>
      <c r="AW60" s="117"/>
      <c r="AX60" s="117"/>
      <c r="AY60" s="117"/>
      <c r="AZ60" s="117"/>
      <c r="BA60" s="117"/>
      <c r="BB60" s="117"/>
      <c r="BC60" s="117"/>
      <c r="BD60" s="117"/>
      <c r="BE60" s="117"/>
      <c r="BF60" s="117"/>
      <c r="BG60" s="117"/>
      <c r="BH60" s="117"/>
      <c r="BI60" s="327"/>
      <c r="BJ60" s="327"/>
      <c r="BK60" s="327"/>
      <c r="BL60" s="327"/>
      <c r="BM60" s="325">
        <v>1</v>
      </c>
      <c r="BN60" s="325">
        <v>2</v>
      </c>
      <c r="BO60" s="325">
        <v>3</v>
      </c>
      <c r="BP60" s="325">
        <v>4</v>
      </c>
      <c r="BR60" s="125"/>
    </row>
    <row r="61" spans="1:70" ht="20.149999999999999" hidden="1" customHeight="1">
      <c r="A61" s="152" t="s">
        <v>124</v>
      </c>
      <c r="B61" s="127" t="s">
        <v>619</v>
      </c>
      <c r="C61" s="86" t="str">
        <f t="shared" ref="C61:P61" si="49">IF(C516=$BN$61,"당첨",IF(C516=$BO$61,"당첨",IF(C516=$BP$61,"당첨",IF(C516=$BM$61,"당첨",IF(C516=$BQ$61,"당첨","낙첨")))))</f>
        <v>당첨</v>
      </c>
      <c r="D61" s="86" t="str">
        <f t="shared" si="49"/>
        <v>당첨</v>
      </c>
      <c r="E61" s="86" t="str">
        <f t="shared" si="49"/>
        <v>당첨</v>
      </c>
      <c r="F61" s="86" t="str">
        <f t="shared" si="49"/>
        <v>당첨</v>
      </c>
      <c r="G61" s="86" t="str">
        <f t="shared" si="49"/>
        <v>당첨</v>
      </c>
      <c r="H61" s="86" t="str">
        <f t="shared" si="49"/>
        <v>당첨</v>
      </c>
      <c r="I61" s="86" t="str">
        <f t="shared" si="49"/>
        <v>당첨</v>
      </c>
      <c r="J61" s="86" t="str">
        <f t="shared" si="49"/>
        <v>당첨</v>
      </c>
      <c r="K61" s="86" t="str">
        <f t="shared" si="49"/>
        <v>당첨</v>
      </c>
      <c r="L61" s="86" t="str">
        <f t="shared" si="49"/>
        <v>당첨</v>
      </c>
      <c r="M61" s="86" t="str">
        <f t="shared" si="49"/>
        <v>당첨</v>
      </c>
      <c r="N61" s="86" t="str">
        <f t="shared" si="49"/>
        <v>당첨</v>
      </c>
      <c r="O61" s="86" t="str">
        <f t="shared" si="49"/>
        <v>당첨</v>
      </c>
      <c r="P61" s="86" t="str">
        <f t="shared" si="49"/>
        <v>당첨</v>
      </c>
      <c r="Q61" s="86" t="str">
        <f>IF(Q516=$BN$61,"당첨",IF(Q516=$BO$61,"당첨",IF(Q516=$BP$61,"당첨",IF(Q516=$BM$61,"당첨",IF(Q516=$BQ$61,"당첨","낙첨")))))</f>
        <v>당첨</v>
      </c>
      <c r="S61" s="20">
        <v>43</v>
      </c>
      <c r="T61" s="636" t="s">
        <v>599</v>
      </c>
      <c r="U61" s="637"/>
      <c r="V61" s="638"/>
      <c r="W61" s="29">
        <v>1</v>
      </c>
      <c r="X61" s="29">
        <v>2</v>
      </c>
      <c r="Y61" s="29">
        <v>3</v>
      </c>
      <c r="Z61" s="29">
        <v>4</v>
      </c>
      <c r="AA61" s="29">
        <v>5</v>
      </c>
      <c r="AB61" s="29">
        <v>10</v>
      </c>
      <c r="AC61" s="29">
        <v>11</v>
      </c>
      <c r="AD61" s="29">
        <v>13</v>
      </c>
      <c r="AE61" s="29">
        <v>14</v>
      </c>
      <c r="AF61" s="29">
        <v>17</v>
      </c>
      <c r="AG61" s="29">
        <v>20</v>
      </c>
      <c r="AH61" s="29">
        <v>21</v>
      </c>
      <c r="AI61" s="29">
        <v>26</v>
      </c>
      <c r="AJ61" s="29">
        <v>31</v>
      </c>
      <c r="AK61" s="29">
        <v>40</v>
      </c>
      <c r="AL61" s="117">
        <v>44</v>
      </c>
      <c r="AM61" s="58"/>
      <c r="AN61" s="58"/>
      <c r="AO61" s="58"/>
      <c r="AP61" s="58"/>
      <c r="AQ61" s="58"/>
      <c r="AR61" s="58"/>
      <c r="AS61" s="58"/>
      <c r="AT61" s="58"/>
      <c r="AU61" s="58"/>
      <c r="AV61" s="58"/>
      <c r="AW61" s="58"/>
      <c r="AX61" s="58"/>
      <c r="AY61" s="58"/>
      <c r="AZ61" s="58"/>
      <c r="BA61" s="58"/>
      <c r="BB61" s="58"/>
      <c r="BC61" s="58"/>
      <c r="BD61" s="58"/>
      <c r="BE61" s="58"/>
      <c r="BF61" s="58"/>
      <c r="BG61" s="58"/>
      <c r="BH61" s="58"/>
      <c r="BI61" s="327"/>
      <c r="BJ61" s="327"/>
      <c r="BK61" s="327"/>
      <c r="BL61" s="327"/>
      <c r="BM61" s="325">
        <v>0</v>
      </c>
      <c r="BN61" s="325">
        <v>1</v>
      </c>
      <c r="BO61" s="325">
        <v>2</v>
      </c>
      <c r="BP61" s="325">
        <v>3</v>
      </c>
      <c r="BQ61" s="162">
        <v>4</v>
      </c>
      <c r="BR61" s="125"/>
    </row>
    <row r="62" spans="1:70" ht="19.5" hidden="1" customHeight="1">
      <c r="A62" s="152" t="s">
        <v>125</v>
      </c>
      <c r="B62" s="127" t="s">
        <v>620</v>
      </c>
      <c r="C62" s="86" t="str">
        <f t="shared" ref="C62:P62" si="50">IF(C523=$BN$62,"당첨",IF(C523=$BO$62,"당첨",IF(C523=$BP$62,"당첨",IF(C523=$BM$62,"당첨",IF(C523=$BQ$62,"당첨","낙첨")))))</f>
        <v>당첨</v>
      </c>
      <c r="D62" s="86" t="str">
        <f t="shared" si="50"/>
        <v>당첨</v>
      </c>
      <c r="E62" s="86" t="str">
        <f t="shared" si="50"/>
        <v>당첨</v>
      </c>
      <c r="F62" s="86" t="str">
        <f t="shared" si="50"/>
        <v>당첨</v>
      </c>
      <c r="G62" s="86" t="str">
        <f t="shared" si="50"/>
        <v>당첨</v>
      </c>
      <c r="H62" s="86" t="str">
        <f t="shared" si="50"/>
        <v>당첨</v>
      </c>
      <c r="I62" s="86" t="str">
        <f t="shared" si="50"/>
        <v>당첨</v>
      </c>
      <c r="J62" s="86" t="str">
        <f t="shared" si="50"/>
        <v>당첨</v>
      </c>
      <c r="K62" s="86" t="str">
        <f t="shared" si="50"/>
        <v>당첨</v>
      </c>
      <c r="L62" s="86" t="str">
        <f t="shared" si="50"/>
        <v>당첨</v>
      </c>
      <c r="M62" s="86" t="str">
        <f t="shared" si="50"/>
        <v>당첨</v>
      </c>
      <c r="N62" s="86" t="str">
        <f t="shared" si="50"/>
        <v>당첨</v>
      </c>
      <c r="O62" s="86" t="str">
        <f t="shared" si="50"/>
        <v>당첨</v>
      </c>
      <c r="P62" s="86" t="str">
        <f t="shared" si="50"/>
        <v>당첨</v>
      </c>
      <c r="Q62" s="86" t="str">
        <f>IF(Q523=$BN$62,"당첨",IF(Q523=$BO$62,"당첨",IF(Q523=$BP$62,"당첨",IF(Q523=$BM$62,"당첨",IF(Q523=$BQ$62,"당첨","낙첨")))))</f>
        <v>당첨</v>
      </c>
      <c r="S62" s="20">
        <v>44</v>
      </c>
      <c r="T62" s="639" t="s">
        <v>600</v>
      </c>
      <c r="U62" s="637"/>
      <c r="V62" s="638"/>
      <c r="W62" s="165">
        <v>1</v>
      </c>
      <c r="X62" s="165">
        <v>5</v>
      </c>
      <c r="Y62" s="165">
        <v>6</v>
      </c>
      <c r="Z62" s="165">
        <v>8</v>
      </c>
      <c r="AA62" s="165">
        <v>9</v>
      </c>
      <c r="AB62" s="165">
        <v>10</v>
      </c>
      <c r="AC62" s="165">
        <v>13</v>
      </c>
      <c r="AD62" s="165">
        <v>15</v>
      </c>
      <c r="AE62" s="165">
        <v>16</v>
      </c>
      <c r="AF62" s="165">
        <v>25</v>
      </c>
      <c r="AG62" s="29">
        <v>28</v>
      </c>
      <c r="AH62" s="29">
        <v>32</v>
      </c>
      <c r="AI62" s="29">
        <v>41</v>
      </c>
      <c r="AJ62" s="58"/>
      <c r="AK62" s="58"/>
      <c r="AL62" s="58"/>
      <c r="AM62" s="58"/>
      <c r="AN62" s="58"/>
      <c r="AO62" s="58"/>
      <c r="AP62" s="58"/>
      <c r="AQ62" s="58"/>
      <c r="AR62" s="58"/>
      <c r="AS62" s="58"/>
      <c r="AT62" s="58"/>
      <c r="AU62" s="58"/>
      <c r="AV62" s="58"/>
      <c r="AW62" s="58"/>
      <c r="AX62" s="58"/>
      <c r="AY62" s="58"/>
      <c r="AZ62" s="58"/>
      <c r="BA62" s="58"/>
      <c r="BB62" s="58"/>
      <c r="BC62" s="58"/>
      <c r="BD62" s="58"/>
      <c r="BE62" s="58"/>
      <c r="BF62" s="58"/>
      <c r="BG62" s="58"/>
      <c r="BH62" s="58"/>
      <c r="BI62" s="327"/>
      <c r="BJ62" s="327"/>
      <c r="BK62" s="327"/>
      <c r="BL62" s="327"/>
      <c r="BM62" s="325">
        <v>0</v>
      </c>
      <c r="BN62" s="325">
        <v>1</v>
      </c>
      <c r="BO62" s="325">
        <v>2</v>
      </c>
      <c r="BP62" s="325">
        <v>3</v>
      </c>
      <c r="BQ62" s="162">
        <v>4</v>
      </c>
      <c r="BR62" s="125"/>
    </row>
    <row r="63" spans="1:70" ht="19.5" hidden="1" customHeight="1">
      <c r="A63" s="152" t="s">
        <v>126</v>
      </c>
      <c r="B63" s="127" t="s">
        <v>621</v>
      </c>
      <c r="C63" s="86" t="str">
        <f t="shared" ref="C63:P63" si="51">IF(C530=$BN$63,"당첨",IF(C530=$BO$63,"당첨",IF(C530=$BP$63,"당첨",IF(C530=$BM$63,"당첨","낙첨"))))</f>
        <v>당첨</v>
      </c>
      <c r="D63" s="86" t="str">
        <f t="shared" si="51"/>
        <v>당첨</v>
      </c>
      <c r="E63" s="86" t="str">
        <f t="shared" si="51"/>
        <v>당첨</v>
      </c>
      <c r="F63" s="86" t="str">
        <f t="shared" si="51"/>
        <v>당첨</v>
      </c>
      <c r="G63" s="86" t="str">
        <f t="shared" si="51"/>
        <v>당첨</v>
      </c>
      <c r="H63" s="86" t="str">
        <f t="shared" si="51"/>
        <v>당첨</v>
      </c>
      <c r="I63" s="86" t="str">
        <f t="shared" si="51"/>
        <v>당첨</v>
      </c>
      <c r="J63" s="86" t="str">
        <f t="shared" si="51"/>
        <v>당첨</v>
      </c>
      <c r="K63" s="86" t="str">
        <f t="shared" si="51"/>
        <v>당첨</v>
      </c>
      <c r="L63" s="86" t="str">
        <f t="shared" si="51"/>
        <v>당첨</v>
      </c>
      <c r="M63" s="86" t="str">
        <f t="shared" si="51"/>
        <v>당첨</v>
      </c>
      <c r="N63" s="86" t="str">
        <f t="shared" si="51"/>
        <v>당첨</v>
      </c>
      <c r="O63" s="86" t="str">
        <f t="shared" si="51"/>
        <v>당첨</v>
      </c>
      <c r="P63" s="86" t="str">
        <f t="shared" si="51"/>
        <v>당첨</v>
      </c>
      <c r="Q63" s="86" t="str">
        <f>IF(Q530=$BN$63,"당첨",IF(Q530=$BO$63,"당첨",IF(Q530=$BP$63,"당첨",IF(Q530=$BM$63,"당첨","낙첨"))))</f>
        <v>당첨</v>
      </c>
      <c r="S63" s="20">
        <v>45</v>
      </c>
      <c r="T63" s="636" t="s">
        <v>601</v>
      </c>
      <c r="U63" s="637"/>
      <c r="V63" s="638"/>
      <c r="W63" s="29">
        <v>1</v>
      </c>
      <c r="X63" s="29">
        <v>2</v>
      </c>
      <c r="Y63" s="29">
        <v>4</v>
      </c>
      <c r="Z63" s="29">
        <v>5</v>
      </c>
      <c r="AA63" s="29">
        <v>6</v>
      </c>
      <c r="AB63" s="29">
        <v>15</v>
      </c>
      <c r="AC63" s="29">
        <v>17</v>
      </c>
      <c r="AD63" s="29">
        <v>19</v>
      </c>
      <c r="AE63" s="29">
        <v>25</v>
      </c>
      <c r="AF63" s="29">
        <v>26</v>
      </c>
      <c r="AG63" s="29">
        <v>35</v>
      </c>
      <c r="AH63" s="29">
        <v>41</v>
      </c>
      <c r="AI63" s="29">
        <v>43</v>
      </c>
      <c r="AJ63" s="58"/>
      <c r="AK63" s="58"/>
      <c r="AL63" s="58"/>
      <c r="AM63" s="58"/>
      <c r="AN63" s="58"/>
      <c r="AO63" s="58"/>
      <c r="AP63" s="58"/>
      <c r="AQ63" s="58"/>
      <c r="AR63" s="58"/>
      <c r="AS63" s="58"/>
      <c r="AT63" s="58"/>
      <c r="AU63" s="58"/>
      <c r="AV63" s="58"/>
      <c r="AW63" s="58"/>
      <c r="AX63" s="58"/>
      <c r="AY63" s="58"/>
      <c r="AZ63" s="58"/>
      <c r="BA63" s="58"/>
      <c r="BB63" s="58"/>
      <c r="BC63" s="58"/>
      <c r="BD63" s="58"/>
      <c r="BE63" s="58"/>
      <c r="BF63" s="58"/>
      <c r="BG63" s="58"/>
      <c r="BH63" s="58"/>
      <c r="BI63" s="327"/>
      <c r="BJ63" s="327"/>
      <c r="BK63" s="327"/>
      <c r="BL63" s="327"/>
      <c r="BM63" s="325">
        <v>1</v>
      </c>
      <c r="BN63" s="325">
        <v>2</v>
      </c>
      <c r="BO63" s="325">
        <v>3</v>
      </c>
      <c r="BP63" s="325">
        <v>4</v>
      </c>
      <c r="BR63" s="125"/>
    </row>
    <row r="64" spans="1:70" ht="19.5" hidden="1" customHeight="1">
      <c r="A64" s="152" t="s">
        <v>127</v>
      </c>
      <c r="B64" s="127" t="s">
        <v>622</v>
      </c>
      <c r="C64" s="86" t="str">
        <f t="shared" ref="C64:P64" si="52">IF(C537=$BN$64,"당첨",IF(C537=$BO$64,"당첨",IF(C537=$BP$64,"당첨",IF(C537=$BM$64,"당첨",IF(C523=$BQ$64,"당첨","낙첨")))))</f>
        <v>당첨</v>
      </c>
      <c r="D64" s="86" t="str">
        <f t="shared" si="52"/>
        <v>당첨</v>
      </c>
      <c r="E64" s="86" t="str">
        <f t="shared" si="52"/>
        <v>당첨</v>
      </c>
      <c r="F64" s="86" t="str">
        <f t="shared" si="52"/>
        <v>당첨</v>
      </c>
      <c r="G64" s="86" t="str">
        <f t="shared" si="52"/>
        <v>당첨</v>
      </c>
      <c r="H64" s="86" t="str">
        <f t="shared" si="52"/>
        <v>당첨</v>
      </c>
      <c r="I64" s="86" t="str">
        <f t="shared" si="52"/>
        <v>당첨</v>
      </c>
      <c r="J64" s="86" t="str">
        <f t="shared" si="52"/>
        <v>당첨</v>
      </c>
      <c r="K64" s="86" t="str">
        <f t="shared" si="52"/>
        <v>당첨</v>
      </c>
      <c r="L64" s="86" t="str">
        <f t="shared" si="52"/>
        <v>당첨</v>
      </c>
      <c r="M64" s="86" t="str">
        <f t="shared" si="52"/>
        <v>당첨</v>
      </c>
      <c r="N64" s="86" t="str">
        <f t="shared" si="52"/>
        <v>당첨</v>
      </c>
      <c r="O64" s="86" t="str">
        <f t="shared" si="52"/>
        <v>당첨</v>
      </c>
      <c r="P64" s="86" t="str">
        <f t="shared" si="52"/>
        <v>당첨</v>
      </c>
      <c r="Q64" s="86" t="str">
        <f>IF(Q537=$BN$64,"당첨",IF(Q537=$BO$64,"당첨",IF(Q537=$BP$64,"당첨",IF(Q537=$BM$64,"당첨",IF(Q523=$BQ$64,"당첨","낙첨")))))</f>
        <v>당첨</v>
      </c>
      <c r="S64" s="20">
        <v>46</v>
      </c>
      <c r="T64" s="639" t="s">
        <v>602</v>
      </c>
      <c r="U64" s="637"/>
      <c r="V64" s="638"/>
      <c r="W64" s="29">
        <v>2</v>
      </c>
      <c r="X64" s="29">
        <v>4</v>
      </c>
      <c r="Y64" s="29">
        <v>5</v>
      </c>
      <c r="Z64" s="29">
        <v>6</v>
      </c>
      <c r="AA64" s="29">
        <v>7</v>
      </c>
      <c r="AB64" s="29">
        <v>8</v>
      </c>
      <c r="AC64" s="29">
        <v>9</v>
      </c>
      <c r="AD64" s="29">
        <v>10</v>
      </c>
      <c r="AE64" s="29">
        <v>13</v>
      </c>
      <c r="AF64" s="29">
        <v>18</v>
      </c>
      <c r="AG64" s="29">
        <v>27</v>
      </c>
      <c r="AH64" s="29">
        <v>38</v>
      </c>
      <c r="AI64" s="29">
        <v>39</v>
      </c>
      <c r="AJ64" s="29">
        <v>40</v>
      </c>
      <c r="AK64" s="117">
        <v>45</v>
      </c>
      <c r="AL64" s="58"/>
      <c r="AM64" s="58"/>
      <c r="AN64" s="58"/>
      <c r="AO64" s="58"/>
      <c r="AP64" s="58"/>
      <c r="AQ64" s="58"/>
      <c r="AR64" s="58"/>
      <c r="AS64" s="58"/>
      <c r="AT64" s="58"/>
      <c r="AU64" s="58"/>
      <c r="AV64" s="58"/>
      <c r="AW64" s="58"/>
      <c r="AX64" s="58"/>
      <c r="AY64" s="58"/>
      <c r="AZ64" s="58"/>
      <c r="BA64" s="58"/>
      <c r="BB64" s="58"/>
      <c r="BC64" s="58"/>
      <c r="BD64" s="58"/>
      <c r="BE64" s="58"/>
      <c r="BF64" s="58"/>
      <c r="BG64" s="58"/>
      <c r="BH64" s="58"/>
      <c r="BI64" s="327"/>
      <c r="BJ64" s="327"/>
      <c r="BK64" s="327"/>
      <c r="BL64" s="327"/>
      <c r="BM64" s="325">
        <v>0</v>
      </c>
      <c r="BN64" s="325">
        <v>1</v>
      </c>
      <c r="BO64" s="325">
        <v>2</v>
      </c>
      <c r="BP64" s="325">
        <v>3</v>
      </c>
      <c r="BQ64" s="162">
        <v>4</v>
      </c>
      <c r="BR64" s="125"/>
    </row>
    <row r="65" spans="1:70" ht="19.5" customHeight="1">
      <c r="A65" s="152"/>
      <c r="B65" s="452" t="s">
        <v>1820</v>
      </c>
      <c r="C65" s="86">
        <f>COUNTIF(C45:C64,"낙첨")</f>
        <v>0</v>
      </c>
      <c r="D65" s="86">
        <f t="shared" ref="D65:O65" si="53">COUNTIF(D45:D64,"낙첨")</f>
        <v>0</v>
      </c>
      <c r="E65" s="86">
        <f t="shared" si="53"/>
        <v>0</v>
      </c>
      <c r="F65" s="86">
        <f t="shared" si="53"/>
        <v>0</v>
      </c>
      <c r="G65" s="86">
        <f t="shared" si="53"/>
        <v>0</v>
      </c>
      <c r="H65" s="86">
        <f t="shared" si="53"/>
        <v>0</v>
      </c>
      <c r="I65" s="86">
        <f t="shared" si="53"/>
        <v>0</v>
      </c>
      <c r="J65" s="86">
        <f t="shared" si="53"/>
        <v>0</v>
      </c>
      <c r="K65" s="86">
        <f t="shared" si="53"/>
        <v>0</v>
      </c>
      <c r="L65" s="86">
        <f t="shared" si="53"/>
        <v>0</v>
      </c>
      <c r="M65" s="86">
        <f t="shared" si="53"/>
        <v>0</v>
      </c>
      <c r="N65" s="86">
        <f t="shared" si="53"/>
        <v>0</v>
      </c>
      <c r="O65" s="86">
        <f t="shared" si="53"/>
        <v>0</v>
      </c>
      <c r="P65" s="86">
        <f>COUNTIF(P45:P64,"낙첨")</f>
        <v>0</v>
      </c>
      <c r="Q65" s="86">
        <f>COUNTIF(Q45:Q64,"낙첨")</f>
        <v>0</v>
      </c>
      <c r="R65" s="1">
        <v>1</v>
      </c>
      <c r="S65" s="20"/>
      <c r="T65" s="745" t="s">
        <v>788</v>
      </c>
      <c r="U65" s="746"/>
      <c r="V65" s="747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327"/>
      <c r="BJ65" s="327"/>
      <c r="BK65" s="327"/>
      <c r="BL65" s="327"/>
      <c r="BM65" s="325"/>
      <c r="BN65" s="325"/>
      <c r="BO65" s="325"/>
      <c r="BP65" s="325"/>
      <c r="BR65"/>
    </row>
    <row r="66" spans="1:70" ht="19.5" hidden="1" customHeight="1">
      <c r="A66" s="152" t="s">
        <v>128</v>
      </c>
      <c r="B66" s="151" t="s">
        <v>1528</v>
      </c>
      <c r="C66" s="86" t="str">
        <f>IF(C544=$BN$66,"당첨",IF(C544=$BO$66,"당첨",IF(C544=$BP$66,"당첨",IF(C544=$BM$66,"당첨","낙첨"))))</f>
        <v>당첨</v>
      </c>
      <c r="D66" s="86" t="str">
        <f t="shared" ref="D66:P66" si="54">IF(D544=$BN$66,"당첨",IF(D544=$BO$66,"당첨",IF(D544=$BP$66,"당첨",IF(D544=$BM$66,"당첨","낙첨"))))</f>
        <v>당첨</v>
      </c>
      <c r="E66" s="86" t="str">
        <f t="shared" si="54"/>
        <v>당첨</v>
      </c>
      <c r="F66" s="86" t="str">
        <f>IF(F544=$BN$66,"당첨",IF(F544=$BO$66,"당첨",IF(F544=$BP$66,"당첨",IF(F544=$BM$66,"당첨","낙첨"))))</f>
        <v>당첨</v>
      </c>
      <c r="G66" s="86" t="str">
        <f t="shared" si="54"/>
        <v>당첨</v>
      </c>
      <c r="H66" s="86" t="str">
        <f t="shared" si="54"/>
        <v>당첨</v>
      </c>
      <c r="I66" s="86" t="str">
        <f t="shared" si="54"/>
        <v>당첨</v>
      </c>
      <c r="J66" s="86" t="str">
        <f t="shared" si="54"/>
        <v>당첨</v>
      </c>
      <c r="K66" s="86" t="str">
        <f t="shared" si="54"/>
        <v>당첨</v>
      </c>
      <c r="L66" s="86" t="str">
        <f t="shared" si="54"/>
        <v>당첨</v>
      </c>
      <c r="M66" s="86" t="str">
        <f t="shared" si="54"/>
        <v>당첨</v>
      </c>
      <c r="N66" s="86" t="str">
        <f t="shared" si="54"/>
        <v>당첨</v>
      </c>
      <c r="O66" s="86" t="str">
        <f t="shared" si="54"/>
        <v>당첨</v>
      </c>
      <c r="P66" s="86" t="str">
        <f t="shared" si="54"/>
        <v>당첨</v>
      </c>
      <c r="Q66" s="86" t="str">
        <f>IF(Q544=$BN$66,"당첨",IF(Q544=$BO$66,"당첨",IF(Q544=$BP$66,"당첨",IF(Q544=$BM$66,"당첨","낙첨"))))</f>
        <v>당첨</v>
      </c>
      <c r="S66" s="20">
        <v>47</v>
      </c>
      <c r="T66" s="640" t="s">
        <v>435</v>
      </c>
      <c r="U66" s="616"/>
      <c r="V66" s="617"/>
      <c r="W66" s="117">
        <v>17</v>
      </c>
      <c r="X66" s="117">
        <v>20</v>
      </c>
      <c r="Y66" s="117">
        <v>40</v>
      </c>
      <c r="Z66" s="117">
        <v>45</v>
      </c>
      <c r="AA66" s="58"/>
      <c r="AB66" s="58"/>
      <c r="AC66" s="58"/>
      <c r="AD66" s="58"/>
      <c r="AE66" s="58"/>
      <c r="AF66" s="58"/>
      <c r="AG66" s="58"/>
      <c r="AH66" s="58"/>
      <c r="AI66" s="58"/>
      <c r="AJ66" s="58"/>
      <c r="AK66" s="58"/>
      <c r="AL66" s="58"/>
      <c r="AM66" s="58"/>
      <c r="AN66" s="58"/>
      <c r="AO66" s="58"/>
      <c r="AP66" s="58"/>
      <c r="AQ66" s="58"/>
      <c r="AR66" s="58"/>
      <c r="AS66" s="58"/>
      <c r="AT66" s="58"/>
      <c r="AU66" s="58"/>
      <c r="AV66" s="58"/>
      <c r="AW66" s="58"/>
      <c r="AX66" s="58"/>
      <c r="AY66" s="58"/>
      <c r="AZ66" s="58"/>
      <c r="BA66" s="58"/>
      <c r="BB66" s="58"/>
      <c r="BC66" s="58"/>
      <c r="BD66" s="58"/>
      <c r="BE66" s="58"/>
      <c r="BF66" s="58"/>
      <c r="BG66" s="58"/>
      <c r="BH66" s="58"/>
      <c r="BI66" s="327"/>
      <c r="BJ66" s="327"/>
      <c r="BK66" s="327"/>
      <c r="BL66" s="233"/>
      <c r="BM66" s="215">
        <v>0</v>
      </c>
      <c r="BN66" s="215">
        <v>0</v>
      </c>
      <c r="BO66" s="215">
        <v>0</v>
      </c>
      <c r="BP66" s="215">
        <v>0</v>
      </c>
      <c r="BR66"/>
    </row>
    <row r="67" spans="1:70" ht="19.5" hidden="1" customHeight="1">
      <c r="A67" s="152" t="s">
        <v>185</v>
      </c>
      <c r="B67" s="151" t="s">
        <v>1529</v>
      </c>
      <c r="C67" s="86" t="str">
        <f>IF(C551=$BN$67,"당첨",IF(C551=$BO$67,"당첨",IF(C551=$BP$67,"당첨",IF(C551=$BM$67,"당첨","낙첨"))))</f>
        <v>당첨</v>
      </c>
      <c r="D67" s="86" t="str">
        <f t="shared" ref="D67:P67" si="55">IF(D551=$BN$67,"당첨",IF(D551=$BO$67,"당첨",IF(D551=$BP$67,"당첨",IF(D551=$BM$67,"당첨","낙첨"))))</f>
        <v>당첨</v>
      </c>
      <c r="E67" s="86" t="str">
        <f t="shared" si="55"/>
        <v>당첨</v>
      </c>
      <c r="F67" s="86" t="str">
        <f t="shared" si="55"/>
        <v>당첨</v>
      </c>
      <c r="G67" s="86" t="str">
        <f t="shared" si="55"/>
        <v>당첨</v>
      </c>
      <c r="H67" s="86" t="str">
        <f t="shared" si="55"/>
        <v>당첨</v>
      </c>
      <c r="I67" s="86" t="str">
        <f t="shared" si="55"/>
        <v>당첨</v>
      </c>
      <c r="J67" s="86" t="str">
        <f t="shared" si="55"/>
        <v>당첨</v>
      </c>
      <c r="K67" s="86" t="str">
        <f t="shared" si="55"/>
        <v>당첨</v>
      </c>
      <c r="L67" s="86" t="str">
        <f t="shared" si="55"/>
        <v>당첨</v>
      </c>
      <c r="M67" s="86" t="str">
        <f t="shared" si="55"/>
        <v>당첨</v>
      </c>
      <c r="N67" s="86" t="str">
        <f t="shared" si="55"/>
        <v>당첨</v>
      </c>
      <c r="O67" s="86" t="str">
        <f t="shared" si="55"/>
        <v>당첨</v>
      </c>
      <c r="P67" s="86" t="str">
        <f t="shared" si="55"/>
        <v>당첨</v>
      </c>
      <c r="Q67" s="86" t="str">
        <f>IF(Q551=$BN$67,"당첨",IF(Q551=$BO$67,"당첨",IF(Q551=$BP$67,"당첨",IF(Q551=$BM$67,"당첨","낙첨"))))</f>
        <v>당첨</v>
      </c>
      <c r="S67" s="20">
        <v>48</v>
      </c>
      <c r="T67" s="640" t="s">
        <v>436</v>
      </c>
      <c r="U67" s="616"/>
      <c r="V67" s="617"/>
      <c r="W67" s="76">
        <v>2</v>
      </c>
      <c r="X67" s="76">
        <v>8</v>
      </c>
      <c r="Y67" s="76">
        <v>16</v>
      </c>
      <c r="Z67" s="117">
        <v>32</v>
      </c>
      <c r="AA67" s="58"/>
      <c r="AB67" s="58"/>
      <c r="AC67" s="58"/>
      <c r="AD67" s="58"/>
      <c r="AE67" s="58"/>
      <c r="AF67" s="58"/>
      <c r="AG67" s="58"/>
      <c r="AH67" s="58"/>
      <c r="AI67" s="58"/>
      <c r="AJ67" s="58"/>
      <c r="AK67" s="58"/>
      <c r="AL67" s="58"/>
      <c r="AM67" s="58"/>
      <c r="AN67" s="58"/>
      <c r="AO67" s="58"/>
      <c r="AP67" s="58"/>
      <c r="AQ67" s="58"/>
      <c r="AR67" s="58"/>
      <c r="AS67" s="58"/>
      <c r="AT67" s="58"/>
      <c r="AU67" s="58"/>
      <c r="AV67" s="58"/>
      <c r="AW67" s="58"/>
      <c r="AX67" s="58"/>
      <c r="AY67" s="58"/>
      <c r="AZ67" s="58"/>
      <c r="BA67" s="58"/>
      <c r="BB67" s="58"/>
      <c r="BC67" s="58"/>
      <c r="BD67" s="58"/>
      <c r="BE67" s="58"/>
      <c r="BF67" s="58"/>
      <c r="BG67" s="58"/>
      <c r="BH67" s="58"/>
      <c r="BI67" s="327"/>
      <c r="BJ67" s="327"/>
      <c r="BK67" s="327"/>
      <c r="BL67" s="233"/>
      <c r="BM67" s="215">
        <v>0</v>
      </c>
      <c r="BN67" s="215">
        <v>0</v>
      </c>
      <c r="BO67" s="215">
        <v>0</v>
      </c>
      <c r="BP67" s="215">
        <v>0</v>
      </c>
      <c r="BR67"/>
    </row>
    <row r="68" spans="1:70" ht="19.5" hidden="1" customHeight="1">
      <c r="A68" s="152" t="s">
        <v>186</v>
      </c>
      <c r="B68" s="151" t="s">
        <v>1530</v>
      </c>
      <c r="C68" s="86" t="str">
        <f>IF(C558=$BN$68,"당첨",IF(C558=$BO$68,"당첨",IF(C558=$BP$68,"당첨",IF(C558=$BM$68,"당첨","낙첨"))))</f>
        <v>당첨</v>
      </c>
      <c r="D68" s="86" t="str">
        <f t="shared" ref="D68:P68" si="56">IF(D558=$BN$68,"당첨",IF(D558=$BO$68,"당첨",IF(D558=$BP$68,"당첨",IF(D558=$BM$68,"당첨","낙첨"))))</f>
        <v>당첨</v>
      </c>
      <c r="E68" s="86" t="str">
        <f t="shared" si="56"/>
        <v>당첨</v>
      </c>
      <c r="F68" s="86" t="str">
        <f t="shared" si="56"/>
        <v>당첨</v>
      </c>
      <c r="G68" s="86" t="str">
        <f t="shared" si="56"/>
        <v>당첨</v>
      </c>
      <c r="H68" s="86" t="str">
        <f t="shared" si="56"/>
        <v>당첨</v>
      </c>
      <c r="I68" s="86" t="str">
        <f t="shared" si="56"/>
        <v>당첨</v>
      </c>
      <c r="J68" s="86" t="str">
        <f t="shared" si="56"/>
        <v>당첨</v>
      </c>
      <c r="K68" s="86" t="str">
        <f t="shared" si="56"/>
        <v>당첨</v>
      </c>
      <c r="L68" s="86" t="str">
        <f t="shared" si="56"/>
        <v>당첨</v>
      </c>
      <c r="M68" s="86" t="str">
        <f t="shared" si="56"/>
        <v>당첨</v>
      </c>
      <c r="N68" s="86" t="str">
        <f t="shared" si="56"/>
        <v>당첨</v>
      </c>
      <c r="O68" s="86" t="str">
        <f t="shared" si="56"/>
        <v>당첨</v>
      </c>
      <c r="P68" s="86" t="str">
        <f t="shared" si="56"/>
        <v>당첨</v>
      </c>
      <c r="Q68" s="86" t="str">
        <f>IF(Q558=$BN$68,"당첨",IF(Q558=$BO$68,"당첨",IF(Q558=$BP$68,"당첨",IF(Q558=$BM$68,"당첨","낙첨"))))</f>
        <v>당첨</v>
      </c>
      <c r="S68" s="20">
        <v>49</v>
      </c>
      <c r="T68" s="640" t="s">
        <v>437</v>
      </c>
      <c r="U68" s="616"/>
      <c r="V68" s="617"/>
      <c r="W68" s="76">
        <v>2</v>
      </c>
      <c r="X68" s="76">
        <v>11</v>
      </c>
      <c r="Y68" s="58"/>
      <c r="Z68" s="58"/>
      <c r="AA68" s="58"/>
      <c r="AB68" s="58"/>
      <c r="AC68" s="58"/>
      <c r="AD68" s="58"/>
      <c r="AE68" s="58"/>
      <c r="AF68" s="58"/>
      <c r="AG68" s="58"/>
      <c r="AH68" s="58"/>
      <c r="AI68" s="58"/>
      <c r="AJ68" s="58"/>
      <c r="AK68" s="58"/>
      <c r="AL68" s="58"/>
      <c r="AM68" s="58"/>
      <c r="AN68" s="58"/>
      <c r="AO68" s="58"/>
      <c r="AP68" s="58"/>
      <c r="AQ68" s="58"/>
      <c r="AR68" s="58"/>
      <c r="AS68" s="58"/>
      <c r="AT68" s="58"/>
      <c r="AU68" s="58"/>
      <c r="AV68" s="58"/>
      <c r="AW68" s="58"/>
      <c r="AX68" s="58"/>
      <c r="AY68" s="58"/>
      <c r="AZ68" s="58"/>
      <c r="BA68" s="58"/>
      <c r="BB68" s="58"/>
      <c r="BC68" s="58"/>
      <c r="BD68" s="58"/>
      <c r="BE68" s="58"/>
      <c r="BF68" s="58"/>
      <c r="BG68" s="58"/>
      <c r="BH68" s="58"/>
      <c r="BI68" s="327"/>
      <c r="BJ68" s="327"/>
      <c r="BK68" s="327"/>
      <c r="BL68" s="233"/>
      <c r="BM68" s="215">
        <v>0</v>
      </c>
      <c r="BN68" s="215">
        <v>0</v>
      </c>
      <c r="BO68" s="215">
        <v>0</v>
      </c>
      <c r="BP68" s="215">
        <v>0</v>
      </c>
      <c r="BR68"/>
    </row>
    <row r="69" spans="1:70" ht="19.5" hidden="1" customHeight="1">
      <c r="A69" s="152" t="s">
        <v>187</v>
      </c>
      <c r="B69" s="151" t="s">
        <v>1531</v>
      </c>
      <c r="C69" s="86" t="str">
        <f t="shared" ref="C69:P69" si="57">IF(C565=$BN$69,"당첨",IF(C565=$BO$69,"당첨",IF(C565=$BP$69,"당첨",IF(C565=$BM$69,"당첨","낙첨"))))</f>
        <v>낙첨</v>
      </c>
      <c r="D69" s="86" t="str">
        <f t="shared" si="57"/>
        <v>낙첨</v>
      </c>
      <c r="E69" s="86" t="str">
        <f t="shared" si="57"/>
        <v>낙첨</v>
      </c>
      <c r="F69" s="86" t="str">
        <f t="shared" si="57"/>
        <v>낙첨</v>
      </c>
      <c r="G69" s="86" t="str">
        <f t="shared" si="57"/>
        <v>낙첨</v>
      </c>
      <c r="H69" s="86" t="str">
        <f t="shared" si="57"/>
        <v>낙첨</v>
      </c>
      <c r="I69" s="86" t="str">
        <f t="shared" si="57"/>
        <v>낙첨</v>
      </c>
      <c r="J69" s="86" t="str">
        <f t="shared" si="57"/>
        <v>낙첨</v>
      </c>
      <c r="K69" s="86" t="str">
        <f t="shared" si="57"/>
        <v>낙첨</v>
      </c>
      <c r="L69" s="86" t="str">
        <f t="shared" si="57"/>
        <v>낙첨</v>
      </c>
      <c r="M69" s="86" t="str">
        <f t="shared" si="57"/>
        <v>낙첨</v>
      </c>
      <c r="N69" s="86" t="str">
        <f t="shared" si="57"/>
        <v>낙첨</v>
      </c>
      <c r="O69" s="86" t="str">
        <f t="shared" si="57"/>
        <v>낙첨</v>
      </c>
      <c r="P69" s="86" t="str">
        <f t="shared" si="57"/>
        <v>낙첨</v>
      </c>
      <c r="Q69" s="86" t="str">
        <f>IF(Q565=$BN$69,"당첨",IF(Q565=$BO$69,"당첨",IF(Q565=$BP$69,"당첨",IF(Q565=$BM$69,"당첨","낙첨"))))</f>
        <v>낙첨</v>
      </c>
      <c r="S69" s="20">
        <v>50</v>
      </c>
      <c r="T69" s="640" t="s">
        <v>438</v>
      </c>
      <c r="U69" s="616"/>
      <c r="V69" s="617"/>
      <c r="W69" s="76">
        <v>7</v>
      </c>
      <c r="X69" s="76">
        <v>12</v>
      </c>
      <c r="Y69" s="76">
        <v>26</v>
      </c>
      <c r="Z69" s="117">
        <v>44</v>
      </c>
      <c r="AA69" s="58"/>
      <c r="AB69" s="58"/>
      <c r="AC69" s="58"/>
      <c r="AD69" s="58"/>
      <c r="AE69" s="58"/>
      <c r="AF69" s="58"/>
      <c r="AG69" s="58"/>
      <c r="AH69" s="58"/>
      <c r="AI69" s="58"/>
      <c r="AJ69" s="58"/>
      <c r="AK69" s="58"/>
      <c r="AL69" s="58"/>
      <c r="AM69" s="58"/>
      <c r="AN69" s="58"/>
      <c r="AO69" s="58"/>
      <c r="AP69" s="58"/>
      <c r="AQ69" s="58"/>
      <c r="AR69" s="58"/>
      <c r="AS69" s="58"/>
      <c r="AT69" s="58"/>
      <c r="AU69" s="58"/>
      <c r="AV69" s="58"/>
      <c r="AW69" s="58"/>
      <c r="AX69" s="58"/>
      <c r="AY69" s="58"/>
      <c r="AZ69" s="58"/>
      <c r="BA69" s="58"/>
      <c r="BB69" s="58"/>
      <c r="BC69" s="58"/>
      <c r="BD69" s="58"/>
      <c r="BE69" s="58"/>
      <c r="BF69" s="58"/>
      <c r="BG69" s="58"/>
      <c r="BH69" s="58"/>
      <c r="BI69" s="327"/>
      <c r="BJ69" s="327"/>
      <c r="BK69" s="327"/>
      <c r="BL69" s="233"/>
      <c r="BM69" s="215">
        <v>0</v>
      </c>
      <c r="BN69" s="215">
        <v>0</v>
      </c>
      <c r="BO69" s="215">
        <v>0</v>
      </c>
      <c r="BP69" s="215">
        <v>0</v>
      </c>
      <c r="BR69"/>
    </row>
    <row r="70" spans="1:70" ht="19.5" hidden="1" customHeight="1">
      <c r="A70" s="152" t="s">
        <v>188</v>
      </c>
      <c r="B70" s="151" t="s">
        <v>1532</v>
      </c>
      <c r="C70" s="86" t="str">
        <f>IF(C572=$BN$70,"당첨",IF(C572=$BO$70,"당첨",IF(C572=$BP$70,"당첨",IF(C572=$BM$70,"당첨","낙첨"))))</f>
        <v>당첨</v>
      </c>
      <c r="D70" s="86" t="str">
        <f t="shared" ref="D70:P70" si="58">IF(D572=$BN$70,"당첨",IF(D572=$BO$70,"당첨",IF(D572=$BP$70,"당첨",IF(D572=$BM$70,"당첨","낙첨"))))</f>
        <v>당첨</v>
      </c>
      <c r="E70" s="86" t="str">
        <f t="shared" si="58"/>
        <v>당첨</v>
      </c>
      <c r="F70" s="86" t="str">
        <f t="shared" si="58"/>
        <v>당첨</v>
      </c>
      <c r="G70" s="86" t="str">
        <f t="shared" si="58"/>
        <v>당첨</v>
      </c>
      <c r="H70" s="86" t="str">
        <f t="shared" si="58"/>
        <v>당첨</v>
      </c>
      <c r="I70" s="86" t="str">
        <f t="shared" si="58"/>
        <v>당첨</v>
      </c>
      <c r="J70" s="86" t="str">
        <f t="shared" si="58"/>
        <v>당첨</v>
      </c>
      <c r="K70" s="86" t="str">
        <f t="shared" si="58"/>
        <v>당첨</v>
      </c>
      <c r="L70" s="86" t="str">
        <f t="shared" si="58"/>
        <v>당첨</v>
      </c>
      <c r="M70" s="86" t="str">
        <f t="shared" si="58"/>
        <v>당첨</v>
      </c>
      <c r="N70" s="86" t="str">
        <f t="shared" si="58"/>
        <v>당첨</v>
      </c>
      <c r="O70" s="86" t="str">
        <f t="shared" si="58"/>
        <v>당첨</v>
      </c>
      <c r="P70" s="86" t="str">
        <f t="shared" si="58"/>
        <v>당첨</v>
      </c>
      <c r="Q70" s="86" t="str">
        <f>IF(Q572=$BN$70,"당첨",IF(Q572=$BO$70,"당첨",IF(Q572=$BP$70,"당첨",IF(Q572=$BM$70,"당첨","낙첨"))))</f>
        <v>당첨</v>
      </c>
      <c r="S70" s="20">
        <v>51</v>
      </c>
      <c r="T70" s="640" t="s">
        <v>439</v>
      </c>
      <c r="U70" s="616"/>
      <c r="V70" s="617"/>
      <c r="W70" s="76">
        <v>9</v>
      </c>
      <c r="X70" s="76">
        <v>17</v>
      </c>
      <c r="Y70" s="76">
        <v>19</v>
      </c>
      <c r="Z70" s="58"/>
      <c r="AA70" s="58"/>
      <c r="AB70" s="58"/>
      <c r="AC70" s="58"/>
      <c r="AD70" s="58"/>
      <c r="AE70" s="58"/>
      <c r="AF70" s="58"/>
      <c r="AG70" s="58"/>
      <c r="AH70" s="58"/>
      <c r="AI70" s="58"/>
      <c r="AJ70" s="58"/>
      <c r="AK70" s="58"/>
      <c r="AL70" s="58"/>
      <c r="AM70" s="58"/>
      <c r="AN70" s="58"/>
      <c r="AO70" s="58"/>
      <c r="AP70" s="58"/>
      <c r="AQ70" s="58"/>
      <c r="AR70" s="58"/>
      <c r="AS70" s="58"/>
      <c r="AT70" s="58"/>
      <c r="AU70" s="58"/>
      <c r="AV70" s="58"/>
      <c r="AW70" s="58"/>
      <c r="AX70" s="58"/>
      <c r="AY70" s="58"/>
      <c r="AZ70" s="58"/>
      <c r="BA70" s="58"/>
      <c r="BB70" s="58"/>
      <c r="BC70" s="58"/>
      <c r="BD70" s="58"/>
      <c r="BE70" s="58"/>
      <c r="BF70" s="58"/>
      <c r="BG70" s="58"/>
      <c r="BH70" s="58"/>
      <c r="BI70" s="327"/>
      <c r="BJ70" s="327"/>
      <c r="BK70" s="327"/>
      <c r="BL70" s="233"/>
      <c r="BM70" s="215">
        <v>0</v>
      </c>
      <c r="BN70" s="215">
        <v>0</v>
      </c>
      <c r="BO70" s="215">
        <v>0</v>
      </c>
      <c r="BP70" s="215">
        <v>0</v>
      </c>
      <c r="BR70"/>
    </row>
    <row r="71" spans="1:70" ht="19.5" hidden="1" customHeight="1">
      <c r="A71" s="152" t="s">
        <v>189</v>
      </c>
      <c r="B71" s="151" t="s">
        <v>1533</v>
      </c>
      <c r="C71" s="86" t="str">
        <f t="shared" ref="C71:P71" si="59">IF(C579=$BN$71,"당첨",IF(C579=$BO$71,"당첨",IF(C579=$BP$71,"당첨",IF(C579=$BM$71,"당첨","낙첨"))))</f>
        <v>낙첨</v>
      </c>
      <c r="D71" s="86" t="str">
        <f t="shared" si="59"/>
        <v>낙첨</v>
      </c>
      <c r="E71" s="86" t="str">
        <f t="shared" si="59"/>
        <v>낙첨</v>
      </c>
      <c r="F71" s="86" t="str">
        <f t="shared" si="59"/>
        <v>낙첨</v>
      </c>
      <c r="G71" s="86" t="str">
        <f t="shared" si="59"/>
        <v>낙첨</v>
      </c>
      <c r="H71" s="86" t="str">
        <f t="shared" si="59"/>
        <v>낙첨</v>
      </c>
      <c r="I71" s="86" t="str">
        <f t="shared" si="59"/>
        <v>낙첨</v>
      </c>
      <c r="J71" s="86" t="str">
        <f t="shared" si="59"/>
        <v>낙첨</v>
      </c>
      <c r="K71" s="86" t="str">
        <f t="shared" si="59"/>
        <v>낙첨</v>
      </c>
      <c r="L71" s="86" t="str">
        <f t="shared" si="59"/>
        <v>낙첨</v>
      </c>
      <c r="M71" s="86" t="str">
        <f t="shared" si="59"/>
        <v>낙첨</v>
      </c>
      <c r="N71" s="86" t="str">
        <f t="shared" si="59"/>
        <v>낙첨</v>
      </c>
      <c r="O71" s="86" t="str">
        <f t="shared" si="59"/>
        <v>낙첨</v>
      </c>
      <c r="P71" s="86" t="str">
        <f t="shared" si="59"/>
        <v>낙첨</v>
      </c>
      <c r="Q71" s="86" t="str">
        <f>IF(Q579=$BN$71,"당첨",IF(Q579=$BO$71,"당첨",IF(Q579=$BP$71,"당첨",IF(Q579=$BM$71,"당첨","낙첨"))))</f>
        <v>낙첨</v>
      </c>
      <c r="S71" s="20">
        <v>52</v>
      </c>
      <c r="T71" s="640" t="s">
        <v>440</v>
      </c>
      <c r="U71" s="616"/>
      <c r="V71" s="617"/>
      <c r="W71" s="76">
        <v>4</v>
      </c>
      <c r="X71" s="76">
        <v>6</v>
      </c>
      <c r="Y71" s="76">
        <v>12</v>
      </c>
      <c r="Z71" s="117">
        <v>21</v>
      </c>
      <c r="AA71" s="117">
        <v>24</v>
      </c>
      <c r="AB71" s="117">
        <v>29</v>
      </c>
      <c r="AC71" s="58"/>
      <c r="AD71" s="58"/>
      <c r="AE71" s="58"/>
      <c r="AF71" s="58"/>
      <c r="AG71" s="58"/>
      <c r="AH71" s="58"/>
      <c r="AI71" s="58"/>
      <c r="AJ71" s="58"/>
      <c r="AK71" s="58"/>
      <c r="AL71" s="58"/>
      <c r="AM71" s="58"/>
      <c r="AN71" s="58"/>
      <c r="AO71" s="58"/>
      <c r="AP71" s="58"/>
      <c r="AQ71" s="58"/>
      <c r="AR71" s="58"/>
      <c r="AS71" s="58"/>
      <c r="AT71" s="58"/>
      <c r="AU71" s="58"/>
      <c r="AV71" s="58"/>
      <c r="AW71" s="58"/>
      <c r="AX71" s="58"/>
      <c r="AY71" s="58"/>
      <c r="AZ71" s="58"/>
      <c r="BA71" s="58"/>
      <c r="BB71" s="58"/>
      <c r="BC71" s="58"/>
      <c r="BD71" s="58"/>
      <c r="BE71" s="58"/>
      <c r="BF71" s="58"/>
      <c r="BG71" s="58"/>
      <c r="BH71" s="58"/>
      <c r="BI71" s="327"/>
      <c r="BJ71" s="327"/>
      <c r="BK71" s="327"/>
      <c r="BL71" s="233"/>
      <c r="BM71" s="215">
        <v>0</v>
      </c>
      <c r="BN71" s="215">
        <v>0</v>
      </c>
      <c r="BO71" s="215">
        <v>0</v>
      </c>
      <c r="BP71" s="215">
        <v>0</v>
      </c>
      <c r="BR71"/>
    </row>
    <row r="72" spans="1:70" ht="19.5" hidden="1" customHeight="1">
      <c r="A72" s="152" t="s">
        <v>190</v>
      </c>
      <c r="B72" s="151" t="s">
        <v>1534</v>
      </c>
      <c r="C72" s="86" t="str">
        <f t="shared" ref="C72:P72" si="60">IF(C586=$BN$72,"당첨",IF(C586=$BO$72,"당첨",IF(C586=$BP$72,"당첨",IF(C586=$BM$72,"당첨","낙첨"))))</f>
        <v>낙첨</v>
      </c>
      <c r="D72" s="86" t="str">
        <f t="shared" si="60"/>
        <v>낙첨</v>
      </c>
      <c r="E72" s="86" t="str">
        <f t="shared" si="60"/>
        <v>낙첨</v>
      </c>
      <c r="F72" s="86" t="str">
        <f t="shared" si="60"/>
        <v>낙첨</v>
      </c>
      <c r="G72" s="86" t="str">
        <f t="shared" si="60"/>
        <v>낙첨</v>
      </c>
      <c r="H72" s="86" t="str">
        <f t="shared" si="60"/>
        <v>낙첨</v>
      </c>
      <c r="I72" s="86" t="str">
        <f t="shared" si="60"/>
        <v>낙첨</v>
      </c>
      <c r="J72" s="86" t="str">
        <f t="shared" si="60"/>
        <v>낙첨</v>
      </c>
      <c r="K72" s="86" t="str">
        <f t="shared" si="60"/>
        <v>낙첨</v>
      </c>
      <c r="L72" s="86" t="str">
        <f t="shared" si="60"/>
        <v>낙첨</v>
      </c>
      <c r="M72" s="86" t="str">
        <f t="shared" si="60"/>
        <v>낙첨</v>
      </c>
      <c r="N72" s="86" t="str">
        <f t="shared" si="60"/>
        <v>낙첨</v>
      </c>
      <c r="O72" s="86" t="str">
        <f t="shared" si="60"/>
        <v>낙첨</v>
      </c>
      <c r="P72" s="86" t="str">
        <f t="shared" si="60"/>
        <v>낙첨</v>
      </c>
      <c r="Q72" s="86" t="str">
        <f>IF(Q586=$BN$72,"당첨",IF(Q586=$BO$72,"당첨",IF(Q586=$BP$72,"당첨",IF(Q586=$BM$72,"당첨","낙첨"))))</f>
        <v>낙첨</v>
      </c>
      <c r="S72" s="20">
        <v>53</v>
      </c>
      <c r="T72" s="640" t="s">
        <v>441</v>
      </c>
      <c r="U72" s="616"/>
      <c r="V72" s="617"/>
      <c r="W72" s="76">
        <v>16</v>
      </c>
      <c r="X72" s="76">
        <v>39</v>
      </c>
      <c r="Y72" s="76">
        <v>42</v>
      </c>
      <c r="Z72" s="58"/>
      <c r="AA72" s="58"/>
      <c r="AB72" s="58"/>
      <c r="AC72" s="58"/>
      <c r="AD72" s="58"/>
      <c r="AE72" s="58"/>
      <c r="AF72" s="58"/>
      <c r="AG72" s="58"/>
      <c r="AH72" s="58"/>
      <c r="AI72" s="58"/>
      <c r="AJ72" s="58"/>
      <c r="AK72" s="58"/>
      <c r="AL72" s="58"/>
      <c r="AM72" s="58"/>
      <c r="AN72" s="58"/>
      <c r="AO72" s="58"/>
      <c r="AP72" s="58"/>
      <c r="AQ72" s="58"/>
      <c r="AR72" s="58"/>
      <c r="AS72" s="58"/>
      <c r="AT72" s="58"/>
      <c r="AU72" s="58"/>
      <c r="AV72" s="58"/>
      <c r="AW72" s="58"/>
      <c r="AX72" s="58"/>
      <c r="AY72" s="58"/>
      <c r="AZ72" s="58"/>
      <c r="BA72" s="58"/>
      <c r="BB72" s="58"/>
      <c r="BC72" s="58"/>
      <c r="BD72" s="58"/>
      <c r="BE72" s="58"/>
      <c r="BF72" s="58"/>
      <c r="BG72" s="58"/>
      <c r="BH72" s="58"/>
      <c r="BI72" s="327"/>
      <c r="BJ72" s="327"/>
      <c r="BK72" s="327"/>
      <c r="BL72" s="233"/>
      <c r="BM72" s="215">
        <v>0</v>
      </c>
      <c r="BN72" s="215">
        <v>0</v>
      </c>
      <c r="BO72" s="215">
        <v>0</v>
      </c>
      <c r="BP72" s="215">
        <v>0</v>
      </c>
      <c r="BR72"/>
    </row>
    <row r="73" spans="1:70" ht="19.5" hidden="1" customHeight="1">
      <c r="A73" s="152" t="s">
        <v>191</v>
      </c>
      <c r="B73" s="151" t="s">
        <v>1535</v>
      </c>
      <c r="C73" s="86" t="str">
        <f t="shared" ref="C73:P73" si="61">IF(C593=$BN$73,"당첨",IF(C593=$BO$73,"당첨",IF(C593=$BP$73,"당첨",IF(C593=$BM$73,"당첨","낙첨"))))</f>
        <v>낙첨</v>
      </c>
      <c r="D73" s="86" t="str">
        <f t="shared" si="61"/>
        <v>낙첨</v>
      </c>
      <c r="E73" s="86" t="str">
        <f t="shared" si="61"/>
        <v>낙첨</v>
      </c>
      <c r="F73" s="86" t="str">
        <f t="shared" si="61"/>
        <v>낙첨</v>
      </c>
      <c r="G73" s="86" t="str">
        <f t="shared" si="61"/>
        <v>낙첨</v>
      </c>
      <c r="H73" s="86" t="str">
        <f t="shared" si="61"/>
        <v>낙첨</v>
      </c>
      <c r="I73" s="86" t="str">
        <f t="shared" si="61"/>
        <v>낙첨</v>
      </c>
      <c r="J73" s="86" t="str">
        <f t="shared" si="61"/>
        <v>낙첨</v>
      </c>
      <c r="K73" s="86" t="str">
        <f t="shared" si="61"/>
        <v>낙첨</v>
      </c>
      <c r="L73" s="86" t="str">
        <f t="shared" si="61"/>
        <v>낙첨</v>
      </c>
      <c r="M73" s="86" t="str">
        <f t="shared" si="61"/>
        <v>낙첨</v>
      </c>
      <c r="N73" s="86" t="str">
        <f t="shared" si="61"/>
        <v>낙첨</v>
      </c>
      <c r="O73" s="86" t="str">
        <f t="shared" si="61"/>
        <v>낙첨</v>
      </c>
      <c r="P73" s="86" t="str">
        <f t="shared" si="61"/>
        <v>낙첨</v>
      </c>
      <c r="Q73" s="86" t="str">
        <f>IF(Q593=$BN$73,"당첨",IF(Q593=$BO$73,"당첨",IF(Q593=$BP$73,"당첨",IF(Q593=$BM$73,"당첨","낙첨"))))</f>
        <v>낙첨</v>
      </c>
      <c r="S73" s="20">
        <v>54</v>
      </c>
      <c r="T73" s="640" t="s">
        <v>442</v>
      </c>
      <c r="U73" s="616"/>
      <c r="V73" s="617"/>
      <c r="W73" s="76">
        <v>5</v>
      </c>
      <c r="X73" s="76">
        <v>10</v>
      </c>
      <c r="Y73" s="76">
        <v>15</v>
      </c>
      <c r="Z73" s="117">
        <v>20</v>
      </c>
      <c r="AA73" s="117">
        <v>25</v>
      </c>
      <c r="AB73" s="117">
        <v>30</v>
      </c>
      <c r="AC73" s="117">
        <v>35</v>
      </c>
      <c r="AD73" s="117">
        <v>40</v>
      </c>
      <c r="AE73" s="117">
        <v>45</v>
      </c>
      <c r="AF73" s="58"/>
      <c r="AG73" s="58"/>
      <c r="AH73" s="58"/>
      <c r="AI73" s="58"/>
      <c r="AJ73" s="58"/>
      <c r="AK73" s="58"/>
      <c r="AL73" s="58"/>
      <c r="AM73" s="58"/>
      <c r="AN73" s="58"/>
      <c r="AO73" s="58"/>
      <c r="AP73" s="58"/>
      <c r="AQ73" s="58"/>
      <c r="AR73" s="58"/>
      <c r="AS73" s="58"/>
      <c r="AT73" s="58"/>
      <c r="AU73" s="58"/>
      <c r="AV73" s="58"/>
      <c r="AW73" s="58"/>
      <c r="AX73" s="58"/>
      <c r="AY73" s="58"/>
      <c r="AZ73" s="58"/>
      <c r="BA73" s="58"/>
      <c r="BB73" s="58"/>
      <c r="BC73" s="58"/>
      <c r="BD73" s="58"/>
      <c r="BE73" s="58"/>
      <c r="BF73" s="58"/>
      <c r="BG73" s="58"/>
      <c r="BH73" s="58"/>
      <c r="BI73" s="327"/>
      <c r="BJ73" s="327"/>
      <c r="BK73" s="327"/>
      <c r="BL73" s="233"/>
      <c r="BM73" s="215">
        <v>0</v>
      </c>
      <c r="BN73" s="215">
        <v>0</v>
      </c>
      <c r="BO73" s="215">
        <v>0</v>
      </c>
      <c r="BP73" s="215">
        <v>0</v>
      </c>
      <c r="BR73"/>
    </row>
    <row r="74" spans="1:70" ht="19.5" hidden="1" customHeight="1">
      <c r="A74" s="152" t="s">
        <v>192</v>
      </c>
      <c r="B74" s="151" t="s">
        <v>1536</v>
      </c>
      <c r="C74" s="86" t="str">
        <f t="shared" ref="C74:P74" si="62">IF(C600=$BN$74,"당첨",IF(C600=$BO$74,"당첨",IF(C600=$BP$74,"당첨",IF(C600=$BM$74,"당첨","낙첨"))))</f>
        <v>당첨</v>
      </c>
      <c r="D74" s="86" t="str">
        <f t="shared" si="62"/>
        <v>당첨</v>
      </c>
      <c r="E74" s="86" t="str">
        <f t="shared" si="62"/>
        <v>당첨</v>
      </c>
      <c r="F74" s="86" t="str">
        <f t="shared" si="62"/>
        <v>당첨</v>
      </c>
      <c r="G74" s="86" t="str">
        <f t="shared" si="62"/>
        <v>당첨</v>
      </c>
      <c r="H74" s="86" t="str">
        <f t="shared" si="62"/>
        <v>당첨</v>
      </c>
      <c r="I74" s="86" t="str">
        <f t="shared" si="62"/>
        <v>당첨</v>
      </c>
      <c r="J74" s="86" t="str">
        <f t="shared" si="62"/>
        <v>당첨</v>
      </c>
      <c r="K74" s="86" t="str">
        <f t="shared" si="62"/>
        <v>당첨</v>
      </c>
      <c r="L74" s="86" t="str">
        <f t="shared" si="62"/>
        <v>당첨</v>
      </c>
      <c r="M74" s="86" t="str">
        <f t="shared" si="62"/>
        <v>당첨</v>
      </c>
      <c r="N74" s="86" t="str">
        <f t="shared" si="62"/>
        <v>당첨</v>
      </c>
      <c r="O74" s="86" t="str">
        <f t="shared" si="62"/>
        <v>당첨</v>
      </c>
      <c r="P74" s="86" t="str">
        <f t="shared" si="62"/>
        <v>당첨</v>
      </c>
      <c r="Q74" s="86" t="str">
        <f>IF(Q600=$BN$74,"당첨",IF(Q600=$BO$74,"당첨",IF(Q600=$BP$74,"당첨",IF(Q600=$BM$74,"당첨","낙첨"))))</f>
        <v>당첨</v>
      </c>
      <c r="S74" s="20">
        <v>55</v>
      </c>
      <c r="T74" s="640" t="s">
        <v>443</v>
      </c>
      <c r="U74" s="616"/>
      <c r="V74" s="617"/>
      <c r="W74" s="76">
        <v>5</v>
      </c>
      <c r="X74" s="76">
        <v>10</v>
      </c>
      <c r="Y74" s="117">
        <v>26</v>
      </c>
      <c r="Z74" s="58"/>
      <c r="AA74" s="58"/>
      <c r="AB74" s="58"/>
      <c r="AC74" s="58"/>
      <c r="AD74" s="58"/>
      <c r="AE74" s="58"/>
      <c r="AF74" s="58"/>
      <c r="AG74" s="58"/>
      <c r="AH74" s="58"/>
      <c r="AI74" s="58"/>
      <c r="AJ74" s="58"/>
      <c r="AK74" s="58"/>
      <c r="AL74" s="58"/>
      <c r="AM74" s="58"/>
      <c r="AN74" s="58"/>
      <c r="AO74" s="58"/>
      <c r="AP74" s="58"/>
      <c r="AQ74" s="58"/>
      <c r="AR74" s="58"/>
      <c r="AS74" s="58"/>
      <c r="AT74" s="58"/>
      <c r="AU74" s="58"/>
      <c r="AV74" s="58"/>
      <c r="AW74" s="58"/>
      <c r="AX74" s="58"/>
      <c r="AY74" s="58"/>
      <c r="AZ74" s="58"/>
      <c r="BA74" s="58"/>
      <c r="BB74" s="58"/>
      <c r="BC74" s="58"/>
      <c r="BD74" s="58"/>
      <c r="BE74" s="58"/>
      <c r="BF74" s="58"/>
      <c r="BG74" s="58"/>
      <c r="BH74" s="58"/>
      <c r="BI74" s="327"/>
      <c r="BJ74" s="327"/>
      <c r="BK74" s="327"/>
      <c r="BL74" s="233"/>
      <c r="BM74" s="215">
        <v>0</v>
      </c>
      <c r="BN74" s="215">
        <v>0</v>
      </c>
      <c r="BO74" s="215">
        <v>0</v>
      </c>
      <c r="BP74" s="215">
        <v>0</v>
      </c>
      <c r="BR74"/>
    </row>
    <row r="75" spans="1:70" ht="19.5" hidden="1" customHeight="1">
      <c r="A75" s="152" t="s">
        <v>193</v>
      </c>
      <c r="B75" s="151" t="s">
        <v>1537</v>
      </c>
      <c r="C75" s="86" t="str">
        <f t="shared" ref="C75:P75" si="63">IF(C607=$BN$75,"당첨",IF(C607=$BO$75,"당첨",IF(C607=$BP$75,"당첨",IF(C607=$BM$75,"당첨","낙첨"))))</f>
        <v>당첨</v>
      </c>
      <c r="D75" s="86" t="str">
        <f t="shared" si="63"/>
        <v>당첨</v>
      </c>
      <c r="E75" s="86" t="str">
        <f t="shared" si="63"/>
        <v>당첨</v>
      </c>
      <c r="F75" s="86" t="str">
        <f t="shared" si="63"/>
        <v>당첨</v>
      </c>
      <c r="G75" s="86" t="str">
        <f t="shared" si="63"/>
        <v>당첨</v>
      </c>
      <c r="H75" s="86" t="str">
        <f t="shared" si="63"/>
        <v>당첨</v>
      </c>
      <c r="I75" s="86" t="str">
        <f t="shared" si="63"/>
        <v>당첨</v>
      </c>
      <c r="J75" s="86" t="str">
        <f t="shared" si="63"/>
        <v>당첨</v>
      </c>
      <c r="K75" s="86" t="str">
        <f t="shared" si="63"/>
        <v>당첨</v>
      </c>
      <c r="L75" s="86" t="str">
        <f t="shared" si="63"/>
        <v>당첨</v>
      </c>
      <c r="M75" s="86" t="str">
        <f t="shared" si="63"/>
        <v>당첨</v>
      </c>
      <c r="N75" s="86" t="str">
        <f t="shared" si="63"/>
        <v>당첨</v>
      </c>
      <c r="O75" s="86" t="str">
        <f t="shared" si="63"/>
        <v>당첨</v>
      </c>
      <c r="P75" s="86" t="str">
        <f t="shared" si="63"/>
        <v>당첨</v>
      </c>
      <c r="Q75" s="86" t="str">
        <f>IF(Q607=$BN$75,"당첨",IF(Q607=$BO$75,"당첨",IF(Q607=$BP$75,"당첨",IF(Q607=$BM$75,"당첨","낙첨"))))</f>
        <v>당첨</v>
      </c>
      <c r="S75" s="20">
        <v>56</v>
      </c>
      <c r="T75" s="640" t="s">
        <v>444</v>
      </c>
      <c r="U75" s="616"/>
      <c r="V75" s="617"/>
      <c r="W75" s="76">
        <v>5</v>
      </c>
      <c r="X75" s="76">
        <v>20</v>
      </c>
      <c r="Y75" s="117">
        <v>25</v>
      </c>
      <c r="Z75" s="117">
        <v>28</v>
      </c>
      <c r="AA75" s="117">
        <v>35</v>
      </c>
      <c r="AB75" s="58"/>
      <c r="AC75" s="58"/>
      <c r="AD75" s="58"/>
      <c r="AE75" s="58"/>
      <c r="AF75" s="58"/>
      <c r="AG75" s="58"/>
      <c r="AH75" s="58"/>
      <c r="AI75" s="58"/>
      <c r="AJ75" s="58"/>
      <c r="AK75" s="58"/>
      <c r="AL75" s="58"/>
      <c r="AM75" s="58"/>
      <c r="AN75" s="58"/>
      <c r="AO75" s="58"/>
      <c r="AP75" s="58"/>
      <c r="AQ75" s="58"/>
      <c r="AR75" s="58"/>
      <c r="AS75" s="58"/>
      <c r="AT75" s="58"/>
      <c r="AU75" s="58"/>
      <c r="AV75" s="58"/>
      <c r="AW75" s="58"/>
      <c r="AX75" s="58"/>
      <c r="AY75" s="58"/>
      <c r="AZ75" s="58"/>
      <c r="BA75" s="58"/>
      <c r="BB75" s="58"/>
      <c r="BC75" s="58"/>
      <c r="BD75" s="58"/>
      <c r="BE75" s="58"/>
      <c r="BF75" s="58"/>
      <c r="BG75" s="58"/>
      <c r="BH75" s="58"/>
      <c r="BI75" s="327"/>
      <c r="BJ75" s="327"/>
      <c r="BK75" s="327"/>
      <c r="BL75" s="233"/>
      <c r="BM75" s="215">
        <v>0</v>
      </c>
      <c r="BN75" s="215">
        <v>0</v>
      </c>
      <c r="BO75" s="215">
        <v>0</v>
      </c>
      <c r="BP75" s="215">
        <v>0</v>
      </c>
      <c r="BR75"/>
    </row>
    <row r="76" spans="1:70" ht="19.5" hidden="1" customHeight="1">
      <c r="A76" s="152" t="s">
        <v>194</v>
      </c>
      <c r="B76" s="151" t="s">
        <v>1538</v>
      </c>
      <c r="C76" s="86" t="str">
        <f t="shared" ref="C76:P76" si="64">IF(C614=$BN$76,"당첨",IF(C614=$BO$76,"당첨",IF(C614=$BP$76,"당첨",IF(C614=$BM$76,"당첨","낙첨"))))</f>
        <v>당첨</v>
      </c>
      <c r="D76" s="86" t="str">
        <f t="shared" si="64"/>
        <v>당첨</v>
      </c>
      <c r="E76" s="86" t="str">
        <f t="shared" si="64"/>
        <v>당첨</v>
      </c>
      <c r="F76" s="86" t="str">
        <f t="shared" si="64"/>
        <v>당첨</v>
      </c>
      <c r="G76" s="86" t="str">
        <f t="shared" si="64"/>
        <v>당첨</v>
      </c>
      <c r="H76" s="86" t="str">
        <f t="shared" si="64"/>
        <v>당첨</v>
      </c>
      <c r="I76" s="86" t="str">
        <f t="shared" si="64"/>
        <v>당첨</v>
      </c>
      <c r="J76" s="86" t="str">
        <f t="shared" si="64"/>
        <v>당첨</v>
      </c>
      <c r="K76" s="86" t="str">
        <f t="shared" si="64"/>
        <v>당첨</v>
      </c>
      <c r="L76" s="86" t="str">
        <f t="shared" si="64"/>
        <v>당첨</v>
      </c>
      <c r="M76" s="86" t="str">
        <f t="shared" si="64"/>
        <v>당첨</v>
      </c>
      <c r="N76" s="86" t="str">
        <f t="shared" si="64"/>
        <v>당첨</v>
      </c>
      <c r="O76" s="86" t="str">
        <f t="shared" si="64"/>
        <v>당첨</v>
      </c>
      <c r="P76" s="86" t="str">
        <f t="shared" si="64"/>
        <v>당첨</v>
      </c>
      <c r="Q76" s="86" t="str">
        <f>IF(Q614=$BN$76,"당첨",IF(Q614=$BO$76,"당첨",IF(Q614=$BP$76,"당첨",IF(Q614=$BM$76,"당첨","낙첨"))))</f>
        <v>당첨</v>
      </c>
      <c r="S76" s="20">
        <v>57</v>
      </c>
      <c r="T76" s="640" t="s">
        <v>445</v>
      </c>
      <c r="U76" s="616"/>
      <c r="V76" s="617"/>
      <c r="W76" s="76">
        <v>20</v>
      </c>
      <c r="X76" s="76">
        <v>24</v>
      </c>
      <c r="Y76" s="117">
        <v>45</v>
      </c>
      <c r="Z76" s="58"/>
      <c r="AA76" s="58"/>
      <c r="AB76" s="58"/>
      <c r="AC76" s="58"/>
      <c r="AD76" s="58"/>
      <c r="AE76" s="58"/>
      <c r="AF76" s="58"/>
      <c r="AG76" s="58"/>
      <c r="AH76" s="58"/>
      <c r="AI76" s="58"/>
      <c r="AJ76" s="58"/>
      <c r="AK76" s="58"/>
      <c r="AL76" s="58"/>
      <c r="AM76" s="58"/>
      <c r="AN76" s="58"/>
      <c r="AO76" s="58"/>
      <c r="AP76" s="58"/>
      <c r="AQ76" s="58"/>
      <c r="AR76" s="58"/>
      <c r="AS76" s="58"/>
      <c r="AT76" s="58"/>
      <c r="AU76" s="58"/>
      <c r="AV76" s="58"/>
      <c r="AW76" s="58"/>
      <c r="AX76" s="58"/>
      <c r="AY76" s="58"/>
      <c r="AZ76" s="58"/>
      <c r="BA76" s="58"/>
      <c r="BB76" s="58"/>
      <c r="BC76" s="58"/>
      <c r="BD76" s="58"/>
      <c r="BE76" s="58"/>
      <c r="BF76" s="58"/>
      <c r="BG76" s="58"/>
      <c r="BH76" s="58"/>
      <c r="BI76" s="327"/>
      <c r="BJ76" s="327"/>
      <c r="BK76" s="327"/>
      <c r="BL76" s="233"/>
      <c r="BM76" s="215">
        <v>0</v>
      </c>
      <c r="BN76" s="215">
        <v>0</v>
      </c>
      <c r="BO76" s="215">
        <v>0</v>
      </c>
      <c r="BP76" s="215">
        <v>0</v>
      </c>
      <c r="BR76"/>
    </row>
    <row r="77" spans="1:70" ht="19.5" hidden="1" customHeight="1">
      <c r="A77" s="152" t="s">
        <v>195</v>
      </c>
      <c r="B77" s="151" t="s">
        <v>1539</v>
      </c>
      <c r="C77" s="86" t="str">
        <f t="shared" ref="C77:P77" si="65">IF(C621=$BN$77,"당첨",IF(C621=$BO$77,"당첨",IF(C621=$BP$77,"당첨",IF(C621=$BM$77,"당첨","낙첨"))))</f>
        <v>당첨</v>
      </c>
      <c r="D77" s="86" t="str">
        <f t="shared" si="65"/>
        <v>당첨</v>
      </c>
      <c r="E77" s="86" t="str">
        <f t="shared" si="65"/>
        <v>당첨</v>
      </c>
      <c r="F77" s="86" t="str">
        <f t="shared" si="65"/>
        <v>당첨</v>
      </c>
      <c r="G77" s="86" t="str">
        <f t="shared" si="65"/>
        <v>당첨</v>
      </c>
      <c r="H77" s="86" t="str">
        <f t="shared" si="65"/>
        <v>당첨</v>
      </c>
      <c r="I77" s="86" t="str">
        <f t="shared" si="65"/>
        <v>당첨</v>
      </c>
      <c r="J77" s="86" t="str">
        <f t="shared" si="65"/>
        <v>당첨</v>
      </c>
      <c r="K77" s="86" t="str">
        <f t="shared" si="65"/>
        <v>당첨</v>
      </c>
      <c r="L77" s="86" t="str">
        <f t="shared" si="65"/>
        <v>당첨</v>
      </c>
      <c r="M77" s="86" t="str">
        <f t="shared" si="65"/>
        <v>당첨</v>
      </c>
      <c r="N77" s="86" t="str">
        <f t="shared" si="65"/>
        <v>당첨</v>
      </c>
      <c r="O77" s="86" t="str">
        <f t="shared" si="65"/>
        <v>당첨</v>
      </c>
      <c r="P77" s="86" t="str">
        <f t="shared" si="65"/>
        <v>당첨</v>
      </c>
      <c r="Q77" s="86" t="str">
        <f>IF(Q621=$BN$77,"당첨",IF(Q621=$BO$77,"당첨",IF(Q621=$BP$77,"당첨",IF(Q621=$BM$77,"당첨","낙첨"))))</f>
        <v>당첨</v>
      </c>
      <c r="S77" s="20">
        <v>58</v>
      </c>
      <c r="T77" s="640" t="s">
        <v>446</v>
      </c>
      <c r="U77" s="616"/>
      <c r="V77" s="617"/>
      <c r="W77" s="76">
        <v>46</v>
      </c>
      <c r="X77" s="117">
        <v>46</v>
      </c>
      <c r="Y77" s="117">
        <v>46</v>
      </c>
      <c r="Z77" s="117">
        <v>46</v>
      </c>
      <c r="AA77" s="117">
        <v>46</v>
      </c>
      <c r="AB77" s="117">
        <v>46</v>
      </c>
      <c r="AC77" s="117">
        <v>46</v>
      </c>
      <c r="AD77" s="117">
        <v>46</v>
      </c>
      <c r="AE77" s="117">
        <v>46</v>
      </c>
      <c r="AF77" s="117">
        <v>46</v>
      </c>
      <c r="AG77" s="117">
        <v>46</v>
      </c>
      <c r="AH77" s="117">
        <v>46</v>
      </c>
      <c r="AI77" s="117">
        <v>46</v>
      </c>
      <c r="AJ77" s="117">
        <v>46</v>
      </c>
      <c r="AK77" s="117">
        <v>46</v>
      </c>
      <c r="AL77" s="117">
        <v>46</v>
      </c>
      <c r="AM77" s="117">
        <v>46</v>
      </c>
      <c r="AN77" s="117">
        <v>46</v>
      </c>
      <c r="AO77" s="117">
        <v>46</v>
      </c>
      <c r="AP77" s="117">
        <v>46</v>
      </c>
      <c r="AQ77" s="117">
        <v>46</v>
      </c>
      <c r="AR77" s="117">
        <v>46</v>
      </c>
      <c r="AS77" s="117">
        <v>46</v>
      </c>
      <c r="AT77" s="117">
        <v>46</v>
      </c>
      <c r="AU77" s="117">
        <v>46</v>
      </c>
      <c r="AV77" s="117">
        <v>46</v>
      </c>
      <c r="AW77" s="117">
        <v>46</v>
      </c>
      <c r="AX77" s="117">
        <v>46</v>
      </c>
      <c r="AY77" s="117">
        <v>46</v>
      </c>
      <c r="AZ77" s="117">
        <v>46</v>
      </c>
      <c r="BA77" s="117">
        <v>46</v>
      </c>
      <c r="BB77" s="117">
        <v>46</v>
      </c>
      <c r="BC77" s="117">
        <v>46</v>
      </c>
      <c r="BD77" s="117">
        <v>46</v>
      </c>
      <c r="BE77" s="117">
        <v>46</v>
      </c>
      <c r="BF77" s="117">
        <v>46</v>
      </c>
      <c r="BG77" s="117">
        <v>46</v>
      </c>
      <c r="BH77" s="117">
        <v>46</v>
      </c>
      <c r="BI77" s="327"/>
      <c r="BJ77" s="327"/>
      <c r="BK77" s="327"/>
      <c r="BL77" s="233"/>
      <c r="BM77" s="215">
        <v>0</v>
      </c>
      <c r="BN77" s="215">
        <v>0</v>
      </c>
      <c r="BO77" s="215">
        <v>0</v>
      </c>
      <c r="BP77" s="215">
        <v>0</v>
      </c>
      <c r="BR77"/>
    </row>
    <row r="78" spans="1:70" ht="19.5" hidden="1" customHeight="1">
      <c r="A78" s="152" t="s">
        <v>196</v>
      </c>
      <c r="B78" s="151" t="s">
        <v>1540</v>
      </c>
      <c r="C78" s="86" t="str">
        <f t="shared" ref="C78:P78" si="66">IF(C628=$BN$78,"당첨",IF(C628=$BO$78,"당첨",IF(C628=$BP$78,"당첨",IF(C628=$BM$78,"당첨","낙첨"))))</f>
        <v>낙첨</v>
      </c>
      <c r="D78" s="86" t="str">
        <f t="shared" si="66"/>
        <v>낙첨</v>
      </c>
      <c r="E78" s="86" t="str">
        <f t="shared" si="66"/>
        <v>낙첨</v>
      </c>
      <c r="F78" s="86" t="str">
        <f t="shared" si="66"/>
        <v>낙첨</v>
      </c>
      <c r="G78" s="86" t="str">
        <f t="shared" si="66"/>
        <v>낙첨</v>
      </c>
      <c r="H78" s="86" t="str">
        <f t="shared" si="66"/>
        <v>낙첨</v>
      </c>
      <c r="I78" s="86" t="str">
        <f t="shared" si="66"/>
        <v>낙첨</v>
      </c>
      <c r="J78" s="86" t="str">
        <f t="shared" si="66"/>
        <v>낙첨</v>
      </c>
      <c r="K78" s="86" t="str">
        <f t="shared" si="66"/>
        <v>낙첨</v>
      </c>
      <c r="L78" s="86" t="str">
        <f t="shared" si="66"/>
        <v>낙첨</v>
      </c>
      <c r="M78" s="86" t="str">
        <f t="shared" si="66"/>
        <v>낙첨</v>
      </c>
      <c r="N78" s="86" t="str">
        <f t="shared" si="66"/>
        <v>낙첨</v>
      </c>
      <c r="O78" s="86" t="str">
        <f t="shared" si="66"/>
        <v>낙첨</v>
      </c>
      <c r="P78" s="86" t="str">
        <f t="shared" si="66"/>
        <v>낙첨</v>
      </c>
      <c r="Q78" s="86" t="str">
        <f>IF(Q628=$BN$78,"당첨",IF(Q628=$BO$78,"당첨",IF(Q628=$BP$78,"당첨",IF(Q628=$BM$78,"당첨","낙첨"))))</f>
        <v>낙첨</v>
      </c>
      <c r="S78" s="20">
        <v>59</v>
      </c>
      <c r="T78" s="640" t="s">
        <v>447</v>
      </c>
      <c r="U78" s="616"/>
      <c r="V78" s="617"/>
      <c r="W78" s="76">
        <v>6</v>
      </c>
      <c r="X78" s="76">
        <v>11</v>
      </c>
      <c r="Y78" s="76">
        <v>12</v>
      </c>
      <c r="Z78" s="76">
        <v>34</v>
      </c>
      <c r="AA78" s="58"/>
      <c r="AB78" s="58"/>
      <c r="AC78" s="58"/>
      <c r="AD78" s="58"/>
      <c r="AE78" s="58"/>
      <c r="AF78" s="58"/>
      <c r="AG78" s="58"/>
      <c r="AH78" s="58"/>
      <c r="AI78" s="58"/>
      <c r="AJ78" s="58"/>
      <c r="AK78" s="58"/>
      <c r="AL78" s="58"/>
      <c r="AM78" s="58"/>
      <c r="AN78" s="58"/>
      <c r="AO78" s="58"/>
      <c r="AP78" s="58"/>
      <c r="AQ78" s="58"/>
      <c r="AR78" s="58"/>
      <c r="AS78" s="58"/>
      <c r="AT78" s="58"/>
      <c r="AU78" s="58"/>
      <c r="AV78" s="58"/>
      <c r="AW78" s="58"/>
      <c r="AX78" s="58"/>
      <c r="AY78" s="58"/>
      <c r="AZ78" s="58"/>
      <c r="BA78" s="58"/>
      <c r="BB78" s="58"/>
      <c r="BC78" s="58"/>
      <c r="BD78" s="58"/>
      <c r="BE78" s="58"/>
      <c r="BF78" s="58"/>
      <c r="BG78" s="58"/>
      <c r="BH78" s="58"/>
      <c r="BI78" s="235"/>
      <c r="BJ78" s="235"/>
      <c r="BK78" s="235"/>
      <c r="BL78" s="235"/>
      <c r="BM78" s="215">
        <v>0</v>
      </c>
      <c r="BN78" s="215">
        <v>0</v>
      </c>
      <c r="BO78" s="215">
        <v>0</v>
      </c>
      <c r="BP78" s="215">
        <v>0</v>
      </c>
      <c r="BR78"/>
    </row>
    <row r="79" spans="1:70" ht="19.5" hidden="1" customHeight="1">
      <c r="A79" s="152" t="s">
        <v>197</v>
      </c>
      <c r="B79" s="151" t="s">
        <v>1541</v>
      </c>
      <c r="C79" s="86" t="str">
        <f t="shared" ref="C79:P79" si="67">IF(C635=$BN$79,"당첨",IF(C635=$BO$79,"당첨",IF(C635=$BP$79,"당첨",IF(C635=$BM$79,"당첨","낙첨"))))</f>
        <v>당첨</v>
      </c>
      <c r="D79" s="86" t="str">
        <f t="shared" si="67"/>
        <v>당첨</v>
      </c>
      <c r="E79" s="86" t="str">
        <f t="shared" si="67"/>
        <v>당첨</v>
      </c>
      <c r="F79" s="86" t="str">
        <f t="shared" si="67"/>
        <v>당첨</v>
      </c>
      <c r="G79" s="86" t="str">
        <f t="shared" si="67"/>
        <v>당첨</v>
      </c>
      <c r="H79" s="86" t="str">
        <f t="shared" si="67"/>
        <v>당첨</v>
      </c>
      <c r="I79" s="86" t="str">
        <f t="shared" si="67"/>
        <v>당첨</v>
      </c>
      <c r="J79" s="86" t="str">
        <f t="shared" si="67"/>
        <v>당첨</v>
      </c>
      <c r="K79" s="86" t="str">
        <f t="shared" si="67"/>
        <v>당첨</v>
      </c>
      <c r="L79" s="86" t="str">
        <f t="shared" si="67"/>
        <v>당첨</v>
      </c>
      <c r="M79" s="86" t="str">
        <f t="shared" si="67"/>
        <v>당첨</v>
      </c>
      <c r="N79" s="86" t="str">
        <f t="shared" si="67"/>
        <v>당첨</v>
      </c>
      <c r="O79" s="86" t="str">
        <f t="shared" si="67"/>
        <v>당첨</v>
      </c>
      <c r="P79" s="86" t="str">
        <f t="shared" si="67"/>
        <v>당첨</v>
      </c>
      <c r="Q79" s="86" t="str">
        <f>IF(Q635=$BN$79,"당첨",IF(Q635=$BO$79,"당첨",IF(Q635=$BP$79,"당첨",IF(Q635=$BM$79,"당첨","낙첨"))))</f>
        <v>당첨</v>
      </c>
      <c r="S79" s="20">
        <v>60</v>
      </c>
      <c r="T79" s="640" t="s">
        <v>448</v>
      </c>
      <c r="U79" s="616"/>
      <c r="V79" s="617"/>
      <c r="W79" s="76">
        <v>3</v>
      </c>
      <c r="X79" s="76">
        <v>7</v>
      </c>
      <c r="Y79" s="76">
        <v>35</v>
      </c>
      <c r="Z79" s="58"/>
      <c r="AA79" s="58"/>
      <c r="AB79" s="58"/>
      <c r="AC79" s="58"/>
      <c r="AD79" s="58"/>
      <c r="AE79" s="58"/>
      <c r="AF79" s="58"/>
      <c r="AG79" s="58"/>
      <c r="AH79" s="58"/>
      <c r="AI79" s="58"/>
      <c r="AJ79" s="58"/>
      <c r="AK79" s="58"/>
      <c r="AL79" s="58"/>
      <c r="AM79" s="58"/>
      <c r="AN79" s="58"/>
      <c r="AO79" s="58"/>
      <c r="AP79" s="58"/>
      <c r="AQ79" s="58"/>
      <c r="AR79" s="58"/>
      <c r="AS79" s="58"/>
      <c r="AT79" s="58"/>
      <c r="AU79" s="58"/>
      <c r="AV79" s="58"/>
      <c r="AW79" s="58"/>
      <c r="AX79" s="58"/>
      <c r="AY79" s="58"/>
      <c r="AZ79" s="58"/>
      <c r="BA79" s="58"/>
      <c r="BB79" s="58"/>
      <c r="BC79" s="58"/>
      <c r="BD79" s="58"/>
      <c r="BE79" s="58"/>
      <c r="BF79" s="58"/>
      <c r="BG79" s="58"/>
      <c r="BH79" s="58"/>
      <c r="BI79" s="235"/>
      <c r="BJ79" s="235"/>
      <c r="BK79" s="235"/>
      <c r="BL79" s="235"/>
      <c r="BM79" s="215">
        <v>0</v>
      </c>
      <c r="BN79" s="215">
        <v>0</v>
      </c>
      <c r="BO79" s="215">
        <v>0</v>
      </c>
      <c r="BP79" s="215">
        <v>0</v>
      </c>
      <c r="BR79"/>
    </row>
    <row r="80" spans="1:70" ht="19.5" hidden="1" customHeight="1">
      <c r="A80" s="152" t="s">
        <v>198</v>
      </c>
      <c r="B80" s="151" t="s">
        <v>1542</v>
      </c>
      <c r="C80" s="86" t="str">
        <f t="shared" ref="C80:P80" si="68">IF(C642=$BN$80,"당첨",IF(C642=$BO$80,"당첨",IF(C642=$BP$80,"당첨",IF(C642=$BM$80,"당첨","낙첨"))))</f>
        <v>당첨</v>
      </c>
      <c r="D80" s="86" t="str">
        <f t="shared" si="68"/>
        <v>당첨</v>
      </c>
      <c r="E80" s="86" t="str">
        <f t="shared" si="68"/>
        <v>당첨</v>
      </c>
      <c r="F80" s="86" t="str">
        <f t="shared" si="68"/>
        <v>당첨</v>
      </c>
      <c r="G80" s="86" t="str">
        <f t="shared" si="68"/>
        <v>당첨</v>
      </c>
      <c r="H80" s="86" t="str">
        <f t="shared" si="68"/>
        <v>당첨</v>
      </c>
      <c r="I80" s="86" t="str">
        <f t="shared" si="68"/>
        <v>당첨</v>
      </c>
      <c r="J80" s="86" t="str">
        <f t="shared" si="68"/>
        <v>당첨</v>
      </c>
      <c r="K80" s="86" t="str">
        <f t="shared" si="68"/>
        <v>당첨</v>
      </c>
      <c r="L80" s="86" t="str">
        <f t="shared" si="68"/>
        <v>당첨</v>
      </c>
      <c r="M80" s="86" t="str">
        <f t="shared" si="68"/>
        <v>당첨</v>
      </c>
      <c r="N80" s="86" t="str">
        <f t="shared" si="68"/>
        <v>당첨</v>
      </c>
      <c r="O80" s="86" t="str">
        <f t="shared" si="68"/>
        <v>당첨</v>
      </c>
      <c r="P80" s="86" t="str">
        <f t="shared" si="68"/>
        <v>당첨</v>
      </c>
      <c r="Q80" s="86" t="str">
        <f>IF(Q642=$BN$80,"당첨",IF(Q642=$BO$80,"당첨",IF(Q642=$BP$80,"당첨",IF(Q642=$BM$80,"당첨","낙첨"))))</f>
        <v>당첨</v>
      </c>
      <c r="S80" s="20">
        <v>61</v>
      </c>
      <c r="T80" s="640" t="s">
        <v>532</v>
      </c>
      <c r="U80" s="616"/>
      <c r="V80" s="617"/>
      <c r="W80" s="76">
        <v>3</v>
      </c>
      <c r="X80" s="76">
        <v>20</v>
      </c>
      <c r="Y80" s="117">
        <v>27</v>
      </c>
      <c r="Z80" s="117">
        <v>28</v>
      </c>
      <c r="AA80" s="58"/>
      <c r="AB80" s="58"/>
      <c r="AC80" s="58"/>
      <c r="AD80" s="58"/>
      <c r="AE80" s="58"/>
      <c r="AF80" s="58"/>
      <c r="AG80" s="58"/>
      <c r="AH80" s="58"/>
      <c r="AI80" s="58"/>
      <c r="AJ80" s="58"/>
      <c r="AK80" s="58"/>
      <c r="AL80" s="58"/>
      <c r="AM80" s="58"/>
      <c r="AN80" s="58"/>
      <c r="AO80" s="58"/>
      <c r="AP80" s="58"/>
      <c r="AQ80" s="58"/>
      <c r="AR80" s="58"/>
      <c r="AS80" s="58"/>
      <c r="AT80" s="58"/>
      <c r="AU80" s="58"/>
      <c r="AV80" s="58"/>
      <c r="AW80" s="58"/>
      <c r="AX80" s="58"/>
      <c r="AY80" s="58"/>
      <c r="AZ80" s="58"/>
      <c r="BA80" s="58"/>
      <c r="BB80" s="58"/>
      <c r="BC80" s="58"/>
      <c r="BD80" s="58"/>
      <c r="BE80" s="58"/>
      <c r="BF80" s="58"/>
      <c r="BG80" s="58"/>
      <c r="BH80" s="58"/>
      <c r="BI80" s="235"/>
      <c r="BJ80" s="235"/>
      <c r="BK80" s="235"/>
      <c r="BL80" s="235"/>
      <c r="BM80" s="215">
        <v>0</v>
      </c>
      <c r="BN80" s="215">
        <v>0</v>
      </c>
      <c r="BO80" s="215">
        <v>0</v>
      </c>
      <c r="BP80" s="215">
        <v>0</v>
      </c>
      <c r="BR80"/>
    </row>
    <row r="81" spans="1:72" ht="19.5" hidden="1" customHeight="1">
      <c r="A81" s="152" t="s">
        <v>199</v>
      </c>
      <c r="B81" s="151" t="s">
        <v>1543</v>
      </c>
      <c r="C81" s="86" t="str">
        <f t="shared" ref="C81:P81" si="69">IF(C649=$BN$81,"당첨",IF(C649=$BO$81,"당첨",IF(C649=$BP$81,"당첨",IF(C649=$BM$81,"당첨","낙첨"))))</f>
        <v>당첨</v>
      </c>
      <c r="D81" s="86" t="str">
        <f t="shared" si="69"/>
        <v>당첨</v>
      </c>
      <c r="E81" s="86" t="str">
        <f t="shared" si="69"/>
        <v>당첨</v>
      </c>
      <c r="F81" s="86" t="str">
        <f t="shared" si="69"/>
        <v>당첨</v>
      </c>
      <c r="G81" s="86" t="str">
        <f t="shared" si="69"/>
        <v>당첨</v>
      </c>
      <c r="H81" s="86" t="str">
        <f t="shared" si="69"/>
        <v>당첨</v>
      </c>
      <c r="I81" s="86" t="str">
        <f t="shared" si="69"/>
        <v>당첨</v>
      </c>
      <c r="J81" s="86" t="str">
        <f t="shared" si="69"/>
        <v>당첨</v>
      </c>
      <c r="K81" s="86" t="str">
        <f t="shared" si="69"/>
        <v>당첨</v>
      </c>
      <c r="L81" s="86" t="str">
        <f t="shared" si="69"/>
        <v>당첨</v>
      </c>
      <c r="M81" s="86" t="str">
        <f t="shared" si="69"/>
        <v>당첨</v>
      </c>
      <c r="N81" s="86" t="str">
        <f t="shared" si="69"/>
        <v>당첨</v>
      </c>
      <c r="O81" s="86" t="str">
        <f t="shared" si="69"/>
        <v>당첨</v>
      </c>
      <c r="P81" s="86" t="str">
        <f t="shared" si="69"/>
        <v>당첨</v>
      </c>
      <c r="Q81" s="86" t="str">
        <f>IF(Q649=$BN$81,"당첨",IF(Q649=$BO$81,"당첨",IF(Q649=$BP$81,"당첨",IF(Q649=$BM$81,"당첨","낙첨"))))</f>
        <v>당첨</v>
      </c>
      <c r="S81" s="20">
        <v>62</v>
      </c>
      <c r="T81" s="640" t="s">
        <v>449</v>
      </c>
      <c r="U81" s="616"/>
      <c r="V81" s="617"/>
      <c r="W81" s="76">
        <v>2</v>
      </c>
      <c r="X81" s="76">
        <v>11</v>
      </c>
      <c r="Y81" s="117">
        <v>32</v>
      </c>
      <c r="Z81" s="117">
        <v>41</v>
      </c>
      <c r="AA81" s="58"/>
      <c r="AB81" s="58"/>
      <c r="AC81" s="58"/>
      <c r="AD81" s="58"/>
      <c r="AE81" s="58"/>
      <c r="AF81" s="58"/>
      <c r="AG81" s="58"/>
      <c r="AH81" s="58"/>
      <c r="AI81" s="58"/>
      <c r="AJ81" s="58"/>
      <c r="AK81" s="58"/>
      <c r="AL81" s="58"/>
      <c r="AM81" s="58"/>
      <c r="AN81" s="58"/>
      <c r="AO81" s="58"/>
      <c r="AP81" s="58"/>
      <c r="AQ81" s="58"/>
      <c r="AR81" s="58"/>
      <c r="AS81" s="58"/>
      <c r="AT81" s="58"/>
      <c r="AU81" s="58"/>
      <c r="AV81" s="58"/>
      <c r="AW81" s="58"/>
      <c r="AX81" s="58"/>
      <c r="AY81" s="58"/>
      <c r="AZ81" s="58"/>
      <c r="BA81" s="58"/>
      <c r="BB81" s="58"/>
      <c r="BC81" s="58"/>
      <c r="BD81" s="58"/>
      <c r="BE81" s="58"/>
      <c r="BF81" s="58"/>
      <c r="BG81" s="58"/>
      <c r="BH81" s="58"/>
      <c r="BI81" s="235"/>
      <c r="BJ81" s="235"/>
      <c r="BK81" s="235"/>
      <c r="BL81" s="235"/>
      <c r="BM81" s="215">
        <v>0</v>
      </c>
      <c r="BN81" s="215">
        <v>0</v>
      </c>
      <c r="BO81" s="215">
        <v>0</v>
      </c>
      <c r="BP81" s="215">
        <v>0</v>
      </c>
      <c r="BR81"/>
    </row>
    <row r="82" spans="1:72" ht="19.5" hidden="1" customHeight="1">
      <c r="A82" s="152" t="s">
        <v>200</v>
      </c>
      <c r="B82" s="151" t="s">
        <v>1544</v>
      </c>
      <c r="C82" s="86" t="str">
        <f t="shared" ref="C82:P82" si="70">IF(C656=$BN$82,"당첨",IF(C656=$BO$82,"당첨",IF(C656=$BP$82,"당첨",IF(C656=$BM$82,"당첨","낙첨"))))</f>
        <v>당첨</v>
      </c>
      <c r="D82" s="86" t="str">
        <f t="shared" si="70"/>
        <v>당첨</v>
      </c>
      <c r="E82" s="86" t="str">
        <f t="shared" si="70"/>
        <v>당첨</v>
      </c>
      <c r="F82" s="86" t="str">
        <f t="shared" si="70"/>
        <v>당첨</v>
      </c>
      <c r="G82" s="86" t="str">
        <f t="shared" si="70"/>
        <v>당첨</v>
      </c>
      <c r="H82" s="86" t="str">
        <f t="shared" si="70"/>
        <v>당첨</v>
      </c>
      <c r="I82" s="86" t="str">
        <f t="shared" si="70"/>
        <v>당첨</v>
      </c>
      <c r="J82" s="86" t="str">
        <f t="shared" si="70"/>
        <v>당첨</v>
      </c>
      <c r="K82" s="86" t="str">
        <f t="shared" si="70"/>
        <v>당첨</v>
      </c>
      <c r="L82" s="86" t="str">
        <f t="shared" si="70"/>
        <v>당첨</v>
      </c>
      <c r="M82" s="86" t="str">
        <f t="shared" si="70"/>
        <v>당첨</v>
      </c>
      <c r="N82" s="86" t="str">
        <f t="shared" si="70"/>
        <v>당첨</v>
      </c>
      <c r="O82" s="86" t="str">
        <f t="shared" si="70"/>
        <v>당첨</v>
      </c>
      <c r="P82" s="86" t="str">
        <f t="shared" si="70"/>
        <v>당첨</v>
      </c>
      <c r="Q82" s="86" t="str">
        <f>IF(Q656=$BN$82,"당첨",IF(Q656=$BO$82,"당첨",IF(Q656=$BP$82,"당첨",IF(Q656=$BM$82,"당첨","낙첨"))))</f>
        <v>당첨</v>
      </c>
      <c r="S82" s="20">
        <v>63</v>
      </c>
      <c r="T82" s="640" t="s">
        <v>533</v>
      </c>
      <c r="U82" s="616"/>
      <c r="V82" s="617"/>
      <c r="W82" s="76">
        <v>24</v>
      </c>
      <c r="X82" s="76">
        <v>28</v>
      </c>
      <c r="Y82" s="117">
        <v>35</v>
      </c>
      <c r="Z82" s="58"/>
      <c r="AA82" s="58"/>
      <c r="AB82" s="58"/>
      <c r="AC82" s="58"/>
      <c r="AD82" s="58"/>
      <c r="AE82" s="58"/>
      <c r="AF82" s="58"/>
      <c r="AG82" s="58"/>
      <c r="AH82" s="58"/>
      <c r="AI82" s="58"/>
      <c r="AJ82" s="58"/>
      <c r="AK82" s="58"/>
      <c r="AL82" s="58"/>
      <c r="AM82" s="58"/>
      <c r="AN82" s="58"/>
      <c r="AO82" s="58"/>
      <c r="AP82" s="58"/>
      <c r="AQ82" s="58"/>
      <c r="AR82" s="58"/>
      <c r="AS82" s="58"/>
      <c r="AT82" s="58"/>
      <c r="AU82" s="58"/>
      <c r="AV82" s="58"/>
      <c r="AW82" s="58"/>
      <c r="AX82" s="58"/>
      <c r="AY82" s="58"/>
      <c r="AZ82" s="58"/>
      <c r="BA82" s="58"/>
      <c r="BB82" s="58"/>
      <c r="BC82" s="58"/>
      <c r="BD82" s="58"/>
      <c r="BE82" s="58"/>
      <c r="BF82" s="58"/>
      <c r="BG82" s="58"/>
      <c r="BH82" s="58"/>
      <c r="BI82" s="235"/>
      <c r="BJ82" s="235"/>
      <c r="BK82" s="235"/>
      <c r="BL82" s="235"/>
      <c r="BM82" s="215">
        <v>0</v>
      </c>
      <c r="BN82" s="215">
        <v>0</v>
      </c>
      <c r="BO82" s="215">
        <v>0</v>
      </c>
      <c r="BP82" s="215">
        <v>0</v>
      </c>
      <c r="BR82"/>
    </row>
    <row r="83" spans="1:72" ht="19.5" hidden="1" customHeight="1">
      <c r="A83" s="152" t="s">
        <v>201</v>
      </c>
      <c r="B83" s="151" t="s">
        <v>1545</v>
      </c>
      <c r="C83" s="86" t="str">
        <f t="shared" ref="C83:P83" si="71">IF(C663=$BN$83,"당첨",IF(C663=$BO$83,"당첨",IF(C663=$BP$83,"당첨",IF(C663=$BM$83,"당첨","낙첨"))))</f>
        <v>당첨</v>
      </c>
      <c r="D83" s="86" t="str">
        <f t="shared" si="71"/>
        <v>당첨</v>
      </c>
      <c r="E83" s="86" t="str">
        <f t="shared" si="71"/>
        <v>당첨</v>
      </c>
      <c r="F83" s="86" t="str">
        <f t="shared" si="71"/>
        <v>당첨</v>
      </c>
      <c r="G83" s="86" t="str">
        <f t="shared" si="71"/>
        <v>당첨</v>
      </c>
      <c r="H83" s="86" t="str">
        <f t="shared" si="71"/>
        <v>당첨</v>
      </c>
      <c r="I83" s="86" t="str">
        <f t="shared" si="71"/>
        <v>당첨</v>
      </c>
      <c r="J83" s="86" t="str">
        <f t="shared" si="71"/>
        <v>당첨</v>
      </c>
      <c r="K83" s="86" t="str">
        <f t="shared" si="71"/>
        <v>당첨</v>
      </c>
      <c r="L83" s="86" t="str">
        <f t="shared" si="71"/>
        <v>당첨</v>
      </c>
      <c r="M83" s="86" t="str">
        <f t="shared" si="71"/>
        <v>당첨</v>
      </c>
      <c r="N83" s="86" t="str">
        <f t="shared" si="71"/>
        <v>당첨</v>
      </c>
      <c r="O83" s="86" t="str">
        <f t="shared" si="71"/>
        <v>당첨</v>
      </c>
      <c r="P83" s="86" t="str">
        <f t="shared" si="71"/>
        <v>당첨</v>
      </c>
      <c r="Q83" s="86" t="str">
        <f>IF(Q663=$BN$83,"당첨",IF(Q663=$BO$83,"당첨",IF(Q663=$BP$83,"당첨",IF(Q663=$BM$83,"당첨","낙첨"))))</f>
        <v>당첨</v>
      </c>
      <c r="S83" s="20">
        <v>64</v>
      </c>
      <c r="T83" s="640" t="s">
        <v>534</v>
      </c>
      <c r="U83" s="616"/>
      <c r="V83" s="617"/>
      <c r="W83" s="76">
        <v>3</v>
      </c>
      <c r="X83" s="76">
        <v>7</v>
      </c>
      <c r="Y83" s="76">
        <v>22</v>
      </c>
      <c r="Z83" s="117">
        <v>29</v>
      </c>
      <c r="AA83" s="117">
        <v>34</v>
      </c>
      <c r="AB83" s="58"/>
      <c r="AC83" s="58"/>
      <c r="AD83" s="58"/>
      <c r="AE83" s="58"/>
      <c r="AF83" s="58"/>
      <c r="AG83" s="58"/>
      <c r="AH83" s="58"/>
      <c r="AI83" s="58"/>
      <c r="AJ83" s="58"/>
      <c r="AK83" s="58"/>
      <c r="AL83" s="58"/>
      <c r="AM83" s="58"/>
      <c r="AN83" s="58"/>
      <c r="AO83" s="58"/>
      <c r="AP83" s="58"/>
      <c r="AQ83" s="58"/>
      <c r="AR83" s="58"/>
      <c r="AS83" s="58"/>
      <c r="AT83" s="58"/>
      <c r="AU83" s="58"/>
      <c r="AV83" s="58"/>
      <c r="AW83" s="58"/>
      <c r="AX83" s="58"/>
      <c r="AY83" s="58"/>
      <c r="AZ83" s="58"/>
      <c r="BA83" s="58"/>
      <c r="BB83" s="58"/>
      <c r="BC83" s="58"/>
      <c r="BD83" s="58"/>
      <c r="BE83" s="58"/>
      <c r="BF83" s="58"/>
      <c r="BG83" s="58"/>
      <c r="BH83" s="58"/>
      <c r="BI83" s="235"/>
      <c r="BJ83" s="235"/>
      <c r="BK83" s="235"/>
      <c r="BL83" s="235"/>
      <c r="BM83" s="215">
        <v>0</v>
      </c>
      <c r="BN83" s="215">
        <v>0</v>
      </c>
      <c r="BO83" s="215">
        <v>0</v>
      </c>
      <c r="BP83" s="215">
        <v>0</v>
      </c>
      <c r="BR83"/>
      <c r="BS83"/>
      <c r="BT83"/>
    </row>
    <row r="84" spans="1:72" ht="19.5" hidden="1" customHeight="1">
      <c r="A84" s="152" t="s">
        <v>202</v>
      </c>
      <c r="B84" s="151" t="s">
        <v>1546</v>
      </c>
      <c r="C84" s="86" t="str">
        <f t="shared" ref="C84:P84" si="72">IF(C670=$BN$84,"당첨",IF(C670=$BO$84,"당첨",IF(C670=$BP$84,"당첨",IF(C670=$BM$84,"당첨","낙첨"))))</f>
        <v>낙첨</v>
      </c>
      <c r="D84" s="86" t="str">
        <f t="shared" si="72"/>
        <v>낙첨</v>
      </c>
      <c r="E84" s="86" t="str">
        <f t="shared" si="72"/>
        <v>낙첨</v>
      </c>
      <c r="F84" s="86" t="str">
        <f t="shared" si="72"/>
        <v>낙첨</v>
      </c>
      <c r="G84" s="86" t="str">
        <f t="shared" si="72"/>
        <v>낙첨</v>
      </c>
      <c r="H84" s="86" t="str">
        <f t="shared" si="72"/>
        <v>낙첨</v>
      </c>
      <c r="I84" s="86" t="str">
        <f t="shared" si="72"/>
        <v>낙첨</v>
      </c>
      <c r="J84" s="86" t="str">
        <f t="shared" si="72"/>
        <v>낙첨</v>
      </c>
      <c r="K84" s="86" t="str">
        <f t="shared" si="72"/>
        <v>낙첨</v>
      </c>
      <c r="L84" s="86" t="str">
        <f t="shared" si="72"/>
        <v>낙첨</v>
      </c>
      <c r="M84" s="86" t="str">
        <f t="shared" si="72"/>
        <v>낙첨</v>
      </c>
      <c r="N84" s="86" t="str">
        <f t="shared" si="72"/>
        <v>낙첨</v>
      </c>
      <c r="O84" s="86" t="str">
        <f t="shared" si="72"/>
        <v>낙첨</v>
      </c>
      <c r="P84" s="86" t="str">
        <f t="shared" si="72"/>
        <v>낙첨</v>
      </c>
      <c r="Q84" s="86" t="str">
        <f>IF(Q670=$BN$84,"당첨",IF(Q670=$BO$84,"당첨",IF(Q670=$BP$84,"당첨",IF(Q670=$BM$84,"당첨","낙첨"))))</f>
        <v>낙첨</v>
      </c>
      <c r="S84" s="20">
        <v>65</v>
      </c>
      <c r="T84" s="640" t="s">
        <v>535</v>
      </c>
      <c r="U84" s="616"/>
      <c r="V84" s="617"/>
      <c r="W84" s="76">
        <v>12</v>
      </c>
      <c r="X84" s="76">
        <v>14</v>
      </c>
      <c r="Y84" s="76">
        <v>22</v>
      </c>
      <c r="Z84" s="58"/>
      <c r="AA84" s="58"/>
      <c r="AB84" s="58"/>
      <c r="AC84" s="58"/>
      <c r="AD84" s="58"/>
      <c r="AE84" s="58"/>
      <c r="AF84" s="58"/>
      <c r="AG84" s="58"/>
      <c r="AH84" s="58"/>
      <c r="AI84" s="58"/>
      <c r="AJ84" s="58"/>
      <c r="AK84" s="58"/>
      <c r="AL84" s="58"/>
      <c r="AM84" s="58"/>
      <c r="AN84" s="58"/>
      <c r="AO84" s="58"/>
      <c r="AP84" s="58"/>
      <c r="AQ84" s="58"/>
      <c r="AR84" s="58"/>
      <c r="AS84" s="58"/>
      <c r="AT84" s="58"/>
      <c r="AU84" s="58"/>
      <c r="AV84" s="58"/>
      <c r="AW84" s="58"/>
      <c r="AX84" s="58"/>
      <c r="AY84" s="58"/>
      <c r="AZ84" s="58"/>
      <c r="BA84" s="58"/>
      <c r="BB84" s="58"/>
      <c r="BC84" s="58"/>
      <c r="BD84" s="58"/>
      <c r="BE84" s="58"/>
      <c r="BF84" s="58"/>
      <c r="BG84" s="58"/>
      <c r="BH84" s="58"/>
      <c r="BI84" s="235"/>
      <c r="BJ84" s="235"/>
      <c r="BK84" s="235"/>
      <c r="BL84" s="235"/>
      <c r="BM84" s="215">
        <v>0</v>
      </c>
      <c r="BN84" s="215">
        <v>0</v>
      </c>
      <c r="BO84" s="215">
        <v>0</v>
      </c>
      <c r="BP84" s="215">
        <v>0</v>
      </c>
      <c r="BR84"/>
      <c r="BS84"/>
      <c r="BT84"/>
    </row>
    <row r="85" spans="1:72" ht="19.5" hidden="1" customHeight="1">
      <c r="A85" s="152" t="s">
        <v>203</v>
      </c>
      <c r="B85" s="151" t="s">
        <v>1547</v>
      </c>
      <c r="C85" s="86" t="str">
        <f t="shared" ref="C85:P85" si="73">IF(C677=$BN$85,"당첨",IF(C677=$BO$85,"당첨",IF(C677=$BP$85,"당첨",IF(C677=$BM$85,"당첨","낙첨"))))</f>
        <v>당첨</v>
      </c>
      <c r="D85" s="86" t="str">
        <f t="shared" si="73"/>
        <v>당첨</v>
      </c>
      <c r="E85" s="86" t="str">
        <f t="shared" si="73"/>
        <v>당첨</v>
      </c>
      <c r="F85" s="86" t="str">
        <f t="shared" si="73"/>
        <v>당첨</v>
      </c>
      <c r="G85" s="86" t="str">
        <f t="shared" si="73"/>
        <v>당첨</v>
      </c>
      <c r="H85" s="86" t="str">
        <f t="shared" si="73"/>
        <v>당첨</v>
      </c>
      <c r="I85" s="86" t="str">
        <f t="shared" si="73"/>
        <v>당첨</v>
      </c>
      <c r="J85" s="86" t="str">
        <f t="shared" si="73"/>
        <v>당첨</v>
      </c>
      <c r="K85" s="86" t="str">
        <f t="shared" si="73"/>
        <v>당첨</v>
      </c>
      <c r="L85" s="86" t="str">
        <f t="shared" si="73"/>
        <v>당첨</v>
      </c>
      <c r="M85" s="86" t="str">
        <f t="shared" si="73"/>
        <v>당첨</v>
      </c>
      <c r="N85" s="86" t="str">
        <f t="shared" si="73"/>
        <v>당첨</v>
      </c>
      <c r="O85" s="86" t="str">
        <f t="shared" si="73"/>
        <v>당첨</v>
      </c>
      <c r="P85" s="86" t="str">
        <f t="shared" si="73"/>
        <v>당첨</v>
      </c>
      <c r="Q85" s="86" t="str">
        <f>IF(Q677=$BN$85,"당첨",IF(Q677=$BO$85,"당첨",IF(Q677=$BP$85,"당첨",IF(Q677=$BM$85,"당첨","낙첨"))))</f>
        <v>당첨</v>
      </c>
      <c r="S85" s="20">
        <v>66</v>
      </c>
      <c r="T85" s="640" t="s">
        <v>536</v>
      </c>
      <c r="U85" s="616"/>
      <c r="V85" s="617"/>
      <c r="W85" s="76">
        <v>1</v>
      </c>
      <c r="X85" s="76">
        <v>15</v>
      </c>
      <c r="Y85" s="76">
        <v>41</v>
      </c>
      <c r="Z85" s="76">
        <v>45</v>
      </c>
      <c r="AA85" s="58"/>
      <c r="AB85" s="58"/>
      <c r="AC85" s="58"/>
      <c r="AD85" s="58"/>
      <c r="AE85" s="58"/>
      <c r="AF85" s="58"/>
      <c r="AG85" s="58"/>
      <c r="AH85" s="58"/>
      <c r="AI85" s="58"/>
      <c r="AJ85" s="58"/>
      <c r="AK85" s="58"/>
      <c r="AL85" s="58"/>
      <c r="AM85" s="58"/>
      <c r="AN85" s="58"/>
      <c r="AO85" s="58"/>
      <c r="AP85" s="58"/>
      <c r="AQ85" s="58"/>
      <c r="AR85" s="58"/>
      <c r="AS85" s="58"/>
      <c r="AT85" s="58"/>
      <c r="AU85" s="58"/>
      <c r="AV85" s="58"/>
      <c r="AW85" s="58"/>
      <c r="AX85" s="58"/>
      <c r="AY85" s="58"/>
      <c r="AZ85" s="58"/>
      <c r="BA85" s="58"/>
      <c r="BB85" s="58"/>
      <c r="BC85" s="58"/>
      <c r="BD85" s="58"/>
      <c r="BE85" s="58"/>
      <c r="BF85" s="58"/>
      <c r="BG85" s="58"/>
      <c r="BH85" s="58"/>
      <c r="BI85" s="235"/>
      <c r="BJ85" s="235"/>
      <c r="BK85" s="235"/>
      <c r="BL85" s="235"/>
      <c r="BM85" s="215">
        <v>0</v>
      </c>
      <c r="BN85" s="215">
        <v>0</v>
      </c>
      <c r="BO85" s="215">
        <v>0</v>
      </c>
      <c r="BP85" s="215">
        <v>0</v>
      </c>
      <c r="BR85"/>
      <c r="BS85"/>
      <c r="BT85"/>
    </row>
    <row r="86" spans="1:72" ht="19.5" hidden="1" customHeight="1">
      <c r="A86" s="152" t="s">
        <v>204</v>
      </c>
      <c r="B86" s="151" t="s">
        <v>1548</v>
      </c>
      <c r="C86" s="86" t="str">
        <f>IF(C684=$BN$86,"당첨",IF(C684=$BO$86,"당첨",IF(C684=$BP$86,"당첨",IF(C684=$BM$86,"당첨","낙첨"))))</f>
        <v>낙첨</v>
      </c>
      <c r="D86" s="86" t="str">
        <f t="shared" ref="D86:P86" si="74">IF(D684=$BN$86,"당첨",IF(D684=$BO$86,"당첨",IF(D684=$BP$86,"당첨",IF(D684=$BM$86,"당첨","낙첨"))))</f>
        <v>낙첨</v>
      </c>
      <c r="E86" s="86" t="str">
        <f t="shared" si="74"/>
        <v>낙첨</v>
      </c>
      <c r="F86" s="86" t="str">
        <f t="shared" si="74"/>
        <v>낙첨</v>
      </c>
      <c r="G86" s="86" t="str">
        <f t="shared" si="74"/>
        <v>낙첨</v>
      </c>
      <c r="H86" s="86" t="str">
        <f t="shared" si="74"/>
        <v>낙첨</v>
      </c>
      <c r="I86" s="86" t="str">
        <f t="shared" si="74"/>
        <v>낙첨</v>
      </c>
      <c r="J86" s="86" t="str">
        <f t="shared" si="74"/>
        <v>낙첨</v>
      </c>
      <c r="K86" s="86" t="str">
        <f t="shared" si="74"/>
        <v>낙첨</v>
      </c>
      <c r="L86" s="86" t="str">
        <f t="shared" si="74"/>
        <v>낙첨</v>
      </c>
      <c r="M86" s="86" t="str">
        <f t="shared" si="74"/>
        <v>낙첨</v>
      </c>
      <c r="N86" s="86" t="str">
        <f t="shared" si="74"/>
        <v>낙첨</v>
      </c>
      <c r="O86" s="86" t="str">
        <f t="shared" si="74"/>
        <v>낙첨</v>
      </c>
      <c r="P86" s="86" t="str">
        <f t="shared" si="74"/>
        <v>낙첨</v>
      </c>
      <c r="Q86" s="86" t="str">
        <f>IF(Q684=$BN$86,"당첨",IF(Q684=$BO$86,"당첨",IF(Q684=$BP$86,"당첨",IF(Q684=$BM$86,"당첨","낙첨"))))</f>
        <v>낙첨</v>
      </c>
      <c r="S86" s="20">
        <v>67</v>
      </c>
      <c r="T86" s="640" t="s">
        <v>537</v>
      </c>
      <c r="U86" s="616"/>
      <c r="V86" s="617"/>
      <c r="W86" s="76">
        <v>15</v>
      </c>
      <c r="X86" s="117">
        <v>30</v>
      </c>
      <c r="Y86" s="58"/>
      <c r="Z86" s="58"/>
      <c r="AA86" s="58"/>
      <c r="AB86" s="58"/>
      <c r="AC86" s="58"/>
      <c r="AD86" s="58"/>
      <c r="AE86" s="58"/>
      <c r="AF86" s="58"/>
      <c r="AG86" s="58"/>
      <c r="AH86" s="58"/>
      <c r="AI86" s="58"/>
      <c r="AJ86" s="58"/>
      <c r="AK86" s="58"/>
      <c r="AL86" s="58"/>
      <c r="AM86" s="58"/>
      <c r="AN86" s="58"/>
      <c r="AO86" s="58"/>
      <c r="AP86" s="58"/>
      <c r="AQ86" s="58"/>
      <c r="AR86" s="58"/>
      <c r="AS86" s="58"/>
      <c r="AT86" s="58"/>
      <c r="AU86" s="58"/>
      <c r="AV86" s="58"/>
      <c r="AW86" s="58"/>
      <c r="AX86" s="58"/>
      <c r="AY86" s="58"/>
      <c r="AZ86" s="58"/>
      <c r="BA86" s="58"/>
      <c r="BB86" s="58"/>
      <c r="BC86" s="58"/>
      <c r="BD86" s="58"/>
      <c r="BE86" s="58"/>
      <c r="BF86" s="58"/>
      <c r="BG86" s="58"/>
      <c r="BH86" s="58"/>
      <c r="BI86" s="235"/>
      <c r="BJ86" s="235"/>
      <c r="BK86" s="235"/>
      <c r="BL86" s="235"/>
      <c r="BM86" s="215">
        <v>0</v>
      </c>
      <c r="BN86" s="215">
        <v>0</v>
      </c>
      <c r="BO86" s="215">
        <v>0</v>
      </c>
      <c r="BP86" s="215">
        <v>0</v>
      </c>
      <c r="BR86"/>
      <c r="BS86"/>
      <c r="BT86"/>
    </row>
    <row r="87" spans="1:72" ht="19.5" customHeight="1">
      <c r="A87" s="152"/>
      <c r="B87" s="453" t="s">
        <v>1622</v>
      </c>
      <c r="C87" s="86">
        <f>COUNTIF(C66:C86,"낙첨")</f>
        <v>7</v>
      </c>
      <c r="D87" s="86">
        <f t="shared" ref="D87:Q87" si="75">COUNTIF(D66:D86,"낙첨")</f>
        <v>7</v>
      </c>
      <c r="E87" s="86">
        <f t="shared" si="75"/>
        <v>7</v>
      </c>
      <c r="F87" s="86">
        <f t="shared" si="75"/>
        <v>7</v>
      </c>
      <c r="G87" s="86">
        <f t="shared" si="75"/>
        <v>7</v>
      </c>
      <c r="H87" s="86">
        <f t="shared" si="75"/>
        <v>7</v>
      </c>
      <c r="I87" s="86">
        <f t="shared" si="75"/>
        <v>7</v>
      </c>
      <c r="J87" s="86">
        <f t="shared" si="75"/>
        <v>7</v>
      </c>
      <c r="K87" s="86">
        <f t="shared" si="75"/>
        <v>7</v>
      </c>
      <c r="L87" s="86">
        <f t="shared" si="75"/>
        <v>7</v>
      </c>
      <c r="M87" s="86">
        <f t="shared" si="75"/>
        <v>7</v>
      </c>
      <c r="N87" s="86">
        <f t="shared" si="75"/>
        <v>7</v>
      </c>
      <c r="O87" s="86">
        <f t="shared" si="75"/>
        <v>7</v>
      </c>
      <c r="P87" s="86">
        <f t="shared" si="75"/>
        <v>7</v>
      </c>
      <c r="Q87" s="86">
        <f t="shared" si="75"/>
        <v>7</v>
      </c>
      <c r="R87" s="1">
        <v>1</v>
      </c>
      <c r="S87" s="20"/>
      <c r="T87" s="742" t="s">
        <v>789</v>
      </c>
      <c r="U87" s="743"/>
      <c r="V87" s="744"/>
      <c r="W87" s="148"/>
      <c r="X87" s="148"/>
      <c r="Y87" s="148"/>
      <c r="Z87" s="148"/>
      <c r="AA87" s="148"/>
      <c r="AB87" s="148"/>
      <c r="AC87" s="148"/>
      <c r="AD87" s="148"/>
      <c r="AE87" s="148"/>
      <c r="AF87" s="148"/>
      <c r="AG87" s="148"/>
      <c r="AH87" s="148"/>
      <c r="AI87" s="148"/>
      <c r="AJ87" s="148"/>
      <c r="AK87" s="148"/>
      <c r="AL87" s="148"/>
      <c r="AM87" s="148"/>
      <c r="AN87" s="148"/>
      <c r="AO87" s="148"/>
      <c r="AP87" s="148"/>
      <c r="AQ87" s="148"/>
      <c r="AR87" s="148"/>
      <c r="AS87" s="148"/>
      <c r="AT87" s="148"/>
      <c r="AU87" s="148"/>
      <c r="AV87" s="148"/>
      <c r="AW87" s="148"/>
      <c r="AX87" s="148"/>
      <c r="AY87" s="148"/>
      <c r="AZ87" s="148"/>
      <c r="BA87" s="148"/>
      <c r="BB87" s="148"/>
      <c r="BC87" s="148"/>
      <c r="BD87" s="148"/>
      <c r="BE87" s="148"/>
      <c r="BF87" s="148"/>
      <c r="BG87" s="148"/>
      <c r="BH87" s="148"/>
      <c r="BI87" s="235"/>
      <c r="BJ87" s="235"/>
      <c r="BK87" s="235"/>
      <c r="BL87" s="235"/>
      <c r="BM87" s="215"/>
      <c r="BN87" s="215"/>
      <c r="BO87" s="215"/>
      <c r="BP87" s="215"/>
      <c r="BR87"/>
    </row>
    <row r="88" spans="1:72" ht="19.5" hidden="1" customHeight="1">
      <c r="A88" s="152" t="s">
        <v>205</v>
      </c>
      <c r="B88" s="130" t="s">
        <v>846</v>
      </c>
      <c r="C88" s="86" t="str">
        <f t="shared" ref="C88:P88" si="76">IF(C691=$BN$88,"당첨",IF(C691=$BO$88,"당첨",IF(C691=$BP$88,"당첨",IF(C691=$BM$88,"당첨","낙첨"))))</f>
        <v>당첨</v>
      </c>
      <c r="D88" s="86" t="str">
        <f t="shared" si="76"/>
        <v>당첨</v>
      </c>
      <c r="E88" s="86" t="str">
        <f t="shared" si="76"/>
        <v>당첨</v>
      </c>
      <c r="F88" s="86" t="str">
        <f t="shared" si="76"/>
        <v>당첨</v>
      </c>
      <c r="G88" s="86" t="str">
        <f>IF(G691=$BN$88,"당첨",IF(G691=$BO$88,"당첨",IF(G691=$BP$88,"당첨",IF(G691=$BM$88,"당첨","낙첨"))))</f>
        <v>당첨</v>
      </c>
      <c r="H88" s="86" t="str">
        <f t="shared" si="76"/>
        <v>당첨</v>
      </c>
      <c r="I88" s="86" t="str">
        <f t="shared" si="76"/>
        <v>당첨</v>
      </c>
      <c r="J88" s="86" t="str">
        <f t="shared" si="76"/>
        <v>당첨</v>
      </c>
      <c r="K88" s="86" t="str">
        <f t="shared" si="76"/>
        <v>당첨</v>
      </c>
      <c r="L88" s="86" t="str">
        <f t="shared" si="76"/>
        <v>당첨</v>
      </c>
      <c r="M88" s="86" t="str">
        <f t="shared" si="76"/>
        <v>당첨</v>
      </c>
      <c r="N88" s="86" t="str">
        <f t="shared" si="76"/>
        <v>당첨</v>
      </c>
      <c r="O88" s="86" t="str">
        <f t="shared" si="76"/>
        <v>당첨</v>
      </c>
      <c r="P88" s="86" t="str">
        <f t="shared" si="76"/>
        <v>당첨</v>
      </c>
      <c r="Q88" s="86" t="str">
        <f>IF(Q691=$BN$88,"당첨",IF(Q691=$BO$88,"당첨",IF(Q691=$BP$88,"당첨",IF(Q691=$BM$88,"당첨","낙첨"))))</f>
        <v>당첨</v>
      </c>
      <c r="S88" s="20">
        <v>68</v>
      </c>
      <c r="T88" s="641" t="s">
        <v>520</v>
      </c>
      <c r="U88" s="642"/>
      <c r="V88" s="643"/>
      <c r="W88" s="78">
        <v>1</v>
      </c>
      <c r="X88" s="78">
        <v>3</v>
      </c>
      <c r="Y88" s="78">
        <v>5</v>
      </c>
      <c r="Z88" s="78">
        <v>6</v>
      </c>
      <c r="AA88" s="78">
        <v>7</v>
      </c>
      <c r="AB88" s="78">
        <v>9</v>
      </c>
      <c r="AC88" s="78">
        <v>10</v>
      </c>
      <c r="AD88" s="78">
        <v>11</v>
      </c>
      <c r="AE88" s="78">
        <v>12</v>
      </c>
      <c r="AF88" s="78">
        <v>13</v>
      </c>
      <c r="AG88" s="78">
        <v>15</v>
      </c>
      <c r="AH88" s="78">
        <v>17</v>
      </c>
      <c r="AI88" s="78">
        <v>18</v>
      </c>
      <c r="AJ88" s="78">
        <v>19</v>
      </c>
      <c r="AK88" s="78">
        <v>20</v>
      </c>
      <c r="AL88" s="78">
        <v>22</v>
      </c>
      <c r="AM88" s="78">
        <v>23</v>
      </c>
      <c r="AN88" s="78">
        <v>24</v>
      </c>
      <c r="AO88" s="78">
        <v>25</v>
      </c>
      <c r="AP88" s="78">
        <v>28</v>
      </c>
      <c r="AQ88" s="78">
        <v>30</v>
      </c>
      <c r="AR88" s="78">
        <v>31</v>
      </c>
      <c r="AS88" s="78">
        <v>32</v>
      </c>
      <c r="AT88" s="78">
        <v>35</v>
      </c>
      <c r="AU88" s="78">
        <v>36</v>
      </c>
      <c r="AV88" s="78">
        <v>37</v>
      </c>
      <c r="AW88" s="72">
        <v>38</v>
      </c>
      <c r="AX88" s="72">
        <v>39</v>
      </c>
      <c r="AY88" s="454">
        <v>40</v>
      </c>
      <c r="AZ88" s="454">
        <v>41</v>
      </c>
      <c r="BA88" s="454">
        <v>42</v>
      </c>
      <c r="BB88" s="454">
        <v>43</v>
      </c>
      <c r="BC88" s="454">
        <v>44</v>
      </c>
      <c r="BD88" s="454">
        <v>45</v>
      </c>
      <c r="BE88" s="458"/>
      <c r="BF88" s="458"/>
      <c r="BG88" s="458"/>
      <c r="BH88" s="458"/>
      <c r="BI88" s="458"/>
      <c r="BJ88" s="235"/>
      <c r="BK88" s="235"/>
      <c r="BL88" s="235"/>
      <c r="BM88" s="215">
        <v>4</v>
      </c>
      <c r="BN88" s="215">
        <v>5</v>
      </c>
      <c r="BO88" s="215">
        <v>6</v>
      </c>
      <c r="BP88" s="215">
        <v>4</v>
      </c>
      <c r="BR88"/>
    </row>
    <row r="89" spans="1:72" ht="19.5" hidden="1" customHeight="1">
      <c r="A89" s="152" t="s">
        <v>206</v>
      </c>
      <c r="B89" s="130" t="s">
        <v>767</v>
      </c>
      <c r="C89" s="86" t="str">
        <f t="shared" ref="C89:P89" si="77">IF(C698=$BN$89,"당첨",IF(C698=$BO$89,"당첨",IF(C698=$BP$89,"당첨",IF(C698=$BM$89,"당첨","낙첨"))))</f>
        <v>당첨</v>
      </c>
      <c r="D89" s="86" t="str">
        <f t="shared" si="77"/>
        <v>당첨</v>
      </c>
      <c r="E89" s="86" t="str">
        <f t="shared" si="77"/>
        <v>당첨</v>
      </c>
      <c r="F89" s="86" t="str">
        <f t="shared" si="77"/>
        <v>당첨</v>
      </c>
      <c r="G89" s="86" t="str">
        <f t="shared" si="77"/>
        <v>당첨</v>
      </c>
      <c r="H89" s="86" t="str">
        <f t="shared" si="77"/>
        <v>당첨</v>
      </c>
      <c r="I89" s="86" t="str">
        <f t="shared" si="77"/>
        <v>당첨</v>
      </c>
      <c r="J89" s="86" t="str">
        <f t="shared" si="77"/>
        <v>당첨</v>
      </c>
      <c r="K89" s="86" t="str">
        <f t="shared" si="77"/>
        <v>당첨</v>
      </c>
      <c r="L89" s="86" t="str">
        <f t="shared" si="77"/>
        <v>당첨</v>
      </c>
      <c r="M89" s="86" t="str">
        <f t="shared" si="77"/>
        <v>당첨</v>
      </c>
      <c r="N89" s="86" t="str">
        <f t="shared" si="77"/>
        <v>당첨</v>
      </c>
      <c r="O89" s="86" t="str">
        <f t="shared" si="77"/>
        <v>당첨</v>
      </c>
      <c r="P89" s="86" t="str">
        <f t="shared" si="77"/>
        <v>당첨</v>
      </c>
      <c r="Q89" s="86" t="str">
        <f>IF(Q698=$BN$89,"당첨",IF(Q698=$BO$89,"당첨",IF(Q698=$BP$89,"당첨",IF(Q698=$BM$89,"당첨","낙첨"))))</f>
        <v>당첨</v>
      </c>
      <c r="S89" s="20">
        <v>69</v>
      </c>
      <c r="T89" s="641" t="s">
        <v>521</v>
      </c>
      <c r="U89" s="642"/>
      <c r="V89" s="643"/>
      <c r="W89" s="78">
        <v>1</v>
      </c>
      <c r="X89" s="78">
        <v>2</v>
      </c>
      <c r="Y89" s="78">
        <v>3</v>
      </c>
      <c r="Z89" s="78">
        <v>4</v>
      </c>
      <c r="AA89" s="78">
        <v>6</v>
      </c>
      <c r="AB89" s="78">
        <v>7</v>
      </c>
      <c r="AC89" s="78">
        <v>8</v>
      </c>
      <c r="AD89" s="78">
        <v>9</v>
      </c>
      <c r="AE89" s="78">
        <v>10</v>
      </c>
      <c r="AF89" s="78">
        <v>12</v>
      </c>
      <c r="AG89" s="78">
        <v>13</v>
      </c>
      <c r="AH89" s="78">
        <v>14</v>
      </c>
      <c r="AI89" s="78">
        <v>16</v>
      </c>
      <c r="AJ89" s="78">
        <v>17</v>
      </c>
      <c r="AK89" s="78">
        <v>18</v>
      </c>
      <c r="AL89" s="78">
        <v>19</v>
      </c>
      <c r="AM89" s="78">
        <v>20</v>
      </c>
      <c r="AN89" s="78">
        <v>22</v>
      </c>
      <c r="AO89" s="78">
        <v>23</v>
      </c>
      <c r="AP89" s="78">
        <v>24</v>
      </c>
      <c r="AQ89" s="78">
        <v>25</v>
      </c>
      <c r="AR89" s="78">
        <v>26</v>
      </c>
      <c r="AS89" s="78">
        <v>27</v>
      </c>
      <c r="AT89" s="78">
        <v>28</v>
      </c>
      <c r="AU89" s="78">
        <v>30</v>
      </c>
      <c r="AV89" s="78">
        <v>31</v>
      </c>
      <c r="AW89" s="72">
        <v>32</v>
      </c>
      <c r="AX89" s="72">
        <v>33</v>
      </c>
      <c r="AY89" s="454">
        <v>34</v>
      </c>
      <c r="AZ89" s="454">
        <v>36</v>
      </c>
      <c r="BA89" s="454">
        <v>37</v>
      </c>
      <c r="BB89" s="454">
        <v>38</v>
      </c>
      <c r="BC89" s="454">
        <v>39</v>
      </c>
      <c r="BD89" s="454">
        <v>40</v>
      </c>
      <c r="BE89" s="454">
        <v>41</v>
      </c>
      <c r="BF89" s="454">
        <v>44</v>
      </c>
      <c r="BG89" s="458"/>
      <c r="BH89" s="458"/>
      <c r="BI89" s="326"/>
      <c r="BJ89" s="235"/>
      <c r="BK89" s="235"/>
      <c r="BL89" s="235"/>
      <c r="BM89" s="215">
        <v>4</v>
      </c>
      <c r="BN89" s="215">
        <v>5</v>
      </c>
      <c r="BO89" s="215">
        <v>6</v>
      </c>
      <c r="BP89" s="215">
        <v>4</v>
      </c>
      <c r="BR89"/>
    </row>
    <row r="90" spans="1:72" ht="19.5" hidden="1" customHeight="1">
      <c r="A90" s="152" t="s">
        <v>207</v>
      </c>
      <c r="B90" s="130" t="s">
        <v>768</v>
      </c>
      <c r="C90" s="86" t="str">
        <f>IF(C705=$BN$90,"당첨",IF(C705=$BO$90,"당첨",IF(C705=$BP$90,"당첨",IF(C705=$BM$90,"당첨","낙첨"))))</f>
        <v>당첨</v>
      </c>
      <c r="D90" s="86" t="str">
        <f t="shared" ref="D90:Q90" si="78">IF(D705=$BN$90,"당첨",IF(D705=$BO$90,"당첨",IF(D705=$BP$90,"당첨",IF(D705=$BM$90,"당첨","낙첨"))))</f>
        <v>당첨</v>
      </c>
      <c r="E90" s="86" t="str">
        <f t="shared" si="78"/>
        <v>당첨</v>
      </c>
      <c r="F90" s="86" t="str">
        <f t="shared" si="78"/>
        <v>당첨</v>
      </c>
      <c r="G90" s="86" t="str">
        <f t="shared" si="78"/>
        <v>당첨</v>
      </c>
      <c r="H90" s="86" t="str">
        <f t="shared" si="78"/>
        <v>당첨</v>
      </c>
      <c r="I90" s="86" t="str">
        <f t="shared" si="78"/>
        <v>당첨</v>
      </c>
      <c r="J90" s="86" t="str">
        <f t="shared" si="78"/>
        <v>당첨</v>
      </c>
      <c r="K90" s="86" t="str">
        <f t="shared" si="78"/>
        <v>당첨</v>
      </c>
      <c r="L90" s="86" t="str">
        <f t="shared" si="78"/>
        <v>당첨</v>
      </c>
      <c r="M90" s="86" t="str">
        <f t="shared" si="78"/>
        <v>당첨</v>
      </c>
      <c r="N90" s="86" t="str">
        <f t="shared" si="78"/>
        <v>당첨</v>
      </c>
      <c r="O90" s="86" t="str">
        <f t="shared" si="78"/>
        <v>당첨</v>
      </c>
      <c r="P90" s="86" t="str">
        <f t="shared" si="78"/>
        <v>당첨</v>
      </c>
      <c r="Q90" s="86" t="str">
        <f t="shared" si="78"/>
        <v>당첨</v>
      </c>
      <c r="S90" s="20">
        <v>70</v>
      </c>
      <c r="T90" s="641" t="s">
        <v>522</v>
      </c>
      <c r="U90" s="642"/>
      <c r="V90" s="643"/>
      <c r="W90" s="78">
        <v>1</v>
      </c>
      <c r="X90" s="78">
        <v>2</v>
      </c>
      <c r="Y90" s="78">
        <v>3</v>
      </c>
      <c r="Z90" s="78">
        <v>4</v>
      </c>
      <c r="AA90" s="78">
        <v>6</v>
      </c>
      <c r="AB90" s="78">
        <v>7</v>
      </c>
      <c r="AC90" s="78">
        <v>8</v>
      </c>
      <c r="AD90" s="78">
        <v>9</v>
      </c>
      <c r="AE90" s="78">
        <v>10</v>
      </c>
      <c r="AF90" s="78">
        <v>11</v>
      </c>
      <c r="AG90" s="78">
        <v>12</v>
      </c>
      <c r="AH90" s="78">
        <v>13</v>
      </c>
      <c r="AI90" s="78">
        <v>14</v>
      </c>
      <c r="AJ90" s="78">
        <v>15</v>
      </c>
      <c r="AK90" s="78">
        <v>16</v>
      </c>
      <c r="AL90" s="78">
        <v>17</v>
      </c>
      <c r="AM90" s="78">
        <v>18</v>
      </c>
      <c r="AN90" s="78">
        <v>19</v>
      </c>
      <c r="AO90" s="78">
        <v>20</v>
      </c>
      <c r="AP90" s="78">
        <v>22</v>
      </c>
      <c r="AQ90" s="78">
        <v>23</v>
      </c>
      <c r="AR90" s="78">
        <v>24</v>
      </c>
      <c r="AS90" s="78">
        <v>25</v>
      </c>
      <c r="AT90" s="78">
        <v>27</v>
      </c>
      <c r="AU90" s="78">
        <v>30</v>
      </c>
      <c r="AV90" s="78">
        <v>31</v>
      </c>
      <c r="AW90" s="72">
        <v>32</v>
      </c>
      <c r="AX90" s="72">
        <v>33</v>
      </c>
      <c r="AY90" s="454">
        <v>34</v>
      </c>
      <c r="AZ90" s="454">
        <v>36</v>
      </c>
      <c r="BA90" s="454">
        <v>37</v>
      </c>
      <c r="BB90" s="454">
        <v>38</v>
      </c>
      <c r="BC90" s="454">
        <v>39</v>
      </c>
      <c r="BD90" s="454">
        <v>41</v>
      </c>
      <c r="BE90" s="454">
        <v>42</v>
      </c>
      <c r="BF90" s="454">
        <v>44</v>
      </c>
      <c r="BG90" s="454">
        <v>45</v>
      </c>
      <c r="BH90" s="458"/>
      <c r="BI90" s="326"/>
      <c r="BJ90" s="235"/>
      <c r="BK90" s="235"/>
      <c r="BL90" s="235"/>
      <c r="BM90" s="215">
        <v>4</v>
      </c>
      <c r="BN90" s="215">
        <v>5</v>
      </c>
      <c r="BO90" s="215">
        <v>6</v>
      </c>
      <c r="BP90" s="215">
        <v>4</v>
      </c>
      <c r="BR90"/>
    </row>
    <row r="91" spans="1:72" ht="19.5" hidden="1" customHeight="1">
      <c r="A91" s="152" t="s">
        <v>208</v>
      </c>
      <c r="B91" s="130" t="s">
        <v>769</v>
      </c>
      <c r="C91" s="86" t="str">
        <f>IF(C712=$BN$91,"당첨",IF(C712=$BO$91,"당첨",IF(C712=$BP$91,"당첨",IF(C712=$BM$91,"당첨","낙첨"))))</f>
        <v>당첨</v>
      </c>
      <c r="D91" s="86" t="str">
        <f t="shared" ref="D91:Q91" si="79">IF(D712=$BN$91,"당첨",IF(D712=$BO$91,"당첨",IF(D712=$BP$91,"당첨",IF(D712=$BM$91,"당첨","낙첨"))))</f>
        <v>당첨</v>
      </c>
      <c r="E91" s="86" t="str">
        <f t="shared" si="79"/>
        <v>당첨</v>
      </c>
      <c r="F91" s="86" t="str">
        <f t="shared" si="79"/>
        <v>당첨</v>
      </c>
      <c r="G91" s="86" t="str">
        <f t="shared" si="79"/>
        <v>당첨</v>
      </c>
      <c r="H91" s="86" t="str">
        <f t="shared" si="79"/>
        <v>당첨</v>
      </c>
      <c r="I91" s="86" t="str">
        <f t="shared" si="79"/>
        <v>당첨</v>
      </c>
      <c r="J91" s="86" t="str">
        <f t="shared" si="79"/>
        <v>당첨</v>
      </c>
      <c r="K91" s="86" t="str">
        <f t="shared" si="79"/>
        <v>당첨</v>
      </c>
      <c r="L91" s="86" t="str">
        <f t="shared" si="79"/>
        <v>당첨</v>
      </c>
      <c r="M91" s="86" t="str">
        <f t="shared" si="79"/>
        <v>당첨</v>
      </c>
      <c r="N91" s="86" t="str">
        <f t="shared" si="79"/>
        <v>당첨</v>
      </c>
      <c r="O91" s="86" t="str">
        <f t="shared" si="79"/>
        <v>당첨</v>
      </c>
      <c r="P91" s="86" t="str">
        <f t="shared" si="79"/>
        <v>당첨</v>
      </c>
      <c r="Q91" s="86" t="str">
        <f t="shared" si="79"/>
        <v>당첨</v>
      </c>
      <c r="S91" s="20">
        <v>71</v>
      </c>
      <c r="T91" s="641" t="s">
        <v>523</v>
      </c>
      <c r="U91" s="642"/>
      <c r="V91" s="643"/>
      <c r="W91" s="78">
        <v>1</v>
      </c>
      <c r="X91" s="78">
        <v>2</v>
      </c>
      <c r="Y91" s="78">
        <v>4</v>
      </c>
      <c r="Z91" s="78">
        <v>5</v>
      </c>
      <c r="AA91" s="78">
        <v>6</v>
      </c>
      <c r="AB91" s="78">
        <v>7</v>
      </c>
      <c r="AC91" s="78">
        <v>8</v>
      </c>
      <c r="AD91" s="78">
        <v>11</v>
      </c>
      <c r="AE91" s="78">
        <v>12</v>
      </c>
      <c r="AF91" s="78">
        <v>13</v>
      </c>
      <c r="AG91" s="78">
        <v>14</v>
      </c>
      <c r="AH91" s="78">
        <v>15</v>
      </c>
      <c r="AI91" s="78">
        <v>16</v>
      </c>
      <c r="AJ91" s="78">
        <v>19</v>
      </c>
      <c r="AK91" s="78">
        <v>21</v>
      </c>
      <c r="AL91" s="78">
        <v>22</v>
      </c>
      <c r="AM91" s="78">
        <v>23</v>
      </c>
      <c r="AN91" s="78">
        <v>24</v>
      </c>
      <c r="AO91" s="78">
        <v>25</v>
      </c>
      <c r="AP91" s="78">
        <v>26</v>
      </c>
      <c r="AQ91" s="78">
        <v>28</v>
      </c>
      <c r="AR91" s="78">
        <v>29</v>
      </c>
      <c r="AS91" s="78">
        <v>30</v>
      </c>
      <c r="AT91" s="78">
        <v>31</v>
      </c>
      <c r="AU91" s="78">
        <v>32</v>
      </c>
      <c r="AV91" s="78">
        <v>33</v>
      </c>
      <c r="AW91" s="72">
        <v>34</v>
      </c>
      <c r="AX91" s="72">
        <v>36</v>
      </c>
      <c r="AY91" s="454">
        <v>37</v>
      </c>
      <c r="AZ91" s="454">
        <v>38</v>
      </c>
      <c r="BA91" s="454">
        <v>39</v>
      </c>
      <c r="BB91" s="454">
        <v>40</v>
      </c>
      <c r="BC91" s="454">
        <v>41</v>
      </c>
      <c r="BD91" s="454">
        <v>42</v>
      </c>
      <c r="BE91" s="454">
        <v>43</v>
      </c>
      <c r="BF91" s="454">
        <v>44</v>
      </c>
      <c r="BG91" s="454">
        <v>45</v>
      </c>
      <c r="BH91" s="458"/>
      <c r="BI91" s="326"/>
      <c r="BJ91" s="235"/>
      <c r="BK91" s="235"/>
      <c r="BL91" s="235"/>
      <c r="BM91" s="215">
        <v>4</v>
      </c>
      <c r="BN91" s="215">
        <v>5</v>
      </c>
      <c r="BO91" s="215">
        <v>6</v>
      </c>
      <c r="BP91" s="215">
        <v>4</v>
      </c>
      <c r="BR91"/>
    </row>
    <row r="92" spans="1:72" ht="19.5" hidden="1" customHeight="1">
      <c r="A92" s="152" t="s">
        <v>209</v>
      </c>
      <c r="B92" s="130" t="s">
        <v>770</v>
      </c>
      <c r="C92" s="86" t="str">
        <f t="shared" ref="C92:P92" si="80">IF(C719=$BN$92,"당첨",IF(C719=$BO$92,"당첨",IF(C719=$BP$92,"당첨",IF(C719=$BM$92,"당첨","낙첨"))))</f>
        <v>낙첨</v>
      </c>
      <c r="D92" s="86" t="str">
        <f t="shared" si="80"/>
        <v>낙첨</v>
      </c>
      <c r="E92" s="86" t="str">
        <f t="shared" si="80"/>
        <v>낙첨</v>
      </c>
      <c r="F92" s="86" t="str">
        <f t="shared" si="80"/>
        <v>낙첨</v>
      </c>
      <c r="G92" s="86" t="str">
        <f t="shared" si="80"/>
        <v>낙첨</v>
      </c>
      <c r="H92" s="86" t="str">
        <f t="shared" si="80"/>
        <v>낙첨</v>
      </c>
      <c r="I92" s="86" t="str">
        <f t="shared" si="80"/>
        <v>낙첨</v>
      </c>
      <c r="J92" s="86" t="str">
        <f t="shared" si="80"/>
        <v>낙첨</v>
      </c>
      <c r="K92" s="86" t="str">
        <f t="shared" si="80"/>
        <v>낙첨</v>
      </c>
      <c r="L92" s="86" t="str">
        <f t="shared" si="80"/>
        <v>낙첨</v>
      </c>
      <c r="M92" s="86" t="str">
        <f t="shared" si="80"/>
        <v>낙첨</v>
      </c>
      <c r="N92" s="86" t="str">
        <f t="shared" si="80"/>
        <v>낙첨</v>
      </c>
      <c r="O92" s="86" t="str">
        <f t="shared" si="80"/>
        <v>낙첨</v>
      </c>
      <c r="P92" s="86" t="str">
        <f t="shared" si="80"/>
        <v>낙첨</v>
      </c>
      <c r="Q92" s="86" t="str">
        <f>IF(Q719=$BN$92,"당첨",IF(Q719=$BO$92,"당첨",IF(Q719=$BP$92,"당첨",IF(Q719=$BM$92,"당첨","낙첨"))))</f>
        <v>낙첨</v>
      </c>
      <c r="S92" s="20">
        <v>72</v>
      </c>
      <c r="T92" s="641" t="s">
        <v>524</v>
      </c>
      <c r="U92" s="642"/>
      <c r="V92" s="643"/>
      <c r="W92" s="78">
        <v>1</v>
      </c>
      <c r="X92" s="78">
        <v>2</v>
      </c>
      <c r="Y92" s="78">
        <v>3</v>
      </c>
      <c r="Z92" s="78">
        <v>4</v>
      </c>
      <c r="AA92" s="78">
        <v>5</v>
      </c>
      <c r="AB92" s="78">
        <v>6</v>
      </c>
      <c r="AC92" s="78">
        <v>7</v>
      </c>
      <c r="AD92" s="78">
        <v>8</v>
      </c>
      <c r="AE92" s="78">
        <v>9</v>
      </c>
      <c r="AF92" s="78">
        <v>10</v>
      </c>
      <c r="AG92" s="78">
        <v>11</v>
      </c>
      <c r="AH92" s="78">
        <v>13</v>
      </c>
      <c r="AI92" s="78">
        <v>14</v>
      </c>
      <c r="AJ92" s="78">
        <v>15</v>
      </c>
      <c r="AK92" s="78">
        <v>16</v>
      </c>
      <c r="AL92" s="78">
        <v>17</v>
      </c>
      <c r="AM92" s="78">
        <v>18</v>
      </c>
      <c r="AN92" s="78">
        <v>19</v>
      </c>
      <c r="AO92" s="78">
        <v>20</v>
      </c>
      <c r="AP92" s="78">
        <v>21</v>
      </c>
      <c r="AQ92" s="78">
        <v>23</v>
      </c>
      <c r="AR92" s="78">
        <v>24</v>
      </c>
      <c r="AS92" s="78">
        <v>26</v>
      </c>
      <c r="AT92" s="78">
        <v>28</v>
      </c>
      <c r="AU92" s="78">
        <v>31</v>
      </c>
      <c r="AV92" s="78">
        <v>32</v>
      </c>
      <c r="AW92" s="72">
        <v>34</v>
      </c>
      <c r="AX92" s="72">
        <v>35</v>
      </c>
      <c r="AY92" s="454">
        <v>36</v>
      </c>
      <c r="AZ92" s="454">
        <v>37</v>
      </c>
      <c r="BA92" s="454">
        <v>38</v>
      </c>
      <c r="BB92" s="454">
        <v>41</v>
      </c>
      <c r="BC92" s="454">
        <v>42</v>
      </c>
      <c r="BD92" s="454">
        <v>43</v>
      </c>
      <c r="BE92" s="458"/>
      <c r="BF92" s="458"/>
      <c r="BG92" s="458"/>
      <c r="BH92" s="458"/>
      <c r="BI92" s="326"/>
      <c r="BJ92" s="235"/>
      <c r="BK92" s="235"/>
      <c r="BL92" s="235"/>
      <c r="BM92" s="215">
        <v>4</v>
      </c>
      <c r="BN92" s="215">
        <v>5</v>
      </c>
      <c r="BO92" s="215">
        <v>6</v>
      </c>
      <c r="BP92" s="215">
        <v>4</v>
      </c>
      <c r="BR92"/>
    </row>
    <row r="93" spans="1:72" ht="19.5" hidden="1" customHeight="1">
      <c r="A93" s="152" t="s">
        <v>210</v>
      </c>
      <c r="B93" s="130" t="s">
        <v>771</v>
      </c>
      <c r="C93" s="86" t="str">
        <f t="shared" ref="C93:P93" si="81">IF(C726=$BN$93,"당첨",IF(C726=$BO$93,"당첨",IF(C726=$BP$93,"당첨",IF(C726=$BM$93,"당첨","낙첨"))))</f>
        <v>당첨</v>
      </c>
      <c r="D93" s="86" t="str">
        <f t="shared" si="81"/>
        <v>당첨</v>
      </c>
      <c r="E93" s="86" t="str">
        <f t="shared" si="81"/>
        <v>당첨</v>
      </c>
      <c r="F93" s="86" t="str">
        <f t="shared" si="81"/>
        <v>당첨</v>
      </c>
      <c r="G93" s="86" t="str">
        <f t="shared" si="81"/>
        <v>당첨</v>
      </c>
      <c r="H93" s="86" t="str">
        <f t="shared" si="81"/>
        <v>당첨</v>
      </c>
      <c r="I93" s="86" t="str">
        <f t="shared" si="81"/>
        <v>당첨</v>
      </c>
      <c r="J93" s="86" t="str">
        <f t="shared" si="81"/>
        <v>당첨</v>
      </c>
      <c r="K93" s="86" t="str">
        <f t="shared" si="81"/>
        <v>당첨</v>
      </c>
      <c r="L93" s="86" t="str">
        <f t="shared" si="81"/>
        <v>당첨</v>
      </c>
      <c r="M93" s="86" t="str">
        <f t="shared" si="81"/>
        <v>당첨</v>
      </c>
      <c r="N93" s="86" t="str">
        <f t="shared" si="81"/>
        <v>당첨</v>
      </c>
      <c r="O93" s="86" t="str">
        <f t="shared" si="81"/>
        <v>당첨</v>
      </c>
      <c r="P93" s="86" t="str">
        <f t="shared" si="81"/>
        <v>당첨</v>
      </c>
      <c r="Q93" s="86" t="str">
        <f>IF(Q726=$BN$93,"당첨",IF(Q726=$BO$93,"당첨",IF(Q726=$BP$93,"당첨",IF(Q726=$BM$93,"당첨","낙첨"))))</f>
        <v>당첨</v>
      </c>
      <c r="S93" s="20">
        <v>73</v>
      </c>
      <c r="T93" s="641" t="s">
        <v>525</v>
      </c>
      <c r="U93" s="642"/>
      <c r="V93" s="643"/>
      <c r="W93" s="78">
        <v>2</v>
      </c>
      <c r="X93" s="78">
        <v>3</v>
      </c>
      <c r="Y93" s="78">
        <v>4</v>
      </c>
      <c r="Z93" s="78">
        <v>5</v>
      </c>
      <c r="AA93" s="78">
        <v>6</v>
      </c>
      <c r="AB93" s="78">
        <v>7</v>
      </c>
      <c r="AC93" s="78">
        <v>8</v>
      </c>
      <c r="AD93" s="78">
        <v>10</v>
      </c>
      <c r="AE93" s="78">
        <v>11</v>
      </c>
      <c r="AF93" s="78">
        <v>12</v>
      </c>
      <c r="AG93" s="78">
        <v>13</v>
      </c>
      <c r="AH93" s="78">
        <v>14</v>
      </c>
      <c r="AI93" s="78">
        <v>15</v>
      </c>
      <c r="AJ93" s="78">
        <v>16</v>
      </c>
      <c r="AK93" s="78">
        <v>17</v>
      </c>
      <c r="AL93" s="78">
        <v>18</v>
      </c>
      <c r="AM93" s="78">
        <v>20</v>
      </c>
      <c r="AN93" s="78">
        <v>21</v>
      </c>
      <c r="AO93" s="78">
        <v>23</v>
      </c>
      <c r="AP93" s="78">
        <v>24</v>
      </c>
      <c r="AQ93" s="78">
        <v>25</v>
      </c>
      <c r="AR93" s="78">
        <v>26</v>
      </c>
      <c r="AS93" s="78">
        <v>27</v>
      </c>
      <c r="AT93" s="78">
        <v>28</v>
      </c>
      <c r="AU93" s="78">
        <v>29</v>
      </c>
      <c r="AV93" s="78">
        <v>30</v>
      </c>
      <c r="AW93" s="72">
        <v>32</v>
      </c>
      <c r="AX93" s="72">
        <v>33</v>
      </c>
      <c r="AY93" s="454">
        <v>35</v>
      </c>
      <c r="AZ93" s="454">
        <v>36</v>
      </c>
      <c r="BA93" s="454">
        <v>37</v>
      </c>
      <c r="BB93" s="454">
        <v>38</v>
      </c>
      <c r="BC93" s="454">
        <v>43</v>
      </c>
      <c r="BD93" s="454">
        <v>45</v>
      </c>
      <c r="BE93" s="458"/>
      <c r="BF93" s="458"/>
      <c r="BG93" s="458"/>
      <c r="BH93" s="458"/>
      <c r="BI93" s="326"/>
      <c r="BJ93" s="235"/>
      <c r="BK93" s="235"/>
      <c r="BL93" s="235"/>
      <c r="BM93" s="215">
        <v>4</v>
      </c>
      <c r="BN93" s="215">
        <v>5</v>
      </c>
      <c r="BO93" s="215">
        <v>6</v>
      </c>
      <c r="BP93" s="215">
        <v>4</v>
      </c>
      <c r="BR93"/>
    </row>
    <row r="94" spans="1:72" ht="19.5" hidden="1" customHeight="1">
      <c r="A94" s="152" t="s">
        <v>211</v>
      </c>
      <c r="B94" s="130" t="s">
        <v>783</v>
      </c>
      <c r="C94" s="86" t="str">
        <f t="shared" ref="C94:P94" si="82">IF(C733=$BN$94,"당첨",IF(C733=$BO$94,"당첨",IF(C733=$BP$94,"당첨",IF(C733=$BM$94,"당첨","낙첨"))))</f>
        <v>낙첨</v>
      </c>
      <c r="D94" s="86" t="str">
        <f t="shared" si="82"/>
        <v>낙첨</v>
      </c>
      <c r="E94" s="86" t="str">
        <f t="shared" si="82"/>
        <v>낙첨</v>
      </c>
      <c r="F94" s="86" t="str">
        <f t="shared" si="82"/>
        <v>낙첨</v>
      </c>
      <c r="G94" s="86" t="str">
        <f t="shared" si="82"/>
        <v>낙첨</v>
      </c>
      <c r="H94" s="86" t="str">
        <f t="shared" si="82"/>
        <v>낙첨</v>
      </c>
      <c r="I94" s="86" t="str">
        <f t="shared" si="82"/>
        <v>낙첨</v>
      </c>
      <c r="J94" s="86" t="str">
        <f t="shared" si="82"/>
        <v>낙첨</v>
      </c>
      <c r="K94" s="86" t="str">
        <f t="shared" si="82"/>
        <v>낙첨</v>
      </c>
      <c r="L94" s="86" t="str">
        <f t="shared" si="82"/>
        <v>낙첨</v>
      </c>
      <c r="M94" s="86" t="str">
        <f t="shared" si="82"/>
        <v>낙첨</v>
      </c>
      <c r="N94" s="86" t="str">
        <f t="shared" si="82"/>
        <v>낙첨</v>
      </c>
      <c r="O94" s="86" t="str">
        <f t="shared" si="82"/>
        <v>낙첨</v>
      </c>
      <c r="P94" s="86" t="str">
        <f t="shared" si="82"/>
        <v>낙첨</v>
      </c>
      <c r="Q94" s="86" t="str">
        <f>IF(Q733=$BN$94,"당첨",IF(Q733=$BO$94,"당첨",IF(Q733=$BP$94,"당첨",IF(Q733=$BM$94,"당첨","낙첨"))))</f>
        <v>낙첨</v>
      </c>
      <c r="S94" s="20">
        <v>74</v>
      </c>
      <c r="T94" s="641" t="s">
        <v>526</v>
      </c>
      <c r="U94" s="642"/>
      <c r="V94" s="643"/>
      <c r="W94" s="78">
        <v>1</v>
      </c>
      <c r="X94" s="78">
        <v>2</v>
      </c>
      <c r="Y94" s="78">
        <v>3</v>
      </c>
      <c r="Z94" s="78">
        <v>4</v>
      </c>
      <c r="AA94" s="78">
        <v>5</v>
      </c>
      <c r="AB94" s="78">
        <v>7</v>
      </c>
      <c r="AC94" s="78">
        <v>8</v>
      </c>
      <c r="AD94" s="78">
        <v>9</v>
      </c>
      <c r="AE94" s="78">
        <v>10</v>
      </c>
      <c r="AF94" s="78">
        <v>13</v>
      </c>
      <c r="AG94" s="78">
        <v>14</v>
      </c>
      <c r="AH94" s="78">
        <v>15</v>
      </c>
      <c r="AI94" s="78">
        <v>16</v>
      </c>
      <c r="AJ94" s="78">
        <v>17</v>
      </c>
      <c r="AK94" s="78">
        <v>19</v>
      </c>
      <c r="AL94" s="78">
        <v>20</v>
      </c>
      <c r="AM94" s="78">
        <v>21</v>
      </c>
      <c r="AN94" s="78">
        <v>22</v>
      </c>
      <c r="AO94" s="78">
        <v>23</v>
      </c>
      <c r="AP94" s="78">
        <v>24</v>
      </c>
      <c r="AQ94" s="78">
        <v>25</v>
      </c>
      <c r="AR94" s="78">
        <v>26</v>
      </c>
      <c r="AS94" s="78">
        <v>28</v>
      </c>
      <c r="AT94" s="78">
        <v>29</v>
      </c>
      <c r="AU94" s="78">
        <v>31</v>
      </c>
      <c r="AV94" s="78">
        <v>32</v>
      </c>
      <c r="AW94" s="72">
        <v>33</v>
      </c>
      <c r="AX94" s="72">
        <v>35</v>
      </c>
      <c r="AY94" s="454">
        <v>37</v>
      </c>
      <c r="AZ94" s="454">
        <v>38</v>
      </c>
      <c r="BA94" s="454">
        <v>39</v>
      </c>
      <c r="BB94" s="454">
        <v>42</v>
      </c>
      <c r="BC94" s="454">
        <v>44</v>
      </c>
      <c r="BD94" s="458"/>
      <c r="BE94" s="458"/>
      <c r="BF94" s="458"/>
      <c r="BG94" s="458"/>
      <c r="BH94" s="458"/>
      <c r="BI94" s="326"/>
      <c r="BJ94" s="235"/>
      <c r="BK94" s="235"/>
      <c r="BL94" s="235"/>
      <c r="BM94" s="215">
        <v>4</v>
      </c>
      <c r="BN94" s="215">
        <v>5</v>
      </c>
      <c r="BO94" s="215">
        <v>6</v>
      </c>
      <c r="BP94" s="215">
        <v>4</v>
      </c>
      <c r="BR94"/>
    </row>
    <row r="95" spans="1:72" ht="19.5" hidden="1" customHeight="1">
      <c r="A95" s="152" t="s">
        <v>212</v>
      </c>
      <c r="B95" s="130" t="s">
        <v>1552</v>
      </c>
      <c r="C95" s="86" t="str">
        <f t="shared" ref="C95:P95" si="83">IF(C740=$BN$95,"당첨",IF(C740=$BO$95,"당첨",IF(C740=$BP$95,"당첨",IF(C740=$BM$95,"당첨","낙첨"))))</f>
        <v>당첨</v>
      </c>
      <c r="D95" s="86" t="str">
        <f t="shared" si="83"/>
        <v>당첨</v>
      </c>
      <c r="E95" s="86" t="str">
        <f t="shared" si="83"/>
        <v>당첨</v>
      </c>
      <c r="F95" s="86" t="str">
        <f t="shared" si="83"/>
        <v>당첨</v>
      </c>
      <c r="G95" s="86" t="str">
        <f t="shared" si="83"/>
        <v>당첨</v>
      </c>
      <c r="H95" s="86" t="str">
        <f t="shared" si="83"/>
        <v>당첨</v>
      </c>
      <c r="I95" s="86" t="str">
        <f t="shared" si="83"/>
        <v>당첨</v>
      </c>
      <c r="J95" s="86" t="str">
        <f t="shared" si="83"/>
        <v>당첨</v>
      </c>
      <c r="K95" s="86" t="str">
        <f t="shared" si="83"/>
        <v>당첨</v>
      </c>
      <c r="L95" s="86" t="str">
        <f t="shared" si="83"/>
        <v>당첨</v>
      </c>
      <c r="M95" s="86" t="str">
        <f t="shared" si="83"/>
        <v>당첨</v>
      </c>
      <c r="N95" s="86" t="str">
        <f t="shared" si="83"/>
        <v>당첨</v>
      </c>
      <c r="O95" s="86" t="str">
        <f t="shared" si="83"/>
        <v>당첨</v>
      </c>
      <c r="P95" s="86" t="str">
        <f t="shared" si="83"/>
        <v>당첨</v>
      </c>
      <c r="Q95" s="86" t="str">
        <f>IF(Q740=$BN$95,"당첨",IF(Q740=$BO$95,"당첨",IF(Q740=$BP$95,"당첨",IF(Q740=$BM$95,"당첨","낙첨"))))</f>
        <v>당첨</v>
      </c>
      <c r="S95" s="20">
        <v>75</v>
      </c>
      <c r="T95" s="641" t="s">
        <v>1550</v>
      </c>
      <c r="U95" s="642"/>
      <c r="V95" s="643"/>
      <c r="W95" s="78">
        <v>2</v>
      </c>
      <c r="X95" s="78">
        <v>4</v>
      </c>
      <c r="Y95" s="78">
        <v>5</v>
      </c>
      <c r="Z95" s="78">
        <v>6</v>
      </c>
      <c r="AA95" s="78">
        <v>9</v>
      </c>
      <c r="AB95" s="78">
        <v>10</v>
      </c>
      <c r="AC95" s="78">
        <v>11</v>
      </c>
      <c r="AD95" s="78">
        <v>12</v>
      </c>
      <c r="AE95" s="78">
        <v>13</v>
      </c>
      <c r="AF95" s="78">
        <v>15</v>
      </c>
      <c r="AG95" s="78">
        <v>16</v>
      </c>
      <c r="AH95" s="78">
        <v>18</v>
      </c>
      <c r="AI95" s="78">
        <v>20</v>
      </c>
      <c r="AJ95" s="78">
        <v>22</v>
      </c>
      <c r="AK95" s="78">
        <v>23</v>
      </c>
      <c r="AL95" s="78">
        <v>25</v>
      </c>
      <c r="AM95" s="78">
        <v>27</v>
      </c>
      <c r="AN95" s="78">
        <v>28</v>
      </c>
      <c r="AO95" s="78">
        <v>29</v>
      </c>
      <c r="AP95" s="78">
        <v>30</v>
      </c>
      <c r="AQ95" s="78">
        <v>32</v>
      </c>
      <c r="AR95" s="78">
        <v>33</v>
      </c>
      <c r="AS95" s="78">
        <v>35</v>
      </c>
      <c r="AT95" s="78">
        <v>37</v>
      </c>
      <c r="AU95" s="78">
        <v>39</v>
      </c>
      <c r="AV95" s="78">
        <v>40</v>
      </c>
      <c r="AW95" s="72">
        <v>41</v>
      </c>
      <c r="AX95" s="72">
        <v>42</v>
      </c>
      <c r="AY95" s="454">
        <v>43</v>
      </c>
      <c r="AZ95" s="454">
        <v>44</v>
      </c>
      <c r="BA95" s="454">
        <v>45</v>
      </c>
      <c r="BB95" s="458"/>
      <c r="BC95" s="458"/>
      <c r="BD95" s="458"/>
      <c r="BE95" s="458"/>
      <c r="BF95" s="458"/>
      <c r="BG95" s="458"/>
      <c r="BH95" s="458"/>
      <c r="BI95" s="326"/>
      <c r="BJ95" s="235"/>
      <c r="BK95" s="235"/>
      <c r="BL95" s="235"/>
      <c r="BM95" s="215">
        <v>4</v>
      </c>
      <c r="BN95" s="215">
        <v>5</v>
      </c>
      <c r="BO95" s="215">
        <v>6</v>
      </c>
      <c r="BP95" s="215">
        <v>4</v>
      </c>
      <c r="BR95"/>
    </row>
    <row r="96" spans="1:72" ht="19.5" hidden="1" customHeight="1">
      <c r="A96" s="152" t="s">
        <v>213</v>
      </c>
      <c r="B96" s="130" t="s">
        <v>1553</v>
      </c>
      <c r="C96" s="86" t="str">
        <f t="shared" ref="C96:P96" si="84">IF(C747=$BN$96,"당첨",IF(C747=$BO$96,"당첨",IF(C747=$BP$96,"당첨",IF(C747=$BM$96,"당첨","낙첨"))))</f>
        <v>낙첨</v>
      </c>
      <c r="D96" s="86" t="str">
        <f t="shared" si="84"/>
        <v>낙첨</v>
      </c>
      <c r="E96" s="86" t="str">
        <f t="shared" si="84"/>
        <v>낙첨</v>
      </c>
      <c r="F96" s="86" t="str">
        <f t="shared" si="84"/>
        <v>낙첨</v>
      </c>
      <c r="G96" s="86" t="str">
        <f t="shared" si="84"/>
        <v>낙첨</v>
      </c>
      <c r="H96" s="86" t="str">
        <f t="shared" si="84"/>
        <v>낙첨</v>
      </c>
      <c r="I96" s="86" t="str">
        <f t="shared" si="84"/>
        <v>낙첨</v>
      </c>
      <c r="J96" s="86" t="str">
        <f t="shared" si="84"/>
        <v>낙첨</v>
      </c>
      <c r="K96" s="86" t="str">
        <f t="shared" si="84"/>
        <v>낙첨</v>
      </c>
      <c r="L96" s="86" t="str">
        <f t="shared" si="84"/>
        <v>낙첨</v>
      </c>
      <c r="M96" s="86" t="str">
        <f t="shared" si="84"/>
        <v>낙첨</v>
      </c>
      <c r="N96" s="86" t="str">
        <f t="shared" si="84"/>
        <v>낙첨</v>
      </c>
      <c r="O96" s="86" t="str">
        <f t="shared" si="84"/>
        <v>낙첨</v>
      </c>
      <c r="P96" s="86" t="str">
        <f t="shared" si="84"/>
        <v>낙첨</v>
      </c>
      <c r="Q96" s="86" t="str">
        <f>IF(Q747=$BN$96,"당첨",IF(Q747=$BO$96,"당첨",IF(Q747=$BP$96,"당첨",IF(Q747=$BM$96,"당첨","낙첨"))))</f>
        <v>낙첨</v>
      </c>
      <c r="S96" s="20">
        <v>76</v>
      </c>
      <c r="T96" s="641" t="s">
        <v>1551</v>
      </c>
      <c r="U96" s="642"/>
      <c r="V96" s="643"/>
      <c r="W96" s="78">
        <v>1</v>
      </c>
      <c r="X96" s="78">
        <v>3</v>
      </c>
      <c r="Y96" s="78">
        <v>4</v>
      </c>
      <c r="Z96" s="78">
        <v>5</v>
      </c>
      <c r="AA96" s="78">
        <v>7</v>
      </c>
      <c r="AB96" s="78">
        <v>8</v>
      </c>
      <c r="AC96" s="78">
        <v>9</v>
      </c>
      <c r="AD96" s="78">
        <v>10</v>
      </c>
      <c r="AE96" s="78">
        <v>13</v>
      </c>
      <c r="AF96" s="78">
        <v>16</v>
      </c>
      <c r="AG96" s="78">
        <v>17</v>
      </c>
      <c r="AH96" s="78">
        <v>19</v>
      </c>
      <c r="AI96" s="78">
        <v>20</v>
      </c>
      <c r="AJ96" s="78">
        <v>21</v>
      </c>
      <c r="AK96" s="78">
        <v>22</v>
      </c>
      <c r="AL96" s="78">
        <v>23</v>
      </c>
      <c r="AM96" s="78">
        <v>24</v>
      </c>
      <c r="AN96" s="78">
        <v>25</v>
      </c>
      <c r="AO96" s="78">
        <v>26</v>
      </c>
      <c r="AP96" s="78">
        <v>27</v>
      </c>
      <c r="AQ96" s="78">
        <v>29</v>
      </c>
      <c r="AR96" s="78">
        <v>30</v>
      </c>
      <c r="AS96" s="78">
        <v>32</v>
      </c>
      <c r="AT96" s="78">
        <v>33</v>
      </c>
      <c r="AU96" s="78">
        <v>35</v>
      </c>
      <c r="AV96" s="78">
        <v>36</v>
      </c>
      <c r="AW96" s="72">
        <v>40</v>
      </c>
      <c r="AX96" s="72">
        <v>41</v>
      </c>
      <c r="AY96" s="454">
        <v>42</v>
      </c>
      <c r="AZ96" s="454">
        <v>43</v>
      </c>
      <c r="BA96" s="454">
        <v>44</v>
      </c>
      <c r="BB96" s="458"/>
      <c r="BC96" s="458"/>
      <c r="BD96" s="458"/>
      <c r="BE96" s="458"/>
      <c r="BF96" s="458"/>
      <c r="BG96" s="458"/>
      <c r="BH96" s="458"/>
      <c r="BI96" s="326"/>
      <c r="BJ96" s="235"/>
      <c r="BK96" s="235"/>
      <c r="BL96" s="235"/>
      <c r="BM96" s="215">
        <v>4</v>
      </c>
      <c r="BN96" s="215">
        <v>5</v>
      </c>
      <c r="BO96" s="215">
        <v>6</v>
      </c>
      <c r="BP96" s="215">
        <v>4</v>
      </c>
      <c r="BR96"/>
    </row>
    <row r="97" spans="1:70" ht="19.5" hidden="1" customHeight="1">
      <c r="A97" s="152" t="s">
        <v>214</v>
      </c>
      <c r="B97" s="130" t="s">
        <v>772</v>
      </c>
      <c r="C97" s="86" t="str">
        <f t="shared" ref="C97:P97" si="85">IF(C754=$BN$97,"당첨",IF(C754=$BO$97,"당첨",IF(C754=$BP$97,"당첨",IF(C754=$BM$97,"당첨","낙첨"))))</f>
        <v>당첨</v>
      </c>
      <c r="D97" s="86" t="str">
        <f t="shared" si="85"/>
        <v>당첨</v>
      </c>
      <c r="E97" s="86" t="str">
        <f t="shared" si="85"/>
        <v>당첨</v>
      </c>
      <c r="F97" s="86" t="str">
        <f t="shared" si="85"/>
        <v>당첨</v>
      </c>
      <c r="G97" s="86" t="str">
        <f t="shared" si="85"/>
        <v>당첨</v>
      </c>
      <c r="H97" s="86" t="str">
        <f t="shared" si="85"/>
        <v>당첨</v>
      </c>
      <c r="I97" s="86" t="str">
        <f t="shared" si="85"/>
        <v>당첨</v>
      </c>
      <c r="J97" s="86" t="str">
        <f t="shared" si="85"/>
        <v>당첨</v>
      </c>
      <c r="K97" s="86" t="str">
        <f t="shared" si="85"/>
        <v>당첨</v>
      </c>
      <c r="L97" s="86" t="str">
        <f t="shared" si="85"/>
        <v>당첨</v>
      </c>
      <c r="M97" s="86" t="str">
        <f t="shared" si="85"/>
        <v>당첨</v>
      </c>
      <c r="N97" s="86" t="str">
        <f t="shared" si="85"/>
        <v>당첨</v>
      </c>
      <c r="O97" s="86" t="str">
        <f t="shared" si="85"/>
        <v>당첨</v>
      </c>
      <c r="P97" s="86" t="str">
        <f t="shared" si="85"/>
        <v>당첨</v>
      </c>
      <c r="Q97" s="86" t="str">
        <f>IF(Q754=$BN$97,"당첨",IF(Q754=$BO$97,"당첨",IF(Q754=$BP$97,"당첨",IF(Q754=$BM$97,"당첨","낙첨"))))</f>
        <v>당첨</v>
      </c>
      <c r="S97" s="20">
        <v>77</v>
      </c>
      <c r="T97" s="641" t="s">
        <v>1554</v>
      </c>
      <c r="U97" s="642"/>
      <c r="V97" s="643"/>
      <c r="W97" s="78">
        <v>1</v>
      </c>
      <c r="X97" s="78">
        <v>2</v>
      </c>
      <c r="Y97" s="78">
        <v>4</v>
      </c>
      <c r="Z97" s="78">
        <v>5</v>
      </c>
      <c r="AA97" s="78">
        <v>6</v>
      </c>
      <c r="AB97" s="78">
        <v>8</v>
      </c>
      <c r="AC97" s="78">
        <v>9</v>
      </c>
      <c r="AD97" s="78">
        <v>10</v>
      </c>
      <c r="AE97" s="78">
        <v>11</v>
      </c>
      <c r="AF97" s="78">
        <v>12</v>
      </c>
      <c r="AG97" s="78">
        <v>13</v>
      </c>
      <c r="AH97" s="78">
        <v>14</v>
      </c>
      <c r="AI97" s="78">
        <v>15</v>
      </c>
      <c r="AJ97" s="78">
        <v>17</v>
      </c>
      <c r="AK97" s="78">
        <v>18</v>
      </c>
      <c r="AL97" s="78">
        <v>19</v>
      </c>
      <c r="AM97" s="78">
        <v>20</v>
      </c>
      <c r="AN97" s="78">
        <v>21</v>
      </c>
      <c r="AO97" s="78">
        <v>22</v>
      </c>
      <c r="AP97" s="78">
        <v>23</v>
      </c>
      <c r="AQ97" s="78">
        <v>25</v>
      </c>
      <c r="AR97" s="78">
        <v>26</v>
      </c>
      <c r="AS97" s="78">
        <v>27</v>
      </c>
      <c r="AT97" s="78">
        <v>28</v>
      </c>
      <c r="AU97" s="78">
        <v>30</v>
      </c>
      <c r="AV97" s="78">
        <v>31</v>
      </c>
      <c r="AW97" s="72">
        <v>32</v>
      </c>
      <c r="AX97" s="72">
        <v>33</v>
      </c>
      <c r="AY97" s="454">
        <v>34</v>
      </c>
      <c r="AZ97" s="454">
        <v>35</v>
      </c>
      <c r="BA97" s="454">
        <v>37</v>
      </c>
      <c r="BB97" s="454">
        <v>39</v>
      </c>
      <c r="BC97" s="454">
        <v>40</v>
      </c>
      <c r="BD97" s="454">
        <v>41</v>
      </c>
      <c r="BE97" s="454">
        <v>42</v>
      </c>
      <c r="BF97" s="454">
        <v>44</v>
      </c>
      <c r="BG97" s="454">
        <v>45</v>
      </c>
      <c r="BH97" s="458"/>
      <c r="BI97" s="326"/>
      <c r="BJ97" s="235"/>
      <c r="BK97" s="235"/>
      <c r="BL97" s="235"/>
      <c r="BM97" s="215">
        <v>4</v>
      </c>
      <c r="BN97" s="215">
        <v>5</v>
      </c>
      <c r="BO97" s="215">
        <v>6</v>
      </c>
      <c r="BP97" s="215">
        <v>4</v>
      </c>
      <c r="BR97"/>
    </row>
    <row r="98" spans="1:70" ht="19.5" hidden="1" customHeight="1">
      <c r="A98" s="152" t="s">
        <v>215</v>
      </c>
      <c r="B98" s="130" t="s">
        <v>773</v>
      </c>
      <c r="C98" s="86" t="str">
        <f t="shared" ref="C98:P98" si="86">IF(C761=$BN$98,"당첨",IF(C761=$BO$98,"당첨",IF(C761=$BP$98,"당첨",IF(C761=$BM$98,"당첨","낙첨"))))</f>
        <v>당첨</v>
      </c>
      <c r="D98" s="86" t="str">
        <f t="shared" si="86"/>
        <v>당첨</v>
      </c>
      <c r="E98" s="86" t="str">
        <f t="shared" si="86"/>
        <v>당첨</v>
      </c>
      <c r="F98" s="86" t="str">
        <f t="shared" si="86"/>
        <v>당첨</v>
      </c>
      <c r="G98" s="86" t="str">
        <f t="shared" si="86"/>
        <v>당첨</v>
      </c>
      <c r="H98" s="86" t="str">
        <f t="shared" si="86"/>
        <v>당첨</v>
      </c>
      <c r="I98" s="86" t="str">
        <f t="shared" si="86"/>
        <v>당첨</v>
      </c>
      <c r="J98" s="86" t="str">
        <f t="shared" si="86"/>
        <v>당첨</v>
      </c>
      <c r="K98" s="86" t="str">
        <f t="shared" si="86"/>
        <v>당첨</v>
      </c>
      <c r="L98" s="86" t="str">
        <f t="shared" si="86"/>
        <v>당첨</v>
      </c>
      <c r="M98" s="86" t="str">
        <f t="shared" si="86"/>
        <v>당첨</v>
      </c>
      <c r="N98" s="86" t="str">
        <f>IF(N761=$BN$98,"당첨",IF(N761=$BO$98,"당첨",IF(N761=$BP$98,"당첨",IF(N761=$BM$98,"당첨","낙첨"))))</f>
        <v>당첨</v>
      </c>
      <c r="O98" s="86" t="str">
        <f t="shared" si="86"/>
        <v>당첨</v>
      </c>
      <c r="P98" s="86" t="str">
        <f t="shared" si="86"/>
        <v>당첨</v>
      </c>
      <c r="Q98" s="86" t="str">
        <f>IF(Q761=$BN$98,"당첨",IF(Q761=$BO$98,"당첨",IF(Q761=$BP$98,"당첨",IF(Q761=$BM$98,"당첨","낙첨"))))</f>
        <v>당첨</v>
      </c>
      <c r="S98" s="20">
        <v>78</v>
      </c>
      <c r="T98" s="641" t="s">
        <v>1555</v>
      </c>
      <c r="U98" s="642"/>
      <c r="V98" s="643"/>
      <c r="W98" s="78">
        <v>3</v>
      </c>
      <c r="X98" s="78">
        <v>4</v>
      </c>
      <c r="Y98" s="78">
        <v>5</v>
      </c>
      <c r="Z98" s="78">
        <v>6</v>
      </c>
      <c r="AA98" s="78">
        <v>7</v>
      </c>
      <c r="AB98" s="78">
        <v>8</v>
      </c>
      <c r="AC98" s="78">
        <v>9</v>
      </c>
      <c r="AD98" s="78">
        <v>10</v>
      </c>
      <c r="AE98" s="78">
        <v>11</v>
      </c>
      <c r="AF98" s="78">
        <v>12</v>
      </c>
      <c r="AG98" s="78">
        <v>13</v>
      </c>
      <c r="AH98" s="78">
        <v>14</v>
      </c>
      <c r="AI98" s="78">
        <v>16</v>
      </c>
      <c r="AJ98" s="78">
        <v>17</v>
      </c>
      <c r="AK98" s="78">
        <v>18</v>
      </c>
      <c r="AL98" s="78">
        <v>19</v>
      </c>
      <c r="AM98" s="78">
        <v>20</v>
      </c>
      <c r="AN98" s="78">
        <v>21</v>
      </c>
      <c r="AO98" s="78">
        <v>22</v>
      </c>
      <c r="AP98" s="78">
        <v>23</v>
      </c>
      <c r="AQ98" s="78">
        <v>24</v>
      </c>
      <c r="AR98" s="78">
        <v>25</v>
      </c>
      <c r="AS98" s="78">
        <v>26</v>
      </c>
      <c r="AT98" s="78">
        <v>27</v>
      </c>
      <c r="AU98" s="78">
        <v>28</v>
      </c>
      <c r="AV98" s="78">
        <v>32</v>
      </c>
      <c r="AW98" s="72">
        <v>33</v>
      </c>
      <c r="AX98" s="72">
        <v>34</v>
      </c>
      <c r="AY98" s="454">
        <v>35</v>
      </c>
      <c r="AZ98" s="454">
        <v>36</v>
      </c>
      <c r="BA98" s="454">
        <v>38</v>
      </c>
      <c r="BB98" s="454">
        <v>40</v>
      </c>
      <c r="BC98" s="454">
        <v>42</v>
      </c>
      <c r="BD98" s="454">
        <v>43</v>
      </c>
      <c r="BE98" s="454">
        <v>45</v>
      </c>
      <c r="BF98" s="458"/>
      <c r="BG98" s="458"/>
      <c r="BH98" s="458"/>
      <c r="BI98" s="326"/>
      <c r="BJ98" s="235"/>
      <c r="BK98" s="235"/>
      <c r="BL98" s="235"/>
      <c r="BM98" s="215">
        <v>4</v>
      </c>
      <c r="BN98" s="215">
        <v>5</v>
      </c>
      <c r="BO98" s="215">
        <v>6</v>
      </c>
      <c r="BP98" s="215">
        <v>4</v>
      </c>
      <c r="BR98"/>
    </row>
    <row r="99" spans="1:70" ht="19.5" hidden="1" customHeight="1">
      <c r="A99" s="152" t="s">
        <v>216</v>
      </c>
      <c r="B99" s="130" t="s">
        <v>774</v>
      </c>
      <c r="C99" s="86" t="str">
        <f t="shared" ref="C99:P99" si="87">IF(C768=$BN$99,"당첨",IF(C768=$BO$99,"당첨",IF(C768=$BP$99,"당첨",IF(C768=$BM$99,"당첨","낙첨"))))</f>
        <v>당첨</v>
      </c>
      <c r="D99" s="86" t="str">
        <f t="shared" si="87"/>
        <v>당첨</v>
      </c>
      <c r="E99" s="86" t="str">
        <f t="shared" si="87"/>
        <v>당첨</v>
      </c>
      <c r="F99" s="86" t="str">
        <f t="shared" si="87"/>
        <v>당첨</v>
      </c>
      <c r="G99" s="86" t="str">
        <f t="shared" si="87"/>
        <v>당첨</v>
      </c>
      <c r="H99" s="86" t="str">
        <f t="shared" si="87"/>
        <v>당첨</v>
      </c>
      <c r="I99" s="86" t="str">
        <f t="shared" si="87"/>
        <v>당첨</v>
      </c>
      <c r="J99" s="86" t="str">
        <f t="shared" si="87"/>
        <v>당첨</v>
      </c>
      <c r="K99" s="86" t="str">
        <f t="shared" si="87"/>
        <v>당첨</v>
      </c>
      <c r="L99" s="86" t="str">
        <f t="shared" si="87"/>
        <v>당첨</v>
      </c>
      <c r="M99" s="86" t="str">
        <f t="shared" si="87"/>
        <v>당첨</v>
      </c>
      <c r="N99" s="86" t="str">
        <f t="shared" si="87"/>
        <v>당첨</v>
      </c>
      <c r="O99" s="86" t="str">
        <f t="shared" si="87"/>
        <v>당첨</v>
      </c>
      <c r="P99" s="86" t="str">
        <f t="shared" si="87"/>
        <v>당첨</v>
      </c>
      <c r="Q99" s="86" t="str">
        <f>IF(Q768=$BN$99,"당첨",IF(Q768=$BO$99,"당첨",IF(Q768=$BP$99,"당첨",IF(Q768=$BM$99,"당첨","낙첨"))))</f>
        <v>당첨</v>
      </c>
      <c r="S99" s="20">
        <v>79</v>
      </c>
      <c r="T99" s="641" t="s">
        <v>527</v>
      </c>
      <c r="U99" s="642"/>
      <c r="V99" s="643"/>
      <c r="W99" s="78">
        <v>2</v>
      </c>
      <c r="X99" s="78">
        <v>3</v>
      </c>
      <c r="Y99" s="78">
        <v>4</v>
      </c>
      <c r="Z99" s="78">
        <v>5</v>
      </c>
      <c r="AA99" s="78">
        <v>6</v>
      </c>
      <c r="AB99" s="78">
        <v>7</v>
      </c>
      <c r="AC99" s="78">
        <v>9</v>
      </c>
      <c r="AD99" s="78">
        <v>10</v>
      </c>
      <c r="AE99" s="78">
        <v>11</v>
      </c>
      <c r="AF99" s="78">
        <v>12</v>
      </c>
      <c r="AG99" s="78">
        <v>13</v>
      </c>
      <c r="AH99" s="78">
        <v>14</v>
      </c>
      <c r="AI99" s="78">
        <v>15</v>
      </c>
      <c r="AJ99" s="78">
        <v>16</v>
      </c>
      <c r="AK99" s="78">
        <v>17</v>
      </c>
      <c r="AL99" s="78">
        <v>18</v>
      </c>
      <c r="AM99" s="78">
        <v>21</v>
      </c>
      <c r="AN99" s="78">
        <v>22</v>
      </c>
      <c r="AO99" s="78">
        <v>23</v>
      </c>
      <c r="AP99" s="78">
        <v>24</v>
      </c>
      <c r="AQ99" s="78">
        <v>25</v>
      </c>
      <c r="AR99" s="78">
        <v>26</v>
      </c>
      <c r="AS99" s="78">
        <v>27</v>
      </c>
      <c r="AT99" s="78">
        <v>28</v>
      </c>
      <c r="AU99" s="78">
        <v>29</v>
      </c>
      <c r="AV99" s="78">
        <v>30</v>
      </c>
      <c r="AW99" s="72">
        <v>31</v>
      </c>
      <c r="AX99" s="72">
        <v>33</v>
      </c>
      <c r="AY99" s="454">
        <v>35</v>
      </c>
      <c r="AZ99" s="454">
        <v>36</v>
      </c>
      <c r="BA99" s="454">
        <v>37</v>
      </c>
      <c r="BB99" s="454">
        <v>38</v>
      </c>
      <c r="BC99" s="454">
        <v>39</v>
      </c>
      <c r="BD99" s="454">
        <v>40</v>
      </c>
      <c r="BE99" s="454">
        <v>41</v>
      </c>
      <c r="BF99" s="454">
        <v>42</v>
      </c>
      <c r="BG99" s="454">
        <v>43</v>
      </c>
      <c r="BH99" s="454">
        <v>44</v>
      </c>
      <c r="BI99" s="454">
        <v>45</v>
      </c>
      <c r="BJ99" s="235"/>
      <c r="BK99" s="235"/>
      <c r="BL99" s="235"/>
      <c r="BM99" s="215">
        <v>4</v>
      </c>
      <c r="BN99" s="215">
        <v>5</v>
      </c>
      <c r="BO99" s="215">
        <v>6</v>
      </c>
      <c r="BP99" s="215">
        <v>4</v>
      </c>
      <c r="BR99"/>
    </row>
    <row r="100" spans="1:70" ht="19.5" hidden="1" customHeight="1">
      <c r="A100" s="152" t="s">
        <v>217</v>
      </c>
      <c r="B100" s="130" t="s">
        <v>775</v>
      </c>
      <c r="C100" s="86" t="str">
        <f>IF(C775=$BN$100,"당첨",IF(C775=$BO$100,"당첨",IF(C775=$BP$100,"당첨",IF(C775=$BM$100,"당첨","낙첨"))))</f>
        <v>당첨</v>
      </c>
      <c r="D100" s="86" t="str">
        <f t="shared" ref="D100:Q100" si="88">IF(D775=$BN$100,"당첨",IF(D775=$BO$100,"당첨",IF(D775=$BP$100,"당첨",IF(D775=$BM$100,"당첨","낙첨"))))</f>
        <v>당첨</v>
      </c>
      <c r="E100" s="86" t="str">
        <f t="shared" si="88"/>
        <v>당첨</v>
      </c>
      <c r="F100" s="86" t="str">
        <f t="shared" si="88"/>
        <v>당첨</v>
      </c>
      <c r="G100" s="86" t="str">
        <f t="shared" si="88"/>
        <v>당첨</v>
      </c>
      <c r="H100" s="86" t="str">
        <f t="shared" si="88"/>
        <v>당첨</v>
      </c>
      <c r="I100" s="86" t="str">
        <f t="shared" si="88"/>
        <v>당첨</v>
      </c>
      <c r="J100" s="86" t="str">
        <f t="shared" si="88"/>
        <v>당첨</v>
      </c>
      <c r="K100" s="86" t="str">
        <f t="shared" si="88"/>
        <v>당첨</v>
      </c>
      <c r="L100" s="86" t="str">
        <f t="shared" si="88"/>
        <v>당첨</v>
      </c>
      <c r="M100" s="86" t="str">
        <f t="shared" si="88"/>
        <v>당첨</v>
      </c>
      <c r="N100" s="86" t="str">
        <f t="shared" si="88"/>
        <v>당첨</v>
      </c>
      <c r="O100" s="86" t="str">
        <f t="shared" si="88"/>
        <v>당첨</v>
      </c>
      <c r="P100" s="86" t="str">
        <f t="shared" si="88"/>
        <v>당첨</v>
      </c>
      <c r="Q100" s="86" t="str">
        <f t="shared" si="88"/>
        <v>당첨</v>
      </c>
      <c r="S100" s="20">
        <v>80</v>
      </c>
      <c r="T100" s="641" t="s">
        <v>528</v>
      </c>
      <c r="U100" s="642"/>
      <c r="V100" s="643"/>
      <c r="W100" s="454">
        <v>2</v>
      </c>
      <c r="X100" s="78">
        <v>4</v>
      </c>
      <c r="Y100" s="78">
        <v>5</v>
      </c>
      <c r="Z100" s="78">
        <v>6</v>
      </c>
      <c r="AA100" s="78">
        <v>7</v>
      </c>
      <c r="AB100" s="78">
        <v>8</v>
      </c>
      <c r="AC100" s="78">
        <v>9</v>
      </c>
      <c r="AD100" s="78">
        <v>10</v>
      </c>
      <c r="AE100" s="78">
        <v>11</v>
      </c>
      <c r="AF100" s="78">
        <v>12</v>
      </c>
      <c r="AG100" s="78">
        <v>13</v>
      </c>
      <c r="AH100" s="78">
        <v>14</v>
      </c>
      <c r="AI100" s="78">
        <v>15</v>
      </c>
      <c r="AJ100" s="78">
        <v>18</v>
      </c>
      <c r="AK100" s="454">
        <v>19</v>
      </c>
      <c r="AL100" s="78">
        <v>20</v>
      </c>
      <c r="AM100" s="78">
        <v>22</v>
      </c>
      <c r="AN100" s="78">
        <v>23</v>
      </c>
      <c r="AO100" s="78">
        <v>25</v>
      </c>
      <c r="AP100" s="78">
        <v>26</v>
      </c>
      <c r="AQ100" s="78">
        <v>27</v>
      </c>
      <c r="AR100" s="78">
        <v>28</v>
      </c>
      <c r="AS100" s="78">
        <v>29</v>
      </c>
      <c r="AT100" s="78">
        <v>30</v>
      </c>
      <c r="AU100" s="78">
        <v>31</v>
      </c>
      <c r="AV100" s="78">
        <v>32</v>
      </c>
      <c r="AW100" s="78">
        <v>33</v>
      </c>
      <c r="AX100" s="78">
        <v>34</v>
      </c>
      <c r="AY100" s="72">
        <v>35</v>
      </c>
      <c r="AZ100" s="72">
        <v>37</v>
      </c>
      <c r="BA100" s="454">
        <v>38</v>
      </c>
      <c r="BB100" s="454">
        <v>41</v>
      </c>
      <c r="BC100" s="454">
        <v>42</v>
      </c>
      <c r="BD100" s="454">
        <v>43</v>
      </c>
      <c r="BE100" s="454">
        <v>44</v>
      </c>
      <c r="BF100" s="454">
        <v>45</v>
      </c>
      <c r="BG100" s="458"/>
      <c r="BH100" s="458"/>
      <c r="BI100" s="326"/>
      <c r="BJ100" s="235"/>
      <c r="BK100" s="235"/>
      <c r="BL100" s="235"/>
      <c r="BM100" s="215">
        <v>4</v>
      </c>
      <c r="BN100" s="215">
        <v>5</v>
      </c>
      <c r="BO100" s="215">
        <v>6</v>
      </c>
      <c r="BP100" s="215">
        <v>4</v>
      </c>
      <c r="BR100"/>
    </row>
    <row r="101" spans="1:70" ht="19.5" hidden="1" customHeight="1">
      <c r="A101" s="152" t="s">
        <v>218</v>
      </c>
      <c r="B101" s="130" t="s">
        <v>776</v>
      </c>
      <c r="C101" s="86" t="str">
        <f>IF(C782=$BN$101,"당첨",IF(C782=$BO$101,"당첨",IF(C782=$BP$101,"당첨",IF(C782=$BM$101,"당첨","낙첨"))))</f>
        <v>당첨</v>
      </c>
      <c r="D101" s="86" t="str">
        <f t="shared" ref="D101:Q101" si="89">IF(D782=$BN$101,"당첨",IF(D782=$BO$101,"당첨",IF(D782=$BP$101,"당첨",IF(D782=$BM$101,"당첨","낙첨"))))</f>
        <v>당첨</v>
      </c>
      <c r="E101" s="86" t="str">
        <f t="shared" si="89"/>
        <v>당첨</v>
      </c>
      <c r="F101" s="86" t="str">
        <f t="shared" si="89"/>
        <v>당첨</v>
      </c>
      <c r="G101" s="86" t="str">
        <f t="shared" si="89"/>
        <v>당첨</v>
      </c>
      <c r="H101" s="86" t="str">
        <f t="shared" si="89"/>
        <v>당첨</v>
      </c>
      <c r="I101" s="86" t="str">
        <f t="shared" si="89"/>
        <v>당첨</v>
      </c>
      <c r="J101" s="86" t="str">
        <f t="shared" si="89"/>
        <v>당첨</v>
      </c>
      <c r="K101" s="86" t="str">
        <f t="shared" si="89"/>
        <v>당첨</v>
      </c>
      <c r="L101" s="86" t="str">
        <f t="shared" si="89"/>
        <v>당첨</v>
      </c>
      <c r="M101" s="86" t="str">
        <f t="shared" si="89"/>
        <v>당첨</v>
      </c>
      <c r="N101" s="86" t="str">
        <f t="shared" si="89"/>
        <v>당첨</v>
      </c>
      <c r="O101" s="86" t="str">
        <f t="shared" si="89"/>
        <v>당첨</v>
      </c>
      <c r="P101" s="86" t="str">
        <f t="shared" si="89"/>
        <v>당첨</v>
      </c>
      <c r="Q101" s="86" t="str">
        <f t="shared" si="89"/>
        <v>당첨</v>
      </c>
      <c r="S101" s="20">
        <v>81</v>
      </c>
      <c r="T101" s="641" t="s">
        <v>529</v>
      </c>
      <c r="U101" s="642"/>
      <c r="V101" s="643"/>
      <c r="W101" s="78">
        <v>3</v>
      </c>
      <c r="X101" s="78">
        <v>4</v>
      </c>
      <c r="Y101" s="78">
        <v>5</v>
      </c>
      <c r="Z101" s="78">
        <v>6</v>
      </c>
      <c r="AA101" s="78">
        <v>7</v>
      </c>
      <c r="AB101" s="78">
        <v>10</v>
      </c>
      <c r="AC101" s="78">
        <v>11</v>
      </c>
      <c r="AD101" s="78">
        <v>12</v>
      </c>
      <c r="AE101" s="78">
        <v>13</v>
      </c>
      <c r="AF101" s="78">
        <v>14</v>
      </c>
      <c r="AG101" s="78">
        <v>15</v>
      </c>
      <c r="AH101" s="78">
        <v>16</v>
      </c>
      <c r="AI101" s="78">
        <v>19</v>
      </c>
      <c r="AJ101" s="78">
        <v>20</v>
      </c>
      <c r="AK101" s="78">
        <v>21</v>
      </c>
      <c r="AL101" s="78">
        <v>22</v>
      </c>
      <c r="AM101" s="78">
        <v>23</v>
      </c>
      <c r="AN101" s="78">
        <v>24</v>
      </c>
      <c r="AO101" s="78">
        <v>25</v>
      </c>
      <c r="AP101" s="78">
        <v>26</v>
      </c>
      <c r="AQ101" s="78">
        <v>27</v>
      </c>
      <c r="AR101" s="78">
        <v>28</v>
      </c>
      <c r="AS101" s="78">
        <v>29</v>
      </c>
      <c r="AT101" s="78">
        <v>30</v>
      </c>
      <c r="AU101" s="78">
        <v>31</v>
      </c>
      <c r="AV101" s="78">
        <v>35</v>
      </c>
      <c r="AW101" s="72">
        <v>36</v>
      </c>
      <c r="AX101" s="78">
        <v>37</v>
      </c>
      <c r="AY101" s="72">
        <v>39</v>
      </c>
      <c r="AZ101" s="78">
        <v>40</v>
      </c>
      <c r="BA101" s="72">
        <v>41</v>
      </c>
      <c r="BB101" s="78">
        <v>42</v>
      </c>
      <c r="BC101" s="72">
        <v>43</v>
      </c>
      <c r="BD101" s="78">
        <v>44</v>
      </c>
      <c r="BE101" s="72">
        <v>45</v>
      </c>
      <c r="BF101" s="58"/>
      <c r="BG101" s="327"/>
      <c r="BH101" s="58"/>
      <c r="BI101" s="324"/>
      <c r="BJ101" s="235"/>
      <c r="BK101" s="235"/>
      <c r="BL101" s="235"/>
      <c r="BM101" s="215">
        <v>4</v>
      </c>
      <c r="BN101" s="215">
        <v>5</v>
      </c>
      <c r="BO101" s="215">
        <v>6</v>
      </c>
      <c r="BP101" s="215">
        <v>4</v>
      </c>
      <c r="BR101"/>
    </row>
    <row r="102" spans="1:70" ht="19.5" hidden="1" customHeight="1">
      <c r="A102" s="152" t="s">
        <v>219</v>
      </c>
      <c r="B102" s="130" t="s">
        <v>777</v>
      </c>
      <c r="C102" s="86" t="str">
        <f>IF(C789=$BN$102,"당첨",IF(C789=$BO$102,"당첨",IF(C789=$BP$102,"당첨",IF(C789=$BM$102,"당첨","낙첨"))))</f>
        <v>당첨</v>
      </c>
      <c r="D102" s="86" t="str">
        <f t="shared" ref="D102:Q102" si="90">IF(D789=$BN$102,"당첨",IF(D789=$BO$102,"당첨",IF(D789=$BP$102,"당첨",IF(D789=$BM$102,"당첨","낙첨"))))</f>
        <v>당첨</v>
      </c>
      <c r="E102" s="86" t="str">
        <f t="shared" si="90"/>
        <v>당첨</v>
      </c>
      <c r="F102" s="86" t="str">
        <f t="shared" si="90"/>
        <v>당첨</v>
      </c>
      <c r="G102" s="86" t="str">
        <f t="shared" si="90"/>
        <v>당첨</v>
      </c>
      <c r="H102" s="86" t="str">
        <f t="shared" si="90"/>
        <v>당첨</v>
      </c>
      <c r="I102" s="86" t="str">
        <f t="shared" si="90"/>
        <v>당첨</v>
      </c>
      <c r="J102" s="86" t="str">
        <f t="shared" si="90"/>
        <v>당첨</v>
      </c>
      <c r="K102" s="86" t="str">
        <f t="shared" si="90"/>
        <v>당첨</v>
      </c>
      <c r="L102" s="86" t="str">
        <f t="shared" si="90"/>
        <v>당첨</v>
      </c>
      <c r="M102" s="86" t="str">
        <f t="shared" si="90"/>
        <v>당첨</v>
      </c>
      <c r="N102" s="86" t="str">
        <f t="shared" si="90"/>
        <v>당첨</v>
      </c>
      <c r="O102" s="86" t="str">
        <f t="shared" si="90"/>
        <v>당첨</v>
      </c>
      <c r="P102" s="86" t="str">
        <f t="shared" si="90"/>
        <v>당첨</v>
      </c>
      <c r="Q102" s="86" t="str">
        <f t="shared" si="90"/>
        <v>당첨</v>
      </c>
      <c r="S102" s="20">
        <v>82</v>
      </c>
      <c r="T102" s="641" t="s">
        <v>538</v>
      </c>
      <c r="U102" s="642"/>
      <c r="V102" s="643"/>
      <c r="W102" s="78">
        <v>1</v>
      </c>
      <c r="X102" s="78">
        <v>2</v>
      </c>
      <c r="Y102" s="78">
        <v>3</v>
      </c>
      <c r="Z102" s="78">
        <v>4</v>
      </c>
      <c r="AA102" s="78">
        <v>6</v>
      </c>
      <c r="AB102" s="78">
        <v>7</v>
      </c>
      <c r="AC102" s="78">
        <v>9</v>
      </c>
      <c r="AD102" s="78">
        <v>10</v>
      </c>
      <c r="AE102" s="78">
        <v>11</v>
      </c>
      <c r="AF102" s="78">
        <v>12</v>
      </c>
      <c r="AG102" s="78">
        <v>13</v>
      </c>
      <c r="AH102" s="78">
        <v>14</v>
      </c>
      <c r="AI102" s="78">
        <v>15</v>
      </c>
      <c r="AJ102" s="78">
        <v>18</v>
      </c>
      <c r="AK102" s="78">
        <v>19</v>
      </c>
      <c r="AL102" s="78">
        <v>20</v>
      </c>
      <c r="AM102" s="78">
        <v>22</v>
      </c>
      <c r="AN102" s="78">
        <v>23</v>
      </c>
      <c r="AO102" s="78">
        <v>24</v>
      </c>
      <c r="AP102" s="78">
        <v>26</v>
      </c>
      <c r="AQ102" s="78">
        <v>27</v>
      </c>
      <c r="AR102" s="78">
        <v>28</v>
      </c>
      <c r="AS102" s="78">
        <v>29</v>
      </c>
      <c r="AT102" s="78">
        <v>30</v>
      </c>
      <c r="AU102" s="78">
        <v>32</v>
      </c>
      <c r="AV102" s="78">
        <v>34</v>
      </c>
      <c r="AW102" s="72">
        <v>36</v>
      </c>
      <c r="AX102" s="72">
        <v>37</v>
      </c>
      <c r="AY102" s="454">
        <v>38</v>
      </c>
      <c r="AZ102" s="454">
        <v>39</v>
      </c>
      <c r="BA102" s="454">
        <v>40</v>
      </c>
      <c r="BB102" s="454">
        <v>41</v>
      </c>
      <c r="BC102" s="454">
        <v>42</v>
      </c>
      <c r="BD102" s="454">
        <v>43</v>
      </c>
      <c r="BE102" s="454">
        <v>44</v>
      </c>
      <c r="BF102" s="454">
        <v>45</v>
      </c>
      <c r="BG102" s="458"/>
      <c r="BH102" s="458"/>
      <c r="BI102" s="324"/>
      <c r="BJ102" s="235"/>
      <c r="BK102" s="235"/>
      <c r="BL102" s="235"/>
      <c r="BM102" s="215">
        <v>4</v>
      </c>
      <c r="BN102" s="215">
        <v>5</v>
      </c>
      <c r="BO102" s="215">
        <v>6</v>
      </c>
      <c r="BP102" s="215">
        <v>4</v>
      </c>
      <c r="BR102"/>
    </row>
    <row r="103" spans="1:70" ht="19.5" hidden="1" customHeight="1">
      <c r="A103" s="152" t="s">
        <v>220</v>
      </c>
      <c r="B103" s="130" t="s">
        <v>778</v>
      </c>
      <c r="C103" s="86" t="str">
        <f>IF(C796=$BN$103,"당첨",IF(C796=$BO$103,"당첨",IF(C796=$BP$103,"당첨",IF(C796=$BM$103,"당첨","낙첨"))))</f>
        <v>당첨</v>
      </c>
      <c r="D103" s="86" t="str">
        <f t="shared" ref="D103:Q103" si="91">IF(D796=$BN$103,"당첨",IF(D796=$BO$103,"당첨",IF(D796=$BP$103,"당첨",IF(D796=$BM$103,"당첨","낙첨"))))</f>
        <v>당첨</v>
      </c>
      <c r="E103" s="86" t="str">
        <f t="shared" si="91"/>
        <v>당첨</v>
      </c>
      <c r="F103" s="86" t="str">
        <f t="shared" si="91"/>
        <v>당첨</v>
      </c>
      <c r="G103" s="86" t="str">
        <f t="shared" si="91"/>
        <v>당첨</v>
      </c>
      <c r="H103" s="86" t="str">
        <f t="shared" si="91"/>
        <v>당첨</v>
      </c>
      <c r="I103" s="86" t="str">
        <f t="shared" si="91"/>
        <v>당첨</v>
      </c>
      <c r="J103" s="86" t="str">
        <f t="shared" si="91"/>
        <v>당첨</v>
      </c>
      <c r="K103" s="86" t="str">
        <f t="shared" si="91"/>
        <v>당첨</v>
      </c>
      <c r="L103" s="86" t="str">
        <f t="shared" si="91"/>
        <v>당첨</v>
      </c>
      <c r="M103" s="86" t="str">
        <f t="shared" si="91"/>
        <v>당첨</v>
      </c>
      <c r="N103" s="86" t="str">
        <f t="shared" si="91"/>
        <v>당첨</v>
      </c>
      <c r="O103" s="86" t="str">
        <f t="shared" si="91"/>
        <v>당첨</v>
      </c>
      <c r="P103" s="86" t="str">
        <f t="shared" si="91"/>
        <v>당첨</v>
      </c>
      <c r="Q103" s="86" t="str">
        <f t="shared" si="91"/>
        <v>당첨</v>
      </c>
      <c r="S103" s="20">
        <v>83</v>
      </c>
      <c r="T103" s="641" t="s">
        <v>530</v>
      </c>
      <c r="U103" s="642"/>
      <c r="V103" s="643"/>
      <c r="W103" s="78">
        <v>1</v>
      </c>
      <c r="X103" s="78">
        <v>2</v>
      </c>
      <c r="Y103" s="78">
        <v>4</v>
      </c>
      <c r="Z103" s="78">
        <v>5</v>
      </c>
      <c r="AA103" s="78">
        <v>6</v>
      </c>
      <c r="AB103" s="78">
        <v>7</v>
      </c>
      <c r="AC103" s="78">
        <v>8</v>
      </c>
      <c r="AD103" s="78">
        <v>9</v>
      </c>
      <c r="AE103" s="78">
        <v>11</v>
      </c>
      <c r="AF103" s="78">
        <v>12</v>
      </c>
      <c r="AG103" s="78">
        <v>13</v>
      </c>
      <c r="AH103" s="78">
        <v>14</v>
      </c>
      <c r="AI103" s="78">
        <v>15</v>
      </c>
      <c r="AJ103" s="78">
        <v>16</v>
      </c>
      <c r="AK103" s="78">
        <v>17</v>
      </c>
      <c r="AL103" s="78">
        <v>18</v>
      </c>
      <c r="AM103" s="78">
        <v>19</v>
      </c>
      <c r="AN103" s="78">
        <v>22</v>
      </c>
      <c r="AO103" s="78">
        <v>23</v>
      </c>
      <c r="AP103" s="78">
        <v>24</v>
      </c>
      <c r="AQ103" s="78">
        <v>25</v>
      </c>
      <c r="AR103" s="78">
        <v>26</v>
      </c>
      <c r="AS103" s="78">
        <v>28</v>
      </c>
      <c r="AT103" s="78">
        <v>29</v>
      </c>
      <c r="AU103" s="78">
        <v>31</v>
      </c>
      <c r="AV103" s="78">
        <v>32</v>
      </c>
      <c r="AW103" s="72">
        <v>33</v>
      </c>
      <c r="AX103" s="72">
        <v>34</v>
      </c>
      <c r="AY103" s="454">
        <v>37</v>
      </c>
      <c r="AZ103" s="454">
        <v>38</v>
      </c>
      <c r="BA103" s="454">
        <v>39</v>
      </c>
      <c r="BB103" s="454">
        <v>41</v>
      </c>
      <c r="BC103" s="454">
        <v>43</v>
      </c>
      <c r="BD103" s="454">
        <v>44</v>
      </c>
      <c r="BE103" s="454">
        <v>45</v>
      </c>
      <c r="BF103" s="458"/>
      <c r="BG103" s="458"/>
      <c r="BH103" s="458"/>
      <c r="BI103" s="458"/>
      <c r="BJ103" s="235"/>
      <c r="BK103" s="235"/>
      <c r="BL103" s="235"/>
      <c r="BM103" s="215">
        <v>4</v>
      </c>
      <c r="BN103" s="215">
        <v>5</v>
      </c>
      <c r="BO103" s="215">
        <v>6</v>
      </c>
      <c r="BP103" s="215">
        <v>4</v>
      </c>
      <c r="BR103"/>
    </row>
    <row r="104" spans="1:70" ht="19.5" hidden="1" customHeight="1">
      <c r="A104" s="152" t="s">
        <v>221</v>
      </c>
      <c r="B104" s="130" t="s">
        <v>784</v>
      </c>
      <c r="C104" s="86" t="str">
        <f>IF(C803=$BN$104,"당첨",IF(C803=$BO$104,"당첨",IF(C803=$BP$104,"당첨",IF(C803=$BM$104,"당첨","낙첨"))))</f>
        <v>당첨</v>
      </c>
      <c r="D104" s="86" t="str">
        <f t="shared" ref="D104:Q104" si="92">IF(D803=$BN$104,"당첨",IF(D803=$BO$104,"당첨",IF(D803=$BP$104,"당첨",IF(D803=$BM$104,"당첨","낙첨"))))</f>
        <v>당첨</v>
      </c>
      <c r="E104" s="86" t="str">
        <f t="shared" si="92"/>
        <v>당첨</v>
      </c>
      <c r="F104" s="86" t="str">
        <f t="shared" si="92"/>
        <v>당첨</v>
      </c>
      <c r="G104" s="86" t="str">
        <f t="shared" si="92"/>
        <v>당첨</v>
      </c>
      <c r="H104" s="86" t="str">
        <f t="shared" si="92"/>
        <v>당첨</v>
      </c>
      <c r="I104" s="86" t="str">
        <f t="shared" si="92"/>
        <v>당첨</v>
      </c>
      <c r="J104" s="86" t="str">
        <f t="shared" si="92"/>
        <v>당첨</v>
      </c>
      <c r="K104" s="86" t="str">
        <f t="shared" si="92"/>
        <v>당첨</v>
      </c>
      <c r="L104" s="86" t="str">
        <f t="shared" si="92"/>
        <v>당첨</v>
      </c>
      <c r="M104" s="86" t="str">
        <f t="shared" si="92"/>
        <v>당첨</v>
      </c>
      <c r="N104" s="86" t="str">
        <f t="shared" si="92"/>
        <v>당첨</v>
      </c>
      <c r="O104" s="86" t="str">
        <f t="shared" si="92"/>
        <v>당첨</v>
      </c>
      <c r="P104" s="86" t="str">
        <f t="shared" si="92"/>
        <v>당첨</v>
      </c>
      <c r="Q104" s="86" t="str">
        <f t="shared" si="92"/>
        <v>당첨</v>
      </c>
      <c r="S104" s="20">
        <v>84</v>
      </c>
      <c r="T104" s="641" t="s">
        <v>539</v>
      </c>
      <c r="U104" s="642"/>
      <c r="V104" s="643"/>
      <c r="W104" s="78">
        <v>1</v>
      </c>
      <c r="X104" s="78">
        <v>3</v>
      </c>
      <c r="Y104" s="78">
        <v>4</v>
      </c>
      <c r="Z104" s="78">
        <v>7</v>
      </c>
      <c r="AA104" s="78">
        <v>9</v>
      </c>
      <c r="AB104" s="78">
        <v>11</v>
      </c>
      <c r="AC104" s="78">
        <v>12</v>
      </c>
      <c r="AD104" s="78">
        <v>13</v>
      </c>
      <c r="AE104" s="78">
        <v>14</v>
      </c>
      <c r="AF104" s="78">
        <v>15</v>
      </c>
      <c r="AG104" s="78">
        <v>17</v>
      </c>
      <c r="AH104" s="78">
        <v>18</v>
      </c>
      <c r="AI104" s="78">
        <v>19</v>
      </c>
      <c r="AJ104" s="78">
        <v>20</v>
      </c>
      <c r="AK104" s="78">
        <v>21</v>
      </c>
      <c r="AL104" s="78">
        <v>22</v>
      </c>
      <c r="AM104" s="78">
        <v>23</v>
      </c>
      <c r="AN104" s="78">
        <v>24</v>
      </c>
      <c r="AO104" s="78">
        <v>25</v>
      </c>
      <c r="AP104" s="78">
        <v>26</v>
      </c>
      <c r="AQ104" s="78">
        <v>27</v>
      </c>
      <c r="AR104" s="78">
        <v>28</v>
      </c>
      <c r="AS104" s="78">
        <v>29</v>
      </c>
      <c r="AT104" s="78">
        <v>30</v>
      </c>
      <c r="AU104" s="78">
        <v>31</v>
      </c>
      <c r="AV104" s="78">
        <v>32</v>
      </c>
      <c r="AW104" s="72">
        <v>35</v>
      </c>
      <c r="AX104" s="72">
        <v>36</v>
      </c>
      <c r="AY104" s="454">
        <v>37</v>
      </c>
      <c r="AZ104" s="454">
        <v>39</v>
      </c>
      <c r="BA104" s="454">
        <v>40</v>
      </c>
      <c r="BB104" s="454">
        <v>41</v>
      </c>
      <c r="BC104" s="454">
        <v>42</v>
      </c>
      <c r="BD104" s="454">
        <v>43</v>
      </c>
      <c r="BE104" s="454">
        <v>44</v>
      </c>
      <c r="BF104" s="454">
        <v>45</v>
      </c>
      <c r="BG104" s="458"/>
      <c r="BH104" s="458"/>
      <c r="BI104" s="458"/>
      <c r="BJ104" s="235"/>
      <c r="BK104" s="235"/>
      <c r="BL104" s="235"/>
      <c r="BM104" s="215">
        <v>4</v>
      </c>
      <c r="BN104" s="215">
        <v>5</v>
      </c>
      <c r="BO104" s="215">
        <v>6</v>
      </c>
      <c r="BP104" s="215">
        <v>4</v>
      </c>
      <c r="BR104"/>
    </row>
    <row r="105" spans="1:70" ht="19.5" hidden="1" customHeight="1">
      <c r="A105" s="152" t="s">
        <v>222</v>
      </c>
      <c r="B105" s="130" t="s">
        <v>779</v>
      </c>
      <c r="C105" s="86" t="str">
        <f>IF(C810=$BN$105,"당첨",IF(C810=$BO$105,"당첨",IF(C810=$BP$105,"당첨",IF(C810=$BM$105,"당첨","낙첨"))))</f>
        <v>당첨</v>
      </c>
      <c r="D105" s="86" t="str">
        <f t="shared" ref="D105:Q105" si="93">IF(D810=$BN$105,"당첨",IF(D810=$BO$105,"당첨",IF(D810=$BP$105,"당첨",IF(D810=$BM$105,"당첨","낙첨"))))</f>
        <v>당첨</v>
      </c>
      <c r="E105" s="86" t="str">
        <f t="shared" si="93"/>
        <v>당첨</v>
      </c>
      <c r="F105" s="86" t="str">
        <f t="shared" si="93"/>
        <v>당첨</v>
      </c>
      <c r="G105" s="86" t="str">
        <f t="shared" si="93"/>
        <v>당첨</v>
      </c>
      <c r="H105" s="86" t="str">
        <f t="shared" si="93"/>
        <v>당첨</v>
      </c>
      <c r="I105" s="86" t="str">
        <f t="shared" si="93"/>
        <v>당첨</v>
      </c>
      <c r="J105" s="86" t="str">
        <f t="shared" si="93"/>
        <v>당첨</v>
      </c>
      <c r="K105" s="86" t="str">
        <f t="shared" si="93"/>
        <v>당첨</v>
      </c>
      <c r="L105" s="86" t="str">
        <f t="shared" si="93"/>
        <v>당첨</v>
      </c>
      <c r="M105" s="86" t="str">
        <f t="shared" si="93"/>
        <v>당첨</v>
      </c>
      <c r="N105" s="86" t="str">
        <f t="shared" si="93"/>
        <v>당첨</v>
      </c>
      <c r="O105" s="86" t="str">
        <f t="shared" si="93"/>
        <v>당첨</v>
      </c>
      <c r="P105" s="86" t="str">
        <f t="shared" si="93"/>
        <v>당첨</v>
      </c>
      <c r="Q105" s="86" t="str">
        <f t="shared" si="93"/>
        <v>당첨</v>
      </c>
      <c r="S105" s="20">
        <v>85</v>
      </c>
      <c r="T105" s="641" t="s">
        <v>540</v>
      </c>
      <c r="U105" s="642"/>
      <c r="V105" s="643"/>
      <c r="W105" s="78">
        <v>1</v>
      </c>
      <c r="X105" s="78">
        <v>3</v>
      </c>
      <c r="Y105" s="78">
        <v>7</v>
      </c>
      <c r="Z105" s="78">
        <v>8</v>
      </c>
      <c r="AA105" s="78">
        <v>9</v>
      </c>
      <c r="AB105" s="78">
        <v>10</v>
      </c>
      <c r="AC105" s="78">
        <v>11</v>
      </c>
      <c r="AD105" s="78">
        <v>13</v>
      </c>
      <c r="AE105" s="78">
        <v>14</v>
      </c>
      <c r="AF105" s="78">
        <v>15</v>
      </c>
      <c r="AG105" s="78">
        <v>16</v>
      </c>
      <c r="AH105" s="78">
        <v>18</v>
      </c>
      <c r="AI105" s="78">
        <v>19</v>
      </c>
      <c r="AJ105" s="78">
        <v>20</v>
      </c>
      <c r="AK105" s="78">
        <v>21</v>
      </c>
      <c r="AL105" s="78">
        <v>22</v>
      </c>
      <c r="AM105" s="78">
        <v>23</v>
      </c>
      <c r="AN105" s="78">
        <v>26</v>
      </c>
      <c r="AO105" s="78">
        <v>27</v>
      </c>
      <c r="AP105" s="78">
        <v>28</v>
      </c>
      <c r="AQ105" s="78">
        <v>29</v>
      </c>
      <c r="AR105" s="78">
        <v>30</v>
      </c>
      <c r="AS105" s="78">
        <v>31</v>
      </c>
      <c r="AT105" s="78">
        <v>33</v>
      </c>
      <c r="AU105" s="78">
        <v>34</v>
      </c>
      <c r="AV105" s="78">
        <v>35</v>
      </c>
      <c r="AW105" s="72">
        <v>36</v>
      </c>
      <c r="AX105" s="72">
        <v>37</v>
      </c>
      <c r="AY105" s="454">
        <v>38</v>
      </c>
      <c r="AZ105" s="454">
        <v>39</v>
      </c>
      <c r="BA105" s="454">
        <v>40</v>
      </c>
      <c r="BB105" s="454">
        <v>41</v>
      </c>
      <c r="BC105" s="454">
        <v>42</v>
      </c>
      <c r="BD105" s="454">
        <v>43</v>
      </c>
      <c r="BE105" s="454">
        <v>44</v>
      </c>
      <c r="BF105" s="458"/>
      <c r="BG105" s="458"/>
      <c r="BH105" s="458"/>
      <c r="BI105" s="458"/>
      <c r="BJ105" s="235"/>
      <c r="BK105" s="235"/>
      <c r="BL105" s="235"/>
      <c r="BM105" s="215">
        <v>4</v>
      </c>
      <c r="BN105" s="215">
        <v>5</v>
      </c>
      <c r="BO105" s="215">
        <v>6</v>
      </c>
      <c r="BP105" s="215">
        <v>4</v>
      </c>
      <c r="BR105"/>
    </row>
    <row r="106" spans="1:70" ht="19.5" hidden="1" customHeight="1">
      <c r="A106" s="152" t="s">
        <v>223</v>
      </c>
      <c r="B106" s="130" t="s">
        <v>780</v>
      </c>
      <c r="C106" s="86" t="str">
        <f>IF(C817=$BN$106,"당첨",IF(C817=$BO$106,"당첨",IF(C817=$BP$106,"당첨",IF(C817=$BM$106,"당첨","낙첨"))))</f>
        <v>당첨</v>
      </c>
      <c r="D106" s="86" t="str">
        <f t="shared" ref="D106:Q106" si="94">IF(D817=$BN$106,"당첨",IF(D817=$BO$106,"당첨",IF(D817=$BP$106,"당첨",IF(D817=$BM$106,"당첨","낙첨"))))</f>
        <v>당첨</v>
      </c>
      <c r="E106" s="86" t="str">
        <f t="shared" si="94"/>
        <v>당첨</v>
      </c>
      <c r="F106" s="86" t="str">
        <f t="shared" si="94"/>
        <v>당첨</v>
      </c>
      <c r="G106" s="86" t="str">
        <f t="shared" si="94"/>
        <v>당첨</v>
      </c>
      <c r="H106" s="86" t="str">
        <f t="shared" si="94"/>
        <v>당첨</v>
      </c>
      <c r="I106" s="86" t="str">
        <f t="shared" si="94"/>
        <v>당첨</v>
      </c>
      <c r="J106" s="86" t="str">
        <f t="shared" si="94"/>
        <v>당첨</v>
      </c>
      <c r="K106" s="86" t="str">
        <f t="shared" si="94"/>
        <v>당첨</v>
      </c>
      <c r="L106" s="86" t="str">
        <f t="shared" si="94"/>
        <v>당첨</v>
      </c>
      <c r="M106" s="86" t="str">
        <f t="shared" si="94"/>
        <v>당첨</v>
      </c>
      <c r="N106" s="86" t="str">
        <f t="shared" si="94"/>
        <v>당첨</v>
      </c>
      <c r="O106" s="86" t="str">
        <f t="shared" si="94"/>
        <v>당첨</v>
      </c>
      <c r="P106" s="86" t="str">
        <f t="shared" si="94"/>
        <v>당첨</v>
      </c>
      <c r="Q106" s="86" t="str">
        <f t="shared" si="94"/>
        <v>당첨</v>
      </c>
      <c r="S106" s="20">
        <v>86</v>
      </c>
      <c r="T106" s="641" t="s">
        <v>541</v>
      </c>
      <c r="U106" s="642"/>
      <c r="V106" s="643"/>
      <c r="W106" s="78">
        <v>1</v>
      </c>
      <c r="X106" s="78">
        <v>2</v>
      </c>
      <c r="Y106" s="78">
        <v>3</v>
      </c>
      <c r="Z106" s="78">
        <v>4</v>
      </c>
      <c r="AA106" s="78">
        <v>5</v>
      </c>
      <c r="AB106" s="78">
        <v>6</v>
      </c>
      <c r="AC106" s="78">
        <v>7</v>
      </c>
      <c r="AD106" s="78">
        <v>9</v>
      </c>
      <c r="AE106" s="78">
        <v>11</v>
      </c>
      <c r="AF106" s="78">
        <v>12</v>
      </c>
      <c r="AG106" s="78">
        <v>13</v>
      </c>
      <c r="AH106" s="78">
        <v>14</v>
      </c>
      <c r="AI106" s="78">
        <v>17</v>
      </c>
      <c r="AJ106" s="78">
        <v>18</v>
      </c>
      <c r="AK106" s="78">
        <v>19</v>
      </c>
      <c r="AL106" s="78">
        <v>21</v>
      </c>
      <c r="AM106" s="78">
        <v>22</v>
      </c>
      <c r="AN106" s="78">
        <v>23</v>
      </c>
      <c r="AO106" s="78">
        <v>24</v>
      </c>
      <c r="AP106" s="78">
        <v>25</v>
      </c>
      <c r="AQ106" s="78">
        <v>26</v>
      </c>
      <c r="AR106" s="78">
        <v>27</v>
      </c>
      <c r="AS106" s="78">
        <v>28</v>
      </c>
      <c r="AT106" s="78">
        <v>29</v>
      </c>
      <c r="AU106" s="78">
        <v>31</v>
      </c>
      <c r="AV106" s="78">
        <v>32</v>
      </c>
      <c r="AW106" s="72">
        <v>33</v>
      </c>
      <c r="AX106" s="72">
        <v>34</v>
      </c>
      <c r="AY106" s="454">
        <v>35</v>
      </c>
      <c r="AZ106" s="454">
        <v>37</v>
      </c>
      <c r="BA106" s="454">
        <v>40</v>
      </c>
      <c r="BB106" s="454">
        <v>41</v>
      </c>
      <c r="BC106" s="454">
        <v>43</v>
      </c>
      <c r="BD106" s="454">
        <v>44</v>
      </c>
      <c r="BE106" s="458"/>
      <c r="BF106" s="458"/>
      <c r="BG106" s="458"/>
      <c r="BH106" s="458"/>
      <c r="BI106" s="458"/>
      <c r="BJ106" s="235"/>
      <c r="BK106" s="235"/>
      <c r="BL106" s="235"/>
      <c r="BM106" s="215">
        <v>4</v>
      </c>
      <c r="BN106" s="215">
        <v>5</v>
      </c>
      <c r="BO106" s="215">
        <v>6</v>
      </c>
      <c r="BP106" s="215">
        <v>4</v>
      </c>
      <c r="BR106"/>
    </row>
    <row r="107" spans="1:70" ht="19.5" hidden="1" customHeight="1">
      <c r="A107" s="152" t="s">
        <v>224</v>
      </c>
      <c r="B107" s="130" t="s">
        <v>781</v>
      </c>
      <c r="C107" s="86" t="str">
        <f t="shared" ref="C107:P107" si="95">IF(C824=$BN$107,"당첨",IF(C824=$BO$107,"당첨",IF(C824=$BP$107,"당첨",IF(C824=$BM$107,"당첨","낙첨"))))</f>
        <v>당첨</v>
      </c>
      <c r="D107" s="86" t="str">
        <f t="shared" si="95"/>
        <v>당첨</v>
      </c>
      <c r="E107" s="86" t="str">
        <f t="shared" si="95"/>
        <v>당첨</v>
      </c>
      <c r="F107" s="86" t="str">
        <f t="shared" si="95"/>
        <v>당첨</v>
      </c>
      <c r="G107" s="86" t="str">
        <f t="shared" si="95"/>
        <v>당첨</v>
      </c>
      <c r="H107" s="86" t="str">
        <f t="shared" si="95"/>
        <v>당첨</v>
      </c>
      <c r="I107" s="86" t="str">
        <f t="shared" si="95"/>
        <v>당첨</v>
      </c>
      <c r="J107" s="86" t="str">
        <f t="shared" si="95"/>
        <v>당첨</v>
      </c>
      <c r="K107" s="86" t="str">
        <f t="shared" si="95"/>
        <v>당첨</v>
      </c>
      <c r="L107" s="86" t="str">
        <f t="shared" si="95"/>
        <v>당첨</v>
      </c>
      <c r="M107" s="86" t="str">
        <f t="shared" si="95"/>
        <v>당첨</v>
      </c>
      <c r="N107" s="86" t="str">
        <f t="shared" si="95"/>
        <v>당첨</v>
      </c>
      <c r="O107" s="86" t="str">
        <f t="shared" si="95"/>
        <v>당첨</v>
      </c>
      <c r="P107" s="86" t="str">
        <f t="shared" si="95"/>
        <v>당첨</v>
      </c>
      <c r="Q107" s="86" t="str">
        <f>IF(Q824=$BN$107,"당첨",IF(Q824=$BO$107,"당첨",IF(Q824=$BP$107,"당첨",IF(Q824=$BM$107,"당첨","낙첨"))))</f>
        <v>당첨</v>
      </c>
      <c r="S107" s="20">
        <v>87</v>
      </c>
      <c r="T107" s="641" t="s">
        <v>542</v>
      </c>
      <c r="U107" s="642"/>
      <c r="V107" s="643"/>
      <c r="W107" s="78">
        <v>1</v>
      </c>
      <c r="X107" s="78">
        <v>3</v>
      </c>
      <c r="Y107" s="78">
        <v>4</v>
      </c>
      <c r="Z107" s="78">
        <v>5</v>
      </c>
      <c r="AA107" s="78">
        <v>6</v>
      </c>
      <c r="AB107" s="78">
        <v>7</v>
      </c>
      <c r="AC107" s="78">
        <v>8</v>
      </c>
      <c r="AD107" s="78">
        <v>9</v>
      </c>
      <c r="AE107" s="78">
        <v>10</v>
      </c>
      <c r="AF107" s="78">
        <v>11</v>
      </c>
      <c r="AG107" s="78">
        <v>12</v>
      </c>
      <c r="AH107" s="78">
        <v>13</v>
      </c>
      <c r="AI107" s="78">
        <v>14</v>
      </c>
      <c r="AJ107" s="78">
        <v>15</v>
      </c>
      <c r="AK107" s="78">
        <v>16</v>
      </c>
      <c r="AL107" s="78">
        <v>17</v>
      </c>
      <c r="AM107" s="78">
        <v>20</v>
      </c>
      <c r="AN107" s="78">
        <v>21</v>
      </c>
      <c r="AO107" s="78">
        <v>22</v>
      </c>
      <c r="AP107" s="78">
        <v>24</v>
      </c>
      <c r="AQ107" s="78">
        <v>26</v>
      </c>
      <c r="AR107" s="78">
        <v>27</v>
      </c>
      <c r="AS107" s="78">
        <v>28</v>
      </c>
      <c r="AT107" s="78">
        <v>29</v>
      </c>
      <c r="AU107" s="78">
        <v>30</v>
      </c>
      <c r="AV107" s="78">
        <v>32</v>
      </c>
      <c r="AW107" s="72">
        <v>33</v>
      </c>
      <c r="AX107" s="72">
        <v>34</v>
      </c>
      <c r="AY107" s="454">
        <v>35</v>
      </c>
      <c r="AZ107" s="454">
        <v>37</v>
      </c>
      <c r="BA107" s="454">
        <v>38</v>
      </c>
      <c r="BB107" s="454">
        <v>39</v>
      </c>
      <c r="BC107" s="454">
        <v>40</v>
      </c>
      <c r="BD107" s="454">
        <v>41</v>
      </c>
      <c r="BE107" s="454">
        <v>42</v>
      </c>
      <c r="BF107" s="454">
        <v>43</v>
      </c>
      <c r="BG107" s="454">
        <v>44</v>
      </c>
      <c r="BH107" s="454">
        <v>45</v>
      </c>
      <c r="BI107" s="235"/>
      <c r="BJ107" s="235"/>
      <c r="BK107" s="235"/>
      <c r="BL107" s="235"/>
      <c r="BM107" s="215">
        <v>4</v>
      </c>
      <c r="BN107" s="215">
        <v>5</v>
      </c>
      <c r="BO107" s="215">
        <v>6</v>
      </c>
      <c r="BP107" s="215">
        <v>4</v>
      </c>
      <c r="BR107"/>
    </row>
    <row r="108" spans="1:70" ht="19.5" hidden="1" customHeight="1">
      <c r="A108" s="152" t="s">
        <v>225</v>
      </c>
      <c r="B108" s="130" t="s">
        <v>782</v>
      </c>
      <c r="C108" s="86" t="str">
        <f t="shared" ref="C108:P108" si="96">IF(C831=$BN$108,"당첨",IF(C831=$BO$108,"당첨",IF(C831=$BP$108,"당첨",IF(C831=$BM$108,"당첨","낙첨"))))</f>
        <v>당첨</v>
      </c>
      <c r="D108" s="86" t="str">
        <f t="shared" si="96"/>
        <v>당첨</v>
      </c>
      <c r="E108" s="86" t="str">
        <f t="shared" si="96"/>
        <v>당첨</v>
      </c>
      <c r="F108" s="86" t="str">
        <f t="shared" si="96"/>
        <v>당첨</v>
      </c>
      <c r="G108" s="86" t="str">
        <f t="shared" si="96"/>
        <v>당첨</v>
      </c>
      <c r="H108" s="86" t="str">
        <f t="shared" si="96"/>
        <v>당첨</v>
      </c>
      <c r="I108" s="86" t="str">
        <f t="shared" si="96"/>
        <v>당첨</v>
      </c>
      <c r="J108" s="86" t="str">
        <f t="shared" si="96"/>
        <v>당첨</v>
      </c>
      <c r="K108" s="86" t="str">
        <f t="shared" si="96"/>
        <v>당첨</v>
      </c>
      <c r="L108" s="86" t="str">
        <f t="shared" si="96"/>
        <v>당첨</v>
      </c>
      <c r="M108" s="86" t="str">
        <f t="shared" si="96"/>
        <v>당첨</v>
      </c>
      <c r="N108" s="86" t="str">
        <f t="shared" si="96"/>
        <v>당첨</v>
      </c>
      <c r="O108" s="86" t="str">
        <f t="shared" si="96"/>
        <v>당첨</v>
      </c>
      <c r="P108" s="86" t="str">
        <f t="shared" si="96"/>
        <v>당첨</v>
      </c>
      <c r="Q108" s="86" t="str">
        <f>IF(Q831=$BN$108,"당첨",IF(Q831=$BO$108,"당첨",IF(Q831=$BP$108,"당첨",IF(Q831=$BM$108,"당첨","낙첨"))))</f>
        <v>당첨</v>
      </c>
      <c r="S108" s="20">
        <v>88</v>
      </c>
      <c r="T108" s="641" t="s">
        <v>543</v>
      </c>
      <c r="U108" s="642"/>
      <c r="V108" s="643"/>
      <c r="W108" s="78">
        <v>1</v>
      </c>
      <c r="X108" s="78">
        <v>3</v>
      </c>
      <c r="Y108" s="78">
        <v>4</v>
      </c>
      <c r="Z108" s="78">
        <v>5</v>
      </c>
      <c r="AA108" s="78">
        <v>6</v>
      </c>
      <c r="AB108" s="78">
        <v>8</v>
      </c>
      <c r="AC108" s="78">
        <v>9</v>
      </c>
      <c r="AD108" s="78">
        <v>10</v>
      </c>
      <c r="AE108" s="78">
        <v>12</v>
      </c>
      <c r="AF108" s="78">
        <v>14</v>
      </c>
      <c r="AG108" s="78">
        <v>15</v>
      </c>
      <c r="AH108" s="78">
        <v>16</v>
      </c>
      <c r="AI108" s="78">
        <v>17</v>
      </c>
      <c r="AJ108" s="78">
        <v>18</v>
      </c>
      <c r="AK108" s="78">
        <v>19</v>
      </c>
      <c r="AL108" s="78">
        <v>20</v>
      </c>
      <c r="AM108" s="78">
        <v>21</v>
      </c>
      <c r="AN108" s="78">
        <v>22</v>
      </c>
      <c r="AO108" s="78">
        <v>24</v>
      </c>
      <c r="AP108" s="78">
        <v>25</v>
      </c>
      <c r="AQ108" s="78">
        <v>27</v>
      </c>
      <c r="AR108" s="78">
        <v>28</v>
      </c>
      <c r="AS108" s="78">
        <v>29</v>
      </c>
      <c r="AT108" s="78">
        <v>30</v>
      </c>
      <c r="AU108" s="78">
        <v>31</v>
      </c>
      <c r="AV108" s="78">
        <v>32</v>
      </c>
      <c r="AW108" s="72">
        <v>33</v>
      </c>
      <c r="AX108" s="72">
        <v>35</v>
      </c>
      <c r="AY108" s="454">
        <v>36</v>
      </c>
      <c r="AZ108" s="454">
        <v>37</v>
      </c>
      <c r="BA108" s="454">
        <v>39</v>
      </c>
      <c r="BB108" s="454">
        <v>40</v>
      </c>
      <c r="BC108" s="454">
        <v>41</v>
      </c>
      <c r="BD108" s="454">
        <v>42</v>
      </c>
      <c r="BE108" s="454">
        <v>44</v>
      </c>
      <c r="BF108" s="458"/>
      <c r="BG108" s="458"/>
      <c r="BH108" s="458"/>
      <c r="BI108" s="235"/>
      <c r="BJ108" s="235"/>
      <c r="BK108" s="235"/>
      <c r="BL108" s="235"/>
      <c r="BM108" s="215">
        <v>4</v>
      </c>
      <c r="BN108" s="215">
        <v>5</v>
      </c>
      <c r="BO108" s="215">
        <v>6</v>
      </c>
      <c r="BP108" s="215">
        <v>4</v>
      </c>
      <c r="BR108"/>
    </row>
    <row r="109" spans="1:70" ht="19.5" customHeight="1">
      <c r="A109" s="152"/>
      <c r="B109" s="445" t="s">
        <v>1821</v>
      </c>
      <c r="C109" s="86">
        <f>COUNTIF(C88:C108,"낙첨")</f>
        <v>3</v>
      </c>
      <c r="D109" s="86">
        <f t="shared" ref="D109:Q109" si="97">COUNTIF(D88:D108,"낙첨")</f>
        <v>3</v>
      </c>
      <c r="E109" s="86">
        <f t="shared" si="97"/>
        <v>3</v>
      </c>
      <c r="F109" s="86">
        <f t="shared" si="97"/>
        <v>3</v>
      </c>
      <c r="G109" s="86">
        <f t="shared" si="97"/>
        <v>3</v>
      </c>
      <c r="H109" s="86">
        <f t="shared" si="97"/>
        <v>3</v>
      </c>
      <c r="I109" s="86">
        <f t="shared" si="97"/>
        <v>3</v>
      </c>
      <c r="J109" s="86">
        <f t="shared" si="97"/>
        <v>3</v>
      </c>
      <c r="K109" s="86">
        <f t="shared" si="97"/>
        <v>3</v>
      </c>
      <c r="L109" s="86">
        <f t="shared" si="97"/>
        <v>3</v>
      </c>
      <c r="M109" s="86">
        <f t="shared" si="97"/>
        <v>3</v>
      </c>
      <c r="N109" s="86">
        <f t="shared" si="97"/>
        <v>3</v>
      </c>
      <c r="O109" s="86">
        <f t="shared" si="97"/>
        <v>3</v>
      </c>
      <c r="P109" s="86">
        <f t="shared" si="97"/>
        <v>3</v>
      </c>
      <c r="Q109" s="86">
        <f t="shared" si="97"/>
        <v>3</v>
      </c>
      <c r="R109" s="1">
        <v>1</v>
      </c>
      <c r="S109" s="20"/>
      <c r="T109" s="641" t="s">
        <v>790</v>
      </c>
      <c r="U109" s="642"/>
      <c r="V109" s="643"/>
      <c r="W109" s="78"/>
      <c r="X109" s="78"/>
      <c r="Y109" s="78"/>
      <c r="Z109" s="78"/>
      <c r="AA109" s="78"/>
      <c r="AB109" s="78"/>
      <c r="AC109" s="78"/>
      <c r="AD109" s="78"/>
      <c r="AE109" s="78"/>
      <c r="AF109" s="78"/>
      <c r="AG109" s="78"/>
      <c r="AH109" s="78"/>
      <c r="AI109" s="78"/>
      <c r="AJ109" s="78"/>
      <c r="AK109" s="78"/>
      <c r="AL109" s="78"/>
      <c r="AM109" s="78"/>
      <c r="AN109" s="78"/>
      <c r="AO109" s="78"/>
      <c r="AP109" s="78"/>
      <c r="AQ109" s="78"/>
      <c r="AR109" s="78"/>
      <c r="AS109" s="78"/>
      <c r="AT109" s="78"/>
      <c r="AU109" s="78"/>
      <c r="AV109" s="78"/>
      <c r="AW109" s="78"/>
      <c r="AX109" s="78"/>
      <c r="AY109" s="78"/>
      <c r="AZ109" s="78"/>
      <c r="BA109" s="78"/>
      <c r="BB109" s="78"/>
      <c r="BC109" s="78"/>
      <c r="BD109" s="78"/>
      <c r="BE109" s="78"/>
      <c r="BF109" s="78"/>
      <c r="BG109" s="78"/>
      <c r="BH109" s="78"/>
      <c r="BI109" s="235"/>
      <c r="BJ109" s="235"/>
      <c r="BK109" s="235"/>
      <c r="BL109" s="235"/>
      <c r="BM109" s="215"/>
      <c r="BN109" s="215"/>
      <c r="BO109" s="215"/>
      <c r="BP109" s="215"/>
      <c r="BR109"/>
    </row>
    <row r="110" spans="1:70" ht="19.5" hidden="1" customHeight="1">
      <c r="A110" s="152" t="s">
        <v>226</v>
      </c>
      <c r="B110" s="149" t="s">
        <v>559</v>
      </c>
      <c r="C110" s="86" t="str">
        <f>IF(C691=$BN$110,"당첨",IF(C691=$BO$110,"당첨",IF(C691=$BP$110,"당첨",IF(C691=$BM$110,"당첨","낙첨"))))</f>
        <v>낙첨</v>
      </c>
      <c r="D110" s="86" t="str">
        <f t="shared" ref="D110:Q110" si="98">IF(D691=$BN$110,"당첨",IF(D691=$BO$110,"당첨",IF(D691=$BP$110,"당첨",IF(D691=$BM$110,"당첨","낙첨"))))</f>
        <v>낙첨</v>
      </c>
      <c r="E110" s="86" t="str">
        <f t="shared" si="98"/>
        <v>낙첨</v>
      </c>
      <c r="F110" s="86" t="str">
        <f t="shared" si="98"/>
        <v>낙첨</v>
      </c>
      <c r="G110" s="86" t="str">
        <f t="shared" si="98"/>
        <v>낙첨</v>
      </c>
      <c r="H110" s="86" t="str">
        <f t="shared" si="98"/>
        <v>낙첨</v>
      </c>
      <c r="I110" s="86" t="str">
        <f t="shared" si="98"/>
        <v>낙첨</v>
      </c>
      <c r="J110" s="86" t="str">
        <f t="shared" si="98"/>
        <v>낙첨</v>
      </c>
      <c r="K110" s="86" t="str">
        <f t="shared" si="98"/>
        <v>낙첨</v>
      </c>
      <c r="L110" s="86" t="str">
        <f t="shared" si="98"/>
        <v>낙첨</v>
      </c>
      <c r="M110" s="86" t="str">
        <f t="shared" si="98"/>
        <v>낙첨</v>
      </c>
      <c r="N110" s="86" t="str">
        <f t="shared" si="98"/>
        <v>낙첨</v>
      </c>
      <c r="O110" s="86" t="str">
        <f t="shared" si="98"/>
        <v>낙첨</v>
      </c>
      <c r="P110" s="86" t="str">
        <f t="shared" si="98"/>
        <v>낙첨</v>
      </c>
      <c r="Q110" s="86" t="str">
        <f t="shared" si="98"/>
        <v>낙첨</v>
      </c>
      <c r="S110" s="20">
        <v>89</v>
      </c>
      <c r="T110" s="644" t="s">
        <v>520</v>
      </c>
      <c r="U110" s="645"/>
      <c r="V110" s="646"/>
      <c r="W110" s="102">
        <v>1</v>
      </c>
      <c r="X110" s="102">
        <v>3</v>
      </c>
      <c r="Y110" s="102">
        <v>5</v>
      </c>
      <c r="Z110" s="102">
        <v>6</v>
      </c>
      <c r="AA110" s="102">
        <v>7</v>
      </c>
      <c r="AB110" s="102">
        <v>9</v>
      </c>
      <c r="AC110" s="102">
        <v>10</v>
      </c>
      <c r="AD110" s="102">
        <v>11</v>
      </c>
      <c r="AE110" s="102">
        <v>12</v>
      </c>
      <c r="AF110" s="102">
        <v>13</v>
      </c>
      <c r="AG110" s="102">
        <v>15</v>
      </c>
      <c r="AH110" s="102">
        <v>17</v>
      </c>
      <c r="AI110" s="102">
        <v>18</v>
      </c>
      <c r="AJ110" s="102">
        <v>19</v>
      </c>
      <c r="AK110" s="102">
        <v>20</v>
      </c>
      <c r="AL110" s="102">
        <v>22</v>
      </c>
      <c r="AM110" s="102">
        <v>23</v>
      </c>
      <c r="AN110" s="102">
        <v>24</v>
      </c>
      <c r="AO110" s="102">
        <v>25</v>
      </c>
      <c r="AP110" s="102">
        <v>28</v>
      </c>
      <c r="AQ110" s="102">
        <v>30</v>
      </c>
      <c r="AR110" s="102">
        <v>31</v>
      </c>
      <c r="AS110" s="102">
        <v>32</v>
      </c>
      <c r="AT110" s="102">
        <v>35</v>
      </c>
      <c r="AU110" s="102">
        <v>36</v>
      </c>
      <c r="AV110" s="102">
        <v>37</v>
      </c>
      <c r="AW110" s="240">
        <v>38</v>
      </c>
      <c r="AX110" s="240">
        <v>39</v>
      </c>
      <c r="AY110" s="241">
        <v>40</v>
      </c>
      <c r="AZ110" s="241">
        <v>41</v>
      </c>
      <c r="BA110" s="241">
        <v>42</v>
      </c>
      <c r="BB110" s="241">
        <v>43</v>
      </c>
      <c r="BC110" s="241">
        <v>44</v>
      </c>
      <c r="BD110" s="241">
        <v>45</v>
      </c>
      <c r="BE110" s="241"/>
      <c r="BF110" s="241"/>
      <c r="BG110" s="241"/>
      <c r="BH110" s="241"/>
      <c r="BI110" s="241"/>
      <c r="BJ110" s="235"/>
      <c r="BK110" s="235"/>
      <c r="BL110" s="235"/>
      <c r="BM110" s="215">
        <v>6</v>
      </c>
      <c r="BN110" s="215">
        <v>6</v>
      </c>
      <c r="BO110" s="215">
        <v>6</v>
      </c>
      <c r="BP110" s="215">
        <v>6</v>
      </c>
      <c r="BR110"/>
    </row>
    <row r="111" spans="1:70" ht="19.5" hidden="1" customHeight="1">
      <c r="A111" s="152" t="s">
        <v>227</v>
      </c>
      <c r="B111" s="149" t="s">
        <v>560</v>
      </c>
      <c r="C111" s="86" t="str">
        <f t="shared" ref="C111:Q111" si="99">IF(C698=$BN$111,"당첨",IF(C698=$BO$111,"당첨",IF(C698=$BP$111,"당첨",IF(C698=$BM$111,"당첨","낙첨"))))</f>
        <v>낙첨</v>
      </c>
      <c r="D111" s="86" t="str">
        <f t="shared" si="99"/>
        <v>낙첨</v>
      </c>
      <c r="E111" s="86" t="str">
        <f t="shared" si="99"/>
        <v>낙첨</v>
      </c>
      <c r="F111" s="86" t="str">
        <f t="shared" si="99"/>
        <v>낙첨</v>
      </c>
      <c r="G111" s="86" t="str">
        <f t="shared" si="99"/>
        <v>낙첨</v>
      </c>
      <c r="H111" s="86" t="str">
        <f t="shared" si="99"/>
        <v>낙첨</v>
      </c>
      <c r="I111" s="86" t="str">
        <f t="shared" si="99"/>
        <v>낙첨</v>
      </c>
      <c r="J111" s="86" t="str">
        <f t="shared" si="99"/>
        <v>낙첨</v>
      </c>
      <c r="K111" s="86" t="str">
        <f t="shared" si="99"/>
        <v>낙첨</v>
      </c>
      <c r="L111" s="86" t="str">
        <f t="shared" si="99"/>
        <v>낙첨</v>
      </c>
      <c r="M111" s="86" t="str">
        <f t="shared" si="99"/>
        <v>낙첨</v>
      </c>
      <c r="N111" s="86" t="str">
        <f t="shared" si="99"/>
        <v>낙첨</v>
      </c>
      <c r="O111" s="86" t="str">
        <f t="shared" si="99"/>
        <v>낙첨</v>
      </c>
      <c r="P111" s="86" t="str">
        <f t="shared" si="99"/>
        <v>낙첨</v>
      </c>
      <c r="Q111" s="86" t="str">
        <f t="shared" si="99"/>
        <v>낙첨</v>
      </c>
      <c r="S111" s="20">
        <v>90</v>
      </c>
      <c r="T111" s="644" t="s">
        <v>521</v>
      </c>
      <c r="U111" s="645"/>
      <c r="V111" s="646"/>
      <c r="W111" s="102">
        <v>1</v>
      </c>
      <c r="X111" s="102">
        <v>2</v>
      </c>
      <c r="Y111" s="102">
        <v>3</v>
      </c>
      <c r="Z111" s="102">
        <v>4</v>
      </c>
      <c r="AA111" s="102">
        <v>6</v>
      </c>
      <c r="AB111" s="102">
        <v>7</v>
      </c>
      <c r="AC111" s="102">
        <v>8</v>
      </c>
      <c r="AD111" s="102">
        <v>9</v>
      </c>
      <c r="AE111" s="102">
        <v>10</v>
      </c>
      <c r="AF111" s="102">
        <v>12</v>
      </c>
      <c r="AG111" s="102">
        <v>13</v>
      </c>
      <c r="AH111" s="102">
        <v>14</v>
      </c>
      <c r="AI111" s="102">
        <v>16</v>
      </c>
      <c r="AJ111" s="102">
        <v>17</v>
      </c>
      <c r="AK111" s="102">
        <v>18</v>
      </c>
      <c r="AL111" s="102">
        <v>19</v>
      </c>
      <c r="AM111" s="102">
        <v>20</v>
      </c>
      <c r="AN111" s="102">
        <v>22</v>
      </c>
      <c r="AO111" s="102">
        <v>23</v>
      </c>
      <c r="AP111" s="102">
        <v>24</v>
      </c>
      <c r="AQ111" s="102">
        <v>25</v>
      </c>
      <c r="AR111" s="102">
        <v>26</v>
      </c>
      <c r="AS111" s="102">
        <v>27</v>
      </c>
      <c r="AT111" s="102">
        <v>28</v>
      </c>
      <c r="AU111" s="102">
        <v>30</v>
      </c>
      <c r="AV111" s="102">
        <v>31</v>
      </c>
      <c r="AW111" s="240">
        <v>32</v>
      </c>
      <c r="AX111" s="240">
        <v>33</v>
      </c>
      <c r="AY111" s="241">
        <v>34</v>
      </c>
      <c r="AZ111" s="241">
        <v>36</v>
      </c>
      <c r="BA111" s="241">
        <v>37</v>
      </c>
      <c r="BB111" s="241">
        <v>38</v>
      </c>
      <c r="BC111" s="241">
        <v>39</v>
      </c>
      <c r="BD111" s="241">
        <v>40</v>
      </c>
      <c r="BE111" s="241">
        <v>41</v>
      </c>
      <c r="BF111" s="241">
        <v>44</v>
      </c>
      <c r="BG111" s="241"/>
      <c r="BH111" s="241"/>
      <c r="BI111" s="326"/>
      <c r="BJ111" s="235"/>
      <c r="BK111" s="235"/>
      <c r="BL111" s="235"/>
      <c r="BM111" s="215">
        <v>6</v>
      </c>
      <c r="BN111" s="215">
        <v>6</v>
      </c>
      <c r="BO111" s="215">
        <v>6</v>
      </c>
      <c r="BP111" s="215">
        <v>6</v>
      </c>
      <c r="BR111"/>
    </row>
    <row r="112" spans="1:70" ht="19.5" hidden="1" customHeight="1">
      <c r="A112" s="152" t="s">
        <v>228</v>
      </c>
      <c r="B112" s="149" t="s">
        <v>561</v>
      </c>
      <c r="C112" s="86" t="str">
        <f t="shared" ref="C112:Q112" si="100">IF(C705=$BN$112,"당첨",IF(C705=$BO$112,"당첨",IF(C705=$BP$112,"당첨",IF(C705=$BM$112,"당첨","낙첨"))))</f>
        <v>낙첨</v>
      </c>
      <c r="D112" s="86" t="str">
        <f t="shared" si="100"/>
        <v>낙첨</v>
      </c>
      <c r="E112" s="86" t="str">
        <f t="shared" si="100"/>
        <v>낙첨</v>
      </c>
      <c r="F112" s="86" t="str">
        <f t="shared" si="100"/>
        <v>낙첨</v>
      </c>
      <c r="G112" s="86" t="str">
        <f t="shared" si="100"/>
        <v>낙첨</v>
      </c>
      <c r="H112" s="86" t="str">
        <f t="shared" si="100"/>
        <v>낙첨</v>
      </c>
      <c r="I112" s="86" t="str">
        <f t="shared" si="100"/>
        <v>낙첨</v>
      </c>
      <c r="J112" s="86" t="str">
        <f t="shared" si="100"/>
        <v>낙첨</v>
      </c>
      <c r="K112" s="86" t="str">
        <f t="shared" si="100"/>
        <v>낙첨</v>
      </c>
      <c r="L112" s="86" t="str">
        <f t="shared" si="100"/>
        <v>낙첨</v>
      </c>
      <c r="M112" s="86" t="str">
        <f t="shared" si="100"/>
        <v>낙첨</v>
      </c>
      <c r="N112" s="86" t="str">
        <f t="shared" si="100"/>
        <v>낙첨</v>
      </c>
      <c r="O112" s="86" t="str">
        <f t="shared" si="100"/>
        <v>낙첨</v>
      </c>
      <c r="P112" s="86" t="str">
        <f t="shared" si="100"/>
        <v>낙첨</v>
      </c>
      <c r="Q112" s="86" t="str">
        <f t="shared" si="100"/>
        <v>낙첨</v>
      </c>
      <c r="S112" s="20">
        <v>91</v>
      </c>
      <c r="T112" s="644" t="s">
        <v>522</v>
      </c>
      <c r="U112" s="645"/>
      <c r="V112" s="646"/>
      <c r="W112" s="102">
        <v>1</v>
      </c>
      <c r="X112" s="102">
        <v>2</v>
      </c>
      <c r="Y112" s="102">
        <v>3</v>
      </c>
      <c r="Z112" s="102">
        <v>4</v>
      </c>
      <c r="AA112" s="102">
        <v>6</v>
      </c>
      <c r="AB112" s="102">
        <v>7</v>
      </c>
      <c r="AC112" s="102">
        <v>8</v>
      </c>
      <c r="AD112" s="102">
        <v>9</v>
      </c>
      <c r="AE112" s="102">
        <v>10</v>
      </c>
      <c r="AF112" s="102">
        <v>11</v>
      </c>
      <c r="AG112" s="102">
        <v>12</v>
      </c>
      <c r="AH112" s="102">
        <v>13</v>
      </c>
      <c r="AI112" s="102">
        <v>14</v>
      </c>
      <c r="AJ112" s="102">
        <v>15</v>
      </c>
      <c r="AK112" s="102">
        <v>16</v>
      </c>
      <c r="AL112" s="102">
        <v>17</v>
      </c>
      <c r="AM112" s="102">
        <v>18</v>
      </c>
      <c r="AN112" s="102">
        <v>19</v>
      </c>
      <c r="AO112" s="102">
        <v>20</v>
      </c>
      <c r="AP112" s="102">
        <v>22</v>
      </c>
      <c r="AQ112" s="102">
        <v>23</v>
      </c>
      <c r="AR112" s="102">
        <v>24</v>
      </c>
      <c r="AS112" s="102">
        <v>25</v>
      </c>
      <c r="AT112" s="102">
        <v>27</v>
      </c>
      <c r="AU112" s="102">
        <v>30</v>
      </c>
      <c r="AV112" s="102">
        <v>31</v>
      </c>
      <c r="AW112" s="240">
        <v>32</v>
      </c>
      <c r="AX112" s="240">
        <v>33</v>
      </c>
      <c r="AY112" s="241">
        <v>34</v>
      </c>
      <c r="AZ112" s="241">
        <v>36</v>
      </c>
      <c r="BA112" s="241">
        <v>37</v>
      </c>
      <c r="BB112" s="241">
        <v>38</v>
      </c>
      <c r="BC112" s="241">
        <v>39</v>
      </c>
      <c r="BD112" s="241">
        <v>41</v>
      </c>
      <c r="BE112" s="241">
        <v>42</v>
      </c>
      <c r="BF112" s="241">
        <v>44</v>
      </c>
      <c r="BG112" s="241">
        <v>45</v>
      </c>
      <c r="BH112" s="241"/>
      <c r="BI112" s="326"/>
      <c r="BJ112" s="235"/>
      <c r="BK112" s="235"/>
      <c r="BL112" s="235"/>
      <c r="BM112" s="215">
        <v>6</v>
      </c>
      <c r="BN112" s="215">
        <v>6</v>
      </c>
      <c r="BO112" s="215">
        <v>6</v>
      </c>
      <c r="BP112" s="215">
        <v>6</v>
      </c>
      <c r="BR112"/>
    </row>
    <row r="113" spans="1:70" ht="19.5" hidden="1" customHeight="1">
      <c r="A113" s="152" t="s">
        <v>229</v>
      </c>
      <c r="B113" s="149" t="s">
        <v>562</v>
      </c>
      <c r="C113" s="86" t="str">
        <f t="shared" ref="C113:Q113" si="101">IF(C712=$BN$113,"당첨",IF(C712=$BO$113,"당첨",IF(C712=$BP$113,"당첨",IF(C712=$BM$113,"당첨","낙첨"))))</f>
        <v>당첨</v>
      </c>
      <c r="D113" s="86" t="str">
        <f t="shared" si="101"/>
        <v>당첨</v>
      </c>
      <c r="E113" s="86" t="str">
        <f t="shared" si="101"/>
        <v>당첨</v>
      </c>
      <c r="F113" s="86" t="str">
        <f t="shared" si="101"/>
        <v>당첨</v>
      </c>
      <c r="G113" s="86" t="str">
        <f t="shared" si="101"/>
        <v>당첨</v>
      </c>
      <c r="H113" s="86" t="str">
        <f t="shared" si="101"/>
        <v>당첨</v>
      </c>
      <c r="I113" s="86" t="str">
        <f t="shared" si="101"/>
        <v>당첨</v>
      </c>
      <c r="J113" s="86" t="str">
        <f t="shared" si="101"/>
        <v>당첨</v>
      </c>
      <c r="K113" s="86" t="str">
        <f t="shared" si="101"/>
        <v>당첨</v>
      </c>
      <c r="L113" s="86" t="str">
        <f t="shared" si="101"/>
        <v>당첨</v>
      </c>
      <c r="M113" s="86" t="str">
        <f t="shared" si="101"/>
        <v>당첨</v>
      </c>
      <c r="N113" s="86" t="str">
        <f t="shared" si="101"/>
        <v>당첨</v>
      </c>
      <c r="O113" s="86" t="str">
        <f t="shared" si="101"/>
        <v>당첨</v>
      </c>
      <c r="P113" s="86" t="str">
        <f t="shared" si="101"/>
        <v>당첨</v>
      </c>
      <c r="Q113" s="86" t="str">
        <f t="shared" si="101"/>
        <v>당첨</v>
      </c>
      <c r="S113" s="20">
        <v>92</v>
      </c>
      <c r="T113" s="644" t="s">
        <v>523</v>
      </c>
      <c r="U113" s="645"/>
      <c r="V113" s="646"/>
      <c r="W113" s="102">
        <v>1</v>
      </c>
      <c r="X113" s="102">
        <v>2</v>
      </c>
      <c r="Y113" s="102">
        <v>4</v>
      </c>
      <c r="Z113" s="102">
        <v>5</v>
      </c>
      <c r="AA113" s="102">
        <v>6</v>
      </c>
      <c r="AB113" s="102">
        <v>7</v>
      </c>
      <c r="AC113" s="102">
        <v>8</v>
      </c>
      <c r="AD113" s="102">
        <v>11</v>
      </c>
      <c r="AE113" s="102">
        <v>12</v>
      </c>
      <c r="AF113" s="102">
        <v>13</v>
      </c>
      <c r="AG113" s="102">
        <v>14</v>
      </c>
      <c r="AH113" s="102">
        <v>15</v>
      </c>
      <c r="AI113" s="102">
        <v>16</v>
      </c>
      <c r="AJ113" s="102">
        <v>19</v>
      </c>
      <c r="AK113" s="102">
        <v>21</v>
      </c>
      <c r="AL113" s="102">
        <v>22</v>
      </c>
      <c r="AM113" s="102">
        <v>23</v>
      </c>
      <c r="AN113" s="102">
        <v>24</v>
      </c>
      <c r="AO113" s="102">
        <v>25</v>
      </c>
      <c r="AP113" s="102">
        <v>26</v>
      </c>
      <c r="AQ113" s="102">
        <v>28</v>
      </c>
      <c r="AR113" s="102">
        <v>29</v>
      </c>
      <c r="AS113" s="102">
        <v>30</v>
      </c>
      <c r="AT113" s="102">
        <v>31</v>
      </c>
      <c r="AU113" s="102">
        <v>32</v>
      </c>
      <c r="AV113" s="102">
        <v>33</v>
      </c>
      <c r="AW113" s="240">
        <v>34</v>
      </c>
      <c r="AX113" s="240">
        <v>36</v>
      </c>
      <c r="AY113" s="241">
        <v>37</v>
      </c>
      <c r="AZ113" s="241">
        <v>38</v>
      </c>
      <c r="BA113" s="241">
        <v>39</v>
      </c>
      <c r="BB113" s="241">
        <v>40</v>
      </c>
      <c r="BC113" s="241">
        <v>41</v>
      </c>
      <c r="BD113" s="241">
        <v>42</v>
      </c>
      <c r="BE113" s="241">
        <v>43</v>
      </c>
      <c r="BF113" s="241">
        <v>44</v>
      </c>
      <c r="BG113" s="241">
        <v>45</v>
      </c>
      <c r="BH113" s="241"/>
      <c r="BI113" s="326"/>
      <c r="BJ113" s="235"/>
      <c r="BK113" s="235"/>
      <c r="BL113" s="235"/>
      <c r="BM113" s="215">
        <v>6</v>
      </c>
      <c r="BN113" s="215">
        <v>6</v>
      </c>
      <c r="BO113" s="215">
        <v>6</v>
      </c>
      <c r="BP113" s="215">
        <v>6</v>
      </c>
      <c r="BR113"/>
    </row>
    <row r="114" spans="1:70" ht="19.5" hidden="1" customHeight="1">
      <c r="A114" s="152" t="s">
        <v>230</v>
      </c>
      <c r="B114" s="149" t="s">
        <v>563</v>
      </c>
      <c r="C114" s="86" t="str">
        <f t="shared" ref="C114:Q114" si="102">IF(C719=$BN$114,"당첨",IF(C719=$BO$114,"당첨",IF(C719=$BP$114,"당첨",IF(C719=$BM$114,"당첨","낙첨"))))</f>
        <v>낙첨</v>
      </c>
      <c r="D114" s="86" t="str">
        <f t="shared" si="102"/>
        <v>낙첨</v>
      </c>
      <c r="E114" s="86" t="str">
        <f t="shared" si="102"/>
        <v>낙첨</v>
      </c>
      <c r="F114" s="86" t="str">
        <f t="shared" si="102"/>
        <v>낙첨</v>
      </c>
      <c r="G114" s="86" t="str">
        <f t="shared" si="102"/>
        <v>낙첨</v>
      </c>
      <c r="H114" s="86" t="str">
        <f t="shared" si="102"/>
        <v>낙첨</v>
      </c>
      <c r="I114" s="86" t="str">
        <f t="shared" si="102"/>
        <v>낙첨</v>
      </c>
      <c r="J114" s="86" t="str">
        <f t="shared" si="102"/>
        <v>낙첨</v>
      </c>
      <c r="K114" s="86" t="str">
        <f t="shared" si="102"/>
        <v>낙첨</v>
      </c>
      <c r="L114" s="86" t="str">
        <f t="shared" si="102"/>
        <v>낙첨</v>
      </c>
      <c r="M114" s="86" t="str">
        <f t="shared" si="102"/>
        <v>낙첨</v>
      </c>
      <c r="N114" s="86" t="str">
        <f t="shared" si="102"/>
        <v>낙첨</v>
      </c>
      <c r="O114" s="86" t="str">
        <f t="shared" si="102"/>
        <v>낙첨</v>
      </c>
      <c r="P114" s="86" t="str">
        <f t="shared" si="102"/>
        <v>낙첨</v>
      </c>
      <c r="Q114" s="86" t="str">
        <f t="shared" si="102"/>
        <v>낙첨</v>
      </c>
      <c r="S114" s="20">
        <v>93</v>
      </c>
      <c r="T114" s="644" t="s">
        <v>524</v>
      </c>
      <c r="U114" s="645"/>
      <c r="V114" s="646"/>
      <c r="W114" s="102">
        <v>1</v>
      </c>
      <c r="X114" s="102">
        <v>2</v>
      </c>
      <c r="Y114" s="102">
        <v>3</v>
      </c>
      <c r="Z114" s="102">
        <v>4</v>
      </c>
      <c r="AA114" s="102">
        <v>5</v>
      </c>
      <c r="AB114" s="102">
        <v>6</v>
      </c>
      <c r="AC114" s="102">
        <v>7</v>
      </c>
      <c r="AD114" s="102">
        <v>8</v>
      </c>
      <c r="AE114" s="102">
        <v>9</v>
      </c>
      <c r="AF114" s="102">
        <v>10</v>
      </c>
      <c r="AG114" s="102">
        <v>11</v>
      </c>
      <c r="AH114" s="102">
        <v>13</v>
      </c>
      <c r="AI114" s="102">
        <v>14</v>
      </c>
      <c r="AJ114" s="102">
        <v>15</v>
      </c>
      <c r="AK114" s="102">
        <v>16</v>
      </c>
      <c r="AL114" s="102">
        <v>17</v>
      </c>
      <c r="AM114" s="102">
        <v>18</v>
      </c>
      <c r="AN114" s="102">
        <v>19</v>
      </c>
      <c r="AO114" s="102">
        <v>20</v>
      </c>
      <c r="AP114" s="102">
        <v>21</v>
      </c>
      <c r="AQ114" s="102">
        <v>23</v>
      </c>
      <c r="AR114" s="102">
        <v>24</v>
      </c>
      <c r="AS114" s="102">
        <v>26</v>
      </c>
      <c r="AT114" s="102">
        <v>28</v>
      </c>
      <c r="AU114" s="102">
        <v>31</v>
      </c>
      <c r="AV114" s="102">
        <v>32</v>
      </c>
      <c r="AW114" s="240">
        <v>34</v>
      </c>
      <c r="AX114" s="240">
        <v>35</v>
      </c>
      <c r="AY114" s="241">
        <v>36</v>
      </c>
      <c r="AZ114" s="241">
        <v>37</v>
      </c>
      <c r="BA114" s="241">
        <v>38</v>
      </c>
      <c r="BB114" s="241">
        <v>41</v>
      </c>
      <c r="BC114" s="241">
        <v>42</v>
      </c>
      <c r="BD114" s="241">
        <v>43</v>
      </c>
      <c r="BE114" s="241"/>
      <c r="BF114" s="241"/>
      <c r="BG114" s="241"/>
      <c r="BH114" s="241"/>
      <c r="BI114" s="326"/>
      <c r="BJ114" s="235"/>
      <c r="BK114" s="235"/>
      <c r="BL114" s="235"/>
      <c r="BM114" s="215">
        <v>6</v>
      </c>
      <c r="BN114" s="215">
        <v>6</v>
      </c>
      <c r="BO114" s="215">
        <v>6</v>
      </c>
      <c r="BP114" s="215">
        <v>6</v>
      </c>
      <c r="BR114"/>
    </row>
    <row r="115" spans="1:70" ht="19.5" hidden="1" customHeight="1">
      <c r="A115" s="152" t="s">
        <v>231</v>
      </c>
      <c r="B115" s="149" t="s">
        <v>564</v>
      </c>
      <c r="C115" s="86" t="str">
        <f t="shared" ref="C115:Q115" si="103">IF(C726=$BN$115,"당첨",IF(C726=$BO$115,"당첨",IF(C726=$BP$115,"당첨",IF(C726=$BM$115,"당첨","낙첨"))))</f>
        <v>낙첨</v>
      </c>
      <c r="D115" s="86" t="str">
        <f t="shared" si="103"/>
        <v>낙첨</v>
      </c>
      <c r="E115" s="86" t="str">
        <f t="shared" si="103"/>
        <v>낙첨</v>
      </c>
      <c r="F115" s="86" t="str">
        <f t="shared" si="103"/>
        <v>낙첨</v>
      </c>
      <c r="G115" s="86" t="str">
        <f t="shared" si="103"/>
        <v>낙첨</v>
      </c>
      <c r="H115" s="86" t="str">
        <f t="shared" si="103"/>
        <v>낙첨</v>
      </c>
      <c r="I115" s="86" t="str">
        <f t="shared" si="103"/>
        <v>낙첨</v>
      </c>
      <c r="J115" s="86" t="str">
        <f t="shared" si="103"/>
        <v>낙첨</v>
      </c>
      <c r="K115" s="86" t="str">
        <f t="shared" si="103"/>
        <v>낙첨</v>
      </c>
      <c r="L115" s="86" t="str">
        <f t="shared" si="103"/>
        <v>낙첨</v>
      </c>
      <c r="M115" s="86" t="str">
        <f t="shared" si="103"/>
        <v>낙첨</v>
      </c>
      <c r="N115" s="86" t="str">
        <f t="shared" si="103"/>
        <v>낙첨</v>
      </c>
      <c r="O115" s="86" t="str">
        <f t="shared" si="103"/>
        <v>낙첨</v>
      </c>
      <c r="P115" s="86" t="str">
        <f t="shared" si="103"/>
        <v>낙첨</v>
      </c>
      <c r="Q115" s="86" t="str">
        <f t="shared" si="103"/>
        <v>낙첨</v>
      </c>
      <c r="S115" s="20">
        <v>94</v>
      </c>
      <c r="T115" s="644" t="s">
        <v>525</v>
      </c>
      <c r="U115" s="645"/>
      <c r="V115" s="646"/>
      <c r="W115" s="102">
        <v>2</v>
      </c>
      <c r="X115" s="102">
        <v>3</v>
      </c>
      <c r="Y115" s="102">
        <v>4</v>
      </c>
      <c r="Z115" s="102">
        <v>5</v>
      </c>
      <c r="AA115" s="102">
        <v>6</v>
      </c>
      <c r="AB115" s="102">
        <v>7</v>
      </c>
      <c r="AC115" s="102">
        <v>8</v>
      </c>
      <c r="AD115" s="102">
        <v>10</v>
      </c>
      <c r="AE115" s="102">
        <v>11</v>
      </c>
      <c r="AF115" s="102">
        <v>12</v>
      </c>
      <c r="AG115" s="102">
        <v>13</v>
      </c>
      <c r="AH115" s="102">
        <v>14</v>
      </c>
      <c r="AI115" s="102">
        <v>15</v>
      </c>
      <c r="AJ115" s="102">
        <v>16</v>
      </c>
      <c r="AK115" s="102">
        <v>17</v>
      </c>
      <c r="AL115" s="102">
        <v>18</v>
      </c>
      <c r="AM115" s="102">
        <v>20</v>
      </c>
      <c r="AN115" s="102">
        <v>21</v>
      </c>
      <c r="AO115" s="102">
        <v>23</v>
      </c>
      <c r="AP115" s="102">
        <v>24</v>
      </c>
      <c r="AQ115" s="102">
        <v>25</v>
      </c>
      <c r="AR115" s="102">
        <v>26</v>
      </c>
      <c r="AS115" s="102">
        <v>27</v>
      </c>
      <c r="AT115" s="102">
        <v>28</v>
      </c>
      <c r="AU115" s="102">
        <v>29</v>
      </c>
      <c r="AV115" s="102">
        <v>30</v>
      </c>
      <c r="AW115" s="240">
        <v>32</v>
      </c>
      <c r="AX115" s="240">
        <v>33</v>
      </c>
      <c r="AY115" s="241">
        <v>35</v>
      </c>
      <c r="AZ115" s="241">
        <v>36</v>
      </c>
      <c r="BA115" s="241">
        <v>37</v>
      </c>
      <c r="BB115" s="241">
        <v>38</v>
      </c>
      <c r="BC115" s="241">
        <v>43</v>
      </c>
      <c r="BD115" s="241">
        <v>45</v>
      </c>
      <c r="BE115" s="241"/>
      <c r="BF115" s="241"/>
      <c r="BG115" s="241"/>
      <c r="BH115" s="241"/>
      <c r="BI115" s="326"/>
      <c r="BJ115" s="235"/>
      <c r="BK115" s="235"/>
      <c r="BL115" s="235"/>
      <c r="BM115" s="215">
        <v>6</v>
      </c>
      <c r="BN115" s="215">
        <v>6</v>
      </c>
      <c r="BO115" s="215">
        <v>6</v>
      </c>
      <c r="BP115" s="215">
        <v>6</v>
      </c>
      <c r="BR115"/>
    </row>
    <row r="116" spans="1:70" ht="19.5" hidden="1" customHeight="1">
      <c r="A116" s="152" t="s">
        <v>232</v>
      </c>
      <c r="B116" s="149" t="s">
        <v>565</v>
      </c>
      <c r="C116" s="86" t="str">
        <f t="shared" ref="C116:Q116" si="104">IF(C733=$BN$116,"당첨",IF(C733=$BO$116,"당첨",IF(C733=$BP$116,"당첨",IF(C733=$BM$116,"당첨","낙첨"))))</f>
        <v>낙첨</v>
      </c>
      <c r="D116" s="86" t="str">
        <f t="shared" si="104"/>
        <v>낙첨</v>
      </c>
      <c r="E116" s="86" t="str">
        <f t="shared" si="104"/>
        <v>낙첨</v>
      </c>
      <c r="F116" s="86" t="str">
        <f t="shared" si="104"/>
        <v>낙첨</v>
      </c>
      <c r="G116" s="86" t="str">
        <f t="shared" si="104"/>
        <v>낙첨</v>
      </c>
      <c r="H116" s="86" t="str">
        <f t="shared" si="104"/>
        <v>낙첨</v>
      </c>
      <c r="I116" s="86" t="str">
        <f t="shared" si="104"/>
        <v>낙첨</v>
      </c>
      <c r="J116" s="86" t="str">
        <f t="shared" si="104"/>
        <v>낙첨</v>
      </c>
      <c r="K116" s="86" t="str">
        <f t="shared" si="104"/>
        <v>낙첨</v>
      </c>
      <c r="L116" s="86" t="str">
        <f t="shared" si="104"/>
        <v>낙첨</v>
      </c>
      <c r="M116" s="86" t="str">
        <f t="shared" si="104"/>
        <v>낙첨</v>
      </c>
      <c r="N116" s="86" t="str">
        <f t="shared" si="104"/>
        <v>낙첨</v>
      </c>
      <c r="O116" s="86" t="str">
        <f t="shared" si="104"/>
        <v>낙첨</v>
      </c>
      <c r="P116" s="86" t="str">
        <f t="shared" si="104"/>
        <v>낙첨</v>
      </c>
      <c r="Q116" s="86" t="str">
        <f t="shared" si="104"/>
        <v>낙첨</v>
      </c>
      <c r="S116" s="20">
        <v>95</v>
      </c>
      <c r="T116" s="644" t="s">
        <v>526</v>
      </c>
      <c r="U116" s="645"/>
      <c r="V116" s="646"/>
      <c r="W116" s="102">
        <v>1</v>
      </c>
      <c r="X116" s="102">
        <v>2</v>
      </c>
      <c r="Y116" s="102">
        <v>3</v>
      </c>
      <c r="Z116" s="102">
        <v>4</v>
      </c>
      <c r="AA116" s="102">
        <v>5</v>
      </c>
      <c r="AB116" s="102">
        <v>7</v>
      </c>
      <c r="AC116" s="102">
        <v>8</v>
      </c>
      <c r="AD116" s="102">
        <v>9</v>
      </c>
      <c r="AE116" s="102">
        <v>10</v>
      </c>
      <c r="AF116" s="102">
        <v>13</v>
      </c>
      <c r="AG116" s="102">
        <v>14</v>
      </c>
      <c r="AH116" s="102">
        <v>15</v>
      </c>
      <c r="AI116" s="102">
        <v>16</v>
      </c>
      <c r="AJ116" s="102">
        <v>17</v>
      </c>
      <c r="AK116" s="102">
        <v>19</v>
      </c>
      <c r="AL116" s="102">
        <v>20</v>
      </c>
      <c r="AM116" s="102">
        <v>21</v>
      </c>
      <c r="AN116" s="102">
        <v>22</v>
      </c>
      <c r="AO116" s="102">
        <v>23</v>
      </c>
      <c r="AP116" s="102">
        <v>24</v>
      </c>
      <c r="AQ116" s="102">
        <v>25</v>
      </c>
      <c r="AR116" s="102">
        <v>26</v>
      </c>
      <c r="AS116" s="102">
        <v>28</v>
      </c>
      <c r="AT116" s="102">
        <v>29</v>
      </c>
      <c r="AU116" s="102">
        <v>31</v>
      </c>
      <c r="AV116" s="102">
        <v>32</v>
      </c>
      <c r="AW116" s="240">
        <v>33</v>
      </c>
      <c r="AX116" s="240">
        <v>35</v>
      </c>
      <c r="AY116" s="241">
        <v>37</v>
      </c>
      <c r="AZ116" s="241">
        <v>38</v>
      </c>
      <c r="BA116" s="241">
        <v>39</v>
      </c>
      <c r="BB116" s="241">
        <v>42</v>
      </c>
      <c r="BC116" s="241">
        <v>44</v>
      </c>
      <c r="BD116" s="241"/>
      <c r="BE116" s="241"/>
      <c r="BF116" s="241"/>
      <c r="BG116" s="241"/>
      <c r="BH116" s="241"/>
      <c r="BI116" s="326"/>
      <c r="BJ116" s="235"/>
      <c r="BK116" s="235"/>
      <c r="BL116" s="235"/>
      <c r="BM116" s="215">
        <v>6</v>
      </c>
      <c r="BN116" s="215">
        <v>6</v>
      </c>
      <c r="BO116" s="215">
        <v>6</v>
      </c>
      <c r="BP116" s="215">
        <v>6</v>
      </c>
      <c r="BR116"/>
    </row>
    <row r="117" spans="1:70" ht="19.5" hidden="1" customHeight="1">
      <c r="A117" s="152" t="s">
        <v>233</v>
      </c>
      <c r="B117" s="149" t="s">
        <v>566</v>
      </c>
      <c r="C117" s="86" t="str">
        <f t="shared" ref="C117:Q117" si="105">IF(C740=$BN$117,"당첨",IF(C740=$BO$117,"당첨",IF(C740=$BP$117,"당첨",IF(C740=$BM$117,"당첨","낙첨"))))</f>
        <v>낙첨</v>
      </c>
      <c r="D117" s="86" t="str">
        <f t="shared" si="105"/>
        <v>낙첨</v>
      </c>
      <c r="E117" s="86" t="str">
        <f t="shared" si="105"/>
        <v>낙첨</v>
      </c>
      <c r="F117" s="86" t="str">
        <f t="shared" si="105"/>
        <v>낙첨</v>
      </c>
      <c r="G117" s="86" t="str">
        <f t="shared" si="105"/>
        <v>낙첨</v>
      </c>
      <c r="H117" s="86" t="str">
        <f t="shared" si="105"/>
        <v>낙첨</v>
      </c>
      <c r="I117" s="86" t="str">
        <f t="shared" si="105"/>
        <v>낙첨</v>
      </c>
      <c r="J117" s="86" t="str">
        <f t="shared" si="105"/>
        <v>낙첨</v>
      </c>
      <c r="K117" s="86" t="str">
        <f t="shared" si="105"/>
        <v>낙첨</v>
      </c>
      <c r="L117" s="86" t="str">
        <f t="shared" si="105"/>
        <v>낙첨</v>
      </c>
      <c r="M117" s="86" t="str">
        <f t="shared" si="105"/>
        <v>낙첨</v>
      </c>
      <c r="N117" s="86" t="str">
        <f t="shared" si="105"/>
        <v>낙첨</v>
      </c>
      <c r="O117" s="86" t="str">
        <f t="shared" si="105"/>
        <v>낙첨</v>
      </c>
      <c r="P117" s="86" t="str">
        <f t="shared" si="105"/>
        <v>낙첨</v>
      </c>
      <c r="Q117" s="86" t="str">
        <f t="shared" si="105"/>
        <v>낙첨</v>
      </c>
      <c r="S117" s="20">
        <v>96</v>
      </c>
      <c r="T117" s="644" t="s">
        <v>1526</v>
      </c>
      <c r="U117" s="645"/>
      <c r="V117" s="646"/>
      <c r="W117" s="102">
        <v>2</v>
      </c>
      <c r="X117" s="102">
        <v>4</v>
      </c>
      <c r="Y117" s="102">
        <v>5</v>
      </c>
      <c r="Z117" s="102">
        <v>6</v>
      </c>
      <c r="AA117" s="102">
        <v>9</v>
      </c>
      <c r="AB117" s="102">
        <v>10</v>
      </c>
      <c r="AC117" s="102">
        <v>11</v>
      </c>
      <c r="AD117" s="102">
        <v>12</v>
      </c>
      <c r="AE117" s="102">
        <v>13</v>
      </c>
      <c r="AF117" s="102">
        <v>15</v>
      </c>
      <c r="AG117" s="102">
        <v>16</v>
      </c>
      <c r="AH117" s="102">
        <v>18</v>
      </c>
      <c r="AI117" s="102">
        <v>20</v>
      </c>
      <c r="AJ117" s="102">
        <v>22</v>
      </c>
      <c r="AK117" s="102">
        <v>23</v>
      </c>
      <c r="AL117" s="102">
        <v>25</v>
      </c>
      <c r="AM117" s="102">
        <v>27</v>
      </c>
      <c r="AN117" s="102">
        <v>28</v>
      </c>
      <c r="AO117" s="102">
        <v>29</v>
      </c>
      <c r="AP117" s="102">
        <v>30</v>
      </c>
      <c r="AQ117" s="102">
        <v>32</v>
      </c>
      <c r="AR117" s="102">
        <v>33</v>
      </c>
      <c r="AS117" s="102">
        <v>35</v>
      </c>
      <c r="AT117" s="102">
        <v>37</v>
      </c>
      <c r="AU117" s="102">
        <v>39</v>
      </c>
      <c r="AV117" s="102">
        <v>40</v>
      </c>
      <c r="AW117" s="240">
        <v>41</v>
      </c>
      <c r="AX117" s="240">
        <v>42</v>
      </c>
      <c r="AY117" s="241">
        <v>43</v>
      </c>
      <c r="AZ117" s="241">
        <v>44</v>
      </c>
      <c r="BA117" s="241">
        <v>45</v>
      </c>
      <c r="BB117" s="241"/>
      <c r="BC117" s="241"/>
      <c r="BD117" s="241"/>
      <c r="BE117" s="241"/>
      <c r="BF117" s="241"/>
      <c r="BG117" s="241"/>
      <c r="BH117" s="241"/>
      <c r="BI117" s="326"/>
      <c r="BJ117" s="235"/>
      <c r="BK117" s="235"/>
      <c r="BL117" s="235"/>
      <c r="BM117" s="215">
        <v>6</v>
      </c>
      <c r="BN117" s="215">
        <v>6</v>
      </c>
      <c r="BO117" s="215">
        <v>6</v>
      </c>
      <c r="BP117" s="215">
        <v>6</v>
      </c>
      <c r="BR117"/>
    </row>
    <row r="118" spans="1:70" ht="19.5" hidden="1" customHeight="1">
      <c r="A118" s="152" t="s">
        <v>234</v>
      </c>
      <c r="B118" s="149" t="s">
        <v>567</v>
      </c>
      <c r="C118" s="86" t="str">
        <f t="shared" ref="C118:Q118" si="106">IF(C747=$BN$118,"당첨",IF(C747=$BO$118,"당첨",IF(C747=$BP$118,"당첨",IF(C747=$BM$118,"당첨","낙첨"))))</f>
        <v>낙첨</v>
      </c>
      <c r="D118" s="86" t="str">
        <f t="shared" si="106"/>
        <v>낙첨</v>
      </c>
      <c r="E118" s="86" t="str">
        <f t="shared" si="106"/>
        <v>낙첨</v>
      </c>
      <c r="F118" s="86" t="str">
        <f t="shared" si="106"/>
        <v>낙첨</v>
      </c>
      <c r="G118" s="86" t="str">
        <f t="shared" si="106"/>
        <v>낙첨</v>
      </c>
      <c r="H118" s="86" t="str">
        <f t="shared" si="106"/>
        <v>낙첨</v>
      </c>
      <c r="I118" s="86" t="str">
        <f t="shared" si="106"/>
        <v>낙첨</v>
      </c>
      <c r="J118" s="86" t="str">
        <f t="shared" si="106"/>
        <v>낙첨</v>
      </c>
      <c r="K118" s="86" t="str">
        <f t="shared" si="106"/>
        <v>낙첨</v>
      </c>
      <c r="L118" s="86" t="str">
        <f t="shared" si="106"/>
        <v>낙첨</v>
      </c>
      <c r="M118" s="86" t="str">
        <f t="shared" si="106"/>
        <v>낙첨</v>
      </c>
      <c r="N118" s="86" t="str">
        <f t="shared" si="106"/>
        <v>낙첨</v>
      </c>
      <c r="O118" s="86" t="str">
        <f t="shared" si="106"/>
        <v>낙첨</v>
      </c>
      <c r="P118" s="86" t="str">
        <f t="shared" si="106"/>
        <v>낙첨</v>
      </c>
      <c r="Q118" s="86" t="str">
        <f t="shared" si="106"/>
        <v>낙첨</v>
      </c>
      <c r="S118" s="20">
        <v>97</v>
      </c>
      <c r="T118" s="644" t="s">
        <v>1551</v>
      </c>
      <c r="U118" s="645"/>
      <c r="V118" s="646"/>
      <c r="W118" s="102">
        <v>1</v>
      </c>
      <c r="X118" s="102">
        <v>3</v>
      </c>
      <c r="Y118" s="102">
        <v>4</v>
      </c>
      <c r="Z118" s="102">
        <v>5</v>
      </c>
      <c r="AA118" s="102">
        <v>7</v>
      </c>
      <c r="AB118" s="102">
        <v>8</v>
      </c>
      <c r="AC118" s="102">
        <v>9</v>
      </c>
      <c r="AD118" s="102">
        <v>10</v>
      </c>
      <c r="AE118" s="102">
        <v>13</v>
      </c>
      <c r="AF118" s="102">
        <v>16</v>
      </c>
      <c r="AG118" s="102">
        <v>17</v>
      </c>
      <c r="AH118" s="102">
        <v>19</v>
      </c>
      <c r="AI118" s="102">
        <v>20</v>
      </c>
      <c r="AJ118" s="102">
        <v>21</v>
      </c>
      <c r="AK118" s="102">
        <v>22</v>
      </c>
      <c r="AL118" s="102">
        <v>23</v>
      </c>
      <c r="AM118" s="102">
        <v>24</v>
      </c>
      <c r="AN118" s="102">
        <v>25</v>
      </c>
      <c r="AO118" s="102">
        <v>26</v>
      </c>
      <c r="AP118" s="102">
        <v>27</v>
      </c>
      <c r="AQ118" s="102">
        <v>29</v>
      </c>
      <c r="AR118" s="102">
        <v>30</v>
      </c>
      <c r="AS118" s="102">
        <v>32</v>
      </c>
      <c r="AT118" s="102">
        <v>33</v>
      </c>
      <c r="AU118" s="102">
        <v>35</v>
      </c>
      <c r="AV118" s="102">
        <v>36</v>
      </c>
      <c r="AW118" s="240">
        <v>40</v>
      </c>
      <c r="AX118" s="240">
        <v>41</v>
      </c>
      <c r="AY118" s="241">
        <v>42</v>
      </c>
      <c r="AZ118" s="241">
        <v>43</v>
      </c>
      <c r="BA118" s="241">
        <v>44</v>
      </c>
      <c r="BB118" s="241"/>
      <c r="BC118" s="241"/>
      <c r="BD118" s="241"/>
      <c r="BE118" s="241"/>
      <c r="BF118" s="241"/>
      <c r="BG118" s="241"/>
      <c r="BH118" s="241"/>
      <c r="BI118" s="326"/>
      <c r="BJ118" s="235"/>
      <c r="BK118" s="235"/>
      <c r="BL118" s="235"/>
      <c r="BM118" s="215">
        <v>6</v>
      </c>
      <c r="BN118" s="215">
        <v>6</v>
      </c>
      <c r="BO118" s="215">
        <v>6</v>
      </c>
      <c r="BP118" s="215">
        <v>6</v>
      </c>
      <c r="BR118"/>
    </row>
    <row r="119" spans="1:70" ht="19.5" hidden="1" customHeight="1">
      <c r="A119" s="152" t="s">
        <v>235</v>
      </c>
      <c r="B119" s="149" t="s">
        <v>568</v>
      </c>
      <c r="C119" s="86" t="str">
        <f t="shared" ref="C119:Q119" si="107">IF(C754=$BN$119,"당첨",IF(C754=$BO$119,"당첨",IF(C754=$BP$119,"당첨",IF(C754=$BM$119,"당첨","낙첨"))))</f>
        <v>낙첨</v>
      </c>
      <c r="D119" s="86" t="str">
        <f t="shared" si="107"/>
        <v>낙첨</v>
      </c>
      <c r="E119" s="86" t="str">
        <f t="shared" si="107"/>
        <v>낙첨</v>
      </c>
      <c r="F119" s="86" t="str">
        <f t="shared" si="107"/>
        <v>낙첨</v>
      </c>
      <c r="G119" s="86" t="str">
        <f t="shared" si="107"/>
        <v>낙첨</v>
      </c>
      <c r="H119" s="86" t="str">
        <f t="shared" si="107"/>
        <v>낙첨</v>
      </c>
      <c r="I119" s="86" t="str">
        <f t="shared" si="107"/>
        <v>낙첨</v>
      </c>
      <c r="J119" s="86" t="str">
        <f t="shared" si="107"/>
        <v>낙첨</v>
      </c>
      <c r="K119" s="86" t="str">
        <f t="shared" si="107"/>
        <v>낙첨</v>
      </c>
      <c r="L119" s="86" t="str">
        <f t="shared" si="107"/>
        <v>낙첨</v>
      </c>
      <c r="M119" s="86" t="str">
        <f t="shared" si="107"/>
        <v>낙첨</v>
      </c>
      <c r="N119" s="86" t="str">
        <f t="shared" si="107"/>
        <v>낙첨</v>
      </c>
      <c r="O119" s="86" t="str">
        <f t="shared" si="107"/>
        <v>낙첨</v>
      </c>
      <c r="P119" s="86" t="str">
        <f t="shared" si="107"/>
        <v>낙첨</v>
      </c>
      <c r="Q119" s="86" t="str">
        <f t="shared" si="107"/>
        <v>낙첨</v>
      </c>
      <c r="S119" s="20">
        <v>98</v>
      </c>
      <c r="T119" s="644" t="s">
        <v>1554</v>
      </c>
      <c r="U119" s="645"/>
      <c r="V119" s="646"/>
      <c r="W119" s="102">
        <v>1</v>
      </c>
      <c r="X119" s="102">
        <v>2</v>
      </c>
      <c r="Y119" s="102">
        <v>4</v>
      </c>
      <c r="Z119" s="102">
        <v>5</v>
      </c>
      <c r="AA119" s="102">
        <v>6</v>
      </c>
      <c r="AB119" s="102">
        <v>8</v>
      </c>
      <c r="AC119" s="102">
        <v>9</v>
      </c>
      <c r="AD119" s="102">
        <v>10</v>
      </c>
      <c r="AE119" s="102">
        <v>11</v>
      </c>
      <c r="AF119" s="102">
        <v>12</v>
      </c>
      <c r="AG119" s="102">
        <v>13</v>
      </c>
      <c r="AH119" s="102">
        <v>14</v>
      </c>
      <c r="AI119" s="102">
        <v>15</v>
      </c>
      <c r="AJ119" s="102">
        <v>17</v>
      </c>
      <c r="AK119" s="102">
        <v>18</v>
      </c>
      <c r="AL119" s="102">
        <v>19</v>
      </c>
      <c r="AM119" s="102">
        <v>20</v>
      </c>
      <c r="AN119" s="102">
        <v>21</v>
      </c>
      <c r="AO119" s="102">
        <v>22</v>
      </c>
      <c r="AP119" s="102">
        <v>23</v>
      </c>
      <c r="AQ119" s="102">
        <v>25</v>
      </c>
      <c r="AR119" s="102">
        <v>26</v>
      </c>
      <c r="AS119" s="102">
        <v>27</v>
      </c>
      <c r="AT119" s="102">
        <v>28</v>
      </c>
      <c r="AU119" s="102">
        <v>30</v>
      </c>
      <c r="AV119" s="102">
        <v>31</v>
      </c>
      <c r="AW119" s="240">
        <v>32</v>
      </c>
      <c r="AX119" s="240">
        <v>33</v>
      </c>
      <c r="AY119" s="241">
        <v>34</v>
      </c>
      <c r="AZ119" s="241">
        <v>35</v>
      </c>
      <c r="BA119" s="241">
        <v>37</v>
      </c>
      <c r="BB119" s="241">
        <v>39</v>
      </c>
      <c r="BC119" s="241">
        <v>40</v>
      </c>
      <c r="BD119" s="241">
        <v>41</v>
      </c>
      <c r="BE119" s="241">
        <v>42</v>
      </c>
      <c r="BF119" s="241">
        <v>44</v>
      </c>
      <c r="BG119" s="241">
        <v>45</v>
      </c>
      <c r="BH119" s="241"/>
      <c r="BI119" s="326"/>
      <c r="BJ119" s="235"/>
      <c r="BK119" s="235"/>
      <c r="BL119" s="235"/>
      <c r="BM119" s="215">
        <v>6</v>
      </c>
      <c r="BN119" s="215">
        <v>6</v>
      </c>
      <c r="BO119" s="215">
        <v>6</v>
      </c>
      <c r="BP119" s="215">
        <v>6</v>
      </c>
      <c r="BR119"/>
    </row>
    <row r="120" spans="1:70" ht="19.5" hidden="1" customHeight="1">
      <c r="A120" s="152" t="s">
        <v>236</v>
      </c>
      <c r="B120" s="149" t="s">
        <v>569</v>
      </c>
      <c r="C120" s="86" t="str">
        <f t="shared" ref="C120:Q120" si="108">IF(C761=$BN$120,"당첨",IF(C761=$BO$120,"당첨",IF(C761=$BP$120,"당첨",IF(C761=$BM$120,"당첨","낙첨"))))</f>
        <v>낙첨</v>
      </c>
      <c r="D120" s="86" t="str">
        <f t="shared" si="108"/>
        <v>낙첨</v>
      </c>
      <c r="E120" s="86" t="str">
        <f t="shared" si="108"/>
        <v>낙첨</v>
      </c>
      <c r="F120" s="86" t="str">
        <f t="shared" si="108"/>
        <v>낙첨</v>
      </c>
      <c r="G120" s="86" t="str">
        <f t="shared" si="108"/>
        <v>낙첨</v>
      </c>
      <c r="H120" s="86" t="str">
        <f t="shared" si="108"/>
        <v>낙첨</v>
      </c>
      <c r="I120" s="86" t="str">
        <f t="shared" si="108"/>
        <v>낙첨</v>
      </c>
      <c r="J120" s="86" t="str">
        <f t="shared" si="108"/>
        <v>낙첨</v>
      </c>
      <c r="K120" s="86" t="str">
        <f t="shared" si="108"/>
        <v>낙첨</v>
      </c>
      <c r="L120" s="86" t="str">
        <f t="shared" si="108"/>
        <v>낙첨</v>
      </c>
      <c r="M120" s="86" t="str">
        <f t="shared" si="108"/>
        <v>낙첨</v>
      </c>
      <c r="N120" s="86" t="str">
        <f t="shared" si="108"/>
        <v>낙첨</v>
      </c>
      <c r="O120" s="86" t="str">
        <f t="shared" si="108"/>
        <v>낙첨</v>
      </c>
      <c r="P120" s="86" t="str">
        <f t="shared" si="108"/>
        <v>낙첨</v>
      </c>
      <c r="Q120" s="86" t="str">
        <f t="shared" si="108"/>
        <v>낙첨</v>
      </c>
      <c r="S120" s="20">
        <v>99</v>
      </c>
      <c r="T120" s="644" t="s">
        <v>1555</v>
      </c>
      <c r="U120" s="645"/>
      <c r="V120" s="646"/>
      <c r="W120" s="102">
        <v>3</v>
      </c>
      <c r="X120" s="102">
        <v>4</v>
      </c>
      <c r="Y120" s="102">
        <v>5</v>
      </c>
      <c r="Z120" s="102">
        <v>6</v>
      </c>
      <c r="AA120" s="102">
        <v>7</v>
      </c>
      <c r="AB120" s="102">
        <v>8</v>
      </c>
      <c r="AC120" s="102">
        <v>9</v>
      </c>
      <c r="AD120" s="102">
        <v>10</v>
      </c>
      <c r="AE120" s="102">
        <v>11</v>
      </c>
      <c r="AF120" s="102">
        <v>12</v>
      </c>
      <c r="AG120" s="102">
        <v>13</v>
      </c>
      <c r="AH120" s="102">
        <v>14</v>
      </c>
      <c r="AI120" s="102">
        <v>16</v>
      </c>
      <c r="AJ120" s="102">
        <v>17</v>
      </c>
      <c r="AK120" s="102">
        <v>18</v>
      </c>
      <c r="AL120" s="102">
        <v>19</v>
      </c>
      <c r="AM120" s="102">
        <v>20</v>
      </c>
      <c r="AN120" s="102">
        <v>21</v>
      </c>
      <c r="AO120" s="102">
        <v>22</v>
      </c>
      <c r="AP120" s="102">
        <v>23</v>
      </c>
      <c r="AQ120" s="102">
        <v>24</v>
      </c>
      <c r="AR120" s="102">
        <v>25</v>
      </c>
      <c r="AS120" s="102">
        <v>26</v>
      </c>
      <c r="AT120" s="102">
        <v>27</v>
      </c>
      <c r="AU120" s="102">
        <v>28</v>
      </c>
      <c r="AV120" s="102">
        <v>32</v>
      </c>
      <c r="AW120" s="240">
        <v>33</v>
      </c>
      <c r="AX120" s="240">
        <v>34</v>
      </c>
      <c r="AY120" s="241">
        <v>35</v>
      </c>
      <c r="AZ120" s="241">
        <v>36</v>
      </c>
      <c r="BA120" s="241">
        <v>38</v>
      </c>
      <c r="BB120" s="241">
        <v>40</v>
      </c>
      <c r="BC120" s="241">
        <v>42</v>
      </c>
      <c r="BD120" s="241">
        <v>43</v>
      </c>
      <c r="BE120" s="241">
        <v>45</v>
      </c>
      <c r="BF120" s="241"/>
      <c r="BG120" s="241"/>
      <c r="BH120" s="241"/>
      <c r="BI120" s="326"/>
      <c r="BJ120" s="235"/>
      <c r="BK120" s="235"/>
      <c r="BL120" s="235"/>
      <c r="BM120" s="215">
        <v>6</v>
      </c>
      <c r="BN120" s="215">
        <v>6</v>
      </c>
      <c r="BO120" s="215">
        <v>6</v>
      </c>
      <c r="BP120" s="215">
        <v>6</v>
      </c>
      <c r="BR120"/>
    </row>
    <row r="121" spans="1:70" ht="19.5" hidden="1" customHeight="1">
      <c r="A121" s="152" t="s">
        <v>237</v>
      </c>
      <c r="B121" s="149" t="s">
        <v>570</v>
      </c>
      <c r="C121" s="86" t="str">
        <f t="shared" ref="C121:Q121" si="109">IF(C768=$BN$121,"당첨",IF(C768=$BO$121,"당첨",IF(C768=$BP$121,"당첨",IF(C768=$BM$121,"당첨","낙첨"))))</f>
        <v>당첨</v>
      </c>
      <c r="D121" s="86" t="str">
        <f t="shared" si="109"/>
        <v>당첨</v>
      </c>
      <c r="E121" s="86" t="str">
        <f t="shared" si="109"/>
        <v>당첨</v>
      </c>
      <c r="F121" s="86" t="str">
        <f t="shared" si="109"/>
        <v>당첨</v>
      </c>
      <c r="G121" s="86" t="str">
        <f t="shared" si="109"/>
        <v>당첨</v>
      </c>
      <c r="H121" s="86" t="str">
        <f t="shared" si="109"/>
        <v>당첨</v>
      </c>
      <c r="I121" s="86" t="str">
        <f t="shared" si="109"/>
        <v>당첨</v>
      </c>
      <c r="J121" s="86" t="str">
        <f t="shared" si="109"/>
        <v>당첨</v>
      </c>
      <c r="K121" s="86" t="str">
        <f t="shared" si="109"/>
        <v>당첨</v>
      </c>
      <c r="L121" s="86" t="str">
        <f t="shared" si="109"/>
        <v>당첨</v>
      </c>
      <c r="M121" s="86" t="str">
        <f t="shared" si="109"/>
        <v>당첨</v>
      </c>
      <c r="N121" s="86" t="str">
        <f t="shared" si="109"/>
        <v>당첨</v>
      </c>
      <c r="O121" s="86" t="str">
        <f t="shared" si="109"/>
        <v>당첨</v>
      </c>
      <c r="P121" s="86" t="str">
        <f t="shared" si="109"/>
        <v>당첨</v>
      </c>
      <c r="Q121" s="86" t="str">
        <f t="shared" si="109"/>
        <v>당첨</v>
      </c>
      <c r="S121" s="20">
        <v>100</v>
      </c>
      <c r="T121" s="644" t="s">
        <v>1556</v>
      </c>
      <c r="U121" s="645"/>
      <c r="V121" s="646"/>
      <c r="W121" s="102">
        <v>2</v>
      </c>
      <c r="X121" s="102">
        <v>3</v>
      </c>
      <c r="Y121" s="102">
        <v>4</v>
      </c>
      <c r="Z121" s="102">
        <v>5</v>
      </c>
      <c r="AA121" s="102">
        <v>6</v>
      </c>
      <c r="AB121" s="102">
        <v>7</v>
      </c>
      <c r="AC121" s="102">
        <v>9</v>
      </c>
      <c r="AD121" s="102">
        <v>10</v>
      </c>
      <c r="AE121" s="102">
        <v>11</v>
      </c>
      <c r="AF121" s="102">
        <v>12</v>
      </c>
      <c r="AG121" s="102">
        <v>13</v>
      </c>
      <c r="AH121" s="102">
        <v>14</v>
      </c>
      <c r="AI121" s="102">
        <v>15</v>
      </c>
      <c r="AJ121" s="102">
        <v>16</v>
      </c>
      <c r="AK121" s="102">
        <v>17</v>
      </c>
      <c r="AL121" s="102">
        <v>18</v>
      </c>
      <c r="AM121" s="102">
        <v>21</v>
      </c>
      <c r="AN121" s="102">
        <v>22</v>
      </c>
      <c r="AO121" s="102">
        <v>23</v>
      </c>
      <c r="AP121" s="102">
        <v>24</v>
      </c>
      <c r="AQ121" s="102">
        <v>25</v>
      </c>
      <c r="AR121" s="102">
        <v>26</v>
      </c>
      <c r="AS121" s="102">
        <v>27</v>
      </c>
      <c r="AT121" s="102">
        <v>28</v>
      </c>
      <c r="AU121" s="102">
        <v>29</v>
      </c>
      <c r="AV121" s="102">
        <v>30</v>
      </c>
      <c r="AW121" s="240">
        <v>31</v>
      </c>
      <c r="AX121" s="240">
        <v>33</v>
      </c>
      <c r="AY121" s="241">
        <v>35</v>
      </c>
      <c r="AZ121" s="241">
        <v>36</v>
      </c>
      <c r="BA121" s="241">
        <v>37</v>
      </c>
      <c r="BB121" s="241">
        <v>38</v>
      </c>
      <c r="BC121" s="241">
        <v>39</v>
      </c>
      <c r="BD121" s="241">
        <v>40</v>
      </c>
      <c r="BE121" s="241">
        <v>41</v>
      </c>
      <c r="BF121" s="241">
        <v>42</v>
      </c>
      <c r="BG121" s="241">
        <v>43</v>
      </c>
      <c r="BH121" s="241">
        <v>44</v>
      </c>
      <c r="BI121" s="326">
        <v>45</v>
      </c>
      <c r="BJ121" s="235"/>
      <c r="BK121" s="235"/>
      <c r="BL121" s="235"/>
      <c r="BM121" s="215">
        <v>6</v>
      </c>
      <c r="BN121" s="215">
        <v>6</v>
      </c>
      <c r="BO121" s="215">
        <v>6</v>
      </c>
      <c r="BP121" s="215">
        <v>6</v>
      </c>
      <c r="BR121"/>
    </row>
    <row r="122" spans="1:70" ht="19.5" hidden="1" customHeight="1">
      <c r="A122" s="152" t="s">
        <v>238</v>
      </c>
      <c r="B122" s="149" t="s">
        <v>571</v>
      </c>
      <c r="C122" s="86" t="str">
        <f t="shared" ref="C122:Q122" si="110">IF(C775=$BN$122,"당첨",IF(C775=$BO$122,"당첨",IF(C775=$BP$122,"당첨",IF(C775=$BM$122,"당첨","낙첨"))))</f>
        <v>낙첨</v>
      </c>
      <c r="D122" s="86" t="str">
        <f t="shared" si="110"/>
        <v>낙첨</v>
      </c>
      <c r="E122" s="86" t="str">
        <f t="shared" si="110"/>
        <v>낙첨</v>
      </c>
      <c r="F122" s="86" t="str">
        <f t="shared" si="110"/>
        <v>낙첨</v>
      </c>
      <c r="G122" s="86" t="str">
        <f t="shared" si="110"/>
        <v>낙첨</v>
      </c>
      <c r="H122" s="86" t="str">
        <f t="shared" si="110"/>
        <v>낙첨</v>
      </c>
      <c r="I122" s="86" t="str">
        <f t="shared" si="110"/>
        <v>낙첨</v>
      </c>
      <c r="J122" s="86" t="str">
        <f t="shared" si="110"/>
        <v>낙첨</v>
      </c>
      <c r="K122" s="86" t="str">
        <f t="shared" si="110"/>
        <v>낙첨</v>
      </c>
      <c r="L122" s="86" t="str">
        <f t="shared" si="110"/>
        <v>낙첨</v>
      </c>
      <c r="M122" s="86" t="str">
        <f t="shared" si="110"/>
        <v>낙첨</v>
      </c>
      <c r="N122" s="86" t="str">
        <f t="shared" si="110"/>
        <v>낙첨</v>
      </c>
      <c r="O122" s="86" t="str">
        <f t="shared" si="110"/>
        <v>낙첨</v>
      </c>
      <c r="P122" s="86" t="str">
        <f t="shared" si="110"/>
        <v>낙첨</v>
      </c>
      <c r="Q122" s="86" t="str">
        <f t="shared" si="110"/>
        <v>낙첨</v>
      </c>
      <c r="S122" s="20">
        <v>101</v>
      </c>
      <c r="T122" s="644" t="s">
        <v>528</v>
      </c>
      <c r="U122" s="645"/>
      <c r="V122" s="646"/>
      <c r="W122" s="241">
        <v>2</v>
      </c>
      <c r="X122" s="102">
        <v>4</v>
      </c>
      <c r="Y122" s="102">
        <v>5</v>
      </c>
      <c r="Z122" s="102">
        <v>6</v>
      </c>
      <c r="AA122" s="102">
        <v>7</v>
      </c>
      <c r="AB122" s="102">
        <v>8</v>
      </c>
      <c r="AC122" s="102">
        <v>9</v>
      </c>
      <c r="AD122" s="102">
        <v>10</v>
      </c>
      <c r="AE122" s="102">
        <v>11</v>
      </c>
      <c r="AF122" s="102">
        <v>12</v>
      </c>
      <c r="AG122" s="102">
        <v>13</v>
      </c>
      <c r="AH122" s="102">
        <v>14</v>
      </c>
      <c r="AI122" s="102">
        <v>15</v>
      </c>
      <c r="AJ122" s="102">
        <v>18</v>
      </c>
      <c r="AK122" s="241">
        <v>19</v>
      </c>
      <c r="AL122" s="102">
        <v>20</v>
      </c>
      <c r="AM122" s="102">
        <v>22</v>
      </c>
      <c r="AN122" s="102">
        <v>23</v>
      </c>
      <c r="AO122" s="102">
        <v>25</v>
      </c>
      <c r="AP122" s="102">
        <v>26</v>
      </c>
      <c r="AQ122" s="102">
        <v>27</v>
      </c>
      <c r="AR122" s="102">
        <v>28</v>
      </c>
      <c r="AS122" s="102">
        <v>29</v>
      </c>
      <c r="AT122" s="102">
        <v>30</v>
      </c>
      <c r="AU122" s="102">
        <v>31</v>
      </c>
      <c r="AV122" s="102">
        <v>32</v>
      </c>
      <c r="AW122" s="102">
        <v>33</v>
      </c>
      <c r="AX122" s="102">
        <v>34</v>
      </c>
      <c r="AY122" s="240">
        <v>35</v>
      </c>
      <c r="AZ122" s="240">
        <v>37</v>
      </c>
      <c r="BA122" s="241">
        <v>38</v>
      </c>
      <c r="BB122" s="241">
        <v>41</v>
      </c>
      <c r="BC122" s="241">
        <v>42</v>
      </c>
      <c r="BD122" s="241">
        <v>43</v>
      </c>
      <c r="BE122" s="241">
        <v>44</v>
      </c>
      <c r="BF122" s="241">
        <v>45</v>
      </c>
      <c r="BG122" s="241"/>
      <c r="BH122" s="241"/>
      <c r="BI122" s="326"/>
      <c r="BJ122" s="235"/>
      <c r="BK122" s="235"/>
      <c r="BL122" s="235"/>
      <c r="BM122" s="215">
        <v>6</v>
      </c>
      <c r="BN122" s="215">
        <v>6</v>
      </c>
      <c r="BO122" s="215">
        <v>6</v>
      </c>
      <c r="BP122" s="215">
        <v>6</v>
      </c>
      <c r="BR122"/>
    </row>
    <row r="123" spans="1:70" ht="19.5" hidden="1" customHeight="1">
      <c r="A123" s="152" t="s">
        <v>239</v>
      </c>
      <c r="B123" s="149" t="s">
        <v>572</v>
      </c>
      <c r="C123" s="86" t="str">
        <f t="shared" ref="C123:Q123" si="111">IF(C782=$BN$123,"당첨",IF(C782=$BO$123,"당첨",IF(C782=$BP$123,"당첨",IF(C782=$BM$123,"당첨","낙첨"))))</f>
        <v>당첨</v>
      </c>
      <c r="D123" s="86" t="str">
        <f t="shared" si="111"/>
        <v>당첨</v>
      </c>
      <c r="E123" s="86" t="str">
        <f t="shared" si="111"/>
        <v>당첨</v>
      </c>
      <c r="F123" s="86" t="str">
        <f t="shared" si="111"/>
        <v>당첨</v>
      </c>
      <c r="G123" s="86" t="str">
        <f t="shared" si="111"/>
        <v>당첨</v>
      </c>
      <c r="H123" s="86" t="str">
        <f t="shared" si="111"/>
        <v>당첨</v>
      </c>
      <c r="I123" s="86" t="str">
        <f t="shared" si="111"/>
        <v>당첨</v>
      </c>
      <c r="J123" s="86" t="str">
        <f t="shared" si="111"/>
        <v>당첨</v>
      </c>
      <c r="K123" s="86" t="str">
        <f t="shared" si="111"/>
        <v>당첨</v>
      </c>
      <c r="L123" s="86" t="str">
        <f t="shared" si="111"/>
        <v>당첨</v>
      </c>
      <c r="M123" s="86" t="str">
        <f t="shared" si="111"/>
        <v>당첨</v>
      </c>
      <c r="N123" s="86" t="str">
        <f t="shared" si="111"/>
        <v>당첨</v>
      </c>
      <c r="O123" s="86" t="str">
        <f t="shared" si="111"/>
        <v>당첨</v>
      </c>
      <c r="P123" s="86" t="str">
        <f t="shared" si="111"/>
        <v>당첨</v>
      </c>
      <c r="Q123" s="86" t="str">
        <f t="shared" si="111"/>
        <v>당첨</v>
      </c>
      <c r="S123" s="20">
        <v>102</v>
      </c>
      <c r="T123" s="644" t="s">
        <v>529</v>
      </c>
      <c r="U123" s="645"/>
      <c r="V123" s="646"/>
      <c r="W123" s="102">
        <v>3</v>
      </c>
      <c r="X123" s="102">
        <v>4</v>
      </c>
      <c r="Y123" s="102">
        <v>5</v>
      </c>
      <c r="Z123" s="102">
        <v>6</v>
      </c>
      <c r="AA123" s="102">
        <v>7</v>
      </c>
      <c r="AB123" s="102">
        <v>10</v>
      </c>
      <c r="AC123" s="102">
        <v>11</v>
      </c>
      <c r="AD123" s="102">
        <v>12</v>
      </c>
      <c r="AE123" s="102">
        <v>13</v>
      </c>
      <c r="AF123" s="102">
        <v>14</v>
      </c>
      <c r="AG123" s="102">
        <v>15</v>
      </c>
      <c r="AH123" s="102">
        <v>16</v>
      </c>
      <c r="AI123" s="102">
        <v>19</v>
      </c>
      <c r="AJ123" s="102">
        <v>20</v>
      </c>
      <c r="AK123" s="102">
        <v>21</v>
      </c>
      <c r="AL123" s="102">
        <v>22</v>
      </c>
      <c r="AM123" s="102">
        <v>23</v>
      </c>
      <c r="AN123" s="102">
        <v>24</v>
      </c>
      <c r="AO123" s="102">
        <v>25</v>
      </c>
      <c r="AP123" s="102">
        <v>26</v>
      </c>
      <c r="AQ123" s="102">
        <v>27</v>
      </c>
      <c r="AR123" s="102">
        <v>28</v>
      </c>
      <c r="AS123" s="102">
        <v>29</v>
      </c>
      <c r="AT123" s="102">
        <v>30</v>
      </c>
      <c r="AU123" s="102">
        <v>31</v>
      </c>
      <c r="AV123" s="102">
        <v>35</v>
      </c>
      <c r="AW123" s="240">
        <v>36</v>
      </c>
      <c r="AX123" s="102">
        <v>37</v>
      </c>
      <c r="AY123" s="240">
        <v>39</v>
      </c>
      <c r="AZ123" s="102">
        <v>40</v>
      </c>
      <c r="BA123" s="240">
        <v>41</v>
      </c>
      <c r="BB123" s="102">
        <v>42</v>
      </c>
      <c r="BC123" s="240">
        <v>43</v>
      </c>
      <c r="BD123" s="102">
        <v>44</v>
      </c>
      <c r="BE123" s="240">
        <v>45</v>
      </c>
      <c r="BF123" s="102"/>
      <c r="BG123" s="240"/>
      <c r="BH123" s="102"/>
      <c r="BI123" s="328"/>
      <c r="BJ123" s="235"/>
      <c r="BK123" s="235"/>
      <c r="BL123" s="235"/>
      <c r="BM123" s="215">
        <v>6</v>
      </c>
      <c r="BN123" s="215">
        <v>6</v>
      </c>
      <c r="BO123" s="215">
        <v>6</v>
      </c>
      <c r="BP123" s="215">
        <v>6</v>
      </c>
      <c r="BR123"/>
    </row>
    <row r="124" spans="1:70" ht="19.5" hidden="1" customHeight="1">
      <c r="A124" s="152" t="s">
        <v>240</v>
      </c>
      <c r="B124" s="149" t="s">
        <v>573</v>
      </c>
      <c r="C124" s="86" t="str">
        <f t="shared" ref="C124:Q124" si="112">IF(C789=$BN$124,"당첨",IF(C789=$BO$124,"당첨",IF(C789=$BP$124,"당첨",IF(C789=$BM$124,"당첨","낙첨"))))</f>
        <v>낙첨</v>
      </c>
      <c r="D124" s="86" t="str">
        <f t="shared" si="112"/>
        <v>낙첨</v>
      </c>
      <c r="E124" s="86" t="str">
        <f t="shared" si="112"/>
        <v>낙첨</v>
      </c>
      <c r="F124" s="86" t="str">
        <f t="shared" si="112"/>
        <v>낙첨</v>
      </c>
      <c r="G124" s="86" t="str">
        <f t="shared" si="112"/>
        <v>낙첨</v>
      </c>
      <c r="H124" s="86" t="str">
        <f t="shared" si="112"/>
        <v>낙첨</v>
      </c>
      <c r="I124" s="86" t="str">
        <f t="shared" si="112"/>
        <v>낙첨</v>
      </c>
      <c r="J124" s="86" t="str">
        <f t="shared" si="112"/>
        <v>낙첨</v>
      </c>
      <c r="K124" s="86" t="str">
        <f t="shared" si="112"/>
        <v>낙첨</v>
      </c>
      <c r="L124" s="86" t="str">
        <f t="shared" si="112"/>
        <v>낙첨</v>
      </c>
      <c r="M124" s="86" t="str">
        <f t="shared" si="112"/>
        <v>낙첨</v>
      </c>
      <c r="N124" s="86" t="str">
        <f t="shared" si="112"/>
        <v>낙첨</v>
      </c>
      <c r="O124" s="86" t="str">
        <f t="shared" si="112"/>
        <v>낙첨</v>
      </c>
      <c r="P124" s="86" t="str">
        <f t="shared" si="112"/>
        <v>낙첨</v>
      </c>
      <c r="Q124" s="86" t="str">
        <f t="shared" si="112"/>
        <v>낙첨</v>
      </c>
      <c r="S124" s="20">
        <v>103</v>
      </c>
      <c r="T124" s="644" t="s">
        <v>538</v>
      </c>
      <c r="U124" s="645"/>
      <c r="V124" s="646"/>
      <c r="W124" s="102">
        <v>1</v>
      </c>
      <c r="X124" s="102">
        <v>2</v>
      </c>
      <c r="Y124" s="102">
        <v>3</v>
      </c>
      <c r="Z124" s="102">
        <v>4</v>
      </c>
      <c r="AA124" s="102">
        <v>6</v>
      </c>
      <c r="AB124" s="102">
        <v>7</v>
      </c>
      <c r="AC124" s="102">
        <v>9</v>
      </c>
      <c r="AD124" s="102">
        <v>10</v>
      </c>
      <c r="AE124" s="102">
        <v>11</v>
      </c>
      <c r="AF124" s="102">
        <v>12</v>
      </c>
      <c r="AG124" s="102">
        <v>13</v>
      </c>
      <c r="AH124" s="102">
        <v>14</v>
      </c>
      <c r="AI124" s="102">
        <v>15</v>
      </c>
      <c r="AJ124" s="102">
        <v>18</v>
      </c>
      <c r="AK124" s="102">
        <v>19</v>
      </c>
      <c r="AL124" s="102">
        <v>20</v>
      </c>
      <c r="AM124" s="102">
        <v>22</v>
      </c>
      <c r="AN124" s="102">
        <v>23</v>
      </c>
      <c r="AO124" s="102">
        <v>24</v>
      </c>
      <c r="AP124" s="102">
        <v>26</v>
      </c>
      <c r="AQ124" s="102">
        <v>27</v>
      </c>
      <c r="AR124" s="102">
        <v>28</v>
      </c>
      <c r="AS124" s="102">
        <v>29</v>
      </c>
      <c r="AT124" s="102">
        <v>30</v>
      </c>
      <c r="AU124" s="102">
        <v>32</v>
      </c>
      <c r="AV124" s="102">
        <v>34</v>
      </c>
      <c r="AW124" s="240">
        <v>36</v>
      </c>
      <c r="AX124" s="240">
        <v>37</v>
      </c>
      <c r="AY124" s="241">
        <v>38</v>
      </c>
      <c r="AZ124" s="241">
        <v>39</v>
      </c>
      <c r="BA124" s="241">
        <v>40</v>
      </c>
      <c r="BB124" s="241">
        <v>41</v>
      </c>
      <c r="BC124" s="241">
        <v>42</v>
      </c>
      <c r="BD124" s="241">
        <v>43</v>
      </c>
      <c r="BE124" s="241">
        <v>44</v>
      </c>
      <c r="BF124" s="241">
        <v>45</v>
      </c>
      <c r="BG124" s="241"/>
      <c r="BH124" s="241"/>
      <c r="BI124" s="328"/>
      <c r="BJ124" s="235"/>
      <c r="BK124" s="235"/>
      <c r="BL124" s="235"/>
      <c r="BM124" s="215">
        <v>6</v>
      </c>
      <c r="BN124" s="215">
        <v>6</v>
      </c>
      <c r="BO124" s="215">
        <v>6</v>
      </c>
      <c r="BP124" s="215">
        <v>6</v>
      </c>
      <c r="BR124"/>
    </row>
    <row r="125" spans="1:70" ht="19.5" hidden="1" customHeight="1">
      <c r="A125" s="152" t="s">
        <v>241</v>
      </c>
      <c r="B125" s="149" t="s">
        <v>574</v>
      </c>
      <c r="C125" s="86" t="str">
        <f t="shared" ref="C125:Q125" si="113">IF(C796=$BN$125,"당첨",IF(C796=$BO$125,"당첨",IF(C796=$BP$125,"당첨",IF(C796=$BM$125,"당첨","낙첨"))))</f>
        <v>낙첨</v>
      </c>
      <c r="D125" s="86" t="str">
        <f t="shared" si="113"/>
        <v>낙첨</v>
      </c>
      <c r="E125" s="86" t="str">
        <f t="shared" si="113"/>
        <v>낙첨</v>
      </c>
      <c r="F125" s="86" t="str">
        <f t="shared" si="113"/>
        <v>낙첨</v>
      </c>
      <c r="G125" s="86" t="str">
        <f t="shared" si="113"/>
        <v>낙첨</v>
      </c>
      <c r="H125" s="86" t="str">
        <f t="shared" si="113"/>
        <v>낙첨</v>
      </c>
      <c r="I125" s="86" t="str">
        <f t="shared" si="113"/>
        <v>낙첨</v>
      </c>
      <c r="J125" s="86" t="str">
        <f t="shared" si="113"/>
        <v>낙첨</v>
      </c>
      <c r="K125" s="86" t="str">
        <f t="shared" si="113"/>
        <v>낙첨</v>
      </c>
      <c r="L125" s="86" t="str">
        <f t="shared" si="113"/>
        <v>낙첨</v>
      </c>
      <c r="M125" s="86" t="str">
        <f t="shared" si="113"/>
        <v>낙첨</v>
      </c>
      <c r="N125" s="86" t="str">
        <f t="shared" si="113"/>
        <v>낙첨</v>
      </c>
      <c r="O125" s="86" t="str">
        <f t="shared" si="113"/>
        <v>낙첨</v>
      </c>
      <c r="P125" s="86" t="str">
        <f t="shared" si="113"/>
        <v>낙첨</v>
      </c>
      <c r="Q125" s="86" t="str">
        <f t="shared" si="113"/>
        <v>낙첨</v>
      </c>
      <c r="S125" s="20">
        <v>104</v>
      </c>
      <c r="T125" s="644" t="s">
        <v>530</v>
      </c>
      <c r="U125" s="645"/>
      <c r="V125" s="646"/>
      <c r="W125" s="102">
        <v>1</v>
      </c>
      <c r="X125" s="102">
        <v>2</v>
      </c>
      <c r="Y125" s="102">
        <v>4</v>
      </c>
      <c r="Z125" s="102">
        <v>5</v>
      </c>
      <c r="AA125" s="102">
        <v>6</v>
      </c>
      <c r="AB125" s="102">
        <v>7</v>
      </c>
      <c r="AC125" s="102">
        <v>8</v>
      </c>
      <c r="AD125" s="102">
        <v>9</v>
      </c>
      <c r="AE125" s="102">
        <v>11</v>
      </c>
      <c r="AF125" s="102">
        <v>12</v>
      </c>
      <c r="AG125" s="102">
        <v>13</v>
      </c>
      <c r="AH125" s="102">
        <v>14</v>
      </c>
      <c r="AI125" s="102">
        <v>15</v>
      </c>
      <c r="AJ125" s="102">
        <v>16</v>
      </c>
      <c r="AK125" s="102">
        <v>17</v>
      </c>
      <c r="AL125" s="102">
        <v>18</v>
      </c>
      <c r="AM125" s="102">
        <v>19</v>
      </c>
      <c r="AN125" s="102">
        <v>22</v>
      </c>
      <c r="AO125" s="102">
        <v>23</v>
      </c>
      <c r="AP125" s="102">
        <v>24</v>
      </c>
      <c r="AQ125" s="102">
        <v>25</v>
      </c>
      <c r="AR125" s="102">
        <v>26</v>
      </c>
      <c r="AS125" s="102">
        <v>28</v>
      </c>
      <c r="AT125" s="102">
        <v>29</v>
      </c>
      <c r="AU125" s="102">
        <v>31</v>
      </c>
      <c r="AV125" s="102">
        <v>32</v>
      </c>
      <c r="AW125" s="240">
        <v>33</v>
      </c>
      <c r="AX125" s="240">
        <v>34</v>
      </c>
      <c r="AY125" s="241">
        <v>37</v>
      </c>
      <c r="AZ125" s="241">
        <v>38</v>
      </c>
      <c r="BA125" s="241">
        <v>39</v>
      </c>
      <c r="BB125" s="241">
        <v>41</v>
      </c>
      <c r="BC125" s="241">
        <v>43</v>
      </c>
      <c r="BD125" s="241">
        <v>44</v>
      </c>
      <c r="BE125" s="241">
        <v>45</v>
      </c>
      <c r="BF125" s="241"/>
      <c r="BG125" s="241"/>
      <c r="BH125" s="241"/>
      <c r="BI125" s="241"/>
      <c r="BJ125" s="235"/>
      <c r="BK125" s="235"/>
      <c r="BL125" s="235"/>
      <c r="BM125" s="215">
        <v>6</v>
      </c>
      <c r="BN125" s="215">
        <v>6</v>
      </c>
      <c r="BO125" s="215">
        <v>6</v>
      </c>
      <c r="BP125" s="215">
        <v>6</v>
      </c>
      <c r="BR125"/>
    </row>
    <row r="126" spans="1:70" ht="19.5" hidden="1" customHeight="1">
      <c r="A126" s="152" t="s">
        <v>242</v>
      </c>
      <c r="B126" s="149" t="s">
        <v>575</v>
      </c>
      <c r="C126" s="86" t="str">
        <f t="shared" ref="C126:Q126" si="114">IF(C803=$BN$126,"당첨",IF(C803=$BO$126,"당첨",IF(C803=$BP$126,"당첨",IF(C803=$BM$126,"당첨","낙첨"))))</f>
        <v>당첨</v>
      </c>
      <c r="D126" s="86" t="str">
        <f t="shared" si="114"/>
        <v>당첨</v>
      </c>
      <c r="E126" s="86" t="str">
        <f t="shared" si="114"/>
        <v>당첨</v>
      </c>
      <c r="F126" s="86" t="str">
        <f t="shared" si="114"/>
        <v>당첨</v>
      </c>
      <c r="G126" s="86" t="str">
        <f t="shared" si="114"/>
        <v>당첨</v>
      </c>
      <c r="H126" s="86" t="str">
        <f t="shared" si="114"/>
        <v>당첨</v>
      </c>
      <c r="I126" s="86" t="str">
        <f t="shared" si="114"/>
        <v>당첨</v>
      </c>
      <c r="J126" s="86" t="str">
        <f t="shared" si="114"/>
        <v>당첨</v>
      </c>
      <c r="K126" s="86" t="str">
        <f t="shared" si="114"/>
        <v>당첨</v>
      </c>
      <c r="L126" s="86" t="str">
        <f t="shared" si="114"/>
        <v>당첨</v>
      </c>
      <c r="M126" s="86" t="str">
        <f t="shared" si="114"/>
        <v>당첨</v>
      </c>
      <c r="N126" s="86" t="str">
        <f t="shared" si="114"/>
        <v>당첨</v>
      </c>
      <c r="O126" s="86" t="str">
        <f t="shared" si="114"/>
        <v>당첨</v>
      </c>
      <c r="P126" s="86" t="str">
        <f t="shared" si="114"/>
        <v>당첨</v>
      </c>
      <c r="Q126" s="86" t="str">
        <f t="shared" si="114"/>
        <v>당첨</v>
      </c>
      <c r="S126" s="20">
        <v>105</v>
      </c>
      <c r="T126" s="644" t="s">
        <v>539</v>
      </c>
      <c r="U126" s="645"/>
      <c r="V126" s="646"/>
      <c r="W126" s="102">
        <v>1</v>
      </c>
      <c r="X126" s="102">
        <v>3</v>
      </c>
      <c r="Y126" s="102">
        <v>4</v>
      </c>
      <c r="Z126" s="102">
        <v>7</v>
      </c>
      <c r="AA126" s="102">
        <v>9</v>
      </c>
      <c r="AB126" s="102">
        <v>11</v>
      </c>
      <c r="AC126" s="102">
        <v>12</v>
      </c>
      <c r="AD126" s="102">
        <v>13</v>
      </c>
      <c r="AE126" s="102">
        <v>14</v>
      </c>
      <c r="AF126" s="102">
        <v>15</v>
      </c>
      <c r="AG126" s="102">
        <v>17</v>
      </c>
      <c r="AH126" s="102">
        <v>18</v>
      </c>
      <c r="AI126" s="102">
        <v>19</v>
      </c>
      <c r="AJ126" s="102">
        <v>20</v>
      </c>
      <c r="AK126" s="102">
        <v>21</v>
      </c>
      <c r="AL126" s="102">
        <v>22</v>
      </c>
      <c r="AM126" s="102">
        <v>23</v>
      </c>
      <c r="AN126" s="102">
        <v>24</v>
      </c>
      <c r="AO126" s="102">
        <v>25</v>
      </c>
      <c r="AP126" s="102">
        <v>26</v>
      </c>
      <c r="AQ126" s="102">
        <v>27</v>
      </c>
      <c r="AR126" s="102">
        <v>28</v>
      </c>
      <c r="AS126" s="102">
        <v>29</v>
      </c>
      <c r="AT126" s="102">
        <v>30</v>
      </c>
      <c r="AU126" s="102">
        <v>31</v>
      </c>
      <c r="AV126" s="102">
        <v>32</v>
      </c>
      <c r="AW126" s="240">
        <v>35</v>
      </c>
      <c r="AX126" s="240">
        <v>36</v>
      </c>
      <c r="AY126" s="241">
        <v>37</v>
      </c>
      <c r="AZ126" s="241">
        <v>39</v>
      </c>
      <c r="BA126" s="241">
        <v>40</v>
      </c>
      <c r="BB126" s="241">
        <v>41</v>
      </c>
      <c r="BC126" s="241">
        <v>42</v>
      </c>
      <c r="BD126" s="241">
        <v>43</v>
      </c>
      <c r="BE126" s="241">
        <v>44</v>
      </c>
      <c r="BF126" s="241">
        <v>45</v>
      </c>
      <c r="BG126" s="241"/>
      <c r="BH126" s="241"/>
      <c r="BI126" s="241"/>
      <c r="BJ126" s="235"/>
      <c r="BK126" s="235"/>
      <c r="BL126" s="235"/>
      <c r="BM126" s="215">
        <v>6</v>
      </c>
      <c r="BN126" s="215">
        <v>6</v>
      </c>
      <c r="BO126" s="215">
        <v>6</v>
      </c>
      <c r="BP126" s="215">
        <v>6</v>
      </c>
      <c r="BR126"/>
    </row>
    <row r="127" spans="1:70" ht="19.5" hidden="1" customHeight="1">
      <c r="A127" s="152" t="s">
        <v>243</v>
      </c>
      <c r="B127" s="149" t="s">
        <v>576</v>
      </c>
      <c r="C127" s="86" t="str">
        <f t="shared" ref="C127:Q127" si="115">IF(C810=$BN$127,"당첨",IF(C810=$BO$127,"당첨",IF(C810=$BP$127,"당첨",IF(C810=$BM$127,"당첨","낙첨"))))</f>
        <v>낙첨</v>
      </c>
      <c r="D127" s="86" t="str">
        <f t="shared" si="115"/>
        <v>낙첨</v>
      </c>
      <c r="E127" s="86" t="str">
        <f t="shared" si="115"/>
        <v>낙첨</v>
      </c>
      <c r="F127" s="86" t="str">
        <f t="shared" si="115"/>
        <v>낙첨</v>
      </c>
      <c r="G127" s="86" t="str">
        <f t="shared" si="115"/>
        <v>낙첨</v>
      </c>
      <c r="H127" s="86" t="str">
        <f t="shared" si="115"/>
        <v>낙첨</v>
      </c>
      <c r="I127" s="86" t="str">
        <f t="shared" si="115"/>
        <v>낙첨</v>
      </c>
      <c r="J127" s="86" t="str">
        <f t="shared" si="115"/>
        <v>낙첨</v>
      </c>
      <c r="K127" s="86" t="str">
        <f t="shared" si="115"/>
        <v>낙첨</v>
      </c>
      <c r="L127" s="86" t="str">
        <f t="shared" si="115"/>
        <v>낙첨</v>
      </c>
      <c r="M127" s="86" t="str">
        <f t="shared" si="115"/>
        <v>낙첨</v>
      </c>
      <c r="N127" s="86" t="str">
        <f t="shared" si="115"/>
        <v>낙첨</v>
      </c>
      <c r="O127" s="86" t="str">
        <f t="shared" si="115"/>
        <v>낙첨</v>
      </c>
      <c r="P127" s="86" t="str">
        <f t="shared" si="115"/>
        <v>낙첨</v>
      </c>
      <c r="Q127" s="86" t="str">
        <f t="shared" si="115"/>
        <v>낙첨</v>
      </c>
      <c r="S127" s="20">
        <v>106</v>
      </c>
      <c r="T127" s="644" t="s">
        <v>540</v>
      </c>
      <c r="U127" s="645"/>
      <c r="V127" s="646"/>
      <c r="W127" s="102">
        <v>1</v>
      </c>
      <c r="X127" s="102">
        <v>3</v>
      </c>
      <c r="Y127" s="102">
        <v>7</v>
      </c>
      <c r="Z127" s="102">
        <v>8</v>
      </c>
      <c r="AA127" s="102">
        <v>9</v>
      </c>
      <c r="AB127" s="102">
        <v>10</v>
      </c>
      <c r="AC127" s="102">
        <v>11</v>
      </c>
      <c r="AD127" s="102">
        <v>13</v>
      </c>
      <c r="AE127" s="102">
        <v>14</v>
      </c>
      <c r="AF127" s="102">
        <v>15</v>
      </c>
      <c r="AG127" s="102">
        <v>16</v>
      </c>
      <c r="AH127" s="102">
        <v>18</v>
      </c>
      <c r="AI127" s="102">
        <v>19</v>
      </c>
      <c r="AJ127" s="102">
        <v>20</v>
      </c>
      <c r="AK127" s="102">
        <v>21</v>
      </c>
      <c r="AL127" s="102">
        <v>22</v>
      </c>
      <c r="AM127" s="102">
        <v>23</v>
      </c>
      <c r="AN127" s="102">
        <v>26</v>
      </c>
      <c r="AO127" s="102">
        <v>27</v>
      </c>
      <c r="AP127" s="102">
        <v>28</v>
      </c>
      <c r="AQ127" s="102">
        <v>29</v>
      </c>
      <c r="AR127" s="102">
        <v>30</v>
      </c>
      <c r="AS127" s="102">
        <v>31</v>
      </c>
      <c r="AT127" s="102">
        <v>33</v>
      </c>
      <c r="AU127" s="102">
        <v>34</v>
      </c>
      <c r="AV127" s="102">
        <v>35</v>
      </c>
      <c r="AW127" s="240">
        <v>36</v>
      </c>
      <c r="AX127" s="240">
        <v>37</v>
      </c>
      <c r="AY127" s="241">
        <v>38</v>
      </c>
      <c r="AZ127" s="241">
        <v>39</v>
      </c>
      <c r="BA127" s="241">
        <v>40</v>
      </c>
      <c r="BB127" s="241">
        <v>41</v>
      </c>
      <c r="BC127" s="241">
        <v>42</v>
      </c>
      <c r="BD127" s="241">
        <v>43</v>
      </c>
      <c r="BE127" s="241">
        <v>44</v>
      </c>
      <c r="BF127" s="241"/>
      <c r="BG127" s="241"/>
      <c r="BH127" s="241"/>
      <c r="BI127" s="241"/>
      <c r="BJ127" s="235"/>
      <c r="BK127" s="235"/>
      <c r="BL127" s="235"/>
      <c r="BM127" s="215">
        <v>6</v>
      </c>
      <c r="BN127" s="215">
        <v>6</v>
      </c>
      <c r="BO127" s="215">
        <v>6</v>
      </c>
      <c r="BP127" s="215">
        <v>6</v>
      </c>
      <c r="BR127"/>
    </row>
    <row r="128" spans="1:70" ht="19.5" hidden="1" customHeight="1">
      <c r="A128" s="152" t="s">
        <v>244</v>
      </c>
      <c r="B128" s="149" t="s">
        <v>577</v>
      </c>
      <c r="C128" s="86" t="str">
        <f t="shared" ref="C128:Q128" si="116">IF(C817=$BN$128,"당첨",IF(C817=$BO$128,"당첨",IF(C817=$BP$128,"당첨",IF(C817=$BM$128,"당첨","낙첨"))))</f>
        <v>낙첨</v>
      </c>
      <c r="D128" s="86" t="str">
        <f t="shared" si="116"/>
        <v>낙첨</v>
      </c>
      <c r="E128" s="86" t="str">
        <f t="shared" si="116"/>
        <v>낙첨</v>
      </c>
      <c r="F128" s="86" t="str">
        <f t="shared" si="116"/>
        <v>낙첨</v>
      </c>
      <c r="G128" s="86" t="str">
        <f t="shared" si="116"/>
        <v>낙첨</v>
      </c>
      <c r="H128" s="86" t="str">
        <f t="shared" si="116"/>
        <v>낙첨</v>
      </c>
      <c r="I128" s="86" t="str">
        <f t="shared" si="116"/>
        <v>낙첨</v>
      </c>
      <c r="J128" s="86" t="str">
        <f t="shared" si="116"/>
        <v>낙첨</v>
      </c>
      <c r="K128" s="86" t="str">
        <f t="shared" si="116"/>
        <v>낙첨</v>
      </c>
      <c r="L128" s="86" t="str">
        <f t="shared" si="116"/>
        <v>낙첨</v>
      </c>
      <c r="M128" s="86" t="str">
        <f t="shared" si="116"/>
        <v>낙첨</v>
      </c>
      <c r="N128" s="86" t="str">
        <f t="shared" si="116"/>
        <v>낙첨</v>
      </c>
      <c r="O128" s="86" t="str">
        <f t="shared" si="116"/>
        <v>낙첨</v>
      </c>
      <c r="P128" s="86" t="str">
        <f t="shared" si="116"/>
        <v>낙첨</v>
      </c>
      <c r="Q128" s="86" t="str">
        <f t="shared" si="116"/>
        <v>낙첨</v>
      </c>
      <c r="S128" s="20">
        <v>107</v>
      </c>
      <c r="T128" s="644" t="s">
        <v>541</v>
      </c>
      <c r="U128" s="645"/>
      <c r="V128" s="646"/>
      <c r="W128" s="102">
        <v>1</v>
      </c>
      <c r="X128" s="102">
        <v>2</v>
      </c>
      <c r="Y128" s="102">
        <v>3</v>
      </c>
      <c r="Z128" s="102">
        <v>4</v>
      </c>
      <c r="AA128" s="102">
        <v>5</v>
      </c>
      <c r="AB128" s="102">
        <v>6</v>
      </c>
      <c r="AC128" s="102">
        <v>7</v>
      </c>
      <c r="AD128" s="102">
        <v>9</v>
      </c>
      <c r="AE128" s="102">
        <v>11</v>
      </c>
      <c r="AF128" s="102">
        <v>12</v>
      </c>
      <c r="AG128" s="102">
        <v>13</v>
      </c>
      <c r="AH128" s="102">
        <v>14</v>
      </c>
      <c r="AI128" s="102">
        <v>17</v>
      </c>
      <c r="AJ128" s="102">
        <v>18</v>
      </c>
      <c r="AK128" s="102">
        <v>19</v>
      </c>
      <c r="AL128" s="102">
        <v>21</v>
      </c>
      <c r="AM128" s="102">
        <v>22</v>
      </c>
      <c r="AN128" s="102">
        <v>23</v>
      </c>
      <c r="AO128" s="102">
        <v>24</v>
      </c>
      <c r="AP128" s="102">
        <v>25</v>
      </c>
      <c r="AQ128" s="102">
        <v>26</v>
      </c>
      <c r="AR128" s="102">
        <v>27</v>
      </c>
      <c r="AS128" s="102">
        <v>28</v>
      </c>
      <c r="AT128" s="102">
        <v>29</v>
      </c>
      <c r="AU128" s="102">
        <v>31</v>
      </c>
      <c r="AV128" s="102">
        <v>32</v>
      </c>
      <c r="AW128" s="240">
        <v>33</v>
      </c>
      <c r="AX128" s="240">
        <v>34</v>
      </c>
      <c r="AY128" s="241">
        <v>35</v>
      </c>
      <c r="AZ128" s="241">
        <v>37</v>
      </c>
      <c r="BA128" s="241">
        <v>40</v>
      </c>
      <c r="BB128" s="241">
        <v>41</v>
      </c>
      <c r="BC128" s="241">
        <v>43</v>
      </c>
      <c r="BD128" s="241">
        <v>44</v>
      </c>
      <c r="BE128" s="241"/>
      <c r="BF128" s="241"/>
      <c r="BG128" s="241"/>
      <c r="BH128" s="241"/>
      <c r="BI128" s="241"/>
      <c r="BJ128" s="235"/>
      <c r="BK128" s="235"/>
      <c r="BL128" s="235"/>
      <c r="BM128" s="215">
        <v>6</v>
      </c>
      <c r="BN128" s="215">
        <v>6</v>
      </c>
      <c r="BO128" s="215">
        <v>6</v>
      </c>
      <c r="BP128" s="215">
        <v>6</v>
      </c>
      <c r="BR128"/>
    </row>
    <row r="129" spans="1:71" ht="19.5" hidden="1" customHeight="1">
      <c r="A129" s="152" t="s">
        <v>245</v>
      </c>
      <c r="B129" s="149" t="s">
        <v>578</v>
      </c>
      <c r="C129" s="86" t="str">
        <f t="shared" ref="C129:Q129" si="117">IF(C824=$BN$129,"당첨",IF(C824=$BO$129,"당첨",IF(C824=$BP$129,"당첨",IF(C824=$BM$129,"당첨","낙첨"))))</f>
        <v>당첨</v>
      </c>
      <c r="D129" s="86" t="str">
        <f t="shared" si="117"/>
        <v>당첨</v>
      </c>
      <c r="E129" s="86" t="str">
        <f t="shared" si="117"/>
        <v>당첨</v>
      </c>
      <c r="F129" s="86" t="str">
        <f t="shared" si="117"/>
        <v>당첨</v>
      </c>
      <c r="G129" s="86" t="str">
        <f t="shared" si="117"/>
        <v>당첨</v>
      </c>
      <c r="H129" s="86" t="str">
        <f t="shared" si="117"/>
        <v>당첨</v>
      </c>
      <c r="I129" s="86" t="str">
        <f t="shared" si="117"/>
        <v>당첨</v>
      </c>
      <c r="J129" s="86" t="str">
        <f t="shared" si="117"/>
        <v>당첨</v>
      </c>
      <c r="K129" s="86" t="str">
        <f t="shared" si="117"/>
        <v>당첨</v>
      </c>
      <c r="L129" s="86" t="str">
        <f t="shared" si="117"/>
        <v>당첨</v>
      </c>
      <c r="M129" s="86" t="str">
        <f t="shared" si="117"/>
        <v>당첨</v>
      </c>
      <c r="N129" s="86" t="str">
        <f t="shared" si="117"/>
        <v>당첨</v>
      </c>
      <c r="O129" s="86" t="str">
        <f t="shared" si="117"/>
        <v>당첨</v>
      </c>
      <c r="P129" s="86" t="str">
        <f t="shared" si="117"/>
        <v>당첨</v>
      </c>
      <c r="Q129" s="86" t="str">
        <f t="shared" si="117"/>
        <v>당첨</v>
      </c>
      <c r="S129" s="20">
        <v>108</v>
      </c>
      <c r="T129" s="644" t="s">
        <v>542</v>
      </c>
      <c r="U129" s="645"/>
      <c r="V129" s="646"/>
      <c r="W129" s="102">
        <v>1</v>
      </c>
      <c r="X129" s="102">
        <v>3</v>
      </c>
      <c r="Y129" s="102">
        <v>4</v>
      </c>
      <c r="Z129" s="102">
        <v>5</v>
      </c>
      <c r="AA129" s="102">
        <v>6</v>
      </c>
      <c r="AB129" s="102">
        <v>7</v>
      </c>
      <c r="AC129" s="102">
        <v>8</v>
      </c>
      <c r="AD129" s="102">
        <v>9</v>
      </c>
      <c r="AE129" s="102">
        <v>10</v>
      </c>
      <c r="AF129" s="102">
        <v>11</v>
      </c>
      <c r="AG129" s="102">
        <v>12</v>
      </c>
      <c r="AH129" s="102">
        <v>13</v>
      </c>
      <c r="AI129" s="102">
        <v>14</v>
      </c>
      <c r="AJ129" s="102">
        <v>15</v>
      </c>
      <c r="AK129" s="102">
        <v>16</v>
      </c>
      <c r="AL129" s="102">
        <v>17</v>
      </c>
      <c r="AM129" s="102">
        <v>20</v>
      </c>
      <c r="AN129" s="102">
        <v>21</v>
      </c>
      <c r="AO129" s="102">
        <v>22</v>
      </c>
      <c r="AP129" s="102">
        <v>24</v>
      </c>
      <c r="AQ129" s="102">
        <v>26</v>
      </c>
      <c r="AR129" s="102">
        <v>27</v>
      </c>
      <c r="AS129" s="102">
        <v>28</v>
      </c>
      <c r="AT129" s="102">
        <v>29</v>
      </c>
      <c r="AU129" s="102">
        <v>30</v>
      </c>
      <c r="AV129" s="102">
        <v>32</v>
      </c>
      <c r="AW129" s="240">
        <v>33</v>
      </c>
      <c r="AX129" s="240">
        <v>34</v>
      </c>
      <c r="AY129" s="241">
        <v>35</v>
      </c>
      <c r="AZ129" s="241">
        <v>37</v>
      </c>
      <c r="BA129" s="241">
        <v>38</v>
      </c>
      <c r="BB129" s="241">
        <v>39</v>
      </c>
      <c r="BC129" s="241">
        <v>40</v>
      </c>
      <c r="BD129" s="241">
        <v>41</v>
      </c>
      <c r="BE129" s="241">
        <v>42</v>
      </c>
      <c r="BF129" s="241">
        <v>43</v>
      </c>
      <c r="BG129" s="241">
        <v>44</v>
      </c>
      <c r="BH129" s="241">
        <v>45</v>
      </c>
      <c r="BI129" s="235"/>
      <c r="BJ129" s="235"/>
      <c r="BK129" s="235"/>
      <c r="BL129" s="235"/>
      <c r="BM129" s="215">
        <v>6</v>
      </c>
      <c r="BN129" s="215">
        <v>6</v>
      </c>
      <c r="BO129" s="215">
        <v>6</v>
      </c>
      <c r="BP129" s="215">
        <v>6</v>
      </c>
      <c r="BR129"/>
    </row>
    <row r="130" spans="1:71" ht="19.5" hidden="1" customHeight="1">
      <c r="A130" s="152" t="s">
        <v>246</v>
      </c>
      <c r="B130" s="149" t="s">
        <v>579</v>
      </c>
      <c r="C130" s="86" t="str">
        <f t="shared" ref="C130:Q130" si="118">IF(C831=$BN$130,"당첨",IF(C831=$BO$130,"당첨",IF(C831=$BP$130,"당첨",IF(C831=$BM$130,"당첨","낙첨"))))</f>
        <v>낙첨</v>
      </c>
      <c r="D130" s="86" t="str">
        <f t="shared" si="118"/>
        <v>낙첨</v>
      </c>
      <c r="E130" s="86" t="str">
        <f t="shared" si="118"/>
        <v>낙첨</v>
      </c>
      <c r="F130" s="86" t="str">
        <f t="shared" si="118"/>
        <v>낙첨</v>
      </c>
      <c r="G130" s="86" t="str">
        <f t="shared" si="118"/>
        <v>낙첨</v>
      </c>
      <c r="H130" s="86" t="str">
        <f t="shared" si="118"/>
        <v>낙첨</v>
      </c>
      <c r="I130" s="86" t="str">
        <f t="shared" si="118"/>
        <v>낙첨</v>
      </c>
      <c r="J130" s="86" t="str">
        <f t="shared" si="118"/>
        <v>낙첨</v>
      </c>
      <c r="K130" s="86" t="str">
        <f t="shared" si="118"/>
        <v>낙첨</v>
      </c>
      <c r="L130" s="86" t="str">
        <f t="shared" si="118"/>
        <v>낙첨</v>
      </c>
      <c r="M130" s="86" t="str">
        <f t="shared" si="118"/>
        <v>낙첨</v>
      </c>
      <c r="N130" s="86" t="str">
        <f t="shared" si="118"/>
        <v>낙첨</v>
      </c>
      <c r="O130" s="86" t="str">
        <f t="shared" si="118"/>
        <v>낙첨</v>
      </c>
      <c r="P130" s="86" t="str">
        <f t="shared" si="118"/>
        <v>낙첨</v>
      </c>
      <c r="Q130" s="86" t="str">
        <f t="shared" si="118"/>
        <v>낙첨</v>
      </c>
      <c r="S130" s="20">
        <v>109</v>
      </c>
      <c r="T130" s="644" t="s">
        <v>543</v>
      </c>
      <c r="U130" s="645"/>
      <c r="V130" s="646"/>
      <c r="W130" s="102">
        <v>1</v>
      </c>
      <c r="X130" s="102">
        <v>3</v>
      </c>
      <c r="Y130" s="102">
        <v>4</v>
      </c>
      <c r="Z130" s="102">
        <v>5</v>
      </c>
      <c r="AA130" s="102">
        <v>6</v>
      </c>
      <c r="AB130" s="102">
        <v>8</v>
      </c>
      <c r="AC130" s="102">
        <v>9</v>
      </c>
      <c r="AD130" s="102">
        <v>10</v>
      </c>
      <c r="AE130" s="102">
        <v>12</v>
      </c>
      <c r="AF130" s="102">
        <v>14</v>
      </c>
      <c r="AG130" s="102">
        <v>15</v>
      </c>
      <c r="AH130" s="102">
        <v>16</v>
      </c>
      <c r="AI130" s="102">
        <v>17</v>
      </c>
      <c r="AJ130" s="102">
        <v>18</v>
      </c>
      <c r="AK130" s="102">
        <v>19</v>
      </c>
      <c r="AL130" s="102">
        <v>20</v>
      </c>
      <c r="AM130" s="102">
        <v>21</v>
      </c>
      <c r="AN130" s="102">
        <v>22</v>
      </c>
      <c r="AO130" s="102">
        <v>24</v>
      </c>
      <c r="AP130" s="102">
        <v>25</v>
      </c>
      <c r="AQ130" s="102">
        <v>27</v>
      </c>
      <c r="AR130" s="102">
        <v>28</v>
      </c>
      <c r="AS130" s="102">
        <v>29</v>
      </c>
      <c r="AT130" s="102">
        <v>30</v>
      </c>
      <c r="AU130" s="102">
        <v>31</v>
      </c>
      <c r="AV130" s="102">
        <v>32</v>
      </c>
      <c r="AW130" s="240">
        <v>33</v>
      </c>
      <c r="AX130" s="240">
        <v>35</v>
      </c>
      <c r="AY130" s="241">
        <v>36</v>
      </c>
      <c r="AZ130" s="241">
        <v>37</v>
      </c>
      <c r="BA130" s="241">
        <v>39</v>
      </c>
      <c r="BB130" s="241">
        <v>40</v>
      </c>
      <c r="BC130" s="241">
        <v>41</v>
      </c>
      <c r="BD130" s="241">
        <v>42</v>
      </c>
      <c r="BE130" s="241">
        <v>44</v>
      </c>
      <c r="BF130" s="241"/>
      <c r="BG130" s="241"/>
      <c r="BH130" s="241"/>
      <c r="BI130" s="235"/>
      <c r="BJ130" s="235"/>
      <c r="BK130" s="235"/>
      <c r="BL130" s="235"/>
      <c r="BM130" s="215">
        <v>6</v>
      </c>
      <c r="BN130" s="215">
        <v>6</v>
      </c>
      <c r="BO130" s="215">
        <v>6</v>
      </c>
      <c r="BP130" s="215">
        <v>6</v>
      </c>
      <c r="BR130"/>
    </row>
    <row r="131" spans="1:71" ht="19.5" customHeight="1">
      <c r="A131" s="152"/>
      <c r="B131" s="445" t="s">
        <v>1822</v>
      </c>
      <c r="C131" s="86">
        <f>COUNTIF(C110:C130,"당첨")</f>
        <v>5</v>
      </c>
      <c r="D131" s="86">
        <f t="shared" ref="D131:Q131" si="119">COUNTIF(D110:D130,"당첨")</f>
        <v>5</v>
      </c>
      <c r="E131" s="86">
        <f t="shared" si="119"/>
        <v>5</v>
      </c>
      <c r="F131" s="86">
        <f t="shared" si="119"/>
        <v>5</v>
      </c>
      <c r="G131" s="86">
        <f t="shared" si="119"/>
        <v>5</v>
      </c>
      <c r="H131" s="86">
        <f t="shared" si="119"/>
        <v>5</v>
      </c>
      <c r="I131" s="86">
        <f t="shared" si="119"/>
        <v>5</v>
      </c>
      <c r="J131" s="86">
        <f t="shared" si="119"/>
        <v>5</v>
      </c>
      <c r="K131" s="86">
        <f t="shared" si="119"/>
        <v>5</v>
      </c>
      <c r="L131" s="86">
        <f t="shared" si="119"/>
        <v>5</v>
      </c>
      <c r="M131" s="86">
        <f t="shared" si="119"/>
        <v>5</v>
      </c>
      <c r="N131" s="86">
        <f t="shared" si="119"/>
        <v>5</v>
      </c>
      <c r="O131" s="86">
        <f t="shared" si="119"/>
        <v>5</v>
      </c>
      <c r="P131" s="86">
        <f t="shared" si="119"/>
        <v>5</v>
      </c>
      <c r="Q131" s="86">
        <f t="shared" si="119"/>
        <v>5</v>
      </c>
      <c r="R131" s="1">
        <v>1</v>
      </c>
      <c r="S131" s="20"/>
      <c r="T131" s="644" t="s">
        <v>791</v>
      </c>
      <c r="U131" s="645"/>
      <c r="V131" s="646"/>
      <c r="W131" s="102"/>
      <c r="X131" s="102"/>
      <c r="Y131" s="102"/>
      <c r="Z131" s="102"/>
      <c r="AA131" s="102"/>
      <c r="AB131" s="102"/>
      <c r="AC131" s="102"/>
      <c r="AD131" s="102"/>
      <c r="AE131" s="102"/>
      <c r="AF131" s="102"/>
      <c r="AG131" s="102"/>
      <c r="AH131" s="102"/>
      <c r="AI131" s="102"/>
      <c r="AJ131" s="102"/>
      <c r="AK131" s="102"/>
      <c r="AL131" s="102"/>
      <c r="AM131" s="102"/>
      <c r="AN131" s="102"/>
      <c r="AO131" s="102"/>
      <c r="AP131" s="102"/>
      <c r="AQ131" s="102"/>
      <c r="AR131" s="102"/>
      <c r="AS131" s="102"/>
      <c r="AT131" s="102"/>
      <c r="AU131" s="102"/>
      <c r="AV131" s="102"/>
      <c r="AW131" s="102"/>
      <c r="AX131" s="102"/>
      <c r="AY131" s="102"/>
      <c r="AZ131" s="102"/>
      <c r="BA131" s="102"/>
      <c r="BB131" s="102"/>
      <c r="BC131" s="102"/>
      <c r="BD131" s="102"/>
      <c r="BE131" s="102"/>
      <c r="BF131" s="102"/>
      <c r="BG131" s="102"/>
      <c r="BH131" s="102"/>
      <c r="BI131" s="235"/>
      <c r="BJ131" s="235"/>
      <c r="BK131" s="235"/>
      <c r="BL131" s="235"/>
      <c r="BM131" s="215"/>
      <c r="BN131" s="215"/>
      <c r="BO131" s="215"/>
      <c r="BP131" s="215"/>
      <c r="BR131"/>
    </row>
    <row r="132" spans="1:71" ht="19.5" hidden="1" customHeight="1">
      <c r="A132" s="152" t="s">
        <v>247</v>
      </c>
      <c r="B132" s="173" t="s">
        <v>1477</v>
      </c>
      <c r="C132" s="86" t="str">
        <f t="shared" ref="C132:Q132" si="120">IF(C691=$BN$132,"당첨",IF(C691=$BO$132,"당첨",IF(C691=$BP$132,"당첨",IF(C691=$BM$132,"당첨","낙첨"))))</f>
        <v>낙첨</v>
      </c>
      <c r="D132" s="86" t="str">
        <f t="shared" si="120"/>
        <v>낙첨</v>
      </c>
      <c r="E132" s="86" t="str">
        <f t="shared" si="120"/>
        <v>낙첨</v>
      </c>
      <c r="F132" s="86" t="str">
        <f t="shared" si="120"/>
        <v>낙첨</v>
      </c>
      <c r="G132" s="86" t="str">
        <f t="shared" si="120"/>
        <v>낙첨</v>
      </c>
      <c r="H132" s="86" t="str">
        <f t="shared" si="120"/>
        <v>낙첨</v>
      </c>
      <c r="I132" s="86" t="str">
        <f t="shared" si="120"/>
        <v>낙첨</v>
      </c>
      <c r="J132" s="86" t="str">
        <f t="shared" si="120"/>
        <v>낙첨</v>
      </c>
      <c r="K132" s="86" t="str">
        <f t="shared" si="120"/>
        <v>낙첨</v>
      </c>
      <c r="L132" s="86" t="str">
        <f t="shared" si="120"/>
        <v>낙첨</v>
      </c>
      <c r="M132" s="86" t="str">
        <f t="shared" si="120"/>
        <v>낙첨</v>
      </c>
      <c r="N132" s="86" t="str">
        <f t="shared" si="120"/>
        <v>낙첨</v>
      </c>
      <c r="O132" s="86" t="str">
        <f t="shared" si="120"/>
        <v>낙첨</v>
      </c>
      <c r="P132" s="86" t="str">
        <f t="shared" si="120"/>
        <v>낙첨</v>
      </c>
      <c r="Q132" s="86" t="str">
        <f t="shared" si="120"/>
        <v>낙첨</v>
      </c>
      <c r="S132" s="20">
        <v>110</v>
      </c>
      <c r="T132" s="739" t="s">
        <v>520</v>
      </c>
      <c r="U132" s="740"/>
      <c r="V132" s="741"/>
      <c r="W132" s="76">
        <v>1</v>
      </c>
      <c r="X132" s="76">
        <v>3</v>
      </c>
      <c r="Y132" s="76">
        <v>5</v>
      </c>
      <c r="Z132" s="76">
        <v>6</v>
      </c>
      <c r="AA132" s="76">
        <v>7</v>
      </c>
      <c r="AB132" s="76">
        <v>9</v>
      </c>
      <c r="AC132" s="76">
        <v>10</v>
      </c>
      <c r="AD132" s="76">
        <v>11</v>
      </c>
      <c r="AE132" s="76">
        <v>12</v>
      </c>
      <c r="AF132" s="76">
        <v>13</v>
      </c>
      <c r="AG132" s="76">
        <v>15</v>
      </c>
      <c r="AH132" s="76">
        <v>17</v>
      </c>
      <c r="AI132" s="76">
        <v>18</v>
      </c>
      <c r="AJ132" s="76">
        <v>19</v>
      </c>
      <c r="AK132" s="76">
        <v>20</v>
      </c>
      <c r="AL132" s="76">
        <v>22</v>
      </c>
      <c r="AM132" s="76">
        <v>23</v>
      </c>
      <c r="AN132" s="76">
        <v>24</v>
      </c>
      <c r="AO132" s="76">
        <v>25</v>
      </c>
      <c r="AP132" s="76">
        <v>28</v>
      </c>
      <c r="AQ132" s="76">
        <v>30</v>
      </c>
      <c r="AR132" s="76">
        <v>31</v>
      </c>
      <c r="AS132" s="76">
        <v>32</v>
      </c>
      <c r="AT132" s="76">
        <v>35</v>
      </c>
      <c r="AU132" s="76">
        <v>36</v>
      </c>
      <c r="AV132" s="76">
        <v>37</v>
      </c>
      <c r="AW132" s="215">
        <v>38</v>
      </c>
      <c r="AX132" s="215">
        <v>39</v>
      </c>
      <c r="AY132" s="290">
        <v>40</v>
      </c>
      <c r="AZ132" s="290">
        <v>41</v>
      </c>
      <c r="BA132" s="290">
        <v>42</v>
      </c>
      <c r="BB132" s="290">
        <v>43</v>
      </c>
      <c r="BC132" s="290">
        <v>44</v>
      </c>
      <c r="BD132" s="290">
        <v>45</v>
      </c>
      <c r="BE132" s="290"/>
      <c r="BF132" s="290"/>
      <c r="BG132" s="290"/>
      <c r="BH132" s="290"/>
      <c r="BI132" s="241"/>
      <c r="BJ132" s="235"/>
      <c r="BK132" s="235"/>
      <c r="BL132" s="235"/>
      <c r="BM132" s="215">
        <v>6</v>
      </c>
      <c r="BN132" s="215">
        <v>6</v>
      </c>
      <c r="BO132" s="215">
        <v>6</v>
      </c>
      <c r="BP132" s="215">
        <v>6</v>
      </c>
      <c r="BR132"/>
    </row>
    <row r="133" spans="1:71" ht="19.5" hidden="1" customHeight="1">
      <c r="A133" s="152" t="s">
        <v>248</v>
      </c>
      <c r="B133" s="151" t="s">
        <v>1478</v>
      </c>
      <c r="C133" s="86" t="str">
        <f t="shared" ref="C133:Q133" si="121">IF(C698=$BN$133,"당첨",IF(C698=$BO$133,"당첨",IF(C698=$BP$133,"당첨",IF(C698=$BM$133,"당첨","낙첨"))))</f>
        <v>낙첨</v>
      </c>
      <c r="D133" s="86" t="str">
        <f t="shared" si="121"/>
        <v>낙첨</v>
      </c>
      <c r="E133" s="86" t="str">
        <f t="shared" si="121"/>
        <v>낙첨</v>
      </c>
      <c r="F133" s="86" t="str">
        <f t="shared" si="121"/>
        <v>낙첨</v>
      </c>
      <c r="G133" s="86" t="str">
        <f t="shared" si="121"/>
        <v>낙첨</v>
      </c>
      <c r="H133" s="86" t="str">
        <f t="shared" si="121"/>
        <v>낙첨</v>
      </c>
      <c r="I133" s="86" t="str">
        <f t="shared" si="121"/>
        <v>낙첨</v>
      </c>
      <c r="J133" s="86" t="str">
        <f t="shared" si="121"/>
        <v>낙첨</v>
      </c>
      <c r="K133" s="86" t="str">
        <f t="shared" si="121"/>
        <v>낙첨</v>
      </c>
      <c r="L133" s="86" t="str">
        <f t="shared" si="121"/>
        <v>낙첨</v>
      </c>
      <c r="M133" s="86" t="str">
        <f t="shared" si="121"/>
        <v>낙첨</v>
      </c>
      <c r="N133" s="86" t="str">
        <f t="shared" si="121"/>
        <v>낙첨</v>
      </c>
      <c r="O133" s="86" t="str">
        <f t="shared" si="121"/>
        <v>낙첨</v>
      </c>
      <c r="P133" s="86" t="str">
        <f t="shared" si="121"/>
        <v>낙첨</v>
      </c>
      <c r="Q133" s="86" t="str">
        <f t="shared" si="121"/>
        <v>낙첨</v>
      </c>
      <c r="S133" s="20">
        <v>111</v>
      </c>
      <c r="T133" s="739" t="s">
        <v>521</v>
      </c>
      <c r="U133" s="740"/>
      <c r="V133" s="741"/>
      <c r="W133" s="76">
        <v>1</v>
      </c>
      <c r="X133" s="76">
        <v>2</v>
      </c>
      <c r="Y133" s="76">
        <v>3</v>
      </c>
      <c r="Z133" s="76">
        <v>4</v>
      </c>
      <c r="AA133" s="76">
        <v>6</v>
      </c>
      <c r="AB133" s="76">
        <v>7</v>
      </c>
      <c r="AC133" s="76">
        <v>8</v>
      </c>
      <c r="AD133" s="76">
        <v>9</v>
      </c>
      <c r="AE133" s="76">
        <v>10</v>
      </c>
      <c r="AF133" s="76">
        <v>12</v>
      </c>
      <c r="AG133" s="76">
        <v>13</v>
      </c>
      <c r="AH133" s="76">
        <v>14</v>
      </c>
      <c r="AI133" s="76">
        <v>16</v>
      </c>
      <c r="AJ133" s="76">
        <v>17</v>
      </c>
      <c r="AK133" s="76">
        <v>18</v>
      </c>
      <c r="AL133" s="76">
        <v>19</v>
      </c>
      <c r="AM133" s="76">
        <v>20</v>
      </c>
      <c r="AN133" s="76">
        <v>22</v>
      </c>
      <c r="AO133" s="76">
        <v>23</v>
      </c>
      <c r="AP133" s="76">
        <v>24</v>
      </c>
      <c r="AQ133" s="76">
        <v>25</v>
      </c>
      <c r="AR133" s="76">
        <v>26</v>
      </c>
      <c r="AS133" s="76">
        <v>27</v>
      </c>
      <c r="AT133" s="76">
        <v>28</v>
      </c>
      <c r="AU133" s="76">
        <v>30</v>
      </c>
      <c r="AV133" s="76">
        <v>31</v>
      </c>
      <c r="AW133" s="215">
        <v>32</v>
      </c>
      <c r="AX133" s="215">
        <v>33</v>
      </c>
      <c r="AY133" s="290">
        <v>34</v>
      </c>
      <c r="AZ133" s="290">
        <v>36</v>
      </c>
      <c r="BA133" s="290">
        <v>37</v>
      </c>
      <c r="BB133" s="290">
        <v>38</v>
      </c>
      <c r="BC133" s="290">
        <v>39</v>
      </c>
      <c r="BD133" s="290">
        <v>40</v>
      </c>
      <c r="BE133" s="290">
        <v>41</v>
      </c>
      <c r="BF133" s="290">
        <v>44</v>
      </c>
      <c r="BG133" s="290"/>
      <c r="BH133" s="290"/>
      <c r="BI133" s="326"/>
      <c r="BJ133" s="235"/>
      <c r="BK133" s="235"/>
      <c r="BL133" s="235"/>
      <c r="BM133" s="215">
        <v>6</v>
      </c>
      <c r="BN133" s="215">
        <v>6</v>
      </c>
      <c r="BO133" s="215">
        <v>6</v>
      </c>
      <c r="BP133" s="215">
        <v>6</v>
      </c>
      <c r="BR133"/>
    </row>
    <row r="134" spans="1:71" ht="19.5" hidden="1" customHeight="1">
      <c r="A134" s="152" t="s">
        <v>249</v>
      </c>
      <c r="B134" s="151" t="s">
        <v>1479</v>
      </c>
      <c r="C134" s="86" t="str">
        <f t="shared" ref="C134:Q134" si="122">IF(C705=$BN$134,"당첨",IF(C705=$BO$134,"당첨",IF(C705=$BP$134,"당첨",IF(C705=$BM$134,"당첨","낙첨"))))</f>
        <v>낙첨</v>
      </c>
      <c r="D134" s="86" t="str">
        <f t="shared" si="122"/>
        <v>낙첨</v>
      </c>
      <c r="E134" s="86" t="str">
        <f t="shared" si="122"/>
        <v>낙첨</v>
      </c>
      <c r="F134" s="86" t="str">
        <f t="shared" si="122"/>
        <v>낙첨</v>
      </c>
      <c r="G134" s="86" t="str">
        <f t="shared" si="122"/>
        <v>낙첨</v>
      </c>
      <c r="H134" s="86" t="str">
        <f t="shared" si="122"/>
        <v>낙첨</v>
      </c>
      <c r="I134" s="86" t="str">
        <f t="shared" si="122"/>
        <v>낙첨</v>
      </c>
      <c r="J134" s="86" t="str">
        <f t="shared" si="122"/>
        <v>낙첨</v>
      </c>
      <c r="K134" s="86" t="str">
        <f t="shared" si="122"/>
        <v>낙첨</v>
      </c>
      <c r="L134" s="86" t="str">
        <f t="shared" si="122"/>
        <v>낙첨</v>
      </c>
      <c r="M134" s="86" t="str">
        <f t="shared" si="122"/>
        <v>낙첨</v>
      </c>
      <c r="N134" s="86" t="str">
        <f t="shared" si="122"/>
        <v>낙첨</v>
      </c>
      <c r="O134" s="86" t="str">
        <f t="shared" si="122"/>
        <v>낙첨</v>
      </c>
      <c r="P134" s="86" t="str">
        <f t="shared" si="122"/>
        <v>낙첨</v>
      </c>
      <c r="Q134" s="86" t="str">
        <f t="shared" si="122"/>
        <v>낙첨</v>
      </c>
      <c r="S134" s="20">
        <v>112</v>
      </c>
      <c r="T134" s="739" t="s">
        <v>522</v>
      </c>
      <c r="U134" s="740"/>
      <c r="V134" s="741"/>
      <c r="W134" s="76">
        <v>1</v>
      </c>
      <c r="X134" s="76">
        <v>2</v>
      </c>
      <c r="Y134" s="76">
        <v>3</v>
      </c>
      <c r="Z134" s="76">
        <v>4</v>
      </c>
      <c r="AA134" s="76">
        <v>6</v>
      </c>
      <c r="AB134" s="76">
        <v>7</v>
      </c>
      <c r="AC134" s="76">
        <v>8</v>
      </c>
      <c r="AD134" s="76">
        <v>9</v>
      </c>
      <c r="AE134" s="76">
        <v>10</v>
      </c>
      <c r="AF134" s="76">
        <v>11</v>
      </c>
      <c r="AG134" s="76">
        <v>12</v>
      </c>
      <c r="AH134" s="76">
        <v>13</v>
      </c>
      <c r="AI134" s="76">
        <v>14</v>
      </c>
      <c r="AJ134" s="76">
        <v>15</v>
      </c>
      <c r="AK134" s="76">
        <v>16</v>
      </c>
      <c r="AL134" s="76">
        <v>17</v>
      </c>
      <c r="AM134" s="76">
        <v>18</v>
      </c>
      <c r="AN134" s="76">
        <v>19</v>
      </c>
      <c r="AO134" s="76">
        <v>20</v>
      </c>
      <c r="AP134" s="76">
        <v>22</v>
      </c>
      <c r="AQ134" s="76">
        <v>23</v>
      </c>
      <c r="AR134" s="76">
        <v>24</v>
      </c>
      <c r="AS134" s="76">
        <v>25</v>
      </c>
      <c r="AT134" s="76">
        <v>27</v>
      </c>
      <c r="AU134" s="76">
        <v>30</v>
      </c>
      <c r="AV134" s="76">
        <v>31</v>
      </c>
      <c r="AW134" s="215">
        <v>32</v>
      </c>
      <c r="AX134" s="215">
        <v>33</v>
      </c>
      <c r="AY134" s="290">
        <v>34</v>
      </c>
      <c r="AZ134" s="290">
        <v>36</v>
      </c>
      <c r="BA134" s="290">
        <v>37</v>
      </c>
      <c r="BB134" s="290">
        <v>38</v>
      </c>
      <c r="BC134" s="290">
        <v>39</v>
      </c>
      <c r="BD134" s="290">
        <v>41</v>
      </c>
      <c r="BE134" s="290">
        <v>42</v>
      </c>
      <c r="BF134" s="290">
        <v>44</v>
      </c>
      <c r="BG134" s="290">
        <v>45</v>
      </c>
      <c r="BH134" s="290"/>
      <c r="BI134" s="326"/>
      <c r="BJ134" s="235"/>
      <c r="BK134" s="235"/>
      <c r="BL134" s="235"/>
      <c r="BM134" s="215">
        <v>6</v>
      </c>
      <c r="BN134" s="215">
        <v>6</v>
      </c>
      <c r="BO134" s="215">
        <v>6</v>
      </c>
      <c r="BP134" s="215">
        <v>6</v>
      </c>
      <c r="BR134"/>
    </row>
    <row r="135" spans="1:71" ht="19.5" hidden="1" customHeight="1">
      <c r="A135" s="152" t="s">
        <v>250</v>
      </c>
      <c r="B135" s="151" t="s">
        <v>1480</v>
      </c>
      <c r="C135" s="86" t="str">
        <f t="shared" ref="C135:Q135" si="123">IF(C712=$BN$135,"당첨",IF(C712=$BO$135,"당첨",IF(C712=$BP$135,"당첨",IF(C712=$BM$135,"당첨","낙첨"))))</f>
        <v>당첨</v>
      </c>
      <c r="D135" s="86" t="str">
        <f t="shared" si="123"/>
        <v>당첨</v>
      </c>
      <c r="E135" s="86" t="str">
        <f t="shared" si="123"/>
        <v>당첨</v>
      </c>
      <c r="F135" s="86" t="str">
        <f t="shared" si="123"/>
        <v>당첨</v>
      </c>
      <c r="G135" s="86" t="str">
        <f t="shared" si="123"/>
        <v>당첨</v>
      </c>
      <c r="H135" s="86" t="str">
        <f t="shared" si="123"/>
        <v>당첨</v>
      </c>
      <c r="I135" s="86" t="str">
        <f t="shared" si="123"/>
        <v>당첨</v>
      </c>
      <c r="J135" s="86" t="str">
        <f t="shared" si="123"/>
        <v>당첨</v>
      </c>
      <c r="K135" s="86" t="str">
        <f t="shared" si="123"/>
        <v>당첨</v>
      </c>
      <c r="L135" s="86" t="str">
        <f t="shared" si="123"/>
        <v>당첨</v>
      </c>
      <c r="M135" s="86" t="str">
        <f t="shared" si="123"/>
        <v>당첨</v>
      </c>
      <c r="N135" s="86" t="str">
        <f t="shared" si="123"/>
        <v>당첨</v>
      </c>
      <c r="O135" s="86" t="str">
        <f t="shared" si="123"/>
        <v>당첨</v>
      </c>
      <c r="P135" s="86" t="str">
        <f t="shared" si="123"/>
        <v>당첨</v>
      </c>
      <c r="Q135" s="86" t="str">
        <f t="shared" si="123"/>
        <v>당첨</v>
      </c>
      <c r="S135" s="20">
        <v>113</v>
      </c>
      <c r="T135" s="739" t="s">
        <v>523</v>
      </c>
      <c r="U135" s="740"/>
      <c r="V135" s="741"/>
      <c r="W135" s="76">
        <v>1</v>
      </c>
      <c r="X135" s="76">
        <v>2</v>
      </c>
      <c r="Y135" s="76">
        <v>4</v>
      </c>
      <c r="Z135" s="76">
        <v>5</v>
      </c>
      <c r="AA135" s="76">
        <v>6</v>
      </c>
      <c r="AB135" s="76">
        <v>7</v>
      </c>
      <c r="AC135" s="76">
        <v>8</v>
      </c>
      <c r="AD135" s="76">
        <v>11</v>
      </c>
      <c r="AE135" s="76">
        <v>12</v>
      </c>
      <c r="AF135" s="76">
        <v>13</v>
      </c>
      <c r="AG135" s="76">
        <v>14</v>
      </c>
      <c r="AH135" s="76">
        <v>15</v>
      </c>
      <c r="AI135" s="76">
        <v>16</v>
      </c>
      <c r="AJ135" s="76">
        <v>19</v>
      </c>
      <c r="AK135" s="76">
        <v>21</v>
      </c>
      <c r="AL135" s="76">
        <v>22</v>
      </c>
      <c r="AM135" s="76">
        <v>23</v>
      </c>
      <c r="AN135" s="76">
        <v>24</v>
      </c>
      <c r="AO135" s="76">
        <v>25</v>
      </c>
      <c r="AP135" s="76">
        <v>26</v>
      </c>
      <c r="AQ135" s="76">
        <v>28</v>
      </c>
      <c r="AR135" s="76">
        <v>29</v>
      </c>
      <c r="AS135" s="76">
        <v>30</v>
      </c>
      <c r="AT135" s="76">
        <v>31</v>
      </c>
      <c r="AU135" s="76">
        <v>32</v>
      </c>
      <c r="AV135" s="76">
        <v>33</v>
      </c>
      <c r="AW135" s="215">
        <v>34</v>
      </c>
      <c r="AX135" s="215">
        <v>36</v>
      </c>
      <c r="AY135" s="290">
        <v>37</v>
      </c>
      <c r="AZ135" s="290">
        <v>38</v>
      </c>
      <c r="BA135" s="290">
        <v>39</v>
      </c>
      <c r="BB135" s="290">
        <v>40</v>
      </c>
      <c r="BC135" s="290">
        <v>41</v>
      </c>
      <c r="BD135" s="290">
        <v>42</v>
      </c>
      <c r="BE135" s="290">
        <v>43</v>
      </c>
      <c r="BF135" s="290">
        <v>44</v>
      </c>
      <c r="BG135" s="290">
        <v>45</v>
      </c>
      <c r="BH135" s="290"/>
      <c r="BI135" s="326"/>
      <c r="BJ135" s="235"/>
      <c r="BK135" s="235"/>
      <c r="BL135" s="235"/>
      <c r="BM135" s="215">
        <v>6</v>
      </c>
      <c r="BN135" s="215">
        <v>6</v>
      </c>
      <c r="BO135" s="215">
        <v>6</v>
      </c>
      <c r="BP135" s="215">
        <v>6</v>
      </c>
      <c r="BR135"/>
    </row>
    <row r="136" spans="1:71" ht="19.5" hidden="1" customHeight="1">
      <c r="A136" s="152" t="s">
        <v>251</v>
      </c>
      <c r="B136" s="151" t="s">
        <v>1481</v>
      </c>
      <c r="C136" s="86" t="str">
        <f t="shared" ref="C136:Q136" si="124">IF(C719=$BN$136,"당첨",IF(C719=$BO$136,"당첨",IF(C719=$BP$136,"당첨",IF(C719=$BM$136,"당첨","낙첨"))))</f>
        <v>낙첨</v>
      </c>
      <c r="D136" s="86" t="str">
        <f t="shared" si="124"/>
        <v>낙첨</v>
      </c>
      <c r="E136" s="86" t="str">
        <f t="shared" si="124"/>
        <v>낙첨</v>
      </c>
      <c r="F136" s="86" t="str">
        <f t="shared" si="124"/>
        <v>낙첨</v>
      </c>
      <c r="G136" s="86" t="str">
        <f t="shared" si="124"/>
        <v>낙첨</v>
      </c>
      <c r="H136" s="86" t="str">
        <f t="shared" si="124"/>
        <v>낙첨</v>
      </c>
      <c r="I136" s="86" t="str">
        <f t="shared" si="124"/>
        <v>낙첨</v>
      </c>
      <c r="J136" s="86" t="str">
        <f t="shared" si="124"/>
        <v>낙첨</v>
      </c>
      <c r="K136" s="86" t="str">
        <f t="shared" si="124"/>
        <v>낙첨</v>
      </c>
      <c r="L136" s="86" t="str">
        <f t="shared" si="124"/>
        <v>낙첨</v>
      </c>
      <c r="M136" s="86" t="str">
        <f t="shared" si="124"/>
        <v>낙첨</v>
      </c>
      <c r="N136" s="86" t="str">
        <f t="shared" si="124"/>
        <v>낙첨</v>
      </c>
      <c r="O136" s="86" t="str">
        <f t="shared" si="124"/>
        <v>낙첨</v>
      </c>
      <c r="P136" s="86" t="str">
        <f t="shared" si="124"/>
        <v>낙첨</v>
      </c>
      <c r="Q136" s="86" t="str">
        <f t="shared" si="124"/>
        <v>낙첨</v>
      </c>
      <c r="S136" s="20">
        <v>114</v>
      </c>
      <c r="T136" s="739" t="s">
        <v>524</v>
      </c>
      <c r="U136" s="740"/>
      <c r="V136" s="741"/>
      <c r="W136" s="76">
        <v>1</v>
      </c>
      <c r="X136" s="76">
        <v>2</v>
      </c>
      <c r="Y136" s="76">
        <v>3</v>
      </c>
      <c r="Z136" s="76">
        <v>4</v>
      </c>
      <c r="AA136" s="76">
        <v>5</v>
      </c>
      <c r="AB136" s="76">
        <v>6</v>
      </c>
      <c r="AC136" s="76">
        <v>7</v>
      </c>
      <c r="AD136" s="76">
        <v>8</v>
      </c>
      <c r="AE136" s="76">
        <v>9</v>
      </c>
      <c r="AF136" s="76">
        <v>10</v>
      </c>
      <c r="AG136" s="76">
        <v>11</v>
      </c>
      <c r="AH136" s="76">
        <v>13</v>
      </c>
      <c r="AI136" s="76">
        <v>14</v>
      </c>
      <c r="AJ136" s="76">
        <v>15</v>
      </c>
      <c r="AK136" s="76">
        <v>16</v>
      </c>
      <c r="AL136" s="76">
        <v>17</v>
      </c>
      <c r="AM136" s="76">
        <v>18</v>
      </c>
      <c r="AN136" s="76">
        <v>19</v>
      </c>
      <c r="AO136" s="76">
        <v>20</v>
      </c>
      <c r="AP136" s="76">
        <v>21</v>
      </c>
      <c r="AQ136" s="76">
        <v>23</v>
      </c>
      <c r="AR136" s="76">
        <v>24</v>
      </c>
      <c r="AS136" s="76">
        <v>26</v>
      </c>
      <c r="AT136" s="76">
        <v>28</v>
      </c>
      <c r="AU136" s="76">
        <v>31</v>
      </c>
      <c r="AV136" s="76">
        <v>32</v>
      </c>
      <c r="AW136" s="215">
        <v>34</v>
      </c>
      <c r="AX136" s="215">
        <v>35</v>
      </c>
      <c r="AY136" s="290">
        <v>36</v>
      </c>
      <c r="AZ136" s="290">
        <v>37</v>
      </c>
      <c r="BA136" s="290">
        <v>38</v>
      </c>
      <c r="BB136" s="290">
        <v>41</v>
      </c>
      <c r="BC136" s="290">
        <v>42</v>
      </c>
      <c r="BD136" s="290">
        <v>43</v>
      </c>
      <c r="BE136" s="290"/>
      <c r="BF136" s="290"/>
      <c r="BG136" s="290"/>
      <c r="BH136" s="290"/>
      <c r="BI136" s="326"/>
      <c r="BJ136" s="235"/>
      <c r="BK136" s="235"/>
      <c r="BL136" s="235"/>
      <c r="BM136" s="215">
        <v>6</v>
      </c>
      <c r="BN136" s="215">
        <v>6</v>
      </c>
      <c r="BO136" s="215">
        <v>6</v>
      </c>
      <c r="BP136" s="215">
        <v>6</v>
      </c>
      <c r="BR136"/>
    </row>
    <row r="137" spans="1:71" ht="19.5" hidden="1" customHeight="1">
      <c r="A137" s="152" t="s">
        <v>252</v>
      </c>
      <c r="B137" s="151" t="s">
        <v>1482</v>
      </c>
      <c r="C137" s="86" t="str">
        <f t="shared" ref="C137:Q137" si="125">IF(C726=$BN$137,"당첨",IF(C726=$BO$137,"당첨",IF(C726=$BP$137,"당첨",IF(C726=$BM$137,"당첨","낙첨"))))</f>
        <v>낙첨</v>
      </c>
      <c r="D137" s="86" t="str">
        <f t="shared" si="125"/>
        <v>낙첨</v>
      </c>
      <c r="E137" s="86" t="str">
        <f t="shared" si="125"/>
        <v>낙첨</v>
      </c>
      <c r="F137" s="86" t="str">
        <f t="shared" si="125"/>
        <v>낙첨</v>
      </c>
      <c r="G137" s="86" t="str">
        <f t="shared" si="125"/>
        <v>낙첨</v>
      </c>
      <c r="H137" s="86" t="str">
        <f t="shared" si="125"/>
        <v>낙첨</v>
      </c>
      <c r="I137" s="86" t="str">
        <f t="shared" si="125"/>
        <v>낙첨</v>
      </c>
      <c r="J137" s="86" t="str">
        <f t="shared" si="125"/>
        <v>낙첨</v>
      </c>
      <c r="K137" s="86" t="str">
        <f t="shared" si="125"/>
        <v>낙첨</v>
      </c>
      <c r="L137" s="86" t="str">
        <f t="shared" si="125"/>
        <v>낙첨</v>
      </c>
      <c r="M137" s="86" t="str">
        <f t="shared" si="125"/>
        <v>낙첨</v>
      </c>
      <c r="N137" s="86" t="str">
        <f t="shared" si="125"/>
        <v>낙첨</v>
      </c>
      <c r="O137" s="86" t="str">
        <f t="shared" si="125"/>
        <v>낙첨</v>
      </c>
      <c r="P137" s="86" t="str">
        <f t="shared" si="125"/>
        <v>낙첨</v>
      </c>
      <c r="Q137" s="86" t="str">
        <f t="shared" si="125"/>
        <v>낙첨</v>
      </c>
      <c r="S137" s="20">
        <v>115</v>
      </c>
      <c r="T137" s="739" t="s">
        <v>525</v>
      </c>
      <c r="U137" s="740"/>
      <c r="V137" s="741"/>
      <c r="W137" s="76">
        <v>2</v>
      </c>
      <c r="X137" s="76">
        <v>3</v>
      </c>
      <c r="Y137" s="76">
        <v>4</v>
      </c>
      <c r="Z137" s="76">
        <v>5</v>
      </c>
      <c r="AA137" s="76">
        <v>6</v>
      </c>
      <c r="AB137" s="76">
        <v>7</v>
      </c>
      <c r="AC137" s="76">
        <v>8</v>
      </c>
      <c r="AD137" s="76">
        <v>10</v>
      </c>
      <c r="AE137" s="76">
        <v>11</v>
      </c>
      <c r="AF137" s="76">
        <v>12</v>
      </c>
      <c r="AG137" s="76">
        <v>13</v>
      </c>
      <c r="AH137" s="76">
        <v>14</v>
      </c>
      <c r="AI137" s="76">
        <v>15</v>
      </c>
      <c r="AJ137" s="76">
        <v>16</v>
      </c>
      <c r="AK137" s="76">
        <v>17</v>
      </c>
      <c r="AL137" s="76">
        <v>18</v>
      </c>
      <c r="AM137" s="76">
        <v>20</v>
      </c>
      <c r="AN137" s="76">
        <v>21</v>
      </c>
      <c r="AO137" s="76">
        <v>23</v>
      </c>
      <c r="AP137" s="76">
        <v>24</v>
      </c>
      <c r="AQ137" s="76">
        <v>25</v>
      </c>
      <c r="AR137" s="76">
        <v>26</v>
      </c>
      <c r="AS137" s="76">
        <v>27</v>
      </c>
      <c r="AT137" s="76">
        <v>28</v>
      </c>
      <c r="AU137" s="76">
        <v>29</v>
      </c>
      <c r="AV137" s="76">
        <v>30</v>
      </c>
      <c r="AW137" s="215">
        <v>32</v>
      </c>
      <c r="AX137" s="215">
        <v>33</v>
      </c>
      <c r="AY137" s="290">
        <v>35</v>
      </c>
      <c r="AZ137" s="290">
        <v>36</v>
      </c>
      <c r="BA137" s="290">
        <v>37</v>
      </c>
      <c r="BB137" s="290">
        <v>38</v>
      </c>
      <c r="BC137" s="290">
        <v>43</v>
      </c>
      <c r="BD137" s="290">
        <v>45</v>
      </c>
      <c r="BE137" s="290"/>
      <c r="BF137" s="290"/>
      <c r="BG137" s="290"/>
      <c r="BH137" s="290"/>
      <c r="BI137" s="326"/>
      <c r="BJ137" s="235"/>
      <c r="BK137" s="235"/>
      <c r="BL137" s="235"/>
      <c r="BM137" s="215">
        <v>6</v>
      </c>
      <c r="BN137" s="215">
        <v>6</v>
      </c>
      <c r="BO137" s="215">
        <v>6</v>
      </c>
      <c r="BP137" s="215">
        <v>6</v>
      </c>
      <c r="BR137"/>
    </row>
    <row r="138" spans="1:71" ht="19.5" hidden="1" customHeight="1">
      <c r="A138" s="152" t="s">
        <v>253</v>
      </c>
      <c r="B138" s="151" t="s">
        <v>1483</v>
      </c>
      <c r="C138" s="86" t="str">
        <f t="shared" ref="C138:Q138" si="126">IF(C733=$BN$138,"당첨",IF(C733=$BO$138,"당첨",IF(C733=$BP$138,"당첨",IF(C733=$BM$138,"당첨","낙첨"))))</f>
        <v>낙첨</v>
      </c>
      <c r="D138" s="86" t="str">
        <f t="shared" si="126"/>
        <v>낙첨</v>
      </c>
      <c r="E138" s="86" t="str">
        <f t="shared" si="126"/>
        <v>낙첨</v>
      </c>
      <c r="F138" s="86" t="str">
        <f t="shared" si="126"/>
        <v>낙첨</v>
      </c>
      <c r="G138" s="86" t="str">
        <f t="shared" si="126"/>
        <v>낙첨</v>
      </c>
      <c r="H138" s="86" t="str">
        <f t="shared" si="126"/>
        <v>낙첨</v>
      </c>
      <c r="I138" s="86" t="str">
        <f t="shared" si="126"/>
        <v>낙첨</v>
      </c>
      <c r="J138" s="86" t="str">
        <f t="shared" si="126"/>
        <v>낙첨</v>
      </c>
      <c r="K138" s="86" t="str">
        <f t="shared" si="126"/>
        <v>낙첨</v>
      </c>
      <c r="L138" s="86" t="str">
        <f t="shared" si="126"/>
        <v>낙첨</v>
      </c>
      <c r="M138" s="86" t="str">
        <f t="shared" si="126"/>
        <v>낙첨</v>
      </c>
      <c r="N138" s="86" t="str">
        <f t="shared" si="126"/>
        <v>낙첨</v>
      </c>
      <c r="O138" s="86" t="str">
        <f t="shared" si="126"/>
        <v>낙첨</v>
      </c>
      <c r="P138" s="86" t="str">
        <f t="shared" si="126"/>
        <v>낙첨</v>
      </c>
      <c r="Q138" s="86" t="str">
        <f t="shared" si="126"/>
        <v>낙첨</v>
      </c>
      <c r="S138" s="20">
        <v>116</v>
      </c>
      <c r="T138" s="739" t="s">
        <v>526</v>
      </c>
      <c r="U138" s="740"/>
      <c r="V138" s="741"/>
      <c r="W138" s="76">
        <v>1</v>
      </c>
      <c r="X138" s="76">
        <v>2</v>
      </c>
      <c r="Y138" s="76">
        <v>3</v>
      </c>
      <c r="Z138" s="76">
        <v>4</v>
      </c>
      <c r="AA138" s="76">
        <v>5</v>
      </c>
      <c r="AB138" s="76">
        <v>7</v>
      </c>
      <c r="AC138" s="76">
        <v>8</v>
      </c>
      <c r="AD138" s="76">
        <v>9</v>
      </c>
      <c r="AE138" s="76">
        <v>10</v>
      </c>
      <c r="AF138" s="76">
        <v>13</v>
      </c>
      <c r="AG138" s="76">
        <v>14</v>
      </c>
      <c r="AH138" s="76">
        <v>15</v>
      </c>
      <c r="AI138" s="76">
        <v>16</v>
      </c>
      <c r="AJ138" s="76">
        <v>17</v>
      </c>
      <c r="AK138" s="76">
        <v>19</v>
      </c>
      <c r="AL138" s="76">
        <v>20</v>
      </c>
      <c r="AM138" s="76">
        <v>21</v>
      </c>
      <c r="AN138" s="76">
        <v>22</v>
      </c>
      <c r="AO138" s="76">
        <v>23</v>
      </c>
      <c r="AP138" s="76">
        <v>24</v>
      </c>
      <c r="AQ138" s="76">
        <v>25</v>
      </c>
      <c r="AR138" s="76">
        <v>26</v>
      </c>
      <c r="AS138" s="76">
        <v>28</v>
      </c>
      <c r="AT138" s="76">
        <v>29</v>
      </c>
      <c r="AU138" s="76">
        <v>31</v>
      </c>
      <c r="AV138" s="76">
        <v>32</v>
      </c>
      <c r="AW138" s="215">
        <v>33</v>
      </c>
      <c r="AX138" s="215">
        <v>35</v>
      </c>
      <c r="AY138" s="290">
        <v>37</v>
      </c>
      <c r="AZ138" s="290">
        <v>38</v>
      </c>
      <c r="BA138" s="290">
        <v>39</v>
      </c>
      <c r="BB138" s="290">
        <v>42</v>
      </c>
      <c r="BC138" s="290">
        <v>44</v>
      </c>
      <c r="BD138" s="290"/>
      <c r="BE138" s="290"/>
      <c r="BF138" s="290"/>
      <c r="BG138" s="290"/>
      <c r="BH138" s="290"/>
      <c r="BI138" s="326"/>
      <c r="BJ138" s="235"/>
      <c r="BK138" s="235"/>
      <c r="BL138" s="235"/>
      <c r="BM138" s="215">
        <v>6</v>
      </c>
      <c r="BN138" s="215">
        <v>6</v>
      </c>
      <c r="BO138" s="215">
        <v>6</v>
      </c>
      <c r="BP138" s="215">
        <v>6</v>
      </c>
      <c r="BR138"/>
    </row>
    <row r="139" spans="1:71" ht="19.5" hidden="1" customHeight="1">
      <c r="A139" s="152" t="s">
        <v>254</v>
      </c>
      <c r="B139" s="151" t="s">
        <v>1484</v>
      </c>
      <c r="C139" s="86" t="str">
        <f t="shared" ref="C139:Q139" si="127">IF(C740=$BN$139,"당첨",IF(C740=$BO$139,"당첨",IF(C740=$BP$139,"당첨",IF(C740=$BM$139,"당첨","낙첨"))))</f>
        <v>낙첨</v>
      </c>
      <c r="D139" s="86" t="str">
        <f t="shared" si="127"/>
        <v>낙첨</v>
      </c>
      <c r="E139" s="86" t="str">
        <f t="shared" si="127"/>
        <v>낙첨</v>
      </c>
      <c r="F139" s="86" t="str">
        <f t="shared" si="127"/>
        <v>낙첨</v>
      </c>
      <c r="G139" s="86" t="str">
        <f t="shared" si="127"/>
        <v>낙첨</v>
      </c>
      <c r="H139" s="86" t="str">
        <f t="shared" si="127"/>
        <v>낙첨</v>
      </c>
      <c r="I139" s="86" t="str">
        <f t="shared" si="127"/>
        <v>낙첨</v>
      </c>
      <c r="J139" s="86" t="str">
        <f t="shared" si="127"/>
        <v>낙첨</v>
      </c>
      <c r="K139" s="86" t="str">
        <f t="shared" si="127"/>
        <v>낙첨</v>
      </c>
      <c r="L139" s="86" t="str">
        <f t="shared" si="127"/>
        <v>낙첨</v>
      </c>
      <c r="M139" s="86" t="str">
        <f t="shared" si="127"/>
        <v>낙첨</v>
      </c>
      <c r="N139" s="86" t="str">
        <f t="shared" si="127"/>
        <v>낙첨</v>
      </c>
      <c r="O139" s="86" t="str">
        <f t="shared" si="127"/>
        <v>낙첨</v>
      </c>
      <c r="P139" s="86" t="str">
        <f t="shared" si="127"/>
        <v>낙첨</v>
      </c>
      <c r="Q139" s="86" t="str">
        <f t="shared" si="127"/>
        <v>낙첨</v>
      </c>
      <c r="S139" s="20">
        <v>117</v>
      </c>
      <c r="T139" s="739" t="s">
        <v>1527</v>
      </c>
      <c r="U139" s="740"/>
      <c r="V139" s="741"/>
      <c r="W139" s="76">
        <v>2</v>
      </c>
      <c r="X139" s="76">
        <v>4</v>
      </c>
      <c r="Y139" s="76">
        <v>5</v>
      </c>
      <c r="Z139" s="76">
        <v>6</v>
      </c>
      <c r="AA139" s="76">
        <v>9</v>
      </c>
      <c r="AB139" s="76">
        <v>10</v>
      </c>
      <c r="AC139" s="76">
        <v>11</v>
      </c>
      <c r="AD139" s="76">
        <v>12</v>
      </c>
      <c r="AE139" s="76">
        <v>13</v>
      </c>
      <c r="AF139" s="76">
        <v>15</v>
      </c>
      <c r="AG139" s="76">
        <v>16</v>
      </c>
      <c r="AH139" s="76">
        <v>18</v>
      </c>
      <c r="AI139" s="76">
        <v>20</v>
      </c>
      <c r="AJ139" s="76">
        <v>22</v>
      </c>
      <c r="AK139" s="76">
        <v>23</v>
      </c>
      <c r="AL139" s="76">
        <v>25</v>
      </c>
      <c r="AM139" s="76">
        <v>27</v>
      </c>
      <c r="AN139" s="76">
        <v>28</v>
      </c>
      <c r="AO139" s="76">
        <v>29</v>
      </c>
      <c r="AP139" s="76">
        <v>30</v>
      </c>
      <c r="AQ139" s="76">
        <v>32</v>
      </c>
      <c r="AR139" s="76">
        <v>33</v>
      </c>
      <c r="AS139" s="76">
        <v>35</v>
      </c>
      <c r="AT139" s="76">
        <v>37</v>
      </c>
      <c r="AU139" s="76">
        <v>39</v>
      </c>
      <c r="AV139" s="76">
        <v>40</v>
      </c>
      <c r="AW139" s="215">
        <v>41</v>
      </c>
      <c r="AX139" s="215">
        <v>42</v>
      </c>
      <c r="AY139" s="290">
        <v>43</v>
      </c>
      <c r="AZ139" s="290">
        <v>44</v>
      </c>
      <c r="BA139" s="290">
        <v>45</v>
      </c>
      <c r="BB139" s="290"/>
      <c r="BC139" s="290"/>
      <c r="BD139" s="290"/>
      <c r="BE139" s="290"/>
      <c r="BF139" s="290"/>
      <c r="BG139" s="290"/>
      <c r="BH139" s="290"/>
      <c r="BI139" s="326"/>
      <c r="BJ139" s="235"/>
      <c r="BK139" s="235"/>
      <c r="BL139" s="235"/>
      <c r="BM139" s="215">
        <v>6</v>
      </c>
      <c r="BN139" s="215">
        <v>6</v>
      </c>
      <c r="BO139" s="215">
        <v>6</v>
      </c>
      <c r="BP139" s="215">
        <v>6</v>
      </c>
      <c r="BR139"/>
    </row>
    <row r="140" spans="1:71" ht="19.5" hidden="1" customHeight="1">
      <c r="A140" s="152" t="s">
        <v>255</v>
      </c>
      <c r="B140" s="151" t="s">
        <v>1485</v>
      </c>
      <c r="C140" s="86" t="str">
        <f t="shared" ref="C140:Q140" si="128">IF(C747=$BN$140,"당첨",IF(C747=$BO$140,"당첨",IF(C747=$BP$140,"당첨",IF(C747=$BM$140,"당첨","낙첨"))))</f>
        <v>낙첨</v>
      </c>
      <c r="D140" s="86" t="str">
        <f t="shared" si="128"/>
        <v>낙첨</v>
      </c>
      <c r="E140" s="86" t="str">
        <f t="shared" si="128"/>
        <v>낙첨</v>
      </c>
      <c r="F140" s="86" t="str">
        <f t="shared" si="128"/>
        <v>낙첨</v>
      </c>
      <c r="G140" s="86" t="str">
        <f t="shared" si="128"/>
        <v>낙첨</v>
      </c>
      <c r="H140" s="86" t="str">
        <f t="shared" si="128"/>
        <v>낙첨</v>
      </c>
      <c r="I140" s="86" t="str">
        <f t="shared" si="128"/>
        <v>낙첨</v>
      </c>
      <c r="J140" s="86" t="str">
        <f t="shared" si="128"/>
        <v>낙첨</v>
      </c>
      <c r="K140" s="86" t="str">
        <f t="shared" si="128"/>
        <v>낙첨</v>
      </c>
      <c r="L140" s="86" t="str">
        <f t="shared" si="128"/>
        <v>낙첨</v>
      </c>
      <c r="M140" s="86" t="str">
        <f t="shared" si="128"/>
        <v>낙첨</v>
      </c>
      <c r="N140" s="86" t="str">
        <f t="shared" si="128"/>
        <v>낙첨</v>
      </c>
      <c r="O140" s="86" t="str">
        <f t="shared" si="128"/>
        <v>낙첨</v>
      </c>
      <c r="P140" s="86" t="str">
        <f t="shared" si="128"/>
        <v>낙첨</v>
      </c>
      <c r="Q140" s="86" t="str">
        <f t="shared" si="128"/>
        <v>낙첨</v>
      </c>
      <c r="S140" s="20">
        <v>118</v>
      </c>
      <c r="T140" s="739" t="s">
        <v>1551</v>
      </c>
      <c r="U140" s="740"/>
      <c r="V140" s="741"/>
      <c r="W140" s="76">
        <v>1</v>
      </c>
      <c r="X140" s="76">
        <v>3</v>
      </c>
      <c r="Y140" s="76">
        <v>4</v>
      </c>
      <c r="Z140" s="76">
        <v>5</v>
      </c>
      <c r="AA140" s="76">
        <v>7</v>
      </c>
      <c r="AB140" s="76">
        <v>8</v>
      </c>
      <c r="AC140" s="76">
        <v>9</v>
      </c>
      <c r="AD140" s="76">
        <v>10</v>
      </c>
      <c r="AE140" s="76">
        <v>13</v>
      </c>
      <c r="AF140" s="76">
        <v>16</v>
      </c>
      <c r="AG140" s="76">
        <v>17</v>
      </c>
      <c r="AH140" s="76">
        <v>19</v>
      </c>
      <c r="AI140" s="76">
        <v>20</v>
      </c>
      <c r="AJ140" s="76">
        <v>21</v>
      </c>
      <c r="AK140" s="76">
        <v>22</v>
      </c>
      <c r="AL140" s="76">
        <v>23</v>
      </c>
      <c r="AM140" s="76">
        <v>24</v>
      </c>
      <c r="AN140" s="76">
        <v>25</v>
      </c>
      <c r="AO140" s="76">
        <v>26</v>
      </c>
      <c r="AP140" s="76">
        <v>27</v>
      </c>
      <c r="AQ140" s="76">
        <v>29</v>
      </c>
      <c r="AR140" s="76">
        <v>30</v>
      </c>
      <c r="AS140" s="76">
        <v>32</v>
      </c>
      <c r="AT140" s="76">
        <v>33</v>
      </c>
      <c r="AU140" s="76">
        <v>35</v>
      </c>
      <c r="AV140" s="76">
        <v>36</v>
      </c>
      <c r="AW140" s="215">
        <v>40</v>
      </c>
      <c r="AX140" s="215">
        <v>41</v>
      </c>
      <c r="AY140" s="290">
        <v>42</v>
      </c>
      <c r="AZ140" s="290">
        <v>43</v>
      </c>
      <c r="BA140" s="290">
        <v>44</v>
      </c>
      <c r="BB140" s="290"/>
      <c r="BC140" s="290"/>
      <c r="BD140" s="290"/>
      <c r="BE140" s="290"/>
      <c r="BF140" s="290"/>
      <c r="BG140" s="290"/>
      <c r="BH140" s="290"/>
      <c r="BI140" s="326"/>
      <c r="BJ140" s="235"/>
      <c r="BK140" s="235"/>
      <c r="BL140" s="235"/>
      <c r="BM140" s="215">
        <v>6</v>
      </c>
      <c r="BN140" s="215">
        <v>6</v>
      </c>
      <c r="BO140" s="215">
        <v>6</v>
      </c>
      <c r="BP140" s="215">
        <v>6</v>
      </c>
      <c r="BR140"/>
      <c r="BS140"/>
    </row>
    <row r="141" spans="1:71" ht="19.5" hidden="1" customHeight="1">
      <c r="A141" s="152" t="s">
        <v>256</v>
      </c>
      <c r="B141" s="151" t="s">
        <v>1486</v>
      </c>
      <c r="C141" s="86" t="str">
        <f t="shared" ref="C141:Q141" si="129">IF(C754=$BN$141,"당첨",IF(C754=$BO$141,"당첨",IF(C754=$BP$141,"당첨",IF(C754=$BM$141,"당첨","낙첨"))))</f>
        <v>낙첨</v>
      </c>
      <c r="D141" s="86" t="str">
        <f t="shared" si="129"/>
        <v>낙첨</v>
      </c>
      <c r="E141" s="86" t="str">
        <f t="shared" si="129"/>
        <v>낙첨</v>
      </c>
      <c r="F141" s="86" t="str">
        <f t="shared" si="129"/>
        <v>낙첨</v>
      </c>
      <c r="G141" s="86" t="str">
        <f t="shared" si="129"/>
        <v>낙첨</v>
      </c>
      <c r="H141" s="86" t="str">
        <f t="shared" si="129"/>
        <v>낙첨</v>
      </c>
      <c r="I141" s="86" t="str">
        <f t="shared" si="129"/>
        <v>낙첨</v>
      </c>
      <c r="J141" s="86" t="str">
        <f t="shared" si="129"/>
        <v>낙첨</v>
      </c>
      <c r="K141" s="86" t="str">
        <f t="shared" si="129"/>
        <v>낙첨</v>
      </c>
      <c r="L141" s="86" t="str">
        <f t="shared" si="129"/>
        <v>낙첨</v>
      </c>
      <c r="M141" s="86" t="str">
        <f t="shared" si="129"/>
        <v>낙첨</v>
      </c>
      <c r="N141" s="86" t="str">
        <f t="shared" si="129"/>
        <v>낙첨</v>
      </c>
      <c r="O141" s="86" t="str">
        <f t="shared" si="129"/>
        <v>낙첨</v>
      </c>
      <c r="P141" s="86" t="str">
        <f t="shared" si="129"/>
        <v>낙첨</v>
      </c>
      <c r="Q141" s="86" t="str">
        <f t="shared" si="129"/>
        <v>낙첨</v>
      </c>
      <c r="S141" s="20">
        <v>119</v>
      </c>
      <c r="T141" s="739" t="s">
        <v>1554</v>
      </c>
      <c r="U141" s="740"/>
      <c r="V141" s="741"/>
      <c r="W141" s="76">
        <v>1</v>
      </c>
      <c r="X141" s="76">
        <v>2</v>
      </c>
      <c r="Y141" s="76">
        <v>4</v>
      </c>
      <c r="Z141" s="76">
        <v>5</v>
      </c>
      <c r="AA141" s="76">
        <v>6</v>
      </c>
      <c r="AB141" s="76">
        <v>8</v>
      </c>
      <c r="AC141" s="76">
        <v>9</v>
      </c>
      <c r="AD141" s="76">
        <v>10</v>
      </c>
      <c r="AE141" s="76">
        <v>11</v>
      </c>
      <c r="AF141" s="76">
        <v>12</v>
      </c>
      <c r="AG141" s="76">
        <v>13</v>
      </c>
      <c r="AH141" s="76">
        <v>14</v>
      </c>
      <c r="AI141" s="76">
        <v>15</v>
      </c>
      <c r="AJ141" s="76">
        <v>17</v>
      </c>
      <c r="AK141" s="76">
        <v>18</v>
      </c>
      <c r="AL141" s="76">
        <v>19</v>
      </c>
      <c r="AM141" s="76">
        <v>20</v>
      </c>
      <c r="AN141" s="76">
        <v>21</v>
      </c>
      <c r="AO141" s="76">
        <v>22</v>
      </c>
      <c r="AP141" s="76">
        <v>23</v>
      </c>
      <c r="AQ141" s="76">
        <v>25</v>
      </c>
      <c r="AR141" s="76">
        <v>26</v>
      </c>
      <c r="AS141" s="76">
        <v>27</v>
      </c>
      <c r="AT141" s="76">
        <v>28</v>
      </c>
      <c r="AU141" s="76">
        <v>30</v>
      </c>
      <c r="AV141" s="76">
        <v>31</v>
      </c>
      <c r="AW141" s="215">
        <v>32</v>
      </c>
      <c r="AX141" s="215">
        <v>33</v>
      </c>
      <c r="AY141" s="290">
        <v>34</v>
      </c>
      <c r="AZ141" s="290">
        <v>35</v>
      </c>
      <c r="BA141" s="290">
        <v>37</v>
      </c>
      <c r="BB141" s="290">
        <v>39</v>
      </c>
      <c r="BC141" s="290">
        <v>40</v>
      </c>
      <c r="BD141" s="290">
        <v>41</v>
      </c>
      <c r="BE141" s="290">
        <v>42</v>
      </c>
      <c r="BF141" s="290">
        <v>44</v>
      </c>
      <c r="BG141" s="290">
        <v>45</v>
      </c>
      <c r="BH141" s="290"/>
      <c r="BI141" s="326"/>
      <c r="BJ141" s="235"/>
      <c r="BK141" s="235"/>
      <c r="BL141" s="235"/>
      <c r="BM141" s="215">
        <v>6</v>
      </c>
      <c r="BN141" s="215">
        <v>6</v>
      </c>
      <c r="BO141" s="215">
        <v>6</v>
      </c>
      <c r="BP141" s="215">
        <v>6</v>
      </c>
      <c r="BR141"/>
      <c r="BS141"/>
    </row>
    <row r="142" spans="1:71" ht="19.5" hidden="1" customHeight="1">
      <c r="A142" s="152" t="s">
        <v>257</v>
      </c>
      <c r="B142" s="151" t="s">
        <v>1487</v>
      </c>
      <c r="C142" s="86" t="str">
        <f t="shared" ref="C142:Q142" si="130">IF(C761=$BN$142,"당첨",IF(C761=$BO$142,"당첨",IF(C761=$BP$142,"당첨",IF(C761=$BM$142,"당첨","낙첨"))))</f>
        <v>낙첨</v>
      </c>
      <c r="D142" s="86" t="str">
        <f t="shared" si="130"/>
        <v>낙첨</v>
      </c>
      <c r="E142" s="86" t="str">
        <f t="shared" si="130"/>
        <v>낙첨</v>
      </c>
      <c r="F142" s="86" t="str">
        <f t="shared" si="130"/>
        <v>낙첨</v>
      </c>
      <c r="G142" s="86" t="str">
        <f t="shared" si="130"/>
        <v>낙첨</v>
      </c>
      <c r="H142" s="86" t="str">
        <f t="shared" si="130"/>
        <v>낙첨</v>
      </c>
      <c r="I142" s="86" t="str">
        <f t="shared" si="130"/>
        <v>낙첨</v>
      </c>
      <c r="J142" s="86" t="str">
        <f t="shared" si="130"/>
        <v>낙첨</v>
      </c>
      <c r="K142" s="86" t="str">
        <f t="shared" si="130"/>
        <v>낙첨</v>
      </c>
      <c r="L142" s="86" t="str">
        <f t="shared" si="130"/>
        <v>낙첨</v>
      </c>
      <c r="M142" s="86" t="str">
        <f t="shared" si="130"/>
        <v>낙첨</v>
      </c>
      <c r="N142" s="86" t="str">
        <f t="shared" si="130"/>
        <v>낙첨</v>
      </c>
      <c r="O142" s="86" t="str">
        <f t="shared" si="130"/>
        <v>낙첨</v>
      </c>
      <c r="P142" s="86" t="str">
        <f t="shared" si="130"/>
        <v>낙첨</v>
      </c>
      <c r="Q142" s="86" t="str">
        <f t="shared" si="130"/>
        <v>낙첨</v>
      </c>
      <c r="S142" s="20">
        <v>120</v>
      </c>
      <c r="T142" s="739" t="s">
        <v>1555</v>
      </c>
      <c r="U142" s="740"/>
      <c r="V142" s="741"/>
      <c r="W142" s="76">
        <v>3</v>
      </c>
      <c r="X142" s="76">
        <v>4</v>
      </c>
      <c r="Y142" s="76">
        <v>5</v>
      </c>
      <c r="Z142" s="76">
        <v>6</v>
      </c>
      <c r="AA142" s="76">
        <v>7</v>
      </c>
      <c r="AB142" s="76">
        <v>8</v>
      </c>
      <c r="AC142" s="76">
        <v>9</v>
      </c>
      <c r="AD142" s="76">
        <v>10</v>
      </c>
      <c r="AE142" s="76">
        <v>11</v>
      </c>
      <c r="AF142" s="76">
        <v>12</v>
      </c>
      <c r="AG142" s="76">
        <v>13</v>
      </c>
      <c r="AH142" s="76">
        <v>14</v>
      </c>
      <c r="AI142" s="76">
        <v>16</v>
      </c>
      <c r="AJ142" s="76">
        <v>17</v>
      </c>
      <c r="AK142" s="76">
        <v>18</v>
      </c>
      <c r="AL142" s="76">
        <v>19</v>
      </c>
      <c r="AM142" s="76">
        <v>20</v>
      </c>
      <c r="AN142" s="76">
        <v>21</v>
      </c>
      <c r="AO142" s="76">
        <v>22</v>
      </c>
      <c r="AP142" s="76">
        <v>23</v>
      </c>
      <c r="AQ142" s="76">
        <v>24</v>
      </c>
      <c r="AR142" s="76">
        <v>25</v>
      </c>
      <c r="AS142" s="76">
        <v>26</v>
      </c>
      <c r="AT142" s="76">
        <v>27</v>
      </c>
      <c r="AU142" s="76">
        <v>28</v>
      </c>
      <c r="AV142" s="76">
        <v>32</v>
      </c>
      <c r="AW142" s="215">
        <v>33</v>
      </c>
      <c r="AX142" s="215">
        <v>34</v>
      </c>
      <c r="AY142" s="290">
        <v>35</v>
      </c>
      <c r="AZ142" s="290">
        <v>36</v>
      </c>
      <c r="BA142" s="290">
        <v>38</v>
      </c>
      <c r="BB142" s="290">
        <v>40</v>
      </c>
      <c r="BC142" s="290">
        <v>42</v>
      </c>
      <c r="BD142" s="290">
        <v>43</v>
      </c>
      <c r="BE142" s="290">
        <v>45</v>
      </c>
      <c r="BF142" s="290"/>
      <c r="BG142" s="290"/>
      <c r="BH142" s="290"/>
      <c r="BI142" s="326"/>
      <c r="BJ142" s="235"/>
      <c r="BK142" s="235"/>
      <c r="BL142" s="235"/>
      <c r="BM142" s="215">
        <v>6</v>
      </c>
      <c r="BN142" s="215">
        <v>6</v>
      </c>
      <c r="BO142" s="215">
        <v>6</v>
      </c>
      <c r="BP142" s="215">
        <v>6</v>
      </c>
      <c r="BR142"/>
      <c r="BS142"/>
    </row>
    <row r="143" spans="1:71" ht="19.5" hidden="1" customHeight="1">
      <c r="A143" s="152" t="s">
        <v>258</v>
      </c>
      <c r="B143" s="151" t="s">
        <v>1488</v>
      </c>
      <c r="C143" s="86" t="str">
        <f t="shared" ref="C143:Q143" si="131">IF(C768=$BN$143,"당첨",IF(C768=$BO$143,"당첨",IF(C768=$BP$143,"당첨",IF(C768=$BM$143,"당첨","낙첨"))))</f>
        <v>당첨</v>
      </c>
      <c r="D143" s="86" t="str">
        <f t="shared" si="131"/>
        <v>당첨</v>
      </c>
      <c r="E143" s="86" t="str">
        <f t="shared" si="131"/>
        <v>당첨</v>
      </c>
      <c r="F143" s="86" t="str">
        <f t="shared" si="131"/>
        <v>당첨</v>
      </c>
      <c r="G143" s="86" t="str">
        <f t="shared" si="131"/>
        <v>당첨</v>
      </c>
      <c r="H143" s="86" t="str">
        <f t="shared" si="131"/>
        <v>당첨</v>
      </c>
      <c r="I143" s="86" t="str">
        <f t="shared" si="131"/>
        <v>당첨</v>
      </c>
      <c r="J143" s="86" t="str">
        <f t="shared" si="131"/>
        <v>당첨</v>
      </c>
      <c r="K143" s="86" t="str">
        <f t="shared" si="131"/>
        <v>당첨</v>
      </c>
      <c r="L143" s="86" t="str">
        <f t="shared" si="131"/>
        <v>당첨</v>
      </c>
      <c r="M143" s="86" t="str">
        <f t="shared" si="131"/>
        <v>당첨</v>
      </c>
      <c r="N143" s="86" t="str">
        <f t="shared" si="131"/>
        <v>당첨</v>
      </c>
      <c r="O143" s="86" t="str">
        <f t="shared" si="131"/>
        <v>당첨</v>
      </c>
      <c r="P143" s="86" t="str">
        <f t="shared" si="131"/>
        <v>당첨</v>
      </c>
      <c r="Q143" s="86" t="str">
        <f t="shared" si="131"/>
        <v>당첨</v>
      </c>
      <c r="S143" s="20">
        <v>121</v>
      </c>
      <c r="T143" s="739" t="s">
        <v>527</v>
      </c>
      <c r="U143" s="740"/>
      <c r="V143" s="741"/>
      <c r="W143" s="76">
        <v>2</v>
      </c>
      <c r="X143" s="76">
        <v>3</v>
      </c>
      <c r="Y143" s="76">
        <v>4</v>
      </c>
      <c r="Z143" s="76">
        <v>5</v>
      </c>
      <c r="AA143" s="76">
        <v>6</v>
      </c>
      <c r="AB143" s="76">
        <v>7</v>
      </c>
      <c r="AC143" s="76">
        <v>9</v>
      </c>
      <c r="AD143" s="76">
        <v>10</v>
      </c>
      <c r="AE143" s="76">
        <v>11</v>
      </c>
      <c r="AF143" s="76">
        <v>12</v>
      </c>
      <c r="AG143" s="76">
        <v>13</v>
      </c>
      <c r="AH143" s="76">
        <v>14</v>
      </c>
      <c r="AI143" s="76">
        <v>15</v>
      </c>
      <c r="AJ143" s="76">
        <v>16</v>
      </c>
      <c r="AK143" s="76">
        <v>17</v>
      </c>
      <c r="AL143" s="76">
        <v>18</v>
      </c>
      <c r="AM143" s="76">
        <v>21</v>
      </c>
      <c r="AN143" s="76">
        <v>22</v>
      </c>
      <c r="AO143" s="76">
        <v>23</v>
      </c>
      <c r="AP143" s="76">
        <v>24</v>
      </c>
      <c r="AQ143" s="76">
        <v>25</v>
      </c>
      <c r="AR143" s="76">
        <v>26</v>
      </c>
      <c r="AS143" s="76">
        <v>27</v>
      </c>
      <c r="AT143" s="76">
        <v>28</v>
      </c>
      <c r="AU143" s="76">
        <v>29</v>
      </c>
      <c r="AV143" s="76">
        <v>30</v>
      </c>
      <c r="AW143" s="215">
        <v>31</v>
      </c>
      <c r="AX143" s="215">
        <v>33</v>
      </c>
      <c r="AY143" s="290">
        <v>35</v>
      </c>
      <c r="AZ143" s="290">
        <v>36</v>
      </c>
      <c r="BA143" s="290">
        <v>37</v>
      </c>
      <c r="BB143" s="290">
        <v>38</v>
      </c>
      <c r="BC143" s="290">
        <v>39</v>
      </c>
      <c r="BD143" s="290">
        <v>40</v>
      </c>
      <c r="BE143" s="290">
        <v>41</v>
      </c>
      <c r="BF143" s="290">
        <v>42</v>
      </c>
      <c r="BG143" s="290">
        <v>43</v>
      </c>
      <c r="BH143" s="290">
        <v>44</v>
      </c>
      <c r="BI143" s="326">
        <v>45</v>
      </c>
      <c r="BJ143" s="235"/>
      <c r="BK143" s="235"/>
      <c r="BL143" s="235"/>
      <c r="BM143" s="215">
        <v>6</v>
      </c>
      <c r="BN143" s="215">
        <v>6</v>
      </c>
      <c r="BO143" s="215">
        <v>6</v>
      </c>
      <c r="BP143" s="215">
        <v>6</v>
      </c>
      <c r="BR143"/>
      <c r="BS143"/>
    </row>
    <row r="144" spans="1:71" ht="19.5" hidden="1" customHeight="1">
      <c r="A144" s="152" t="s">
        <v>259</v>
      </c>
      <c r="B144" s="151" t="s">
        <v>1489</v>
      </c>
      <c r="C144" s="86" t="str">
        <f t="shared" ref="C144:Q144" si="132">IF(C775=$BN$144,"당첨",IF(C775=$BO$144,"당첨",IF(C775=$BP$144,"당첨",IF(C775=$BM$144,"당첨","낙첨"))))</f>
        <v>낙첨</v>
      </c>
      <c r="D144" s="86" t="str">
        <f t="shared" si="132"/>
        <v>낙첨</v>
      </c>
      <c r="E144" s="86" t="str">
        <f t="shared" si="132"/>
        <v>낙첨</v>
      </c>
      <c r="F144" s="86" t="str">
        <f t="shared" si="132"/>
        <v>낙첨</v>
      </c>
      <c r="G144" s="86" t="str">
        <f t="shared" si="132"/>
        <v>낙첨</v>
      </c>
      <c r="H144" s="86" t="str">
        <f t="shared" si="132"/>
        <v>낙첨</v>
      </c>
      <c r="I144" s="86" t="str">
        <f t="shared" si="132"/>
        <v>낙첨</v>
      </c>
      <c r="J144" s="86" t="str">
        <f t="shared" si="132"/>
        <v>낙첨</v>
      </c>
      <c r="K144" s="86" t="str">
        <f t="shared" si="132"/>
        <v>낙첨</v>
      </c>
      <c r="L144" s="86" t="str">
        <f t="shared" si="132"/>
        <v>낙첨</v>
      </c>
      <c r="M144" s="86" t="str">
        <f t="shared" si="132"/>
        <v>낙첨</v>
      </c>
      <c r="N144" s="86" t="str">
        <f t="shared" si="132"/>
        <v>낙첨</v>
      </c>
      <c r="O144" s="86" t="str">
        <f t="shared" si="132"/>
        <v>낙첨</v>
      </c>
      <c r="P144" s="86" t="str">
        <f t="shared" si="132"/>
        <v>낙첨</v>
      </c>
      <c r="Q144" s="86" t="str">
        <f t="shared" si="132"/>
        <v>낙첨</v>
      </c>
      <c r="S144" s="20">
        <v>122</v>
      </c>
      <c r="T144" s="739" t="s">
        <v>528</v>
      </c>
      <c r="U144" s="740"/>
      <c r="V144" s="741"/>
      <c r="W144" s="290">
        <v>2</v>
      </c>
      <c r="X144" s="76">
        <v>4</v>
      </c>
      <c r="Y144" s="76">
        <v>5</v>
      </c>
      <c r="Z144" s="76">
        <v>6</v>
      </c>
      <c r="AA144" s="76">
        <v>7</v>
      </c>
      <c r="AB144" s="76">
        <v>8</v>
      </c>
      <c r="AC144" s="76">
        <v>9</v>
      </c>
      <c r="AD144" s="76">
        <v>10</v>
      </c>
      <c r="AE144" s="76">
        <v>11</v>
      </c>
      <c r="AF144" s="76">
        <v>12</v>
      </c>
      <c r="AG144" s="76">
        <v>13</v>
      </c>
      <c r="AH144" s="76">
        <v>14</v>
      </c>
      <c r="AI144" s="76">
        <v>15</v>
      </c>
      <c r="AJ144" s="76">
        <v>18</v>
      </c>
      <c r="AK144" s="290">
        <v>19</v>
      </c>
      <c r="AL144" s="76">
        <v>20</v>
      </c>
      <c r="AM144" s="76">
        <v>22</v>
      </c>
      <c r="AN144" s="76">
        <v>23</v>
      </c>
      <c r="AO144" s="76">
        <v>25</v>
      </c>
      <c r="AP144" s="76">
        <v>26</v>
      </c>
      <c r="AQ144" s="76">
        <v>27</v>
      </c>
      <c r="AR144" s="76">
        <v>28</v>
      </c>
      <c r="AS144" s="76">
        <v>29</v>
      </c>
      <c r="AT144" s="76">
        <v>30</v>
      </c>
      <c r="AU144" s="76">
        <v>31</v>
      </c>
      <c r="AV144" s="76">
        <v>32</v>
      </c>
      <c r="AW144" s="76">
        <v>33</v>
      </c>
      <c r="AX144" s="76">
        <v>34</v>
      </c>
      <c r="AY144" s="215">
        <v>35</v>
      </c>
      <c r="AZ144" s="215">
        <v>37</v>
      </c>
      <c r="BA144" s="290">
        <v>38</v>
      </c>
      <c r="BB144" s="290">
        <v>41</v>
      </c>
      <c r="BC144" s="290">
        <v>42</v>
      </c>
      <c r="BD144" s="290">
        <v>43</v>
      </c>
      <c r="BE144" s="290">
        <v>44</v>
      </c>
      <c r="BF144" s="290">
        <v>45</v>
      </c>
      <c r="BG144" s="290"/>
      <c r="BH144" s="290"/>
      <c r="BI144" s="326"/>
      <c r="BJ144" s="235"/>
      <c r="BK144" s="235"/>
      <c r="BL144" s="235"/>
      <c r="BM144" s="215">
        <v>6</v>
      </c>
      <c r="BN144" s="215">
        <v>6</v>
      </c>
      <c r="BO144" s="215">
        <v>6</v>
      </c>
      <c r="BP144" s="215">
        <v>6</v>
      </c>
      <c r="BR144"/>
      <c r="BS144"/>
    </row>
    <row r="145" spans="1:72" ht="19.5" hidden="1" customHeight="1">
      <c r="A145" s="152" t="s">
        <v>260</v>
      </c>
      <c r="B145" s="151" t="s">
        <v>1490</v>
      </c>
      <c r="C145" s="86" t="str">
        <f t="shared" ref="C145:Q145" si="133">IF(C782=$BN$145,"당첨",IF(C782=$BO$145,"당첨",IF(C782=$BP$145,"당첨",IF(C782=$BM$145,"당첨","낙첨"))))</f>
        <v>당첨</v>
      </c>
      <c r="D145" s="86" t="str">
        <f t="shared" si="133"/>
        <v>당첨</v>
      </c>
      <c r="E145" s="86" t="str">
        <f t="shared" si="133"/>
        <v>당첨</v>
      </c>
      <c r="F145" s="86" t="str">
        <f t="shared" si="133"/>
        <v>당첨</v>
      </c>
      <c r="G145" s="86" t="str">
        <f t="shared" si="133"/>
        <v>당첨</v>
      </c>
      <c r="H145" s="86" t="str">
        <f t="shared" si="133"/>
        <v>당첨</v>
      </c>
      <c r="I145" s="86" t="str">
        <f t="shared" si="133"/>
        <v>당첨</v>
      </c>
      <c r="J145" s="86" t="str">
        <f t="shared" si="133"/>
        <v>당첨</v>
      </c>
      <c r="K145" s="86" t="str">
        <f t="shared" si="133"/>
        <v>당첨</v>
      </c>
      <c r="L145" s="86" t="str">
        <f t="shared" si="133"/>
        <v>당첨</v>
      </c>
      <c r="M145" s="86" t="str">
        <f t="shared" si="133"/>
        <v>당첨</v>
      </c>
      <c r="N145" s="86" t="str">
        <f t="shared" si="133"/>
        <v>당첨</v>
      </c>
      <c r="O145" s="86" t="str">
        <f t="shared" si="133"/>
        <v>당첨</v>
      </c>
      <c r="P145" s="86" t="str">
        <f t="shared" si="133"/>
        <v>당첨</v>
      </c>
      <c r="Q145" s="86" t="str">
        <f t="shared" si="133"/>
        <v>당첨</v>
      </c>
      <c r="S145" s="20">
        <v>123</v>
      </c>
      <c r="T145" s="739" t="s">
        <v>529</v>
      </c>
      <c r="U145" s="740"/>
      <c r="V145" s="741"/>
      <c r="W145" s="76">
        <v>3</v>
      </c>
      <c r="X145" s="76">
        <v>4</v>
      </c>
      <c r="Y145" s="76">
        <v>5</v>
      </c>
      <c r="Z145" s="76">
        <v>6</v>
      </c>
      <c r="AA145" s="76">
        <v>7</v>
      </c>
      <c r="AB145" s="76">
        <v>10</v>
      </c>
      <c r="AC145" s="76">
        <v>11</v>
      </c>
      <c r="AD145" s="76">
        <v>12</v>
      </c>
      <c r="AE145" s="76">
        <v>13</v>
      </c>
      <c r="AF145" s="76">
        <v>14</v>
      </c>
      <c r="AG145" s="76">
        <v>15</v>
      </c>
      <c r="AH145" s="76">
        <v>16</v>
      </c>
      <c r="AI145" s="76">
        <v>19</v>
      </c>
      <c r="AJ145" s="76">
        <v>20</v>
      </c>
      <c r="AK145" s="76">
        <v>21</v>
      </c>
      <c r="AL145" s="76">
        <v>22</v>
      </c>
      <c r="AM145" s="76">
        <v>23</v>
      </c>
      <c r="AN145" s="76">
        <v>24</v>
      </c>
      <c r="AO145" s="76">
        <v>25</v>
      </c>
      <c r="AP145" s="76">
        <v>26</v>
      </c>
      <c r="AQ145" s="76">
        <v>27</v>
      </c>
      <c r="AR145" s="76">
        <v>28</v>
      </c>
      <c r="AS145" s="76">
        <v>29</v>
      </c>
      <c r="AT145" s="76">
        <v>30</v>
      </c>
      <c r="AU145" s="76">
        <v>31</v>
      </c>
      <c r="AV145" s="76">
        <v>35</v>
      </c>
      <c r="AW145" s="215">
        <v>36</v>
      </c>
      <c r="AX145" s="76">
        <v>37</v>
      </c>
      <c r="AY145" s="215">
        <v>39</v>
      </c>
      <c r="AZ145" s="76">
        <v>40</v>
      </c>
      <c r="BA145" s="215">
        <v>41</v>
      </c>
      <c r="BB145" s="76">
        <v>42</v>
      </c>
      <c r="BC145" s="215">
        <v>43</v>
      </c>
      <c r="BD145" s="76">
        <v>44</v>
      </c>
      <c r="BE145" s="215">
        <v>45</v>
      </c>
      <c r="BF145" s="76"/>
      <c r="BG145" s="215"/>
      <c r="BH145" s="76"/>
      <c r="BI145" s="328"/>
      <c r="BJ145" s="235"/>
      <c r="BK145" s="235"/>
      <c r="BL145" s="235"/>
      <c r="BM145" s="215">
        <v>6</v>
      </c>
      <c r="BN145" s="215">
        <v>6</v>
      </c>
      <c r="BO145" s="215">
        <v>6</v>
      </c>
      <c r="BP145" s="215">
        <v>6</v>
      </c>
      <c r="BR145"/>
      <c r="BS145"/>
    </row>
    <row r="146" spans="1:72" ht="19.5" hidden="1" customHeight="1">
      <c r="A146" s="152" t="s">
        <v>261</v>
      </c>
      <c r="B146" s="151" t="s">
        <v>1491</v>
      </c>
      <c r="C146" s="86" t="str">
        <f t="shared" ref="C146:Q146" si="134">IF(C789=$BN$146,"당첨",IF(C789=$BO$146,"당첨",IF(C789=$BP$146,"당첨",IF(C789=$BM$146,"당첨","낙첨"))))</f>
        <v>낙첨</v>
      </c>
      <c r="D146" s="86" t="str">
        <f t="shared" si="134"/>
        <v>낙첨</v>
      </c>
      <c r="E146" s="86" t="str">
        <f t="shared" si="134"/>
        <v>낙첨</v>
      </c>
      <c r="F146" s="86" t="str">
        <f t="shared" si="134"/>
        <v>낙첨</v>
      </c>
      <c r="G146" s="86" t="str">
        <f t="shared" si="134"/>
        <v>낙첨</v>
      </c>
      <c r="H146" s="86" t="str">
        <f t="shared" si="134"/>
        <v>낙첨</v>
      </c>
      <c r="I146" s="86" t="str">
        <f t="shared" si="134"/>
        <v>낙첨</v>
      </c>
      <c r="J146" s="86" t="str">
        <f t="shared" si="134"/>
        <v>낙첨</v>
      </c>
      <c r="K146" s="86" t="str">
        <f t="shared" si="134"/>
        <v>낙첨</v>
      </c>
      <c r="L146" s="86" t="str">
        <f t="shared" si="134"/>
        <v>낙첨</v>
      </c>
      <c r="M146" s="86" t="str">
        <f t="shared" si="134"/>
        <v>낙첨</v>
      </c>
      <c r="N146" s="86" t="str">
        <f t="shared" si="134"/>
        <v>낙첨</v>
      </c>
      <c r="O146" s="86" t="str">
        <f t="shared" si="134"/>
        <v>낙첨</v>
      </c>
      <c r="P146" s="86" t="str">
        <f t="shared" si="134"/>
        <v>낙첨</v>
      </c>
      <c r="Q146" s="86" t="str">
        <f t="shared" si="134"/>
        <v>낙첨</v>
      </c>
      <c r="S146" s="20">
        <v>124</v>
      </c>
      <c r="T146" s="739" t="s">
        <v>538</v>
      </c>
      <c r="U146" s="740"/>
      <c r="V146" s="741"/>
      <c r="W146" s="76">
        <v>1</v>
      </c>
      <c r="X146" s="76">
        <v>2</v>
      </c>
      <c r="Y146" s="76">
        <v>3</v>
      </c>
      <c r="Z146" s="76">
        <v>4</v>
      </c>
      <c r="AA146" s="76">
        <v>6</v>
      </c>
      <c r="AB146" s="76">
        <v>7</v>
      </c>
      <c r="AC146" s="76">
        <v>9</v>
      </c>
      <c r="AD146" s="76">
        <v>10</v>
      </c>
      <c r="AE146" s="76">
        <v>11</v>
      </c>
      <c r="AF146" s="76">
        <v>12</v>
      </c>
      <c r="AG146" s="76">
        <v>13</v>
      </c>
      <c r="AH146" s="76">
        <v>14</v>
      </c>
      <c r="AI146" s="76">
        <v>15</v>
      </c>
      <c r="AJ146" s="76">
        <v>18</v>
      </c>
      <c r="AK146" s="76">
        <v>19</v>
      </c>
      <c r="AL146" s="76">
        <v>20</v>
      </c>
      <c r="AM146" s="76">
        <v>22</v>
      </c>
      <c r="AN146" s="76">
        <v>23</v>
      </c>
      <c r="AO146" s="76">
        <v>24</v>
      </c>
      <c r="AP146" s="76">
        <v>26</v>
      </c>
      <c r="AQ146" s="76">
        <v>27</v>
      </c>
      <c r="AR146" s="76">
        <v>28</v>
      </c>
      <c r="AS146" s="76">
        <v>29</v>
      </c>
      <c r="AT146" s="76">
        <v>30</v>
      </c>
      <c r="AU146" s="76">
        <v>32</v>
      </c>
      <c r="AV146" s="76">
        <v>34</v>
      </c>
      <c r="AW146" s="215">
        <v>36</v>
      </c>
      <c r="AX146" s="215">
        <v>37</v>
      </c>
      <c r="AY146" s="290">
        <v>38</v>
      </c>
      <c r="AZ146" s="290">
        <v>39</v>
      </c>
      <c r="BA146" s="290">
        <v>40</v>
      </c>
      <c r="BB146" s="290">
        <v>41</v>
      </c>
      <c r="BC146" s="290">
        <v>42</v>
      </c>
      <c r="BD146" s="290">
        <v>43</v>
      </c>
      <c r="BE146" s="290">
        <v>44</v>
      </c>
      <c r="BF146" s="290">
        <v>45</v>
      </c>
      <c r="BG146" s="290"/>
      <c r="BH146" s="290"/>
      <c r="BI146" s="328"/>
      <c r="BJ146" s="235"/>
      <c r="BK146" s="235"/>
      <c r="BL146" s="235"/>
      <c r="BM146" s="215">
        <v>6</v>
      </c>
      <c r="BN146" s="215">
        <v>6</v>
      </c>
      <c r="BO146" s="215">
        <v>6</v>
      </c>
      <c r="BP146" s="215">
        <v>6</v>
      </c>
      <c r="BR146"/>
      <c r="BS146"/>
    </row>
    <row r="147" spans="1:72" ht="19.5" hidden="1" customHeight="1">
      <c r="A147" s="152" t="s">
        <v>262</v>
      </c>
      <c r="B147" s="151" t="s">
        <v>1492</v>
      </c>
      <c r="C147" s="86" t="str">
        <f t="shared" ref="C147:Q147" si="135">IF(C796=$BN$147,"당첨",IF(C796=$BO$147,"당첨",IF(C796=$BP$147,"당첨",IF(C796=$BM$147,"당첨","낙첨"))))</f>
        <v>낙첨</v>
      </c>
      <c r="D147" s="86" t="str">
        <f t="shared" si="135"/>
        <v>낙첨</v>
      </c>
      <c r="E147" s="86" t="str">
        <f t="shared" si="135"/>
        <v>낙첨</v>
      </c>
      <c r="F147" s="86" t="str">
        <f t="shared" si="135"/>
        <v>낙첨</v>
      </c>
      <c r="G147" s="86" t="str">
        <f t="shared" si="135"/>
        <v>낙첨</v>
      </c>
      <c r="H147" s="86" t="str">
        <f t="shared" si="135"/>
        <v>낙첨</v>
      </c>
      <c r="I147" s="86" t="str">
        <f t="shared" si="135"/>
        <v>낙첨</v>
      </c>
      <c r="J147" s="86" t="str">
        <f t="shared" si="135"/>
        <v>낙첨</v>
      </c>
      <c r="K147" s="86" t="str">
        <f t="shared" si="135"/>
        <v>낙첨</v>
      </c>
      <c r="L147" s="86" t="str">
        <f t="shared" si="135"/>
        <v>낙첨</v>
      </c>
      <c r="M147" s="86" t="str">
        <f t="shared" si="135"/>
        <v>낙첨</v>
      </c>
      <c r="N147" s="86" t="str">
        <f t="shared" si="135"/>
        <v>낙첨</v>
      </c>
      <c r="O147" s="86" t="str">
        <f t="shared" si="135"/>
        <v>낙첨</v>
      </c>
      <c r="P147" s="86" t="str">
        <f t="shared" si="135"/>
        <v>낙첨</v>
      </c>
      <c r="Q147" s="86" t="str">
        <f t="shared" si="135"/>
        <v>낙첨</v>
      </c>
      <c r="S147" s="20">
        <v>125</v>
      </c>
      <c r="T147" s="739" t="s">
        <v>530</v>
      </c>
      <c r="U147" s="740"/>
      <c r="V147" s="741"/>
      <c r="W147" s="76">
        <v>1</v>
      </c>
      <c r="X147" s="76">
        <v>2</v>
      </c>
      <c r="Y147" s="76">
        <v>4</v>
      </c>
      <c r="Z147" s="76">
        <v>5</v>
      </c>
      <c r="AA147" s="76">
        <v>6</v>
      </c>
      <c r="AB147" s="76">
        <v>7</v>
      </c>
      <c r="AC147" s="76">
        <v>8</v>
      </c>
      <c r="AD147" s="76">
        <v>9</v>
      </c>
      <c r="AE147" s="76">
        <v>11</v>
      </c>
      <c r="AF147" s="76">
        <v>12</v>
      </c>
      <c r="AG147" s="76">
        <v>13</v>
      </c>
      <c r="AH147" s="76">
        <v>14</v>
      </c>
      <c r="AI147" s="76">
        <v>15</v>
      </c>
      <c r="AJ147" s="76">
        <v>16</v>
      </c>
      <c r="AK147" s="76">
        <v>17</v>
      </c>
      <c r="AL147" s="76">
        <v>18</v>
      </c>
      <c r="AM147" s="76">
        <v>19</v>
      </c>
      <c r="AN147" s="76">
        <v>22</v>
      </c>
      <c r="AO147" s="76">
        <v>23</v>
      </c>
      <c r="AP147" s="76">
        <v>24</v>
      </c>
      <c r="AQ147" s="76">
        <v>25</v>
      </c>
      <c r="AR147" s="76">
        <v>26</v>
      </c>
      <c r="AS147" s="76">
        <v>28</v>
      </c>
      <c r="AT147" s="76">
        <v>29</v>
      </c>
      <c r="AU147" s="76">
        <v>31</v>
      </c>
      <c r="AV147" s="76">
        <v>32</v>
      </c>
      <c r="AW147" s="215">
        <v>33</v>
      </c>
      <c r="AX147" s="215">
        <v>34</v>
      </c>
      <c r="AY147" s="290">
        <v>37</v>
      </c>
      <c r="AZ147" s="290">
        <v>38</v>
      </c>
      <c r="BA147" s="290">
        <v>39</v>
      </c>
      <c r="BB147" s="290">
        <v>41</v>
      </c>
      <c r="BC147" s="290">
        <v>43</v>
      </c>
      <c r="BD147" s="290">
        <v>44</v>
      </c>
      <c r="BE147" s="290">
        <v>45</v>
      </c>
      <c r="BF147" s="290"/>
      <c r="BG147" s="290"/>
      <c r="BH147" s="290"/>
      <c r="BI147" s="241"/>
      <c r="BJ147" s="235"/>
      <c r="BK147" s="235"/>
      <c r="BL147" s="235"/>
      <c r="BM147" s="215">
        <v>6</v>
      </c>
      <c r="BN147" s="215">
        <v>6</v>
      </c>
      <c r="BO147" s="215">
        <v>6</v>
      </c>
      <c r="BP147" s="215">
        <v>6</v>
      </c>
      <c r="BR147"/>
      <c r="BS147"/>
    </row>
    <row r="148" spans="1:72" ht="19.5" customHeight="1">
      <c r="A148" s="152"/>
      <c r="B148" s="445" t="s">
        <v>1823</v>
      </c>
      <c r="C148" s="86">
        <f>COUNTIF(C132:C147,"당첨")</f>
        <v>3</v>
      </c>
      <c r="D148" s="86">
        <f t="shared" ref="D148:Q148" si="136">COUNTIF(D132:D147,"당첨")</f>
        <v>3</v>
      </c>
      <c r="E148" s="86">
        <f t="shared" si="136"/>
        <v>3</v>
      </c>
      <c r="F148" s="86">
        <f t="shared" si="136"/>
        <v>3</v>
      </c>
      <c r="G148" s="86">
        <f t="shared" si="136"/>
        <v>3</v>
      </c>
      <c r="H148" s="86">
        <f t="shared" si="136"/>
        <v>3</v>
      </c>
      <c r="I148" s="86">
        <f t="shared" si="136"/>
        <v>3</v>
      </c>
      <c r="J148" s="86">
        <f t="shared" si="136"/>
        <v>3</v>
      </c>
      <c r="K148" s="86">
        <f t="shared" si="136"/>
        <v>3</v>
      </c>
      <c r="L148" s="86">
        <f t="shared" si="136"/>
        <v>3</v>
      </c>
      <c r="M148" s="86">
        <f t="shared" si="136"/>
        <v>3</v>
      </c>
      <c r="N148" s="86">
        <f t="shared" si="136"/>
        <v>3</v>
      </c>
      <c r="O148" s="86">
        <f t="shared" si="136"/>
        <v>3</v>
      </c>
      <c r="P148" s="86">
        <f t="shared" si="136"/>
        <v>3</v>
      </c>
      <c r="Q148" s="86">
        <f t="shared" si="136"/>
        <v>3</v>
      </c>
      <c r="R148" s="1">
        <v>1</v>
      </c>
      <c r="S148" s="20"/>
      <c r="T148" s="739" t="s">
        <v>792</v>
      </c>
      <c r="U148" s="740"/>
      <c r="V148" s="741"/>
      <c r="W148" s="148"/>
      <c r="X148" s="148"/>
      <c r="Y148" s="148"/>
      <c r="Z148" s="148"/>
      <c r="AA148" s="148"/>
      <c r="AB148" s="148"/>
      <c r="AC148" s="148"/>
      <c r="AD148" s="148"/>
      <c r="AE148" s="148"/>
      <c r="AF148" s="148"/>
      <c r="AG148" s="148"/>
      <c r="AH148" s="148"/>
      <c r="AI148" s="148"/>
      <c r="AJ148" s="148"/>
      <c r="AK148" s="148"/>
      <c r="AL148" s="148"/>
      <c r="AM148" s="148"/>
      <c r="AN148" s="148"/>
      <c r="AO148" s="148"/>
      <c r="AP148" s="148"/>
      <c r="AQ148" s="148"/>
      <c r="AR148" s="148"/>
      <c r="AS148" s="148"/>
      <c r="AT148" s="148"/>
      <c r="AU148" s="148"/>
      <c r="AV148" s="148"/>
      <c r="AW148" s="148"/>
      <c r="AX148" s="148"/>
      <c r="AY148" s="148"/>
      <c r="AZ148" s="148"/>
      <c r="BA148" s="148"/>
      <c r="BB148" s="148"/>
      <c r="BC148" s="148"/>
      <c r="BD148" s="148"/>
      <c r="BE148" s="148"/>
      <c r="BF148" s="148"/>
      <c r="BG148" s="148"/>
      <c r="BH148" s="148"/>
      <c r="BI148" s="235"/>
      <c r="BJ148" s="235"/>
      <c r="BK148" s="235"/>
      <c r="BL148" s="235"/>
      <c r="BM148" s="215"/>
      <c r="BN148" s="215"/>
      <c r="BO148" s="215"/>
      <c r="BP148" s="215"/>
      <c r="BR148"/>
      <c r="BS148"/>
    </row>
    <row r="149" spans="1:72" ht="19.5" hidden="1" customHeight="1">
      <c r="A149" s="152" t="s">
        <v>263</v>
      </c>
      <c r="B149" s="149" t="s">
        <v>1195</v>
      </c>
      <c r="C149" s="86" t="str">
        <f t="shared" ref="C149:Q149" si="137">IF(C691=$BN$149,"당첨",IF(C691=$BO$149,"당첨",IF(C691=$BP$149,"당첨",IF(C691=$BM$149,"당첨","낙첨"))))</f>
        <v>당첨</v>
      </c>
      <c r="D149" s="86" t="str">
        <f t="shared" si="137"/>
        <v>당첨</v>
      </c>
      <c r="E149" s="86" t="str">
        <f t="shared" si="137"/>
        <v>당첨</v>
      </c>
      <c r="F149" s="86" t="str">
        <f t="shared" si="137"/>
        <v>당첨</v>
      </c>
      <c r="G149" s="86" t="str">
        <f t="shared" si="137"/>
        <v>당첨</v>
      </c>
      <c r="H149" s="86" t="str">
        <f t="shared" si="137"/>
        <v>당첨</v>
      </c>
      <c r="I149" s="86" t="str">
        <f t="shared" si="137"/>
        <v>당첨</v>
      </c>
      <c r="J149" s="86" t="str">
        <f t="shared" si="137"/>
        <v>당첨</v>
      </c>
      <c r="K149" s="86" t="str">
        <f t="shared" si="137"/>
        <v>당첨</v>
      </c>
      <c r="L149" s="86" t="str">
        <f t="shared" si="137"/>
        <v>당첨</v>
      </c>
      <c r="M149" s="86" t="str">
        <f t="shared" si="137"/>
        <v>당첨</v>
      </c>
      <c r="N149" s="86" t="str">
        <f t="shared" si="137"/>
        <v>당첨</v>
      </c>
      <c r="O149" s="86" t="str">
        <f t="shared" si="137"/>
        <v>당첨</v>
      </c>
      <c r="P149" s="86" t="str">
        <f t="shared" si="137"/>
        <v>당첨</v>
      </c>
      <c r="Q149" s="86" t="str">
        <f t="shared" si="137"/>
        <v>당첨</v>
      </c>
      <c r="S149" s="20">
        <v>126</v>
      </c>
      <c r="T149" s="644" t="s">
        <v>520</v>
      </c>
      <c r="U149" s="645"/>
      <c r="V149" s="646"/>
      <c r="W149" s="102">
        <v>1</v>
      </c>
      <c r="X149" s="102">
        <v>3</v>
      </c>
      <c r="Y149" s="102">
        <v>5</v>
      </c>
      <c r="Z149" s="102">
        <v>6</v>
      </c>
      <c r="AA149" s="102">
        <v>7</v>
      </c>
      <c r="AB149" s="102">
        <v>9</v>
      </c>
      <c r="AC149" s="102">
        <v>10</v>
      </c>
      <c r="AD149" s="102">
        <v>11</v>
      </c>
      <c r="AE149" s="102">
        <v>12</v>
      </c>
      <c r="AF149" s="102">
        <v>13</v>
      </c>
      <c r="AG149" s="102">
        <v>15</v>
      </c>
      <c r="AH149" s="102">
        <v>17</v>
      </c>
      <c r="AI149" s="102">
        <v>18</v>
      </c>
      <c r="AJ149" s="102">
        <v>19</v>
      </c>
      <c r="AK149" s="102">
        <v>20</v>
      </c>
      <c r="AL149" s="102">
        <v>22</v>
      </c>
      <c r="AM149" s="102">
        <v>23</v>
      </c>
      <c r="AN149" s="102">
        <v>24</v>
      </c>
      <c r="AO149" s="102">
        <v>25</v>
      </c>
      <c r="AP149" s="102">
        <v>28</v>
      </c>
      <c r="AQ149" s="102">
        <v>30</v>
      </c>
      <c r="AR149" s="102">
        <v>31</v>
      </c>
      <c r="AS149" s="102">
        <v>32</v>
      </c>
      <c r="AT149" s="102">
        <v>35</v>
      </c>
      <c r="AU149" s="102">
        <v>36</v>
      </c>
      <c r="AV149" s="102">
        <v>37</v>
      </c>
      <c r="AW149" s="240">
        <v>38</v>
      </c>
      <c r="AX149" s="240">
        <v>39</v>
      </c>
      <c r="AY149" s="241">
        <v>40</v>
      </c>
      <c r="AZ149" s="241">
        <v>41</v>
      </c>
      <c r="BA149" s="241">
        <v>42</v>
      </c>
      <c r="BB149" s="241">
        <v>43</v>
      </c>
      <c r="BC149" s="241">
        <v>44</v>
      </c>
      <c r="BD149" s="241">
        <v>45</v>
      </c>
      <c r="BE149" s="241"/>
      <c r="BF149" s="241"/>
      <c r="BG149" s="241"/>
      <c r="BH149" s="241"/>
      <c r="BI149" s="241"/>
      <c r="BJ149" s="235"/>
      <c r="BK149" s="235"/>
      <c r="BL149" s="235"/>
      <c r="BM149" s="215">
        <v>4</v>
      </c>
      <c r="BN149" s="215">
        <v>5</v>
      </c>
      <c r="BO149" s="215">
        <v>6</v>
      </c>
      <c r="BP149" s="215">
        <v>4</v>
      </c>
      <c r="BR149"/>
      <c r="BS149"/>
    </row>
    <row r="150" spans="1:72" ht="19.5" hidden="1" customHeight="1">
      <c r="A150" s="152" t="s">
        <v>264</v>
      </c>
      <c r="B150" s="149" t="s">
        <v>1196</v>
      </c>
      <c r="C150" s="86" t="str">
        <f t="shared" ref="C150:Q150" si="138">IF(C698=$BN$150,"당첨",IF(C698=$BO$150,"당첨",IF(C698=$BP$150,"당첨",IF(C698=$BM$150,"당첨","낙첨"))))</f>
        <v>당첨</v>
      </c>
      <c r="D150" s="86" t="str">
        <f t="shared" si="138"/>
        <v>당첨</v>
      </c>
      <c r="E150" s="86" t="str">
        <f t="shared" si="138"/>
        <v>당첨</v>
      </c>
      <c r="F150" s="86" t="str">
        <f t="shared" si="138"/>
        <v>당첨</v>
      </c>
      <c r="G150" s="86" t="str">
        <f t="shared" si="138"/>
        <v>당첨</v>
      </c>
      <c r="H150" s="86" t="str">
        <f t="shared" si="138"/>
        <v>당첨</v>
      </c>
      <c r="I150" s="86" t="str">
        <f t="shared" si="138"/>
        <v>당첨</v>
      </c>
      <c r="J150" s="86" t="str">
        <f t="shared" si="138"/>
        <v>당첨</v>
      </c>
      <c r="K150" s="86" t="str">
        <f t="shared" si="138"/>
        <v>당첨</v>
      </c>
      <c r="L150" s="86" t="str">
        <f t="shared" si="138"/>
        <v>당첨</v>
      </c>
      <c r="M150" s="86" t="str">
        <f t="shared" si="138"/>
        <v>당첨</v>
      </c>
      <c r="N150" s="86" t="str">
        <f t="shared" si="138"/>
        <v>당첨</v>
      </c>
      <c r="O150" s="86" t="str">
        <f t="shared" si="138"/>
        <v>당첨</v>
      </c>
      <c r="P150" s="86" t="str">
        <f t="shared" si="138"/>
        <v>당첨</v>
      </c>
      <c r="Q150" s="86" t="str">
        <f t="shared" si="138"/>
        <v>당첨</v>
      </c>
      <c r="S150" s="20">
        <v>127</v>
      </c>
      <c r="T150" s="644" t="s">
        <v>521</v>
      </c>
      <c r="U150" s="645"/>
      <c r="V150" s="646"/>
      <c r="W150" s="102">
        <v>1</v>
      </c>
      <c r="X150" s="102">
        <v>2</v>
      </c>
      <c r="Y150" s="102">
        <v>3</v>
      </c>
      <c r="Z150" s="102">
        <v>4</v>
      </c>
      <c r="AA150" s="102">
        <v>6</v>
      </c>
      <c r="AB150" s="102">
        <v>7</v>
      </c>
      <c r="AC150" s="102">
        <v>8</v>
      </c>
      <c r="AD150" s="102">
        <v>9</v>
      </c>
      <c r="AE150" s="102">
        <v>10</v>
      </c>
      <c r="AF150" s="102">
        <v>12</v>
      </c>
      <c r="AG150" s="102">
        <v>13</v>
      </c>
      <c r="AH150" s="102">
        <v>14</v>
      </c>
      <c r="AI150" s="102">
        <v>16</v>
      </c>
      <c r="AJ150" s="102">
        <v>17</v>
      </c>
      <c r="AK150" s="102">
        <v>18</v>
      </c>
      <c r="AL150" s="102">
        <v>19</v>
      </c>
      <c r="AM150" s="102">
        <v>20</v>
      </c>
      <c r="AN150" s="102">
        <v>22</v>
      </c>
      <c r="AO150" s="102">
        <v>23</v>
      </c>
      <c r="AP150" s="102">
        <v>24</v>
      </c>
      <c r="AQ150" s="102">
        <v>25</v>
      </c>
      <c r="AR150" s="102">
        <v>26</v>
      </c>
      <c r="AS150" s="102">
        <v>27</v>
      </c>
      <c r="AT150" s="102">
        <v>28</v>
      </c>
      <c r="AU150" s="102">
        <v>30</v>
      </c>
      <c r="AV150" s="102">
        <v>31</v>
      </c>
      <c r="AW150" s="240">
        <v>32</v>
      </c>
      <c r="AX150" s="240">
        <v>33</v>
      </c>
      <c r="AY150" s="241">
        <v>34</v>
      </c>
      <c r="AZ150" s="241">
        <v>36</v>
      </c>
      <c r="BA150" s="241">
        <v>37</v>
      </c>
      <c r="BB150" s="241">
        <v>38</v>
      </c>
      <c r="BC150" s="241">
        <v>39</v>
      </c>
      <c r="BD150" s="241">
        <v>40</v>
      </c>
      <c r="BE150" s="241">
        <v>41</v>
      </c>
      <c r="BF150" s="241">
        <v>44</v>
      </c>
      <c r="BG150" s="241"/>
      <c r="BH150" s="241"/>
      <c r="BI150" s="326"/>
      <c r="BJ150" s="235"/>
      <c r="BK150" s="235"/>
      <c r="BL150" s="235"/>
      <c r="BM150" s="215">
        <v>4</v>
      </c>
      <c r="BN150" s="215">
        <v>5</v>
      </c>
      <c r="BO150" s="215">
        <v>6</v>
      </c>
      <c r="BP150" s="215">
        <v>4</v>
      </c>
      <c r="BR150"/>
      <c r="BS150"/>
      <c r="BT150"/>
    </row>
    <row r="151" spans="1:72" ht="19.5" hidden="1" customHeight="1">
      <c r="A151" s="152" t="s">
        <v>265</v>
      </c>
      <c r="B151" s="149" t="s">
        <v>1197</v>
      </c>
      <c r="C151" s="86" t="str">
        <f t="shared" ref="C151:Q151" si="139">IF(C705=$BN$151,"당첨",IF(C705=$BO$151,"당첨",IF(C705=$BP$151,"당첨",IF(C705=$BM$151,"당첨","낙첨"))))</f>
        <v>당첨</v>
      </c>
      <c r="D151" s="86" t="str">
        <f t="shared" si="139"/>
        <v>당첨</v>
      </c>
      <c r="E151" s="86" t="str">
        <f t="shared" si="139"/>
        <v>당첨</v>
      </c>
      <c r="F151" s="86" t="str">
        <f t="shared" si="139"/>
        <v>당첨</v>
      </c>
      <c r="G151" s="86" t="str">
        <f t="shared" si="139"/>
        <v>당첨</v>
      </c>
      <c r="H151" s="86" t="str">
        <f t="shared" si="139"/>
        <v>당첨</v>
      </c>
      <c r="I151" s="86" t="str">
        <f t="shared" si="139"/>
        <v>당첨</v>
      </c>
      <c r="J151" s="86" t="str">
        <f t="shared" si="139"/>
        <v>당첨</v>
      </c>
      <c r="K151" s="86" t="str">
        <f t="shared" si="139"/>
        <v>당첨</v>
      </c>
      <c r="L151" s="86" t="str">
        <f t="shared" si="139"/>
        <v>당첨</v>
      </c>
      <c r="M151" s="86" t="str">
        <f t="shared" si="139"/>
        <v>당첨</v>
      </c>
      <c r="N151" s="86" t="str">
        <f t="shared" si="139"/>
        <v>당첨</v>
      </c>
      <c r="O151" s="86" t="str">
        <f t="shared" si="139"/>
        <v>당첨</v>
      </c>
      <c r="P151" s="86" t="str">
        <f t="shared" si="139"/>
        <v>당첨</v>
      </c>
      <c r="Q151" s="86" t="str">
        <f t="shared" si="139"/>
        <v>당첨</v>
      </c>
      <c r="S151" s="20">
        <v>128</v>
      </c>
      <c r="T151" s="644" t="s">
        <v>522</v>
      </c>
      <c r="U151" s="645"/>
      <c r="V151" s="646"/>
      <c r="W151" s="102">
        <v>1</v>
      </c>
      <c r="X151" s="102">
        <v>2</v>
      </c>
      <c r="Y151" s="102">
        <v>3</v>
      </c>
      <c r="Z151" s="102">
        <v>4</v>
      </c>
      <c r="AA151" s="102">
        <v>6</v>
      </c>
      <c r="AB151" s="102">
        <v>7</v>
      </c>
      <c r="AC151" s="102">
        <v>8</v>
      </c>
      <c r="AD151" s="102">
        <v>9</v>
      </c>
      <c r="AE151" s="102">
        <v>10</v>
      </c>
      <c r="AF151" s="102">
        <v>11</v>
      </c>
      <c r="AG151" s="102">
        <v>12</v>
      </c>
      <c r="AH151" s="102">
        <v>13</v>
      </c>
      <c r="AI151" s="102">
        <v>14</v>
      </c>
      <c r="AJ151" s="102">
        <v>15</v>
      </c>
      <c r="AK151" s="102">
        <v>16</v>
      </c>
      <c r="AL151" s="102">
        <v>17</v>
      </c>
      <c r="AM151" s="102">
        <v>18</v>
      </c>
      <c r="AN151" s="102">
        <v>19</v>
      </c>
      <c r="AO151" s="102">
        <v>20</v>
      </c>
      <c r="AP151" s="102">
        <v>22</v>
      </c>
      <c r="AQ151" s="102">
        <v>23</v>
      </c>
      <c r="AR151" s="102">
        <v>24</v>
      </c>
      <c r="AS151" s="102">
        <v>25</v>
      </c>
      <c r="AT151" s="102">
        <v>27</v>
      </c>
      <c r="AU151" s="102">
        <v>30</v>
      </c>
      <c r="AV151" s="102">
        <v>31</v>
      </c>
      <c r="AW151" s="240">
        <v>32</v>
      </c>
      <c r="AX151" s="240">
        <v>33</v>
      </c>
      <c r="AY151" s="241">
        <v>34</v>
      </c>
      <c r="AZ151" s="241">
        <v>36</v>
      </c>
      <c r="BA151" s="241">
        <v>37</v>
      </c>
      <c r="BB151" s="241">
        <v>38</v>
      </c>
      <c r="BC151" s="241">
        <v>39</v>
      </c>
      <c r="BD151" s="241">
        <v>41</v>
      </c>
      <c r="BE151" s="241">
        <v>42</v>
      </c>
      <c r="BF151" s="241">
        <v>44</v>
      </c>
      <c r="BG151" s="241">
        <v>45</v>
      </c>
      <c r="BH151" s="241"/>
      <c r="BI151" s="326"/>
      <c r="BJ151" s="235"/>
      <c r="BK151" s="235"/>
      <c r="BL151" s="235"/>
      <c r="BM151" s="215">
        <v>4</v>
      </c>
      <c r="BN151" s="215">
        <v>5</v>
      </c>
      <c r="BO151" s="215">
        <v>6</v>
      </c>
      <c r="BP151" s="215">
        <v>4</v>
      </c>
      <c r="BR151"/>
      <c r="BS151"/>
      <c r="BT151"/>
    </row>
    <row r="152" spans="1:72" ht="19.5" hidden="1" customHeight="1">
      <c r="A152" s="152" t="s">
        <v>266</v>
      </c>
      <c r="B152" s="149" t="s">
        <v>1198</v>
      </c>
      <c r="C152" s="86" t="str">
        <f t="shared" ref="C152:Q152" si="140">IF(C712=$BN$152,"당첨",IF(C712=$BO$152,"당첨",IF(C712=$BP$152,"당첨",IF(C712=$BM$152,"당첨","낙첨"))))</f>
        <v>당첨</v>
      </c>
      <c r="D152" s="86" t="str">
        <f t="shared" si="140"/>
        <v>당첨</v>
      </c>
      <c r="E152" s="86" t="str">
        <f t="shared" si="140"/>
        <v>당첨</v>
      </c>
      <c r="F152" s="86" t="str">
        <f t="shared" si="140"/>
        <v>당첨</v>
      </c>
      <c r="G152" s="86" t="str">
        <f t="shared" si="140"/>
        <v>당첨</v>
      </c>
      <c r="H152" s="86" t="str">
        <f t="shared" si="140"/>
        <v>당첨</v>
      </c>
      <c r="I152" s="86" t="str">
        <f t="shared" si="140"/>
        <v>당첨</v>
      </c>
      <c r="J152" s="86" t="str">
        <f t="shared" si="140"/>
        <v>당첨</v>
      </c>
      <c r="K152" s="86" t="str">
        <f t="shared" si="140"/>
        <v>당첨</v>
      </c>
      <c r="L152" s="86" t="str">
        <f t="shared" si="140"/>
        <v>당첨</v>
      </c>
      <c r="M152" s="86" t="str">
        <f t="shared" si="140"/>
        <v>당첨</v>
      </c>
      <c r="N152" s="86" t="str">
        <f t="shared" si="140"/>
        <v>당첨</v>
      </c>
      <c r="O152" s="86" t="str">
        <f t="shared" si="140"/>
        <v>당첨</v>
      </c>
      <c r="P152" s="86" t="str">
        <f t="shared" si="140"/>
        <v>당첨</v>
      </c>
      <c r="Q152" s="86" t="str">
        <f t="shared" si="140"/>
        <v>당첨</v>
      </c>
      <c r="S152" s="20">
        <v>129</v>
      </c>
      <c r="T152" s="644" t="s">
        <v>523</v>
      </c>
      <c r="U152" s="645"/>
      <c r="V152" s="646"/>
      <c r="W152" s="102">
        <v>1</v>
      </c>
      <c r="X152" s="102">
        <v>2</v>
      </c>
      <c r="Y152" s="102">
        <v>4</v>
      </c>
      <c r="Z152" s="102">
        <v>5</v>
      </c>
      <c r="AA152" s="102">
        <v>6</v>
      </c>
      <c r="AB152" s="102">
        <v>7</v>
      </c>
      <c r="AC152" s="102">
        <v>8</v>
      </c>
      <c r="AD152" s="102">
        <v>11</v>
      </c>
      <c r="AE152" s="102">
        <v>12</v>
      </c>
      <c r="AF152" s="102">
        <v>13</v>
      </c>
      <c r="AG152" s="102">
        <v>14</v>
      </c>
      <c r="AH152" s="102">
        <v>15</v>
      </c>
      <c r="AI152" s="102">
        <v>16</v>
      </c>
      <c r="AJ152" s="102">
        <v>19</v>
      </c>
      <c r="AK152" s="102">
        <v>21</v>
      </c>
      <c r="AL152" s="102">
        <v>22</v>
      </c>
      <c r="AM152" s="102">
        <v>23</v>
      </c>
      <c r="AN152" s="102">
        <v>24</v>
      </c>
      <c r="AO152" s="102">
        <v>25</v>
      </c>
      <c r="AP152" s="102">
        <v>26</v>
      </c>
      <c r="AQ152" s="102">
        <v>28</v>
      </c>
      <c r="AR152" s="102">
        <v>29</v>
      </c>
      <c r="AS152" s="102">
        <v>30</v>
      </c>
      <c r="AT152" s="102">
        <v>31</v>
      </c>
      <c r="AU152" s="102">
        <v>32</v>
      </c>
      <c r="AV152" s="102">
        <v>33</v>
      </c>
      <c r="AW152" s="240">
        <v>34</v>
      </c>
      <c r="AX152" s="240">
        <v>36</v>
      </c>
      <c r="AY152" s="241">
        <v>37</v>
      </c>
      <c r="AZ152" s="241">
        <v>38</v>
      </c>
      <c r="BA152" s="241">
        <v>39</v>
      </c>
      <c r="BB152" s="241">
        <v>40</v>
      </c>
      <c r="BC152" s="241">
        <v>41</v>
      </c>
      <c r="BD152" s="241">
        <v>42</v>
      </c>
      <c r="BE152" s="241">
        <v>43</v>
      </c>
      <c r="BF152" s="241">
        <v>44</v>
      </c>
      <c r="BG152" s="241">
        <v>45</v>
      </c>
      <c r="BH152" s="241"/>
      <c r="BI152" s="326"/>
      <c r="BJ152" s="235"/>
      <c r="BK152" s="235"/>
      <c r="BL152" s="235"/>
      <c r="BM152" s="215">
        <v>4</v>
      </c>
      <c r="BN152" s="215">
        <v>5</v>
      </c>
      <c r="BO152" s="215">
        <v>6</v>
      </c>
      <c r="BP152" s="215">
        <v>4</v>
      </c>
      <c r="BR152"/>
      <c r="BS152"/>
      <c r="BT152"/>
    </row>
    <row r="153" spans="1:72" ht="19.5" hidden="1" customHeight="1">
      <c r="A153" s="152" t="s">
        <v>267</v>
      </c>
      <c r="B153" s="149" t="s">
        <v>1199</v>
      </c>
      <c r="C153" s="86" t="str">
        <f t="shared" ref="C153:Q153" si="141">IF(C719=$BN$153,"당첨",IF(C719=$BO$153,"당첨",IF(C719=$BP$153,"당첨",IF(C719=$BM$153,"당첨","낙첨"))))</f>
        <v>낙첨</v>
      </c>
      <c r="D153" s="86" t="str">
        <f t="shared" si="141"/>
        <v>낙첨</v>
      </c>
      <c r="E153" s="86" t="str">
        <f t="shared" si="141"/>
        <v>낙첨</v>
      </c>
      <c r="F153" s="86" t="str">
        <f t="shared" si="141"/>
        <v>낙첨</v>
      </c>
      <c r="G153" s="86" t="str">
        <f t="shared" si="141"/>
        <v>낙첨</v>
      </c>
      <c r="H153" s="86" t="str">
        <f t="shared" si="141"/>
        <v>낙첨</v>
      </c>
      <c r="I153" s="86" t="str">
        <f t="shared" si="141"/>
        <v>낙첨</v>
      </c>
      <c r="J153" s="86" t="str">
        <f t="shared" si="141"/>
        <v>낙첨</v>
      </c>
      <c r="K153" s="86" t="str">
        <f t="shared" si="141"/>
        <v>낙첨</v>
      </c>
      <c r="L153" s="86" t="str">
        <f t="shared" si="141"/>
        <v>낙첨</v>
      </c>
      <c r="M153" s="86" t="str">
        <f t="shared" si="141"/>
        <v>낙첨</v>
      </c>
      <c r="N153" s="86" t="str">
        <f t="shared" si="141"/>
        <v>낙첨</v>
      </c>
      <c r="O153" s="86" t="str">
        <f t="shared" si="141"/>
        <v>낙첨</v>
      </c>
      <c r="P153" s="86" t="str">
        <f t="shared" si="141"/>
        <v>낙첨</v>
      </c>
      <c r="Q153" s="86" t="str">
        <f t="shared" si="141"/>
        <v>낙첨</v>
      </c>
      <c r="S153" s="20">
        <v>130</v>
      </c>
      <c r="T153" s="644" t="s">
        <v>524</v>
      </c>
      <c r="U153" s="645"/>
      <c r="V153" s="646"/>
      <c r="W153" s="102">
        <v>1</v>
      </c>
      <c r="X153" s="102">
        <v>2</v>
      </c>
      <c r="Y153" s="102">
        <v>3</v>
      </c>
      <c r="Z153" s="102">
        <v>4</v>
      </c>
      <c r="AA153" s="102">
        <v>5</v>
      </c>
      <c r="AB153" s="102">
        <v>6</v>
      </c>
      <c r="AC153" s="102">
        <v>7</v>
      </c>
      <c r="AD153" s="102">
        <v>8</v>
      </c>
      <c r="AE153" s="102">
        <v>9</v>
      </c>
      <c r="AF153" s="102">
        <v>10</v>
      </c>
      <c r="AG153" s="102">
        <v>11</v>
      </c>
      <c r="AH153" s="102">
        <v>13</v>
      </c>
      <c r="AI153" s="102">
        <v>14</v>
      </c>
      <c r="AJ153" s="102">
        <v>15</v>
      </c>
      <c r="AK153" s="102">
        <v>16</v>
      </c>
      <c r="AL153" s="102">
        <v>17</v>
      </c>
      <c r="AM153" s="102">
        <v>18</v>
      </c>
      <c r="AN153" s="102">
        <v>19</v>
      </c>
      <c r="AO153" s="102">
        <v>20</v>
      </c>
      <c r="AP153" s="102">
        <v>21</v>
      </c>
      <c r="AQ153" s="102">
        <v>23</v>
      </c>
      <c r="AR153" s="102">
        <v>24</v>
      </c>
      <c r="AS153" s="102">
        <v>26</v>
      </c>
      <c r="AT153" s="102">
        <v>28</v>
      </c>
      <c r="AU153" s="102">
        <v>31</v>
      </c>
      <c r="AV153" s="102">
        <v>32</v>
      </c>
      <c r="AW153" s="240">
        <v>34</v>
      </c>
      <c r="AX153" s="240">
        <v>35</v>
      </c>
      <c r="AY153" s="241">
        <v>36</v>
      </c>
      <c r="AZ153" s="241">
        <v>37</v>
      </c>
      <c r="BA153" s="241">
        <v>38</v>
      </c>
      <c r="BB153" s="241">
        <v>41</v>
      </c>
      <c r="BC153" s="241">
        <v>42</v>
      </c>
      <c r="BD153" s="241">
        <v>43</v>
      </c>
      <c r="BE153" s="241"/>
      <c r="BF153" s="241"/>
      <c r="BG153" s="241"/>
      <c r="BH153" s="241"/>
      <c r="BI153" s="326"/>
      <c r="BJ153" s="235"/>
      <c r="BK153" s="235"/>
      <c r="BL153" s="235"/>
      <c r="BM153" s="215">
        <v>4</v>
      </c>
      <c r="BN153" s="215">
        <v>5</v>
      </c>
      <c r="BO153" s="215">
        <v>6</v>
      </c>
      <c r="BP153" s="215">
        <v>4</v>
      </c>
      <c r="BR153"/>
      <c r="BS153"/>
      <c r="BT153"/>
    </row>
    <row r="154" spans="1:72" ht="19.5" hidden="1" customHeight="1">
      <c r="A154" s="152" t="s">
        <v>268</v>
      </c>
      <c r="B154" s="149" t="s">
        <v>1209</v>
      </c>
      <c r="C154" s="86" t="str">
        <f t="shared" ref="C154:Q154" si="142">IF(C726=$BN$154,"당첨",IF(C726=$BO$154,"당첨",IF(C726=$BP$154,"당첨",IF(C726=$BM$154,"당첨","낙첨"))))</f>
        <v>당첨</v>
      </c>
      <c r="D154" s="86" t="str">
        <f t="shared" si="142"/>
        <v>당첨</v>
      </c>
      <c r="E154" s="86" t="str">
        <f t="shared" si="142"/>
        <v>당첨</v>
      </c>
      <c r="F154" s="86" t="str">
        <f t="shared" si="142"/>
        <v>당첨</v>
      </c>
      <c r="G154" s="86" t="str">
        <f t="shared" si="142"/>
        <v>당첨</v>
      </c>
      <c r="H154" s="86" t="str">
        <f t="shared" si="142"/>
        <v>당첨</v>
      </c>
      <c r="I154" s="86" t="str">
        <f t="shared" si="142"/>
        <v>당첨</v>
      </c>
      <c r="J154" s="86" t="str">
        <f t="shared" si="142"/>
        <v>당첨</v>
      </c>
      <c r="K154" s="86" t="str">
        <f t="shared" si="142"/>
        <v>당첨</v>
      </c>
      <c r="L154" s="86" t="str">
        <f t="shared" si="142"/>
        <v>당첨</v>
      </c>
      <c r="M154" s="86" t="str">
        <f t="shared" si="142"/>
        <v>당첨</v>
      </c>
      <c r="N154" s="86" t="str">
        <f t="shared" si="142"/>
        <v>당첨</v>
      </c>
      <c r="O154" s="86" t="str">
        <f t="shared" si="142"/>
        <v>당첨</v>
      </c>
      <c r="P154" s="86" t="str">
        <f t="shared" si="142"/>
        <v>당첨</v>
      </c>
      <c r="Q154" s="86" t="str">
        <f t="shared" si="142"/>
        <v>당첨</v>
      </c>
      <c r="S154" s="20">
        <v>131</v>
      </c>
      <c r="T154" s="644" t="s">
        <v>525</v>
      </c>
      <c r="U154" s="645"/>
      <c r="V154" s="646"/>
      <c r="W154" s="102">
        <v>2</v>
      </c>
      <c r="X154" s="102">
        <v>3</v>
      </c>
      <c r="Y154" s="102">
        <v>4</v>
      </c>
      <c r="Z154" s="102">
        <v>5</v>
      </c>
      <c r="AA154" s="102">
        <v>6</v>
      </c>
      <c r="AB154" s="102">
        <v>7</v>
      </c>
      <c r="AC154" s="102">
        <v>8</v>
      </c>
      <c r="AD154" s="102">
        <v>10</v>
      </c>
      <c r="AE154" s="102">
        <v>11</v>
      </c>
      <c r="AF154" s="102">
        <v>12</v>
      </c>
      <c r="AG154" s="102">
        <v>13</v>
      </c>
      <c r="AH154" s="102">
        <v>14</v>
      </c>
      <c r="AI154" s="102">
        <v>15</v>
      </c>
      <c r="AJ154" s="102">
        <v>16</v>
      </c>
      <c r="AK154" s="102">
        <v>17</v>
      </c>
      <c r="AL154" s="102">
        <v>18</v>
      </c>
      <c r="AM154" s="102">
        <v>20</v>
      </c>
      <c r="AN154" s="102">
        <v>21</v>
      </c>
      <c r="AO154" s="102">
        <v>23</v>
      </c>
      <c r="AP154" s="102">
        <v>24</v>
      </c>
      <c r="AQ154" s="102">
        <v>25</v>
      </c>
      <c r="AR154" s="102">
        <v>26</v>
      </c>
      <c r="AS154" s="102">
        <v>27</v>
      </c>
      <c r="AT154" s="102">
        <v>28</v>
      </c>
      <c r="AU154" s="102">
        <v>29</v>
      </c>
      <c r="AV154" s="102">
        <v>30</v>
      </c>
      <c r="AW154" s="240">
        <v>32</v>
      </c>
      <c r="AX154" s="240">
        <v>33</v>
      </c>
      <c r="AY154" s="241">
        <v>35</v>
      </c>
      <c r="AZ154" s="241">
        <v>36</v>
      </c>
      <c r="BA154" s="241">
        <v>37</v>
      </c>
      <c r="BB154" s="241">
        <v>38</v>
      </c>
      <c r="BC154" s="241">
        <v>43</v>
      </c>
      <c r="BD154" s="241">
        <v>45</v>
      </c>
      <c r="BE154" s="241"/>
      <c r="BF154" s="241"/>
      <c r="BG154" s="241"/>
      <c r="BH154" s="241"/>
      <c r="BI154" s="326"/>
      <c r="BJ154" s="235"/>
      <c r="BK154" s="235"/>
      <c r="BL154" s="235"/>
      <c r="BM154" s="215">
        <v>4</v>
      </c>
      <c r="BN154" s="215">
        <v>5</v>
      </c>
      <c r="BO154" s="215">
        <v>6</v>
      </c>
      <c r="BP154" s="215">
        <v>4</v>
      </c>
      <c r="BR154"/>
      <c r="BS154"/>
      <c r="BT154"/>
    </row>
    <row r="155" spans="1:72" ht="19.5" hidden="1" customHeight="1">
      <c r="A155" s="152" t="s">
        <v>269</v>
      </c>
      <c r="B155" s="149" t="s">
        <v>1200</v>
      </c>
      <c r="C155" s="86" t="str">
        <f t="shared" ref="C155:Q155" si="143">IF(C733=$BN$155,"당첨",IF(C733=$BO$155,"당첨",IF(C733=$BP$155,"당첨",IF(C733=$BM$155,"당첨","낙첨"))))</f>
        <v>낙첨</v>
      </c>
      <c r="D155" s="86" t="str">
        <f t="shared" si="143"/>
        <v>낙첨</v>
      </c>
      <c r="E155" s="86" t="str">
        <f t="shared" si="143"/>
        <v>낙첨</v>
      </c>
      <c r="F155" s="86" t="str">
        <f t="shared" si="143"/>
        <v>낙첨</v>
      </c>
      <c r="G155" s="86" t="str">
        <f t="shared" si="143"/>
        <v>낙첨</v>
      </c>
      <c r="H155" s="86" t="str">
        <f t="shared" si="143"/>
        <v>낙첨</v>
      </c>
      <c r="I155" s="86" t="str">
        <f t="shared" si="143"/>
        <v>낙첨</v>
      </c>
      <c r="J155" s="86" t="str">
        <f t="shared" si="143"/>
        <v>낙첨</v>
      </c>
      <c r="K155" s="86" t="str">
        <f t="shared" si="143"/>
        <v>낙첨</v>
      </c>
      <c r="L155" s="86" t="str">
        <f t="shared" si="143"/>
        <v>낙첨</v>
      </c>
      <c r="M155" s="86" t="str">
        <f t="shared" si="143"/>
        <v>낙첨</v>
      </c>
      <c r="N155" s="86" t="str">
        <f t="shared" si="143"/>
        <v>낙첨</v>
      </c>
      <c r="O155" s="86" t="str">
        <f t="shared" si="143"/>
        <v>낙첨</v>
      </c>
      <c r="P155" s="86" t="str">
        <f t="shared" si="143"/>
        <v>낙첨</v>
      </c>
      <c r="Q155" s="86" t="str">
        <f t="shared" si="143"/>
        <v>낙첨</v>
      </c>
      <c r="S155" s="20">
        <v>132</v>
      </c>
      <c r="T155" s="644" t="s">
        <v>526</v>
      </c>
      <c r="U155" s="645"/>
      <c r="V155" s="646"/>
      <c r="W155" s="102">
        <v>1</v>
      </c>
      <c r="X155" s="102">
        <v>2</v>
      </c>
      <c r="Y155" s="102">
        <v>3</v>
      </c>
      <c r="Z155" s="102">
        <v>4</v>
      </c>
      <c r="AA155" s="102">
        <v>5</v>
      </c>
      <c r="AB155" s="102">
        <v>7</v>
      </c>
      <c r="AC155" s="102">
        <v>8</v>
      </c>
      <c r="AD155" s="102">
        <v>9</v>
      </c>
      <c r="AE155" s="102">
        <v>10</v>
      </c>
      <c r="AF155" s="102">
        <v>13</v>
      </c>
      <c r="AG155" s="102">
        <v>14</v>
      </c>
      <c r="AH155" s="102">
        <v>15</v>
      </c>
      <c r="AI155" s="102">
        <v>16</v>
      </c>
      <c r="AJ155" s="102">
        <v>17</v>
      </c>
      <c r="AK155" s="102">
        <v>19</v>
      </c>
      <c r="AL155" s="102">
        <v>20</v>
      </c>
      <c r="AM155" s="102">
        <v>21</v>
      </c>
      <c r="AN155" s="102">
        <v>22</v>
      </c>
      <c r="AO155" s="102">
        <v>23</v>
      </c>
      <c r="AP155" s="102">
        <v>24</v>
      </c>
      <c r="AQ155" s="102">
        <v>25</v>
      </c>
      <c r="AR155" s="102">
        <v>26</v>
      </c>
      <c r="AS155" s="102">
        <v>28</v>
      </c>
      <c r="AT155" s="102">
        <v>29</v>
      </c>
      <c r="AU155" s="102">
        <v>31</v>
      </c>
      <c r="AV155" s="102">
        <v>32</v>
      </c>
      <c r="AW155" s="240">
        <v>33</v>
      </c>
      <c r="AX155" s="240">
        <v>35</v>
      </c>
      <c r="AY155" s="241">
        <v>37</v>
      </c>
      <c r="AZ155" s="241">
        <v>38</v>
      </c>
      <c r="BA155" s="241">
        <v>39</v>
      </c>
      <c r="BB155" s="241">
        <v>42</v>
      </c>
      <c r="BC155" s="241">
        <v>44</v>
      </c>
      <c r="BD155" s="241"/>
      <c r="BE155" s="241"/>
      <c r="BF155" s="241"/>
      <c r="BG155" s="241"/>
      <c r="BH155" s="241"/>
      <c r="BI155" s="326"/>
      <c r="BJ155" s="235"/>
      <c r="BK155" s="235"/>
      <c r="BL155" s="235"/>
      <c r="BM155" s="215">
        <v>4</v>
      </c>
      <c r="BN155" s="215">
        <v>5</v>
      </c>
      <c r="BO155" s="215">
        <v>6</v>
      </c>
      <c r="BP155" s="215">
        <v>4</v>
      </c>
      <c r="BR155"/>
      <c r="BS155"/>
      <c r="BT155"/>
    </row>
    <row r="156" spans="1:72" ht="19.5" hidden="1" customHeight="1">
      <c r="A156" s="152" t="s">
        <v>270</v>
      </c>
      <c r="B156" s="149" t="s">
        <v>1201</v>
      </c>
      <c r="C156" s="86" t="str">
        <f t="shared" ref="C156:Q156" si="144">IF(C740=$BN$156,"당첨",IF(C740=$BO$156,"당첨",IF(C740=$BP$156,"당첨",IF(C740=$BM$156,"당첨","낙첨"))))</f>
        <v>당첨</v>
      </c>
      <c r="D156" s="86" t="str">
        <f t="shared" si="144"/>
        <v>당첨</v>
      </c>
      <c r="E156" s="86" t="str">
        <f t="shared" si="144"/>
        <v>당첨</v>
      </c>
      <c r="F156" s="86" t="str">
        <f t="shared" si="144"/>
        <v>당첨</v>
      </c>
      <c r="G156" s="86" t="str">
        <f t="shared" si="144"/>
        <v>당첨</v>
      </c>
      <c r="H156" s="86" t="str">
        <f t="shared" si="144"/>
        <v>당첨</v>
      </c>
      <c r="I156" s="86" t="str">
        <f t="shared" si="144"/>
        <v>당첨</v>
      </c>
      <c r="J156" s="86" t="str">
        <f t="shared" si="144"/>
        <v>당첨</v>
      </c>
      <c r="K156" s="86" t="str">
        <f t="shared" si="144"/>
        <v>당첨</v>
      </c>
      <c r="L156" s="86" t="str">
        <f t="shared" si="144"/>
        <v>당첨</v>
      </c>
      <c r="M156" s="86" t="str">
        <f t="shared" si="144"/>
        <v>당첨</v>
      </c>
      <c r="N156" s="86" t="str">
        <f t="shared" si="144"/>
        <v>당첨</v>
      </c>
      <c r="O156" s="86" t="str">
        <f t="shared" si="144"/>
        <v>당첨</v>
      </c>
      <c r="P156" s="86" t="str">
        <f t="shared" si="144"/>
        <v>당첨</v>
      </c>
      <c r="Q156" s="86" t="str">
        <f t="shared" si="144"/>
        <v>당첨</v>
      </c>
      <c r="S156" s="20">
        <v>133</v>
      </c>
      <c r="T156" s="644" t="s">
        <v>1527</v>
      </c>
      <c r="U156" s="645"/>
      <c r="V156" s="646"/>
      <c r="W156" s="102">
        <v>2</v>
      </c>
      <c r="X156" s="102">
        <v>4</v>
      </c>
      <c r="Y156" s="102">
        <v>5</v>
      </c>
      <c r="Z156" s="102">
        <v>6</v>
      </c>
      <c r="AA156" s="102">
        <v>9</v>
      </c>
      <c r="AB156" s="102">
        <v>10</v>
      </c>
      <c r="AC156" s="102">
        <v>11</v>
      </c>
      <c r="AD156" s="102">
        <v>12</v>
      </c>
      <c r="AE156" s="102">
        <v>13</v>
      </c>
      <c r="AF156" s="102">
        <v>15</v>
      </c>
      <c r="AG156" s="102">
        <v>16</v>
      </c>
      <c r="AH156" s="102">
        <v>18</v>
      </c>
      <c r="AI156" s="102">
        <v>20</v>
      </c>
      <c r="AJ156" s="102">
        <v>22</v>
      </c>
      <c r="AK156" s="102">
        <v>23</v>
      </c>
      <c r="AL156" s="102">
        <v>25</v>
      </c>
      <c r="AM156" s="102">
        <v>27</v>
      </c>
      <c r="AN156" s="102">
        <v>28</v>
      </c>
      <c r="AO156" s="102">
        <v>29</v>
      </c>
      <c r="AP156" s="102">
        <v>30</v>
      </c>
      <c r="AQ156" s="102">
        <v>32</v>
      </c>
      <c r="AR156" s="102">
        <v>33</v>
      </c>
      <c r="AS156" s="102">
        <v>35</v>
      </c>
      <c r="AT156" s="102">
        <v>37</v>
      </c>
      <c r="AU156" s="102">
        <v>39</v>
      </c>
      <c r="AV156" s="102">
        <v>40</v>
      </c>
      <c r="AW156" s="240">
        <v>41</v>
      </c>
      <c r="AX156" s="240">
        <v>42</v>
      </c>
      <c r="AY156" s="241">
        <v>43</v>
      </c>
      <c r="AZ156" s="241">
        <v>44</v>
      </c>
      <c r="BA156" s="241">
        <v>45</v>
      </c>
      <c r="BB156" s="241"/>
      <c r="BC156" s="241"/>
      <c r="BD156" s="241"/>
      <c r="BE156" s="241"/>
      <c r="BF156" s="241"/>
      <c r="BG156" s="241"/>
      <c r="BH156" s="241"/>
      <c r="BI156" s="326"/>
      <c r="BJ156" s="235"/>
      <c r="BK156" s="235"/>
      <c r="BL156" s="235"/>
      <c r="BM156" s="215">
        <v>4</v>
      </c>
      <c r="BN156" s="215">
        <v>5</v>
      </c>
      <c r="BO156" s="215">
        <v>6</v>
      </c>
      <c r="BP156" s="215">
        <v>4</v>
      </c>
      <c r="BR156"/>
      <c r="BS156"/>
      <c r="BT156"/>
    </row>
    <row r="157" spans="1:72" ht="19.5" hidden="1" customHeight="1">
      <c r="A157" s="152" t="s">
        <v>271</v>
      </c>
      <c r="B157" s="149" t="s">
        <v>1202</v>
      </c>
      <c r="C157" s="86" t="str">
        <f t="shared" ref="C157:Q157" si="145">IF(C747=$BN$157,"당첨",IF(C747=$BO$157,"당첨",IF(C747=$BP$157,"당첨",IF(C747=$BM$157,"당첨","낙첨"))))</f>
        <v>낙첨</v>
      </c>
      <c r="D157" s="86" t="str">
        <f t="shared" si="145"/>
        <v>낙첨</v>
      </c>
      <c r="E157" s="86" t="str">
        <f t="shared" si="145"/>
        <v>낙첨</v>
      </c>
      <c r="F157" s="86" t="str">
        <f t="shared" si="145"/>
        <v>낙첨</v>
      </c>
      <c r="G157" s="86" t="str">
        <f t="shared" si="145"/>
        <v>낙첨</v>
      </c>
      <c r="H157" s="86" t="str">
        <f t="shared" si="145"/>
        <v>낙첨</v>
      </c>
      <c r="I157" s="86" t="str">
        <f t="shared" si="145"/>
        <v>낙첨</v>
      </c>
      <c r="J157" s="86" t="str">
        <f t="shared" si="145"/>
        <v>낙첨</v>
      </c>
      <c r="K157" s="86" t="str">
        <f t="shared" si="145"/>
        <v>낙첨</v>
      </c>
      <c r="L157" s="86" t="str">
        <f t="shared" si="145"/>
        <v>낙첨</v>
      </c>
      <c r="M157" s="86" t="str">
        <f t="shared" si="145"/>
        <v>낙첨</v>
      </c>
      <c r="N157" s="86" t="str">
        <f t="shared" si="145"/>
        <v>낙첨</v>
      </c>
      <c r="O157" s="86" t="str">
        <f t="shared" si="145"/>
        <v>낙첨</v>
      </c>
      <c r="P157" s="86" t="str">
        <f t="shared" si="145"/>
        <v>낙첨</v>
      </c>
      <c r="Q157" s="86" t="str">
        <f t="shared" si="145"/>
        <v>낙첨</v>
      </c>
      <c r="S157" s="20">
        <v>134</v>
      </c>
      <c r="T157" s="644" t="s">
        <v>1551</v>
      </c>
      <c r="U157" s="645"/>
      <c r="V157" s="646"/>
      <c r="W157" s="102">
        <v>1</v>
      </c>
      <c r="X157" s="102">
        <v>3</v>
      </c>
      <c r="Y157" s="102">
        <v>4</v>
      </c>
      <c r="Z157" s="102">
        <v>5</v>
      </c>
      <c r="AA157" s="102">
        <v>7</v>
      </c>
      <c r="AB157" s="102">
        <v>8</v>
      </c>
      <c r="AC157" s="102">
        <v>9</v>
      </c>
      <c r="AD157" s="102">
        <v>10</v>
      </c>
      <c r="AE157" s="102">
        <v>13</v>
      </c>
      <c r="AF157" s="102">
        <v>16</v>
      </c>
      <c r="AG157" s="102">
        <v>17</v>
      </c>
      <c r="AH157" s="102">
        <v>19</v>
      </c>
      <c r="AI157" s="102">
        <v>20</v>
      </c>
      <c r="AJ157" s="102">
        <v>21</v>
      </c>
      <c r="AK157" s="102">
        <v>22</v>
      </c>
      <c r="AL157" s="102">
        <v>23</v>
      </c>
      <c r="AM157" s="102">
        <v>24</v>
      </c>
      <c r="AN157" s="102">
        <v>25</v>
      </c>
      <c r="AO157" s="102">
        <v>26</v>
      </c>
      <c r="AP157" s="102">
        <v>27</v>
      </c>
      <c r="AQ157" s="102">
        <v>29</v>
      </c>
      <c r="AR157" s="102">
        <v>30</v>
      </c>
      <c r="AS157" s="102">
        <v>32</v>
      </c>
      <c r="AT157" s="102">
        <v>33</v>
      </c>
      <c r="AU157" s="102">
        <v>35</v>
      </c>
      <c r="AV157" s="102">
        <v>36</v>
      </c>
      <c r="AW157" s="240">
        <v>40</v>
      </c>
      <c r="AX157" s="240">
        <v>41</v>
      </c>
      <c r="AY157" s="241">
        <v>42</v>
      </c>
      <c r="AZ157" s="241">
        <v>43</v>
      </c>
      <c r="BA157" s="241">
        <v>44</v>
      </c>
      <c r="BB157" s="241"/>
      <c r="BC157" s="241"/>
      <c r="BD157" s="241"/>
      <c r="BE157" s="241"/>
      <c r="BF157" s="241"/>
      <c r="BG157" s="241"/>
      <c r="BH157" s="241"/>
      <c r="BI157" s="326"/>
      <c r="BJ157" s="235"/>
      <c r="BK157" s="235"/>
      <c r="BL157" s="235"/>
      <c r="BM157" s="215">
        <v>4</v>
      </c>
      <c r="BN157" s="215">
        <v>5</v>
      </c>
      <c r="BO157" s="215">
        <v>6</v>
      </c>
      <c r="BP157" s="215">
        <v>4</v>
      </c>
      <c r="BR157"/>
      <c r="BT157"/>
    </row>
    <row r="158" spans="1:72" ht="19.5" hidden="1" customHeight="1">
      <c r="A158" s="152" t="s">
        <v>272</v>
      </c>
      <c r="B158" s="149" t="s">
        <v>1203</v>
      </c>
      <c r="C158" s="86" t="str">
        <f t="shared" ref="C158:Q158" si="146">IF(C754=$BN$158,"당첨",IF(C754=$BO$158,"당첨",IF(C754=$BP$158,"당첨",IF(C754=$BM$158,"당첨","낙첨"))))</f>
        <v>당첨</v>
      </c>
      <c r="D158" s="86" t="str">
        <f t="shared" si="146"/>
        <v>당첨</v>
      </c>
      <c r="E158" s="86" t="str">
        <f t="shared" si="146"/>
        <v>당첨</v>
      </c>
      <c r="F158" s="86" t="str">
        <f t="shared" si="146"/>
        <v>당첨</v>
      </c>
      <c r="G158" s="86" t="str">
        <f t="shared" si="146"/>
        <v>당첨</v>
      </c>
      <c r="H158" s="86" t="str">
        <f t="shared" si="146"/>
        <v>당첨</v>
      </c>
      <c r="I158" s="86" t="str">
        <f t="shared" si="146"/>
        <v>당첨</v>
      </c>
      <c r="J158" s="86" t="str">
        <f t="shared" si="146"/>
        <v>당첨</v>
      </c>
      <c r="K158" s="86" t="str">
        <f t="shared" si="146"/>
        <v>당첨</v>
      </c>
      <c r="L158" s="86" t="str">
        <f t="shared" si="146"/>
        <v>당첨</v>
      </c>
      <c r="M158" s="86" t="str">
        <f t="shared" si="146"/>
        <v>당첨</v>
      </c>
      <c r="N158" s="86" t="str">
        <f t="shared" si="146"/>
        <v>당첨</v>
      </c>
      <c r="O158" s="86" t="str">
        <f t="shared" si="146"/>
        <v>당첨</v>
      </c>
      <c r="P158" s="86" t="str">
        <f t="shared" si="146"/>
        <v>당첨</v>
      </c>
      <c r="Q158" s="86" t="str">
        <f t="shared" si="146"/>
        <v>당첨</v>
      </c>
      <c r="S158" s="20">
        <v>135</v>
      </c>
      <c r="T158" s="644" t="s">
        <v>1554</v>
      </c>
      <c r="U158" s="645"/>
      <c r="V158" s="646"/>
      <c r="W158" s="102">
        <v>1</v>
      </c>
      <c r="X158" s="102">
        <v>2</v>
      </c>
      <c r="Y158" s="102">
        <v>4</v>
      </c>
      <c r="Z158" s="102">
        <v>5</v>
      </c>
      <c r="AA158" s="102">
        <v>6</v>
      </c>
      <c r="AB158" s="102">
        <v>8</v>
      </c>
      <c r="AC158" s="102">
        <v>9</v>
      </c>
      <c r="AD158" s="102">
        <v>10</v>
      </c>
      <c r="AE158" s="102">
        <v>11</v>
      </c>
      <c r="AF158" s="102">
        <v>12</v>
      </c>
      <c r="AG158" s="102">
        <v>13</v>
      </c>
      <c r="AH158" s="102">
        <v>14</v>
      </c>
      <c r="AI158" s="102">
        <v>15</v>
      </c>
      <c r="AJ158" s="102">
        <v>17</v>
      </c>
      <c r="AK158" s="102">
        <v>18</v>
      </c>
      <c r="AL158" s="102">
        <v>19</v>
      </c>
      <c r="AM158" s="102">
        <v>20</v>
      </c>
      <c r="AN158" s="102">
        <v>21</v>
      </c>
      <c r="AO158" s="102">
        <v>22</v>
      </c>
      <c r="AP158" s="102">
        <v>23</v>
      </c>
      <c r="AQ158" s="102">
        <v>25</v>
      </c>
      <c r="AR158" s="102">
        <v>26</v>
      </c>
      <c r="AS158" s="102">
        <v>27</v>
      </c>
      <c r="AT158" s="102">
        <v>28</v>
      </c>
      <c r="AU158" s="102">
        <v>30</v>
      </c>
      <c r="AV158" s="102">
        <v>31</v>
      </c>
      <c r="AW158" s="240">
        <v>32</v>
      </c>
      <c r="AX158" s="240">
        <v>33</v>
      </c>
      <c r="AY158" s="241">
        <v>34</v>
      </c>
      <c r="AZ158" s="241">
        <v>35</v>
      </c>
      <c r="BA158" s="241">
        <v>37</v>
      </c>
      <c r="BB158" s="241">
        <v>39</v>
      </c>
      <c r="BC158" s="241">
        <v>40</v>
      </c>
      <c r="BD158" s="241">
        <v>41</v>
      </c>
      <c r="BE158" s="241">
        <v>42</v>
      </c>
      <c r="BF158" s="241">
        <v>44</v>
      </c>
      <c r="BG158" s="241">
        <v>45</v>
      </c>
      <c r="BH158" s="241"/>
      <c r="BI158" s="326"/>
      <c r="BJ158" s="235"/>
      <c r="BK158" s="235"/>
      <c r="BL158" s="235"/>
      <c r="BM158" s="215">
        <v>4</v>
      </c>
      <c r="BN158" s="215">
        <v>5</v>
      </c>
      <c r="BO158" s="215">
        <v>6</v>
      </c>
      <c r="BP158" s="215">
        <v>4</v>
      </c>
      <c r="BR158"/>
      <c r="BT158"/>
    </row>
    <row r="159" spans="1:72" ht="19.5" hidden="1" customHeight="1">
      <c r="A159" s="152" t="s">
        <v>273</v>
      </c>
      <c r="B159" s="149" t="s">
        <v>1204</v>
      </c>
      <c r="C159" s="86" t="str">
        <f t="shared" ref="C159:Q159" si="147">IF(C761=$BN$159,"당첨",IF(C761=$BO$159,"당첨",IF(C761=$BP$159,"당첨",IF(C761=$BM$159,"당첨","낙첨"))))</f>
        <v>당첨</v>
      </c>
      <c r="D159" s="86" t="str">
        <f t="shared" si="147"/>
        <v>당첨</v>
      </c>
      <c r="E159" s="86" t="str">
        <f t="shared" si="147"/>
        <v>당첨</v>
      </c>
      <c r="F159" s="86" t="str">
        <f t="shared" si="147"/>
        <v>당첨</v>
      </c>
      <c r="G159" s="86" t="str">
        <f t="shared" si="147"/>
        <v>당첨</v>
      </c>
      <c r="H159" s="86" t="str">
        <f t="shared" si="147"/>
        <v>당첨</v>
      </c>
      <c r="I159" s="86" t="str">
        <f t="shared" si="147"/>
        <v>당첨</v>
      </c>
      <c r="J159" s="86" t="str">
        <f t="shared" si="147"/>
        <v>당첨</v>
      </c>
      <c r="K159" s="86" t="str">
        <f t="shared" si="147"/>
        <v>당첨</v>
      </c>
      <c r="L159" s="86" t="str">
        <f t="shared" si="147"/>
        <v>당첨</v>
      </c>
      <c r="M159" s="86" t="str">
        <f t="shared" si="147"/>
        <v>당첨</v>
      </c>
      <c r="N159" s="86" t="str">
        <f t="shared" si="147"/>
        <v>당첨</v>
      </c>
      <c r="O159" s="86" t="str">
        <f t="shared" si="147"/>
        <v>당첨</v>
      </c>
      <c r="P159" s="86" t="str">
        <f t="shared" si="147"/>
        <v>당첨</v>
      </c>
      <c r="Q159" s="86" t="str">
        <f t="shared" si="147"/>
        <v>당첨</v>
      </c>
      <c r="S159" s="20">
        <v>136</v>
      </c>
      <c r="T159" s="644" t="s">
        <v>1555</v>
      </c>
      <c r="U159" s="645"/>
      <c r="V159" s="646"/>
      <c r="W159" s="102">
        <v>3</v>
      </c>
      <c r="X159" s="102">
        <v>4</v>
      </c>
      <c r="Y159" s="102">
        <v>5</v>
      </c>
      <c r="Z159" s="102">
        <v>6</v>
      </c>
      <c r="AA159" s="102">
        <v>7</v>
      </c>
      <c r="AB159" s="102">
        <v>8</v>
      </c>
      <c r="AC159" s="102">
        <v>9</v>
      </c>
      <c r="AD159" s="102">
        <v>10</v>
      </c>
      <c r="AE159" s="102">
        <v>11</v>
      </c>
      <c r="AF159" s="102">
        <v>12</v>
      </c>
      <c r="AG159" s="102">
        <v>13</v>
      </c>
      <c r="AH159" s="102">
        <v>14</v>
      </c>
      <c r="AI159" s="102">
        <v>16</v>
      </c>
      <c r="AJ159" s="102">
        <v>17</v>
      </c>
      <c r="AK159" s="102">
        <v>18</v>
      </c>
      <c r="AL159" s="102">
        <v>19</v>
      </c>
      <c r="AM159" s="102">
        <v>20</v>
      </c>
      <c r="AN159" s="102">
        <v>21</v>
      </c>
      <c r="AO159" s="102">
        <v>22</v>
      </c>
      <c r="AP159" s="102">
        <v>23</v>
      </c>
      <c r="AQ159" s="102">
        <v>24</v>
      </c>
      <c r="AR159" s="102">
        <v>25</v>
      </c>
      <c r="AS159" s="102">
        <v>26</v>
      </c>
      <c r="AT159" s="102">
        <v>27</v>
      </c>
      <c r="AU159" s="102">
        <v>28</v>
      </c>
      <c r="AV159" s="102">
        <v>32</v>
      </c>
      <c r="AW159" s="240">
        <v>33</v>
      </c>
      <c r="AX159" s="240">
        <v>34</v>
      </c>
      <c r="AY159" s="241">
        <v>35</v>
      </c>
      <c r="AZ159" s="241">
        <v>36</v>
      </c>
      <c r="BA159" s="241">
        <v>38</v>
      </c>
      <c r="BB159" s="241">
        <v>40</v>
      </c>
      <c r="BC159" s="241">
        <v>42</v>
      </c>
      <c r="BD159" s="241">
        <v>43</v>
      </c>
      <c r="BE159" s="241">
        <v>45</v>
      </c>
      <c r="BF159" s="241"/>
      <c r="BG159" s="241"/>
      <c r="BH159" s="241"/>
      <c r="BI159" s="326"/>
      <c r="BJ159" s="235"/>
      <c r="BK159" s="235"/>
      <c r="BL159" s="235"/>
      <c r="BM159" s="215">
        <v>4</v>
      </c>
      <c r="BN159" s="215">
        <v>5</v>
      </c>
      <c r="BO159" s="215">
        <v>6</v>
      </c>
      <c r="BP159" s="215">
        <v>4</v>
      </c>
      <c r="BR159"/>
      <c r="BT159"/>
    </row>
    <row r="160" spans="1:72" ht="19.5" hidden="1" customHeight="1">
      <c r="A160" s="152" t="s">
        <v>274</v>
      </c>
      <c r="B160" s="149" t="s">
        <v>1205</v>
      </c>
      <c r="C160" s="86" t="str">
        <f t="shared" ref="C160:Q160" si="148">IF(C768=$BN$160,"당첨",IF(C768=$BO$160,"당첨",IF(C768=$BP$160,"당첨",IF(C768=$BM$160,"당첨","낙첨"))))</f>
        <v>당첨</v>
      </c>
      <c r="D160" s="86" t="str">
        <f t="shared" si="148"/>
        <v>당첨</v>
      </c>
      <c r="E160" s="86" t="str">
        <f t="shared" si="148"/>
        <v>당첨</v>
      </c>
      <c r="F160" s="86" t="str">
        <f t="shared" si="148"/>
        <v>당첨</v>
      </c>
      <c r="G160" s="86" t="str">
        <f t="shared" si="148"/>
        <v>당첨</v>
      </c>
      <c r="H160" s="86" t="str">
        <f t="shared" si="148"/>
        <v>당첨</v>
      </c>
      <c r="I160" s="86" t="str">
        <f t="shared" si="148"/>
        <v>당첨</v>
      </c>
      <c r="J160" s="86" t="str">
        <f t="shared" si="148"/>
        <v>당첨</v>
      </c>
      <c r="K160" s="86" t="str">
        <f t="shared" si="148"/>
        <v>당첨</v>
      </c>
      <c r="L160" s="86" t="str">
        <f t="shared" si="148"/>
        <v>당첨</v>
      </c>
      <c r="M160" s="86" t="str">
        <f t="shared" si="148"/>
        <v>당첨</v>
      </c>
      <c r="N160" s="86" t="str">
        <f t="shared" si="148"/>
        <v>당첨</v>
      </c>
      <c r="O160" s="86" t="str">
        <f t="shared" si="148"/>
        <v>당첨</v>
      </c>
      <c r="P160" s="86" t="str">
        <f t="shared" si="148"/>
        <v>당첨</v>
      </c>
      <c r="Q160" s="86" t="str">
        <f t="shared" si="148"/>
        <v>당첨</v>
      </c>
      <c r="S160" s="20">
        <v>137</v>
      </c>
      <c r="T160" s="644" t="s">
        <v>527</v>
      </c>
      <c r="U160" s="645"/>
      <c r="V160" s="646"/>
      <c r="W160" s="102">
        <v>2</v>
      </c>
      <c r="X160" s="102">
        <v>3</v>
      </c>
      <c r="Y160" s="102">
        <v>4</v>
      </c>
      <c r="Z160" s="102">
        <v>5</v>
      </c>
      <c r="AA160" s="102">
        <v>6</v>
      </c>
      <c r="AB160" s="102">
        <v>7</v>
      </c>
      <c r="AC160" s="102">
        <v>9</v>
      </c>
      <c r="AD160" s="102">
        <v>10</v>
      </c>
      <c r="AE160" s="102">
        <v>11</v>
      </c>
      <c r="AF160" s="102">
        <v>12</v>
      </c>
      <c r="AG160" s="102">
        <v>13</v>
      </c>
      <c r="AH160" s="102">
        <v>14</v>
      </c>
      <c r="AI160" s="102">
        <v>15</v>
      </c>
      <c r="AJ160" s="102">
        <v>16</v>
      </c>
      <c r="AK160" s="102">
        <v>17</v>
      </c>
      <c r="AL160" s="102">
        <v>18</v>
      </c>
      <c r="AM160" s="102">
        <v>21</v>
      </c>
      <c r="AN160" s="102">
        <v>22</v>
      </c>
      <c r="AO160" s="102">
        <v>23</v>
      </c>
      <c r="AP160" s="102">
        <v>24</v>
      </c>
      <c r="AQ160" s="102">
        <v>25</v>
      </c>
      <c r="AR160" s="102">
        <v>26</v>
      </c>
      <c r="AS160" s="102">
        <v>27</v>
      </c>
      <c r="AT160" s="102">
        <v>28</v>
      </c>
      <c r="AU160" s="102">
        <v>29</v>
      </c>
      <c r="AV160" s="102">
        <v>30</v>
      </c>
      <c r="AW160" s="240">
        <v>31</v>
      </c>
      <c r="AX160" s="240">
        <v>33</v>
      </c>
      <c r="AY160" s="241">
        <v>35</v>
      </c>
      <c r="AZ160" s="241">
        <v>36</v>
      </c>
      <c r="BA160" s="241">
        <v>37</v>
      </c>
      <c r="BB160" s="241">
        <v>38</v>
      </c>
      <c r="BC160" s="241">
        <v>39</v>
      </c>
      <c r="BD160" s="241">
        <v>40</v>
      </c>
      <c r="BE160" s="241">
        <v>41</v>
      </c>
      <c r="BF160" s="241">
        <v>42</v>
      </c>
      <c r="BG160" s="241">
        <v>43</v>
      </c>
      <c r="BH160" s="241">
        <v>44</v>
      </c>
      <c r="BI160" s="326">
        <v>45</v>
      </c>
      <c r="BJ160" s="235"/>
      <c r="BK160" s="235"/>
      <c r="BL160" s="235"/>
      <c r="BM160" s="215">
        <v>4</v>
      </c>
      <c r="BN160" s="215">
        <v>5</v>
      </c>
      <c r="BO160" s="215">
        <v>6</v>
      </c>
      <c r="BP160" s="215">
        <v>4</v>
      </c>
      <c r="BR160"/>
      <c r="BT160"/>
    </row>
    <row r="161" spans="1:72" ht="19.5" hidden="1" customHeight="1">
      <c r="A161" s="152" t="s">
        <v>275</v>
      </c>
      <c r="B161" s="149" t="s">
        <v>1206</v>
      </c>
      <c r="C161" s="86" t="str">
        <f t="shared" ref="C161:Q161" si="149">IF(C775=$BN$161,"당첨",IF(C775=$BO$161,"당첨",IF(C775=$BP$161,"당첨",IF(C775=$BM$161,"당첨","낙첨"))))</f>
        <v>당첨</v>
      </c>
      <c r="D161" s="86" t="str">
        <f t="shared" si="149"/>
        <v>당첨</v>
      </c>
      <c r="E161" s="86" t="str">
        <f t="shared" si="149"/>
        <v>당첨</v>
      </c>
      <c r="F161" s="86" t="str">
        <f t="shared" si="149"/>
        <v>당첨</v>
      </c>
      <c r="G161" s="86" t="str">
        <f t="shared" si="149"/>
        <v>당첨</v>
      </c>
      <c r="H161" s="86" t="str">
        <f t="shared" si="149"/>
        <v>당첨</v>
      </c>
      <c r="I161" s="86" t="str">
        <f t="shared" si="149"/>
        <v>당첨</v>
      </c>
      <c r="J161" s="86" t="str">
        <f t="shared" si="149"/>
        <v>당첨</v>
      </c>
      <c r="K161" s="86" t="str">
        <f t="shared" si="149"/>
        <v>당첨</v>
      </c>
      <c r="L161" s="86" t="str">
        <f t="shared" si="149"/>
        <v>당첨</v>
      </c>
      <c r="M161" s="86" t="str">
        <f t="shared" si="149"/>
        <v>당첨</v>
      </c>
      <c r="N161" s="86" t="str">
        <f t="shared" si="149"/>
        <v>당첨</v>
      </c>
      <c r="O161" s="86" t="str">
        <f t="shared" si="149"/>
        <v>당첨</v>
      </c>
      <c r="P161" s="86" t="str">
        <f t="shared" si="149"/>
        <v>당첨</v>
      </c>
      <c r="Q161" s="86" t="str">
        <f t="shared" si="149"/>
        <v>당첨</v>
      </c>
      <c r="S161" s="20">
        <v>138</v>
      </c>
      <c r="T161" s="644" t="s">
        <v>528</v>
      </c>
      <c r="U161" s="645"/>
      <c r="V161" s="646"/>
      <c r="W161" s="241">
        <v>2</v>
      </c>
      <c r="X161" s="102">
        <v>4</v>
      </c>
      <c r="Y161" s="102">
        <v>5</v>
      </c>
      <c r="Z161" s="102">
        <v>6</v>
      </c>
      <c r="AA161" s="102">
        <v>7</v>
      </c>
      <c r="AB161" s="102">
        <v>8</v>
      </c>
      <c r="AC161" s="102">
        <v>9</v>
      </c>
      <c r="AD161" s="102">
        <v>10</v>
      </c>
      <c r="AE161" s="102">
        <v>11</v>
      </c>
      <c r="AF161" s="102">
        <v>12</v>
      </c>
      <c r="AG161" s="102">
        <v>13</v>
      </c>
      <c r="AH161" s="102">
        <v>14</v>
      </c>
      <c r="AI161" s="102">
        <v>15</v>
      </c>
      <c r="AJ161" s="102">
        <v>18</v>
      </c>
      <c r="AK161" s="241">
        <v>19</v>
      </c>
      <c r="AL161" s="102">
        <v>20</v>
      </c>
      <c r="AM161" s="102">
        <v>22</v>
      </c>
      <c r="AN161" s="102">
        <v>23</v>
      </c>
      <c r="AO161" s="102">
        <v>25</v>
      </c>
      <c r="AP161" s="102">
        <v>26</v>
      </c>
      <c r="AQ161" s="102">
        <v>27</v>
      </c>
      <c r="AR161" s="102">
        <v>28</v>
      </c>
      <c r="AS161" s="102">
        <v>29</v>
      </c>
      <c r="AT161" s="102">
        <v>30</v>
      </c>
      <c r="AU161" s="102">
        <v>31</v>
      </c>
      <c r="AV161" s="102">
        <v>32</v>
      </c>
      <c r="AW161" s="102">
        <v>33</v>
      </c>
      <c r="AX161" s="102">
        <v>34</v>
      </c>
      <c r="AY161" s="240">
        <v>35</v>
      </c>
      <c r="AZ161" s="240">
        <v>37</v>
      </c>
      <c r="BA161" s="241">
        <v>38</v>
      </c>
      <c r="BB161" s="241">
        <v>41</v>
      </c>
      <c r="BC161" s="241">
        <v>42</v>
      </c>
      <c r="BD161" s="241">
        <v>43</v>
      </c>
      <c r="BE161" s="241">
        <v>44</v>
      </c>
      <c r="BF161" s="241">
        <v>45</v>
      </c>
      <c r="BG161" s="241"/>
      <c r="BH161" s="241"/>
      <c r="BI161" s="326"/>
      <c r="BJ161" s="235"/>
      <c r="BK161" s="235"/>
      <c r="BL161" s="235"/>
      <c r="BM161" s="215">
        <v>4</v>
      </c>
      <c r="BN161" s="215">
        <v>5</v>
      </c>
      <c r="BO161" s="215">
        <v>6</v>
      </c>
      <c r="BP161" s="215">
        <v>4</v>
      </c>
      <c r="BR161"/>
      <c r="BT161"/>
    </row>
    <row r="162" spans="1:72" ht="19.5" hidden="1" customHeight="1">
      <c r="A162" s="152" t="s">
        <v>276</v>
      </c>
      <c r="B162" s="149" t="s">
        <v>1207</v>
      </c>
      <c r="C162" s="86" t="str">
        <f t="shared" ref="C162:Q162" si="150">IF(C782=$BN$162,"당첨",IF(C782=$BO$162,"당첨",IF(C782=$BP$162,"당첨",IF(C782=$BM$162,"당첨","낙첨"))))</f>
        <v>당첨</v>
      </c>
      <c r="D162" s="86" t="str">
        <f t="shared" si="150"/>
        <v>당첨</v>
      </c>
      <c r="E162" s="86" t="str">
        <f t="shared" si="150"/>
        <v>당첨</v>
      </c>
      <c r="F162" s="86" t="str">
        <f t="shared" si="150"/>
        <v>당첨</v>
      </c>
      <c r="G162" s="86" t="str">
        <f t="shared" si="150"/>
        <v>당첨</v>
      </c>
      <c r="H162" s="86" t="str">
        <f t="shared" si="150"/>
        <v>당첨</v>
      </c>
      <c r="I162" s="86" t="str">
        <f t="shared" si="150"/>
        <v>당첨</v>
      </c>
      <c r="J162" s="86" t="str">
        <f t="shared" si="150"/>
        <v>당첨</v>
      </c>
      <c r="K162" s="86" t="str">
        <f t="shared" si="150"/>
        <v>당첨</v>
      </c>
      <c r="L162" s="86" t="str">
        <f t="shared" si="150"/>
        <v>당첨</v>
      </c>
      <c r="M162" s="86" t="str">
        <f t="shared" si="150"/>
        <v>당첨</v>
      </c>
      <c r="N162" s="86" t="str">
        <f t="shared" si="150"/>
        <v>당첨</v>
      </c>
      <c r="O162" s="86" t="str">
        <f t="shared" si="150"/>
        <v>당첨</v>
      </c>
      <c r="P162" s="86" t="str">
        <f t="shared" si="150"/>
        <v>당첨</v>
      </c>
      <c r="Q162" s="86" t="str">
        <f t="shared" si="150"/>
        <v>당첨</v>
      </c>
      <c r="S162" s="20">
        <v>139</v>
      </c>
      <c r="T162" s="644" t="s">
        <v>529</v>
      </c>
      <c r="U162" s="645"/>
      <c r="V162" s="646"/>
      <c r="W162" s="102">
        <v>3</v>
      </c>
      <c r="X162" s="102">
        <v>4</v>
      </c>
      <c r="Y162" s="102">
        <v>5</v>
      </c>
      <c r="Z162" s="102">
        <v>6</v>
      </c>
      <c r="AA162" s="102">
        <v>7</v>
      </c>
      <c r="AB162" s="102">
        <v>10</v>
      </c>
      <c r="AC162" s="102">
        <v>11</v>
      </c>
      <c r="AD162" s="102">
        <v>12</v>
      </c>
      <c r="AE162" s="102">
        <v>13</v>
      </c>
      <c r="AF162" s="102">
        <v>14</v>
      </c>
      <c r="AG162" s="102">
        <v>15</v>
      </c>
      <c r="AH162" s="102">
        <v>16</v>
      </c>
      <c r="AI162" s="102">
        <v>19</v>
      </c>
      <c r="AJ162" s="102">
        <v>20</v>
      </c>
      <c r="AK162" s="102">
        <v>21</v>
      </c>
      <c r="AL162" s="102">
        <v>22</v>
      </c>
      <c r="AM162" s="102">
        <v>23</v>
      </c>
      <c r="AN162" s="102">
        <v>24</v>
      </c>
      <c r="AO162" s="102">
        <v>25</v>
      </c>
      <c r="AP162" s="102">
        <v>26</v>
      </c>
      <c r="AQ162" s="102">
        <v>27</v>
      </c>
      <c r="AR162" s="102">
        <v>28</v>
      </c>
      <c r="AS162" s="102">
        <v>29</v>
      </c>
      <c r="AT162" s="102">
        <v>30</v>
      </c>
      <c r="AU162" s="102">
        <v>31</v>
      </c>
      <c r="AV162" s="102">
        <v>35</v>
      </c>
      <c r="AW162" s="240">
        <v>36</v>
      </c>
      <c r="AX162" s="102">
        <v>37</v>
      </c>
      <c r="AY162" s="240">
        <v>39</v>
      </c>
      <c r="AZ162" s="102">
        <v>40</v>
      </c>
      <c r="BA162" s="240">
        <v>41</v>
      </c>
      <c r="BB162" s="102">
        <v>42</v>
      </c>
      <c r="BC162" s="240">
        <v>43</v>
      </c>
      <c r="BD162" s="102">
        <v>44</v>
      </c>
      <c r="BE162" s="240">
        <v>45</v>
      </c>
      <c r="BF162" s="102"/>
      <c r="BG162" s="240"/>
      <c r="BH162" s="102"/>
      <c r="BI162" s="328"/>
      <c r="BJ162" s="235"/>
      <c r="BK162" s="235"/>
      <c r="BL162" s="235"/>
      <c r="BM162" s="215">
        <v>4</v>
      </c>
      <c r="BN162" s="215">
        <v>5</v>
      </c>
      <c r="BO162" s="215">
        <v>6</v>
      </c>
      <c r="BP162" s="215">
        <v>4</v>
      </c>
      <c r="BR162"/>
      <c r="BT162"/>
    </row>
    <row r="163" spans="1:72" ht="19.5" hidden="1" customHeight="1">
      <c r="A163" s="152" t="s">
        <v>277</v>
      </c>
      <c r="B163" s="149" t="s">
        <v>1208</v>
      </c>
      <c r="C163" s="86" t="str">
        <f t="shared" ref="C163:Q163" si="151">IF(C789=$BN$163,"당첨",IF(C789=$BO$163,"당첨",IF(C789=$BP$163,"당첨",IF(C789=$BM$163,"당첨","낙첨"))))</f>
        <v>당첨</v>
      </c>
      <c r="D163" s="86" t="str">
        <f t="shared" si="151"/>
        <v>당첨</v>
      </c>
      <c r="E163" s="86" t="str">
        <f t="shared" si="151"/>
        <v>당첨</v>
      </c>
      <c r="F163" s="86" t="str">
        <f t="shared" si="151"/>
        <v>당첨</v>
      </c>
      <c r="G163" s="86" t="str">
        <f t="shared" si="151"/>
        <v>당첨</v>
      </c>
      <c r="H163" s="86" t="str">
        <f t="shared" si="151"/>
        <v>당첨</v>
      </c>
      <c r="I163" s="86" t="str">
        <f t="shared" si="151"/>
        <v>당첨</v>
      </c>
      <c r="J163" s="86" t="str">
        <f t="shared" si="151"/>
        <v>당첨</v>
      </c>
      <c r="K163" s="86" t="str">
        <f t="shared" si="151"/>
        <v>당첨</v>
      </c>
      <c r="L163" s="86" t="str">
        <f t="shared" si="151"/>
        <v>당첨</v>
      </c>
      <c r="M163" s="86" t="str">
        <f t="shared" si="151"/>
        <v>당첨</v>
      </c>
      <c r="N163" s="86" t="str">
        <f t="shared" si="151"/>
        <v>당첨</v>
      </c>
      <c r="O163" s="86" t="str">
        <f t="shared" si="151"/>
        <v>당첨</v>
      </c>
      <c r="P163" s="86" t="str">
        <f t="shared" si="151"/>
        <v>당첨</v>
      </c>
      <c r="Q163" s="86" t="str">
        <f t="shared" si="151"/>
        <v>당첨</v>
      </c>
      <c r="S163" s="20">
        <v>140</v>
      </c>
      <c r="T163" s="644" t="s">
        <v>538</v>
      </c>
      <c r="U163" s="645"/>
      <c r="V163" s="646"/>
      <c r="W163" s="102">
        <v>1</v>
      </c>
      <c r="X163" s="102">
        <v>2</v>
      </c>
      <c r="Y163" s="102">
        <v>3</v>
      </c>
      <c r="Z163" s="102">
        <v>4</v>
      </c>
      <c r="AA163" s="102">
        <v>6</v>
      </c>
      <c r="AB163" s="102">
        <v>7</v>
      </c>
      <c r="AC163" s="102">
        <v>9</v>
      </c>
      <c r="AD163" s="102">
        <v>10</v>
      </c>
      <c r="AE163" s="102">
        <v>11</v>
      </c>
      <c r="AF163" s="102">
        <v>12</v>
      </c>
      <c r="AG163" s="102">
        <v>13</v>
      </c>
      <c r="AH163" s="102">
        <v>14</v>
      </c>
      <c r="AI163" s="102">
        <v>15</v>
      </c>
      <c r="AJ163" s="102">
        <v>18</v>
      </c>
      <c r="AK163" s="102">
        <v>19</v>
      </c>
      <c r="AL163" s="102">
        <v>20</v>
      </c>
      <c r="AM163" s="102">
        <v>22</v>
      </c>
      <c r="AN163" s="102">
        <v>23</v>
      </c>
      <c r="AO163" s="102">
        <v>24</v>
      </c>
      <c r="AP163" s="102">
        <v>26</v>
      </c>
      <c r="AQ163" s="102">
        <v>27</v>
      </c>
      <c r="AR163" s="102">
        <v>28</v>
      </c>
      <c r="AS163" s="102">
        <v>29</v>
      </c>
      <c r="AT163" s="102">
        <v>30</v>
      </c>
      <c r="AU163" s="102">
        <v>32</v>
      </c>
      <c r="AV163" s="102">
        <v>34</v>
      </c>
      <c r="AW163" s="240">
        <v>36</v>
      </c>
      <c r="AX163" s="240">
        <v>37</v>
      </c>
      <c r="AY163" s="241">
        <v>38</v>
      </c>
      <c r="AZ163" s="241">
        <v>39</v>
      </c>
      <c r="BA163" s="241">
        <v>40</v>
      </c>
      <c r="BB163" s="241">
        <v>41</v>
      </c>
      <c r="BC163" s="241">
        <v>42</v>
      </c>
      <c r="BD163" s="241">
        <v>43</v>
      </c>
      <c r="BE163" s="241">
        <v>44</v>
      </c>
      <c r="BF163" s="241">
        <v>45</v>
      </c>
      <c r="BG163" s="241"/>
      <c r="BH163" s="241"/>
      <c r="BI163" s="328"/>
      <c r="BJ163" s="235"/>
      <c r="BK163" s="235"/>
      <c r="BL163" s="235"/>
      <c r="BM163" s="215">
        <v>4</v>
      </c>
      <c r="BN163" s="215">
        <v>5</v>
      </c>
      <c r="BO163" s="215">
        <v>6</v>
      </c>
      <c r="BP163" s="215">
        <v>4</v>
      </c>
      <c r="BR163"/>
      <c r="BT163"/>
    </row>
    <row r="164" spans="1:72" ht="19.5" hidden="1" customHeight="1">
      <c r="A164" s="152" t="s">
        <v>278</v>
      </c>
      <c r="B164" s="149" t="s">
        <v>1210</v>
      </c>
      <c r="C164" s="86" t="str">
        <f t="shared" ref="C164:Q164" si="152">IF(C796=$BN$164,"당첨",IF(C796=$BO$164,"당첨",IF(C796=$BP$164,"당첨",IF(C796=$BM$164,"당첨","낙첨"))))</f>
        <v>당첨</v>
      </c>
      <c r="D164" s="86" t="str">
        <f t="shared" si="152"/>
        <v>당첨</v>
      </c>
      <c r="E164" s="86" t="str">
        <f t="shared" si="152"/>
        <v>당첨</v>
      </c>
      <c r="F164" s="86" t="str">
        <f t="shared" si="152"/>
        <v>당첨</v>
      </c>
      <c r="G164" s="86" t="str">
        <f t="shared" si="152"/>
        <v>당첨</v>
      </c>
      <c r="H164" s="86" t="str">
        <f t="shared" si="152"/>
        <v>당첨</v>
      </c>
      <c r="I164" s="86" t="str">
        <f t="shared" si="152"/>
        <v>당첨</v>
      </c>
      <c r="J164" s="86" t="str">
        <f t="shared" si="152"/>
        <v>당첨</v>
      </c>
      <c r="K164" s="86" t="str">
        <f t="shared" si="152"/>
        <v>당첨</v>
      </c>
      <c r="L164" s="86" t="str">
        <f t="shared" si="152"/>
        <v>당첨</v>
      </c>
      <c r="M164" s="86" t="str">
        <f t="shared" si="152"/>
        <v>당첨</v>
      </c>
      <c r="N164" s="86" t="str">
        <f t="shared" si="152"/>
        <v>당첨</v>
      </c>
      <c r="O164" s="86" t="str">
        <f t="shared" si="152"/>
        <v>당첨</v>
      </c>
      <c r="P164" s="86" t="str">
        <f t="shared" si="152"/>
        <v>당첨</v>
      </c>
      <c r="Q164" s="86" t="str">
        <f t="shared" si="152"/>
        <v>당첨</v>
      </c>
      <c r="S164" s="20">
        <v>141</v>
      </c>
      <c r="T164" s="644" t="s">
        <v>530</v>
      </c>
      <c r="U164" s="645"/>
      <c r="V164" s="646"/>
      <c r="W164" s="102">
        <v>1</v>
      </c>
      <c r="X164" s="102">
        <v>2</v>
      </c>
      <c r="Y164" s="102">
        <v>4</v>
      </c>
      <c r="Z164" s="102">
        <v>5</v>
      </c>
      <c r="AA164" s="102">
        <v>6</v>
      </c>
      <c r="AB164" s="102">
        <v>7</v>
      </c>
      <c r="AC164" s="102">
        <v>8</v>
      </c>
      <c r="AD164" s="102">
        <v>9</v>
      </c>
      <c r="AE164" s="102">
        <v>11</v>
      </c>
      <c r="AF164" s="102">
        <v>12</v>
      </c>
      <c r="AG164" s="102">
        <v>13</v>
      </c>
      <c r="AH164" s="102">
        <v>14</v>
      </c>
      <c r="AI164" s="102">
        <v>15</v>
      </c>
      <c r="AJ164" s="102">
        <v>16</v>
      </c>
      <c r="AK164" s="102">
        <v>17</v>
      </c>
      <c r="AL164" s="102">
        <v>18</v>
      </c>
      <c r="AM164" s="102">
        <v>19</v>
      </c>
      <c r="AN164" s="102">
        <v>22</v>
      </c>
      <c r="AO164" s="102">
        <v>23</v>
      </c>
      <c r="AP164" s="102">
        <v>24</v>
      </c>
      <c r="AQ164" s="102">
        <v>25</v>
      </c>
      <c r="AR164" s="102">
        <v>26</v>
      </c>
      <c r="AS164" s="102">
        <v>28</v>
      </c>
      <c r="AT164" s="102">
        <v>29</v>
      </c>
      <c r="AU164" s="102">
        <v>31</v>
      </c>
      <c r="AV164" s="102">
        <v>32</v>
      </c>
      <c r="AW164" s="240">
        <v>33</v>
      </c>
      <c r="AX164" s="240">
        <v>34</v>
      </c>
      <c r="AY164" s="241">
        <v>37</v>
      </c>
      <c r="AZ164" s="241">
        <v>38</v>
      </c>
      <c r="BA164" s="241">
        <v>39</v>
      </c>
      <c r="BB164" s="241">
        <v>41</v>
      </c>
      <c r="BC164" s="241">
        <v>43</v>
      </c>
      <c r="BD164" s="241">
        <v>44</v>
      </c>
      <c r="BE164" s="241">
        <v>45</v>
      </c>
      <c r="BF164" s="241"/>
      <c r="BG164" s="241"/>
      <c r="BH164" s="241"/>
      <c r="BI164" s="241"/>
      <c r="BJ164" s="235"/>
      <c r="BK164" s="235"/>
      <c r="BL164" s="235"/>
      <c r="BM164" s="215">
        <v>4</v>
      </c>
      <c r="BN164" s="215">
        <v>5</v>
      </c>
      <c r="BO164" s="215">
        <v>6</v>
      </c>
      <c r="BP164" s="215">
        <v>4</v>
      </c>
      <c r="BR164"/>
      <c r="BT164"/>
    </row>
    <row r="165" spans="1:72" ht="19.5" customHeight="1">
      <c r="A165" s="152"/>
      <c r="B165" s="445" t="s">
        <v>1824</v>
      </c>
      <c r="C165" s="86">
        <f>COUNTIF(C149:C164,"낙첨")</f>
        <v>3</v>
      </c>
      <c r="D165" s="86">
        <f t="shared" ref="D165:Q165" si="153">COUNTIF(D149:D164,"낙첨")</f>
        <v>3</v>
      </c>
      <c r="E165" s="86">
        <f t="shared" si="153"/>
        <v>3</v>
      </c>
      <c r="F165" s="86">
        <f t="shared" si="153"/>
        <v>3</v>
      </c>
      <c r="G165" s="86">
        <f t="shared" si="153"/>
        <v>3</v>
      </c>
      <c r="H165" s="86">
        <f t="shared" si="153"/>
        <v>3</v>
      </c>
      <c r="I165" s="86">
        <f t="shared" si="153"/>
        <v>3</v>
      </c>
      <c r="J165" s="86">
        <f t="shared" si="153"/>
        <v>3</v>
      </c>
      <c r="K165" s="86">
        <f t="shared" si="153"/>
        <v>3</v>
      </c>
      <c r="L165" s="86">
        <f t="shared" si="153"/>
        <v>3</v>
      </c>
      <c r="M165" s="86">
        <f t="shared" si="153"/>
        <v>3</v>
      </c>
      <c r="N165" s="86">
        <f t="shared" si="153"/>
        <v>3</v>
      </c>
      <c r="O165" s="86">
        <f t="shared" si="153"/>
        <v>3</v>
      </c>
      <c r="P165" s="86">
        <f t="shared" si="153"/>
        <v>3</v>
      </c>
      <c r="Q165" s="86">
        <f t="shared" si="153"/>
        <v>3</v>
      </c>
      <c r="R165" s="1">
        <v>1</v>
      </c>
      <c r="S165" s="20"/>
      <c r="T165" s="644" t="s">
        <v>793</v>
      </c>
      <c r="U165" s="645"/>
      <c r="V165" s="646"/>
      <c r="W165" s="166"/>
      <c r="X165" s="166"/>
      <c r="Y165" s="166"/>
      <c r="Z165" s="166"/>
      <c r="AA165" s="166"/>
      <c r="AB165" s="166"/>
      <c r="AC165" s="166"/>
      <c r="AD165" s="166"/>
      <c r="AE165" s="166"/>
      <c r="AF165" s="166"/>
      <c r="AG165" s="166"/>
      <c r="AH165" s="166"/>
      <c r="AI165" s="166"/>
      <c r="AJ165" s="166"/>
      <c r="AK165" s="166"/>
      <c r="AL165" s="166"/>
      <c r="AM165" s="166"/>
      <c r="AN165" s="166"/>
      <c r="AO165" s="166"/>
      <c r="AP165" s="166"/>
      <c r="AQ165" s="166"/>
      <c r="AR165" s="166"/>
      <c r="AS165" s="166"/>
      <c r="AT165" s="166"/>
      <c r="AU165" s="166"/>
      <c r="AV165" s="166"/>
      <c r="AW165" s="166"/>
      <c r="AX165" s="166"/>
      <c r="AY165" s="166"/>
      <c r="AZ165" s="166"/>
      <c r="BA165" s="166"/>
      <c r="BB165" s="166"/>
      <c r="BC165" s="166"/>
      <c r="BD165" s="166"/>
      <c r="BE165" s="166"/>
      <c r="BF165" s="166"/>
      <c r="BG165" s="166"/>
      <c r="BH165" s="166"/>
      <c r="BI165" s="235"/>
      <c r="BJ165" s="235"/>
      <c r="BK165" s="235"/>
      <c r="BL165" s="235"/>
      <c r="BM165" s="215"/>
      <c r="BN165" s="215"/>
      <c r="BO165" s="215"/>
      <c r="BP165" s="215"/>
      <c r="BR165"/>
      <c r="BT165"/>
    </row>
    <row r="166" spans="1:72" ht="19.5" hidden="1" customHeight="1">
      <c r="A166" s="152" t="s">
        <v>279</v>
      </c>
      <c r="B166" s="151" t="s">
        <v>1493</v>
      </c>
      <c r="C166" s="86" t="str">
        <f t="shared" ref="C166:Q166" si="154">IF(C544=$BN$166,"당첨",IF(C544=$BO$166,"당첨",IF(C544=$BP$166,"당첨",IF(C544=$BM$166,"당첨","낙첨"))))</f>
        <v>당첨</v>
      </c>
      <c r="D166" s="86" t="str">
        <f t="shared" si="154"/>
        <v>당첨</v>
      </c>
      <c r="E166" s="86" t="str">
        <f t="shared" si="154"/>
        <v>당첨</v>
      </c>
      <c r="F166" s="86" t="str">
        <f t="shared" si="154"/>
        <v>당첨</v>
      </c>
      <c r="G166" s="86" t="str">
        <f t="shared" si="154"/>
        <v>당첨</v>
      </c>
      <c r="H166" s="86" t="str">
        <f t="shared" si="154"/>
        <v>당첨</v>
      </c>
      <c r="I166" s="86" t="str">
        <f t="shared" si="154"/>
        <v>당첨</v>
      </c>
      <c r="J166" s="86" t="str">
        <f t="shared" si="154"/>
        <v>당첨</v>
      </c>
      <c r="K166" s="86" t="str">
        <f t="shared" si="154"/>
        <v>당첨</v>
      </c>
      <c r="L166" s="86" t="str">
        <f t="shared" si="154"/>
        <v>당첨</v>
      </c>
      <c r="M166" s="86" t="str">
        <f t="shared" si="154"/>
        <v>당첨</v>
      </c>
      <c r="N166" s="86" t="str">
        <f t="shared" si="154"/>
        <v>당첨</v>
      </c>
      <c r="O166" s="86" t="str">
        <f t="shared" si="154"/>
        <v>당첨</v>
      </c>
      <c r="P166" s="86" t="str">
        <f t="shared" si="154"/>
        <v>당첨</v>
      </c>
      <c r="Q166" s="86" t="str">
        <f t="shared" si="154"/>
        <v>당첨</v>
      </c>
      <c r="S166" s="20">
        <v>142</v>
      </c>
      <c r="T166" s="640" t="s">
        <v>435</v>
      </c>
      <c r="U166" s="616"/>
      <c r="V166" s="617"/>
      <c r="W166" s="117">
        <v>17</v>
      </c>
      <c r="X166" s="117">
        <v>20</v>
      </c>
      <c r="Y166" s="117">
        <v>40</v>
      </c>
      <c r="Z166" s="117">
        <v>45</v>
      </c>
      <c r="AA166" s="117"/>
      <c r="AB166" s="117"/>
      <c r="AC166" s="117"/>
      <c r="AD166" s="117"/>
      <c r="AE166" s="117"/>
      <c r="AF166" s="117"/>
      <c r="AG166" s="117"/>
      <c r="AH166" s="117"/>
      <c r="AI166" s="117"/>
      <c r="AJ166" s="117"/>
      <c r="AK166" s="117"/>
      <c r="AL166" s="117"/>
      <c r="AM166" s="117"/>
      <c r="AN166" s="117"/>
      <c r="AO166" s="117"/>
      <c r="AP166" s="117"/>
      <c r="AQ166" s="117"/>
      <c r="AR166" s="117"/>
      <c r="AS166" s="117"/>
      <c r="AT166" s="117"/>
      <c r="AU166" s="117"/>
      <c r="AV166" s="117"/>
      <c r="AW166" s="117"/>
      <c r="AX166" s="117"/>
      <c r="AY166" s="117"/>
      <c r="AZ166" s="117"/>
      <c r="BA166" s="117"/>
      <c r="BB166" s="117"/>
      <c r="BC166" s="117"/>
      <c r="BD166" s="117"/>
      <c r="BE166" s="117"/>
      <c r="BF166" s="117"/>
      <c r="BG166" s="117"/>
      <c r="BH166" s="117"/>
      <c r="BI166" s="327"/>
      <c r="BJ166" s="327"/>
      <c r="BK166" s="327"/>
      <c r="BL166" s="233"/>
      <c r="BM166" s="215">
        <v>0</v>
      </c>
      <c r="BN166" s="215">
        <v>0</v>
      </c>
      <c r="BO166" s="215">
        <v>0</v>
      </c>
      <c r="BP166" s="215">
        <v>0</v>
      </c>
      <c r="BR166" s="153">
        <v>1</v>
      </c>
      <c r="BT166"/>
    </row>
    <row r="167" spans="1:72" ht="19.5" hidden="1" customHeight="1">
      <c r="A167" s="152" t="s">
        <v>280</v>
      </c>
      <c r="B167" s="151" t="s">
        <v>1494</v>
      </c>
      <c r="C167" s="86" t="str">
        <f t="shared" ref="C167:Q167" si="155">IF(C551=$BN$167,"당첨",IF(C551=$BO$167,"당첨",IF(C551=$BP$167,"당첨",IF(C551=$BM$167,"당첨","낙첨"))))</f>
        <v>당첨</v>
      </c>
      <c r="D167" s="86" t="str">
        <f t="shared" si="155"/>
        <v>당첨</v>
      </c>
      <c r="E167" s="86" t="str">
        <f t="shared" si="155"/>
        <v>당첨</v>
      </c>
      <c r="F167" s="86" t="str">
        <f t="shared" si="155"/>
        <v>당첨</v>
      </c>
      <c r="G167" s="86" t="str">
        <f t="shared" si="155"/>
        <v>당첨</v>
      </c>
      <c r="H167" s="86" t="str">
        <f t="shared" si="155"/>
        <v>당첨</v>
      </c>
      <c r="I167" s="86" t="str">
        <f t="shared" si="155"/>
        <v>당첨</v>
      </c>
      <c r="J167" s="86" t="str">
        <f t="shared" si="155"/>
        <v>당첨</v>
      </c>
      <c r="K167" s="86" t="str">
        <f t="shared" si="155"/>
        <v>당첨</v>
      </c>
      <c r="L167" s="86" t="str">
        <f t="shared" si="155"/>
        <v>당첨</v>
      </c>
      <c r="M167" s="86" t="str">
        <f t="shared" si="155"/>
        <v>당첨</v>
      </c>
      <c r="N167" s="86" t="str">
        <f t="shared" si="155"/>
        <v>당첨</v>
      </c>
      <c r="O167" s="86" t="str">
        <f t="shared" si="155"/>
        <v>당첨</v>
      </c>
      <c r="P167" s="86" t="str">
        <f t="shared" si="155"/>
        <v>당첨</v>
      </c>
      <c r="Q167" s="86" t="str">
        <f t="shared" si="155"/>
        <v>당첨</v>
      </c>
      <c r="S167" s="20">
        <v>143</v>
      </c>
      <c r="T167" s="640" t="s">
        <v>436</v>
      </c>
      <c r="U167" s="616"/>
      <c r="V167" s="617"/>
      <c r="W167" s="76">
        <v>2</v>
      </c>
      <c r="X167" s="76">
        <v>8</v>
      </c>
      <c r="Y167" s="76">
        <v>16</v>
      </c>
      <c r="Z167" s="117">
        <v>32</v>
      </c>
      <c r="AA167" s="117"/>
      <c r="AB167" s="117"/>
      <c r="AC167" s="117"/>
      <c r="AD167" s="117"/>
      <c r="AE167" s="117"/>
      <c r="AF167" s="117"/>
      <c r="AG167" s="117"/>
      <c r="AH167" s="117"/>
      <c r="AI167" s="117"/>
      <c r="AJ167" s="117"/>
      <c r="AK167" s="117"/>
      <c r="AL167" s="117"/>
      <c r="AM167" s="117"/>
      <c r="AN167" s="117"/>
      <c r="AO167" s="117"/>
      <c r="AP167" s="117"/>
      <c r="AQ167" s="117"/>
      <c r="AR167" s="117"/>
      <c r="AS167" s="117"/>
      <c r="AT167" s="117"/>
      <c r="AU167" s="117"/>
      <c r="AV167" s="117"/>
      <c r="AW167" s="117"/>
      <c r="AX167" s="117"/>
      <c r="AY167" s="117"/>
      <c r="AZ167" s="117"/>
      <c r="BA167" s="117"/>
      <c r="BB167" s="117"/>
      <c r="BC167" s="117"/>
      <c r="BD167" s="117"/>
      <c r="BE167" s="117"/>
      <c r="BF167" s="117"/>
      <c r="BG167" s="117"/>
      <c r="BH167" s="117"/>
      <c r="BI167" s="327"/>
      <c r="BJ167" s="327"/>
      <c r="BK167" s="327"/>
      <c r="BL167" s="233"/>
      <c r="BM167" s="215">
        <v>0</v>
      </c>
      <c r="BN167" s="215">
        <v>0</v>
      </c>
      <c r="BO167" s="215">
        <v>0</v>
      </c>
      <c r="BP167" s="215">
        <v>0</v>
      </c>
      <c r="BR167">
        <v>1</v>
      </c>
      <c r="BT167"/>
    </row>
    <row r="168" spans="1:72" ht="19.5" hidden="1" customHeight="1">
      <c r="A168" s="152" t="s">
        <v>281</v>
      </c>
      <c r="B168" s="151" t="s">
        <v>1495</v>
      </c>
      <c r="C168" s="86" t="str">
        <f t="shared" ref="C168:Q168" si="156">IF(C558=$BN$168,"당첨",IF(C558=$BO$168,"당첨",IF(C558=$BP$168,"당첨",IF(C558=$BM$168,"당첨","낙첨"))))</f>
        <v>당첨</v>
      </c>
      <c r="D168" s="86" t="str">
        <f t="shared" si="156"/>
        <v>당첨</v>
      </c>
      <c r="E168" s="86" t="str">
        <f t="shared" si="156"/>
        <v>당첨</v>
      </c>
      <c r="F168" s="86" t="str">
        <f t="shared" si="156"/>
        <v>당첨</v>
      </c>
      <c r="G168" s="86" t="str">
        <f t="shared" si="156"/>
        <v>당첨</v>
      </c>
      <c r="H168" s="86" t="str">
        <f t="shared" si="156"/>
        <v>당첨</v>
      </c>
      <c r="I168" s="86" t="str">
        <f t="shared" si="156"/>
        <v>당첨</v>
      </c>
      <c r="J168" s="86" t="str">
        <f t="shared" si="156"/>
        <v>당첨</v>
      </c>
      <c r="K168" s="86" t="str">
        <f t="shared" si="156"/>
        <v>당첨</v>
      </c>
      <c r="L168" s="86" t="str">
        <f t="shared" si="156"/>
        <v>당첨</v>
      </c>
      <c r="M168" s="86" t="str">
        <f t="shared" si="156"/>
        <v>당첨</v>
      </c>
      <c r="N168" s="86" t="str">
        <f t="shared" si="156"/>
        <v>당첨</v>
      </c>
      <c r="O168" s="86" t="str">
        <f t="shared" si="156"/>
        <v>당첨</v>
      </c>
      <c r="P168" s="86" t="str">
        <f t="shared" si="156"/>
        <v>당첨</v>
      </c>
      <c r="Q168" s="86" t="str">
        <f t="shared" si="156"/>
        <v>당첨</v>
      </c>
      <c r="S168" s="20">
        <v>144</v>
      </c>
      <c r="T168" s="640" t="s">
        <v>437</v>
      </c>
      <c r="U168" s="616"/>
      <c r="V168" s="617"/>
      <c r="W168" s="76">
        <v>2</v>
      </c>
      <c r="X168" s="76">
        <v>11</v>
      </c>
      <c r="Y168" s="76"/>
      <c r="Z168" s="117"/>
      <c r="AA168" s="117"/>
      <c r="AB168" s="117"/>
      <c r="AC168" s="117"/>
      <c r="AD168" s="117"/>
      <c r="AE168" s="117"/>
      <c r="AF168" s="117"/>
      <c r="AG168" s="117"/>
      <c r="AH168" s="117"/>
      <c r="AI168" s="117"/>
      <c r="AJ168" s="117"/>
      <c r="AK168" s="117"/>
      <c r="AL168" s="117"/>
      <c r="AM168" s="117"/>
      <c r="AN168" s="117"/>
      <c r="AO168" s="117"/>
      <c r="AP168" s="117"/>
      <c r="AQ168" s="117"/>
      <c r="AR168" s="117"/>
      <c r="AS168" s="117"/>
      <c r="AT168" s="117"/>
      <c r="AU168" s="117"/>
      <c r="AV168" s="117"/>
      <c r="AW168" s="117"/>
      <c r="AX168" s="117"/>
      <c r="AY168" s="117"/>
      <c r="AZ168" s="117"/>
      <c r="BA168" s="117"/>
      <c r="BB168" s="117"/>
      <c r="BC168" s="117"/>
      <c r="BD168" s="117"/>
      <c r="BE168" s="117"/>
      <c r="BF168" s="117"/>
      <c r="BG168" s="117"/>
      <c r="BH168" s="117"/>
      <c r="BI168" s="327"/>
      <c r="BJ168" s="327"/>
      <c r="BK168" s="327"/>
      <c r="BL168" s="233"/>
      <c r="BM168" s="215">
        <v>0</v>
      </c>
      <c r="BN168" s="215">
        <v>0</v>
      </c>
      <c r="BO168" s="215">
        <v>0</v>
      </c>
      <c r="BP168" s="215">
        <v>0</v>
      </c>
      <c r="BR168">
        <v>2</v>
      </c>
      <c r="BT168"/>
    </row>
    <row r="169" spans="1:72" ht="19.5" hidden="1" customHeight="1">
      <c r="A169" s="152" t="s">
        <v>282</v>
      </c>
      <c r="B169" s="151" t="s">
        <v>1496</v>
      </c>
      <c r="C169" s="86" t="str">
        <f t="shared" ref="C169:Q169" si="157">IF(C565=$BN$169,"당첨",IF(C565=$BO$169,"당첨",IF(C565=$BP$169,"당첨",IF(C565=$BM$169,"당첨","낙첨"))))</f>
        <v>낙첨</v>
      </c>
      <c r="D169" s="86" t="str">
        <f t="shared" si="157"/>
        <v>낙첨</v>
      </c>
      <c r="E169" s="86" t="str">
        <f t="shared" si="157"/>
        <v>낙첨</v>
      </c>
      <c r="F169" s="86" t="str">
        <f t="shared" si="157"/>
        <v>낙첨</v>
      </c>
      <c r="G169" s="86" t="str">
        <f t="shared" si="157"/>
        <v>낙첨</v>
      </c>
      <c r="H169" s="86" t="str">
        <f t="shared" si="157"/>
        <v>낙첨</v>
      </c>
      <c r="I169" s="86" t="str">
        <f t="shared" si="157"/>
        <v>낙첨</v>
      </c>
      <c r="J169" s="86" t="str">
        <f t="shared" si="157"/>
        <v>낙첨</v>
      </c>
      <c r="K169" s="86" t="str">
        <f t="shared" si="157"/>
        <v>낙첨</v>
      </c>
      <c r="L169" s="86" t="str">
        <f t="shared" si="157"/>
        <v>낙첨</v>
      </c>
      <c r="M169" s="86" t="str">
        <f t="shared" si="157"/>
        <v>낙첨</v>
      </c>
      <c r="N169" s="86" t="str">
        <f t="shared" si="157"/>
        <v>낙첨</v>
      </c>
      <c r="O169" s="86" t="str">
        <f t="shared" si="157"/>
        <v>낙첨</v>
      </c>
      <c r="P169" s="86" t="str">
        <f t="shared" si="157"/>
        <v>낙첨</v>
      </c>
      <c r="Q169" s="86" t="str">
        <f t="shared" si="157"/>
        <v>낙첨</v>
      </c>
      <c r="S169" s="20">
        <v>145</v>
      </c>
      <c r="T169" s="640" t="s">
        <v>438</v>
      </c>
      <c r="U169" s="616"/>
      <c r="V169" s="617"/>
      <c r="W169" s="76">
        <v>7</v>
      </c>
      <c r="X169" s="76">
        <v>12</v>
      </c>
      <c r="Y169" s="76">
        <v>26</v>
      </c>
      <c r="Z169" s="117">
        <v>44</v>
      </c>
      <c r="AA169" s="117"/>
      <c r="AB169" s="117"/>
      <c r="AC169" s="117"/>
      <c r="AD169" s="117"/>
      <c r="AE169" s="117"/>
      <c r="AF169" s="117"/>
      <c r="AG169" s="117"/>
      <c r="AH169" s="117"/>
      <c r="AI169" s="117"/>
      <c r="AJ169" s="117"/>
      <c r="AK169" s="117"/>
      <c r="AL169" s="117"/>
      <c r="AM169" s="117"/>
      <c r="AN169" s="117"/>
      <c r="AO169" s="117"/>
      <c r="AP169" s="117"/>
      <c r="AQ169" s="117"/>
      <c r="AR169" s="117"/>
      <c r="AS169" s="117"/>
      <c r="AT169" s="117"/>
      <c r="AU169" s="117"/>
      <c r="AV169" s="117"/>
      <c r="AW169" s="117"/>
      <c r="AX169" s="117"/>
      <c r="AY169" s="117"/>
      <c r="AZ169" s="117"/>
      <c r="BA169" s="117"/>
      <c r="BB169" s="117"/>
      <c r="BC169" s="117"/>
      <c r="BD169" s="117"/>
      <c r="BE169" s="117"/>
      <c r="BF169" s="117"/>
      <c r="BG169" s="117"/>
      <c r="BH169" s="117"/>
      <c r="BI169" s="327"/>
      <c r="BJ169" s="327"/>
      <c r="BK169" s="327"/>
      <c r="BL169" s="233"/>
      <c r="BM169" s="215">
        <v>0</v>
      </c>
      <c r="BN169" s="215">
        <v>0</v>
      </c>
      <c r="BO169" s="215">
        <v>0</v>
      </c>
      <c r="BP169" s="215">
        <v>0</v>
      </c>
      <c r="BR169">
        <v>1</v>
      </c>
      <c r="BT169"/>
    </row>
    <row r="170" spans="1:72" ht="19.5" hidden="1" customHeight="1">
      <c r="A170" s="152" t="s">
        <v>283</v>
      </c>
      <c r="B170" s="151" t="s">
        <v>1497</v>
      </c>
      <c r="C170" s="86" t="str">
        <f t="shared" ref="C170:Q170" si="158">IF(C5167=$BN$170,"당첨",IF(C5167=$BO$170,"당첨",IF(C5167=$BP$170,"당첨",IF(C5167=$BM$170,"당첨","낙첨"))))</f>
        <v>당첨</v>
      </c>
      <c r="D170" s="86" t="str">
        <f t="shared" si="158"/>
        <v>당첨</v>
      </c>
      <c r="E170" s="86" t="str">
        <f t="shared" si="158"/>
        <v>당첨</v>
      </c>
      <c r="F170" s="86" t="str">
        <f t="shared" si="158"/>
        <v>당첨</v>
      </c>
      <c r="G170" s="86" t="str">
        <f t="shared" si="158"/>
        <v>당첨</v>
      </c>
      <c r="H170" s="86" t="str">
        <f t="shared" si="158"/>
        <v>당첨</v>
      </c>
      <c r="I170" s="86" t="str">
        <f t="shared" si="158"/>
        <v>당첨</v>
      </c>
      <c r="J170" s="86" t="str">
        <f t="shared" si="158"/>
        <v>당첨</v>
      </c>
      <c r="K170" s="86" t="str">
        <f t="shared" si="158"/>
        <v>당첨</v>
      </c>
      <c r="L170" s="86" t="str">
        <f t="shared" si="158"/>
        <v>당첨</v>
      </c>
      <c r="M170" s="86" t="str">
        <f t="shared" si="158"/>
        <v>당첨</v>
      </c>
      <c r="N170" s="86" t="str">
        <f t="shared" si="158"/>
        <v>당첨</v>
      </c>
      <c r="O170" s="86" t="str">
        <f t="shared" si="158"/>
        <v>당첨</v>
      </c>
      <c r="P170" s="86" t="str">
        <f t="shared" si="158"/>
        <v>당첨</v>
      </c>
      <c r="Q170" s="86" t="str">
        <f t="shared" si="158"/>
        <v>당첨</v>
      </c>
      <c r="S170" s="20">
        <v>146</v>
      </c>
      <c r="T170" s="640" t="s">
        <v>439</v>
      </c>
      <c r="U170" s="616"/>
      <c r="V170" s="617"/>
      <c r="W170" s="76">
        <v>9</v>
      </c>
      <c r="X170" s="76">
        <v>17</v>
      </c>
      <c r="Y170" s="76">
        <v>19</v>
      </c>
      <c r="Z170" s="117"/>
      <c r="AA170" s="117"/>
      <c r="AB170" s="117"/>
      <c r="AC170" s="117"/>
      <c r="AD170" s="117"/>
      <c r="AE170" s="117"/>
      <c r="AF170" s="117"/>
      <c r="AG170" s="117"/>
      <c r="AH170" s="117"/>
      <c r="AI170" s="117"/>
      <c r="AJ170" s="117"/>
      <c r="AK170" s="117"/>
      <c r="AL170" s="117"/>
      <c r="AM170" s="117"/>
      <c r="AN170" s="117"/>
      <c r="AO170" s="117"/>
      <c r="AP170" s="117"/>
      <c r="AQ170" s="117"/>
      <c r="AR170" s="117"/>
      <c r="AS170" s="117"/>
      <c r="AT170" s="117"/>
      <c r="AU170" s="117"/>
      <c r="AV170" s="117"/>
      <c r="AW170" s="117"/>
      <c r="AX170" s="117"/>
      <c r="AY170" s="117"/>
      <c r="AZ170" s="117"/>
      <c r="BA170" s="117"/>
      <c r="BB170" s="117"/>
      <c r="BC170" s="117"/>
      <c r="BD170" s="117"/>
      <c r="BE170" s="117"/>
      <c r="BF170" s="117"/>
      <c r="BG170" s="117"/>
      <c r="BH170" s="117"/>
      <c r="BI170" s="327"/>
      <c r="BJ170" s="327"/>
      <c r="BK170" s="327"/>
      <c r="BL170" s="233"/>
      <c r="BM170" s="215">
        <v>0</v>
      </c>
      <c r="BN170" s="215">
        <v>0</v>
      </c>
      <c r="BO170" s="215">
        <v>0</v>
      </c>
      <c r="BP170" s="215">
        <v>0</v>
      </c>
      <c r="BR170">
        <v>1</v>
      </c>
      <c r="BT170"/>
    </row>
    <row r="171" spans="1:72" ht="19.5" hidden="1" customHeight="1">
      <c r="A171" s="152" t="s">
        <v>284</v>
      </c>
      <c r="B171" s="151" t="s">
        <v>1498</v>
      </c>
      <c r="C171" s="86" t="str">
        <f t="shared" ref="C171:Q171" si="159">IF(C579=$BN$171,"당첨",IF(C579=$BO$171,"당첨",IF(C579=$BP$171,"당첨",IF(C579=$BM$171,"당첨","낙첨"))))</f>
        <v>낙첨</v>
      </c>
      <c r="D171" s="86" t="str">
        <f t="shared" si="159"/>
        <v>낙첨</v>
      </c>
      <c r="E171" s="86" t="str">
        <f t="shared" si="159"/>
        <v>낙첨</v>
      </c>
      <c r="F171" s="86" t="str">
        <f t="shared" si="159"/>
        <v>낙첨</v>
      </c>
      <c r="G171" s="86" t="str">
        <f t="shared" si="159"/>
        <v>낙첨</v>
      </c>
      <c r="H171" s="86" t="str">
        <f t="shared" si="159"/>
        <v>낙첨</v>
      </c>
      <c r="I171" s="86" t="str">
        <f t="shared" si="159"/>
        <v>낙첨</v>
      </c>
      <c r="J171" s="86" t="str">
        <f t="shared" si="159"/>
        <v>낙첨</v>
      </c>
      <c r="K171" s="86" t="str">
        <f t="shared" si="159"/>
        <v>낙첨</v>
      </c>
      <c r="L171" s="86" t="str">
        <f t="shared" si="159"/>
        <v>낙첨</v>
      </c>
      <c r="M171" s="86" t="str">
        <f t="shared" si="159"/>
        <v>낙첨</v>
      </c>
      <c r="N171" s="86" t="str">
        <f t="shared" si="159"/>
        <v>낙첨</v>
      </c>
      <c r="O171" s="86" t="str">
        <f t="shared" si="159"/>
        <v>낙첨</v>
      </c>
      <c r="P171" s="86" t="str">
        <f t="shared" si="159"/>
        <v>낙첨</v>
      </c>
      <c r="Q171" s="86" t="str">
        <f t="shared" si="159"/>
        <v>낙첨</v>
      </c>
      <c r="S171" s="20">
        <v>147</v>
      </c>
      <c r="T171" s="640" t="s">
        <v>440</v>
      </c>
      <c r="U171" s="616"/>
      <c r="V171" s="617"/>
      <c r="W171" s="76">
        <v>4</v>
      </c>
      <c r="X171" s="76">
        <v>6</v>
      </c>
      <c r="Y171" s="76">
        <v>12</v>
      </c>
      <c r="Z171" s="117">
        <v>21</v>
      </c>
      <c r="AA171" s="117">
        <v>24</v>
      </c>
      <c r="AB171" s="117">
        <v>29</v>
      </c>
      <c r="AC171" s="117"/>
      <c r="AD171" s="117"/>
      <c r="AE171" s="117"/>
      <c r="AF171" s="117"/>
      <c r="AG171" s="117"/>
      <c r="AH171" s="117"/>
      <c r="AI171" s="117"/>
      <c r="AJ171" s="117"/>
      <c r="AK171" s="117"/>
      <c r="AL171" s="117"/>
      <c r="AM171" s="117"/>
      <c r="AN171" s="117"/>
      <c r="AO171" s="117"/>
      <c r="AP171" s="117"/>
      <c r="AQ171" s="117"/>
      <c r="AR171" s="117"/>
      <c r="AS171" s="117"/>
      <c r="AT171" s="117"/>
      <c r="AU171" s="117"/>
      <c r="AV171" s="117"/>
      <c r="AW171" s="117"/>
      <c r="AX171" s="117"/>
      <c r="AY171" s="117"/>
      <c r="AZ171" s="117"/>
      <c r="BA171" s="117"/>
      <c r="BB171" s="117"/>
      <c r="BC171" s="117"/>
      <c r="BD171" s="117"/>
      <c r="BE171" s="117"/>
      <c r="BF171" s="117"/>
      <c r="BG171" s="117"/>
      <c r="BH171" s="117"/>
      <c r="BI171" s="327"/>
      <c r="BJ171" s="327"/>
      <c r="BK171" s="327"/>
      <c r="BL171" s="233"/>
      <c r="BM171" s="215">
        <v>0</v>
      </c>
      <c r="BN171" s="215">
        <v>0</v>
      </c>
      <c r="BO171" s="215">
        <v>0</v>
      </c>
      <c r="BP171" s="215">
        <v>0</v>
      </c>
      <c r="BR171">
        <v>1</v>
      </c>
      <c r="BT171"/>
    </row>
    <row r="172" spans="1:72" ht="19.5" hidden="1" customHeight="1">
      <c r="A172" s="152" t="s">
        <v>285</v>
      </c>
      <c r="B172" s="151" t="s">
        <v>1499</v>
      </c>
      <c r="C172" s="86" t="str">
        <f t="shared" ref="C172:Q172" si="160">IF(C586=$BN$172,"당첨",IF(C586=$BO$172,"당첨",IF(C586=$BP$172,"당첨",IF(C586=$BM$172,"당첨","낙첨"))))</f>
        <v>낙첨</v>
      </c>
      <c r="D172" s="86" t="str">
        <f t="shared" si="160"/>
        <v>낙첨</v>
      </c>
      <c r="E172" s="86" t="str">
        <f t="shared" si="160"/>
        <v>낙첨</v>
      </c>
      <c r="F172" s="86" t="str">
        <f t="shared" si="160"/>
        <v>낙첨</v>
      </c>
      <c r="G172" s="86" t="str">
        <f t="shared" si="160"/>
        <v>낙첨</v>
      </c>
      <c r="H172" s="86" t="str">
        <f t="shared" si="160"/>
        <v>낙첨</v>
      </c>
      <c r="I172" s="86" t="str">
        <f t="shared" si="160"/>
        <v>낙첨</v>
      </c>
      <c r="J172" s="86" t="str">
        <f t="shared" si="160"/>
        <v>낙첨</v>
      </c>
      <c r="K172" s="86" t="str">
        <f t="shared" si="160"/>
        <v>낙첨</v>
      </c>
      <c r="L172" s="86" t="str">
        <f t="shared" si="160"/>
        <v>낙첨</v>
      </c>
      <c r="M172" s="86" t="str">
        <f t="shared" si="160"/>
        <v>낙첨</v>
      </c>
      <c r="N172" s="86" t="str">
        <f t="shared" si="160"/>
        <v>낙첨</v>
      </c>
      <c r="O172" s="86" t="str">
        <f t="shared" si="160"/>
        <v>낙첨</v>
      </c>
      <c r="P172" s="86" t="str">
        <f t="shared" si="160"/>
        <v>낙첨</v>
      </c>
      <c r="Q172" s="86" t="str">
        <f t="shared" si="160"/>
        <v>낙첨</v>
      </c>
      <c r="S172" s="20">
        <v>148</v>
      </c>
      <c r="T172" s="640" t="s">
        <v>441</v>
      </c>
      <c r="U172" s="616"/>
      <c r="V172" s="617"/>
      <c r="W172" s="76">
        <v>16</v>
      </c>
      <c r="X172" s="76">
        <v>39</v>
      </c>
      <c r="Y172" s="76">
        <v>42</v>
      </c>
      <c r="Z172" s="117"/>
      <c r="AA172" s="117"/>
      <c r="AB172" s="117"/>
      <c r="AC172" s="117"/>
      <c r="AD172" s="117"/>
      <c r="AE172" s="117"/>
      <c r="AF172" s="117"/>
      <c r="AG172" s="117"/>
      <c r="AH172" s="117"/>
      <c r="AI172" s="117"/>
      <c r="AJ172" s="117"/>
      <c r="AK172" s="117"/>
      <c r="AL172" s="117"/>
      <c r="AM172" s="117"/>
      <c r="AN172" s="117"/>
      <c r="AO172" s="117"/>
      <c r="AP172" s="117"/>
      <c r="AQ172" s="117"/>
      <c r="AR172" s="117"/>
      <c r="AS172" s="117"/>
      <c r="AT172" s="117"/>
      <c r="AU172" s="117"/>
      <c r="AV172" s="117"/>
      <c r="AW172" s="117"/>
      <c r="AX172" s="117"/>
      <c r="AY172" s="117"/>
      <c r="AZ172" s="117"/>
      <c r="BA172" s="117"/>
      <c r="BB172" s="117"/>
      <c r="BC172" s="117"/>
      <c r="BD172" s="117"/>
      <c r="BE172" s="117"/>
      <c r="BF172" s="117"/>
      <c r="BG172" s="117"/>
      <c r="BH172" s="117"/>
      <c r="BI172" s="327"/>
      <c r="BJ172" s="327"/>
      <c r="BK172" s="327"/>
      <c r="BL172" s="233"/>
      <c r="BM172" s="215">
        <v>0</v>
      </c>
      <c r="BN172" s="215">
        <v>0</v>
      </c>
      <c r="BO172" s="215">
        <v>0</v>
      </c>
      <c r="BP172" s="215">
        <v>0</v>
      </c>
      <c r="BR172">
        <v>1</v>
      </c>
      <c r="BT172"/>
    </row>
    <row r="173" spans="1:72" ht="19.5" hidden="1" customHeight="1">
      <c r="A173" s="152" t="s">
        <v>286</v>
      </c>
      <c r="B173" s="151" t="s">
        <v>1500</v>
      </c>
      <c r="C173" s="86" t="str">
        <f t="shared" ref="C173:Q173" si="161">IF(C593=$BN$173,"당첨",IF(C593=$BO$173,"당첨",IF(C593=$BP$173,"당첨",IF(C593=$BM$173,"당첨","낙첨"))))</f>
        <v>낙첨</v>
      </c>
      <c r="D173" s="86" t="str">
        <f t="shared" si="161"/>
        <v>낙첨</v>
      </c>
      <c r="E173" s="86" t="str">
        <f t="shared" si="161"/>
        <v>낙첨</v>
      </c>
      <c r="F173" s="86" t="str">
        <f t="shared" si="161"/>
        <v>낙첨</v>
      </c>
      <c r="G173" s="86" t="str">
        <f t="shared" si="161"/>
        <v>낙첨</v>
      </c>
      <c r="H173" s="86" t="str">
        <f t="shared" si="161"/>
        <v>낙첨</v>
      </c>
      <c r="I173" s="86" t="str">
        <f t="shared" si="161"/>
        <v>낙첨</v>
      </c>
      <c r="J173" s="86" t="str">
        <f t="shared" si="161"/>
        <v>낙첨</v>
      </c>
      <c r="K173" s="86" t="str">
        <f t="shared" si="161"/>
        <v>낙첨</v>
      </c>
      <c r="L173" s="86" t="str">
        <f t="shared" si="161"/>
        <v>낙첨</v>
      </c>
      <c r="M173" s="86" t="str">
        <f t="shared" si="161"/>
        <v>낙첨</v>
      </c>
      <c r="N173" s="86" t="str">
        <f t="shared" si="161"/>
        <v>낙첨</v>
      </c>
      <c r="O173" s="86" t="str">
        <f t="shared" si="161"/>
        <v>낙첨</v>
      </c>
      <c r="P173" s="86" t="str">
        <f t="shared" si="161"/>
        <v>낙첨</v>
      </c>
      <c r="Q173" s="86" t="str">
        <f t="shared" si="161"/>
        <v>낙첨</v>
      </c>
      <c r="S173" s="20">
        <v>149</v>
      </c>
      <c r="T173" s="640" t="s">
        <v>442</v>
      </c>
      <c r="U173" s="616"/>
      <c r="V173" s="617"/>
      <c r="W173" s="76">
        <v>5</v>
      </c>
      <c r="X173" s="76">
        <v>10</v>
      </c>
      <c r="Y173" s="76">
        <v>15</v>
      </c>
      <c r="Z173" s="117">
        <v>20</v>
      </c>
      <c r="AA173" s="117">
        <v>25</v>
      </c>
      <c r="AB173" s="117">
        <v>30</v>
      </c>
      <c r="AC173" s="117">
        <v>35</v>
      </c>
      <c r="AD173" s="117">
        <v>40</v>
      </c>
      <c r="AE173" s="117">
        <v>45</v>
      </c>
      <c r="AF173" s="117"/>
      <c r="AG173" s="117"/>
      <c r="AH173" s="117"/>
      <c r="AI173" s="117"/>
      <c r="AJ173" s="117"/>
      <c r="AK173" s="117"/>
      <c r="AL173" s="117"/>
      <c r="AM173" s="117"/>
      <c r="AN173" s="117"/>
      <c r="AO173" s="117"/>
      <c r="AP173" s="117"/>
      <c r="AQ173" s="117"/>
      <c r="AR173" s="117"/>
      <c r="AS173" s="117"/>
      <c r="AT173" s="117"/>
      <c r="AU173" s="117"/>
      <c r="AV173" s="117"/>
      <c r="AW173" s="117"/>
      <c r="AX173" s="117"/>
      <c r="AY173" s="117"/>
      <c r="AZ173" s="117"/>
      <c r="BA173" s="117"/>
      <c r="BB173" s="117"/>
      <c r="BC173" s="117"/>
      <c r="BD173" s="117"/>
      <c r="BE173" s="117"/>
      <c r="BF173" s="117"/>
      <c r="BG173" s="117"/>
      <c r="BH173" s="117"/>
      <c r="BI173" s="327"/>
      <c r="BJ173" s="327"/>
      <c r="BK173" s="327"/>
      <c r="BL173" s="233"/>
      <c r="BM173" s="215">
        <v>0</v>
      </c>
      <c r="BN173" s="215">
        <v>0</v>
      </c>
      <c r="BO173" s="215">
        <v>0</v>
      </c>
      <c r="BP173" s="215">
        <v>0</v>
      </c>
      <c r="BR173">
        <v>1</v>
      </c>
      <c r="BT173"/>
    </row>
    <row r="174" spans="1:72" ht="19.5" hidden="1" customHeight="1">
      <c r="A174" s="152" t="s">
        <v>287</v>
      </c>
      <c r="B174" s="151" t="s">
        <v>1501</v>
      </c>
      <c r="C174" s="86" t="str">
        <f t="shared" ref="C174:Q174" si="162">IF(C600=$BN$174,"당첨",IF(C600=$BO$174,"당첨",IF(C600=$BP$174,"당첨",IF(C600=$BM$174,"당첨","낙첨"))))</f>
        <v>당첨</v>
      </c>
      <c r="D174" s="86" t="str">
        <f t="shared" si="162"/>
        <v>당첨</v>
      </c>
      <c r="E174" s="86" t="str">
        <f t="shared" si="162"/>
        <v>당첨</v>
      </c>
      <c r="F174" s="86" t="str">
        <f t="shared" si="162"/>
        <v>당첨</v>
      </c>
      <c r="G174" s="86" t="str">
        <f t="shared" si="162"/>
        <v>당첨</v>
      </c>
      <c r="H174" s="86" t="str">
        <f t="shared" si="162"/>
        <v>당첨</v>
      </c>
      <c r="I174" s="86" t="str">
        <f t="shared" si="162"/>
        <v>당첨</v>
      </c>
      <c r="J174" s="86" t="str">
        <f t="shared" si="162"/>
        <v>당첨</v>
      </c>
      <c r="K174" s="86" t="str">
        <f t="shared" si="162"/>
        <v>당첨</v>
      </c>
      <c r="L174" s="86" t="str">
        <f t="shared" si="162"/>
        <v>당첨</v>
      </c>
      <c r="M174" s="86" t="str">
        <f t="shared" si="162"/>
        <v>당첨</v>
      </c>
      <c r="N174" s="86" t="str">
        <f t="shared" si="162"/>
        <v>당첨</v>
      </c>
      <c r="O174" s="86" t="str">
        <f t="shared" si="162"/>
        <v>당첨</v>
      </c>
      <c r="P174" s="86" t="str">
        <f t="shared" si="162"/>
        <v>당첨</v>
      </c>
      <c r="Q174" s="86" t="str">
        <f t="shared" si="162"/>
        <v>당첨</v>
      </c>
      <c r="S174" s="20">
        <v>150</v>
      </c>
      <c r="T174" s="640" t="s">
        <v>443</v>
      </c>
      <c r="U174" s="616"/>
      <c r="V174" s="617"/>
      <c r="W174" s="76">
        <v>5</v>
      </c>
      <c r="X174" s="76">
        <v>10</v>
      </c>
      <c r="Y174" s="117">
        <v>26</v>
      </c>
      <c r="Z174" s="117"/>
      <c r="AA174" s="117"/>
      <c r="AB174" s="117"/>
      <c r="AC174" s="117"/>
      <c r="AD174" s="117"/>
      <c r="AE174" s="117"/>
      <c r="AF174" s="117"/>
      <c r="AG174" s="117"/>
      <c r="AH174" s="117"/>
      <c r="AI174" s="117"/>
      <c r="AJ174" s="117"/>
      <c r="AK174" s="117"/>
      <c r="AL174" s="117"/>
      <c r="AM174" s="117"/>
      <c r="AN174" s="117"/>
      <c r="AO174" s="117"/>
      <c r="AP174" s="117"/>
      <c r="AQ174" s="117"/>
      <c r="AR174" s="117"/>
      <c r="AS174" s="117"/>
      <c r="AT174" s="117"/>
      <c r="AU174" s="117"/>
      <c r="AV174" s="117"/>
      <c r="AW174" s="117"/>
      <c r="AX174" s="117"/>
      <c r="AY174" s="117"/>
      <c r="AZ174" s="117"/>
      <c r="BA174" s="117"/>
      <c r="BB174" s="117"/>
      <c r="BC174" s="117"/>
      <c r="BD174" s="117"/>
      <c r="BE174" s="117"/>
      <c r="BF174" s="117"/>
      <c r="BG174" s="117"/>
      <c r="BH174" s="117"/>
      <c r="BI174" s="327"/>
      <c r="BJ174" s="327"/>
      <c r="BK174" s="327"/>
      <c r="BL174" s="233"/>
      <c r="BM174" s="215">
        <v>0</v>
      </c>
      <c r="BN174" s="215">
        <v>0</v>
      </c>
      <c r="BO174" s="215">
        <v>0</v>
      </c>
      <c r="BP174" s="215">
        <v>0</v>
      </c>
      <c r="BR174">
        <v>2</v>
      </c>
      <c r="BT174"/>
    </row>
    <row r="175" spans="1:72" ht="19.5" hidden="1" customHeight="1">
      <c r="A175" s="152" t="s">
        <v>288</v>
      </c>
      <c r="B175" s="151" t="s">
        <v>1502</v>
      </c>
      <c r="C175" s="86" t="str">
        <f t="shared" ref="C175:Q175" si="163">IF(C607=$BN$175,"당첨",IF(C607=$BO$175,"당첨",IF(C607=$BP$175,"당첨",IF(C607=$BM$175,"당첨","낙첨"))))</f>
        <v>당첨</v>
      </c>
      <c r="D175" s="86" t="str">
        <f t="shared" si="163"/>
        <v>당첨</v>
      </c>
      <c r="E175" s="86" t="str">
        <f t="shared" si="163"/>
        <v>당첨</v>
      </c>
      <c r="F175" s="86" t="str">
        <f t="shared" si="163"/>
        <v>당첨</v>
      </c>
      <c r="G175" s="86" t="str">
        <f t="shared" si="163"/>
        <v>당첨</v>
      </c>
      <c r="H175" s="86" t="str">
        <f t="shared" si="163"/>
        <v>당첨</v>
      </c>
      <c r="I175" s="86" t="str">
        <f t="shared" si="163"/>
        <v>당첨</v>
      </c>
      <c r="J175" s="86" t="str">
        <f t="shared" si="163"/>
        <v>당첨</v>
      </c>
      <c r="K175" s="86" t="str">
        <f t="shared" si="163"/>
        <v>당첨</v>
      </c>
      <c r="L175" s="86" t="str">
        <f t="shared" si="163"/>
        <v>당첨</v>
      </c>
      <c r="M175" s="86" t="str">
        <f t="shared" si="163"/>
        <v>당첨</v>
      </c>
      <c r="N175" s="86" t="str">
        <f t="shared" si="163"/>
        <v>당첨</v>
      </c>
      <c r="O175" s="86" t="str">
        <f t="shared" si="163"/>
        <v>당첨</v>
      </c>
      <c r="P175" s="86" t="str">
        <f t="shared" si="163"/>
        <v>당첨</v>
      </c>
      <c r="Q175" s="86" t="str">
        <f t="shared" si="163"/>
        <v>당첨</v>
      </c>
      <c r="S175" s="20">
        <v>151</v>
      </c>
      <c r="T175" s="640" t="s">
        <v>444</v>
      </c>
      <c r="U175" s="616"/>
      <c r="V175" s="617"/>
      <c r="W175" s="76">
        <v>5</v>
      </c>
      <c r="X175" s="76">
        <v>20</v>
      </c>
      <c r="Y175" s="117">
        <v>25</v>
      </c>
      <c r="Z175" s="117">
        <v>28</v>
      </c>
      <c r="AA175" s="117">
        <v>35</v>
      </c>
      <c r="AB175" s="117"/>
      <c r="AC175" s="117"/>
      <c r="AD175" s="117"/>
      <c r="AE175" s="117"/>
      <c r="AF175" s="117"/>
      <c r="AG175" s="117"/>
      <c r="AH175" s="117"/>
      <c r="AI175" s="117"/>
      <c r="AJ175" s="117"/>
      <c r="AK175" s="117"/>
      <c r="AL175" s="117"/>
      <c r="AM175" s="117"/>
      <c r="AN175" s="117"/>
      <c r="AO175" s="117"/>
      <c r="AP175" s="117"/>
      <c r="AQ175" s="117"/>
      <c r="AR175" s="117"/>
      <c r="AS175" s="117"/>
      <c r="AT175" s="117"/>
      <c r="AU175" s="117"/>
      <c r="AV175" s="117"/>
      <c r="AW175" s="117"/>
      <c r="AX175" s="117"/>
      <c r="AY175" s="117"/>
      <c r="AZ175" s="117"/>
      <c r="BA175" s="117"/>
      <c r="BB175" s="117"/>
      <c r="BC175" s="117"/>
      <c r="BD175" s="117"/>
      <c r="BE175" s="117"/>
      <c r="BF175" s="117"/>
      <c r="BG175" s="117"/>
      <c r="BH175" s="117"/>
      <c r="BI175" s="327"/>
      <c r="BJ175" s="327"/>
      <c r="BK175" s="327"/>
      <c r="BL175" s="233"/>
      <c r="BM175" s="215">
        <v>0</v>
      </c>
      <c r="BN175" s="215">
        <v>0</v>
      </c>
      <c r="BO175" s="215">
        <v>0</v>
      </c>
      <c r="BP175" s="215">
        <v>0</v>
      </c>
      <c r="BR175">
        <v>2</v>
      </c>
      <c r="BT175"/>
    </row>
    <row r="176" spans="1:72" ht="19.5" hidden="1" customHeight="1">
      <c r="A176" s="152" t="s">
        <v>289</v>
      </c>
      <c r="B176" s="151" t="s">
        <v>1503</v>
      </c>
      <c r="C176" s="86" t="str">
        <f t="shared" ref="C176:Q176" si="164">IF(C614=$BN$176,"당첨",IF(C614=$BO$176,"당첨",IF(C614=$BP$176,"당첨",IF(C614=$BM$176,"당첨","낙첨"))))</f>
        <v>당첨</v>
      </c>
      <c r="D176" s="86" t="str">
        <f t="shared" si="164"/>
        <v>당첨</v>
      </c>
      <c r="E176" s="86" t="str">
        <f t="shared" si="164"/>
        <v>당첨</v>
      </c>
      <c r="F176" s="86" t="str">
        <f t="shared" si="164"/>
        <v>당첨</v>
      </c>
      <c r="G176" s="86" t="str">
        <f t="shared" si="164"/>
        <v>당첨</v>
      </c>
      <c r="H176" s="86" t="str">
        <f t="shared" si="164"/>
        <v>당첨</v>
      </c>
      <c r="I176" s="86" t="str">
        <f t="shared" si="164"/>
        <v>당첨</v>
      </c>
      <c r="J176" s="86" t="str">
        <f t="shared" si="164"/>
        <v>당첨</v>
      </c>
      <c r="K176" s="86" t="str">
        <f t="shared" si="164"/>
        <v>당첨</v>
      </c>
      <c r="L176" s="86" t="str">
        <f t="shared" si="164"/>
        <v>당첨</v>
      </c>
      <c r="M176" s="86" t="str">
        <f t="shared" si="164"/>
        <v>당첨</v>
      </c>
      <c r="N176" s="86" t="str">
        <f t="shared" si="164"/>
        <v>당첨</v>
      </c>
      <c r="O176" s="86" t="str">
        <f t="shared" si="164"/>
        <v>당첨</v>
      </c>
      <c r="P176" s="86" t="str">
        <f t="shared" si="164"/>
        <v>당첨</v>
      </c>
      <c r="Q176" s="86" t="str">
        <f t="shared" si="164"/>
        <v>당첨</v>
      </c>
      <c r="S176" s="20">
        <v>152</v>
      </c>
      <c r="T176" s="640" t="s">
        <v>445</v>
      </c>
      <c r="U176" s="616"/>
      <c r="V176" s="617"/>
      <c r="W176" s="76">
        <v>20</v>
      </c>
      <c r="X176" s="76">
        <v>24</v>
      </c>
      <c r="Y176" s="117">
        <v>45</v>
      </c>
      <c r="Z176" s="117"/>
      <c r="AA176" s="117"/>
      <c r="AB176" s="117"/>
      <c r="AC176" s="117"/>
      <c r="AD176" s="117"/>
      <c r="AE176" s="117"/>
      <c r="AF176" s="117"/>
      <c r="AG176" s="117"/>
      <c r="AH176" s="117"/>
      <c r="AI176" s="117"/>
      <c r="AJ176" s="117"/>
      <c r="AK176" s="117"/>
      <c r="AL176" s="117"/>
      <c r="AM176" s="117"/>
      <c r="AN176" s="117"/>
      <c r="AO176" s="117"/>
      <c r="AP176" s="117"/>
      <c r="AQ176" s="117"/>
      <c r="AR176" s="117"/>
      <c r="AS176" s="117"/>
      <c r="AT176" s="117"/>
      <c r="AU176" s="117"/>
      <c r="AV176" s="117"/>
      <c r="AW176" s="117"/>
      <c r="AX176" s="117"/>
      <c r="AY176" s="117"/>
      <c r="AZ176" s="117"/>
      <c r="BA176" s="117"/>
      <c r="BB176" s="117"/>
      <c r="BC176" s="117"/>
      <c r="BD176" s="117"/>
      <c r="BE176" s="117"/>
      <c r="BF176" s="117"/>
      <c r="BG176" s="117"/>
      <c r="BH176" s="117"/>
      <c r="BI176" s="327"/>
      <c r="BJ176" s="327"/>
      <c r="BK176" s="327"/>
      <c r="BL176" s="233"/>
      <c r="BM176" s="215">
        <v>0</v>
      </c>
      <c r="BN176" s="215">
        <v>0</v>
      </c>
      <c r="BO176" s="215">
        <v>0</v>
      </c>
      <c r="BP176" s="215">
        <v>0</v>
      </c>
      <c r="BR176">
        <v>1</v>
      </c>
      <c r="BT176"/>
    </row>
    <row r="177" spans="1:72" ht="19.5" hidden="1" customHeight="1">
      <c r="A177" s="152" t="s">
        <v>290</v>
      </c>
      <c r="B177" s="151" t="s">
        <v>1504</v>
      </c>
      <c r="C177" s="86" t="str">
        <f t="shared" ref="C177:Q177" si="165">IF(C621=$BN$177,"당첨",IF(C621=$BO$177,"당첨",IF(C621=$BP$177,"당첨",IF(C621=$BM$177,"당첨","낙첨"))))</f>
        <v>당첨</v>
      </c>
      <c r="D177" s="86" t="str">
        <f t="shared" si="165"/>
        <v>당첨</v>
      </c>
      <c r="E177" s="86" t="str">
        <f t="shared" si="165"/>
        <v>당첨</v>
      </c>
      <c r="F177" s="86" t="str">
        <f t="shared" si="165"/>
        <v>당첨</v>
      </c>
      <c r="G177" s="86" t="str">
        <f t="shared" si="165"/>
        <v>당첨</v>
      </c>
      <c r="H177" s="86" t="str">
        <f t="shared" si="165"/>
        <v>당첨</v>
      </c>
      <c r="I177" s="86" t="str">
        <f t="shared" si="165"/>
        <v>당첨</v>
      </c>
      <c r="J177" s="86" t="str">
        <f t="shared" si="165"/>
        <v>당첨</v>
      </c>
      <c r="K177" s="86" t="str">
        <f t="shared" si="165"/>
        <v>당첨</v>
      </c>
      <c r="L177" s="86" t="str">
        <f t="shared" si="165"/>
        <v>당첨</v>
      </c>
      <c r="M177" s="86" t="str">
        <f t="shared" si="165"/>
        <v>당첨</v>
      </c>
      <c r="N177" s="86" t="str">
        <f t="shared" si="165"/>
        <v>당첨</v>
      </c>
      <c r="O177" s="86" t="str">
        <f t="shared" si="165"/>
        <v>당첨</v>
      </c>
      <c r="P177" s="86" t="str">
        <f t="shared" si="165"/>
        <v>당첨</v>
      </c>
      <c r="Q177" s="86" t="str">
        <f t="shared" si="165"/>
        <v>당첨</v>
      </c>
      <c r="S177" s="20">
        <v>153</v>
      </c>
      <c r="T177" s="640" t="s">
        <v>446</v>
      </c>
      <c r="U177" s="616"/>
      <c r="V177" s="617"/>
      <c r="W177" s="76">
        <v>46</v>
      </c>
      <c r="X177" s="76"/>
      <c r="Y177" s="117"/>
      <c r="Z177" s="117"/>
      <c r="AA177" s="117"/>
      <c r="AB177" s="117"/>
      <c r="AC177" s="117"/>
      <c r="AD177" s="117"/>
      <c r="AE177" s="117"/>
      <c r="AF177" s="117"/>
      <c r="AG177" s="117"/>
      <c r="AH177" s="117"/>
      <c r="AI177" s="117"/>
      <c r="AJ177" s="117"/>
      <c r="AK177" s="117"/>
      <c r="AL177" s="117"/>
      <c r="AM177" s="117"/>
      <c r="AN177" s="117"/>
      <c r="AO177" s="117"/>
      <c r="AP177" s="117"/>
      <c r="AQ177" s="117"/>
      <c r="AR177" s="117"/>
      <c r="AS177" s="117"/>
      <c r="AT177" s="117"/>
      <c r="AU177" s="117"/>
      <c r="AV177" s="117"/>
      <c r="AW177" s="117"/>
      <c r="AX177" s="117"/>
      <c r="AY177" s="117"/>
      <c r="AZ177" s="117"/>
      <c r="BA177" s="117"/>
      <c r="BB177" s="117"/>
      <c r="BC177" s="117"/>
      <c r="BD177" s="117"/>
      <c r="BE177" s="117"/>
      <c r="BF177" s="117"/>
      <c r="BG177" s="117"/>
      <c r="BH177" s="117"/>
      <c r="BI177" s="327"/>
      <c r="BJ177" s="327"/>
      <c r="BK177" s="327"/>
      <c r="BL177" s="233"/>
      <c r="BM177" s="215">
        <v>0</v>
      </c>
      <c r="BN177" s="215">
        <v>0</v>
      </c>
      <c r="BO177" s="215">
        <v>0</v>
      </c>
      <c r="BP177" s="215">
        <v>0</v>
      </c>
      <c r="BR177">
        <v>2</v>
      </c>
      <c r="BT177"/>
    </row>
    <row r="178" spans="1:72" ht="19.5" hidden="1" customHeight="1">
      <c r="A178" s="152" t="s">
        <v>291</v>
      </c>
      <c r="B178" s="171" t="s">
        <v>1505</v>
      </c>
      <c r="C178" s="86" t="str">
        <f t="shared" ref="C178:Q178" si="166">IF(C628=$BN$178,"당첨",IF(C628=$BO$178,"당첨",IF(C628=$BP$178,"당첨",IF(C628=$BM$178,"당첨","낙첨"))))</f>
        <v>낙첨</v>
      </c>
      <c r="D178" s="86" t="str">
        <f t="shared" si="166"/>
        <v>낙첨</v>
      </c>
      <c r="E178" s="86" t="str">
        <f t="shared" si="166"/>
        <v>낙첨</v>
      </c>
      <c r="F178" s="86" t="str">
        <f t="shared" si="166"/>
        <v>낙첨</v>
      </c>
      <c r="G178" s="86" t="str">
        <f t="shared" si="166"/>
        <v>낙첨</v>
      </c>
      <c r="H178" s="86" t="str">
        <f t="shared" si="166"/>
        <v>낙첨</v>
      </c>
      <c r="I178" s="86" t="str">
        <f t="shared" si="166"/>
        <v>낙첨</v>
      </c>
      <c r="J178" s="86" t="str">
        <f t="shared" si="166"/>
        <v>낙첨</v>
      </c>
      <c r="K178" s="86" t="str">
        <f t="shared" si="166"/>
        <v>낙첨</v>
      </c>
      <c r="L178" s="86" t="str">
        <f t="shared" si="166"/>
        <v>낙첨</v>
      </c>
      <c r="M178" s="86" t="str">
        <f t="shared" si="166"/>
        <v>낙첨</v>
      </c>
      <c r="N178" s="86" t="str">
        <f t="shared" si="166"/>
        <v>낙첨</v>
      </c>
      <c r="O178" s="86" t="str">
        <f t="shared" si="166"/>
        <v>낙첨</v>
      </c>
      <c r="P178" s="86" t="str">
        <f t="shared" si="166"/>
        <v>낙첨</v>
      </c>
      <c r="Q178" s="86" t="str">
        <f t="shared" si="166"/>
        <v>낙첨</v>
      </c>
      <c r="S178" s="20">
        <v>154</v>
      </c>
      <c r="T178" s="640" t="s">
        <v>447</v>
      </c>
      <c r="U178" s="616"/>
      <c r="V178" s="617"/>
      <c r="W178" s="76">
        <v>6</v>
      </c>
      <c r="X178" s="76">
        <v>11</v>
      </c>
      <c r="Y178" s="76">
        <v>12</v>
      </c>
      <c r="Z178" s="76">
        <v>34</v>
      </c>
      <c r="AA178" s="117"/>
      <c r="AB178" s="117"/>
      <c r="AC178" s="117"/>
      <c r="AD178" s="117"/>
      <c r="AE178" s="117"/>
      <c r="AF178" s="117"/>
      <c r="AG178" s="117"/>
      <c r="AH178" s="117"/>
      <c r="AI178" s="117"/>
      <c r="AJ178" s="117"/>
      <c r="AK178" s="117"/>
      <c r="AL178" s="117"/>
      <c r="AM178" s="117"/>
      <c r="AN178" s="117"/>
      <c r="AO178" s="117"/>
      <c r="AP178" s="117"/>
      <c r="AQ178" s="117"/>
      <c r="AR178" s="117"/>
      <c r="AS178" s="117"/>
      <c r="AT178" s="117"/>
      <c r="AU178" s="117"/>
      <c r="AV178" s="117"/>
      <c r="AW178" s="117"/>
      <c r="AX178" s="117"/>
      <c r="AY178" s="117"/>
      <c r="AZ178" s="117"/>
      <c r="BA178" s="117"/>
      <c r="BB178" s="117"/>
      <c r="BC178" s="117"/>
      <c r="BD178" s="117"/>
      <c r="BE178" s="117"/>
      <c r="BF178" s="117"/>
      <c r="BG178" s="117"/>
      <c r="BH178" s="117"/>
      <c r="BI178" s="235"/>
      <c r="BJ178" s="235"/>
      <c r="BK178" s="235"/>
      <c r="BL178" s="235"/>
      <c r="BM178" s="215">
        <v>0</v>
      </c>
      <c r="BN178" s="215">
        <v>0</v>
      </c>
      <c r="BO178" s="215">
        <v>0</v>
      </c>
      <c r="BP178" s="215">
        <v>0</v>
      </c>
      <c r="BR178">
        <v>2</v>
      </c>
      <c r="BT178"/>
    </row>
    <row r="179" spans="1:72" ht="19.5" hidden="1" customHeight="1">
      <c r="A179" s="152" t="s">
        <v>292</v>
      </c>
      <c r="B179" s="171" t="s">
        <v>448</v>
      </c>
      <c r="C179" s="86" t="str">
        <f t="shared" ref="C179:Q179" si="167">IF(C635=$BN$179,"당첨",IF(C635=$BO$179,"당첨",IF(C635=$BP$179,"당첨",IF(C635=$BM$179,"당첨","낙첨"))))</f>
        <v>당첨</v>
      </c>
      <c r="D179" s="86" t="str">
        <f t="shared" si="167"/>
        <v>당첨</v>
      </c>
      <c r="E179" s="86" t="str">
        <f t="shared" si="167"/>
        <v>당첨</v>
      </c>
      <c r="F179" s="86" t="str">
        <f t="shared" si="167"/>
        <v>당첨</v>
      </c>
      <c r="G179" s="86" t="str">
        <f t="shared" si="167"/>
        <v>당첨</v>
      </c>
      <c r="H179" s="86" t="str">
        <f t="shared" si="167"/>
        <v>당첨</v>
      </c>
      <c r="I179" s="86" t="str">
        <f t="shared" si="167"/>
        <v>당첨</v>
      </c>
      <c r="J179" s="86" t="str">
        <f t="shared" si="167"/>
        <v>당첨</v>
      </c>
      <c r="K179" s="86" t="str">
        <f t="shared" si="167"/>
        <v>당첨</v>
      </c>
      <c r="L179" s="86" t="str">
        <f t="shared" si="167"/>
        <v>당첨</v>
      </c>
      <c r="M179" s="86" t="str">
        <f t="shared" si="167"/>
        <v>당첨</v>
      </c>
      <c r="N179" s="86" t="str">
        <f t="shared" si="167"/>
        <v>당첨</v>
      </c>
      <c r="O179" s="86" t="str">
        <f t="shared" si="167"/>
        <v>당첨</v>
      </c>
      <c r="P179" s="86" t="str">
        <f t="shared" si="167"/>
        <v>당첨</v>
      </c>
      <c r="Q179" s="86" t="str">
        <f t="shared" si="167"/>
        <v>당첨</v>
      </c>
      <c r="S179" s="20">
        <v>155</v>
      </c>
      <c r="T179" s="640" t="s">
        <v>448</v>
      </c>
      <c r="U179" s="616"/>
      <c r="V179" s="617"/>
      <c r="W179" s="76">
        <v>3</v>
      </c>
      <c r="X179" s="76">
        <v>7</v>
      </c>
      <c r="Y179" s="76">
        <v>35</v>
      </c>
      <c r="Z179" s="76"/>
      <c r="AA179" s="117"/>
      <c r="AB179" s="117"/>
      <c r="AC179" s="117"/>
      <c r="AD179" s="117"/>
      <c r="AE179" s="117"/>
      <c r="AF179" s="117"/>
      <c r="AG179" s="117"/>
      <c r="AH179" s="117"/>
      <c r="AI179" s="117"/>
      <c r="AJ179" s="117"/>
      <c r="AK179" s="117"/>
      <c r="AL179" s="117"/>
      <c r="AM179" s="117"/>
      <c r="AN179" s="117"/>
      <c r="AO179" s="117"/>
      <c r="AP179" s="117"/>
      <c r="AQ179" s="117"/>
      <c r="AR179" s="117"/>
      <c r="AS179" s="117"/>
      <c r="AT179" s="117"/>
      <c r="AU179" s="117"/>
      <c r="AV179" s="117"/>
      <c r="AW179" s="117"/>
      <c r="AX179" s="117"/>
      <c r="AY179" s="117"/>
      <c r="AZ179" s="117"/>
      <c r="BA179" s="117"/>
      <c r="BB179" s="117"/>
      <c r="BC179" s="117"/>
      <c r="BD179" s="117"/>
      <c r="BE179" s="117"/>
      <c r="BF179" s="117"/>
      <c r="BG179" s="117"/>
      <c r="BH179" s="117"/>
      <c r="BI179" s="235"/>
      <c r="BJ179" s="235"/>
      <c r="BK179" s="235"/>
      <c r="BL179" s="235"/>
      <c r="BM179" s="215">
        <v>0</v>
      </c>
      <c r="BN179" s="215">
        <v>0</v>
      </c>
      <c r="BO179" s="215">
        <v>0</v>
      </c>
      <c r="BP179" s="215">
        <v>0</v>
      </c>
      <c r="BR179">
        <v>2</v>
      </c>
      <c r="BT179"/>
    </row>
    <row r="180" spans="1:72" ht="19.5" hidden="1" customHeight="1">
      <c r="A180" s="152" t="s">
        <v>293</v>
      </c>
      <c r="B180" s="171" t="s">
        <v>1506</v>
      </c>
      <c r="C180" s="86" t="str">
        <f t="shared" ref="C180:Q180" si="168">IF(C642=$BN$180,"당첨",IF(C642=$BO$180,"당첨",IF(C642=$BP$180,"당첨",IF(C642=$BM$180,"당첨","낙첨"))))</f>
        <v>당첨</v>
      </c>
      <c r="D180" s="86" t="str">
        <f t="shared" si="168"/>
        <v>당첨</v>
      </c>
      <c r="E180" s="86" t="str">
        <f t="shared" si="168"/>
        <v>당첨</v>
      </c>
      <c r="F180" s="86" t="str">
        <f t="shared" si="168"/>
        <v>당첨</v>
      </c>
      <c r="G180" s="86" t="str">
        <f t="shared" si="168"/>
        <v>당첨</v>
      </c>
      <c r="H180" s="86" t="str">
        <f t="shared" si="168"/>
        <v>당첨</v>
      </c>
      <c r="I180" s="86" t="str">
        <f t="shared" si="168"/>
        <v>당첨</v>
      </c>
      <c r="J180" s="86" t="str">
        <f t="shared" si="168"/>
        <v>당첨</v>
      </c>
      <c r="K180" s="86" t="str">
        <f t="shared" si="168"/>
        <v>당첨</v>
      </c>
      <c r="L180" s="86" t="str">
        <f t="shared" si="168"/>
        <v>당첨</v>
      </c>
      <c r="M180" s="86" t="str">
        <f t="shared" si="168"/>
        <v>당첨</v>
      </c>
      <c r="N180" s="86" t="str">
        <f t="shared" si="168"/>
        <v>당첨</v>
      </c>
      <c r="O180" s="86" t="str">
        <f t="shared" si="168"/>
        <v>당첨</v>
      </c>
      <c r="P180" s="86" t="str">
        <f t="shared" si="168"/>
        <v>당첨</v>
      </c>
      <c r="Q180" s="86" t="str">
        <f t="shared" si="168"/>
        <v>당첨</v>
      </c>
      <c r="S180" s="20">
        <v>156</v>
      </c>
      <c r="T180" s="640" t="s">
        <v>532</v>
      </c>
      <c r="U180" s="616"/>
      <c r="V180" s="617"/>
      <c r="W180" s="76">
        <v>3</v>
      </c>
      <c r="X180" s="76">
        <v>20</v>
      </c>
      <c r="Y180" s="117">
        <v>27</v>
      </c>
      <c r="Z180" s="117">
        <v>28</v>
      </c>
      <c r="AA180" s="117"/>
      <c r="AB180" s="117"/>
      <c r="AC180" s="117"/>
      <c r="AD180" s="117"/>
      <c r="AE180" s="117"/>
      <c r="AF180" s="117"/>
      <c r="AG180" s="117"/>
      <c r="AH180" s="117"/>
      <c r="AI180" s="117"/>
      <c r="AJ180" s="117"/>
      <c r="AK180" s="117"/>
      <c r="AL180" s="117"/>
      <c r="AM180" s="117"/>
      <c r="AN180" s="117"/>
      <c r="AO180" s="117"/>
      <c r="AP180" s="117"/>
      <c r="AQ180" s="117"/>
      <c r="AR180" s="117"/>
      <c r="AS180" s="117"/>
      <c r="AT180" s="117"/>
      <c r="AU180" s="117"/>
      <c r="AV180" s="117"/>
      <c r="AW180" s="117"/>
      <c r="AX180" s="117"/>
      <c r="AY180" s="117"/>
      <c r="AZ180" s="117"/>
      <c r="BA180" s="117"/>
      <c r="BB180" s="117"/>
      <c r="BC180" s="117"/>
      <c r="BD180" s="117"/>
      <c r="BE180" s="117"/>
      <c r="BF180" s="117"/>
      <c r="BG180" s="117"/>
      <c r="BH180" s="117"/>
      <c r="BI180" s="235"/>
      <c r="BJ180" s="235"/>
      <c r="BK180" s="235"/>
      <c r="BL180" s="235"/>
      <c r="BM180" s="215">
        <v>0</v>
      </c>
      <c r="BN180" s="215">
        <v>0</v>
      </c>
      <c r="BO180" s="215">
        <v>0</v>
      </c>
      <c r="BP180" s="215">
        <v>0</v>
      </c>
      <c r="BR180">
        <v>1</v>
      </c>
      <c r="BT180"/>
    </row>
    <row r="181" spans="1:72" ht="19.5" hidden="1" customHeight="1">
      <c r="A181" s="152" t="s">
        <v>294</v>
      </c>
      <c r="B181" s="171" t="s">
        <v>449</v>
      </c>
      <c r="C181" s="86" t="str">
        <f t="shared" ref="C181:Q181" si="169">IF(C649=$BN$181,"당첨",IF(C649=$BO$181,"당첨",IF(C649=$BP$181,"당첨",IF(C649=$BM$181,"당첨","낙첨"))))</f>
        <v>당첨</v>
      </c>
      <c r="D181" s="86" t="str">
        <f t="shared" si="169"/>
        <v>당첨</v>
      </c>
      <c r="E181" s="86" t="str">
        <f t="shared" si="169"/>
        <v>당첨</v>
      </c>
      <c r="F181" s="86" t="str">
        <f t="shared" si="169"/>
        <v>당첨</v>
      </c>
      <c r="G181" s="86" t="str">
        <f t="shared" si="169"/>
        <v>당첨</v>
      </c>
      <c r="H181" s="86" t="str">
        <f t="shared" si="169"/>
        <v>당첨</v>
      </c>
      <c r="I181" s="86" t="str">
        <f t="shared" si="169"/>
        <v>당첨</v>
      </c>
      <c r="J181" s="86" t="str">
        <f t="shared" si="169"/>
        <v>당첨</v>
      </c>
      <c r="K181" s="86" t="str">
        <f t="shared" si="169"/>
        <v>당첨</v>
      </c>
      <c r="L181" s="86" t="str">
        <f t="shared" si="169"/>
        <v>당첨</v>
      </c>
      <c r="M181" s="86" t="str">
        <f t="shared" si="169"/>
        <v>당첨</v>
      </c>
      <c r="N181" s="86" t="str">
        <f t="shared" si="169"/>
        <v>당첨</v>
      </c>
      <c r="O181" s="86" t="str">
        <f t="shared" si="169"/>
        <v>당첨</v>
      </c>
      <c r="P181" s="86" t="str">
        <f t="shared" si="169"/>
        <v>당첨</v>
      </c>
      <c r="Q181" s="86" t="str">
        <f t="shared" si="169"/>
        <v>당첨</v>
      </c>
      <c r="S181" s="20">
        <v>157</v>
      </c>
      <c r="T181" s="640" t="s">
        <v>449</v>
      </c>
      <c r="U181" s="616"/>
      <c r="V181" s="617"/>
      <c r="W181" s="76">
        <v>2</v>
      </c>
      <c r="X181" s="76">
        <v>11</v>
      </c>
      <c r="Y181" s="117">
        <v>32</v>
      </c>
      <c r="Z181" s="117">
        <v>41</v>
      </c>
      <c r="AA181" s="117"/>
      <c r="AB181" s="117"/>
      <c r="AC181" s="117"/>
      <c r="AD181" s="117"/>
      <c r="AE181" s="117"/>
      <c r="AF181" s="117"/>
      <c r="AG181" s="117"/>
      <c r="AH181" s="117"/>
      <c r="AI181" s="117"/>
      <c r="AJ181" s="117"/>
      <c r="AK181" s="117"/>
      <c r="AL181" s="117"/>
      <c r="AM181" s="117"/>
      <c r="AN181" s="117"/>
      <c r="AO181" s="117"/>
      <c r="AP181" s="117"/>
      <c r="AQ181" s="117"/>
      <c r="AR181" s="117"/>
      <c r="AS181" s="117"/>
      <c r="AT181" s="117"/>
      <c r="AU181" s="117"/>
      <c r="AV181" s="117"/>
      <c r="AW181" s="117"/>
      <c r="AX181" s="117"/>
      <c r="AY181" s="117"/>
      <c r="AZ181" s="117"/>
      <c r="BA181" s="117"/>
      <c r="BB181" s="117"/>
      <c r="BC181" s="117"/>
      <c r="BD181" s="117"/>
      <c r="BE181" s="117"/>
      <c r="BF181" s="117"/>
      <c r="BG181" s="117"/>
      <c r="BH181" s="117"/>
      <c r="BI181" s="235"/>
      <c r="BJ181" s="235"/>
      <c r="BK181" s="235"/>
      <c r="BL181" s="235"/>
      <c r="BM181" s="215">
        <v>0</v>
      </c>
      <c r="BN181" s="215">
        <v>0</v>
      </c>
      <c r="BO181" s="215">
        <v>0</v>
      </c>
      <c r="BP181" s="215">
        <v>0</v>
      </c>
      <c r="BR181">
        <v>2</v>
      </c>
      <c r="BT181"/>
    </row>
    <row r="182" spans="1:72" ht="19.5" customHeight="1">
      <c r="A182" s="200"/>
      <c r="B182" s="453" t="s">
        <v>1549</v>
      </c>
      <c r="C182" s="179">
        <f>COUNTIF(C166:C181,"낙첨")</f>
        <v>5</v>
      </c>
      <c r="D182" s="179">
        <f t="shared" ref="D182:Q182" si="170">COUNTIF(D166:D181,"낙첨")</f>
        <v>5</v>
      </c>
      <c r="E182" s="179">
        <f t="shared" si="170"/>
        <v>5</v>
      </c>
      <c r="F182" s="179">
        <f t="shared" si="170"/>
        <v>5</v>
      </c>
      <c r="G182" s="179">
        <f t="shared" si="170"/>
        <v>5</v>
      </c>
      <c r="H182" s="179">
        <f t="shared" si="170"/>
        <v>5</v>
      </c>
      <c r="I182" s="179">
        <f t="shared" si="170"/>
        <v>5</v>
      </c>
      <c r="J182" s="179">
        <f t="shared" si="170"/>
        <v>5</v>
      </c>
      <c r="K182" s="179">
        <f t="shared" si="170"/>
        <v>5</v>
      </c>
      <c r="L182" s="179">
        <f t="shared" si="170"/>
        <v>5</v>
      </c>
      <c r="M182" s="179">
        <f t="shared" si="170"/>
        <v>5</v>
      </c>
      <c r="N182" s="179">
        <f t="shared" si="170"/>
        <v>5</v>
      </c>
      <c r="O182" s="179">
        <f t="shared" si="170"/>
        <v>5</v>
      </c>
      <c r="P182" s="179">
        <f t="shared" si="170"/>
        <v>5</v>
      </c>
      <c r="Q182" s="179">
        <f t="shared" si="170"/>
        <v>5</v>
      </c>
      <c r="R182" s="1">
        <v>1</v>
      </c>
      <c r="T182" s="647" t="s">
        <v>794</v>
      </c>
      <c r="U182" s="647"/>
      <c r="V182" s="648"/>
      <c r="W182" s="148"/>
      <c r="X182" s="148"/>
      <c r="Y182" s="148"/>
      <c r="Z182" s="148"/>
      <c r="AA182" s="148"/>
      <c r="AB182" s="148"/>
      <c r="AC182" s="148"/>
      <c r="AD182" s="148"/>
      <c r="AE182" s="148"/>
      <c r="AF182" s="148"/>
      <c r="AG182" s="148"/>
      <c r="AH182" s="148"/>
      <c r="AI182" s="148"/>
      <c r="AJ182" s="148"/>
      <c r="AK182" s="148"/>
      <c r="AL182" s="148"/>
      <c r="AM182" s="148"/>
      <c r="AN182" s="148"/>
      <c r="AO182" s="148"/>
      <c r="AP182" s="148"/>
      <c r="AQ182" s="148"/>
      <c r="AR182" s="148"/>
      <c r="AS182" s="148"/>
      <c r="AT182" s="148"/>
      <c r="AU182" s="148"/>
      <c r="AV182" s="148"/>
      <c r="AW182" s="199"/>
      <c r="AX182" s="199"/>
      <c r="AY182" s="199"/>
      <c r="AZ182" s="199"/>
      <c r="BA182" s="199"/>
      <c r="BB182" s="199"/>
      <c r="BC182" s="199"/>
      <c r="BD182" s="199"/>
      <c r="BE182" s="199"/>
      <c r="BF182" s="199"/>
      <c r="BG182" s="199"/>
      <c r="BH182" s="199"/>
      <c r="BI182" s="4"/>
      <c r="BJ182" s="4"/>
      <c r="BK182" s="4"/>
      <c r="BL182" s="4"/>
      <c r="BM182" s="177"/>
      <c r="BN182" s="177"/>
      <c r="BO182" s="177"/>
      <c r="BP182" s="177"/>
      <c r="BR182"/>
      <c r="BT182"/>
    </row>
    <row r="183" spans="1:72" ht="19.5" hidden="1" customHeight="1" thickBot="1">
      <c r="A183" s="83" t="s">
        <v>48</v>
      </c>
      <c r="B183" s="84">
        <f>COUNTIF(C183:Q183,"당첨")</f>
        <v>0</v>
      </c>
      <c r="C183" s="85" t="str">
        <f>IF(W183&gt;=63,"당첨","낙첨")</f>
        <v>낙첨</v>
      </c>
      <c r="D183" s="85" t="str">
        <f t="shared" ref="D183:Q183" si="171">IF(X183&gt;=63,"당첨","낙첨")</f>
        <v>낙첨</v>
      </c>
      <c r="E183" s="85" t="str">
        <f t="shared" si="171"/>
        <v>낙첨</v>
      </c>
      <c r="F183" s="85" t="str">
        <f t="shared" si="171"/>
        <v>낙첨</v>
      </c>
      <c r="G183" s="85" t="str">
        <f t="shared" si="171"/>
        <v>낙첨</v>
      </c>
      <c r="H183" s="85" t="str">
        <f t="shared" si="171"/>
        <v>낙첨</v>
      </c>
      <c r="I183" s="85" t="str">
        <f t="shared" si="171"/>
        <v>낙첨</v>
      </c>
      <c r="J183" s="85" t="str">
        <f t="shared" si="171"/>
        <v>낙첨</v>
      </c>
      <c r="K183" s="85" t="str">
        <f t="shared" si="171"/>
        <v>낙첨</v>
      </c>
      <c r="L183" s="85" t="str">
        <f t="shared" si="171"/>
        <v>낙첨</v>
      </c>
      <c r="M183" s="85" t="str">
        <f t="shared" si="171"/>
        <v>낙첨</v>
      </c>
      <c r="N183" s="85" t="str">
        <f t="shared" si="171"/>
        <v>낙첨</v>
      </c>
      <c r="O183" s="85" t="str">
        <f t="shared" si="171"/>
        <v>낙첨</v>
      </c>
      <c r="P183" s="85" t="str">
        <f t="shared" si="171"/>
        <v>낙첨</v>
      </c>
      <c r="Q183" s="85" t="str">
        <f t="shared" si="171"/>
        <v>낙첨</v>
      </c>
      <c r="S183" s="649" t="s">
        <v>63</v>
      </c>
      <c r="T183" s="649"/>
      <c r="U183" s="649"/>
      <c r="V183" s="650"/>
      <c r="W183" s="91">
        <f t="shared" ref="W183:AK183" si="172">COUNTIF(C15:C108,"당첨")</f>
        <v>53</v>
      </c>
      <c r="X183" s="91">
        <f t="shared" si="172"/>
        <v>53</v>
      </c>
      <c r="Y183" s="91">
        <f t="shared" si="172"/>
        <v>53</v>
      </c>
      <c r="Z183" s="91">
        <f t="shared" si="172"/>
        <v>53</v>
      </c>
      <c r="AA183" s="91">
        <f t="shared" si="172"/>
        <v>53</v>
      </c>
      <c r="AB183" s="91">
        <f t="shared" si="172"/>
        <v>53</v>
      </c>
      <c r="AC183" s="91">
        <f t="shared" si="172"/>
        <v>53</v>
      </c>
      <c r="AD183" s="91">
        <f t="shared" si="172"/>
        <v>53</v>
      </c>
      <c r="AE183" s="91">
        <f t="shared" si="172"/>
        <v>53</v>
      </c>
      <c r="AF183" s="91">
        <f t="shared" si="172"/>
        <v>53</v>
      </c>
      <c r="AG183" s="91">
        <f t="shared" si="172"/>
        <v>53</v>
      </c>
      <c r="AH183" s="91">
        <f t="shared" si="172"/>
        <v>53</v>
      </c>
      <c r="AI183" s="91">
        <f t="shared" si="172"/>
        <v>53</v>
      </c>
      <c r="AJ183" s="91">
        <f t="shared" si="172"/>
        <v>53</v>
      </c>
      <c r="AK183" s="91">
        <f t="shared" si="172"/>
        <v>53</v>
      </c>
      <c r="AL183" s="91"/>
      <c r="AM183" s="91"/>
      <c r="AN183" s="91"/>
      <c r="AO183" s="91"/>
      <c r="AP183" s="91"/>
      <c r="AQ183" s="91"/>
      <c r="AR183" s="91"/>
      <c r="AS183" s="91"/>
      <c r="AT183" s="91"/>
      <c r="AU183" s="91"/>
      <c r="AV183" s="91"/>
      <c r="BR183"/>
      <c r="BT183"/>
    </row>
    <row r="184" spans="1:72" ht="21" customHeight="1">
      <c r="A184" s="22"/>
      <c r="B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BR184"/>
    </row>
    <row r="185" spans="1:72" ht="21" customHeight="1">
      <c r="A185" s="22"/>
      <c r="B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U185"/>
      <c r="V185"/>
      <c r="W185"/>
      <c r="X185"/>
      <c r="Y185"/>
      <c r="Z185"/>
      <c r="AA185"/>
      <c r="AB185" s="45"/>
      <c r="AC185"/>
      <c r="AD185"/>
      <c r="AE185"/>
      <c r="AF185"/>
      <c r="BR185"/>
    </row>
    <row r="186" spans="1:72" ht="21" customHeight="1" thickBot="1">
      <c r="A186" s="57" t="s">
        <v>23</v>
      </c>
      <c r="B186" s="38" t="e">
        <f>$J$186+$L$186</f>
        <v>#REF!</v>
      </c>
      <c r="C186" s="651" t="s">
        <v>24</v>
      </c>
      <c r="D186" s="651"/>
      <c r="E186" s="652" t="e">
        <f>$J$186/$B$186</f>
        <v>#REF!</v>
      </c>
      <c r="F186" s="652"/>
      <c r="G186" s="652" t="e">
        <f>$L$186/$B$186</f>
        <v>#REF!</v>
      </c>
      <c r="H186" s="652"/>
      <c r="I186" s="57" t="s">
        <v>25</v>
      </c>
      <c r="J186" s="57" t="e">
        <f>COUNTIFS(당첨,"당첨",홀짝수,"홀수")</f>
        <v>#REF!</v>
      </c>
      <c r="K186" s="57" t="s">
        <v>26</v>
      </c>
      <c r="L186" s="57" t="e">
        <f>COUNTIFS(당첨,"당첨",홀짝수,"짝수")</f>
        <v>#REF!</v>
      </c>
      <c r="T186"/>
      <c r="U186"/>
      <c r="V186"/>
      <c r="W186" s="89"/>
      <c r="X186" s="108"/>
      <c r="Y186" s="108"/>
      <c r="Z186" s="579"/>
      <c r="AA186" s="581"/>
      <c r="AB186" s="574"/>
      <c r="AC186" s="574"/>
      <c r="AD186" s="574"/>
      <c r="AE186" s="574"/>
      <c r="AF186" s="574"/>
      <c r="AG186" s="578"/>
      <c r="AH186" s="578"/>
      <c r="AI186"/>
      <c r="AJ186"/>
      <c r="AK186"/>
      <c r="AL186"/>
      <c r="AM186"/>
      <c r="AN186"/>
      <c r="AO186"/>
      <c r="AP186"/>
      <c r="AQ186" s="121"/>
      <c r="AR186"/>
      <c r="AS186"/>
      <c r="AT186"/>
      <c r="AU186"/>
      <c r="AV186"/>
      <c r="AW186"/>
      <c r="AX186"/>
      <c r="AY186"/>
      <c r="BA186"/>
      <c r="BB186"/>
      <c r="BD186"/>
      <c r="BE186"/>
      <c r="BG186"/>
      <c r="BR186"/>
    </row>
    <row r="187" spans="1:72" ht="21" customHeight="1" thickBot="1">
      <c r="A187" s="32"/>
      <c r="B187" s="34"/>
      <c r="C187" s="35"/>
      <c r="D187" s="36"/>
      <c r="E187" s="36"/>
      <c r="F187" s="36"/>
      <c r="G187" s="36"/>
      <c r="H187" s="36"/>
      <c r="I187" s="35"/>
      <c r="J187" s="35"/>
      <c r="K187" s="35"/>
      <c r="L187" s="35"/>
      <c r="M187" s="33"/>
      <c r="N187" s="33"/>
      <c r="O187" s="33"/>
      <c r="P187" s="33"/>
      <c r="Q187" s="31"/>
      <c r="S187"/>
      <c r="T187"/>
      <c r="U187"/>
      <c r="V187" s="522"/>
      <c r="W187" s="109"/>
      <c r="X187" s="108"/>
      <c r="Y187" s="108"/>
      <c r="Z187" s="580"/>
      <c r="AA187" s="576"/>
      <c r="AB187" s="576"/>
      <c r="AC187" s="575"/>
      <c r="AD187" s="577"/>
      <c r="AE187" s="578"/>
      <c r="AF187" s="576"/>
      <c r="AG187" s="576"/>
      <c r="AH187" s="577"/>
      <c r="AI187"/>
      <c r="AJ187"/>
      <c r="AK187"/>
      <c r="AL187"/>
      <c r="AM187"/>
      <c r="AN187"/>
      <c r="AQ187" s="121"/>
      <c r="BR187"/>
    </row>
    <row r="188" spans="1:72" ht="21" customHeight="1" thickBot="1">
      <c r="A188" s="605">
        <v>1</v>
      </c>
      <c r="B188" s="58" t="s">
        <v>32</v>
      </c>
      <c r="C188" s="58" t="str">
        <f>IF(C7=$W$15,"O",IF(C7=$X$15,"O",IF(C7=$Y$15,"O",IF(C7=$Z$15,"O",IF(C7=$AA$15,"O",IF(C7=$AB$15,"O",IF(C7=$AC$15,"O",IF(C7=$AD$15,"O",IF(C7=$AE$15,"O",IF(C7=$AF$15,"O",IF(C7=$AG$15,"O",IF(C7=$AH$15,"O",IF(C7=$AI$15,"O",IF(C7=$AJ$15,"O",IF(C7=$AK$15,"O",IF(C7=$AL$15,"O",IF(C7=$AM$15,"O",IF(C7=$AN$15,"O",IF(C7=$AO$15,"O",IF(C7=$AP$15,"O",IF(C7=$AQ$15,"O",IF(C7=$AR$15,"O",IF(C7=$AS$15,"O",IF(C7=$AT$15,"O",IF(C7=$AU$15,"O",IF(C7=$AV$15,"O",IF(C7=$AW$15,"O",IF(C7=$AX$15,"O",IF(C7=$AY$15,"O",IF(C7=$AZ$15,"O",IF(C7=$BA$15,"O",IF(C7=$BB$15,"O",IF(C7=$BC$15,"O",IF(C7=$BD$15,"O",IF(C7=$BE$15,"O",IF(C7=$BF$15,"O",IF(C7=$BG$15,"O",IF(C7=$BH$15,"O",IF(C7=$BI$15,"O",IF(C7=$BJ$15,"O",IF(C7=$BK$15,"O","X")))))))))))))))))))))))))))))))))))))))))</f>
        <v>O</v>
      </c>
      <c r="D188" s="58" t="str">
        <f t="shared" ref="D188:Q188" si="173">IF(D7=$W$15,"O",IF(D7=$X$15,"O",IF(D7=$Y$15,"O",IF(D7=$Z$15,"O",IF(D7=$AA$15,"O",IF(D7=$AB$15,"O",IF(D7=$AC$15,"O",IF(D7=$AD$15,"O",IF(D7=$AE$15,"O",IF(D7=$AF$15,"O",IF(D7=$AG$15,"O",IF(D7=$AH$15,"O",IF(D7=$AI$15,"O",IF(D7=$AJ$15,"O",IF(D7=$AK$15,"O",IF(D7=$AL$15,"O",IF(D7=$AM$15,"O",IF(D7=$AN$15,"O",IF(D7=$AO$15,"O",IF(D7=$AP$15,"O",IF(D7=$AQ$15,"O",IF(D7=$AR$15,"O",IF(D7=$AS$15,"O",IF(D7=$AT$15,"O",IF(D7=$AU$15,"O",IF(D7=$AV$15,"O",IF(D7=$AW$15,"O",IF(D7=$AX$15,"O",IF(D7=$AY$15,"O",IF(D7=$AZ$15,"O",IF(D7=$BA$15,"O",IF(D7=$BB$15,"O",IF(D7=$BC$15,"O",IF(D7=$BD$15,"O",IF(D7=$BE$15,"O",IF(D7=$BF$15,"O",IF(D7=$BG$15,"O",IF(D7=$BH$15,"O",IF(D7=$BI$15,"O",IF(D7=$BJ$15,"O",IF(D7=$BK$15,"O","X")))))))))))))))))))))))))))))))))))))))))</f>
        <v>O</v>
      </c>
      <c r="E188" s="58" t="str">
        <f t="shared" si="173"/>
        <v>O</v>
      </c>
      <c r="F188" s="58" t="str">
        <f t="shared" si="173"/>
        <v>O</v>
      </c>
      <c r="G188" s="58" t="str">
        <f t="shared" si="173"/>
        <v>O</v>
      </c>
      <c r="H188" s="58" t="str">
        <f t="shared" si="173"/>
        <v>O</v>
      </c>
      <c r="I188" s="58" t="str">
        <f t="shared" si="173"/>
        <v>O</v>
      </c>
      <c r="J188" s="58" t="str">
        <f t="shared" si="173"/>
        <v>O</v>
      </c>
      <c r="K188" s="58" t="str">
        <f t="shared" si="173"/>
        <v>O</v>
      </c>
      <c r="L188" s="58" t="str">
        <f t="shared" si="173"/>
        <v>O</v>
      </c>
      <c r="M188" s="58" t="str">
        <f t="shared" si="173"/>
        <v>O</v>
      </c>
      <c r="N188" s="58" t="str">
        <f t="shared" si="173"/>
        <v>O</v>
      </c>
      <c r="O188" s="58" t="str">
        <f t="shared" si="173"/>
        <v>O</v>
      </c>
      <c r="P188" s="58" t="str">
        <f t="shared" si="173"/>
        <v>O</v>
      </c>
      <c r="Q188" s="58" t="str">
        <f t="shared" si="173"/>
        <v>O</v>
      </c>
      <c r="S188"/>
      <c r="T188" s="258"/>
      <c r="U188" s="258"/>
      <c r="V188" s="522"/>
      <c r="W188" s="572"/>
      <c r="X188" s="108"/>
      <c r="Y188" s="108"/>
      <c r="Z188" s="580"/>
      <c r="AA188" s="578"/>
      <c r="AB188" s="577"/>
      <c r="AC188" s="575"/>
      <c r="AD188" s="575"/>
      <c r="AE188" s="578"/>
      <c r="AF188" s="577"/>
      <c r="AG188" s="577"/>
      <c r="AH188" s="578"/>
      <c r="AI188"/>
      <c r="AJ188"/>
      <c r="AK188"/>
      <c r="AL188" t="s">
        <v>1920</v>
      </c>
      <c r="AM188"/>
      <c r="AN188" s="122"/>
      <c r="AO188" s="27"/>
      <c r="AP188" s="27"/>
      <c r="AQ188" s="121"/>
      <c r="AR188" s="27"/>
      <c r="AS188" s="40"/>
      <c r="BR188"/>
    </row>
    <row r="189" spans="1:72" ht="21" customHeight="1" thickBot="1">
      <c r="A189" s="606"/>
      <c r="B189" s="58" t="s">
        <v>33</v>
      </c>
      <c r="C189" s="58" t="str">
        <f t="shared" ref="C189:Q189" si="174">IF(C8=$W$15,"O",IF(C8=$X$15,"O",IF(C8=$Y$15,"O",IF(C8=$Z$15,"O",IF(C8=$AA$15,"O",IF(C8=$AB$15,"O",IF(C8=$AC$15,"O",IF(C8=$AD$15,"O",IF(C8=$AE$15,"O",IF(C8=$AF$15,"O",IF(C8=$AG$15,"O",IF(C8=$AH$15,"O",IF(C8=$AI$15,"O",IF(C8=$AJ$15,"O",IF(C8=$AK$15,"O",IF(C8=$AL$15,"O",IF(C8=$AM$15,"O",IF(C8=$AN$15,"O",IF(C8=$AO$15,"O",IF(C8=$AP$15,"O",IF(C8=$AQ$15,"O",IF(C8=$AR$15,"O",IF(C8=$AS$15,"O",IF(C8=$AT$15,"O",IF(C8=$AU$15,"O",IF(C8=$AV$15,"O",IF(C8=$AW$15,"O",IF(C8=$AX$15,"O",IF(C8=$AY$15,"O",IF(C8=$AZ$15,"O",IF(C8=$BA$15,"O",IF(C8=$BB$15,"O",IF(C8=$BC$15,"O",IF(C8=$BD$15,"O",IF(C8=$BE$15,"O",IF(C8=$BF$15,"O",IF(C8=$BG$15,"O",IF(C8=$BH$15,"O",IF(C8=$BI$15,"O",IF(C8=$BJ$15,"O",IF(C8=$BK$15,"O","X")))))))))))))))))))))))))))))))))))))))))</f>
        <v>X</v>
      </c>
      <c r="D189" s="58" t="str">
        <f t="shared" si="174"/>
        <v>X</v>
      </c>
      <c r="E189" s="58" t="str">
        <f t="shared" si="174"/>
        <v>X</v>
      </c>
      <c r="F189" s="58" t="str">
        <f t="shared" si="174"/>
        <v>X</v>
      </c>
      <c r="G189" s="58" t="str">
        <f t="shared" si="174"/>
        <v>X</v>
      </c>
      <c r="H189" s="58" t="str">
        <f t="shared" si="174"/>
        <v>X</v>
      </c>
      <c r="I189" s="58" t="str">
        <f t="shared" si="174"/>
        <v>X</v>
      </c>
      <c r="J189" s="58" t="str">
        <f t="shared" si="174"/>
        <v>X</v>
      </c>
      <c r="K189" s="58" t="str">
        <f t="shared" si="174"/>
        <v>X</v>
      </c>
      <c r="L189" s="58" t="str">
        <f t="shared" si="174"/>
        <v>X</v>
      </c>
      <c r="M189" s="58" t="str">
        <f t="shared" si="174"/>
        <v>X</v>
      </c>
      <c r="N189" s="58" t="str">
        <f t="shared" si="174"/>
        <v>X</v>
      </c>
      <c r="O189" s="58" t="str">
        <f t="shared" si="174"/>
        <v>X</v>
      </c>
      <c r="P189" s="58" t="str">
        <f t="shared" si="174"/>
        <v>X</v>
      </c>
      <c r="Q189" s="58" t="str">
        <f t="shared" si="174"/>
        <v>X</v>
      </c>
      <c r="S189"/>
      <c r="T189" s="258"/>
      <c r="U189" s="258"/>
      <c r="V189" s="522"/>
      <c r="W189" s="572"/>
      <c r="X189" s="108"/>
      <c r="Y189" s="108"/>
      <c r="Z189" s="573"/>
      <c r="AA189" s="577"/>
      <c r="AB189" s="577"/>
      <c r="AC189" s="576"/>
      <c r="AD189" s="578"/>
      <c r="AE189" s="576"/>
      <c r="AF189" s="576"/>
      <c r="AG189" s="577"/>
      <c r="AH189" s="575"/>
      <c r="AI189"/>
      <c r="AJ189"/>
      <c r="AK189"/>
      <c r="AL189"/>
      <c r="AM189"/>
      <c r="AN189"/>
      <c r="AO189" s="27"/>
      <c r="AP189" s="27"/>
      <c r="AQ189" s="121"/>
      <c r="AR189" s="27"/>
      <c r="AS189" s="40"/>
    </row>
    <row r="190" spans="1:72" ht="21" customHeight="1" thickBot="1">
      <c r="A190" s="606"/>
      <c r="B190" s="58" t="s">
        <v>34</v>
      </c>
      <c r="C190" s="58" t="str">
        <f t="shared" ref="C190:Q190" si="175">IF(C9=$W$15,"O",IF(C9=$X$15,"O",IF(C9=$Y$15,"O",IF(C9=$Z$15,"O",IF(C9=$AA$15,"O",IF(C9=$AB$15,"O",IF(C9=$AC$15,"O",IF(C9=$AD$15,"O",IF(C9=$AE$15,"O",IF(C9=$AF$15,"O",IF(C9=$AG$15,"O",IF(C9=$AH$15,"O",IF(C9=$AI$15,"O",IF(C9=$AJ$15,"O",IF(C9=$AK$15,"O",IF(C9=$AL$15,"O",IF(C9=$AM$15,"O",IF(C9=$AN$15,"O",IF(C9=$AO$15,"O",IF(C9=$AP$15,"O",IF(C9=$AQ$15,"O",IF(C9=$AR$15,"O",IF(C9=$AS$15,"O",IF(C9=$AT$15,"O",IF(C9=$AU$15,"O",IF(C9=$AV$15,"O",IF(C9=$AW$15,"O",IF(C9=$AX$15,"O",IF(C9=$AY$15,"O",IF(C9=$AZ$15,"O",IF(C9=$BA$15,"O",IF(C9=$BB$15,"O",IF(C9=$BC$15,"O",IF(C9=$BD$15,"O",IF(C9=$BE$15,"O",IF(C9=$BF$15,"O",IF(C9=$BG$15,"O",IF(C9=$BH$15,"O",IF(C9=$BI$15,"O",IF(C9=$BJ$15,"O",IF(C9=$BK$15,"O","X")))))))))))))))))))))))))))))))))))))))))</f>
        <v>O</v>
      </c>
      <c r="D190" s="58" t="str">
        <f t="shared" si="175"/>
        <v>O</v>
      </c>
      <c r="E190" s="58" t="str">
        <f t="shared" si="175"/>
        <v>O</v>
      </c>
      <c r="F190" s="58" t="str">
        <f t="shared" si="175"/>
        <v>O</v>
      </c>
      <c r="G190" s="58" t="str">
        <f t="shared" si="175"/>
        <v>O</v>
      </c>
      <c r="H190" s="58" t="str">
        <f t="shared" si="175"/>
        <v>O</v>
      </c>
      <c r="I190" s="58" t="str">
        <f t="shared" si="175"/>
        <v>O</v>
      </c>
      <c r="J190" s="58" t="str">
        <f t="shared" si="175"/>
        <v>O</v>
      </c>
      <c r="K190" s="58" t="str">
        <f t="shared" si="175"/>
        <v>O</v>
      </c>
      <c r="L190" s="58" t="str">
        <f t="shared" si="175"/>
        <v>O</v>
      </c>
      <c r="M190" s="58" t="str">
        <f t="shared" si="175"/>
        <v>O</v>
      </c>
      <c r="N190" s="58" t="str">
        <f t="shared" si="175"/>
        <v>O</v>
      </c>
      <c r="O190" s="58" t="str">
        <f t="shared" si="175"/>
        <v>O</v>
      </c>
      <c r="P190" s="58" t="str">
        <f t="shared" si="175"/>
        <v>O</v>
      </c>
      <c r="Q190" s="58" t="str">
        <f t="shared" si="175"/>
        <v>O</v>
      </c>
      <c r="S190"/>
      <c r="T190" s="258"/>
      <c r="U190" s="258"/>
      <c r="V190" s="522"/>
      <c r="W190" s="572"/>
      <c r="X190" s="108"/>
      <c r="Y190" s="108"/>
      <c r="Z190" s="582"/>
      <c r="AA190" s="578"/>
      <c r="AB190" s="577"/>
      <c r="AC190" s="578"/>
      <c r="AD190" s="576"/>
      <c r="AE190" s="575"/>
      <c r="AF190" s="578"/>
      <c r="AG190" s="576"/>
      <c r="AH190" s="577"/>
      <c r="AI190"/>
      <c r="AJ190" s="153"/>
      <c r="AK190"/>
      <c r="AL190"/>
      <c r="AM190"/>
      <c r="AN190"/>
      <c r="AO190" s="27"/>
      <c r="AP190" s="27"/>
      <c r="AQ190" s="121"/>
      <c r="AR190" s="27"/>
      <c r="AS190" s="40"/>
    </row>
    <row r="191" spans="1:72" ht="21" customHeight="1">
      <c r="A191" s="606"/>
      <c r="B191" s="58" t="s">
        <v>35</v>
      </c>
      <c r="C191" s="58" t="str">
        <f t="shared" ref="C191:Q191" si="176">IF(C10=$W$15,"O",IF(C10=$X$15,"O",IF(C10=$Y$15,"O",IF(C10=$Z$15,"O",IF(C10=$AA$15,"O",IF(C10=$AB$15,"O",IF(C10=$AC$15,"O",IF(C10=$AD$15,"O",IF(C10=$AE$15,"O",IF(C10=$AF$15,"O",IF(C10=$AG$15,"O",IF(C10=$AH$15,"O",IF(C10=$AI$15,"O",IF(C10=$AJ$15,"O",IF(C10=$AK$15,"O",IF(C10=$AL$15,"O",IF(C10=$AM$15,"O",IF(C10=$AN$15,"O",IF(C10=$AO$15,"O",IF(C10=$AP$15,"O",IF(C10=$AQ$15,"O",IF(C10=$AR$15,"O",IF(C10=$AS$15,"O",IF(C10=$AT$15,"O",IF(C10=$AU$15,"O",IF(C10=$AV$15,"O",IF(C10=$AW$15,"O",IF(C10=$AX$15,"O",IF(C10=$AY$15,"O",IF(C10=$AZ$15,"O",IF(C10=$BA$15,"O",IF(C10=$BB$15,"O",IF(C10=$BC$15,"O",IF(C10=$BD$15,"O",IF(C10=$BE$15,"O",IF(C10=$BF$15,"O",IF(C10=$BG$15,"O",IF(C10=$BH$15,"O",IF(C10=$BI$15,"O",IF(C10=$BJ$15,"O",IF(C10=$BK$15,"O","X")))))))))))))))))))))))))))))))))))))))))</f>
        <v>O</v>
      </c>
      <c r="D191" s="58" t="str">
        <f t="shared" si="176"/>
        <v>O</v>
      </c>
      <c r="E191" s="58" t="str">
        <f t="shared" si="176"/>
        <v>O</v>
      </c>
      <c r="F191" s="58" t="str">
        <f t="shared" si="176"/>
        <v>O</v>
      </c>
      <c r="G191" s="58" t="str">
        <f t="shared" si="176"/>
        <v>O</v>
      </c>
      <c r="H191" s="58" t="str">
        <f t="shared" si="176"/>
        <v>O</v>
      </c>
      <c r="I191" s="58" t="str">
        <f t="shared" si="176"/>
        <v>O</v>
      </c>
      <c r="J191" s="58" t="str">
        <f t="shared" si="176"/>
        <v>O</v>
      </c>
      <c r="K191" s="58" t="str">
        <f t="shared" si="176"/>
        <v>O</v>
      </c>
      <c r="L191" s="58" t="str">
        <f t="shared" si="176"/>
        <v>O</v>
      </c>
      <c r="M191" s="58" t="str">
        <f t="shared" si="176"/>
        <v>O</v>
      </c>
      <c r="N191" s="58" t="str">
        <f t="shared" si="176"/>
        <v>O</v>
      </c>
      <c r="O191" s="58" t="str">
        <f t="shared" si="176"/>
        <v>O</v>
      </c>
      <c r="P191" s="58" t="str">
        <f t="shared" si="176"/>
        <v>O</v>
      </c>
      <c r="Q191" s="58" t="str">
        <f t="shared" si="176"/>
        <v>O</v>
      </c>
      <c r="S191"/>
      <c r="T191" s="258"/>
      <c r="U191" s="258"/>
      <c r="V191" s="522"/>
      <c r="W191" s="572"/>
      <c r="X191" s="108"/>
      <c r="Y191" s="108"/>
      <c r="Z191" s="565"/>
      <c r="AA191" s="575"/>
      <c r="AB191" s="575"/>
      <c r="AC191" s="577"/>
      <c r="AD191" s="577"/>
      <c r="AE191" s="577"/>
      <c r="AF191" s="576"/>
      <c r="AG191" s="578"/>
      <c r="AH191" s="578"/>
      <c r="AI191"/>
      <c r="AJ191"/>
      <c r="AK191"/>
      <c r="AL191"/>
      <c r="AM191"/>
      <c r="AN191"/>
      <c r="AQ191" s="121"/>
    </row>
    <row r="192" spans="1:72" ht="21" customHeight="1">
      <c r="A192" s="606"/>
      <c r="B192" s="58" t="s">
        <v>36</v>
      </c>
      <c r="C192" s="58" t="str">
        <f t="shared" ref="C192:Q192" si="177">IF(C11=$W$15,"O",IF(C11=$X$15,"O",IF(C11=$Y$15,"O",IF(C11=$Z$15,"O",IF(C11=$AA$15,"O",IF(C11=$AB$15,"O",IF(C11=$AC$15,"O",IF(C11=$AD$15,"O",IF(C11=$AE$15,"O",IF(C11=$AF$15,"O",IF(C11=$AG$15,"O",IF(C11=$AH$15,"O",IF(C11=$AI$15,"O",IF(C11=$AJ$15,"O",IF(C11=$AK$15,"O",IF(C11=$AL$15,"O",IF(C11=$AM$15,"O",IF(C11=$AN$15,"O",IF(C11=$AO$15,"O",IF(C11=$AP$15,"O",IF(C11=$AQ$15,"O",IF(C11=$AR$15,"O",IF(C11=$AS$15,"O",IF(C11=$AT$15,"O",IF(C11=$AU$15,"O",IF(C11=$AV$15,"O",IF(C11=$AW$15,"O",IF(C11=$AX$15,"O",IF(C11=$AY$15,"O",IF(C11=$AZ$15,"O",IF(C11=$BA$15,"O",IF(C11=$BB$15,"O",IF(C11=$BC$15,"O",IF(C11=$BD$15,"O",IF(C11=$BE$15,"O",IF(C11=$BF$15,"O",IF(C11=$BG$15,"O",IF(C11=$BH$15,"O",IF(C11=$BI$15,"O",IF(C11=$BJ$15,"O",IF(C11=$BK$15,"O","X")))))))))))))))))))))))))))))))))))))))))</f>
        <v>O</v>
      </c>
      <c r="D192" s="58" t="str">
        <f t="shared" si="177"/>
        <v>O</v>
      </c>
      <c r="E192" s="58" t="str">
        <f t="shared" si="177"/>
        <v>O</v>
      </c>
      <c r="F192" s="58" t="str">
        <f t="shared" si="177"/>
        <v>O</v>
      </c>
      <c r="G192" s="58" t="str">
        <f t="shared" si="177"/>
        <v>O</v>
      </c>
      <c r="H192" s="58" t="str">
        <f t="shared" si="177"/>
        <v>O</v>
      </c>
      <c r="I192" s="58" t="str">
        <f t="shared" si="177"/>
        <v>O</v>
      </c>
      <c r="J192" s="58" t="str">
        <f t="shared" si="177"/>
        <v>O</v>
      </c>
      <c r="K192" s="58" t="str">
        <f t="shared" si="177"/>
        <v>O</v>
      </c>
      <c r="L192" s="58" t="str">
        <f t="shared" si="177"/>
        <v>O</v>
      </c>
      <c r="M192" s="58" t="str">
        <f t="shared" si="177"/>
        <v>O</v>
      </c>
      <c r="N192" s="58" t="str">
        <f t="shared" si="177"/>
        <v>O</v>
      </c>
      <c r="O192" s="58" t="str">
        <f t="shared" si="177"/>
        <v>O</v>
      </c>
      <c r="P192" s="58" t="str">
        <f t="shared" si="177"/>
        <v>O</v>
      </c>
      <c r="Q192" s="58" t="str">
        <f t="shared" si="177"/>
        <v>O</v>
      </c>
      <c r="S192"/>
      <c r="T192" s="258"/>
      <c r="U192" s="258"/>
      <c r="V192" s="522"/>
      <c r="W192" s="565"/>
      <c r="X192" s="108"/>
      <c r="Y192" s="108"/>
      <c r="Z192" s="565"/>
      <c r="AA192" s="575"/>
      <c r="AB192" s="578"/>
      <c r="AC192" s="577"/>
      <c r="AD192" s="577"/>
      <c r="AE192" s="575"/>
      <c r="AF192" s="575"/>
      <c r="AG192" s="578"/>
      <c r="AH192" s="576"/>
      <c r="AI192"/>
      <c r="AJ192"/>
      <c r="AK192"/>
      <c r="AL192"/>
      <c r="AM192"/>
      <c r="AN192"/>
      <c r="AQ192" s="121"/>
    </row>
    <row r="193" spans="1:40" ht="21" customHeight="1" thickBot="1">
      <c r="A193" s="606"/>
      <c r="B193" s="58" t="s">
        <v>21</v>
      </c>
      <c r="C193" s="58" t="str">
        <f t="shared" ref="C193:P193" si="178">IF(C12=$W$15,"O",IF(C12=$X$15,"O",IF(C12=$Y$15,"O",IF(C12=$Z$15,"O",IF(C12=$AA$15,"O",IF(C12=$AB$15,"O",IF(C12=$AC$15,"O",IF(C12=$AD$15,"O",IF(C12=$AE$15,"O",IF(C12=$AF$15,"O",IF(C12=$AG$15,"O",IF(C12=$AH$15,"O",IF(C12=$AI$15,"O",IF(C12=$AJ$15,"O",IF(C12=$AK$15,"O",IF(C12=$AL$15,"O",IF(C12=$AM$15,"O",IF(C12=$AN$15,"O",IF(C12=$AO$15,"O",IF(C12=$AP$15,"O",IF(C12=$AQ$15,"O",IF(C12=$AR$15,"O",IF(C12=$AS$15,"O",IF(C12=$AT$15,"O",IF(C12=$AU$15,"O",IF(C12=$AV$15,"O",IF(C12=$AW$15,"O",IF(C12=$AX$15,"O",IF(C12=$AY$15,"O",IF(C12=$AZ$15,"O",IF(C12=$BA$15,"O",IF(C12=$BB$15,"O",IF(C12=$BC$15,"O",IF(C12=$BD$15,"O",IF(C12=$BE$15,"O",IF(C12=$BF$15,"O",IF(C12=$BG$15,"O",IF(C12=$BH$15,"O",IF(C12=$BI$15,"O",IF(C12=$BJ$15,"O",IF(C12=$BK$15,"O","X")))))))))))))))))))))))))))))))))))))))))</f>
        <v>O</v>
      </c>
      <c r="D193" s="58" t="str">
        <f t="shared" si="178"/>
        <v>O</v>
      </c>
      <c r="E193" s="58" t="str">
        <f t="shared" si="178"/>
        <v>O</v>
      </c>
      <c r="F193" s="58" t="str">
        <f t="shared" si="178"/>
        <v>O</v>
      </c>
      <c r="G193" s="58" t="str">
        <f t="shared" si="178"/>
        <v>O</v>
      </c>
      <c r="H193" s="58" t="str">
        <f t="shared" si="178"/>
        <v>O</v>
      </c>
      <c r="I193" s="58" t="str">
        <f t="shared" si="178"/>
        <v>O</v>
      </c>
      <c r="J193" s="58" t="str">
        <f t="shared" si="178"/>
        <v>O</v>
      </c>
      <c r="K193" s="58" t="str">
        <f t="shared" si="178"/>
        <v>O</v>
      </c>
      <c r="L193" s="58" t="str">
        <f t="shared" si="178"/>
        <v>O</v>
      </c>
      <c r="M193" s="58" t="str">
        <f t="shared" si="178"/>
        <v>O</v>
      </c>
      <c r="N193" s="58" t="str">
        <f t="shared" si="178"/>
        <v>O</v>
      </c>
      <c r="O193" s="58" t="str">
        <f t="shared" si="178"/>
        <v>O</v>
      </c>
      <c r="P193" s="58" t="str">
        <f t="shared" si="178"/>
        <v>O</v>
      </c>
      <c r="Q193" s="58" t="str">
        <f>IF(Q12=$W$15,"O",IF(Q12=$X$15,"O",IF(Q12=$Y$15,"O",IF(Q12=$Z$15,"O",IF(Q12=$AA$15,"O",IF(Q12=$AB$15,"O",IF(Q12=$AC$15,"O",IF(Q12=$AD$15,"O",IF(Q12=$AE$15,"O",IF(Q12=$AF$15,"O",IF(Q12=$AG$15,"O",IF(Q12=$AH$15,"O",IF(Q12=$AI$15,"O",IF(Q12=$AJ$15,"O",IF(Q12=$AK$15,"O",IF(Q12=$AL$15,"O",IF(Q12=$AM$15,"O",IF(Q12=$AN$15,"O",IF(Q12=$AO$15,"O",IF(Q12=$AP$15,"O",IF(Q12=$AQ$15,"O",IF(Q12=$AR$15,"O",IF(Q12=$AS$15,"O",IF(Q12=$AT$15,"O",IF(Q12=$AU$15,"O",IF(Q12=$AV$15,"O",IF(Q12=$AW$15,"O",IF(Q12=$AX$15,"O",IF(Q12=$AY$15,"O",IF(Q12=$AZ$15,"O",IF(Q12=$BA$15,"O",IF(Q12=$BB$15,"O",IF(Q12=$BC$15,"O",IF(Q12=$BD$15,"O",IF(Q12=$BE$15,"O",IF(Q12=$BF$15,"O",IF(Q12=$BG$15,"O",IF(Q12=$BH$15,"O",IF(Q12=$BI$15,"O",IF(Q12=$BJ$15,"O",IF(Q12=$BK$15,"O","X")))))))))))))))))))))))))))))))))))))))))</f>
        <v>O</v>
      </c>
      <c r="S193"/>
      <c r="T193" s="258"/>
      <c r="U193" s="258"/>
      <c r="V193" s="522"/>
      <c r="W193" s="565"/>
      <c r="X193" s="108"/>
      <c r="Y193" s="108"/>
      <c r="Z193" s="565"/>
      <c r="AA193" s="577"/>
      <c r="AB193" s="578"/>
      <c r="AC193" s="576"/>
      <c r="AD193" s="575"/>
      <c r="AE193" s="577"/>
      <c r="AF193" s="576"/>
      <c r="AG193" s="578"/>
      <c r="AH193" s="573"/>
      <c r="AI193"/>
      <c r="AJ193"/>
      <c r="AK193"/>
      <c r="AL193"/>
      <c r="AM193"/>
      <c r="AN193"/>
    </row>
    <row r="194" spans="1:40" ht="21" customHeight="1">
      <c r="A194" s="607"/>
      <c r="B194" s="30" t="s">
        <v>46</v>
      </c>
      <c r="C194" s="47">
        <f t="shared" ref="C194:Q194" si="179">COUNTIF(C188:C193,"O")</f>
        <v>5</v>
      </c>
      <c r="D194" s="47">
        <f t="shared" si="179"/>
        <v>5</v>
      </c>
      <c r="E194" s="47">
        <f t="shared" si="179"/>
        <v>5</v>
      </c>
      <c r="F194" s="47">
        <f t="shared" si="179"/>
        <v>5</v>
      </c>
      <c r="G194" s="47">
        <f t="shared" si="179"/>
        <v>5</v>
      </c>
      <c r="H194" s="47">
        <f t="shared" si="179"/>
        <v>5</v>
      </c>
      <c r="I194" s="47">
        <f t="shared" si="179"/>
        <v>5</v>
      </c>
      <c r="J194" s="47">
        <f t="shared" si="179"/>
        <v>5</v>
      </c>
      <c r="K194" s="47">
        <f t="shared" si="179"/>
        <v>5</v>
      </c>
      <c r="L194" s="47">
        <f t="shared" si="179"/>
        <v>5</v>
      </c>
      <c r="M194" s="47">
        <f t="shared" si="179"/>
        <v>5</v>
      </c>
      <c r="N194" s="47">
        <f t="shared" si="179"/>
        <v>5</v>
      </c>
      <c r="O194" s="47">
        <f t="shared" si="179"/>
        <v>5</v>
      </c>
      <c r="P194" s="47">
        <f t="shared" si="179"/>
        <v>5</v>
      </c>
      <c r="Q194" s="47">
        <f t="shared" si="179"/>
        <v>5</v>
      </c>
      <c r="S194"/>
      <c r="T194" s="258"/>
      <c r="U194" s="258"/>
      <c r="V194" s="522"/>
      <c r="W194" s="565"/>
      <c r="X194" s="108"/>
      <c r="Y194" s="108"/>
      <c r="Z194" s="565"/>
      <c r="AA194" s="577"/>
      <c r="AB194" s="576"/>
      <c r="AC194" s="577"/>
      <c r="AD194" s="577"/>
      <c r="AE194" s="577"/>
      <c r="AF194" s="577"/>
      <c r="AG194" s="577"/>
      <c r="AH194" s="108"/>
      <c r="AI194"/>
      <c r="AJ194"/>
      <c r="AK194"/>
      <c r="AL194"/>
      <c r="AM194"/>
      <c r="AN194"/>
    </row>
    <row r="195" spans="1:40" ht="21" customHeight="1">
      <c r="A195" s="605">
        <v>2</v>
      </c>
      <c r="B195" s="58" t="s">
        <v>32</v>
      </c>
      <c r="C195" s="58" t="str">
        <f>IF(C7=$W$16,"O",IF(C7=$X$16,"O",IF(C7=$Y$16,"O",IF(C7=$Z$16,"O",IF(C7=$AA$16,"O",IF(C7=$AB$16,"O",IF(C7=$AC$16,"O",IF(C7=$AD$16,"O",IF(C7=$AE$16,"O",IF(C7=$AF$16,"O",IF(C7=$AG$16,"O",IF(C7=$AH$16,"O",IF(C7=$AI$16,"O",IF(C7=$AJ$16,"O",IF(C7=$AK$16,"O",IF(C7=$AL$16,"O",IF(C7=$AM$16,"O",IF(C7=$AN$16,"O",IF(C7=$AO$16,"O",IF(C7=$AP$16,"O",IF(C7=$AQ$16,"O",IF(C7=$AR$16,"O",IF(C7=$AS$16,"O",IF(C7=$AT$16,"O",IF(C7=$AU$16,"O",IF(C7=$AV$16,"O",IF(C7=$AW$16,"O",IF(C7=$AX$16,"O",IF(C7=$AY$16,"O",IF(C7=$AZ$16,"O",IF(C7=$BA$16,"O",IF(C7=$BB$16,"O",IF(C7=$BC$16,"O",IF(C7=$BD$16,"O",IF(C7=$BE$16,"O",IF(C7=$BF$16,"O",IF(C7=$BG$16,"O",IF(C7=$BH$16,"O",IF(C7=$BI$16,"O",IF(C7=$BJ$16,"O",IF(C7=$BK$16,"O","X")))))))))))))))))))))))))))))))))))))))))</f>
        <v>O</v>
      </c>
      <c r="D195" s="58" t="str">
        <f>IF(D7=$W$16,"O",IF(D7=$X$16,"O",IF(D7=$Y$16,"O",IF(D7=$Z$16,"O",IF(D7=$AA$16,"O",IF(D7=$AB$16,"O",IF(D7=$AC$16,"O",IF(D7=$AD$16,"O",IF(D7=$AE$16,"O",IF(D7=$AF$16,"O",IF(D7=$AG$16,"O",IF(D7=$AH$16,"O",IF(D7=$AI$16,"O",IF(D7=$AJ$16,"O",IF(D7=$AK$16,"O",IF(D7=$AL$16,"O",IF(D7=$AM$16,"O",IF(D7=$AN$16,"O",IF(D7=$AO$16,"O",IF(D7=$AP$16,"O",IF(D7=$AQ$16,"O",IF(D7=$AR$16,"O",IF(D7=$AS$16,"O",IF(D7=$AT$16,"O",IF(D7=$AU$16,"O",IF(D7=$AV$16,"O",IF(D7=$AW$16,"O",IF(D7=$AX$16,"O",IF(D7=$AY$16,"O",IF(D7=$AZ$16,"O",IF(D7=$BA$16,"O",IF(D7=$BB$16,"O",IF(D7=$BC$16,"O",IF(D7=$BD$16,"O",IF(D7=$BE$16,"O",IF(D7=$BF$16,"O",IF(D7=$BG$16,"O",IF(D7=$BH$16,"O",IF(D7=$BI$16,"O",IF(D7=$BJ$16,"O",IF(D7=$BK$16,"O","X")))))))))))))))))))))))))))))))))))))))))</f>
        <v>O</v>
      </c>
      <c r="E195" s="58" t="str">
        <f t="shared" ref="E195:Q195" si="180">IF(E7=$W$16,"O",IF(E7=$X$16,"O",IF(E7=$Y$16,"O",IF(E7=$Z$16,"O",IF(E7=$AA$16,"O",IF(E7=$AB$16,"O",IF(E7=$AC$16,"O",IF(E7=$AD$16,"O",IF(E7=$AE$16,"O",IF(E7=$AF$16,"O",IF(E7=$AG$16,"O",IF(E7=$AH$16,"O",IF(E7=$AI$16,"O",IF(E7=$AJ$16,"O",IF(E7=$AK$16,"O",IF(E7=$AL$16,"O",IF(E7=$AM$16,"O",IF(E7=$AN$16,"O",IF(E7=$AO$16,"O",IF(E7=$AP$16,"O",IF(E7=$AQ$16,"O",IF(E7=$AR$16,"O",IF(E7=$AS$16,"O",IF(E7=$AT$16,"O",IF(E7=$AU$16,"O",IF(E7=$AV$16,"O",IF(E7=$AW$16,"O",IF(E7=$AX$16,"O",IF(E7=$AY$16,"O",IF(E7=$AZ$16,"O",IF(E7=$BA$16,"O",IF(E7=$BB$16,"O",IF(E7=$BC$16,"O",IF(E7=$BD$16,"O",IF(E7=$BE$16,"O",IF(E7=$BF$16,"O",IF(E7=$BG$16,"O",IF(E7=$BH$16,"O",IF(E7=$BI$16,"O",IF(E7=$BJ$16,"O",IF(E7=$BK$16,"O","X")))))))))))))))))))))))))))))))))))))))))</f>
        <v>O</v>
      </c>
      <c r="F195" s="58" t="str">
        <f t="shared" si="180"/>
        <v>O</v>
      </c>
      <c r="G195" s="58" t="str">
        <f t="shared" si="180"/>
        <v>O</v>
      </c>
      <c r="H195" s="58" t="str">
        <f t="shared" si="180"/>
        <v>O</v>
      </c>
      <c r="I195" s="58" t="str">
        <f t="shared" si="180"/>
        <v>O</v>
      </c>
      <c r="J195" s="58" t="str">
        <f t="shared" si="180"/>
        <v>O</v>
      </c>
      <c r="K195" s="58" t="str">
        <f t="shared" si="180"/>
        <v>O</v>
      </c>
      <c r="L195" s="58" t="str">
        <f t="shared" si="180"/>
        <v>O</v>
      </c>
      <c r="M195" s="58" t="str">
        <f t="shared" si="180"/>
        <v>O</v>
      </c>
      <c r="N195" s="58" t="str">
        <f t="shared" si="180"/>
        <v>O</v>
      </c>
      <c r="O195" s="58" t="str">
        <f t="shared" si="180"/>
        <v>O</v>
      </c>
      <c r="P195" s="58" t="str">
        <f t="shared" si="180"/>
        <v>O</v>
      </c>
      <c r="Q195" s="58" t="str">
        <f t="shared" si="180"/>
        <v>O</v>
      </c>
      <c r="T195" s="258"/>
      <c r="U195" s="258"/>
      <c r="V195" s="522"/>
      <c r="W195" s="565"/>
      <c r="X195" s="108"/>
      <c r="Y195" s="108"/>
      <c r="Z195" s="565"/>
      <c r="AA195" s="575"/>
      <c r="AB195" s="578"/>
      <c r="AC195" s="578"/>
      <c r="AD195" s="575"/>
      <c r="AE195" s="565"/>
      <c r="AF195" s="565"/>
      <c r="AG195" s="577"/>
      <c r="AI195" s="45"/>
      <c r="AJ195" s="45"/>
      <c r="AK195" s="45"/>
      <c r="AL195" s="45"/>
      <c r="AM195" s="45"/>
      <c r="AN195"/>
    </row>
    <row r="196" spans="1:40" ht="21" customHeight="1">
      <c r="A196" s="606"/>
      <c r="B196" s="58" t="s">
        <v>33</v>
      </c>
      <c r="C196" s="58" t="str">
        <f t="shared" ref="C196:Q196" si="181">IF(C8=$W$16,"O",IF(C8=$X$16,"O",IF(C8=$Y$16,"O",IF(C8=$Z$16,"O",IF(C8=$AA$16,"O",IF(C8=$AB$16,"O",IF(C8=$AC$16,"O",IF(C8=$AD$16,"O",IF(C8=$AE$16,"O",IF(C8=$AF$16,"O",IF(C8=$AG$16,"O",IF(C8=$AH$16,"O",IF(C8=$AI$16,"O",IF(C8=$AJ$16,"O",IF(C8=$AK$16,"O",IF(C8=$AL$16,"O",IF(C8=$AM$16,"O",IF(C8=$AN$16,"O",IF(C8=$AO$16,"O",IF(C8=$AP$16,"O",IF(C8=$AQ$16,"O",IF(C8=$AR$16,"O",IF(C8=$AS$16,"O",IF(C8=$AT$16,"O",IF(C8=$AU$16,"O",IF(C8=$AV$16,"O",IF(C8=$AW$16,"O",IF(C8=$AX$16,"O",IF(C8=$AY$16,"O",IF(C8=$AZ$16,"O",IF(C8=$BA$16,"O",IF(C8=$BB$16,"O",IF(C8=$BC$16,"O",IF(C8=$BD$16,"O",IF(C8=$BE$16,"O",IF(C8=$BF$16,"O",IF(C8=$BG$16,"O",IF(C8=$BH$16,"O",IF(C8=$BI$16,"O",IF(C8=$BJ$16,"O",IF(C8=$BK$16,"O","X")))))))))))))))))))))))))))))))))))))))))</f>
        <v>O</v>
      </c>
      <c r="D196" s="58" t="str">
        <f t="shared" si="181"/>
        <v>O</v>
      </c>
      <c r="E196" s="58" t="str">
        <f t="shared" si="181"/>
        <v>O</v>
      </c>
      <c r="F196" s="58" t="str">
        <f t="shared" si="181"/>
        <v>O</v>
      </c>
      <c r="G196" s="58" t="str">
        <f t="shared" si="181"/>
        <v>O</v>
      </c>
      <c r="H196" s="58" t="str">
        <f t="shared" si="181"/>
        <v>O</v>
      </c>
      <c r="I196" s="58" t="str">
        <f t="shared" si="181"/>
        <v>O</v>
      </c>
      <c r="J196" s="58" t="str">
        <f t="shared" si="181"/>
        <v>O</v>
      </c>
      <c r="K196" s="58" t="str">
        <f t="shared" si="181"/>
        <v>O</v>
      </c>
      <c r="L196" s="58" t="str">
        <f t="shared" si="181"/>
        <v>O</v>
      </c>
      <c r="M196" s="58" t="str">
        <f t="shared" si="181"/>
        <v>O</v>
      </c>
      <c r="N196" s="58" t="str">
        <f t="shared" si="181"/>
        <v>O</v>
      </c>
      <c r="O196" s="58" t="str">
        <f t="shared" si="181"/>
        <v>O</v>
      </c>
      <c r="P196" s="58" t="str">
        <f t="shared" si="181"/>
        <v>O</v>
      </c>
      <c r="Q196" s="58" t="str">
        <f t="shared" si="181"/>
        <v>O</v>
      </c>
      <c r="T196" s="258"/>
      <c r="U196" s="258"/>
      <c r="V196" s="522"/>
      <c r="W196" s="565"/>
      <c r="X196" s="108"/>
      <c r="Y196" s="108"/>
      <c r="Z196" s="565"/>
      <c r="AA196" s="576"/>
      <c r="AB196" s="578"/>
      <c r="AC196" s="575"/>
      <c r="AD196" s="577"/>
      <c r="AE196" s="565"/>
      <c r="AF196" s="565"/>
      <c r="AG196" s="577"/>
      <c r="AH196" s="125"/>
      <c r="AI196" s="45"/>
      <c r="AJ196" s="45"/>
      <c r="AK196" s="45"/>
      <c r="AL196" s="45"/>
      <c r="AM196" s="45"/>
      <c r="AN196"/>
    </row>
    <row r="197" spans="1:40" ht="21" customHeight="1">
      <c r="A197" s="606"/>
      <c r="B197" s="58" t="s">
        <v>34</v>
      </c>
      <c r="C197" s="58" t="str">
        <f t="shared" ref="C197:Q197" si="182">IF(C9=$W$16,"O",IF(C9=$X$16,"O",IF(C9=$Y$16,"O",IF(C9=$Z$16,"O",IF(C9=$AA$16,"O",IF(C9=$AB$16,"O",IF(C9=$AC$16,"O",IF(C9=$AD$16,"O",IF(C9=$AE$16,"O",IF(C9=$AF$16,"O",IF(C9=$AG$16,"O",IF(C9=$AH$16,"O",IF(C9=$AI$16,"O",IF(C9=$AJ$16,"O",IF(C9=$AK$16,"O",IF(C9=$AL$16,"O",IF(C9=$AM$16,"O",IF(C9=$AN$16,"O",IF(C9=$AO$16,"O",IF(C9=$AP$16,"O",IF(C9=$AQ$16,"O",IF(C9=$AR$16,"O",IF(C9=$AS$16,"O",IF(C9=$AT$16,"O",IF(C9=$AU$16,"O",IF(C9=$AV$16,"O",IF(C9=$AW$16,"O",IF(C9=$AX$16,"O",IF(C9=$AY$16,"O",IF(C9=$AZ$16,"O",IF(C9=$BA$16,"O",IF(C9=$BB$16,"O",IF(C9=$BC$16,"O",IF(C9=$BD$16,"O",IF(C9=$BE$16,"O",IF(C9=$BF$16,"O",IF(C9=$BG$16,"O",IF(C9=$BH$16,"O",IF(C9=$BI$16,"O",IF(C9=$BJ$16,"O",IF(C9=$BK$16,"O","X")))))))))))))))))))))))))))))))))))))))))</f>
        <v>O</v>
      </c>
      <c r="D197" s="58" t="str">
        <f t="shared" si="182"/>
        <v>O</v>
      </c>
      <c r="E197" s="58" t="str">
        <f t="shared" si="182"/>
        <v>O</v>
      </c>
      <c r="F197" s="58" t="str">
        <f t="shared" si="182"/>
        <v>O</v>
      </c>
      <c r="G197" s="58" t="str">
        <f t="shared" si="182"/>
        <v>O</v>
      </c>
      <c r="H197" s="58" t="str">
        <f t="shared" si="182"/>
        <v>O</v>
      </c>
      <c r="I197" s="58" t="str">
        <f t="shared" si="182"/>
        <v>O</v>
      </c>
      <c r="J197" s="58" t="str">
        <f t="shared" si="182"/>
        <v>O</v>
      </c>
      <c r="K197" s="58" t="str">
        <f t="shared" si="182"/>
        <v>O</v>
      </c>
      <c r="L197" s="58" t="str">
        <f t="shared" si="182"/>
        <v>O</v>
      </c>
      <c r="M197" s="58" t="str">
        <f t="shared" si="182"/>
        <v>O</v>
      </c>
      <c r="N197" s="58" t="str">
        <f t="shared" si="182"/>
        <v>O</v>
      </c>
      <c r="O197" s="58" t="str">
        <f t="shared" si="182"/>
        <v>O</v>
      </c>
      <c r="P197" s="58" t="str">
        <f t="shared" si="182"/>
        <v>O</v>
      </c>
      <c r="Q197" s="58" t="str">
        <f t="shared" si="182"/>
        <v>O</v>
      </c>
      <c r="T197" s="258"/>
      <c r="U197" s="258"/>
      <c r="V197" s="522"/>
      <c r="W197" s="565"/>
      <c r="X197" s="108"/>
      <c r="Y197" s="108"/>
      <c r="Z197" s="565"/>
      <c r="AA197" s="583"/>
      <c r="AB197" s="577"/>
      <c r="AC197" s="577"/>
      <c r="AD197" s="578"/>
      <c r="AE197" s="565"/>
      <c r="AF197" s="565"/>
      <c r="AG197" s="576"/>
      <c r="AH197" s="45"/>
      <c r="AI197" s="125"/>
      <c r="AJ197" s="45"/>
      <c r="AK197" s="45"/>
      <c r="AL197" s="45"/>
      <c r="AM197" s="45"/>
      <c r="AN197"/>
    </row>
    <row r="198" spans="1:40" ht="21" customHeight="1">
      <c r="A198" s="606"/>
      <c r="B198" s="58" t="s">
        <v>35</v>
      </c>
      <c r="C198" s="58" t="str">
        <f t="shared" ref="C198:Q198" si="183">IF(C10=$W$16,"O",IF(C10=$X$16,"O",IF(C10=$Y$16,"O",IF(C10=$Z$16,"O",IF(C10=$AA$16,"O",IF(C10=$AB$16,"O",IF(C10=$AC$16,"O",IF(C10=$AD$16,"O",IF(C10=$AE$16,"O",IF(C10=$AF$16,"O",IF(C10=$AG$16,"O",IF(C10=$AH$16,"O",IF(C10=$AI$16,"O",IF(C10=$AJ$16,"O",IF(C10=$AK$16,"O",IF(C10=$AL$16,"O",IF(C10=$AM$16,"O",IF(C10=$AN$16,"O",IF(C10=$AO$16,"O",IF(C10=$AP$16,"O",IF(C10=$AQ$16,"O",IF(C10=$AR$16,"O",IF(C10=$AS$16,"O",IF(C10=$AT$16,"O",IF(C10=$AU$16,"O",IF(C10=$AV$16,"O",IF(C10=$AW$16,"O",IF(C10=$AX$16,"O",IF(C10=$AY$16,"O",IF(C10=$AZ$16,"O",IF(C10=$BA$16,"O",IF(C10=$BB$16,"O",IF(C10=$BC$16,"O",IF(C10=$BD$16,"O",IF(C10=$BE$16,"O",IF(C10=$BF$16,"O",IF(C10=$BG$16,"O",IF(C10=$BH$16,"O",IF(C10=$BI$16,"O",IF(C10=$BJ$16,"O",IF(C10=$BK$16,"O","X")))))))))))))))))))))))))))))))))))))))))</f>
        <v>O</v>
      </c>
      <c r="D198" s="58" t="str">
        <f t="shared" si="183"/>
        <v>O</v>
      </c>
      <c r="E198" s="58" t="str">
        <f t="shared" si="183"/>
        <v>O</v>
      </c>
      <c r="F198" s="58" t="str">
        <f t="shared" si="183"/>
        <v>O</v>
      </c>
      <c r="G198" s="58" t="str">
        <f t="shared" si="183"/>
        <v>O</v>
      </c>
      <c r="H198" s="58" t="str">
        <f t="shared" si="183"/>
        <v>O</v>
      </c>
      <c r="I198" s="58" t="str">
        <f t="shared" si="183"/>
        <v>O</v>
      </c>
      <c r="J198" s="58" t="str">
        <f t="shared" si="183"/>
        <v>O</v>
      </c>
      <c r="K198" s="58" t="str">
        <f t="shared" si="183"/>
        <v>O</v>
      </c>
      <c r="L198" s="58" t="str">
        <f t="shared" si="183"/>
        <v>O</v>
      </c>
      <c r="M198" s="58" t="str">
        <f t="shared" si="183"/>
        <v>O</v>
      </c>
      <c r="N198" s="58" t="str">
        <f t="shared" si="183"/>
        <v>O</v>
      </c>
      <c r="O198" s="58" t="str">
        <f t="shared" si="183"/>
        <v>O</v>
      </c>
      <c r="P198" s="58" t="str">
        <f t="shared" si="183"/>
        <v>O</v>
      </c>
      <c r="Q198" s="58" t="str">
        <f t="shared" si="183"/>
        <v>O</v>
      </c>
      <c r="T198" s="258"/>
      <c r="U198" s="258"/>
      <c r="V198" s="522"/>
      <c r="W198" s="565"/>
      <c r="X198" s="108"/>
      <c r="Y198" s="108"/>
      <c r="Z198" s="565"/>
      <c r="AA198" s="583"/>
      <c r="AB198" s="577"/>
      <c r="AC198" s="575"/>
      <c r="AD198" s="565"/>
      <c r="AE198" s="565"/>
      <c r="AF198" s="565"/>
      <c r="AG198" s="577"/>
      <c r="AH198" s="45"/>
      <c r="AI198" s="45"/>
      <c r="AJ198" s="45"/>
      <c r="AK198" s="45"/>
      <c r="AL198" s="45"/>
      <c r="AM198" s="45"/>
      <c r="AN198"/>
    </row>
    <row r="199" spans="1:40" ht="21" customHeight="1">
      <c r="A199" s="606"/>
      <c r="B199" s="58" t="s">
        <v>36</v>
      </c>
      <c r="C199" s="58" t="str">
        <f t="shared" ref="C199:Q199" si="184">IF(C11=$W$16,"O",IF(C11=$X$16,"O",IF(C11=$Y$16,"O",IF(C11=$Z$16,"O",IF(C11=$AA$16,"O",IF(C11=$AB$16,"O",IF(C11=$AC$16,"O",IF(C11=$AD$16,"O",IF(C11=$AE$16,"O",IF(C11=$AF$16,"O",IF(C11=$AG$16,"O",IF(C11=$AH$16,"O",IF(C11=$AI$16,"O",IF(C11=$AJ$16,"O",IF(C11=$AK$16,"O",IF(C11=$AL$16,"O",IF(C11=$AM$16,"O",IF(C11=$AN$16,"O",IF(C11=$AO$16,"O",IF(C11=$AP$16,"O",IF(C11=$AQ$16,"O",IF(C11=$AR$16,"O",IF(C11=$AS$16,"O",IF(C11=$AT$16,"O",IF(C11=$AU$16,"O",IF(C11=$AV$16,"O",IF(C11=$AW$16,"O",IF(C11=$AX$16,"O",IF(C11=$AY$16,"O",IF(C11=$AZ$16,"O",IF(C11=$BA$16,"O",IF(C11=$BB$16,"O",IF(C11=$BC$16,"O",IF(C11=$BD$16,"O",IF(C11=$BE$16,"O",IF(C11=$BF$16,"O",IF(C11=$BG$16,"O",IF(C11=$BH$16,"O",IF(C11=$BI$16,"O",IF(C11=$BJ$16,"O",IF(C11=$BK$16,"O","X")))))))))))))))))))))))))))))))))))))))))</f>
        <v>O</v>
      </c>
      <c r="D199" s="58" t="str">
        <f t="shared" si="184"/>
        <v>O</v>
      </c>
      <c r="E199" s="58" t="str">
        <f t="shared" si="184"/>
        <v>O</v>
      </c>
      <c r="F199" s="58" t="str">
        <f t="shared" si="184"/>
        <v>O</v>
      </c>
      <c r="G199" s="58" t="str">
        <f t="shared" si="184"/>
        <v>O</v>
      </c>
      <c r="H199" s="58" t="str">
        <f t="shared" si="184"/>
        <v>O</v>
      </c>
      <c r="I199" s="58" t="str">
        <f t="shared" si="184"/>
        <v>O</v>
      </c>
      <c r="J199" s="58" t="str">
        <f t="shared" si="184"/>
        <v>O</v>
      </c>
      <c r="K199" s="58" t="str">
        <f t="shared" si="184"/>
        <v>O</v>
      </c>
      <c r="L199" s="58" t="str">
        <f t="shared" si="184"/>
        <v>O</v>
      </c>
      <c r="M199" s="58" t="str">
        <f t="shared" si="184"/>
        <v>O</v>
      </c>
      <c r="N199" s="58" t="str">
        <f t="shared" si="184"/>
        <v>O</v>
      </c>
      <c r="O199" s="58" t="str">
        <f t="shared" si="184"/>
        <v>O</v>
      </c>
      <c r="P199" s="58" t="str">
        <f t="shared" si="184"/>
        <v>O</v>
      </c>
      <c r="Q199" s="58" t="str">
        <f t="shared" si="184"/>
        <v>O</v>
      </c>
      <c r="T199" s="258"/>
      <c r="U199" s="258"/>
      <c r="V199" s="522"/>
      <c r="X199" s="108"/>
      <c r="Y199" s="108"/>
      <c r="Z199" s="576"/>
      <c r="AA199" s="22"/>
      <c r="AB199" s="565"/>
      <c r="AC199" s="570"/>
      <c r="AD199" s="570"/>
      <c r="AE199" s="45"/>
      <c r="AF199" s="576"/>
      <c r="AG199" s="575"/>
      <c r="AH199" s="45"/>
      <c r="AI199" s="125"/>
      <c r="AJ199" s="45"/>
      <c r="AK199" s="125"/>
      <c r="AL199" s="45"/>
      <c r="AM199" s="45"/>
      <c r="AN199"/>
    </row>
    <row r="200" spans="1:40" ht="21" customHeight="1">
      <c r="A200" s="606"/>
      <c r="B200" s="58" t="s">
        <v>21</v>
      </c>
      <c r="C200" s="58" t="str">
        <f t="shared" ref="C200:Q200" si="185">IF(C12=$W$16,"O",IF(C12=$X$16,"O",IF(C12=$Y$16,"O",IF(C12=$Z$16,"O",IF(C12=$AA$16,"O",IF(C12=$AB$16,"O",IF(C12=$AC$16,"O",IF(C12=$AD$16,"O",IF(C12=$AE$16,"O",IF(C12=$AF$16,"O",IF(C12=$AG$16,"O",IF(C12=$AH$16,"O",IF(C12=$AI$16,"O",IF(C12=$AJ$16,"O",IF(C12=$AK$16,"O",IF(C12=$AL$16,"O",IF(C12=$AM$16,"O",IF(C12=$AN$16,"O",IF(C12=$AO$16,"O",IF(C12=$AP$16,"O",IF(C12=$AQ$16,"O",IF(C12=$AR$16,"O",IF(C12=$AS$16,"O",IF(C12=$AT$16,"O",IF(C12=$AU$16,"O",IF(C12=$AV$16,"O",IF(C12=$AW$16,"O",IF(C12=$AX$16,"O",IF(C12=$AY$16,"O",IF(C12=$AZ$16,"O",IF(C12=$BA$16,"O",IF(C12=$BB$16,"O",IF(C12=$BC$16,"O",IF(C12=$BD$16,"O",IF(C12=$BE$16,"O",IF(C12=$BF$16,"O",IF(C12=$BG$16,"O",IF(C12=$BH$16,"O",IF(C12=$BI$16,"O",IF(C12=$BJ$16,"O",IF(C12=$BK$16,"O","X")))))))))))))))))))))))))))))))))))))))))</f>
        <v>O</v>
      </c>
      <c r="D200" s="58" t="str">
        <f t="shared" si="185"/>
        <v>O</v>
      </c>
      <c r="E200" s="58" t="str">
        <f t="shared" si="185"/>
        <v>O</v>
      </c>
      <c r="F200" s="58" t="str">
        <f t="shared" si="185"/>
        <v>O</v>
      </c>
      <c r="G200" s="58" t="str">
        <f t="shared" si="185"/>
        <v>O</v>
      </c>
      <c r="H200" s="58" t="str">
        <f t="shared" si="185"/>
        <v>O</v>
      </c>
      <c r="I200" s="58" t="str">
        <f t="shared" si="185"/>
        <v>O</v>
      </c>
      <c r="J200" s="58" t="str">
        <f t="shared" si="185"/>
        <v>O</v>
      </c>
      <c r="K200" s="58" t="str">
        <f t="shared" si="185"/>
        <v>O</v>
      </c>
      <c r="L200" s="58" t="str">
        <f t="shared" si="185"/>
        <v>O</v>
      </c>
      <c r="M200" s="58" t="str">
        <f t="shared" si="185"/>
        <v>O</v>
      </c>
      <c r="N200" s="58" t="str">
        <f t="shared" si="185"/>
        <v>O</v>
      </c>
      <c r="O200" s="58" t="str">
        <f t="shared" si="185"/>
        <v>O</v>
      </c>
      <c r="P200" s="58" t="str">
        <f t="shared" si="185"/>
        <v>O</v>
      </c>
      <c r="Q200" s="58" t="str">
        <f t="shared" si="185"/>
        <v>O</v>
      </c>
      <c r="T200" s="258"/>
      <c r="U200" s="258"/>
      <c r="AA200" s="22"/>
      <c r="AB200" s="572"/>
      <c r="AC200" s="570"/>
      <c r="AD200" s="570"/>
      <c r="AE200" s="45"/>
      <c r="AF200" s="575"/>
      <c r="AG200" s="577"/>
      <c r="AH200" s="45"/>
      <c r="AI200" s="45"/>
      <c r="AJ200" s="45"/>
      <c r="AK200" s="125"/>
      <c r="AL200" s="45"/>
      <c r="AM200" s="45"/>
      <c r="AN200"/>
    </row>
    <row r="201" spans="1:40" ht="21" customHeight="1">
      <c r="A201" s="607"/>
      <c r="B201" s="30" t="s">
        <v>46</v>
      </c>
      <c r="C201" s="47">
        <f>COUNTIF(C195:C200,"O")</f>
        <v>6</v>
      </c>
      <c r="D201" s="47">
        <f t="shared" ref="D201:Q201" si="186">COUNTIF(D195:D200,"O")</f>
        <v>6</v>
      </c>
      <c r="E201" s="47">
        <f t="shared" si="186"/>
        <v>6</v>
      </c>
      <c r="F201" s="47">
        <f t="shared" si="186"/>
        <v>6</v>
      </c>
      <c r="G201" s="47">
        <f t="shared" si="186"/>
        <v>6</v>
      </c>
      <c r="H201" s="47">
        <f t="shared" si="186"/>
        <v>6</v>
      </c>
      <c r="I201" s="47">
        <f t="shared" si="186"/>
        <v>6</v>
      </c>
      <c r="J201" s="47">
        <f t="shared" si="186"/>
        <v>6</v>
      </c>
      <c r="K201" s="47">
        <f t="shared" si="186"/>
        <v>6</v>
      </c>
      <c r="L201" s="47">
        <f t="shared" si="186"/>
        <v>6</v>
      </c>
      <c r="M201" s="47">
        <f t="shared" si="186"/>
        <v>6</v>
      </c>
      <c r="N201" s="47">
        <f t="shared" si="186"/>
        <v>6</v>
      </c>
      <c r="O201" s="47">
        <f t="shared" si="186"/>
        <v>6</v>
      </c>
      <c r="P201" s="47">
        <f t="shared" si="186"/>
        <v>6</v>
      </c>
      <c r="Q201" s="47">
        <f t="shared" si="186"/>
        <v>6</v>
      </c>
      <c r="U201" s="258"/>
      <c r="AA201" s="22"/>
      <c r="AB201" s="572"/>
      <c r="AE201" s="565"/>
      <c r="AH201" s="45"/>
      <c r="AI201" s="125"/>
      <c r="AJ201" s="45"/>
      <c r="AK201" s="45"/>
      <c r="AL201" s="45"/>
      <c r="AM201" s="45"/>
      <c r="AN201"/>
    </row>
    <row r="202" spans="1:40" ht="21" customHeight="1">
      <c r="A202" s="605">
        <v>3</v>
      </c>
      <c r="B202" s="58" t="s">
        <v>32</v>
      </c>
      <c r="C202" s="58" t="str">
        <f>IF(C7=$W$17,"O",IF(C7=$X$17,"O",IF(C7=$Y$17,"O",IF(C7=$Z$17,"O",IF(C7=$AA$17,"O",IF(C7=$AB$17,"O",IF(C7=$AC$17,"O",IF(C7=$AD$17,"O",IF(C7=$AE$17,"O",IF(C7=$AF$17,"O",IF(C7=$AG$17,"O",IF(C7=$AH$17,"O",IF(C7=$AI$17,"O",IF(C7=$AJ$17,"O",IF(C7=$AK$17,"O",IF(C7=$AL$17,"O",IF(C7=$AM$17,"O",IF(C7=$AN$17,"O",IF(C7=$AO$17,"O",IF(C7=$AP$17,"O",IF(C7=$AQ$17,"O",IF(C7=$AR$17,"O",IF(C7=$AS$17,"O",IF(C7=$AT$17,"O",IF(C7=$AU$17,"O",IF(C7=$AV$17,"O",IF(C7=$AW$17,"O",IF(C7=$AX$17,"O",IF(C7=$AY$17,"O",IF(C7=$AZ$17,"O",IF(C7=$BA$17,"O",IF(C7=$BB$17,"O",IF(C7=$BC$17,"O",IF(C7=$BD$17,"O",IF(C7=$BE$17,"O",IF(C7=$BF$17,"O",IF(C7=$BG$17,"O",IF(C7=$BH$17,"O",IF(C7=$BI$17,"O",IF(C7=$BJ$17,"O",IF(C7=$BK$17,"O","X")))))))))))))))))))))))))))))))))))))))))</f>
        <v>X</v>
      </c>
      <c r="D202" s="58" t="str">
        <f t="shared" ref="D202:Q202" si="187">IF(D7=$W$17,"O",IF(D7=$X$17,"O",IF(D7=$Y$17,"O",IF(D7=$Z$17,"O",IF(D7=$AA$17,"O",IF(D7=$AB$17,"O",IF(D7=$AC$17,"O",IF(D7=$AD$17,"O",IF(D7=$AE$17,"O",IF(D7=$AF$17,"O",IF(D7=$AG$17,"O",IF(D7=$AH$17,"O",IF(D7=$AI$17,"O",IF(D7=$AJ$17,"O",IF(D7=$AK$17,"O",IF(D7=$AL$17,"O",IF(D7=$AM$17,"O",IF(D7=$AN$17,"O",IF(D7=$AO$17,"O",IF(D7=$AP$17,"O",IF(D7=$AQ$17,"O",IF(D7=$AR$17,"O",IF(D7=$AS$17,"O",IF(D7=$AT$17,"O",IF(D7=$AU$17,"O",IF(D7=$AV$17,"O",IF(D7=$AW$17,"O",IF(D7=$AX$17,"O",IF(D7=$AY$17,"O",IF(D7=$AZ$17,"O",IF(D7=$BA$17,"O",IF(D7=$BB$17,"O",IF(D7=$BC$17,"O",IF(D7=$BD$17,"O",IF(D7=$BE$17,"O",IF(D7=$BF$17,"O",IF(D7=$BG$17,"O",IF(D7=$BH$17,"O",IF(D7=$BI$17,"O",IF(D7=$BJ$17,"O",IF(D7=$BK$17,"O","X")))))))))))))))))))))))))))))))))))))))))</f>
        <v>X</v>
      </c>
      <c r="E202" s="58" t="str">
        <f t="shared" si="187"/>
        <v>X</v>
      </c>
      <c r="F202" s="58" t="str">
        <f t="shared" si="187"/>
        <v>X</v>
      </c>
      <c r="G202" s="58" t="str">
        <f t="shared" si="187"/>
        <v>X</v>
      </c>
      <c r="H202" s="58" t="str">
        <f t="shared" si="187"/>
        <v>X</v>
      </c>
      <c r="I202" s="58" t="str">
        <f t="shared" si="187"/>
        <v>X</v>
      </c>
      <c r="J202" s="58" t="str">
        <f t="shared" si="187"/>
        <v>X</v>
      </c>
      <c r="K202" s="58" t="str">
        <f t="shared" si="187"/>
        <v>X</v>
      </c>
      <c r="L202" s="58" t="str">
        <f t="shared" si="187"/>
        <v>X</v>
      </c>
      <c r="M202" s="58" t="str">
        <f t="shared" si="187"/>
        <v>X</v>
      </c>
      <c r="N202" s="58" t="str">
        <f t="shared" si="187"/>
        <v>X</v>
      </c>
      <c r="O202" s="58" t="str">
        <f t="shared" si="187"/>
        <v>X</v>
      </c>
      <c r="P202" s="58" t="str">
        <f t="shared" si="187"/>
        <v>X</v>
      </c>
      <c r="Q202" s="58" t="str">
        <f t="shared" si="187"/>
        <v>X</v>
      </c>
      <c r="U202" s="45"/>
      <c r="AA202" s="22"/>
      <c r="AB202" s="524"/>
      <c r="AE202" s="523"/>
      <c r="AH202" s="45"/>
      <c r="AI202" s="45"/>
      <c r="AJ202" s="45"/>
      <c r="AK202" s="45"/>
      <c r="AL202" s="45"/>
      <c r="AM202" s="45"/>
      <c r="AN202"/>
    </row>
    <row r="203" spans="1:40" ht="21" customHeight="1">
      <c r="A203" s="606"/>
      <c r="B203" s="58" t="s">
        <v>33</v>
      </c>
      <c r="C203" s="58" t="str">
        <f t="shared" ref="C203:Q203" si="188">IF(C8=$W$17,"O",IF(C8=$X$17,"O",IF(C8=$Y$17,"O",IF(C8=$Z$17,"O",IF(C8=$AA$17,"O",IF(C8=$AB$17,"O",IF(C8=$AC$17,"O",IF(C8=$AD$17,"O",IF(C8=$AE$17,"O",IF(C8=$AF$17,"O",IF(C8=$AG$17,"O",IF(C8=$AH$17,"O",IF(C8=$AI$17,"O",IF(C8=$AJ$17,"O",IF(C8=$AK$17,"O",IF(C8=$AL$17,"O",IF(C8=$AM$17,"O",IF(C8=$AN$17,"O",IF(C8=$AO$17,"O",IF(C8=$AP$17,"O",IF(C8=$AQ$17,"O",IF(C8=$AR$17,"O",IF(C8=$AS$17,"O",IF(C8=$AT$17,"O",IF(C8=$AU$17,"O",IF(C8=$AV$17,"O",IF(C8=$AW$17,"O",IF(C8=$AX$17,"O",IF(C8=$AY$17,"O",IF(C8=$AZ$17,"O",IF(C8=$BA$17,"O",IF(C8=$BB$17,"O",IF(C8=$BC$17,"O",IF(C8=$BD$17,"O",IF(C8=$BE$17,"O",IF(C8=$BF$17,"O",IF(C8=$BG$17,"O",IF(C8=$BH$17,"O",IF(C8=$BI$17,"O",IF(C8=$BJ$17,"O",IF(C8=$BK$17,"O","X")))))))))))))))))))))))))))))))))))))))))</f>
        <v>X</v>
      </c>
      <c r="D203" s="58" t="str">
        <f t="shared" si="188"/>
        <v>X</v>
      </c>
      <c r="E203" s="58" t="str">
        <f t="shared" si="188"/>
        <v>X</v>
      </c>
      <c r="F203" s="58" t="str">
        <f t="shared" si="188"/>
        <v>X</v>
      </c>
      <c r="G203" s="58" t="str">
        <f t="shared" si="188"/>
        <v>X</v>
      </c>
      <c r="H203" s="58" t="str">
        <f t="shared" si="188"/>
        <v>X</v>
      </c>
      <c r="I203" s="58" t="str">
        <f t="shared" si="188"/>
        <v>X</v>
      </c>
      <c r="J203" s="58" t="str">
        <f t="shared" si="188"/>
        <v>X</v>
      </c>
      <c r="K203" s="58" t="str">
        <f t="shared" si="188"/>
        <v>X</v>
      </c>
      <c r="L203" s="58" t="str">
        <f t="shared" si="188"/>
        <v>X</v>
      </c>
      <c r="M203" s="58" t="str">
        <f t="shared" si="188"/>
        <v>X</v>
      </c>
      <c r="N203" s="58" t="str">
        <f t="shared" si="188"/>
        <v>X</v>
      </c>
      <c r="O203" s="58" t="str">
        <f t="shared" si="188"/>
        <v>X</v>
      </c>
      <c r="P203" s="58" t="str">
        <f t="shared" si="188"/>
        <v>X</v>
      </c>
      <c r="Q203" s="58" t="str">
        <f t="shared" si="188"/>
        <v>X</v>
      </c>
      <c r="U203" s="45"/>
      <c r="AA203" s="22"/>
      <c r="AB203" s="523"/>
      <c r="AE203" s="523"/>
      <c r="AH203"/>
      <c r="AI203" s="45"/>
      <c r="AJ203"/>
      <c r="AK203" s="45"/>
      <c r="AL203" s="45"/>
      <c r="AM203" s="45"/>
      <c r="AN203"/>
    </row>
    <row r="204" spans="1:40" ht="21" customHeight="1">
      <c r="A204" s="606"/>
      <c r="B204" s="58" t="s">
        <v>34</v>
      </c>
      <c r="C204" s="58" t="str">
        <f t="shared" ref="C204:Q204" si="189">IF(C9=$W$17,"O",IF(C9=$X$17,"O",IF(C9=$Y$17,"O",IF(C9=$Z$17,"O",IF(C9=$AA$17,"O",IF(C9=$AB$17,"O",IF(C9=$AC$17,"O",IF(C9=$AD$17,"O",IF(C9=$AE$17,"O",IF(C9=$AF$17,"O",IF(C9=$AG$17,"O",IF(C9=$AH$17,"O",IF(C9=$AI$17,"O",IF(C9=$AJ$17,"O",IF(C9=$AK$17,"O",IF(C9=$AL$17,"O",IF(C9=$AM$17,"O",IF(C9=$AN$17,"O",IF(C9=$AO$17,"O",IF(C9=$AP$17,"O",IF(C9=$AQ$17,"O",IF(C9=$AR$17,"O",IF(C9=$AS$17,"O",IF(C9=$AT$17,"O",IF(C9=$AU$17,"O",IF(C9=$AV$17,"O",IF(C9=$AW$17,"O",IF(C9=$AX$17,"O",IF(C9=$AY$17,"O",IF(C9=$AZ$17,"O",IF(C9=$BA$17,"O",IF(C9=$BB$17,"O",IF(C9=$BC$17,"O",IF(C9=$BD$17,"O",IF(C9=$BE$17,"O",IF(C9=$BF$17,"O",IF(C9=$BG$17,"O",IF(C9=$BH$17,"O",IF(C9=$BI$17,"O",IF(C9=$BJ$17,"O",IF(C9=$BK$17,"O","X")))))))))))))))))))))))))))))))))))))))))</f>
        <v>X</v>
      </c>
      <c r="D204" s="58" t="str">
        <f t="shared" si="189"/>
        <v>X</v>
      </c>
      <c r="E204" s="58" t="str">
        <f t="shared" si="189"/>
        <v>X</v>
      </c>
      <c r="F204" s="58" t="str">
        <f t="shared" si="189"/>
        <v>X</v>
      </c>
      <c r="G204" s="58" t="str">
        <f t="shared" si="189"/>
        <v>X</v>
      </c>
      <c r="H204" s="58" t="str">
        <f t="shared" si="189"/>
        <v>X</v>
      </c>
      <c r="I204" s="58" t="str">
        <f t="shared" si="189"/>
        <v>X</v>
      </c>
      <c r="J204" s="58" t="str">
        <f t="shared" si="189"/>
        <v>X</v>
      </c>
      <c r="K204" s="58" t="str">
        <f t="shared" si="189"/>
        <v>X</v>
      </c>
      <c r="L204" s="58" t="str">
        <f t="shared" si="189"/>
        <v>X</v>
      </c>
      <c r="M204" s="58" t="str">
        <f t="shared" si="189"/>
        <v>X</v>
      </c>
      <c r="N204" s="58" t="str">
        <f t="shared" si="189"/>
        <v>X</v>
      </c>
      <c r="O204" s="58" t="str">
        <f t="shared" si="189"/>
        <v>X</v>
      </c>
      <c r="P204" s="58" t="str">
        <f t="shared" si="189"/>
        <v>X</v>
      </c>
      <c r="Q204" s="58" t="str">
        <f t="shared" si="189"/>
        <v>X</v>
      </c>
      <c r="U204"/>
      <c r="AA204" s="22"/>
      <c r="AB204" s="45"/>
      <c r="AE204"/>
      <c r="AH204"/>
      <c r="AI204" s="45"/>
      <c r="AJ204" s="45"/>
      <c r="AK204" s="45"/>
      <c r="AL204"/>
      <c r="AM204" s="45"/>
      <c r="AN204"/>
    </row>
    <row r="205" spans="1:40" ht="21" customHeight="1">
      <c r="A205" s="606"/>
      <c r="B205" s="58" t="s">
        <v>35</v>
      </c>
      <c r="C205" s="58" t="str">
        <f t="shared" ref="C205:Q205" si="190">IF(C10=$W$17,"O",IF(C10=$X$17,"O",IF(C10=$Y$17,"O",IF(C10=$Z$17,"O",IF(C10=$AA$17,"O",IF(C10=$AB$17,"O",IF(C10=$AC$17,"O",IF(C10=$AD$17,"O",IF(C10=$AE$17,"O",IF(C10=$AF$17,"O",IF(C10=$AG$17,"O",IF(C10=$AH$17,"O",IF(C10=$AI$17,"O",IF(C10=$AJ$17,"O",IF(C10=$AK$17,"O",IF(C10=$AL$17,"O",IF(C10=$AM$17,"O",IF(C10=$AN$17,"O",IF(C10=$AO$17,"O",IF(C10=$AP$17,"O",IF(C10=$AQ$17,"O",IF(C10=$AR$17,"O",IF(C10=$AS$17,"O",IF(C10=$AT$17,"O",IF(C10=$AU$17,"O",IF(C10=$AV$17,"O",IF(C10=$AW$17,"O",IF(C10=$AX$17,"O",IF(C10=$AY$17,"O",IF(C10=$AZ$17,"O",IF(C10=$BA$17,"O",IF(C10=$BB$17,"O",IF(C10=$BC$17,"O",IF(C10=$BD$17,"O",IF(C10=$BE$17,"O",IF(C10=$BF$17,"O",IF(C10=$BG$17,"O",IF(C10=$BH$17,"O",IF(C10=$BI$17,"O",IF(C10=$BJ$17,"O",IF(C10=$BK$17,"O","X")))))))))))))))))))))))))))))))))))))))))</f>
        <v>X</v>
      </c>
      <c r="D205" s="58" t="str">
        <f t="shared" si="190"/>
        <v>X</v>
      </c>
      <c r="E205" s="58" t="str">
        <f t="shared" si="190"/>
        <v>X</v>
      </c>
      <c r="F205" s="58" t="str">
        <f t="shared" si="190"/>
        <v>X</v>
      </c>
      <c r="G205" s="58" t="str">
        <f t="shared" si="190"/>
        <v>X</v>
      </c>
      <c r="H205" s="58" t="str">
        <f t="shared" si="190"/>
        <v>X</v>
      </c>
      <c r="I205" s="58" t="str">
        <f t="shared" si="190"/>
        <v>X</v>
      </c>
      <c r="J205" s="58" t="str">
        <f t="shared" si="190"/>
        <v>X</v>
      </c>
      <c r="K205" s="58" t="str">
        <f t="shared" si="190"/>
        <v>X</v>
      </c>
      <c r="L205" s="58" t="str">
        <f t="shared" si="190"/>
        <v>X</v>
      </c>
      <c r="M205" s="58" t="str">
        <f t="shared" si="190"/>
        <v>X</v>
      </c>
      <c r="N205" s="58" t="str">
        <f t="shared" si="190"/>
        <v>X</v>
      </c>
      <c r="O205" s="58" t="str">
        <f t="shared" si="190"/>
        <v>X</v>
      </c>
      <c r="P205" s="58" t="str">
        <f t="shared" si="190"/>
        <v>X</v>
      </c>
      <c r="Q205" s="58" t="str">
        <f t="shared" si="190"/>
        <v>X</v>
      </c>
      <c r="U205"/>
      <c r="AA205"/>
      <c r="AB205"/>
      <c r="AE205"/>
    </row>
    <row r="206" spans="1:40" ht="21" customHeight="1">
      <c r="A206" s="606"/>
      <c r="B206" s="58" t="s">
        <v>36</v>
      </c>
      <c r="C206" s="58" t="str">
        <f t="shared" ref="C206:Q206" si="191">IF(C11=$W$17,"O",IF(C11=$X$17,"O",IF(C11=$Y$17,"O",IF(C11=$Z$17,"O",IF(C11=$AA$17,"O",IF(C11=$AB$17,"O",IF(C11=$AC$17,"O",IF(C11=$AD$17,"O",IF(C11=$AE$17,"O",IF(C11=$AF$17,"O",IF(C11=$AG$17,"O",IF(C11=$AH$17,"O",IF(C11=$AI$17,"O",IF(C11=$AJ$17,"O",IF(C11=$AK$17,"O",IF(C11=$AL$17,"O",IF(C11=$AM$17,"O",IF(C11=$AN$17,"O",IF(C11=$AO$17,"O",IF(C11=$AP$17,"O",IF(C11=$AQ$17,"O",IF(C11=$AR$17,"O",IF(C11=$AS$17,"O",IF(C11=$AT$17,"O",IF(C11=$AU$17,"O",IF(C11=$AV$17,"O",IF(C11=$AW$17,"O",IF(C11=$AX$17,"O",IF(C11=$AY$17,"O",IF(C11=$AZ$17,"O",IF(C11=$BA$17,"O",IF(C11=$BB$17,"O",IF(C11=$BC$17,"O",IF(C11=$BD$17,"O",IF(C11=$BE$17,"O",IF(C11=$BF$17,"O",IF(C11=$BG$17,"O",IF(C11=$BH$17,"O",IF(C11=$BI$17,"O",IF(C11=$BJ$17,"O",IF(C11=$BK$17,"O","X")))))))))))))))))))))))))))))))))))))))))</f>
        <v>O</v>
      </c>
      <c r="D206" s="58" t="str">
        <f t="shared" si="191"/>
        <v>O</v>
      </c>
      <c r="E206" s="58" t="str">
        <f t="shared" si="191"/>
        <v>O</v>
      </c>
      <c r="F206" s="58" t="str">
        <f t="shared" si="191"/>
        <v>O</v>
      </c>
      <c r="G206" s="58" t="str">
        <f t="shared" si="191"/>
        <v>O</v>
      </c>
      <c r="H206" s="58" t="str">
        <f t="shared" si="191"/>
        <v>O</v>
      </c>
      <c r="I206" s="58" t="str">
        <f t="shared" si="191"/>
        <v>O</v>
      </c>
      <c r="J206" s="58" t="str">
        <f t="shared" si="191"/>
        <v>O</v>
      </c>
      <c r="K206" s="58" t="str">
        <f t="shared" si="191"/>
        <v>O</v>
      </c>
      <c r="L206" s="58" t="str">
        <f t="shared" si="191"/>
        <v>O</v>
      </c>
      <c r="M206" s="58" t="str">
        <f t="shared" si="191"/>
        <v>O</v>
      </c>
      <c r="N206" s="58" t="str">
        <f t="shared" si="191"/>
        <v>O</v>
      </c>
      <c r="O206" s="58" t="str">
        <f t="shared" si="191"/>
        <v>O</v>
      </c>
      <c r="P206" s="58" t="str">
        <f t="shared" si="191"/>
        <v>O</v>
      </c>
      <c r="Q206" s="58" t="str">
        <f t="shared" si="191"/>
        <v>O</v>
      </c>
    </row>
    <row r="207" spans="1:40" ht="21" customHeight="1">
      <c r="A207" s="606"/>
      <c r="B207" s="58" t="s">
        <v>21</v>
      </c>
      <c r="C207" s="58" t="str">
        <f t="shared" ref="C207:P207" si="192">IF(C12=$W$17,"O",IF(C12=$X$17,"O",IF(C12=$Y$17,"O",IF(C12=$Z$17,"O",IF(C12=$AA$17,"O",IF(C12=$AB$17,"O",IF(C12=$AC$17,"O",IF(C12=$AD$17,"O",IF(C12=$AE$17,"O",IF(C12=$AF$17,"O",IF(C12=$AG$17,"O",IF(C12=$AH$17,"O",IF(C12=$AI$17,"O",IF(C12=$AJ$17,"O",IF(C12=$AK$17,"O",IF(C12=$AL$17,"O",IF(C12=$AM$17,"O",IF(C12=$AN$17,"O",IF(C12=$AO$17,"O",IF(C12=$AP$17,"O",IF(C12=$AQ$17,"O",IF(C12=$AR$17,"O",IF(C12=$AS$17,"O",IF(C12=$AT$17,"O",IF(C12=$AU$17,"O",IF(C12=$AV$17,"O",IF(C12=$AW$17,"O",IF(C12=$AX$17,"O",IF(C12=$AY$17,"O",IF(C12=$AZ$17,"O",IF(C12=$BA$17,"O",IF(C12=$BB$17,"O",IF(C12=$BC$17,"O",IF(C12=$BD$17,"O",IF(C12=$BE$17,"O",IF(C12=$BF$17,"O",IF(C12=$BG$17,"O",IF(C12=$BH$17,"O",IF(C12=$BI$17,"O",IF(C12=$BJ$17,"O",IF(C12=$BK$17,"O","X")))))))))))))))))))))))))))))))))))))))))</f>
        <v>O</v>
      </c>
      <c r="D207" s="58" t="str">
        <f t="shared" si="192"/>
        <v>O</v>
      </c>
      <c r="E207" s="58" t="str">
        <f t="shared" si="192"/>
        <v>O</v>
      </c>
      <c r="F207" s="58" t="str">
        <f t="shared" si="192"/>
        <v>O</v>
      </c>
      <c r="G207" s="58" t="str">
        <f t="shared" si="192"/>
        <v>O</v>
      </c>
      <c r="H207" s="58" t="str">
        <f t="shared" si="192"/>
        <v>O</v>
      </c>
      <c r="I207" s="58" t="str">
        <f t="shared" si="192"/>
        <v>O</v>
      </c>
      <c r="J207" s="58" t="str">
        <f t="shared" si="192"/>
        <v>O</v>
      </c>
      <c r="K207" s="58" t="str">
        <f t="shared" si="192"/>
        <v>O</v>
      </c>
      <c r="L207" s="58" t="str">
        <f t="shared" si="192"/>
        <v>O</v>
      </c>
      <c r="M207" s="58" t="str">
        <f t="shared" si="192"/>
        <v>O</v>
      </c>
      <c r="N207" s="58" t="str">
        <f t="shared" si="192"/>
        <v>O</v>
      </c>
      <c r="O207" s="58" t="str">
        <f t="shared" si="192"/>
        <v>O</v>
      </c>
      <c r="P207" s="58" t="str">
        <f t="shared" si="192"/>
        <v>O</v>
      </c>
      <c r="Q207" s="58" t="str">
        <f>IF(Q12=$W$17,"O",IF(Q12=$X$17,"O",IF(Q12=$Y$17,"O",IF(Q12=$Z$17,"O",IF(Q12=$AA$17,"O",IF(Q12=$AB$17,"O",IF(Q12=$AC$17,"O",IF(Q12=$AD$17,"O",IF(Q12=$AE$17,"O",IF(Q12=$AF$17,"O",IF(Q12=$AG$17,"O",IF(Q12=$AH$17,"O",IF(Q12=$AI$17,"O",IF(Q12=$AJ$17,"O",IF(Q12=$AK$17,"O",IF(Q12=$AL$17,"O",IF(Q12=$AM$17,"O",IF(Q12=$AN$17,"O",IF(Q12=$AO$17,"O",IF(Q12=$AP$17,"O",IF(Q12=$AQ$17,"O",IF(Q12=$AR$17,"O",IF(Q12=$AS$17,"O",IF(Q12=$AT$17,"O",IF(Q12=$AU$17,"O",IF(Q12=$AV$17,"O",IF(Q12=$AW$17,"O",IF(Q12=$AX$17,"O",IF(Q12=$AY$17,"O",IF(Q12=$AZ$17,"O",IF(Q12=$BA$17,"O",IF(Q12=$BB$17,"O",IF(Q12=$BC$17,"O",IF(Q12=$BD$17,"O",IF(Q12=$BE$17,"O",IF(Q12=$BF$17,"O",IF(Q12=$BG$17,"O",IF(Q12=$BH$17,"O",IF(Q12=$BI$17,"O",IF(Q12=$BJ$17,"O",IF(Q12=$BK$17,"O","X")))))))))))))))))))))))))))))))))))))))))</f>
        <v>O</v>
      </c>
    </row>
    <row r="208" spans="1:40" ht="21" customHeight="1">
      <c r="A208" s="607"/>
      <c r="B208" s="30" t="s">
        <v>46</v>
      </c>
      <c r="C208" s="47">
        <f t="shared" ref="C208:P208" si="193">COUNTIF(C202:C207,"O")</f>
        <v>2</v>
      </c>
      <c r="D208" s="47">
        <f t="shared" si="193"/>
        <v>2</v>
      </c>
      <c r="E208" s="47">
        <f t="shared" si="193"/>
        <v>2</v>
      </c>
      <c r="F208" s="47">
        <f t="shared" si="193"/>
        <v>2</v>
      </c>
      <c r="G208" s="47">
        <f t="shared" si="193"/>
        <v>2</v>
      </c>
      <c r="H208" s="47">
        <f t="shared" si="193"/>
        <v>2</v>
      </c>
      <c r="I208" s="47">
        <f t="shared" si="193"/>
        <v>2</v>
      </c>
      <c r="J208" s="47">
        <f t="shared" si="193"/>
        <v>2</v>
      </c>
      <c r="K208" s="47">
        <f t="shared" si="193"/>
        <v>2</v>
      </c>
      <c r="L208" s="47">
        <f t="shared" si="193"/>
        <v>2</v>
      </c>
      <c r="M208" s="47">
        <f t="shared" si="193"/>
        <v>2</v>
      </c>
      <c r="N208" s="47">
        <f t="shared" si="193"/>
        <v>2</v>
      </c>
      <c r="O208" s="47">
        <f t="shared" si="193"/>
        <v>2</v>
      </c>
      <c r="P208" s="47">
        <f t="shared" si="193"/>
        <v>2</v>
      </c>
      <c r="Q208" s="47">
        <f>COUNTIF(Q202:Q207,"O")</f>
        <v>2</v>
      </c>
    </row>
    <row r="209" spans="1:31" ht="21" customHeight="1">
      <c r="A209" s="605">
        <v>4</v>
      </c>
      <c r="B209" s="58" t="s">
        <v>32</v>
      </c>
      <c r="C209" s="58" t="str">
        <f t="shared" ref="C209:Q209" si="194">IF(C7=$W$18,"O",IF(C7=$X$18,"O",IF(C7=$Y$18,"O",IF(C7=$Z$18,"O",IF(C7=$AA$18,"O",IF(C7=$AB$18,"O",IF(C7=$AC$18,"O",IF(C7=$AD$18,"O",IF(C7=$AE$18,"O",IF(C7=$AF$18,"O",IF(C7=$AG$18,"O",IF(C7=$AH$18,"O",IF(C7=$AI$18,"O",IF(C7=$AJ$18,"O",IF(C7=$AK$18,"O",IF(C7=$AL$18,"O",IF(C7=$AM$18,"O",IF(C7=$AN$18,"O",IF(C7=$AO$18,"O",IF(C7=$AP$18,"O",IF(C7=$AQ$18,"O",IF(C7=$AR$18,"O",IF(C7=$AS$18,"O",IF(C7=$AT$18,"O",IF(C7=$AU$18,"O",IF(C7=$AV$18,"O",IF(C7=$AW$18,"O",IF(C7=$AX$18,"O",IF(C7=$AY$18,"O",IF(C7=$AZ$18,"O",IF(C7=$BA$18,"O",IF(C7=$BB$18,"O",IF(C7=$BC$18,"O",IF(C7=$BD$18,"O",IF(C7=$BE$18,"O",IF(C7=$BF$18,"O",IF(C7=$BG$18,"O",IF(C7=$BH$18,"O","X"))))))))))))))))))))))))))))))))))))))</f>
        <v>X</v>
      </c>
      <c r="D209" s="58" t="str">
        <f t="shared" si="194"/>
        <v>X</v>
      </c>
      <c r="E209" s="58" t="str">
        <f t="shared" si="194"/>
        <v>X</v>
      </c>
      <c r="F209" s="58" t="str">
        <f t="shared" si="194"/>
        <v>X</v>
      </c>
      <c r="G209" s="58" t="str">
        <f t="shared" si="194"/>
        <v>X</v>
      </c>
      <c r="H209" s="58" t="str">
        <f t="shared" si="194"/>
        <v>X</v>
      </c>
      <c r="I209" s="58" t="str">
        <f t="shared" si="194"/>
        <v>X</v>
      </c>
      <c r="J209" s="58" t="str">
        <f t="shared" si="194"/>
        <v>X</v>
      </c>
      <c r="K209" s="58" t="str">
        <f t="shared" si="194"/>
        <v>X</v>
      </c>
      <c r="L209" s="58" t="str">
        <f t="shared" si="194"/>
        <v>X</v>
      </c>
      <c r="M209" s="58" t="str">
        <f t="shared" si="194"/>
        <v>X</v>
      </c>
      <c r="N209" s="58" t="str">
        <f t="shared" si="194"/>
        <v>X</v>
      </c>
      <c r="O209" s="58" t="str">
        <f t="shared" si="194"/>
        <v>X</v>
      </c>
      <c r="P209" s="58" t="str">
        <f t="shared" si="194"/>
        <v>X</v>
      </c>
      <c r="Q209" s="58" t="str">
        <f t="shared" si="194"/>
        <v>X</v>
      </c>
      <c r="W209"/>
      <c r="AB209"/>
      <c r="AE209"/>
    </row>
    <row r="210" spans="1:31" ht="21" customHeight="1">
      <c r="A210" s="606"/>
      <c r="B210" s="58" t="s">
        <v>33</v>
      </c>
      <c r="C210" s="58" t="str">
        <f t="shared" ref="C210:Q210" si="195">IF(C8=$W$18,"O",IF(C8=$X$18,"O",IF(C8=$Y$18,"O",IF(C8=$Z$18,"O",IF(C8=$AA$18,"O",IF(C8=$AB$18,"O",IF(C8=$AC$18,"O",IF(C8=$AD$18,"O",IF(C8=$AE$18,"O",IF(C8=$AF$18,"O",IF(C8=$AG$18,"O",IF(C8=$AH$18,"O",IF(C8=$AI$18,"O",IF(C8=$AJ$18,"O",IF(C8=$AK$18,"O",IF(C8=$AL$18,"O",IF(C8=$AM$18,"O",IF(C8=$AN$18,"O",IF(C8=$AO$18,"O",IF(C8=$AP$18,"O",IF(C8=$AQ$18,"O",IF(C8=$AR$18,"O",IF(C8=$AS$18,"O",IF(C8=$AT$18,"O",IF(C8=$AU$18,"O",IF(C8=$AV$18,"O",IF(C8=$AW$18,"O",IF(C8=$AX$18,"O",IF(C8=$AY$18,"O",IF(C8=$AZ$18,"O",IF(C8=$BA$18,"O",IF(C8=$BB$18,"O",IF(C8=$BC$18,"O",IF(C8=$BD$18,"O",IF(C8=$BE$18,"O",IF(C8=$BF$18,"O",IF(C8=$BG$18,"O",IF(C8=$BH$18,"O","X"))))))))))))))))))))))))))))))))))))))</f>
        <v>X</v>
      </c>
      <c r="D210" s="58" t="str">
        <f t="shared" si="195"/>
        <v>X</v>
      </c>
      <c r="E210" s="58" t="str">
        <f t="shared" si="195"/>
        <v>X</v>
      </c>
      <c r="F210" s="58" t="str">
        <f t="shared" si="195"/>
        <v>X</v>
      </c>
      <c r="G210" s="58" t="str">
        <f t="shared" si="195"/>
        <v>X</v>
      </c>
      <c r="H210" s="58" t="str">
        <f t="shared" si="195"/>
        <v>X</v>
      </c>
      <c r="I210" s="58" t="str">
        <f t="shared" si="195"/>
        <v>X</v>
      </c>
      <c r="J210" s="58" t="str">
        <f t="shared" si="195"/>
        <v>X</v>
      </c>
      <c r="K210" s="58" t="str">
        <f t="shared" si="195"/>
        <v>X</v>
      </c>
      <c r="L210" s="58" t="str">
        <f t="shared" si="195"/>
        <v>X</v>
      </c>
      <c r="M210" s="58" t="str">
        <f t="shared" si="195"/>
        <v>X</v>
      </c>
      <c r="N210" s="58" t="str">
        <f t="shared" si="195"/>
        <v>X</v>
      </c>
      <c r="O210" s="58" t="str">
        <f t="shared" si="195"/>
        <v>X</v>
      </c>
      <c r="P210" s="58" t="str">
        <f t="shared" si="195"/>
        <v>X</v>
      </c>
      <c r="Q210" s="58" t="str">
        <f t="shared" si="195"/>
        <v>X</v>
      </c>
      <c r="W210"/>
    </row>
    <row r="211" spans="1:31" ht="21" customHeight="1">
      <c r="A211" s="606"/>
      <c r="B211" s="58" t="s">
        <v>34</v>
      </c>
      <c r="C211" s="58" t="str">
        <f t="shared" ref="C211:Q211" si="196">IF(C9=$W$18,"O",IF(C9=$X$18,"O",IF(C9=$Y$18,"O",IF(C9=$Z$18,"O",IF(C9=$AA$18,"O",IF(C9=$AB$18,"O",IF(C9=$AC$18,"O",IF(C9=$AD$18,"O",IF(C9=$AE$18,"O",IF(C9=$AF$18,"O",IF(C9=$AG$18,"O",IF(C9=$AH$18,"O",IF(C9=$AI$18,"O",IF(C9=$AJ$18,"O",IF(C9=$AK$18,"O",IF(C9=$AL$18,"O",IF(C9=$AM$18,"O",IF(C9=$AN$18,"O",IF(C9=$AO$18,"O",IF(C9=$AP$18,"O",IF(C9=$AQ$18,"O",IF(C9=$AR$18,"O",IF(C9=$AS$18,"O",IF(C9=$AT$18,"O",IF(C9=$AU$18,"O",IF(C9=$AV$18,"O",IF(C9=$AW$18,"O",IF(C9=$AX$18,"O",IF(C9=$AY$18,"O",IF(C9=$AZ$18,"O",IF(C9=$BA$18,"O",IF(C9=$BB$18,"O",IF(C9=$BC$18,"O",IF(C9=$BD$18,"O",IF(C9=$BE$18,"O",IF(C9=$BF$18,"O",IF(C9=$BG$18,"O",IF(C9=$BH$18,"O","X"))))))))))))))))))))))))))))))))))))))</f>
        <v>X</v>
      </c>
      <c r="D211" s="58" t="str">
        <f t="shared" si="196"/>
        <v>X</v>
      </c>
      <c r="E211" s="58" t="str">
        <f t="shared" si="196"/>
        <v>X</v>
      </c>
      <c r="F211" s="58" t="str">
        <f t="shared" si="196"/>
        <v>X</v>
      </c>
      <c r="G211" s="58" t="str">
        <f t="shared" si="196"/>
        <v>X</v>
      </c>
      <c r="H211" s="58" t="str">
        <f t="shared" si="196"/>
        <v>X</v>
      </c>
      <c r="I211" s="58" t="str">
        <f t="shared" si="196"/>
        <v>X</v>
      </c>
      <c r="J211" s="58" t="str">
        <f t="shared" si="196"/>
        <v>X</v>
      </c>
      <c r="K211" s="58" t="str">
        <f t="shared" si="196"/>
        <v>X</v>
      </c>
      <c r="L211" s="58" t="str">
        <f t="shared" si="196"/>
        <v>X</v>
      </c>
      <c r="M211" s="58" t="str">
        <f t="shared" si="196"/>
        <v>X</v>
      </c>
      <c r="N211" s="58" t="str">
        <f t="shared" si="196"/>
        <v>X</v>
      </c>
      <c r="O211" s="58" t="str">
        <f t="shared" si="196"/>
        <v>X</v>
      </c>
      <c r="P211" s="58" t="str">
        <f t="shared" si="196"/>
        <v>X</v>
      </c>
      <c r="Q211" s="58" t="str">
        <f t="shared" si="196"/>
        <v>X</v>
      </c>
      <c r="W211"/>
    </row>
    <row r="212" spans="1:31" ht="21" customHeight="1">
      <c r="A212" s="606"/>
      <c r="B212" s="58" t="s">
        <v>35</v>
      </c>
      <c r="C212" s="58" t="str">
        <f t="shared" ref="C212:Q212" si="197">IF(C10=$W$18,"O",IF(C10=$X$18,"O",IF(C10=$Y$18,"O",IF(C10=$Z$18,"O",IF(C10=$AA$18,"O",IF(C10=$AB$18,"O",IF(C10=$AC$18,"O",IF(C10=$AD$18,"O",IF(C10=$AE$18,"O",IF(C10=$AF$18,"O",IF(C10=$AG$18,"O",IF(C10=$AH$18,"O",IF(C10=$AI$18,"O",IF(C10=$AJ$18,"O",IF(C10=$AK$18,"O",IF(C10=$AL$18,"O",IF(C10=$AM$18,"O",IF(C10=$AN$18,"O",IF(C10=$AO$18,"O",IF(C10=$AP$18,"O",IF(C10=$AQ$18,"O",IF(C10=$AR$18,"O",IF(C10=$AS$18,"O",IF(C10=$AT$18,"O",IF(C10=$AU$18,"O",IF(C10=$AV$18,"O",IF(C10=$AW$18,"O",IF(C10=$AX$18,"O",IF(C10=$AY$18,"O",IF(C10=$AZ$18,"O",IF(C10=$BA$18,"O",IF(C10=$BB$18,"O",IF(C10=$BC$18,"O",IF(C10=$BD$18,"O",IF(C10=$BE$18,"O",IF(C10=$BF$18,"O",IF(C10=$BG$18,"O",IF(C10=$BH$18,"O","X"))))))))))))))))))))))))))))))))))))))</f>
        <v>X</v>
      </c>
      <c r="D212" s="58" t="str">
        <f t="shared" si="197"/>
        <v>X</v>
      </c>
      <c r="E212" s="58" t="str">
        <f t="shared" si="197"/>
        <v>X</v>
      </c>
      <c r="F212" s="58" t="str">
        <f t="shared" si="197"/>
        <v>X</v>
      </c>
      <c r="G212" s="58" t="str">
        <f t="shared" si="197"/>
        <v>X</v>
      </c>
      <c r="H212" s="58" t="str">
        <f t="shared" si="197"/>
        <v>X</v>
      </c>
      <c r="I212" s="58" t="str">
        <f t="shared" si="197"/>
        <v>X</v>
      </c>
      <c r="J212" s="58" t="str">
        <f t="shared" si="197"/>
        <v>X</v>
      </c>
      <c r="K212" s="58" t="str">
        <f t="shared" si="197"/>
        <v>X</v>
      </c>
      <c r="L212" s="58" t="str">
        <f t="shared" si="197"/>
        <v>X</v>
      </c>
      <c r="M212" s="58" t="str">
        <f t="shared" si="197"/>
        <v>X</v>
      </c>
      <c r="N212" s="58" t="str">
        <f t="shared" si="197"/>
        <v>X</v>
      </c>
      <c r="O212" s="58" t="str">
        <f t="shared" si="197"/>
        <v>X</v>
      </c>
      <c r="P212" s="58" t="str">
        <f t="shared" si="197"/>
        <v>X</v>
      </c>
      <c r="Q212" s="58" t="str">
        <f t="shared" si="197"/>
        <v>X</v>
      </c>
      <c r="W212"/>
    </row>
    <row r="213" spans="1:31" ht="21" customHeight="1">
      <c r="A213" s="606"/>
      <c r="B213" s="58" t="s">
        <v>36</v>
      </c>
      <c r="C213" s="58" t="str">
        <f t="shared" ref="C213:Q213" si="198">IF(C11=$W$18,"O",IF(C11=$X$18,"O",IF(C11=$Y$18,"O",IF(C11=$Z$18,"O",IF(C11=$AA$18,"O",IF(C11=$AB$18,"O",IF(C11=$AC$18,"O",IF(C11=$AD$18,"O",IF(C11=$AE$18,"O",IF(C11=$AF$18,"O",IF(C11=$AG$18,"O",IF(C11=$AH$18,"O",IF(C11=$AI$18,"O",IF(C11=$AJ$18,"O",IF(C11=$AK$18,"O",IF(C11=$AL$18,"O",IF(C11=$AM$18,"O",IF(C11=$AN$18,"O",IF(C11=$AO$18,"O",IF(C11=$AP$18,"O",IF(C11=$AQ$18,"O",IF(C11=$AR$18,"O",IF(C11=$AS$18,"O",IF(C11=$AT$18,"O",IF(C11=$AU$18,"O",IF(C11=$AV$18,"O",IF(C11=$AW$18,"O",IF(C11=$AX$18,"O",IF(C11=$AY$18,"O",IF(C11=$AZ$18,"O",IF(C11=$BA$18,"O",IF(C11=$BB$18,"O",IF(C11=$BC$18,"O",IF(C11=$BD$18,"O",IF(C11=$BE$18,"O",IF(C11=$BF$18,"O",IF(C11=$BG$18,"O",IF(C11=$BH$18,"O","X"))))))))))))))))))))))))))))))))))))))</f>
        <v>X</v>
      </c>
      <c r="D213" s="58" t="str">
        <f t="shared" si="198"/>
        <v>X</v>
      </c>
      <c r="E213" s="58" t="str">
        <f t="shared" si="198"/>
        <v>X</v>
      </c>
      <c r="F213" s="58" t="str">
        <f t="shared" si="198"/>
        <v>X</v>
      </c>
      <c r="G213" s="58" t="str">
        <f t="shared" si="198"/>
        <v>X</v>
      </c>
      <c r="H213" s="58" t="str">
        <f t="shared" si="198"/>
        <v>X</v>
      </c>
      <c r="I213" s="58" t="str">
        <f t="shared" si="198"/>
        <v>X</v>
      </c>
      <c r="J213" s="58" t="str">
        <f t="shared" si="198"/>
        <v>X</v>
      </c>
      <c r="K213" s="58" t="str">
        <f t="shared" si="198"/>
        <v>X</v>
      </c>
      <c r="L213" s="58" t="str">
        <f t="shared" si="198"/>
        <v>X</v>
      </c>
      <c r="M213" s="58" t="str">
        <f t="shared" si="198"/>
        <v>X</v>
      </c>
      <c r="N213" s="58" t="str">
        <f t="shared" si="198"/>
        <v>X</v>
      </c>
      <c r="O213" s="58" t="str">
        <f t="shared" si="198"/>
        <v>X</v>
      </c>
      <c r="P213" s="58" t="str">
        <f t="shared" si="198"/>
        <v>X</v>
      </c>
      <c r="Q213" s="58" t="str">
        <f t="shared" si="198"/>
        <v>X</v>
      </c>
      <c r="W213"/>
    </row>
    <row r="214" spans="1:31" ht="21" customHeight="1">
      <c r="A214" s="606"/>
      <c r="B214" s="58" t="s">
        <v>21</v>
      </c>
      <c r="C214" s="58" t="str">
        <f t="shared" ref="C214:Q214" si="199">IF(C12=$W$18,"O",IF(C12=$X$18,"O",IF(C12=$Y$18,"O",IF(C12=$Z$18,"O",IF(C12=$AA$18,"O",IF(C12=$AB$18,"O",IF(C12=$AC$18,"O",IF(C12=$AD$18,"O",IF(C12=$AE$18,"O",IF(C12=$AF$18,"O",IF(C12=$AG$18,"O",IF(C12=$AH$18,"O",IF(C12=$AI$18,"O",IF(C12=$AJ$18,"O",IF(C12=$AK$18,"O",IF(C12=$AL$18,"O",IF(C12=$AM$18,"O",IF(C12=$AN$18,"O",IF(C12=$AO$18,"O",IF(C12=$AP$18,"O",IF(C12=$AQ$18,"O",IF(C12=$AR$18,"O",IF(C12=$AS$18,"O",IF(C12=$AT$18,"O",IF(C12=$AU$18,"O",IF(C12=$AV$18,"O",IF(C12=$AW$18,"O",IF(C12=$AX$18,"O",IF(C12=$AY$18,"O",IF(C12=$AZ$18,"O",IF(C12=$BA$18,"O",IF(C12=$BB$18,"O",IF(C12=$BC$18,"O",IF(C12=$BD$18,"O",IF(C12=$BE$18,"O",IF(C12=$BF$18,"O",IF(C12=$BG$18,"O",IF(C12=$BH$18,"O","X"))))))))))))))))))))))))))))))))))))))</f>
        <v>X</v>
      </c>
      <c r="D214" s="58" t="str">
        <f t="shared" si="199"/>
        <v>X</v>
      </c>
      <c r="E214" s="58" t="str">
        <f t="shared" si="199"/>
        <v>X</v>
      </c>
      <c r="F214" s="58" t="str">
        <f t="shared" si="199"/>
        <v>X</v>
      </c>
      <c r="G214" s="58" t="str">
        <f t="shared" si="199"/>
        <v>X</v>
      </c>
      <c r="H214" s="58" t="str">
        <f t="shared" si="199"/>
        <v>X</v>
      </c>
      <c r="I214" s="58" t="str">
        <f t="shared" si="199"/>
        <v>X</v>
      </c>
      <c r="J214" s="58" t="str">
        <f t="shared" si="199"/>
        <v>X</v>
      </c>
      <c r="K214" s="58" t="str">
        <f t="shared" si="199"/>
        <v>X</v>
      </c>
      <c r="L214" s="58" t="str">
        <f t="shared" si="199"/>
        <v>X</v>
      </c>
      <c r="M214" s="58" t="str">
        <f t="shared" si="199"/>
        <v>X</v>
      </c>
      <c r="N214" s="58" t="str">
        <f t="shared" si="199"/>
        <v>X</v>
      </c>
      <c r="O214" s="58" t="str">
        <f t="shared" si="199"/>
        <v>X</v>
      </c>
      <c r="P214" s="58" t="str">
        <f t="shared" si="199"/>
        <v>X</v>
      </c>
      <c r="Q214" s="58" t="str">
        <f t="shared" si="199"/>
        <v>X</v>
      </c>
      <c r="AD214" s="45"/>
    </row>
    <row r="215" spans="1:31" ht="21" customHeight="1">
      <c r="A215" s="607"/>
      <c r="B215" s="30" t="s">
        <v>46</v>
      </c>
      <c r="C215" s="47">
        <f>COUNTIF(C209:C214,"O")</f>
        <v>0</v>
      </c>
      <c r="D215" s="47">
        <f t="shared" ref="D215:Q215" si="200">COUNTIF(D209:D214,"O")</f>
        <v>0</v>
      </c>
      <c r="E215" s="47">
        <f t="shared" si="200"/>
        <v>0</v>
      </c>
      <c r="F215" s="47">
        <f t="shared" si="200"/>
        <v>0</v>
      </c>
      <c r="G215" s="47">
        <f t="shared" si="200"/>
        <v>0</v>
      </c>
      <c r="H215" s="47">
        <f t="shared" si="200"/>
        <v>0</v>
      </c>
      <c r="I215" s="47">
        <f t="shared" si="200"/>
        <v>0</v>
      </c>
      <c r="J215" s="47">
        <f t="shared" si="200"/>
        <v>0</v>
      </c>
      <c r="K215" s="47">
        <f t="shared" si="200"/>
        <v>0</v>
      </c>
      <c r="L215" s="47">
        <f t="shared" si="200"/>
        <v>0</v>
      </c>
      <c r="M215" s="47">
        <f t="shared" si="200"/>
        <v>0</v>
      </c>
      <c r="N215" s="47">
        <f t="shared" si="200"/>
        <v>0</v>
      </c>
      <c r="O215" s="47">
        <f t="shared" si="200"/>
        <v>0</v>
      </c>
      <c r="P215" s="47">
        <f t="shared" si="200"/>
        <v>0</v>
      </c>
      <c r="Q215" s="47">
        <f t="shared" si="200"/>
        <v>0</v>
      </c>
      <c r="AD215" s="45"/>
    </row>
    <row r="216" spans="1:31" ht="21" customHeight="1">
      <c r="A216" s="605">
        <v>5</v>
      </c>
      <c r="B216" s="58" t="s">
        <v>32</v>
      </c>
      <c r="C216" s="58" t="str">
        <f t="shared" ref="C216:Q216" si="201">IF(C7=$W$19,"O",IF(C7=$X$19,"O",IF(C7=$Y$19,"O",IF(C7=$Z$19,"O",IF(C7=$AA$19,"O",IF(C7=$AB$19,"O",IF(C7=$AC$19,"O",IF(C7=$AD$19,"O",IF(C7=$AE$19,"O",IF(C7=$AF$19,"O",IF(C7=$AG$19,"O",IF(C7=$AH$19,"O",IF(C7=$AI$19,"O",IF(C7=$AJ$19,"O",IF(C7=$AK$19,"O",IF(C7=$AL$19,"O",IF(C7=$AM$19,"O",IF(C7=$AN$19,"O",IF(C7=$AO$19,"O",IF(C7=$AP$19,"O",IF(C7=$AQ$19,"O",IF(C7=$AR$19,"O",IF(C7=$AS$19,"O",IF(C7=$AT$19,"O",IF(C7=$AU$19,"O",IF(C7=$AV$19,"O",IF(C7=$AW$19,"O",IF(C7=$AX$19,"O",IF(C7=$AY$19,"O",IF(C7=$AZ$19,"O",IF(C7=$BA$19,"O",IF(C7=$BB$19,"O",IF(C7=$BC$19,"O",IF(C7=$BD$19,"O",IF(C7=$BE$19,"O",IF(C7=$BF$19,"O",IF(C7=$BG$19,"O",IF(C7=$BH$19,"O","X"))))))))))))))))))))))))))))))))))))))</f>
        <v>X</v>
      </c>
      <c r="D216" s="58" t="str">
        <f t="shared" si="201"/>
        <v>X</v>
      </c>
      <c r="E216" s="58" t="str">
        <f t="shared" si="201"/>
        <v>X</v>
      </c>
      <c r="F216" s="58" t="str">
        <f t="shared" si="201"/>
        <v>X</v>
      </c>
      <c r="G216" s="58" t="str">
        <f t="shared" si="201"/>
        <v>X</v>
      </c>
      <c r="H216" s="58" t="str">
        <f t="shared" si="201"/>
        <v>X</v>
      </c>
      <c r="I216" s="58" t="str">
        <f t="shared" si="201"/>
        <v>X</v>
      </c>
      <c r="J216" s="58" t="str">
        <f t="shared" si="201"/>
        <v>X</v>
      </c>
      <c r="K216" s="58" t="str">
        <f t="shared" si="201"/>
        <v>X</v>
      </c>
      <c r="L216" s="58" t="str">
        <f t="shared" si="201"/>
        <v>X</v>
      </c>
      <c r="M216" s="58" t="str">
        <f t="shared" si="201"/>
        <v>X</v>
      </c>
      <c r="N216" s="58" t="str">
        <f t="shared" si="201"/>
        <v>X</v>
      </c>
      <c r="O216" s="58" t="str">
        <f t="shared" si="201"/>
        <v>X</v>
      </c>
      <c r="P216" s="58" t="str">
        <f t="shared" si="201"/>
        <v>X</v>
      </c>
      <c r="Q216" s="58" t="str">
        <f t="shared" si="201"/>
        <v>X</v>
      </c>
      <c r="AB216"/>
      <c r="AD216" s="45"/>
    </row>
    <row r="217" spans="1:31" ht="21" customHeight="1">
      <c r="A217" s="606"/>
      <c r="B217" s="58" t="s">
        <v>33</v>
      </c>
      <c r="C217" s="58" t="str">
        <f t="shared" ref="C217:Q217" si="202">IF(C8=$W$19,"O",IF(C8=$X$19,"O",IF(C8=$Y$19,"O",IF(C8=$Z$19,"O",IF(C8=$AA$19,"O",IF(C8=$AB$19,"O",IF(C8=$AC$19,"O",IF(C8=$AD$19,"O",IF(C8=$AE$19,"O",IF(C8=$AF$19,"O",IF(C8=$AG$19,"O",IF(C8=$AH$19,"O",IF(C8=$AI$19,"O",IF(C8=$AJ$19,"O",IF(C8=$AK$19,"O",IF(C8=$AL$19,"O",IF(C8=$AM$19,"O",IF(C8=$AN$19,"O",IF(C8=$AO$19,"O",IF(C8=$AP$19,"O",IF(C8=$AQ$19,"O",IF(C8=$AR$19,"O",IF(C8=$AS$19,"O",IF(C8=$AT$19,"O",IF(C8=$AU$19,"O",IF(C8=$AV$19,"O",IF(C8=$AW$19,"O",IF(C8=$AX$19,"O",IF(C8=$AY$19,"O",IF(C8=$AZ$19,"O",IF(C8=$BA$19,"O",IF(C8=$BB$19,"O",IF(C8=$BC$19,"O",IF(C8=$BD$19,"O",IF(C8=$BE$19,"O",IF(C8=$BF$19,"O",IF(C8=$BG$19,"O",IF(C8=$BH$19,"O","X"))))))))))))))))))))))))))))))))))))))</f>
        <v>X</v>
      </c>
      <c r="D217" s="58" t="str">
        <f t="shared" si="202"/>
        <v>X</v>
      </c>
      <c r="E217" s="58" t="str">
        <f t="shared" si="202"/>
        <v>X</v>
      </c>
      <c r="F217" s="58" t="str">
        <f t="shared" si="202"/>
        <v>X</v>
      </c>
      <c r="G217" s="58" t="str">
        <f t="shared" si="202"/>
        <v>X</v>
      </c>
      <c r="H217" s="58" t="str">
        <f t="shared" si="202"/>
        <v>X</v>
      </c>
      <c r="I217" s="58" t="str">
        <f t="shared" si="202"/>
        <v>X</v>
      </c>
      <c r="J217" s="58" t="str">
        <f t="shared" si="202"/>
        <v>X</v>
      </c>
      <c r="K217" s="58" t="str">
        <f t="shared" si="202"/>
        <v>X</v>
      </c>
      <c r="L217" s="58" t="str">
        <f t="shared" si="202"/>
        <v>X</v>
      </c>
      <c r="M217" s="58" t="str">
        <f t="shared" si="202"/>
        <v>X</v>
      </c>
      <c r="N217" s="58" t="str">
        <f t="shared" si="202"/>
        <v>X</v>
      </c>
      <c r="O217" s="58" t="str">
        <f t="shared" si="202"/>
        <v>X</v>
      </c>
      <c r="P217" s="58" t="str">
        <f t="shared" si="202"/>
        <v>X</v>
      </c>
      <c r="Q217" s="58" t="str">
        <f t="shared" si="202"/>
        <v>X</v>
      </c>
      <c r="AB217"/>
      <c r="AD217" s="45"/>
    </row>
    <row r="218" spans="1:31" ht="21" customHeight="1">
      <c r="A218" s="606"/>
      <c r="B218" s="58" t="s">
        <v>34</v>
      </c>
      <c r="C218" s="58" t="str">
        <f t="shared" ref="C218:Q218" si="203">IF(C9=$W$19,"O",IF(C9=$X$19,"O",IF(C9=$Y$19,"O",IF(C9=$Z$19,"O",IF(C9=$AA$19,"O",IF(C9=$AB$19,"O",IF(C9=$AC$19,"O",IF(C9=$AD$19,"O",IF(C9=$AE$19,"O",IF(C9=$AF$19,"O",IF(C9=$AG$19,"O",IF(C9=$AH$19,"O",IF(C9=$AI$19,"O",IF(C9=$AJ$19,"O",IF(C9=$AK$19,"O",IF(C9=$AL$19,"O",IF(C9=$AM$19,"O",IF(C9=$AN$19,"O",IF(C9=$AO$19,"O",IF(C9=$AP$19,"O",IF(C9=$AQ$19,"O",IF(C9=$AR$19,"O",IF(C9=$AS$19,"O",IF(C9=$AT$19,"O",IF(C9=$AU$19,"O",IF(C9=$AV$19,"O",IF(C9=$AW$19,"O",IF(C9=$AX$19,"O",IF(C9=$AY$19,"O",IF(C9=$AZ$19,"O",IF(C9=$BA$19,"O",IF(C9=$BB$19,"O",IF(C9=$BC$19,"O",IF(C9=$BD$19,"O",IF(C9=$BE$19,"O",IF(C9=$BF$19,"O",IF(C9=$BG$19,"O",IF(C9=$BH$19,"O","X"))))))))))))))))))))))))))))))))))))))</f>
        <v>X</v>
      </c>
      <c r="D218" s="58" t="str">
        <f t="shared" si="203"/>
        <v>X</v>
      </c>
      <c r="E218" s="58" t="str">
        <f t="shared" si="203"/>
        <v>X</v>
      </c>
      <c r="F218" s="58" t="str">
        <f t="shared" si="203"/>
        <v>X</v>
      </c>
      <c r="G218" s="58" t="str">
        <f t="shared" si="203"/>
        <v>X</v>
      </c>
      <c r="H218" s="58" t="str">
        <f t="shared" si="203"/>
        <v>X</v>
      </c>
      <c r="I218" s="58" t="str">
        <f t="shared" si="203"/>
        <v>X</v>
      </c>
      <c r="J218" s="58" t="str">
        <f t="shared" si="203"/>
        <v>X</v>
      </c>
      <c r="K218" s="58" t="str">
        <f t="shared" si="203"/>
        <v>X</v>
      </c>
      <c r="L218" s="58" t="str">
        <f t="shared" si="203"/>
        <v>X</v>
      </c>
      <c r="M218" s="58" t="str">
        <f t="shared" si="203"/>
        <v>X</v>
      </c>
      <c r="N218" s="58" t="str">
        <f t="shared" si="203"/>
        <v>X</v>
      </c>
      <c r="O218" s="58" t="str">
        <f t="shared" si="203"/>
        <v>X</v>
      </c>
      <c r="P218" s="58" t="str">
        <f t="shared" si="203"/>
        <v>X</v>
      </c>
      <c r="Q218" s="58" t="str">
        <f t="shared" si="203"/>
        <v>X</v>
      </c>
      <c r="AB218"/>
      <c r="AD218" s="45"/>
    </row>
    <row r="219" spans="1:31" ht="21" customHeight="1">
      <c r="A219" s="606"/>
      <c r="B219" s="58" t="s">
        <v>35</v>
      </c>
      <c r="C219" s="58" t="str">
        <f t="shared" ref="C219:Q219" si="204">IF(C10=$W$19,"O",IF(C10=$X$19,"O",IF(C10=$Y$19,"O",IF(C10=$Z$19,"O",IF(C10=$AA$19,"O",IF(C10=$AB$19,"O",IF(C10=$AC$19,"O",IF(C10=$AD$19,"O",IF(C10=$AE$19,"O",IF(C10=$AF$19,"O",IF(C10=$AG$19,"O",IF(C10=$AH$19,"O",IF(C10=$AI$19,"O",IF(C10=$AJ$19,"O",IF(C10=$AK$19,"O",IF(C10=$AL$19,"O",IF(C10=$AM$19,"O",IF(C10=$AN$19,"O",IF(C10=$AO$19,"O",IF(C10=$AP$19,"O",IF(C10=$AQ$19,"O",IF(C10=$AR$19,"O",IF(C10=$AS$19,"O",IF(C10=$AT$19,"O",IF(C10=$AU$19,"O",IF(C10=$AV$19,"O",IF(C10=$AW$19,"O",IF(C10=$AX$19,"O",IF(C10=$AY$19,"O",IF(C10=$AZ$19,"O",IF(C10=$BA$19,"O",IF(C10=$BB$19,"O",IF(C10=$BC$19,"O",IF(C10=$BD$19,"O",IF(C10=$BE$19,"O",IF(C10=$BF$19,"O",IF(C10=$BG$19,"O",IF(C10=$BH$19,"O","X"))))))))))))))))))))))))))))))))))))))</f>
        <v>X</v>
      </c>
      <c r="D219" s="58" t="str">
        <f t="shared" si="204"/>
        <v>X</v>
      </c>
      <c r="E219" s="58" t="str">
        <f t="shared" si="204"/>
        <v>X</v>
      </c>
      <c r="F219" s="58" t="str">
        <f t="shared" si="204"/>
        <v>X</v>
      </c>
      <c r="G219" s="58" t="str">
        <f t="shared" si="204"/>
        <v>X</v>
      </c>
      <c r="H219" s="58" t="str">
        <f t="shared" si="204"/>
        <v>X</v>
      </c>
      <c r="I219" s="58" t="str">
        <f t="shared" si="204"/>
        <v>X</v>
      </c>
      <c r="J219" s="58" t="str">
        <f t="shared" si="204"/>
        <v>X</v>
      </c>
      <c r="K219" s="58" t="str">
        <f t="shared" si="204"/>
        <v>X</v>
      </c>
      <c r="L219" s="58" t="str">
        <f t="shared" si="204"/>
        <v>X</v>
      </c>
      <c r="M219" s="58" t="str">
        <f t="shared" si="204"/>
        <v>X</v>
      </c>
      <c r="N219" s="58" t="str">
        <f t="shared" si="204"/>
        <v>X</v>
      </c>
      <c r="O219" s="58" t="str">
        <f t="shared" si="204"/>
        <v>X</v>
      </c>
      <c r="P219" s="58" t="str">
        <f t="shared" si="204"/>
        <v>X</v>
      </c>
      <c r="Q219" s="58" t="str">
        <f t="shared" si="204"/>
        <v>X</v>
      </c>
      <c r="AB219"/>
      <c r="AD219" s="45"/>
    </row>
    <row r="220" spans="1:31" ht="21" customHeight="1">
      <c r="A220" s="606"/>
      <c r="B220" s="58" t="s">
        <v>36</v>
      </c>
      <c r="C220" s="58" t="str">
        <f t="shared" ref="C220:Q220" si="205">IF(C11=$W$19,"O",IF(C11=$X$19,"O",IF(C11=$Y$19,"O",IF(C11=$Z$19,"O",IF(C11=$AA$19,"O",IF(C11=$AB$19,"O",IF(C11=$AC$19,"O",IF(C11=$AD$19,"O",IF(C11=$AE$19,"O",IF(C11=$AF$19,"O",IF(C11=$AG$19,"O",IF(C11=$AH$19,"O",IF(C11=$AI$19,"O",IF(C11=$AJ$19,"O",IF(C11=$AK$19,"O",IF(C11=$AL$19,"O",IF(C11=$AM$19,"O",IF(C11=$AN$19,"O",IF(C11=$AO$19,"O",IF(C11=$AP$19,"O",IF(C11=$AQ$19,"O",IF(C11=$AR$19,"O",IF(C11=$AS$19,"O",IF(C11=$AT$19,"O",IF(C11=$AU$19,"O",IF(C11=$AV$19,"O",IF(C11=$AW$19,"O",IF(C11=$AX$19,"O",IF(C11=$AY$19,"O",IF(C11=$AZ$19,"O",IF(C11=$BA$19,"O",IF(C11=$BB$19,"O",IF(C11=$BC$19,"O",IF(C11=$BD$19,"O",IF(C11=$BE$19,"O",IF(C11=$BF$19,"O",IF(C11=$BG$19,"O",IF(C11=$BH$19,"O","X"))))))))))))))))))))))))))))))))))))))</f>
        <v>X</v>
      </c>
      <c r="D220" s="58" t="str">
        <f t="shared" si="205"/>
        <v>X</v>
      </c>
      <c r="E220" s="58" t="str">
        <f t="shared" si="205"/>
        <v>X</v>
      </c>
      <c r="F220" s="58" t="str">
        <f t="shared" si="205"/>
        <v>X</v>
      </c>
      <c r="G220" s="58" t="str">
        <f t="shared" si="205"/>
        <v>X</v>
      </c>
      <c r="H220" s="58" t="str">
        <f t="shared" si="205"/>
        <v>X</v>
      </c>
      <c r="I220" s="58" t="str">
        <f t="shared" si="205"/>
        <v>X</v>
      </c>
      <c r="J220" s="58" t="str">
        <f t="shared" si="205"/>
        <v>X</v>
      </c>
      <c r="K220" s="58" t="str">
        <f t="shared" si="205"/>
        <v>X</v>
      </c>
      <c r="L220" s="58" t="str">
        <f t="shared" si="205"/>
        <v>X</v>
      </c>
      <c r="M220" s="58" t="str">
        <f t="shared" si="205"/>
        <v>X</v>
      </c>
      <c r="N220" s="58" t="str">
        <f t="shared" si="205"/>
        <v>X</v>
      </c>
      <c r="O220" s="58" t="str">
        <f t="shared" si="205"/>
        <v>X</v>
      </c>
      <c r="P220" s="58" t="str">
        <f t="shared" si="205"/>
        <v>X</v>
      </c>
      <c r="Q220" s="58" t="str">
        <f t="shared" si="205"/>
        <v>X</v>
      </c>
      <c r="AB220"/>
      <c r="AD220" s="45"/>
    </row>
    <row r="221" spans="1:31" ht="21" customHeight="1">
      <c r="A221" s="606"/>
      <c r="B221" s="58" t="s">
        <v>21</v>
      </c>
      <c r="C221" s="58" t="str">
        <f t="shared" ref="C221:Q221" si="206">IF(C12=$W$19,"O",IF(C12=$X$19,"O",IF(C12=$Y$19,"O",IF(C12=$Z$19,"O",IF(C12=$AA$19,"O",IF(C12=$AB$19,"O",IF(C12=$AC$19,"O",IF(C12=$AD$19,"O",IF(C12=$AE$19,"O",IF(C12=$AF$19,"O",IF(C12=$AG$19,"O",IF(C12=$AH$19,"O",IF(C12=$AI$19,"O",IF(C12=$AJ$19,"O",IF(C12=$AK$19,"O",IF(C12=$AL$19,"O",IF(C12=$AM$19,"O",IF(C12=$AN$19,"O",IF(C12=$AO$19,"O",IF(C12=$AP$19,"O",IF(C12=$AQ$19,"O",IF(C12=$AR$19,"O",IF(C12=$AS$19,"O",IF(C12=$AT$19,"O",IF(C12=$AU$19,"O",IF(C12=$AV$19,"O",IF(C12=$AW$19,"O",IF(C12=$AX$19,"O",IF(C12=$AY$19,"O",IF(C12=$AZ$19,"O",IF(C12=$BA$19,"O",IF(C12=$BB$19,"O",IF(C12=$BC$19,"O",IF(C12=$BD$19,"O",IF(C12=$BE$19,"O",IF(C12=$BF$19,"O",IF(C12=$BG$19,"O",IF(C12=$BH$19,"O","X"))))))))))))))))))))))))))))))))))))))</f>
        <v>X</v>
      </c>
      <c r="D221" s="58" t="str">
        <f t="shared" si="206"/>
        <v>X</v>
      </c>
      <c r="E221" s="58" t="str">
        <f t="shared" si="206"/>
        <v>X</v>
      </c>
      <c r="F221" s="58" t="str">
        <f t="shared" si="206"/>
        <v>X</v>
      </c>
      <c r="G221" s="58" t="str">
        <f t="shared" si="206"/>
        <v>X</v>
      </c>
      <c r="H221" s="58" t="str">
        <f t="shared" si="206"/>
        <v>X</v>
      </c>
      <c r="I221" s="58" t="str">
        <f t="shared" si="206"/>
        <v>X</v>
      </c>
      <c r="J221" s="58" t="str">
        <f t="shared" si="206"/>
        <v>X</v>
      </c>
      <c r="K221" s="58" t="str">
        <f t="shared" si="206"/>
        <v>X</v>
      </c>
      <c r="L221" s="58" t="str">
        <f t="shared" si="206"/>
        <v>X</v>
      </c>
      <c r="M221" s="58" t="str">
        <f t="shared" si="206"/>
        <v>X</v>
      </c>
      <c r="N221" s="58" t="str">
        <f t="shared" si="206"/>
        <v>X</v>
      </c>
      <c r="O221" s="58" t="str">
        <f t="shared" si="206"/>
        <v>X</v>
      </c>
      <c r="P221" s="58" t="str">
        <f t="shared" si="206"/>
        <v>X</v>
      </c>
      <c r="Q221" s="58" t="str">
        <f t="shared" si="206"/>
        <v>X</v>
      </c>
      <c r="AB221"/>
      <c r="AD221" s="45"/>
    </row>
    <row r="222" spans="1:31" ht="21" customHeight="1">
      <c r="A222" s="607"/>
      <c r="B222" s="30" t="s">
        <v>46</v>
      </c>
      <c r="C222" s="47">
        <f t="shared" ref="C222:Q222" si="207">COUNTIF(C216:C221,"O")</f>
        <v>0</v>
      </c>
      <c r="D222" s="47">
        <f t="shared" si="207"/>
        <v>0</v>
      </c>
      <c r="E222" s="47">
        <f t="shared" si="207"/>
        <v>0</v>
      </c>
      <c r="F222" s="47">
        <f t="shared" si="207"/>
        <v>0</v>
      </c>
      <c r="G222" s="47">
        <f t="shared" si="207"/>
        <v>0</v>
      </c>
      <c r="H222" s="47">
        <f t="shared" si="207"/>
        <v>0</v>
      </c>
      <c r="I222" s="47">
        <f t="shared" si="207"/>
        <v>0</v>
      </c>
      <c r="J222" s="47">
        <f t="shared" si="207"/>
        <v>0</v>
      </c>
      <c r="K222" s="47">
        <f t="shared" si="207"/>
        <v>0</v>
      </c>
      <c r="L222" s="47">
        <f t="shared" si="207"/>
        <v>0</v>
      </c>
      <c r="M222" s="47">
        <f t="shared" si="207"/>
        <v>0</v>
      </c>
      <c r="N222" s="47">
        <f t="shared" si="207"/>
        <v>0</v>
      </c>
      <c r="O222" s="47">
        <f t="shared" si="207"/>
        <v>0</v>
      </c>
      <c r="P222" s="47">
        <f t="shared" si="207"/>
        <v>0</v>
      </c>
      <c r="Q222" s="47">
        <f t="shared" si="207"/>
        <v>0</v>
      </c>
      <c r="AB222"/>
      <c r="AD222" s="45"/>
    </row>
    <row r="223" spans="1:31" ht="21" customHeight="1">
      <c r="A223" s="605">
        <v>6</v>
      </c>
      <c r="B223" s="58" t="s">
        <v>32</v>
      </c>
      <c r="C223" s="58" t="str">
        <f t="shared" ref="C223:Q223" si="208">IF(C7=$W$20,"O",IF(C7=$X$20,"O",IF(C7=$Y$20,"O",IF(C7=$Z$20,"O",IF(C7=$AA$20,"O",IF(C7=$AB$20,"O",IF(C7=$AC$20,"O",IF(C7=$AD$20,"O",IF(C7=$AE$20,"O",IF(C7=$AF$20,"O",IF(C7=$AG$20,"O",IF(C7=$AH$20,"O",IF(C7=$AI$20,"O",IF(C7=$AJ$20,"O",IF(C7=$AK$20,"O",IF(C7=$AL$20,"O",IF(C7=$AM$20,"O",IF(C7=$AN$20,"O",IF(C7=$AO$20,"O",IF(C7=$AP$20,"O",IF(C7=$AQ$20,"O",IF(C7=$AR$20,"O",IF(C7=$AS$20,"O",IF(C7=$AT$20,"O",IF(C7=$AU$20,"O",IF(C7=$AV$20,"O",IF(C7=$AW$20,"O",IF(C7=$AX$20,"O",IF(C7=$AY$20,"O",IF(C7=$AZ$20,"O",IF(C7=$BA$20,"O",IF(C7=$BB$20,"O",IF(C7=$BC$20,"O",IF(C7=$BD$20,"O",IF(C7=$BE$20,"O",IF(C7=$BF$20,"O",IF(C7=$BG$20,"O",IF(C7=$BH$20,"O","X"))))))))))))))))))))))))))))))))))))))</f>
        <v>X</v>
      </c>
      <c r="D223" s="58" t="str">
        <f t="shared" si="208"/>
        <v>X</v>
      </c>
      <c r="E223" s="58" t="str">
        <f t="shared" si="208"/>
        <v>X</v>
      </c>
      <c r="F223" s="58" t="str">
        <f t="shared" si="208"/>
        <v>X</v>
      </c>
      <c r="G223" s="58" t="str">
        <f t="shared" si="208"/>
        <v>X</v>
      </c>
      <c r="H223" s="58" t="str">
        <f t="shared" si="208"/>
        <v>X</v>
      </c>
      <c r="I223" s="58" t="str">
        <f t="shared" si="208"/>
        <v>X</v>
      </c>
      <c r="J223" s="58" t="str">
        <f t="shared" si="208"/>
        <v>X</v>
      </c>
      <c r="K223" s="58" t="str">
        <f t="shared" si="208"/>
        <v>X</v>
      </c>
      <c r="L223" s="58" t="str">
        <f t="shared" si="208"/>
        <v>X</v>
      </c>
      <c r="M223" s="58" t="str">
        <f t="shared" si="208"/>
        <v>X</v>
      </c>
      <c r="N223" s="58" t="str">
        <f t="shared" si="208"/>
        <v>X</v>
      </c>
      <c r="O223" s="58" t="str">
        <f t="shared" si="208"/>
        <v>X</v>
      </c>
      <c r="P223" s="58" t="str">
        <f t="shared" si="208"/>
        <v>X</v>
      </c>
      <c r="Q223" s="58" t="str">
        <f t="shared" si="208"/>
        <v>X</v>
      </c>
      <c r="AB223"/>
      <c r="AD223" s="45"/>
    </row>
    <row r="224" spans="1:31" ht="21" customHeight="1">
      <c r="A224" s="606"/>
      <c r="B224" s="58" t="s">
        <v>33</v>
      </c>
      <c r="C224" s="58" t="str">
        <f t="shared" ref="C224:Q224" si="209">IF(C8=$W$20,"O",IF(C8=$X$20,"O",IF(C8=$Y$20,"O",IF(C8=$Z$20,"O",IF(C8=$AA$20,"O",IF(C8=$AB$20,"O",IF(C8=$AC$20,"O",IF(C8=$AD$20,"O",IF(C8=$AE$20,"O",IF(C8=$AF$20,"O",IF(C8=$AG$20,"O",IF(C8=$AH$20,"O",IF(C8=$AI$20,"O",IF(C8=$AJ$20,"O",IF(C8=$AK$20,"O",IF(C8=$AL$20,"O",IF(C8=$AM$20,"O",IF(C8=$AN$20,"O",IF(C8=$AO$20,"O",IF(C8=$AP$20,"O",IF(C8=$AQ$20,"O",IF(C8=$AR$20,"O",IF(C8=$AS$20,"O",IF(C8=$AT$20,"O",IF(C8=$AU$20,"O",IF(C8=$AV$20,"O",IF(C8=$AW$20,"O",IF(C8=$AX$20,"O",IF(C8=$AY$20,"O",IF(C8=$AZ$20,"O",IF(C8=$BA$20,"O",IF(C8=$BB$20,"O",IF(C8=$BC$20,"O",IF(C8=$BD$20,"O",IF(C8=$BE$20,"O",IF(C8=$BF$20,"O",IF(C8=$BG$20,"O",IF(C8=$BH$20,"O","X"))))))))))))))))))))))))))))))))))))))</f>
        <v>X</v>
      </c>
      <c r="D224" s="58" t="str">
        <f t="shared" si="209"/>
        <v>X</v>
      </c>
      <c r="E224" s="58" t="str">
        <f t="shared" si="209"/>
        <v>X</v>
      </c>
      <c r="F224" s="58" t="str">
        <f t="shared" si="209"/>
        <v>X</v>
      </c>
      <c r="G224" s="58" t="str">
        <f t="shared" si="209"/>
        <v>X</v>
      </c>
      <c r="H224" s="58" t="str">
        <f t="shared" si="209"/>
        <v>X</v>
      </c>
      <c r="I224" s="58" t="str">
        <f t="shared" si="209"/>
        <v>X</v>
      </c>
      <c r="J224" s="58" t="str">
        <f t="shared" si="209"/>
        <v>X</v>
      </c>
      <c r="K224" s="58" t="str">
        <f t="shared" si="209"/>
        <v>X</v>
      </c>
      <c r="L224" s="58" t="str">
        <f t="shared" si="209"/>
        <v>X</v>
      </c>
      <c r="M224" s="58" t="str">
        <f t="shared" si="209"/>
        <v>X</v>
      </c>
      <c r="N224" s="58" t="str">
        <f t="shared" si="209"/>
        <v>X</v>
      </c>
      <c r="O224" s="58" t="str">
        <f t="shared" si="209"/>
        <v>X</v>
      </c>
      <c r="P224" s="58" t="str">
        <f t="shared" si="209"/>
        <v>X</v>
      </c>
      <c r="Q224" s="58" t="str">
        <f t="shared" si="209"/>
        <v>X</v>
      </c>
      <c r="X224" s="108"/>
      <c r="AB224"/>
      <c r="AC224"/>
      <c r="AD224" s="45"/>
    </row>
    <row r="225" spans="1:33" ht="21" customHeight="1">
      <c r="A225" s="606"/>
      <c r="B225" s="58" t="s">
        <v>34</v>
      </c>
      <c r="C225" s="58" t="str">
        <f t="shared" ref="C225:Q225" si="210">IF(C9=$W$20,"O",IF(C9=$X$20,"O",IF(C9=$Y$20,"O",IF(C9=$Z$20,"O",IF(C9=$AA$20,"O",IF(C9=$AB$20,"O",IF(C9=$AC$20,"O",IF(C9=$AD$20,"O",IF(C9=$AE$20,"O",IF(C9=$AF$20,"O",IF(C9=$AG$20,"O",IF(C9=$AH$20,"O",IF(C9=$AI$20,"O",IF(C9=$AJ$20,"O",IF(C9=$AK$20,"O",IF(C9=$AL$20,"O",IF(C9=$AM$20,"O",IF(C9=$AN$20,"O",IF(C9=$AO$20,"O",IF(C9=$AP$20,"O",IF(C9=$AQ$20,"O",IF(C9=$AR$20,"O",IF(C9=$AS$20,"O",IF(C9=$AT$20,"O",IF(C9=$AU$20,"O",IF(C9=$AV$20,"O",IF(C9=$AW$20,"O",IF(C9=$AX$20,"O",IF(C9=$AY$20,"O",IF(C9=$AZ$20,"O",IF(C9=$BA$20,"O",IF(C9=$BB$20,"O",IF(C9=$BC$20,"O",IF(C9=$BD$20,"O",IF(C9=$BE$20,"O",IF(C9=$BF$20,"O",IF(C9=$BG$20,"O",IF(C9=$BH$20,"O","X"))))))))))))))))))))))))))))))))))))))</f>
        <v>X</v>
      </c>
      <c r="D225" s="58" t="str">
        <f t="shared" si="210"/>
        <v>X</v>
      </c>
      <c r="E225" s="58" t="str">
        <f t="shared" si="210"/>
        <v>X</v>
      </c>
      <c r="F225" s="58" t="str">
        <f t="shared" si="210"/>
        <v>X</v>
      </c>
      <c r="G225" s="58" t="str">
        <f t="shared" si="210"/>
        <v>X</v>
      </c>
      <c r="H225" s="58" t="str">
        <f t="shared" si="210"/>
        <v>X</v>
      </c>
      <c r="I225" s="58" t="str">
        <f t="shared" si="210"/>
        <v>X</v>
      </c>
      <c r="J225" s="58" t="str">
        <f t="shared" si="210"/>
        <v>X</v>
      </c>
      <c r="K225" s="58" t="str">
        <f t="shared" si="210"/>
        <v>X</v>
      </c>
      <c r="L225" s="58" t="str">
        <f t="shared" si="210"/>
        <v>X</v>
      </c>
      <c r="M225" s="58" t="str">
        <f t="shared" si="210"/>
        <v>X</v>
      </c>
      <c r="N225" s="58" t="str">
        <f t="shared" si="210"/>
        <v>X</v>
      </c>
      <c r="O225" s="58" t="str">
        <f t="shared" si="210"/>
        <v>X</v>
      </c>
      <c r="P225" s="58" t="str">
        <f t="shared" si="210"/>
        <v>X</v>
      </c>
      <c r="Q225" s="58" t="str">
        <f t="shared" si="210"/>
        <v>X</v>
      </c>
      <c r="X225" s="108"/>
      <c r="Y225" s="108"/>
      <c r="AB225"/>
      <c r="AC225"/>
      <c r="AD225" s="45"/>
    </row>
    <row r="226" spans="1:33" ht="21" customHeight="1">
      <c r="A226" s="606"/>
      <c r="B226" s="58" t="s">
        <v>35</v>
      </c>
      <c r="C226" s="58" t="str">
        <f t="shared" ref="C226:Q226" si="211">IF(C10=$W$20,"O",IF(C10=$X$20,"O",IF(C10=$Y$20,"O",IF(C10=$Z$20,"O",IF(C10=$AA$20,"O",IF(C10=$AB$20,"O",IF(C10=$AC$20,"O",IF(C10=$AD$20,"O",IF(C10=$AE$20,"O",IF(C10=$AF$20,"O",IF(C10=$AG$20,"O",IF(C10=$AH$20,"O",IF(C10=$AI$20,"O",IF(C10=$AJ$20,"O",IF(C10=$AK$20,"O",IF(C10=$AL$20,"O",IF(C10=$AM$20,"O",IF(C10=$AN$20,"O",IF(C10=$AO$20,"O",IF(C10=$AP$20,"O",IF(C10=$AQ$20,"O",IF(C10=$AR$20,"O",IF(C10=$AS$20,"O",IF(C10=$AT$20,"O",IF(C10=$AU$20,"O",IF(C10=$AV$20,"O",IF(C10=$AW$20,"O",IF(C10=$AX$20,"O",IF(C10=$AY$20,"O",IF(C10=$AZ$20,"O",IF(C10=$BA$20,"O",IF(C10=$BB$20,"O",IF(C10=$BC$20,"O",IF(C10=$BD$20,"O",IF(C10=$BE$20,"O",IF(C10=$BF$20,"O",IF(C10=$BG$20,"O",IF(C10=$BH$20,"O","X"))))))))))))))))))))))))))))))))))))))</f>
        <v>X</v>
      </c>
      <c r="D226" s="58" t="str">
        <f t="shared" si="211"/>
        <v>X</v>
      </c>
      <c r="E226" s="58" t="str">
        <f t="shared" si="211"/>
        <v>X</v>
      </c>
      <c r="F226" s="58" t="str">
        <f t="shared" si="211"/>
        <v>X</v>
      </c>
      <c r="G226" s="58" t="str">
        <f t="shared" si="211"/>
        <v>X</v>
      </c>
      <c r="H226" s="58" t="str">
        <f t="shared" si="211"/>
        <v>X</v>
      </c>
      <c r="I226" s="58" t="str">
        <f t="shared" si="211"/>
        <v>X</v>
      </c>
      <c r="J226" s="58" t="str">
        <f t="shared" si="211"/>
        <v>X</v>
      </c>
      <c r="K226" s="58" t="str">
        <f t="shared" si="211"/>
        <v>X</v>
      </c>
      <c r="L226" s="58" t="str">
        <f t="shared" si="211"/>
        <v>X</v>
      </c>
      <c r="M226" s="58" t="str">
        <f t="shared" si="211"/>
        <v>X</v>
      </c>
      <c r="N226" s="58" t="str">
        <f t="shared" si="211"/>
        <v>X</v>
      </c>
      <c r="O226" s="58" t="str">
        <f t="shared" si="211"/>
        <v>X</v>
      </c>
      <c r="P226" s="58" t="str">
        <f t="shared" si="211"/>
        <v>X</v>
      </c>
      <c r="Q226" s="58" t="str">
        <f t="shared" si="211"/>
        <v>X</v>
      </c>
      <c r="X226" s="108"/>
      <c r="Y226" s="108"/>
      <c r="AB226"/>
      <c r="AC226"/>
      <c r="AD226" s="45"/>
    </row>
    <row r="227" spans="1:33" ht="21" customHeight="1">
      <c r="A227" s="606"/>
      <c r="B227" s="58" t="s">
        <v>36</v>
      </c>
      <c r="C227" s="58" t="str">
        <f t="shared" ref="C227:Q227" si="212">IF(C11=$W$20,"O",IF(C11=$X$20,"O",IF(C11=$Y$20,"O",IF(C11=$Z$20,"O",IF(C11=$AA$20,"O",IF(C11=$AB$20,"O",IF(C11=$AC$20,"O",IF(C11=$AD$20,"O",IF(C11=$AE$20,"O",IF(C11=$AF$20,"O",IF(C11=$AG$20,"O",IF(C11=$AH$20,"O",IF(C11=$AI$20,"O",IF(C11=$AJ$20,"O",IF(C11=$AK$20,"O",IF(C11=$AL$20,"O",IF(C11=$AM$20,"O",IF(C11=$AN$20,"O",IF(C11=$AO$20,"O",IF(C11=$AP$20,"O",IF(C11=$AQ$20,"O",IF(C11=$AR$20,"O",IF(C11=$AS$20,"O",IF(C11=$AT$20,"O",IF(C11=$AU$20,"O",IF(C11=$AV$20,"O",IF(C11=$AW$20,"O",IF(C11=$AX$20,"O",IF(C11=$AY$20,"O",IF(C11=$AZ$20,"O",IF(C11=$BA$20,"O",IF(C11=$BB$20,"O",IF(C11=$BC$20,"O",IF(C11=$BD$20,"O",IF(C11=$BE$20,"O",IF(C11=$BF$20,"O",IF(C11=$BG$20,"O",IF(C11=$BH$20,"O","X"))))))))))))))))))))))))))))))))))))))</f>
        <v>X</v>
      </c>
      <c r="D227" s="58" t="str">
        <f t="shared" si="212"/>
        <v>X</v>
      </c>
      <c r="E227" s="58" t="str">
        <f t="shared" si="212"/>
        <v>X</v>
      </c>
      <c r="F227" s="58" t="str">
        <f t="shared" si="212"/>
        <v>X</v>
      </c>
      <c r="G227" s="58" t="str">
        <f t="shared" si="212"/>
        <v>X</v>
      </c>
      <c r="H227" s="58" t="str">
        <f t="shared" si="212"/>
        <v>X</v>
      </c>
      <c r="I227" s="58" t="str">
        <f t="shared" si="212"/>
        <v>X</v>
      </c>
      <c r="J227" s="58" t="str">
        <f t="shared" si="212"/>
        <v>X</v>
      </c>
      <c r="K227" s="58" t="str">
        <f t="shared" si="212"/>
        <v>X</v>
      </c>
      <c r="L227" s="58" t="str">
        <f t="shared" si="212"/>
        <v>X</v>
      </c>
      <c r="M227" s="58" t="str">
        <f t="shared" si="212"/>
        <v>X</v>
      </c>
      <c r="N227" s="58" t="str">
        <f t="shared" si="212"/>
        <v>X</v>
      </c>
      <c r="O227" s="58" t="str">
        <f t="shared" si="212"/>
        <v>X</v>
      </c>
      <c r="P227" s="58" t="str">
        <f t="shared" si="212"/>
        <v>X</v>
      </c>
      <c r="Q227" s="58" t="str">
        <f t="shared" si="212"/>
        <v>X</v>
      </c>
      <c r="X227" s="108"/>
      <c r="Y227" s="108"/>
      <c r="AB227"/>
      <c r="AC227"/>
      <c r="AD227" s="45"/>
    </row>
    <row r="228" spans="1:33" ht="21" customHeight="1">
      <c r="A228" s="606"/>
      <c r="B228" s="58" t="s">
        <v>21</v>
      </c>
      <c r="C228" s="58" t="str">
        <f t="shared" ref="C228:Q228" si="213">IF(C12=$W$20,"O",IF(C12=$X$20,"O",IF(C12=$Y$20,"O",IF(C12=$Z$20,"O",IF(C12=$AA$20,"O",IF(C12=$AB$20,"O",IF(C12=$AC$20,"O",IF(C12=$AD$20,"O",IF(C12=$AE$20,"O",IF(C12=$AF$20,"O",IF(C12=$AG$20,"O",IF(C12=$AH$20,"O",IF(C12=$AI$20,"O",IF(C12=$AJ$20,"O",IF(C12=$AK$20,"O",IF(C12=$AL$20,"O",IF(C12=$AM$20,"O",IF(C12=$AN$20,"O",IF(C12=$AO$20,"O",IF(C12=$AP$20,"O",IF(C12=$AQ$20,"O",IF(C12=$AR$20,"O",IF(C12=$AS$20,"O",IF(C12=$AT$20,"O",IF(C12=$AU$20,"O",IF(C12=$AV$20,"O",IF(C12=$AW$20,"O",IF(C12=$AX$20,"O",IF(C12=$AY$20,"O",IF(C12=$AZ$20,"O",IF(C12=$BA$20,"O",IF(C12=$BB$20,"O",IF(C12=$BC$20,"O",IF(C12=$BD$20,"O",IF(C12=$BE$20,"O",IF(C12=$BF$20,"O",IF(C12=$BG$20,"O",IF(C12=$BH$20,"O","X"))))))))))))))))))))))))))))))))))))))</f>
        <v>X</v>
      </c>
      <c r="D228" s="58" t="str">
        <f t="shared" si="213"/>
        <v>X</v>
      </c>
      <c r="E228" s="58" t="str">
        <f t="shared" si="213"/>
        <v>X</v>
      </c>
      <c r="F228" s="58" t="str">
        <f t="shared" si="213"/>
        <v>X</v>
      </c>
      <c r="G228" s="58" t="str">
        <f t="shared" si="213"/>
        <v>X</v>
      </c>
      <c r="H228" s="58" t="str">
        <f t="shared" si="213"/>
        <v>X</v>
      </c>
      <c r="I228" s="58" t="str">
        <f t="shared" si="213"/>
        <v>X</v>
      </c>
      <c r="J228" s="58" t="str">
        <f t="shared" si="213"/>
        <v>X</v>
      </c>
      <c r="K228" s="58" t="str">
        <f t="shared" si="213"/>
        <v>X</v>
      </c>
      <c r="L228" s="58" t="str">
        <f t="shared" si="213"/>
        <v>X</v>
      </c>
      <c r="M228" s="58" t="str">
        <f t="shared" si="213"/>
        <v>X</v>
      </c>
      <c r="N228" s="58" t="str">
        <f t="shared" si="213"/>
        <v>X</v>
      </c>
      <c r="O228" s="58" t="str">
        <f t="shared" si="213"/>
        <v>X</v>
      </c>
      <c r="P228" s="58" t="str">
        <f t="shared" si="213"/>
        <v>X</v>
      </c>
      <c r="Q228" s="58" t="str">
        <f t="shared" si="213"/>
        <v>X</v>
      </c>
      <c r="X228" s="108"/>
      <c r="Y228" s="108"/>
      <c r="AB228"/>
      <c r="AC228"/>
      <c r="AD228" s="45"/>
    </row>
    <row r="229" spans="1:33" ht="21" customHeight="1">
      <c r="A229" s="607"/>
      <c r="B229" s="30" t="s">
        <v>46</v>
      </c>
      <c r="C229" s="47">
        <f>COUNTIF(C223:C228,"O")</f>
        <v>0</v>
      </c>
      <c r="D229" s="47">
        <f t="shared" ref="D229:Q229" si="214">COUNTIF(D223:D228,"O")</f>
        <v>0</v>
      </c>
      <c r="E229" s="47">
        <f t="shared" si="214"/>
        <v>0</v>
      </c>
      <c r="F229" s="47">
        <f t="shared" si="214"/>
        <v>0</v>
      </c>
      <c r="G229" s="47">
        <f t="shared" si="214"/>
        <v>0</v>
      </c>
      <c r="H229" s="47">
        <f t="shared" si="214"/>
        <v>0</v>
      </c>
      <c r="I229" s="47">
        <f t="shared" si="214"/>
        <v>0</v>
      </c>
      <c r="J229" s="47">
        <f t="shared" si="214"/>
        <v>0</v>
      </c>
      <c r="K229" s="47">
        <f t="shared" si="214"/>
        <v>0</v>
      </c>
      <c r="L229" s="47">
        <f t="shared" si="214"/>
        <v>0</v>
      </c>
      <c r="M229" s="47">
        <f t="shared" si="214"/>
        <v>0</v>
      </c>
      <c r="N229" s="47">
        <f t="shared" si="214"/>
        <v>0</v>
      </c>
      <c r="O229" s="47">
        <f t="shared" si="214"/>
        <v>0</v>
      </c>
      <c r="P229" s="47">
        <f t="shared" si="214"/>
        <v>0</v>
      </c>
      <c r="Q229" s="47">
        <f t="shared" si="214"/>
        <v>0</v>
      </c>
      <c r="X229" s="108"/>
      <c r="Y229" s="108"/>
      <c r="AB229"/>
      <c r="AD229" s="45"/>
    </row>
    <row r="230" spans="1:33" ht="21" customHeight="1">
      <c r="A230" s="605">
        <v>7</v>
      </c>
      <c r="B230" s="58" t="s">
        <v>32</v>
      </c>
      <c r="C230" s="58" t="str">
        <f t="shared" ref="C230:Q230" si="215">IF(C7=$W$21,"O",IF(C7=$X$21,"O",IF(C7=$Y$21,"O",IF(C7=$Z$21,"O",IF(C7=$AA$21,"O",IF(C7=$AB$21,"O",IF(C7=$AC$21,"O",IF(C7=$AD$21,"O",IF(C7=$AE$21,"O",IF(C7=$AF$21,"O",IF(C7=$AG$21,"O",IF(C7=$AH$21,"O",IF(C7=$AI$21,"O",IF(C7=$AJ$21,"O",IF(C7=$AK$21,"O",IF(C7=$AL$21,"O",IF(C7=$AM$21,"O",IF(C7=$AN$21,"O",IF(C7=$AO$21,"O",IF(C7=$AP$21,"O",IF(C7=$AQ$21,"O",IF(C7=$AR$21,"O",IF(C7=$AS$21,"O",IF(C7=$AT$21,"O",IF(C7=$AU$21,"O",IF(C7=$AV$21,"O",IF(C7=$AW$21,"O",IF(C7=$AX$21,"O",IF(C7=$AY$21,"O",IF(C7=$AZ$21,"O",IF(C7=$BA$21,"O",IF(C7=$BB$21,"O",IF(C7=$BC$21,"O",IF(C7=$BD$21,"O",IF(C7=$BE$21,"O",IF(C7=$BF$21,"O",IF(C7=$BG$21,"O",IF(C7=$BH$21,"O","X"))))))))))))))))))))))))))))))))))))))</f>
        <v>X</v>
      </c>
      <c r="D230" s="58" t="str">
        <f t="shared" si="215"/>
        <v>X</v>
      </c>
      <c r="E230" s="58" t="str">
        <f t="shared" si="215"/>
        <v>X</v>
      </c>
      <c r="F230" s="58" t="str">
        <f t="shared" si="215"/>
        <v>X</v>
      </c>
      <c r="G230" s="58" t="str">
        <f t="shared" si="215"/>
        <v>X</v>
      </c>
      <c r="H230" s="58" t="str">
        <f t="shared" si="215"/>
        <v>X</v>
      </c>
      <c r="I230" s="58" t="str">
        <f t="shared" si="215"/>
        <v>X</v>
      </c>
      <c r="J230" s="58" t="str">
        <f t="shared" si="215"/>
        <v>X</v>
      </c>
      <c r="K230" s="58" t="str">
        <f t="shared" si="215"/>
        <v>X</v>
      </c>
      <c r="L230" s="58" t="str">
        <f t="shared" si="215"/>
        <v>X</v>
      </c>
      <c r="M230" s="58" t="str">
        <f t="shared" si="215"/>
        <v>X</v>
      </c>
      <c r="N230" s="58" t="str">
        <f t="shared" si="215"/>
        <v>X</v>
      </c>
      <c r="O230" s="58" t="str">
        <f t="shared" si="215"/>
        <v>X</v>
      </c>
      <c r="P230" s="58" t="str">
        <f t="shared" si="215"/>
        <v>X</v>
      </c>
      <c r="Q230" s="58" t="str">
        <f t="shared" si="215"/>
        <v>X</v>
      </c>
      <c r="X230" s="108"/>
      <c r="Y230" s="108"/>
      <c r="AB230"/>
      <c r="AD230" s="45"/>
      <c r="AG230"/>
    </row>
    <row r="231" spans="1:33" ht="21" customHeight="1">
      <c r="A231" s="606"/>
      <c r="B231" s="58" t="s">
        <v>33</v>
      </c>
      <c r="C231" s="58" t="str">
        <f t="shared" ref="C231:Q231" si="216">IF(C8=$W$21,"O",IF(C8=$X$21,"O",IF(C8=$Y$21,"O",IF(C8=$Z$21,"O",IF(C8=$AA$21,"O",IF(C8=$AB$21,"O",IF(C8=$AC$21,"O",IF(C8=$AD$21,"O",IF(C8=$AE$21,"O",IF(C8=$AF$21,"O",IF(C8=$AG$21,"O",IF(C8=$AH$21,"O",IF(C8=$AI$21,"O",IF(C8=$AJ$21,"O",IF(C8=$AK$21,"O",IF(C8=$AL$21,"O",IF(C8=$AM$21,"O",IF(C8=$AN$21,"O",IF(C8=$AO$21,"O",IF(C8=$AP$21,"O",IF(C8=$AQ$21,"O",IF(C8=$AR$21,"O",IF(C8=$AS$21,"O",IF(C8=$AT$21,"O",IF(C8=$AU$21,"O",IF(C8=$AV$21,"O",IF(C8=$AW$21,"O",IF(C8=$AX$21,"O",IF(C8=$AY$21,"O",IF(C8=$AZ$21,"O",IF(C8=$BA$21,"O",IF(C8=$BB$21,"O",IF(C8=$BC$21,"O",IF(C8=$BD$21,"O",IF(C8=$BE$21,"O",IF(C8=$BF$21,"O",IF(C8=$BG$21,"O",IF(C8=$BH$21,"O","X"))))))))))))))))))))))))))))))))))))))</f>
        <v>X</v>
      </c>
      <c r="D231" s="58" t="str">
        <f t="shared" si="216"/>
        <v>X</v>
      </c>
      <c r="E231" s="58" t="str">
        <f t="shared" si="216"/>
        <v>X</v>
      </c>
      <c r="F231" s="58" t="str">
        <f t="shared" si="216"/>
        <v>X</v>
      </c>
      <c r="G231" s="58" t="str">
        <f t="shared" si="216"/>
        <v>X</v>
      </c>
      <c r="H231" s="58" t="str">
        <f t="shared" si="216"/>
        <v>X</v>
      </c>
      <c r="I231" s="58" t="str">
        <f t="shared" si="216"/>
        <v>X</v>
      </c>
      <c r="J231" s="58" t="str">
        <f t="shared" si="216"/>
        <v>X</v>
      </c>
      <c r="K231" s="58" t="str">
        <f t="shared" si="216"/>
        <v>X</v>
      </c>
      <c r="L231" s="58" t="str">
        <f t="shared" si="216"/>
        <v>X</v>
      </c>
      <c r="M231" s="58" t="str">
        <f t="shared" si="216"/>
        <v>X</v>
      </c>
      <c r="N231" s="58" t="str">
        <f t="shared" si="216"/>
        <v>X</v>
      </c>
      <c r="O231" s="58" t="str">
        <f t="shared" si="216"/>
        <v>X</v>
      </c>
      <c r="P231" s="58" t="str">
        <f t="shared" si="216"/>
        <v>X</v>
      </c>
      <c r="Q231" s="58" t="str">
        <f t="shared" si="216"/>
        <v>X</v>
      </c>
      <c r="X231" s="522"/>
      <c r="Y231" s="108"/>
      <c r="AB231"/>
      <c r="AD231" s="45"/>
      <c r="AG231"/>
    </row>
    <row r="232" spans="1:33" ht="21" customHeight="1">
      <c r="A232" s="606"/>
      <c r="B232" s="58" t="s">
        <v>34</v>
      </c>
      <c r="C232" s="58" t="str">
        <f t="shared" ref="C232:Q232" si="217">IF(C9=$W$21,"O",IF(C9=$X$21,"O",IF(C9=$Y$21,"O",IF(C9=$Z$21,"O",IF(C9=$AA$21,"O",IF(C9=$AB$21,"O",IF(C9=$AC$21,"O",IF(C9=$AD$21,"O",IF(C9=$AE$21,"O",IF(C9=$AF$21,"O",IF(C9=$AG$21,"O",IF(C9=$AH$21,"O",IF(C9=$AI$21,"O",IF(C9=$AJ$21,"O",IF(C9=$AK$21,"O",IF(C9=$AL$21,"O",IF(C9=$AM$21,"O",IF(C9=$AN$21,"O",IF(C9=$AO$21,"O",IF(C9=$AP$21,"O",IF(C9=$AQ$21,"O",IF(C9=$AR$21,"O",IF(C9=$AS$21,"O",IF(C9=$AT$21,"O",IF(C9=$AU$21,"O",IF(C9=$AV$21,"O",IF(C9=$AW$21,"O",IF(C9=$AX$21,"O",IF(C9=$AY$21,"O",IF(C9=$AZ$21,"O",IF(C9=$BA$21,"O",IF(C9=$BB$21,"O",IF(C9=$BC$21,"O",IF(C9=$BD$21,"O",IF(C9=$BE$21,"O",IF(C9=$BF$21,"O",IF(C9=$BG$21,"O",IF(C9=$BH$21,"O","X"))))))))))))))))))))))))))))))))))))))</f>
        <v>X</v>
      </c>
      <c r="D232" s="58" t="str">
        <f t="shared" si="217"/>
        <v>X</v>
      </c>
      <c r="E232" s="58" t="str">
        <f t="shared" si="217"/>
        <v>X</v>
      </c>
      <c r="F232" s="58" t="str">
        <f t="shared" si="217"/>
        <v>X</v>
      </c>
      <c r="G232" s="58" t="str">
        <f t="shared" si="217"/>
        <v>X</v>
      </c>
      <c r="H232" s="58" t="str">
        <f t="shared" si="217"/>
        <v>X</v>
      </c>
      <c r="I232" s="58" t="str">
        <f t="shared" si="217"/>
        <v>X</v>
      </c>
      <c r="J232" s="58" t="str">
        <f t="shared" si="217"/>
        <v>X</v>
      </c>
      <c r="K232" s="58" t="str">
        <f t="shared" si="217"/>
        <v>X</v>
      </c>
      <c r="L232" s="58" t="str">
        <f t="shared" si="217"/>
        <v>X</v>
      </c>
      <c r="M232" s="58" t="str">
        <f t="shared" si="217"/>
        <v>X</v>
      </c>
      <c r="N232" s="58" t="str">
        <f t="shared" si="217"/>
        <v>X</v>
      </c>
      <c r="O232" s="58" t="str">
        <f t="shared" si="217"/>
        <v>X</v>
      </c>
      <c r="P232" s="58" t="str">
        <f t="shared" si="217"/>
        <v>X</v>
      </c>
      <c r="Q232" s="58" t="str">
        <f t="shared" si="217"/>
        <v>X</v>
      </c>
      <c r="AB232"/>
      <c r="AG232"/>
    </row>
    <row r="233" spans="1:33" ht="21" customHeight="1">
      <c r="A233" s="606"/>
      <c r="B233" s="58" t="s">
        <v>35</v>
      </c>
      <c r="C233" s="58" t="str">
        <f t="shared" ref="C233:Q233" si="218">IF(C10=$W$21,"O",IF(C10=$X$21,"O",IF(C10=$Y$21,"O",IF(C10=$Z$21,"O",IF(C10=$AA$21,"O",IF(C10=$AB$21,"O",IF(C10=$AC$21,"O",IF(C10=$AD$21,"O",IF(C10=$AE$21,"O",IF(C10=$AF$21,"O",IF(C10=$AG$21,"O",IF(C10=$AH$21,"O",IF(C10=$AI$21,"O",IF(C10=$AJ$21,"O",IF(C10=$AK$21,"O",IF(C10=$AL$21,"O",IF(C10=$AM$21,"O",IF(C10=$AN$21,"O",IF(C10=$AO$21,"O",IF(C10=$AP$21,"O",IF(C10=$AQ$21,"O",IF(C10=$AR$21,"O",IF(C10=$AS$21,"O",IF(C10=$AT$21,"O",IF(C10=$AU$21,"O",IF(C10=$AV$21,"O",IF(C10=$AW$21,"O",IF(C10=$AX$21,"O",IF(C10=$AY$21,"O",IF(C10=$AZ$21,"O",IF(C10=$BA$21,"O",IF(C10=$BB$21,"O",IF(C10=$BC$21,"O",IF(C10=$BD$21,"O",IF(C10=$BE$21,"O",IF(C10=$BF$21,"O",IF(C10=$BG$21,"O",IF(C10=$BH$21,"O","X"))))))))))))))))))))))))))))))))))))))</f>
        <v>X</v>
      </c>
      <c r="D233" s="58" t="str">
        <f t="shared" si="218"/>
        <v>X</v>
      </c>
      <c r="E233" s="58" t="str">
        <f t="shared" si="218"/>
        <v>X</v>
      </c>
      <c r="F233" s="58" t="str">
        <f t="shared" si="218"/>
        <v>X</v>
      </c>
      <c r="G233" s="58" t="str">
        <f t="shared" si="218"/>
        <v>X</v>
      </c>
      <c r="H233" s="58" t="str">
        <f t="shared" si="218"/>
        <v>X</v>
      </c>
      <c r="I233" s="58" t="str">
        <f t="shared" si="218"/>
        <v>X</v>
      </c>
      <c r="J233" s="58" t="str">
        <f t="shared" si="218"/>
        <v>X</v>
      </c>
      <c r="K233" s="58" t="str">
        <f t="shared" si="218"/>
        <v>X</v>
      </c>
      <c r="L233" s="58" t="str">
        <f t="shared" si="218"/>
        <v>X</v>
      </c>
      <c r="M233" s="58" t="str">
        <f t="shared" si="218"/>
        <v>X</v>
      </c>
      <c r="N233" s="58" t="str">
        <f t="shared" si="218"/>
        <v>X</v>
      </c>
      <c r="O233" s="58" t="str">
        <f t="shared" si="218"/>
        <v>X</v>
      </c>
      <c r="P233" s="58" t="str">
        <f t="shared" si="218"/>
        <v>X</v>
      </c>
      <c r="Q233" s="58" t="str">
        <f t="shared" si="218"/>
        <v>X</v>
      </c>
      <c r="AG233"/>
    </row>
    <row r="234" spans="1:33" ht="21" customHeight="1">
      <c r="A234" s="606"/>
      <c r="B234" s="58" t="s">
        <v>36</v>
      </c>
      <c r="C234" s="58" t="str">
        <f t="shared" ref="C234:Q234" si="219">IF(C11=$W$21,"O",IF(C11=$X$21,"O",IF(C11=$Y$21,"O",IF(C11=$Z$21,"O",IF(C11=$AA$21,"O",IF(C11=$AB$21,"O",IF(C11=$AC$21,"O",IF(C11=$AD$21,"O",IF(C11=$AE$21,"O",IF(C11=$AF$21,"O",IF(C11=$AG$21,"O",IF(C11=$AH$21,"O",IF(C11=$AI$21,"O",IF(C11=$AJ$21,"O",IF(C11=$AK$21,"O",IF(C11=$AL$21,"O",IF(C11=$AM$21,"O",IF(C11=$AN$21,"O",IF(C11=$AO$21,"O",IF(C11=$AP$21,"O",IF(C11=$AQ$21,"O",IF(C11=$AR$21,"O",IF(C11=$AS$21,"O",IF(C11=$AT$21,"O",IF(C11=$AU$21,"O",IF(C11=$AV$21,"O",IF(C11=$AW$21,"O",IF(C11=$AX$21,"O",IF(C11=$AY$21,"O",IF(C11=$AZ$21,"O",IF(C11=$BA$21,"O",IF(C11=$BB$21,"O",IF(C11=$BC$21,"O",IF(C11=$BD$21,"O",IF(C11=$BE$21,"O",IF(C11=$BF$21,"O",IF(C11=$BG$21,"O",IF(C11=$BH$21,"O","X"))))))))))))))))))))))))))))))))))))))</f>
        <v>X</v>
      </c>
      <c r="D234" s="58" t="str">
        <f t="shared" si="219"/>
        <v>X</v>
      </c>
      <c r="E234" s="58" t="str">
        <f t="shared" si="219"/>
        <v>X</v>
      </c>
      <c r="F234" s="58" t="str">
        <f t="shared" si="219"/>
        <v>X</v>
      </c>
      <c r="G234" s="58" t="str">
        <f t="shared" si="219"/>
        <v>X</v>
      </c>
      <c r="H234" s="58" t="str">
        <f t="shared" si="219"/>
        <v>X</v>
      </c>
      <c r="I234" s="58" t="str">
        <f t="shared" si="219"/>
        <v>X</v>
      </c>
      <c r="J234" s="58" t="str">
        <f t="shared" si="219"/>
        <v>X</v>
      </c>
      <c r="K234" s="58" t="str">
        <f t="shared" si="219"/>
        <v>X</v>
      </c>
      <c r="L234" s="58" t="str">
        <f t="shared" si="219"/>
        <v>X</v>
      </c>
      <c r="M234" s="58" t="str">
        <f t="shared" si="219"/>
        <v>X</v>
      </c>
      <c r="N234" s="58" t="str">
        <f t="shared" si="219"/>
        <v>X</v>
      </c>
      <c r="O234" s="58" t="str">
        <f t="shared" si="219"/>
        <v>X</v>
      </c>
      <c r="P234" s="58" t="str">
        <f t="shared" si="219"/>
        <v>X</v>
      </c>
      <c r="Q234" s="58" t="str">
        <f t="shared" si="219"/>
        <v>X</v>
      </c>
    </row>
    <row r="235" spans="1:33" ht="21" customHeight="1">
      <c r="A235" s="606"/>
      <c r="B235" s="58" t="s">
        <v>21</v>
      </c>
      <c r="C235" s="58" t="str">
        <f t="shared" ref="C235:Q235" si="220">IF(C12=$W$21,"O",IF(C12=$X$21,"O",IF(C12=$Y$21,"O",IF(C12=$Z$21,"O",IF(C12=$AA$21,"O",IF(C12=$AB$21,"O",IF(C12=$AC$21,"O",IF(C12=$AD$21,"O",IF(C12=$AE$21,"O",IF(C12=$AF$21,"O",IF(C12=$AG$21,"O",IF(C12=$AH$21,"O",IF(C12=$AI$21,"O",IF(C12=$AJ$21,"O",IF(C12=$AK$21,"O",IF(C12=$AL$21,"O",IF(C12=$AM$21,"O",IF(C12=$AN$21,"O",IF(C12=$AO$21,"O",IF(C12=$AP$21,"O",IF(C12=$AQ$21,"O",IF(C12=$AR$21,"O",IF(C12=$AS$21,"O",IF(C12=$AT$21,"O",IF(C12=$AU$21,"O",IF(C12=$AV$21,"O",IF(C12=$AW$21,"O",IF(C12=$AX$21,"O",IF(C12=$AY$21,"O",IF(C12=$AZ$21,"O",IF(C12=$BA$21,"O",IF(C12=$BB$21,"O",IF(C12=$BC$21,"O",IF(C12=$BD$21,"O",IF(C12=$BE$21,"O",IF(C12=$BF$21,"O",IF(C12=$BG$21,"O",IF(C12=$BH$21,"O","X"))))))))))))))))))))))))))))))))))))))</f>
        <v>X</v>
      </c>
      <c r="D235" s="58" t="str">
        <f t="shared" si="220"/>
        <v>X</v>
      </c>
      <c r="E235" s="58" t="str">
        <f t="shared" si="220"/>
        <v>X</v>
      </c>
      <c r="F235" s="58" t="str">
        <f t="shared" si="220"/>
        <v>X</v>
      </c>
      <c r="G235" s="58" t="str">
        <f t="shared" si="220"/>
        <v>X</v>
      </c>
      <c r="H235" s="58" t="str">
        <f t="shared" si="220"/>
        <v>X</v>
      </c>
      <c r="I235" s="58" t="str">
        <f t="shared" si="220"/>
        <v>X</v>
      </c>
      <c r="J235" s="58" t="str">
        <f t="shared" si="220"/>
        <v>X</v>
      </c>
      <c r="K235" s="58" t="str">
        <f t="shared" si="220"/>
        <v>X</v>
      </c>
      <c r="L235" s="58" t="str">
        <f t="shared" si="220"/>
        <v>X</v>
      </c>
      <c r="M235" s="58" t="str">
        <f t="shared" si="220"/>
        <v>X</v>
      </c>
      <c r="N235" s="58" t="str">
        <f t="shared" si="220"/>
        <v>X</v>
      </c>
      <c r="O235" s="58" t="str">
        <f t="shared" si="220"/>
        <v>X</v>
      </c>
      <c r="P235" s="58" t="str">
        <f t="shared" si="220"/>
        <v>X</v>
      </c>
      <c r="Q235" s="58" t="str">
        <f t="shared" si="220"/>
        <v>X</v>
      </c>
    </row>
    <row r="236" spans="1:33" ht="21" customHeight="1">
      <c r="A236" s="607"/>
      <c r="B236" s="30" t="s">
        <v>46</v>
      </c>
      <c r="C236" s="47">
        <f>COUNTIF(C230:C235,"O")</f>
        <v>0</v>
      </c>
      <c r="D236" s="47">
        <f t="shared" ref="D236:Q236" si="221">COUNTIF(D230:D235,"O")</f>
        <v>0</v>
      </c>
      <c r="E236" s="47">
        <f t="shared" si="221"/>
        <v>0</v>
      </c>
      <c r="F236" s="47">
        <f t="shared" si="221"/>
        <v>0</v>
      </c>
      <c r="G236" s="47">
        <f t="shared" si="221"/>
        <v>0</v>
      </c>
      <c r="H236" s="47">
        <f t="shared" si="221"/>
        <v>0</v>
      </c>
      <c r="I236" s="47">
        <f t="shared" si="221"/>
        <v>0</v>
      </c>
      <c r="J236" s="47">
        <f t="shared" si="221"/>
        <v>0</v>
      </c>
      <c r="K236" s="47">
        <f t="shared" si="221"/>
        <v>0</v>
      </c>
      <c r="L236" s="47">
        <f t="shared" si="221"/>
        <v>0</v>
      </c>
      <c r="M236" s="47">
        <f t="shared" si="221"/>
        <v>0</v>
      </c>
      <c r="N236" s="47">
        <f t="shared" si="221"/>
        <v>0</v>
      </c>
      <c r="O236" s="47">
        <f t="shared" si="221"/>
        <v>0</v>
      </c>
      <c r="P236" s="47">
        <f t="shared" si="221"/>
        <v>0</v>
      </c>
      <c r="Q236" s="47">
        <f t="shared" si="221"/>
        <v>0</v>
      </c>
    </row>
    <row r="237" spans="1:33" ht="21" customHeight="1">
      <c r="A237" s="605">
        <v>8</v>
      </c>
      <c r="B237" s="58" t="s">
        <v>32</v>
      </c>
      <c r="C237" s="58" t="str">
        <f t="shared" ref="C237:Q237" si="222">IF(C7=$W$22,"O",IF(C7=$X$22,"O",IF(C7=$Y$22,"O",IF(C7=$Z$22,"O",IF(C7=$AA$22,"O",IF(C7=$AB$22,"O",IF(C7=$AC$22,"O",IF(C7=$AD$22,"O",IF(C7=$AE$22,"O",IF(C7=$AF$22,"O",IF(C7=$AG$22,"O","X")))))))))))</f>
        <v>X</v>
      </c>
      <c r="D237" s="58" t="str">
        <f t="shared" si="222"/>
        <v>X</v>
      </c>
      <c r="E237" s="58" t="str">
        <f t="shared" si="222"/>
        <v>X</v>
      </c>
      <c r="F237" s="58" t="str">
        <f t="shared" si="222"/>
        <v>X</v>
      </c>
      <c r="G237" s="58" t="str">
        <f t="shared" si="222"/>
        <v>X</v>
      </c>
      <c r="H237" s="58" t="str">
        <f t="shared" si="222"/>
        <v>X</v>
      </c>
      <c r="I237" s="58" t="str">
        <f t="shared" si="222"/>
        <v>X</v>
      </c>
      <c r="J237" s="58" t="str">
        <f t="shared" si="222"/>
        <v>X</v>
      </c>
      <c r="K237" s="58" t="str">
        <f t="shared" si="222"/>
        <v>X</v>
      </c>
      <c r="L237" s="58" t="str">
        <f t="shared" si="222"/>
        <v>X</v>
      </c>
      <c r="M237" s="58" t="str">
        <f t="shared" si="222"/>
        <v>X</v>
      </c>
      <c r="N237" s="58" t="str">
        <f t="shared" si="222"/>
        <v>X</v>
      </c>
      <c r="O237" s="58" t="str">
        <f t="shared" si="222"/>
        <v>X</v>
      </c>
      <c r="P237" s="58" t="str">
        <f t="shared" si="222"/>
        <v>X</v>
      </c>
      <c r="Q237" s="58" t="str">
        <f t="shared" si="222"/>
        <v>X</v>
      </c>
      <c r="AG237"/>
    </row>
    <row r="238" spans="1:33" ht="21" customHeight="1">
      <c r="A238" s="606"/>
      <c r="B238" s="58" t="s">
        <v>33</v>
      </c>
      <c r="C238" s="58" t="str">
        <f t="shared" ref="C238:Q238" si="223">IF(C8=$W$22,"O",IF(C8=$X$22,"O",IF(C8=$Y$22,"O",IF(C8=$Z$22,"O",IF(C8=$AA$22,"O",IF(C8=$AB$22,"O",IF(C8=$AC$22,"O",IF(C8=$AD$22,"O",IF(C8=$AE$22,"O",IF(C8=$AF$22,"O",IF(C8=$AG$22,"O","X")))))))))))</f>
        <v>X</v>
      </c>
      <c r="D238" s="58" t="str">
        <f t="shared" si="223"/>
        <v>X</v>
      </c>
      <c r="E238" s="58" t="str">
        <f t="shared" si="223"/>
        <v>X</v>
      </c>
      <c r="F238" s="58" t="str">
        <f t="shared" si="223"/>
        <v>X</v>
      </c>
      <c r="G238" s="58" t="str">
        <f t="shared" si="223"/>
        <v>X</v>
      </c>
      <c r="H238" s="58" t="str">
        <f t="shared" si="223"/>
        <v>X</v>
      </c>
      <c r="I238" s="58" t="str">
        <f t="shared" si="223"/>
        <v>X</v>
      </c>
      <c r="J238" s="58" t="str">
        <f t="shared" si="223"/>
        <v>X</v>
      </c>
      <c r="K238" s="58" t="str">
        <f t="shared" si="223"/>
        <v>X</v>
      </c>
      <c r="L238" s="58" t="str">
        <f t="shared" si="223"/>
        <v>X</v>
      </c>
      <c r="M238" s="58" t="str">
        <f t="shared" si="223"/>
        <v>X</v>
      </c>
      <c r="N238" s="58" t="str">
        <f t="shared" si="223"/>
        <v>X</v>
      </c>
      <c r="O238" s="58" t="str">
        <f t="shared" si="223"/>
        <v>X</v>
      </c>
      <c r="P238" s="58" t="str">
        <f t="shared" si="223"/>
        <v>X</v>
      </c>
      <c r="Q238" s="58" t="str">
        <f t="shared" si="223"/>
        <v>X</v>
      </c>
      <c r="AB238"/>
      <c r="AD238" s="45"/>
      <c r="AG238"/>
    </row>
    <row r="239" spans="1:33" ht="21" customHeight="1">
      <c r="A239" s="606"/>
      <c r="B239" s="58" t="s">
        <v>34</v>
      </c>
      <c r="C239" s="58" t="str">
        <f t="shared" ref="C239:Q239" si="224">IF(C9=$W$22,"O",IF(C9=$X$22,"O",IF(C9=$Y$22,"O",IF(C9=$Z$22,"O",IF(C9=$AA$22,"O",IF(C9=$AB$22,"O",IF(C9=$AC$22,"O",IF(C9=$AD$22,"O",IF(C9=$AE$22,"O",IF(C9=$AF$22,"O",IF(C9=$AG$22,"O","X")))))))))))</f>
        <v>X</v>
      </c>
      <c r="D239" s="58" t="str">
        <f t="shared" si="224"/>
        <v>X</v>
      </c>
      <c r="E239" s="58" t="str">
        <f t="shared" si="224"/>
        <v>X</v>
      </c>
      <c r="F239" s="58" t="str">
        <f t="shared" si="224"/>
        <v>X</v>
      </c>
      <c r="G239" s="58" t="str">
        <f t="shared" si="224"/>
        <v>X</v>
      </c>
      <c r="H239" s="58" t="str">
        <f t="shared" si="224"/>
        <v>X</v>
      </c>
      <c r="I239" s="58" t="str">
        <f t="shared" si="224"/>
        <v>X</v>
      </c>
      <c r="J239" s="58" t="str">
        <f t="shared" si="224"/>
        <v>X</v>
      </c>
      <c r="K239" s="58" t="str">
        <f t="shared" si="224"/>
        <v>X</v>
      </c>
      <c r="L239" s="58" t="str">
        <f t="shared" si="224"/>
        <v>X</v>
      </c>
      <c r="M239" s="58" t="str">
        <f t="shared" si="224"/>
        <v>X</v>
      </c>
      <c r="N239" s="58" t="str">
        <f t="shared" si="224"/>
        <v>X</v>
      </c>
      <c r="O239" s="58" t="str">
        <f t="shared" si="224"/>
        <v>X</v>
      </c>
      <c r="P239" s="58" t="str">
        <f t="shared" si="224"/>
        <v>X</v>
      </c>
      <c r="Q239" s="58" t="str">
        <f t="shared" si="224"/>
        <v>X</v>
      </c>
      <c r="AB239"/>
      <c r="AG239"/>
    </row>
    <row r="240" spans="1:33" ht="21" customHeight="1">
      <c r="A240" s="606"/>
      <c r="B240" s="58" t="s">
        <v>35</v>
      </c>
      <c r="C240" s="58" t="str">
        <f t="shared" ref="C240:Q240" si="225">IF(C10=$W$22,"O",IF(C10=$X$22,"O",IF(C10=$Y$22,"O",IF(C10=$Z$22,"O",IF(C10=$AA$22,"O",IF(C10=$AB$22,"O",IF(C10=$AC$22,"O",IF(C10=$AD$22,"O",IF(C10=$AE$22,"O",IF(C10=$AF$22,"O",IF(C10=$AG$22,"O","X")))))))))))</f>
        <v>X</v>
      </c>
      <c r="D240" s="58" t="str">
        <f t="shared" si="225"/>
        <v>X</v>
      </c>
      <c r="E240" s="58" t="str">
        <f t="shared" si="225"/>
        <v>X</v>
      </c>
      <c r="F240" s="58" t="str">
        <f t="shared" si="225"/>
        <v>X</v>
      </c>
      <c r="G240" s="58" t="str">
        <f t="shared" si="225"/>
        <v>X</v>
      </c>
      <c r="H240" s="58" t="str">
        <f t="shared" si="225"/>
        <v>X</v>
      </c>
      <c r="I240" s="58" t="str">
        <f t="shared" si="225"/>
        <v>X</v>
      </c>
      <c r="J240" s="58" t="str">
        <f t="shared" si="225"/>
        <v>X</v>
      </c>
      <c r="K240" s="58" t="str">
        <f t="shared" si="225"/>
        <v>X</v>
      </c>
      <c r="L240" s="58" t="str">
        <f t="shared" si="225"/>
        <v>X</v>
      </c>
      <c r="M240" s="58" t="str">
        <f t="shared" si="225"/>
        <v>X</v>
      </c>
      <c r="N240" s="58" t="str">
        <f t="shared" si="225"/>
        <v>X</v>
      </c>
      <c r="O240" s="58" t="str">
        <f t="shared" si="225"/>
        <v>X</v>
      </c>
      <c r="P240" s="58" t="str">
        <f t="shared" si="225"/>
        <v>X</v>
      </c>
      <c r="Q240" s="58" t="str">
        <f t="shared" si="225"/>
        <v>X</v>
      </c>
      <c r="AG240"/>
    </row>
    <row r="241" spans="1:17" ht="21" customHeight="1">
      <c r="A241" s="606"/>
      <c r="B241" s="58" t="s">
        <v>36</v>
      </c>
      <c r="C241" s="58" t="str">
        <f t="shared" ref="C241:Q241" si="226">IF(C11=$W$22,"O",IF(C11=$X$22,"O",IF(C11=$Y$22,"O",IF(C11=$Z$22,"O",IF(C11=$AA$22,"O",IF(C11=$AB$22,"O",IF(C11=$AC$22,"O",IF(C11=$AD$22,"O",IF(C11=$AE$22,"O",IF(C11=$AF$22,"O",IF(C11=$AG$22,"O","X")))))))))))</f>
        <v>X</v>
      </c>
      <c r="D241" s="58" t="str">
        <f t="shared" si="226"/>
        <v>X</v>
      </c>
      <c r="E241" s="58" t="str">
        <f t="shared" si="226"/>
        <v>X</v>
      </c>
      <c r="F241" s="58" t="str">
        <f t="shared" si="226"/>
        <v>X</v>
      </c>
      <c r="G241" s="58" t="str">
        <f t="shared" si="226"/>
        <v>X</v>
      </c>
      <c r="H241" s="58" t="str">
        <f t="shared" si="226"/>
        <v>X</v>
      </c>
      <c r="I241" s="58" t="str">
        <f t="shared" si="226"/>
        <v>X</v>
      </c>
      <c r="J241" s="58" t="str">
        <f t="shared" si="226"/>
        <v>X</v>
      </c>
      <c r="K241" s="58" t="str">
        <f t="shared" si="226"/>
        <v>X</v>
      </c>
      <c r="L241" s="58" t="str">
        <f t="shared" si="226"/>
        <v>X</v>
      </c>
      <c r="M241" s="58" t="str">
        <f t="shared" si="226"/>
        <v>X</v>
      </c>
      <c r="N241" s="58" t="str">
        <f t="shared" si="226"/>
        <v>X</v>
      </c>
      <c r="O241" s="58" t="str">
        <f t="shared" si="226"/>
        <v>X</v>
      </c>
      <c r="P241" s="58" t="str">
        <f t="shared" si="226"/>
        <v>X</v>
      </c>
      <c r="Q241" s="58" t="str">
        <f t="shared" si="226"/>
        <v>X</v>
      </c>
    </row>
    <row r="242" spans="1:17" ht="21" customHeight="1">
      <c r="A242" s="606"/>
      <c r="B242" s="58" t="s">
        <v>21</v>
      </c>
      <c r="C242" s="58" t="str">
        <f t="shared" ref="C242:Q242" si="227">IF(C12=$W$22,"O",IF(C12=$X$22,"O",IF(C12=$Y$22,"O",IF(C12=$Z$22,"O",IF(C12=$AA$22,"O",IF(C12=$AB$22,"O",IF(C12=$AC$22,"O",IF(C12=$AD$22,"O",IF(C12=$AE$22,"O",IF(C12=$AF$22,"O",IF(C12=$AG$22,"O","X")))))))))))</f>
        <v>X</v>
      </c>
      <c r="D242" s="58" t="str">
        <f t="shared" si="227"/>
        <v>X</v>
      </c>
      <c r="E242" s="58" t="str">
        <f t="shared" si="227"/>
        <v>X</v>
      </c>
      <c r="F242" s="58" t="str">
        <f t="shared" si="227"/>
        <v>X</v>
      </c>
      <c r="G242" s="58" t="str">
        <f t="shared" si="227"/>
        <v>X</v>
      </c>
      <c r="H242" s="58" t="str">
        <f t="shared" si="227"/>
        <v>X</v>
      </c>
      <c r="I242" s="58" t="str">
        <f t="shared" si="227"/>
        <v>X</v>
      </c>
      <c r="J242" s="58" t="str">
        <f t="shared" si="227"/>
        <v>X</v>
      </c>
      <c r="K242" s="58" t="str">
        <f t="shared" si="227"/>
        <v>X</v>
      </c>
      <c r="L242" s="58" t="str">
        <f t="shared" si="227"/>
        <v>X</v>
      </c>
      <c r="M242" s="58" t="str">
        <f t="shared" si="227"/>
        <v>X</v>
      </c>
      <c r="N242" s="58" t="str">
        <f t="shared" si="227"/>
        <v>X</v>
      </c>
      <c r="O242" s="58" t="str">
        <f t="shared" si="227"/>
        <v>X</v>
      </c>
      <c r="P242" s="58" t="str">
        <f t="shared" si="227"/>
        <v>X</v>
      </c>
      <c r="Q242" s="58" t="str">
        <f t="shared" si="227"/>
        <v>X</v>
      </c>
    </row>
    <row r="243" spans="1:17" ht="21" customHeight="1">
      <c r="A243" s="607"/>
      <c r="B243" s="30" t="s">
        <v>46</v>
      </c>
      <c r="C243" s="47">
        <f>COUNTIF(C237:C242,"O")</f>
        <v>0</v>
      </c>
      <c r="D243" s="47">
        <f t="shared" ref="D243:Q243" si="228">COUNTIF(D237:D242,"O")</f>
        <v>0</v>
      </c>
      <c r="E243" s="47">
        <f t="shared" si="228"/>
        <v>0</v>
      </c>
      <c r="F243" s="47">
        <f t="shared" si="228"/>
        <v>0</v>
      </c>
      <c r="G243" s="47">
        <f t="shared" si="228"/>
        <v>0</v>
      </c>
      <c r="H243" s="47">
        <f t="shared" si="228"/>
        <v>0</v>
      </c>
      <c r="I243" s="47">
        <f t="shared" si="228"/>
        <v>0</v>
      </c>
      <c r="J243" s="47">
        <f t="shared" si="228"/>
        <v>0</v>
      </c>
      <c r="K243" s="47">
        <f t="shared" si="228"/>
        <v>0</v>
      </c>
      <c r="L243" s="47">
        <f t="shared" si="228"/>
        <v>0</v>
      </c>
      <c r="M243" s="47">
        <f t="shared" si="228"/>
        <v>0</v>
      </c>
      <c r="N243" s="47">
        <f t="shared" si="228"/>
        <v>0</v>
      </c>
      <c r="O243" s="47">
        <f t="shared" si="228"/>
        <v>0</v>
      </c>
      <c r="P243" s="47">
        <f t="shared" si="228"/>
        <v>0</v>
      </c>
      <c r="Q243" s="47">
        <f t="shared" si="228"/>
        <v>0</v>
      </c>
    </row>
    <row r="244" spans="1:17" ht="21" customHeight="1">
      <c r="A244" s="605">
        <v>9</v>
      </c>
      <c r="B244" s="58" t="s">
        <v>32</v>
      </c>
      <c r="C244" s="58" t="str">
        <f t="shared" ref="C244:Q244" si="229">IF(C7=$W$23,"O",IF(C7=$X$23,"O",IF(C7=$Y$23,"O",IF(C7=$Z$23,"O",IF(C7=$AA$23,"O",IF(C7=$AB$23,"O",IF(C7=$AC$23,"O",IF(C7=$AD$23,"O",IF(C7=$AE$23,"O","X")))))))))</f>
        <v>O</v>
      </c>
      <c r="D244" s="58" t="str">
        <f t="shared" si="229"/>
        <v>O</v>
      </c>
      <c r="E244" s="58" t="str">
        <f t="shared" si="229"/>
        <v>O</v>
      </c>
      <c r="F244" s="58" t="str">
        <f t="shared" si="229"/>
        <v>O</v>
      </c>
      <c r="G244" s="58" t="str">
        <f t="shared" si="229"/>
        <v>O</v>
      </c>
      <c r="H244" s="58" t="str">
        <f t="shared" si="229"/>
        <v>O</v>
      </c>
      <c r="I244" s="58" t="str">
        <f t="shared" si="229"/>
        <v>O</v>
      </c>
      <c r="J244" s="58" t="str">
        <f t="shared" si="229"/>
        <v>O</v>
      </c>
      <c r="K244" s="58" t="str">
        <f t="shared" si="229"/>
        <v>O</v>
      </c>
      <c r="L244" s="58" t="str">
        <f t="shared" si="229"/>
        <v>O</v>
      </c>
      <c r="M244" s="58" t="str">
        <f t="shared" si="229"/>
        <v>O</v>
      </c>
      <c r="N244" s="58" t="str">
        <f t="shared" si="229"/>
        <v>O</v>
      </c>
      <c r="O244" s="58" t="str">
        <f t="shared" si="229"/>
        <v>O</v>
      </c>
      <c r="P244" s="58" t="str">
        <f t="shared" si="229"/>
        <v>O</v>
      </c>
      <c r="Q244" s="58" t="str">
        <f t="shared" si="229"/>
        <v>O</v>
      </c>
    </row>
    <row r="245" spans="1:17" ht="21" customHeight="1">
      <c r="A245" s="606"/>
      <c r="B245" s="58" t="s">
        <v>33</v>
      </c>
      <c r="C245" s="58" t="str">
        <f t="shared" ref="C245:Q245" si="230">IF(C8=$W$23,"O",IF(C8=$X$23,"O",IF(C8=$Y$23,"O",IF(C8=$Z$23,"O",IF(C8=$AA$23,"O",IF(C8=$AB$23,"O",IF(C8=$AC$23,"O",IF(C8=$AD$23,"O",IF(C8=$AE$23,"O","X")))))))))</f>
        <v>O</v>
      </c>
      <c r="D245" s="58" t="str">
        <f t="shared" si="230"/>
        <v>O</v>
      </c>
      <c r="E245" s="58" t="str">
        <f t="shared" si="230"/>
        <v>O</v>
      </c>
      <c r="F245" s="58" t="str">
        <f t="shared" si="230"/>
        <v>O</v>
      </c>
      <c r="G245" s="58" t="str">
        <f t="shared" si="230"/>
        <v>O</v>
      </c>
      <c r="H245" s="58" t="str">
        <f t="shared" si="230"/>
        <v>O</v>
      </c>
      <c r="I245" s="58" t="str">
        <f t="shared" si="230"/>
        <v>O</v>
      </c>
      <c r="J245" s="58" t="str">
        <f t="shared" si="230"/>
        <v>O</v>
      </c>
      <c r="K245" s="58" t="str">
        <f t="shared" si="230"/>
        <v>O</v>
      </c>
      <c r="L245" s="58" t="str">
        <f t="shared" si="230"/>
        <v>O</v>
      </c>
      <c r="M245" s="58" t="str">
        <f t="shared" si="230"/>
        <v>O</v>
      </c>
      <c r="N245" s="58" t="str">
        <f t="shared" si="230"/>
        <v>O</v>
      </c>
      <c r="O245" s="58" t="str">
        <f t="shared" si="230"/>
        <v>O</v>
      </c>
      <c r="P245" s="58" t="str">
        <f t="shared" si="230"/>
        <v>O</v>
      </c>
      <c r="Q245" s="58" t="str">
        <f t="shared" si="230"/>
        <v>O</v>
      </c>
    </row>
    <row r="246" spans="1:17" ht="21" customHeight="1">
      <c r="A246" s="606"/>
      <c r="B246" s="58" t="s">
        <v>34</v>
      </c>
      <c r="C246" s="58" t="str">
        <f t="shared" ref="C246:Q246" si="231">IF(C9=$W$23,"O",IF(C9=$X$23,"O",IF(C9=$Y$23,"O",IF(C9=$Z$23,"O",IF(C9=$AA$23,"O",IF(C9=$AB$23,"O",IF(C9=$AC$23,"O",IF(C9=$AD$23,"O",IF(C9=$AE$23,"O","X")))))))))</f>
        <v>X</v>
      </c>
      <c r="D246" s="58" t="str">
        <f t="shared" si="231"/>
        <v>X</v>
      </c>
      <c r="E246" s="58" t="str">
        <f t="shared" si="231"/>
        <v>X</v>
      </c>
      <c r="F246" s="58" t="str">
        <f t="shared" si="231"/>
        <v>X</v>
      </c>
      <c r="G246" s="58" t="str">
        <f t="shared" si="231"/>
        <v>X</v>
      </c>
      <c r="H246" s="58" t="str">
        <f t="shared" si="231"/>
        <v>X</v>
      </c>
      <c r="I246" s="58" t="str">
        <f t="shared" si="231"/>
        <v>X</v>
      </c>
      <c r="J246" s="58" t="str">
        <f t="shared" si="231"/>
        <v>X</v>
      </c>
      <c r="K246" s="58" t="str">
        <f t="shared" si="231"/>
        <v>X</v>
      </c>
      <c r="L246" s="58" t="str">
        <f t="shared" si="231"/>
        <v>X</v>
      </c>
      <c r="M246" s="58" t="str">
        <f t="shared" si="231"/>
        <v>X</v>
      </c>
      <c r="N246" s="58" t="str">
        <f t="shared" si="231"/>
        <v>X</v>
      </c>
      <c r="O246" s="58" t="str">
        <f t="shared" si="231"/>
        <v>X</v>
      </c>
      <c r="P246" s="58" t="str">
        <f t="shared" si="231"/>
        <v>X</v>
      </c>
      <c r="Q246" s="58" t="str">
        <f t="shared" si="231"/>
        <v>X</v>
      </c>
    </row>
    <row r="247" spans="1:17" ht="21" customHeight="1">
      <c r="A247" s="606"/>
      <c r="B247" s="58" t="s">
        <v>35</v>
      </c>
      <c r="C247" s="58" t="str">
        <f t="shared" ref="C247:Q247" si="232">IF(C10=$W$23,"O",IF(C10=$X$23,"O",IF(C10=$Y$23,"O",IF(C10=$Z$23,"O",IF(C10=$AA$23,"O",IF(C10=$AB$23,"O",IF(C10=$AC$23,"O",IF(C10=$AD$23,"O",IF(C10=$AE$23,"O","X")))))))))</f>
        <v>X</v>
      </c>
      <c r="D247" s="58" t="str">
        <f t="shared" si="232"/>
        <v>X</v>
      </c>
      <c r="E247" s="58" t="str">
        <f t="shared" si="232"/>
        <v>X</v>
      </c>
      <c r="F247" s="58" t="str">
        <f t="shared" si="232"/>
        <v>X</v>
      </c>
      <c r="G247" s="58" t="str">
        <f t="shared" si="232"/>
        <v>X</v>
      </c>
      <c r="H247" s="58" t="str">
        <f t="shared" si="232"/>
        <v>X</v>
      </c>
      <c r="I247" s="58" t="str">
        <f t="shared" si="232"/>
        <v>X</v>
      </c>
      <c r="J247" s="58" t="str">
        <f t="shared" si="232"/>
        <v>X</v>
      </c>
      <c r="K247" s="58" t="str">
        <f t="shared" si="232"/>
        <v>X</v>
      </c>
      <c r="L247" s="58" t="str">
        <f t="shared" si="232"/>
        <v>X</v>
      </c>
      <c r="M247" s="58" t="str">
        <f t="shared" si="232"/>
        <v>X</v>
      </c>
      <c r="N247" s="58" t="str">
        <f t="shared" si="232"/>
        <v>X</v>
      </c>
      <c r="O247" s="58" t="str">
        <f t="shared" si="232"/>
        <v>X</v>
      </c>
      <c r="P247" s="58" t="str">
        <f t="shared" si="232"/>
        <v>X</v>
      </c>
      <c r="Q247" s="58" t="str">
        <f t="shared" si="232"/>
        <v>X</v>
      </c>
    </row>
    <row r="248" spans="1:17" ht="21" customHeight="1">
      <c r="A248" s="606"/>
      <c r="B248" s="58" t="s">
        <v>36</v>
      </c>
      <c r="C248" s="58" t="str">
        <f t="shared" ref="C248:Q248" si="233">IF(C11=$W$23,"O",IF(C11=$X$23,"O",IF(C11=$Y$23,"O",IF(C11=$Z$23,"O",IF(C11=$AA$23,"O",IF(C11=$AB$23,"O",IF(C11=$AC$23,"O",IF(C11=$AD$23,"O",IF(C11=$AE$23,"O","X")))))))))</f>
        <v>X</v>
      </c>
      <c r="D248" s="58" t="str">
        <f t="shared" si="233"/>
        <v>X</v>
      </c>
      <c r="E248" s="58" t="str">
        <f t="shared" si="233"/>
        <v>X</v>
      </c>
      <c r="F248" s="58" t="str">
        <f t="shared" si="233"/>
        <v>X</v>
      </c>
      <c r="G248" s="58" t="str">
        <f t="shared" si="233"/>
        <v>X</v>
      </c>
      <c r="H248" s="58" t="str">
        <f t="shared" si="233"/>
        <v>X</v>
      </c>
      <c r="I248" s="58" t="str">
        <f t="shared" si="233"/>
        <v>X</v>
      </c>
      <c r="J248" s="58" t="str">
        <f t="shared" si="233"/>
        <v>X</v>
      </c>
      <c r="K248" s="58" t="str">
        <f t="shared" si="233"/>
        <v>X</v>
      </c>
      <c r="L248" s="58" t="str">
        <f t="shared" si="233"/>
        <v>X</v>
      </c>
      <c r="M248" s="58" t="str">
        <f t="shared" si="233"/>
        <v>X</v>
      </c>
      <c r="N248" s="58" t="str">
        <f t="shared" si="233"/>
        <v>X</v>
      </c>
      <c r="O248" s="58" t="str">
        <f t="shared" si="233"/>
        <v>X</v>
      </c>
      <c r="P248" s="58" t="str">
        <f t="shared" si="233"/>
        <v>X</v>
      </c>
      <c r="Q248" s="58" t="str">
        <f t="shared" si="233"/>
        <v>X</v>
      </c>
    </row>
    <row r="249" spans="1:17" ht="21" customHeight="1">
      <c r="A249" s="606"/>
      <c r="B249" s="58" t="s">
        <v>21</v>
      </c>
      <c r="C249" s="58" t="str">
        <f t="shared" ref="C249:Q249" si="234">IF(C12=$W$23,"O",IF(C12=$X$23,"O",IF(C12=$Y$23,"O",IF(C12=$Z$23,"O",IF(C12=$AA$23,"O",IF(C12=$AB$23,"O",IF(C12=$AC$23,"O",IF(C12=$AD$23,"O",IF(C12=$AE$23,"O","X")))))))))</f>
        <v>X</v>
      </c>
      <c r="D249" s="58" t="str">
        <f t="shared" si="234"/>
        <v>X</v>
      </c>
      <c r="E249" s="58" t="str">
        <f t="shared" si="234"/>
        <v>X</v>
      </c>
      <c r="F249" s="58" t="str">
        <f t="shared" si="234"/>
        <v>X</v>
      </c>
      <c r="G249" s="58" t="str">
        <f t="shared" si="234"/>
        <v>X</v>
      </c>
      <c r="H249" s="58" t="str">
        <f t="shared" si="234"/>
        <v>X</v>
      </c>
      <c r="I249" s="58" t="str">
        <f t="shared" si="234"/>
        <v>X</v>
      </c>
      <c r="J249" s="58" t="str">
        <f t="shared" si="234"/>
        <v>X</v>
      </c>
      <c r="K249" s="58" t="str">
        <f t="shared" si="234"/>
        <v>X</v>
      </c>
      <c r="L249" s="58" t="str">
        <f t="shared" si="234"/>
        <v>X</v>
      </c>
      <c r="M249" s="58" t="str">
        <f t="shared" si="234"/>
        <v>X</v>
      </c>
      <c r="N249" s="58" t="str">
        <f t="shared" si="234"/>
        <v>X</v>
      </c>
      <c r="O249" s="58" t="str">
        <f t="shared" si="234"/>
        <v>X</v>
      </c>
      <c r="P249" s="58" t="str">
        <f t="shared" si="234"/>
        <v>X</v>
      </c>
      <c r="Q249" s="58" t="str">
        <f t="shared" si="234"/>
        <v>X</v>
      </c>
    </row>
    <row r="250" spans="1:17" ht="21" customHeight="1">
      <c r="A250" s="607"/>
      <c r="B250" s="30" t="s">
        <v>46</v>
      </c>
      <c r="C250" s="47">
        <f>COUNTIF(C244:C249,"O")</f>
        <v>2</v>
      </c>
      <c r="D250" s="47">
        <f t="shared" ref="D250:Q250" si="235">COUNTIF(D244:D249,"O")</f>
        <v>2</v>
      </c>
      <c r="E250" s="47">
        <f t="shared" si="235"/>
        <v>2</v>
      </c>
      <c r="F250" s="47">
        <f t="shared" si="235"/>
        <v>2</v>
      </c>
      <c r="G250" s="47">
        <f t="shared" si="235"/>
        <v>2</v>
      </c>
      <c r="H250" s="47">
        <f t="shared" si="235"/>
        <v>2</v>
      </c>
      <c r="I250" s="47">
        <f t="shared" si="235"/>
        <v>2</v>
      </c>
      <c r="J250" s="47">
        <f t="shared" si="235"/>
        <v>2</v>
      </c>
      <c r="K250" s="47">
        <f t="shared" si="235"/>
        <v>2</v>
      </c>
      <c r="L250" s="47">
        <f t="shared" si="235"/>
        <v>2</v>
      </c>
      <c r="M250" s="47">
        <f t="shared" si="235"/>
        <v>2</v>
      </c>
      <c r="N250" s="47">
        <f t="shared" si="235"/>
        <v>2</v>
      </c>
      <c r="O250" s="47">
        <f t="shared" si="235"/>
        <v>2</v>
      </c>
      <c r="P250" s="47">
        <f t="shared" si="235"/>
        <v>2</v>
      </c>
      <c r="Q250" s="47">
        <f t="shared" si="235"/>
        <v>2</v>
      </c>
    </row>
    <row r="251" spans="1:17" ht="21" customHeight="1">
      <c r="A251" s="605">
        <v>10</v>
      </c>
      <c r="B251" s="58" t="s">
        <v>32</v>
      </c>
      <c r="C251" s="58" t="str">
        <f t="shared" ref="C251:Q251" si="236">IF(C7=$W$24,"O",IF(C7=$X$24,"O",IF(C7=$Y$24,"O",IF(C7=$Z$24,"O",IF(C7=$AA$24,"O",IF(C7=$AB$24,"O",IF(C7=$AC$24,"O",IF(C7=$AD$24,"O","X"))))))))</f>
        <v>X</v>
      </c>
      <c r="D251" s="58" t="str">
        <f t="shared" si="236"/>
        <v>X</v>
      </c>
      <c r="E251" s="58" t="str">
        <f t="shared" si="236"/>
        <v>X</v>
      </c>
      <c r="F251" s="58" t="str">
        <f t="shared" si="236"/>
        <v>X</v>
      </c>
      <c r="G251" s="58" t="str">
        <f t="shared" si="236"/>
        <v>X</v>
      </c>
      <c r="H251" s="58" t="str">
        <f t="shared" si="236"/>
        <v>X</v>
      </c>
      <c r="I251" s="58" t="str">
        <f t="shared" si="236"/>
        <v>X</v>
      </c>
      <c r="J251" s="58" t="str">
        <f t="shared" si="236"/>
        <v>X</v>
      </c>
      <c r="K251" s="58" t="str">
        <f t="shared" si="236"/>
        <v>X</v>
      </c>
      <c r="L251" s="58" t="str">
        <f t="shared" si="236"/>
        <v>X</v>
      </c>
      <c r="M251" s="58" t="str">
        <f t="shared" si="236"/>
        <v>X</v>
      </c>
      <c r="N251" s="58" t="str">
        <f t="shared" si="236"/>
        <v>X</v>
      </c>
      <c r="O251" s="58" t="str">
        <f t="shared" si="236"/>
        <v>X</v>
      </c>
      <c r="P251" s="58" t="str">
        <f t="shared" si="236"/>
        <v>X</v>
      </c>
      <c r="Q251" s="58" t="str">
        <f t="shared" si="236"/>
        <v>X</v>
      </c>
    </row>
    <row r="252" spans="1:17" ht="21" customHeight="1">
      <c r="A252" s="606"/>
      <c r="B252" s="58" t="s">
        <v>33</v>
      </c>
      <c r="C252" s="58" t="str">
        <f t="shared" ref="C252:Q252" si="237">IF(C8=$W$24,"O",IF(C8=$X$24,"O",IF(C8=$Y$24,"O",IF(C8=$Z$24,"O",IF(C8=$AA$24,"O",IF(C8=$AB$24,"O",IF(C8=$AC$24,"O",IF(C8=$AD$24,"O","X"))))))))</f>
        <v>X</v>
      </c>
      <c r="D252" s="58" t="str">
        <f t="shared" si="237"/>
        <v>X</v>
      </c>
      <c r="E252" s="58" t="str">
        <f t="shared" si="237"/>
        <v>X</v>
      </c>
      <c r="F252" s="58" t="str">
        <f t="shared" si="237"/>
        <v>X</v>
      </c>
      <c r="G252" s="58" t="str">
        <f t="shared" si="237"/>
        <v>X</v>
      </c>
      <c r="H252" s="58" t="str">
        <f t="shared" si="237"/>
        <v>X</v>
      </c>
      <c r="I252" s="58" t="str">
        <f t="shared" si="237"/>
        <v>X</v>
      </c>
      <c r="J252" s="58" t="str">
        <f t="shared" si="237"/>
        <v>X</v>
      </c>
      <c r="K252" s="58" t="str">
        <f t="shared" si="237"/>
        <v>X</v>
      </c>
      <c r="L252" s="58" t="str">
        <f t="shared" si="237"/>
        <v>X</v>
      </c>
      <c r="M252" s="58" t="str">
        <f t="shared" si="237"/>
        <v>X</v>
      </c>
      <c r="N252" s="58" t="str">
        <f t="shared" si="237"/>
        <v>X</v>
      </c>
      <c r="O252" s="58" t="str">
        <f t="shared" si="237"/>
        <v>X</v>
      </c>
      <c r="P252" s="58" t="str">
        <f t="shared" si="237"/>
        <v>X</v>
      </c>
      <c r="Q252" s="58" t="str">
        <f t="shared" si="237"/>
        <v>X</v>
      </c>
    </row>
    <row r="253" spans="1:17" ht="21" customHeight="1">
      <c r="A253" s="606"/>
      <c r="B253" s="58" t="s">
        <v>34</v>
      </c>
      <c r="C253" s="58" t="str">
        <f t="shared" ref="C253:Q253" si="238">IF(C9=$W$24,"O",IF(C9=$X$24,"O",IF(C9=$Y$24,"O",IF(C9=$Z$24,"O",IF(C9=$AA$24,"O",IF(C9=$AB$24,"O",IF(C9=$AC$24,"O",IF(C9=$AD$24,"O","X"))))))))</f>
        <v>O</v>
      </c>
      <c r="D253" s="58" t="str">
        <f t="shared" si="238"/>
        <v>O</v>
      </c>
      <c r="E253" s="58" t="str">
        <f t="shared" si="238"/>
        <v>O</v>
      </c>
      <c r="F253" s="58" t="str">
        <f t="shared" si="238"/>
        <v>O</v>
      </c>
      <c r="G253" s="58" t="str">
        <f t="shared" si="238"/>
        <v>O</v>
      </c>
      <c r="H253" s="58" t="str">
        <f t="shared" si="238"/>
        <v>O</v>
      </c>
      <c r="I253" s="58" t="str">
        <f t="shared" si="238"/>
        <v>O</v>
      </c>
      <c r="J253" s="58" t="str">
        <f t="shared" si="238"/>
        <v>O</v>
      </c>
      <c r="K253" s="58" t="str">
        <f t="shared" si="238"/>
        <v>O</v>
      </c>
      <c r="L253" s="58" t="str">
        <f t="shared" si="238"/>
        <v>O</v>
      </c>
      <c r="M253" s="58" t="str">
        <f t="shared" si="238"/>
        <v>O</v>
      </c>
      <c r="N253" s="58" t="str">
        <f t="shared" si="238"/>
        <v>O</v>
      </c>
      <c r="O253" s="58" t="str">
        <f t="shared" si="238"/>
        <v>O</v>
      </c>
      <c r="P253" s="58" t="str">
        <f t="shared" si="238"/>
        <v>O</v>
      </c>
      <c r="Q253" s="58" t="str">
        <f t="shared" si="238"/>
        <v>O</v>
      </c>
    </row>
    <row r="254" spans="1:17" ht="21" customHeight="1">
      <c r="A254" s="606"/>
      <c r="B254" s="58" t="s">
        <v>35</v>
      </c>
      <c r="C254" s="58" t="str">
        <f t="shared" ref="C254:Q254" si="239">IF(C10=$W$24,"O",IF(C10=$X$24,"O",IF(C10=$Y$24,"O",IF(C10=$Z$24,"O",IF(C10=$AA$24,"O",IF(C10=$AB$24,"O",IF(C10=$AC$24,"O",IF(C10=$AD$24,"O","X"))))))))</f>
        <v>X</v>
      </c>
      <c r="D254" s="58" t="str">
        <f t="shared" si="239"/>
        <v>X</v>
      </c>
      <c r="E254" s="58" t="str">
        <f t="shared" si="239"/>
        <v>X</v>
      </c>
      <c r="F254" s="58" t="str">
        <f t="shared" si="239"/>
        <v>X</v>
      </c>
      <c r="G254" s="58" t="str">
        <f t="shared" si="239"/>
        <v>X</v>
      </c>
      <c r="H254" s="58" t="str">
        <f t="shared" si="239"/>
        <v>X</v>
      </c>
      <c r="I254" s="58" t="str">
        <f t="shared" si="239"/>
        <v>X</v>
      </c>
      <c r="J254" s="58" t="str">
        <f t="shared" si="239"/>
        <v>X</v>
      </c>
      <c r="K254" s="58" t="str">
        <f t="shared" si="239"/>
        <v>X</v>
      </c>
      <c r="L254" s="58" t="str">
        <f t="shared" si="239"/>
        <v>X</v>
      </c>
      <c r="M254" s="58" t="str">
        <f t="shared" si="239"/>
        <v>X</v>
      </c>
      <c r="N254" s="58" t="str">
        <f t="shared" si="239"/>
        <v>X</v>
      </c>
      <c r="O254" s="58" t="str">
        <f t="shared" si="239"/>
        <v>X</v>
      </c>
      <c r="P254" s="58" t="str">
        <f t="shared" si="239"/>
        <v>X</v>
      </c>
      <c r="Q254" s="58" t="str">
        <f t="shared" si="239"/>
        <v>X</v>
      </c>
    </row>
    <row r="255" spans="1:17" ht="21" customHeight="1">
      <c r="A255" s="606"/>
      <c r="B255" s="58" t="s">
        <v>36</v>
      </c>
      <c r="C255" s="58" t="str">
        <f t="shared" ref="C255:Q255" si="240">IF(C11=$W$24,"O",IF(C11=$X$24,"O",IF(C11=$Y$24,"O",IF(C11=$Z$24,"O",IF(C11=$AA$24,"O",IF(C11=$AB$24,"O",IF(C11=$AC$24,"O",IF(C11=$AD$24,"O","X"))))))))</f>
        <v>X</v>
      </c>
      <c r="D255" s="58" t="str">
        <f t="shared" si="240"/>
        <v>X</v>
      </c>
      <c r="E255" s="58" t="str">
        <f t="shared" si="240"/>
        <v>X</v>
      </c>
      <c r="F255" s="58" t="str">
        <f t="shared" si="240"/>
        <v>X</v>
      </c>
      <c r="G255" s="58" t="str">
        <f t="shared" si="240"/>
        <v>X</v>
      </c>
      <c r="H255" s="58" t="str">
        <f t="shared" si="240"/>
        <v>X</v>
      </c>
      <c r="I255" s="58" t="str">
        <f t="shared" si="240"/>
        <v>X</v>
      </c>
      <c r="J255" s="58" t="str">
        <f t="shared" si="240"/>
        <v>X</v>
      </c>
      <c r="K255" s="58" t="str">
        <f t="shared" si="240"/>
        <v>X</v>
      </c>
      <c r="L255" s="58" t="str">
        <f t="shared" si="240"/>
        <v>X</v>
      </c>
      <c r="M255" s="58" t="str">
        <f t="shared" si="240"/>
        <v>X</v>
      </c>
      <c r="N255" s="58" t="str">
        <f t="shared" si="240"/>
        <v>X</v>
      </c>
      <c r="O255" s="58" t="str">
        <f t="shared" si="240"/>
        <v>X</v>
      </c>
      <c r="P255" s="58" t="str">
        <f t="shared" si="240"/>
        <v>X</v>
      </c>
      <c r="Q255" s="58" t="str">
        <f t="shared" si="240"/>
        <v>X</v>
      </c>
    </row>
    <row r="256" spans="1:17" ht="21" customHeight="1">
      <c r="A256" s="606"/>
      <c r="B256" s="58" t="s">
        <v>21</v>
      </c>
      <c r="C256" s="58" t="str">
        <f t="shared" ref="C256:Q256" si="241">IF(C12=$W$24,"O",IF(C12=$X$24,"O",IF(C12=$Y$24,"O",IF(C12=$Z$24,"O",IF(C12=$AA$24,"O",IF(C12=$AB$24,"O",IF(C12=$AC$24,"O",IF(C12=$AD$24,"O","X"))))))))</f>
        <v>X</v>
      </c>
      <c r="D256" s="58" t="str">
        <f t="shared" si="241"/>
        <v>X</v>
      </c>
      <c r="E256" s="58" t="str">
        <f t="shared" si="241"/>
        <v>X</v>
      </c>
      <c r="F256" s="58" t="str">
        <f t="shared" si="241"/>
        <v>X</v>
      </c>
      <c r="G256" s="58" t="str">
        <f t="shared" si="241"/>
        <v>X</v>
      </c>
      <c r="H256" s="58" t="str">
        <f t="shared" si="241"/>
        <v>X</v>
      </c>
      <c r="I256" s="58" t="str">
        <f t="shared" si="241"/>
        <v>X</v>
      </c>
      <c r="J256" s="58" t="str">
        <f t="shared" si="241"/>
        <v>X</v>
      </c>
      <c r="K256" s="58" t="str">
        <f t="shared" si="241"/>
        <v>X</v>
      </c>
      <c r="L256" s="58" t="str">
        <f t="shared" si="241"/>
        <v>X</v>
      </c>
      <c r="M256" s="58" t="str">
        <f t="shared" si="241"/>
        <v>X</v>
      </c>
      <c r="N256" s="58" t="str">
        <f t="shared" si="241"/>
        <v>X</v>
      </c>
      <c r="O256" s="58" t="str">
        <f t="shared" si="241"/>
        <v>X</v>
      </c>
      <c r="P256" s="58" t="str">
        <f t="shared" si="241"/>
        <v>X</v>
      </c>
      <c r="Q256" s="58" t="str">
        <f t="shared" si="241"/>
        <v>X</v>
      </c>
    </row>
    <row r="257" spans="1:22" ht="21" customHeight="1">
      <c r="A257" s="607"/>
      <c r="B257" s="30" t="s">
        <v>46</v>
      </c>
      <c r="C257" s="47">
        <f>COUNTIF(C251:C256,"O")</f>
        <v>1</v>
      </c>
      <c r="D257" s="47">
        <f t="shared" ref="D257:Q257" si="242">COUNTIF(D251:D256,"O")</f>
        <v>1</v>
      </c>
      <c r="E257" s="47">
        <f t="shared" si="242"/>
        <v>1</v>
      </c>
      <c r="F257" s="47">
        <f t="shared" si="242"/>
        <v>1</v>
      </c>
      <c r="G257" s="47">
        <f t="shared" si="242"/>
        <v>1</v>
      </c>
      <c r="H257" s="47">
        <f t="shared" si="242"/>
        <v>1</v>
      </c>
      <c r="I257" s="47">
        <f t="shared" si="242"/>
        <v>1</v>
      </c>
      <c r="J257" s="47">
        <f t="shared" si="242"/>
        <v>1</v>
      </c>
      <c r="K257" s="47">
        <f t="shared" si="242"/>
        <v>1</v>
      </c>
      <c r="L257" s="47">
        <f t="shared" si="242"/>
        <v>1</v>
      </c>
      <c r="M257" s="47">
        <f t="shared" si="242"/>
        <v>1</v>
      </c>
      <c r="N257" s="47">
        <f t="shared" si="242"/>
        <v>1</v>
      </c>
      <c r="O257" s="47">
        <f t="shared" si="242"/>
        <v>1</v>
      </c>
      <c r="P257" s="47">
        <f t="shared" si="242"/>
        <v>1</v>
      </c>
      <c r="Q257" s="47">
        <f t="shared" si="242"/>
        <v>1</v>
      </c>
    </row>
    <row r="258" spans="1:22" ht="21" customHeight="1">
      <c r="A258" s="605">
        <v>11</v>
      </c>
      <c r="B258" s="58" t="s">
        <v>32</v>
      </c>
      <c r="C258" s="58" t="str">
        <f t="shared" ref="C258:Q258" si="243">IF(C7=$W$25,"O",IF(C7=$X$25,"O",IF(C7=$Y$25,"O",IF(C7=$Z$25,"O",IF(C7=$AA$25,"O",IF(C7=$AB$25,"O",IF(C7=$AC$25,"O",IF(C7=$AD$25,"O","X"))))))))</f>
        <v>X</v>
      </c>
      <c r="D258" s="58" t="str">
        <f t="shared" si="243"/>
        <v>X</v>
      </c>
      <c r="E258" s="58" t="str">
        <f t="shared" si="243"/>
        <v>X</v>
      </c>
      <c r="F258" s="58" t="str">
        <f t="shared" si="243"/>
        <v>X</v>
      </c>
      <c r="G258" s="58" t="str">
        <f t="shared" si="243"/>
        <v>X</v>
      </c>
      <c r="H258" s="58" t="str">
        <f t="shared" si="243"/>
        <v>X</v>
      </c>
      <c r="I258" s="58" t="str">
        <f t="shared" si="243"/>
        <v>X</v>
      </c>
      <c r="J258" s="58" t="str">
        <f t="shared" si="243"/>
        <v>X</v>
      </c>
      <c r="K258" s="58" t="str">
        <f t="shared" si="243"/>
        <v>X</v>
      </c>
      <c r="L258" s="58" t="str">
        <f t="shared" si="243"/>
        <v>X</v>
      </c>
      <c r="M258" s="58" t="str">
        <f t="shared" si="243"/>
        <v>X</v>
      </c>
      <c r="N258" s="58" t="str">
        <f t="shared" si="243"/>
        <v>X</v>
      </c>
      <c r="O258" s="58" t="str">
        <f t="shared" si="243"/>
        <v>X</v>
      </c>
      <c r="P258" s="58" t="str">
        <f t="shared" si="243"/>
        <v>X</v>
      </c>
      <c r="Q258" s="58" t="str">
        <f t="shared" si="243"/>
        <v>X</v>
      </c>
    </row>
    <row r="259" spans="1:22" ht="21" customHeight="1">
      <c r="A259" s="606"/>
      <c r="B259" s="58" t="s">
        <v>33</v>
      </c>
      <c r="C259" s="58" t="str">
        <f t="shared" ref="C259:Q259" si="244">IF(C8=$W$25,"O",IF(C8=$X$25,"O",IF(C8=$Y$25,"O",IF(C8=$Z$25,"O",IF(C8=$AA$25,"O",IF(C8=$AB$25,"O",IF(C8=$AC$25,"O",IF(C8=$AD$25,"O","X"))))))))</f>
        <v>X</v>
      </c>
      <c r="D259" s="58" t="str">
        <f t="shared" si="244"/>
        <v>X</v>
      </c>
      <c r="E259" s="58" t="str">
        <f t="shared" si="244"/>
        <v>X</v>
      </c>
      <c r="F259" s="58" t="str">
        <f t="shared" si="244"/>
        <v>X</v>
      </c>
      <c r="G259" s="58" t="str">
        <f t="shared" si="244"/>
        <v>X</v>
      </c>
      <c r="H259" s="58" t="str">
        <f t="shared" si="244"/>
        <v>X</v>
      </c>
      <c r="I259" s="58" t="str">
        <f t="shared" si="244"/>
        <v>X</v>
      </c>
      <c r="J259" s="58" t="str">
        <f t="shared" si="244"/>
        <v>X</v>
      </c>
      <c r="K259" s="58" t="str">
        <f t="shared" si="244"/>
        <v>X</v>
      </c>
      <c r="L259" s="58" t="str">
        <f t="shared" si="244"/>
        <v>X</v>
      </c>
      <c r="M259" s="58" t="str">
        <f t="shared" si="244"/>
        <v>X</v>
      </c>
      <c r="N259" s="58" t="str">
        <f t="shared" si="244"/>
        <v>X</v>
      </c>
      <c r="O259" s="58" t="str">
        <f t="shared" si="244"/>
        <v>X</v>
      </c>
      <c r="P259" s="58" t="str">
        <f t="shared" si="244"/>
        <v>X</v>
      </c>
      <c r="Q259" s="58" t="str">
        <f t="shared" si="244"/>
        <v>X</v>
      </c>
    </row>
    <row r="260" spans="1:22" ht="21" customHeight="1">
      <c r="A260" s="606"/>
      <c r="B260" s="58" t="s">
        <v>34</v>
      </c>
      <c r="C260" s="58" t="str">
        <f t="shared" ref="C260:Q260" si="245">IF(C9=$W$25,"O",IF(C9=$X$25,"O",IF(C9=$Y$25,"O",IF(C9=$Z$25,"O",IF(C9=$AA$25,"O",IF(C9=$AB$25,"O",IF(C9=$AC$25,"O",IF(C9=$AD$25,"O","X"))))))))</f>
        <v>X</v>
      </c>
      <c r="D260" s="58" t="str">
        <f t="shared" si="245"/>
        <v>X</v>
      </c>
      <c r="E260" s="58" t="str">
        <f t="shared" si="245"/>
        <v>X</v>
      </c>
      <c r="F260" s="58" t="str">
        <f t="shared" si="245"/>
        <v>X</v>
      </c>
      <c r="G260" s="58" t="str">
        <f t="shared" si="245"/>
        <v>X</v>
      </c>
      <c r="H260" s="58" t="str">
        <f t="shared" si="245"/>
        <v>X</v>
      </c>
      <c r="I260" s="58" t="str">
        <f t="shared" si="245"/>
        <v>X</v>
      </c>
      <c r="J260" s="58" t="str">
        <f t="shared" si="245"/>
        <v>X</v>
      </c>
      <c r="K260" s="58" t="str">
        <f t="shared" si="245"/>
        <v>X</v>
      </c>
      <c r="L260" s="58" t="str">
        <f t="shared" si="245"/>
        <v>X</v>
      </c>
      <c r="M260" s="58" t="str">
        <f t="shared" si="245"/>
        <v>X</v>
      </c>
      <c r="N260" s="58" t="str">
        <f t="shared" si="245"/>
        <v>X</v>
      </c>
      <c r="O260" s="58" t="str">
        <f t="shared" si="245"/>
        <v>X</v>
      </c>
      <c r="P260" s="58" t="str">
        <f t="shared" si="245"/>
        <v>X</v>
      </c>
      <c r="Q260" s="58" t="str">
        <f t="shared" si="245"/>
        <v>X</v>
      </c>
    </row>
    <row r="261" spans="1:22" ht="21" customHeight="1">
      <c r="A261" s="606"/>
      <c r="B261" s="58" t="s">
        <v>35</v>
      </c>
      <c r="C261" s="58" t="str">
        <f t="shared" ref="C261:Q261" si="246">IF(C10=$W$25,"O",IF(C10=$X$25,"O",IF(C10=$Y$25,"O",IF(C10=$Z$25,"O",IF(C10=$AA$25,"O",IF(C10=$AB$25,"O",IF(C10=$AC$25,"O",IF(C10=$AD$25,"O","X"))))))))</f>
        <v>X</v>
      </c>
      <c r="D261" s="58" t="str">
        <f t="shared" si="246"/>
        <v>X</v>
      </c>
      <c r="E261" s="58" t="str">
        <f t="shared" si="246"/>
        <v>X</v>
      </c>
      <c r="F261" s="58" t="str">
        <f t="shared" si="246"/>
        <v>X</v>
      </c>
      <c r="G261" s="58" t="str">
        <f t="shared" si="246"/>
        <v>X</v>
      </c>
      <c r="H261" s="58" t="str">
        <f t="shared" si="246"/>
        <v>X</v>
      </c>
      <c r="I261" s="58" t="str">
        <f t="shared" si="246"/>
        <v>X</v>
      </c>
      <c r="J261" s="58" t="str">
        <f t="shared" si="246"/>
        <v>X</v>
      </c>
      <c r="K261" s="58" t="str">
        <f t="shared" si="246"/>
        <v>X</v>
      </c>
      <c r="L261" s="58" t="str">
        <f t="shared" si="246"/>
        <v>X</v>
      </c>
      <c r="M261" s="58" t="str">
        <f t="shared" si="246"/>
        <v>X</v>
      </c>
      <c r="N261" s="58" t="str">
        <f t="shared" si="246"/>
        <v>X</v>
      </c>
      <c r="O261" s="58" t="str">
        <f t="shared" si="246"/>
        <v>X</v>
      </c>
      <c r="P261" s="58" t="str">
        <f t="shared" si="246"/>
        <v>X</v>
      </c>
      <c r="Q261" s="58" t="str">
        <f t="shared" si="246"/>
        <v>X</v>
      </c>
    </row>
    <row r="262" spans="1:22" ht="21" customHeight="1">
      <c r="A262" s="606"/>
      <c r="B262" s="58" t="s">
        <v>36</v>
      </c>
      <c r="C262" s="58" t="str">
        <f t="shared" ref="C262:Q262" si="247">IF(C11=$W$25,"O",IF(C11=$X$25,"O",IF(C11=$Y$25,"O",IF(C11=$Z$25,"O",IF(C11=$AA$25,"O",IF(C11=$AB$25,"O",IF(C11=$AC$25,"O",IF(C11=$AD$25,"O","X"))))))))</f>
        <v>X</v>
      </c>
      <c r="D262" s="58" t="str">
        <f t="shared" si="247"/>
        <v>X</v>
      </c>
      <c r="E262" s="58" t="str">
        <f t="shared" si="247"/>
        <v>X</v>
      </c>
      <c r="F262" s="58" t="str">
        <f t="shared" si="247"/>
        <v>X</v>
      </c>
      <c r="G262" s="58" t="str">
        <f t="shared" si="247"/>
        <v>X</v>
      </c>
      <c r="H262" s="58" t="str">
        <f t="shared" si="247"/>
        <v>X</v>
      </c>
      <c r="I262" s="58" t="str">
        <f t="shared" si="247"/>
        <v>X</v>
      </c>
      <c r="J262" s="58" t="str">
        <f t="shared" si="247"/>
        <v>X</v>
      </c>
      <c r="K262" s="58" t="str">
        <f t="shared" si="247"/>
        <v>X</v>
      </c>
      <c r="L262" s="58" t="str">
        <f t="shared" si="247"/>
        <v>X</v>
      </c>
      <c r="M262" s="58" t="str">
        <f t="shared" si="247"/>
        <v>X</v>
      </c>
      <c r="N262" s="58" t="str">
        <f t="shared" si="247"/>
        <v>X</v>
      </c>
      <c r="O262" s="58" t="str">
        <f t="shared" si="247"/>
        <v>X</v>
      </c>
      <c r="P262" s="58" t="str">
        <f t="shared" si="247"/>
        <v>X</v>
      </c>
      <c r="Q262" s="58" t="str">
        <f t="shared" si="247"/>
        <v>X</v>
      </c>
    </row>
    <row r="263" spans="1:22" ht="21" customHeight="1">
      <c r="A263" s="606"/>
      <c r="B263" s="58" t="s">
        <v>21</v>
      </c>
      <c r="C263" s="58" t="str">
        <f t="shared" ref="C263:Q263" si="248">IF(C12=$W$25,"O",IF(C12=$X$25,"O",IF(C12=$Y$25,"O",IF(C12=$Z$25,"O",IF(C12=$AA$25,"O",IF(C12=$AB$25,"O",IF(C12=$AC$25,"O",IF(C12=$AD$25,"O","X"))))))))</f>
        <v>X</v>
      </c>
      <c r="D263" s="58" t="str">
        <f t="shared" si="248"/>
        <v>X</v>
      </c>
      <c r="E263" s="58" t="str">
        <f t="shared" si="248"/>
        <v>X</v>
      </c>
      <c r="F263" s="58" t="str">
        <f t="shared" si="248"/>
        <v>X</v>
      </c>
      <c r="G263" s="58" t="str">
        <f t="shared" si="248"/>
        <v>X</v>
      </c>
      <c r="H263" s="58" t="str">
        <f t="shared" si="248"/>
        <v>X</v>
      </c>
      <c r="I263" s="58" t="str">
        <f t="shared" si="248"/>
        <v>X</v>
      </c>
      <c r="J263" s="58" t="str">
        <f t="shared" si="248"/>
        <v>X</v>
      </c>
      <c r="K263" s="58" t="str">
        <f t="shared" si="248"/>
        <v>X</v>
      </c>
      <c r="L263" s="58" t="str">
        <f t="shared" si="248"/>
        <v>X</v>
      </c>
      <c r="M263" s="58" t="str">
        <f t="shared" si="248"/>
        <v>X</v>
      </c>
      <c r="N263" s="58" t="str">
        <f t="shared" si="248"/>
        <v>X</v>
      </c>
      <c r="O263" s="58" t="str">
        <f t="shared" si="248"/>
        <v>X</v>
      </c>
      <c r="P263" s="58" t="str">
        <f t="shared" si="248"/>
        <v>X</v>
      </c>
      <c r="Q263" s="58" t="str">
        <f t="shared" si="248"/>
        <v>X</v>
      </c>
    </row>
    <row r="264" spans="1:22" ht="21" customHeight="1">
      <c r="A264" s="607"/>
      <c r="B264" s="30" t="s">
        <v>46</v>
      </c>
      <c r="C264" s="47">
        <f t="shared" ref="C264:Q264" si="249">COUNTIF(C258:C263,"O")</f>
        <v>0</v>
      </c>
      <c r="D264" s="47">
        <f t="shared" si="249"/>
        <v>0</v>
      </c>
      <c r="E264" s="47">
        <f t="shared" si="249"/>
        <v>0</v>
      </c>
      <c r="F264" s="47">
        <f t="shared" si="249"/>
        <v>0</v>
      </c>
      <c r="G264" s="47">
        <f t="shared" si="249"/>
        <v>0</v>
      </c>
      <c r="H264" s="47">
        <f t="shared" si="249"/>
        <v>0</v>
      </c>
      <c r="I264" s="47">
        <f t="shared" si="249"/>
        <v>0</v>
      </c>
      <c r="J264" s="47">
        <f t="shared" si="249"/>
        <v>0</v>
      </c>
      <c r="K264" s="47">
        <f t="shared" si="249"/>
        <v>0</v>
      </c>
      <c r="L264" s="47">
        <f t="shared" si="249"/>
        <v>0</v>
      </c>
      <c r="M264" s="47">
        <f t="shared" si="249"/>
        <v>0</v>
      </c>
      <c r="N264" s="47">
        <f t="shared" si="249"/>
        <v>0</v>
      </c>
      <c r="O264" s="47">
        <f t="shared" si="249"/>
        <v>0</v>
      </c>
      <c r="P264" s="47">
        <f t="shared" si="249"/>
        <v>0</v>
      </c>
      <c r="Q264" s="47">
        <f t="shared" si="249"/>
        <v>0</v>
      </c>
    </row>
    <row r="265" spans="1:22" ht="21" customHeight="1">
      <c r="A265" s="605">
        <v>12</v>
      </c>
      <c r="B265" s="58" t="s">
        <v>32</v>
      </c>
      <c r="C265" s="58" t="str">
        <f t="shared" ref="C265:Q265" si="250">IF(C7=$W$26,"O",IF(C7=$X$26,"O",IF(C7=$Y$26,"O",IF(C7=$Z$26,"O",IF(C7=$AA$26,"O",IF(C7=$AB$26,"O",IF(C7=$AC$26,"O",IF(C7=$AD$26,"O",IF(C7=$AE$26,"O",IF(C7=$AF$26,"O",IF(C7=$AG$26,"O","X")))))))))))</f>
        <v>X</v>
      </c>
      <c r="D265" s="58" t="str">
        <f t="shared" si="250"/>
        <v>X</v>
      </c>
      <c r="E265" s="58" t="str">
        <f t="shared" si="250"/>
        <v>X</v>
      </c>
      <c r="F265" s="58" t="str">
        <f t="shared" si="250"/>
        <v>X</v>
      </c>
      <c r="G265" s="58" t="str">
        <f t="shared" si="250"/>
        <v>X</v>
      </c>
      <c r="H265" s="58" t="str">
        <f t="shared" si="250"/>
        <v>X</v>
      </c>
      <c r="I265" s="58" t="str">
        <f t="shared" si="250"/>
        <v>X</v>
      </c>
      <c r="J265" s="58" t="str">
        <f t="shared" si="250"/>
        <v>X</v>
      </c>
      <c r="K265" s="58" t="str">
        <f t="shared" si="250"/>
        <v>X</v>
      </c>
      <c r="L265" s="58" t="str">
        <f t="shared" si="250"/>
        <v>X</v>
      </c>
      <c r="M265" s="58" t="str">
        <f t="shared" si="250"/>
        <v>X</v>
      </c>
      <c r="N265" s="58" t="str">
        <f t="shared" si="250"/>
        <v>X</v>
      </c>
      <c r="O265" s="58" t="str">
        <f t="shared" si="250"/>
        <v>X</v>
      </c>
      <c r="P265" s="58" t="str">
        <f t="shared" si="250"/>
        <v>X</v>
      </c>
      <c r="Q265" s="58" t="str">
        <f t="shared" si="250"/>
        <v>X</v>
      </c>
      <c r="V265" s="509">
        <v>20</v>
      </c>
    </row>
    <row r="266" spans="1:22" ht="21" customHeight="1">
      <c r="A266" s="606"/>
      <c r="B266" s="58" t="s">
        <v>33</v>
      </c>
      <c r="C266" s="58" t="str">
        <f t="shared" ref="C266:Q266" si="251">IF(C8=$W$26,"O",IF(C8=$X$26,"O",IF(C8=$Y$26,"O",IF(C8=$Z$26,"O",IF(C8=$AA$26,"O",IF(C8=$AB$26,"O",IF(C8=$AC$26,"O",IF(C8=$AD$26,"O",IF(C8=$AE$26,"O",IF(C8=$AF$26,"O",IF(C8=$AG$26,"O","X")))))))))))</f>
        <v>X</v>
      </c>
      <c r="D266" s="58" t="str">
        <f t="shared" si="251"/>
        <v>X</v>
      </c>
      <c r="E266" s="58" t="str">
        <f t="shared" si="251"/>
        <v>X</v>
      </c>
      <c r="F266" s="58" t="str">
        <f t="shared" si="251"/>
        <v>X</v>
      </c>
      <c r="G266" s="58" t="str">
        <f t="shared" si="251"/>
        <v>X</v>
      </c>
      <c r="H266" s="58" t="str">
        <f t="shared" si="251"/>
        <v>X</v>
      </c>
      <c r="I266" s="58" t="str">
        <f t="shared" si="251"/>
        <v>X</v>
      </c>
      <c r="J266" s="58" t="str">
        <f t="shared" si="251"/>
        <v>X</v>
      </c>
      <c r="K266" s="58" t="str">
        <f t="shared" si="251"/>
        <v>X</v>
      </c>
      <c r="L266" s="58" t="str">
        <f t="shared" si="251"/>
        <v>X</v>
      </c>
      <c r="M266" s="58" t="str">
        <f t="shared" si="251"/>
        <v>X</v>
      </c>
      <c r="N266" s="58" t="str">
        <f t="shared" si="251"/>
        <v>X</v>
      </c>
      <c r="O266" s="58" t="str">
        <f t="shared" si="251"/>
        <v>X</v>
      </c>
      <c r="P266" s="58" t="str">
        <f t="shared" si="251"/>
        <v>X</v>
      </c>
      <c r="Q266" s="58" t="str">
        <f t="shared" si="251"/>
        <v>X</v>
      </c>
      <c r="V266" s="511">
        <v>41</v>
      </c>
    </row>
    <row r="267" spans="1:22" ht="21" customHeight="1">
      <c r="A267" s="606"/>
      <c r="B267" s="58" t="s">
        <v>34</v>
      </c>
      <c r="C267" s="58" t="str">
        <f t="shared" ref="C267:Q267" si="252">IF(C9=$W$26,"O",IF(C9=$X$26,"O",IF(C9=$Y$26,"O",IF(C9=$Z$26,"O",IF(C9=$AA$26,"O",IF(C9=$AB$26,"O",IF(C9=$AC$26,"O",IF(C9=$AD$26,"O",IF(C9=$AE$26,"O",IF(C9=$AF$26,"O",IF(C9=$AG$26,"O","X")))))))))))</f>
        <v>X</v>
      </c>
      <c r="D267" s="58" t="str">
        <f t="shared" si="252"/>
        <v>X</v>
      </c>
      <c r="E267" s="58" t="str">
        <f t="shared" si="252"/>
        <v>X</v>
      </c>
      <c r="F267" s="58" t="str">
        <f t="shared" si="252"/>
        <v>X</v>
      </c>
      <c r="G267" s="58" t="str">
        <f t="shared" si="252"/>
        <v>X</v>
      </c>
      <c r="H267" s="58" t="str">
        <f t="shared" si="252"/>
        <v>X</v>
      </c>
      <c r="I267" s="58" t="str">
        <f t="shared" si="252"/>
        <v>X</v>
      </c>
      <c r="J267" s="58" t="str">
        <f t="shared" si="252"/>
        <v>X</v>
      </c>
      <c r="K267" s="58" t="str">
        <f t="shared" si="252"/>
        <v>X</v>
      </c>
      <c r="L267" s="58" t="str">
        <f t="shared" si="252"/>
        <v>X</v>
      </c>
      <c r="M267" s="58" t="str">
        <f t="shared" si="252"/>
        <v>X</v>
      </c>
      <c r="N267" s="58" t="str">
        <f t="shared" si="252"/>
        <v>X</v>
      </c>
      <c r="O267" s="58" t="str">
        <f t="shared" si="252"/>
        <v>X</v>
      </c>
      <c r="P267" s="58" t="str">
        <f t="shared" si="252"/>
        <v>X</v>
      </c>
      <c r="Q267" s="58" t="str">
        <f t="shared" si="252"/>
        <v>X</v>
      </c>
      <c r="V267" s="508">
        <v>3</v>
      </c>
    </row>
    <row r="268" spans="1:22" ht="21" customHeight="1">
      <c r="A268" s="606"/>
      <c r="B268" s="58" t="s">
        <v>35</v>
      </c>
      <c r="C268" s="58" t="str">
        <f t="shared" ref="C268:Q268" si="253">IF(C10=$W$26,"O",IF(C10=$X$26,"O",IF(C10=$Y$26,"O",IF(C10=$Z$26,"O",IF(C10=$AA$26,"O",IF(C10=$AB$26,"O",IF(C10=$AC$26,"O",IF(C10=$AD$26,"O",IF(C10=$AE$26,"O",IF(C10=$AF$26,"O",IF(C10=$AG$26,"O","X")))))))))))</f>
        <v>O</v>
      </c>
      <c r="D268" s="58" t="str">
        <f t="shared" si="253"/>
        <v>O</v>
      </c>
      <c r="E268" s="58" t="str">
        <f t="shared" si="253"/>
        <v>O</v>
      </c>
      <c r="F268" s="58" t="str">
        <f t="shared" si="253"/>
        <v>O</v>
      </c>
      <c r="G268" s="58" t="str">
        <f t="shared" si="253"/>
        <v>O</v>
      </c>
      <c r="H268" s="58" t="str">
        <f t="shared" si="253"/>
        <v>O</v>
      </c>
      <c r="I268" s="58" t="str">
        <f t="shared" si="253"/>
        <v>O</v>
      </c>
      <c r="J268" s="58" t="str">
        <f t="shared" si="253"/>
        <v>O</v>
      </c>
      <c r="K268" s="58" t="str">
        <f t="shared" si="253"/>
        <v>O</v>
      </c>
      <c r="L268" s="58" t="str">
        <f t="shared" si="253"/>
        <v>O</v>
      </c>
      <c r="M268" s="58" t="str">
        <f t="shared" si="253"/>
        <v>O</v>
      </c>
      <c r="N268" s="58" t="str">
        <f t="shared" si="253"/>
        <v>O</v>
      </c>
      <c r="O268" s="58" t="str">
        <f t="shared" si="253"/>
        <v>O</v>
      </c>
      <c r="P268" s="58" t="str">
        <f t="shared" si="253"/>
        <v>O</v>
      </c>
      <c r="Q268" s="58" t="str">
        <f t="shared" si="253"/>
        <v>O</v>
      </c>
      <c r="V268" s="509">
        <v>19</v>
      </c>
    </row>
    <row r="269" spans="1:22" ht="21" customHeight="1">
      <c r="A269" s="606"/>
      <c r="B269" s="58" t="s">
        <v>36</v>
      </c>
      <c r="C269" s="58" t="str">
        <f t="shared" ref="C269:Q269" si="254">IF(C11=$W$26,"O",IF(C11=$X$26,"O",IF(C11=$Y$26,"O",IF(C11=$Z$26,"O",IF(C11=$AA$26,"O",IF(C11=$AB$26,"O",IF(C11=$AC$26,"O",IF(C11=$AD$26,"O",IF(C11=$AE$26,"O",IF(C11=$AF$26,"O",IF(C11=$AG$26,"O","X")))))))))))</f>
        <v>X</v>
      </c>
      <c r="D269" s="58" t="str">
        <f t="shared" si="254"/>
        <v>X</v>
      </c>
      <c r="E269" s="58" t="str">
        <f t="shared" si="254"/>
        <v>X</v>
      </c>
      <c r="F269" s="58" t="str">
        <f t="shared" si="254"/>
        <v>X</v>
      </c>
      <c r="G269" s="58" t="str">
        <f t="shared" si="254"/>
        <v>X</v>
      </c>
      <c r="H269" s="58" t="str">
        <f t="shared" si="254"/>
        <v>X</v>
      </c>
      <c r="I269" s="58" t="str">
        <f t="shared" si="254"/>
        <v>X</v>
      </c>
      <c r="J269" s="58" t="str">
        <f t="shared" si="254"/>
        <v>X</v>
      </c>
      <c r="K269" s="58" t="str">
        <f t="shared" si="254"/>
        <v>X</v>
      </c>
      <c r="L269" s="58" t="str">
        <f t="shared" si="254"/>
        <v>X</v>
      </c>
      <c r="M269" s="58" t="str">
        <f t="shared" si="254"/>
        <v>X</v>
      </c>
      <c r="N269" s="58" t="str">
        <f t="shared" si="254"/>
        <v>X</v>
      </c>
      <c r="O269" s="58" t="str">
        <f t="shared" si="254"/>
        <v>X</v>
      </c>
      <c r="P269" s="58" t="str">
        <f t="shared" si="254"/>
        <v>X</v>
      </c>
      <c r="Q269" s="58" t="str">
        <f t="shared" si="254"/>
        <v>X</v>
      </c>
      <c r="V269" s="509">
        <v>37</v>
      </c>
    </row>
    <row r="270" spans="1:22" ht="21" customHeight="1">
      <c r="A270" s="606"/>
      <c r="B270" s="58" t="s">
        <v>21</v>
      </c>
      <c r="C270" s="58" t="str">
        <f t="shared" ref="C270:Q270" si="255">IF(C12=$W$26,"O",IF(C12=$X$26,"O",IF(C12=$Y$26,"O",IF(C12=$Z$26,"O",IF(C12=$AA$26,"O",IF(C12=$AB$26,"O",IF(C12=$AC$26,"O",IF(C12=$AD$26,"O",IF(C12=$AE$26,"O",IF(C12=$AF$26,"O",IF(C12=$AG$26,"O","X")))))))))))</f>
        <v>X</v>
      </c>
      <c r="D270" s="58" t="str">
        <f t="shared" si="255"/>
        <v>X</v>
      </c>
      <c r="E270" s="58" t="str">
        <f t="shared" si="255"/>
        <v>X</v>
      </c>
      <c r="F270" s="58" t="str">
        <f t="shared" si="255"/>
        <v>X</v>
      </c>
      <c r="G270" s="58" t="str">
        <f t="shared" si="255"/>
        <v>X</v>
      </c>
      <c r="H270" s="58" t="str">
        <f t="shared" si="255"/>
        <v>X</v>
      </c>
      <c r="I270" s="58" t="str">
        <f t="shared" si="255"/>
        <v>X</v>
      </c>
      <c r="J270" s="58" t="str">
        <f t="shared" si="255"/>
        <v>X</v>
      </c>
      <c r="K270" s="58" t="str">
        <f t="shared" si="255"/>
        <v>X</v>
      </c>
      <c r="L270" s="58" t="str">
        <f t="shared" si="255"/>
        <v>X</v>
      </c>
      <c r="M270" s="58" t="str">
        <f t="shared" si="255"/>
        <v>X</v>
      </c>
      <c r="N270" s="58" t="str">
        <f t="shared" si="255"/>
        <v>X</v>
      </c>
      <c r="O270" s="58" t="str">
        <f t="shared" si="255"/>
        <v>X</v>
      </c>
      <c r="P270" s="58" t="str">
        <f t="shared" si="255"/>
        <v>X</v>
      </c>
      <c r="Q270" s="58" t="str">
        <f t="shared" si="255"/>
        <v>X</v>
      </c>
      <c r="V270" s="508">
        <v>26</v>
      </c>
    </row>
    <row r="271" spans="1:22" ht="21" customHeight="1">
      <c r="A271" s="607"/>
      <c r="B271" s="30" t="s">
        <v>46</v>
      </c>
      <c r="C271" s="47">
        <f>COUNTIF(C265:C270,"O")</f>
        <v>1</v>
      </c>
      <c r="D271" s="47">
        <f t="shared" ref="D271:Q271" si="256">COUNTIF(D265:D270,"O")</f>
        <v>1</v>
      </c>
      <c r="E271" s="47">
        <f t="shared" si="256"/>
        <v>1</v>
      </c>
      <c r="F271" s="47">
        <f t="shared" si="256"/>
        <v>1</v>
      </c>
      <c r="G271" s="47">
        <f t="shared" si="256"/>
        <v>1</v>
      </c>
      <c r="H271" s="47">
        <f t="shared" si="256"/>
        <v>1</v>
      </c>
      <c r="I271" s="47">
        <f t="shared" si="256"/>
        <v>1</v>
      </c>
      <c r="J271" s="47">
        <f t="shared" si="256"/>
        <v>1</v>
      </c>
      <c r="K271" s="47">
        <f t="shared" si="256"/>
        <v>1</v>
      </c>
      <c r="L271" s="47">
        <f t="shared" si="256"/>
        <v>1</v>
      </c>
      <c r="M271" s="47">
        <f t="shared" si="256"/>
        <v>1</v>
      </c>
      <c r="N271" s="47">
        <f t="shared" si="256"/>
        <v>1</v>
      </c>
      <c r="O271" s="47">
        <f t="shared" si="256"/>
        <v>1</v>
      </c>
      <c r="P271" s="47">
        <f t="shared" si="256"/>
        <v>1</v>
      </c>
      <c r="Q271" s="47">
        <f t="shared" si="256"/>
        <v>1</v>
      </c>
      <c r="V271" s="511">
        <v>32</v>
      </c>
    </row>
    <row r="272" spans="1:22" ht="21" customHeight="1">
      <c r="A272" s="605">
        <v>13</v>
      </c>
      <c r="B272" s="58" t="s">
        <v>32</v>
      </c>
      <c r="C272" s="58" t="str">
        <f t="shared" ref="C272:Q272" si="257">IF(C7=$W$27,"O",IF(C7=$X$27,"O",IF(C7=$Y$27,"O",IF(C7=$Z$27,"O",IF(C7=$AA$27,"O",IF(C7=$AB$27,"O",IF(C7=$AC$27,"O",IF(C7=$AD$27,"O",IF(C7=$AE$27,"O",IF(C7=$AF$27,"O",IF(C7=$AG$27,"O","X")))))))))))</f>
        <v>X</v>
      </c>
      <c r="D272" s="58" t="str">
        <f t="shared" si="257"/>
        <v>X</v>
      </c>
      <c r="E272" s="58" t="str">
        <f t="shared" si="257"/>
        <v>X</v>
      </c>
      <c r="F272" s="58" t="str">
        <f t="shared" si="257"/>
        <v>X</v>
      </c>
      <c r="G272" s="58" t="str">
        <f t="shared" si="257"/>
        <v>X</v>
      </c>
      <c r="H272" s="58" t="str">
        <f t="shared" si="257"/>
        <v>X</v>
      </c>
      <c r="I272" s="58" t="str">
        <f t="shared" si="257"/>
        <v>X</v>
      </c>
      <c r="J272" s="58" t="str">
        <f t="shared" si="257"/>
        <v>X</v>
      </c>
      <c r="K272" s="58" t="str">
        <f t="shared" si="257"/>
        <v>X</v>
      </c>
      <c r="L272" s="58" t="str">
        <f t="shared" si="257"/>
        <v>X</v>
      </c>
      <c r="M272" s="58" t="str">
        <f t="shared" si="257"/>
        <v>X</v>
      </c>
      <c r="N272" s="58" t="str">
        <f t="shared" si="257"/>
        <v>X</v>
      </c>
      <c r="O272" s="58" t="str">
        <f t="shared" si="257"/>
        <v>X</v>
      </c>
      <c r="P272" s="58" t="str">
        <f t="shared" si="257"/>
        <v>X</v>
      </c>
      <c r="Q272" s="58" t="str">
        <f t="shared" si="257"/>
        <v>X</v>
      </c>
      <c r="V272" s="510">
        <v>21</v>
      </c>
    </row>
    <row r="273" spans="1:22" ht="21" customHeight="1">
      <c r="A273" s="606"/>
      <c r="B273" s="58" t="s">
        <v>33</v>
      </c>
      <c r="C273" s="58" t="str">
        <f t="shared" ref="C273:Q273" si="258">IF(C8=$W$27,"O",IF(C8=$X$27,"O",IF(C8=$Y$27,"O",IF(C8=$Z$27,"O",IF(C8=$AA$27,"O",IF(C8=$AB$27,"O",IF(C8=$AC$27,"O",IF(C8=$AD$27,"O",IF(C8=$AE$27,"O",IF(C8=$AF$27,"O",IF(C8=$AG$27,"O","X")))))))))))</f>
        <v>X</v>
      </c>
      <c r="D273" s="58" t="str">
        <f t="shared" si="258"/>
        <v>X</v>
      </c>
      <c r="E273" s="58" t="str">
        <f t="shared" si="258"/>
        <v>X</v>
      </c>
      <c r="F273" s="58" t="str">
        <f t="shared" si="258"/>
        <v>X</v>
      </c>
      <c r="G273" s="58" t="str">
        <f t="shared" si="258"/>
        <v>X</v>
      </c>
      <c r="H273" s="58" t="str">
        <f t="shared" si="258"/>
        <v>X</v>
      </c>
      <c r="I273" s="58" t="str">
        <f t="shared" si="258"/>
        <v>X</v>
      </c>
      <c r="J273" s="58" t="str">
        <f t="shared" si="258"/>
        <v>X</v>
      </c>
      <c r="K273" s="58" t="str">
        <f t="shared" si="258"/>
        <v>X</v>
      </c>
      <c r="L273" s="58" t="str">
        <f t="shared" si="258"/>
        <v>X</v>
      </c>
      <c r="M273" s="58" t="str">
        <f t="shared" si="258"/>
        <v>X</v>
      </c>
      <c r="N273" s="58" t="str">
        <f t="shared" si="258"/>
        <v>X</v>
      </c>
      <c r="O273" s="58" t="str">
        <f t="shared" si="258"/>
        <v>X</v>
      </c>
      <c r="P273" s="58" t="str">
        <f t="shared" si="258"/>
        <v>X</v>
      </c>
      <c r="Q273" s="58" t="str">
        <f t="shared" si="258"/>
        <v>X</v>
      </c>
      <c r="V273" s="511">
        <v>23</v>
      </c>
    </row>
    <row r="274" spans="1:22" ht="21" customHeight="1">
      <c r="A274" s="606"/>
      <c r="B274" s="58" t="s">
        <v>34</v>
      </c>
      <c r="C274" s="58" t="str">
        <f t="shared" ref="C274:Q274" si="259">IF(C9=$W$27,"O",IF(C9=$X$27,"O",IF(C9=$Y$27,"O",IF(C9=$Z$27,"O",IF(C9=$AA$27,"O",IF(C9=$AB$27,"O",IF(C9=$AC$27,"O",IF(C9=$AD$27,"O",IF(C9=$AE$27,"O",IF(C9=$AF$27,"O",IF(C9=$AG$27,"O","X")))))))))))</f>
        <v>X</v>
      </c>
      <c r="D274" s="58" t="str">
        <f t="shared" si="259"/>
        <v>X</v>
      </c>
      <c r="E274" s="58" t="str">
        <f t="shared" si="259"/>
        <v>X</v>
      </c>
      <c r="F274" s="58" t="str">
        <f t="shared" si="259"/>
        <v>X</v>
      </c>
      <c r="G274" s="58" t="str">
        <f t="shared" si="259"/>
        <v>X</v>
      </c>
      <c r="H274" s="58" t="str">
        <f t="shared" si="259"/>
        <v>X</v>
      </c>
      <c r="I274" s="58" t="str">
        <f t="shared" si="259"/>
        <v>X</v>
      </c>
      <c r="J274" s="58" t="str">
        <f t="shared" si="259"/>
        <v>X</v>
      </c>
      <c r="K274" s="58" t="str">
        <f t="shared" si="259"/>
        <v>X</v>
      </c>
      <c r="L274" s="58" t="str">
        <f t="shared" si="259"/>
        <v>X</v>
      </c>
      <c r="M274" s="58" t="str">
        <f t="shared" si="259"/>
        <v>X</v>
      </c>
      <c r="N274" s="58" t="str">
        <f t="shared" si="259"/>
        <v>X</v>
      </c>
      <c r="O274" s="58" t="str">
        <f t="shared" si="259"/>
        <v>X</v>
      </c>
      <c r="P274" s="58" t="str">
        <f t="shared" si="259"/>
        <v>X</v>
      </c>
      <c r="Q274" s="58" t="str">
        <f t="shared" si="259"/>
        <v>X</v>
      </c>
      <c r="V274" s="511">
        <v>30</v>
      </c>
    </row>
    <row r="275" spans="1:22" ht="18.75" customHeight="1">
      <c r="A275" s="606"/>
      <c r="B275" s="58" t="s">
        <v>35</v>
      </c>
      <c r="C275" s="58" t="str">
        <f t="shared" ref="C275:Q275" si="260">IF(C10=$W$27,"O",IF(C10=$X$27,"O",IF(C10=$Y$27,"O",IF(C10=$Z$27,"O",IF(C10=$AA$27,"O",IF(C10=$AB$27,"O",IF(C10=$AC$27,"O",IF(C10=$AD$27,"O",IF(C10=$AE$27,"O",IF(C10=$AF$27,"O",IF(C10=$AG$27,"O","X")))))))))))</f>
        <v>X</v>
      </c>
      <c r="D275" s="58" t="str">
        <f t="shared" si="260"/>
        <v>X</v>
      </c>
      <c r="E275" s="58" t="str">
        <f t="shared" si="260"/>
        <v>X</v>
      </c>
      <c r="F275" s="58" t="str">
        <f t="shared" si="260"/>
        <v>X</v>
      </c>
      <c r="G275" s="58" t="str">
        <f t="shared" si="260"/>
        <v>X</v>
      </c>
      <c r="H275" s="58" t="str">
        <f t="shared" si="260"/>
        <v>X</v>
      </c>
      <c r="I275" s="58" t="str">
        <f t="shared" si="260"/>
        <v>X</v>
      </c>
      <c r="J275" s="58" t="str">
        <f t="shared" si="260"/>
        <v>X</v>
      </c>
      <c r="K275" s="58" t="str">
        <f t="shared" si="260"/>
        <v>X</v>
      </c>
      <c r="L275" s="58" t="str">
        <f t="shared" si="260"/>
        <v>X</v>
      </c>
      <c r="M275" s="58" t="str">
        <f t="shared" si="260"/>
        <v>X</v>
      </c>
      <c r="N275" s="58" t="str">
        <f t="shared" si="260"/>
        <v>X</v>
      </c>
      <c r="O275" s="58" t="str">
        <f t="shared" si="260"/>
        <v>X</v>
      </c>
      <c r="P275" s="58" t="str">
        <f t="shared" si="260"/>
        <v>X</v>
      </c>
      <c r="Q275" s="58" t="str">
        <f t="shared" si="260"/>
        <v>X</v>
      </c>
      <c r="V275" s="510">
        <v>16</v>
      </c>
    </row>
    <row r="276" spans="1:22" ht="18.75" customHeight="1">
      <c r="A276" s="606"/>
      <c r="B276" s="58" t="s">
        <v>36</v>
      </c>
      <c r="C276" s="58" t="str">
        <f t="shared" ref="C276:Q276" si="261">IF(C11=$W$27,"O",IF(C11=$X$27,"O",IF(C11=$Y$27,"O",IF(C11=$Z$27,"O",IF(C11=$AA$27,"O",IF(C11=$AB$27,"O",IF(C11=$AC$27,"O",IF(C11=$AD$27,"O",IF(C11=$AE$27,"O",IF(C11=$AF$27,"O",IF(C11=$AG$27,"O","X")))))))))))</f>
        <v>O</v>
      </c>
      <c r="D276" s="58" t="str">
        <f t="shared" si="261"/>
        <v>O</v>
      </c>
      <c r="E276" s="58" t="str">
        <f t="shared" si="261"/>
        <v>O</v>
      </c>
      <c r="F276" s="58" t="str">
        <f t="shared" si="261"/>
        <v>O</v>
      </c>
      <c r="G276" s="58" t="str">
        <f t="shared" si="261"/>
        <v>O</v>
      </c>
      <c r="H276" s="58" t="str">
        <f t="shared" si="261"/>
        <v>O</v>
      </c>
      <c r="I276" s="58" t="str">
        <f t="shared" si="261"/>
        <v>O</v>
      </c>
      <c r="J276" s="58" t="str">
        <f t="shared" si="261"/>
        <v>O</v>
      </c>
      <c r="K276" s="58" t="str">
        <f t="shared" si="261"/>
        <v>O</v>
      </c>
      <c r="L276" s="58" t="str">
        <f t="shared" si="261"/>
        <v>O</v>
      </c>
      <c r="M276" s="58" t="str">
        <f t="shared" si="261"/>
        <v>O</v>
      </c>
      <c r="N276" s="58" t="str">
        <f t="shared" si="261"/>
        <v>O</v>
      </c>
      <c r="O276" s="58" t="str">
        <f t="shared" si="261"/>
        <v>O</v>
      </c>
      <c r="P276" s="58" t="str">
        <f t="shared" si="261"/>
        <v>O</v>
      </c>
      <c r="Q276" s="58" t="str">
        <f t="shared" si="261"/>
        <v>O</v>
      </c>
      <c r="V276" s="507"/>
    </row>
    <row r="277" spans="1:22" ht="18.75" customHeight="1">
      <c r="A277" s="606"/>
      <c r="B277" s="58" t="s">
        <v>21</v>
      </c>
      <c r="C277" s="58" t="str">
        <f t="shared" ref="C277:Q277" si="262">IF(C12=$W$27,"O",IF(C12=$X$27,"O",IF(C12=$Y$27,"O",IF(C12=$Z$27,"O",IF(C12=$AA$27,"O",IF(C12=$AB$27,"O",IF(C12=$AC$27,"O",IF(C12=$AD$27,"O",IF(C12=$AE$27,"O",IF(C12=$AF$27,"O",IF(C12=$AG$27,"O","X")))))))))))</f>
        <v>X</v>
      </c>
      <c r="D277" s="58" t="str">
        <f t="shared" si="262"/>
        <v>X</v>
      </c>
      <c r="E277" s="58" t="str">
        <f t="shared" si="262"/>
        <v>X</v>
      </c>
      <c r="F277" s="58" t="str">
        <f t="shared" si="262"/>
        <v>X</v>
      </c>
      <c r="G277" s="58" t="str">
        <f t="shared" si="262"/>
        <v>X</v>
      </c>
      <c r="H277" s="58" t="str">
        <f t="shared" si="262"/>
        <v>X</v>
      </c>
      <c r="I277" s="58" t="str">
        <f t="shared" si="262"/>
        <v>X</v>
      </c>
      <c r="J277" s="58" t="str">
        <f t="shared" si="262"/>
        <v>X</v>
      </c>
      <c r="K277" s="58" t="str">
        <f t="shared" si="262"/>
        <v>X</v>
      </c>
      <c r="L277" s="58" t="str">
        <f t="shared" si="262"/>
        <v>X</v>
      </c>
      <c r="M277" s="58" t="str">
        <f t="shared" si="262"/>
        <v>X</v>
      </c>
      <c r="N277" s="58" t="str">
        <f t="shared" si="262"/>
        <v>X</v>
      </c>
      <c r="O277" s="58" t="str">
        <f t="shared" si="262"/>
        <v>X</v>
      </c>
      <c r="P277" s="58" t="str">
        <f t="shared" si="262"/>
        <v>X</v>
      </c>
      <c r="Q277" s="58" t="str">
        <f t="shared" si="262"/>
        <v>X</v>
      </c>
      <c r="V277" s="507"/>
    </row>
    <row r="278" spans="1:22" ht="18.75" customHeight="1">
      <c r="A278" s="607"/>
      <c r="B278" s="30" t="s">
        <v>46</v>
      </c>
      <c r="C278" s="47">
        <f t="shared" ref="C278:Q278" si="263">COUNTIF(C272:C277,"O")</f>
        <v>1</v>
      </c>
      <c r="D278" s="47">
        <f t="shared" si="263"/>
        <v>1</v>
      </c>
      <c r="E278" s="47">
        <f t="shared" si="263"/>
        <v>1</v>
      </c>
      <c r="F278" s="47">
        <f t="shared" si="263"/>
        <v>1</v>
      </c>
      <c r="G278" s="47">
        <f t="shared" si="263"/>
        <v>1</v>
      </c>
      <c r="H278" s="47">
        <f t="shared" si="263"/>
        <v>1</v>
      </c>
      <c r="I278" s="47">
        <f t="shared" si="263"/>
        <v>1</v>
      </c>
      <c r="J278" s="47">
        <f t="shared" si="263"/>
        <v>1</v>
      </c>
      <c r="K278" s="47">
        <f t="shared" si="263"/>
        <v>1</v>
      </c>
      <c r="L278" s="47">
        <f t="shared" si="263"/>
        <v>1</v>
      </c>
      <c r="M278" s="47">
        <f t="shared" si="263"/>
        <v>1</v>
      </c>
      <c r="N278" s="47">
        <f t="shared" si="263"/>
        <v>1</v>
      </c>
      <c r="O278" s="47">
        <f t="shared" si="263"/>
        <v>1</v>
      </c>
      <c r="P278" s="47">
        <f t="shared" si="263"/>
        <v>1</v>
      </c>
      <c r="Q278" s="47">
        <f t="shared" si="263"/>
        <v>1</v>
      </c>
    </row>
    <row r="279" spans="1:22" ht="21" customHeight="1">
      <c r="A279" s="605">
        <v>14</v>
      </c>
      <c r="B279" s="58" t="s">
        <v>32</v>
      </c>
      <c r="C279" s="58" t="str">
        <f t="shared" ref="C279:Q279" si="264">IF(C7=$W$28,"O",IF(C7=$X$28,"O",IF(C7=$Y$28,"O",IF(C7=$Z$28,"O",IF(C7=$AA$28,"O",IF(C7=$AB$28,"O",IF(C7=$AC$28,"O",IF(C7=$AD$28,"O",IF(C7=$AE$28,"O",IF(C7=$AF$28,"O",IF(C7=$AG$28,"O",IF(C7=$AH$28,"O","X"))))))))))))</f>
        <v>X</v>
      </c>
      <c r="D279" s="58" t="str">
        <f t="shared" si="264"/>
        <v>X</v>
      </c>
      <c r="E279" s="58" t="str">
        <f t="shared" si="264"/>
        <v>X</v>
      </c>
      <c r="F279" s="58" t="str">
        <f t="shared" si="264"/>
        <v>X</v>
      </c>
      <c r="G279" s="58" t="str">
        <f t="shared" si="264"/>
        <v>X</v>
      </c>
      <c r="H279" s="58" t="str">
        <f t="shared" si="264"/>
        <v>X</v>
      </c>
      <c r="I279" s="58" t="str">
        <f t="shared" si="264"/>
        <v>X</v>
      </c>
      <c r="J279" s="58" t="str">
        <f t="shared" si="264"/>
        <v>X</v>
      </c>
      <c r="K279" s="58" t="str">
        <f t="shared" si="264"/>
        <v>X</v>
      </c>
      <c r="L279" s="58" t="str">
        <f t="shared" si="264"/>
        <v>X</v>
      </c>
      <c r="M279" s="58" t="str">
        <f t="shared" si="264"/>
        <v>X</v>
      </c>
      <c r="N279" s="58" t="str">
        <f t="shared" si="264"/>
        <v>X</v>
      </c>
      <c r="O279" s="58" t="str">
        <f t="shared" si="264"/>
        <v>X</v>
      </c>
      <c r="P279" s="58" t="str">
        <f t="shared" si="264"/>
        <v>X</v>
      </c>
      <c r="Q279" s="58" t="str">
        <f t="shared" si="264"/>
        <v>X</v>
      </c>
    </row>
    <row r="280" spans="1:22" ht="21" customHeight="1">
      <c r="A280" s="606"/>
      <c r="B280" s="58" t="s">
        <v>33</v>
      </c>
      <c r="C280" s="58" t="str">
        <f t="shared" ref="C280:Q280" si="265">IF(C8=$W$28,"O",IF(C8=$X$28,"O",IF(C8=$Y$28,"O",IF(C8=$Z$28,"O",IF(C8=$AA$28,"O",IF(C8=$AB$28,"O",IF(C8=$AC$28,"O",IF(C8=$AD$28,"O",IF(C8=$AE$28,"O",IF(C8=$AF$28,"O",IF(C8=$AG$28,"O",IF(C8=$AH$28,"O","X"))))))))))))</f>
        <v>X</v>
      </c>
      <c r="D280" s="58" t="str">
        <f t="shared" si="265"/>
        <v>X</v>
      </c>
      <c r="E280" s="58" t="str">
        <f t="shared" si="265"/>
        <v>X</v>
      </c>
      <c r="F280" s="58" t="str">
        <f t="shared" si="265"/>
        <v>X</v>
      </c>
      <c r="G280" s="58" t="str">
        <f t="shared" si="265"/>
        <v>X</v>
      </c>
      <c r="H280" s="58" t="str">
        <f t="shared" si="265"/>
        <v>X</v>
      </c>
      <c r="I280" s="58" t="str">
        <f t="shared" si="265"/>
        <v>X</v>
      </c>
      <c r="J280" s="58" t="str">
        <f t="shared" si="265"/>
        <v>X</v>
      </c>
      <c r="K280" s="58" t="str">
        <f t="shared" si="265"/>
        <v>X</v>
      </c>
      <c r="L280" s="58" t="str">
        <f t="shared" si="265"/>
        <v>X</v>
      </c>
      <c r="M280" s="58" t="str">
        <f t="shared" si="265"/>
        <v>X</v>
      </c>
      <c r="N280" s="58" t="str">
        <f t="shared" si="265"/>
        <v>X</v>
      </c>
      <c r="O280" s="58" t="str">
        <f t="shared" si="265"/>
        <v>X</v>
      </c>
      <c r="P280" s="58" t="str">
        <f t="shared" si="265"/>
        <v>X</v>
      </c>
      <c r="Q280" s="58" t="str">
        <f t="shared" si="265"/>
        <v>X</v>
      </c>
    </row>
    <row r="281" spans="1:22" ht="21" customHeight="1">
      <c r="A281" s="606"/>
      <c r="B281" s="58" t="s">
        <v>34</v>
      </c>
      <c r="C281" s="58" t="str">
        <f t="shared" ref="C281:Q281" si="266">IF(C9=$W$28,"O",IF(C9=$X$28,"O",IF(C9=$Y$28,"O",IF(C9=$Z$28,"O",IF(C9=$AA$28,"O",IF(C9=$AB$28,"O",IF(C9=$AC$28,"O",IF(C9=$AD$28,"O",IF(C9=$AE$28,"O",IF(C9=$AF$28,"O",IF(C9=$AG$28,"O",IF(C9=$AH$28,"O","X"))))))))))))</f>
        <v>X</v>
      </c>
      <c r="D281" s="58" t="str">
        <f t="shared" si="266"/>
        <v>X</v>
      </c>
      <c r="E281" s="58" t="str">
        <f t="shared" si="266"/>
        <v>X</v>
      </c>
      <c r="F281" s="58" t="str">
        <f t="shared" si="266"/>
        <v>X</v>
      </c>
      <c r="G281" s="58" t="str">
        <f t="shared" si="266"/>
        <v>X</v>
      </c>
      <c r="H281" s="58" t="str">
        <f t="shared" si="266"/>
        <v>X</v>
      </c>
      <c r="I281" s="58" t="str">
        <f t="shared" si="266"/>
        <v>X</v>
      </c>
      <c r="J281" s="58" t="str">
        <f t="shared" si="266"/>
        <v>X</v>
      </c>
      <c r="K281" s="58" t="str">
        <f t="shared" si="266"/>
        <v>X</v>
      </c>
      <c r="L281" s="58" t="str">
        <f t="shared" si="266"/>
        <v>X</v>
      </c>
      <c r="M281" s="58" t="str">
        <f t="shared" si="266"/>
        <v>X</v>
      </c>
      <c r="N281" s="58" t="str">
        <f t="shared" si="266"/>
        <v>X</v>
      </c>
      <c r="O281" s="58" t="str">
        <f t="shared" si="266"/>
        <v>X</v>
      </c>
      <c r="P281" s="58" t="str">
        <f t="shared" si="266"/>
        <v>X</v>
      </c>
      <c r="Q281" s="58" t="str">
        <f t="shared" si="266"/>
        <v>X</v>
      </c>
    </row>
    <row r="282" spans="1:22" ht="18.75" customHeight="1">
      <c r="A282" s="606"/>
      <c r="B282" s="58" t="s">
        <v>35</v>
      </c>
      <c r="C282" s="58" t="str">
        <f t="shared" ref="C282:Q282" si="267">IF(C10=$W$28,"O",IF(C10=$X$28,"O",IF(C10=$Y$28,"O",IF(C10=$Z$28,"O",IF(C10=$AA$28,"O",IF(C10=$AB$28,"O",IF(C10=$AC$28,"O",IF(C10=$AD$28,"O",IF(C10=$AE$28,"O",IF(C10=$AF$28,"O",IF(C10=$AG$28,"O",IF(C10=$AH$28,"O","X"))))))))))))</f>
        <v>X</v>
      </c>
      <c r="D282" s="58" t="str">
        <f t="shared" si="267"/>
        <v>X</v>
      </c>
      <c r="E282" s="58" t="str">
        <f t="shared" si="267"/>
        <v>X</v>
      </c>
      <c r="F282" s="58" t="str">
        <f t="shared" si="267"/>
        <v>X</v>
      </c>
      <c r="G282" s="58" t="str">
        <f t="shared" si="267"/>
        <v>X</v>
      </c>
      <c r="H282" s="58" t="str">
        <f t="shared" si="267"/>
        <v>X</v>
      </c>
      <c r="I282" s="58" t="str">
        <f t="shared" si="267"/>
        <v>X</v>
      </c>
      <c r="J282" s="58" t="str">
        <f t="shared" si="267"/>
        <v>X</v>
      </c>
      <c r="K282" s="58" t="str">
        <f t="shared" si="267"/>
        <v>X</v>
      </c>
      <c r="L282" s="58" t="str">
        <f t="shared" si="267"/>
        <v>X</v>
      </c>
      <c r="M282" s="58" t="str">
        <f t="shared" si="267"/>
        <v>X</v>
      </c>
      <c r="N282" s="58" t="str">
        <f t="shared" si="267"/>
        <v>X</v>
      </c>
      <c r="O282" s="58" t="str">
        <f t="shared" si="267"/>
        <v>X</v>
      </c>
      <c r="P282" s="58" t="str">
        <f t="shared" si="267"/>
        <v>X</v>
      </c>
      <c r="Q282" s="58" t="str">
        <f t="shared" si="267"/>
        <v>X</v>
      </c>
    </row>
    <row r="283" spans="1:22" ht="18.75" customHeight="1">
      <c r="A283" s="606"/>
      <c r="B283" s="58" t="s">
        <v>36</v>
      </c>
      <c r="C283" s="58" t="str">
        <f t="shared" ref="C283:Q283" si="268">IF(C11=$W$28,"O",IF(C11=$X$28,"O",IF(C11=$Y$28,"O",IF(C11=$Z$28,"O",IF(C11=$AA$28,"O",IF(C11=$AB$28,"O",IF(C11=$AC$28,"O",IF(C11=$AD$28,"O",IF(C11=$AE$28,"O",IF(C11=$AF$28,"O",IF(C11=$AG$28,"O",IF(C11=$AH$28,"O","X"))))))))))))</f>
        <v>X</v>
      </c>
      <c r="D283" s="58" t="str">
        <f t="shared" si="268"/>
        <v>X</v>
      </c>
      <c r="E283" s="58" t="str">
        <f t="shared" si="268"/>
        <v>X</v>
      </c>
      <c r="F283" s="58" t="str">
        <f t="shared" si="268"/>
        <v>X</v>
      </c>
      <c r="G283" s="58" t="str">
        <f t="shared" si="268"/>
        <v>X</v>
      </c>
      <c r="H283" s="58" t="str">
        <f t="shared" si="268"/>
        <v>X</v>
      </c>
      <c r="I283" s="58" t="str">
        <f t="shared" si="268"/>
        <v>X</v>
      </c>
      <c r="J283" s="58" t="str">
        <f t="shared" si="268"/>
        <v>X</v>
      </c>
      <c r="K283" s="58" t="str">
        <f t="shared" si="268"/>
        <v>X</v>
      </c>
      <c r="L283" s="58" t="str">
        <f t="shared" si="268"/>
        <v>X</v>
      </c>
      <c r="M283" s="58" t="str">
        <f t="shared" si="268"/>
        <v>X</v>
      </c>
      <c r="N283" s="58" t="str">
        <f t="shared" si="268"/>
        <v>X</v>
      </c>
      <c r="O283" s="58" t="str">
        <f t="shared" si="268"/>
        <v>X</v>
      </c>
      <c r="P283" s="58" t="str">
        <f t="shared" si="268"/>
        <v>X</v>
      </c>
      <c r="Q283" s="58" t="str">
        <f t="shared" si="268"/>
        <v>X</v>
      </c>
      <c r="V283" s="514"/>
    </row>
    <row r="284" spans="1:22" ht="18.75" customHeight="1">
      <c r="A284" s="606"/>
      <c r="B284" s="58" t="s">
        <v>21</v>
      </c>
      <c r="C284" s="58" t="str">
        <f t="shared" ref="C284:Q284" si="269">IF(C12=$W$28,"O",IF(C12=$X$28,"O",IF(C12=$Y$28,"O",IF(C12=$Z$28,"O",IF(C12=$AA$28,"O",IF(C12=$AB$28,"O",IF(C12=$AC$28,"O",IF(C12=$AD$28,"O",IF(C12=$AE$28,"O",IF(C12=$AF$28,"O",IF(C12=$AG$28,"O",IF(C12=$AH$28,"O","X"))))))))))))</f>
        <v>O</v>
      </c>
      <c r="D284" s="58" t="str">
        <f t="shared" si="269"/>
        <v>O</v>
      </c>
      <c r="E284" s="58" t="str">
        <f t="shared" si="269"/>
        <v>O</v>
      </c>
      <c r="F284" s="58" t="str">
        <f t="shared" si="269"/>
        <v>O</v>
      </c>
      <c r="G284" s="58" t="str">
        <f t="shared" si="269"/>
        <v>O</v>
      </c>
      <c r="H284" s="58" t="str">
        <f t="shared" si="269"/>
        <v>O</v>
      </c>
      <c r="I284" s="58" t="str">
        <f t="shared" si="269"/>
        <v>O</v>
      </c>
      <c r="J284" s="58" t="str">
        <f t="shared" si="269"/>
        <v>O</v>
      </c>
      <c r="K284" s="58" t="str">
        <f t="shared" si="269"/>
        <v>O</v>
      </c>
      <c r="L284" s="58" t="str">
        <f t="shared" si="269"/>
        <v>O</v>
      </c>
      <c r="M284" s="58" t="str">
        <f t="shared" si="269"/>
        <v>O</v>
      </c>
      <c r="N284" s="58" t="str">
        <f t="shared" si="269"/>
        <v>O</v>
      </c>
      <c r="O284" s="58" t="str">
        <f t="shared" si="269"/>
        <v>O</v>
      </c>
      <c r="P284" s="58" t="str">
        <f t="shared" si="269"/>
        <v>O</v>
      </c>
      <c r="Q284" s="58" t="str">
        <f t="shared" si="269"/>
        <v>O</v>
      </c>
      <c r="V284" s="512"/>
    </row>
    <row r="285" spans="1:22" ht="18.75" customHeight="1">
      <c r="A285" s="607"/>
      <c r="B285" s="30" t="s">
        <v>46</v>
      </c>
      <c r="C285" s="47">
        <f>COUNTIF(C279:C284,"O")</f>
        <v>1</v>
      </c>
      <c r="D285" s="47">
        <f t="shared" ref="D285:Q285" si="270">COUNTIF(D279:D284,"O")</f>
        <v>1</v>
      </c>
      <c r="E285" s="47">
        <f t="shared" si="270"/>
        <v>1</v>
      </c>
      <c r="F285" s="47">
        <f t="shared" si="270"/>
        <v>1</v>
      </c>
      <c r="G285" s="47">
        <f t="shared" si="270"/>
        <v>1</v>
      </c>
      <c r="H285" s="47">
        <f t="shared" si="270"/>
        <v>1</v>
      </c>
      <c r="I285" s="47">
        <f t="shared" si="270"/>
        <v>1</v>
      </c>
      <c r="J285" s="47">
        <f t="shared" si="270"/>
        <v>1</v>
      </c>
      <c r="K285" s="47">
        <f t="shared" si="270"/>
        <v>1</v>
      </c>
      <c r="L285" s="47">
        <f t="shared" si="270"/>
        <v>1</v>
      </c>
      <c r="M285" s="47">
        <f t="shared" si="270"/>
        <v>1</v>
      </c>
      <c r="N285" s="47">
        <f t="shared" si="270"/>
        <v>1</v>
      </c>
      <c r="O285" s="47">
        <f t="shared" si="270"/>
        <v>1</v>
      </c>
      <c r="P285" s="47">
        <f t="shared" si="270"/>
        <v>1</v>
      </c>
      <c r="Q285" s="47">
        <f t="shared" si="270"/>
        <v>1</v>
      </c>
      <c r="V285" s="513"/>
    </row>
    <row r="286" spans="1:22" ht="21" customHeight="1">
      <c r="A286" s="605">
        <v>15</v>
      </c>
      <c r="B286" s="58" t="s">
        <v>32</v>
      </c>
      <c r="C286" s="58" t="str">
        <f t="shared" ref="C286:Q286" si="271">IF(C7=$W$29,"O",IF(C7=$X$29,"O",IF(C7=$Y$29,"O",IF(C7=$Z$29,"O",IF(C7=$AA$29,"O",IF(C7=$AB$29,"O",IF(C7=$AC$29,"O",IF(C7=$AD$29,"O",IF(C7=$AE$29,"O",IF(C7=$AF$29,"O",IF(C7=$AG$29,"O",IF(C7=$AH$29,"O",IF(C7=$AI$29,"O","X")))))))))))))</f>
        <v>X</v>
      </c>
      <c r="D286" s="58" t="str">
        <f t="shared" si="271"/>
        <v>X</v>
      </c>
      <c r="E286" s="58" t="str">
        <f t="shared" si="271"/>
        <v>X</v>
      </c>
      <c r="F286" s="58" t="str">
        <f t="shared" si="271"/>
        <v>X</v>
      </c>
      <c r="G286" s="58" t="str">
        <f t="shared" si="271"/>
        <v>X</v>
      </c>
      <c r="H286" s="58" t="str">
        <f t="shared" si="271"/>
        <v>X</v>
      </c>
      <c r="I286" s="58" t="str">
        <f t="shared" si="271"/>
        <v>X</v>
      </c>
      <c r="J286" s="58" t="str">
        <f t="shared" si="271"/>
        <v>X</v>
      </c>
      <c r="K286" s="58" t="str">
        <f t="shared" si="271"/>
        <v>X</v>
      </c>
      <c r="L286" s="58" t="str">
        <f t="shared" si="271"/>
        <v>X</v>
      </c>
      <c r="M286" s="58" t="str">
        <f t="shared" si="271"/>
        <v>X</v>
      </c>
      <c r="N286" s="58" t="str">
        <f t="shared" si="271"/>
        <v>X</v>
      </c>
      <c r="O286" s="58" t="str">
        <f t="shared" si="271"/>
        <v>X</v>
      </c>
      <c r="P286" s="58" t="str">
        <f t="shared" si="271"/>
        <v>X</v>
      </c>
      <c r="Q286" s="58" t="str">
        <f t="shared" si="271"/>
        <v>X</v>
      </c>
      <c r="V286" s="512"/>
    </row>
    <row r="287" spans="1:22" ht="21" customHeight="1">
      <c r="A287" s="606"/>
      <c r="B287" s="58" t="s">
        <v>33</v>
      </c>
      <c r="C287" s="58" t="str">
        <f t="shared" ref="C287:Q287" si="272">IF(C8=$W$29,"O",IF(C8=$X$29,"O",IF(C8=$Y$29,"O",IF(C8=$Z$29,"O",IF(C8=$AA$29,"O",IF(C8=$AB$29,"O",IF(C8=$AC$29,"O",IF(C8=$AD$29,"O",IF(C8=$AE$29,"O",IF(C8=$AF$29,"O",IF(C8=$AG$29,"O",IF(C8=$AH$29,"O",IF(C8=$AI$29,"O","X")))))))))))))</f>
        <v>X</v>
      </c>
      <c r="D287" s="58" t="str">
        <f t="shared" si="272"/>
        <v>X</v>
      </c>
      <c r="E287" s="58" t="str">
        <f t="shared" si="272"/>
        <v>X</v>
      </c>
      <c r="F287" s="58" t="str">
        <f t="shared" si="272"/>
        <v>X</v>
      </c>
      <c r="G287" s="58" t="str">
        <f t="shared" si="272"/>
        <v>X</v>
      </c>
      <c r="H287" s="58" t="str">
        <f t="shared" si="272"/>
        <v>X</v>
      </c>
      <c r="I287" s="58" t="str">
        <f t="shared" si="272"/>
        <v>X</v>
      </c>
      <c r="J287" s="58" t="str">
        <f t="shared" si="272"/>
        <v>X</v>
      </c>
      <c r="K287" s="58" t="str">
        <f t="shared" si="272"/>
        <v>X</v>
      </c>
      <c r="L287" s="58" t="str">
        <f t="shared" si="272"/>
        <v>X</v>
      </c>
      <c r="M287" s="58" t="str">
        <f t="shared" si="272"/>
        <v>X</v>
      </c>
      <c r="N287" s="58" t="str">
        <f t="shared" si="272"/>
        <v>X</v>
      </c>
      <c r="O287" s="58" t="str">
        <f t="shared" si="272"/>
        <v>X</v>
      </c>
      <c r="P287" s="58" t="str">
        <f t="shared" si="272"/>
        <v>X</v>
      </c>
      <c r="Q287" s="58" t="str">
        <f t="shared" si="272"/>
        <v>X</v>
      </c>
      <c r="V287" s="515"/>
    </row>
    <row r="288" spans="1:22" ht="21" customHeight="1">
      <c r="A288" s="606"/>
      <c r="B288" s="58" t="s">
        <v>34</v>
      </c>
      <c r="C288" s="58" t="str">
        <f t="shared" ref="C288:Q288" si="273">IF(C9=$W$29,"O",IF(C9=$X$29,"O",IF(C9=$Y$29,"O",IF(C9=$Z$29,"O",IF(C9=$AA$29,"O",IF(C9=$AB$29,"O",IF(C9=$AC$29,"O",IF(C9=$AD$29,"O",IF(C9=$AE$29,"O",IF(C9=$AF$29,"O",IF(C9=$AG$29,"O",IF(C9=$AH$29,"O",IF(C9=$AI$29,"O","X")))))))))))))</f>
        <v>X</v>
      </c>
      <c r="D288" s="58" t="str">
        <f t="shared" si="273"/>
        <v>X</v>
      </c>
      <c r="E288" s="58" t="str">
        <f t="shared" si="273"/>
        <v>X</v>
      </c>
      <c r="F288" s="58" t="str">
        <f t="shared" si="273"/>
        <v>X</v>
      </c>
      <c r="G288" s="58" t="str">
        <f t="shared" si="273"/>
        <v>X</v>
      </c>
      <c r="H288" s="58" t="str">
        <f t="shared" si="273"/>
        <v>X</v>
      </c>
      <c r="I288" s="58" t="str">
        <f t="shared" si="273"/>
        <v>X</v>
      </c>
      <c r="J288" s="58" t="str">
        <f t="shared" si="273"/>
        <v>X</v>
      </c>
      <c r="K288" s="58" t="str">
        <f t="shared" si="273"/>
        <v>X</v>
      </c>
      <c r="L288" s="58" t="str">
        <f t="shared" si="273"/>
        <v>X</v>
      </c>
      <c r="M288" s="58" t="str">
        <f t="shared" si="273"/>
        <v>X</v>
      </c>
      <c r="N288" s="58" t="str">
        <f t="shared" si="273"/>
        <v>X</v>
      </c>
      <c r="O288" s="58" t="str">
        <f t="shared" si="273"/>
        <v>X</v>
      </c>
      <c r="P288" s="58" t="str">
        <f t="shared" si="273"/>
        <v>X</v>
      </c>
      <c r="Q288" s="58" t="str">
        <f t="shared" si="273"/>
        <v>X</v>
      </c>
      <c r="V288" s="513"/>
    </row>
    <row r="289" spans="1:22" ht="18.75" customHeight="1">
      <c r="A289" s="606"/>
      <c r="B289" s="58" t="s">
        <v>35</v>
      </c>
      <c r="C289" s="58" t="str">
        <f t="shared" ref="C289:Q289" si="274">IF(C10=$W$29,"O",IF(C10=$X$29,"O",IF(C10=$Y$29,"O",IF(C10=$Z$29,"O",IF(C10=$AA$29,"O",IF(C10=$AB$29,"O",IF(C10=$AC$29,"O",IF(C10=$AD$29,"O",IF(C10=$AE$29,"O",IF(C10=$AF$29,"O",IF(C10=$AG$29,"O",IF(C10=$AH$29,"O",IF(C10=$AI$29,"O","X")))))))))))))</f>
        <v>X</v>
      </c>
      <c r="D289" s="58" t="str">
        <f t="shared" si="274"/>
        <v>X</v>
      </c>
      <c r="E289" s="58" t="str">
        <f t="shared" si="274"/>
        <v>X</v>
      </c>
      <c r="F289" s="58" t="str">
        <f t="shared" si="274"/>
        <v>X</v>
      </c>
      <c r="G289" s="58" t="str">
        <f t="shared" si="274"/>
        <v>X</v>
      </c>
      <c r="H289" s="58" t="str">
        <f t="shared" si="274"/>
        <v>X</v>
      </c>
      <c r="I289" s="58" t="str">
        <f t="shared" si="274"/>
        <v>X</v>
      </c>
      <c r="J289" s="58" t="str">
        <f t="shared" si="274"/>
        <v>X</v>
      </c>
      <c r="K289" s="58" t="str">
        <f t="shared" si="274"/>
        <v>X</v>
      </c>
      <c r="L289" s="58" t="str">
        <f t="shared" si="274"/>
        <v>X</v>
      </c>
      <c r="M289" s="58" t="str">
        <f t="shared" si="274"/>
        <v>X</v>
      </c>
      <c r="N289" s="58" t="str">
        <f t="shared" si="274"/>
        <v>X</v>
      </c>
      <c r="O289" s="58" t="str">
        <f t="shared" si="274"/>
        <v>X</v>
      </c>
      <c r="P289" s="58" t="str">
        <f t="shared" si="274"/>
        <v>X</v>
      </c>
      <c r="Q289" s="58" t="str">
        <f t="shared" si="274"/>
        <v>X</v>
      </c>
      <c r="V289" s="513"/>
    </row>
    <row r="290" spans="1:22" ht="18.75" customHeight="1">
      <c r="A290" s="606"/>
      <c r="B290" s="58" t="s">
        <v>36</v>
      </c>
      <c r="C290" s="58" t="str">
        <f t="shared" ref="C290:Q290" si="275">IF(C11=$W$29,"O",IF(C11=$X$29,"O",IF(C11=$Y$29,"O",IF(C11=$Z$29,"O",IF(C11=$AA$29,"O",IF(C11=$AB$29,"O",IF(C11=$AC$29,"O",IF(C11=$AD$29,"O",IF(C11=$AE$29,"O",IF(C11=$AF$29,"O",IF(C11=$AG$29,"O",IF(C11=$AH$29,"O",IF(C11=$AI$29,"O","X")))))))))))))</f>
        <v>X</v>
      </c>
      <c r="D290" s="58" t="str">
        <f t="shared" si="275"/>
        <v>X</v>
      </c>
      <c r="E290" s="58" t="str">
        <f t="shared" si="275"/>
        <v>X</v>
      </c>
      <c r="F290" s="58" t="str">
        <f t="shared" si="275"/>
        <v>X</v>
      </c>
      <c r="G290" s="58" t="str">
        <f t="shared" si="275"/>
        <v>X</v>
      </c>
      <c r="H290" s="58" t="str">
        <f t="shared" si="275"/>
        <v>X</v>
      </c>
      <c r="I290" s="58" t="str">
        <f t="shared" si="275"/>
        <v>X</v>
      </c>
      <c r="J290" s="58" t="str">
        <f t="shared" si="275"/>
        <v>X</v>
      </c>
      <c r="K290" s="58" t="str">
        <f t="shared" si="275"/>
        <v>X</v>
      </c>
      <c r="L290" s="58" t="str">
        <f t="shared" si="275"/>
        <v>X</v>
      </c>
      <c r="M290" s="58" t="str">
        <f t="shared" si="275"/>
        <v>X</v>
      </c>
      <c r="N290" s="58" t="str">
        <f t="shared" si="275"/>
        <v>X</v>
      </c>
      <c r="O290" s="58" t="str">
        <f t="shared" si="275"/>
        <v>X</v>
      </c>
      <c r="P290" s="58" t="str">
        <f t="shared" si="275"/>
        <v>X</v>
      </c>
      <c r="Q290" s="58" t="str">
        <f t="shared" si="275"/>
        <v>X</v>
      </c>
      <c r="V290" s="513"/>
    </row>
    <row r="291" spans="1:22" ht="18.75" customHeight="1">
      <c r="A291" s="606"/>
      <c r="B291" s="58" t="s">
        <v>21</v>
      </c>
      <c r="C291" s="58" t="str">
        <f t="shared" ref="C291:Q291" si="276">IF(C12=$W$29,"O",IF(C12=$X$29,"O",IF(C12=$Y$29,"O",IF(C12=$Z$29,"O",IF(C12=$AA$29,"O",IF(C12=$AB$29,"O",IF(C12=$AC$29,"O",IF(C12=$AD$29,"O",IF(C12=$AE$29,"O",IF(C12=$AF$29,"O",IF(C12=$AG$29,"O",IF(C12=$AH$29,"O",IF(C12=$AI$29,"O","X")))))))))))))</f>
        <v>O</v>
      </c>
      <c r="D291" s="58" t="str">
        <f t="shared" si="276"/>
        <v>O</v>
      </c>
      <c r="E291" s="58" t="str">
        <f t="shared" si="276"/>
        <v>O</v>
      </c>
      <c r="F291" s="58" t="str">
        <f t="shared" si="276"/>
        <v>O</v>
      </c>
      <c r="G291" s="58" t="str">
        <f t="shared" si="276"/>
        <v>O</v>
      </c>
      <c r="H291" s="58" t="str">
        <f t="shared" si="276"/>
        <v>O</v>
      </c>
      <c r="I291" s="58" t="str">
        <f t="shared" si="276"/>
        <v>O</v>
      </c>
      <c r="J291" s="58" t="str">
        <f t="shared" si="276"/>
        <v>O</v>
      </c>
      <c r="K291" s="58" t="str">
        <f t="shared" si="276"/>
        <v>O</v>
      </c>
      <c r="L291" s="58" t="str">
        <f t="shared" si="276"/>
        <v>O</v>
      </c>
      <c r="M291" s="58" t="str">
        <f t="shared" si="276"/>
        <v>O</v>
      </c>
      <c r="N291" s="58" t="str">
        <f t="shared" si="276"/>
        <v>O</v>
      </c>
      <c r="O291" s="58" t="str">
        <f t="shared" si="276"/>
        <v>O</v>
      </c>
      <c r="P291" s="58" t="str">
        <f t="shared" si="276"/>
        <v>O</v>
      </c>
      <c r="Q291" s="58" t="str">
        <f t="shared" si="276"/>
        <v>O</v>
      </c>
      <c r="V291" s="513"/>
    </row>
    <row r="292" spans="1:22" ht="18.75" customHeight="1">
      <c r="A292" s="607"/>
      <c r="B292" s="30" t="s">
        <v>46</v>
      </c>
      <c r="C292" s="47">
        <f>COUNTIF(C286:C291,"O")</f>
        <v>1</v>
      </c>
      <c r="D292" s="47">
        <f t="shared" ref="D292:Q292" si="277">COUNTIF(D286:D291,"O")</f>
        <v>1</v>
      </c>
      <c r="E292" s="47">
        <f t="shared" si="277"/>
        <v>1</v>
      </c>
      <c r="F292" s="47">
        <f t="shared" si="277"/>
        <v>1</v>
      </c>
      <c r="G292" s="47">
        <f t="shared" si="277"/>
        <v>1</v>
      </c>
      <c r="H292" s="47">
        <f t="shared" si="277"/>
        <v>1</v>
      </c>
      <c r="I292" s="47">
        <f t="shared" si="277"/>
        <v>1</v>
      </c>
      <c r="J292" s="47">
        <f t="shared" si="277"/>
        <v>1</v>
      </c>
      <c r="K292" s="47">
        <f t="shared" si="277"/>
        <v>1</v>
      </c>
      <c r="L292" s="47">
        <f t="shared" si="277"/>
        <v>1</v>
      </c>
      <c r="M292" s="47">
        <f t="shared" si="277"/>
        <v>1</v>
      </c>
      <c r="N292" s="47">
        <f t="shared" si="277"/>
        <v>1</v>
      </c>
      <c r="O292" s="47">
        <f t="shared" si="277"/>
        <v>1</v>
      </c>
      <c r="P292" s="47">
        <f t="shared" si="277"/>
        <v>1</v>
      </c>
      <c r="Q292" s="47">
        <f t="shared" si="277"/>
        <v>1</v>
      </c>
      <c r="V292" s="512"/>
    </row>
    <row r="293" spans="1:22" ht="21" customHeight="1">
      <c r="A293" s="605">
        <v>16</v>
      </c>
      <c r="B293" s="58" t="s">
        <v>32</v>
      </c>
      <c r="C293" s="58" t="str">
        <f t="shared" ref="C293:Q293" si="278">IF(C7=$W$30,"O",IF(C7=$X$30,"O",IF(C7=$Y$30,"O",IF(C7=$Z$30,"O",IF(C7=$AA$30,"O",IF(C7=$AB$30,"O",IF(C7=$AC$30,"O",IF(C7=$AD$30,"O",IF(C7=$AE$30,"O",IF(C7=$AF$30,"O",IF(C7=$AG$30,"O",IF(C7=$AH$30,"O",IF(C7=$AI$30,"O",IF(C7=$AJ$30,"O","X"))))))))))))))</f>
        <v>X</v>
      </c>
      <c r="D293" s="58" t="str">
        <f t="shared" si="278"/>
        <v>X</v>
      </c>
      <c r="E293" s="58" t="str">
        <f t="shared" si="278"/>
        <v>X</v>
      </c>
      <c r="F293" s="58" t="str">
        <f t="shared" si="278"/>
        <v>X</v>
      </c>
      <c r="G293" s="58" t="str">
        <f t="shared" si="278"/>
        <v>X</v>
      </c>
      <c r="H293" s="58" t="str">
        <f t="shared" si="278"/>
        <v>X</v>
      </c>
      <c r="I293" s="58" t="str">
        <f t="shared" si="278"/>
        <v>X</v>
      </c>
      <c r="J293" s="58" t="str">
        <f t="shared" si="278"/>
        <v>X</v>
      </c>
      <c r="K293" s="58" t="str">
        <f t="shared" si="278"/>
        <v>X</v>
      </c>
      <c r="L293" s="58" t="str">
        <f t="shared" si="278"/>
        <v>X</v>
      </c>
      <c r="M293" s="58" t="str">
        <f t="shared" si="278"/>
        <v>X</v>
      </c>
      <c r="N293" s="58" t="str">
        <f t="shared" si="278"/>
        <v>X</v>
      </c>
      <c r="O293" s="58" t="str">
        <f t="shared" si="278"/>
        <v>X</v>
      </c>
      <c r="P293" s="58" t="str">
        <f t="shared" si="278"/>
        <v>X</v>
      </c>
      <c r="Q293" s="58" t="str">
        <f t="shared" si="278"/>
        <v>X</v>
      </c>
      <c r="V293" s="513"/>
    </row>
    <row r="294" spans="1:22" ht="21" customHeight="1">
      <c r="A294" s="606"/>
      <c r="B294" s="58" t="s">
        <v>33</v>
      </c>
      <c r="C294" s="58" t="str">
        <f t="shared" ref="C294:Q294" si="279">IF(C8=$W$30,"O",IF(C8=$X$30,"O",IF(C8=$Y$30,"O",IF(C8=$Z$30,"O",IF(C8=$AA$30,"O",IF(C8=$AB$30,"O",IF(C8=$AC$30,"O",IF(C8=$AD$30,"O",IF(C8=$AE$30,"O",IF(C8=$AF$30,"O",IF(C8=$AG$30,"O",IF(C8=$AH$30,"O",IF(C8=$AI$30,"O",IF(C8=$AJ$30,"O","X"))))))))))))))</f>
        <v>X</v>
      </c>
      <c r="D294" s="58" t="str">
        <f t="shared" si="279"/>
        <v>X</v>
      </c>
      <c r="E294" s="58" t="str">
        <f t="shared" si="279"/>
        <v>X</v>
      </c>
      <c r="F294" s="58" t="str">
        <f t="shared" si="279"/>
        <v>X</v>
      </c>
      <c r="G294" s="58" t="str">
        <f t="shared" si="279"/>
        <v>X</v>
      </c>
      <c r="H294" s="58" t="str">
        <f t="shared" si="279"/>
        <v>X</v>
      </c>
      <c r="I294" s="58" t="str">
        <f t="shared" si="279"/>
        <v>X</v>
      </c>
      <c r="J294" s="58" t="str">
        <f t="shared" si="279"/>
        <v>X</v>
      </c>
      <c r="K294" s="58" t="str">
        <f t="shared" si="279"/>
        <v>X</v>
      </c>
      <c r="L294" s="58" t="str">
        <f t="shared" si="279"/>
        <v>X</v>
      </c>
      <c r="M294" s="58" t="str">
        <f t="shared" si="279"/>
        <v>X</v>
      </c>
      <c r="N294" s="58" t="str">
        <f t="shared" si="279"/>
        <v>X</v>
      </c>
      <c r="O294" s="58" t="str">
        <f t="shared" si="279"/>
        <v>X</v>
      </c>
      <c r="P294" s="58" t="str">
        <f t="shared" si="279"/>
        <v>X</v>
      </c>
      <c r="Q294" s="58" t="str">
        <f t="shared" si="279"/>
        <v>X</v>
      </c>
    </row>
    <row r="295" spans="1:22" ht="21" customHeight="1">
      <c r="A295" s="606"/>
      <c r="B295" s="58" t="s">
        <v>34</v>
      </c>
      <c r="C295" s="58" t="str">
        <f t="shared" ref="C295:Q295" si="280">IF(C9=$W$30,"O",IF(C9=$X$30,"O",IF(C9=$Y$30,"O",IF(C9=$Z$30,"O",IF(C9=$AA$30,"O",IF(C9=$AB$30,"O",IF(C9=$AC$30,"O",IF(C9=$AD$30,"O",IF(C9=$AE$30,"O",IF(C9=$AF$30,"O",IF(C9=$AG$30,"O",IF(C9=$AH$30,"O",IF(C9=$AI$30,"O",IF(C9=$AJ$30,"O","X"))))))))))))))</f>
        <v>X</v>
      </c>
      <c r="D295" s="58" t="str">
        <f t="shared" si="280"/>
        <v>X</v>
      </c>
      <c r="E295" s="58" t="str">
        <f t="shared" si="280"/>
        <v>X</v>
      </c>
      <c r="F295" s="58" t="str">
        <f t="shared" si="280"/>
        <v>X</v>
      </c>
      <c r="G295" s="58" t="str">
        <f t="shared" si="280"/>
        <v>X</v>
      </c>
      <c r="H295" s="58" t="str">
        <f t="shared" si="280"/>
        <v>X</v>
      </c>
      <c r="I295" s="58" t="str">
        <f t="shared" si="280"/>
        <v>X</v>
      </c>
      <c r="J295" s="58" t="str">
        <f t="shared" si="280"/>
        <v>X</v>
      </c>
      <c r="K295" s="58" t="str">
        <f t="shared" si="280"/>
        <v>X</v>
      </c>
      <c r="L295" s="58" t="str">
        <f t="shared" si="280"/>
        <v>X</v>
      </c>
      <c r="M295" s="58" t="str">
        <f t="shared" si="280"/>
        <v>X</v>
      </c>
      <c r="N295" s="58" t="str">
        <f t="shared" si="280"/>
        <v>X</v>
      </c>
      <c r="O295" s="58" t="str">
        <f t="shared" si="280"/>
        <v>X</v>
      </c>
      <c r="P295" s="58" t="str">
        <f t="shared" si="280"/>
        <v>X</v>
      </c>
      <c r="Q295" s="58" t="str">
        <f t="shared" si="280"/>
        <v>X</v>
      </c>
    </row>
    <row r="296" spans="1:22" ht="18.75" customHeight="1">
      <c r="A296" s="606"/>
      <c r="B296" s="58" t="s">
        <v>35</v>
      </c>
      <c r="C296" s="58" t="str">
        <f t="shared" ref="C296:Q296" si="281">IF(C10=$W$30,"O",IF(C10=$X$30,"O",IF(C10=$Y$30,"O",IF(C10=$Z$30,"O",IF(C10=$AA$30,"O",IF(C10=$AB$30,"O",IF(C10=$AC$30,"O",IF(C10=$AD$30,"O",IF(C10=$AE$30,"O",IF(C10=$AF$30,"O",IF(C10=$AG$30,"O",IF(C10=$AH$30,"O",IF(C10=$AI$30,"O",IF(C10=$AJ$30,"O","X"))))))))))))))</f>
        <v>O</v>
      </c>
      <c r="D296" s="58" t="str">
        <f t="shared" si="281"/>
        <v>O</v>
      </c>
      <c r="E296" s="58" t="str">
        <f t="shared" si="281"/>
        <v>O</v>
      </c>
      <c r="F296" s="58" t="str">
        <f t="shared" si="281"/>
        <v>O</v>
      </c>
      <c r="G296" s="58" t="str">
        <f t="shared" si="281"/>
        <v>O</v>
      </c>
      <c r="H296" s="58" t="str">
        <f t="shared" si="281"/>
        <v>O</v>
      </c>
      <c r="I296" s="58" t="str">
        <f t="shared" si="281"/>
        <v>O</v>
      </c>
      <c r="J296" s="58" t="str">
        <f t="shared" si="281"/>
        <v>O</v>
      </c>
      <c r="K296" s="58" t="str">
        <f t="shared" si="281"/>
        <v>O</v>
      </c>
      <c r="L296" s="58" t="str">
        <f t="shared" si="281"/>
        <v>O</v>
      </c>
      <c r="M296" s="58" t="str">
        <f t="shared" si="281"/>
        <v>O</v>
      </c>
      <c r="N296" s="58" t="str">
        <f t="shared" si="281"/>
        <v>O</v>
      </c>
      <c r="O296" s="58" t="str">
        <f t="shared" si="281"/>
        <v>O</v>
      </c>
      <c r="P296" s="58" t="str">
        <f t="shared" si="281"/>
        <v>O</v>
      </c>
      <c r="Q296" s="58" t="str">
        <f t="shared" si="281"/>
        <v>O</v>
      </c>
    </row>
    <row r="297" spans="1:22" ht="18.75" customHeight="1">
      <c r="A297" s="606"/>
      <c r="B297" s="58" t="s">
        <v>36</v>
      </c>
      <c r="C297" s="58" t="str">
        <f t="shared" ref="C297:Q297" si="282">IF(C11=$W$30,"O",IF(C11=$X$30,"O",IF(C11=$Y$30,"O",IF(C11=$Z$30,"O",IF(C11=$AA$30,"O",IF(C11=$AB$30,"O",IF(C11=$AC$30,"O",IF(C11=$AD$30,"O",IF(C11=$AE$30,"O",IF(C11=$AF$30,"O",IF(C11=$AG$30,"O",IF(C11=$AH$30,"O",IF(C11=$AI$30,"O",IF(C11=$AJ$30,"O","X"))))))))))))))</f>
        <v>X</v>
      </c>
      <c r="D297" s="58" t="str">
        <f t="shared" si="282"/>
        <v>X</v>
      </c>
      <c r="E297" s="58" t="str">
        <f t="shared" si="282"/>
        <v>X</v>
      </c>
      <c r="F297" s="58" t="str">
        <f t="shared" si="282"/>
        <v>X</v>
      </c>
      <c r="G297" s="58" t="str">
        <f t="shared" si="282"/>
        <v>X</v>
      </c>
      <c r="H297" s="58" t="str">
        <f t="shared" si="282"/>
        <v>X</v>
      </c>
      <c r="I297" s="58" t="str">
        <f t="shared" si="282"/>
        <v>X</v>
      </c>
      <c r="J297" s="58" t="str">
        <f t="shared" si="282"/>
        <v>X</v>
      </c>
      <c r="K297" s="58" t="str">
        <f t="shared" si="282"/>
        <v>X</v>
      </c>
      <c r="L297" s="58" t="str">
        <f t="shared" si="282"/>
        <v>X</v>
      </c>
      <c r="M297" s="58" t="str">
        <f t="shared" si="282"/>
        <v>X</v>
      </c>
      <c r="N297" s="58" t="str">
        <f t="shared" si="282"/>
        <v>X</v>
      </c>
      <c r="O297" s="58" t="str">
        <f t="shared" si="282"/>
        <v>X</v>
      </c>
      <c r="P297" s="58" t="str">
        <f t="shared" si="282"/>
        <v>X</v>
      </c>
      <c r="Q297" s="58" t="str">
        <f t="shared" si="282"/>
        <v>X</v>
      </c>
    </row>
    <row r="298" spans="1:22" ht="18.75" customHeight="1">
      <c r="A298" s="606"/>
      <c r="B298" s="58" t="s">
        <v>21</v>
      </c>
      <c r="C298" s="58" t="str">
        <f t="shared" ref="C298:Q298" si="283">IF(C12=$W$30,"O",IF(C12=$X$30,"O",IF(C12=$Y$30,"O",IF(C12=$Z$30,"O",IF(C12=$AA$30,"O",IF(C12=$AB$30,"O",IF(C12=$AC$30,"O",IF(C12=$AD$30,"O",IF(C12=$AE$30,"O",IF(C12=$AF$30,"O",IF(C12=$AG$30,"O",IF(C12=$AH$30,"O",IF(C12=$AI$30,"O",IF(C12=$AJ$30,"O","X"))))))))))))))</f>
        <v>X</v>
      </c>
      <c r="D298" s="58" t="str">
        <f t="shared" si="283"/>
        <v>X</v>
      </c>
      <c r="E298" s="58" t="str">
        <f t="shared" si="283"/>
        <v>X</v>
      </c>
      <c r="F298" s="58" t="str">
        <f t="shared" si="283"/>
        <v>X</v>
      </c>
      <c r="G298" s="58" t="str">
        <f t="shared" si="283"/>
        <v>X</v>
      </c>
      <c r="H298" s="58" t="str">
        <f t="shared" si="283"/>
        <v>X</v>
      </c>
      <c r="I298" s="58" t="str">
        <f t="shared" si="283"/>
        <v>X</v>
      </c>
      <c r="J298" s="58" t="str">
        <f t="shared" si="283"/>
        <v>X</v>
      </c>
      <c r="K298" s="58" t="str">
        <f t="shared" si="283"/>
        <v>X</v>
      </c>
      <c r="L298" s="58" t="str">
        <f t="shared" si="283"/>
        <v>X</v>
      </c>
      <c r="M298" s="58" t="str">
        <f t="shared" si="283"/>
        <v>X</v>
      </c>
      <c r="N298" s="58" t="str">
        <f t="shared" si="283"/>
        <v>X</v>
      </c>
      <c r="O298" s="58" t="str">
        <f t="shared" si="283"/>
        <v>X</v>
      </c>
      <c r="P298" s="58" t="str">
        <f t="shared" si="283"/>
        <v>X</v>
      </c>
      <c r="Q298" s="58" t="str">
        <f t="shared" si="283"/>
        <v>X</v>
      </c>
    </row>
    <row r="299" spans="1:22" ht="18.75" customHeight="1">
      <c r="A299" s="607"/>
      <c r="B299" s="30" t="s">
        <v>46</v>
      </c>
      <c r="C299" s="47">
        <f>COUNTIF(C293:C298,"O")</f>
        <v>1</v>
      </c>
      <c r="D299" s="47">
        <f t="shared" ref="D299:Q299" si="284">COUNTIF(D293:D298,"O")</f>
        <v>1</v>
      </c>
      <c r="E299" s="47">
        <f t="shared" si="284"/>
        <v>1</v>
      </c>
      <c r="F299" s="47">
        <f t="shared" si="284"/>
        <v>1</v>
      </c>
      <c r="G299" s="47">
        <f t="shared" si="284"/>
        <v>1</v>
      </c>
      <c r="H299" s="47">
        <f t="shared" si="284"/>
        <v>1</v>
      </c>
      <c r="I299" s="47">
        <f t="shared" si="284"/>
        <v>1</v>
      </c>
      <c r="J299" s="47">
        <f t="shared" si="284"/>
        <v>1</v>
      </c>
      <c r="K299" s="47">
        <f t="shared" si="284"/>
        <v>1</v>
      </c>
      <c r="L299" s="47">
        <f t="shared" si="284"/>
        <v>1</v>
      </c>
      <c r="M299" s="47">
        <f t="shared" si="284"/>
        <v>1</v>
      </c>
      <c r="N299" s="47">
        <f t="shared" si="284"/>
        <v>1</v>
      </c>
      <c r="O299" s="47">
        <f t="shared" si="284"/>
        <v>1</v>
      </c>
      <c r="P299" s="47">
        <f t="shared" si="284"/>
        <v>1</v>
      </c>
      <c r="Q299" s="47">
        <f t="shared" si="284"/>
        <v>1</v>
      </c>
    </row>
    <row r="300" spans="1:22" ht="18.75" customHeight="1">
      <c r="A300" s="605">
        <v>17</v>
      </c>
      <c r="B300" s="58" t="s">
        <v>32</v>
      </c>
      <c r="C300" s="58" t="str">
        <f t="shared" ref="C300:Q300" si="285">IF(C7=$W$31,"O",IF(C7=$X$31,"O",IF(C7=$Y$31,"O",IF(C7=$Z$31,"O",IF(C7=$AA$31,"O",IF(C7=$AB$31,"O",IF(C7=$AC$31,"O",IF(C7=$AD$31,"O","X"))))))))</f>
        <v>X</v>
      </c>
      <c r="D300" s="58" t="str">
        <f t="shared" si="285"/>
        <v>X</v>
      </c>
      <c r="E300" s="58" t="str">
        <f t="shared" si="285"/>
        <v>X</v>
      </c>
      <c r="F300" s="58" t="str">
        <f t="shared" si="285"/>
        <v>X</v>
      </c>
      <c r="G300" s="58" t="str">
        <f t="shared" si="285"/>
        <v>X</v>
      </c>
      <c r="H300" s="58" t="str">
        <f t="shared" si="285"/>
        <v>X</v>
      </c>
      <c r="I300" s="58" t="str">
        <f t="shared" si="285"/>
        <v>X</v>
      </c>
      <c r="J300" s="58" t="str">
        <f t="shared" si="285"/>
        <v>X</v>
      </c>
      <c r="K300" s="58" t="str">
        <f t="shared" si="285"/>
        <v>X</v>
      </c>
      <c r="L300" s="58" t="str">
        <f t="shared" si="285"/>
        <v>X</v>
      </c>
      <c r="M300" s="58" t="str">
        <f t="shared" si="285"/>
        <v>X</v>
      </c>
      <c r="N300" s="58" t="str">
        <f t="shared" si="285"/>
        <v>X</v>
      </c>
      <c r="O300" s="58" t="str">
        <f t="shared" si="285"/>
        <v>X</v>
      </c>
      <c r="P300" s="58" t="str">
        <f t="shared" si="285"/>
        <v>X</v>
      </c>
      <c r="Q300" s="58" t="str">
        <f t="shared" si="285"/>
        <v>X</v>
      </c>
    </row>
    <row r="301" spans="1:22" ht="18.75" customHeight="1">
      <c r="A301" s="606"/>
      <c r="B301" s="58" t="s">
        <v>33</v>
      </c>
      <c r="C301" s="58" t="str">
        <f t="shared" ref="C301:Q301" si="286">IF(C8=$W$31,"O",IF(C8=$X$31,"O",IF(C8=$Y$31,"O",IF(C8=$Z$31,"O",IF(C8=$AA$31,"O",IF(C8=$AB$31,"O",IF(C8=$AC$31,"O",IF(C8=$AD$31,"O","X"))))))))</f>
        <v>X</v>
      </c>
      <c r="D301" s="58" t="str">
        <f t="shared" si="286"/>
        <v>X</v>
      </c>
      <c r="E301" s="58" t="str">
        <f t="shared" si="286"/>
        <v>X</v>
      </c>
      <c r="F301" s="58" t="str">
        <f t="shared" si="286"/>
        <v>X</v>
      </c>
      <c r="G301" s="58" t="str">
        <f t="shared" si="286"/>
        <v>X</v>
      </c>
      <c r="H301" s="58" t="str">
        <f t="shared" si="286"/>
        <v>X</v>
      </c>
      <c r="I301" s="58" t="str">
        <f t="shared" si="286"/>
        <v>X</v>
      </c>
      <c r="J301" s="58" t="str">
        <f t="shared" si="286"/>
        <v>X</v>
      </c>
      <c r="K301" s="58" t="str">
        <f t="shared" si="286"/>
        <v>X</v>
      </c>
      <c r="L301" s="58" t="str">
        <f t="shared" si="286"/>
        <v>X</v>
      </c>
      <c r="M301" s="58" t="str">
        <f t="shared" si="286"/>
        <v>X</v>
      </c>
      <c r="N301" s="58" t="str">
        <f t="shared" si="286"/>
        <v>X</v>
      </c>
      <c r="O301" s="58" t="str">
        <f t="shared" si="286"/>
        <v>X</v>
      </c>
      <c r="P301" s="58" t="str">
        <f t="shared" si="286"/>
        <v>X</v>
      </c>
      <c r="Q301" s="58" t="str">
        <f t="shared" si="286"/>
        <v>X</v>
      </c>
    </row>
    <row r="302" spans="1:22" ht="18.75" customHeight="1">
      <c r="A302" s="606"/>
      <c r="B302" s="58" t="s">
        <v>34</v>
      </c>
      <c r="C302" s="58" t="str">
        <f t="shared" ref="C302:Q302" si="287">IF(C9=$W$31,"O",IF(C9=$X$31,"O",IF(C9=$Y$31,"O",IF(C9=$Z$31,"O",IF(C9=$AA$31,"O",IF(C9=$AB$31,"O",IF(C9=$AC$31,"O",IF(C9=$AD$31,"O","X"))))))))</f>
        <v>X</v>
      </c>
      <c r="D302" s="58" t="str">
        <f t="shared" si="287"/>
        <v>X</v>
      </c>
      <c r="E302" s="58" t="str">
        <f t="shared" si="287"/>
        <v>X</v>
      </c>
      <c r="F302" s="58" t="str">
        <f t="shared" si="287"/>
        <v>X</v>
      </c>
      <c r="G302" s="58" t="str">
        <f t="shared" si="287"/>
        <v>X</v>
      </c>
      <c r="H302" s="58" t="str">
        <f t="shared" si="287"/>
        <v>X</v>
      </c>
      <c r="I302" s="58" t="str">
        <f t="shared" si="287"/>
        <v>X</v>
      </c>
      <c r="J302" s="58" t="str">
        <f t="shared" si="287"/>
        <v>X</v>
      </c>
      <c r="K302" s="58" t="str">
        <f t="shared" si="287"/>
        <v>X</v>
      </c>
      <c r="L302" s="58" t="str">
        <f t="shared" si="287"/>
        <v>X</v>
      </c>
      <c r="M302" s="58" t="str">
        <f t="shared" si="287"/>
        <v>X</v>
      </c>
      <c r="N302" s="58" t="str">
        <f t="shared" si="287"/>
        <v>X</v>
      </c>
      <c r="O302" s="58" t="str">
        <f t="shared" si="287"/>
        <v>X</v>
      </c>
      <c r="P302" s="58" t="str">
        <f t="shared" si="287"/>
        <v>X</v>
      </c>
      <c r="Q302" s="58" t="str">
        <f t="shared" si="287"/>
        <v>X</v>
      </c>
    </row>
    <row r="303" spans="1:22" ht="18.75" customHeight="1">
      <c r="A303" s="606"/>
      <c r="B303" s="58" t="s">
        <v>35</v>
      </c>
      <c r="C303" s="58" t="str">
        <f t="shared" ref="C303:Q303" si="288">IF(C10=$W$31,"O",IF(C10=$X$31,"O",IF(C10=$Y$31,"O",IF(C10=$Z$31,"O",IF(C10=$AA$31,"O",IF(C10=$AB$31,"O",IF(C10=$AC$31,"O",IF(C10=$AD$31,"O","X"))))))))</f>
        <v>X</v>
      </c>
      <c r="D303" s="58" t="str">
        <f t="shared" si="288"/>
        <v>X</v>
      </c>
      <c r="E303" s="58" t="str">
        <f t="shared" si="288"/>
        <v>X</v>
      </c>
      <c r="F303" s="58" t="str">
        <f t="shared" si="288"/>
        <v>X</v>
      </c>
      <c r="G303" s="58" t="str">
        <f t="shared" si="288"/>
        <v>X</v>
      </c>
      <c r="H303" s="58" t="str">
        <f t="shared" si="288"/>
        <v>X</v>
      </c>
      <c r="I303" s="58" t="str">
        <f t="shared" si="288"/>
        <v>X</v>
      </c>
      <c r="J303" s="58" t="str">
        <f t="shared" si="288"/>
        <v>X</v>
      </c>
      <c r="K303" s="58" t="str">
        <f t="shared" si="288"/>
        <v>X</v>
      </c>
      <c r="L303" s="58" t="str">
        <f t="shared" si="288"/>
        <v>X</v>
      </c>
      <c r="M303" s="58" t="str">
        <f t="shared" si="288"/>
        <v>X</v>
      </c>
      <c r="N303" s="58" t="str">
        <f t="shared" si="288"/>
        <v>X</v>
      </c>
      <c r="O303" s="58" t="str">
        <f t="shared" si="288"/>
        <v>X</v>
      </c>
      <c r="P303" s="58" t="str">
        <f t="shared" si="288"/>
        <v>X</v>
      </c>
      <c r="Q303" s="58" t="str">
        <f t="shared" si="288"/>
        <v>X</v>
      </c>
    </row>
    <row r="304" spans="1:22" ht="18.75" customHeight="1">
      <c r="A304" s="606"/>
      <c r="B304" s="58" t="s">
        <v>36</v>
      </c>
      <c r="C304" s="58" t="str">
        <f t="shared" ref="C304:Q304" si="289">IF(C11=$W$31,"O",IF(C11=$X$31,"O",IF(C11=$Y$31,"O",IF(C11=$Z$31,"O",IF(C11=$AA$31,"O",IF(C11=$AB$31,"O",IF(C11=$AC$31,"O",IF(C11=$AD$31,"O","X"))))))))</f>
        <v>X</v>
      </c>
      <c r="D304" s="58" t="str">
        <f t="shared" si="289"/>
        <v>X</v>
      </c>
      <c r="E304" s="58" t="str">
        <f t="shared" si="289"/>
        <v>X</v>
      </c>
      <c r="F304" s="58" t="str">
        <f t="shared" si="289"/>
        <v>X</v>
      </c>
      <c r="G304" s="58" t="str">
        <f t="shared" si="289"/>
        <v>X</v>
      </c>
      <c r="H304" s="58" t="str">
        <f t="shared" si="289"/>
        <v>X</v>
      </c>
      <c r="I304" s="58" t="str">
        <f t="shared" si="289"/>
        <v>X</v>
      </c>
      <c r="J304" s="58" t="str">
        <f t="shared" si="289"/>
        <v>X</v>
      </c>
      <c r="K304" s="58" t="str">
        <f t="shared" si="289"/>
        <v>X</v>
      </c>
      <c r="L304" s="58" t="str">
        <f t="shared" si="289"/>
        <v>X</v>
      </c>
      <c r="M304" s="58" t="str">
        <f t="shared" si="289"/>
        <v>X</v>
      </c>
      <c r="N304" s="58" t="str">
        <f t="shared" si="289"/>
        <v>X</v>
      </c>
      <c r="O304" s="58" t="str">
        <f t="shared" si="289"/>
        <v>X</v>
      </c>
      <c r="P304" s="58" t="str">
        <f t="shared" si="289"/>
        <v>X</v>
      </c>
      <c r="Q304" s="58" t="str">
        <f t="shared" si="289"/>
        <v>X</v>
      </c>
    </row>
    <row r="305" spans="1:20" ht="18.75" customHeight="1">
      <c r="A305" s="606"/>
      <c r="B305" s="58" t="s">
        <v>21</v>
      </c>
      <c r="C305" s="58" t="str">
        <f t="shared" ref="C305:Q305" si="290">IF(C12=$W$31,"O",IF(C12=$X$31,"O",IF(C12=$Y$31,"O",IF(C12=$Z$31,"O",IF(C12=$AA$31,"O",IF(C12=$AB$31,"O",IF(C12=$AC$31,"O",IF(C12=$AD$31,"O","X"))))))))</f>
        <v>X</v>
      </c>
      <c r="D305" s="58" t="str">
        <f t="shared" si="290"/>
        <v>X</v>
      </c>
      <c r="E305" s="58" t="str">
        <f t="shared" si="290"/>
        <v>X</v>
      </c>
      <c r="F305" s="58" t="str">
        <f t="shared" si="290"/>
        <v>X</v>
      </c>
      <c r="G305" s="58" t="str">
        <f t="shared" si="290"/>
        <v>X</v>
      </c>
      <c r="H305" s="58" t="str">
        <f t="shared" si="290"/>
        <v>X</v>
      </c>
      <c r="I305" s="58" t="str">
        <f t="shared" si="290"/>
        <v>X</v>
      </c>
      <c r="J305" s="58" t="str">
        <f t="shared" si="290"/>
        <v>X</v>
      </c>
      <c r="K305" s="58" t="str">
        <f t="shared" si="290"/>
        <v>X</v>
      </c>
      <c r="L305" s="58" t="str">
        <f t="shared" si="290"/>
        <v>X</v>
      </c>
      <c r="M305" s="58" t="str">
        <f t="shared" si="290"/>
        <v>X</v>
      </c>
      <c r="N305" s="58" t="str">
        <f t="shared" si="290"/>
        <v>X</v>
      </c>
      <c r="O305" s="58" t="str">
        <f t="shared" si="290"/>
        <v>X</v>
      </c>
      <c r="P305" s="58" t="str">
        <f t="shared" si="290"/>
        <v>X</v>
      </c>
      <c r="Q305" s="58" t="str">
        <f t="shared" si="290"/>
        <v>X</v>
      </c>
    </row>
    <row r="306" spans="1:20" ht="18.75" customHeight="1">
      <c r="A306" s="607"/>
      <c r="B306" s="30" t="s">
        <v>46</v>
      </c>
      <c r="C306" s="47">
        <f t="shared" ref="C306:Q306" si="291">COUNTIF(C300:C305,"O")</f>
        <v>0</v>
      </c>
      <c r="D306" s="47">
        <f t="shared" si="291"/>
        <v>0</v>
      </c>
      <c r="E306" s="47">
        <f t="shared" si="291"/>
        <v>0</v>
      </c>
      <c r="F306" s="47">
        <f t="shared" si="291"/>
        <v>0</v>
      </c>
      <c r="G306" s="47">
        <f t="shared" si="291"/>
        <v>0</v>
      </c>
      <c r="H306" s="47">
        <f t="shared" si="291"/>
        <v>0</v>
      </c>
      <c r="I306" s="47">
        <f t="shared" si="291"/>
        <v>0</v>
      </c>
      <c r="J306" s="47">
        <f t="shared" si="291"/>
        <v>0</v>
      </c>
      <c r="K306" s="47">
        <f t="shared" si="291"/>
        <v>0</v>
      </c>
      <c r="L306" s="47">
        <f t="shared" si="291"/>
        <v>0</v>
      </c>
      <c r="M306" s="47">
        <f t="shared" si="291"/>
        <v>0</v>
      </c>
      <c r="N306" s="47">
        <f t="shared" si="291"/>
        <v>0</v>
      </c>
      <c r="O306" s="47">
        <f t="shared" si="291"/>
        <v>0</v>
      </c>
      <c r="P306" s="47">
        <f t="shared" si="291"/>
        <v>0</v>
      </c>
      <c r="Q306" s="47">
        <f t="shared" si="291"/>
        <v>0</v>
      </c>
    </row>
    <row r="307" spans="1:20" ht="18.75" customHeight="1">
      <c r="A307" s="605">
        <v>18</v>
      </c>
      <c r="B307" s="58" t="s">
        <v>32</v>
      </c>
      <c r="C307" s="58" t="str">
        <f t="shared" ref="C307:Q307" si="292">IF(C7=$W$32,"O",IF(C7=$X$32,"O",IF(C7=$Y$32,"O",IF(C7=$Z$32,"O",IF(C7=$AA$32,"O",IF(C7=$AB$32,"O",IF(C7=$AC$32,"O",IF(C7=$AD$32,"O",IF(C7=$AE$32,"O",IF(C7=$AF$32,"O","X"))))))))))</f>
        <v>X</v>
      </c>
      <c r="D307" s="58" t="str">
        <f t="shared" si="292"/>
        <v>X</v>
      </c>
      <c r="E307" s="58" t="str">
        <f t="shared" si="292"/>
        <v>X</v>
      </c>
      <c r="F307" s="58" t="str">
        <f t="shared" si="292"/>
        <v>X</v>
      </c>
      <c r="G307" s="58" t="str">
        <f t="shared" si="292"/>
        <v>X</v>
      </c>
      <c r="H307" s="58" t="str">
        <f t="shared" si="292"/>
        <v>X</v>
      </c>
      <c r="I307" s="58" t="str">
        <f t="shared" si="292"/>
        <v>X</v>
      </c>
      <c r="J307" s="58" t="str">
        <f t="shared" si="292"/>
        <v>X</v>
      </c>
      <c r="K307" s="58" t="str">
        <f t="shared" si="292"/>
        <v>X</v>
      </c>
      <c r="L307" s="58" t="str">
        <f t="shared" si="292"/>
        <v>X</v>
      </c>
      <c r="M307" s="58" t="str">
        <f t="shared" si="292"/>
        <v>X</v>
      </c>
      <c r="N307" s="58" t="str">
        <f t="shared" si="292"/>
        <v>X</v>
      </c>
      <c r="O307" s="58" t="str">
        <f t="shared" si="292"/>
        <v>X</v>
      </c>
      <c r="P307" s="58" t="str">
        <f t="shared" si="292"/>
        <v>X</v>
      </c>
      <c r="Q307" s="58" t="str">
        <f t="shared" si="292"/>
        <v>X</v>
      </c>
    </row>
    <row r="308" spans="1:20" ht="18.75" customHeight="1">
      <c r="A308" s="606"/>
      <c r="B308" s="58" t="s">
        <v>33</v>
      </c>
      <c r="C308" s="58" t="str">
        <f t="shared" ref="C308:Q308" si="293">IF(C8=$W$32,"O",IF(C8=$X$32,"O",IF(C8=$Y$32,"O",IF(C8=$Z$32,"O",IF(C8=$AA$32,"O",IF(C8=$AB$32,"O",IF(C8=$AC$32,"O",IF(C8=$AD$32,"O",IF(C8=$AE$32,"O",IF(C8=$AF$32,"O","X"))))))))))</f>
        <v>X</v>
      </c>
      <c r="D308" s="58" t="str">
        <f t="shared" si="293"/>
        <v>X</v>
      </c>
      <c r="E308" s="58" t="str">
        <f t="shared" si="293"/>
        <v>X</v>
      </c>
      <c r="F308" s="58" t="str">
        <f t="shared" si="293"/>
        <v>X</v>
      </c>
      <c r="G308" s="58" t="str">
        <f t="shared" si="293"/>
        <v>X</v>
      </c>
      <c r="H308" s="58" t="str">
        <f t="shared" si="293"/>
        <v>X</v>
      </c>
      <c r="I308" s="58" t="str">
        <f t="shared" si="293"/>
        <v>X</v>
      </c>
      <c r="J308" s="58" t="str">
        <f t="shared" si="293"/>
        <v>X</v>
      </c>
      <c r="K308" s="58" t="str">
        <f t="shared" si="293"/>
        <v>X</v>
      </c>
      <c r="L308" s="58" t="str">
        <f t="shared" si="293"/>
        <v>X</v>
      </c>
      <c r="M308" s="58" t="str">
        <f t="shared" si="293"/>
        <v>X</v>
      </c>
      <c r="N308" s="58" t="str">
        <f t="shared" si="293"/>
        <v>X</v>
      </c>
      <c r="O308" s="58" t="str">
        <f t="shared" si="293"/>
        <v>X</v>
      </c>
      <c r="P308" s="58" t="str">
        <f t="shared" si="293"/>
        <v>X</v>
      </c>
      <c r="Q308" s="58" t="str">
        <f t="shared" si="293"/>
        <v>X</v>
      </c>
      <c r="T308" s="123"/>
    </row>
    <row r="309" spans="1:20" ht="18.75" customHeight="1">
      <c r="A309" s="606"/>
      <c r="B309" s="58" t="s">
        <v>34</v>
      </c>
      <c r="C309" s="58" t="str">
        <f t="shared" ref="C309:Q309" si="294">IF(C9=$W$32,"O",IF(C9=$X$32,"O",IF(C9=$Y$32,"O",IF(C9=$Z$32,"O",IF(C9=$AA$32,"O",IF(C9=$AB$32,"O",IF(C9=$AC$32,"O",IF(C9=$AD$32,"O",IF(C9=$AE$32,"O",IF(C9=$AF$32,"O","X"))))))))))</f>
        <v>X</v>
      </c>
      <c r="D309" s="58" t="str">
        <f t="shared" si="294"/>
        <v>X</v>
      </c>
      <c r="E309" s="58" t="str">
        <f t="shared" si="294"/>
        <v>X</v>
      </c>
      <c r="F309" s="58" t="str">
        <f t="shared" si="294"/>
        <v>X</v>
      </c>
      <c r="G309" s="58" t="str">
        <f t="shared" si="294"/>
        <v>X</v>
      </c>
      <c r="H309" s="58" t="str">
        <f t="shared" si="294"/>
        <v>X</v>
      </c>
      <c r="I309" s="58" t="str">
        <f t="shared" si="294"/>
        <v>X</v>
      </c>
      <c r="J309" s="58" t="str">
        <f t="shared" si="294"/>
        <v>X</v>
      </c>
      <c r="K309" s="58" t="str">
        <f t="shared" si="294"/>
        <v>X</v>
      </c>
      <c r="L309" s="58" t="str">
        <f t="shared" si="294"/>
        <v>X</v>
      </c>
      <c r="M309" s="58" t="str">
        <f t="shared" si="294"/>
        <v>X</v>
      </c>
      <c r="N309" s="58" t="str">
        <f t="shared" si="294"/>
        <v>X</v>
      </c>
      <c r="O309" s="58" t="str">
        <f t="shared" si="294"/>
        <v>X</v>
      </c>
      <c r="P309" s="58" t="str">
        <f t="shared" si="294"/>
        <v>X</v>
      </c>
      <c r="Q309" s="58" t="str">
        <f t="shared" si="294"/>
        <v>X</v>
      </c>
      <c r="T309" s="123"/>
    </row>
    <row r="310" spans="1:20" ht="18.75" customHeight="1">
      <c r="A310" s="606"/>
      <c r="B310" s="58" t="s">
        <v>35</v>
      </c>
      <c r="C310" s="58" t="str">
        <f t="shared" ref="C310:Q310" si="295">IF(C10=$W$32,"O",IF(C10=$X$32,"O",IF(C10=$Y$32,"O",IF(C10=$Z$32,"O",IF(C10=$AA$32,"O",IF(C10=$AB$32,"O",IF(C10=$AC$32,"O",IF(C10=$AD$32,"O",IF(C10=$AE$32,"O",IF(C10=$AF$32,"O","X"))))))))))</f>
        <v>X</v>
      </c>
      <c r="D310" s="58" t="str">
        <f t="shared" si="295"/>
        <v>X</v>
      </c>
      <c r="E310" s="58" t="str">
        <f t="shared" si="295"/>
        <v>X</v>
      </c>
      <c r="F310" s="58" t="str">
        <f t="shared" si="295"/>
        <v>X</v>
      </c>
      <c r="G310" s="58" t="str">
        <f t="shared" si="295"/>
        <v>X</v>
      </c>
      <c r="H310" s="58" t="str">
        <f t="shared" si="295"/>
        <v>X</v>
      </c>
      <c r="I310" s="58" t="str">
        <f t="shared" si="295"/>
        <v>X</v>
      </c>
      <c r="J310" s="58" t="str">
        <f t="shared" si="295"/>
        <v>X</v>
      </c>
      <c r="K310" s="58" t="str">
        <f t="shared" si="295"/>
        <v>X</v>
      </c>
      <c r="L310" s="58" t="str">
        <f t="shared" si="295"/>
        <v>X</v>
      </c>
      <c r="M310" s="58" t="str">
        <f t="shared" si="295"/>
        <v>X</v>
      </c>
      <c r="N310" s="58" t="str">
        <f t="shared" si="295"/>
        <v>X</v>
      </c>
      <c r="O310" s="58" t="str">
        <f t="shared" si="295"/>
        <v>X</v>
      </c>
      <c r="P310" s="58" t="str">
        <f t="shared" si="295"/>
        <v>X</v>
      </c>
      <c r="Q310" s="58" t="str">
        <f t="shared" si="295"/>
        <v>X</v>
      </c>
      <c r="T310" s="123"/>
    </row>
    <row r="311" spans="1:20" ht="18.75" customHeight="1">
      <c r="A311" s="606"/>
      <c r="B311" s="58" t="s">
        <v>36</v>
      </c>
      <c r="C311" s="58" t="str">
        <f t="shared" ref="C311:Q311" si="296">IF(C11=$W$32,"O",IF(C11=$X$32,"O",IF(C11=$Y$32,"O",IF(C11=$Z$32,"O",IF(C11=$AA$32,"O",IF(C11=$AB$32,"O",IF(C11=$AC$32,"O",IF(C11=$AD$32,"O",IF(C11=$AE$32,"O",IF(C11=$AF$32,"O","X"))))))))))</f>
        <v>O</v>
      </c>
      <c r="D311" s="58" t="str">
        <f t="shared" si="296"/>
        <v>O</v>
      </c>
      <c r="E311" s="58" t="str">
        <f t="shared" si="296"/>
        <v>O</v>
      </c>
      <c r="F311" s="58" t="str">
        <f t="shared" si="296"/>
        <v>O</v>
      </c>
      <c r="G311" s="58" t="str">
        <f t="shared" si="296"/>
        <v>O</v>
      </c>
      <c r="H311" s="58" t="str">
        <f t="shared" si="296"/>
        <v>O</v>
      </c>
      <c r="I311" s="58" t="str">
        <f t="shared" si="296"/>
        <v>O</v>
      </c>
      <c r="J311" s="58" t="str">
        <f t="shared" si="296"/>
        <v>O</v>
      </c>
      <c r="K311" s="58" t="str">
        <f t="shared" si="296"/>
        <v>O</v>
      </c>
      <c r="L311" s="58" t="str">
        <f t="shared" si="296"/>
        <v>O</v>
      </c>
      <c r="M311" s="58" t="str">
        <f t="shared" si="296"/>
        <v>O</v>
      </c>
      <c r="N311" s="58" t="str">
        <f t="shared" si="296"/>
        <v>O</v>
      </c>
      <c r="O311" s="58" t="str">
        <f t="shared" si="296"/>
        <v>O</v>
      </c>
      <c r="P311" s="58" t="str">
        <f t="shared" si="296"/>
        <v>O</v>
      </c>
      <c r="Q311" s="58" t="str">
        <f t="shared" si="296"/>
        <v>O</v>
      </c>
      <c r="T311" s="123"/>
    </row>
    <row r="312" spans="1:20" ht="18.75" customHeight="1">
      <c r="A312" s="606"/>
      <c r="B312" s="58" t="s">
        <v>21</v>
      </c>
      <c r="C312" s="58" t="str">
        <f t="shared" ref="C312:Q312" si="297">IF(C12=$W$32,"O",IF(C12=$X$32,"O",IF(C12=$Y$32,"O",IF(C12=$Z$32,"O",IF(C12=$AA$32,"O",IF(C12=$AB$32,"O",IF(C12=$AC$32,"O",IF(C12=$AD$32,"O",IF(C12=$AE$32,"O",IF(C12=$AF$32,"O","X"))))))))))</f>
        <v>X</v>
      </c>
      <c r="D312" s="58" t="str">
        <f t="shared" si="297"/>
        <v>X</v>
      </c>
      <c r="E312" s="58" t="str">
        <f t="shared" si="297"/>
        <v>X</v>
      </c>
      <c r="F312" s="58" t="str">
        <f t="shared" si="297"/>
        <v>X</v>
      </c>
      <c r="G312" s="58" t="str">
        <f t="shared" si="297"/>
        <v>X</v>
      </c>
      <c r="H312" s="58" t="str">
        <f t="shared" si="297"/>
        <v>X</v>
      </c>
      <c r="I312" s="58" t="str">
        <f t="shared" si="297"/>
        <v>X</v>
      </c>
      <c r="J312" s="58" t="str">
        <f t="shared" si="297"/>
        <v>X</v>
      </c>
      <c r="K312" s="58" t="str">
        <f t="shared" si="297"/>
        <v>X</v>
      </c>
      <c r="L312" s="58" t="str">
        <f t="shared" si="297"/>
        <v>X</v>
      </c>
      <c r="M312" s="58" t="str">
        <f t="shared" si="297"/>
        <v>X</v>
      </c>
      <c r="N312" s="58" t="str">
        <f t="shared" si="297"/>
        <v>X</v>
      </c>
      <c r="O312" s="58" t="str">
        <f t="shared" si="297"/>
        <v>X</v>
      </c>
      <c r="P312" s="58" t="str">
        <f t="shared" si="297"/>
        <v>X</v>
      </c>
      <c r="Q312" s="58" t="str">
        <f t="shared" si="297"/>
        <v>X</v>
      </c>
      <c r="T312" s="123"/>
    </row>
    <row r="313" spans="1:20" ht="18.75" customHeight="1">
      <c r="A313" s="607"/>
      <c r="B313" s="30" t="s">
        <v>46</v>
      </c>
      <c r="C313" s="47">
        <f>COUNTIF(C307:C312,"O")</f>
        <v>1</v>
      </c>
      <c r="D313" s="47">
        <f t="shared" ref="D313:Q313" si="298">COUNTIF(D307:D312,"O")</f>
        <v>1</v>
      </c>
      <c r="E313" s="47">
        <f t="shared" si="298"/>
        <v>1</v>
      </c>
      <c r="F313" s="47">
        <f t="shared" si="298"/>
        <v>1</v>
      </c>
      <c r="G313" s="47">
        <f t="shared" si="298"/>
        <v>1</v>
      </c>
      <c r="H313" s="47">
        <f t="shared" si="298"/>
        <v>1</v>
      </c>
      <c r="I313" s="47">
        <f t="shared" si="298"/>
        <v>1</v>
      </c>
      <c r="J313" s="47">
        <f t="shared" si="298"/>
        <v>1</v>
      </c>
      <c r="K313" s="47">
        <f t="shared" si="298"/>
        <v>1</v>
      </c>
      <c r="L313" s="47">
        <f t="shared" si="298"/>
        <v>1</v>
      </c>
      <c r="M313" s="47">
        <f t="shared" si="298"/>
        <v>1</v>
      </c>
      <c r="N313" s="47">
        <f t="shared" si="298"/>
        <v>1</v>
      </c>
      <c r="O313" s="47">
        <f t="shared" si="298"/>
        <v>1</v>
      </c>
      <c r="P313" s="47">
        <f t="shared" si="298"/>
        <v>1</v>
      </c>
      <c r="Q313" s="47">
        <f t="shared" si="298"/>
        <v>1</v>
      </c>
      <c r="T313" s="123"/>
    </row>
    <row r="314" spans="1:20" ht="18.75" customHeight="1">
      <c r="A314" s="605">
        <v>19</v>
      </c>
      <c r="B314" s="58" t="s">
        <v>32</v>
      </c>
      <c r="C314" s="58" t="str">
        <f t="shared" ref="C314:Q314" si="299">IF(C7=$W$33,"O",IF(C7=$X$33,"O",IF(C7=$Y$33,"O",IF(C7=$Z$33,"O",IF(C7=$AA$33,"O",IF(C7=$AB$33,"O","X"))))))</f>
        <v>O</v>
      </c>
      <c r="D314" s="58" t="str">
        <f t="shared" si="299"/>
        <v>O</v>
      </c>
      <c r="E314" s="58" t="str">
        <f t="shared" si="299"/>
        <v>O</v>
      </c>
      <c r="F314" s="58" t="str">
        <f t="shared" si="299"/>
        <v>O</v>
      </c>
      <c r="G314" s="58" t="str">
        <f t="shared" si="299"/>
        <v>O</v>
      </c>
      <c r="H314" s="58" t="str">
        <f t="shared" si="299"/>
        <v>O</v>
      </c>
      <c r="I314" s="58" t="str">
        <f t="shared" si="299"/>
        <v>O</v>
      </c>
      <c r="J314" s="58" t="str">
        <f t="shared" si="299"/>
        <v>O</v>
      </c>
      <c r="K314" s="58" t="str">
        <f t="shared" si="299"/>
        <v>O</v>
      </c>
      <c r="L314" s="58" t="str">
        <f t="shared" si="299"/>
        <v>O</v>
      </c>
      <c r="M314" s="58" t="str">
        <f t="shared" si="299"/>
        <v>O</v>
      </c>
      <c r="N314" s="58" t="str">
        <f t="shared" si="299"/>
        <v>O</v>
      </c>
      <c r="O314" s="58" t="str">
        <f t="shared" si="299"/>
        <v>O</v>
      </c>
      <c r="P314" s="58" t="str">
        <f t="shared" si="299"/>
        <v>O</v>
      </c>
      <c r="Q314" s="58" t="str">
        <f t="shared" si="299"/>
        <v>O</v>
      </c>
      <c r="T314" s="123"/>
    </row>
    <row r="315" spans="1:20" ht="18.75" customHeight="1">
      <c r="A315" s="606"/>
      <c r="B315" s="58" t="s">
        <v>33</v>
      </c>
      <c r="C315" s="58" t="str">
        <f t="shared" ref="C315:Q315" si="300">IF(C8=$W$33,"O",IF(C8=$X$33,"O",IF(C8=$Y$33,"O",IF(C8=$Z$33,"O",IF(C8=$AA$33,"O",IF(C8=$AB$33,"O","X"))))))</f>
        <v>X</v>
      </c>
      <c r="D315" s="58" t="str">
        <f t="shared" si="300"/>
        <v>X</v>
      </c>
      <c r="E315" s="58" t="str">
        <f t="shared" si="300"/>
        <v>X</v>
      </c>
      <c r="F315" s="58" t="str">
        <f t="shared" si="300"/>
        <v>X</v>
      </c>
      <c r="G315" s="58" t="str">
        <f t="shared" si="300"/>
        <v>X</v>
      </c>
      <c r="H315" s="58" t="str">
        <f t="shared" si="300"/>
        <v>X</v>
      </c>
      <c r="I315" s="58" t="str">
        <f t="shared" si="300"/>
        <v>X</v>
      </c>
      <c r="J315" s="58" t="str">
        <f t="shared" si="300"/>
        <v>X</v>
      </c>
      <c r="K315" s="58" t="str">
        <f t="shared" si="300"/>
        <v>X</v>
      </c>
      <c r="L315" s="58" t="str">
        <f t="shared" si="300"/>
        <v>X</v>
      </c>
      <c r="M315" s="58" t="str">
        <f t="shared" si="300"/>
        <v>X</v>
      </c>
      <c r="N315" s="58" t="str">
        <f t="shared" si="300"/>
        <v>X</v>
      </c>
      <c r="O315" s="58" t="str">
        <f t="shared" si="300"/>
        <v>X</v>
      </c>
      <c r="P315" s="58" t="str">
        <f t="shared" si="300"/>
        <v>X</v>
      </c>
      <c r="Q315" s="58" t="str">
        <f t="shared" si="300"/>
        <v>X</v>
      </c>
      <c r="T315" s="123"/>
    </row>
    <row r="316" spans="1:20" ht="18.75" customHeight="1">
      <c r="A316" s="606"/>
      <c r="B316" s="58" t="s">
        <v>34</v>
      </c>
      <c r="C316" s="58" t="str">
        <f t="shared" ref="C316:Q316" si="301">IF(C9=$W$33,"O",IF(C9=$X$33,"O",IF(C9=$Y$33,"O",IF(C9=$Z$33,"O",IF(C9=$AA$33,"O",IF(C9=$AB$33,"O","X"))))))</f>
        <v>X</v>
      </c>
      <c r="D316" s="58" t="str">
        <f t="shared" si="301"/>
        <v>X</v>
      </c>
      <c r="E316" s="58" t="str">
        <f t="shared" si="301"/>
        <v>X</v>
      </c>
      <c r="F316" s="58" t="str">
        <f t="shared" si="301"/>
        <v>X</v>
      </c>
      <c r="G316" s="58" t="str">
        <f t="shared" si="301"/>
        <v>X</v>
      </c>
      <c r="H316" s="58" t="str">
        <f t="shared" si="301"/>
        <v>X</v>
      </c>
      <c r="I316" s="58" t="str">
        <f t="shared" si="301"/>
        <v>X</v>
      </c>
      <c r="J316" s="58" t="str">
        <f t="shared" si="301"/>
        <v>X</v>
      </c>
      <c r="K316" s="58" t="str">
        <f t="shared" si="301"/>
        <v>X</v>
      </c>
      <c r="L316" s="58" t="str">
        <f t="shared" si="301"/>
        <v>X</v>
      </c>
      <c r="M316" s="58" t="str">
        <f t="shared" si="301"/>
        <v>X</v>
      </c>
      <c r="N316" s="58" t="str">
        <f t="shared" si="301"/>
        <v>X</v>
      </c>
      <c r="O316" s="58" t="str">
        <f t="shared" si="301"/>
        <v>X</v>
      </c>
      <c r="P316" s="58" t="str">
        <f t="shared" si="301"/>
        <v>X</v>
      </c>
      <c r="Q316" s="58" t="str">
        <f t="shared" si="301"/>
        <v>X</v>
      </c>
      <c r="T316" s="123"/>
    </row>
    <row r="317" spans="1:20" ht="18.75" customHeight="1">
      <c r="A317" s="606"/>
      <c r="B317" s="58" t="s">
        <v>35</v>
      </c>
      <c r="C317" s="58" t="str">
        <f t="shared" ref="C317:Q317" si="302">IF(C10=$W$33,"O",IF(C10=$X$33,"O",IF(C10=$Y$33,"O",IF(C10=$Z$33,"O",IF(C10=$AA$33,"O",IF(C10=$AB$33,"O","X"))))))</f>
        <v>X</v>
      </c>
      <c r="D317" s="58" t="str">
        <f t="shared" si="302"/>
        <v>X</v>
      </c>
      <c r="E317" s="58" t="str">
        <f t="shared" si="302"/>
        <v>X</v>
      </c>
      <c r="F317" s="58" t="str">
        <f t="shared" si="302"/>
        <v>X</v>
      </c>
      <c r="G317" s="58" t="str">
        <f t="shared" si="302"/>
        <v>X</v>
      </c>
      <c r="H317" s="58" t="str">
        <f t="shared" si="302"/>
        <v>X</v>
      </c>
      <c r="I317" s="58" t="str">
        <f t="shared" si="302"/>
        <v>X</v>
      </c>
      <c r="J317" s="58" t="str">
        <f t="shared" si="302"/>
        <v>X</v>
      </c>
      <c r="K317" s="58" t="str">
        <f t="shared" si="302"/>
        <v>X</v>
      </c>
      <c r="L317" s="58" t="str">
        <f t="shared" si="302"/>
        <v>X</v>
      </c>
      <c r="M317" s="58" t="str">
        <f t="shared" si="302"/>
        <v>X</v>
      </c>
      <c r="N317" s="58" t="str">
        <f t="shared" si="302"/>
        <v>X</v>
      </c>
      <c r="O317" s="58" t="str">
        <f t="shared" si="302"/>
        <v>X</v>
      </c>
      <c r="P317" s="58" t="str">
        <f t="shared" si="302"/>
        <v>X</v>
      </c>
      <c r="Q317" s="58" t="str">
        <f t="shared" si="302"/>
        <v>X</v>
      </c>
      <c r="T317" s="123"/>
    </row>
    <row r="318" spans="1:20" ht="18.75" customHeight="1">
      <c r="A318" s="606"/>
      <c r="B318" s="58" t="s">
        <v>36</v>
      </c>
      <c r="C318" s="58" t="str">
        <f t="shared" ref="C318:Q318" si="303">IF(C11=$W$33,"O",IF(C11=$X$33,"O",IF(C11=$Y$33,"O",IF(C11=$Z$33,"O",IF(C11=$AA$33,"O",IF(C11=$AB$33,"O","X"))))))</f>
        <v>X</v>
      </c>
      <c r="D318" s="58" t="str">
        <f t="shared" si="303"/>
        <v>X</v>
      </c>
      <c r="E318" s="58" t="str">
        <f t="shared" si="303"/>
        <v>X</v>
      </c>
      <c r="F318" s="58" t="str">
        <f t="shared" si="303"/>
        <v>X</v>
      </c>
      <c r="G318" s="58" t="str">
        <f t="shared" si="303"/>
        <v>X</v>
      </c>
      <c r="H318" s="58" t="str">
        <f t="shared" si="303"/>
        <v>X</v>
      </c>
      <c r="I318" s="58" t="str">
        <f t="shared" si="303"/>
        <v>X</v>
      </c>
      <c r="J318" s="58" t="str">
        <f t="shared" si="303"/>
        <v>X</v>
      </c>
      <c r="K318" s="58" t="str">
        <f t="shared" si="303"/>
        <v>X</v>
      </c>
      <c r="L318" s="58" t="str">
        <f t="shared" si="303"/>
        <v>X</v>
      </c>
      <c r="M318" s="58" t="str">
        <f t="shared" si="303"/>
        <v>X</v>
      </c>
      <c r="N318" s="58" t="str">
        <f t="shared" si="303"/>
        <v>X</v>
      </c>
      <c r="O318" s="58" t="str">
        <f t="shared" si="303"/>
        <v>X</v>
      </c>
      <c r="P318" s="58" t="str">
        <f t="shared" si="303"/>
        <v>X</v>
      </c>
      <c r="Q318" s="58" t="str">
        <f t="shared" si="303"/>
        <v>X</v>
      </c>
      <c r="T318" s="123"/>
    </row>
    <row r="319" spans="1:20" ht="20.149999999999999" customHeight="1">
      <c r="A319" s="606"/>
      <c r="B319" s="58" t="s">
        <v>21</v>
      </c>
      <c r="C319" s="58" t="str">
        <f t="shared" ref="C319:Q319" si="304">IF(C12=$W$33,"O",IF(C12=$X$33,"O",IF(C12=$Y$33,"O",IF(C12=$Z$33,"O",IF(C12=$AA$33,"O",IF(C12=$AB$33,"O","X"))))))</f>
        <v>X</v>
      </c>
      <c r="D319" s="58" t="str">
        <f t="shared" si="304"/>
        <v>X</v>
      </c>
      <c r="E319" s="58" t="str">
        <f t="shared" si="304"/>
        <v>X</v>
      </c>
      <c r="F319" s="58" t="str">
        <f t="shared" si="304"/>
        <v>X</v>
      </c>
      <c r="G319" s="58" t="str">
        <f t="shared" si="304"/>
        <v>X</v>
      </c>
      <c r="H319" s="58" t="str">
        <f t="shared" si="304"/>
        <v>X</v>
      </c>
      <c r="I319" s="58" t="str">
        <f t="shared" si="304"/>
        <v>X</v>
      </c>
      <c r="J319" s="58" t="str">
        <f t="shared" si="304"/>
        <v>X</v>
      </c>
      <c r="K319" s="58" t="str">
        <f t="shared" si="304"/>
        <v>X</v>
      </c>
      <c r="L319" s="58" t="str">
        <f t="shared" si="304"/>
        <v>X</v>
      </c>
      <c r="M319" s="58" t="str">
        <f t="shared" si="304"/>
        <v>X</v>
      </c>
      <c r="N319" s="58" t="str">
        <f t="shared" si="304"/>
        <v>X</v>
      </c>
      <c r="O319" s="58" t="str">
        <f t="shared" si="304"/>
        <v>X</v>
      </c>
      <c r="P319" s="58" t="str">
        <f t="shared" si="304"/>
        <v>X</v>
      </c>
      <c r="Q319" s="58" t="str">
        <f t="shared" si="304"/>
        <v>X</v>
      </c>
      <c r="T319" s="123"/>
    </row>
    <row r="320" spans="1:20" ht="18.75" customHeight="1">
      <c r="A320" s="607"/>
      <c r="B320" s="30" t="s">
        <v>46</v>
      </c>
      <c r="C320" s="47">
        <f t="shared" ref="C320:Q320" si="305">COUNTIF(C314:C319,"O")</f>
        <v>1</v>
      </c>
      <c r="D320" s="47">
        <f t="shared" si="305"/>
        <v>1</v>
      </c>
      <c r="E320" s="47">
        <f t="shared" si="305"/>
        <v>1</v>
      </c>
      <c r="F320" s="47">
        <f t="shared" si="305"/>
        <v>1</v>
      </c>
      <c r="G320" s="47">
        <f t="shared" si="305"/>
        <v>1</v>
      </c>
      <c r="H320" s="47">
        <f t="shared" si="305"/>
        <v>1</v>
      </c>
      <c r="I320" s="47">
        <f t="shared" si="305"/>
        <v>1</v>
      </c>
      <c r="J320" s="47">
        <f t="shared" si="305"/>
        <v>1</v>
      </c>
      <c r="K320" s="47">
        <f t="shared" si="305"/>
        <v>1</v>
      </c>
      <c r="L320" s="47">
        <f t="shared" si="305"/>
        <v>1</v>
      </c>
      <c r="M320" s="47">
        <f t="shared" si="305"/>
        <v>1</v>
      </c>
      <c r="N320" s="47">
        <f t="shared" si="305"/>
        <v>1</v>
      </c>
      <c r="O320" s="47">
        <f t="shared" si="305"/>
        <v>1</v>
      </c>
      <c r="P320" s="47">
        <f t="shared" si="305"/>
        <v>1</v>
      </c>
      <c r="Q320" s="47">
        <f t="shared" si="305"/>
        <v>1</v>
      </c>
      <c r="T320" s="123"/>
    </row>
    <row r="321" spans="1:20" ht="18.75" customHeight="1">
      <c r="A321" s="605">
        <v>20</v>
      </c>
      <c r="B321" s="58" t="s">
        <v>32</v>
      </c>
      <c r="C321" s="58" t="str">
        <f t="shared" ref="C321:Q321" si="306">IF(C7=$W$34,"O",IF(C7=$X$34,"O",IF(C7=$Y$34,"O",IF(C7=$Z$34,"O",IF(C7=$AA$34,"O",IF(C7=$AB$34,"O",IF(C7=$AC$34,"O",IF(C7=$AD$34,"O",IF(C7=$AE$34,"O","X")))))))))</f>
        <v>X</v>
      </c>
      <c r="D321" s="58" t="str">
        <f t="shared" si="306"/>
        <v>X</v>
      </c>
      <c r="E321" s="58" t="str">
        <f t="shared" si="306"/>
        <v>X</v>
      </c>
      <c r="F321" s="58" t="str">
        <f t="shared" si="306"/>
        <v>X</v>
      </c>
      <c r="G321" s="58" t="str">
        <f t="shared" si="306"/>
        <v>X</v>
      </c>
      <c r="H321" s="58" t="str">
        <f t="shared" si="306"/>
        <v>X</v>
      </c>
      <c r="I321" s="58" t="str">
        <f t="shared" si="306"/>
        <v>X</v>
      </c>
      <c r="J321" s="58" t="str">
        <f t="shared" si="306"/>
        <v>X</v>
      </c>
      <c r="K321" s="58" t="str">
        <f t="shared" si="306"/>
        <v>X</v>
      </c>
      <c r="L321" s="58" t="str">
        <f t="shared" si="306"/>
        <v>X</v>
      </c>
      <c r="M321" s="58" t="str">
        <f t="shared" si="306"/>
        <v>X</v>
      </c>
      <c r="N321" s="58" t="str">
        <f t="shared" si="306"/>
        <v>X</v>
      </c>
      <c r="O321" s="58" t="str">
        <f t="shared" si="306"/>
        <v>X</v>
      </c>
      <c r="P321" s="58" t="str">
        <f t="shared" si="306"/>
        <v>X</v>
      </c>
      <c r="Q321" s="58" t="str">
        <f t="shared" si="306"/>
        <v>X</v>
      </c>
      <c r="T321" s="123"/>
    </row>
    <row r="322" spans="1:20" ht="18.75" customHeight="1">
      <c r="A322" s="606"/>
      <c r="B322" s="58" t="s">
        <v>33</v>
      </c>
      <c r="C322" s="58" t="str">
        <f t="shared" ref="C322:Q322" si="307">IF(C8=$W$34,"O",IF(C8=$X$34,"O",IF(C8=$Y$34,"O",IF(C8=$Z$34,"O",IF(C8=$AA$34,"O",IF(C8=$AB$34,"O",IF(C8=$AC$34,"O",IF(C8=$AD$34,"O",IF(C8=$AE$34,"O","X")))))))))</f>
        <v>X</v>
      </c>
      <c r="D322" s="58" t="str">
        <f t="shared" si="307"/>
        <v>X</v>
      </c>
      <c r="E322" s="58" t="str">
        <f t="shared" si="307"/>
        <v>X</v>
      </c>
      <c r="F322" s="58" t="str">
        <f t="shared" si="307"/>
        <v>X</v>
      </c>
      <c r="G322" s="58" t="str">
        <f t="shared" si="307"/>
        <v>X</v>
      </c>
      <c r="H322" s="58" t="str">
        <f t="shared" si="307"/>
        <v>X</v>
      </c>
      <c r="I322" s="58" t="str">
        <f t="shared" si="307"/>
        <v>X</v>
      </c>
      <c r="J322" s="58" t="str">
        <f t="shared" si="307"/>
        <v>X</v>
      </c>
      <c r="K322" s="58" t="str">
        <f t="shared" si="307"/>
        <v>X</v>
      </c>
      <c r="L322" s="58" t="str">
        <f t="shared" si="307"/>
        <v>X</v>
      </c>
      <c r="M322" s="58" t="str">
        <f t="shared" si="307"/>
        <v>X</v>
      </c>
      <c r="N322" s="58" t="str">
        <f t="shared" si="307"/>
        <v>X</v>
      </c>
      <c r="O322" s="58" t="str">
        <f t="shared" si="307"/>
        <v>X</v>
      </c>
      <c r="P322" s="58" t="str">
        <f t="shared" si="307"/>
        <v>X</v>
      </c>
      <c r="Q322" s="58" t="str">
        <f t="shared" si="307"/>
        <v>X</v>
      </c>
      <c r="T322" s="123"/>
    </row>
    <row r="323" spans="1:20" ht="18.75" customHeight="1">
      <c r="A323" s="606"/>
      <c r="B323" s="58" t="s">
        <v>34</v>
      </c>
      <c r="C323" s="58" t="str">
        <f t="shared" ref="C323:Q323" si="308">IF(C9=$W$34,"O",IF(C9=$X$34,"O",IF(C9=$Y$34,"O",IF(C9=$Z$34,"O",IF(C9=$AA$34,"O",IF(C9=$AB$34,"O",IF(C9=$AC$34,"O",IF(C9=$AD$34,"O",IF(C9=$AE$34,"O","X")))))))))</f>
        <v>X</v>
      </c>
      <c r="D323" s="58" t="str">
        <f t="shared" si="308"/>
        <v>X</v>
      </c>
      <c r="E323" s="58" t="str">
        <f t="shared" si="308"/>
        <v>X</v>
      </c>
      <c r="F323" s="58" t="str">
        <f t="shared" si="308"/>
        <v>X</v>
      </c>
      <c r="G323" s="58" t="str">
        <f t="shared" si="308"/>
        <v>X</v>
      </c>
      <c r="H323" s="58" t="str">
        <f t="shared" si="308"/>
        <v>X</v>
      </c>
      <c r="I323" s="58" t="str">
        <f t="shared" si="308"/>
        <v>X</v>
      </c>
      <c r="J323" s="58" t="str">
        <f t="shared" si="308"/>
        <v>X</v>
      </c>
      <c r="K323" s="58" t="str">
        <f t="shared" si="308"/>
        <v>X</v>
      </c>
      <c r="L323" s="58" t="str">
        <f t="shared" si="308"/>
        <v>X</v>
      </c>
      <c r="M323" s="58" t="str">
        <f t="shared" si="308"/>
        <v>X</v>
      </c>
      <c r="N323" s="58" t="str">
        <f t="shared" si="308"/>
        <v>X</v>
      </c>
      <c r="O323" s="58" t="str">
        <f t="shared" si="308"/>
        <v>X</v>
      </c>
      <c r="P323" s="58" t="str">
        <f t="shared" si="308"/>
        <v>X</v>
      </c>
      <c r="Q323" s="58" t="str">
        <f t="shared" si="308"/>
        <v>X</v>
      </c>
      <c r="T323" s="123"/>
    </row>
    <row r="324" spans="1:20" ht="18.75" customHeight="1">
      <c r="A324" s="606"/>
      <c r="B324" s="58" t="s">
        <v>35</v>
      </c>
      <c r="C324" s="58" t="str">
        <f t="shared" ref="C324:Q324" si="309">IF(C10=$W$34,"O",IF(C10=$X$34,"O",IF(C10=$Y$34,"O",IF(C10=$Z$34,"O",IF(C10=$AA$34,"O",IF(C10=$AB$34,"O",IF(C10=$AC$34,"O",IF(C10=$AD$34,"O",IF(C10=$AE$34,"O","X")))))))))</f>
        <v>X</v>
      </c>
      <c r="D324" s="58" t="str">
        <f t="shared" si="309"/>
        <v>X</v>
      </c>
      <c r="E324" s="58" t="str">
        <f t="shared" si="309"/>
        <v>X</v>
      </c>
      <c r="F324" s="58" t="str">
        <f t="shared" si="309"/>
        <v>X</v>
      </c>
      <c r="G324" s="58" t="str">
        <f t="shared" si="309"/>
        <v>X</v>
      </c>
      <c r="H324" s="58" t="str">
        <f t="shared" si="309"/>
        <v>X</v>
      </c>
      <c r="I324" s="58" t="str">
        <f t="shared" si="309"/>
        <v>X</v>
      </c>
      <c r="J324" s="58" t="str">
        <f t="shared" si="309"/>
        <v>X</v>
      </c>
      <c r="K324" s="58" t="str">
        <f t="shared" si="309"/>
        <v>X</v>
      </c>
      <c r="L324" s="58" t="str">
        <f t="shared" si="309"/>
        <v>X</v>
      </c>
      <c r="M324" s="58" t="str">
        <f t="shared" si="309"/>
        <v>X</v>
      </c>
      <c r="N324" s="58" t="str">
        <f t="shared" si="309"/>
        <v>X</v>
      </c>
      <c r="O324" s="58" t="str">
        <f t="shared" si="309"/>
        <v>X</v>
      </c>
      <c r="P324" s="58" t="str">
        <f t="shared" si="309"/>
        <v>X</v>
      </c>
      <c r="Q324" s="58" t="str">
        <f t="shared" si="309"/>
        <v>X</v>
      </c>
      <c r="T324" s="123"/>
    </row>
    <row r="325" spans="1:20" ht="18.75" customHeight="1">
      <c r="A325" s="606"/>
      <c r="B325" s="58" t="s">
        <v>36</v>
      </c>
      <c r="C325" s="58" t="str">
        <f t="shared" ref="C325:Q325" si="310">IF(C11=$W$34,"O",IF(C11=$X$34,"O",IF(C11=$Y$34,"O",IF(C11=$Z$34,"O",IF(C11=$AA$34,"O",IF(C11=$AB$34,"O",IF(C11=$AC$34,"O",IF(C11=$AD$34,"O",IF(C11=$AE$34,"O","X")))))))))</f>
        <v>X</v>
      </c>
      <c r="D325" s="58" t="str">
        <f t="shared" si="310"/>
        <v>X</v>
      </c>
      <c r="E325" s="58" t="str">
        <f t="shared" si="310"/>
        <v>X</v>
      </c>
      <c r="F325" s="58" t="str">
        <f t="shared" si="310"/>
        <v>X</v>
      </c>
      <c r="G325" s="58" t="str">
        <f t="shared" si="310"/>
        <v>X</v>
      </c>
      <c r="H325" s="58" t="str">
        <f t="shared" si="310"/>
        <v>X</v>
      </c>
      <c r="I325" s="58" t="str">
        <f t="shared" si="310"/>
        <v>X</v>
      </c>
      <c r="J325" s="58" t="str">
        <f t="shared" si="310"/>
        <v>X</v>
      </c>
      <c r="K325" s="58" t="str">
        <f t="shared" si="310"/>
        <v>X</v>
      </c>
      <c r="L325" s="58" t="str">
        <f t="shared" si="310"/>
        <v>X</v>
      </c>
      <c r="M325" s="58" t="str">
        <f t="shared" si="310"/>
        <v>X</v>
      </c>
      <c r="N325" s="58" t="str">
        <f t="shared" si="310"/>
        <v>X</v>
      </c>
      <c r="O325" s="58" t="str">
        <f t="shared" si="310"/>
        <v>X</v>
      </c>
      <c r="P325" s="58" t="str">
        <f t="shared" si="310"/>
        <v>X</v>
      </c>
      <c r="Q325" s="58" t="str">
        <f t="shared" si="310"/>
        <v>X</v>
      </c>
      <c r="T325" s="123"/>
    </row>
    <row r="326" spans="1:20" ht="20.149999999999999" customHeight="1">
      <c r="A326" s="606"/>
      <c r="B326" s="58" t="s">
        <v>21</v>
      </c>
      <c r="C326" s="58" t="str">
        <f t="shared" ref="C326:Q326" si="311">IF(C12=$W$34,"O",IF(C12=$X$34,"O",IF(C12=$Y$34,"O",IF(C12=$Z$34,"O",IF(C12=$AA$34,"O",IF(C12=$AB$34,"O",IF(C12=$AC$34,"O",IF(C12=$AD$34,"O",IF(C12=$AE$34,"O","X")))))))))</f>
        <v>X</v>
      </c>
      <c r="D326" s="58" t="str">
        <f t="shared" si="311"/>
        <v>X</v>
      </c>
      <c r="E326" s="58" t="str">
        <f t="shared" si="311"/>
        <v>X</v>
      </c>
      <c r="F326" s="58" t="str">
        <f t="shared" si="311"/>
        <v>X</v>
      </c>
      <c r="G326" s="58" t="str">
        <f t="shared" si="311"/>
        <v>X</v>
      </c>
      <c r="H326" s="58" t="str">
        <f t="shared" si="311"/>
        <v>X</v>
      </c>
      <c r="I326" s="58" t="str">
        <f t="shared" si="311"/>
        <v>X</v>
      </c>
      <c r="J326" s="58" t="str">
        <f t="shared" si="311"/>
        <v>X</v>
      </c>
      <c r="K326" s="58" t="str">
        <f t="shared" si="311"/>
        <v>X</v>
      </c>
      <c r="L326" s="58" t="str">
        <f t="shared" si="311"/>
        <v>X</v>
      </c>
      <c r="M326" s="58" t="str">
        <f t="shared" si="311"/>
        <v>X</v>
      </c>
      <c r="N326" s="58" t="str">
        <f t="shared" si="311"/>
        <v>X</v>
      </c>
      <c r="O326" s="58" t="str">
        <f t="shared" si="311"/>
        <v>X</v>
      </c>
      <c r="P326" s="58" t="str">
        <f t="shared" si="311"/>
        <v>X</v>
      </c>
      <c r="Q326" s="58" t="str">
        <f t="shared" si="311"/>
        <v>X</v>
      </c>
      <c r="T326" s="123"/>
    </row>
    <row r="327" spans="1:20" ht="18.75" customHeight="1">
      <c r="A327" s="607"/>
      <c r="B327" s="30" t="s">
        <v>46</v>
      </c>
      <c r="C327" s="47">
        <f>COUNTIF(C321:C326,"O")</f>
        <v>0</v>
      </c>
      <c r="D327" s="47">
        <f t="shared" ref="D327:Q327" si="312">COUNTIF(D321:D326,"O")</f>
        <v>0</v>
      </c>
      <c r="E327" s="47">
        <f t="shared" si="312"/>
        <v>0</v>
      </c>
      <c r="F327" s="47">
        <f t="shared" si="312"/>
        <v>0</v>
      </c>
      <c r="G327" s="47">
        <f t="shared" si="312"/>
        <v>0</v>
      </c>
      <c r="H327" s="47">
        <f t="shared" si="312"/>
        <v>0</v>
      </c>
      <c r="I327" s="47">
        <f t="shared" si="312"/>
        <v>0</v>
      </c>
      <c r="J327" s="47">
        <f t="shared" si="312"/>
        <v>0</v>
      </c>
      <c r="K327" s="47">
        <f t="shared" si="312"/>
        <v>0</v>
      </c>
      <c r="L327" s="47">
        <f t="shared" si="312"/>
        <v>0</v>
      </c>
      <c r="M327" s="47">
        <f t="shared" si="312"/>
        <v>0</v>
      </c>
      <c r="N327" s="47">
        <f t="shared" si="312"/>
        <v>0</v>
      </c>
      <c r="O327" s="47">
        <f t="shared" si="312"/>
        <v>0</v>
      </c>
      <c r="P327" s="47">
        <f t="shared" si="312"/>
        <v>0</v>
      </c>
      <c r="Q327" s="47">
        <f t="shared" si="312"/>
        <v>0</v>
      </c>
      <c r="T327" s="123"/>
    </row>
    <row r="328" spans="1:20" ht="18.75" customHeight="1">
      <c r="A328" s="605">
        <v>21</v>
      </c>
      <c r="B328" s="58" t="s">
        <v>32</v>
      </c>
      <c r="C328" s="58" t="str">
        <f t="shared" ref="C328:Q328" si="313">IF(C7=$W$35,"O",IF(C7=$X$35,"O",IF(C7=$Y$35,"O",IF(C7=$Z$35,"O",IF(C7=$AA$35,"O",IF(C7=$AB$35,"O",IF(C7=$AC$35,"O",IF(C7=$AD$35,"O",IF(C7=$AE$35,"O",IF(C7=$AF$35,"O","X"))))))))))</f>
        <v>X</v>
      </c>
      <c r="D328" s="58" t="str">
        <f t="shared" si="313"/>
        <v>X</v>
      </c>
      <c r="E328" s="58" t="str">
        <f t="shared" si="313"/>
        <v>X</v>
      </c>
      <c r="F328" s="58" t="str">
        <f t="shared" si="313"/>
        <v>X</v>
      </c>
      <c r="G328" s="58" t="str">
        <f t="shared" si="313"/>
        <v>X</v>
      </c>
      <c r="H328" s="58" t="str">
        <f t="shared" si="313"/>
        <v>X</v>
      </c>
      <c r="I328" s="58" t="str">
        <f t="shared" si="313"/>
        <v>X</v>
      </c>
      <c r="J328" s="58" t="str">
        <f t="shared" si="313"/>
        <v>X</v>
      </c>
      <c r="K328" s="58" t="str">
        <f t="shared" si="313"/>
        <v>X</v>
      </c>
      <c r="L328" s="58" t="str">
        <f t="shared" si="313"/>
        <v>X</v>
      </c>
      <c r="M328" s="58" t="str">
        <f t="shared" si="313"/>
        <v>X</v>
      </c>
      <c r="N328" s="58" t="str">
        <f t="shared" si="313"/>
        <v>X</v>
      </c>
      <c r="O328" s="58" t="str">
        <f t="shared" si="313"/>
        <v>X</v>
      </c>
      <c r="P328" s="58" t="str">
        <f t="shared" si="313"/>
        <v>X</v>
      </c>
      <c r="Q328" s="58" t="str">
        <f t="shared" si="313"/>
        <v>X</v>
      </c>
      <c r="T328" s="123"/>
    </row>
    <row r="329" spans="1:20" ht="18.75" customHeight="1">
      <c r="A329" s="606"/>
      <c r="B329" s="58" t="s">
        <v>33</v>
      </c>
      <c r="C329" s="58" t="str">
        <f t="shared" ref="C329:Q329" si="314">IF(C8=$W$35,"O",IF(C8=$X$35,"O",IF(C8=$Y$35,"O",IF(C8=$Z$35,"O",IF(C8=$AA$35,"O",IF(C8=$AB$35,"O",IF(C8=$AC$35,"O",IF(C8=$AD$35,"O",IF(C8=$AE$35,"O",IF(C8=$AF$35,"O","X"))))))))))</f>
        <v>O</v>
      </c>
      <c r="D329" s="58" t="str">
        <f t="shared" si="314"/>
        <v>O</v>
      </c>
      <c r="E329" s="58" t="str">
        <f t="shared" si="314"/>
        <v>O</v>
      </c>
      <c r="F329" s="58" t="str">
        <f t="shared" si="314"/>
        <v>O</v>
      </c>
      <c r="G329" s="58" t="str">
        <f t="shared" si="314"/>
        <v>O</v>
      </c>
      <c r="H329" s="58" t="str">
        <f t="shared" si="314"/>
        <v>O</v>
      </c>
      <c r="I329" s="58" t="str">
        <f t="shared" si="314"/>
        <v>O</v>
      </c>
      <c r="J329" s="58" t="str">
        <f t="shared" si="314"/>
        <v>O</v>
      </c>
      <c r="K329" s="58" t="str">
        <f t="shared" si="314"/>
        <v>O</v>
      </c>
      <c r="L329" s="58" t="str">
        <f t="shared" si="314"/>
        <v>O</v>
      </c>
      <c r="M329" s="58" t="str">
        <f t="shared" si="314"/>
        <v>O</v>
      </c>
      <c r="N329" s="58" t="str">
        <f t="shared" si="314"/>
        <v>O</v>
      </c>
      <c r="O329" s="58" t="str">
        <f t="shared" si="314"/>
        <v>O</v>
      </c>
      <c r="P329" s="58" t="str">
        <f t="shared" si="314"/>
        <v>O</v>
      </c>
      <c r="Q329" s="58" t="str">
        <f t="shared" si="314"/>
        <v>O</v>
      </c>
      <c r="T329" s="123"/>
    </row>
    <row r="330" spans="1:20" ht="18.75" customHeight="1">
      <c r="A330" s="606"/>
      <c r="B330" s="58" t="s">
        <v>34</v>
      </c>
      <c r="C330" s="58" t="str">
        <f t="shared" ref="C330:Q330" si="315">IF(C9=$W$35,"O",IF(C9=$X$35,"O",IF(C9=$Y$35,"O",IF(C9=$Z$35,"O",IF(C9=$AA$35,"O",IF(C9=$AB$35,"O",IF(C9=$AC$35,"O",IF(C9=$AD$35,"O",IF(C9=$AE$35,"O",IF(C9=$AF$35,"O","X"))))))))))</f>
        <v>O</v>
      </c>
      <c r="D330" s="58" t="str">
        <f t="shared" si="315"/>
        <v>O</v>
      </c>
      <c r="E330" s="58" t="str">
        <f t="shared" si="315"/>
        <v>O</v>
      </c>
      <c r="F330" s="58" t="str">
        <f t="shared" si="315"/>
        <v>O</v>
      </c>
      <c r="G330" s="58" t="str">
        <f t="shared" si="315"/>
        <v>O</v>
      </c>
      <c r="H330" s="58" t="str">
        <f t="shared" si="315"/>
        <v>O</v>
      </c>
      <c r="I330" s="58" t="str">
        <f t="shared" si="315"/>
        <v>O</v>
      </c>
      <c r="J330" s="58" t="str">
        <f t="shared" si="315"/>
        <v>O</v>
      </c>
      <c r="K330" s="58" t="str">
        <f t="shared" si="315"/>
        <v>O</v>
      </c>
      <c r="L330" s="58" t="str">
        <f t="shared" si="315"/>
        <v>O</v>
      </c>
      <c r="M330" s="58" t="str">
        <f t="shared" si="315"/>
        <v>O</v>
      </c>
      <c r="N330" s="58" t="str">
        <f t="shared" si="315"/>
        <v>O</v>
      </c>
      <c r="O330" s="58" t="str">
        <f t="shared" si="315"/>
        <v>O</v>
      </c>
      <c r="P330" s="58" t="str">
        <f t="shared" si="315"/>
        <v>O</v>
      </c>
      <c r="Q330" s="58" t="str">
        <f t="shared" si="315"/>
        <v>O</v>
      </c>
      <c r="T330" s="123"/>
    </row>
    <row r="331" spans="1:20" ht="18.75" customHeight="1">
      <c r="A331" s="606"/>
      <c r="B331" s="58" t="s">
        <v>35</v>
      </c>
      <c r="C331" s="58" t="str">
        <f t="shared" ref="C331:Q331" si="316">IF(C10=$W$35,"O",IF(C10=$X$35,"O",IF(C10=$Y$35,"O",IF(C10=$Z$35,"O",IF(C10=$AA$35,"O",IF(C10=$AB$35,"O",IF(C10=$AC$35,"O",IF(C10=$AD$35,"O",IF(C10=$AE$35,"O",IF(C10=$AF$35,"O","X"))))))))))</f>
        <v>X</v>
      </c>
      <c r="D331" s="58" t="str">
        <f t="shared" si="316"/>
        <v>X</v>
      </c>
      <c r="E331" s="58" t="str">
        <f t="shared" si="316"/>
        <v>X</v>
      </c>
      <c r="F331" s="58" t="str">
        <f t="shared" si="316"/>
        <v>X</v>
      </c>
      <c r="G331" s="58" t="str">
        <f t="shared" si="316"/>
        <v>X</v>
      </c>
      <c r="H331" s="58" t="str">
        <f t="shared" si="316"/>
        <v>X</v>
      </c>
      <c r="I331" s="58" t="str">
        <f t="shared" si="316"/>
        <v>X</v>
      </c>
      <c r="J331" s="58" t="str">
        <f t="shared" si="316"/>
        <v>X</v>
      </c>
      <c r="K331" s="58" t="str">
        <f t="shared" si="316"/>
        <v>X</v>
      </c>
      <c r="L331" s="58" t="str">
        <f t="shared" si="316"/>
        <v>X</v>
      </c>
      <c r="M331" s="58" t="str">
        <f t="shared" si="316"/>
        <v>X</v>
      </c>
      <c r="N331" s="58" t="str">
        <f t="shared" si="316"/>
        <v>X</v>
      </c>
      <c r="O331" s="58" t="str">
        <f t="shared" si="316"/>
        <v>X</v>
      </c>
      <c r="P331" s="58" t="str">
        <f t="shared" si="316"/>
        <v>X</v>
      </c>
      <c r="Q331" s="58" t="str">
        <f t="shared" si="316"/>
        <v>X</v>
      </c>
      <c r="T331" s="123"/>
    </row>
    <row r="332" spans="1:20" ht="18.75" customHeight="1">
      <c r="A332" s="606"/>
      <c r="B332" s="58" t="s">
        <v>36</v>
      </c>
      <c r="C332" s="58" t="str">
        <f t="shared" ref="C332:Q332" si="317">IF(C11=$W$35,"O",IF(C11=$X$35,"O",IF(C11=$Y$35,"O",IF(C11=$Z$35,"O",IF(C11=$AA$35,"O",IF(C11=$AB$35,"O",IF(C11=$AC$35,"O",IF(C11=$AD$35,"O",IF(C11=$AE$35,"O",IF(C11=$AF$35,"O","X"))))))))))</f>
        <v>X</v>
      </c>
      <c r="D332" s="58" t="str">
        <f t="shared" si="317"/>
        <v>X</v>
      </c>
      <c r="E332" s="58" t="str">
        <f t="shared" si="317"/>
        <v>X</v>
      </c>
      <c r="F332" s="58" t="str">
        <f t="shared" si="317"/>
        <v>X</v>
      </c>
      <c r="G332" s="58" t="str">
        <f t="shared" si="317"/>
        <v>X</v>
      </c>
      <c r="H332" s="58" t="str">
        <f t="shared" si="317"/>
        <v>X</v>
      </c>
      <c r="I332" s="58" t="str">
        <f t="shared" si="317"/>
        <v>X</v>
      </c>
      <c r="J332" s="58" t="str">
        <f t="shared" si="317"/>
        <v>X</v>
      </c>
      <c r="K332" s="58" t="str">
        <f t="shared" si="317"/>
        <v>X</v>
      </c>
      <c r="L332" s="58" t="str">
        <f t="shared" si="317"/>
        <v>X</v>
      </c>
      <c r="M332" s="58" t="str">
        <f t="shared" si="317"/>
        <v>X</v>
      </c>
      <c r="N332" s="58" t="str">
        <f t="shared" si="317"/>
        <v>X</v>
      </c>
      <c r="O332" s="58" t="str">
        <f t="shared" si="317"/>
        <v>X</v>
      </c>
      <c r="P332" s="58" t="str">
        <f t="shared" si="317"/>
        <v>X</v>
      </c>
      <c r="Q332" s="58" t="str">
        <f t="shared" si="317"/>
        <v>X</v>
      </c>
      <c r="T332" s="123"/>
    </row>
    <row r="333" spans="1:20" ht="18.75" customHeight="1">
      <c r="A333" s="606"/>
      <c r="B333" s="58" t="s">
        <v>21</v>
      </c>
      <c r="C333" s="58" t="str">
        <f t="shared" ref="C333:Q333" si="318">IF(C12=$W$35,"O",IF(C12=$X$35,"O",IF(C12=$Y$35,"O",IF(C12=$Z$35,"O",IF(C12=$AA$35,"O",IF(C12=$AB$35,"O",IF(C12=$AC$35,"O",IF(C12=$AD$35,"O",IF(C12=$AE$35,"O",IF(C12=$AF$35,"O","X"))))))))))</f>
        <v>X</v>
      </c>
      <c r="D333" s="58" t="str">
        <f t="shared" si="318"/>
        <v>X</v>
      </c>
      <c r="E333" s="58" t="str">
        <f t="shared" si="318"/>
        <v>X</v>
      </c>
      <c r="F333" s="58" t="str">
        <f t="shared" si="318"/>
        <v>X</v>
      </c>
      <c r="G333" s="58" t="str">
        <f t="shared" si="318"/>
        <v>X</v>
      </c>
      <c r="H333" s="58" t="str">
        <f t="shared" si="318"/>
        <v>X</v>
      </c>
      <c r="I333" s="58" t="str">
        <f t="shared" si="318"/>
        <v>X</v>
      </c>
      <c r="J333" s="58" t="str">
        <f t="shared" si="318"/>
        <v>X</v>
      </c>
      <c r="K333" s="58" t="str">
        <f t="shared" si="318"/>
        <v>X</v>
      </c>
      <c r="L333" s="58" t="str">
        <f t="shared" si="318"/>
        <v>X</v>
      </c>
      <c r="M333" s="58" t="str">
        <f t="shared" si="318"/>
        <v>X</v>
      </c>
      <c r="N333" s="58" t="str">
        <f t="shared" si="318"/>
        <v>X</v>
      </c>
      <c r="O333" s="58" t="str">
        <f t="shared" si="318"/>
        <v>X</v>
      </c>
      <c r="P333" s="58" t="str">
        <f t="shared" si="318"/>
        <v>X</v>
      </c>
      <c r="Q333" s="58" t="str">
        <f t="shared" si="318"/>
        <v>X</v>
      </c>
      <c r="T333" s="123"/>
    </row>
    <row r="334" spans="1:20" ht="18.75" customHeight="1">
      <c r="A334" s="607"/>
      <c r="B334" s="30" t="s">
        <v>46</v>
      </c>
      <c r="C334" s="47">
        <f t="shared" ref="C334:Q334" si="319">COUNTIF(C328:C333,"O")</f>
        <v>2</v>
      </c>
      <c r="D334" s="47">
        <f t="shared" si="319"/>
        <v>2</v>
      </c>
      <c r="E334" s="47">
        <f t="shared" si="319"/>
        <v>2</v>
      </c>
      <c r="F334" s="47">
        <f t="shared" si="319"/>
        <v>2</v>
      </c>
      <c r="G334" s="47">
        <f t="shared" si="319"/>
        <v>2</v>
      </c>
      <c r="H334" s="47">
        <f t="shared" si="319"/>
        <v>2</v>
      </c>
      <c r="I334" s="47">
        <f t="shared" si="319"/>
        <v>2</v>
      </c>
      <c r="J334" s="47">
        <f t="shared" si="319"/>
        <v>2</v>
      </c>
      <c r="K334" s="47">
        <f t="shared" si="319"/>
        <v>2</v>
      </c>
      <c r="L334" s="47">
        <f t="shared" si="319"/>
        <v>2</v>
      </c>
      <c r="M334" s="47">
        <f t="shared" si="319"/>
        <v>2</v>
      </c>
      <c r="N334" s="47">
        <f t="shared" si="319"/>
        <v>2</v>
      </c>
      <c r="O334" s="47">
        <f t="shared" si="319"/>
        <v>2</v>
      </c>
      <c r="P334" s="47">
        <f t="shared" si="319"/>
        <v>2</v>
      </c>
      <c r="Q334" s="47">
        <f t="shared" si="319"/>
        <v>2</v>
      </c>
      <c r="T334" s="123"/>
    </row>
    <row r="335" spans="1:20" ht="18.75" customHeight="1">
      <c r="A335" s="605">
        <v>22</v>
      </c>
      <c r="B335" s="58" t="s">
        <v>32</v>
      </c>
      <c r="C335" s="58" t="str">
        <f>IF(C7=$W$36,"O",IF(C7=$X$36,"O",IF(C7=$Y$36,"O",IF(C7=$Z$36,"O",IF(C7=$AA$36,"O",IF(C7=$AB$36,"O",IF(C7=$AC$36,"O",IF(C7=$AD$36,"O",IF(C7=$AE$36,"O",IF(C7=$AF$36,"O",IF(C7=$AG$36,"O",IF(C7=$AH$36,"O",IF(C7=$AI$36,"O","X")))))))))))))</f>
        <v>X</v>
      </c>
      <c r="D335" s="58" t="str">
        <f t="shared" ref="D335:Q335" si="320">IF(D7=$W$36,"O",IF(D7=$X$36,"O",IF(D7=$Y$36,"O",IF(D7=$Z$36,"O",IF(D7=$AA$36,"O",IF(D7=$AB$36,"O",IF(D7=$AC$36,"O",IF(D7=$AD$36,"O",IF(D7=$AE$36,"O",IF(D7=$AF$36,"O",IF(D7=$AG$36,"O",IF(D7=$AH$36,"O",IF(D7=$AI$36,"O","X")))))))))))))</f>
        <v>X</v>
      </c>
      <c r="E335" s="58" t="str">
        <f t="shared" si="320"/>
        <v>X</v>
      </c>
      <c r="F335" s="58" t="str">
        <f t="shared" si="320"/>
        <v>X</v>
      </c>
      <c r="G335" s="58" t="str">
        <f t="shared" si="320"/>
        <v>X</v>
      </c>
      <c r="H335" s="58" t="str">
        <f t="shared" si="320"/>
        <v>X</v>
      </c>
      <c r="I335" s="58" t="str">
        <f t="shared" si="320"/>
        <v>X</v>
      </c>
      <c r="J335" s="58" t="str">
        <f t="shared" si="320"/>
        <v>X</v>
      </c>
      <c r="K335" s="58" t="str">
        <f t="shared" si="320"/>
        <v>X</v>
      </c>
      <c r="L335" s="58" t="str">
        <f t="shared" si="320"/>
        <v>X</v>
      </c>
      <c r="M335" s="58" t="str">
        <f t="shared" si="320"/>
        <v>X</v>
      </c>
      <c r="N335" s="58" t="str">
        <f t="shared" si="320"/>
        <v>X</v>
      </c>
      <c r="O335" s="58" t="str">
        <f t="shared" si="320"/>
        <v>X</v>
      </c>
      <c r="P335" s="58" t="str">
        <f t="shared" si="320"/>
        <v>X</v>
      </c>
      <c r="Q335" s="58" t="str">
        <f t="shared" si="320"/>
        <v>X</v>
      </c>
      <c r="T335" s="123"/>
    </row>
    <row r="336" spans="1:20" ht="18.75" customHeight="1">
      <c r="A336" s="606"/>
      <c r="B336" s="58" t="s">
        <v>33</v>
      </c>
      <c r="C336" s="58" t="str">
        <f t="shared" ref="C336:Q336" si="321">IF(C8=$W$36,"O",IF(C8=$X$36,"O",IF(C8=$Y$36,"O",IF(C8=$Z$36,"O",IF(C8=$AA$36,"O",IF(C8=$AB$36,"O",IF(C8=$AC$36,"O",IF(C8=$AD$36,"O",IF(C8=$AE$36,"O",IF(C8=$AF$36,"O",IF(C8=$AG$36,"O",IF(C8=$AH$36,"O",IF(C8=$AI$36,"O","X")))))))))))))</f>
        <v>X</v>
      </c>
      <c r="D336" s="58" t="str">
        <f t="shared" si="321"/>
        <v>X</v>
      </c>
      <c r="E336" s="58" t="str">
        <f t="shared" si="321"/>
        <v>X</v>
      </c>
      <c r="F336" s="58" t="str">
        <f t="shared" si="321"/>
        <v>X</v>
      </c>
      <c r="G336" s="58" t="str">
        <f t="shared" si="321"/>
        <v>X</v>
      </c>
      <c r="H336" s="58" t="str">
        <f t="shared" si="321"/>
        <v>X</v>
      </c>
      <c r="I336" s="58" t="str">
        <f t="shared" si="321"/>
        <v>X</v>
      </c>
      <c r="J336" s="58" t="str">
        <f t="shared" si="321"/>
        <v>X</v>
      </c>
      <c r="K336" s="58" t="str">
        <f t="shared" si="321"/>
        <v>X</v>
      </c>
      <c r="L336" s="58" t="str">
        <f t="shared" si="321"/>
        <v>X</v>
      </c>
      <c r="M336" s="58" t="str">
        <f t="shared" si="321"/>
        <v>X</v>
      </c>
      <c r="N336" s="58" t="str">
        <f t="shared" si="321"/>
        <v>X</v>
      </c>
      <c r="O336" s="58" t="str">
        <f t="shared" si="321"/>
        <v>X</v>
      </c>
      <c r="P336" s="58" t="str">
        <f t="shared" si="321"/>
        <v>X</v>
      </c>
      <c r="Q336" s="58" t="str">
        <f t="shared" si="321"/>
        <v>X</v>
      </c>
      <c r="T336" s="123"/>
    </row>
    <row r="337" spans="1:20" ht="18.75" customHeight="1">
      <c r="A337" s="606"/>
      <c r="B337" s="58" t="s">
        <v>34</v>
      </c>
      <c r="C337" s="58" t="str">
        <f t="shared" ref="C337:Q337" si="322">IF(C9=$W$36,"O",IF(C9=$X$36,"O",IF(C9=$Y$36,"O",IF(C9=$Z$36,"O",IF(C9=$AA$36,"O",IF(C9=$AB$36,"O",IF(C9=$AC$36,"O",IF(C9=$AD$36,"O",IF(C9=$AE$36,"O",IF(C9=$AF$36,"O",IF(C9=$AG$36,"O",IF(C9=$AH$36,"O",IF(C9=$AI$36,"O","X")))))))))))))</f>
        <v>X</v>
      </c>
      <c r="D337" s="58" t="str">
        <f t="shared" si="322"/>
        <v>X</v>
      </c>
      <c r="E337" s="58" t="str">
        <f t="shared" si="322"/>
        <v>X</v>
      </c>
      <c r="F337" s="58" t="str">
        <f t="shared" si="322"/>
        <v>X</v>
      </c>
      <c r="G337" s="58" t="str">
        <f t="shared" si="322"/>
        <v>X</v>
      </c>
      <c r="H337" s="58" t="str">
        <f t="shared" si="322"/>
        <v>X</v>
      </c>
      <c r="I337" s="58" t="str">
        <f t="shared" si="322"/>
        <v>X</v>
      </c>
      <c r="J337" s="58" t="str">
        <f t="shared" si="322"/>
        <v>X</v>
      </c>
      <c r="K337" s="58" t="str">
        <f t="shared" si="322"/>
        <v>X</v>
      </c>
      <c r="L337" s="58" t="str">
        <f t="shared" si="322"/>
        <v>X</v>
      </c>
      <c r="M337" s="58" t="str">
        <f t="shared" si="322"/>
        <v>X</v>
      </c>
      <c r="N337" s="58" t="str">
        <f t="shared" si="322"/>
        <v>X</v>
      </c>
      <c r="O337" s="58" t="str">
        <f t="shared" si="322"/>
        <v>X</v>
      </c>
      <c r="P337" s="58" t="str">
        <f t="shared" si="322"/>
        <v>X</v>
      </c>
      <c r="Q337" s="58" t="str">
        <f t="shared" si="322"/>
        <v>X</v>
      </c>
      <c r="T337" s="123"/>
    </row>
    <row r="338" spans="1:20" ht="18.75" customHeight="1">
      <c r="A338" s="606"/>
      <c r="B338" s="58" t="s">
        <v>35</v>
      </c>
      <c r="C338" s="58" t="str">
        <f t="shared" ref="C338:Q338" si="323">IF(C10=$W$36,"O",IF(C10=$X$36,"O",IF(C10=$Y$36,"O",IF(C10=$Z$36,"O",IF(C10=$AA$36,"O",IF(C10=$AB$36,"O",IF(C10=$AC$36,"O",IF(C10=$AD$36,"O",IF(C10=$AE$36,"O",IF(C10=$AF$36,"O",IF(C10=$AG$36,"O",IF(C10=$AH$36,"O",IF(C10=$AI$36,"O","X")))))))))))))</f>
        <v>X</v>
      </c>
      <c r="D338" s="58" t="str">
        <f t="shared" si="323"/>
        <v>X</v>
      </c>
      <c r="E338" s="58" t="str">
        <f t="shared" si="323"/>
        <v>X</v>
      </c>
      <c r="F338" s="58" t="str">
        <f t="shared" si="323"/>
        <v>X</v>
      </c>
      <c r="G338" s="58" t="str">
        <f t="shared" si="323"/>
        <v>X</v>
      </c>
      <c r="H338" s="58" t="str">
        <f t="shared" si="323"/>
        <v>X</v>
      </c>
      <c r="I338" s="58" t="str">
        <f t="shared" si="323"/>
        <v>X</v>
      </c>
      <c r="J338" s="58" t="str">
        <f t="shared" si="323"/>
        <v>X</v>
      </c>
      <c r="K338" s="58" t="str">
        <f t="shared" si="323"/>
        <v>X</v>
      </c>
      <c r="L338" s="58" t="str">
        <f t="shared" si="323"/>
        <v>X</v>
      </c>
      <c r="M338" s="58" t="str">
        <f t="shared" si="323"/>
        <v>X</v>
      </c>
      <c r="N338" s="58" t="str">
        <f t="shared" si="323"/>
        <v>X</v>
      </c>
      <c r="O338" s="58" t="str">
        <f t="shared" si="323"/>
        <v>X</v>
      </c>
      <c r="P338" s="58" t="str">
        <f t="shared" si="323"/>
        <v>X</v>
      </c>
      <c r="Q338" s="58" t="str">
        <f t="shared" si="323"/>
        <v>X</v>
      </c>
    </row>
    <row r="339" spans="1:20" ht="18.75" customHeight="1">
      <c r="A339" s="606"/>
      <c r="B339" s="58" t="s">
        <v>36</v>
      </c>
      <c r="C339" s="58" t="str">
        <f t="shared" ref="C339:Q339" si="324">IF(C11=$W$36,"O",IF(C11=$X$36,"O",IF(C11=$Y$36,"O",IF(C11=$Z$36,"O",IF(C11=$AA$36,"O",IF(C11=$AB$36,"O",IF(C11=$AC$36,"O",IF(C11=$AD$36,"O",IF(C11=$AE$36,"O",IF(C11=$AF$36,"O",IF(C11=$AG$36,"O",IF(C11=$AH$36,"O",IF(C11=$AI$36,"O","X")))))))))))))</f>
        <v>X</v>
      </c>
      <c r="D339" s="58" t="str">
        <f t="shared" si="324"/>
        <v>X</v>
      </c>
      <c r="E339" s="58" t="str">
        <f t="shared" si="324"/>
        <v>X</v>
      </c>
      <c r="F339" s="58" t="str">
        <f t="shared" si="324"/>
        <v>X</v>
      </c>
      <c r="G339" s="58" t="str">
        <f t="shared" si="324"/>
        <v>X</v>
      </c>
      <c r="H339" s="58" t="str">
        <f t="shared" si="324"/>
        <v>X</v>
      </c>
      <c r="I339" s="58" t="str">
        <f t="shared" si="324"/>
        <v>X</v>
      </c>
      <c r="J339" s="58" t="str">
        <f t="shared" si="324"/>
        <v>X</v>
      </c>
      <c r="K339" s="58" t="str">
        <f t="shared" si="324"/>
        <v>X</v>
      </c>
      <c r="L339" s="58" t="str">
        <f t="shared" si="324"/>
        <v>X</v>
      </c>
      <c r="M339" s="58" t="str">
        <f t="shared" si="324"/>
        <v>X</v>
      </c>
      <c r="N339" s="58" t="str">
        <f t="shared" si="324"/>
        <v>X</v>
      </c>
      <c r="O339" s="58" t="str">
        <f t="shared" si="324"/>
        <v>X</v>
      </c>
      <c r="P339" s="58" t="str">
        <f t="shared" si="324"/>
        <v>X</v>
      </c>
      <c r="Q339" s="58" t="str">
        <f t="shared" si="324"/>
        <v>X</v>
      </c>
    </row>
    <row r="340" spans="1:20" ht="18.75" customHeight="1">
      <c r="A340" s="606"/>
      <c r="B340" s="58" t="s">
        <v>21</v>
      </c>
      <c r="C340" s="58" t="str">
        <f t="shared" ref="C340:P340" si="325">IF(C12=$W$36,"O",IF(C12=$X$36,"O",IF(C12=$Y$36,"O",IF(C12=$Z$36,"O",IF(C12=$AA$36,"O",IF(C12=$AB$36,"O",IF(C12=$AC$36,"O",IF(C12=$AD$36,"O",IF(C12=$AE$36,"O",IF(C12=$AF$36,"O",IF(C12=$AG$36,"O",IF(C12=$AH$36,"O",IF(C12=$AI$36,"O","X")))))))))))))</f>
        <v>X</v>
      </c>
      <c r="D340" s="58" t="str">
        <f t="shared" si="325"/>
        <v>X</v>
      </c>
      <c r="E340" s="58" t="str">
        <f t="shared" si="325"/>
        <v>X</v>
      </c>
      <c r="F340" s="58" t="str">
        <f t="shared" si="325"/>
        <v>X</v>
      </c>
      <c r="G340" s="58" t="str">
        <f t="shared" si="325"/>
        <v>X</v>
      </c>
      <c r="H340" s="58" t="str">
        <f t="shared" si="325"/>
        <v>X</v>
      </c>
      <c r="I340" s="58" t="str">
        <f t="shared" si="325"/>
        <v>X</v>
      </c>
      <c r="J340" s="58" t="str">
        <f t="shared" si="325"/>
        <v>X</v>
      </c>
      <c r="K340" s="58" t="str">
        <f t="shared" si="325"/>
        <v>X</v>
      </c>
      <c r="L340" s="58" t="str">
        <f t="shared" si="325"/>
        <v>X</v>
      </c>
      <c r="M340" s="58" t="str">
        <f t="shared" si="325"/>
        <v>X</v>
      </c>
      <c r="N340" s="58" t="str">
        <f t="shared" si="325"/>
        <v>X</v>
      </c>
      <c r="O340" s="58" t="str">
        <f t="shared" si="325"/>
        <v>X</v>
      </c>
      <c r="P340" s="58" t="str">
        <f t="shared" si="325"/>
        <v>X</v>
      </c>
      <c r="Q340" s="58" t="str">
        <f>IF(Q12=$W$36,"O",IF(Q12=$X$36,"O",IF(Q12=$Y$36,"O",IF(Q12=$Z$36,"O",IF(Q12=$AA$36,"O",IF(Q12=$AB$36,"O",IF(Q12=$AC$36,"O",IF(Q12=$AD$36,"O",IF(Q12=$AE$36,"O",IF(Q12=$AF$36,"O",IF(Q12=$AG$36,"O",IF(Q12=$AH$36,"O",IF(Q12=$AI$36,"O","X")))))))))))))</f>
        <v>X</v>
      </c>
    </row>
    <row r="341" spans="1:20" ht="18.75" customHeight="1">
      <c r="A341" s="607"/>
      <c r="B341" s="30" t="s">
        <v>46</v>
      </c>
      <c r="C341" s="47">
        <f>COUNTIF(C335:C340,"O")</f>
        <v>0</v>
      </c>
      <c r="D341" s="47">
        <f t="shared" ref="D341:Q341" si="326">COUNTIF(D335:D340,"O")</f>
        <v>0</v>
      </c>
      <c r="E341" s="47">
        <f t="shared" si="326"/>
        <v>0</v>
      </c>
      <c r="F341" s="47">
        <f t="shared" si="326"/>
        <v>0</v>
      </c>
      <c r="G341" s="47">
        <f t="shared" si="326"/>
        <v>0</v>
      </c>
      <c r="H341" s="47">
        <f t="shared" si="326"/>
        <v>0</v>
      </c>
      <c r="I341" s="47">
        <f t="shared" si="326"/>
        <v>0</v>
      </c>
      <c r="J341" s="47">
        <f t="shared" si="326"/>
        <v>0</v>
      </c>
      <c r="K341" s="47">
        <f t="shared" si="326"/>
        <v>0</v>
      </c>
      <c r="L341" s="47">
        <f t="shared" si="326"/>
        <v>0</v>
      </c>
      <c r="M341" s="47">
        <f t="shared" si="326"/>
        <v>0</v>
      </c>
      <c r="N341" s="47">
        <f t="shared" si="326"/>
        <v>0</v>
      </c>
      <c r="O341" s="47">
        <f t="shared" si="326"/>
        <v>0</v>
      </c>
      <c r="P341" s="47">
        <f t="shared" si="326"/>
        <v>0</v>
      </c>
      <c r="Q341" s="47">
        <f t="shared" si="326"/>
        <v>0</v>
      </c>
    </row>
    <row r="342" spans="1:20" ht="18.75" customHeight="1">
      <c r="A342" s="748">
        <v>23</v>
      </c>
      <c r="B342" s="58" t="s">
        <v>32</v>
      </c>
      <c r="C342" s="58" t="str">
        <f>IF(C7=$W$37,"O",IF(C7=$X$37,"O",IF(C7=$Y$37,"O",IF(C7=$Z$37,"O",IF(C7=$AA$37,"O",IF(C7=$AB$37,"O",IF(C7=$AC$37,"O",IF(C7=$AD$37,"O",IF(C7=$AE$37,"O",IF(C7=$AF$37,"O",IF(C7=$AG$37,"O",IF(C7=$AH$37,"O",IF(C7=$AI$37,"O",IF(C7=$AJ$37,"O","X"))))))))))))))</f>
        <v>X</v>
      </c>
      <c r="D342" s="58" t="str">
        <f t="shared" ref="D342:Q342" si="327">IF(D7=$W$37,"O",IF(D7=$X$37,"O",IF(D7=$Y$37,"O",IF(D7=$Z$37,"O",IF(D7=$AA$37,"O",IF(D7=$AB$37,"O",IF(D7=$AC$37,"O",IF(D7=$AD$37,"O",IF(D7=$AE$37,"O",IF(D7=$AF$37,"O",IF(D7=$AG$37,"O",IF(D7=$AH$37,"O",IF(D7=$AI$37,"O",IF(D7=$AJ$37,"O","X"))))))))))))))</f>
        <v>X</v>
      </c>
      <c r="E342" s="58" t="str">
        <f t="shared" si="327"/>
        <v>X</v>
      </c>
      <c r="F342" s="58" t="str">
        <f t="shared" si="327"/>
        <v>X</v>
      </c>
      <c r="G342" s="58" t="str">
        <f t="shared" si="327"/>
        <v>X</v>
      </c>
      <c r="H342" s="58" t="str">
        <f t="shared" si="327"/>
        <v>X</v>
      </c>
      <c r="I342" s="58" t="str">
        <f t="shared" si="327"/>
        <v>X</v>
      </c>
      <c r="J342" s="58" t="str">
        <f t="shared" si="327"/>
        <v>X</v>
      </c>
      <c r="K342" s="58" t="str">
        <f t="shared" si="327"/>
        <v>X</v>
      </c>
      <c r="L342" s="58" t="str">
        <f t="shared" si="327"/>
        <v>X</v>
      </c>
      <c r="M342" s="58" t="str">
        <f t="shared" si="327"/>
        <v>X</v>
      </c>
      <c r="N342" s="58" t="str">
        <f t="shared" si="327"/>
        <v>X</v>
      </c>
      <c r="O342" s="58" t="str">
        <f t="shared" si="327"/>
        <v>X</v>
      </c>
      <c r="P342" s="58" t="str">
        <f t="shared" si="327"/>
        <v>X</v>
      </c>
      <c r="Q342" s="58" t="str">
        <f t="shared" si="327"/>
        <v>X</v>
      </c>
    </row>
    <row r="343" spans="1:20" ht="18.75" customHeight="1">
      <c r="A343" s="749"/>
      <c r="B343" s="58" t="s">
        <v>33</v>
      </c>
      <c r="C343" s="58" t="str">
        <f t="shared" ref="C343:Q343" si="328">IF(C8=$W$37,"O",IF(C8=$X$37,"O",IF(C8=$Y$37,"O",IF(C8=$Z$37,"O",IF(C8=$AA$37,"O",IF(C8=$AB$37,"O",IF(C8=$AC$37,"O",IF(C8=$AD$37,"O",IF(C8=$AE$37,"O",IF(C8=$AF$37,"O",IF(C8=$AG$37,"O",IF(C8=$AH$37,"O",IF(C8=$AI$37,"O",IF(C8=$AJ$37,"O","X"))))))))))))))</f>
        <v>X</v>
      </c>
      <c r="D343" s="58" t="str">
        <f t="shared" si="328"/>
        <v>X</v>
      </c>
      <c r="E343" s="58" t="str">
        <f t="shared" si="328"/>
        <v>X</v>
      </c>
      <c r="F343" s="58" t="str">
        <f t="shared" si="328"/>
        <v>X</v>
      </c>
      <c r="G343" s="58" t="str">
        <f t="shared" si="328"/>
        <v>X</v>
      </c>
      <c r="H343" s="58" t="str">
        <f t="shared" si="328"/>
        <v>X</v>
      </c>
      <c r="I343" s="58" t="str">
        <f t="shared" si="328"/>
        <v>X</v>
      </c>
      <c r="J343" s="58" t="str">
        <f t="shared" si="328"/>
        <v>X</v>
      </c>
      <c r="K343" s="58" t="str">
        <f t="shared" si="328"/>
        <v>X</v>
      </c>
      <c r="L343" s="58" t="str">
        <f t="shared" si="328"/>
        <v>X</v>
      </c>
      <c r="M343" s="58" t="str">
        <f t="shared" si="328"/>
        <v>X</v>
      </c>
      <c r="N343" s="58" t="str">
        <f t="shared" si="328"/>
        <v>X</v>
      </c>
      <c r="O343" s="58" t="str">
        <f t="shared" si="328"/>
        <v>X</v>
      </c>
      <c r="P343" s="58" t="str">
        <f t="shared" si="328"/>
        <v>X</v>
      </c>
      <c r="Q343" s="58" t="str">
        <f t="shared" si="328"/>
        <v>X</v>
      </c>
    </row>
    <row r="344" spans="1:20" ht="18.75" customHeight="1">
      <c r="A344" s="749"/>
      <c r="B344" s="58" t="s">
        <v>34</v>
      </c>
      <c r="C344" s="58" t="str">
        <f t="shared" ref="C344:Q344" si="329">IF(C9=$W$37,"O",IF(C9=$X$37,"O",IF(C9=$Y$37,"O",IF(C9=$Z$37,"O",IF(C9=$AA$37,"O",IF(C9=$AB$37,"O",IF(C9=$AC$37,"O",IF(C9=$AD$37,"O",IF(C9=$AE$37,"O",IF(C9=$AF$37,"O",IF(C9=$AG$37,"O",IF(C9=$AH$37,"O",IF(C9=$AI$37,"O",IF(C9=$AJ$37,"O","X"))))))))))))))</f>
        <v>X</v>
      </c>
      <c r="D344" s="58" t="str">
        <f t="shared" si="329"/>
        <v>X</v>
      </c>
      <c r="E344" s="58" t="str">
        <f t="shared" si="329"/>
        <v>X</v>
      </c>
      <c r="F344" s="58" t="str">
        <f t="shared" si="329"/>
        <v>X</v>
      </c>
      <c r="G344" s="58" t="str">
        <f t="shared" si="329"/>
        <v>X</v>
      </c>
      <c r="H344" s="58" t="str">
        <f t="shared" si="329"/>
        <v>X</v>
      </c>
      <c r="I344" s="58" t="str">
        <f t="shared" si="329"/>
        <v>X</v>
      </c>
      <c r="J344" s="58" t="str">
        <f t="shared" si="329"/>
        <v>X</v>
      </c>
      <c r="K344" s="58" t="str">
        <f t="shared" si="329"/>
        <v>X</v>
      </c>
      <c r="L344" s="58" t="str">
        <f t="shared" si="329"/>
        <v>X</v>
      </c>
      <c r="M344" s="58" t="str">
        <f t="shared" si="329"/>
        <v>X</v>
      </c>
      <c r="N344" s="58" t="str">
        <f t="shared" si="329"/>
        <v>X</v>
      </c>
      <c r="O344" s="58" t="str">
        <f t="shared" si="329"/>
        <v>X</v>
      </c>
      <c r="P344" s="58" t="str">
        <f t="shared" si="329"/>
        <v>X</v>
      </c>
      <c r="Q344" s="58" t="str">
        <f t="shared" si="329"/>
        <v>X</v>
      </c>
    </row>
    <row r="345" spans="1:20" ht="18.75" customHeight="1">
      <c r="A345" s="749"/>
      <c r="B345" s="58" t="s">
        <v>35</v>
      </c>
      <c r="C345" s="58" t="str">
        <f t="shared" ref="C345:Q345" si="330">IF(C10=$W$37,"O",IF(C10=$X$37,"O",IF(C10=$Y$37,"O",IF(C10=$Z$37,"O",IF(C10=$AA$37,"O",IF(C10=$AB$37,"O",IF(C10=$AC$37,"O",IF(C10=$AD$37,"O",IF(C10=$AE$37,"O",IF(C10=$AF$37,"O",IF(C10=$AG$37,"O",IF(C10=$AH$37,"O",IF(C10=$AI$37,"O",IF(C10=$AJ$37,"O","X"))))))))))))))</f>
        <v>X</v>
      </c>
      <c r="D345" s="58" t="str">
        <f t="shared" si="330"/>
        <v>X</v>
      </c>
      <c r="E345" s="58" t="str">
        <f t="shared" si="330"/>
        <v>X</v>
      </c>
      <c r="F345" s="58" t="str">
        <f t="shared" si="330"/>
        <v>X</v>
      </c>
      <c r="G345" s="58" t="str">
        <f t="shared" si="330"/>
        <v>X</v>
      </c>
      <c r="H345" s="58" t="str">
        <f t="shared" si="330"/>
        <v>X</v>
      </c>
      <c r="I345" s="58" t="str">
        <f t="shared" si="330"/>
        <v>X</v>
      </c>
      <c r="J345" s="58" t="str">
        <f t="shared" si="330"/>
        <v>X</v>
      </c>
      <c r="K345" s="58" t="str">
        <f t="shared" si="330"/>
        <v>X</v>
      </c>
      <c r="L345" s="58" t="str">
        <f t="shared" si="330"/>
        <v>X</v>
      </c>
      <c r="M345" s="58" t="str">
        <f t="shared" si="330"/>
        <v>X</v>
      </c>
      <c r="N345" s="58" t="str">
        <f t="shared" si="330"/>
        <v>X</v>
      </c>
      <c r="O345" s="58" t="str">
        <f t="shared" si="330"/>
        <v>X</v>
      </c>
      <c r="P345" s="58" t="str">
        <f t="shared" si="330"/>
        <v>X</v>
      </c>
      <c r="Q345" s="58" t="str">
        <f t="shared" si="330"/>
        <v>X</v>
      </c>
    </row>
    <row r="346" spans="1:20" ht="18.75" customHeight="1">
      <c r="A346" s="749"/>
      <c r="B346" s="58" t="s">
        <v>36</v>
      </c>
      <c r="C346" s="58" t="str">
        <f t="shared" ref="C346:Q346" si="331">IF(C11=$W$37,"O",IF(C11=$X$37,"O",IF(C11=$Y$37,"O",IF(C11=$Z$37,"O",IF(C11=$AA$37,"O",IF(C11=$AB$37,"O",IF(C11=$AC$37,"O",IF(C11=$AD$37,"O",IF(C11=$AE$37,"O",IF(C11=$AF$37,"O",IF(C11=$AG$37,"O",IF(C11=$AH$37,"O",IF(C11=$AI$37,"O",IF(C11=$AJ$37,"O","X"))))))))))))))</f>
        <v>X</v>
      </c>
      <c r="D346" s="58" t="str">
        <f t="shared" si="331"/>
        <v>X</v>
      </c>
      <c r="E346" s="58" t="str">
        <f t="shared" si="331"/>
        <v>X</v>
      </c>
      <c r="F346" s="58" t="str">
        <f t="shared" si="331"/>
        <v>X</v>
      </c>
      <c r="G346" s="58" t="str">
        <f t="shared" si="331"/>
        <v>X</v>
      </c>
      <c r="H346" s="58" t="str">
        <f t="shared" si="331"/>
        <v>X</v>
      </c>
      <c r="I346" s="58" t="str">
        <f t="shared" si="331"/>
        <v>X</v>
      </c>
      <c r="J346" s="58" t="str">
        <f t="shared" si="331"/>
        <v>X</v>
      </c>
      <c r="K346" s="58" t="str">
        <f t="shared" si="331"/>
        <v>X</v>
      </c>
      <c r="L346" s="58" t="str">
        <f t="shared" si="331"/>
        <v>X</v>
      </c>
      <c r="M346" s="58" t="str">
        <f t="shared" si="331"/>
        <v>X</v>
      </c>
      <c r="N346" s="58" t="str">
        <f t="shared" si="331"/>
        <v>X</v>
      </c>
      <c r="O346" s="58" t="str">
        <f t="shared" si="331"/>
        <v>X</v>
      </c>
      <c r="P346" s="58" t="str">
        <f t="shared" si="331"/>
        <v>X</v>
      </c>
      <c r="Q346" s="58" t="str">
        <f t="shared" si="331"/>
        <v>X</v>
      </c>
    </row>
    <row r="347" spans="1:20" ht="18.75" customHeight="1">
      <c r="A347" s="749"/>
      <c r="B347" s="58" t="s">
        <v>21</v>
      </c>
      <c r="C347" s="58" t="str">
        <f t="shared" ref="C347:P347" si="332">IF(C12=$W$37,"O",IF(C12=$X$37,"O",IF(C12=$Y$37,"O",IF(C12=$Z$37,"O",IF(C12=$AA$37,"O",IF(C12=$AB$37,"O",IF(C12=$AC$37,"O",IF(C12=$AD$37,"O",IF(C12=$AE$37,"O",IF(C12=$AF$37,"O",IF(C12=$AG$37,"O",IF(C12=$AH$37,"O",IF(C12=$AI$37,"O",IF(C12=$AJ$37,"O","X"))))))))))))))</f>
        <v>X</v>
      </c>
      <c r="D347" s="58" t="str">
        <f t="shared" si="332"/>
        <v>X</v>
      </c>
      <c r="E347" s="58" t="str">
        <f t="shared" si="332"/>
        <v>X</v>
      </c>
      <c r="F347" s="58" t="str">
        <f t="shared" si="332"/>
        <v>X</v>
      </c>
      <c r="G347" s="58" t="str">
        <f t="shared" si="332"/>
        <v>X</v>
      </c>
      <c r="H347" s="58" t="str">
        <f t="shared" si="332"/>
        <v>X</v>
      </c>
      <c r="I347" s="58" t="str">
        <f t="shared" si="332"/>
        <v>X</v>
      </c>
      <c r="J347" s="58" t="str">
        <f t="shared" si="332"/>
        <v>X</v>
      </c>
      <c r="K347" s="58" t="str">
        <f t="shared" si="332"/>
        <v>X</v>
      </c>
      <c r="L347" s="58" t="str">
        <f t="shared" si="332"/>
        <v>X</v>
      </c>
      <c r="M347" s="58" t="str">
        <f t="shared" si="332"/>
        <v>X</v>
      </c>
      <c r="N347" s="58" t="str">
        <f t="shared" si="332"/>
        <v>X</v>
      </c>
      <c r="O347" s="58" t="str">
        <f t="shared" si="332"/>
        <v>X</v>
      </c>
      <c r="P347" s="58" t="str">
        <f t="shared" si="332"/>
        <v>X</v>
      </c>
      <c r="Q347" s="58" t="str">
        <f>IF(Q12=$W$37,"O",IF(Q12=$X$37,"O",IF(Q12=$Y$37,"O",IF(Q12=$Z$37,"O",IF(Q12=$AA$37,"O",IF(Q12=$AB$37,"O",IF(Q12=$AC$37,"O",IF(Q12=$AD$37,"O",IF(Q12=$AE$37,"O",IF(Q12=$AF$37,"O",IF(Q12=$AG$37,"O",IF(Q12=$AH$37,"O",IF(Q12=$AI$37,"O",IF(Q12=$AJ$37,"O","X"))))))))))))))</f>
        <v>X</v>
      </c>
    </row>
    <row r="348" spans="1:20" ht="18.75" customHeight="1">
      <c r="A348" s="750"/>
      <c r="B348" s="30" t="s">
        <v>46</v>
      </c>
      <c r="C348" s="47">
        <f t="shared" ref="C348:Q348" si="333">COUNTIF(C342:C347,"O")</f>
        <v>0</v>
      </c>
      <c r="D348" s="47">
        <f t="shared" si="333"/>
        <v>0</v>
      </c>
      <c r="E348" s="47">
        <f t="shared" si="333"/>
        <v>0</v>
      </c>
      <c r="F348" s="47">
        <f t="shared" si="333"/>
        <v>0</v>
      </c>
      <c r="G348" s="47">
        <f t="shared" si="333"/>
        <v>0</v>
      </c>
      <c r="H348" s="47">
        <f t="shared" si="333"/>
        <v>0</v>
      </c>
      <c r="I348" s="47">
        <f t="shared" si="333"/>
        <v>0</v>
      </c>
      <c r="J348" s="47">
        <f t="shared" si="333"/>
        <v>0</v>
      </c>
      <c r="K348" s="47">
        <f t="shared" si="333"/>
        <v>0</v>
      </c>
      <c r="L348" s="47">
        <f t="shared" si="333"/>
        <v>0</v>
      </c>
      <c r="M348" s="47">
        <f t="shared" si="333"/>
        <v>0</v>
      </c>
      <c r="N348" s="47">
        <f t="shared" si="333"/>
        <v>0</v>
      </c>
      <c r="O348" s="47">
        <f t="shared" si="333"/>
        <v>0</v>
      </c>
      <c r="P348" s="47">
        <f t="shared" si="333"/>
        <v>0</v>
      </c>
      <c r="Q348" s="47">
        <f t="shared" si="333"/>
        <v>0</v>
      </c>
    </row>
    <row r="349" spans="1:20" ht="18.75" customHeight="1">
      <c r="A349" s="748">
        <v>24</v>
      </c>
      <c r="B349" s="58" t="s">
        <v>32</v>
      </c>
      <c r="C349" s="58" t="str">
        <f>IF(C7=$W$38,"O",IF(C7=$X$38,"O",IF(C7=$Y$38,"O",IF(C7=$Z$38,"O",IF(C7=$AA$38,"O",IF(C7=$AB$38,"O",IF(C7=$AC$38,"O",IF(C7=$AD$38,"O",IF(C7=$AE$38,"O",IF(C7=$AF$38,"O",IF(C7=$AG$38,"O",IF(C7=$AH$38,"O",IF(C7=$AI$38,"O","X")))))))))))))</f>
        <v>O</v>
      </c>
      <c r="D349" s="58" t="str">
        <f t="shared" ref="D349:Q349" si="334">IF(D7=$W$38,"O",IF(D7=$X$38,"O",IF(D7=$Y$38,"O",IF(D7=$Z$38,"O",IF(D7=$AA$38,"O",IF(D7=$AB$38,"O",IF(D7=$AC$38,"O",IF(D7=$AD$38,"O",IF(D7=$AE$38,"O",IF(D7=$AF$38,"O",IF(D7=$AG$38,"O",IF(D7=$AH$38,"O",IF(D7=$AI$38,"O","X")))))))))))))</f>
        <v>O</v>
      </c>
      <c r="E349" s="58" t="str">
        <f t="shared" si="334"/>
        <v>O</v>
      </c>
      <c r="F349" s="58" t="str">
        <f t="shared" si="334"/>
        <v>O</v>
      </c>
      <c r="G349" s="58" t="str">
        <f t="shared" si="334"/>
        <v>O</v>
      </c>
      <c r="H349" s="58" t="str">
        <f t="shared" si="334"/>
        <v>O</v>
      </c>
      <c r="I349" s="58" t="str">
        <f t="shared" si="334"/>
        <v>O</v>
      </c>
      <c r="J349" s="58" t="str">
        <f t="shared" si="334"/>
        <v>O</v>
      </c>
      <c r="K349" s="58" t="str">
        <f t="shared" si="334"/>
        <v>O</v>
      </c>
      <c r="L349" s="58" t="str">
        <f t="shared" si="334"/>
        <v>O</v>
      </c>
      <c r="M349" s="58" t="str">
        <f t="shared" si="334"/>
        <v>O</v>
      </c>
      <c r="N349" s="58" t="str">
        <f t="shared" si="334"/>
        <v>O</v>
      </c>
      <c r="O349" s="58" t="str">
        <f t="shared" si="334"/>
        <v>O</v>
      </c>
      <c r="P349" s="58" t="str">
        <f t="shared" si="334"/>
        <v>O</v>
      </c>
      <c r="Q349" s="58" t="str">
        <f t="shared" si="334"/>
        <v>O</v>
      </c>
    </row>
    <row r="350" spans="1:20" ht="18.75" customHeight="1">
      <c r="A350" s="749"/>
      <c r="B350" s="58" t="s">
        <v>33</v>
      </c>
      <c r="C350" s="58" t="str">
        <f t="shared" ref="C350:Q350" si="335">IF(C8=$W$38,"O",IF(C8=$X$38,"O",IF(C8=$Y$38,"O",IF(C8=$Z$38,"O",IF(C8=$AA$38,"O",IF(C8=$AB$38,"O",IF(C8=$AC$38,"O",IF(C8=$AD$38,"O",IF(C8=$AE$38,"O",IF(C8=$AF$38,"O",IF(C8=$AG$38,"O",IF(C8=$AH$38,"O",IF(C8=$AI$38,"O","X")))))))))))))</f>
        <v>O</v>
      </c>
      <c r="D350" s="58" t="str">
        <f t="shared" si="335"/>
        <v>O</v>
      </c>
      <c r="E350" s="58" t="str">
        <f t="shared" si="335"/>
        <v>O</v>
      </c>
      <c r="F350" s="58" t="str">
        <f t="shared" si="335"/>
        <v>O</v>
      </c>
      <c r="G350" s="58" t="str">
        <f t="shared" si="335"/>
        <v>O</v>
      </c>
      <c r="H350" s="58" t="str">
        <f t="shared" si="335"/>
        <v>O</v>
      </c>
      <c r="I350" s="58" t="str">
        <f t="shared" si="335"/>
        <v>O</v>
      </c>
      <c r="J350" s="58" t="str">
        <f t="shared" si="335"/>
        <v>O</v>
      </c>
      <c r="K350" s="58" t="str">
        <f t="shared" si="335"/>
        <v>O</v>
      </c>
      <c r="L350" s="58" t="str">
        <f t="shared" si="335"/>
        <v>O</v>
      </c>
      <c r="M350" s="58" t="str">
        <f t="shared" si="335"/>
        <v>O</v>
      </c>
      <c r="N350" s="58" t="str">
        <f t="shared" si="335"/>
        <v>O</v>
      </c>
      <c r="O350" s="58" t="str">
        <f t="shared" si="335"/>
        <v>O</v>
      </c>
      <c r="P350" s="58" t="str">
        <f t="shared" si="335"/>
        <v>O</v>
      </c>
      <c r="Q350" s="58" t="str">
        <f t="shared" si="335"/>
        <v>O</v>
      </c>
    </row>
    <row r="351" spans="1:20" ht="18.75" customHeight="1">
      <c r="A351" s="749"/>
      <c r="B351" s="58" t="s">
        <v>34</v>
      </c>
      <c r="C351" s="58" t="str">
        <f t="shared" ref="C351:Q351" si="336">IF(C9=$W$38,"O",IF(C9=$X$38,"O",IF(C9=$Y$38,"O",IF(C9=$Z$38,"O",IF(C9=$AA$38,"O",IF(C9=$AB$38,"O",IF(C9=$AC$38,"O",IF(C9=$AD$38,"O",IF(C9=$AE$38,"O",IF(C9=$AF$38,"O",IF(C9=$AG$38,"O",IF(C9=$AH$38,"O",IF(C9=$AI$38,"O","X")))))))))))))</f>
        <v>X</v>
      </c>
      <c r="D351" s="58" t="str">
        <f t="shared" si="336"/>
        <v>X</v>
      </c>
      <c r="E351" s="58" t="str">
        <f t="shared" si="336"/>
        <v>X</v>
      </c>
      <c r="F351" s="58" t="str">
        <f t="shared" si="336"/>
        <v>X</v>
      </c>
      <c r="G351" s="58" t="str">
        <f t="shared" si="336"/>
        <v>X</v>
      </c>
      <c r="H351" s="58" t="str">
        <f t="shared" si="336"/>
        <v>X</v>
      </c>
      <c r="I351" s="58" t="str">
        <f t="shared" si="336"/>
        <v>X</v>
      </c>
      <c r="J351" s="58" t="str">
        <f t="shared" si="336"/>
        <v>X</v>
      </c>
      <c r="K351" s="58" t="str">
        <f t="shared" si="336"/>
        <v>X</v>
      </c>
      <c r="L351" s="58" t="str">
        <f t="shared" si="336"/>
        <v>X</v>
      </c>
      <c r="M351" s="58" t="str">
        <f t="shared" si="336"/>
        <v>X</v>
      </c>
      <c r="N351" s="58" t="str">
        <f t="shared" si="336"/>
        <v>X</v>
      </c>
      <c r="O351" s="58" t="str">
        <f t="shared" si="336"/>
        <v>X</v>
      </c>
      <c r="P351" s="58" t="str">
        <f t="shared" si="336"/>
        <v>X</v>
      </c>
      <c r="Q351" s="58" t="str">
        <f t="shared" si="336"/>
        <v>X</v>
      </c>
    </row>
    <row r="352" spans="1:20" ht="18.75" customHeight="1">
      <c r="A352" s="749"/>
      <c r="B352" s="58" t="s">
        <v>35</v>
      </c>
      <c r="C352" s="58" t="str">
        <f t="shared" ref="C352:Q352" si="337">IF(C10=$W$38,"O",IF(C10=$X$38,"O",IF(C10=$Y$38,"O",IF(C10=$Z$38,"O",IF(C10=$AA$38,"O",IF(C10=$AB$38,"O",IF(C10=$AC$38,"O",IF(C10=$AD$38,"O",IF(C10=$AE$38,"O",IF(C10=$AF$38,"O",IF(C10=$AG$38,"O",IF(C10=$AH$38,"O",IF(C10=$AI$38,"O","X")))))))))))))</f>
        <v>X</v>
      </c>
      <c r="D352" s="58" t="str">
        <f t="shared" si="337"/>
        <v>X</v>
      </c>
      <c r="E352" s="58" t="str">
        <f t="shared" si="337"/>
        <v>X</v>
      </c>
      <c r="F352" s="58" t="str">
        <f t="shared" si="337"/>
        <v>X</v>
      </c>
      <c r="G352" s="58" t="str">
        <f t="shared" si="337"/>
        <v>X</v>
      </c>
      <c r="H352" s="58" t="str">
        <f t="shared" si="337"/>
        <v>X</v>
      </c>
      <c r="I352" s="58" t="str">
        <f t="shared" si="337"/>
        <v>X</v>
      </c>
      <c r="J352" s="58" t="str">
        <f t="shared" si="337"/>
        <v>X</v>
      </c>
      <c r="K352" s="58" t="str">
        <f t="shared" si="337"/>
        <v>X</v>
      </c>
      <c r="L352" s="58" t="str">
        <f t="shared" si="337"/>
        <v>X</v>
      </c>
      <c r="M352" s="58" t="str">
        <f t="shared" si="337"/>
        <v>X</v>
      </c>
      <c r="N352" s="58" t="str">
        <f t="shared" si="337"/>
        <v>X</v>
      </c>
      <c r="O352" s="58" t="str">
        <f t="shared" si="337"/>
        <v>X</v>
      </c>
      <c r="P352" s="58" t="str">
        <f t="shared" si="337"/>
        <v>X</v>
      </c>
      <c r="Q352" s="58" t="str">
        <f t="shared" si="337"/>
        <v>X</v>
      </c>
    </row>
    <row r="353" spans="1:25" ht="18.75" customHeight="1">
      <c r="A353" s="749"/>
      <c r="B353" s="58" t="s">
        <v>36</v>
      </c>
      <c r="C353" s="58" t="str">
        <f t="shared" ref="C353:Q353" si="338">IF(C11=$W$38,"O",IF(C11=$X$38,"O",IF(C11=$Y$38,"O",IF(C11=$Z$38,"O",IF(C11=$AA$38,"O",IF(C11=$AB$38,"O",IF(C11=$AC$38,"O",IF(C11=$AD$38,"O",IF(C11=$AE$38,"O",IF(C11=$AF$38,"O",IF(C11=$AG$38,"O",IF(C11=$AH$38,"O",IF(C11=$AI$38,"O","X")))))))))))))</f>
        <v>X</v>
      </c>
      <c r="D353" s="58" t="str">
        <f t="shared" si="338"/>
        <v>X</v>
      </c>
      <c r="E353" s="58" t="str">
        <f t="shared" si="338"/>
        <v>X</v>
      </c>
      <c r="F353" s="58" t="str">
        <f t="shared" si="338"/>
        <v>X</v>
      </c>
      <c r="G353" s="58" t="str">
        <f t="shared" si="338"/>
        <v>X</v>
      </c>
      <c r="H353" s="58" t="str">
        <f t="shared" si="338"/>
        <v>X</v>
      </c>
      <c r="I353" s="58" t="str">
        <f t="shared" si="338"/>
        <v>X</v>
      </c>
      <c r="J353" s="58" t="str">
        <f t="shared" si="338"/>
        <v>X</v>
      </c>
      <c r="K353" s="58" t="str">
        <f t="shared" si="338"/>
        <v>X</v>
      </c>
      <c r="L353" s="58" t="str">
        <f t="shared" si="338"/>
        <v>X</v>
      </c>
      <c r="M353" s="58" t="str">
        <f t="shared" si="338"/>
        <v>X</v>
      </c>
      <c r="N353" s="58" t="str">
        <f t="shared" si="338"/>
        <v>X</v>
      </c>
      <c r="O353" s="58" t="str">
        <f t="shared" si="338"/>
        <v>X</v>
      </c>
      <c r="P353" s="58" t="str">
        <f t="shared" si="338"/>
        <v>X</v>
      </c>
      <c r="Q353" s="58" t="str">
        <f t="shared" si="338"/>
        <v>X</v>
      </c>
    </row>
    <row r="354" spans="1:25" ht="18.75" customHeight="1">
      <c r="A354" s="749"/>
      <c r="B354" s="58" t="s">
        <v>21</v>
      </c>
      <c r="C354" s="58" t="str">
        <f t="shared" ref="C354:P354" si="339">IF(C12=$W$38,"O",IF(C12=$X$38,"O",IF(C12=$Y$38,"O",IF(C12=$Z$38,"O",IF(C12=$AA$38,"O",IF(C12=$AB$38,"O",IF(C12=$AC$38,"O",IF(C12=$AD$38,"O",IF(C12=$AE$38,"O",IF(C12=$AF$38,"O",IF(C12=$AG$38,"O",IF(C12=$AH$38,"O",IF(C12=$AI$38,"O","X")))))))))))))</f>
        <v>O</v>
      </c>
      <c r="D354" s="58" t="str">
        <f t="shared" si="339"/>
        <v>O</v>
      </c>
      <c r="E354" s="58" t="str">
        <f t="shared" si="339"/>
        <v>O</v>
      </c>
      <c r="F354" s="58" t="str">
        <f t="shared" si="339"/>
        <v>O</v>
      </c>
      <c r="G354" s="58" t="str">
        <f t="shared" si="339"/>
        <v>O</v>
      </c>
      <c r="H354" s="58" t="str">
        <f t="shared" si="339"/>
        <v>O</v>
      </c>
      <c r="I354" s="58" t="str">
        <f t="shared" si="339"/>
        <v>O</v>
      </c>
      <c r="J354" s="58" t="str">
        <f t="shared" si="339"/>
        <v>O</v>
      </c>
      <c r="K354" s="58" t="str">
        <f t="shared" si="339"/>
        <v>O</v>
      </c>
      <c r="L354" s="58" t="str">
        <f t="shared" si="339"/>
        <v>O</v>
      </c>
      <c r="M354" s="58" t="str">
        <f t="shared" si="339"/>
        <v>O</v>
      </c>
      <c r="N354" s="58" t="str">
        <f t="shared" si="339"/>
        <v>O</v>
      </c>
      <c r="O354" s="58" t="str">
        <f t="shared" si="339"/>
        <v>O</v>
      </c>
      <c r="P354" s="58" t="str">
        <f t="shared" si="339"/>
        <v>O</v>
      </c>
      <c r="Q354" s="58" t="str">
        <f>IF(Q12=$W$38,"O",IF(Q12=$X$38,"O",IF(Q12=$Y$38,"O",IF(Q12=$Z$38,"O",IF(Q12=$AA$38,"O",IF(Q12=$AB$38,"O",IF(Q12=$AC$38,"O",IF(Q12=$AD$38,"O",IF(Q12=$AE$38,"O",IF(Q12=$AF$38,"O",IF(Q12=$AG$38,"O",IF(Q12=$AH$38,"O",IF(Q12=$AI$38,"O","X")))))))))))))</f>
        <v>O</v>
      </c>
    </row>
    <row r="355" spans="1:25" ht="18.75" customHeight="1">
      <c r="A355" s="750"/>
      <c r="B355" s="30" t="s">
        <v>46</v>
      </c>
      <c r="C355" s="47">
        <f>COUNTIF(C349:C354,"O")</f>
        <v>3</v>
      </c>
      <c r="D355" s="47">
        <f t="shared" ref="D355:Q355" si="340">COUNTIF(D349:D354,"O")</f>
        <v>3</v>
      </c>
      <c r="E355" s="47">
        <f t="shared" si="340"/>
        <v>3</v>
      </c>
      <c r="F355" s="47">
        <f t="shared" si="340"/>
        <v>3</v>
      </c>
      <c r="G355" s="47">
        <f t="shared" si="340"/>
        <v>3</v>
      </c>
      <c r="H355" s="47">
        <f t="shared" si="340"/>
        <v>3</v>
      </c>
      <c r="I355" s="47">
        <f t="shared" si="340"/>
        <v>3</v>
      </c>
      <c r="J355" s="47">
        <f t="shared" si="340"/>
        <v>3</v>
      </c>
      <c r="K355" s="47">
        <f t="shared" si="340"/>
        <v>3</v>
      </c>
      <c r="L355" s="47">
        <f t="shared" si="340"/>
        <v>3</v>
      </c>
      <c r="M355" s="47">
        <f t="shared" si="340"/>
        <v>3</v>
      </c>
      <c r="N355" s="47">
        <f t="shared" si="340"/>
        <v>3</v>
      </c>
      <c r="O355" s="47">
        <f t="shared" si="340"/>
        <v>3</v>
      </c>
      <c r="P355" s="47">
        <f t="shared" si="340"/>
        <v>3</v>
      </c>
      <c r="Q355" s="47">
        <f t="shared" si="340"/>
        <v>3</v>
      </c>
    </row>
    <row r="356" spans="1:25" ht="18.75" customHeight="1">
      <c r="A356" s="748">
        <v>25</v>
      </c>
      <c r="B356" s="58" t="s">
        <v>32</v>
      </c>
      <c r="C356" s="58" t="str">
        <f>IF(C7=$W$39,"O",IF(C7=$X$39,"O",IF(C7=$Y$39,"O",IF(C7=$Z$39,"O",IF(C7=$AA$39,"O",IF(C7=$AB$39,"O",IF(C7=$AC$39,"O",IF(C7=$AD$39,"O",IF(C7=$AE$39,"O",IF(C7=$AF$39,"O",IF(C7=$AG$39,"O",IF(C7=$AH$39,"O",IF(C7=$AI$39,"O",IF(C7=$AJ$39,"O","X"))))))))))))))</f>
        <v>X</v>
      </c>
      <c r="D356" s="58" t="str">
        <f t="shared" ref="D356:Q356" si="341">IF(D7=$W$39,"O",IF(D7=$X$39,"O",IF(D7=$Y$39,"O",IF(D7=$Z$39,"O",IF(D7=$AA$39,"O",IF(D7=$AB$39,"O",IF(D7=$AC$39,"O",IF(D7=$AD$39,"O",IF(D7=$AE$39,"O",IF(D7=$AF$39,"O",IF(D7=$AG$39,"O",IF(D7=$AH$39,"O",IF(D7=$AI$39,"O",IF(D7=$AJ$39,"O","X"))))))))))))))</f>
        <v>X</v>
      </c>
      <c r="E356" s="58" t="str">
        <f t="shared" si="341"/>
        <v>X</v>
      </c>
      <c r="F356" s="58" t="str">
        <f t="shared" si="341"/>
        <v>X</v>
      </c>
      <c r="G356" s="58" t="str">
        <f t="shared" si="341"/>
        <v>X</v>
      </c>
      <c r="H356" s="58" t="str">
        <f t="shared" si="341"/>
        <v>X</v>
      </c>
      <c r="I356" s="58" t="str">
        <f t="shared" si="341"/>
        <v>X</v>
      </c>
      <c r="J356" s="58" t="str">
        <f t="shared" si="341"/>
        <v>X</v>
      </c>
      <c r="K356" s="58" t="str">
        <f t="shared" si="341"/>
        <v>X</v>
      </c>
      <c r="L356" s="58" t="str">
        <f t="shared" si="341"/>
        <v>X</v>
      </c>
      <c r="M356" s="58" t="str">
        <f t="shared" si="341"/>
        <v>X</v>
      </c>
      <c r="N356" s="58" t="str">
        <f t="shared" si="341"/>
        <v>X</v>
      </c>
      <c r="O356" s="58" t="str">
        <f t="shared" si="341"/>
        <v>X</v>
      </c>
      <c r="P356" s="58" t="str">
        <f t="shared" si="341"/>
        <v>X</v>
      </c>
      <c r="Q356" s="58" t="str">
        <f t="shared" si="341"/>
        <v>X</v>
      </c>
      <c r="V356" s="45"/>
    </row>
    <row r="357" spans="1:25" ht="18.75" customHeight="1">
      <c r="A357" s="749"/>
      <c r="B357" s="58" t="s">
        <v>33</v>
      </c>
      <c r="C357" s="58" t="str">
        <f t="shared" ref="C357:Q357" si="342">IF(C8=$W$39,"O",IF(C8=$X$39,"O",IF(C8=$Y$39,"O",IF(C8=$Z$39,"O",IF(C8=$AA$39,"O",IF(C8=$AB$39,"O",IF(C8=$AC$39,"O",IF(C8=$AD$39,"O",IF(C8=$AE$39,"O",IF(C8=$AF$39,"O",IF(C8=$AG$39,"O",IF(C8=$AH$39,"O",IF(C8=$AI$39,"O",IF(C8=$AJ$39,"O","X"))))))))))))))</f>
        <v>X</v>
      </c>
      <c r="D357" s="58" t="str">
        <f t="shared" si="342"/>
        <v>X</v>
      </c>
      <c r="E357" s="58" t="str">
        <f t="shared" si="342"/>
        <v>X</v>
      </c>
      <c r="F357" s="58" t="str">
        <f t="shared" si="342"/>
        <v>X</v>
      </c>
      <c r="G357" s="58" t="str">
        <f t="shared" si="342"/>
        <v>X</v>
      </c>
      <c r="H357" s="58" t="str">
        <f t="shared" si="342"/>
        <v>X</v>
      </c>
      <c r="I357" s="58" t="str">
        <f t="shared" si="342"/>
        <v>X</v>
      </c>
      <c r="J357" s="58" t="str">
        <f t="shared" si="342"/>
        <v>X</v>
      </c>
      <c r="K357" s="58" t="str">
        <f t="shared" si="342"/>
        <v>X</v>
      </c>
      <c r="L357" s="58" t="str">
        <f t="shared" si="342"/>
        <v>X</v>
      </c>
      <c r="M357" s="58" t="str">
        <f t="shared" si="342"/>
        <v>X</v>
      </c>
      <c r="N357" s="58" t="str">
        <f t="shared" si="342"/>
        <v>X</v>
      </c>
      <c r="O357" s="58" t="str">
        <f t="shared" si="342"/>
        <v>X</v>
      </c>
      <c r="P357" s="58" t="str">
        <f t="shared" si="342"/>
        <v>X</v>
      </c>
      <c r="Q357" s="58" t="str">
        <f t="shared" si="342"/>
        <v>X</v>
      </c>
      <c r="V357" s="45"/>
    </row>
    <row r="358" spans="1:25" ht="18.75" customHeight="1">
      <c r="A358" s="749"/>
      <c r="B358" s="58" t="s">
        <v>34</v>
      </c>
      <c r="C358" s="58" t="str">
        <f t="shared" ref="C358:Q358" si="343">IF(C9=$W$39,"O",IF(C9=$X$39,"O",IF(C9=$Y$39,"O",IF(C9=$Z$39,"O",IF(C9=$AA$39,"O",IF(C9=$AB$39,"O",IF(C9=$AC$39,"O",IF(C9=$AD$39,"O",IF(C9=$AE$39,"O",IF(C9=$AF$39,"O",IF(C9=$AG$39,"O",IF(C9=$AH$39,"O",IF(C9=$AI$39,"O",IF(C9=$AJ$39,"O","X"))))))))))))))</f>
        <v>X</v>
      </c>
      <c r="D358" s="58" t="str">
        <f t="shared" si="343"/>
        <v>X</v>
      </c>
      <c r="E358" s="58" t="str">
        <f t="shared" si="343"/>
        <v>X</v>
      </c>
      <c r="F358" s="58" t="str">
        <f t="shared" si="343"/>
        <v>X</v>
      </c>
      <c r="G358" s="58" t="str">
        <f t="shared" si="343"/>
        <v>X</v>
      </c>
      <c r="H358" s="58" t="str">
        <f t="shared" si="343"/>
        <v>X</v>
      </c>
      <c r="I358" s="58" t="str">
        <f t="shared" si="343"/>
        <v>X</v>
      </c>
      <c r="J358" s="58" t="str">
        <f t="shared" si="343"/>
        <v>X</v>
      </c>
      <c r="K358" s="58" t="str">
        <f t="shared" si="343"/>
        <v>X</v>
      </c>
      <c r="L358" s="58" t="str">
        <f t="shared" si="343"/>
        <v>X</v>
      </c>
      <c r="M358" s="58" t="str">
        <f t="shared" si="343"/>
        <v>X</v>
      </c>
      <c r="N358" s="58" t="str">
        <f t="shared" si="343"/>
        <v>X</v>
      </c>
      <c r="O358" s="58" t="str">
        <f t="shared" si="343"/>
        <v>X</v>
      </c>
      <c r="P358" s="58" t="str">
        <f t="shared" si="343"/>
        <v>X</v>
      </c>
      <c r="Q358" s="58" t="str">
        <f t="shared" si="343"/>
        <v>X</v>
      </c>
      <c r="V358" s="45"/>
    </row>
    <row r="359" spans="1:25" ht="18.75" customHeight="1">
      <c r="A359" s="749"/>
      <c r="B359" s="58" t="s">
        <v>35</v>
      </c>
      <c r="C359" s="58" t="str">
        <f t="shared" ref="C359:Q359" si="344">IF(C10=$W$39,"O",IF(C10=$X$39,"O",IF(C10=$Y$39,"O",IF(C10=$Z$39,"O",IF(C10=$AA$39,"O",IF(C10=$AB$39,"O",IF(C10=$AC$39,"O",IF(C10=$AD$39,"O",IF(C10=$AE$39,"O",IF(C10=$AF$39,"O",IF(C10=$AG$39,"O",IF(C10=$AH$39,"O",IF(C10=$AI$39,"O",IF(C10=$AJ$39,"O","X"))))))))))))))</f>
        <v>X</v>
      </c>
      <c r="D359" s="58" t="str">
        <f t="shared" si="344"/>
        <v>X</v>
      </c>
      <c r="E359" s="58" t="str">
        <f t="shared" si="344"/>
        <v>X</v>
      </c>
      <c r="F359" s="58" t="str">
        <f t="shared" si="344"/>
        <v>X</v>
      </c>
      <c r="G359" s="58" t="str">
        <f t="shared" si="344"/>
        <v>X</v>
      </c>
      <c r="H359" s="58" t="str">
        <f t="shared" si="344"/>
        <v>X</v>
      </c>
      <c r="I359" s="58" t="str">
        <f t="shared" si="344"/>
        <v>X</v>
      </c>
      <c r="J359" s="58" t="str">
        <f t="shared" si="344"/>
        <v>X</v>
      </c>
      <c r="K359" s="58" t="str">
        <f t="shared" si="344"/>
        <v>X</v>
      </c>
      <c r="L359" s="58" t="str">
        <f t="shared" si="344"/>
        <v>X</v>
      </c>
      <c r="M359" s="58" t="str">
        <f t="shared" si="344"/>
        <v>X</v>
      </c>
      <c r="N359" s="58" t="str">
        <f t="shared" si="344"/>
        <v>X</v>
      </c>
      <c r="O359" s="58" t="str">
        <f t="shared" si="344"/>
        <v>X</v>
      </c>
      <c r="P359" s="58" t="str">
        <f t="shared" si="344"/>
        <v>X</v>
      </c>
      <c r="Q359" s="58" t="str">
        <f t="shared" si="344"/>
        <v>X</v>
      </c>
      <c r="V359" s="45"/>
    </row>
    <row r="360" spans="1:25" ht="18.75" customHeight="1">
      <c r="A360" s="749"/>
      <c r="B360" s="58" t="s">
        <v>36</v>
      </c>
      <c r="C360" s="58" t="str">
        <f t="shared" ref="C360:Q360" si="345">IF(C11=$W$39,"O",IF(C11=$X$39,"O",IF(C11=$Y$39,"O",IF(C11=$Z$39,"O",IF(C11=$AA$39,"O",IF(C11=$AB$39,"O",IF(C11=$AC$39,"O",IF(C11=$AD$39,"O",IF(C11=$AE$39,"O",IF(C11=$AF$39,"O",IF(C11=$AG$39,"O",IF(C11=$AH$39,"O",IF(C11=$AI$39,"O",IF(C11=$AJ$39,"O","X"))))))))))))))</f>
        <v>X</v>
      </c>
      <c r="D360" s="58" t="str">
        <f t="shared" si="345"/>
        <v>X</v>
      </c>
      <c r="E360" s="58" t="str">
        <f t="shared" si="345"/>
        <v>X</v>
      </c>
      <c r="F360" s="58" t="str">
        <f t="shared" si="345"/>
        <v>X</v>
      </c>
      <c r="G360" s="58" t="str">
        <f t="shared" si="345"/>
        <v>X</v>
      </c>
      <c r="H360" s="58" t="str">
        <f t="shared" si="345"/>
        <v>X</v>
      </c>
      <c r="I360" s="58" t="str">
        <f t="shared" si="345"/>
        <v>X</v>
      </c>
      <c r="J360" s="58" t="str">
        <f t="shared" si="345"/>
        <v>X</v>
      </c>
      <c r="K360" s="58" t="str">
        <f t="shared" si="345"/>
        <v>X</v>
      </c>
      <c r="L360" s="58" t="str">
        <f t="shared" si="345"/>
        <v>X</v>
      </c>
      <c r="M360" s="58" t="str">
        <f t="shared" si="345"/>
        <v>X</v>
      </c>
      <c r="N360" s="58" t="str">
        <f t="shared" si="345"/>
        <v>X</v>
      </c>
      <c r="O360" s="58" t="str">
        <f t="shared" si="345"/>
        <v>X</v>
      </c>
      <c r="P360" s="58" t="str">
        <f t="shared" si="345"/>
        <v>X</v>
      </c>
      <c r="Q360" s="58" t="str">
        <f t="shared" si="345"/>
        <v>X</v>
      </c>
      <c r="V360" s="45"/>
    </row>
    <row r="361" spans="1:25" ht="18.75" customHeight="1">
      <c r="A361" s="749"/>
      <c r="B361" s="58" t="s">
        <v>21</v>
      </c>
      <c r="C361" s="58" t="str">
        <f t="shared" ref="C361:P361" si="346">IF(C12=$W$39,"O",IF(C12=$X$39,"O",IF(C12=$Y$39,"O",IF(C12=$Z$39,"O",IF(C12=$AA$39,"O",IF(C12=$AB$39,"O",IF(C12=$AC$39,"O",IF(C12=$AD$39,"O",IF(C12=$AE$39,"O",IF(C12=$AF$39,"O",IF(C12=$AG$39,"O",IF(C12=$AH$39,"O",IF(C12=$AI$39,"O",IF(C12=$AJ$39,"O","X"))))))))))))))</f>
        <v>X</v>
      </c>
      <c r="D361" s="58" t="str">
        <f t="shared" si="346"/>
        <v>X</v>
      </c>
      <c r="E361" s="58" t="str">
        <f t="shared" si="346"/>
        <v>X</v>
      </c>
      <c r="F361" s="58" t="str">
        <f t="shared" si="346"/>
        <v>X</v>
      </c>
      <c r="G361" s="58" t="str">
        <f t="shared" si="346"/>
        <v>X</v>
      </c>
      <c r="H361" s="58" t="str">
        <f t="shared" si="346"/>
        <v>X</v>
      </c>
      <c r="I361" s="58" t="str">
        <f t="shared" si="346"/>
        <v>X</v>
      </c>
      <c r="J361" s="58" t="str">
        <f t="shared" si="346"/>
        <v>X</v>
      </c>
      <c r="K361" s="58" t="str">
        <f t="shared" si="346"/>
        <v>X</v>
      </c>
      <c r="L361" s="58" t="str">
        <f t="shared" si="346"/>
        <v>X</v>
      </c>
      <c r="M361" s="58" t="str">
        <f t="shared" si="346"/>
        <v>X</v>
      </c>
      <c r="N361" s="58" t="str">
        <f t="shared" si="346"/>
        <v>X</v>
      </c>
      <c r="O361" s="58" t="str">
        <f t="shared" si="346"/>
        <v>X</v>
      </c>
      <c r="P361" s="58" t="str">
        <f t="shared" si="346"/>
        <v>X</v>
      </c>
      <c r="Q361" s="58" t="str">
        <f>IF(Q12=$W$39,"O",IF(Q12=$X$39,"O",IF(Q12=$Y$39,"O",IF(Q12=$Z$39,"O",IF(Q12=$AA$39,"O",IF(Q12=$AB$39,"O",IF(Q12=$AC$39,"O",IF(Q12=$AD$39,"O",IF(Q12=$AE$39,"O",IF(Q12=$AF$39,"O",IF(Q12=$AG$39,"O",IF(Q12=$AH$39,"O",IF(Q12=$AI$39,"O",IF(Q12=$AJ$39,"O","X"))))))))))))))</f>
        <v>X</v>
      </c>
      <c r="V361" s="45"/>
    </row>
    <row r="362" spans="1:25" ht="18.75" customHeight="1">
      <c r="A362" s="750"/>
      <c r="B362" s="30" t="s">
        <v>46</v>
      </c>
      <c r="C362" s="47">
        <f>COUNTIF(C356:C361,"O")</f>
        <v>0</v>
      </c>
      <c r="D362" s="47">
        <f t="shared" ref="D362:Q362" si="347">COUNTIF(D356:D361,"O")</f>
        <v>0</v>
      </c>
      <c r="E362" s="47">
        <f t="shared" si="347"/>
        <v>0</v>
      </c>
      <c r="F362" s="47">
        <f t="shared" si="347"/>
        <v>0</v>
      </c>
      <c r="G362" s="47">
        <f t="shared" si="347"/>
        <v>0</v>
      </c>
      <c r="H362" s="47">
        <f t="shared" si="347"/>
        <v>0</v>
      </c>
      <c r="I362" s="47">
        <f t="shared" si="347"/>
        <v>0</v>
      </c>
      <c r="J362" s="47">
        <f t="shared" si="347"/>
        <v>0</v>
      </c>
      <c r="K362" s="47">
        <f t="shared" si="347"/>
        <v>0</v>
      </c>
      <c r="L362" s="47">
        <f t="shared" si="347"/>
        <v>0</v>
      </c>
      <c r="M362" s="47">
        <f t="shared" si="347"/>
        <v>0</v>
      </c>
      <c r="N362" s="47">
        <f t="shared" si="347"/>
        <v>0</v>
      </c>
      <c r="O362" s="47">
        <f t="shared" si="347"/>
        <v>0</v>
      </c>
      <c r="P362" s="47">
        <f t="shared" si="347"/>
        <v>0</v>
      </c>
      <c r="Q362" s="47">
        <f t="shared" si="347"/>
        <v>0</v>
      </c>
      <c r="V362" s="45"/>
      <c r="Y362" s="125"/>
    </row>
    <row r="363" spans="1:25" ht="18.75" customHeight="1">
      <c r="A363" s="748">
        <v>26</v>
      </c>
      <c r="B363" s="58" t="s">
        <v>32</v>
      </c>
      <c r="C363" s="58" t="str">
        <f>IF(C7=$W$40,"O",IF(C7=$X$40,"O",IF(C7=$Y$40,"O",IF(C7=$Z$40,"O",IF(C7=$AA$40,"O",IF(C7=$AB$40,"O",IF(C7=$AC$40,"O",IF(C7=$AD$40,"O",IF(C7=$AE$40,"O",IF(C7=$AF$40,"O",IF(C7=$AG$40,"O",IF(C7=$AH$40,"O",IF(C7=$AI$40,"O",IF(C7=$AJ$40,"O",IF(C7=$AK$40,"O","X")))))))))))))))</f>
        <v>X</v>
      </c>
      <c r="D363" s="58" t="str">
        <f t="shared" ref="D363:Q363" si="348">IF(D7=$W$40,"O",IF(D7=$X$40,"O",IF(D7=$Y$40,"O",IF(D7=$Z$40,"O",IF(D7=$AA$40,"O",IF(D7=$AB$40,"O",IF(D7=$AC$40,"O",IF(D7=$AD$40,"O",IF(D7=$AE$40,"O",IF(D7=$AF$40,"O",IF(D7=$AG$40,"O",IF(D7=$AH$40,"O",IF(D7=$AI$40,"O",IF(D7=$AJ$40,"O",IF(D7=$AK$40,"O","X")))))))))))))))</f>
        <v>X</v>
      </c>
      <c r="E363" s="58" t="str">
        <f t="shared" si="348"/>
        <v>X</v>
      </c>
      <c r="F363" s="58" t="str">
        <f t="shared" si="348"/>
        <v>X</v>
      </c>
      <c r="G363" s="58" t="str">
        <f t="shared" si="348"/>
        <v>X</v>
      </c>
      <c r="H363" s="58" t="str">
        <f t="shared" si="348"/>
        <v>X</v>
      </c>
      <c r="I363" s="58" t="str">
        <f t="shared" si="348"/>
        <v>X</v>
      </c>
      <c r="J363" s="58" t="str">
        <f t="shared" si="348"/>
        <v>X</v>
      </c>
      <c r="K363" s="58" t="str">
        <f t="shared" si="348"/>
        <v>X</v>
      </c>
      <c r="L363" s="58" t="str">
        <f t="shared" si="348"/>
        <v>X</v>
      </c>
      <c r="M363" s="58" t="str">
        <f t="shared" si="348"/>
        <v>X</v>
      </c>
      <c r="N363" s="58" t="str">
        <f t="shared" si="348"/>
        <v>X</v>
      </c>
      <c r="O363" s="58" t="str">
        <f t="shared" si="348"/>
        <v>X</v>
      </c>
      <c r="P363" s="58" t="str">
        <f t="shared" si="348"/>
        <v>X</v>
      </c>
      <c r="Q363" s="58" t="str">
        <f t="shared" si="348"/>
        <v>X</v>
      </c>
      <c r="V363" s="45"/>
      <c r="Y363" s="125"/>
    </row>
    <row r="364" spans="1:25" ht="18.75" customHeight="1">
      <c r="A364" s="749"/>
      <c r="B364" s="58" t="s">
        <v>33</v>
      </c>
      <c r="C364" s="58" t="str">
        <f t="shared" ref="C364:Q364" si="349">IF(C8=$W$40,"O",IF(C8=$X$40,"O",IF(C8=$Y$40,"O",IF(C8=$Z$40,"O",IF(C8=$AA$40,"O",IF(C8=$AB$40,"O",IF(C8=$AC$40,"O",IF(C8=$AD$40,"O",IF(C8=$AE$40,"O",IF(C8=$AF$40,"O",IF(C8=$AG$40,"O",IF(C8=$AH$40,"O",IF(C8=$AI$40,"O",IF(C8=$AJ$40,"O",IF(C8=$AK$40,"O","X")))))))))))))))</f>
        <v>X</v>
      </c>
      <c r="D364" s="58" t="str">
        <f t="shared" si="349"/>
        <v>X</v>
      </c>
      <c r="E364" s="58" t="str">
        <f t="shared" si="349"/>
        <v>X</v>
      </c>
      <c r="F364" s="58" t="str">
        <f t="shared" si="349"/>
        <v>X</v>
      </c>
      <c r="G364" s="58" t="str">
        <f t="shared" si="349"/>
        <v>X</v>
      </c>
      <c r="H364" s="58" t="str">
        <f t="shared" si="349"/>
        <v>X</v>
      </c>
      <c r="I364" s="58" t="str">
        <f t="shared" si="349"/>
        <v>X</v>
      </c>
      <c r="J364" s="58" t="str">
        <f t="shared" si="349"/>
        <v>X</v>
      </c>
      <c r="K364" s="58" t="str">
        <f t="shared" si="349"/>
        <v>X</v>
      </c>
      <c r="L364" s="58" t="str">
        <f t="shared" si="349"/>
        <v>X</v>
      </c>
      <c r="M364" s="58" t="str">
        <f t="shared" si="349"/>
        <v>X</v>
      </c>
      <c r="N364" s="58" t="str">
        <f t="shared" si="349"/>
        <v>X</v>
      </c>
      <c r="O364" s="58" t="str">
        <f t="shared" si="349"/>
        <v>X</v>
      </c>
      <c r="P364" s="58" t="str">
        <f t="shared" si="349"/>
        <v>X</v>
      </c>
      <c r="Q364" s="58" t="str">
        <f t="shared" si="349"/>
        <v>X</v>
      </c>
      <c r="V364" s="45"/>
      <c r="Y364" s="45"/>
    </row>
    <row r="365" spans="1:25" ht="18.75" customHeight="1">
      <c r="A365" s="749"/>
      <c r="B365" s="58" t="s">
        <v>34</v>
      </c>
      <c r="C365" s="58" t="str">
        <f t="shared" ref="C365:Q365" si="350">IF(C9=$W$40,"O",IF(C9=$X$40,"O",IF(C9=$Y$40,"O",IF(C9=$Z$40,"O",IF(C9=$AA$40,"O",IF(C9=$AB$40,"O",IF(C9=$AC$40,"O",IF(C9=$AD$40,"O",IF(C9=$AE$40,"O",IF(C9=$AF$40,"O",IF(C9=$AG$40,"O",IF(C9=$AH$40,"O",IF(C9=$AI$40,"O",IF(C9=$AJ$40,"O",IF(C9=$AK$40,"O","X")))))))))))))))</f>
        <v>X</v>
      </c>
      <c r="D365" s="58" t="str">
        <f t="shared" si="350"/>
        <v>X</v>
      </c>
      <c r="E365" s="58" t="str">
        <f t="shared" si="350"/>
        <v>X</v>
      </c>
      <c r="F365" s="58" t="str">
        <f t="shared" si="350"/>
        <v>X</v>
      </c>
      <c r="G365" s="58" t="str">
        <f t="shared" si="350"/>
        <v>X</v>
      </c>
      <c r="H365" s="58" t="str">
        <f t="shared" si="350"/>
        <v>X</v>
      </c>
      <c r="I365" s="58" t="str">
        <f t="shared" si="350"/>
        <v>X</v>
      </c>
      <c r="J365" s="58" t="str">
        <f t="shared" si="350"/>
        <v>X</v>
      </c>
      <c r="K365" s="58" t="str">
        <f t="shared" si="350"/>
        <v>X</v>
      </c>
      <c r="L365" s="58" t="str">
        <f t="shared" si="350"/>
        <v>X</v>
      </c>
      <c r="M365" s="58" t="str">
        <f t="shared" si="350"/>
        <v>X</v>
      </c>
      <c r="N365" s="58" t="str">
        <f t="shared" si="350"/>
        <v>X</v>
      </c>
      <c r="O365" s="58" t="str">
        <f t="shared" si="350"/>
        <v>X</v>
      </c>
      <c r="P365" s="58" t="str">
        <f t="shared" si="350"/>
        <v>X</v>
      </c>
      <c r="Q365" s="58" t="str">
        <f t="shared" si="350"/>
        <v>X</v>
      </c>
      <c r="V365" s="45"/>
      <c r="Y365"/>
    </row>
    <row r="366" spans="1:25" ht="18.75" customHeight="1">
      <c r="A366" s="749"/>
      <c r="B366" s="58" t="s">
        <v>35</v>
      </c>
      <c r="C366" s="58" t="str">
        <f t="shared" ref="C366:Q366" si="351">IF(C10=$W$40,"O",IF(C10=$X$40,"O",IF(C10=$Y$40,"O",IF(C10=$Z$40,"O",IF(C10=$AA$40,"O",IF(C10=$AB$40,"O",IF(C10=$AC$40,"O",IF(C10=$AD$40,"O",IF(C10=$AE$40,"O",IF(C10=$AF$40,"O",IF(C10=$AG$40,"O",IF(C10=$AH$40,"O",IF(C10=$AI$40,"O",IF(C10=$AJ$40,"O",IF(C10=$AK$40,"O","X")))))))))))))))</f>
        <v>X</v>
      </c>
      <c r="D366" s="58" t="str">
        <f t="shared" si="351"/>
        <v>X</v>
      </c>
      <c r="E366" s="58" t="str">
        <f t="shared" si="351"/>
        <v>X</v>
      </c>
      <c r="F366" s="58" t="str">
        <f t="shared" si="351"/>
        <v>X</v>
      </c>
      <c r="G366" s="58" t="str">
        <f t="shared" si="351"/>
        <v>X</v>
      </c>
      <c r="H366" s="58" t="str">
        <f t="shared" si="351"/>
        <v>X</v>
      </c>
      <c r="I366" s="58" t="str">
        <f t="shared" si="351"/>
        <v>X</v>
      </c>
      <c r="J366" s="58" t="str">
        <f t="shared" si="351"/>
        <v>X</v>
      </c>
      <c r="K366" s="58" t="str">
        <f t="shared" si="351"/>
        <v>X</v>
      </c>
      <c r="L366" s="58" t="str">
        <f t="shared" si="351"/>
        <v>X</v>
      </c>
      <c r="M366" s="58" t="str">
        <f t="shared" si="351"/>
        <v>X</v>
      </c>
      <c r="N366" s="58" t="str">
        <f t="shared" si="351"/>
        <v>X</v>
      </c>
      <c r="O366" s="58" t="str">
        <f t="shared" si="351"/>
        <v>X</v>
      </c>
      <c r="P366" s="58" t="str">
        <f t="shared" si="351"/>
        <v>X</v>
      </c>
      <c r="Q366" s="58" t="str">
        <f t="shared" si="351"/>
        <v>X</v>
      </c>
      <c r="V366" s="45"/>
      <c r="Y366"/>
    </row>
    <row r="367" spans="1:25" ht="18.75" customHeight="1">
      <c r="A367" s="749"/>
      <c r="B367" s="58" t="s">
        <v>36</v>
      </c>
      <c r="C367" s="58" t="str">
        <f t="shared" ref="C367:Q367" si="352">IF(C11=$W$40,"O",IF(C11=$X$40,"O",IF(C11=$Y$40,"O",IF(C11=$Z$40,"O",IF(C11=$AA$40,"O",IF(C11=$AB$40,"O",IF(C11=$AC$40,"O",IF(C11=$AD$40,"O",IF(C11=$AE$40,"O",IF(C11=$AF$40,"O",IF(C11=$AG$40,"O",IF(C11=$AH$40,"O",IF(C11=$AI$40,"O",IF(C11=$AJ$40,"O",IF(C11=$AK$40,"O","X")))))))))))))))</f>
        <v>O</v>
      </c>
      <c r="D367" s="58" t="str">
        <f t="shared" si="352"/>
        <v>O</v>
      </c>
      <c r="E367" s="58" t="str">
        <f t="shared" si="352"/>
        <v>O</v>
      </c>
      <c r="F367" s="58" t="str">
        <f t="shared" si="352"/>
        <v>O</v>
      </c>
      <c r="G367" s="58" t="str">
        <f t="shared" si="352"/>
        <v>O</v>
      </c>
      <c r="H367" s="58" t="str">
        <f t="shared" si="352"/>
        <v>O</v>
      </c>
      <c r="I367" s="58" t="str">
        <f t="shared" si="352"/>
        <v>O</v>
      </c>
      <c r="J367" s="58" t="str">
        <f t="shared" si="352"/>
        <v>O</v>
      </c>
      <c r="K367" s="58" t="str">
        <f t="shared" si="352"/>
        <v>O</v>
      </c>
      <c r="L367" s="58" t="str">
        <f t="shared" si="352"/>
        <v>O</v>
      </c>
      <c r="M367" s="58" t="str">
        <f t="shared" si="352"/>
        <v>O</v>
      </c>
      <c r="N367" s="58" t="str">
        <f t="shared" si="352"/>
        <v>O</v>
      </c>
      <c r="O367" s="58" t="str">
        <f t="shared" si="352"/>
        <v>O</v>
      </c>
      <c r="P367" s="58" t="str">
        <f t="shared" si="352"/>
        <v>O</v>
      </c>
      <c r="Q367" s="58" t="str">
        <f t="shared" si="352"/>
        <v>O</v>
      </c>
      <c r="V367" s="45"/>
      <c r="Y367"/>
    </row>
    <row r="368" spans="1:25" ht="18.75" customHeight="1">
      <c r="A368" s="749"/>
      <c r="B368" s="58" t="s">
        <v>21</v>
      </c>
      <c r="C368" s="58" t="str">
        <f t="shared" ref="C368:P368" si="353">IF(C12=$W$40,"O",IF(C12=$X$40,"O",IF(C12=$Y$40,"O",IF(C12=$Z$40,"O",IF(C12=$AA$40,"O",IF(C12=$AB$40,"O",IF(C12=$AC$40,"O",IF(C12=$AD$40,"O",IF(C12=$AE$40,"O",IF(C12=$AF$40,"O",IF(C12=$AG$40,"O",IF(C12=$AH$40,"O",IF(C12=$AI$40,"O",IF(C12=$AJ$40,"O",IF(C12=$AK$40,"O","X")))))))))))))))</f>
        <v>X</v>
      </c>
      <c r="D368" s="58" t="str">
        <f t="shared" si="353"/>
        <v>X</v>
      </c>
      <c r="E368" s="58" t="str">
        <f t="shared" si="353"/>
        <v>X</v>
      </c>
      <c r="F368" s="58" t="str">
        <f t="shared" si="353"/>
        <v>X</v>
      </c>
      <c r="G368" s="58" t="str">
        <f t="shared" si="353"/>
        <v>X</v>
      </c>
      <c r="H368" s="58" t="str">
        <f t="shared" si="353"/>
        <v>X</v>
      </c>
      <c r="I368" s="58" t="str">
        <f t="shared" si="353"/>
        <v>X</v>
      </c>
      <c r="J368" s="58" t="str">
        <f t="shared" si="353"/>
        <v>X</v>
      </c>
      <c r="K368" s="58" t="str">
        <f t="shared" si="353"/>
        <v>X</v>
      </c>
      <c r="L368" s="58" t="str">
        <f t="shared" si="353"/>
        <v>X</v>
      </c>
      <c r="M368" s="58" t="str">
        <f t="shared" si="353"/>
        <v>X</v>
      </c>
      <c r="N368" s="58" t="str">
        <f t="shared" si="353"/>
        <v>X</v>
      </c>
      <c r="O368" s="58" t="str">
        <f t="shared" si="353"/>
        <v>X</v>
      </c>
      <c r="P368" s="58" t="str">
        <f t="shared" si="353"/>
        <v>X</v>
      </c>
      <c r="Q368" s="58" t="str">
        <f>IF(Q12=$W$40,"O",IF(Q12=$X$40,"O",IF(Q12=$Y$40,"O",IF(Q12=$Z$40,"O",IF(Q12=$AA$40,"O",IF(Q12=$AB$40,"O",IF(Q12=$AC$40,"O",IF(Q12=$AD$40,"O",IF(Q12=$AE$40,"O",IF(Q12=$AF$40,"O",IF(Q12=$AG$40,"O",IF(Q12=$AH$40,"O",IF(Q12=$AI$40,"O",IF(Q12=$AJ$40,"O",IF(Q12=$AK$40,"O","X")))))))))))))))</f>
        <v>X</v>
      </c>
      <c r="V368" s="45"/>
      <c r="Y368" s="45"/>
    </row>
    <row r="369" spans="1:25" ht="18.75" customHeight="1">
      <c r="A369" s="750"/>
      <c r="B369" s="30" t="s">
        <v>46</v>
      </c>
      <c r="C369" s="47">
        <f>COUNTIF(C363:C368,"O")</f>
        <v>1</v>
      </c>
      <c r="D369" s="47">
        <f t="shared" ref="D369:P369" si="354">COUNTIF(D363:D368,"O")</f>
        <v>1</v>
      </c>
      <c r="E369" s="47">
        <f t="shared" si="354"/>
        <v>1</v>
      </c>
      <c r="F369" s="47">
        <f t="shared" si="354"/>
        <v>1</v>
      </c>
      <c r="G369" s="47">
        <f t="shared" si="354"/>
        <v>1</v>
      </c>
      <c r="H369" s="47">
        <f t="shared" si="354"/>
        <v>1</v>
      </c>
      <c r="I369" s="47">
        <f t="shared" si="354"/>
        <v>1</v>
      </c>
      <c r="J369" s="47">
        <f t="shared" si="354"/>
        <v>1</v>
      </c>
      <c r="K369" s="47">
        <f t="shared" si="354"/>
        <v>1</v>
      </c>
      <c r="L369" s="47">
        <f t="shared" si="354"/>
        <v>1</v>
      </c>
      <c r="M369" s="47">
        <f t="shared" si="354"/>
        <v>1</v>
      </c>
      <c r="N369" s="47">
        <f t="shared" si="354"/>
        <v>1</v>
      </c>
      <c r="O369" s="47">
        <f t="shared" si="354"/>
        <v>1</v>
      </c>
      <c r="P369" s="47">
        <f t="shared" si="354"/>
        <v>1</v>
      </c>
      <c r="Q369" s="47">
        <f>COUNTIF(Q363:Q368,"O")</f>
        <v>1</v>
      </c>
      <c r="V369" s="45"/>
      <c r="Y369" s="125"/>
    </row>
    <row r="370" spans="1:25" ht="18.75" customHeight="1">
      <c r="A370" s="748">
        <v>27</v>
      </c>
      <c r="B370" s="58" t="s">
        <v>32</v>
      </c>
      <c r="C370" s="58" t="str">
        <f>IF(C7=$W$41,"O",IF(C7=$X$41,"O",IF(C7=$Y$41,"O",IF(C7=$Z$41,"O",IF(C7=$AA$41,"O",IF(C7=$AB$41,"O",IF(C7=$AC$41,"O",IF(C7=$AD$41,"O",IF(C7=$AE$41,"O",IF(C7=$AF$41,"O",IF(C7=$AG$41,"O",IF(C7=$AH$41,"O",IF(C7=$AI$41,"O","X")))))))))))))</f>
        <v>X</v>
      </c>
      <c r="D370" s="58" t="str">
        <f t="shared" ref="D370:Q370" si="355">IF(D7=$W$41,"O",IF(D7=$X$41,"O",IF(D7=$Y$41,"O",IF(D7=$Z$41,"O",IF(D7=$AA$41,"O",IF(D7=$AB$41,"O",IF(D7=$AC$41,"O",IF(D7=$AD$41,"O",IF(D7=$AE$41,"O",IF(D7=$AF$41,"O",IF(D7=$AG$41,"O",IF(D7=$AH$41,"O",IF(D7=$AI$41,"O","X")))))))))))))</f>
        <v>X</v>
      </c>
      <c r="E370" s="58" t="str">
        <f t="shared" si="355"/>
        <v>X</v>
      </c>
      <c r="F370" s="58" t="str">
        <f t="shared" si="355"/>
        <v>X</v>
      </c>
      <c r="G370" s="58" t="str">
        <f t="shared" si="355"/>
        <v>X</v>
      </c>
      <c r="H370" s="58" t="str">
        <f t="shared" si="355"/>
        <v>X</v>
      </c>
      <c r="I370" s="58" t="str">
        <f t="shared" si="355"/>
        <v>X</v>
      </c>
      <c r="J370" s="58" t="str">
        <f t="shared" si="355"/>
        <v>X</v>
      </c>
      <c r="K370" s="58" t="str">
        <f t="shared" si="355"/>
        <v>X</v>
      </c>
      <c r="L370" s="58" t="str">
        <f t="shared" si="355"/>
        <v>X</v>
      </c>
      <c r="M370" s="58" t="str">
        <f t="shared" si="355"/>
        <v>X</v>
      </c>
      <c r="N370" s="58" t="str">
        <f t="shared" si="355"/>
        <v>X</v>
      </c>
      <c r="O370" s="58" t="str">
        <f t="shared" si="355"/>
        <v>X</v>
      </c>
      <c r="P370" s="58" t="str">
        <f t="shared" si="355"/>
        <v>X</v>
      </c>
      <c r="Q370" s="58" t="str">
        <f t="shared" si="355"/>
        <v>X</v>
      </c>
      <c r="V370" s="45"/>
      <c r="Y370" s="125"/>
    </row>
    <row r="371" spans="1:25" ht="18.75" customHeight="1">
      <c r="A371" s="749"/>
      <c r="B371" s="58" t="s">
        <v>33</v>
      </c>
      <c r="C371" s="58" t="str">
        <f t="shared" ref="C371:Q371" si="356">IF(C8=$W$41,"O",IF(C8=$X$41,"O",IF(C8=$Y$41,"O",IF(C8=$Z$41,"O",IF(C8=$AA$41,"O",IF(C8=$AB$41,"O",IF(C8=$AC$41,"O",IF(C8=$AD$41,"O",IF(C8=$AE$41,"O",IF(C8=$AF$41,"O",IF(C8=$AG$41,"O",IF(C8=$AH$41,"O",IF(C8=$AI$41,"O","X")))))))))))))</f>
        <v>X</v>
      </c>
      <c r="D371" s="58" t="str">
        <f t="shared" si="356"/>
        <v>X</v>
      </c>
      <c r="E371" s="58" t="str">
        <f t="shared" si="356"/>
        <v>X</v>
      </c>
      <c r="F371" s="58" t="str">
        <f t="shared" si="356"/>
        <v>X</v>
      </c>
      <c r="G371" s="58" t="str">
        <f t="shared" si="356"/>
        <v>X</v>
      </c>
      <c r="H371" s="58" t="str">
        <f t="shared" si="356"/>
        <v>X</v>
      </c>
      <c r="I371" s="58" t="str">
        <f t="shared" si="356"/>
        <v>X</v>
      </c>
      <c r="J371" s="58" t="str">
        <f t="shared" si="356"/>
        <v>X</v>
      </c>
      <c r="K371" s="58" t="str">
        <f t="shared" si="356"/>
        <v>X</v>
      </c>
      <c r="L371" s="58" t="str">
        <f t="shared" si="356"/>
        <v>X</v>
      </c>
      <c r="M371" s="58" t="str">
        <f t="shared" si="356"/>
        <v>X</v>
      </c>
      <c r="N371" s="58" t="str">
        <f t="shared" si="356"/>
        <v>X</v>
      </c>
      <c r="O371" s="58" t="str">
        <f t="shared" si="356"/>
        <v>X</v>
      </c>
      <c r="P371" s="58" t="str">
        <f t="shared" si="356"/>
        <v>X</v>
      </c>
      <c r="Q371" s="58" t="str">
        <f t="shared" si="356"/>
        <v>X</v>
      </c>
      <c r="V371" s="45"/>
      <c r="Y371" s="45"/>
    </row>
    <row r="372" spans="1:25" ht="18.75" customHeight="1">
      <c r="A372" s="749"/>
      <c r="B372" s="58" t="s">
        <v>34</v>
      </c>
      <c r="C372" s="58" t="str">
        <f t="shared" ref="C372:Q372" si="357">IF(C9=$W$41,"O",IF(C9=$X$41,"O",IF(C9=$Y$41,"O",IF(C9=$Z$41,"O",IF(C9=$AA$41,"O",IF(C9=$AB$41,"O",IF(C9=$AC$41,"O",IF(C9=$AD$41,"O",IF(C9=$AE$41,"O",IF(C9=$AF$41,"O",IF(C9=$AG$41,"O",IF(C9=$AH$41,"O",IF(C9=$AI$41,"O","X")))))))))))))</f>
        <v>O</v>
      </c>
      <c r="D372" s="58" t="str">
        <f t="shared" si="357"/>
        <v>O</v>
      </c>
      <c r="E372" s="58" t="str">
        <f t="shared" si="357"/>
        <v>O</v>
      </c>
      <c r="F372" s="58" t="str">
        <f t="shared" si="357"/>
        <v>O</v>
      </c>
      <c r="G372" s="58" t="str">
        <f t="shared" si="357"/>
        <v>O</v>
      </c>
      <c r="H372" s="58" t="str">
        <f t="shared" si="357"/>
        <v>O</v>
      </c>
      <c r="I372" s="58" t="str">
        <f t="shared" si="357"/>
        <v>O</v>
      </c>
      <c r="J372" s="58" t="str">
        <f t="shared" si="357"/>
        <v>O</v>
      </c>
      <c r="K372" s="58" t="str">
        <f t="shared" si="357"/>
        <v>O</v>
      </c>
      <c r="L372" s="58" t="str">
        <f t="shared" si="357"/>
        <v>O</v>
      </c>
      <c r="M372" s="58" t="str">
        <f t="shared" si="357"/>
        <v>O</v>
      </c>
      <c r="N372" s="58" t="str">
        <f t="shared" si="357"/>
        <v>O</v>
      </c>
      <c r="O372" s="58" t="str">
        <f t="shared" si="357"/>
        <v>O</v>
      </c>
      <c r="P372" s="58" t="str">
        <f t="shared" si="357"/>
        <v>O</v>
      </c>
      <c r="Q372" s="58" t="str">
        <f t="shared" si="357"/>
        <v>O</v>
      </c>
      <c r="V372" s="45"/>
      <c r="Y372"/>
    </row>
    <row r="373" spans="1:25" ht="18.75" customHeight="1">
      <c r="A373" s="749"/>
      <c r="B373" s="58" t="s">
        <v>35</v>
      </c>
      <c r="C373" s="58" t="str">
        <f t="shared" ref="C373:Q373" si="358">IF(C10=$W$41,"O",IF(C10=$X$41,"O",IF(C10=$Y$41,"O",IF(C10=$Z$41,"O",IF(C10=$AA$41,"O",IF(C10=$AB$41,"O",IF(C10=$AC$41,"O",IF(C10=$AD$41,"O",IF(C10=$AE$41,"O",IF(C10=$AF$41,"O",IF(C10=$AG$41,"O",IF(C10=$AH$41,"O",IF(C10=$AI$41,"O","X")))))))))))))</f>
        <v>O</v>
      </c>
      <c r="D373" s="58" t="str">
        <f t="shared" si="358"/>
        <v>O</v>
      </c>
      <c r="E373" s="58" t="str">
        <f t="shared" si="358"/>
        <v>O</v>
      </c>
      <c r="F373" s="58" t="str">
        <f t="shared" si="358"/>
        <v>O</v>
      </c>
      <c r="G373" s="58" t="str">
        <f t="shared" si="358"/>
        <v>O</v>
      </c>
      <c r="H373" s="58" t="str">
        <f t="shared" si="358"/>
        <v>O</v>
      </c>
      <c r="I373" s="58" t="str">
        <f t="shared" si="358"/>
        <v>O</v>
      </c>
      <c r="J373" s="58" t="str">
        <f t="shared" si="358"/>
        <v>O</v>
      </c>
      <c r="K373" s="58" t="str">
        <f t="shared" si="358"/>
        <v>O</v>
      </c>
      <c r="L373" s="58" t="str">
        <f t="shared" si="358"/>
        <v>O</v>
      </c>
      <c r="M373" s="58" t="str">
        <f t="shared" si="358"/>
        <v>O</v>
      </c>
      <c r="N373" s="58" t="str">
        <f t="shared" si="358"/>
        <v>O</v>
      </c>
      <c r="O373" s="58" t="str">
        <f t="shared" si="358"/>
        <v>O</v>
      </c>
      <c r="P373" s="58" t="str">
        <f t="shared" si="358"/>
        <v>O</v>
      </c>
      <c r="Q373" s="58" t="str">
        <f t="shared" si="358"/>
        <v>O</v>
      </c>
      <c r="V373" s="45"/>
      <c r="Y373"/>
    </row>
    <row r="374" spans="1:25" ht="18.75" customHeight="1">
      <c r="A374" s="749"/>
      <c r="B374" s="58" t="s">
        <v>36</v>
      </c>
      <c r="C374" s="58" t="str">
        <f t="shared" ref="C374:Q374" si="359">IF(C11=$W$41,"O",IF(C11=$X$41,"O",IF(C11=$Y$41,"O",IF(C11=$Z$41,"O",IF(C11=$AA$41,"O",IF(C11=$AB$41,"O",IF(C11=$AC$41,"O",IF(C11=$AD$41,"O",IF(C11=$AE$41,"O",IF(C11=$AF$41,"O",IF(C11=$AG$41,"O",IF(C11=$AH$41,"O",IF(C11=$AI$41,"O","X")))))))))))))</f>
        <v>X</v>
      </c>
      <c r="D374" s="58" t="str">
        <f t="shared" si="359"/>
        <v>X</v>
      </c>
      <c r="E374" s="58" t="str">
        <f t="shared" si="359"/>
        <v>X</v>
      </c>
      <c r="F374" s="58" t="str">
        <f t="shared" si="359"/>
        <v>X</v>
      </c>
      <c r="G374" s="58" t="str">
        <f t="shared" si="359"/>
        <v>X</v>
      </c>
      <c r="H374" s="58" t="str">
        <f t="shared" si="359"/>
        <v>X</v>
      </c>
      <c r="I374" s="58" t="str">
        <f t="shared" si="359"/>
        <v>X</v>
      </c>
      <c r="J374" s="58" t="str">
        <f t="shared" si="359"/>
        <v>X</v>
      </c>
      <c r="K374" s="58" t="str">
        <f t="shared" si="359"/>
        <v>X</v>
      </c>
      <c r="L374" s="58" t="str">
        <f t="shared" si="359"/>
        <v>X</v>
      </c>
      <c r="M374" s="58" t="str">
        <f t="shared" si="359"/>
        <v>X</v>
      </c>
      <c r="N374" s="58" t="str">
        <f t="shared" si="359"/>
        <v>X</v>
      </c>
      <c r="O374" s="58" t="str">
        <f t="shared" si="359"/>
        <v>X</v>
      </c>
      <c r="P374" s="58" t="str">
        <f t="shared" si="359"/>
        <v>X</v>
      </c>
      <c r="Q374" s="58" t="str">
        <f t="shared" si="359"/>
        <v>X</v>
      </c>
      <c r="V374" s="45"/>
      <c r="Y374"/>
    </row>
    <row r="375" spans="1:25" ht="18.75" customHeight="1">
      <c r="A375" s="749"/>
      <c r="B375" s="58" t="s">
        <v>21</v>
      </c>
      <c r="C375" s="58" t="str">
        <f t="shared" ref="C375:P375" si="360">IF(C12=$W$41,"O",IF(C12=$X$41,"O",IF(C12=$Y$41,"O",IF(C12=$Z$41,"O",IF(C12=$AA$41,"O",IF(C12=$AB$41,"O",IF(C12=$AC$41,"O",IF(C12=$AD$41,"O",IF(C12=$AE$41,"O",IF(C12=$AF$41,"O",IF(C12=$AG$41,"O",IF(C12=$AH$41,"O",IF(C12=$AI$41,"O","X")))))))))))))</f>
        <v>X</v>
      </c>
      <c r="D375" s="58" t="str">
        <f t="shared" si="360"/>
        <v>X</v>
      </c>
      <c r="E375" s="58" t="str">
        <f t="shared" si="360"/>
        <v>X</v>
      </c>
      <c r="F375" s="58" t="str">
        <f t="shared" si="360"/>
        <v>X</v>
      </c>
      <c r="G375" s="58" t="str">
        <f t="shared" si="360"/>
        <v>X</v>
      </c>
      <c r="H375" s="58" t="str">
        <f t="shared" si="360"/>
        <v>X</v>
      </c>
      <c r="I375" s="58" t="str">
        <f t="shared" si="360"/>
        <v>X</v>
      </c>
      <c r="J375" s="58" t="str">
        <f t="shared" si="360"/>
        <v>X</v>
      </c>
      <c r="K375" s="58" t="str">
        <f t="shared" si="360"/>
        <v>X</v>
      </c>
      <c r="L375" s="58" t="str">
        <f t="shared" si="360"/>
        <v>X</v>
      </c>
      <c r="M375" s="58" t="str">
        <f t="shared" si="360"/>
        <v>X</v>
      </c>
      <c r="N375" s="58" t="str">
        <f t="shared" si="360"/>
        <v>X</v>
      </c>
      <c r="O375" s="58" t="str">
        <f t="shared" si="360"/>
        <v>X</v>
      </c>
      <c r="P375" s="58" t="str">
        <f t="shared" si="360"/>
        <v>X</v>
      </c>
      <c r="Q375" s="58" t="str">
        <f>IF(Q12=$W$41,"O",IF(Q12=$X$41,"O",IF(Q12=$Y$41,"O",IF(Q12=$Z$41,"O",IF(Q12=$AA$41,"O",IF(Q12=$AB$41,"O",IF(Q12=$AC$41,"O",IF(Q12=$AD$41,"O",IF(Q12=$AE$41,"O",IF(Q12=$AF$41,"O",IF(Q12=$AG$41,"O",IF(Q12=$AH$41,"O",IF(Q12=$AI$41,"O","X")))))))))))))</f>
        <v>X</v>
      </c>
      <c r="V375" s="45"/>
      <c r="Y375" s="45"/>
    </row>
    <row r="376" spans="1:25" ht="18.75" customHeight="1">
      <c r="A376" s="750"/>
      <c r="B376" s="30" t="s">
        <v>46</v>
      </c>
      <c r="C376" s="47">
        <f>COUNTIF(C370:C375,"O")</f>
        <v>2</v>
      </c>
      <c r="D376" s="47">
        <f t="shared" ref="D376:Q376" si="361">COUNTIF(D370:D375,"O")</f>
        <v>2</v>
      </c>
      <c r="E376" s="47">
        <f t="shared" si="361"/>
        <v>2</v>
      </c>
      <c r="F376" s="47">
        <f t="shared" si="361"/>
        <v>2</v>
      </c>
      <c r="G376" s="47">
        <f t="shared" si="361"/>
        <v>2</v>
      </c>
      <c r="H376" s="47">
        <f t="shared" si="361"/>
        <v>2</v>
      </c>
      <c r="I376" s="47">
        <f t="shared" si="361"/>
        <v>2</v>
      </c>
      <c r="J376" s="47">
        <f t="shared" si="361"/>
        <v>2</v>
      </c>
      <c r="K376" s="47">
        <f t="shared" si="361"/>
        <v>2</v>
      </c>
      <c r="L376" s="47">
        <f t="shared" si="361"/>
        <v>2</v>
      </c>
      <c r="M376" s="47">
        <f t="shared" si="361"/>
        <v>2</v>
      </c>
      <c r="N376" s="47">
        <f t="shared" si="361"/>
        <v>2</v>
      </c>
      <c r="O376" s="47">
        <f t="shared" si="361"/>
        <v>2</v>
      </c>
      <c r="P376" s="47">
        <f t="shared" si="361"/>
        <v>2</v>
      </c>
      <c r="Q376" s="47">
        <f t="shared" si="361"/>
        <v>2</v>
      </c>
      <c r="V376" s="45"/>
      <c r="Y376" s="125"/>
    </row>
    <row r="377" spans="1:25" ht="18.75" customHeight="1">
      <c r="A377" s="748">
        <v>28</v>
      </c>
      <c r="B377" s="58" t="s">
        <v>32</v>
      </c>
      <c r="C377" s="58" t="str">
        <f>IF(C7=$W$42,"O",IF(C7=$X$42,"O",IF(C7=$Y$42,"O",IF(C7=$Z$42,"O",IF(C7=$AA$42,"O",IF(C7=$AB$42,"O",IF(C7=$AC$42,"O",IF(C7=$AD$42,"O",IF(C7=$AE$42,"O",IF(C7=$AF$42,"O",IF(C7=$AG$42,"O",IF(C7=$AH$42,"O",IF(C7=$AI$42,"O","X")))))))))))))</f>
        <v>X</v>
      </c>
      <c r="D377" s="58" t="str">
        <f t="shared" ref="D377:Q377" si="362">IF(D7=$W$42,"O",IF(D7=$X$42,"O",IF(D7=$Y$42,"O",IF(D7=$Z$42,"O",IF(D7=$AA$42,"O",IF(D7=$AB$42,"O",IF(D7=$AC$42,"O",IF(D7=$AD$42,"O",IF(D7=$AE$42,"O",IF(D7=$AF$42,"O",IF(D7=$AG$42,"O",IF(D7=$AH$42,"O",IF(D7=$AI$42,"O","X")))))))))))))</f>
        <v>X</v>
      </c>
      <c r="E377" s="58" t="str">
        <f t="shared" si="362"/>
        <v>X</v>
      </c>
      <c r="F377" s="58" t="str">
        <f t="shared" si="362"/>
        <v>X</v>
      </c>
      <c r="G377" s="58" t="str">
        <f t="shared" si="362"/>
        <v>X</v>
      </c>
      <c r="H377" s="58" t="str">
        <f t="shared" si="362"/>
        <v>X</v>
      </c>
      <c r="I377" s="58" t="str">
        <f t="shared" si="362"/>
        <v>X</v>
      </c>
      <c r="J377" s="58" t="str">
        <f t="shared" si="362"/>
        <v>X</v>
      </c>
      <c r="K377" s="58" t="str">
        <f t="shared" si="362"/>
        <v>X</v>
      </c>
      <c r="L377" s="58" t="str">
        <f t="shared" si="362"/>
        <v>X</v>
      </c>
      <c r="M377" s="58" t="str">
        <f t="shared" si="362"/>
        <v>X</v>
      </c>
      <c r="N377" s="58" t="str">
        <f t="shared" si="362"/>
        <v>X</v>
      </c>
      <c r="O377" s="58" t="str">
        <f t="shared" si="362"/>
        <v>X</v>
      </c>
      <c r="P377" s="58" t="str">
        <f t="shared" si="362"/>
        <v>X</v>
      </c>
      <c r="Q377" s="58" t="str">
        <f t="shared" si="362"/>
        <v>X</v>
      </c>
      <c r="V377" s="45"/>
      <c r="Y377" s="125"/>
    </row>
    <row r="378" spans="1:25" ht="18.75" customHeight="1">
      <c r="A378" s="749"/>
      <c r="B378" s="58" t="s">
        <v>33</v>
      </c>
      <c r="C378" s="58" t="str">
        <f t="shared" ref="C378:Q378" si="363">IF(C8=$W$42,"O",IF(C8=$X$42,"O",IF(C8=$Y$42,"O",IF(C8=$Z$42,"O",IF(C8=$AA$42,"O",IF(C8=$AB$42,"O",IF(C8=$AC$42,"O",IF(C8=$AD$42,"O",IF(C8=$AE$42,"O",IF(C8=$AF$42,"O",IF(C8=$AG$42,"O",IF(C8=$AH$42,"O",IF(C8=$AI$42,"O","X")))))))))))))</f>
        <v>X</v>
      </c>
      <c r="D378" s="58" t="str">
        <f t="shared" si="363"/>
        <v>X</v>
      </c>
      <c r="E378" s="58" t="str">
        <f t="shared" si="363"/>
        <v>X</v>
      </c>
      <c r="F378" s="58" t="str">
        <f t="shared" si="363"/>
        <v>X</v>
      </c>
      <c r="G378" s="58" t="str">
        <f t="shared" si="363"/>
        <v>X</v>
      </c>
      <c r="H378" s="58" t="str">
        <f t="shared" si="363"/>
        <v>X</v>
      </c>
      <c r="I378" s="58" t="str">
        <f t="shared" si="363"/>
        <v>X</v>
      </c>
      <c r="J378" s="58" t="str">
        <f t="shared" si="363"/>
        <v>X</v>
      </c>
      <c r="K378" s="58" t="str">
        <f t="shared" si="363"/>
        <v>X</v>
      </c>
      <c r="L378" s="58" t="str">
        <f t="shared" si="363"/>
        <v>X</v>
      </c>
      <c r="M378" s="58" t="str">
        <f t="shared" si="363"/>
        <v>X</v>
      </c>
      <c r="N378" s="58" t="str">
        <f t="shared" si="363"/>
        <v>X</v>
      </c>
      <c r="O378" s="58" t="str">
        <f t="shared" si="363"/>
        <v>X</v>
      </c>
      <c r="P378" s="58" t="str">
        <f t="shared" si="363"/>
        <v>X</v>
      </c>
      <c r="Q378" s="58" t="str">
        <f t="shared" si="363"/>
        <v>X</v>
      </c>
      <c r="V378" s="45"/>
      <c r="Y378" s="45"/>
    </row>
    <row r="379" spans="1:25" ht="18.75" customHeight="1">
      <c r="A379" s="749"/>
      <c r="B379" s="58" t="s">
        <v>34</v>
      </c>
      <c r="C379" s="58" t="str">
        <f t="shared" ref="C379:Q379" si="364">IF(C9=$W$42,"O",IF(C9=$X$42,"O",IF(C9=$Y$42,"O",IF(C9=$Z$42,"O",IF(C9=$AA$42,"O",IF(C9=$AB$42,"O",IF(C9=$AC$42,"O",IF(C9=$AD$42,"O",IF(C9=$AE$42,"O",IF(C9=$AF$42,"O",IF(C9=$AG$42,"O",IF(C9=$AH$42,"O",IF(C9=$AI$42,"O","X")))))))))))))</f>
        <v>X</v>
      </c>
      <c r="D379" s="58" t="str">
        <f t="shared" si="364"/>
        <v>X</v>
      </c>
      <c r="E379" s="58" t="str">
        <f t="shared" si="364"/>
        <v>X</v>
      </c>
      <c r="F379" s="58" t="str">
        <f t="shared" si="364"/>
        <v>X</v>
      </c>
      <c r="G379" s="58" t="str">
        <f t="shared" si="364"/>
        <v>X</v>
      </c>
      <c r="H379" s="58" t="str">
        <f t="shared" si="364"/>
        <v>X</v>
      </c>
      <c r="I379" s="58" t="str">
        <f t="shared" si="364"/>
        <v>X</v>
      </c>
      <c r="J379" s="58" t="str">
        <f t="shared" si="364"/>
        <v>X</v>
      </c>
      <c r="K379" s="58" t="str">
        <f t="shared" si="364"/>
        <v>X</v>
      </c>
      <c r="L379" s="58" t="str">
        <f t="shared" si="364"/>
        <v>X</v>
      </c>
      <c r="M379" s="58" t="str">
        <f t="shared" si="364"/>
        <v>X</v>
      </c>
      <c r="N379" s="58" t="str">
        <f t="shared" si="364"/>
        <v>X</v>
      </c>
      <c r="O379" s="58" t="str">
        <f t="shared" si="364"/>
        <v>X</v>
      </c>
      <c r="P379" s="58" t="str">
        <f t="shared" si="364"/>
        <v>X</v>
      </c>
      <c r="Q379" s="58" t="str">
        <f t="shared" si="364"/>
        <v>X</v>
      </c>
      <c r="V379" s="45"/>
      <c r="Y379"/>
    </row>
    <row r="380" spans="1:25" ht="18.75" customHeight="1">
      <c r="A380" s="749"/>
      <c r="B380" s="58" t="s">
        <v>35</v>
      </c>
      <c r="C380" s="58" t="str">
        <f t="shared" ref="C380:Q380" si="365">IF(C10=$W$42,"O",IF(C10=$X$42,"O",IF(C10=$Y$42,"O",IF(C10=$Z$42,"O",IF(C10=$AA$42,"O",IF(C10=$AB$42,"O",IF(C10=$AC$42,"O",IF(C10=$AD$42,"O",IF(C10=$AE$42,"O",IF(C10=$AF$42,"O",IF(C10=$AG$42,"O",IF(C10=$AH$42,"O",IF(C10=$AI$42,"O","X")))))))))))))</f>
        <v>X</v>
      </c>
      <c r="D380" s="58" t="str">
        <f t="shared" si="365"/>
        <v>X</v>
      </c>
      <c r="E380" s="58" t="str">
        <f t="shared" si="365"/>
        <v>X</v>
      </c>
      <c r="F380" s="58" t="str">
        <f t="shared" si="365"/>
        <v>X</v>
      </c>
      <c r="G380" s="58" t="str">
        <f t="shared" si="365"/>
        <v>X</v>
      </c>
      <c r="H380" s="58" t="str">
        <f t="shared" si="365"/>
        <v>X</v>
      </c>
      <c r="I380" s="58" t="str">
        <f t="shared" si="365"/>
        <v>X</v>
      </c>
      <c r="J380" s="58" t="str">
        <f t="shared" si="365"/>
        <v>X</v>
      </c>
      <c r="K380" s="58" t="str">
        <f t="shared" si="365"/>
        <v>X</v>
      </c>
      <c r="L380" s="58" t="str">
        <f t="shared" si="365"/>
        <v>X</v>
      </c>
      <c r="M380" s="58" t="str">
        <f t="shared" si="365"/>
        <v>X</v>
      </c>
      <c r="N380" s="58" t="str">
        <f t="shared" si="365"/>
        <v>X</v>
      </c>
      <c r="O380" s="58" t="str">
        <f t="shared" si="365"/>
        <v>X</v>
      </c>
      <c r="P380" s="58" t="str">
        <f t="shared" si="365"/>
        <v>X</v>
      </c>
      <c r="Q380" s="58" t="str">
        <f t="shared" si="365"/>
        <v>X</v>
      </c>
      <c r="V380" s="45"/>
      <c r="Y380"/>
    </row>
    <row r="381" spans="1:25" ht="18.75" customHeight="1">
      <c r="A381" s="749"/>
      <c r="B381" s="58" t="s">
        <v>36</v>
      </c>
      <c r="C381" s="58" t="str">
        <f t="shared" ref="C381:Q381" si="366">IF(C11=$W$42,"O",IF(C11=$X$42,"O",IF(C11=$Y$42,"O",IF(C11=$Z$42,"O",IF(C11=$AA$42,"O",IF(C11=$AB$42,"O",IF(C11=$AC$42,"O",IF(C11=$AD$42,"O",IF(C11=$AE$42,"O",IF(C11=$AF$42,"O",IF(C11=$AG$42,"O",IF(C11=$AH$42,"O",IF(C11=$AI$42,"O","X")))))))))))))</f>
        <v>X</v>
      </c>
      <c r="D381" s="58" t="str">
        <f t="shared" si="366"/>
        <v>X</v>
      </c>
      <c r="E381" s="58" t="str">
        <f t="shared" si="366"/>
        <v>X</v>
      </c>
      <c r="F381" s="58" t="str">
        <f t="shared" si="366"/>
        <v>X</v>
      </c>
      <c r="G381" s="58" t="str">
        <f t="shared" si="366"/>
        <v>X</v>
      </c>
      <c r="H381" s="58" t="str">
        <f t="shared" si="366"/>
        <v>X</v>
      </c>
      <c r="I381" s="58" t="str">
        <f t="shared" si="366"/>
        <v>X</v>
      </c>
      <c r="J381" s="58" t="str">
        <f t="shared" si="366"/>
        <v>X</v>
      </c>
      <c r="K381" s="58" t="str">
        <f t="shared" si="366"/>
        <v>X</v>
      </c>
      <c r="L381" s="58" t="str">
        <f t="shared" si="366"/>
        <v>X</v>
      </c>
      <c r="M381" s="58" t="str">
        <f t="shared" si="366"/>
        <v>X</v>
      </c>
      <c r="N381" s="58" t="str">
        <f t="shared" si="366"/>
        <v>X</v>
      </c>
      <c r="O381" s="58" t="str">
        <f t="shared" si="366"/>
        <v>X</v>
      </c>
      <c r="P381" s="58" t="str">
        <f t="shared" si="366"/>
        <v>X</v>
      </c>
      <c r="Q381" s="58" t="str">
        <f t="shared" si="366"/>
        <v>X</v>
      </c>
      <c r="V381" s="45"/>
      <c r="Y381"/>
    </row>
    <row r="382" spans="1:25" ht="18.75" customHeight="1">
      <c r="A382" s="749"/>
      <c r="B382" s="58" t="s">
        <v>21</v>
      </c>
      <c r="C382" s="58" t="str">
        <f t="shared" ref="C382:P382" si="367">IF(C12=$W$42,"O",IF(C12=$X$42,"O",IF(C12=$Y$42,"O",IF(C12=$Z$42,"O",IF(C12=$AA$42,"O",IF(C12=$AB$42,"O",IF(C12=$AC$42,"O",IF(C12=$AD$42,"O",IF(C12=$AE$42,"O",IF(C12=$AF$42,"O",IF(C12=$AG$42,"O",IF(C12=$AH$42,"O",IF(C12=$AI$42,"O","X")))))))))))))</f>
        <v>X</v>
      </c>
      <c r="D382" s="58" t="str">
        <f t="shared" si="367"/>
        <v>X</v>
      </c>
      <c r="E382" s="58" t="str">
        <f t="shared" si="367"/>
        <v>X</v>
      </c>
      <c r="F382" s="58" t="str">
        <f t="shared" si="367"/>
        <v>X</v>
      </c>
      <c r="G382" s="58" t="str">
        <f t="shared" si="367"/>
        <v>X</v>
      </c>
      <c r="H382" s="58" t="str">
        <f t="shared" si="367"/>
        <v>X</v>
      </c>
      <c r="I382" s="58" t="str">
        <f t="shared" si="367"/>
        <v>X</v>
      </c>
      <c r="J382" s="58" t="str">
        <f t="shared" si="367"/>
        <v>X</v>
      </c>
      <c r="K382" s="58" t="str">
        <f t="shared" si="367"/>
        <v>X</v>
      </c>
      <c r="L382" s="58" t="str">
        <f t="shared" si="367"/>
        <v>X</v>
      </c>
      <c r="M382" s="58" t="str">
        <f t="shared" si="367"/>
        <v>X</v>
      </c>
      <c r="N382" s="58" t="str">
        <f t="shared" si="367"/>
        <v>X</v>
      </c>
      <c r="O382" s="58" t="str">
        <f t="shared" si="367"/>
        <v>X</v>
      </c>
      <c r="P382" s="58" t="str">
        <f t="shared" si="367"/>
        <v>X</v>
      </c>
      <c r="Q382" s="58" t="str">
        <f>IF(Q12=$W$42,"O",IF(Q12=$X$42,"O",IF(Q12=$Y$42,"O",IF(Q12=$Z$42,"O",IF(Q12=$AA$42,"O",IF(Q12=$AB$42,"O",IF(Q12=$AC$42,"O",IF(Q12=$AD$42,"O",IF(Q12=$AE$42,"O",IF(Q12=$AF$42,"O",IF(Q12=$AG$42,"O",IF(Q12=$AH$42,"O",IF(Q12=$AI$42,"O","X")))))))))))))</f>
        <v>X</v>
      </c>
      <c r="V382" s="45"/>
      <c r="Y382" s="45"/>
    </row>
    <row r="383" spans="1:25" ht="18.75" customHeight="1">
      <c r="A383" s="750"/>
      <c r="B383" s="30" t="s">
        <v>46</v>
      </c>
      <c r="C383" s="47">
        <f>COUNTIF(C377:C382,"O")</f>
        <v>0</v>
      </c>
      <c r="D383" s="47">
        <f t="shared" ref="D383:Q383" si="368">COUNTIF(D377:D382,"O")</f>
        <v>0</v>
      </c>
      <c r="E383" s="47">
        <f t="shared" si="368"/>
        <v>0</v>
      </c>
      <c r="F383" s="47">
        <f t="shared" si="368"/>
        <v>0</v>
      </c>
      <c r="G383" s="47">
        <f t="shared" si="368"/>
        <v>0</v>
      </c>
      <c r="H383" s="47">
        <f t="shared" si="368"/>
        <v>0</v>
      </c>
      <c r="I383" s="47">
        <f t="shared" si="368"/>
        <v>0</v>
      </c>
      <c r="J383" s="47">
        <f t="shared" si="368"/>
        <v>0</v>
      </c>
      <c r="K383" s="47">
        <f t="shared" si="368"/>
        <v>0</v>
      </c>
      <c r="L383" s="47">
        <f t="shared" si="368"/>
        <v>0</v>
      </c>
      <c r="M383" s="47">
        <f t="shared" si="368"/>
        <v>0</v>
      </c>
      <c r="N383" s="47">
        <f t="shared" si="368"/>
        <v>0</v>
      </c>
      <c r="O383" s="47">
        <f t="shared" si="368"/>
        <v>0</v>
      </c>
      <c r="P383" s="47">
        <f t="shared" si="368"/>
        <v>0</v>
      </c>
      <c r="Q383" s="47">
        <f t="shared" si="368"/>
        <v>0</v>
      </c>
      <c r="V383" s="45"/>
      <c r="Y383" s="125"/>
    </row>
    <row r="384" spans="1:25" ht="18.75" customHeight="1">
      <c r="A384" s="605">
        <v>29</v>
      </c>
      <c r="B384" s="58" t="s">
        <v>32</v>
      </c>
      <c r="C384" s="58" t="str">
        <f>IF(C7=$W$43,"O",IF(C7=$X$43,"O",IF(C7=$Y$43,"O",IF(C7=$Z$43,"O",IF(C7=$AA$43,"O",IF(C7=$AB$43,"O",IF(C7=$AC$43,"O",IF(C7=$AD$43,"O",IF(C7=$AE$43,"O",IF(C7=$AF$43,"O",IF(C7=$AG$43,"O",IF(C7=$AH$43,"O",IF(C7=$AI$43,"O","X")))))))))))))</f>
        <v>X</v>
      </c>
      <c r="D384" s="58" t="str">
        <f t="shared" ref="D384:P384" si="369">IF(D7=$W$43,"O",IF(D7=$X$43,"O",IF(D7=$Y$43,"O",IF(D7=$Z$43,"O",IF(D7=$AA$43,"O",IF(D7=$AB$43,"O",IF(D7=$AC$43,"O",IF(D7=$AD$43,"O",IF(D7=$AE$43,"O",IF(D7=$AF$43,"O",IF(D7=$AG$43,"O",IF(D7=$AH$43,"O",IF(D7=$AI$43,"O","X")))))))))))))</f>
        <v>X</v>
      </c>
      <c r="E384" s="58" t="str">
        <f t="shared" si="369"/>
        <v>X</v>
      </c>
      <c r="F384" s="58" t="str">
        <f t="shared" si="369"/>
        <v>X</v>
      </c>
      <c r="G384" s="58" t="str">
        <f t="shared" si="369"/>
        <v>X</v>
      </c>
      <c r="H384" s="58" t="str">
        <f t="shared" si="369"/>
        <v>X</v>
      </c>
      <c r="I384" s="58" t="str">
        <f t="shared" si="369"/>
        <v>X</v>
      </c>
      <c r="J384" s="58" t="str">
        <f t="shared" si="369"/>
        <v>X</v>
      </c>
      <c r="K384" s="58" t="str">
        <f t="shared" si="369"/>
        <v>X</v>
      </c>
      <c r="L384" s="58" t="str">
        <f t="shared" si="369"/>
        <v>X</v>
      </c>
      <c r="M384" s="58" t="str">
        <f t="shared" si="369"/>
        <v>X</v>
      </c>
      <c r="N384" s="58" t="str">
        <f t="shared" si="369"/>
        <v>X</v>
      </c>
      <c r="O384" s="58" t="str">
        <f t="shared" si="369"/>
        <v>X</v>
      </c>
      <c r="P384" s="58" t="str">
        <f t="shared" si="369"/>
        <v>X</v>
      </c>
      <c r="Q384" s="58" t="str">
        <f>IF(Q7=$W$43,"O",IF(Q7=$X$43,"O",IF(Q7=$Y$43,"O",IF(Q7=$Z$43,"O",IF(Q7=$AA$43,"O",IF(Q7=$AB$43,"O",IF(Q7=$AC$43,"O",IF(Q7=$AD$43,"O",IF(Q7=$AE$43,"O",IF(Q7=$AF$43,"O",IF(Q7=$AG$43,"O",IF(Q7=$AH$43,"O",IF(Q7=$AI$43,"O","X")))))))))))))</f>
        <v>X</v>
      </c>
      <c r="V384"/>
      <c r="Y384" s="125"/>
    </row>
    <row r="385" spans="1:25" ht="18.75" customHeight="1">
      <c r="A385" s="606"/>
      <c r="B385" s="58" t="s">
        <v>33</v>
      </c>
      <c r="C385" s="58" t="str">
        <f t="shared" ref="C385:Q385" si="370">IF(C8=$W$43,"O",IF(C8=$X$43,"O",IF(C8=$Y$43,"O",IF(C8=$Z$43,"O",IF(C8=$AA$43,"O",IF(C8=$AB$43,"O",IF(C8=$AC$43,"O",IF(C8=$AD$43,"O",IF(C8=$AE$43,"O",IF(C8=$AF$43,"O",IF(C8=$AG$43,"O",IF(C8=$AH$43,"O",IF(C8=$AI$43,"O","X")))))))))))))</f>
        <v>X</v>
      </c>
      <c r="D385" s="58" t="str">
        <f t="shared" si="370"/>
        <v>X</v>
      </c>
      <c r="E385" s="58" t="str">
        <f t="shared" si="370"/>
        <v>X</v>
      </c>
      <c r="F385" s="58" t="str">
        <f t="shared" si="370"/>
        <v>X</v>
      </c>
      <c r="G385" s="58" t="str">
        <f t="shared" si="370"/>
        <v>X</v>
      </c>
      <c r="H385" s="58" t="str">
        <f t="shared" si="370"/>
        <v>X</v>
      </c>
      <c r="I385" s="58" t="str">
        <f t="shared" si="370"/>
        <v>X</v>
      </c>
      <c r="J385" s="58" t="str">
        <f t="shared" si="370"/>
        <v>X</v>
      </c>
      <c r="K385" s="58" t="str">
        <f t="shared" si="370"/>
        <v>X</v>
      </c>
      <c r="L385" s="58" t="str">
        <f t="shared" si="370"/>
        <v>X</v>
      </c>
      <c r="M385" s="58" t="str">
        <f t="shared" si="370"/>
        <v>X</v>
      </c>
      <c r="N385" s="58" t="str">
        <f t="shared" si="370"/>
        <v>X</v>
      </c>
      <c r="O385" s="58" t="str">
        <f t="shared" si="370"/>
        <v>X</v>
      </c>
      <c r="P385" s="58" t="str">
        <f t="shared" si="370"/>
        <v>X</v>
      </c>
      <c r="Q385" s="58" t="str">
        <f t="shared" si="370"/>
        <v>X</v>
      </c>
      <c r="V385" s="45"/>
      <c r="Y385" s="45"/>
    </row>
    <row r="386" spans="1:25" ht="18.75" customHeight="1">
      <c r="A386" s="606"/>
      <c r="B386" s="58" t="s">
        <v>34</v>
      </c>
      <c r="C386" s="58" t="str">
        <f t="shared" ref="C386:Q386" si="371">IF(C9=$W$43,"O",IF(C9=$X$43,"O",IF(C9=$Y$43,"O",IF(C9=$Z$43,"O",IF(C9=$AA$43,"O",IF(C9=$AB$43,"O",IF(C9=$AC$43,"O",IF(C9=$AD$43,"O",IF(C9=$AE$43,"O",IF(C9=$AF$43,"O",IF(C9=$AG$43,"O",IF(C9=$AH$43,"O",IF(C9=$AI$43,"O","X")))))))))))))</f>
        <v>X</v>
      </c>
      <c r="D386" s="58" t="str">
        <f t="shared" si="371"/>
        <v>X</v>
      </c>
      <c r="E386" s="58" t="str">
        <f t="shared" si="371"/>
        <v>X</v>
      </c>
      <c r="F386" s="58" t="str">
        <f t="shared" si="371"/>
        <v>X</v>
      </c>
      <c r="G386" s="58" t="str">
        <f t="shared" si="371"/>
        <v>X</v>
      </c>
      <c r="H386" s="58" t="str">
        <f t="shared" si="371"/>
        <v>X</v>
      </c>
      <c r="I386" s="58" t="str">
        <f t="shared" si="371"/>
        <v>X</v>
      </c>
      <c r="J386" s="58" t="str">
        <f t="shared" si="371"/>
        <v>X</v>
      </c>
      <c r="K386" s="58" t="str">
        <f t="shared" si="371"/>
        <v>X</v>
      </c>
      <c r="L386" s="58" t="str">
        <f t="shared" si="371"/>
        <v>X</v>
      </c>
      <c r="M386" s="58" t="str">
        <f t="shared" si="371"/>
        <v>X</v>
      </c>
      <c r="N386" s="58" t="str">
        <f t="shared" si="371"/>
        <v>X</v>
      </c>
      <c r="O386" s="58" t="str">
        <f t="shared" si="371"/>
        <v>X</v>
      </c>
      <c r="P386" s="58" t="str">
        <f t="shared" si="371"/>
        <v>X</v>
      </c>
      <c r="Q386" s="58" t="str">
        <f t="shared" si="371"/>
        <v>X</v>
      </c>
      <c r="V386" s="45"/>
      <c r="Y386"/>
    </row>
    <row r="387" spans="1:25" ht="18.75" customHeight="1">
      <c r="A387" s="606"/>
      <c r="B387" s="58" t="s">
        <v>35</v>
      </c>
      <c r="C387" s="58" t="str">
        <f t="shared" ref="C387:Q387" si="372">IF(C10=$W$43,"O",IF(C10=$X$43,"O",IF(C10=$Y$43,"O",IF(C10=$Z$43,"O",IF(C10=$AA$43,"O",IF(C10=$AB$43,"O",IF(C10=$AC$43,"O",IF(C10=$AD$43,"O",IF(C10=$AE$43,"O",IF(C10=$AF$43,"O",IF(C10=$AG$43,"O",IF(C10=$AH$43,"O",IF(C10=$AI$43,"O","X")))))))))))))</f>
        <v>X</v>
      </c>
      <c r="D387" s="58" t="str">
        <f t="shared" si="372"/>
        <v>X</v>
      </c>
      <c r="E387" s="58" t="str">
        <f t="shared" si="372"/>
        <v>X</v>
      </c>
      <c r="F387" s="58" t="str">
        <f t="shared" si="372"/>
        <v>X</v>
      </c>
      <c r="G387" s="58" t="str">
        <f t="shared" si="372"/>
        <v>X</v>
      </c>
      <c r="H387" s="58" t="str">
        <f t="shared" si="372"/>
        <v>X</v>
      </c>
      <c r="I387" s="58" t="str">
        <f t="shared" si="372"/>
        <v>X</v>
      </c>
      <c r="J387" s="58" t="str">
        <f t="shared" si="372"/>
        <v>X</v>
      </c>
      <c r="K387" s="58" t="str">
        <f t="shared" si="372"/>
        <v>X</v>
      </c>
      <c r="L387" s="58" t="str">
        <f t="shared" si="372"/>
        <v>X</v>
      </c>
      <c r="M387" s="58" t="str">
        <f t="shared" si="372"/>
        <v>X</v>
      </c>
      <c r="N387" s="58" t="str">
        <f t="shared" si="372"/>
        <v>X</v>
      </c>
      <c r="O387" s="58" t="str">
        <f t="shared" si="372"/>
        <v>X</v>
      </c>
      <c r="P387" s="58" t="str">
        <f t="shared" si="372"/>
        <v>X</v>
      </c>
      <c r="Q387" s="58" t="str">
        <f t="shared" si="372"/>
        <v>X</v>
      </c>
      <c r="V387" s="45"/>
      <c r="Y387"/>
    </row>
    <row r="388" spans="1:25" ht="18.75" customHeight="1">
      <c r="A388" s="606"/>
      <c r="B388" s="58" t="s">
        <v>36</v>
      </c>
      <c r="C388" s="58" t="str">
        <f t="shared" ref="C388:Q388" si="373">IF(C11=$W$43,"O",IF(C11=$X$43,"O",IF(C11=$Y$43,"O",IF(C11=$Z$43,"O",IF(C11=$AA$43,"O",IF(C11=$AB$43,"O",IF(C11=$AC$43,"O",IF(C11=$AD$43,"O",IF(C11=$AE$43,"O",IF(C11=$AF$43,"O",IF(C11=$AG$43,"O",IF(C11=$AH$43,"O",IF(C11=$AI$43,"O","X")))))))))))))</f>
        <v>X</v>
      </c>
      <c r="D388" s="58" t="str">
        <f t="shared" si="373"/>
        <v>X</v>
      </c>
      <c r="E388" s="58" t="str">
        <f t="shared" si="373"/>
        <v>X</v>
      </c>
      <c r="F388" s="58" t="str">
        <f t="shared" si="373"/>
        <v>X</v>
      </c>
      <c r="G388" s="58" t="str">
        <f t="shared" si="373"/>
        <v>X</v>
      </c>
      <c r="H388" s="58" t="str">
        <f t="shared" si="373"/>
        <v>X</v>
      </c>
      <c r="I388" s="58" t="str">
        <f t="shared" si="373"/>
        <v>X</v>
      </c>
      <c r="J388" s="58" t="str">
        <f t="shared" si="373"/>
        <v>X</v>
      </c>
      <c r="K388" s="58" t="str">
        <f t="shared" si="373"/>
        <v>X</v>
      </c>
      <c r="L388" s="58" t="str">
        <f t="shared" si="373"/>
        <v>X</v>
      </c>
      <c r="M388" s="58" t="str">
        <f t="shared" si="373"/>
        <v>X</v>
      </c>
      <c r="N388" s="58" t="str">
        <f t="shared" si="373"/>
        <v>X</v>
      </c>
      <c r="O388" s="58" t="str">
        <f t="shared" si="373"/>
        <v>X</v>
      </c>
      <c r="P388" s="58" t="str">
        <f t="shared" si="373"/>
        <v>X</v>
      </c>
      <c r="Q388" s="58" t="str">
        <f t="shared" si="373"/>
        <v>X</v>
      </c>
      <c r="V388" s="45"/>
      <c r="Y388"/>
    </row>
    <row r="389" spans="1:25" ht="18.75" customHeight="1">
      <c r="A389" s="606"/>
      <c r="B389" s="58" t="s">
        <v>21</v>
      </c>
      <c r="C389" s="58" t="str">
        <f t="shared" ref="C389:P389" si="374">IF(C12=$W$43,"O",IF(C12=$X$43,"O",IF(C12=$Y$43,"O",IF(C12=$Z$43,"O",IF(C12=$AA$43,"O",IF(C12=$AB$43,"O",IF(C12=$AC$43,"O",IF(C12=$AD$43,"O",IF(C12=$AE$43,"O",IF(C12=$AF$43,"O",IF(C12=$AG$43,"O",IF(C12=$AH$43,"O",IF(C12=$AI$43,"O","X")))))))))))))</f>
        <v>X</v>
      </c>
      <c r="D389" s="58" t="str">
        <f t="shared" si="374"/>
        <v>X</v>
      </c>
      <c r="E389" s="58" t="str">
        <f t="shared" si="374"/>
        <v>X</v>
      </c>
      <c r="F389" s="58" t="str">
        <f t="shared" si="374"/>
        <v>X</v>
      </c>
      <c r="G389" s="58" t="str">
        <f t="shared" si="374"/>
        <v>X</v>
      </c>
      <c r="H389" s="58" t="str">
        <f t="shared" si="374"/>
        <v>X</v>
      </c>
      <c r="I389" s="58" t="str">
        <f t="shared" si="374"/>
        <v>X</v>
      </c>
      <c r="J389" s="58" t="str">
        <f t="shared" si="374"/>
        <v>X</v>
      </c>
      <c r="K389" s="58" t="str">
        <f t="shared" si="374"/>
        <v>X</v>
      </c>
      <c r="L389" s="58" t="str">
        <f t="shared" si="374"/>
        <v>X</v>
      </c>
      <c r="M389" s="58" t="str">
        <f t="shared" si="374"/>
        <v>X</v>
      </c>
      <c r="N389" s="58" t="str">
        <f t="shared" si="374"/>
        <v>X</v>
      </c>
      <c r="O389" s="58" t="str">
        <f t="shared" si="374"/>
        <v>X</v>
      </c>
      <c r="P389" s="58" t="str">
        <f t="shared" si="374"/>
        <v>X</v>
      </c>
      <c r="Q389" s="58" t="str">
        <f>IF(Q12=$W$43,"O",IF(Q12=$X$43,"O",IF(Q12=$Y$43,"O",IF(Q12=$Z$43,"O",IF(Q12=$AA$43,"O",IF(Q12=$AB$43,"O",IF(Q12=$AC$43,"O",IF(Q12=$AD$43,"O",IF(Q12=$AE$43,"O",IF(Q12=$AF$43,"O",IF(Q12=$AG$43,"O",IF(Q12=$AH$43,"O",IF(Q12=$AI$43,"O","X")))))))))))))</f>
        <v>X</v>
      </c>
      <c r="V389" s="45"/>
      <c r="Y389" s="45"/>
    </row>
    <row r="390" spans="1:25" ht="18.75" customHeight="1">
      <c r="A390" s="607"/>
      <c r="B390" s="30" t="s">
        <v>46</v>
      </c>
      <c r="C390" s="47">
        <f>COUNTIF(C384:C389,"O")</f>
        <v>0</v>
      </c>
      <c r="D390" s="47">
        <f t="shared" ref="D390:Q390" si="375">COUNTIF(D384:D389,"O")</f>
        <v>0</v>
      </c>
      <c r="E390" s="47">
        <f t="shared" si="375"/>
        <v>0</v>
      </c>
      <c r="F390" s="47">
        <f t="shared" si="375"/>
        <v>0</v>
      </c>
      <c r="G390" s="47">
        <f t="shared" si="375"/>
        <v>0</v>
      </c>
      <c r="H390" s="47">
        <f t="shared" si="375"/>
        <v>0</v>
      </c>
      <c r="I390" s="47">
        <f t="shared" si="375"/>
        <v>0</v>
      </c>
      <c r="J390" s="47">
        <f t="shared" si="375"/>
        <v>0</v>
      </c>
      <c r="K390" s="47">
        <f t="shared" si="375"/>
        <v>0</v>
      </c>
      <c r="L390" s="47">
        <f t="shared" si="375"/>
        <v>0</v>
      </c>
      <c r="M390" s="47">
        <f t="shared" si="375"/>
        <v>0</v>
      </c>
      <c r="N390" s="47">
        <f t="shared" si="375"/>
        <v>0</v>
      </c>
      <c r="O390" s="47">
        <f t="shared" si="375"/>
        <v>0</v>
      </c>
      <c r="P390" s="47">
        <f t="shared" si="375"/>
        <v>0</v>
      </c>
      <c r="Q390" s="47">
        <f t="shared" si="375"/>
        <v>0</v>
      </c>
      <c r="V390" s="45"/>
      <c r="Y390"/>
    </row>
    <row r="391" spans="1:25" ht="18.75" customHeight="1">
      <c r="A391" s="605">
        <v>30</v>
      </c>
      <c r="B391" s="58" t="s">
        <v>32</v>
      </c>
      <c r="C391" s="58" t="str">
        <f t="shared" ref="C391:Q391" si="376">IF(C7=$W$44,"O",IF(C7=$X$44,"O",IF(C7=$Y$44,"O",IF(C7=$Z$44,"O",IF(C7=$AA$44,"O",IF(C7=$AB$44,"O",IF(C7=$AC$44,"O",IF(C7=$AD$44,"O",IF(C7=$AE$44,"O",IF(C7=$AF$44,"O",IF(C7=$AG$44,"O",IF(C7=$AH$44,"O",IF(C7=$AI$44,"O",IF(C7=$AJ$44,"O",IF(C7=$AK$44,"O",IF(C7=$AL$44,"O",IF(C7=$AM$44,"O",IF(C7=$AN$44,"O",IF(C7=$AO$44,"O",IF(C7=$AP$44,"O",IF(C7=$AQ$44,"O",IF(C7=$AR$44,"O",IF(C7=$AS$44,"O",IF(C7=$AT$44,"O",IF(C7=$AU$44,"O",IF(C7=$AV$44,"O",IF(C7=$AW$44,"O",IF(C7=$AX$44,"O",IF(C7=$AY$44,"O",IF(C7=$AZ$44,"O",IF(C7=$BA$44,"O",IF(C7=$BB$44,"O",IF(C7=$BC$44,"O",IF(C7=$BD$44,"O",IF(C7=$BE$44,"O",IF(C7=$BF$44,"O",IF(C7=$BG$44,"O",IF(C7=$BH$44,"O","X"))))))))))))))))))))))))))))))))))))))</f>
        <v>X</v>
      </c>
      <c r="D391" s="58" t="str">
        <f t="shared" si="376"/>
        <v>X</v>
      </c>
      <c r="E391" s="58" t="str">
        <f t="shared" si="376"/>
        <v>X</v>
      </c>
      <c r="F391" s="58" t="str">
        <f t="shared" si="376"/>
        <v>X</v>
      </c>
      <c r="G391" s="58" t="str">
        <f t="shared" si="376"/>
        <v>X</v>
      </c>
      <c r="H391" s="58" t="str">
        <f t="shared" si="376"/>
        <v>X</v>
      </c>
      <c r="I391" s="58" t="str">
        <f t="shared" si="376"/>
        <v>X</v>
      </c>
      <c r="J391" s="58" t="str">
        <f t="shared" si="376"/>
        <v>X</v>
      </c>
      <c r="K391" s="58" t="str">
        <f t="shared" si="376"/>
        <v>X</v>
      </c>
      <c r="L391" s="58" t="str">
        <f t="shared" si="376"/>
        <v>X</v>
      </c>
      <c r="M391" s="58" t="str">
        <f t="shared" si="376"/>
        <v>X</v>
      </c>
      <c r="N391" s="58" t="str">
        <f t="shared" si="376"/>
        <v>X</v>
      </c>
      <c r="O391" s="58" t="str">
        <f t="shared" si="376"/>
        <v>X</v>
      </c>
      <c r="P391" s="58" t="str">
        <f t="shared" si="376"/>
        <v>X</v>
      </c>
      <c r="Q391" s="58" t="str">
        <f t="shared" si="376"/>
        <v>X</v>
      </c>
      <c r="V391" s="125"/>
      <c r="Y391" s="125"/>
    </row>
    <row r="392" spans="1:25" ht="18.75" customHeight="1">
      <c r="A392" s="606"/>
      <c r="B392" s="58" t="s">
        <v>33</v>
      </c>
      <c r="C392" s="58" t="str">
        <f t="shared" ref="C392:Q392" si="377">IF(C8=$W$44,"O",IF(C8=$X$44,"O",IF(C8=$Y$44,"O",IF(C8=$Z$44,"O",IF(C8=$AA$44,"O",IF(C8=$AB$44,"O",IF(C8=$AC$44,"O",IF(C8=$AD$44,"O",IF(C8=$AE$44,"O",IF(C8=$AF$44,"O",IF(C8=$AG$44,"O",IF(C8=$AH$44,"O",IF(C8=$AI$44,"O",IF(C8=$AJ$44,"O",IF(C8=$AK$44,"O",IF(C8=$AL$44,"O",IF(C8=$AM$44,"O",IF(C8=$AN$44,"O",IF(C8=$AO$44,"O",IF(C8=$AP$44,"O",IF(C8=$AQ$44,"O",IF(C8=$AR$44,"O",IF(C8=$AS$44,"O",IF(C8=$AT$44,"O",IF(C8=$AU$44,"O",IF(C8=$AV$44,"O",IF(C8=$AW$44,"O",IF(C8=$AX$44,"O",IF(C8=$AY$44,"O",IF(C8=$AZ$44,"O",IF(C8=$BA$44,"O",IF(C8=$BB$44,"O",IF(C8=$BC$44,"O",IF(C8=$BD$44,"O",IF(C8=$BE$44,"O",IF(C8=$BF$44,"O",IF(C8=$BG$44,"O",IF(C8=$BH$44,"O","X"))))))))))))))))))))))))))))))))))))))</f>
        <v>X</v>
      </c>
      <c r="D392" s="58" t="str">
        <f t="shared" si="377"/>
        <v>X</v>
      </c>
      <c r="E392" s="58" t="str">
        <f t="shared" si="377"/>
        <v>X</v>
      </c>
      <c r="F392" s="58" t="str">
        <f t="shared" si="377"/>
        <v>X</v>
      </c>
      <c r="G392" s="58" t="str">
        <f t="shared" si="377"/>
        <v>X</v>
      </c>
      <c r="H392" s="58" t="str">
        <f t="shared" si="377"/>
        <v>X</v>
      </c>
      <c r="I392" s="58" t="str">
        <f t="shared" si="377"/>
        <v>X</v>
      </c>
      <c r="J392" s="58" t="str">
        <f t="shared" si="377"/>
        <v>X</v>
      </c>
      <c r="K392" s="58" t="str">
        <f t="shared" si="377"/>
        <v>X</v>
      </c>
      <c r="L392" s="58" t="str">
        <f t="shared" si="377"/>
        <v>X</v>
      </c>
      <c r="M392" s="58" t="str">
        <f t="shared" si="377"/>
        <v>X</v>
      </c>
      <c r="N392" s="58" t="str">
        <f t="shared" si="377"/>
        <v>X</v>
      </c>
      <c r="O392" s="58" t="str">
        <f t="shared" si="377"/>
        <v>X</v>
      </c>
      <c r="P392" s="58" t="str">
        <f t="shared" si="377"/>
        <v>X</v>
      </c>
      <c r="Q392" s="58" t="str">
        <f t="shared" si="377"/>
        <v>X</v>
      </c>
      <c r="V392" s="125"/>
      <c r="Y392" s="45"/>
    </row>
    <row r="393" spans="1:25" ht="18.75" customHeight="1">
      <c r="A393" s="606"/>
      <c r="B393" s="58" t="s">
        <v>34</v>
      </c>
      <c r="C393" s="58" t="str">
        <f t="shared" ref="C393:Q393" si="378">IF(C9=$W$44,"O",IF(C9=$X$44,"O",IF(C9=$Y$44,"O",IF(C9=$Z$44,"O",IF(C9=$AA$44,"O",IF(C9=$AB$44,"O",IF(C9=$AC$44,"O",IF(C9=$AD$44,"O",IF(C9=$AE$44,"O",IF(C9=$AF$44,"O",IF(C9=$AG$44,"O",IF(C9=$AH$44,"O",IF(C9=$AI$44,"O",IF(C9=$AJ$44,"O",IF(C9=$AK$44,"O",IF(C9=$AL$44,"O",IF(C9=$AM$44,"O",IF(C9=$AN$44,"O",IF(C9=$AO$44,"O",IF(C9=$AP$44,"O",IF(C9=$AQ$44,"O",IF(C9=$AR$44,"O",IF(C9=$AS$44,"O",IF(C9=$AT$44,"O",IF(C9=$AU$44,"O",IF(C9=$AV$44,"O",IF(C9=$AW$44,"O",IF(C9=$AX$44,"O",IF(C9=$AY$44,"O",IF(C9=$AZ$44,"O",IF(C9=$BA$44,"O",IF(C9=$BB$44,"O",IF(C9=$BC$44,"O",IF(C9=$BD$44,"O",IF(C9=$BE$44,"O",IF(C9=$BF$44,"O",IF(C9=$BG$44,"O",IF(C9=$BH$44,"O","X"))))))))))))))))))))))))))))))))))))))</f>
        <v>X</v>
      </c>
      <c r="D393" s="58" t="str">
        <f t="shared" si="378"/>
        <v>X</v>
      </c>
      <c r="E393" s="58" t="str">
        <f t="shared" si="378"/>
        <v>X</v>
      </c>
      <c r="F393" s="58" t="str">
        <f t="shared" si="378"/>
        <v>X</v>
      </c>
      <c r="G393" s="58" t="str">
        <f t="shared" si="378"/>
        <v>X</v>
      </c>
      <c r="H393" s="58" t="str">
        <f t="shared" si="378"/>
        <v>X</v>
      </c>
      <c r="I393" s="58" t="str">
        <f t="shared" si="378"/>
        <v>X</v>
      </c>
      <c r="J393" s="58" t="str">
        <f t="shared" si="378"/>
        <v>X</v>
      </c>
      <c r="K393" s="58" t="str">
        <f t="shared" si="378"/>
        <v>X</v>
      </c>
      <c r="L393" s="58" t="str">
        <f t="shared" si="378"/>
        <v>X</v>
      </c>
      <c r="M393" s="58" t="str">
        <f t="shared" si="378"/>
        <v>X</v>
      </c>
      <c r="N393" s="58" t="str">
        <f t="shared" si="378"/>
        <v>X</v>
      </c>
      <c r="O393" s="58" t="str">
        <f t="shared" si="378"/>
        <v>X</v>
      </c>
      <c r="P393" s="58" t="str">
        <f t="shared" si="378"/>
        <v>X</v>
      </c>
      <c r="Q393" s="58" t="str">
        <f t="shared" si="378"/>
        <v>X</v>
      </c>
      <c r="V393" s="45"/>
      <c r="Y393"/>
    </row>
    <row r="394" spans="1:25" ht="18.75" customHeight="1">
      <c r="A394" s="606"/>
      <c r="B394" s="58" t="s">
        <v>35</v>
      </c>
      <c r="C394" s="58" t="str">
        <f t="shared" ref="C394:Q394" si="379">IF(C10=$W$44,"O",IF(C10=$X$44,"O",IF(C10=$Y$44,"O",IF(C10=$Z$44,"O",IF(C10=$AA$44,"O",IF(C10=$AB$44,"O",IF(C10=$AC$44,"O",IF(C10=$AD$44,"O",IF(C10=$AE$44,"O",IF(C10=$AF$44,"O",IF(C10=$AG$44,"O",IF(C10=$AH$44,"O",IF(C10=$AI$44,"O",IF(C10=$AJ$44,"O",IF(C10=$AK$44,"O",IF(C10=$AL$44,"O",IF(C10=$AM$44,"O",IF(C10=$AN$44,"O",IF(C10=$AO$44,"O",IF(C10=$AP$44,"O",IF(C10=$AQ$44,"O",IF(C10=$AR$44,"O",IF(C10=$AS$44,"O",IF(C10=$AT$44,"O",IF(C10=$AU$44,"O",IF(C10=$AV$44,"O",IF(C10=$AW$44,"O",IF(C10=$AX$44,"O",IF(C10=$AY$44,"O",IF(C10=$AZ$44,"O",IF(C10=$BA$44,"O",IF(C10=$BB$44,"O",IF(C10=$BC$44,"O",IF(C10=$BD$44,"O",IF(C10=$BE$44,"O",IF(C10=$BF$44,"O",IF(C10=$BG$44,"O",IF(C10=$BH$44,"O","X"))))))))))))))))))))))))))))))))))))))</f>
        <v>X</v>
      </c>
      <c r="D394" s="58" t="str">
        <f t="shared" si="379"/>
        <v>X</v>
      </c>
      <c r="E394" s="58" t="str">
        <f t="shared" si="379"/>
        <v>X</v>
      </c>
      <c r="F394" s="58" t="str">
        <f t="shared" si="379"/>
        <v>X</v>
      </c>
      <c r="G394" s="58" t="str">
        <f t="shared" si="379"/>
        <v>X</v>
      </c>
      <c r="H394" s="58" t="str">
        <f t="shared" si="379"/>
        <v>X</v>
      </c>
      <c r="I394" s="58" t="str">
        <f t="shared" si="379"/>
        <v>X</v>
      </c>
      <c r="J394" s="58" t="str">
        <f t="shared" si="379"/>
        <v>X</v>
      </c>
      <c r="K394" s="58" t="str">
        <f t="shared" si="379"/>
        <v>X</v>
      </c>
      <c r="L394" s="58" t="str">
        <f t="shared" si="379"/>
        <v>X</v>
      </c>
      <c r="M394" s="58" t="str">
        <f t="shared" si="379"/>
        <v>X</v>
      </c>
      <c r="N394" s="58" t="str">
        <f t="shared" si="379"/>
        <v>X</v>
      </c>
      <c r="O394" s="58" t="str">
        <f t="shared" si="379"/>
        <v>X</v>
      </c>
      <c r="P394" s="58" t="str">
        <f t="shared" si="379"/>
        <v>X</v>
      </c>
      <c r="Q394" s="58" t="str">
        <f t="shared" si="379"/>
        <v>X</v>
      </c>
      <c r="V394" s="45"/>
      <c r="Y394"/>
    </row>
    <row r="395" spans="1:25" ht="18.75" customHeight="1">
      <c r="A395" s="606"/>
      <c r="B395" s="58" t="s">
        <v>36</v>
      </c>
      <c r="C395" s="58" t="str">
        <f t="shared" ref="C395:Q395" si="380">IF(C11=$W$44,"O",IF(C11=$X$44,"O",IF(C11=$Y$44,"O",IF(C11=$Z$44,"O",IF(C11=$AA$44,"O",IF(C11=$AB$44,"O",IF(C11=$AC$44,"O",IF(C11=$AD$44,"O",IF(C11=$AE$44,"O",IF(C11=$AF$44,"O",IF(C11=$AG$44,"O",IF(C11=$AH$44,"O",IF(C11=$AI$44,"O",IF(C11=$AJ$44,"O",IF(C11=$AK$44,"O",IF(C11=$AL$44,"O",IF(C11=$AM$44,"O",IF(C11=$AN$44,"O",IF(C11=$AO$44,"O",IF(C11=$AP$44,"O",IF(C11=$AQ$44,"O",IF(C11=$AR$44,"O",IF(C11=$AS$44,"O",IF(C11=$AT$44,"O",IF(C11=$AU$44,"O",IF(C11=$AV$44,"O",IF(C11=$AW$44,"O",IF(C11=$AX$44,"O",IF(C11=$AY$44,"O",IF(C11=$AZ$44,"O",IF(C11=$BA$44,"O",IF(C11=$BB$44,"O",IF(C11=$BC$44,"O",IF(C11=$BD$44,"O",IF(C11=$BE$44,"O",IF(C11=$BF$44,"O",IF(C11=$BG$44,"O",IF(C11=$BH$44,"O","X"))))))))))))))))))))))))))))))))))))))</f>
        <v>X</v>
      </c>
      <c r="D395" s="58" t="str">
        <f t="shared" si="380"/>
        <v>X</v>
      </c>
      <c r="E395" s="58" t="str">
        <f t="shared" si="380"/>
        <v>X</v>
      </c>
      <c r="F395" s="58" t="str">
        <f t="shared" si="380"/>
        <v>X</v>
      </c>
      <c r="G395" s="58" t="str">
        <f t="shared" si="380"/>
        <v>X</v>
      </c>
      <c r="H395" s="58" t="str">
        <f t="shared" si="380"/>
        <v>X</v>
      </c>
      <c r="I395" s="58" t="str">
        <f t="shared" si="380"/>
        <v>X</v>
      </c>
      <c r="J395" s="58" t="str">
        <f t="shared" si="380"/>
        <v>X</v>
      </c>
      <c r="K395" s="58" t="str">
        <f t="shared" si="380"/>
        <v>X</v>
      </c>
      <c r="L395" s="58" t="str">
        <f t="shared" si="380"/>
        <v>X</v>
      </c>
      <c r="M395" s="58" t="str">
        <f t="shared" si="380"/>
        <v>X</v>
      </c>
      <c r="N395" s="58" t="str">
        <f t="shared" si="380"/>
        <v>X</v>
      </c>
      <c r="O395" s="58" t="str">
        <f t="shared" si="380"/>
        <v>X</v>
      </c>
      <c r="P395" s="58" t="str">
        <f t="shared" si="380"/>
        <v>X</v>
      </c>
      <c r="Q395" s="58" t="str">
        <f t="shared" si="380"/>
        <v>X</v>
      </c>
      <c r="V395" s="45"/>
      <c r="Y395"/>
    </row>
    <row r="396" spans="1:25" ht="18.75" customHeight="1">
      <c r="A396" s="606"/>
      <c r="B396" s="58" t="s">
        <v>21</v>
      </c>
      <c r="C396" s="58" t="str">
        <f t="shared" ref="C396:Q396" si="381">IF(C12=$W$44,"O",IF(C12=$X$44,"O",IF(C12=$Y$44,"O",IF(C12=$Z$44,"O",IF(C12=$AA$44,"O",IF(C12=$AB$44,"O",IF(C12=$AC$44,"O",IF(C12=$AD$44,"O",IF(C12=$AE$44,"O",IF(C12=$AF$44,"O",IF(C12=$AG$44,"O",IF(C12=$AH$44,"O",IF(C12=$AI$44,"O",IF(C12=$AJ$44,"O",IF(C12=$AK$44,"O",IF(C12=$AL$44,"O",IF(C12=$AM$44,"O",IF(C12=$AN$44,"O",IF(C12=$AO$44,"O",IF(C12=$AP$44,"O",IF(C12=$AQ$44,"O",IF(C12=$AR$44,"O",IF(C12=$AS$44,"O",IF(C12=$AT$44,"O",IF(C12=$AU$44,"O",IF(C12=$AV$44,"O",IF(C12=$AW$44,"O",IF(C12=$AX$44,"O",IF(C12=$AY$44,"O",IF(C12=$AZ$44,"O",IF(C12=$BA$44,"O",IF(C12=$BB$44,"O",IF(C12=$BC$44,"O",IF(C12=$BD$44,"O",IF(C12=$BE$44,"O",IF(C12=$BF$44,"O",IF(C12=$BG$44,"O",IF(C12=$BH$44,"O","X"))))))))))))))))))))))))))))))))))))))</f>
        <v>X</v>
      </c>
      <c r="D396" s="58" t="str">
        <f t="shared" si="381"/>
        <v>X</v>
      </c>
      <c r="E396" s="58" t="str">
        <f t="shared" si="381"/>
        <v>X</v>
      </c>
      <c r="F396" s="58" t="str">
        <f t="shared" si="381"/>
        <v>X</v>
      </c>
      <c r="G396" s="58" t="str">
        <f t="shared" si="381"/>
        <v>X</v>
      </c>
      <c r="H396" s="58" t="str">
        <f t="shared" si="381"/>
        <v>X</v>
      </c>
      <c r="I396" s="58" t="str">
        <f t="shared" si="381"/>
        <v>X</v>
      </c>
      <c r="J396" s="58" t="str">
        <f t="shared" si="381"/>
        <v>X</v>
      </c>
      <c r="K396" s="58" t="str">
        <f t="shared" si="381"/>
        <v>X</v>
      </c>
      <c r="L396" s="58" t="str">
        <f t="shared" si="381"/>
        <v>X</v>
      </c>
      <c r="M396" s="58" t="str">
        <f t="shared" si="381"/>
        <v>X</v>
      </c>
      <c r="N396" s="58" t="str">
        <f t="shared" si="381"/>
        <v>X</v>
      </c>
      <c r="O396" s="58" t="str">
        <f t="shared" si="381"/>
        <v>X</v>
      </c>
      <c r="P396" s="58" t="str">
        <f t="shared" si="381"/>
        <v>X</v>
      </c>
      <c r="Q396" s="58" t="str">
        <f t="shared" si="381"/>
        <v>X</v>
      </c>
      <c r="V396" s="45"/>
      <c r="Y396" s="45"/>
    </row>
    <row r="397" spans="1:25" ht="18.75" customHeight="1">
      <c r="A397" s="607"/>
      <c r="B397" s="30" t="s">
        <v>46</v>
      </c>
      <c r="C397" s="47">
        <f>COUNTIF(C391:C396,"O")</f>
        <v>0</v>
      </c>
      <c r="D397" s="47">
        <f t="shared" ref="D397:Q397" si="382">COUNTIF(D391:D396,"O")</f>
        <v>0</v>
      </c>
      <c r="E397" s="47">
        <f t="shared" si="382"/>
        <v>0</v>
      </c>
      <c r="F397" s="47">
        <f t="shared" si="382"/>
        <v>0</v>
      </c>
      <c r="G397" s="47">
        <f t="shared" si="382"/>
        <v>0</v>
      </c>
      <c r="H397" s="47">
        <f t="shared" si="382"/>
        <v>0</v>
      </c>
      <c r="I397" s="47">
        <f t="shared" si="382"/>
        <v>0</v>
      </c>
      <c r="J397" s="47">
        <f t="shared" si="382"/>
        <v>0</v>
      </c>
      <c r="K397" s="47">
        <f t="shared" si="382"/>
        <v>0</v>
      </c>
      <c r="L397" s="47">
        <f t="shared" si="382"/>
        <v>0</v>
      </c>
      <c r="M397" s="47">
        <f t="shared" si="382"/>
        <v>0</v>
      </c>
      <c r="N397" s="47">
        <f t="shared" si="382"/>
        <v>0</v>
      </c>
      <c r="O397" s="47">
        <f t="shared" si="382"/>
        <v>0</v>
      </c>
      <c r="P397" s="47">
        <f t="shared" si="382"/>
        <v>0</v>
      </c>
      <c r="Q397" s="47">
        <f t="shared" si="382"/>
        <v>0</v>
      </c>
      <c r="V397" s="45"/>
      <c r="Y397" s="125"/>
    </row>
    <row r="398" spans="1:25" ht="18.75" customHeight="1">
      <c r="A398" s="605">
        <v>31</v>
      </c>
      <c r="B398" s="58" t="s">
        <v>32</v>
      </c>
      <c r="C398" s="58" t="str">
        <f t="shared" ref="C398:Q398" si="383">IF(C7=$W$45,"O",IF(C7=$X$45,"O",IF(C7=$Y$45,"O",IF(C7=$Z$45,"O",IF(C7=$AA$45,"O",IF(C7=$AB$45,"O",IF(C7=$AC$45,"O",IF(C7=$AD$45,"O",IF(C7=$AE$45,"O",IF(C7=$AF$45,"O",IF(C7=$AG$45,"O",IF(C7=$AH$45,"O",IF(C7=$AI$45,"O",IF(C7=$AJ$45,"O",IF(C7=$AK$45,"O","X")))))))))))))))</f>
        <v>O</v>
      </c>
      <c r="D398" s="58" t="str">
        <f t="shared" si="383"/>
        <v>O</v>
      </c>
      <c r="E398" s="58" t="str">
        <f t="shared" si="383"/>
        <v>O</v>
      </c>
      <c r="F398" s="58" t="str">
        <f t="shared" si="383"/>
        <v>O</v>
      </c>
      <c r="G398" s="58" t="str">
        <f t="shared" si="383"/>
        <v>O</v>
      </c>
      <c r="H398" s="58" t="str">
        <f t="shared" si="383"/>
        <v>O</v>
      </c>
      <c r="I398" s="58" t="str">
        <f t="shared" si="383"/>
        <v>O</v>
      </c>
      <c r="J398" s="58" t="str">
        <f t="shared" si="383"/>
        <v>O</v>
      </c>
      <c r="K398" s="58" t="str">
        <f t="shared" si="383"/>
        <v>O</v>
      </c>
      <c r="L398" s="58" t="str">
        <f t="shared" si="383"/>
        <v>O</v>
      </c>
      <c r="M398" s="58" t="str">
        <f t="shared" si="383"/>
        <v>O</v>
      </c>
      <c r="N398" s="58" t="str">
        <f t="shared" si="383"/>
        <v>O</v>
      </c>
      <c r="O398" s="58" t="str">
        <f t="shared" si="383"/>
        <v>O</v>
      </c>
      <c r="P398" s="58" t="str">
        <f t="shared" si="383"/>
        <v>O</v>
      </c>
      <c r="Q398" s="58" t="str">
        <f t="shared" si="383"/>
        <v>O</v>
      </c>
      <c r="V398"/>
      <c r="Y398" s="125"/>
    </row>
    <row r="399" spans="1:25" ht="18.75" customHeight="1">
      <c r="A399" s="606"/>
      <c r="B399" s="58" t="s">
        <v>33</v>
      </c>
      <c r="C399" s="58" t="str">
        <f t="shared" ref="C399:Q399" si="384">IF(C8=$W$45,"O",IF(C8=$X$45,"O",IF(C8=$Y$45,"O",IF(C8=$Z$45,"O",IF(C8=$AA$45,"O",IF(C8=$AB$45,"O",IF(C8=$AC$45,"O",IF(C8=$AD$45,"O",IF(C8=$AE$45,"O",IF(C8=$AF$45,"O",IF(C8=$AG$45,"O",IF(C8=$AH$45,"O",IF(C8=$AI$45,"O",IF(C8=$AJ$45,"O",IF(C8=$AK$45,"O","X")))))))))))))))</f>
        <v>X</v>
      </c>
      <c r="D399" s="58" t="str">
        <f t="shared" si="384"/>
        <v>X</v>
      </c>
      <c r="E399" s="58" t="str">
        <f t="shared" si="384"/>
        <v>X</v>
      </c>
      <c r="F399" s="58" t="str">
        <f t="shared" si="384"/>
        <v>X</v>
      </c>
      <c r="G399" s="58" t="str">
        <f t="shared" si="384"/>
        <v>X</v>
      </c>
      <c r="H399" s="58" t="str">
        <f t="shared" si="384"/>
        <v>X</v>
      </c>
      <c r="I399" s="58" t="str">
        <f t="shared" si="384"/>
        <v>X</v>
      </c>
      <c r="J399" s="58" t="str">
        <f t="shared" si="384"/>
        <v>X</v>
      </c>
      <c r="K399" s="58" t="str">
        <f t="shared" si="384"/>
        <v>X</v>
      </c>
      <c r="L399" s="58" t="str">
        <f t="shared" si="384"/>
        <v>X</v>
      </c>
      <c r="M399" s="58" t="str">
        <f t="shared" si="384"/>
        <v>X</v>
      </c>
      <c r="N399" s="58" t="str">
        <f t="shared" si="384"/>
        <v>X</v>
      </c>
      <c r="O399" s="58" t="str">
        <f t="shared" si="384"/>
        <v>X</v>
      </c>
      <c r="P399" s="58" t="str">
        <f t="shared" si="384"/>
        <v>X</v>
      </c>
      <c r="Q399" s="58" t="str">
        <f t="shared" si="384"/>
        <v>X</v>
      </c>
      <c r="V399"/>
      <c r="Y399"/>
    </row>
    <row r="400" spans="1:25" ht="18.75" customHeight="1">
      <c r="A400" s="606"/>
      <c r="B400" s="58" t="s">
        <v>34</v>
      </c>
      <c r="C400" s="58" t="str">
        <f t="shared" ref="C400:Q400" si="385">IF(C9=$W$45,"O",IF(C9=$X$45,"O",IF(C9=$Y$45,"O",IF(C9=$Z$45,"O",IF(C9=$AA$45,"O",IF(C9=$AB$45,"O",IF(C9=$AC$45,"O",IF(C9=$AD$45,"O",IF(C9=$AE$45,"O",IF(C9=$AF$45,"O",IF(C9=$AG$45,"O",IF(C9=$AH$45,"O",IF(C9=$AI$45,"O",IF(C9=$AJ$45,"O",IF(C9=$AK$45,"O","X")))))))))))))))</f>
        <v>X</v>
      </c>
      <c r="D400" s="58" t="str">
        <f t="shared" si="385"/>
        <v>X</v>
      </c>
      <c r="E400" s="58" t="str">
        <f t="shared" si="385"/>
        <v>X</v>
      </c>
      <c r="F400" s="58" t="str">
        <f t="shared" si="385"/>
        <v>X</v>
      </c>
      <c r="G400" s="58" t="str">
        <f t="shared" si="385"/>
        <v>X</v>
      </c>
      <c r="H400" s="58" t="str">
        <f t="shared" si="385"/>
        <v>X</v>
      </c>
      <c r="I400" s="58" t="str">
        <f t="shared" si="385"/>
        <v>X</v>
      </c>
      <c r="J400" s="58" t="str">
        <f t="shared" si="385"/>
        <v>X</v>
      </c>
      <c r="K400" s="58" t="str">
        <f t="shared" si="385"/>
        <v>X</v>
      </c>
      <c r="L400" s="58" t="str">
        <f t="shared" si="385"/>
        <v>X</v>
      </c>
      <c r="M400" s="58" t="str">
        <f t="shared" si="385"/>
        <v>X</v>
      </c>
      <c r="N400" s="58" t="str">
        <f t="shared" si="385"/>
        <v>X</v>
      </c>
      <c r="O400" s="58" t="str">
        <f t="shared" si="385"/>
        <v>X</v>
      </c>
      <c r="P400" s="58" t="str">
        <f t="shared" si="385"/>
        <v>X</v>
      </c>
      <c r="Q400" s="58" t="str">
        <f t="shared" si="385"/>
        <v>X</v>
      </c>
      <c r="Y400" s="125"/>
    </row>
    <row r="401" spans="1:25" ht="18.75" customHeight="1">
      <c r="A401" s="606"/>
      <c r="B401" s="58" t="s">
        <v>35</v>
      </c>
      <c r="C401" s="58" t="str">
        <f t="shared" ref="C401:Q401" si="386">IF(C10=$W$45,"O",IF(C10=$X$45,"O",IF(C10=$Y$45,"O",IF(C10=$Z$45,"O",IF(C10=$AA$45,"O",IF(C10=$AB$45,"O",IF(C10=$AC$45,"O",IF(C10=$AD$45,"O",IF(C10=$AE$45,"O",IF(C10=$AF$45,"O",IF(C10=$AG$45,"O",IF(C10=$AH$45,"O",IF(C10=$AI$45,"O",IF(C10=$AJ$45,"O",IF(C10=$AK$45,"O","X")))))))))))))))</f>
        <v>O</v>
      </c>
      <c r="D401" s="58" t="str">
        <f t="shared" si="386"/>
        <v>O</v>
      </c>
      <c r="E401" s="58" t="str">
        <f t="shared" si="386"/>
        <v>O</v>
      </c>
      <c r="F401" s="58" t="str">
        <f t="shared" si="386"/>
        <v>O</v>
      </c>
      <c r="G401" s="58" t="str">
        <f t="shared" si="386"/>
        <v>O</v>
      </c>
      <c r="H401" s="58" t="str">
        <f t="shared" si="386"/>
        <v>O</v>
      </c>
      <c r="I401" s="58" t="str">
        <f t="shared" si="386"/>
        <v>O</v>
      </c>
      <c r="J401" s="58" t="str">
        <f t="shared" si="386"/>
        <v>O</v>
      </c>
      <c r="K401" s="58" t="str">
        <f t="shared" si="386"/>
        <v>O</v>
      </c>
      <c r="L401" s="58" t="str">
        <f t="shared" si="386"/>
        <v>O</v>
      </c>
      <c r="M401" s="58" t="str">
        <f t="shared" si="386"/>
        <v>O</v>
      </c>
      <c r="N401" s="58" t="str">
        <f t="shared" si="386"/>
        <v>O</v>
      </c>
      <c r="O401" s="58" t="str">
        <f t="shared" si="386"/>
        <v>O</v>
      </c>
      <c r="P401" s="58" t="str">
        <f t="shared" si="386"/>
        <v>O</v>
      </c>
      <c r="Q401" s="58" t="str">
        <f t="shared" si="386"/>
        <v>O</v>
      </c>
      <c r="Y401" s="45"/>
    </row>
    <row r="402" spans="1:25" ht="18.75" customHeight="1">
      <c r="A402" s="606"/>
      <c r="B402" s="58" t="s">
        <v>36</v>
      </c>
      <c r="C402" s="58" t="str">
        <f t="shared" ref="C402:Q402" si="387">IF(C11=$W$45,"O",IF(C11=$X$45,"O",IF(C11=$Y$45,"O",IF(C11=$Z$45,"O",IF(C11=$AA$45,"O",IF(C11=$AB$45,"O",IF(C11=$AC$45,"O",IF(C11=$AD$45,"O",IF(C11=$AE$45,"O",IF(C11=$AF$45,"O",IF(C11=$AG$45,"O",IF(C11=$AH$45,"O",IF(C11=$AI$45,"O",IF(C11=$AJ$45,"O",IF(C11=$AK$45,"O","X")))))))))))))))</f>
        <v>O</v>
      </c>
      <c r="D402" s="58" t="str">
        <f t="shared" si="387"/>
        <v>O</v>
      </c>
      <c r="E402" s="58" t="str">
        <f t="shared" si="387"/>
        <v>O</v>
      </c>
      <c r="F402" s="58" t="str">
        <f t="shared" si="387"/>
        <v>O</v>
      </c>
      <c r="G402" s="58" t="str">
        <f t="shared" si="387"/>
        <v>O</v>
      </c>
      <c r="H402" s="58" t="str">
        <f t="shared" si="387"/>
        <v>O</v>
      </c>
      <c r="I402" s="58" t="str">
        <f t="shared" si="387"/>
        <v>O</v>
      </c>
      <c r="J402" s="58" t="str">
        <f t="shared" si="387"/>
        <v>O</v>
      </c>
      <c r="K402" s="58" t="str">
        <f t="shared" si="387"/>
        <v>O</v>
      </c>
      <c r="L402" s="58" t="str">
        <f t="shared" si="387"/>
        <v>O</v>
      </c>
      <c r="M402" s="58" t="str">
        <f t="shared" si="387"/>
        <v>O</v>
      </c>
      <c r="N402" s="58" t="str">
        <f t="shared" si="387"/>
        <v>O</v>
      </c>
      <c r="O402" s="58" t="str">
        <f t="shared" si="387"/>
        <v>O</v>
      </c>
      <c r="P402" s="58" t="str">
        <f t="shared" si="387"/>
        <v>O</v>
      </c>
      <c r="Q402" s="58" t="str">
        <f t="shared" si="387"/>
        <v>O</v>
      </c>
      <c r="Y402"/>
    </row>
    <row r="403" spans="1:25" ht="18.75" customHeight="1">
      <c r="A403" s="606"/>
      <c r="B403" s="58" t="s">
        <v>21</v>
      </c>
      <c r="C403" s="58" t="str">
        <f t="shared" ref="C403:Q403" si="388">IF(C12=$W$45,"O",IF(C12=$X$45,"O",IF(C12=$Y$45,"O",IF(C12=$Z$45,"O",IF(C12=$AA$45,"O",IF(C12=$AB$45,"O",IF(C12=$AC$45,"O",IF(C12=$AD$45,"O",IF(C12=$AE$45,"O",IF(C12=$AF$45,"O",IF(C12=$AG$45,"O",IF(C12=$AH$45,"O",IF(C12=$AI$45,"O",IF(C12=$AJ$45,"O",IF(C12=$AK$45,"O","X")))))))))))))))</f>
        <v>X</v>
      </c>
      <c r="D403" s="58" t="str">
        <f t="shared" si="388"/>
        <v>X</v>
      </c>
      <c r="E403" s="58" t="str">
        <f t="shared" si="388"/>
        <v>X</v>
      </c>
      <c r="F403" s="58" t="str">
        <f t="shared" si="388"/>
        <v>X</v>
      </c>
      <c r="G403" s="58" t="str">
        <f t="shared" si="388"/>
        <v>X</v>
      </c>
      <c r="H403" s="58" t="str">
        <f t="shared" si="388"/>
        <v>X</v>
      </c>
      <c r="I403" s="58" t="str">
        <f t="shared" si="388"/>
        <v>X</v>
      </c>
      <c r="J403" s="58" t="str">
        <f t="shared" si="388"/>
        <v>X</v>
      </c>
      <c r="K403" s="58" t="str">
        <f t="shared" si="388"/>
        <v>X</v>
      </c>
      <c r="L403" s="58" t="str">
        <f t="shared" si="388"/>
        <v>X</v>
      </c>
      <c r="M403" s="58" t="str">
        <f t="shared" si="388"/>
        <v>X</v>
      </c>
      <c r="N403" s="58" t="str">
        <f t="shared" si="388"/>
        <v>X</v>
      </c>
      <c r="O403" s="58" t="str">
        <f t="shared" si="388"/>
        <v>X</v>
      </c>
      <c r="P403" s="58" t="str">
        <f t="shared" si="388"/>
        <v>X</v>
      </c>
      <c r="Q403" s="58" t="str">
        <f t="shared" si="388"/>
        <v>X</v>
      </c>
      <c r="Y403"/>
    </row>
    <row r="404" spans="1:25" ht="18.75" customHeight="1">
      <c r="A404" s="607"/>
      <c r="B404" s="30" t="s">
        <v>46</v>
      </c>
      <c r="C404" s="47">
        <f>COUNTIF(C398:C403,"O")</f>
        <v>3</v>
      </c>
      <c r="D404" s="47">
        <f t="shared" ref="D404:Q404" si="389">COUNTIF(D398:D403,"O")</f>
        <v>3</v>
      </c>
      <c r="E404" s="47">
        <f t="shared" si="389"/>
        <v>3</v>
      </c>
      <c r="F404" s="47">
        <f t="shared" si="389"/>
        <v>3</v>
      </c>
      <c r="G404" s="47">
        <f t="shared" si="389"/>
        <v>3</v>
      </c>
      <c r="H404" s="47">
        <f t="shared" si="389"/>
        <v>3</v>
      </c>
      <c r="I404" s="47">
        <f t="shared" si="389"/>
        <v>3</v>
      </c>
      <c r="J404" s="47">
        <f t="shared" si="389"/>
        <v>3</v>
      </c>
      <c r="K404" s="47">
        <f t="shared" si="389"/>
        <v>3</v>
      </c>
      <c r="L404" s="47">
        <f t="shared" si="389"/>
        <v>3</v>
      </c>
      <c r="M404" s="47">
        <f t="shared" si="389"/>
        <v>3</v>
      </c>
      <c r="N404" s="47">
        <f t="shared" si="389"/>
        <v>3</v>
      </c>
      <c r="O404" s="47">
        <f t="shared" si="389"/>
        <v>3</v>
      </c>
      <c r="P404" s="47">
        <f t="shared" si="389"/>
        <v>3</v>
      </c>
      <c r="Q404" s="47">
        <f t="shared" si="389"/>
        <v>3</v>
      </c>
      <c r="Y404" s="45"/>
    </row>
    <row r="405" spans="1:25" ht="18.75" customHeight="1">
      <c r="A405" s="605">
        <v>32</v>
      </c>
      <c r="B405" s="58" t="s">
        <v>32</v>
      </c>
      <c r="C405" s="58" t="str">
        <f t="shared" ref="C405:Q405" si="390">IF(C7=$W$46,"O",IF(C7=$X$46,"O",IF(C7=$Y$46,"O",IF(C7=$Z$46,"O",IF(C7=$AA$46,"O",IF(C7=$AB$46,"O",IF(C7=$AC$46,"O",IF(C7=$AD$46,"O",IF(C7=$AE$46,"O",IF(C7=$AF$46,"O",IF(C7=$AG$46,"O",IF(C7=$AH$46,"O",IF(C7=$AI$46,"O",IF(C7=$AJ$46,"O",IF(C7=$AK$46,"O",IF(C7=$AL$46,"O","X"))))))))))))))))</f>
        <v>X</v>
      </c>
      <c r="D405" s="58" t="str">
        <f t="shared" si="390"/>
        <v>X</v>
      </c>
      <c r="E405" s="58" t="str">
        <f t="shared" si="390"/>
        <v>X</v>
      </c>
      <c r="F405" s="58" t="str">
        <f t="shared" si="390"/>
        <v>X</v>
      </c>
      <c r="G405" s="58" t="str">
        <f t="shared" si="390"/>
        <v>X</v>
      </c>
      <c r="H405" s="58" t="str">
        <f t="shared" si="390"/>
        <v>X</v>
      </c>
      <c r="I405" s="58" t="str">
        <f t="shared" si="390"/>
        <v>X</v>
      </c>
      <c r="J405" s="58" t="str">
        <f t="shared" si="390"/>
        <v>X</v>
      </c>
      <c r="K405" s="58" t="str">
        <f t="shared" si="390"/>
        <v>X</v>
      </c>
      <c r="L405" s="58" t="str">
        <f t="shared" si="390"/>
        <v>X</v>
      </c>
      <c r="M405" s="58" t="str">
        <f t="shared" si="390"/>
        <v>X</v>
      </c>
      <c r="N405" s="58" t="str">
        <f t="shared" si="390"/>
        <v>X</v>
      </c>
      <c r="O405" s="58" t="str">
        <f t="shared" si="390"/>
        <v>X</v>
      </c>
      <c r="P405" s="58" t="str">
        <f t="shared" si="390"/>
        <v>X</v>
      </c>
      <c r="Q405" s="58" t="str">
        <f t="shared" si="390"/>
        <v>X</v>
      </c>
      <c r="Y405"/>
    </row>
    <row r="406" spans="1:25" ht="18.75" customHeight="1">
      <c r="A406" s="606"/>
      <c r="B406" s="58" t="s">
        <v>33</v>
      </c>
      <c r="C406" s="58" t="str">
        <f t="shared" ref="C406:Q406" si="391">IF(C8=$W$46,"O",IF(C8=$X$46,"O",IF(C8=$Y$46,"O",IF(C8=$Z$46,"O",IF(C8=$AA$46,"O",IF(C8=$AB$46,"O",IF(C8=$AC$46,"O",IF(C8=$AD$46,"O",IF(C8=$AE$46,"O",IF(C8=$AF$46,"O",IF(C8=$AG$46,"O",IF(C8=$AH$46,"O",IF(C8=$AI$46,"O",IF(C8=$AJ$46,"O",IF(C8=$AK$46,"O",IF(C8=$AL$46,"O","X"))))))))))))))))</f>
        <v>X</v>
      </c>
      <c r="D406" s="58" t="str">
        <f t="shared" si="391"/>
        <v>X</v>
      </c>
      <c r="E406" s="58" t="str">
        <f t="shared" si="391"/>
        <v>X</v>
      </c>
      <c r="F406" s="58" t="str">
        <f t="shared" si="391"/>
        <v>X</v>
      </c>
      <c r="G406" s="58" t="str">
        <f t="shared" si="391"/>
        <v>X</v>
      </c>
      <c r="H406" s="58" t="str">
        <f t="shared" si="391"/>
        <v>X</v>
      </c>
      <c r="I406" s="58" t="str">
        <f t="shared" si="391"/>
        <v>X</v>
      </c>
      <c r="J406" s="58" t="str">
        <f t="shared" si="391"/>
        <v>X</v>
      </c>
      <c r="K406" s="58" t="str">
        <f t="shared" si="391"/>
        <v>X</v>
      </c>
      <c r="L406" s="58" t="str">
        <f t="shared" si="391"/>
        <v>X</v>
      </c>
      <c r="M406" s="58" t="str">
        <f t="shared" si="391"/>
        <v>X</v>
      </c>
      <c r="N406" s="58" t="str">
        <f t="shared" si="391"/>
        <v>X</v>
      </c>
      <c r="O406" s="58" t="str">
        <f t="shared" si="391"/>
        <v>X</v>
      </c>
      <c r="P406" s="58" t="str">
        <f t="shared" si="391"/>
        <v>X</v>
      </c>
      <c r="Q406" s="58" t="str">
        <f t="shared" si="391"/>
        <v>X</v>
      </c>
    </row>
    <row r="407" spans="1:25" ht="18.75" customHeight="1">
      <c r="A407" s="606"/>
      <c r="B407" s="58" t="s">
        <v>34</v>
      </c>
      <c r="C407" s="58" t="str">
        <f t="shared" ref="C407:Q407" si="392">IF(C9=$W$46,"O",IF(C9=$X$46,"O",IF(C9=$Y$46,"O",IF(C9=$Z$46,"O",IF(C9=$AA$46,"O",IF(C9=$AB$46,"O",IF(C9=$AC$46,"O",IF(C9=$AD$46,"O",IF(C9=$AE$46,"O",IF(C9=$AF$46,"O",IF(C9=$AG$46,"O",IF(C9=$AH$46,"O",IF(C9=$AI$46,"O",IF(C9=$AJ$46,"O",IF(C9=$AK$46,"O",IF(C9=$AL$46,"O","X"))))))))))))))))</f>
        <v>X</v>
      </c>
      <c r="D407" s="58" t="str">
        <f t="shared" si="392"/>
        <v>X</v>
      </c>
      <c r="E407" s="58" t="str">
        <f t="shared" si="392"/>
        <v>X</v>
      </c>
      <c r="F407" s="58" t="str">
        <f t="shared" si="392"/>
        <v>X</v>
      </c>
      <c r="G407" s="58" t="str">
        <f t="shared" si="392"/>
        <v>X</v>
      </c>
      <c r="H407" s="58" t="str">
        <f t="shared" si="392"/>
        <v>X</v>
      </c>
      <c r="I407" s="58" t="str">
        <f t="shared" si="392"/>
        <v>X</v>
      </c>
      <c r="J407" s="58" t="str">
        <f t="shared" si="392"/>
        <v>X</v>
      </c>
      <c r="K407" s="58" t="str">
        <f t="shared" si="392"/>
        <v>X</v>
      </c>
      <c r="L407" s="58" t="str">
        <f t="shared" si="392"/>
        <v>X</v>
      </c>
      <c r="M407" s="58" t="str">
        <f t="shared" si="392"/>
        <v>X</v>
      </c>
      <c r="N407" s="58" t="str">
        <f t="shared" si="392"/>
        <v>X</v>
      </c>
      <c r="O407" s="58" t="str">
        <f t="shared" si="392"/>
        <v>X</v>
      </c>
      <c r="P407" s="58" t="str">
        <f t="shared" si="392"/>
        <v>X</v>
      </c>
      <c r="Q407" s="58" t="str">
        <f t="shared" si="392"/>
        <v>X</v>
      </c>
    </row>
    <row r="408" spans="1:25" ht="18.75" customHeight="1">
      <c r="A408" s="606"/>
      <c r="B408" s="58" t="s">
        <v>35</v>
      </c>
      <c r="C408" s="58" t="str">
        <f t="shared" ref="C408:Q408" si="393">IF(C10=$W$46,"O",IF(C10=$X$46,"O",IF(C10=$Y$46,"O",IF(C10=$Z$46,"O",IF(C10=$AA$46,"O",IF(C10=$AB$46,"O",IF(C10=$AC$46,"O",IF(C10=$AD$46,"O",IF(C10=$AE$46,"O",IF(C10=$AF$46,"O",IF(C10=$AG$46,"O",IF(C10=$AH$46,"O",IF(C10=$AI$46,"O",IF(C10=$AJ$46,"O",IF(C10=$AK$46,"O",IF(C10=$AL$46,"O","X"))))))))))))))))</f>
        <v>X</v>
      </c>
      <c r="D408" s="58" t="str">
        <f t="shared" si="393"/>
        <v>X</v>
      </c>
      <c r="E408" s="58" t="str">
        <f t="shared" si="393"/>
        <v>X</v>
      </c>
      <c r="F408" s="58" t="str">
        <f t="shared" si="393"/>
        <v>X</v>
      </c>
      <c r="G408" s="58" t="str">
        <f t="shared" si="393"/>
        <v>X</v>
      </c>
      <c r="H408" s="58" t="str">
        <f t="shared" si="393"/>
        <v>X</v>
      </c>
      <c r="I408" s="58" t="str">
        <f t="shared" si="393"/>
        <v>X</v>
      </c>
      <c r="J408" s="58" t="str">
        <f t="shared" si="393"/>
        <v>X</v>
      </c>
      <c r="K408" s="58" t="str">
        <f t="shared" si="393"/>
        <v>X</v>
      </c>
      <c r="L408" s="58" t="str">
        <f t="shared" si="393"/>
        <v>X</v>
      </c>
      <c r="M408" s="58" t="str">
        <f t="shared" si="393"/>
        <v>X</v>
      </c>
      <c r="N408" s="58" t="str">
        <f t="shared" si="393"/>
        <v>X</v>
      </c>
      <c r="O408" s="58" t="str">
        <f t="shared" si="393"/>
        <v>X</v>
      </c>
      <c r="P408" s="58" t="str">
        <f t="shared" si="393"/>
        <v>X</v>
      </c>
      <c r="Q408" s="58" t="str">
        <f t="shared" si="393"/>
        <v>X</v>
      </c>
    </row>
    <row r="409" spans="1:25" ht="18.75" customHeight="1">
      <c r="A409" s="606"/>
      <c r="B409" s="58" t="s">
        <v>36</v>
      </c>
      <c r="C409" s="58" t="str">
        <f t="shared" ref="C409:Q409" si="394">IF(C11=$W$46,"O",IF(C11=$X$46,"O",IF(C11=$Y$46,"O",IF(C11=$Z$46,"O",IF(C11=$AA$46,"O",IF(C11=$AB$46,"O",IF(C11=$AC$46,"O",IF(C11=$AD$46,"O",IF(C11=$AE$46,"O",IF(C11=$AF$46,"O",IF(C11=$AG$46,"O",IF(C11=$AH$46,"O",IF(C11=$AI$46,"O",IF(C11=$AJ$46,"O",IF(C11=$AK$46,"O",IF(C11=$AL$46,"O","X"))))))))))))))))</f>
        <v>X</v>
      </c>
      <c r="D409" s="58" t="str">
        <f t="shared" si="394"/>
        <v>X</v>
      </c>
      <c r="E409" s="58" t="str">
        <f t="shared" si="394"/>
        <v>X</v>
      </c>
      <c r="F409" s="58" t="str">
        <f t="shared" si="394"/>
        <v>X</v>
      </c>
      <c r="G409" s="58" t="str">
        <f t="shared" si="394"/>
        <v>X</v>
      </c>
      <c r="H409" s="58" t="str">
        <f t="shared" si="394"/>
        <v>X</v>
      </c>
      <c r="I409" s="58" t="str">
        <f t="shared" si="394"/>
        <v>X</v>
      </c>
      <c r="J409" s="58" t="str">
        <f t="shared" si="394"/>
        <v>X</v>
      </c>
      <c r="K409" s="58" t="str">
        <f t="shared" si="394"/>
        <v>X</v>
      </c>
      <c r="L409" s="58" t="str">
        <f t="shared" si="394"/>
        <v>X</v>
      </c>
      <c r="M409" s="58" t="str">
        <f t="shared" si="394"/>
        <v>X</v>
      </c>
      <c r="N409" s="58" t="str">
        <f t="shared" si="394"/>
        <v>X</v>
      </c>
      <c r="O409" s="58" t="str">
        <f t="shared" si="394"/>
        <v>X</v>
      </c>
      <c r="P409" s="58" t="str">
        <f t="shared" si="394"/>
        <v>X</v>
      </c>
      <c r="Q409" s="58" t="str">
        <f t="shared" si="394"/>
        <v>X</v>
      </c>
    </row>
    <row r="410" spans="1:25" ht="18.75" customHeight="1">
      <c r="A410" s="606"/>
      <c r="B410" s="58" t="s">
        <v>21</v>
      </c>
      <c r="C410" s="58" t="str">
        <f t="shared" ref="C410:Q410" si="395">IF(C12=$W$46,"O",IF(C12=$X$46,"O",IF(C12=$Y$46,"O",IF(C12=$Z$46,"O",IF(C12=$AA$46,"O",IF(C12=$AB$46,"O",IF(C12=$AC$46,"O",IF(C12=$AD$46,"O",IF(C12=$AE$46,"O",IF(C12=$AF$46,"O",IF(C12=$AG$46,"O",IF(C12=$AH$46,"O",IF(C12=$AI$46,"O",IF(C12=$AJ$46,"O",IF(C12=$AK$46,"O",IF(C12=$AL$46,"O","X"))))))))))))))))</f>
        <v>X</v>
      </c>
      <c r="D410" s="58" t="str">
        <f t="shared" si="395"/>
        <v>X</v>
      </c>
      <c r="E410" s="58" t="str">
        <f t="shared" si="395"/>
        <v>X</v>
      </c>
      <c r="F410" s="58" t="str">
        <f t="shared" si="395"/>
        <v>X</v>
      </c>
      <c r="G410" s="58" t="str">
        <f t="shared" si="395"/>
        <v>X</v>
      </c>
      <c r="H410" s="58" t="str">
        <f t="shared" si="395"/>
        <v>X</v>
      </c>
      <c r="I410" s="58" t="str">
        <f t="shared" si="395"/>
        <v>X</v>
      </c>
      <c r="J410" s="58" t="str">
        <f t="shared" si="395"/>
        <v>X</v>
      </c>
      <c r="K410" s="58" t="str">
        <f t="shared" si="395"/>
        <v>X</v>
      </c>
      <c r="L410" s="58" t="str">
        <f t="shared" si="395"/>
        <v>X</v>
      </c>
      <c r="M410" s="58" t="str">
        <f t="shared" si="395"/>
        <v>X</v>
      </c>
      <c r="N410" s="58" t="str">
        <f t="shared" si="395"/>
        <v>X</v>
      </c>
      <c r="O410" s="58" t="str">
        <f t="shared" si="395"/>
        <v>X</v>
      </c>
      <c r="P410" s="58" t="str">
        <f t="shared" si="395"/>
        <v>X</v>
      </c>
      <c r="Q410" s="58" t="str">
        <f t="shared" si="395"/>
        <v>X</v>
      </c>
    </row>
    <row r="411" spans="1:25" ht="18.75" customHeight="1">
      <c r="A411" s="607"/>
      <c r="B411" s="30" t="s">
        <v>46</v>
      </c>
      <c r="C411" s="47">
        <f>COUNTIF(C405:C410,"O")</f>
        <v>0</v>
      </c>
      <c r="D411" s="47">
        <f t="shared" ref="D411:Q411" si="396">COUNTIF(D405:D410,"O")</f>
        <v>0</v>
      </c>
      <c r="E411" s="47">
        <f t="shared" si="396"/>
        <v>0</v>
      </c>
      <c r="F411" s="47">
        <f t="shared" si="396"/>
        <v>0</v>
      </c>
      <c r="G411" s="47">
        <f t="shared" si="396"/>
        <v>0</v>
      </c>
      <c r="H411" s="47">
        <f t="shared" si="396"/>
        <v>0</v>
      </c>
      <c r="I411" s="47">
        <f t="shared" si="396"/>
        <v>0</v>
      </c>
      <c r="J411" s="47">
        <f t="shared" si="396"/>
        <v>0</v>
      </c>
      <c r="K411" s="47">
        <f t="shared" si="396"/>
        <v>0</v>
      </c>
      <c r="L411" s="47">
        <f t="shared" si="396"/>
        <v>0</v>
      </c>
      <c r="M411" s="47">
        <f t="shared" si="396"/>
        <v>0</v>
      </c>
      <c r="N411" s="47">
        <f t="shared" si="396"/>
        <v>0</v>
      </c>
      <c r="O411" s="47">
        <f t="shared" si="396"/>
        <v>0</v>
      </c>
      <c r="P411" s="47">
        <f t="shared" si="396"/>
        <v>0</v>
      </c>
      <c r="Q411" s="47">
        <f t="shared" si="396"/>
        <v>0</v>
      </c>
    </row>
    <row r="412" spans="1:25" ht="18.75" customHeight="1">
      <c r="A412" s="605">
        <v>33</v>
      </c>
      <c r="B412" s="58" t="s">
        <v>32</v>
      </c>
      <c r="C412" s="58" t="str">
        <f t="shared" ref="C412:Q412" si="397">IF(C7=$W$47,"O",IF(C7=$X$47,"O",IF(C7=$Y$47,"O",IF(C7=$Z$47,"O",IF(C7=$AA$47,"O",IF(C7=$AB$47,"O",IF(C7=$AC$47,"O",IF(C7=$AD$47,"O",IF(C7=$AE$47,"O",IF(C7=$AF$47,"O",IF(C7=$AG$47,"O",IF(C7=$AH$47,"O",IF(C7=$AI$47,"O",IF(C7=$AJ$47,"O","X"))))))))))))))</f>
        <v>O</v>
      </c>
      <c r="D412" s="58" t="str">
        <f t="shared" si="397"/>
        <v>O</v>
      </c>
      <c r="E412" s="58" t="str">
        <f t="shared" si="397"/>
        <v>O</v>
      </c>
      <c r="F412" s="58" t="str">
        <f t="shared" si="397"/>
        <v>O</v>
      </c>
      <c r="G412" s="58" t="str">
        <f t="shared" si="397"/>
        <v>O</v>
      </c>
      <c r="H412" s="58" t="str">
        <f t="shared" si="397"/>
        <v>O</v>
      </c>
      <c r="I412" s="58" t="str">
        <f t="shared" si="397"/>
        <v>O</v>
      </c>
      <c r="J412" s="58" t="str">
        <f t="shared" si="397"/>
        <v>O</v>
      </c>
      <c r="K412" s="58" t="str">
        <f t="shared" si="397"/>
        <v>O</v>
      </c>
      <c r="L412" s="58" t="str">
        <f t="shared" si="397"/>
        <v>O</v>
      </c>
      <c r="M412" s="58" t="str">
        <f t="shared" si="397"/>
        <v>O</v>
      </c>
      <c r="N412" s="58" t="str">
        <f t="shared" si="397"/>
        <v>O</v>
      </c>
      <c r="O412" s="58" t="str">
        <f t="shared" si="397"/>
        <v>O</v>
      </c>
      <c r="P412" s="58" t="str">
        <f t="shared" si="397"/>
        <v>O</v>
      </c>
      <c r="Q412" s="58" t="str">
        <f t="shared" si="397"/>
        <v>O</v>
      </c>
    </row>
    <row r="413" spans="1:25" ht="18.75" customHeight="1">
      <c r="A413" s="606"/>
      <c r="B413" s="58" t="s">
        <v>33</v>
      </c>
      <c r="C413" s="58" t="str">
        <f t="shared" ref="C413:Q413" si="398">IF(C8=$W$47,"O",IF(C8=$X$47,"O",IF(C8=$Y$47,"O",IF(C8=$Z$47,"O",IF(C8=$AA$47,"O",IF(C8=$AB$47,"O",IF(C8=$AC$47,"O",IF(C8=$AD$47,"O",IF(C8=$AE$47,"O",IF(C8=$AF$47,"O",IF(C8=$AG$47,"O",IF(C8=$AH$47,"O",IF(C8=$AI$47,"O",IF(C8=$AJ$47,"O","X"))))))))))))))</f>
        <v>O</v>
      </c>
      <c r="D413" s="58" t="str">
        <f t="shared" si="398"/>
        <v>O</v>
      </c>
      <c r="E413" s="58" t="str">
        <f t="shared" si="398"/>
        <v>O</v>
      </c>
      <c r="F413" s="58" t="str">
        <f t="shared" si="398"/>
        <v>O</v>
      </c>
      <c r="G413" s="58" t="str">
        <f t="shared" si="398"/>
        <v>O</v>
      </c>
      <c r="H413" s="58" t="str">
        <f t="shared" si="398"/>
        <v>O</v>
      </c>
      <c r="I413" s="58" t="str">
        <f t="shared" si="398"/>
        <v>O</v>
      </c>
      <c r="J413" s="58" t="str">
        <f t="shared" si="398"/>
        <v>O</v>
      </c>
      <c r="K413" s="58" t="str">
        <f t="shared" si="398"/>
        <v>O</v>
      </c>
      <c r="L413" s="58" t="str">
        <f t="shared" si="398"/>
        <v>O</v>
      </c>
      <c r="M413" s="58" t="str">
        <f t="shared" si="398"/>
        <v>O</v>
      </c>
      <c r="N413" s="58" t="str">
        <f t="shared" si="398"/>
        <v>O</v>
      </c>
      <c r="O413" s="58" t="str">
        <f t="shared" si="398"/>
        <v>O</v>
      </c>
      <c r="P413" s="58" t="str">
        <f t="shared" si="398"/>
        <v>O</v>
      </c>
      <c r="Q413" s="58" t="str">
        <f t="shared" si="398"/>
        <v>O</v>
      </c>
    </row>
    <row r="414" spans="1:25" ht="18.75" customHeight="1">
      <c r="A414" s="606"/>
      <c r="B414" s="58" t="s">
        <v>34</v>
      </c>
      <c r="C414" s="58" t="str">
        <f t="shared" ref="C414:Q414" si="399">IF(C9=$W$47,"O",IF(C9=$X$47,"O",IF(C9=$Y$47,"O",IF(C9=$Z$47,"O",IF(C9=$AA$47,"O",IF(C9=$AB$47,"O",IF(C9=$AC$47,"O",IF(C9=$AD$47,"O",IF(C9=$AE$47,"O",IF(C9=$AF$47,"O",IF(C9=$AG$47,"O",IF(C9=$AH$47,"O",IF(C9=$AI$47,"O",IF(C9=$AJ$47,"O","X"))))))))))))))</f>
        <v>X</v>
      </c>
      <c r="D414" s="58" t="str">
        <f t="shared" si="399"/>
        <v>X</v>
      </c>
      <c r="E414" s="58" t="str">
        <f t="shared" si="399"/>
        <v>X</v>
      </c>
      <c r="F414" s="58" t="str">
        <f t="shared" si="399"/>
        <v>X</v>
      </c>
      <c r="G414" s="58" t="str">
        <f t="shared" si="399"/>
        <v>X</v>
      </c>
      <c r="H414" s="58" t="str">
        <f t="shared" si="399"/>
        <v>X</v>
      </c>
      <c r="I414" s="58" t="str">
        <f t="shared" si="399"/>
        <v>X</v>
      </c>
      <c r="J414" s="58" t="str">
        <f t="shared" si="399"/>
        <v>X</v>
      </c>
      <c r="K414" s="58" t="str">
        <f t="shared" si="399"/>
        <v>X</v>
      </c>
      <c r="L414" s="58" t="str">
        <f t="shared" si="399"/>
        <v>X</v>
      </c>
      <c r="M414" s="58" t="str">
        <f t="shared" si="399"/>
        <v>X</v>
      </c>
      <c r="N414" s="58" t="str">
        <f t="shared" si="399"/>
        <v>X</v>
      </c>
      <c r="O414" s="58" t="str">
        <f t="shared" si="399"/>
        <v>X</v>
      </c>
      <c r="P414" s="58" t="str">
        <f t="shared" si="399"/>
        <v>X</v>
      </c>
      <c r="Q414" s="58" t="str">
        <f t="shared" si="399"/>
        <v>X</v>
      </c>
    </row>
    <row r="415" spans="1:25" ht="18.75" customHeight="1">
      <c r="A415" s="606"/>
      <c r="B415" s="58" t="s">
        <v>35</v>
      </c>
      <c r="C415" s="58" t="str">
        <f t="shared" ref="C415:Q415" si="400">IF(C10=$W$47,"O",IF(C10=$X$47,"O",IF(C10=$Y$47,"O",IF(C10=$Z$47,"O",IF(C10=$AA$47,"O",IF(C10=$AB$47,"O",IF(C10=$AC$47,"O",IF(C10=$AD$47,"O",IF(C10=$AE$47,"O",IF(C10=$AF$47,"O",IF(C10=$AG$47,"O",IF(C10=$AH$47,"O",IF(C10=$AI$47,"O",IF(C10=$AJ$47,"O","X"))))))))))))))</f>
        <v>X</v>
      </c>
      <c r="D415" s="58" t="str">
        <f t="shared" si="400"/>
        <v>X</v>
      </c>
      <c r="E415" s="58" t="str">
        <f t="shared" si="400"/>
        <v>X</v>
      </c>
      <c r="F415" s="58" t="str">
        <f t="shared" si="400"/>
        <v>X</v>
      </c>
      <c r="G415" s="58" t="str">
        <f t="shared" si="400"/>
        <v>X</v>
      </c>
      <c r="H415" s="58" t="str">
        <f t="shared" si="400"/>
        <v>X</v>
      </c>
      <c r="I415" s="58" t="str">
        <f t="shared" si="400"/>
        <v>X</v>
      </c>
      <c r="J415" s="58" t="str">
        <f t="shared" si="400"/>
        <v>X</v>
      </c>
      <c r="K415" s="58" t="str">
        <f t="shared" si="400"/>
        <v>X</v>
      </c>
      <c r="L415" s="58" t="str">
        <f t="shared" si="400"/>
        <v>X</v>
      </c>
      <c r="M415" s="58" t="str">
        <f t="shared" si="400"/>
        <v>X</v>
      </c>
      <c r="N415" s="58" t="str">
        <f t="shared" si="400"/>
        <v>X</v>
      </c>
      <c r="O415" s="58" t="str">
        <f t="shared" si="400"/>
        <v>X</v>
      </c>
      <c r="P415" s="58" t="str">
        <f t="shared" si="400"/>
        <v>X</v>
      </c>
      <c r="Q415" s="58" t="str">
        <f t="shared" si="400"/>
        <v>X</v>
      </c>
    </row>
    <row r="416" spans="1:25" ht="18.75" customHeight="1">
      <c r="A416" s="606"/>
      <c r="B416" s="58" t="s">
        <v>36</v>
      </c>
      <c r="C416" s="58" t="str">
        <f t="shared" ref="C416:Q416" si="401">IF(C11=$W$47,"O",IF(C11=$X$47,"O",IF(C11=$Y$47,"O",IF(C11=$Z$47,"O",IF(C11=$AA$47,"O",IF(C11=$AB$47,"O",IF(C11=$AC$47,"O",IF(C11=$AD$47,"O",IF(C11=$AE$47,"O",IF(C11=$AF$47,"O",IF(C11=$AG$47,"O",IF(C11=$AH$47,"O",IF(C11=$AI$47,"O",IF(C11=$AJ$47,"O","X"))))))))))))))</f>
        <v>X</v>
      </c>
      <c r="D416" s="58" t="str">
        <f t="shared" si="401"/>
        <v>X</v>
      </c>
      <c r="E416" s="58" t="str">
        <f t="shared" si="401"/>
        <v>X</v>
      </c>
      <c r="F416" s="58" t="str">
        <f t="shared" si="401"/>
        <v>X</v>
      </c>
      <c r="G416" s="58" t="str">
        <f t="shared" si="401"/>
        <v>X</v>
      </c>
      <c r="H416" s="58" t="str">
        <f t="shared" si="401"/>
        <v>X</v>
      </c>
      <c r="I416" s="58" t="str">
        <f t="shared" si="401"/>
        <v>X</v>
      </c>
      <c r="J416" s="58" t="str">
        <f t="shared" si="401"/>
        <v>X</v>
      </c>
      <c r="K416" s="58" t="str">
        <f t="shared" si="401"/>
        <v>X</v>
      </c>
      <c r="L416" s="58" t="str">
        <f t="shared" si="401"/>
        <v>X</v>
      </c>
      <c r="M416" s="58" t="str">
        <f t="shared" si="401"/>
        <v>X</v>
      </c>
      <c r="N416" s="58" t="str">
        <f t="shared" si="401"/>
        <v>X</v>
      </c>
      <c r="O416" s="58" t="str">
        <f t="shared" si="401"/>
        <v>X</v>
      </c>
      <c r="P416" s="58" t="str">
        <f t="shared" si="401"/>
        <v>X</v>
      </c>
      <c r="Q416" s="58" t="str">
        <f t="shared" si="401"/>
        <v>X</v>
      </c>
    </row>
    <row r="417" spans="1:17" ht="18.75" customHeight="1">
      <c r="A417" s="606"/>
      <c r="B417" s="58" t="s">
        <v>21</v>
      </c>
      <c r="C417" s="58" t="str">
        <f t="shared" ref="C417:Q417" si="402">IF(C12=$W$47,"O",IF(C12=$X$47,"O",IF(C12=$Y$47,"O",IF(C12=$Z$47,"O",IF(C12=$AA$47,"O",IF(C12=$AB$47,"O",IF(C12=$AC$47,"O",IF(C12=$AD$47,"O",IF(C12=$AE$47,"O",IF(C12=$AF$47,"O",IF(C12=$AG$47,"O",IF(C12=$AH$47,"O",IF(C12=$AI$47,"O",IF(C12=$AJ$47,"O","X"))))))))))))))</f>
        <v>X</v>
      </c>
      <c r="D417" s="58" t="str">
        <f t="shared" si="402"/>
        <v>X</v>
      </c>
      <c r="E417" s="58" t="str">
        <f t="shared" si="402"/>
        <v>X</v>
      </c>
      <c r="F417" s="58" t="str">
        <f t="shared" si="402"/>
        <v>X</v>
      </c>
      <c r="G417" s="58" t="str">
        <f t="shared" si="402"/>
        <v>X</v>
      </c>
      <c r="H417" s="58" t="str">
        <f t="shared" si="402"/>
        <v>X</v>
      </c>
      <c r="I417" s="58" t="str">
        <f t="shared" si="402"/>
        <v>X</v>
      </c>
      <c r="J417" s="58" t="str">
        <f t="shared" si="402"/>
        <v>X</v>
      </c>
      <c r="K417" s="58" t="str">
        <f t="shared" si="402"/>
        <v>X</v>
      </c>
      <c r="L417" s="58" t="str">
        <f t="shared" si="402"/>
        <v>X</v>
      </c>
      <c r="M417" s="58" t="str">
        <f t="shared" si="402"/>
        <v>X</v>
      </c>
      <c r="N417" s="58" t="str">
        <f t="shared" si="402"/>
        <v>X</v>
      </c>
      <c r="O417" s="58" t="str">
        <f t="shared" si="402"/>
        <v>X</v>
      </c>
      <c r="P417" s="58" t="str">
        <f t="shared" si="402"/>
        <v>X</v>
      </c>
      <c r="Q417" s="58" t="str">
        <f t="shared" si="402"/>
        <v>X</v>
      </c>
    </row>
    <row r="418" spans="1:17" ht="18.75" customHeight="1">
      <c r="A418" s="607"/>
      <c r="B418" s="30" t="s">
        <v>46</v>
      </c>
      <c r="C418" s="47">
        <f>COUNTIF(C412:C417,"O")</f>
        <v>2</v>
      </c>
      <c r="D418" s="47">
        <f t="shared" ref="D418:Q418" si="403">COUNTIF(D412:D417,"O")</f>
        <v>2</v>
      </c>
      <c r="E418" s="47">
        <f t="shared" si="403"/>
        <v>2</v>
      </c>
      <c r="F418" s="47">
        <f t="shared" si="403"/>
        <v>2</v>
      </c>
      <c r="G418" s="47">
        <f t="shared" si="403"/>
        <v>2</v>
      </c>
      <c r="H418" s="47">
        <f t="shared" si="403"/>
        <v>2</v>
      </c>
      <c r="I418" s="47">
        <f t="shared" si="403"/>
        <v>2</v>
      </c>
      <c r="J418" s="47">
        <f t="shared" si="403"/>
        <v>2</v>
      </c>
      <c r="K418" s="47">
        <f t="shared" si="403"/>
        <v>2</v>
      </c>
      <c r="L418" s="47">
        <f t="shared" si="403"/>
        <v>2</v>
      </c>
      <c r="M418" s="47">
        <f t="shared" si="403"/>
        <v>2</v>
      </c>
      <c r="N418" s="47">
        <f t="shared" si="403"/>
        <v>2</v>
      </c>
      <c r="O418" s="47">
        <f t="shared" si="403"/>
        <v>2</v>
      </c>
      <c r="P418" s="47">
        <f t="shared" si="403"/>
        <v>2</v>
      </c>
      <c r="Q418" s="47">
        <f t="shared" si="403"/>
        <v>2</v>
      </c>
    </row>
    <row r="419" spans="1:17" ht="20.25" customHeight="1">
      <c r="A419" s="605">
        <v>34</v>
      </c>
      <c r="B419" s="58" t="s">
        <v>32</v>
      </c>
      <c r="C419" s="58" t="str">
        <f t="shared" ref="C419:Q419" si="404">IF(C7=$W$48,"O",IF(C7=$X$48,"O",IF(C7=$Y$48,"O",IF(C7=$Z$48,"O",IF(C7=$AA$48,"O",IF(C7=$AB$48,"O",IF(C7=$AC$48,"O",IF(C7=$AD$48,"O",IF(C7=$AE$48,"O",IF(C7=$AF$48,"O",IF(C7=$AG$48,"O",IF(C7=$AH$48,"O",IF(C7=$AI$48,"O",IF(C7=$AJ$48,"O",IF(C7=$AK$48,"O",IF(C7=$AL$48,"O","X"))))))))))))))))</f>
        <v>X</v>
      </c>
      <c r="D419" s="58" t="str">
        <f t="shared" si="404"/>
        <v>X</v>
      </c>
      <c r="E419" s="58" t="str">
        <f t="shared" si="404"/>
        <v>X</v>
      </c>
      <c r="F419" s="58" t="str">
        <f t="shared" si="404"/>
        <v>X</v>
      </c>
      <c r="G419" s="58" t="str">
        <f t="shared" si="404"/>
        <v>X</v>
      </c>
      <c r="H419" s="58" t="str">
        <f t="shared" si="404"/>
        <v>X</v>
      </c>
      <c r="I419" s="58" t="str">
        <f t="shared" si="404"/>
        <v>X</v>
      </c>
      <c r="J419" s="58" t="str">
        <f t="shared" si="404"/>
        <v>X</v>
      </c>
      <c r="K419" s="58" t="str">
        <f t="shared" si="404"/>
        <v>X</v>
      </c>
      <c r="L419" s="58" t="str">
        <f t="shared" si="404"/>
        <v>X</v>
      </c>
      <c r="M419" s="58" t="str">
        <f t="shared" si="404"/>
        <v>X</v>
      </c>
      <c r="N419" s="58" t="str">
        <f t="shared" si="404"/>
        <v>X</v>
      </c>
      <c r="O419" s="58" t="str">
        <f t="shared" si="404"/>
        <v>X</v>
      </c>
      <c r="P419" s="58" t="str">
        <f t="shared" si="404"/>
        <v>X</v>
      </c>
      <c r="Q419" s="58" t="str">
        <f t="shared" si="404"/>
        <v>X</v>
      </c>
    </row>
    <row r="420" spans="1:17" ht="18.75" customHeight="1">
      <c r="A420" s="606"/>
      <c r="B420" s="58" t="s">
        <v>33</v>
      </c>
      <c r="C420" s="58" t="str">
        <f t="shared" ref="C420:Q420" si="405">IF(C8=$W$48,"O",IF(C8=$X$48,"O",IF(C8=$Y$48,"O",IF(C8=$Z$48,"O",IF(C8=$AA$48,"O",IF(C8=$AB$48,"O",IF(C8=$AC$48,"O",IF(C8=$AD$48,"O",IF(C8=$AE$48,"O",IF(C8=$AF$48,"O",IF(C8=$AG$48,"O",IF(C8=$AH$48,"O",IF(C8=$AI$48,"O",IF(C8=$AJ$48,"O",IF(C8=$AK$48,"O",IF(C8=$AL$48,"O","X"))))))))))))))))</f>
        <v>O</v>
      </c>
      <c r="D420" s="58" t="str">
        <f t="shared" si="405"/>
        <v>O</v>
      </c>
      <c r="E420" s="58" t="str">
        <f t="shared" si="405"/>
        <v>O</v>
      </c>
      <c r="F420" s="58" t="str">
        <f t="shared" si="405"/>
        <v>O</v>
      </c>
      <c r="G420" s="58" t="str">
        <f t="shared" si="405"/>
        <v>O</v>
      </c>
      <c r="H420" s="58" t="str">
        <f t="shared" si="405"/>
        <v>O</v>
      </c>
      <c r="I420" s="58" t="str">
        <f t="shared" si="405"/>
        <v>O</v>
      </c>
      <c r="J420" s="58" t="str">
        <f t="shared" si="405"/>
        <v>O</v>
      </c>
      <c r="K420" s="58" t="str">
        <f t="shared" si="405"/>
        <v>O</v>
      </c>
      <c r="L420" s="58" t="str">
        <f t="shared" si="405"/>
        <v>O</v>
      </c>
      <c r="M420" s="58" t="str">
        <f t="shared" si="405"/>
        <v>O</v>
      </c>
      <c r="N420" s="58" t="str">
        <f t="shared" si="405"/>
        <v>O</v>
      </c>
      <c r="O420" s="58" t="str">
        <f t="shared" si="405"/>
        <v>O</v>
      </c>
      <c r="P420" s="58" t="str">
        <f t="shared" si="405"/>
        <v>O</v>
      </c>
      <c r="Q420" s="58" t="str">
        <f t="shared" si="405"/>
        <v>O</v>
      </c>
    </row>
    <row r="421" spans="1:17" ht="18.75" customHeight="1">
      <c r="A421" s="606"/>
      <c r="B421" s="58" t="s">
        <v>34</v>
      </c>
      <c r="C421" s="58" t="str">
        <f t="shared" ref="C421:Q421" si="406">IF(C9=$W$48,"O",IF(C9=$X$48,"O",IF(C9=$Y$48,"O",IF(C9=$Z$48,"O",IF(C9=$AA$48,"O",IF(C9=$AB$48,"O",IF(C9=$AC$48,"O",IF(C9=$AD$48,"O",IF(C9=$AE$48,"O",IF(C9=$AF$48,"O",IF(C9=$AG$48,"O",IF(C9=$AH$48,"O",IF(C9=$AI$48,"O",IF(C9=$AJ$48,"O",IF(C9=$AK$48,"O",IF(C9=$AL$48,"O","X"))))))))))))))))</f>
        <v>X</v>
      </c>
      <c r="D421" s="58" t="str">
        <f t="shared" si="406"/>
        <v>X</v>
      </c>
      <c r="E421" s="58" t="str">
        <f t="shared" si="406"/>
        <v>X</v>
      </c>
      <c r="F421" s="58" t="str">
        <f t="shared" si="406"/>
        <v>X</v>
      </c>
      <c r="G421" s="58" t="str">
        <f t="shared" si="406"/>
        <v>X</v>
      </c>
      <c r="H421" s="58" t="str">
        <f t="shared" si="406"/>
        <v>X</v>
      </c>
      <c r="I421" s="58" t="str">
        <f t="shared" si="406"/>
        <v>X</v>
      </c>
      <c r="J421" s="58" t="str">
        <f t="shared" si="406"/>
        <v>X</v>
      </c>
      <c r="K421" s="58" t="str">
        <f t="shared" si="406"/>
        <v>X</v>
      </c>
      <c r="L421" s="58" t="str">
        <f t="shared" si="406"/>
        <v>X</v>
      </c>
      <c r="M421" s="58" t="str">
        <f t="shared" si="406"/>
        <v>X</v>
      </c>
      <c r="N421" s="58" t="str">
        <f t="shared" si="406"/>
        <v>X</v>
      </c>
      <c r="O421" s="58" t="str">
        <f t="shared" si="406"/>
        <v>X</v>
      </c>
      <c r="P421" s="58" t="str">
        <f t="shared" si="406"/>
        <v>X</v>
      </c>
      <c r="Q421" s="58" t="str">
        <f t="shared" si="406"/>
        <v>X</v>
      </c>
    </row>
    <row r="422" spans="1:17" ht="18.75" customHeight="1">
      <c r="A422" s="606"/>
      <c r="B422" s="58" t="s">
        <v>35</v>
      </c>
      <c r="C422" s="58" t="str">
        <f t="shared" ref="C422:Q422" si="407">IF(C10=$W$48,"O",IF(C10=$X$48,"O",IF(C10=$Y$48,"O",IF(C10=$Z$48,"O",IF(C10=$AA$48,"O",IF(C10=$AB$48,"O",IF(C10=$AC$48,"O",IF(C10=$AD$48,"O",IF(C10=$AE$48,"O",IF(C10=$AF$48,"O",IF(C10=$AG$48,"O",IF(C10=$AH$48,"O",IF(C10=$AI$48,"O",IF(C10=$AJ$48,"O",IF(C10=$AK$48,"O",IF(C10=$AL$48,"O","X"))))))))))))))))</f>
        <v>X</v>
      </c>
      <c r="D422" s="58" t="str">
        <f t="shared" si="407"/>
        <v>X</v>
      </c>
      <c r="E422" s="58" t="str">
        <f t="shared" si="407"/>
        <v>X</v>
      </c>
      <c r="F422" s="58" t="str">
        <f t="shared" si="407"/>
        <v>X</v>
      </c>
      <c r="G422" s="58" t="str">
        <f t="shared" si="407"/>
        <v>X</v>
      </c>
      <c r="H422" s="58" t="str">
        <f t="shared" si="407"/>
        <v>X</v>
      </c>
      <c r="I422" s="58" t="str">
        <f t="shared" si="407"/>
        <v>X</v>
      </c>
      <c r="J422" s="58" t="str">
        <f t="shared" si="407"/>
        <v>X</v>
      </c>
      <c r="K422" s="58" t="str">
        <f t="shared" si="407"/>
        <v>X</v>
      </c>
      <c r="L422" s="58" t="str">
        <f t="shared" si="407"/>
        <v>X</v>
      </c>
      <c r="M422" s="58" t="str">
        <f t="shared" si="407"/>
        <v>X</v>
      </c>
      <c r="N422" s="58" t="str">
        <f t="shared" si="407"/>
        <v>X</v>
      </c>
      <c r="O422" s="58" t="str">
        <f t="shared" si="407"/>
        <v>X</v>
      </c>
      <c r="P422" s="58" t="str">
        <f t="shared" si="407"/>
        <v>X</v>
      </c>
      <c r="Q422" s="58" t="str">
        <f t="shared" si="407"/>
        <v>X</v>
      </c>
    </row>
    <row r="423" spans="1:17" ht="18.75" customHeight="1">
      <c r="A423" s="606"/>
      <c r="B423" s="58" t="s">
        <v>36</v>
      </c>
      <c r="C423" s="58" t="str">
        <f t="shared" ref="C423:Q423" si="408">IF(C11=$W$48,"O",IF(C11=$X$48,"O",IF(C11=$Y$48,"O",IF(C11=$Z$48,"O",IF(C11=$AA$48,"O",IF(C11=$AB$48,"O",IF(C11=$AC$48,"O",IF(C11=$AD$48,"O",IF(C11=$AE$48,"O",IF(C11=$AF$48,"O",IF(C11=$AG$48,"O",IF(C11=$AH$48,"O",IF(C11=$AI$48,"O",IF(C11=$AJ$48,"O",IF(C11=$AK$48,"O",IF(C11=$AL$48,"O","X"))))))))))))))))</f>
        <v>O</v>
      </c>
      <c r="D423" s="58" t="str">
        <f t="shared" si="408"/>
        <v>O</v>
      </c>
      <c r="E423" s="58" t="str">
        <f t="shared" si="408"/>
        <v>O</v>
      </c>
      <c r="F423" s="58" t="str">
        <f t="shared" si="408"/>
        <v>O</v>
      </c>
      <c r="G423" s="58" t="str">
        <f t="shared" si="408"/>
        <v>O</v>
      </c>
      <c r="H423" s="58" t="str">
        <f t="shared" si="408"/>
        <v>O</v>
      </c>
      <c r="I423" s="58" t="str">
        <f t="shared" si="408"/>
        <v>O</v>
      </c>
      <c r="J423" s="58" t="str">
        <f t="shared" si="408"/>
        <v>O</v>
      </c>
      <c r="K423" s="58" t="str">
        <f t="shared" si="408"/>
        <v>O</v>
      </c>
      <c r="L423" s="58" t="str">
        <f t="shared" si="408"/>
        <v>O</v>
      </c>
      <c r="M423" s="58" t="str">
        <f t="shared" si="408"/>
        <v>O</v>
      </c>
      <c r="N423" s="58" t="str">
        <f t="shared" si="408"/>
        <v>O</v>
      </c>
      <c r="O423" s="58" t="str">
        <f t="shared" si="408"/>
        <v>O</v>
      </c>
      <c r="P423" s="58" t="str">
        <f t="shared" si="408"/>
        <v>O</v>
      </c>
      <c r="Q423" s="58" t="str">
        <f t="shared" si="408"/>
        <v>O</v>
      </c>
    </row>
    <row r="424" spans="1:17" ht="18.75" customHeight="1">
      <c r="A424" s="606"/>
      <c r="B424" s="58" t="s">
        <v>21</v>
      </c>
      <c r="C424" s="58" t="str">
        <f t="shared" ref="C424:Q424" si="409">IF(C12=$W$48,"O",IF(C12=$X$48,"O",IF(C12=$Y$48,"O",IF(C12=$Z$48,"O",IF(C12=$AA$48,"O",IF(C12=$AB$48,"O",IF(C12=$AC$48,"O",IF(C12=$AD$48,"O",IF(C12=$AE$48,"O",IF(C12=$AF$48,"O",IF(C12=$AG$48,"O",IF(C12=$AH$48,"O",IF(C12=$AI$48,"O",IF(C12=$AJ$48,"O",IF(C12=$AK$48,"O",IF(C12=$AL$48,"O","X"))))))))))))))))</f>
        <v>X</v>
      </c>
      <c r="D424" s="58" t="str">
        <f t="shared" si="409"/>
        <v>X</v>
      </c>
      <c r="E424" s="58" t="str">
        <f t="shared" si="409"/>
        <v>X</v>
      </c>
      <c r="F424" s="58" t="str">
        <f t="shared" si="409"/>
        <v>X</v>
      </c>
      <c r="G424" s="58" t="str">
        <f t="shared" si="409"/>
        <v>X</v>
      </c>
      <c r="H424" s="58" t="str">
        <f t="shared" si="409"/>
        <v>X</v>
      </c>
      <c r="I424" s="58" t="str">
        <f t="shared" si="409"/>
        <v>X</v>
      </c>
      <c r="J424" s="58" t="str">
        <f t="shared" si="409"/>
        <v>X</v>
      </c>
      <c r="K424" s="58" t="str">
        <f t="shared" si="409"/>
        <v>X</v>
      </c>
      <c r="L424" s="58" t="str">
        <f t="shared" si="409"/>
        <v>X</v>
      </c>
      <c r="M424" s="58" t="str">
        <f t="shared" si="409"/>
        <v>X</v>
      </c>
      <c r="N424" s="58" t="str">
        <f t="shared" si="409"/>
        <v>X</v>
      </c>
      <c r="O424" s="58" t="str">
        <f t="shared" si="409"/>
        <v>X</v>
      </c>
      <c r="P424" s="58" t="str">
        <f t="shared" si="409"/>
        <v>X</v>
      </c>
      <c r="Q424" s="58" t="str">
        <f t="shared" si="409"/>
        <v>X</v>
      </c>
    </row>
    <row r="425" spans="1:17" ht="18.75" customHeight="1">
      <c r="A425" s="607"/>
      <c r="B425" s="30" t="s">
        <v>46</v>
      </c>
      <c r="C425" s="47">
        <f>COUNTIF(C419:C424,"O")</f>
        <v>2</v>
      </c>
      <c r="D425" s="47">
        <f t="shared" ref="D425:Q425" si="410">COUNTIF(D419:D424,"O")</f>
        <v>2</v>
      </c>
      <c r="E425" s="47">
        <f t="shared" si="410"/>
        <v>2</v>
      </c>
      <c r="F425" s="47">
        <f t="shared" si="410"/>
        <v>2</v>
      </c>
      <c r="G425" s="47">
        <f t="shared" si="410"/>
        <v>2</v>
      </c>
      <c r="H425" s="47">
        <f t="shared" si="410"/>
        <v>2</v>
      </c>
      <c r="I425" s="47">
        <f t="shared" si="410"/>
        <v>2</v>
      </c>
      <c r="J425" s="47">
        <f t="shared" si="410"/>
        <v>2</v>
      </c>
      <c r="K425" s="47">
        <f t="shared" si="410"/>
        <v>2</v>
      </c>
      <c r="L425" s="47">
        <f t="shared" si="410"/>
        <v>2</v>
      </c>
      <c r="M425" s="47">
        <f t="shared" si="410"/>
        <v>2</v>
      </c>
      <c r="N425" s="47">
        <f t="shared" si="410"/>
        <v>2</v>
      </c>
      <c r="O425" s="47">
        <f t="shared" si="410"/>
        <v>2</v>
      </c>
      <c r="P425" s="47">
        <f t="shared" si="410"/>
        <v>2</v>
      </c>
      <c r="Q425" s="47">
        <f t="shared" si="410"/>
        <v>2</v>
      </c>
    </row>
    <row r="426" spans="1:17" ht="18.75" customHeight="1">
      <c r="A426" s="605">
        <v>35</v>
      </c>
      <c r="B426" s="58" t="s">
        <v>32</v>
      </c>
      <c r="C426" s="58" t="str">
        <f t="shared" ref="C426:Q426" si="411">IF(C7=$W$49,"O",IF(C7=$X$49,"O",IF(C7=$Y$49,"O",IF(C7=$Z$49,"O",IF(C7=$AA$49,"O",IF(C7=$AB$49,"O",IF(C7=$AC$49,"O",IF(C7=$AD$49,"O",IF(C7=$AE$49,"O",IF(C7=$AF$49,"O",IF(C7=$AG$49,"O","X")))))))))))</f>
        <v>X</v>
      </c>
      <c r="D426" s="58" t="str">
        <f t="shared" si="411"/>
        <v>X</v>
      </c>
      <c r="E426" s="58" t="str">
        <f t="shared" si="411"/>
        <v>X</v>
      </c>
      <c r="F426" s="58" t="str">
        <f t="shared" si="411"/>
        <v>X</v>
      </c>
      <c r="G426" s="58" t="str">
        <f t="shared" si="411"/>
        <v>X</v>
      </c>
      <c r="H426" s="58" t="str">
        <f t="shared" si="411"/>
        <v>X</v>
      </c>
      <c r="I426" s="58" t="str">
        <f t="shared" si="411"/>
        <v>X</v>
      </c>
      <c r="J426" s="58" t="str">
        <f t="shared" si="411"/>
        <v>X</v>
      </c>
      <c r="K426" s="58" t="str">
        <f t="shared" si="411"/>
        <v>X</v>
      </c>
      <c r="L426" s="58" t="str">
        <f t="shared" si="411"/>
        <v>X</v>
      </c>
      <c r="M426" s="58" t="str">
        <f t="shared" si="411"/>
        <v>X</v>
      </c>
      <c r="N426" s="58" t="str">
        <f t="shared" si="411"/>
        <v>X</v>
      </c>
      <c r="O426" s="58" t="str">
        <f t="shared" si="411"/>
        <v>X</v>
      </c>
      <c r="P426" s="58" t="str">
        <f t="shared" si="411"/>
        <v>X</v>
      </c>
      <c r="Q426" s="58" t="str">
        <f t="shared" si="411"/>
        <v>X</v>
      </c>
    </row>
    <row r="427" spans="1:17" ht="18.75" customHeight="1">
      <c r="A427" s="606"/>
      <c r="B427" s="58" t="s">
        <v>33</v>
      </c>
      <c r="C427" s="58" t="str">
        <f t="shared" ref="C427:Q427" si="412">IF(C8=$W$49,"O",IF(C8=$X$49,"O",IF(C8=$Y$49,"O",IF(C8=$Z$49,"O",IF(C8=$AA$49,"O",IF(C8=$AB$49,"O",IF(C8=$AC$49,"O",IF(C8=$AD$49,"O",IF(C8=$AE$49,"O",IF(C8=$AF$49,"O",IF(C8=$AG$49,"O","X")))))))))))</f>
        <v>X</v>
      </c>
      <c r="D427" s="58" t="str">
        <f t="shared" si="412"/>
        <v>X</v>
      </c>
      <c r="E427" s="58" t="str">
        <f t="shared" si="412"/>
        <v>X</v>
      </c>
      <c r="F427" s="58" t="str">
        <f t="shared" si="412"/>
        <v>X</v>
      </c>
      <c r="G427" s="58" t="str">
        <f t="shared" si="412"/>
        <v>X</v>
      </c>
      <c r="H427" s="58" t="str">
        <f t="shared" si="412"/>
        <v>X</v>
      </c>
      <c r="I427" s="58" t="str">
        <f t="shared" si="412"/>
        <v>X</v>
      </c>
      <c r="J427" s="58" t="str">
        <f t="shared" si="412"/>
        <v>X</v>
      </c>
      <c r="K427" s="58" t="str">
        <f t="shared" si="412"/>
        <v>X</v>
      </c>
      <c r="L427" s="58" t="str">
        <f t="shared" si="412"/>
        <v>X</v>
      </c>
      <c r="M427" s="58" t="str">
        <f t="shared" si="412"/>
        <v>X</v>
      </c>
      <c r="N427" s="58" t="str">
        <f t="shared" si="412"/>
        <v>X</v>
      </c>
      <c r="O427" s="58" t="str">
        <f t="shared" si="412"/>
        <v>X</v>
      </c>
      <c r="P427" s="58" t="str">
        <f t="shared" si="412"/>
        <v>X</v>
      </c>
      <c r="Q427" s="58" t="str">
        <f t="shared" si="412"/>
        <v>X</v>
      </c>
    </row>
    <row r="428" spans="1:17" ht="18.75" customHeight="1">
      <c r="A428" s="606"/>
      <c r="B428" s="58" t="s">
        <v>34</v>
      </c>
      <c r="C428" s="58" t="str">
        <f t="shared" ref="C428:Q428" si="413">IF(C9=$W$49,"O",IF(C9=$X$49,"O",IF(C9=$Y$49,"O",IF(C9=$Z$49,"O",IF(C9=$AA$49,"O",IF(C9=$AB$49,"O",IF(C9=$AC$49,"O",IF(C9=$AD$49,"O",IF(C9=$AE$49,"O",IF(C9=$AF$49,"O",IF(C9=$AG$49,"O","X")))))))))))</f>
        <v>O</v>
      </c>
      <c r="D428" s="58" t="str">
        <f t="shared" si="413"/>
        <v>O</v>
      </c>
      <c r="E428" s="58" t="str">
        <f t="shared" si="413"/>
        <v>O</v>
      </c>
      <c r="F428" s="58" t="str">
        <f t="shared" si="413"/>
        <v>O</v>
      </c>
      <c r="G428" s="58" t="str">
        <f t="shared" si="413"/>
        <v>O</v>
      </c>
      <c r="H428" s="58" t="str">
        <f t="shared" si="413"/>
        <v>O</v>
      </c>
      <c r="I428" s="58" t="str">
        <f t="shared" si="413"/>
        <v>O</v>
      </c>
      <c r="J428" s="58" t="str">
        <f t="shared" si="413"/>
        <v>O</v>
      </c>
      <c r="K428" s="58" t="str">
        <f t="shared" si="413"/>
        <v>O</v>
      </c>
      <c r="L428" s="58" t="str">
        <f t="shared" si="413"/>
        <v>O</v>
      </c>
      <c r="M428" s="58" t="str">
        <f t="shared" si="413"/>
        <v>O</v>
      </c>
      <c r="N428" s="58" t="str">
        <f t="shared" si="413"/>
        <v>O</v>
      </c>
      <c r="O428" s="58" t="str">
        <f t="shared" si="413"/>
        <v>O</v>
      </c>
      <c r="P428" s="58" t="str">
        <f t="shared" si="413"/>
        <v>O</v>
      </c>
      <c r="Q428" s="58" t="str">
        <f t="shared" si="413"/>
        <v>O</v>
      </c>
    </row>
    <row r="429" spans="1:17" ht="18.75" customHeight="1">
      <c r="A429" s="606"/>
      <c r="B429" s="58" t="s">
        <v>35</v>
      </c>
      <c r="C429" s="58" t="str">
        <f t="shared" ref="C429:Q429" si="414">IF(C10=$W$49,"O",IF(C10=$X$49,"O",IF(C10=$Y$49,"O",IF(C10=$Z$49,"O",IF(C10=$AA$49,"O",IF(C10=$AB$49,"O",IF(C10=$AC$49,"O",IF(C10=$AD$49,"O",IF(C10=$AE$49,"O",IF(C10=$AF$49,"O",IF(C10=$AG$49,"O","X")))))))))))</f>
        <v>X</v>
      </c>
      <c r="D429" s="58" t="str">
        <f t="shared" si="414"/>
        <v>X</v>
      </c>
      <c r="E429" s="58" t="str">
        <f t="shared" si="414"/>
        <v>X</v>
      </c>
      <c r="F429" s="58" t="str">
        <f t="shared" si="414"/>
        <v>X</v>
      </c>
      <c r="G429" s="58" t="str">
        <f t="shared" si="414"/>
        <v>X</v>
      </c>
      <c r="H429" s="58" t="str">
        <f t="shared" si="414"/>
        <v>X</v>
      </c>
      <c r="I429" s="58" t="str">
        <f t="shared" si="414"/>
        <v>X</v>
      </c>
      <c r="J429" s="58" t="str">
        <f t="shared" si="414"/>
        <v>X</v>
      </c>
      <c r="K429" s="58" t="str">
        <f t="shared" si="414"/>
        <v>X</v>
      </c>
      <c r="L429" s="58" t="str">
        <f t="shared" si="414"/>
        <v>X</v>
      </c>
      <c r="M429" s="58" t="str">
        <f t="shared" si="414"/>
        <v>X</v>
      </c>
      <c r="N429" s="58" t="str">
        <f t="shared" si="414"/>
        <v>X</v>
      </c>
      <c r="O429" s="58" t="str">
        <f t="shared" si="414"/>
        <v>X</v>
      </c>
      <c r="P429" s="58" t="str">
        <f t="shared" si="414"/>
        <v>X</v>
      </c>
      <c r="Q429" s="58" t="str">
        <f t="shared" si="414"/>
        <v>X</v>
      </c>
    </row>
    <row r="430" spans="1:17" ht="18.75" customHeight="1">
      <c r="A430" s="606"/>
      <c r="B430" s="58" t="s">
        <v>36</v>
      </c>
      <c r="C430" s="58" t="str">
        <f t="shared" ref="C430:Q430" si="415">IF(C11=$W$49,"O",IF(C11=$X$49,"O",IF(C11=$Y$49,"O",IF(C11=$Z$49,"O",IF(C11=$AA$49,"O",IF(C11=$AB$49,"O",IF(C11=$AC$49,"O",IF(C11=$AD$49,"O",IF(C11=$AE$49,"O",IF(C11=$AF$49,"O",IF(C11=$AG$49,"O","X")))))))))))</f>
        <v>X</v>
      </c>
      <c r="D430" s="58" t="str">
        <f t="shared" si="415"/>
        <v>X</v>
      </c>
      <c r="E430" s="58" t="str">
        <f t="shared" si="415"/>
        <v>X</v>
      </c>
      <c r="F430" s="58" t="str">
        <f t="shared" si="415"/>
        <v>X</v>
      </c>
      <c r="G430" s="58" t="str">
        <f t="shared" si="415"/>
        <v>X</v>
      </c>
      <c r="H430" s="58" t="str">
        <f t="shared" si="415"/>
        <v>X</v>
      </c>
      <c r="I430" s="58" t="str">
        <f t="shared" si="415"/>
        <v>X</v>
      </c>
      <c r="J430" s="58" t="str">
        <f t="shared" si="415"/>
        <v>X</v>
      </c>
      <c r="K430" s="58" t="str">
        <f t="shared" si="415"/>
        <v>X</v>
      </c>
      <c r="L430" s="58" t="str">
        <f t="shared" si="415"/>
        <v>X</v>
      </c>
      <c r="M430" s="58" t="str">
        <f t="shared" si="415"/>
        <v>X</v>
      </c>
      <c r="N430" s="58" t="str">
        <f t="shared" si="415"/>
        <v>X</v>
      </c>
      <c r="O430" s="58" t="str">
        <f t="shared" si="415"/>
        <v>X</v>
      </c>
      <c r="P430" s="58" t="str">
        <f t="shared" si="415"/>
        <v>X</v>
      </c>
      <c r="Q430" s="58" t="str">
        <f t="shared" si="415"/>
        <v>X</v>
      </c>
    </row>
    <row r="431" spans="1:17" ht="18.75" customHeight="1">
      <c r="A431" s="606"/>
      <c r="B431" s="58" t="s">
        <v>21</v>
      </c>
      <c r="C431" s="58" t="str">
        <f t="shared" ref="C431:Q431" si="416">IF(C12=$W$49,"O",IF(C12=$X$49,"O",IF(C12=$Y$49,"O",IF(C12=$Z$49,"O",IF(C12=$AA$49,"O",IF(C12=$AB$49,"O",IF(C12=$AC$49,"O",IF(C12=$AD$49,"O",IF(C12=$AE$49,"O",IF(C12=$AF$49,"O",IF(C12=$AG$49,"O","X")))))))))))</f>
        <v>X</v>
      </c>
      <c r="D431" s="58" t="str">
        <f t="shared" si="416"/>
        <v>X</v>
      </c>
      <c r="E431" s="58" t="str">
        <f t="shared" si="416"/>
        <v>X</v>
      </c>
      <c r="F431" s="58" t="str">
        <f t="shared" si="416"/>
        <v>X</v>
      </c>
      <c r="G431" s="58" t="str">
        <f t="shared" si="416"/>
        <v>X</v>
      </c>
      <c r="H431" s="58" t="str">
        <f t="shared" si="416"/>
        <v>X</v>
      </c>
      <c r="I431" s="58" t="str">
        <f t="shared" si="416"/>
        <v>X</v>
      </c>
      <c r="J431" s="58" t="str">
        <f t="shared" si="416"/>
        <v>X</v>
      </c>
      <c r="K431" s="58" t="str">
        <f t="shared" si="416"/>
        <v>X</v>
      </c>
      <c r="L431" s="58" t="str">
        <f t="shared" si="416"/>
        <v>X</v>
      </c>
      <c r="M431" s="58" t="str">
        <f t="shared" si="416"/>
        <v>X</v>
      </c>
      <c r="N431" s="58" t="str">
        <f t="shared" si="416"/>
        <v>X</v>
      </c>
      <c r="O431" s="58" t="str">
        <f t="shared" si="416"/>
        <v>X</v>
      </c>
      <c r="P431" s="58" t="str">
        <f t="shared" si="416"/>
        <v>X</v>
      </c>
      <c r="Q431" s="58" t="str">
        <f t="shared" si="416"/>
        <v>X</v>
      </c>
    </row>
    <row r="432" spans="1:17" ht="18.75" customHeight="1">
      <c r="A432" s="607"/>
      <c r="B432" s="30" t="s">
        <v>46</v>
      </c>
      <c r="C432" s="47">
        <f>COUNTIF(C426:C431,"O")</f>
        <v>1</v>
      </c>
      <c r="D432" s="47">
        <f t="shared" ref="D432:Q432" si="417">COUNTIF(D426:D431,"O")</f>
        <v>1</v>
      </c>
      <c r="E432" s="47">
        <f t="shared" si="417"/>
        <v>1</v>
      </c>
      <c r="F432" s="47">
        <f t="shared" si="417"/>
        <v>1</v>
      </c>
      <c r="G432" s="47">
        <f t="shared" si="417"/>
        <v>1</v>
      </c>
      <c r="H432" s="47">
        <f t="shared" si="417"/>
        <v>1</v>
      </c>
      <c r="I432" s="47">
        <f t="shared" si="417"/>
        <v>1</v>
      </c>
      <c r="J432" s="47">
        <f t="shared" si="417"/>
        <v>1</v>
      </c>
      <c r="K432" s="47">
        <f t="shared" si="417"/>
        <v>1</v>
      </c>
      <c r="L432" s="47">
        <f t="shared" si="417"/>
        <v>1</v>
      </c>
      <c r="M432" s="47">
        <f t="shared" si="417"/>
        <v>1</v>
      </c>
      <c r="N432" s="47">
        <f t="shared" si="417"/>
        <v>1</v>
      </c>
      <c r="O432" s="47">
        <f t="shared" si="417"/>
        <v>1</v>
      </c>
      <c r="P432" s="47">
        <f t="shared" si="417"/>
        <v>1</v>
      </c>
      <c r="Q432" s="47">
        <f t="shared" si="417"/>
        <v>1</v>
      </c>
    </row>
    <row r="433" spans="1:21" ht="18.75" customHeight="1">
      <c r="A433" s="605">
        <v>36</v>
      </c>
      <c r="B433" s="58" t="s">
        <v>32</v>
      </c>
      <c r="C433" s="58" t="str">
        <f t="shared" ref="C433:Q433" si="418">IF(C7=$W$50,"O",IF(C7=$X$50,"O",IF(C7=$Y$50,"O",IF(C7=$Z$50,"O",IF(C7=$AA$50,"O",IF(C7=$AB$50,"O",IF(C7=$AC$50,"O",IF(C7=$AD$50,"O",IF(C7=$AE$50,"O",IF(C7=$AF$50,"O",IF(C7=$AG$50,"O",IF(C7=$AH$50,"O",IF(C7=$AI$50,"O",IF(C7=$AJ$50,"O","X"))))))))))))))</f>
        <v>X</v>
      </c>
      <c r="D433" s="58" t="str">
        <f t="shared" si="418"/>
        <v>X</v>
      </c>
      <c r="E433" s="58" t="str">
        <f t="shared" si="418"/>
        <v>X</v>
      </c>
      <c r="F433" s="58" t="str">
        <f t="shared" si="418"/>
        <v>X</v>
      </c>
      <c r="G433" s="58" t="str">
        <f t="shared" si="418"/>
        <v>X</v>
      </c>
      <c r="H433" s="58" t="str">
        <f t="shared" si="418"/>
        <v>X</v>
      </c>
      <c r="I433" s="58" t="str">
        <f t="shared" si="418"/>
        <v>X</v>
      </c>
      <c r="J433" s="58" t="str">
        <f t="shared" si="418"/>
        <v>X</v>
      </c>
      <c r="K433" s="58" t="str">
        <f t="shared" si="418"/>
        <v>X</v>
      </c>
      <c r="L433" s="58" t="str">
        <f t="shared" si="418"/>
        <v>X</v>
      </c>
      <c r="M433" s="58" t="str">
        <f t="shared" si="418"/>
        <v>X</v>
      </c>
      <c r="N433" s="58" t="str">
        <f t="shared" si="418"/>
        <v>X</v>
      </c>
      <c r="O433" s="58" t="str">
        <f t="shared" si="418"/>
        <v>X</v>
      </c>
      <c r="P433" s="58" t="str">
        <f t="shared" si="418"/>
        <v>X</v>
      </c>
      <c r="Q433" s="58" t="str">
        <f t="shared" si="418"/>
        <v>X</v>
      </c>
    </row>
    <row r="434" spans="1:21" ht="18.75" customHeight="1">
      <c r="A434" s="606"/>
      <c r="B434" s="58" t="s">
        <v>33</v>
      </c>
      <c r="C434" s="58" t="str">
        <f t="shared" ref="C434:Q434" si="419">IF(C8=$W$50,"O",IF(C8=$X$50,"O",IF(C8=$Y$50,"O",IF(C8=$Z$50,"O",IF(C8=$AA$50,"O",IF(C8=$AB$50,"O",IF(C8=$AC$50,"O",IF(C8=$AD$50,"O",IF(C8=$AE$50,"O",IF(C8=$AF$50,"O",IF(C8=$AG$50,"O",IF(C8=$AH$50,"O",IF(C8=$AI$50,"O",IF(C8=$AJ$50,"O","X"))))))))))))))</f>
        <v>X</v>
      </c>
      <c r="D434" s="58" t="str">
        <f t="shared" si="419"/>
        <v>X</v>
      </c>
      <c r="E434" s="58" t="str">
        <f t="shared" si="419"/>
        <v>X</v>
      </c>
      <c r="F434" s="58" t="str">
        <f t="shared" si="419"/>
        <v>X</v>
      </c>
      <c r="G434" s="58" t="str">
        <f t="shared" si="419"/>
        <v>X</v>
      </c>
      <c r="H434" s="58" t="str">
        <f t="shared" si="419"/>
        <v>X</v>
      </c>
      <c r="I434" s="58" t="str">
        <f t="shared" si="419"/>
        <v>X</v>
      </c>
      <c r="J434" s="58" t="str">
        <f t="shared" si="419"/>
        <v>X</v>
      </c>
      <c r="K434" s="58" t="str">
        <f t="shared" si="419"/>
        <v>X</v>
      </c>
      <c r="L434" s="58" t="str">
        <f t="shared" si="419"/>
        <v>X</v>
      </c>
      <c r="M434" s="58" t="str">
        <f t="shared" si="419"/>
        <v>X</v>
      </c>
      <c r="N434" s="58" t="str">
        <f t="shared" si="419"/>
        <v>X</v>
      </c>
      <c r="O434" s="58" t="str">
        <f t="shared" si="419"/>
        <v>X</v>
      </c>
      <c r="P434" s="58" t="str">
        <f t="shared" si="419"/>
        <v>X</v>
      </c>
      <c r="Q434" s="58" t="str">
        <f t="shared" si="419"/>
        <v>X</v>
      </c>
    </row>
    <row r="435" spans="1:21" ht="18.75" customHeight="1">
      <c r="A435" s="606"/>
      <c r="B435" s="58" t="s">
        <v>34</v>
      </c>
      <c r="C435" s="58" t="str">
        <f t="shared" ref="C435:Q435" si="420">IF(C9=$W$50,"O",IF(C9=$X$50,"O",IF(C9=$Y$50,"O",IF(C9=$Z$50,"O",IF(C9=$AA$50,"O",IF(C9=$AB$50,"O",IF(C9=$AC$50,"O",IF(C9=$AD$50,"O",IF(C9=$AE$50,"O",IF(C9=$AF$50,"O",IF(C9=$AG$50,"O",IF(C9=$AH$50,"O",IF(C9=$AI$50,"O",IF(C9=$AJ$50,"O","X"))))))))))))))</f>
        <v>X</v>
      </c>
      <c r="D435" s="58" t="str">
        <f t="shared" si="420"/>
        <v>X</v>
      </c>
      <c r="E435" s="58" t="str">
        <f t="shared" si="420"/>
        <v>X</v>
      </c>
      <c r="F435" s="58" t="str">
        <f t="shared" si="420"/>
        <v>X</v>
      </c>
      <c r="G435" s="58" t="str">
        <f t="shared" si="420"/>
        <v>X</v>
      </c>
      <c r="H435" s="58" t="str">
        <f t="shared" si="420"/>
        <v>X</v>
      </c>
      <c r="I435" s="58" t="str">
        <f t="shared" si="420"/>
        <v>X</v>
      </c>
      <c r="J435" s="58" t="str">
        <f t="shared" si="420"/>
        <v>X</v>
      </c>
      <c r="K435" s="58" t="str">
        <f t="shared" si="420"/>
        <v>X</v>
      </c>
      <c r="L435" s="58" t="str">
        <f t="shared" si="420"/>
        <v>X</v>
      </c>
      <c r="M435" s="58" t="str">
        <f t="shared" si="420"/>
        <v>X</v>
      </c>
      <c r="N435" s="58" t="str">
        <f t="shared" si="420"/>
        <v>X</v>
      </c>
      <c r="O435" s="58" t="str">
        <f t="shared" si="420"/>
        <v>X</v>
      </c>
      <c r="P435" s="58" t="str">
        <f t="shared" si="420"/>
        <v>X</v>
      </c>
      <c r="Q435" s="58" t="str">
        <f t="shared" si="420"/>
        <v>X</v>
      </c>
    </row>
    <row r="436" spans="1:21" ht="18.75" customHeight="1">
      <c r="A436" s="606"/>
      <c r="B436" s="58" t="s">
        <v>35</v>
      </c>
      <c r="C436" s="58" t="str">
        <f t="shared" ref="C436:Q436" si="421">IF(C10=$W$50,"O",IF(C10=$X$50,"O",IF(C10=$Y$50,"O",IF(C10=$Z$50,"O",IF(C10=$AA$50,"O",IF(C10=$AB$50,"O",IF(C10=$AC$50,"O",IF(C10=$AD$50,"O",IF(C10=$AE$50,"O",IF(C10=$AF$50,"O",IF(C10=$AG$50,"O",IF(C10=$AH$50,"O",IF(C10=$AI$50,"O",IF(C10=$AJ$50,"O","X"))))))))))))))</f>
        <v>X</v>
      </c>
      <c r="D436" s="58" t="str">
        <f t="shared" si="421"/>
        <v>X</v>
      </c>
      <c r="E436" s="58" t="str">
        <f t="shared" si="421"/>
        <v>X</v>
      </c>
      <c r="F436" s="58" t="str">
        <f t="shared" si="421"/>
        <v>X</v>
      </c>
      <c r="G436" s="58" t="str">
        <f t="shared" si="421"/>
        <v>X</v>
      </c>
      <c r="H436" s="58" t="str">
        <f t="shared" si="421"/>
        <v>X</v>
      </c>
      <c r="I436" s="58" t="str">
        <f t="shared" si="421"/>
        <v>X</v>
      </c>
      <c r="J436" s="58" t="str">
        <f t="shared" si="421"/>
        <v>X</v>
      </c>
      <c r="K436" s="58" t="str">
        <f t="shared" si="421"/>
        <v>X</v>
      </c>
      <c r="L436" s="58" t="str">
        <f t="shared" si="421"/>
        <v>X</v>
      </c>
      <c r="M436" s="58" t="str">
        <f t="shared" si="421"/>
        <v>X</v>
      </c>
      <c r="N436" s="58" t="str">
        <f t="shared" si="421"/>
        <v>X</v>
      </c>
      <c r="O436" s="58" t="str">
        <f t="shared" si="421"/>
        <v>X</v>
      </c>
      <c r="P436" s="58" t="str">
        <f t="shared" si="421"/>
        <v>X</v>
      </c>
      <c r="Q436" s="58" t="str">
        <f t="shared" si="421"/>
        <v>X</v>
      </c>
    </row>
    <row r="437" spans="1:21" ht="18.75" customHeight="1">
      <c r="A437" s="606"/>
      <c r="B437" s="58" t="s">
        <v>36</v>
      </c>
      <c r="C437" s="58" t="str">
        <f t="shared" ref="C437:Q437" si="422">IF(C11=$W$50,"O",IF(C11=$X$50,"O",IF(C11=$Y$50,"O",IF(C11=$Z$50,"O",IF(C11=$AA$50,"O",IF(C11=$AB$50,"O",IF(C11=$AC$50,"O",IF(C11=$AD$50,"O",IF(C11=$AE$50,"O",IF(C11=$AF$50,"O",IF(C11=$AG$50,"O",IF(C11=$AH$50,"O",IF(C11=$AI$50,"O",IF(C11=$AJ$50,"O","X"))))))))))))))</f>
        <v>O</v>
      </c>
      <c r="D437" s="58" t="str">
        <f t="shared" si="422"/>
        <v>O</v>
      </c>
      <c r="E437" s="58" t="str">
        <f t="shared" si="422"/>
        <v>O</v>
      </c>
      <c r="F437" s="58" t="str">
        <f t="shared" si="422"/>
        <v>O</v>
      </c>
      <c r="G437" s="58" t="str">
        <f t="shared" si="422"/>
        <v>O</v>
      </c>
      <c r="H437" s="58" t="str">
        <f t="shared" si="422"/>
        <v>O</v>
      </c>
      <c r="I437" s="58" t="str">
        <f t="shared" si="422"/>
        <v>O</v>
      </c>
      <c r="J437" s="58" t="str">
        <f t="shared" si="422"/>
        <v>O</v>
      </c>
      <c r="K437" s="58" t="str">
        <f t="shared" si="422"/>
        <v>O</v>
      </c>
      <c r="L437" s="58" t="str">
        <f t="shared" si="422"/>
        <v>O</v>
      </c>
      <c r="M437" s="58" t="str">
        <f t="shared" si="422"/>
        <v>O</v>
      </c>
      <c r="N437" s="58" t="str">
        <f t="shared" si="422"/>
        <v>O</v>
      </c>
      <c r="O437" s="58" t="str">
        <f t="shared" si="422"/>
        <v>O</v>
      </c>
      <c r="P437" s="58" t="str">
        <f t="shared" si="422"/>
        <v>O</v>
      </c>
      <c r="Q437" s="58" t="str">
        <f t="shared" si="422"/>
        <v>O</v>
      </c>
    </row>
    <row r="438" spans="1:21" ht="18.75" customHeight="1">
      <c r="A438" s="606"/>
      <c r="B438" s="58" t="s">
        <v>21</v>
      </c>
      <c r="C438" s="58" t="str">
        <f t="shared" ref="C438:Q438" si="423">IF(C12=$W$50,"O",IF(C12=$X$50,"O",IF(C12=$Y$50,"O",IF(C12=$Z$50,"O",IF(C12=$AA$50,"O",IF(C12=$AB$50,"O",IF(C12=$AC$50,"O",IF(C12=$AD$50,"O",IF(C12=$AE$50,"O",IF(C12=$AF$50,"O",IF(C12=$AG$50,"O",IF(C12=$AH$50,"O",IF(C12=$AI$50,"O",IF(C12=$AJ$50,"O","X"))))))))))))))</f>
        <v>O</v>
      </c>
      <c r="D438" s="58" t="str">
        <f t="shared" si="423"/>
        <v>O</v>
      </c>
      <c r="E438" s="58" t="str">
        <f t="shared" si="423"/>
        <v>O</v>
      </c>
      <c r="F438" s="58" t="str">
        <f t="shared" si="423"/>
        <v>O</v>
      </c>
      <c r="G438" s="58" t="str">
        <f t="shared" si="423"/>
        <v>O</v>
      </c>
      <c r="H438" s="58" t="str">
        <f t="shared" si="423"/>
        <v>O</v>
      </c>
      <c r="I438" s="58" t="str">
        <f t="shared" si="423"/>
        <v>O</v>
      </c>
      <c r="J438" s="58" t="str">
        <f t="shared" si="423"/>
        <v>O</v>
      </c>
      <c r="K438" s="58" t="str">
        <f t="shared" si="423"/>
        <v>O</v>
      </c>
      <c r="L438" s="58" t="str">
        <f t="shared" si="423"/>
        <v>O</v>
      </c>
      <c r="M438" s="58" t="str">
        <f t="shared" si="423"/>
        <v>O</v>
      </c>
      <c r="N438" s="58" t="str">
        <f t="shared" si="423"/>
        <v>O</v>
      </c>
      <c r="O438" s="58" t="str">
        <f t="shared" si="423"/>
        <v>O</v>
      </c>
      <c r="P438" s="58" t="str">
        <f t="shared" si="423"/>
        <v>O</v>
      </c>
      <c r="Q438" s="58" t="str">
        <f t="shared" si="423"/>
        <v>O</v>
      </c>
    </row>
    <row r="439" spans="1:21" ht="18.75" customHeight="1">
      <c r="A439" s="607"/>
      <c r="B439" s="30" t="s">
        <v>46</v>
      </c>
      <c r="C439" s="47">
        <f>COUNTIF(C433:C438,"O")</f>
        <v>2</v>
      </c>
      <c r="D439" s="47">
        <f t="shared" ref="D439:Q439" si="424">COUNTIF(D433:D438,"O")</f>
        <v>2</v>
      </c>
      <c r="E439" s="47">
        <f t="shared" si="424"/>
        <v>2</v>
      </c>
      <c r="F439" s="47">
        <f t="shared" si="424"/>
        <v>2</v>
      </c>
      <c r="G439" s="47">
        <f t="shared" si="424"/>
        <v>2</v>
      </c>
      <c r="H439" s="47">
        <f t="shared" si="424"/>
        <v>2</v>
      </c>
      <c r="I439" s="47">
        <f t="shared" si="424"/>
        <v>2</v>
      </c>
      <c r="J439" s="47">
        <f t="shared" si="424"/>
        <v>2</v>
      </c>
      <c r="K439" s="47">
        <f t="shared" si="424"/>
        <v>2</v>
      </c>
      <c r="L439" s="47">
        <f t="shared" si="424"/>
        <v>2</v>
      </c>
      <c r="M439" s="47">
        <f t="shared" si="424"/>
        <v>2</v>
      </c>
      <c r="N439" s="47">
        <f t="shared" si="424"/>
        <v>2</v>
      </c>
      <c r="O439" s="47">
        <f t="shared" si="424"/>
        <v>2</v>
      </c>
      <c r="P439" s="47">
        <f t="shared" si="424"/>
        <v>2</v>
      </c>
      <c r="Q439" s="47">
        <f t="shared" si="424"/>
        <v>2</v>
      </c>
    </row>
    <row r="440" spans="1:21" ht="18.75" customHeight="1">
      <c r="A440" s="605">
        <v>37</v>
      </c>
      <c r="B440" s="58" t="s">
        <v>32</v>
      </c>
      <c r="C440" s="58" t="str">
        <f t="shared" ref="C440:Q440" si="425">IF(C7=$W$51,"O",IF(C7=$X$51,"O",IF(C7=$Y$51,"O",IF(C7=$Z$51,"O",IF(C7=$AA$51,"O",IF(C7=$AB$51,"O",IF(C7=$AC$51,"O",IF(C7=$AD$51,"O",IF(C7=$AE$51,"O",IF(C7=$AF$51,"O",IF(C7=$AG$51,"O",IF(C7=$AH$51,"O",IF(C7=$AI$51,"O",IF(C7=$AJ$51,"O",IF(C7=$AK$51,"O","X")))))))))))))))</f>
        <v>O</v>
      </c>
      <c r="D440" s="58" t="str">
        <f t="shared" si="425"/>
        <v>O</v>
      </c>
      <c r="E440" s="58" t="str">
        <f t="shared" si="425"/>
        <v>O</v>
      </c>
      <c r="F440" s="58" t="str">
        <f t="shared" si="425"/>
        <v>O</v>
      </c>
      <c r="G440" s="58" t="str">
        <f t="shared" si="425"/>
        <v>O</v>
      </c>
      <c r="H440" s="58" t="str">
        <f t="shared" si="425"/>
        <v>O</v>
      </c>
      <c r="I440" s="58" t="str">
        <f t="shared" si="425"/>
        <v>O</v>
      </c>
      <c r="J440" s="58" t="str">
        <f t="shared" si="425"/>
        <v>O</v>
      </c>
      <c r="K440" s="58" t="str">
        <f t="shared" si="425"/>
        <v>O</v>
      </c>
      <c r="L440" s="58" t="str">
        <f t="shared" si="425"/>
        <v>O</v>
      </c>
      <c r="M440" s="58" t="str">
        <f t="shared" si="425"/>
        <v>O</v>
      </c>
      <c r="N440" s="58" t="str">
        <f t="shared" si="425"/>
        <v>O</v>
      </c>
      <c r="O440" s="58" t="str">
        <f t="shared" si="425"/>
        <v>O</v>
      </c>
      <c r="P440" s="58" t="str">
        <f t="shared" si="425"/>
        <v>O</v>
      </c>
      <c r="Q440" s="58" t="str">
        <f t="shared" si="425"/>
        <v>O</v>
      </c>
      <c r="T440" s="45"/>
      <c r="U440" s="45"/>
    </row>
    <row r="441" spans="1:21" ht="18.75" customHeight="1">
      <c r="A441" s="606"/>
      <c r="B441" s="58" t="s">
        <v>33</v>
      </c>
      <c r="C441" s="58" t="str">
        <f t="shared" ref="C441:Q441" si="426">IF(C8=$W$51,"O",IF(C8=$X$51,"O",IF(C8=$Y$51,"O",IF(C8=$Z$51,"O",IF(C8=$AA$51,"O",IF(C8=$AB$51,"O",IF(C8=$AC$51,"O",IF(C8=$AD$51,"O",IF(C8=$AE$51,"O",IF(C8=$AF$51,"O",IF(C8=$AG$51,"O",IF(C8=$AH$51,"O",IF(C8=$AI$51,"O",IF(C8=$AJ$51,"O",IF(C8=$AK$51,"O","X")))))))))))))))</f>
        <v>O</v>
      </c>
      <c r="D441" s="58" t="str">
        <f t="shared" si="426"/>
        <v>O</v>
      </c>
      <c r="E441" s="58" t="str">
        <f t="shared" si="426"/>
        <v>O</v>
      </c>
      <c r="F441" s="58" t="str">
        <f t="shared" si="426"/>
        <v>O</v>
      </c>
      <c r="G441" s="58" t="str">
        <f t="shared" si="426"/>
        <v>O</v>
      </c>
      <c r="H441" s="58" t="str">
        <f t="shared" si="426"/>
        <v>O</v>
      </c>
      <c r="I441" s="58" t="str">
        <f t="shared" si="426"/>
        <v>O</v>
      </c>
      <c r="J441" s="58" t="str">
        <f t="shared" si="426"/>
        <v>O</v>
      </c>
      <c r="K441" s="58" t="str">
        <f t="shared" si="426"/>
        <v>O</v>
      </c>
      <c r="L441" s="58" t="str">
        <f t="shared" si="426"/>
        <v>O</v>
      </c>
      <c r="M441" s="58" t="str">
        <f t="shared" si="426"/>
        <v>O</v>
      </c>
      <c r="N441" s="58" t="str">
        <f t="shared" si="426"/>
        <v>O</v>
      </c>
      <c r="O441" s="58" t="str">
        <f t="shared" si="426"/>
        <v>O</v>
      </c>
      <c r="P441" s="58" t="str">
        <f t="shared" si="426"/>
        <v>O</v>
      </c>
      <c r="Q441" s="58" t="str">
        <f t="shared" si="426"/>
        <v>O</v>
      </c>
      <c r="T441" s="125"/>
      <c r="U441" s="45"/>
    </row>
    <row r="442" spans="1:21" ht="18.75" customHeight="1">
      <c r="A442" s="606"/>
      <c r="B442" s="58" t="s">
        <v>34</v>
      </c>
      <c r="C442" s="58" t="str">
        <f t="shared" ref="C442:Q442" si="427">IF(C9=$W$51,"O",IF(C9=$X$51,"O",IF(C9=$Y$51,"O",IF(C9=$Z$51,"O",IF(C9=$AA$51,"O",IF(C9=$AB$51,"O",IF(C9=$AC$51,"O",IF(C9=$AD$51,"O",IF(C9=$AE$51,"O",IF(C9=$AF$51,"O",IF(C9=$AG$51,"O",IF(C9=$AH$51,"O",IF(C9=$AI$51,"O",IF(C9=$AJ$51,"O",IF(C9=$AK$51,"O","X")))))))))))))))</f>
        <v>X</v>
      </c>
      <c r="D442" s="58" t="str">
        <f t="shared" si="427"/>
        <v>X</v>
      </c>
      <c r="E442" s="58" t="str">
        <f t="shared" si="427"/>
        <v>X</v>
      </c>
      <c r="F442" s="58" t="str">
        <f t="shared" si="427"/>
        <v>X</v>
      </c>
      <c r="G442" s="58" t="str">
        <f t="shared" si="427"/>
        <v>X</v>
      </c>
      <c r="H442" s="58" t="str">
        <f t="shared" si="427"/>
        <v>X</v>
      </c>
      <c r="I442" s="58" t="str">
        <f t="shared" si="427"/>
        <v>X</v>
      </c>
      <c r="J442" s="58" t="str">
        <f t="shared" si="427"/>
        <v>X</v>
      </c>
      <c r="K442" s="58" t="str">
        <f t="shared" si="427"/>
        <v>X</v>
      </c>
      <c r="L442" s="58" t="str">
        <f t="shared" si="427"/>
        <v>X</v>
      </c>
      <c r="M442" s="58" t="str">
        <f t="shared" si="427"/>
        <v>X</v>
      </c>
      <c r="N442" s="58" t="str">
        <f t="shared" si="427"/>
        <v>X</v>
      </c>
      <c r="O442" s="58" t="str">
        <f t="shared" si="427"/>
        <v>X</v>
      </c>
      <c r="P442" s="58" t="str">
        <f t="shared" si="427"/>
        <v>X</v>
      </c>
      <c r="Q442" s="58" t="str">
        <f t="shared" si="427"/>
        <v>X</v>
      </c>
      <c r="T442" s="45"/>
      <c r="U442" s="125"/>
    </row>
    <row r="443" spans="1:21" ht="18.75" customHeight="1">
      <c r="A443" s="606"/>
      <c r="B443" s="58" t="s">
        <v>35</v>
      </c>
      <c r="C443" s="58" t="str">
        <f t="shared" ref="C443:Q443" si="428">IF(C10=$W$51,"O",IF(C10=$X$51,"O",IF(C10=$Y$51,"O",IF(C10=$Z$51,"O",IF(C10=$AA$51,"O",IF(C10=$AB$51,"O",IF(C10=$AC$51,"O",IF(C10=$AD$51,"O",IF(C10=$AE$51,"O",IF(C10=$AF$51,"O",IF(C10=$AG$51,"O",IF(C10=$AH$51,"O",IF(C10=$AI$51,"O",IF(C10=$AJ$51,"O",IF(C10=$AK$51,"O","X")))))))))))))))</f>
        <v>X</v>
      </c>
      <c r="D443" s="58" t="str">
        <f t="shared" si="428"/>
        <v>X</v>
      </c>
      <c r="E443" s="58" t="str">
        <f t="shared" si="428"/>
        <v>X</v>
      </c>
      <c r="F443" s="58" t="str">
        <f t="shared" si="428"/>
        <v>X</v>
      </c>
      <c r="G443" s="58" t="str">
        <f t="shared" si="428"/>
        <v>X</v>
      </c>
      <c r="H443" s="58" t="str">
        <f t="shared" si="428"/>
        <v>X</v>
      </c>
      <c r="I443" s="58" t="str">
        <f t="shared" si="428"/>
        <v>X</v>
      </c>
      <c r="J443" s="58" t="str">
        <f t="shared" si="428"/>
        <v>X</v>
      </c>
      <c r="K443" s="58" t="str">
        <f t="shared" si="428"/>
        <v>X</v>
      </c>
      <c r="L443" s="58" t="str">
        <f t="shared" si="428"/>
        <v>X</v>
      </c>
      <c r="M443" s="58" t="str">
        <f t="shared" si="428"/>
        <v>X</v>
      </c>
      <c r="N443" s="58" t="str">
        <f t="shared" si="428"/>
        <v>X</v>
      </c>
      <c r="O443" s="58" t="str">
        <f t="shared" si="428"/>
        <v>X</v>
      </c>
      <c r="P443" s="58" t="str">
        <f t="shared" si="428"/>
        <v>X</v>
      </c>
      <c r="Q443" s="58" t="str">
        <f t="shared" si="428"/>
        <v>X</v>
      </c>
      <c r="T443" s="45"/>
      <c r="U443" s="45"/>
    </row>
    <row r="444" spans="1:21" ht="18.75" customHeight="1">
      <c r="A444" s="606"/>
      <c r="B444" s="58" t="s">
        <v>36</v>
      </c>
      <c r="C444" s="58" t="str">
        <f t="shared" ref="C444:Q444" si="429">IF(C11=$W$51,"O",IF(C11=$X$51,"O",IF(C11=$Y$51,"O",IF(C11=$Z$51,"O",IF(C11=$AA$51,"O",IF(C11=$AB$51,"O",IF(C11=$AC$51,"O",IF(C11=$AD$51,"O",IF(C11=$AE$51,"O",IF(C11=$AF$51,"O",IF(C11=$AG$51,"O",IF(C11=$AH$51,"O",IF(C11=$AI$51,"O",IF(C11=$AJ$51,"O",IF(C11=$AK$51,"O","X")))))))))))))))</f>
        <v>X</v>
      </c>
      <c r="D444" s="58" t="str">
        <f t="shared" si="429"/>
        <v>X</v>
      </c>
      <c r="E444" s="58" t="str">
        <f t="shared" si="429"/>
        <v>X</v>
      </c>
      <c r="F444" s="58" t="str">
        <f t="shared" si="429"/>
        <v>X</v>
      </c>
      <c r="G444" s="58" t="str">
        <f t="shared" si="429"/>
        <v>X</v>
      </c>
      <c r="H444" s="58" t="str">
        <f t="shared" si="429"/>
        <v>X</v>
      </c>
      <c r="I444" s="58" t="str">
        <f t="shared" si="429"/>
        <v>X</v>
      </c>
      <c r="J444" s="58" t="str">
        <f t="shared" si="429"/>
        <v>X</v>
      </c>
      <c r="K444" s="58" t="str">
        <f t="shared" si="429"/>
        <v>X</v>
      </c>
      <c r="L444" s="58" t="str">
        <f t="shared" si="429"/>
        <v>X</v>
      </c>
      <c r="M444" s="58" t="str">
        <f t="shared" si="429"/>
        <v>X</v>
      </c>
      <c r="N444" s="58" t="str">
        <f t="shared" si="429"/>
        <v>X</v>
      </c>
      <c r="O444" s="58" t="str">
        <f t="shared" si="429"/>
        <v>X</v>
      </c>
      <c r="P444" s="58" t="str">
        <f t="shared" si="429"/>
        <v>X</v>
      </c>
      <c r="Q444" s="58" t="str">
        <f t="shared" si="429"/>
        <v>X</v>
      </c>
      <c r="T444" s="45"/>
      <c r="U444" s="45"/>
    </row>
    <row r="445" spans="1:21" ht="18.75" customHeight="1">
      <c r="A445" s="606"/>
      <c r="B445" s="58" t="s">
        <v>21</v>
      </c>
      <c r="C445" s="58" t="str">
        <f t="shared" ref="C445:Q445" si="430">IF(C12=$W$51,"O",IF(C12=$X$51,"O",IF(C12=$Y$51,"O",IF(C12=$Z$51,"O",IF(C12=$AA$51,"O",IF(C12=$AB$51,"O",IF(C12=$AC$51,"O",IF(C12=$AD$51,"O",IF(C12=$AE$51,"O",IF(C12=$AF$51,"O",IF(C12=$AG$51,"O",IF(C12=$AH$51,"O",IF(C12=$AI$51,"O",IF(C12=$AJ$51,"O",IF(C12=$AK$51,"O","X")))))))))))))))</f>
        <v>O</v>
      </c>
      <c r="D445" s="58" t="str">
        <f t="shared" si="430"/>
        <v>O</v>
      </c>
      <c r="E445" s="58" t="str">
        <f t="shared" si="430"/>
        <v>O</v>
      </c>
      <c r="F445" s="58" t="str">
        <f t="shared" si="430"/>
        <v>O</v>
      </c>
      <c r="G445" s="58" t="str">
        <f t="shared" si="430"/>
        <v>O</v>
      </c>
      <c r="H445" s="58" t="str">
        <f t="shared" si="430"/>
        <v>O</v>
      </c>
      <c r="I445" s="58" t="str">
        <f t="shared" si="430"/>
        <v>O</v>
      </c>
      <c r="J445" s="58" t="str">
        <f t="shared" si="430"/>
        <v>O</v>
      </c>
      <c r="K445" s="58" t="str">
        <f t="shared" si="430"/>
        <v>O</v>
      </c>
      <c r="L445" s="58" t="str">
        <f t="shared" si="430"/>
        <v>O</v>
      </c>
      <c r="M445" s="58" t="str">
        <f t="shared" si="430"/>
        <v>O</v>
      </c>
      <c r="N445" s="58" t="str">
        <f t="shared" si="430"/>
        <v>O</v>
      </c>
      <c r="O445" s="58" t="str">
        <f t="shared" si="430"/>
        <v>O</v>
      </c>
      <c r="P445" s="58" t="str">
        <f t="shared" si="430"/>
        <v>O</v>
      </c>
      <c r="Q445" s="58" t="str">
        <f t="shared" si="430"/>
        <v>O</v>
      </c>
      <c r="T445" s="45"/>
      <c r="U445" s="45"/>
    </row>
    <row r="446" spans="1:21" ht="18.75" customHeight="1">
      <c r="A446" s="607"/>
      <c r="B446" s="30" t="s">
        <v>46</v>
      </c>
      <c r="C446" s="47">
        <f>COUNTIF(C440:C445,"O")</f>
        <v>3</v>
      </c>
      <c r="D446" s="47">
        <f t="shared" ref="D446:Q446" si="431">COUNTIF(D440:D445,"O")</f>
        <v>3</v>
      </c>
      <c r="E446" s="47">
        <f t="shared" si="431"/>
        <v>3</v>
      </c>
      <c r="F446" s="47">
        <f t="shared" si="431"/>
        <v>3</v>
      </c>
      <c r="G446" s="47">
        <f t="shared" si="431"/>
        <v>3</v>
      </c>
      <c r="H446" s="47">
        <f t="shared" si="431"/>
        <v>3</v>
      </c>
      <c r="I446" s="47">
        <f t="shared" si="431"/>
        <v>3</v>
      </c>
      <c r="J446" s="47">
        <f t="shared" si="431"/>
        <v>3</v>
      </c>
      <c r="K446" s="47">
        <f t="shared" si="431"/>
        <v>3</v>
      </c>
      <c r="L446" s="47">
        <f t="shared" si="431"/>
        <v>3</v>
      </c>
      <c r="M446" s="47">
        <f t="shared" si="431"/>
        <v>3</v>
      </c>
      <c r="N446" s="47">
        <f t="shared" si="431"/>
        <v>3</v>
      </c>
      <c r="O446" s="47">
        <f t="shared" si="431"/>
        <v>3</v>
      </c>
      <c r="P446" s="47">
        <f t="shared" si="431"/>
        <v>3</v>
      </c>
      <c r="Q446" s="47">
        <f t="shared" si="431"/>
        <v>3</v>
      </c>
      <c r="T446" s="45"/>
      <c r="U446" s="45"/>
    </row>
    <row r="447" spans="1:21" ht="18.75" customHeight="1">
      <c r="A447" s="605">
        <v>38</v>
      </c>
      <c r="B447" s="58" t="s">
        <v>32</v>
      </c>
      <c r="C447" s="58" t="str">
        <f t="shared" ref="C447:Q447" si="432">IF(C7=$W$52,"O",IF(C7=$X$52,"O",IF(C7=$Y$52,"O",IF(C7=$Z$52,"O",IF(C7=$AA$52,"O",IF(C7=$AB$52,"O",IF(C7=$AC$52,"O",IF(C7=$AD$52,"O",IF(C7=$AE$52,"O",IF(C7=$AF$52,"O",IF(C7=$AG$52,"O",IF(C7=$AH$52,"O",IF(C7=$AI$52,"O",IF(C7=$AJ$52,"O","X"))))))))))))))</f>
        <v>X</v>
      </c>
      <c r="D447" s="58" t="str">
        <f t="shared" si="432"/>
        <v>X</v>
      </c>
      <c r="E447" s="58" t="str">
        <f t="shared" si="432"/>
        <v>X</v>
      </c>
      <c r="F447" s="58" t="str">
        <f t="shared" si="432"/>
        <v>X</v>
      </c>
      <c r="G447" s="58" t="str">
        <f t="shared" si="432"/>
        <v>X</v>
      </c>
      <c r="H447" s="58" t="str">
        <f t="shared" si="432"/>
        <v>X</v>
      </c>
      <c r="I447" s="58" t="str">
        <f t="shared" si="432"/>
        <v>X</v>
      </c>
      <c r="J447" s="58" t="str">
        <f t="shared" si="432"/>
        <v>X</v>
      </c>
      <c r="K447" s="58" t="str">
        <f t="shared" si="432"/>
        <v>X</v>
      </c>
      <c r="L447" s="58" t="str">
        <f t="shared" si="432"/>
        <v>X</v>
      </c>
      <c r="M447" s="58" t="str">
        <f t="shared" si="432"/>
        <v>X</v>
      </c>
      <c r="N447" s="58" t="str">
        <f t="shared" si="432"/>
        <v>X</v>
      </c>
      <c r="O447" s="58" t="str">
        <f t="shared" si="432"/>
        <v>X</v>
      </c>
      <c r="P447" s="58" t="str">
        <f t="shared" si="432"/>
        <v>X</v>
      </c>
      <c r="Q447" s="58" t="str">
        <f t="shared" si="432"/>
        <v>X</v>
      </c>
      <c r="T447" s="45"/>
      <c r="U447" s="45"/>
    </row>
    <row r="448" spans="1:21" ht="18.75" customHeight="1">
      <c r="A448" s="606"/>
      <c r="B448" s="58" t="s">
        <v>33</v>
      </c>
      <c r="C448" s="58" t="str">
        <f t="shared" ref="C448:Q448" si="433">IF(C8=$W$52,"O",IF(C8=$X$52,"O",IF(C8=$Y$52,"O",IF(C8=$Z$52,"O",IF(C8=$AA$52,"O",IF(C8=$AB$52,"O",IF(C8=$AC$52,"O",IF(C8=$AD$52,"O",IF(C8=$AE$52,"O",IF(C8=$AF$52,"O",IF(C8=$AG$52,"O",IF(C8=$AH$52,"O",IF(C8=$AI$52,"O",IF(C8=$AJ$52,"O","X"))))))))))))))</f>
        <v>X</v>
      </c>
      <c r="D448" s="58" t="str">
        <f t="shared" si="433"/>
        <v>X</v>
      </c>
      <c r="E448" s="58" t="str">
        <f t="shared" si="433"/>
        <v>X</v>
      </c>
      <c r="F448" s="58" t="str">
        <f t="shared" si="433"/>
        <v>X</v>
      </c>
      <c r="G448" s="58" t="str">
        <f t="shared" si="433"/>
        <v>X</v>
      </c>
      <c r="H448" s="58" t="str">
        <f t="shared" si="433"/>
        <v>X</v>
      </c>
      <c r="I448" s="58" t="str">
        <f t="shared" si="433"/>
        <v>X</v>
      </c>
      <c r="J448" s="58" t="str">
        <f t="shared" si="433"/>
        <v>X</v>
      </c>
      <c r="K448" s="58" t="str">
        <f t="shared" si="433"/>
        <v>X</v>
      </c>
      <c r="L448" s="58" t="str">
        <f t="shared" si="433"/>
        <v>X</v>
      </c>
      <c r="M448" s="58" t="str">
        <f t="shared" si="433"/>
        <v>X</v>
      </c>
      <c r="N448" s="58" t="str">
        <f t="shared" si="433"/>
        <v>X</v>
      </c>
      <c r="O448" s="58" t="str">
        <f t="shared" si="433"/>
        <v>X</v>
      </c>
      <c r="P448" s="58" t="str">
        <f t="shared" si="433"/>
        <v>X</v>
      </c>
      <c r="Q448" s="58" t="str">
        <f t="shared" si="433"/>
        <v>X</v>
      </c>
      <c r="T448" s="125"/>
      <c r="U448" s="45"/>
    </row>
    <row r="449" spans="1:21" ht="18.75" customHeight="1">
      <c r="A449" s="606"/>
      <c r="B449" s="58" t="s">
        <v>34</v>
      </c>
      <c r="C449" s="58" t="str">
        <f t="shared" ref="C449:Q449" si="434">IF(C9=$W$52,"O",IF(C9=$X$52,"O",IF(C9=$Y$52,"O",IF(C9=$Z$52,"O",IF(C9=$AA$52,"O",IF(C9=$AB$52,"O",IF(C9=$AC$52,"O",IF(C9=$AD$52,"O",IF(C9=$AE$52,"O",IF(C9=$AF$52,"O",IF(C9=$AG$52,"O",IF(C9=$AH$52,"O",IF(C9=$AI$52,"O",IF(C9=$AJ$52,"O","X"))))))))))))))</f>
        <v>X</v>
      </c>
      <c r="D449" s="58" t="str">
        <f t="shared" si="434"/>
        <v>X</v>
      </c>
      <c r="E449" s="58" t="str">
        <f t="shared" si="434"/>
        <v>X</v>
      </c>
      <c r="F449" s="58" t="str">
        <f t="shared" si="434"/>
        <v>X</v>
      </c>
      <c r="G449" s="58" t="str">
        <f t="shared" si="434"/>
        <v>X</v>
      </c>
      <c r="H449" s="58" t="str">
        <f t="shared" si="434"/>
        <v>X</v>
      </c>
      <c r="I449" s="58" t="str">
        <f t="shared" si="434"/>
        <v>X</v>
      </c>
      <c r="J449" s="58" t="str">
        <f t="shared" si="434"/>
        <v>X</v>
      </c>
      <c r="K449" s="58" t="str">
        <f t="shared" si="434"/>
        <v>X</v>
      </c>
      <c r="L449" s="58" t="str">
        <f t="shared" si="434"/>
        <v>X</v>
      </c>
      <c r="M449" s="58" t="str">
        <f t="shared" si="434"/>
        <v>X</v>
      </c>
      <c r="N449" s="58" t="str">
        <f t="shared" si="434"/>
        <v>X</v>
      </c>
      <c r="O449" s="58" t="str">
        <f t="shared" si="434"/>
        <v>X</v>
      </c>
      <c r="P449" s="58" t="str">
        <f t="shared" si="434"/>
        <v>X</v>
      </c>
      <c r="Q449" s="58" t="str">
        <f t="shared" si="434"/>
        <v>X</v>
      </c>
      <c r="T449" s="45"/>
      <c r="U449" s="125"/>
    </row>
    <row r="450" spans="1:21" ht="18.75" customHeight="1">
      <c r="A450" s="606"/>
      <c r="B450" s="58" t="s">
        <v>35</v>
      </c>
      <c r="C450" s="58" t="str">
        <f t="shared" ref="C450:Q450" si="435">IF(C10=$W$52,"O",IF(C10=$X$52,"O",IF(C10=$Y$52,"O",IF(C10=$Z$52,"O",IF(C10=$AA$52,"O",IF(C10=$AB$52,"O",IF(C10=$AC$52,"O",IF(C10=$AD$52,"O",IF(C10=$AE$52,"O",IF(C10=$AF$52,"O",IF(C10=$AG$52,"O",IF(C10=$AH$52,"O",IF(C10=$AI$52,"O",IF(C10=$AJ$52,"O","X"))))))))))))))</f>
        <v>X</v>
      </c>
      <c r="D450" s="58" t="str">
        <f t="shared" si="435"/>
        <v>X</v>
      </c>
      <c r="E450" s="58" t="str">
        <f t="shared" si="435"/>
        <v>X</v>
      </c>
      <c r="F450" s="58" t="str">
        <f t="shared" si="435"/>
        <v>X</v>
      </c>
      <c r="G450" s="58" t="str">
        <f t="shared" si="435"/>
        <v>X</v>
      </c>
      <c r="H450" s="58" t="str">
        <f t="shared" si="435"/>
        <v>X</v>
      </c>
      <c r="I450" s="58" t="str">
        <f t="shared" si="435"/>
        <v>X</v>
      </c>
      <c r="J450" s="58" t="str">
        <f t="shared" si="435"/>
        <v>X</v>
      </c>
      <c r="K450" s="58" t="str">
        <f t="shared" si="435"/>
        <v>X</v>
      </c>
      <c r="L450" s="58" t="str">
        <f t="shared" si="435"/>
        <v>X</v>
      </c>
      <c r="M450" s="58" t="str">
        <f t="shared" si="435"/>
        <v>X</v>
      </c>
      <c r="N450" s="58" t="str">
        <f t="shared" si="435"/>
        <v>X</v>
      </c>
      <c r="O450" s="58" t="str">
        <f t="shared" si="435"/>
        <v>X</v>
      </c>
      <c r="P450" s="58" t="str">
        <f t="shared" si="435"/>
        <v>X</v>
      </c>
      <c r="Q450" s="58" t="str">
        <f t="shared" si="435"/>
        <v>X</v>
      </c>
      <c r="T450" s="45"/>
      <c r="U450" s="45"/>
    </row>
    <row r="451" spans="1:21" ht="18.75" customHeight="1">
      <c r="A451" s="606"/>
      <c r="B451" s="58" t="s">
        <v>36</v>
      </c>
      <c r="C451" s="58" t="str">
        <f t="shared" ref="C451:Q451" si="436">IF(C11=$W$52,"O",IF(C11=$X$52,"O",IF(C11=$Y$52,"O",IF(C11=$Z$52,"O",IF(C11=$AA$52,"O",IF(C11=$AB$52,"O",IF(C11=$AC$52,"O",IF(C11=$AD$52,"O",IF(C11=$AE$52,"O",IF(C11=$AF$52,"O",IF(C11=$AG$52,"O",IF(C11=$AH$52,"O",IF(C11=$AI$52,"O",IF(C11=$AJ$52,"O","X"))))))))))))))</f>
        <v>X</v>
      </c>
      <c r="D451" s="58" t="str">
        <f t="shared" si="436"/>
        <v>X</v>
      </c>
      <c r="E451" s="58" t="str">
        <f t="shared" si="436"/>
        <v>X</v>
      </c>
      <c r="F451" s="58" t="str">
        <f t="shared" si="436"/>
        <v>X</v>
      </c>
      <c r="G451" s="58" t="str">
        <f t="shared" si="436"/>
        <v>X</v>
      </c>
      <c r="H451" s="58" t="str">
        <f t="shared" si="436"/>
        <v>X</v>
      </c>
      <c r="I451" s="58" t="str">
        <f t="shared" si="436"/>
        <v>X</v>
      </c>
      <c r="J451" s="58" t="str">
        <f t="shared" si="436"/>
        <v>X</v>
      </c>
      <c r="K451" s="58" t="str">
        <f t="shared" si="436"/>
        <v>X</v>
      </c>
      <c r="L451" s="58" t="str">
        <f t="shared" si="436"/>
        <v>X</v>
      </c>
      <c r="M451" s="58" t="str">
        <f t="shared" si="436"/>
        <v>X</v>
      </c>
      <c r="N451" s="58" t="str">
        <f t="shared" si="436"/>
        <v>X</v>
      </c>
      <c r="O451" s="58" t="str">
        <f t="shared" si="436"/>
        <v>X</v>
      </c>
      <c r="P451" s="58" t="str">
        <f t="shared" si="436"/>
        <v>X</v>
      </c>
      <c r="Q451" s="58" t="str">
        <f t="shared" si="436"/>
        <v>X</v>
      </c>
      <c r="T451" s="45"/>
      <c r="U451" s="45"/>
    </row>
    <row r="452" spans="1:21" ht="18.75" customHeight="1">
      <c r="A452" s="606"/>
      <c r="B452" s="58" t="s">
        <v>21</v>
      </c>
      <c r="C452" s="58" t="str">
        <f t="shared" ref="C452:Q452" si="437">IF(C12=$W$52,"O",IF(C12=$X$52,"O",IF(C12=$Y$52,"O",IF(C12=$Z$52,"O",IF(C12=$AA$52,"O",IF(C12=$AB$52,"O",IF(C12=$AC$52,"O",IF(C12=$AD$52,"O",IF(C12=$AE$52,"O",IF(C12=$AF$52,"O",IF(C12=$AG$52,"O",IF(C12=$AH$52,"O",IF(C12=$AI$52,"O",IF(C12=$AJ$52,"O","X"))))))))))))))</f>
        <v>X</v>
      </c>
      <c r="D452" s="58" t="str">
        <f t="shared" si="437"/>
        <v>X</v>
      </c>
      <c r="E452" s="58" t="str">
        <f t="shared" si="437"/>
        <v>X</v>
      </c>
      <c r="F452" s="58" t="str">
        <f t="shared" si="437"/>
        <v>X</v>
      </c>
      <c r="G452" s="58" t="str">
        <f t="shared" si="437"/>
        <v>X</v>
      </c>
      <c r="H452" s="58" t="str">
        <f t="shared" si="437"/>
        <v>X</v>
      </c>
      <c r="I452" s="58" t="str">
        <f t="shared" si="437"/>
        <v>X</v>
      </c>
      <c r="J452" s="58" t="str">
        <f t="shared" si="437"/>
        <v>X</v>
      </c>
      <c r="K452" s="58" t="str">
        <f t="shared" si="437"/>
        <v>X</v>
      </c>
      <c r="L452" s="58" t="str">
        <f t="shared" si="437"/>
        <v>X</v>
      </c>
      <c r="M452" s="58" t="str">
        <f t="shared" si="437"/>
        <v>X</v>
      </c>
      <c r="N452" s="58" t="str">
        <f t="shared" si="437"/>
        <v>X</v>
      </c>
      <c r="O452" s="58" t="str">
        <f t="shared" si="437"/>
        <v>X</v>
      </c>
      <c r="P452" s="58" t="str">
        <f t="shared" si="437"/>
        <v>X</v>
      </c>
      <c r="Q452" s="58" t="str">
        <f t="shared" si="437"/>
        <v>X</v>
      </c>
      <c r="T452" s="45"/>
      <c r="U452" s="45"/>
    </row>
    <row r="453" spans="1:21" ht="18.75" customHeight="1">
      <c r="A453" s="607"/>
      <c r="B453" s="30" t="s">
        <v>46</v>
      </c>
      <c r="C453" s="47">
        <f>COUNTIF(C447:C452,"O")</f>
        <v>0</v>
      </c>
      <c r="D453" s="47">
        <f t="shared" ref="D453:Q453" si="438">COUNTIF(D447:D452,"O")</f>
        <v>0</v>
      </c>
      <c r="E453" s="47">
        <f t="shared" si="438"/>
        <v>0</v>
      </c>
      <c r="F453" s="47">
        <f t="shared" si="438"/>
        <v>0</v>
      </c>
      <c r="G453" s="47">
        <f t="shared" si="438"/>
        <v>0</v>
      </c>
      <c r="H453" s="47">
        <f t="shared" si="438"/>
        <v>0</v>
      </c>
      <c r="I453" s="47">
        <f t="shared" si="438"/>
        <v>0</v>
      </c>
      <c r="J453" s="47">
        <f t="shared" si="438"/>
        <v>0</v>
      </c>
      <c r="K453" s="47">
        <f t="shared" si="438"/>
        <v>0</v>
      </c>
      <c r="L453" s="47">
        <f t="shared" si="438"/>
        <v>0</v>
      </c>
      <c r="M453" s="47">
        <f t="shared" si="438"/>
        <v>0</v>
      </c>
      <c r="N453" s="47">
        <f t="shared" si="438"/>
        <v>0</v>
      </c>
      <c r="O453" s="47">
        <f t="shared" si="438"/>
        <v>0</v>
      </c>
      <c r="P453" s="47">
        <f t="shared" si="438"/>
        <v>0</v>
      </c>
      <c r="Q453" s="47">
        <f t="shared" si="438"/>
        <v>0</v>
      </c>
      <c r="T453" s="45"/>
      <c r="U453" s="45"/>
    </row>
    <row r="454" spans="1:21" ht="18.75" customHeight="1">
      <c r="A454" s="605">
        <v>39</v>
      </c>
      <c r="B454" s="58" t="s">
        <v>32</v>
      </c>
      <c r="C454" s="58" t="str">
        <f t="shared" ref="C454:Q454" si="439">IF(C7=$W$53,"O",IF(C7=$X$53,"O",IF(C7=$Y$53,"O",IF(C7=$Z$53,"O",IF(C7=$AA$53,"O",IF(C7=$AB$53,"O",IF(C7=$AC$53,"O",IF(C7=$AD$53,"O",IF(C7=$AE$53,"O",IF(C7=$AF$53,"O",IF(C7=$AG$53,"O",IF(C7=$AH$53,"O",IF(C7=$AI$53,"O",IF(C7=$AJ$53,"O","X"))))))))))))))</f>
        <v>X</v>
      </c>
      <c r="D454" s="58" t="str">
        <f t="shared" si="439"/>
        <v>X</v>
      </c>
      <c r="E454" s="58" t="str">
        <f t="shared" si="439"/>
        <v>X</v>
      </c>
      <c r="F454" s="58" t="str">
        <f t="shared" si="439"/>
        <v>X</v>
      </c>
      <c r="G454" s="58" t="str">
        <f t="shared" si="439"/>
        <v>X</v>
      </c>
      <c r="H454" s="58" t="str">
        <f t="shared" si="439"/>
        <v>X</v>
      </c>
      <c r="I454" s="58" t="str">
        <f t="shared" si="439"/>
        <v>X</v>
      </c>
      <c r="J454" s="58" t="str">
        <f t="shared" si="439"/>
        <v>X</v>
      </c>
      <c r="K454" s="58" t="str">
        <f t="shared" si="439"/>
        <v>X</v>
      </c>
      <c r="L454" s="58" t="str">
        <f t="shared" si="439"/>
        <v>X</v>
      </c>
      <c r="M454" s="58" t="str">
        <f t="shared" si="439"/>
        <v>X</v>
      </c>
      <c r="N454" s="58" t="str">
        <f t="shared" si="439"/>
        <v>X</v>
      </c>
      <c r="O454" s="58" t="str">
        <f t="shared" si="439"/>
        <v>X</v>
      </c>
      <c r="P454" s="58" t="str">
        <f t="shared" si="439"/>
        <v>X</v>
      </c>
      <c r="Q454" s="58" t="str">
        <f t="shared" si="439"/>
        <v>X</v>
      </c>
      <c r="T454" s="45"/>
      <c r="U454" s="45"/>
    </row>
    <row r="455" spans="1:21" ht="18.75" customHeight="1">
      <c r="A455" s="606"/>
      <c r="B455" s="58" t="s">
        <v>33</v>
      </c>
      <c r="C455" s="58" t="str">
        <f t="shared" ref="C455:Q455" si="440">IF(C8=$W$53,"O",IF(C8=$X$53,"O",IF(C8=$Y$53,"O",IF(C8=$Z$53,"O",IF(C8=$AA$53,"O",IF(C8=$AB$53,"O",IF(C8=$AC$53,"O",IF(C8=$AD$53,"O",IF(C8=$AE$53,"O",IF(C8=$AF$53,"O",IF(C8=$AG$53,"O",IF(C8=$AH$53,"O",IF(C8=$AI$53,"O",IF(C8=$AJ$53,"O","X"))))))))))))))</f>
        <v>X</v>
      </c>
      <c r="D455" s="58" t="str">
        <f t="shared" si="440"/>
        <v>X</v>
      </c>
      <c r="E455" s="58" t="str">
        <f t="shared" si="440"/>
        <v>X</v>
      </c>
      <c r="F455" s="58" t="str">
        <f t="shared" si="440"/>
        <v>X</v>
      </c>
      <c r="G455" s="58" t="str">
        <f t="shared" si="440"/>
        <v>X</v>
      </c>
      <c r="H455" s="58" t="str">
        <f t="shared" si="440"/>
        <v>X</v>
      </c>
      <c r="I455" s="58" t="str">
        <f t="shared" si="440"/>
        <v>X</v>
      </c>
      <c r="J455" s="58" t="str">
        <f t="shared" si="440"/>
        <v>X</v>
      </c>
      <c r="K455" s="58" t="str">
        <f t="shared" si="440"/>
        <v>X</v>
      </c>
      <c r="L455" s="58" t="str">
        <f t="shared" si="440"/>
        <v>X</v>
      </c>
      <c r="M455" s="58" t="str">
        <f t="shared" si="440"/>
        <v>X</v>
      </c>
      <c r="N455" s="58" t="str">
        <f t="shared" si="440"/>
        <v>X</v>
      </c>
      <c r="O455" s="58" t="str">
        <f t="shared" si="440"/>
        <v>X</v>
      </c>
      <c r="P455" s="58" t="str">
        <f t="shared" si="440"/>
        <v>X</v>
      </c>
      <c r="Q455" s="58" t="str">
        <f t="shared" si="440"/>
        <v>X</v>
      </c>
      <c r="T455" s="125"/>
      <c r="U455" s="45"/>
    </row>
    <row r="456" spans="1:21" ht="18.75" customHeight="1">
      <c r="A456" s="606"/>
      <c r="B456" s="58" t="s">
        <v>34</v>
      </c>
      <c r="C456" s="58" t="str">
        <f t="shared" ref="C456:Q456" si="441">IF(C9=$W$53,"O",IF(C9=$X$53,"O",IF(C9=$Y$53,"O",IF(C9=$Z$53,"O",IF(C9=$AA$53,"O",IF(C9=$AB$53,"O",IF(C9=$AC$53,"O",IF(C9=$AD$53,"O",IF(C9=$AE$53,"O",IF(C9=$AF$53,"O",IF(C9=$AG$53,"O",IF(C9=$AH$53,"O",IF(C9=$AI$53,"O",IF(C9=$AJ$53,"O","X"))))))))))))))</f>
        <v>X</v>
      </c>
      <c r="D456" s="58" t="str">
        <f t="shared" si="441"/>
        <v>X</v>
      </c>
      <c r="E456" s="58" t="str">
        <f t="shared" si="441"/>
        <v>X</v>
      </c>
      <c r="F456" s="58" t="str">
        <f t="shared" si="441"/>
        <v>X</v>
      </c>
      <c r="G456" s="58" t="str">
        <f t="shared" si="441"/>
        <v>X</v>
      </c>
      <c r="H456" s="58" t="str">
        <f t="shared" si="441"/>
        <v>X</v>
      </c>
      <c r="I456" s="58" t="str">
        <f t="shared" si="441"/>
        <v>X</v>
      </c>
      <c r="J456" s="58" t="str">
        <f t="shared" si="441"/>
        <v>X</v>
      </c>
      <c r="K456" s="58" t="str">
        <f t="shared" si="441"/>
        <v>X</v>
      </c>
      <c r="L456" s="58" t="str">
        <f t="shared" si="441"/>
        <v>X</v>
      </c>
      <c r="M456" s="58" t="str">
        <f t="shared" si="441"/>
        <v>X</v>
      </c>
      <c r="N456" s="58" t="str">
        <f t="shared" si="441"/>
        <v>X</v>
      </c>
      <c r="O456" s="58" t="str">
        <f t="shared" si="441"/>
        <v>X</v>
      </c>
      <c r="P456" s="58" t="str">
        <f t="shared" si="441"/>
        <v>X</v>
      </c>
      <c r="Q456" s="58" t="str">
        <f t="shared" si="441"/>
        <v>X</v>
      </c>
      <c r="T456" s="45"/>
      <c r="U456" s="125"/>
    </row>
    <row r="457" spans="1:21" ht="18.75" customHeight="1">
      <c r="A457" s="606"/>
      <c r="B457" s="58" t="s">
        <v>35</v>
      </c>
      <c r="C457" s="58" t="str">
        <f t="shared" ref="C457:Q457" si="442">IF(C10=$W$53,"O",IF(C10=$X$53,"O",IF(C10=$Y$53,"O",IF(C10=$Z$53,"O",IF(C10=$AA$53,"O",IF(C10=$AB$53,"O",IF(C10=$AC$53,"O",IF(C10=$AD$53,"O",IF(C10=$AE$53,"O",IF(C10=$AF$53,"O",IF(C10=$AG$53,"O",IF(C10=$AH$53,"O",IF(C10=$AI$53,"O",IF(C10=$AJ$53,"O","X"))))))))))))))</f>
        <v>X</v>
      </c>
      <c r="D457" s="58" t="str">
        <f t="shared" si="442"/>
        <v>X</v>
      </c>
      <c r="E457" s="58" t="str">
        <f t="shared" si="442"/>
        <v>X</v>
      </c>
      <c r="F457" s="58" t="str">
        <f t="shared" si="442"/>
        <v>X</v>
      </c>
      <c r="G457" s="58" t="str">
        <f t="shared" si="442"/>
        <v>X</v>
      </c>
      <c r="H457" s="58" t="str">
        <f t="shared" si="442"/>
        <v>X</v>
      </c>
      <c r="I457" s="58" t="str">
        <f t="shared" si="442"/>
        <v>X</v>
      </c>
      <c r="J457" s="58" t="str">
        <f t="shared" si="442"/>
        <v>X</v>
      </c>
      <c r="K457" s="58" t="str">
        <f t="shared" si="442"/>
        <v>X</v>
      </c>
      <c r="L457" s="58" t="str">
        <f t="shared" si="442"/>
        <v>X</v>
      </c>
      <c r="M457" s="58" t="str">
        <f t="shared" si="442"/>
        <v>X</v>
      </c>
      <c r="N457" s="58" t="str">
        <f t="shared" si="442"/>
        <v>X</v>
      </c>
      <c r="O457" s="58" t="str">
        <f t="shared" si="442"/>
        <v>X</v>
      </c>
      <c r="P457" s="58" t="str">
        <f t="shared" si="442"/>
        <v>X</v>
      </c>
      <c r="Q457" s="58" t="str">
        <f t="shared" si="442"/>
        <v>X</v>
      </c>
      <c r="T457" s="45"/>
      <c r="U457" s="45"/>
    </row>
    <row r="458" spans="1:21" ht="18.75" customHeight="1">
      <c r="A458" s="606"/>
      <c r="B458" s="58" t="s">
        <v>36</v>
      </c>
      <c r="C458" s="58" t="str">
        <f t="shared" ref="C458:Q458" si="443">IF(C11=$W$53,"O",IF(C11=$X$53,"O",IF(C11=$Y$53,"O",IF(C11=$Z$53,"O",IF(C11=$AA$53,"O",IF(C11=$AB$53,"O",IF(C11=$AC$53,"O",IF(C11=$AD$53,"O",IF(C11=$AE$53,"O",IF(C11=$AF$53,"O",IF(C11=$AG$53,"O",IF(C11=$AH$53,"O",IF(C11=$AI$53,"O",IF(C11=$AJ$53,"O","X"))))))))))))))</f>
        <v>X</v>
      </c>
      <c r="D458" s="58" t="str">
        <f t="shared" si="443"/>
        <v>X</v>
      </c>
      <c r="E458" s="58" t="str">
        <f t="shared" si="443"/>
        <v>X</v>
      </c>
      <c r="F458" s="58" t="str">
        <f t="shared" si="443"/>
        <v>X</v>
      </c>
      <c r="G458" s="58" t="str">
        <f t="shared" si="443"/>
        <v>X</v>
      </c>
      <c r="H458" s="58" t="str">
        <f t="shared" si="443"/>
        <v>X</v>
      </c>
      <c r="I458" s="58" t="str">
        <f t="shared" si="443"/>
        <v>X</v>
      </c>
      <c r="J458" s="58" t="str">
        <f t="shared" si="443"/>
        <v>X</v>
      </c>
      <c r="K458" s="58" t="str">
        <f t="shared" si="443"/>
        <v>X</v>
      </c>
      <c r="L458" s="58" t="str">
        <f t="shared" si="443"/>
        <v>X</v>
      </c>
      <c r="M458" s="58" t="str">
        <f t="shared" si="443"/>
        <v>X</v>
      </c>
      <c r="N458" s="58" t="str">
        <f t="shared" si="443"/>
        <v>X</v>
      </c>
      <c r="O458" s="58" t="str">
        <f t="shared" si="443"/>
        <v>X</v>
      </c>
      <c r="P458" s="58" t="str">
        <f t="shared" si="443"/>
        <v>X</v>
      </c>
      <c r="Q458" s="58" t="str">
        <f t="shared" si="443"/>
        <v>X</v>
      </c>
      <c r="T458" s="45"/>
      <c r="U458" s="45"/>
    </row>
    <row r="459" spans="1:21" ht="18.75" customHeight="1">
      <c r="A459" s="606"/>
      <c r="B459" s="58" t="s">
        <v>21</v>
      </c>
      <c r="C459" s="58" t="str">
        <f t="shared" ref="C459:Q459" si="444">IF(C12=$W$53,"O",IF(C12=$X$53,"O",IF(C12=$Y$53,"O",IF(C12=$Z$53,"O",IF(C12=$AA$53,"O",IF(C12=$AB$53,"O",IF(C12=$AC$53,"O",IF(C12=$AD$53,"O",IF(C12=$AE$53,"O",IF(C12=$AF$53,"O",IF(C12=$AG$53,"O",IF(C12=$AH$53,"O",IF(C12=$AI$53,"O",IF(C12=$AJ$53,"O","X"))))))))))))))</f>
        <v>X</v>
      </c>
      <c r="D459" s="58" t="str">
        <f t="shared" si="444"/>
        <v>X</v>
      </c>
      <c r="E459" s="58" t="str">
        <f t="shared" si="444"/>
        <v>X</v>
      </c>
      <c r="F459" s="58" t="str">
        <f t="shared" si="444"/>
        <v>X</v>
      </c>
      <c r="G459" s="58" t="str">
        <f t="shared" si="444"/>
        <v>X</v>
      </c>
      <c r="H459" s="58" t="str">
        <f t="shared" si="444"/>
        <v>X</v>
      </c>
      <c r="I459" s="58" t="str">
        <f t="shared" si="444"/>
        <v>X</v>
      </c>
      <c r="J459" s="58" t="str">
        <f t="shared" si="444"/>
        <v>X</v>
      </c>
      <c r="K459" s="58" t="str">
        <f t="shared" si="444"/>
        <v>X</v>
      </c>
      <c r="L459" s="58" t="str">
        <f t="shared" si="444"/>
        <v>X</v>
      </c>
      <c r="M459" s="58" t="str">
        <f t="shared" si="444"/>
        <v>X</v>
      </c>
      <c r="N459" s="58" t="str">
        <f t="shared" si="444"/>
        <v>X</v>
      </c>
      <c r="O459" s="58" t="str">
        <f t="shared" si="444"/>
        <v>X</v>
      </c>
      <c r="P459" s="58" t="str">
        <f t="shared" si="444"/>
        <v>X</v>
      </c>
      <c r="Q459" s="58" t="str">
        <f t="shared" si="444"/>
        <v>X</v>
      </c>
      <c r="T459" s="45"/>
      <c r="U459" s="45"/>
    </row>
    <row r="460" spans="1:21" ht="18.75" customHeight="1">
      <c r="A460" s="607"/>
      <c r="B460" s="30" t="s">
        <v>46</v>
      </c>
      <c r="C460" s="47">
        <f>COUNTIF(C454:C459,"O")</f>
        <v>0</v>
      </c>
      <c r="D460" s="47">
        <f t="shared" ref="D460:Q460" si="445">COUNTIF(D454:D459,"O")</f>
        <v>0</v>
      </c>
      <c r="E460" s="47">
        <f t="shared" si="445"/>
        <v>0</v>
      </c>
      <c r="F460" s="47">
        <f t="shared" si="445"/>
        <v>0</v>
      </c>
      <c r="G460" s="47">
        <f t="shared" si="445"/>
        <v>0</v>
      </c>
      <c r="H460" s="47">
        <f t="shared" si="445"/>
        <v>0</v>
      </c>
      <c r="I460" s="47">
        <f t="shared" si="445"/>
        <v>0</v>
      </c>
      <c r="J460" s="47">
        <f t="shared" si="445"/>
        <v>0</v>
      </c>
      <c r="K460" s="47">
        <f t="shared" si="445"/>
        <v>0</v>
      </c>
      <c r="L460" s="47">
        <f t="shared" si="445"/>
        <v>0</v>
      </c>
      <c r="M460" s="47">
        <f t="shared" si="445"/>
        <v>0</v>
      </c>
      <c r="N460" s="47">
        <f t="shared" si="445"/>
        <v>0</v>
      </c>
      <c r="O460" s="47">
        <f t="shared" si="445"/>
        <v>0</v>
      </c>
      <c r="P460" s="47">
        <f t="shared" si="445"/>
        <v>0</v>
      </c>
      <c r="Q460" s="47">
        <f t="shared" si="445"/>
        <v>0</v>
      </c>
      <c r="T460" s="45"/>
      <c r="U460" s="45"/>
    </row>
    <row r="461" spans="1:21" ht="18.75" customHeight="1">
      <c r="A461" s="605">
        <v>40</v>
      </c>
      <c r="B461" s="58" t="s">
        <v>32</v>
      </c>
      <c r="C461" s="58" t="str">
        <f t="shared" ref="C461:Q461" si="446">IF(C7=$W$54,"O",IF(C7=$X$54,"O",IF(C7=$Y$54,"O",IF(C7=$Z$54,"O",IF(C7=$AA$54,"O",IF(C7=$AB$54,"O",IF(C7=$AC$54,"O",IF(C7=$AD$54,"O",IF(C7=$AE$54,"O",IF(C7=$AF$54,"O",IF(C7=$AG$54,"O",IF(C7=$AH$54,"O",IF(C7=$AI$54,"O",IF(C7=$AJ$54,"O",IF(C7=$AK$54,"O","X")))))))))))))))</f>
        <v>O</v>
      </c>
      <c r="D461" s="58" t="str">
        <f t="shared" si="446"/>
        <v>O</v>
      </c>
      <c r="E461" s="58" t="str">
        <f t="shared" si="446"/>
        <v>O</v>
      </c>
      <c r="F461" s="58" t="str">
        <f t="shared" si="446"/>
        <v>O</v>
      </c>
      <c r="G461" s="58" t="str">
        <f t="shared" si="446"/>
        <v>O</v>
      </c>
      <c r="H461" s="58" t="str">
        <f t="shared" si="446"/>
        <v>O</v>
      </c>
      <c r="I461" s="58" t="str">
        <f t="shared" si="446"/>
        <v>O</v>
      </c>
      <c r="J461" s="58" t="str">
        <f t="shared" si="446"/>
        <v>O</v>
      </c>
      <c r="K461" s="58" t="str">
        <f t="shared" si="446"/>
        <v>O</v>
      </c>
      <c r="L461" s="58" t="str">
        <f t="shared" si="446"/>
        <v>O</v>
      </c>
      <c r="M461" s="58" t="str">
        <f t="shared" si="446"/>
        <v>O</v>
      </c>
      <c r="N461" s="58" t="str">
        <f t="shared" si="446"/>
        <v>O</v>
      </c>
      <c r="O461" s="58" t="str">
        <f t="shared" si="446"/>
        <v>O</v>
      </c>
      <c r="P461" s="58" t="str">
        <f t="shared" si="446"/>
        <v>O</v>
      </c>
      <c r="Q461" s="58" t="str">
        <f t="shared" si="446"/>
        <v>O</v>
      </c>
      <c r="T461" s="45"/>
      <c r="U461" s="45"/>
    </row>
    <row r="462" spans="1:21" ht="18.75" customHeight="1">
      <c r="A462" s="606"/>
      <c r="B462" s="58" t="s">
        <v>33</v>
      </c>
      <c r="C462" s="58" t="str">
        <f t="shared" ref="C462:Q462" si="447">IF(C8=$W$54,"O",IF(C8=$X$54,"O",IF(C8=$Y$54,"O",IF(C8=$Z$54,"O",IF(C8=$AA$54,"O",IF(C8=$AB$54,"O",IF(C8=$AC$54,"O",IF(C8=$AD$54,"O",IF(C8=$AE$54,"O",IF(C8=$AF$54,"O",IF(C8=$AG$54,"O",IF(C8=$AH$54,"O",IF(C8=$AI$54,"O",IF(C8=$AJ$54,"O",IF(C8=$AK$54,"O","X")))))))))))))))</f>
        <v>X</v>
      </c>
      <c r="D462" s="58" t="str">
        <f t="shared" si="447"/>
        <v>X</v>
      </c>
      <c r="E462" s="58" t="str">
        <f t="shared" si="447"/>
        <v>X</v>
      </c>
      <c r="F462" s="58" t="str">
        <f t="shared" si="447"/>
        <v>X</v>
      </c>
      <c r="G462" s="58" t="str">
        <f t="shared" si="447"/>
        <v>X</v>
      </c>
      <c r="H462" s="58" t="str">
        <f t="shared" si="447"/>
        <v>X</v>
      </c>
      <c r="I462" s="58" t="str">
        <f t="shared" si="447"/>
        <v>X</v>
      </c>
      <c r="J462" s="58" t="str">
        <f t="shared" si="447"/>
        <v>X</v>
      </c>
      <c r="K462" s="58" t="str">
        <f t="shared" si="447"/>
        <v>X</v>
      </c>
      <c r="L462" s="58" t="str">
        <f t="shared" si="447"/>
        <v>X</v>
      </c>
      <c r="M462" s="58" t="str">
        <f t="shared" si="447"/>
        <v>X</v>
      </c>
      <c r="N462" s="58" t="str">
        <f t="shared" si="447"/>
        <v>X</v>
      </c>
      <c r="O462" s="58" t="str">
        <f t="shared" si="447"/>
        <v>X</v>
      </c>
      <c r="P462" s="58" t="str">
        <f t="shared" si="447"/>
        <v>X</v>
      </c>
      <c r="Q462" s="58" t="str">
        <f t="shared" si="447"/>
        <v>X</v>
      </c>
      <c r="T462" s="125"/>
      <c r="U462" s="45"/>
    </row>
    <row r="463" spans="1:21" ht="18.75" customHeight="1">
      <c r="A463" s="606"/>
      <c r="B463" s="58" t="s">
        <v>34</v>
      </c>
      <c r="C463" s="58" t="str">
        <f t="shared" ref="C463:Q463" si="448">IF(C9=$W$54,"O",IF(C9=$X$54,"O",IF(C9=$Y$54,"O",IF(C9=$Z$54,"O",IF(C9=$AA$54,"O",IF(C9=$AB$54,"O",IF(C9=$AC$54,"O",IF(C9=$AD$54,"O",IF(C9=$AE$54,"O",IF(C9=$AF$54,"O",IF(C9=$AG$54,"O",IF(C9=$AH$54,"O",IF(C9=$AI$54,"O",IF(C9=$AJ$54,"O",IF(C9=$AK$54,"O","X")))))))))))))))</f>
        <v>X</v>
      </c>
      <c r="D463" s="58" t="str">
        <f t="shared" si="448"/>
        <v>X</v>
      </c>
      <c r="E463" s="58" t="str">
        <f t="shared" si="448"/>
        <v>X</v>
      </c>
      <c r="F463" s="58" t="str">
        <f t="shared" si="448"/>
        <v>X</v>
      </c>
      <c r="G463" s="58" t="str">
        <f t="shared" si="448"/>
        <v>X</v>
      </c>
      <c r="H463" s="58" t="str">
        <f t="shared" si="448"/>
        <v>X</v>
      </c>
      <c r="I463" s="58" t="str">
        <f t="shared" si="448"/>
        <v>X</v>
      </c>
      <c r="J463" s="58" t="str">
        <f t="shared" si="448"/>
        <v>X</v>
      </c>
      <c r="K463" s="58" t="str">
        <f t="shared" si="448"/>
        <v>X</v>
      </c>
      <c r="L463" s="58" t="str">
        <f t="shared" si="448"/>
        <v>X</v>
      </c>
      <c r="M463" s="58" t="str">
        <f t="shared" si="448"/>
        <v>X</v>
      </c>
      <c r="N463" s="58" t="str">
        <f t="shared" si="448"/>
        <v>X</v>
      </c>
      <c r="O463" s="58" t="str">
        <f t="shared" si="448"/>
        <v>X</v>
      </c>
      <c r="P463" s="58" t="str">
        <f t="shared" si="448"/>
        <v>X</v>
      </c>
      <c r="Q463" s="58" t="str">
        <f t="shared" si="448"/>
        <v>X</v>
      </c>
      <c r="T463" s="45"/>
      <c r="U463" s="125"/>
    </row>
    <row r="464" spans="1:21" ht="18.75" customHeight="1">
      <c r="A464" s="606"/>
      <c r="B464" s="58" t="s">
        <v>35</v>
      </c>
      <c r="C464" s="58" t="str">
        <f t="shared" ref="C464:Q464" si="449">IF(C10=$W$54,"O",IF(C10=$X$54,"O",IF(C10=$Y$54,"O",IF(C10=$Z$54,"O",IF(C10=$AA$54,"O",IF(C10=$AB$54,"O",IF(C10=$AC$54,"O",IF(C10=$AD$54,"O",IF(C10=$AE$54,"O",IF(C10=$AF$54,"O",IF(C10=$AG$54,"O",IF(C10=$AH$54,"O",IF(C10=$AI$54,"O",IF(C10=$AJ$54,"O",IF(C10=$AK$54,"O","X")))))))))))))))</f>
        <v>O</v>
      </c>
      <c r="D464" s="58" t="str">
        <f t="shared" si="449"/>
        <v>O</v>
      </c>
      <c r="E464" s="58" t="str">
        <f t="shared" si="449"/>
        <v>O</v>
      </c>
      <c r="F464" s="58" t="str">
        <f t="shared" si="449"/>
        <v>O</v>
      </c>
      <c r="G464" s="58" t="str">
        <f t="shared" si="449"/>
        <v>O</v>
      </c>
      <c r="H464" s="58" t="str">
        <f t="shared" si="449"/>
        <v>O</v>
      </c>
      <c r="I464" s="58" t="str">
        <f t="shared" si="449"/>
        <v>O</v>
      </c>
      <c r="J464" s="58" t="str">
        <f t="shared" si="449"/>
        <v>O</v>
      </c>
      <c r="K464" s="58" t="str">
        <f t="shared" si="449"/>
        <v>O</v>
      </c>
      <c r="L464" s="58" t="str">
        <f t="shared" si="449"/>
        <v>O</v>
      </c>
      <c r="M464" s="58" t="str">
        <f t="shared" si="449"/>
        <v>O</v>
      </c>
      <c r="N464" s="58" t="str">
        <f t="shared" si="449"/>
        <v>O</v>
      </c>
      <c r="O464" s="58" t="str">
        <f t="shared" si="449"/>
        <v>O</v>
      </c>
      <c r="P464" s="58" t="str">
        <f t="shared" si="449"/>
        <v>O</v>
      </c>
      <c r="Q464" s="58" t="str">
        <f t="shared" si="449"/>
        <v>O</v>
      </c>
      <c r="T464" s="45"/>
      <c r="U464" s="45"/>
    </row>
    <row r="465" spans="1:41" ht="18.75" customHeight="1">
      <c r="A465" s="606"/>
      <c r="B465" s="58" t="s">
        <v>36</v>
      </c>
      <c r="C465" s="58" t="str">
        <f t="shared" ref="C465:Q465" si="450">IF(C11=$W$54,"O",IF(C11=$X$54,"O",IF(C11=$Y$54,"O",IF(C11=$Z$54,"O",IF(C11=$AA$54,"O",IF(C11=$AB$54,"O",IF(C11=$AC$54,"O",IF(C11=$AD$54,"O",IF(C11=$AE$54,"O",IF(C11=$AF$54,"O",IF(C11=$AG$54,"O",IF(C11=$AH$54,"O",IF(C11=$AI$54,"O",IF(C11=$AJ$54,"O",IF(C11=$AK$54,"O","X")))))))))))))))</f>
        <v>X</v>
      </c>
      <c r="D465" s="58" t="str">
        <f t="shared" si="450"/>
        <v>X</v>
      </c>
      <c r="E465" s="58" t="str">
        <f t="shared" si="450"/>
        <v>X</v>
      </c>
      <c r="F465" s="58" t="str">
        <f t="shared" si="450"/>
        <v>X</v>
      </c>
      <c r="G465" s="58" t="str">
        <f t="shared" si="450"/>
        <v>X</v>
      </c>
      <c r="H465" s="58" t="str">
        <f t="shared" si="450"/>
        <v>X</v>
      </c>
      <c r="I465" s="58" t="str">
        <f t="shared" si="450"/>
        <v>X</v>
      </c>
      <c r="J465" s="58" t="str">
        <f t="shared" si="450"/>
        <v>X</v>
      </c>
      <c r="K465" s="58" t="str">
        <f t="shared" si="450"/>
        <v>X</v>
      </c>
      <c r="L465" s="58" t="str">
        <f t="shared" si="450"/>
        <v>X</v>
      </c>
      <c r="M465" s="58" t="str">
        <f t="shared" si="450"/>
        <v>X</v>
      </c>
      <c r="N465" s="58" t="str">
        <f t="shared" si="450"/>
        <v>X</v>
      </c>
      <c r="O465" s="58" t="str">
        <f t="shared" si="450"/>
        <v>X</v>
      </c>
      <c r="P465" s="58" t="str">
        <f t="shared" si="450"/>
        <v>X</v>
      </c>
      <c r="Q465" s="58" t="str">
        <f t="shared" si="450"/>
        <v>X</v>
      </c>
      <c r="T465" s="45"/>
      <c r="U465" s="45"/>
    </row>
    <row r="466" spans="1:41" ht="18.75" customHeight="1">
      <c r="A466" s="606"/>
      <c r="B466" s="58" t="s">
        <v>21</v>
      </c>
      <c r="C466" s="58" t="str">
        <f t="shared" ref="C466:Q466" si="451">IF(C12=$W$54,"O",IF(C12=$X$54,"O",IF(C12=$Y$54,"O",IF(C12=$Z$54,"O",IF(C12=$AA$54,"O",IF(C12=$AB$54,"O",IF(C12=$AC$54,"O",IF(C12=$AD$54,"O",IF(C12=$AE$54,"O",IF(C12=$AF$54,"O",IF(C12=$AG$54,"O",IF(C12=$AH$54,"O",IF(C12=$AI$54,"O",IF(C12=$AJ$54,"O",IF(C12=$AK$54,"O","X")))))))))))))))</f>
        <v>O</v>
      </c>
      <c r="D466" s="58" t="str">
        <f t="shared" si="451"/>
        <v>O</v>
      </c>
      <c r="E466" s="58" t="str">
        <f t="shared" si="451"/>
        <v>O</v>
      </c>
      <c r="F466" s="58" t="str">
        <f t="shared" si="451"/>
        <v>O</v>
      </c>
      <c r="G466" s="58" t="str">
        <f t="shared" si="451"/>
        <v>O</v>
      </c>
      <c r="H466" s="58" t="str">
        <f t="shared" si="451"/>
        <v>O</v>
      </c>
      <c r="I466" s="58" t="str">
        <f t="shared" si="451"/>
        <v>O</v>
      </c>
      <c r="J466" s="58" t="str">
        <f t="shared" si="451"/>
        <v>O</v>
      </c>
      <c r="K466" s="58" t="str">
        <f t="shared" si="451"/>
        <v>O</v>
      </c>
      <c r="L466" s="58" t="str">
        <f t="shared" si="451"/>
        <v>O</v>
      </c>
      <c r="M466" s="58" t="str">
        <f t="shared" si="451"/>
        <v>O</v>
      </c>
      <c r="N466" s="58" t="str">
        <f t="shared" si="451"/>
        <v>O</v>
      </c>
      <c r="O466" s="58" t="str">
        <f t="shared" si="451"/>
        <v>O</v>
      </c>
      <c r="P466" s="58" t="str">
        <f t="shared" si="451"/>
        <v>O</v>
      </c>
      <c r="Q466" s="58" t="str">
        <f t="shared" si="451"/>
        <v>O</v>
      </c>
      <c r="T466" s="45"/>
      <c r="U466" s="45"/>
    </row>
    <row r="467" spans="1:41" ht="18.75" customHeight="1">
      <c r="A467" s="607"/>
      <c r="B467" s="30" t="s">
        <v>46</v>
      </c>
      <c r="C467" s="47">
        <f>COUNTIF(C461:C466,"O")</f>
        <v>3</v>
      </c>
      <c r="D467" s="47">
        <f t="shared" ref="D467:Q467" si="452">COUNTIF(D461:D466,"O")</f>
        <v>3</v>
      </c>
      <c r="E467" s="47">
        <f t="shared" si="452"/>
        <v>3</v>
      </c>
      <c r="F467" s="47">
        <f t="shared" si="452"/>
        <v>3</v>
      </c>
      <c r="G467" s="47">
        <f t="shared" si="452"/>
        <v>3</v>
      </c>
      <c r="H467" s="47">
        <f t="shared" si="452"/>
        <v>3</v>
      </c>
      <c r="I467" s="47">
        <f t="shared" si="452"/>
        <v>3</v>
      </c>
      <c r="J467" s="47">
        <f t="shared" si="452"/>
        <v>3</v>
      </c>
      <c r="K467" s="47">
        <f t="shared" si="452"/>
        <v>3</v>
      </c>
      <c r="L467" s="47">
        <f t="shared" si="452"/>
        <v>3</v>
      </c>
      <c r="M467" s="47">
        <f t="shared" si="452"/>
        <v>3</v>
      </c>
      <c r="N467" s="47">
        <f t="shared" si="452"/>
        <v>3</v>
      </c>
      <c r="O467" s="47">
        <f t="shared" si="452"/>
        <v>3</v>
      </c>
      <c r="P467" s="47">
        <f t="shared" si="452"/>
        <v>3</v>
      </c>
      <c r="Q467" s="47">
        <f t="shared" si="452"/>
        <v>3</v>
      </c>
      <c r="T467" s="45"/>
      <c r="U467" s="45"/>
    </row>
    <row r="468" spans="1:41" ht="18.75" customHeight="1">
      <c r="A468" s="605">
        <v>41</v>
      </c>
      <c r="B468" s="58" t="s">
        <v>32</v>
      </c>
      <c r="C468" s="58" t="str">
        <f t="shared" ref="C468:Q468" si="453">IF(C7=$W$55,"O",IF(C7=$X$55,"O",IF(C7=$Y$55,"O",IF(C7=$Z$55,"O",IF(C7=$AA$55,"O",IF(C7=$AB$55,"O",IF(C7=$AC$55,"O",IF(C7=$AD$55,"O",IF(C7=$AE$55,"O",IF(C7=$AF$55,"O",IF(C7=$AG$55,"O",IF(C7=$AH$55,"O",IF(C7=$AI$55,"O",IF(C7=$AJ$55,"O",IF(C7=$AK$55,"O","X")))))))))))))))</f>
        <v>X</v>
      </c>
      <c r="D468" s="58" t="str">
        <f t="shared" si="453"/>
        <v>X</v>
      </c>
      <c r="E468" s="58" t="str">
        <f t="shared" si="453"/>
        <v>X</v>
      </c>
      <c r="F468" s="58" t="str">
        <f t="shared" si="453"/>
        <v>X</v>
      </c>
      <c r="G468" s="58" t="str">
        <f t="shared" si="453"/>
        <v>X</v>
      </c>
      <c r="H468" s="58" t="str">
        <f t="shared" si="453"/>
        <v>X</v>
      </c>
      <c r="I468" s="58" t="str">
        <f t="shared" si="453"/>
        <v>X</v>
      </c>
      <c r="J468" s="58" t="str">
        <f t="shared" si="453"/>
        <v>X</v>
      </c>
      <c r="K468" s="58" t="str">
        <f t="shared" si="453"/>
        <v>X</v>
      </c>
      <c r="L468" s="58" t="str">
        <f t="shared" si="453"/>
        <v>X</v>
      </c>
      <c r="M468" s="58" t="str">
        <f t="shared" si="453"/>
        <v>X</v>
      </c>
      <c r="N468" s="58" t="str">
        <f t="shared" si="453"/>
        <v>X</v>
      </c>
      <c r="O468" s="58" t="str">
        <f t="shared" si="453"/>
        <v>X</v>
      </c>
      <c r="P468" s="58" t="str">
        <f t="shared" si="453"/>
        <v>X</v>
      </c>
      <c r="Q468" s="58" t="str">
        <f t="shared" si="453"/>
        <v>X</v>
      </c>
      <c r="T468" s="45"/>
      <c r="U468" s="45"/>
      <c r="Z468" s="45"/>
      <c r="AA468" s="45"/>
      <c r="AB468" s="45"/>
      <c r="AC468" s="45"/>
      <c r="AD468" s="45"/>
      <c r="AE468" s="45"/>
      <c r="AF468" s="45"/>
      <c r="AG468" s="45"/>
      <c r="AH468" s="45"/>
      <c r="AI468" s="45"/>
      <c r="AJ468" s="45"/>
      <c r="AK468" s="45"/>
      <c r="AL468" s="45"/>
      <c r="AM468" s="45"/>
      <c r="AN468" s="45" t="s">
        <v>544</v>
      </c>
      <c r="AO468" t="s">
        <v>545</v>
      </c>
    </row>
    <row r="469" spans="1:41" ht="18.75" customHeight="1">
      <c r="A469" s="606"/>
      <c r="B469" s="58" t="s">
        <v>33</v>
      </c>
      <c r="C469" s="58" t="str">
        <f t="shared" ref="C469:Q469" si="454">IF(C8=$W$55,"O",IF(C8=$X$55,"O",IF(C8=$Y$55,"O",IF(C8=$Z$55,"O",IF(C8=$AA$55,"O",IF(C8=$AB$55,"O",IF(C8=$AC$55,"O",IF(C8=$AD$55,"O",IF(C8=$AE$55,"O",IF(C8=$AF$55,"O",IF(C8=$AG$55,"O",IF(C8=$AH$55,"O",IF(C8=$AI$55,"O",IF(C8=$AJ$55,"O",IF(C8=$AK$55,"O","X")))))))))))))))</f>
        <v>O</v>
      </c>
      <c r="D469" s="58" t="str">
        <f t="shared" si="454"/>
        <v>O</v>
      </c>
      <c r="E469" s="58" t="str">
        <f t="shared" si="454"/>
        <v>O</v>
      </c>
      <c r="F469" s="58" t="str">
        <f t="shared" si="454"/>
        <v>O</v>
      </c>
      <c r="G469" s="58" t="str">
        <f t="shared" si="454"/>
        <v>O</v>
      </c>
      <c r="H469" s="58" t="str">
        <f t="shared" si="454"/>
        <v>O</v>
      </c>
      <c r="I469" s="58" t="str">
        <f t="shared" si="454"/>
        <v>O</v>
      </c>
      <c r="J469" s="58" t="str">
        <f t="shared" si="454"/>
        <v>O</v>
      </c>
      <c r="K469" s="58" t="str">
        <f t="shared" si="454"/>
        <v>O</v>
      </c>
      <c r="L469" s="58" t="str">
        <f t="shared" si="454"/>
        <v>O</v>
      </c>
      <c r="M469" s="58" t="str">
        <f t="shared" si="454"/>
        <v>O</v>
      </c>
      <c r="N469" s="58" t="str">
        <f t="shared" si="454"/>
        <v>O</v>
      </c>
      <c r="O469" s="58" t="str">
        <f t="shared" si="454"/>
        <v>O</v>
      </c>
      <c r="P469" s="58" t="str">
        <f t="shared" si="454"/>
        <v>O</v>
      </c>
      <c r="Q469" s="58" t="str">
        <f t="shared" si="454"/>
        <v>O</v>
      </c>
      <c r="T469" s="125"/>
      <c r="U469" s="45"/>
    </row>
    <row r="470" spans="1:41" ht="18.75" customHeight="1">
      <c r="A470" s="606"/>
      <c r="B470" s="58" t="s">
        <v>34</v>
      </c>
      <c r="C470" s="58" t="str">
        <f t="shared" ref="C470:Q470" si="455">IF(C9=$W$55,"O",IF(C9=$X$55,"O",IF(C9=$Y$55,"O",IF(C9=$Z$55,"O",IF(C9=$AA$55,"O",IF(C9=$AB$55,"O",IF(C9=$AC$55,"O",IF(C9=$AD$55,"O",IF(C9=$AE$55,"O",IF(C9=$AF$55,"O",IF(C9=$AG$55,"O",IF(C9=$AH$55,"O",IF(C9=$AI$55,"O",IF(C9=$AJ$55,"O",IF(C9=$AK$55,"O","X")))))))))))))))</f>
        <v>X</v>
      </c>
      <c r="D470" s="58" t="str">
        <f t="shared" si="455"/>
        <v>X</v>
      </c>
      <c r="E470" s="58" t="str">
        <f t="shared" si="455"/>
        <v>X</v>
      </c>
      <c r="F470" s="58" t="str">
        <f t="shared" si="455"/>
        <v>X</v>
      </c>
      <c r="G470" s="58" t="str">
        <f t="shared" si="455"/>
        <v>X</v>
      </c>
      <c r="H470" s="58" t="str">
        <f t="shared" si="455"/>
        <v>X</v>
      </c>
      <c r="I470" s="58" t="str">
        <f t="shared" si="455"/>
        <v>X</v>
      </c>
      <c r="J470" s="58" t="str">
        <f t="shared" si="455"/>
        <v>X</v>
      </c>
      <c r="K470" s="58" t="str">
        <f t="shared" si="455"/>
        <v>X</v>
      </c>
      <c r="L470" s="58" t="str">
        <f t="shared" si="455"/>
        <v>X</v>
      </c>
      <c r="M470" s="58" t="str">
        <f t="shared" si="455"/>
        <v>X</v>
      </c>
      <c r="N470" s="58" t="str">
        <f t="shared" si="455"/>
        <v>X</v>
      </c>
      <c r="O470" s="58" t="str">
        <f t="shared" si="455"/>
        <v>X</v>
      </c>
      <c r="P470" s="58" t="str">
        <f t="shared" si="455"/>
        <v>X</v>
      </c>
      <c r="Q470" s="58" t="str">
        <f t="shared" si="455"/>
        <v>X</v>
      </c>
      <c r="T470" s="45"/>
      <c r="U470" s="125"/>
    </row>
    <row r="471" spans="1:41" ht="18.75" customHeight="1">
      <c r="A471" s="606"/>
      <c r="B471" s="58" t="s">
        <v>35</v>
      </c>
      <c r="C471" s="58" t="str">
        <f t="shared" ref="C471:Q471" si="456">IF(C10=$W$55,"O",IF(C10=$X$55,"O",IF(C10=$Y$55,"O",IF(C10=$Z$55,"O",IF(C10=$AA$55,"O",IF(C10=$AB$55,"O",IF(C10=$AC$55,"O",IF(C10=$AD$55,"O",IF(C10=$AE$55,"O",IF(C10=$AF$55,"O",IF(C10=$AG$55,"O",IF(C10=$AH$55,"O",IF(C10=$AI$55,"O",IF(C10=$AJ$55,"O",IF(C10=$AK$55,"O","X")))))))))))))))</f>
        <v>X</v>
      </c>
      <c r="D471" s="58" t="str">
        <f t="shared" si="456"/>
        <v>X</v>
      </c>
      <c r="E471" s="58" t="str">
        <f t="shared" si="456"/>
        <v>X</v>
      </c>
      <c r="F471" s="58" t="str">
        <f t="shared" si="456"/>
        <v>X</v>
      </c>
      <c r="G471" s="58" t="str">
        <f t="shared" si="456"/>
        <v>X</v>
      </c>
      <c r="H471" s="58" t="str">
        <f t="shared" si="456"/>
        <v>X</v>
      </c>
      <c r="I471" s="58" t="str">
        <f t="shared" si="456"/>
        <v>X</v>
      </c>
      <c r="J471" s="58" t="str">
        <f t="shared" si="456"/>
        <v>X</v>
      </c>
      <c r="K471" s="58" t="str">
        <f t="shared" si="456"/>
        <v>X</v>
      </c>
      <c r="L471" s="58" t="str">
        <f t="shared" si="456"/>
        <v>X</v>
      </c>
      <c r="M471" s="58" t="str">
        <f t="shared" si="456"/>
        <v>X</v>
      </c>
      <c r="N471" s="58" t="str">
        <f t="shared" si="456"/>
        <v>X</v>
      </c>
      <c r="O471" s="58" t="str">
        <f t="shared" si="456"/>
        <v>X</v>
      </c>
      <c r="P471" s="58" t="str">
        <f t="shared" si="456"/>
        <v>X</v>
      </c>
      <c r="Q471" s="58" t="str">
        <f t="shared" si="456"/>
        <v>X</v>
      </c>
      <c r="T471" s="45"/>
      <c r="U471" s="45"/>
    </row>
    <row r="472" spans="1:41" ht="18.75" customHeight="1">
      <c r="A472" s="606"/>
      <c r="B472" s="58" t="s">
        <v>36</v>
      </c>
      <c r="C472" s="58" t="str">
        <f t="shared" ref="C472:Q472" si="457">IF(C11=$W$55,"O",IF(C11=$X$55,"O",IF(C11=$Y$55,"O",IF(C11=$Z$55,"O",IF(C11=$AA$55,"O",IF(C11=$AB$55,"O",IF(C11=$AC$55,"O",IF(C11=$AD$55,"O",IF(C11=$AE$55,"O",IF(C11=$AF$55,"O",IF(C11=$AG$55,"O",IF(C11=$AH$55,"O",IF(C11=$AI$55,"O",IF(C11=$AJ$55,"O",IF(C11=$AK$55,"O","X")))))))))))))))</f>
        <v>X</v>
      </c>
      <c r="D472" s="58" t="str">
        <f t="shared" si="457"/>
        <v>X</v>
      </c>
      <c r="E472" s="58" t="str">
        <f t="shared" si="457"/>
        <v>X</v>
      </c>
      <c r="F472" s="58" t="str">
        <f t="shared" si="457"/>
        <v>X</v>
      </c>
      <c r="G472" s="58" t="str">
        <f t="shared" si="457"/>
        <v>X</v>
      </c>
      <c r="H472" s="58" t="str">
        <f t="shared" si="457"/>
        <v>X</v>
      </c>
      <c r="I472" s="58" t="str">
        <f t="shared" si="457"/>
        <v>X</v>
      </c>
      <c r="J472" s="58" t="str">
        <f t="shared" si="457"/>
        <v>X</v>
      </c>
      <c r="K472" s="58" t="str">
        <f t="shared" si="457"/>
        <v>X</v>
      </c>
      <c r="L472" s="58" t="str">
        <f t="shared" si="457"/>
        <v>X</v>
      </c>
      <c r="M472" s="58" t="str">
        <f t="shared" si="457"/>
        <v>X</v>
      </c>
      <c r="N472" s="58" t="str">
        <f t="shared" si="457"/>
        <v>X</v>
      </c>
      <c r="O472" s="58" t="str">
        <f t="shared" si="457"/>
        <v>X</v>
      </c>
      <c r="P472" s="58" t="str">
        <f t="shared" si="457"/>
        <v>X</v>
      </c>
      <c r="Q472" s="58" t="str">
        <f t="shared" si="457"/>
        <v>X</v>
      </c>
      <c r="T472" s="45"/>
      <c r="U472" s="45"/>
    </row>
    <row r="473" spans="1:41" ht="18.75" customHeight="1">
      <c r="A473" s="606"/>
      <c r="B473" s="58" t="s">
        <v>21</v>
      </c>
      <c r="C473" s="58" t="str">
        <f t="shared" ref="C473:Q473" si="458">IF(C12=$W$55,"O",IF(C12=$X$55,"O",IF(C12=$Y$55,"O",IF(C12=$Z$55,"O",IF(C12=$AA$55,"O",IF(C12=$AB$55,"O",IF(C12=$AC$55,"O",IF(C12=$AD$55,"O",IF(C12=$AE$55,"O",IF(C12=$AF$55,"O",IF(C12=$AG$55,"O",IF(C12=$AH$55,"O",IF(C12=$AI$55,"O",IF(C12=$AJ$55,"O",IF(C12=$AK$55,"O","X")))))))))))))))</f>
        <v>O</v>
      </c>
      <c r="D473" s="58" t="str">
        <f t="shared" si="458"/>
        <v>O</v>
      </c>
      <c r="E473" s="58" t="str">
        <f t="shared" si="458"/>
        <v>O</v>
      </c>
      <c r="F473" s="58" t="str">
        <f t="shared" si="458"/>
        <v>O</v>
      </c>
      <c r="G473" s="58" t="str">
        <f t="shared" si="458"/>
        <v>O</v>
      </c>
      <c r="H473" s="58" t="str">
        <f t="shared" si="458"/>
        <v>O</v>
      </c>
      <c r="I473" s="58" t="str">
        <f t="shared" si="458"/>
        <v>O</v>
      </c>
      <c r="J473" s="58" t="str">
        <f t="shared" si="458"/>
        <v>O</v>
      </c>
      <c r="K473" s="58" t="str">
        <f t="shared" si="458"/>
        <v>O</v>
      </c>
      <c r="L473" s="58" t="str">
        <f t="shared" si="458"/>
        <v>O</v>
      </c>
      <c r="M473" s="58" t="str">
        <f t="shared" si="458"/>
        <v>O</v>
      </c>
      <c r="N473" s="58" t="str">
        <f t="shared" si="458"/>
        <v>O</v>
      </c>
      <c r="O473" s="58" t="str">
        <f t="shared" si="458"/>
        <v>O</v>
      </c>
      <c r="P473" s="58" t="str">
        <f t="shared" si="458"/>
        <v>O</v>
      </c>
      <c r="Q473" s="58" t="str">
        <f t="shared" si="458"/>
        <v>O</v>
      </c>
      <c r="T473" s="45"/>
      <c r="U473" s="45"/>
    </row>
    <row r="474" spans="1:41" ht="18.75" customHeight="1">
      <c r="A474" s="607"/>
      <c r="B474" s="30" t="s">
        <v>46</v>
      </c>
      <c r="C474" s="47">
        <f>COUNTIF(C468:C473,"O")</f>
        <v>2</v>
      </c>
      <c r="D474" s="47">
        <f t="shared" ref="D474:Q474" si="459">COUNTIF(D468:D473,"O")</f>
        <v>2</v>
      </c>
      <c r="E474" s="47">
        <f t="shared" si="459"/>
        <v>2</v>
      </c>
      <c r="F474" s="47">
        <f t="shared" si="459"/>
        <v>2</v>
      </c>
      <c r="G474" s="47">
        <f t="shared" si="459"/>
        <v>2</v>
      </c>
      <c r="H474" s="47">
        <f t="shared" si="459"/>
        <v>2</v>
      </c>
      <c r="I474" s="47">
        <f t="shared" si="459"/>
        <v>2</v>
      </c>
      <c r="J474" s="47">
        <f t="shared" si="459"/>
        <v>2</v>
      </c>
      <c r="K474" s="47">
        <f t="shared" si="459"/>
        <v>2</v>
      </c>
      <c r="L474" s="47">
        <f t="shared" si="459"/>
        <v>2</v>
      </c>
      <c r="M474" s="47">
        <f t="shared" si="459"/>
        <v>2</v>
      </c>
      <c r="N474" s="47">
        <f t="shared" si="459"/>
        <v>2</v>
      </c>
      <c r="O474" s="47">
        <f t="shared" si="459"/>
        <v>2</v>
      </c>
      <c r="P474" s="47">
        <f t="shared" si="459"/>
        <v>2</v>
      </c>
      <c r="Q474" s="47">
        <f t="shared" si="459"/>
        <v>2</v>
      </c>
      <c r="T474" s="45"/>
      <c r="U474" s="45"/>
    </row>
    <row r="475" spans="1:41" ht="18.75" customHeight="1">
      <c r="A475" s="605">
        <v>42</v>
      </c>
      <c r="B475" s="58" t="s">
        <v>32</v>
      </c>
      <c r="C475" s="58" t="str">
        <f t="shared" ref="C475:Q475" si="460">IF(C7=$W$56,"O",IF(C7=$X$56,"O",IF(C7=$Y$56,"O",IF(C7=$Z$56,"O",IF(C7=$AA$56,"O",IF(C7=$AB$56,"O",IF(C7=$AC$56,"O",IF(C7=$AD$56,"O",IF(C7=$AE$56,"O",IF(C7=$AF$56,"O",IF(C7=$AG$56,"O",IF(C7=$AH$56,"O",IF(C7=$AI$56,"O",IF(C7=$AJ$56,"O","X"))))))))))))))</f>
        <v>X</v>
      </c>
      <c r="D475" s="58" t="str">
        <f t="shared" si="460"/>
        <v>X</v>
      </c>
      <c r="E475" s="58" t="str">
        <f t="shared" si="460"/>
        <v>X</v>
      </c>
      <c r="F475" s="58" t="str">
        <f t="shared" si="460"/>
        <v>X</v>
      </c>
      <c r="G475" s="58" t="str">
        <f t="shared" si="460"/>
        <v>X</v>
      </c>
      <c r="H475" s="58" t="str">
        <f t="shared" si="460"/>
        <v>X</v>
      </c>
      <c r="I475" s="58" t="str">
        <f t="shared" si="460"/>
        <v>X</v>
      </c>
      <c r="J475" s="58" t="str">
        <f t="shared" si="460"/>
        <v>X</v>
      </c>
      <c r="K475" s="58" t="str">
        <f t="shared" si="460"/>
        <v>X</v>
      </c>
      <c r="L475" s="58" t="str">
        <f t="shared" si="460"/>
        <v>X</v>
      </c>
      <c r="M475" s="58" t="str">
        <f t="shared" si="460"/>
        <v>X</v>
      </c>
      <c r="N475" s="58" t="str">
        <f t="shared" si="460"/>
        <v>X</v>
      </c>
      <c r="O475" s="58" t="str">
        <f t="shared" si="460"/>
        <v>X</v>
      </c>
      <c r="P475" s="58" t="str">
        <f t="shared" si="460"/>
        <v>X</v>
      </c>
      <c r="Q475" s="58" t="str">
        <f t="shared" si="460"/>
        <v>X</v>
      </c>
      <c r="T475" s="125"/>
      <c r="U475" s="45"/>
    </row>
    <row r="476" spans="1:41" ht="18.75" customHeight="1">
      <c r="A476" s="606"/>
      <c r="B476" s="58" t="s">
        <v>33</v>
      </c>
      <c r="C476" s="58" t="str">
        <f t="shared" ref="C476:Q476" si="461">IF(C8=$W$56,"O",IF(C8=$X$56,"O",IF(C8=$Y$56,"O",IF(C8=$Z$56,"O",IF(C8=$AA$56,"O",IF(C8=$AB$56,"O",IF(C8=$AC$56,"O",IF(C8=$AD$56,"O",IF(C8=$AE$56,"O",IF(C8=$AF$56,"O",IF(C8=$AG$56,"O",IF(C8=$AH$56,"O",IF(C8=$AI$56,"O",IF(C8=$AJ$56,"O","X"))))))))))))))</f>
        <v>O</v>
      </c>
      <c r="D476" s="58" t="str">
        <f t="shared" si="461"/>
        <v>O</v>
      </c>
      <c r="E476" s="58" t="str">
        <f t="shared" si="461"/>
        <v>O</v>
      </c>
      <c r="F476" s="58" t="str">
        <f t="shared" si="461"/>
        <v>O</v>
      </c>
      <c r="G476" s="58" t="str">
        <f t="shared" si="461"/>
        <v>O</v>
      </c>
      <c r="H476" s="58" t="str">
        <f t="shared" si="461"/>
        <v>O</v>
      </c>
      <c r="I476" s="58" t="str">
        <f t="shared" si="461"/>
        <v>O</v>
      </c>
      <c r="J476" s="58" t="str">
        <f t="shared" si="461"/>
        <v>O</v>
      </c>
      <c r="K476" s="58" t="str">
        <f t="shared" si="461"/>
        <v>O</v>
      </c>
      <c r="L476" s="58" t="str">
        <f t="shared" si="461"/>
        <v>O</v>
      </c>
      <c r="M476" s="58" t="str">
        <f t="shared" si="461"/>
        <v>O</v>
      </c>
      <c r="N476" s="58" t="str">
        <f t="shared" si="461"/>
        <v>O</v>
      </c>
      <c r="O476" s="58" t="str">
        <f t="shared" si="461"/>
        <v>O</v>
      </c>
      <c r="P476" s="58" t="str">
        <f t="shared" si="461"/>
        <v>O</v>
      </c>
      <c r="Q476" s="58" t="str">
        <f t="shared" si="461"/>
        <v>O</v>
      </c>
      <c r="T476" s="45"/>
      <c r="U476" s="45"/>
    </row>
    <row r="477" spans="1:41" ht="18.75" customHeight="1">
      <c r="A477" s="606"/>
      <c r="B477" s="58" t="s">
        <v>34</v>
      </c>
      <c r="C477" s="58" t="str">
        <f t="shared" ref="C477:Q477" si="462">IF(C9=$W$56,"O",IF(C9=$X$56,"O",IF(C9=$Y$56,"O",IF(C9=$Z$56,"O",IF(C9=$AA$56,"O",IF(C9=$AB$56,"O",IF(C9=$AC$56,"O",IF(C9=$AD$56,"O",IF(C9=$AE$56,"O",IF(C9=$AF$56,"O",IF(C9=$AG$56,"O",IF(C9=$AH$56,"O",IF(C9=$AI$56,"O",IF(C9=$AJ$56,"O","X"))))))))))))))</f>
        <v>X</v>
      </c>
      <c r="D477" s="58" t="str">
        <f t="shared" si="462"/>
        <v>X</v>
      </c>
      <c r="E477" s="58" t="str">
        <f t="shared" si="462"/>
        <v>X</v>
      </c>
      <c r="F477" s="58" t="str">
        <f t="shared" si="462"/>
        <v>X</v>
      </c>
      <c r="G477" s="58" t="str">
        <f t="shared" si="462"/>
        <v>X</v>
      </c>
      <c r="H477" s="58" t="str">
        <f t="shared" si="462"/>
        <v>X</v>
      </c>
      <c r="I477" s="58" t="str">
        <f t="shared" si="462"/>
        <v>X</v>
      </c>
      <c r="J477" s="58" t="str">
        <f t="shared" si="462"/>
        <v>X</v>
      </c>
      <c r="K477" s="58" t="str">
        <f t="shared" si="462"/>
        <v>X</v>
      </c>
      <c r="L477" s="58" t="str">
        <f t="shared" si="462"/>
        <v>X</v>
      </c>
      <c r="M477" s="58" t="str">
        <f t="shared" si="462"/>
        <v>X</v>
      </c>
      <c r="N477" s="58" t="str">
        <f t="shared" si="462"/>
        <v>X</v>
      </c>
      <c r="O477" s="58" t="str">
        <f t="shared" si="462"/>
        <v>X</v>
      </c>
      <c r="P477" s="58" t="str">
        <f t="shared" si="462"/>
        <v>X</v>
      </c>
      <c r="Q477" s="58" t="str">
        <f t="shared" si="462"/>
        <v>X</v>
      </c>
      <c r="T477" s="125"/>
      <c r="U477" s="45"/>
    </row>
    <row r="478" spans="1:41" ht="18.75" customHeight="1">
      <c r="A478" s="606"/>
      <c r="B478" s="58" t="s">
        <v>35</v>
      </c>
      <c r="C478" s="58" t="str">
        <f t="shared" ref="C478:Q478" si="463">IF(C10=$W$56,"O",IF(C10=$X$56,"O",IF(C10=$Y$56,"O",IF(C10=$Z$56,"O",IF(C10=$AA$56,"O",IF(C10=$AB$56,"O",IF(C10=$AC$56,"O",IF(C10=$AD$56,"O",IF(C10=$AE$56,"O",IF(C10=$AF$56,"O",IF(C10=$AG$56,"O",IF(C10=$AH$56,"O",IF(C10=$AI$56,"O",IF(C10=$AJ$56,"O","X"))))))))))))))</f>
        <v>X</v>
      </c>
      <c r="D478" s="58" t="str">
        <f t="shared" si="463"/>
        <v>X</v>
      </c>
      <c r="E478" s="58" t="str">
        <f t="shared" si="463"/>
        <v>X</v>
      </c>
      <c r="F478" s="58" t="str">
        <f t="shared" si="463"/>
        <v>X</v>
      </c>
      <c r="G478" s="58" t="str">
        <f t="shared" si="463"/>
        <v>X</v>
      </c>
      <c r="H478" s="58" t="str">
        <f t="shared" si="463"/>
        <v>X</v>
      </c>
      <c r="I478" s="58" t="str">
        <f t="shared" si="463"/>
        <v>X</v>
      </c>
      <c r="J478" s="58" t="str">
        <f t="shared" si="463"/>
        <v>X</v>
      </c>
      <c r="K478" s="58" t="str">
        <f t="shared" si="463"/>
        <v>X</v>
      </c>
      <c r="L478" s="58" t="str">
        <f t="shared" si="463"/>
        <v>X</v>
      </c>
      <c r="M478" s="58" t="str">
        <f t="shared" si="463"/>
        <v>X</v>
      </c>
      <c r="N478" s="58" t="str">
        <f t="shared" si="463"/>
        <v>X</v>
      </c>
      <c r="O478" s="58" t="str">
        <f t="shared" si="463"/>
        <v>X</v>
      </c>
      <c r="P478" s="58" t="str">
        <f t="shared" si="463"/>
        <v>X</v>
      </c>
      <c r="Q478" s="58" t="str">
        <f t="shared" si="463"/>
        <v>X</v>
      </c>
      <c r="T478" s="45"/>
      <c r="U478" s="45"/>
    </row>
    <row r="479" spans="1:41" ht="18.75" customHeight="1">
      <c r="A479" s="606"/>
      <c r="B479" s="58" t="s">
        <v>36</v>
      </c>
      <c r="C479" s="58" t="str">
        <f t="shared" ref="C479:Q479" si="464">IF(C11=$W$56,"O",IF(C11=$X$56,"O",IF(C11=$Y$56,"O",IF(C11=$Z$56,"O",IF(C11=$AA$56,"O",IF(C11=$AB$56,"O",IF(C11=$AC$56,"O",IF(C11=$AD$56,"O",IF(C11=$AE$56,"O",IF(C11=$AF$56,"O",IF(C11=$AG$56,"O",IF(C11=$AH$56,"O",IF(C11=$AI$56,"O",IF(C11=$AJ$56,"O","X"))))))))))))))</f>
        <v>X</v>
      </c>
      <c r="D479" s="58" t="str">
        <f t="shared" si="464"/>
        <v>X</v>
      </c>
      <c r="E479" s="58" t="str">
        <f t="shared" si="464"/>
        <v>X</v>
      </c>
      <c r="F479" s="58" t="str">
        <f t="shared" si="464"/>
        <v>X</v>
      </c>
      <c r="G479" s="58" t="str">
        <f t="shared" si="464"/>
        <v>X</v>
      </c>
      <c r="H479" s="58" t="str">
        <f t="shared" si="464"/>
        <v>X</v>
      </c>
      <c r="I479" s="58" t="str">
        <f t="shared" si="464"/>
        <v>X</v>
      </c>
      <c r="J479" s="58" t="str">
        <f t="shared" si="464"/>
        <v>X</v>
      </c>
      <c r="K479" s="58" t="str">
        <f t="shared" si="464"/>
        <v>X</v>
      </c>
      <c r="L479" s="58" t="str">
        <f t="shared" si="464"/>
        <v>X</v>
      </c>
      <c r="M479" s="58" t="str">
        <f t="shared" si="464"/>
        <v>X</v>
      </c>
      <c r="N479" s="58" t="str">
        <f t="shared" si="464"/>
        <v>X</v>
      </c>
      <c r="O479" s="58" t="str">
        <f t="shared" si="464"/>
        <v>X</v>
      </c>
      <c r="P479" s="58" t="str">
        <f t="shared" si="464"/>
        <v>X</v>
      </c>
      <c r="Q479" s="58" t="str">
        <f t="shared" si="464"/>
        <v>X</v>
      </c>
      <c r="T479" s="45"/>
      <c r="U479" s="45"/>
    </row>
    <row r="480" spans="1:41" ht="18.75" customHeight="1">
      <c r="A480" s="606"/>
      <c r="B480" s="58" t="s">
        <v>21</v>
      </c>
      <c r="C480" s="58" t="str">
        <f t="shared" ref="C480:Q480" si="465">IF(C12=$W$56,"O",IF(C12=$X$56,"O",IF(C12=$Y$56,"O",IF(C12=$Z$56,"O",IF(C12=$AA$56,"O",IF(C12=$AB$56,"O",IF(C12=$AC$56,"O",IF(C12=$AD$56,"O",IF(C12=$AE$56,"O",IF(C12=$AF$56,"O",IF(C12=$AG$56,"O",IF(C12=$AH$56,"O",IF(C12=$AI$56,"O",IF(C12=$AJ$56,"O","X"))))))))))))))</f>
        <v>O</v>
      </c>
      <c r="D480" s="58" t="str">
        <f t="shared" si="465"/>
        <v>O</v>
      </c>
      <c r="E480" s="58" t="str">
        <f t="shared" si="465"/>
        <v>O</v>
      </c>
      <c r="F480" s="58" t="str">
        <f t="shared" si="465"/>
        <v>O</v>
      </c>
      <c r="G480" s="58" t="str">
        <f t="shared" si="465"/>
        <v>O</v>
      </c>
      <c r="H480" s="58" t="str">
        <f t="shared" si="465"/>
        <v>O</v>
      </c>
      <c r="I480" s="58" t="str">
        <f t="shared" si="465"/>
        <v>O</v>
      </c>
      <c r="J480" s="58" t="str">
        <f t="shared" si="465"/>
        <v>O</v>
      </c>
      <c r="K480" s="58" t="str">
        <f t="shared" si="465"/>
        <v>O</v>
      </c>
      <c r="L480" s="58" t="str">
        <f t="shared" si="465"/>
        <v>O</v>
      </c>
      <c r="M480" s="58" t="str">
        <f t="shared" si="465"/>
        <v>O</v>
      </c>
      <c r="N480" s="58" t="str">
        <f t="shared" si="465"/>
        <v>O</v>
      </c>
      <c r="O480" s="58" t="str">
        <f t="shared" si="465"/>
        <v>O</v>
      </c>
      <c r="P480" s="58" t="str">
        <f t="shared" si="465"/>
        <v>O</v>
      </c>
      <c r="Q480" s="58" t="str">
        <f t="shared" si="465"/>
        <v>O</v>
      </c>
      <c r="T480" s="45"/>
      <c r="U480" s="45"/>
    </row>
    <row r="481" spans="1:32" ht="18.75" customHeight="1">
      <c r="A481" s="607"/>
      <c r="B481" s="30" t="s">
        <v>46</v>
      </c>
      <c r="C481" s="47">
        <f>COUNTIF(C475:C480,"O")</f>
        <v>2</v>
      </c>
      <c r="D481" s="47">
        <f t="shared" ref="D481:Q481" si="466">COUNTIF(D475:D480,"O")</f>
        <v>2</v>
      </c>
      <c r="E481" s="47">
        <f t="shared" si="466"/>
        <v>2</v>
      </c>
      <c r="F481" s="47">
        <f t="shared" si="466"/>
        <v>2</v>
      </c>
      <c r="G481" s="47">
        <f t="shared" si="466"/>
        <v>2</v>
      </c>
      <c r="H481" s="47">
        <f t="shared" si="466"/>
        <v>2</v>
      </c>
      <c r="I481" s="47">
        <f t="shared" si="466"/>
        <v>2</v>
      </c>
      <c r="J481" s="47">
        <f t="shared" si="466"/>
        <v>2</v>
      </c>
      <c r="K481" s="47">
        <f t="shared" si="466"/>
        <v>2</v>
      </c>
      <c r="L481" s="47">
        <f t="shared" si="466"/>
        <v>2</v>
      </c>
      <c r="M481" s="47">
        <f t="shared" si="466"/>
        <v>2</v>
      </c>
      <c r="N481" s="47">
        <f t="shared" si="466"/>
        <v>2</v>
      </c>
      <c r="O481" s="47">
        <f t="shared" si="466"/>
        <v>2</v>
      </c>
      <c r="P481" s="47">
        <f t="shared" si="466"/>
        <v>2</v>
      </c>
      <c r="Q481" s="47">
        <f t="shared" si="466"/>
        <v>2</v>
      </c>
      <c r="T481" s="45"/>
      <c r="U481" s="45"/>
    </row>
    <row r="482" spans="1:32" ht="18.75" customHeight="1">
      <c r="A482" s="605">
        <v>43</v>
      </c>
      <c r="B482" s="58" t="s">
        <v>32</v>
      </c>
      <c r="C482" s="58" t="str">
        <f t="shared" ref="C482:Q482" si="467">IF(C7=$W$57,"O",IF(C7=$X$57,"O",IF(C7=$Y$57,"O",IF(C7=$Z$57,"O",IF(C7=$AA$57,"O",IF(C7=$AB$57,"O",IF(C7=$AC$57,"O",IF(C7=$AD$57,"O",IF(C7=$AE$57,"O",IF(C7=$AF$57,"O",IF(C7=$AG$57,"O",IF(C7=$AH$57,"O",IF(C7=$AI$57,"O",IF(C7=$AJ$57,"O","X"))))))))))))))</f>
        <v>X</v>
      </c>
      <c r="D482" s="58" t="str">
        <f t="shared" si="467"/>
        <v>X</v>
      </c>
      <c r="E482" s="58" t="str">
        <f t="shared" si="467"/>
        <v>X</v>
      </c>
      <c r="F482" s="58" t="str">
        <f t="shared" si="467"/>
        <v>X</v>
      </c>
      <c r="G482" s="58" t="str">
        <f t="shared" si="467"/>
        <v>X</v>
      </c>
      <c r="H482" s="58" t="str">
        <f t="shared" si="467"/>
        <v>X</v>
      </c>
      <c r="I482" s="58" t="str">
        <f t="shared" si="467"/>
        <v>X</v>
      </c>
      <c r="J482" s="58" t="str">
        <f t="shared" si="467"/>
        <v>X</v>
      </c>
      <c r="K482" s="58" t="str">
        <f t="shared" si="467"/>
        <v>X</v>
      </c>
      <c r="L482" s="58" t="str">
        <f t="shared" si="467"/>
        <v>X</v>
      </c>
      <c r="M482" s="58" t="str">
        <f t="shared" si="467"/>
        <v>X</v>
      </c>
      <c r="N482" s="58" t="str">
        <f t="shared" si="467"/>
        <v>X</v>
      </c>
      <c r="O482" s="58" t="str">
        <f t="shared" si="467"/>
        <v>X</v>
      </c>
      <c r="P482" s="58" t="str">
        <f t="shared" si="467"/>
        <v>X</v>
      </c>
      <c r="Q482" s="58" t="str">
        <f t="shared" si="467"/>
        <v>X</v>
      </c>
      <c r="T482"/>
      <c r="U482" s="125"/>
    </row>
    <row r="483" spans="1:32" ht="18.75" customHeight="1">
      <c r="A483" s="606"/>
      <c r="B483" s="58" t="s">
        <v>33</v>
      </c>
      <c r="C483" s="58" t="str">
        <f t="shared" ref="C483:Q483" si="468">IF(C8=$W$57,"O",IF(C8=$X$57,"O",IF(C8=$Y$57,"O",IF(C8=$Z$57,"O",IF(C8=$AA$57,"O",IF(C8=$AB$57,"O",IF(C8=$AC$57,"O",IF(C8=$AD$57,"O",IF(C8=$AE$57,"O",IF(C8=$AF$57,"O",IF(C8=$AG$57,"O",IF(C8=$AH$57,"O",IF(C8=$AI$57,"O",IF(C8=$AJ$57,"O","X"))))))))))))))</f>
        <v>O</v>
      </c>
      <c r="D483" s="58" t="str">
        <f t="shared" si="468"/>
        <v>O</v>
      </c>
      <c r="E483" s="58" t="str">
        <f t="shared" si="468"/>
        <v>O</v>
      </c>
      <c r="F483" s="58" t="str">
        <f t="shared" si="468"/>
        <v>O</v>
      </c>
      <c r="G483" s="58" t="str">
        <f t="shared" si="468"/>
        <v>O</v>
      </c>
      <c r="H483" s="58" t="str">
        <f t="shared" si="468"/>
        <v>O</v>
      </c>
      <c r="I483" s="58" t="str">
        <f t="shared" si="468"/>
        <v>O</v>
      </c>
      <c r="J483" s="58" t="str">
        <f t="shared" si="468"/>
        <v>O</v>
      </c>
      <c r="K483" s="58" t="str">
        <f t="shared" si="468"/>
        <v>O</v>
      </c>
      <c r="L483" s="58" t="str">
        <f t="shared" si="468"/>
        <v>O</v>
      </c>
      <c r="M483" s="58" t="str">
        <f t="shared" si="468"/>
        <v>O</v>
      </c>
      <c r="N483" s="58" t="str">
        <f t="shared" si="468"/>
        <v>O</v>
      </c>
      <c r="O483" s="58" t="str">
        <f t="shared" si="468"/>
        <v>O</v>
      </c>
      <c r="P483" s="58" t="str">
        <f t="shared" si="468"/>
        <v>O</v>
      </c>
      <c r="Q483" s="58" t="str">
        <f t="shared" si="468"/>
        <v>O</v>
      </c>
      <c r="T483"/>
      <c r="U483" s="45"/>
    </row>
    <row r="484" spans="1:32" ht="18.75" customHeight="1">
      <c r="A484" s="606"/>
      <c r="B484" s="58" t="s">
        <v>34</v>
      </c>
      <c r="C484" s="58" t="str">
        <f t="shared" ref="C484:Q484" si="469">IF(C9=$W$57,"O",IF(C9=$X$57,"O",IF(C9=$Y$57,"O",IF(C9=$Z$57,"O",IF(C9=$AA$57,"O",IF(C9=$AB$57,"O",IF(C9=$AC$57,"O",IF(C9=$AD$57,"O",IF(C9=$AE$57,"O",IF(C9=$AF$57,"O",IF(C9=$AG$57,"O",IF(C9=$AH$57,"O",IF(C9=$AI$57,"O",IF(C9=$AJ$57,"O","X"))))))))))))))</f>
        <v>X</v>
      </c>
      <c r="D484" s="58" t="str">
        <f t="shared" si="469"/>
        <v>X</v>
      </c>
      <c r="E484" s="58" t="str">
        <f t="shared" si="469"/>
        <v>X</v>
      </c>
      <c r="F484" s="58" t="str">
        <f t="shared" si="469"/>
        <v>X</v>
      </c>
      <c r="G484" s="58" t="str">
        <f t="shared" si="469"/>
        <v>X</v>
      </c>
      <c r="H484" s="58" t="str">
        <f t="shared" si="469"/>
        <v>X</v>
      </c>
      <c r="I484" s="58" t="str">
        <f t="shared" si="469"/>
        <v>X</v>
      </c>
      <c r="J484" s="58" t="str">
        <f t="shared" si="469"/>
        <v>X</v>
      </c>
      <c r="K484" s="58" t="str">
        <f t="shared" si="469"/>
        <v>X</v>
      </c>
      <c r="L484" s="58" t="str">
        <f t="shared" si="469"/>
        <v>X</v>
      </c>
      <c r="M484" s="58" t="str">
        <f t="shared" si="469"/>
        <v>X</v>
      </c>
      <c r="N484" s="58" t="str">
        <f t="shared" si="469"/>
        <v>X</v>
      </c>
      <c r="O484" s="58" t="str">
        <f t="shared" si="469"/>
        <v>X</v>
      </c>
      <c r="P484" s="58" t="str">
        <f t="shared" si="469"/>
        <v>X</v>
      </c>
      <c r="Q484" s="58" t="str">
        <f t="shared" si="469"/>
        <v>X</v>
      </c>
    </row>
    <row r="485" spans="1:32" ht="18.75" customHeight="1">
      <c r="A485" s="606"/>
      <c r="B485" s="58" t="s">
        <v>35</v>
      </c>
      <c r="C485" s="58" t="str">
        <f t="shared" ref="C485:Q485" si="470">IF(C10=$W$57,"O",IF(C10=$X$57,"O",IF(C10=$Y$57,"O",IF(C10=$Z$57,"O",IF(C10=$AA$57,"O",IF(C10=$AB$57,"O",IF(C10=$AC$57,"O",IF(C10=$AD$57,"O",IF(C10=$AE$57,"O",IF(C10=$AF$57,"O",IF(C10=$AG$57,"O",IF(C10=$AH$57,"O",IF(C10=$AI$57,"O",IF(C10=$AJ$57,"O","X"))))))))))))))</f>
        <v>X</v>
      </c>
      <c r="D485" s="58" t="str">
        <f t="shared" si="470"/>
        <v>X</v>
      </c>
      <c r="E485" s="58" t="str">
        <f t="shared" si="470"/>
        <v>X</v>
      </c>
      <c r="F485" s="58" t="str">
        <f t="shared" si="470"/>
        <v>X</v>
      </c>
      <c r="G485" s="58" t="str">
        <f t="shared" si="470"/>
        <v>X</v>
      </c>
      <c r="H485" s="58" t="str">
        <f t="shared" si="470"/>
        <v>X</v>
      </c>
      <c r="I485" s="58" t="str">
        <f t="shared" si="470"/>
        <v>X</v>
      </c>
      <c r="J485" s="58" t="str">
        <f t="shared" si="470"/>
        <v>X</v>
      </c>
      <c r="K485" s="58" t="str">
        <f t="shared" si="470"/>
        <v>X</v>
      </c>
      <c r="L485" s="58" t="str">
        <f t="shared" si="470"/>
        <v>X</v>
      </c>
      <c r="M485" s="58" t="str">
        <f t="shared" si="470"/>
        <v>X</v>
      </c>
      <c r="N485" s="58" t="str">
        <f t="shared" si="470"/>
        <v>X</v>
      </c>
      <c r="O485" s="58" t="str">
        <f t="shared" si="470"/>
        <v>X</v>
      </c>
      <c r="P485" s="58" t="str">
        <f t="shared" si="470"/>
        <v>X</v>
      </c>
      <c r="Q485" s="58" t="str">
        <f t="shared" si="470"/>
        <v>X</v>
      </c>
    </row>
    <row r="486" spans="1:32" ht="18.75" customHeight="1">
      <c r="A486" s="606"/>
      <c r="B486" s="58" t="s">
        <v>36</v>
      </c>
      <c r="C486" s="58" t="str">
        <f t="shared" ref="C486:Q486" si="471">IF(C11=$W$57,"O",IF(C11=$X$57,"O",IF(C11=$Y$57,"O",IF(C11=$Z$57,"O",IF(C11=$AA$57,"O",IF(C11=$AB$57,"O",IF(C11=$AC$57,"O",IF(C11=$AD$57,"O",IF(C11=$AE$57,"O",IF(C11=$AF$57,"O",IF(C11=$AG$57,"O",IF(C11=$AH$57,"O",IF(C11=$AI$57,"O",IF(C11=$AJ$57,"O","X"))))))))))))))</f>
        <v>X</v>
      </c>
      <c r="D486" s="58" t="str">
        <f t="shared" si="471"/>
        <v>X</v>
      </c>
      <c r="E486" s="58" t="str">
        <f t="shared" si="471"/>
        <v>X</v>
      </c>
      <c r="F486" s="58" t="str">
        <f t="shared" si="471"/>
        <v>X</v>
      </c>
      <c r="G486" s="58" t="str">
        <f t="shared" si="471"/>
        <v>X</v>
      </c>
      <c r="H486" s="58" t="str">
        <f t="shared" si="471"/>
        <v>X</v>
      </c>
      <c r="I486" s="58" t="str">
        <f t="shared" si="471"/>
        <v>X</v>
      </c>
      <c r="J486" s="58" t="str">
        <f t="shared" si="471"/>
        <v>X</v>
      </c>
      <c r="K486" s="58" t="str">
        <f t="shared" si="471"/>
        <v>X</v>
      </c>
      <c r="L486" s="58" t="str">
        <f t="shared" si="471"/>
        <v>X</v>
      </c>
      <c r="M486" s="58" t="str">
        <f t="shared" si="471"/>
        <v>X</v>
      </c>
      <c r="N486" s="58" t="str">
        <f t="shared" si="471"/>
        <v>X</v>
      </c>
      <c r="O486" s="58" t="str">
        <f t="shared" si="471"/>
        <v>X</v>
      </c>
      <c r="P486" s="58" t="str">
        <f t="shared" si="471"/>
        <v>X</v>
      </c>
      <c r="Q486" s="58" t="str">
        <f t="shared" si="471"/>
        <v>X</v>
      </c>
    </row>
    <row r="487" spans="1:32" ht="18.75" customHeight="1">
      <c r="A487" s="606"/>
      <c r="B487" s="58" t="s">
        <v>21</v>
      </c>
      <c r="C487" s="58" t="str">
        <f t="shared" ref="C487:Q487" si="472">IF(C12=$W$57,"O",IF(C12=$X$57,"O",IF(C12=$Y$57,"O",IF(C12=$Z$57,"O",IF(C12=$AA$57,"O",IF(C12=$AB$57,"O",IF(C12=$AC$57,"O",IF(C12=$AD$57,"O",IF(C12=$AE$57,"O",IF(C12=$AF$57,"O",IF(C12=$AG$57,"O",IF(C12=$AH$57,"O",IF(C12=$AI$57,"O",IF(C12=$AJ$57,"O","X"))))))))))))))</f>
        <v>X</v>
      </c>
      <c r="D487" s="58" t="str">
        <f t="shared" si="472"/>
        <v>X</v>
      </c>
      <c r="E487" s="58" t="str">
        <f t="shared" si="472"/>
        <v>X</v>
      </c>
      <c r="F487" s="58" t="str">
        <f t="shared" si="472"/>
        <v>X</v>
      </c>
      <c r="G487" s="58" t="str">
        <f t="shared" si="472"/>
        <v>X</v>
      </c>
      <c r="H487" s="58" t="str">
        <f t="shared" si="472"/>
        <v>X</v>
      </c>
      <c r="I487" s="58" t="str">
        <f t="shared" si="472"/>
        <v>X</v>
      </c>
      <c r="J487" s="58" t="str">
        <f t="shared" si="472"/>
        <v>X</v>
      </c>
      <c r="K487" s="58" t="str">
        <f t="shared" si="472"/>
        <v>X</v>
      </c>
      <c r="L487" s="58" t="str">
        <f t="shared" si="472"/>
        <v>X</v>
      </c>
      <c r="M487" s="58" t="str">
        <f t="shared" si="472"/>
        <v>X</v>
      </c>
      <c r="N487" s="58" t="str">
        <f t="shared" si="472"/>
        <v>X</v>
      </c>
      <c r="O487" s="58" t="str">
        <f t="shared" si="472"/>
        <v>X</v>
      </c>
      <c r="P487" s="58" t="str">
        <f t="shared" si="472"/>
        <v>X</v>
      </c>
      <c r="Q487" s="58" t="str">
        <f t="shared" si="472"/>
        <v>X</v>
      </c>
    </row>
    <row r="488" spans="1:32" ht="18.75" customHeight="1">
      <c r="A488" s="607"/>
      <c r="B488" s="30" t="s">
        <v>46</v>
      </c>
      <c r="C488" s="47">
        <f>COUNTIF(C482:C487,"O")</f>
        <v>1</v>
      </c>
      <c r="D488" s="47">
        <f t="shared" ref="D488:Q488" si="473">COUNTIF(D482:D487,"O")</f>
        <v>1</v>
      </c>
      <c r="E488" s="47">
        <f t="shared" si="473"/>
        <v>1</v>
      </c>
      <c r="F488" s="47">
        <f t="shared" si="473"/>
        <v>1</v>
      </c>
      <c r="G488" s="47">
        <f t="shared" si="473"/>
        <v>1</v>
      </c>
      <c r="H488" s="47">
        <f t="shared" si="473"/>
        <v>1</v>
      </c>
      <c r="I488" s="47">
        <f t="shared" si="473"/>
        <v>1</v>
      </c>
      <c r="J488" s="47">
        <f t="shared" si="473"/>
        <v>1</v>
      </c>
      <c r="K488" s="47">
        <f t="shared" si="473"/>
        <v>1</v>
      </c>
      <c r="L488" s="47">
        <f t="shared" si="473"/>
        <v>1</v>
      </c>
      <c r="M488" s="47">
        <f t="shared" si="473"/>
        <v>1</v>
      </c>
      <c r="N488" s="47">
        <f t="shared" si="473"/>
        <v>1</v>
      </c>
      <c r="O488" s="47">
        <f t="shared" si="473"/>
        <v>1</v>
      </c>
      <c r="P488" s="47">
        <f t="shared" si="473"/>
        <v>1</v>
      </c>
      <c r="Q488" s="47">
        <f t="shared" si="473"/>
        <v>1</v>
      </c>
    </row>
    <row r="489" spans="1:32" ht="18.75" customHeight="1">
      <c r="A489" s="605">
        <v>44</v>
      </c>
      <c r="B489" s="58" t="s">
        <v>32</v>
      </c>
      <c r="C489" s="58" t="str">
        <f t="shared" ref="C489:Q489" si="474">IF(C7=$W$58,"O",IF(C7=$X$58,"O",IF(C7=$Y$58,"O",IF(C7=$Z$58,"O",IF(C7=$AA$58,"O",IF(C7=$AB$58,"O",IF(C7=$AC$58,"O",IF(C7=$AD$58,"O",IF(C7=$AE$58,"O",IF(C7=$AF$58,"O",IF(C7=$AG$58,"O",IF(C7=$AH$58,"O",IF(C7=$AI$58,"O",IF(C7=$AJ$58,"O",IF(C7=$AK$58,"O","X")))))))))))))))</f>
        <v>O</v>
      </c>
      <c r="D489" s="58" t="str">
        <f t="shared" si="474"/>
        <v>O</v>
      </c>
      <c r="E489" s="58" t="str">
        <f t="shared" si="474"/>
        <v>O</v>
      </c>
      <c r="F489" s="58" t="str">
        <f t="shared" si="474"/>
        <v>O</v>
      </c>
      <c r="G489" s="58" t="str">
        <f t="shared" si="474"/>
        <v>O</v>
      </c>
      <c r="H489" s="58" t="str">
        <f t="shared" si="474"/>
        <v>O</v>
      </c>
      <c r="I489" s="58" t="str">
        <f t="shared" si="474"/>
        <v>O</v>
      </c>
      <c r="J489" s="58" t="str">
        <f t="shared" si="474"/>
        <v>O</v>
      </c>
      <c r="K489" s="58" t="str">
        <f t="shared" si="474"/>
        <v>O</v>
      </c>
      <c r="L489" s="58" t="str">
        <f t="shared" si="474"/>
        <v>O</v>
      </c>
      <c r="M489" s="58" t="str">
        <f t="shared" si="474"/>
        <v>O</v>
      </c>
      <c r="N489" s="58" t="str">
        <f t="shared" si="474"/>
        <v>O</v>
      </c>
      <c r="O489" s="58" t="str">
        <f t="shared" si="474"/>
        <v>O</v>
      </c>
      <c r="P489" s="58" t="str">
        <f t="shared" si="474"/>
        <v>O</v>
      </c>
      <c r="Q489" s="58" t="str">
        <f t="shared" si="474"/>
        <v>O</v>
      </c>
    </row>
    <row r="490" spans="1:32" ht="18.75" customHeight="1">
      <c r="A490" s="606"/>
      <c r="B490" s="58" t="s">
        <v>33</v>
      </c>
      <c r="C490" s="58" t="str">
        <f t="shared" ref="C490:Q490" si="475">IF(C8=$W$58,"O",IF(C8=$X$58,"O",IF(C8=$Y$58,"O",IF(C8=$Z$58,"O",IF(C8=$AA$58,"O",IF(C8=$AB$58,"O",IF(C8=$AC$58,"O",IF(C8=$AD$58,"O",IF(C8=$AE$58,"O",IF(C8=$AF$58,"O",IF(C8=$AG$58,"O",IF(C8=$AH$58,"O",IF(C8=$AI$58,"O",IF(C8=$AJ$58,"O",IF(C8=$AK$58,"O","X")))))))))))))))</f>
        <v>O</v>
      </c>
      <c r="D490" s="58" t="str">
        <f t="shared" si="475"/>
        <v>O</v>
      </c>
      <c r="E490" s="58" t="str">
        <f t="shared" si="475"/>
        <v>O</v>
      </c>
      <c r="F490" s="58" t="str">
        <f t="shared" si="475"/>
        <v>O</v>
      </c>
      <c r="G490" s="58" t="str">
        <f t="shared" si="475"/>
        <v>O</v>
      </c>
      <c r="H490" s="58" t="str">
        <f t="shared" si="475"/>
        <v>O</v>
      </c>
      <c r="I490" s="58" t="str">
        <f t="shared" si="475"/>
        <v>O</v>
      </c>
      <c r="J490" s="58" t="str">
        <f t="shared" si="475"/>
        <v>O</v>
      </c>
      <c r="K490" s="58" t="str">
        <f t="shared" si="475"/>
        <v>O</v>
      </c>
      <c r="L490" s="58" t="str">
        <f t="shared" si="475"/>
        <v>O</v>
      </c>
      <c r="M490" s="58" t="str">
        <f t="shared" si="475"/>
        <v>O</v>
      </c>
      <c r="N490" s="58" t="str">
        <f t="shared" si="475"/>
        <v>O</v>
      </c>
      <c r="O490" s="58" t="str">
        <f t="shared" si="475"/>
        <v>O</v>
      </c>
      <c r="P490" s="58" t="str">
        <f t="shared" si="475"/>
        <v>O</v>
      </c>
      <c r="Q490" s="58" t="str">
        <f t="shared" si="475"/>
        <v>O</v>
      </c>
    </row>
    <row r="491" spans="1:32" ht="18.75" customHeight="1">
      <c r="A491" s="606"/>
      <c r="B491" s="58" t="s">
        <v>34</v>
      </c>
      <c r="C491" s="58" t="str">
        <f t="shared" ref="C491:Q491" si="476">IF(C9=$W$58,"O",IF(C9=$X$58,"O",IF(C9=$Y$58,"O",IF(C9=$Z$58,"O",IF(C9=$AA$58,"O",IF(C9=$AB$58,"O",IF(C9=$AC$58,"O",IF(C9=$AD$58,"O",IF(C9=$AE$58,"O",IF(C9=$AF$58,"O",IF(C9=$AG$58,"O",IF(C9=$AH$58,"O",IF(C9=$AI$58,"O",IF(C9=$AJ$58,"O",IF(C9=$AK$58,"O","X")))))))))))))))</f>
        <v>O</v>
      </c>
      <c r="D491" s="58" t="str">
        <f t="shared" si="476"/>
        <v>O</v>
      </c>
      <c r="E491" s="58" t="str">
        <f t="shared" si="476"/>
        <v>O</v>
      </c>
      <c r="F491" s="58" t="str">
        <f t="shared" si="476"/>
        <v>O</v>
      </c>
      <c r="G491" s="58" t="str">
        <f t="shared" si="476"/>
        <v>O</v>
      </c>
      <c r="H491" s="58" t="str">
        <f t="shared" si="476"/>
        <v>O</v>
      </c>
      <c r="I491" s="58" t="str">
        <f t="shared" si="476"/>
        <v>O</v>
      </c>
      <c r="J491" s="58" t="str">
        <f t="shared" si="476"/>
        <v>O</v>
      </c>
      <c r="K491" s="58" t="str">
        <f t="shared" si="476"/>
        <v>O</v>
      </c>
      <c r="L491" s="58" t="str">
        <f t="shared" si="476"/>
        <v>O</v>
      </c>
      <c r="M491" s="58" t="str">
        <f t="shared" si="476"/>
        <v>O</v>
      </c>
      <c r="N491" s="58" t="str">
        <f t="shared" si="476"/>
        <v>O</v>
      </c>
      <c r="O491" s="58" t="str">
        <f t="shared" si="476"/>
        <v>O</v>
      </c>
      <c r="P491" s="58" t="str">
        <f t="shared" si="476"/>
        <v>O</v>
      </c>
      <c r="Q491" s="58" t="str">
        <f t="shared" si="476"/>
        <v>O</v>
      </c>
    </row>
    <row r="492" spans="1:32" ht="18.75" customHeight="1">
      <c r="A492" s="606"/>
      <c r="B492" s="58" t="s">
        <v>35</v>
      </c>
      <c r="C492" s="58" t="str">
        <f t="shared" ref="C492:Q492" si="477">IF(C10=$W$58,"O",IF(C10=$X$58,"O",IF(C10=$Y$58,"O",IF(C10=$Z$58,"O",IF(C10=$AA$58,"O",IF(C10=$AB$58,"O",IF(C10=$AC$58,"O",IF(C10=$AD$58,"O",IF(C10=$AE$58,"O",IF(C10=$AF$58,"O",IF(C10=$AG$58,"O",IF(C10=$AH$58,"O",IF(C10=$AI$58,"O",IF(C10=$AJ$58,"O",IF(C10=$AK$58,"O","X")))))))))))))))</f>
        <v>X</v>
      </c>
      <c r="D492" s="58" t="str">
        <f t="shared" si="477"/>
        <v>X</v>
      </c>
      <c r="E492" s="58" t="str">
        <f t="shared" si="477"/>
        <v>X</v>
      </c>
      <c r="F492" s="58" t="str">
        <f t="shared" si="477"/>
        <v>X</v>
      </c>
      <c r="G492" s="58" t="str">
        <f t="shared" si="477"/>
        <v>X</v>
      </c>
      <c r="H492" s="58" t="str">
        <f t="shared" si="477"/>
        <v>X</v>
      </c>
      <c r="I492" s="58" t="str">
        <f t="shared" si="477"/>
        <v>X</v>
      </c>
      <c r="J492" s="58" t="str">
        <f t="shared" si="477"/>
        <v>X</v>
      </c>
      <c r="K492" s="58" t="str">
        <f t="shared" si="477"/>
        <v>X</v>
      </c>
      <c r="L492" s="58" t="str">
        <f t="shared" si="477"/>
        <v>X</v>
      </c>
      <c r="M492" s="58" t="str">
        <f t="shared" si="477"/>
        <v>X</v>
      </c>
      <c r="N492" s="58" t="str">
        <f t="shared" si="477"/>
        <v>X</v>
      </c>
      <c r="O492" s="58" t="str">
        <f t="shared" si="477"/>
        <v>X</v>
      </c>
      <c r="P492" s="58" t="str">
        <f t="shared" si="477"/>
        <v>X</v>
      </c>
      <c r="Q492" s="58" t="str">
        <f t="shared" si="477"/>
        <v>X</v>
      </c>
    </row>
    <row r="493" spans="1:32" ht="18.75" customHeight="1">
      <c r="A493" s="606"/>
      <c r="B493" s="58" t="s">
        <v>36</v>
      </c>
      <c r="C493" s="58" t="str">
        <f t="shared" ref="C493:Q493" si="478">IF(C11=$W$58,"O",IF(C11=$X$58,"O",IF(C11=$Y$58,"O",IF(C11=$Z$58,"O",IF(C11=$AA$58,"O",IF(C11=$AB$58,"O",IF(C11=$AC$58,"O",IF(C11=$AD$58,"O",IF(C11=$AE$58,"O",IF(C11=$AF$58,"O",IF(C11=$AG$58,"O",IF(C11=$AH$58,"O",IF(C11=$AI$58,"O",IF(C11=$AJ$58,"O",IF(C11=$AK$58,"O","X")))))))))))))))</f>
        <v>X</v>
      </c>
      <c r="D493" s="58" t="str">
        <f t="shared" si="478"/>
        <v>X</v>
      </c>
      <c r="E493" s="58" t="str">
        <f t="shared" si="478"/>
        <v>X</v>
      </c>
      <c r="F493" s="58" t="str">
        <f t="shared" si="478"/>
        <v>X</v>
      </c>
      <c r="G493" s="58" t="str">
        <f t="shared" si="478"/>
        <v>X</v>
      </c>
      <c r="H493" s="58" t="str">
        <f t="shared" si="478"/>
        <v>X</v>
      </c>
      <c r="I493" s="58" t="str">
        <f t="shared" si="478"/>
        <v>X</v>
      </c>
      <c r="J493" s="58" t="str">
        <f t="shared" si="478"/>
        <v>X</v>
      </c>
      <c r="K493" s="58" t="str">
        <f t="shared" si="478"/>
        <v>X</v>
      </c>
      <c r="L493" s="58" t="str">
        <f t="shared" si="478"/>
        <v>X</v>
      </c>
      <c r="M493" s="58" t="str">
        <f t="shared" si="478"/>
        <v>X</v>
      </c>
      <c r="N493" s="58" t="str">
        <f t="shared" si="478"/>
        <v>X</v>
      </c>
      <c r="O493" s="58" t="str">
        <f t="shared" si="478"/>
        <v>X</v>
      </c>
      <c r="P493" s="58" t="str">
        <f t="shared" si="478"/>
        <v>X</v>
      </c>
      <c r="Q493" s="58" t="str">
        <f t="shared" si="478"/>
        <v>X</v>
      </c>
      <c r="AF493"/>
    </row>
    <row r="494" spans="1:32" ht="18.75" customHeight="1">
      <c r="A494" s="606"/>
      <c r="B494" s="58" t="s">
        <v>21</v>
      </c>
      <c r="C494" s="58" t="str">
        <f t="shared" ref="C494:Q494" si="479">IF(C12=$W$58,"O",IF(C12=$X$58,"O",IF(C12=$Y$58,"O",IF(C12=$Z$58,"O",IF(C12=$AA$58,"O",IF(C12=$AB$58,"O",IF(C12=$AC$58,"O",IF(C12=$AD$58,"O",IF(C12=$AE$58,"O",IF(C12=$AF$58,"O",IF(C12=$AG$58,"O",IF(C12=$AH$58,"O",IF(C12=$AI$58,"O",IF(C12=$AJ$58,"O",IF(C12=$AK$58,"O","X")))))))))))))))</f>
        <v>O</v>
      </c>
      <c r="D494" s="58" t="str">
        <f t="shared" si="479"/>
        <v>O</v>
      </c>
      <c r="E494" s="58" t="str">
        <f t="shared" si="479"/>
        <v>O</v>
      </c>
      <c r="F494" s="58" t="str">
        <f t="shared" si="479"/>
        <v>O</v>
      </c>
      <c r="G494" s="58" t="str">
        <f t="shared" si="479"/>
        <v>O</v>
      </c>
      <c r="H494" s="58" t="str">
        <f t="shared" si="479"/>
        <v>O</v>
      </c>
      <c r="I494" s="58" t="str">
        <f t="shared" si="479"/>
        <v>O</v>
      </c>
      <c r="J494" s="58" t="str">
        <f t="shared" si="479"/>
        <v>O</v>
      </c>
      <c r="K494" s="58" t="str">
        <f t="shared" si="479"/>
        <v>O</v>
      </c>
      <c r="L494" s="58" t="str">
        <f t="shared" si="479"/>
        <v>O</v>
      </c>
      <c r="M494" s="58" t="str">
        <f t="shared" si="479"/>
        <v>O</v>
      </c>
      <c r="N494" s="58" t="str">
        <f t="shared" si="479"/>
        <v>O</v>
      </c>
      <c r="O494" s="58" t="str">
        <f t="shared" si="479"/>
        <v>O</v>
      </c>
      <c r="P494" s="58" t="str">
        <f t="shared" si="479"/>
        <v>O</v>
      </c>
      <c r="Q494" s="58" t="str">
        <f t="shared" si="479"/>
        <v>O</v>
      </c>
      <c r="AF494"/>
    </row>
    <row r="495" spans="1:32" ht="18.75" customHeight="1">
      <c r="A495" s="607"/>
      <c r="B495" s="30" t="s">
        <v>46</v>
      </c>
      <c r="C495" s="47">
        <f>COUNTIF(C489:C494,"O")</f>
        <v>4</v>
      </c>
      <c r="D495" s="47">
        <f t="shared" ref="D495:Q495" si="480">COUNTIF(D489:D494,"O")</f>
        <v>4</v>
      </c>
      <c r="E495" s="47">
        <f t="shared" si="480"/>
        <v>4</v>
      </c>
      <c r="F495" s="47">
        <f t="shared" si="480"/>
        <v>4</v>
      </c>
      <c r="G495" s="47">
        <f t="shared" si="480"/>
        <v>4</v>
      </c>
      <c r="H495" s="47">
        <f t="shared" si="480"/>
        <v>4</v>
      </c>
      <c r="I495" s="47">
        <f t="shared" si="480"/>
        <v>4</v>
      </c>
      <c r="J495" s="47">
        <f t="shared" si="480"/>
        <v>4</v>
      </c>
      <c r="K495" s="47">
        <f t="shared" si="480"/>
        <v>4</v>
      </c>
      <c r="L495" s="47">
        <f t="shared" si="480"/>
        <v>4</v>
      </c>
      <c r="M495" s="47">
        <f t="shared" si="480"/>
        <v>4</v>
      </c>
      <c r="N495" s="47">
        <f t="shared" si="480"/>
        <v>4</v>
      </c>
      <c r="O495" s="47">
        <f t="shared" si="480"/>
        <v>4</v>
      </c>
      <c r="P495" s="47">
        <f t="shared" si="480"/>
        <v>4</v>
      </c>
      <c r="Q495" s="47">
        <f t="shared" si="480"/>
        <v>4</v>
      </c>
      <c r="AF495"/>
    </row>
    <row r="496" spans="1:32" ht="18.75" customHeight="1">
      <c r="A496" s="605">
        <v>45</v>
      </c>
      <c r="B496" s="58" t="s">
        <v>32</v>
      </c>
      <c r="C496" s="58" t="str">
        <f t="shared" ref="C496:Q496" si="481">IF(C7=$W$59,"O",IF(C7=$X$59,"O",IF(C7=$Y$59,"O",IF(C7=$Z$59,"O",IF(C7=$AA$59,"O",IF(C7=$AB$59,"O",IF(C7=$AC$59,"O",IF(C7=$AD$59,"O",IF(C7=$AE$59,"O",IF(C7=$AF$59,"O",IF(C7=$AG$59,"O",IF(C7=$AH$59,"O",IF(C7=$AI$59,"O",IF(C7=$AJ$59,"O","X"))))))))))))))</f>
        <v>O</v>
      </c>
      <c r="D496" s="58" t="str">
        <f t="shared" si="481"/>
        <v>O</v>
      </c>
      <c r="E496" s="58" t="str">
        <f t="shared" si="481"/>
        <v>O</v>
      </c>
      <c r="F496" s="58" t="str">
        <f t="shared" si="481"/>
        <v>O</v>
      </c>
      <c r="G496" s="58" t="str">
        <f t="shared" si="481"/>
        <v>O</v>
      </c>
      <c r="H496" s="58" t="str">
        <f t="shared" si="481"/>
        <v>O</v>
      </c>
      <c r="I496" s="58" t="str">
        <f t="shared" si="481"/>
        <v>O</v>
      </c>
      <c r="J496" s="58" t="str">
        <f t="shared" si="481"/>
        <v>O</v>
      </c>
      <c r="K496" s="58" t="str">
        <f t="shared" si="481"/>
        <v>O</v>
      </c>
      <c r="L496" s="58" t="str">
        <f t="shared" si="481"/>
        <v>O</v>
      </c>
      <c r="M496" s="58" t="str">
        <f t="shared" si="481"/>
        <v>O</v>
      </c>
      <c r="N496" s="58" t="str">
        <f t="shared" si="481"/>
        <v>O</v>
      </c>
      <c r="O496" s="58" t="str">
        <f t="shared" si="481"/>
        <v>O</v>
      </c>
      <c r="P496" s="58" t="str">
        <f t="shared" si="481"/>
        <v>O</v>
      </c>
      <c r="Q496" s="58" t="str">
        <f t="shared" si="481"/>
        <v>O</v>
      </c>
      <c r="AF496"/>
    </row>
    <row r="497" spans="1:32" ht="18.75" customHeight="1">
      <c r="A497" s="606"/>
      <c r="B497" s="58" t="s">
        <v>33</v>
      </c>
      <c r="C497" s="58" t="str">
        <f t="shared" ref="C497:Q497" si="482">IF(C8=$W$59,"O",IF(C8=$X$59,"O",IF(C8=$Y$59,"O",IF(C8=$Z$59,"O",IF(C8=$AA$59,"O",IF(C8=$AB$59,"O",IF(C8=$AC$59,"O",IF(C8=$AD$59,"O",IF(C8=$AE$59,"O",IF(C8=$AF$59,"O",IF(C8=$AG$59,"O",IF(C8=$AH$59,"O",IF(C8=$AI$59,"O",IF(C8=$AJ$59,"O","X"))))))))))))))</f>
        <v>O</v>
      </c>
      <c r="D497" s="58" t="str">
        <f t="shared" si="482"/>
        <v>O</v>
      </c>
      <c r="E497" s="58" t="str">
        <f t="shared" si="482"/>
        <v>O</v>
      </c>
      <c r="F497" s="58" t="str">
        <f t="shared" si="482"/>
        <v>O</v>
      </c>
      <c r="G497" s="58" t="str">
        <f t="shared" si="482"/>
        <v>O</v>
      </c>
      <c r="H497" s="58" t="str">
        <f t="shared" si="482"/>
        <v>O</v>
      </c>
      <c r="I497" s="58" t="str">
        <f t="shared" si="482"/>
        <v>O</v>
      </c>
      <c r="J497" s="58" t="str">
        <f t="shared" si="482"/>
        <v>O</v>
      </c>
      <c r="K497" s="58" t="str">
        <f t="shared" si="482"/>
        <v>O</v>
      </c>
      <c r="L497" s="58" t="str">
        <f t="shared" si="482"/>
        <v>O</v>
      </c>
      <c r="M497" s="58" t="str">
        <f t="shared" si="482"/>
        <v>O</v>
      </c>
      <c r="N497" s="58" t="str">
        <f t="shared" si="482"/>
        <v>O</v>
      </c>
      <c r="O497" s="58" t="str">
        <f t="shared" si="482"/>
        <v>O</v>
      </c>
      <c r="P497" s="58" t="str">
        <f t="shared" si="482"/>
        <v>O</v>
      </c>
      <c r="Q497" s="58" t="str">
        <f t="shared" si="482"/>
        <v>O</v>
      </c>
      <c r="AF497"/>
    </row>
    <row r="498" spans="1:32" ht="18.75" customHeight="1">
      <c r="A498" s="606"/>
      <c r="B498" s="58" t="s">
        <v>34</v>
      </c>
      <c r="C498" s="58" t="str">
        <f t="shared" ref="C498:Q498" si="483">IF(C9=$W$59,"O",IF(C9=$X$59,"O",IF(C9=$Y$59,"O",IF(C9=$Z$59,"O",IF(C9=$AA$59,"O",IF(C9=$AB$59,"O",IF(C9=$AC$59,"O",IF(C9=$AD$59,"O",IF(C9=$AE$59,"O",IF(C9=$AF$59,"O",IF(C9=$AG$59,"O",IF(C9=$AH$59,"O",IF(C9=$AI$59,"O",IF(C9=$AJ$59,"O","X"))))))))))))))</f>
        <v>X</v>
      </c>
      <c r="D498" s="58" t="str">
        <f t="shared" si="483"/>
        <v>X</v>
      </c>
      <c r="E498" s="58" t="str">
        <f t="shared" si="483"/>
        <v>X</v>
      </c>
      <c r="F498" s="58" t="str">
        <f t="shared" si="483"/>
        <v>X</v>
      </c>
      <c r="G498" s="58" t="str">
        <f t="shared" si="483"/>
        <v>X</v>
      </c>
      <c r="H498" s="58" t="str">
        <f t="shared" si="483"/>
        <v>X</v>
      </c>
      <c r="I498" s="58" t="str">
        <f t="shared" si="483"/>
        <v>X</v>
      </c>
      <c r="J498" s="58" t="str">
        <f t="shared" si="483"/>
        <v>X</v>
      </c>
      <c r="K498" s="58" t="str">
        <f t="shared" si="483"/>
        <v>X</v>
      </c>
      <c r="L498" s="58" t="str">
        <f t="shared" si="483"/>
        <v>X</v>
      </c>
      <c r="M498" s="58" t="str">
        <f t="shared" si="483"/>
        <v>X</v>
      </c>
      <c r="N498" s="58" t="str">
        <f t="shared" si="483"/>
        <v>X</v>
      </c>
      <c r="O498" s="58" t="str">
        <f t="shared" si="483"/>
        <v>X</v>
      </c>
      <c r="P498" s="58" t="str">
        <f t="shared" si="483"/>
        <v>X</v>
      </c>
      <c r="Q498" s="58" t="str">
        <f t="shared" si="483"/>
        <v>X</v>
      </c>
      <c r="AF498"/>
    </row>
    <row r="499" spans="1:32" ht="18.75" customHeight="1">
      <c r="A499" s="606"/>
      <c r="B499" s="58" t="s">
        <v>35</v>
      </c>
      <c r="C499" s="58" t="str">
        <f t="shared" ref="C499:Q499" si="484">IF(C10=$W$59,"O",IF(C10=$X$59,"O",IF(C10=$Y$59,"O",IF(C10=$Z$59,"O",IF(C10=$AA$59,"O",IF(C10=$AB$59,"O",IF(C10=$AC$59,"O",IF(C10=$AD$59,"O",IF(C10=$AE$59,"O",IF(C10=$AF$59,"O",IF(C10=$AG$59,"O",IF(C10=$AH$59,"O",IF(C10=$AI$59,"O",IF(C10=$AJ$59,"O","X"))))))))))))))</f>
        <v>X</v>
      </c>
      <c r="D499" s="58" t="str">
        <f t="shared" si="484"/>
        <v>X</v>
      </c>
      <c r="E499" s="58" t="str">
        <f t="shared" si="484"/>
        <v>X</v>
      </c>
      <c r="F499" s="58" t="str">
        <f t="shared" si="484"/>
        <v>X</v>
      </c>
      <c r="G499" s="58" t="str">
        <f t="shared" si="484"/>
        <v>X</v>
      </c>
      <c r="H499" s="58" t="str">
        <f t="shared" si="484"/>
        <v>X</v>
      </c>
      <c r="I499" s="58" t="str">
        <f t="shared" si="484"/>
        <v>X</v>
      </c>
      <c r="J499" s="58" t="str">
        <f t="shared" si="484"/>
        <v>X</v>
      </c>
      <c r="K499" s="58" t="str">
        <f t="shared" si="484"/>
        <v>X</v>
      </c>
      <c r="L499" s="58" t="str">
        <f t="shared" si="484"/>
        <v>X</v>
      </c>
      <c r="M499" s="58" t="str">
        <f t="shared" si="484"/>
        <v>X</v>
      </c>
      <c r="N499" s="58" t="str">
        <f t="shared" si="484"/>
        <v>X</v>
      </c>
      <c r="O499" s="58" t="str">
        <f t="shared" si="484"/>
        <v>X</v>
      </c>
      <c r="P499" s="58" t="str">
        <f t="shared" si="484"/>
        <v>X</v>
      </c>
      <c r="Q499" s="58" t="str">
        <f t="shared" si="484"/>
        <v>X</v>
      </c>
      <c r="AF499"/>
    </row>
    <row r="500" spans="1:32" ht="18.75" customHeight="1">
      <c r="A500" s="606"/>
      <c r="B500" s="58" t="s">
        <v>36</v>
      </c>
      <c r="C500" s="58" t="str">
        <f t="shared" ref="C500:Q500" si="485">IF(C11=$W$59,"O",IF(C11=$X$59,"O",IF(C11=$Y$59,"O",IF(C11=$Z$59,"O",IF(C11=$AA$59,"O",IF(C11=$AB$59,"O",IF(C11=$AC$59,"O",IF(C11=$AD$59,"O",IF(C11=$AE$59,"O",IF(C11=$AF$59,"O",IF(C11=$AG$59,"O",IF(C11=$AH$59,"O",IF(C11=$AI$59,"O",IF(C11=$AJ$59,"O","X"))))))))))))))</f>
        <v>X</v>
      </c>
      <c r="D500" s="58" t="str">
        <f t="shared" si="485"/>
        <v>X</v>
      </c>
      <c r="E500" s="58" t="str">
        <f t="shared" si="485"/>
        <v>X</v>
      </c>
      <c r="F500" s="58" t="str">
        <f t="shared" si="485"/>
        <v>X</v>
      </c>
      <c r="G500" s="58" t="str">
        <f t="shared" si="485"/>
        <v>X</v>
      </c>
      <c r="H500" s="58" t="str">
        <f t="shared" si="485"/>
        <v>X</v>
      </c>
      <c r="I500" s="58" t="str">
        <f t="shared" si="485"/>
        <v>X</v>
      </c>
      <c r="J500" s="58" t="str">
        <f t="shared" si="485"/>
        <v>X</v>
      </c>
      <c r="K500" s="58" t="str">
        <f t="shared" si="485"/>
        <v>X</v>
      </c>
      <c r="L500" s="58" t="str">
        <f t="shared" si="485"/>
        <v>X</v>
      </c>
      <c r="M500" s="58" t="str">
        <f t="shared" si="485"/>
        <v>X</v>
      </c>
      <c r="N500" s="58" t="str">
        <f t="shared" si="485"/>
        <v>X</v>
      </c>
      <c r="O500" s="58" t="str">
        <f t="shared" si="485"/>
        <v>X</v>
      </c>
      <c r="P500" s="58" t="str">
        <f t="shared" si="485"/>
        <v>X</v>
      </c>
      <c r="Q500" s="58" t="str">
        <f t="shared" si="485"/>
        <v>X</v>
      </c>
      <c r="AF500"/>
    </row>
    <row r="501" spans="1:32" ht="18.75" customHeight="1">
      <c r="A501" s="606"/>
      <c r="B501" s="58" t="s">
        <v>21</v>
      </c>
      <c r="C501" s="58" t="str">
        <f t="shared" ref="C501:Q501" si="486">IF(C12=$W$59,"O",IF(C12=$X$59,"O",IF(C12=$Y$59,"O",IF(C12=$Z$59,"O",IF(C12=$AA$59,"O",IF(C12=$AB$59,"O",IF(C12=$AC$59,"O",IF(C12=$AD$59,"O",IF(C12=$AE$59,"O",IF(C12=$AF$59,"O",IF(C12=$AG$59,"O",IF(C12=$AH$59,"O",IF(C12=$AI$59,"O",IF(C12=$AJ$59,"O","X"))))))))))))))</f>
        <v>X</v>
      </c>
      <c r="D501" s="58" t="str">
        <f t="shared" si="486"/>
        <v>X</v>
      </c>
      <c r="E501" s="58" t="str">
        <f t="shared" si="486"/>
        <v>X</v>
      </c>
      <c r="F501" s="58" t="str">
        <f t="shared" si="486"/>
        <v>X</v>
      </c>
      <c r="G501" s="58" t="str">
        <f t="shared" si="486"/>
        <v>X</v>
      </c>
      <c r="H501" s="58" t="str">
        <f t="shared" si="486"/>
        <v>X</v>
      </c>
      <c r="I501" s="58" t="str">
        <f t="shared" si="486"/>
        <v>X</v>
      </c>
      <c r="J501" s="58" t="str">
        <f t="shared" si="486"/>
        <v>X</v>
      </c>
      <c r="K501" s="58" t="str">
        <f t="shared" si="486"/>
        <v>X</v>
      </c>
      <c r="L501" s="58" t="str">
        <f t="shared" si="486"/>
        <v>X</v>
      </c>
      <c r="M501" s="58" t="str">
        <f t="shared" si="486"/>
        <v>X</v>
      </c>
      <c r="N501" s="58" t="str">
        <f t="shared" si="486"/>
        <v>X</v>
      </c>
      <c r="O501" s="58" t="str">
        <f t="shared" si="486"/>
        <v>X</v>
      </c>
      <c r="P501" s="58" t="str">
        <f t="shared" si="486"/>
        <v>X</v>
      </c>
      <c r="Q501" s="58" t="str">
        <f t="shared" si="486"/>
        <v>X</v>
      </c>
      <c r="AF501"/>
    </row>
    <row r="502" spans="1:32" ht="18.75" customHeight="1">
      <c r="A502" s="607"/>
      <c r="B502" s="30" t="s">
        <v>46</v>
      </c>
      <c r="C502" s="47">
        <f>COUNTIF(C496:C501,"O")</f>
        <v>2</v>
      </c>
      <c r="D502" s="47">
        <f t="shared" ref="D502:Q502" si="487">COUNTIF(D496:D501,"O")</f>
        <v>2</v>
      </c>
      <c r="E502" s="47">
        <f t="shared" si="487"/>
        <v>2</v>
      </c>
      <c r="F502" s="47">
        <f t="shared" si="487"/>
        <v>2</v>
      </c>
      <c r="G502" s="47">
        <f t="shared" si="487"/>
        <v>2</v>
      </c>
      <c r="H502" s="47">
        <f t="shared" si="487"/>
        <v>2</v>
      </c>
      <c r="I502" s="47">
        <f t="shared" si="487"/>
        <v>2</v>
      </c>
      <c r="J502" s="47">
        <f>COUNTIF(J496:J501,"O")</f>
        <v>2</v>
      </c>
      <c r="K502" s="47">
        <f t="shared" si="487"/>
        <v>2</v>
      </c>
      <c r="L502" s="47">
        <f t="shared" si="487"/>
        <v>2</v>
      </c>
      <c r="M502" s="47">
        <f t="shared" si="487"/>
        <v>2</v>
      </c>
      <c r="N502" s="47">
        <f t="shared" si="487"/>
        <v>2</v>
      </c>
      <c r="O502" s="47">
        <f t="shared" si="487"/>
        <v>2</v>
      </c>
      <c r="P502" s="47">
        <f t="shared" si="487"/>
        <v>2</v>
      </c>
      <c r="Q502" s="47">
        <f t="shared" si="487"/>
        <v>2</v>
      </c>
      <c r="AF502"/>
    </row>
    <row r="503" spans="1:32" ht="18.75" customHeight="1">
      <c r="A503" s="605">
        <v>46</v>
      </c>
      <c r="B503" s="58" t="s">
        <v>32</v>
      </c>
      <c r="C503" s="58" t="str">
        <f t="shared" ref="C503:Q503" si="488">IF(C7=$W$60,"O",IF(C7=$X$60,"O",IF(C7=$Y$60,"O",IF(C7=$Z$60,"O",IF(C7=$AA$60,"O",IF(C7=$AB$60,"O",IF(C7=$AC$60,"O",IF(C7=$AD$60,"O",IF(C7=$AE$60,"O",IF(C7=$AF$60,"O",IF(C7=$AG$60,"O",IF(C7=$AH$60,"O",IF(C7=$AI$60,"O",IF(C7=$AJ$60,"O",IF(C7=$AK$60,"O","X")))))))))))))))</f>
        <v>X</v>
      </c>
      <c r="D503" s="58" t="str">
        <f t="shared" si="488"/>
        <v>X</v>
      </c>
      <c r="E503" s="58" t="str">
        <f t="shared" si="488"/>
        <v>X</v>
      </c>
      <c r="F503" s="58" t="str">
        <f t="shared" si="488"/>
        <v>X</v>
      </c>
      <c r="G503" s="58" t="str">
        <f t="shared" si="488"/>
        <v>X</v>
      </c>
      <c r="H503" s="58" t="str">
        <f t="shared" si="488"/>
        <v>X</v>
      </c>
      <c r="I503" s="58" t="str">
        <f t="shared" si="488"/>
        <v>X</v>
      </c>
      <c r="J503" s="58" t="str">
        <f t="shared" si="488"/>
        <v>X</v>
      </c>
      <c r="K503" s="58" t="str">
        <f t="shared" si="488"/>
        <v>X</v>
      </c>
      <c r="L503" s="58" t="str">
        <f t="shared" si="488"/>
        <v>X</v>
      </c>
      <c r="M503" s="58" t="str">
        <f t="shared" si="488"/>
        <v>X</v>
      </c>
      <c r="N503" s="58" t="str">
        <f t="shared" si="488"/>
        <v>X</v>
      </c>
      <c r="O503" s="58" t="str">
        <f t="shared" si="488"/>
        <v>X</v>
      </c>
      <c r="P503" s="58" t="str">
        <f t="shared" si="488"/>
        <v>X</v>
      </c>
      <c r="Q503" s="58" t="str">
        <f t="shared" si="488"/>
        <v>X</v>
      </c>
      <c r="AF503"/>
    </row>
    <row r="504" spans="1:32" ht="18.75" customHeight="1">
      <c r="A504" s="606"/>
      <c r="B504" s="58" t="s">
        <v>33</v>
      </c>
      <c r="C504" s="58" t="str">
        <f t="shared" ref="C504:Q504" si="489">IF(C8=$W$60,"O",IF(C8=$X$60,"O",IF(C8=$Y$60,"O",IF(C8=$Z$60,"O",IF(C8=$AA$60,"O",IF(C8=$AB$60,"O",IF(C8=$AC$60,"O",IF(C8=$AD$60,"O",IF(C8=$AE$60,"O",IF(C8=$AF$60,"O",IF(C8=$AG$60,"O",IF(C8=$AH$60,"O",IF(C8=$AI$60,"O",IF(C8=$AJ$60,"O",IF(C8=$AK$60,"O","X")))))))))))))))</f>
        <v>O</v>
      </c>
      <c r="D504" s="58" t="str">
        <f t="shared" si="489"/>
        <v>O</v>
      </c>
      <c r="E504" s="58" t="str">
        <f t="shared" si="489"/>
        <v>O</v>
      </c>
      <c r="F504" s="58" t="str">
        <f t="shared" si="489"/>
        <v>O</v>
      </c>
      <c r="G504" s="58" t="str">
        <f t="shared" si="489"/>
        <v>O</v>
      </c>
      <c r="H504" s="58" t="str">
        <f t="shared" si="489"/>
        <v>O</v>
      </c>
      <c r="I504" s="58" t="str">
        <f t="shared" si="489"/>
        <v>O</v>
      </c>
      <c r="J504" s="58" t="str">
        <f t="shared" si="489"/>
        <v>O</v>
      </c>
      <c r="K504" s="58" t="str">
        <f t="shared" si="489"/>
        <v>O</v>
      </c>
      <c r="L504" s="58" t="str">
        <f t="shared" si="489"/>
        <v>O</v>
      </c>
      <c r="M504" s="58" t="str">
        <f t="shared" si="489"/>
        <v>O</v>
      </c>
      <c r="N504" s="58" t="str">
        <f t="shared" si="489"/>
        <v>O</v>
      </c>
      <c r="O504" s="58" t="str">
        <f t="shared" si="489"/>
        <v>O</v>
      </c>
      <c r="P504" s="58" t="str">
        <f t="shared" si="489"/>
        <v>O</v>
      </c>
      <c r="Q504" s="58" t="str">
        <f t="shared" si="489"/>
        <v>O</v>
      </c>
      <c r="AF504"/>
    </row>
    <row r="505" spans="1:32" ht="18.75" customHeight="1">
      <c r="A505" s="606"/>
      <c r="B505" s="58" t="s">
        <v>34</v>
      </c>
      <c r="C505" s="58" t="str">
        <f t="shared" ref="C505:Q505" si="490">IF(C9=$W$60,"O",IF(C9=$X$60,"O",IF(C9=$Y$60,"O",IF(C9=$Z$60,"O",IF(C9=$AA$60,"O",IF(C9=$AB$60,"O",IF(C9=$AC$60,"O",IF(C9=$AD$60,"O",IF(C9=$AE$60,"O",IF(C9=$AF$60,"O",IF(C9=$AG$60,"O",IF(C9=$AH$60,"O",IF(C9=$AI$60,"O",IF(C9=$AJ$60,"O",IF(C9=$AK$60,"O","X")))))))))))))))</f>
        <v>X</v>
      </c>
      <c r="D505" s="58" t="str">
        <f t="shared" si="490"/>
        <v>X</v>
      </c>
      <c r="E505" s="58" t="str">
        <f t="shared" si="490"/>
        <v>X</v>
      </c>
      <c r="F505" s="58" t="str">
        <f t="shared" si="490"/>
        <v>X</v>
      </c>
      <c r="G505" s="58" t="str">
        <f t="shared" si="490"/>
        <v>X</v>
      </c>
      <c r="H505" s="58" t="str">
        <f t="shared" si="490"/>
        <v>X</v>
      </c>
      <c r="I505" s="58" t="str">
        <f t="shared" si="490"/>
        <v>X</v>
      </c>
      <c r="J505" s="58" t="str">
        <f t="shared" si="490"/>
        <v>X</v>
      </c>
      <c r="K505" s="58" t="str">
        <f t="shared" si="490"/>
        <v>X</v>
      </c>
      <c r="L505" s="58" t="str">
        <f t="shared" si="490"/>
        <v>X</v>
      </c>
      <c r="M505" s="58" t="str">
        <f t="shared" si="490"/>
        <v>X</v>
      </c>
      <c r="N505" s="58" t="str">
        <f t="shared" si="490"/>
        <v>X</v>
      </c>
      <c r="O505" s="58" t="str">
        <f t="shared" si="490"/>
        <v>X</v>
      </c>
      <c r="P505" s="58" t="str">
        <f t="shared" si="490"/>
        <v>X</v>
      </c>
      <c r="Q505" s="58" t="str">
        <f t="shared" si="490"/>
        <v>X</v>
      </c>
    </row>
    <row r="506" spans="1:32" ht="18.75" customHeight="1">
      <c r="A506" s="606"/>
      <c r="B506" s="58" t="s">
        <v>35</v>
      </c>
      <c r="C506" s="58" t="str">
        <f t="shared" ref="C506:Q506" si="491">IF(C10=$W$60,"O",IF(C10=$X$60,"O",IF(C10=$Y$60,"O",IF(C10=$Z$60,"O",IF(C10=$AA$60,"O",IF(C10=$AB$60,"O",IF(C10=$AC$60,"O",IF(C10=$AD$60,"O",IF(C10=$AE$60,"O",IF(C10=$AF$60,"O",IF(C10=$AG$60,"O",IF(C10=$AH$60,"O",IF(C10=$AI$60,"O",IF(C10=$AJ$60,"O",IF(C10=$AK$60,"O","X")))))))))))))))</f>
        <v>X</v>
      </c>
      <c r="D506" s="58" t="str">
        <f t="shared" si="491"/>
        <v>X</v>
      </c>
      <c r="E506" s="58" t="str">
        <f t="shared" si="491"/>
        <v>X</v>
      </c>
      <c r="F506" s="58" t="str">
        <f t="shared" si="491"/>
        <v>X</v>
      </c>
      <c r="G506" s="58" t="str">
        <f t="shared" si="491"/>
        <v>X</v>
      </c>
      <c r="H506" s="58" t="str">
        <f t="shared" si="491"/>
        <v>X</v>
      </c>
      <c r="I506" s="58" t="str">
        <f t="shared" si="491"/>
        <v>X</v>
      </c>
      <c r="J506" s="58" t="str">
        <f t="shared" si="491"/>
        <v>X</v>
      </c>
      <c r="K506" s="58" t="str">
        <f t="shared" si="491"/>
        <v>X</v>
      </c>
      <c r="L506" s="58" t="str">
        <f t="shared" si="491"/>
        <v>X</v>
      </c>
      <c r="M506" s="58" t="str">
        <f t="shared" si="491"/>
        <v>X</v>
      </c>
      <c r="N506" s="58" t="str">
        <f t="shared" si="491"/>
        <v>X</v>
      </c>
      <c r="O506" s="58" t="str">
        <f t="shared" si="491"/>
        <v>X</v>
      </c>
      <c r="P506" s="58" t="str">
        <f t="shared" si="491"/>
        <v>X</v>
      </c>
      <c r="Q506" s="58" t="str">
        <f t="shared" si="491"/>
        <v>X</v>
      </c>
    </row>
    <row r="507" spans="1:32" ht="18.75" customHeight="1">
      <c r="A507" s="606"/>
      <c r="B507" s="58" t="s">
        <v>36</v>
      </c>
      <c r="C507" s="58" t="str">
        <f t="shared" ref="C507:Q507" si="492">IF(C11=$W$60,"O",IF(C11=$X$60,"O",IF(C11=$Y$60,"O",IF(C11=$Z$60,"O",IF(C11=$AA$60,"O",IF(C11=$AB$60,"O",IF(C11=$AC$60,"O",IF(C11=$AD$60,"O",IF(C11=$AE$60,"O",IF(C11=$AF$60,"O",IF(C11=$AG$60,"O",IF(C11=$AH$60,"O",IF(C11=$AI$60,"O",IF(C11=$AJ$60,"O",IF(C11=$AK$60,"O","X")))))))))))))))</f>
        <v>X</v>
      </c>
      <c r="D507" s="58" t="str">
        <f t="shared" si="492"/>
        <v>X</v>
      </c>
      <c r="E507" s="58" t="str">
        <f t="shared" si="492"/>
        <v>X</v>
      </c>
      <c r="F507" s="58" t="str">
        <f t="shared" si="492"/>
        <v>X</v>
      </c>
      <c r="G507" s="58" t="str">
        <f t="shared" si="492"/>
        <v>X</v>
      </c>
      <c r="H507" s="58" t="str">
        <f t="shared" si="492"/>
        <v>X</v>
      </c>
      <c r="I507" s="58" t="str">
        <f t="shared" si="492"/>
        <v>X</v>
      </c>
      <c r="J507" s="58" t="str">
        <f t="shared" si="492"/>
        <v>X</v>
      </c>
      <c r="K507" s="58" t="str">
        <f t="shared" si="492"/>
        <v>X</v>
      </c>
      <c r="L507" s="58" t="str">
        <f t="shared" si="492"/>
        <v>X</v>
      </c>
      <c r="M507" s="58" t="str">
        <f t="shared" si="492"/>
        <v>X</v>
      </c>
      <c r="N507" s="58" t="str">
        <f t="shared" si="492"/>
        <v>X</v>
      </c>
      <c r="O507" s="58" t="str">
        <f t="shared" si="492"/>
        <v>X</v>
      </c>
      <c r="P507" s="58" t="str">
        <f t="shared" si="492"/>
        <v>X</v>
      </c>
      <c r="Q507" s="58" t="str">
        <f t="shared" si="492"/>
        <v>X</v>
      </c>
    </row>
    <row r="508" spans="1:32" ht="18.75" customHeight="1">
      <c r="A508" s="606"/>
      <c r="B508" s="58" t="s">
        <v>21</v>
      </c>
      <c r="C508" s="58" t="str">
        <f t="shared" ref="C508:Q508" si="493">IF(C12=$W$60,"O",IF(C12=$X$60,"O",IF(C12=$Y$60,"O",IF(C12=$Z$60,"O",IF(C12=$AA$60,"O",IF(C12=$AB$60,"O",IF(C12=$AC$60,"O",IF(C12=$AD$60,"O",IF(C12=$AE$60,"O",IF(C12=$AF$60,"O",IF(C12=$AG$60,"O",IF(C12=$AH$60,"O",IF(C12=$AI$60,"O",IF(C12=$AJ$60,"O",IF(C12=$AK$60,"O","X")))))))))))))))</f>
        <v>X</v>
      </c>
      <c r="D508" s="58" t="str">
        <f t="shared" si="493"/>
        <v>X</v>
      </c>
      <c r="E508" s="58" t="str">
        <f t="shared" si="493"/>
        <v>X</v>
      </c>
      <c r="F508" s="58" t="str">
        <f t="shared" si="493"/>
        <v>X</v>
      </c>
      <c r="G508" s="58" t="str">
        <f t="shared" si="493"/>
        <v>X</v>
      </c>
      <c r="H508" s="58" t="str">
        <f t="shared" si="493"/>
        <v>X</v>
      </c>
      <c r="I508" s="58" t="str">
        <f t="shared" si="493"/>
        <v>X</v>
      </c>
      <c r="J508" s="58" t="str">
        <f t="shared" si="493"/>
        <v>X</v>
      </c>
      <c r="K508" s="58" t="str">
        <f t="shared" si="493"/>
        <v>X</v>
      </c>
      <c r="L508" s="58" t="str">
        <f t="shared" si="493"/>
        <v>X</v>
      </c>
      <c r="M508" s="58" t="str">
        <f t="shared" si="493"/>
        <v>X</v>
      </c>
      <c r="N508" s="58" t="str">
        <f t="shared" si="493"/>
        <v>X</v>
      </c>
      <c r="O508" s="58" t="str">
        <f t="shared" si="493"/>
        <v>X</v>
      </c>
      <c r="P508" s="58" t="str">
        <f t="shared" si="493"/>
        <v>X</v>
      </c>
      <c r="Q508" s="58" t="str">
        <f t="shared" si="493"/>
        <v>X</v>
      </c>
    </row>
    <row r="509" spans="1:32" ht="18.75" customHeight="1">
      <c r="A509" s="607"/>
      <c r="B509" s="30" t="s">
        <v>46</v>
      </c>
      <c r="C509" s="47">
        <f>COUNTIF(C503:C508,"O")</f>
        <v>1</v>
      </c>
      <c r="D509" s="47">
        <f t="shared" ref="D509:Q509" si="494">COUNTIF(D503:D508,"O")</f>
        <v>1</v>
      </c>
      <c r="E509" s="47">
        <f t="shared" si="494"/>
        <v>1</v>
      </c>
      <c r="F509" s="47">
        <f t="shared" si="494"/>
        <v>1</v>
      </c>
      <c r="G509" s="47">
        <f t="shared" si="494"/>
        <v>1</v>
      </c>
      <c r="H509" s="47">
        <f t="shared" si="494"/>
        <v>1</v>
      </c>
      <c r="I509" s="47">
        <f t="shared" si="494"/>
        <v>1</v>
      </c>
      <c r="J509" s="47">
        <f t="shared" si="494"/>
        <v>1</v>
      </c>
      <c r="K509" s="47">
        <f t="shared" si="494"/>
        <v>1</v>
      </c>
      <c r="L509" s="47">
        <f t="shared" si="494"/>
        <v>1</v>
      </c>
      <c r="M509" s="47">
        <f t="shared" si="494"/>
        <v>1</v>
      </c>
      <c r="N509" s="47">
        <f t="shared" si="494"/>
        <v>1</v>
      </c>
      <c r="O509" s="47">
        <f t="shared" si="494"/>
        <v>1</v>
      </c>
      <c r="P509" s="47">
        <f t="shared" si="494"/>
        <v>1</v>
      </c>
      <c r="Q509" s="47">
        <f t="shared" si="494"/>
        <v>1</v>
      </c>
    </row>
    <row r="510" spans="1:32" ht="18.75" customHeight="1">
      <c r="A510" s="605">
        <v>47</v>
      </c>
      <c r="B510" s="58" t="s">
        <v>32</v>
      </c>
      <c r="C510" s="58" t="str">
        <f t="shared" ref="C510:Q510" si="495">IF(C7=$W$61,"O",IF(C7=$X$61,"O",IF(C7=$Y$61,"O",IF(C7=$Z$61,"O",IF(C7=$AA$61,"O",IF(C7=$AB$61,"O",IF(C7=$AC$61,"O",IF(C7=$AD$61,"O",IF(C7=$AE$61,"O",IF(C7=$AF$61,"O",IF(C7=$AG$61,"O",IF(C7=$AH$61,"O",IF(C7=$AI$61,"O",IF(C7=$AJ$61,"O",IF(C7=$AK$61,"O",IF(C7=$AL$61,"O","X"))))))))))))))))</f>
        <v>X</v>
      </c>
      <c r="D510" s="58" t="str">
        <f t="shared" si="495"/>
        <v>X</v>
      </c>
      <c r="E510" s="58" t="str">
        <f t="shared" si="495"/>
        <v>X</v>
      </c>
      <c r="F510" s="58" t="str">
        <f t="shared" si="495"/>
        <v>X</v>
      </c>
      <c r="G510" s="58" t="str">
        <f t="shared" si="495"/>
        <v>X</v>
      </c>
      <c r="H510" s="58" t="str">
        <f t="shared" si="495"/>
        <v>X</v>
      </c>
      <c r="I510" s="58" t="str">
        <f t="shared" si="495"/>
        <v>X</v>
      </c>
      <c r="J510" s="58" t="str">
        <f t="shared" si="495"/>
        <v>X</v>
      </c>
      <c r="K510" s="58" t="str">
        <f t="shared" si="495"/>
        <v>X</v>
      </c>
      <c r="L510" s="58" t="str">
        <f t="shared" si="495"/>
        <v>X</v>
      </c>
      <c r="M510" s="58" t="str">
        <f t="shared" si="495"/>
        <v>X</v>
      </c>
      <c r="N510" s="58" t="str">
        <f t="shared" si="495"/>
        <v>X</v>
      </c>
      <c r="O510" s="58" t="str">
        <f t="shared" si="495"/>
        <v>X</v>
      </c>
      <c r="P510" s="58" t="str">
        <f t="shared" si="495"/>
        <v>X</v>
      </c>
      <c r="Q510" s="58" t="str">
        <f t="shared" si="495"/>
        <v>X</v>
      </c>
    </row>
    <row r="511" spans="1:32" ht="18.75" customHeight="1">
      <c r="A511" s="606"/>
      <c r="B511" s="58" t="s">
        <v>33</v>
      </c>
      <c r="C511" s="58" t="str">
        <f t="shared" ref="C511:Q511" si="496">IF(C8=$W$61,"O",IF(C8=$X$61,"O",IF(C8=$Y$61,"O",IF(C8=$Z$61,"O",IF(C8=$AA$61,"O",IF(C8=$AB$61,"O",IF(C8=$AC$61,"O",IF(C8=$AD$61,"O",IF(C8=$AE$61,"O",IF(C8=$AF$61,"O",IF(C8=$AG$61,"O",IF(C8=$AH$61,"O",IF(C8=$AI$61,"O",IF(C8=$AJ$61,"O",IF(C8=$AK$61,"O",IF(C8=$AL$61,"O","X"))))))))))))))))</f>
        <v>O</v>
      </c>
      <c r="D511" s="58" t="str">
        <f t="shared" si="496"/>
        <v>O</v>
      </c>
      <c r="E511" s="58" t="str">
        <f t="shared" si="496"/>
        <v>O</v>
      </c>
      <c r="F511" s="58" t="str">
        <f t="shared" si="496"/>
        <v>O</v>
      </c>
      <c r="G511" s="58" t="str">
        <f t="shared" si="496"/>
        <v>O</v>
      </c>
      <c r="H511" s="58" t="str">
        <f t="shared" si="496"/>
        <v>O</v>
      </c>
      <c r="I511" s="58" t="str">
        <f t="shared" si="496"/>
        <v>O</v>
      </c>
      <c r="J511" s="58" t="str">
        <f t="shared" si="496"/>
        <v>O</v>
      </c>
      <c r="K511" s="58" t="str">
        <f t="shared" si="496"/>
        <v>O</v>
      </c>
      <c r="L511" s="58" t="str">
        <f t="shared" si="496"/>
        <v>O</v>
      </c>
      <c r="M511" s="58" t="str">
        <f t="shared" si="496"/>
        <v>O</v>
      </c>
      <c r="N511" s="58" t="str">
        <f t="shared" si="496"/>
        <v>O</v>
      </c>
      <c r="O511" s="58" t="str">
        <f t="shared" si="496"/>
        <v>O</v>
      </c>
      <c r="P511" s="58" t="str">
        <f t="shared" si="496"/>
        <v>O</v>
      </c>
      <c r="Q511" s="58" t="str">
        <f t="shared" si="496"/>
        <v>O</v>
      </c>
    </row>
    <row r="512" spans="1:32" ht="18.75" customHeight="1">
      <c r="A512" s="606"/>
      <c r="B512" s="58" t="s">
        <v>34</v>
      </c>
      <c r="C512" s="58" t="str">
        <f t="shared" ref="C512:Q512" si="497">IF(C9=$W$61,"O",IF(C9=$X$61,"O",IF(C9=$Y$61,"O",IF(C9=$Z$61,"O",IF(C9=$AA$61,"O",IF(C9=$AB$61,"O",IF(C9=$AC$61,"O",IF(C9=$AD$61,"O",IF(C9=$AE$61,"O",IF(C9=$AF$61,"O",IF(C9=$AG$61,"O",IF(C9=$AH$61,"O",IF(C9=$AI$61,"O",IF(C9=$AJ$61,"O",IF(C9=$AK$61,"O",IF(C9=$AL$61,"O","X"))))))))))))))))</f>
        <v>O</v>
      </c>
      <c r="D512" s="58" t="str">
        <f t="shared" si="497"/>
        <v>O</v>
      </c>
      <c r="E512" s="58" t="str">
        <f t="shared" si="497"/>
        <v>O</v>
      </c>
      <c r="F512" s="58" t="str">
        <f t="shared" si="497"/>
        <v>O</v>
      </c>
      <c r="G512" s="58" t="str">
        <f t="shared" si="497"/>
        <v>O</v>
      </c>
      <c r="H512" s="58" t="str">
        <f t="shared" si="497"/>
        <v>O</v>
      </c>
      <c r="I512" s="58" t="str">
        <f t="shared" si="497"/>
        <v>O</v>
      </c>
      <c r="J512" s="58" t="str">
        <f t="shared" si="497"/>
        <v>O</v>
      </c>
      <c r="K512" s="58" t="str">
        <f t="shared" si="497"/>
        <v>O</v>
      </c>
      <c r="L512" s="58" t="str">
        <f t="shared" si="497"/>
        <v>O</v>
      </c>
      <c r="M512" s="58" t="str">
        <f t="shared" si="497"/>
        <v>O</v>
      </c>
      <c r="N512" s="58" t="str">
        <f t="shared" si="497"/>
        <v>O</v>
      </c>
      <c r="O512" s="58" t="str">
        <f t="shared" si="497"/>
        <v>O</v>
      </c>
      <c r="P512" s="58" t="str">
        <f t="shared" si="497"/>
        <v>O</v>
      </c>
      <c r="Q512" s="58" t="str">
        <f t="shared" si="497"/>
        <v>O</v>
      </c>
    </row>
    <row r="513" spans="1:17" ht="18.75" customHeight="1">
      <c r="A513" s="606"/>
      <c r="B513" s="58" t="s">
        <v>35</v>
      </c>
      <c r="C513" s="58" t="str">
        <f t="shared" ref="C513:Q513" si="498">IF(C10=$W$61,"O",IF(C10=$X$61,"O",IF(C10=$Y$61,"O",IF(C10=$Z$61,"O",IF(C10=$AA$61,"O",IF(C10=$AB$61,"O",IF(C10=$AC$61,"O",IF(C10=$AD$61,"O",IF(C10=$AE$61,"O",IF(C10=$AF$61,"O",IF(C10=$AG$61,"O",IF(C10=$AH$61,"O",IF(C10=$AI$61,"O",IF(C10=$AJ$61,"O",IF(C10=$AK$61,"O",IF(C10=$AL$61,"O","X"))))))))))))))))</f>
        <v>X</v>
      </c>
      <c r="D513" s="58" t="str">
        <f t="shared" si="498"/>
        <v>X</v>
      </c>
      <c r="E513" s="58" t="str">
        <f t="shared" si="498"/>
        <v>X</v>
      </c>
      <c r="F513" s="58" t="str">
        <f t="shared" si="498"/>
        <v>X</v>
      </c>
      <c r="G513" s="58" t="str">
        <f t="shared" si="498"/>
        <v>X</v>
      </c>
      <c r="H513" s="58" t="str">
        <f t="shared" si="498"/>
        <v>X</v>
      </c>
      <c r="I513" s="58" t="str">
        <f t="shared" si="498"/>
        <v>X</v>
      </c>
      <c r="J513" s="58" t="str">
        <f t="shared" si="498"/>
        <v>X</v>
      </c>
      <c r="K513" s="58" t="str">
        <f t="shared" si="498"/>
        <v>X</v>
      </c>
      <c r="L513" s="58" t="str">
        <f t="shared" si="498"/>
        <v>X</v>
      </c>
      <c r="M513" s="58" t="str">
        <f t="shared" si="498"/>
        <v>X</v>
      </c>
      <c r="N513" s="58" t="str">
        <f t="shared" si="498"/>
        <v>X</v>
      </c>
      <c r="O513" s="58" t="str">
        <f t="shared" si="498"/>
        <v>X</v>
      </c>
      <c r="P513" s="58" t="str">
        <f t="shared" si="498"/>
        <v>X</v>
      </c>
      <c r="Q513" s="58" t="str">
        <f t="shared" si="498"/>
        <v>X</v>
      </c>
    </row>
    <row r="514" spans="1:17" ht="18.75" customHeight="1">
      <c r="A514" s="606"/>
      <c r="B514" s="58" t="s">
        <v>36</v>
      </c>
      <c r="C514" s="58" t="str">
        <f t="shared" ref="C514:Q514" si="499">IF(C11=$W$61,"O",IF(C11=$X$61,"O",IF(C11=$Y$61,"O",IF(C11=$Z$61,"O",IF(C11=$AA$61,"O",IF(C11=$AB$61,"O",IF(C11=$AC$61,"O",IF(C11=$AD$61,"O",IF(C11=$AE$61,"O",IF(C11=$AF$61,"O",IF(C11=$AG$61,"O",IF(C11=$AH$61,"O",IF(C11=$AI$61,"O",IF(C11=$AJ$61,"O",IF(C11=$AK$61,"O",IF(C11=$AL$61,"O","X"))))))))))))))))</f>
        <v>X</v>
      </c>
      <c r="D514" s="58" t="str">
        <f t="shared" si="499"/>
        <v>X</v>
      </c>
      <c r="E514" s="58" t="str">
        <f t="shared" si="499"/>
        <v>X</v>
      </c>
      <c r="F514" s="58" t="str">
        <f t="shared" si="499"/>
        <v>X</v>
      </c>
      <c r="G514" s="58" t="str">
        <f t="shared" si="499"/>
        <v>X</v>
      </c>
      <c r="H514" s="58" t="str">
        <f t="shared" si="499"/>
        <v>X</v>
      </c>
      <c r="I514" s="58" t="str">
        <f t="shared" si="499"/>
        <v>X</v>
      </c>
      <c r="J514" s="58" t="str">
        <f t="shared" si="499"/>
        <v>X</v>
      </c>
      <c r="K514" s="58" t="str">
        <f t="shared" si="499"/>
        <v>X</v>
      </c>
      <c r="L514" s="58" t="str">
        <f t="shared" si="499"/>
        <v>X</v>
      </c>
      <c r="M514" s="58" t="str">
        <f t="shared" si="499"/>
        <v>X</v>
      </c>
      <c r="N514" s="58" t="str">
        <f t="shared" si="499"/>
        <v>X</v>
      </c>
      <c r="O514" s="58" t="str">
        <f t="shared" si="499"/>
        <v>X</v>
      </c>
      <c r="P514" s="58" t="str">
        <f t="shared" si="499"/>
        <v>X</v>
      </c>
      <c r="Q514" s="58" t="str">
        <f t="shared" si="499"/>
        <v>X</v>
      </c>
    </row>
    <row r="515" spans="1:17" ht="18.75" customHeight="1">
      <c r="A515" s="606"/>
      <c r="B515" s="58" t="s">
        <v>21</v>
      </c>
      <c r="C515" s="58" t="str">
        <f t="shared" ref="C515:Q515" si="500">IF(C12=$W$61,"O",IF(C12=$X$61,"O",IF(C12=$Y$61,"O",IF(C12=$Z$61,"O",IF(C12=$AA$61,"O",IF(C12=$AB$61,"O",IF(C12=$AC$61,"O",IF(C12=$AD$61,"O",IF(C12=$AE$61,"O",IF(C12=$AF$61,"O",IF(C12=$AG$61,"O",IF(C12=$AH$61,"O",IF(C12=$AI$61,"O",IF(C12=$AJ$61,"O",IF(C12=$AK$61,"O",IF(C12=$AL$61,"O","X"))))))))))))))))</f>
        <v>X</v>
      </c>
      <c r="D515" s="58" t="str">
        <f t="shared" si="500"/>
        <v>X</v>
      </c>
      <c r="E515" s="58" t="str">
        <f t="shared" si="500"/>
        <v>X</v>
      </c>
      <c r="F515" s="58" t="str">
        <f t="shared" si="500"/>
        <v>X</v>
      </c>
      <c r="G515" s="58" t="str">
        <f t="shared" si="500"/>
        <v>X</v>
      </c>
      <c r="H515" s="58" t="str">
        <f t="shared" si="500"/>
        <v>X</v>
      </c>
      <c r="I515" s="58" t="str">
        <f t="shared" si="500"/>
        <v>X</v>
      </c>
      <c r="J515" s="58" t="str">
        <f t="shared" si="500"/>
        <v>X</v>
      </c>
      <c r="K515" s="58" t="str">
        <f t="shared" si="500"/>
        <v>X</v>
      </c>
      <c r="L515" s="58" t="str">
        <f t="shared" si="500"/>
        <v>X</v>
      </c>
      <c r="M515" s="58" t="str">
        <f t="shared" si="500"/>
        <v>X</v>
      </c>
      <c r="N515" s="58" t="str">
        <f t="shared" si="500"/>
        <v>X</v>
      </c>
      <c r="O515" s="58" t="str">
        <f t="shared" si="500"/>
        <v>X</v>
      </c>
      <c r="P515" s="58" t="str">
        <f t="shared" si="500"/>
        <v>X</v>
      </c>
      <c r="Q515" s="58" t="str">
        <f t="shared" si="500"/>
        <v>X</v>
      </c>
    </row>
    <row r="516" spans="1:17" ht="18.75" customHeight="1">
      <c r="A516" s="607"/>
      <c r="B516" s="30" t="s">
        <v>46</v>
      </c>
      <c r="C516" s="47">
        <f>COUNTIF(C510:C515,"O")</f>
        <v>2</v>
      </c>
      <c r="D516" s="47">
        <f t="shared" ref="D516:Q516" si="501">COUNTIF(D510:D515,"O")</f>
        <v>2</v>
      </c>
      <c r="E516" s="47">
        <f t="shared" si="501"/>
        <v>2</v>
      </c>
      <c r="F516" s="47">
        <f t="shared" si="501"/>
        <v>2</v>
      </c>
      <c r="G516" s="47">
        <f t="shared" si="501"/>
        <v>2</v>
      </c>
      <c r="H516" s="47">
        <f t="shared" si="501"/>
        <v>2</v>
      </c>
      <c r="I516" s="47">
        <f t="shared" si="501"/>
        <v>2</v>
      </c>
      <c r="J516" s="47">
        <f t="shared" si="501"/>
        <v>2</v>
      </c>
      <c r="K516" s="47">
        <f t="shared" si="501"/>
        <v>2</v>
      </c>
      <c r="L516" s="47">
        <f t="shared" si="501"/>
        <v>2</v>
      </c>
      <c r="M516" s="47">
        <f t="shared" si="501"/>
        <v>2</v>
      </c>
      <c r="N516" s="47">
        <f t="shared" si="501"/>
        <v>2</v>
      </c>
      <c r="O516" s="47">
        <f t="shared" si="501"/>
        <v>2</v>
      </c>
      <c r="P516" s="47">
        <f t="shared" si="501"/>
        <v>2</v>
      </c>
      <c r="Q516" s="47">
        <f t="shared" si="501"/>
        <v>2</v>
      </c>
    </row>
    <row r="517" spans="1:17" ht="18.75" customHeight="1">
      <c r="A517" s="605">
        <v>48</v>
      </c>
      <c r="B517" s="58" t="s">
        <v>32</v>
      </c>
      <c r="C517" s="58" t="str">
        <f t="shared" ref="C517:Q517" si="502">IF(C7=$W$62,"O",IF(C7=$X$62,"O",IF(C7=$Y$62,"O",IF(C7=$Z$62,"O",IF(C7=$AA$62,"O",IF(C7=$AB$62,"O",IF(C7=$AC$62,"O",IF(C7=$AD$62,"O",IF(C7=$AE$62,"O",IF(C7=$AF$62,"O",IF(C7=$AG$62,"O",IF(C7=$AH$62,"O",IF(C7=$AI$62,"O","X")))))))))))))</f>
        <v>X</v>
      </c>
      <c r="D517" s="58" t="str">
        <f t="shared" si="502"/>
        <v>X</v>
      </c>
      <c r="E517" s="58" t="str">
        <f t="shared" si="502"/>
        <v>X</v>
      </c>
      <c r="F517" s="58" t="str">
        <f t="shared" si="502"/>
        <v>X</v>
      </c>
      <c r="G517" s="58" t="str">
        <f t="shared" si="502"/>
        <v>X</v>
      </c>
      <c r="H517" s="58" t="str">
        <f t="shared" si="502"/>
        <v>X</v>
      </c>
      <c r="I517" s="58" t="str">
        <f t="shared" si="502"/>
        <v>X</v>
      </c>
      <c r="J517" s="58" t="str">
        <f t="shared" si="502"/>
        <v>X</v>
      </c>
      <c r="K517" s="58" t="str">
        <f t="shared" si="502"/>
        <v>X</v>
      </c>
      <c r="L517" s="58" t="str">
        <f t="shared" si="502"/>
        <v>X</v>
      </c>
      <c r="M517" s="58" t="str">
        <f t="shared" si="502"/>
        <v>X</v>
      </c>
      <c r="N517" s="58" t="str">
        <f t="shared" si="502"/>
        <v>X</v>
      </c>
      <c r="O517" s="58" t="str">
        <f t="shared" si="502"/>
        <v>X</v>
      </c>
      <c r="P517" s="58" t="str">
        <f t="shared" si="502"/>
        <v>X</v>
      </c>
      <c r="Q517" s="58" t="str">
        <f t="shared" si="502"/>
        <v>X</v>
      </c>
    </row>
    <row r="518" spans="1:17" ht="18.75" customHeight="1">
      <c r="A518" s="606"/>
      <c r="B518" s="58" t="s">
        <v>33</v>
      </c>
      <c r="C518" s="58" t="str">
        <f t="shared" ref="C518:Q518" si="503">IF(C8=$W$62,"O",IF(C8=$X$62,"O",IF(C8=$Y$62,"O",IF(C8=$Z$62,"O",IF(C8=$AA$62,"O",IF(C8=$AB$62,"O",IF(C8=$AC$62,"O",IF(C8=$AD$62,"O",IF(C8=$AE$62,"O",IF(C8=$AF$62,"O",IF(C8=$AG$62,"O",IF(C8=$AH$62,"O",IF(C8=$AI$62,"O","X")))))))))))))</f>
        <v>X</v>
      </c>
      <c r="D518" s="58" t="str">
        <f t="shared" si="503"/>
        <v>X</v>
      </c>
      <c r="E518" s="58" t="str">
        <f t="shared" si="503"/>
        <v>X</v>
      </c>
      <c r="F518" s="58" t="str">
        <f t="shared" si="503"/>
        <v>X</v>
      </c>
      <c r="G518" s="58" t="str">
        <f t="shared" si="503"/>
        <v>X</v>
      </c>
      <c r="H518" s="58" t="str">
        <f t="shared" si="503"/>
        <v>X</v>
      </c>
      <c r="I518" s="58" t="str">
        <f t="shared" si="503"/>
        <v>X</v>
      </c>
      <c r="J518" s="58" t="str">
        <f t="shared" si="503"/>
        <v>X</v>
      </c>
      <c r="K518" s="58" t="str">
        <f t="shared" si="503"/>
        <v>X</v>
      </c>
      <c r="L518" s="58" t="str">
        <f t="shared" si="503"/>
        <v>X</v>
      </c>
      <c r="M518" s="58" t="str">
        <f t="shared" si="503"/>
        <v>X</v>
      </c>
      <c r="N518" s="58" t="str">
        <f t="shared" si="503"/>
        <v>X</v>
      </c>
      <c r="O518" s="58" t="str">
        <f t="shared" si="503"/>
        <v>X</v>
      </c>
      <c r="P518" s="58" t="str">
        <f t="shared" si="503"/>
        <v>X</v>
      </c>
      <c r="Q518" s="58" t="str">
        <f t="shared" si="503"/>
        <v>X</v>
      </c>
    </row>
    <row r="519" spans="1:17" ht="18.75" customHeight="1">
      <c r="A519" s="606"/>
      <c r="B519" s="58" t="s">
        <v>34</v>
      </c>
      <c r="C519" s="58" t="str">
        <f t="shared" ref="C519:Q519" si="504">IF(C9=$W$62,"O",IF(C9=$X$62,"O",IF(C9=$Y$62,"O",IF(C9=$Z$62,"O",IF(C9=$AA$62,"O",IF(C9=$AB$62,"O",IF(C9=$AC$62,"O",IF(C9=$AD$62,"O",IF(C9=$AE$62,"O",IF(C9=$AF$62,"O",IF(C9=$AG$62,"O",IF(C9=$AH$62,"O",IF(C9=$AI$62,"O","X")))))))))))))</f>
        <v>X</v>
      </c>
      <c r="D519" s="58" t="str">
        <f t="shared" si="504"/>
        <v>X</v>
      </c>
      <c r="E519" s="58" t="str">
        <f t="shared" si="504"/>
        <v>X</v>
      </c>
      <c r="F519" s="58" t="str">
        <f t="shared" si="504"/>
        <v>X</v>
      </c>
      <c r="G519" s="58" t="str">
        <f t="shared" si="504"/>
        <v>X</v>
      </c>
      <c r="H519" s="58" t="str">
        <f t="shared" si="504"/>
        <v>X</v>
      </c>
      <c r="I519" s="58" t="str">
        <f t="shared" si="504"/>
        <v>X</v>
      </c>
      <c r="J519" s="58" t="str">
        <f t="shared" si="504"/>
        <v>X</v>
      </c>
      <c r="K519" s="58" t="str">
        <f t="shared" si="504"/>
        <v>X</v>
      </c>
      <c r="L519" s="58" t="str">
        <f t="shared" si="504"/>
        <v>X</v>
      </c>
      <c r="M519" s="58" t="str">
        <f t="shared" si="504"/>
        <v>X</v>
      </c>
      <c r="N519" s="58" t="str">
        <f t="shared" si="504"/>
        <v>X</v>
      </c>
      <c r="O519" s="58" t="str">
        <f t="shared" si="504"/>
        <v>X</v>
      </c>
      <c r="P519" s="58" t="str">
        <f t="shared" si="504"/>
        <v>X</v>
      </c>
      <c r="Q519" s="58" t="str">
        <f t="shared" si="504"/>
        <v>X</v>
      </c>
    </row>
    <row r="520" spans="1:17" ht="18.75" customHeight="1">
      <c r="A520" s="606"/>
      <c r="B520" s="58" t="s">
        <v>35</v>
      </c>
      <c r="C520" s="58" t="str">
        <f t="shared" ref="C520:Q520" si="505">IF(C10=$W$62,"O",IF(C10=$X$62,"O",IF(C10=$Y$62,"O",IF(C10=$Z$62,"O",IF(C10=$AA$62,"O",IF(C10=$AB$62,"O",IF(C10=$AC$62,"O",IF(C10=$AD$62,"O",IF(C10=$AE$62,"O",IF(C10=$AF$62,"O",IF(C10=$AG$62,"O",IF(C10=$AH$62,"O",IF(C10=$AI$62,"O","X")))))))))))))</f>
        <v>X</v>
      </c>
      <c r="D520" s="58" t="str">
        <f t="shared" si="505"/>
        <v>X</v>
      </c>
      <c r="E520" s="58" t="str">
        <f t="shared" si="505"/>
        <v>X</v>
      </c>
      <c r="F520" s="58" t="str">
        <f t="shared" si="505"/>
        <v>X</v>
      </c>
      <c r="G520" s="58" t="str">
        <f t="shared" si="505"/>
        <v>X</v>
      </c>
      <c r="H520" s="58" t="str">
        <f t="shared" si="505"/>
        <v>X</v>
      </c>
      <c r="I520" s="58" t="str">
        <f t="shared" si="505"/>
        <v>X</v>
      </c>
      <c r="J520" s="58" t="str">
        <f t="shared" si="505"/>
        <v>X</v>
      </c>
      <c r="K520" s="58" t="str">
        <f t="shared" si="505"/>
        <v>X</v>
      </c>
      <c r="L520" s="58" t="str">
        <f t="shared" si="505"/>
        <v>X</v>
      </c>
      <c r="M520" s="58" t="str">
        <f t="shared" si="505"/>
        <v>X</v>
      </c>
      <c r="N520" s="58" t="str">
        <f t="shared" si="505"/>
        <v>X</v>
      </c>
      <c r="O520" s="58" t="str">
        <f t="shared" si="505"/>
        <v>X</v>
      </c>
      <c r="P520" s="58" t="str">
        <f t="shared" si="505"/>
        <v>X</v>
      </c>
      <c r="Q520" s="58" t="str">
        <f t="shared" si="505"/>
        <v>X</v>
      </c>
    </row>
    <row r="521" spans="1:17" ht="18.75" customHeight="1">
      <c r="A521" s="606"/>
      <c r="B521" s="58" t="s">
        <v>36</v>
      </c>
      <c r="C521" s="58" t="str">
        <f t="shared" ref="C521:Q521" si="506">IF(C11=$W$62,"O",IF(C11=$X$62,"O",IF(C11=$Y$62,"O",IF(C11=$Z$62,"O",IF(C11=$AA$62,"O",IF(C11=$AB$62,"O",IF(C11=$AC$62,"O",IF(C11=$AD$62,"O",IF(C11=$AE$62,"O",IF(C11=$AF$62,"O",IF(C11=$AG$62,"O",IF(C11=$AH$62,"O",IF(C11=$AI$62,"O","X")))))))))))))</f>
        <v>X</v>
      </c>
      <c r="D521" s="58" t="str">
        <f t="shared" si="506"/>
        <v>X</v>
      </c>
      <c r="E521" s="58" t="str">
        <f t="shared" si="506"/>
        <v>X</v>
      </c>
      <c r="F521" s="58" t="str">
        <f t="shared" si="506"/>
        <v>X</v>
      </c>
      <c r="G521" s="58" t="str">
        <f t="shared" si="506"/>
        <v>X</v>
      </c>
      <c r="H521" s="58" t="str">
        <f t="shared" si="506"/>
        <v>X</v>
      </c>
      <c r="I521" s="58" t="str">
        <f t="shared" si="506"/>
        <v>X</v>
      </c>
      <c r="J521" s="58" t="str">
        <f t="shared" si="506"/>
        <v>X</v>
      </c>
      <c r="K521" s="58" t="str">
        <f t="shared" si="506"/>
        <v>X</v>
      </c>
      <c r="L521" s="58" t="str">
        <f t="shared" si="506"/>
        <v>X</v>
      </c>
      <c r="M521" s="58" t="str">
        <f t="shared" si="506"/>
        <v>X</v>
      </c>
      <c r="N521" s="58" t="str">
        <f t="shared" si="506"/>
        <v>X</v>
      </c>
      <c r="O521" s="58" t="str">
        <f t="shared" si="506"/>
        <v>X</v>
      </c>
      <c r="P521" s="58" t="str">
        <f t="shared" si="506"/>
        <v>X</v>
      </c>
      <c r="Q521" s="58" t="str">
        <f t="shared" si="506"/>
        <v>X</v>
      </c>
    </row>
    <row r="522" spans="1:17" ht="18.75" customHeight="1">
      <c r="A522" s="606"/>
      <c r="B522" s="58" t="s">
        <v>21</v>
      </c>
      <c r="C522" s="58" t="str">
        <f t="shared" ref="C522:Q522" si="507">IF(C12=$W$62,"O",IF(C12=$X$62,"O",IF(C12=$Y$62,"O",IF(C12=$Z$62,"O",IF(C12=$AA$62,"O",IF(C12=$AB$62,"O",IF(C12=$AC$62,"O",IF(C12=$AD$62,"O",IF(C12=$AE$62,"O",IF(C12=$AF$62,"O",IF(C12=$AG$62,"O",IF(C12=$AH$62,"O",IF(C12=$AI$62,"O","X")))))))))))))</f>
        <v>X</v>
      </c>
      <c r="D522" s="58" t="str">
        <f t="shared" si="507"/>
        <v>X</v>
      </c>
      <c r="E522" s="58" t="str">
        <f t="shared" si="507"/>
        <v>X</v>
      </c>
      <c r="F522" s="58" t="str">
        <f t="shared" si="507"/>
        <v>X</v>
      </c>
      <c r="G522" s="58" t="str">
        <f t="shared" si="507"/>
        <v>X</v>
      </c>
      <c r="H522" s="58" t="str">
        <f t="shared" si="507"/>
        <v>X</v>
      </c>
      <c r="I522" s="58" t="str">
        <f t="shared" si="507"/>
        <v>X</v>
      </c>
      <c r="J522" s="58" t="str">
        <f t="shared" si="507"/>
        <v>X</v>
      </c>
      <c r="K522" s="58" t="str">
        <f t="shared" si="507"/>
        <v>X</v>
      </c>
      <c r="L522" s="58" t="str">
        <f t="shared" si="507"/>
        <v>X</v>
      </c>
      <c r="M522" s="58" t="str">
        <f t="shared" si="507"/>
        <v>X</v>
      </c>
      <c r="N522" s="58" t="str">
        <f t="shared" si="507"/>
        <v>X</v>
      </c>
      <c r="O522" s="58" t="str">
        <f t="shared" si="507"/>
        <v>X</v>
      </c>
      <c r="P522" s="58" t="str">
        <f t="shared" si="507"/>
        <v>X</v>
      </c>
      <c r="Q522" s="58" t="str">
        <f t="shared" si="507"/>
        <v>X</v>
      </c>
    </row>
    <row r="523" spans="1:17" ht="18.75" customHeight="1">
      <c r="A523" s="607"/>
      <c r="B523" s="30" t="s">
        <v>46</v>
      </c>
      <c r="C523" s="47">
        <f>COUNTIF(C517:C522,"O")</f>
        <v>0</v>
      </c>
      <c r="D523" s="47">
        <f t="shared" ref="D523:Q523" si="508">COUNTIF(D517:D522,"O")</f>
        <v>0</v>
      </c>
      <c r="E523" s="47">
        <f t="shared" si="508"/>
        <v>0</v>
      </c>
      <c r="F523" s="47">
        <f t="shared" si="508"/>
        <v>0</v>
      </c>
      <c r="G523" s="47">
        <f t="shared" si="508"/>
        <v>0</v>
      </c>
      <c r="H523" s="47">
        <f t="shared" si="508"/>
        <v>0</v>
      </c>
      <c r="I523" s="47">
        <f t="shared" si="508"/>
        <v>0</v>
      </c>
      <c r="J523" s="47">
        <f t="shared" si="508"/>
        <v>0</v>
      </c>
      <c r="K523" s="47">
        <f t="shared" si="508"/>
        <v>0</v>
      </c>
      <c r="L523" s="47">
        <f t="shared" si="508"/>
        <v>0</v>
      </c>
      <c r="M523" s="47">
        <f t="shared" si="508"/>
        <v>0</v>
      </c>
      <c r="N523" s="47">
        <f t="shared" si="508"/>
        <v>0</v>
      </c>
      <c r="O523" s="47">
        <f t="shared" si="508"/>
        <v>0</v>
      </c>
      <c r="P523" s="47">
        <f t="shared" si="508"/>
        <v>0</v>
      </c>
      <c r="Q523" s="47">
        <f t="shared" si="508"/>
        <v>0</v>
      </c>
    </row>
    <row r="524" spans="1:17" ht="18.75" customHeight="1">
      <c r="A524" s="605">
        <v>49</v>
      </c>
      <c r="B524" s="58" t="s">
        <v>32</v>
      </c>
      <c r="C524" s="58" t="str">
        <f t="shared" ref="C524:Q524" si="509">IF(C7=$W$63,"O",IF(C7=$X$63,"O",IF(C7=$Y$63,"O",IF(C7=$Z$63,"O",IF(C7=$AA$63,"O",IF(C7=$AB$63,"O",IF(C7=$AC$63,"O",IF(C7=$AD$63,"O",IF(C7=$AE$63,"O",IF(C7=$AF$63,"O",IF(C7=$AG$63,"O",IF(C7=$AH$63,"O",IF(C7=$AI$63,"O","X")))))))))))))</f>
        <v>X</v>
      </c>
      <c r="D524" s="58" t="str">
        <f t="shared" si="509"/>
        <v>X</v>
      </c>
      <c r="E524" s="58" t="str">
        <f t="shared" si="509"/>
        <v>X</v>
      </c>
      <c r="F524" s="58" t="str">
        <f t="shared" si="509"/>
        <v>X</v>
      </c>
      <c r="G524" s="58" t="str">
        <f t="shared" si="509"/>
        <v>X</v>
      </c>
      <c r="H524" s="58" t="str">
        <f t="shared" si="509"/>
        <v>X</v>
      </c>
      <c r="I524" s="58" t="str">
        <f t="shared" si="509"/>
        <v>X</v>
      </c>
      <c r="J524" s="58" t="str">
        <f t="shared" si="509"/>
        <v>X</v>
      </c>
      <c r="K524" s="58" t="str">
        <f t="shared" si="509"/>
        <v>X</v>
      </c>
      <c r="L524" s="58" t="str">
        <f t="shared" si="509"/>
        <v>X</v>
      </c>
      <c r="M524" s="58" t="str">
        <f t="shared" si="509"/>
        <v>X</v>
      </c>
      <c r="N524" s="58" t="str">
        <f t="shared" si="509"/>
        <v>X</v>
      </c>
      <c r="O524" s="58" t="str">
        <f t="shared" si="509"/>
        <v>X</v>
      </c>
      <c r="P524" s="58" t="str">
        <f t="shared" si="509"/>
        <v>X</v>
      </c>
      <c r="Q524" s="58" t="str">
        <f t="shared" si="509"/>
        <v>X</v>
      </c>
    </row>
    <row r="525" spans="1:17" ht="18.75" customHeight="1">
      <c r="A525" s="606"/>
      <c r="B525" s="58" t="s">
        <v>33</v>
      </c>
      <c r="C525" s="58" t="str">
        <f t="shared" ref="C525:Q525" si="510">IF(C8=$W$63,"O",IF(C8=$X$63,"O",IF(C8=$Y$63,"O",IF(C8=$Z$63,"O",IF(C8=$AA$63,"O",IF(C8=$AB$63,"O",IF(C8=$AC$63,"O",IF(C8=$AD$63,"O",IF(C8=$AE$63,"O",IF(C8=$AF$63,"O",IF(C8=$AG$63,"O",IF(C8=$AH$63,"O",IF(C8=$AI$63,"O","X")))))))))))))</f>
        <v>X</v>
      </c>
      <c r="D525" s="58" t="str">
        <f t="shared" si="510"/>
        <v>X</v>
      </c>
      <c r="E525" s="58" t="str">
        <f t="shared" si="510"/>
        <v>X</v>
      </c>
      <c r="F525" s="58" t="str">
        <f t="shared" si="510"/>
        <v>X</v>
      </c>
      <c r="G525" s="58" t="str">
        <f t="shared" si="510"/>
        <v>X</v>
      </c>
      <c r="H525" s="58" t="str">
        <f t="shared" si="510"/>
        <v>X</v>
      </c>
      <c r="I525" s="58" t="str">
        <f t="shared" si="510"/>
        <v>X</v>
      </c>
      <c r="J525" s="58" t="str">
        <f t="shared" si="510"/>
        <v>X</v>
      </c>
      <c r="K525" s="58" t="str">
        <f t="shared" si="510"/>
        <v>X</v>
      </c>
      <c r="L525" s="58" t="str">
        <f t="shared" si="510"/>
        <v>X</v>
      </c>
      <c r="M525" s="58" t="str">
        <f t="shared" si="510"/>
        <v>X</v>
      </c>
      <c r="N525" s="58" t="str">
        <f t="shared" si="510"/>
        <v>X</v>
      </c>
      <c r="O525" s="58" t="str">
        <f t="shared" si="510"/>
        <v>X</v>
      </c>
      <c r="P525" s="58" t="str">
        <f t="shared" si="510"/>
        <v>X</v>
      </c>
      <c r="Q525" s="58" t="str">
        <f t="shared" si="510"/>
        <v>X</v>
      </c>
    </row>
    <row r="526" spans="1:17" ht="18.75" customHeight="1">
      <c r="A526" s="606"/>
      <c r="B526" s="58" t="s">
        <v>34</v>
      </c>
      <c r="C526" s="58" t="str">
        <f t="shared" ref="C526:Q526" si="511">IF(C9=$W$63,"O",IF(C9=$X$63,"O",IF(C9=$Y$63,"O",IF(C9=$Z$63,"O",IF(C9=$AA$63,"O",IF(C9=$AB$63,"O",IF(C9=$AC$63,"O",IF(C9=$AD$63,"O",IF(C9=$AE$63,"O",IF(C9=$AF$63,"O",IF(C9=$AG$63,"O",IF(C9=$AH$63,"O",IF(C9=$AI$63,"O","X")))))))))))))</f>
        <v>X</v>
      </c>
      <c r="D526" s="58" t="str">
        <f t="shared" si="511"/>
        <v>X</v>
      </c>
      <c r="E526" s="58" t="str">
        <f t="shared" si="511"/>
        <v>X</v>
      </c>
      <c r="F526" s="58" t="str">
        <f t="shared" si="511"/>
        <v>X</v>
      </c>
      <c r="G526" s="58" t="str">
        <f t="shared" si="511"/>
        <v>X</v>
      </c>
      <c r="H526" s="58" t="str">
        <f t="shared" si="511"/>
        <v>X</v>
      </c>
      <c r="I526" s="58" t="str">
        <f t="shared" si="511"/>
        <v>X</v>
      </c>
      <c r="J526" s="58" t="str">
        <f t="shared" si="511"/>
        <v>X</v>
      </c>
      <c r="K526" s="58" t="str">
        <f t="shared" si="511"/>
        <v>X</v>
      </c>
      <c r="L526" s="58" t="str">
        <f t="shared" si="511"/>
        <v>X</v>
      </c>
      <c r="M526" s="58" t="str">
        <f t="shared" si="511"/>
        <v>X</v>
      </c>
      <c r="N526" s="58" t="str">
        <f t="shared" si="511"/>
        <v>X</v>
      </c>
      <c r="O526" s="58" t="str">
        <f t="shared" si="511"/>
        <v>X</v>
      </c>
      <c r="P526" s="58" t="str">
        <f t="shared" si="511"/>
        <v>X</v>
      </c>
      <c r="Q526" s="58" t="str">
        <f t="shared" si="511"/>
        <v>X</v>
      </c>
    </row>
    <row r="527" spans="1:17" ht="18.75" customHeight="1">
      <c r="A527" s="606"/>
      <c r="B527" s="58" t="s">
        <v>35</v>
      </c>
      <c r="C527" s="58" t="str">
        <f t="shared" ref="C527:Q527" si="512">IF(C10=$W$63,"O",IF(C10=$X$63,"O",IF(C10=$Y$63,"O",IF(C10=$Z$63,"O",IF(C10=$AA$63,"O",IF(C10=$AB$63,"O",IF(C10=$AC$63,"O",IF(C10=$AD$63,"O",IF(C10=$AE$63,"O",IF(C10=$AF$63,"O",IF(C10=$AG$63,"O",IF(C10=$AH$63,"O",IF(C10=$AI$63,"O","X")))))))))))))</f>
        <v>X</v>
      </c>
      <c r="D527" s="58" t="str">
        <f t="shared" si="512"/>
        <v>X</v>
      </c>
      <c r="E527" s="58" t="str">
        <f t="shared" si="512"/>
        <v>X</v>
      </c>
      <c r="F527" s="58" t="str">
        <f t="shared" si="512"/>
        <v>X</v>
      </c>
      <c r="G527" s="58" t="str">
        <f t="shared" si="512"/>
        <v>X</v>
      </c>
      <c r="H527" s="58" t="str">
        <f t="shared" si="512"/>
        <v>X</v>
      </c>
      <c r="I527" s="58" t="str">
        <f t="shared" si="512"/>
        <v>X</v>
      </c>
      <c r="J527" s="58" t="str">
        <f t="shared" si="512"/>
        <v>X</v>
      </c>
      <c r="K527" s="58" t="str">
        <f t="shared" si="512"/>
        <v>X</v>
      </c>
      <c r="L527" s="58" t="str">
        <f t="shared" si="512"/>
        <v>X</v>
      </c>
      <c r="M527" s="58" t="str">
        <f t="shared" si="512"/>
        <v>X</v>
      </c>
      <c r="N527" s="58" t="str">
        <f t="shared" si="512"/>
        <v>X</v>
      </c>
      <c r="O527" s="58" t="str">
        <f t="shared" si="512"/>
        <v>X</v>
      </c>
      <c r="P527" s="58" t="str">
        <f t="shared" si="512"/>
        <v>X</v>
      </c>
      <c r="Q527" s="58" t="str">
        <f t="shared" si="512"/>
        <v>X</v>
      </c>
    </row>
    <row r="528" spans="1:17" ht="18.75" customHeight="1">
      <c r="A528" s="606"/>
      <c r="B528" s="58" t="s">
        <v>36</v>
      </c>
      <c r="C528" s="58" t="str">
        <f t="shared" ref="C528:Q528" si="513">IF(C11=$W$63,"O",IF(C11=$X$63,"O",IF(C11=$Y$63,"O",IF(C11=$Z$63,"O",IF(C11=$AA$63,"O",IF(C11=$AB$63,"O",IF(C11=$AC$63,"O",IF(C11=$AD$63,"O",IF(C11=$AE$63,"O",IF(C11=$AF$63,"O",IF(C11=$AG$63,"O",IF(C11=$AH$63,"O",IF(C11=$AI$63,"O","X")))))))))))))</f>
        <v>X</v>
      </c>
      <c r="D528" s="58" t="str">
        <f t="shared" si="513"/>
        <v>X</v>
      </c>
      <c r="E528" s="58" t="str">
        <f t="shared" si="513"/>
        <v>X</v>
      </c>
      <c r="F528" s="58" t="str">
        <f t="shared" si="513"/>
        <v>X</v>
      </c>
      <c r="G528" s="58" t="str">
        <f t="shared" si="513"/>
        <v>X</v>
      </c>
      <c r="H528" s="58" t="str">
        <f t="shared" si="513"/>
        <v>X</v>
      </c>
      <c r="I528" s="58" t="str">
        <f t="shared" si="513"/>
        <v>X</v>
      </c>
      <c r="J528" s="58" t="str">
        <f t="shared" si="513"/>
        <v>X</v>
      </c>
      <c r="K528" s="58" t="str">
        <f t="shared" si="513"/>
        <v>X</v>
      </c>
      <c r="L528" s="58" t="str">
        <f t="shared" si="513"/>
        <v>X</v>
      </c>
      <c r="M528" s="58" t="str">
        <f t="shared" si="513"/>
        <v>X</v>
      </c>
      <c r="N528" s="58" t="str">
        <f t="shared" si="513"/>
        <v>X</v>
      </c>
      <c r="O528" s="58" t="str">
        <f t="shared" si="513"/>
        <v>X</v>
      </c>
      <c r="P528" s="58" t="str">
        <f t="shared" si="513"/>
        <v>X</v>
      </c>
      <c r="Q528" s="58" t="str">
        <f t="shared" si="513"/>
        <v>X</v>
      </c>
    </row>
    <row r="529" spans="1:17" ht="18.75" customHeight="1">
      <c r="A529" s="606"/>
      <c r="B529" s="58" t="s">
        <v>21</v>
      </c>
      <c r="C529" s="58" t="str">
        <f t="shared" ref="C529:Q529" si="514">IF(C12=$W$63,"O",IF(C12=$X$63,"O",IF(C12=$Y$63,"O",IF(C12=$Z$63,"O",IF(C12=$AA$63,"O",IF(C12=$AB$63,"O",IF(C12=$AC$63,"O",IF(C12=$AD$63,"O",IF(C12=$AE$63,"O",IF(C12=$AF$63,"O",IF(C12=$AG$63,"O",IF(C12=$AH$63,"O",IF(C12=$AI$63,"O","X")))))))))))))</f>
        <v>O</v>
      </c>
      <c r="D529" s="58" t="str">
        <f t="shared" si="514"/>
        <v>O</v>
      </c>
      <c r="E529" s="58" t="str">
        <f t="shared" si="514"/>
        <v>O</v>
      </c>
      <c r="F529" s="58" t="str">
        <f t="shared" si="514"/>
        <v>O</v>
      </c>
      <c r="G529" s="58" t="str">
        <f t="shared" si="514"/>
        <v>O</v>
      </c>
      <c r="H529" s="58" t="str">
        <f t="shared" si="514"/>
        <v>O</v>
      </c>
      <c r="I529" s="58" t="str">
        <f t="shared" si="514"/>
        <v>O</v>
      </c>
      <c r="J529" s="58" t="str">
        <f t="shared" si="514"/>
        <v>O</v>
      </c>
      <c r="K529" s="58" t="str">
        <f t="shared" si="514"/>
        <v>O</v>
      </c>
      <c r="L529" s="58" t="str">
        <f t="shared" si="514"/>
        <v>O</v>
      </c>
      <c r="M529" s="58" t="str">
        <f t="shared" si="514"/>
        <v>O</v>
      </c>
      <c r="N529" s="58" t="str">
        <f t="shared" si="514"/>
        <v>O</v>
      </c>
      <c r="O529" s="58" t="str">
        <f t="shared" si="514"/>
        <v>O</v>
      </c>
      <c r="P529" s="58" t="str">
        <f t="shared" si="514"/>
        <v>O</v>
      </c>
      <c r="Q529" s="58" t="str">
        <f t="shared" si="514"/>
        <v>O</v>
      </c>
    </row>
    <row r="530" spans="1:17" ht="18.75" customHeight="1">
      <c r="A530" s="607"/>
      <c r="B530" s="30" t="s">
        <v>46</v>
      </c>
      <c r="C530" s="47">
        <f>COUNTIF(C524:C529,"O")</f>
        <v>1</v>
      </c>
      <c r="D530" s="47">
        <f t="shared" ref="D530:Q530" si="515">COUNTIF(D524:D529,"O")</f>
        <v>1</v>
      </c>
      <c r="E530" s="47">
        <f t="shared" si="515"/>
        <v>1</v>
      </c>
      <c r="F530" s="47">
        <f t="shared" si="515"/>
        <v>1</v>
      </c>
      <c r="G530" s="47">
        <f t="shared" si="515"/>
        <v>1</v>
      </c>
      <c r="H530" s="47">
        <f t="shared" si="515"/>
        <v>1</v>
      </c>
      <c r="I530" s="47">
        <f t="shared" si="515"/>
        <v>1</v>
      </c>
      <c r="J530" s="47">
        <f t="shared" si="515"/>
        <v>1</v>
      </c>
      <c r="K530" s="47">
        <f t="shared" si="515"/>
        <v>1</v>
      </c>
      <c r="L530" s="47">
        <f t="shared" si="515"/>
        <v>1</v>
      </c>
      <c r="M530" s="47">
        <f t="shared" si="515"/>
        <v>1</v>
      </c>
      <c r="N530" s="47">
        <f t="shared" si="515"/>
        <v>1</v>
      </c>
      <c r="O530" s="47">
        <f t="shared" si="515"/>
        <v>1</v>
      </c>
      <c r="P530" s="47">
        <f t="shared" si="515"/>
        <v>1</v>
      </c>
      <c r="Q530" s="47">
        <f t="shared" si="515"/>
        <v>1</v>
      </c>
    </row>
    <row r="531" spans="1:17" ht="18.75" customHeight="1">
      <c r="A531" s="605">
        <v>50</v>
      </c>
      <c r="B531" s="58" t="s">
        <v>32</v>
      </c>
      <c r="C531" s="58" t="str">
        <f t="shared" ref="C531:Q531" si="516">IF(C7=$W$64,"O",IF(C7=$X$64,"O",IF(C7=$Y$64,"O",IF(C7=$Z$64,"O",IF(C7=$AA$64,"O",IF(C7=$AB$64,"O",IF(C7=$AC$64,"O",IF(C7=$AD$64,"O",IF(C7=$AE$64,"O",IF(C7=$AF$64,"O",IF(C7=$AG$64,"O",IF(C7=$AH$64,"O",IF(C7=$AI$64,"O",IF(C7=$AJ$64,"O",IF(C7=$AK$64,"O","X")))))))))))))))</f>
        <v>X</v>
      </c>
      <c r="D531" s="58" t="str">
        <f t="shared" si="516"/>
        <v>X</v>
      </c>
      <c r="E531" s="58" t="str">
        <f t="shared" si="516"/>
        <v>X</v>
      </c>
      <c r="F531" s="58" t="str">
        <f t="shared" si="516"/>
        <v>X</v>
      </c>
      <c r="G531" s="58" t="str">
        <f t="shared" si="516"/>
        <v>X</v>
      </c>
      <c r="H531" s="58" t="str">
        <f t="shared" si="516"/>
        <v>X</v>
      </c>
      <c r="I531" s="58" t="str">
        <f t="shared" si="516"/>
        <v>X</v>
      </c>
      <c r="J531" s="58" t="str">
        <f t="shared" si="516"/>
        <v>X</v>
      </c>
      <c r="K531" s="58" t="str">
        <f t="shared" si="516"/>
        <v>X</v>
      </c>
      <c r="L531" s="58" t="str">
        <f t="shared" si="516"/>
        <v>X</v>
      </c>
      <c r="M531" s="58" t="str">
        <f t="shared" si="516"/>
        <v>X</v>
      </c>
      <c r="N531" s="58" t="str">
        <f t="shared" si="516"/>
        <v>X</v>
      </c>
      <c r="O531" s="58" t="str">
        <f t="shared" si="516"/>
        <v>X</v>
      </c>
      <c r="P531" s="58" t="str">
        <f t="shared" si="516"/>
        <v>X</v>
      </c>
      <c r="Q531" s="58" t="str">
        <f t="shared" si="516"/>
        <v>X</v>
      </c>
    </row>
    <row r="532" spans="1:17" ht="18.75" customHeight="1">
      <c r="A532" s="606"/>
      <c r="B532" s="58" t="s">
        <v>33</v>
      </c>
      <c r="C532" s="58" t="str">
        <f t="shared" ref="C532:Q532" si="517">IF(C8=$W$64,"O",IF(C8=$X$64,"O",IF(C8=$Y$64,"O",IF(C8=$Z$64,"O",IF(C8=$AA$64,"O",IF(C8=$AB$64,"O",IF(C8=$AC$64,"O",IF(C8=$AD$64,"O",IF(C8=$AE$64,"O",IF(C8=$AF$64,"O",IF(C8=$AG$64,"O",IF(C8=$AH$64,"O",IF(C8=$AI$64,"O",IF(C8=$AJ$64,"O",IF(C8=$AK$64,"O","X")))))))))))))))</f>
        <v>X</v>
      </c>
      <c r="D532" s="58" t="str">
        <f t="shared" si="517"/>
        <v>X</v>
      </c>
      <c r="E532" s="58" t="str">
        <f t="shared" si="517"/>
        <v>X</v>
      </c>
      <c r="F532" s="58" t="str">
        <f t="shared" si="517"/>
        <v>X</v>
      </c>
      <c r="G532" s="58" t="str">
        <f t="shared" si="517"/>
        <v>X</v>
      </c>
      <c r="H532" s="58" t="str">
        <f t="shared" si="517"/>
        <v>X</v>
      </c>
      <c r="I532" s="58" t="str">
        <f t="shared" si="517"/>
        <v>X</v>
      </c>
      <c r="J532" s="58" t="str">
        <f t="shared" si="517"/>
        <v>X</v>
      </c>
      <c r="K532" s="58" t="str">
        <f t="shared" si="517"/>
        <v>X</v>
      </c>
      <c r="L532" s="58" t="str">
        <f t="shared" si="517"/>
        <v>X</v>
      </c>
      <c r="M532" s="58" t="str">
        <f t="shared" si="517"/>
        <v>X</v>
      </c>
      <c r="N532" s="58" t="str">
        <f t="shared" si="517"/>
        <v>X</v>
      </c>
      <c r="O532" s="58" t="str">
        <f t="shared" si="517"/>
        <v>X</v>
      </c>
      <c r="P532" s="58" t="str">
        <f t="shared" si="517"/>
        <v>X</v>
      </c>
      <c r="Q532" s="58" t="str">
        <f t="shared" si="517"/>
        <v>X</v>
      </c>
    </row>
    <row r="533" spans="1:17" ht="18.75" customHeight="1">
      <c r="A533" s="606"/>
      <c r="B533" s="58" t="s">
        <v>34</v>
      </c>
      <c r="C533" s="58" t="str">
        <f t="shared" ref="C533:Q533" si="518">IF(C9=$W$64,"O",IF(C9=$X$64,"O",IF(C9=$Y$64,"O",IF(C9=$Z$64,"O",IF(C9=$AA$64,"O",IF(C9=$AB$64,"O",IF(C9=$AC$64,"O",IF(C9=$AD$64,"O",IF(C9=$AE$64,"O",IF(C9=$AF$64,"O",IF(C9=$AG$64,"O",IF(C9=$AH$64,"O",IF(C9=$AI$64,"O",IF(C9=$AJ$64,"O",IF(C9=$AK$64,"O","X")))))))))))))))</f>
        <v>X</v>
      </c>
      <c r="D533" s="58" t="str">
        <f t="shared" si="518"/>
        <v>X</v>
      </c>
      <c r="E533" s="58" t="str">
        <f t="shared" si="518"/>
        <v>X</v>
      </c>
      <c r="F533" s="58" t="str">
        <f t="shared" si="518"/>
        <v>X</v>
      </c>
      <c r="G533" s="58" t="str">
        <f t="shared" si="518"/>
        <v>X</v>
      </c>
      <c r="H533" s="58" t="str">
        <f t="shared" si="518"/>
        <v>X</v>
      </c>
      <c r="I533" s="58" t="str">
        <f t="shared" si="518"/>
        <v>X</v>
      </c>
      <c r="J533" s="58" t="str">
        <f t="shared" si="518"/>
        <v>X</v>
      </c>
      <c r="K533" s="58" t="str">
        <f t="shared" si="518"/>
        <v>X</v>
      </c>
      <c r="L533" s="58" t="str">
        <f t="shared" si="518"/>
        <v>X</v>
      </c>
      <c r="M533" s="58" t="str">
        <f t="shared" si="518"/>
        <v>X</v>
      </c>
      <c r="N533" s="58" t="str">
        <f t="shared" si="518"/>
        <v>X</v>
      </c>
      <c r="O533" s="58" t="str">
        <f t="shared" si="518"/>
        <v>X</v>
      </c>
      <c r="P533" s="58" t="str">
        <f t="shared" si="518"/>
        <v>X</v>
      </c>
      <c r="Q533" s="58" t="str">
        <f t="shared" si="518"/>
        <v>X</v>
      </c>
    </row>
    <row r="534" spans="1:17" ht="18.75" customHeight="1">
      <c r="A534" s="606"/>
      <c r="B534" s="58" t="s">
        <v>35</v>
      </c>
      <c r="C534" s="58" t="str">
        <f t="shared" ref="C534:Q534" si="519">IF(C10=$W$64,"O",IF(C10=$X$64,"O",IF(C10=$Y$64,"O",IF(C10=$Z$64,"O",IF(C10=$AA$64,"O",IF(C10=$AB$64,"O",IF(C10=$AC$64,"O",IF(C10=$AD$64,"O",IF(C10=$AE$64,"O",IF(C10=$AF$64,"O",IF(C10=$AG$64,"O",IF(C10=$AH$64,"O",IF(C10=$AI$64,"O",IF(C10=$AJ$64,"O",IF(C10=$AK$64,"O","X")))))))))))))))</f>
        <v>X</v>
      </c>
      <c r="D534" s="58" t="str">
        <f t="shared" si="519"/>
        <v>X</v>
      </c>
      <c r="E534" s="58" t="str">
        <f t="shared" si="519"/>
        <v>X</v>
      </c>
      <c r="F534" s="58" t="str">
        <f t="shared" si="519"/>
        <v>X</v>
      </c>
      <c r="G534" s="58" t="str">
        <f t="shared" si="519"/>
        <v>X</v>
      </c>
      <c r="H534" s="58" t="str">
        <f t="shared" si="519"/>
        <v>X</v>
      </c>
      <c r="I534" s="58" t="str">
        <f t="shared" si="519"/>
        <v>X</v>
      </c>
      <c r="J534" s="58" t="str">
        <f t="shared" si="519"/>
        <v>X</v>
      </c>
      <c r="K534" s="58" t="str">
        <f t="shared" si="519"/>
        <v>X</v>
      </c>
      <c r="L534" s="58" t="str">
        <f t="shared" si="519"/>
        <v>X</v>
      </c>
      <c r="M534" s="58" t="str">
        <f t="shared" si="519"/>
        <v>X</v>
      </c>
      <c r="N534" s="58" t="str">
        <f t="shared" si="519"/>
        <v>X</v>
      </c>
      <c r="O534" s="58" t="str">
        <f t="shared" si="519"/>
        <v>X</v>
      </c>
      <c r="P534" s="58" t="str">
        <f t="shared" si="519"/>
        <v>X</v>
      </c>
      <c r="Q534" s="58" t="str">
        <f t="shared" si="519"/>
        <v>X</v>
      </c>
    </row>
    <row r="535" spans="1:17" ht="18.75" customHeight="1">
      <c r="A535" s="606"/>
      <c r="B535" s="58" t="s">
        <v>36</v>
      </c>
      <c r="C535" s="58" t="str">
        <f t="shared" ref="C535:Q535" si="520">IF(C11=$W$64,"O",IF(C11=$X$64,"O",IF(C11=$Y$64,"O",IF(C11=$Z$64,"O",IF(C11=$AA$64,"O",IF(C11=$AB$64,"O",IF(C11=$AC$64,"O",IF(C11=$AD$64,"O",IF(C11=$AE$64,"O",IF(C11=$AF$64,"O",IF(C11=$AG$64,"O",IF(C11=$AH$64,"O",IF(C11=$AI$64,"O",IF(C11=$AJ$64,"O",IF(C11=$AK$64,"O","X")))))))))))))))</f>
        <v>O</v>
      </c>
      <c r="D535" s="58" t="str">
        <f t="shared" si="520"/>
        <v>O</v>
      </c>
      <c r="E535" s="58" t="str">
        <f t="shared" si="520"/>
        <v>O</v>
      </c>
      <c r="F535" s="58" t="str">
        <f t="shared" si="520"/>
        <v>O</v>
      </c>
      <c r="G535" s="58" t="str">
        <f t="shared" si="520"/>
        <v>O</v>
      </c>
      <c r="H535" s="58" t="str">
        <f t="shared" si="520"/>
        <v>O</v>
      </c>
      <c r="I535" s="58" t="str">
        <f t="shared" si="520"/>
        <v>O</v>
      </c>
      <c r="J535" s="58" t="str">
        <f t="shared" si="520"/>
        <v>O</v>
      </c>
      <c r="K535" s="58" t="str">
        <f t="shared" si="520"/>
        <v>O</v>
      </c>
      <c r="L535" s="58" t="str">
        <f t="shared" si="520"/>
        <v>O</v>
      </c>
      <c r="M535" s="58" t="str">
        <f t="shared" si="520"/>
        <v>O</v>
      </c>
      <c r="N535" s="58" t="str">
        <f t="shared" si="520"/>
        <v>O</v>
      </c>
      <c r="O535" s="58" t="str">
        <f t="shared" si="520"/>
        <v>O</v>
      </c>
      <c r="P535" s="58" t="str">
        <f t="shared" si="520"/>
        <v>O</v>
      </c>
      <c r="Q535" s="58" t="str">
        <f t="shared" si="520"/>
        <v>O</v>
      </c>
    </row>
    <row r="536" spans="1:17" ht="18.75" customHeight="1">
      <c r="A536" s="606"/>
      <c r="B536" s="58" t="s">
        <v>21</v>
      </c>
      <c r="C536" s="58" t="str">
        <f t="shared" ref="C536:Q536" si="521">IF(C12=$W$64,"O",IF(C12=$X$64,"O",IF(C12=$Y$64,"O",IF(C12=$Z$64,"O",IF(C12=$AA$64,"O",IF(C12=$AB$64,"O",IF(C12=$AC$64,"O",IF(C12=$AD$64,"O",IF(C12=$AE$64,"O",IF(C12=$AF$64,"O",IF(C12=$AG$64,"O",IF(C12=$AH$64,"O",IF(C12=$AI$64,"O",IF(C12=$AJ$64,"O",IF(C12=$AK$64,"O","X")))))))))))))))</f>
        <v>X</v>
      </c>
      <c r="D536" s="58" t="str">
        <f t="shared" si="521"/>
        <v>X</v>
      </c>
      <c r="E536" s="58" t="str">
        <f t="shared" si="521"/>
        <v>X</v>
      </c>
      <c r="F536" s="58" t="str">
        <f t="shared" si="521"/>
        <v>X</v>
      </c>
      <c r="G536" s="58" t="str">
        <f t="shared" si="521"/>
        <v>X</v>
      </c>
      <c r="H536" s="58" t="str">
        <f t="shared" si="521"/>
        <v>X</v>
      </c>
      <c r="I536" s="58" t="str">
        <f t="shared" si="521"/>
        <v>X</v>
      </c>
      <c r="J536" s="58" t="str">
        <f t="shared" si="521"/>
        <v>X</v>
      </c>
      <c r="K536" s="58" t="str">
        <f t="shared" si="521"/>
        <v>X</v>
      </c>
      <c r="L536" s="58" t="str">
        <f t="shared" si="521"/>
        <v>X</v>
      </c>
      <c r="M536" s="58" t="str">
        <f t="shared" si="521"/>
        <v>X</v>
      </c>
      <c r="N536" s="58" t="str">
        <f t="shared" si="521"/>
        <v>X</v>
      </c>
      <c r="O536" s="58" t="str">
        <f t="shared" si="521"/>
        <v>X</v>
      </c>
      <c r="P536" s="58" t="str">
        <f t="shared" si="521"/>
        <v>X</v>
      </c>
      <c r="Q536" s="58" t="str">
        <f t="shared" si="521"/>
        <v>X</v>
      </c>
    </row>
    <row r="537" spans="1:17" ht="18.75" customHeight="1">
      <c r="A537" s="607"/>
      <c r="B537" s="30" t="s">
        <v>46</v>
      </c>
      <c r="C537" s="47">
        <f>COUNTIF(C531:C536,"O")</f>
        <v>1</v>
      </c>
      <c r="D537" s="47">
        <f t="shared" ref="D537:Q537" si="522">COUNTIF(D531:D536,"O")</f>
        <v>1</v>
      </c>
      <c r="E537" s="47">
        <f t="shared" si="522"/>
        <v>1</v>
      </c>
      <c r="F537" s="47">
        <f t="shared" si="522"/>
        <v>1</v>
      </c>
      <c r="G537" s="47">
        <f t="shared" si="522"/>
        <v>1</v>
      </c>
      <c r="H537" s="47">
        <f t="shared" si="522"/>
        <v>1</v>
      </c>
      <c r="I537" s="47">
        <f t="shared" si="522"/>
        <v>1</v>
      </c>
      <c r="J537" s="47">
        <f t="shared" si="522"/>
        <v>1</v>
      </c>
      <c r="K537" s="47">
        <f t="shared" si="522"/>
        <v>1</v>
      </c>
      <c r="L537" s="47">
        <f t="shared" si="522"/>
        <v>1</v>
      </c>
      <c r="M537" s="47">
        <f t="shared" si="522"/>
        <v>1</v>
      </c>
      <c r="N537" s="47">
        <f t="shared" si="522"/>
        <v>1</v>
      </c>
      <c r="O537" s="47">
        <f t="shared" si="522"/>
        <v>1</v>
      </c>
      <c r="P537" s="47">
        <f t="shared" si="522"/>
        <v>1</v>
      </c>
      <c r="Q537" s="47">
        <f t="shared" si="522"/>
        <v>1</v>
      </c>
    </row>
    <row r="538" spans="1:17" ht="18.75" customHeight="1">
      <c r="A538" s="605">
        <v>51</v>
      </c>
      <c r="B538" s="58" t="s">
        <v>32</v>
      </c>
      <c r="C538" s="58" t="str">
        <f t="shared" ref="C538:Q538" si="523">IF(C7=$W$66,"O",IF(C7=$X$66,"O",IF(C7=$Y$66,"O",IF(C7=$Z$66,"O","X"))))</f>
        <v>X</v>
      </c>
      <c r="D538" s="58" t="str">
        <f t="shared" si="523"/>
        <v>X</v>
      </c>
      <c r="E538" s="58" t="str">
        <f t="shared" si="523"/>
        <v>X</v>
      </c>
      <c r="F538" s="58" t="str">
        <f t="shared" si="523"/>
        <v>X</v>
      </c>
      <c r="G538" s="58" t="str">
        <f t="shared" si="523"/>
        <v>X</v>
      </c>
      <c r="H538" s="58" t="str">
        <f t="shared" si="523"/>
        <v>X</v>
      </c>
      <c r="I538" s="58" t="str">
        <f t="shared" si="523"/>
        <v>X</v>
      </c>
      <c r="J538" s="58" t="str">
        <f t="shared" si="523"/>
        <v>X</v>
      </c>
      <c r="K538" s="58" t="str">
        <f t="shared" si="523"/>
        <v>X</v>
      </c>
      <c r="L538" s="58" t="str">
        <f t="shared" si="523"/>
        <v>X</v>
      </c>
      <c r="M538" s="58" t="str">
        <f t="shared" si="523"/>
        <v>X</v>
      </c>
      <c r="N538" s="58" t="str">
        <f t="shared" si="523"/>
        <v>X</v>
      </c>
      <c r="O538" s="58" t="str">
        <f t="shared" si="523"/>
        <v>X</v>
      </c>
      <c r="P538" s="58" t="str">
        <f t="shared" si="523"/>
        <v>X</v>
      </c>
      <c r="Q538" s="58" t="str">
        <f t="shared" si="523"/>
        <v>X</v>
      </c>
    </row>
    <row r="539" spans="1:17" ht="18.75" customHeight="1">
      <c r="A539" s="606"/>
      <c r="B539" s="58" t="s">
        <v>33</v>
      </c>
      <c r="C539" s="58" t="str">
        <f t="shared" ref="C539:Q539" si="524">IF(C8=$W$66,"O",IF(C8=$X$66,"O",IF(C8=$Y$66,"O",IF(C8=$Z$66,"O","X"))))</f>
        <v>X</v>
      </c>
      <c r="D539" s="58" t="str">
        <f t="shared" si="524"/>
        <v>X</v>
      </c>
      <c r="E539" s="58" t="str">
        <f t="shared" si="524"/>
        <v>X</v>
      </c>
      <c r="F539" s="58" t="str">
        <f t="shared" si="524"/>
        <v>X</v>
      </c>
      <c r="G539" s="58" t="str">
        <f t="shared" si="524"/>
        <v>X</v>
      </c>
      <c r="H539" s="58" t="str">
        <f t="shared" si="524"/>
        <v>X</v>
      </c>
      <c r="I539" s="58" t="str">
        <f t="shared" si="524"/>
        <v>X</v>
      </c>
      <c r="J539" s="58" t="str">
        <f t="shared" si="524"/>
        <v>X</v>
      </c>
      <c r="K539" s="58" t="str">
        <f t="shared" si="524"/>
        <v>X</v>
      </c>
      <c r="L539" s="58" t="str">
        <f t="shared" si="524"/>
        <v>X</v>
      </c>
      <c r="M539" s="58" t="str">
        <f t="shared" si="524"/>
        <v>X</v>
      </c>
      <c r="N539" s="58" t="str">
        <f t="shared" si="524"/>
        <v>X</v>
      </c>
      <c r="O539" s="58" t="str">
        <f t="shared" si="524"/>
        <v>X</v>
      </c>
      <c r="P539" s="58" t="str">
        <f t="shared" si="524"/>
        <v>X</v>
      </c>
      <c r="Q539" s="58" t="str">
        <f t="shared" si="524"/>
        <v>X</v>
      </c>
    </row>
    <row r="540" spans="1:17" ht="18.75" customHeight="1">
      <c r="A540" s="606"/>
      <c r="B540" s="58" t="s">
        <v>34</v>
      </c>
      <c r="C540" s="58" t="str">
        <f t="shared" ref="C540:Q540" si="525">IF(C9=$W$66,"O",IF(C9=$X$66,"O",IF(C9=$Y$66,"O",IF(C9=$Z$66,"O","X"))))</f>
        <v>X</v>
      </c>
      <c r="D540" s="58" t="str">
        <f t="shared" si="525"/>
        <v>X</v>
      </c>
      <c r="E540" s="58" t="str">
        <f t="shared" si="525"/>
        <v>X</v>
      </c>
      <c r="F540" s="58" t="str">
        <f t="shared" si="525"/>
        <v>X</v>
      </c>
      <c r="G540" s="58" t="str">
        <f t="shared" si="525"/>
        <v>X</v>
      </c>
      <c r="H540" s="58" t="str">
        <f t="shared" si="525"/>
        <v>X</v>
      </c>
      <c r="I540" s="58" t="str">
        <f t="shared" si="525"/>
        <v>X</v>
      </c>
      <c r="J540" s="58" t="str">
        <f t="shared" si="525"/>
        <v>X</v>
      </c>
      <c r="K540" s="58" t="str">
        <f t="shared" si="525"/>
        <v>X</v>
      </c>
      <c r="L540" s="58" t="str">
        <f t="shared" si="525"/>
        <v>X</v>
      </c>
      <c r="M540" s="58" t="str">
        <f t="shared" si="525"/>
        <v>X</v>
      </c>
      <c r="N540" s="58" t="str">
        <f t="shared" si="525"/>
        <v>X</v>
      </c>
      <c r="O540" s="58" t="str">
        <f t="shared" si="525"/>
        <v>X</v>
      </c>
      <c r="P540" s="58" t="str">
        <f t="shared" si="525"/>
        <v>X</v>
      </c>
      <c r="Q540" s="58" t="str">
        <f t="shared" si="525"/>
        <v>X</v>
      </c>
    </row>
    <row r="541" spans="1:17" ht="18.75" customHeight="1">
      <c r="A541" s="606"/>
      <c r="B541" s="58" t="s">
        <v>35</v>
      </c>
      <c r="C541" s="58" t="str">
        <f t="shared" ref="C541:Q541" si="526">IF(C10=$W$66,"O",IF(C10=$X$66,"O",IF(C10=$Y$66,"O",IF(C10=$Z$66,"O","X"))))</f>
        <v>X</v>
      </c>
      <c r="D541" s="58" t="str">
        <f t="shared" si="526"/>
        <v>X</v>
      </c>
      <c r="E541" s="58" t="str">
        <f t="shared" si="526"/>
        <v>X</v>
      </c>
      <c r="F541" s="58" t="str">
        <f t="shared" si="526"/>
        <v>X</v>
      </c>
      <c r="G541" s="58" t="str">
        <f t="shared" si="526"/>
        <v>X</v>
      </c>
      <c r="H541" s="58" t="str">
        <f t="shared" si="526"/>
        <v>X</v>
      </c>
      <c r="I541" s="58" t="str">
        <f t="shared" si="526"/>
        <v>X</v>
      </c>
      <c r="J541" s="58" t="str">
        <f t="shared" si="526"/>
        <v>X</v>
      </c>
      <c r="K541" s="58" t="str">
        <f t="shared" si="526"/>
        <v>X</v>
      </c>
      <c r="L541" s="58" t="str">
        <f t="shared" si="526"/>
        <v>X</v>
      </c>
      <c r="M541" s="58" t="str">
        <f t="shared" si="526"/>
        <v>X</v>
      </c>
      <c r="N541" s="58" t="str">
        <f t="shared" si="526"/>
        <v>X</v>
      </c>
      <c r="O541" s="58" t="str">
        <f t="shared" si="526"/>
        <v>X</v>
      </c>
      <c r="P541" s="58" t="str">
        <f t="shared" si="526"/>
        <v>X</v>
      </c>
      <c r="Q541" s="58" t="str">
        <f t="shared" si="526"/>
        <v>X</v>
      </c>
    </row>
    <row r="542" spans="1:17" ht="18.75" customHeight="1">
      <c r="A542" s="606"/>
      <c r="B542" s="58" t="s">
        <v>36</v>
      </c>
      <c r="C542" s="58" t="str">
        <f t="shared" ref="C542:Q542" si="527">IF(C11=$W$66,"O",IF(C11=$X$66,"O",IF(C11=$Y$66,"O",IF(C11=$Z$66,"O","X"))))</f>
        <v>X</v>
      </c>
      <c r="D542" s="58" t="str">
        <f t="shared" si="527"/>
        <v>X</v>
      </c>
      <c r="E542" s="58" t="str">
        <f t="shared" si="527"/>
        <v>X</v>
      </c>
      <c r="F542" s="58" t="str">
        <f t="shared" si="527"/>
        <v>X</v>
      </c>
      <c r="G542" s="58" t="str">
        <f t="shared" si="527"/>
        <v>X</v>
      </c>
      <c r="H542" s="58" t="str">
        <f t="shared" si="527"/>
        <v>X</v>
      </c>
      <c r="I542" s="58" t="str">
        <f t="shared" si="527"/>
        <v>X</v>
      </c>
      <c r="J542" s="58" t="str">
        <f t="shared" si="527"/>
        <v>X</v>
      </c>
      <c r="K542" s="58" t="str">
        <f t="shared" si="527"/>
        <v>X</v>
      </c>
      <c r="L542" s="58" t="str">
        <f t="shared" si="527"/>
        <v>X</v>
      </c>
      <c r="M542" s="58" t="str">
        <f t="shared" si="527"/>
        <v>X</v>
      </c>
      <c r="N542" s="58" t="str">
        <f t="shared" si="527"/>
        <v>X</v>
      </c>
      <c r="O542" s="58" t="str">
        <f t="shared" si="527"/>
        <v>X</v>
      </c>
      <c r="P542" s="58" t="str">
        <f t="shared" si="527"/>
        <v>X</v>
      </c>
      <c r="Q542" s="58" t="str">
        <f t="shared" si="527"/>
        <v>X</v>
      </c>
    </row>
    <row r="543" spans="1:17" ht="18.75" customHeight="1">
      <c r="A543" s="606"/>
      <c r="B543" s="58" t="s">
        <v>21</v>
      </c>
      <c r="C543" s="58" t="str">
        <f t="shared" ref="C543:Q543" si="528">IF(C12=$W$66,"O",IF(C12=$X$66,"O",IF(C12=$Y$66,"O",IF(C12=$Z$66,"O","X"))))</f>
        <v>X</v>
      </c>
      <c r="D543" s="58" t="str">
        <f t="shared" si="528"/>
        <v>X</v>
      </c>
      <c r="E543" s="58" t="str">
        <f t="shared" si="528"/>
        <v>X</v>
      </c>
      <c r="F543" s="58" t="str">
        <f t="shared" si="528"/>
        <v>X</v>
      </c>
      <c r="G543" s="58" t="str">
        <f t="shared" si="528"/>
        <v>X</v>
      </c>
      <c r="H543" s="58" t="str">
        <f t="shared" si="528"/>
        <v>X</v>
      </c>
      <c r="I543" s="58" t="str">
        <f t="shared" si="528"/>
        <v>X</v>
      </c>
      <c r="J543" s="58" t="str">
        <f t="shared" si="528"/>
        <v>X</v>
      </c>
      <c r="K543" s="58" t="str">
        <f t="shared" si="528"/>
        <v>X</v>
      </c>
      <c r="L543" s="58" t="str">
        <f t="shared" si="528"/>
        <v>X</v>
      </c>
      <c r="M543" s="58" t="str">
        <f t="shared" si="528"/>
        <v>X</v>
      </c>
      <c r="N543" s="58" t="str">
        <f t="shared" si="528"/>
        <v>X</v>
      </c>
      <c r="O543" s="58" t="str">
        <f t="shared" si="528"/>
        <v>X</v>
      </c>
      <c r="P543" s="58" t="str">
        <f t="shared" si="528"/>
        <v>X</v>
      </c>
      <c r="Q543" s="58" t="str">
        <f t="shared" si="528"/>
        <v>X</v>
      </c>
    </row>
    <row r="544" spans="1:17" ht="18.75" customHeight="1">
      <c r="A544" s="607"/>
      <c r="B544" s="30" t="s">
        <v>46</v>
      </c>
      <c r="C544" s="47">
        <f>COUNTIF(C538:C543,"O")</f>
        <v>0</v>
      </c>
      <c r="D544" s="47">
        <f t="shared" ref="D544:Q544" si="529">COUNTIF(D538:D543,"O")</f>
        <v>0</v>
      </c>
      <c r="E544" s="47">
        <f t="shared" si="529"/>
        <v>0</v>
      </c>
      <c r="F544" s="47">
        <f t="shared" si="529"/>
        <v>0</v>
      </c>
      <c r="G544" s="47">
        <f t="shared" si="529"/>
        <v>0</v>
      </c>
      <c r="H544" s="47">
        <f t="shared" si="529"/>
        <v>0</v>
      </c>
      <c r="I544" s="47">
        <f t="shared" si="529"/>
        <v>0</v>
      </c>
      <c r="J544" s="47">
        <f t="shared" si="529"/>
        <v>0</v>
      </c>
      <c r="K544" s="47">
        <f t="shared" si="529"/>
        <v>0</v>
      </c>
      <c r="L544" s="47">
        <f t="shared" si="529"/>
        <v>0</v>
      </c>
      <c r="M544" s="47">
        <f t="shared" si="529"/>
        <v>0</v>
      </c>
      <c r="N544" s="47">
        <f t="shared" si="529"/>
        <v>0</v>
      </c>
      <c r="O544" s="47">
        <f t="shared" si="529"/>
        <v>0</v>
      </c>
      <c r="P544" s="47">
        <f t="shared" si="529"/>
        <v>0</v>
      </c>
      <c r="Q544" s="47">
        <f t="shared" si="529"/>
        <v>0</v>
      </c>
    </row>
    <row r="545" spans="1:17" ht="18.75" customHeight="1">
      <c r="A545" s="605">
        <v>52</v>
      </c>
      <c r="B545" s="58" t="s">
        <v>32</v>
      </c>
      <c r="C545" s="58" t="str">
        <f t="shared" ref="C545:Q545" si="530">IF(C7=$W$67,"O",IF(C7=$X$67,"O",IF(C7=$Y$67,"O",IF(C7=$Z$67,"O","X"))))</f>
        <v>X</v>
      </c>
      <c r="D545" s="58" t="str">
        <f t="shared" si="530"/>
        <v>X</v>
      </c>
      <c r="E545" s="58" t="str">
        <f t="shared" si="530"/>
        <v>X</v>
      </c>
      <c r="F545" s="58" t="str">
        <f t="shared" si="530"/>
        <v>X</v>
      </c>
      <c r="G545" s="58" t="str">
        <f t="shared" si="530"/>
        <v>X</v>
      </c>
      <c r="H545" s="58" t="str">
        <f t="shared" si="530"/>
        <v>X</v>
      </c>
      <c r="I545" s="58" t="str">
        <f t="shared" si="530"/>
        <v>X</v>
      </c>
      <c r="J545" s="58" t="str">
        <f t="shared" si="530"/>
        <v>X</v>
      </c>
      <c r="K545" s="58" t="str">
        <f t="shared" si="530"/>
        <v>X</v>
      </c>
      <c r="L545" s="58" t="str">
        <f t="shared" si="530"/>
        <v>X</v>
      </c>
      <c r="M545" s="58" t="str">
        <f t="shared" si="530"/>
        <v>X</v>
      </c>
      <c r="N545" s="58" t="str">
        <f t="shared" si="530"/>
        <v>X</v>
      </c>
      <c r="O545" s="58" t="str">
        <f t="shared" si="530"/>
        <v>X</v>
      </c>
      <c r="P545" s="58" t="str">
        <f t="shared" si="530"/>
        <v>X</v>
      </c>
      <c r="Q545" s="58" t="str">
        <f t="shared" si="530"/>
        <v>X</v>
      </c>
    </row>
    <row r="546" spans="1:17" ht="18.75" customHeight="1">
      <c r="A546" s="606"/>
      <c r="B546" s="58" t="s">
        <v>33</v>
      </c>
      <c r="C546" s="58" t="str">
        <f t="shared" ref="C546:Q546" si="531">IF(C8=$W$67,"O",IF(C8=$X$67,"O",IF(C8=$Y$67,"O",IF(C8=$Z$67,"O","X"))))</f>
        <v>X</v>
      </c>
      <c r="D546" s="58" t="str">
        <f t="shared" si="531"/>
        <v>X</v>
      </c>
      <c r="E546" s="58" t="str">
        <f t="shared" si="531"/>
        <v>X</v>
      </c>
      <c r="F546" s="58" t="str">
        <f t="shared" si="531"/>
        <v>X</v>
      </c>
      <c r="G546" s="58" t="str">
        <f t="shared" si="531"/>
        <v>X</v>
      </c>
      <c r="H546" s="58" t="str">
        <f t="shared" si="531"/>
        <v>X</v>
      </c>
      <c r="I546" s="58" t="str">
        <f t="shared" si="531"/>
        <v>X</v>
      </c>
      <c r="J546" s="58" t="str">
        <f t="shared" si="531"/>
        <v>X</v>
      </c>
      <c r="K546" s="58" t="str">
        <f t="shared" si="531"/>
        <v>X</v>
      </c>
      <c r="L546" s="58" t="str">
        <f t="shared" si="531"/>
        <v>X</v>
      </c>
      <c r="M546" s="58" t="str">
        <f t="shared" si="531"/>
        <v>X</v>
      </c>
      <c r="N546" s="58" t="str">
        <f t="shared" si="531"/>
        <v>X</v>
      </c>
      <c r="O546" s="58" t="str">
        <f t="shared" si="531"/>
        <v>X</v>
      </c>
      <c r="P546" s="58" t="str">
        <f t="shared" si="531"/>
        <v>X</v>
      </c>
      <c r="Q546" s="58" t="str">
        <f t="shared" si="531"/>
        <v>X</v>
      </c>
    </row>
    <row r="547" spans="1:17" ht="18.75" customHeight="1">
      <c r="A547" s="606"/>
      <c r="B547" s="58" t="s">
        <v>34</v>
      </c>
      <c r="C547" s="58" t="str">
        <f t="shared" ref="C547:Q547" si="532">IF(C9=$W$67,"O",IF(C9=$X$67,"O",IF(C9=$Y$67,"O",IF(C9=$Z$67,"O","X"))))</f>
        <v>X</v>
      </c>
      <c r="D547" s="58" t="str">
        <f t="shared" si="532"/>
        <v>X</v>
      </c>
      <c r="E547" s="58" t="str">
        <f t="shared" si="532"/>
        <v>X</v>
      </c>
      <c r="F547" s="58" t="str">
        <f t="shared" si="532"/>
        <v>X</v>
      </c>
      <c r="G547" s="58" t="str">
        <f t="shared" si="532"/>
        <v>X</v>
      </c>
      <c r="H547" s="58" t="str">
        <f t="shared" si="532"/>
        <v>X</v>
      </c>
      <c r="I547" s="58" t="str">
        <f t="shared" si="532"/>
        <v>X</v>
      </c>
      <c r="J547" s="58" t="str">
        <f t="shared" si="532"/>
        <v>X</v>
      </c>
      <c r="K547" s="58" t="str">
        <f t="shared" si="532"/>
        <v>X</v>
      </c>
      <c r="L547" s="58" t="str">
        <f t="shared" si="532"/>
        <v>X</v>
      </c>
      <c r="M547" s="58" t="str">
        <f t="shared" si="532"/>
        <v>X</v>
      </c>
      <c r="N547" s="58" t="str">
        <f t="shared" si="532"/>
        <v>X</v>
      </c>
      <c r="O547" s="58" t="str">
        <f t="shared" si="532"/>
        <v>X</v>
      </c>
      <c r="P547" s="58" t="str">
        <f t="shared" si="532"/>
        <v>X</v>
      </c>
      <c r="Q547" s="58" t="str">
        <f t="shared" si="532"/>
        <v>X</v>
      </c>
    </row>
    <row r="548" spans="1:17" ht="18.75" customHeight="1">
      <c r="A548" s="606"/>
      <c r="B548" s="58" t="s">
        <v>35</v>
      </c>
      <c r="C548" s="58" t="str">
        <f t="shared" ref="C548:Q548" si="533">IF(C10=$W$67,"O",IF(C10=$X$67,"O",IF(C10=$Y$67,"O",IF(C10=$Z$67,"O","X"))))</f>
        <v>X</v>
      </c>
      <c r="D548" s="58" t="str">
        <f t="shared" si="533"/>
        <v>X</v>
      </c>
      <c r="E548" s="58" t="str">
        <f t="shared" si="533"/>
        <v>X</v>
      </c>
      <c r="F548" s="58" t="str">
        <f t="shared" si="533"/>
        <v>X</v>
      </c>
      <c r="G548" s="58" t="str">
        <f t="shared" si="533"/>
        <v>X</v>
      </c>
      <c r="H548" s="58" t="str">
        <f t="shared" si="533"/>
        <v>X</v>
      </c>
      <c r="I548" s="58" t="str">
        <f t="shared" si="533"/>
        <v>X</v>
      </c>
      <c r="J548" s="58" t="str">
        <f t="shared" si="533"/>
        <v>X</v>
      </c>
      <c r="K548" s="58" t="str">
        <f t="shared" si="533"/>
        <v>X</v>
      </c>
      <c r="L548" s="58" t="str">
        <f t="shared" si="533"/>
        <v>X</v>
      </c>
      <c r="M548" s="58" t="str">
        <f t="shared" si="533"/>
        <v>X</v>
      </c>
      <c r="N548" s="58" t="str">
        <f t="shared" si="533"/>
        <v>X</v>
      </c>
      <c r="O548" s="58" t="str">
        <f t="shared" si="533"/>
        <v>X</v>
      </c>
      <c r="P548" s="58" t="str">
        <f t="shared" si="533"/>
        <v>X</v>
      </c>
      <c r="Q548" s="58" t="str">
        <f t="shared" si="533"/>
        <v>X</v>
      </c>
    </row>
    <row r="549" spans="1:17" ht="18.75" customHeight="1">
      <c r="A549" s="606"/>
      <c r="B549" s="58" t="s">
        <v>36</v>
      </c>
      <c r="C549" s="58" t="str">
        <f t="shared" ref="C549:Q549" si="534">IF(C11=$W$67,"O",IF(C11=$X$67,"O",IF(C11=$Y$67,"O",IF(C11=$Z$67,"O","X"))))</f>
        <v>X</v>
      </c>
      <c r="D549" s="58" t="str">
        <f t="shared" si="534"/>
        <v>X</v>
      </c>
      <c r="E549" s="58" t="str">
        <f t="shared" si="534"/>
        <v>X</v>
      </c>
      <c r="F549" s="58" t="str">
        <f t="shared" si="534"/>
        <v>X</v>
      </c>
      <c r="G549" s="58" t="str">
        <f t="shared" si="534"/>
        <v>X</v>
      </c>
      <c r="H549" s="58" t="str">
        <f t="shared" si="534"/>
        <v>X</v>
      </c>
      <c r="I549" s="58" t="str">
        <f t="shared" si="534"/>
        <v>X</v>
      </c>
      <c r="J549" s="58" t="str">
        <f t="shared" si="534"/>
        <v>X</v>
      </c>
      <c r="K549" s="58" t="str">
        <f t="shared" si="534"/>
        <v>X</v>
      </c>
      <c r="L549" s="58" t="str">
        <f t="shared" si="534"/>
        <v>X</v>
      </c>
      <c r="M549" s="58" t="str">
        <f t="shared" si="534"/>
        <v>X</v>
      </c>
      <c r="N549" s="58" t="str">
        <f t="shared" si="534"/>
        <v>X</v>
      </c>
      <c r="O549" s="58" t="str">
        <f t="shared" si="534"/>
        <v>X</v>
      </c>
      <c r="P549" s="58" t="str">
        <f t="shared" si="534"/>
        <v>X</v>
      </c>
      <c r="Q549" s="58" t="str">
        <f t="shared" si="534"/>
        <v>X</v>
      </c>
    </row>
    <row r="550" spans="1:17" ht="18.75" customHeight="1">
      <c r="A550" s="606"/>
      <c r="B550" s="58" t="s">
        <v>21</v>
      </c>
      <c r="C550" s="58" t="str">
        <f t="shared" ref="C550:Q550" si="535">IF(C12=$W$67,"O",IF(C12=$X$67,"O",IF(C12=$Y$67,"O",IF(C12=$Z$67,"O","X"))))</f>
        <v>X</v>
      </c>
      <c r="D550" s="58" t="str">
        <f t="shared" si="535"/>
        <v>X</v>
      </c>
      <c r="E550" s="58" t="str">
        <f t="shared" si="535"/>
        <v>X</v>
      </c>
      <c r="F550" s="58" t="str">
        <f t="shared" si="535"/>
        <v>X</v>
      </c>
      <c r="G550" s="58" t="str">
        <f t="shared" si="535"/>
        <v>X</v>
      </c>
      <c r="H550" s="58" t="str">
        <f t="shared" si="535"/>
        <v>X</v>
      </c>
      <c r="I550" s="58" t="str">
        <f t="shared" si="535"/>
        <v>X</v>
      </c>
      <c r="J550" s="58" t="str">
        <f t="shared" si="535"/>
        <v>X</v>
      </c>
      <c r="K550" s="58" t="str">
        <f t="shared" si="535"/>
        <v>X</v>
      </c>
      <c r="L550" s="58" t="str">
        <f t="shared" si="535"/>
        <v>X</v>
      </c>
      <c r="M550" s="58" t="str">
        <f t="shared" si="535"/>
        <v>X</v>
      </c>
      <c r="N550" s="58" t="str">
        <f t="shared" si="535"/>
        <v>X</v>
      </c>
      <c r="O550" s="58" t="str">
        <f t="shared" si="535"/>
        <v>X</v>
      </c>
      <c r="P550" s="58" t="str">
        <f t="shared" si="535"/>
        <v>X</v>
      </c>
      <c r="Q550" s="58" t="str">
        <f t="shared" si="535"/>
        <v>X</v>
      </c>
    </row>
    <row r="551" spans="1:17" ht="18.75" customHeight="1">
      <c r="A551" s="607"/>
      <c r="B551" s="30" t="s">
        <v>46</v>
      </c>
      <c r="C551" s="47">
        <f>COUNTIF(C545:C550,"O")</f>
        <v>0</v>
      </c>
      <c r="D551" s="47">
        <f t="shared" ref="D551:Q551" si="536">COUNTIF(D545:D550,"O")</f>
        <v>0</v>
      </c>
      <c r="E551" s="47">
        <f t="shared" si="536"/>
        <v>0</v>
      </c>
      <c r="F551" s="47">
        <f t="shared" si="536"/>
        <v>0</v>
      </c>
      <c r="G551" s="47">
        <f t="shared" si="536"/>
        <v>0</v>
      </c>
      <c r="H551" s="47">
        <f t="shared" si="536"/>
        <v>0</v>
      </c>
      <c r="I551" s="47">
        <f t="shared" si="536"/>
        <v>0</v>
      </c>
      <c r="J551" s="47">
        <f t="shared" si="536"/>
        <v>0</v>
      </c>
      <c r="K551" s="47">
        <f t="shared" si="536"/>
        <v>0</v>
      </c>
      <c r="L551" s="47">
        <f t="shared" si="536"/>
        <v>0</v>
      </c>
      <c r="M551" s="47">
        <f t="shared" si="536"/>
        <v>0</v>
      </c>
      <c r="N551" s="47">
        <f t="shared" si="536"/>
        <v>0</v>
      </c>
      <c r="O551" s="47">
        <f t="shared" si="536"/>
        <v>0</v>
      </c>
      <c r="P551" s="47">
        <f t="shared" si="536"/>
        <v>0</v>
      </c>
      <c r="Q551" s="47">
        <f t="shared" si="536"/>
        <v>0</v>
      </c>
    </row>
    <row r="552" spans="1:17" ht="18.75" customHeight="1">
      <c r="A552" s="605">
        <v>53</v>
      </c>
      <c r="B552" s="58" t="s">
        <v>32</v>
      </c>
      <c r="C552" s="58" t="str">
        <f t="shared" ref="C552:Q552" si="537">IF(C7=$W$68,"O",IF(C7=$X$68,"O","X"))</f>
        <v>X</v>
      </c>
      <c r="D552" s="58" t="str">
        <f t="shared" si="537"/>
        <v>X</v>
      </c>
      <c r="E552" s="58" t="str">
        <f t="shared" si="537"/>
        <v>X</v>
      </c>
      <c r="F552" s="58" t="str">
        <f t="shared" si="537"/>
        <v>X</v>
      </c>
      <c r="G552" s="58" t="str">
        <f t="shared" si="537"/>
        <v>X</v>
      </c>
      <c r="H552" s="58" t="str">
        <f t="shared" si="537"/>
        <v>X</v>
      </c>
      <c r="I552" s="58" t="str">
        <f t="shared" si="537"/>
        <v>X</v>
      </c>
      <c r="J552" s="58" t="str">
        <f t="shared" si="537"/>
        <v>X</v>
      </c>
      <c r="K552" s="58" t="str">
        <f t="shared" si="537"/>
        <v>X</v>
      </c>
      <c r="L552" s="58" t="str">
        <f t="shared" si="537"/>
        <v>X</v>
      </c>
      <c r="M552" s="58" t="str">
        <f t="shared" si="537"/>
        <v>X</v>
      </c>
      <c r="N552" s="58" t="str">
        <f t="shared" si="537"/>
        <v>X</v>
      </c>
      <c r="O552" s="58" t="str">
        <f t="shared" si="537"/>
        <v>X</v>
      </c>
      <c r="P552" s="58" t="str">
        <f t="shared" si="537"/>
        <v>X</v>
      </c>
      <c r="Q552" s="58" t="str">
        <f t="shared" si="537"/>
        <v>X</v>
      </c>
    </row>
    <row r="553" spans="1:17" ht="18.75" customHeight="1">
      <c r="A553" s="606"/>
      <c r="B553" s="58" t="s">
        <v>33</v>
      </c>
      <c r="C553" s="58" t="str">
        <f t="shared" ref="C553:Q553" si="538">IF(C8=$W$68,"O",IF(C8=$X$68,"O","X"))</f>
        <v>X</v>
      </c>
      <c r="D553" s="58" t="str">
        <f t="shared" si="538"/>
        <v>X</v>
      </c>
      <c r="E553" s="58" t="str">
        <f t="shared" si="538"/>
        <v>X</v>
      </c>
      <c r="F553" s="58" t="str">
        <f t="shared" si="538"/>
        <v>X</v>
      </c>
      <c r="G553" s="58" t="str">
        <f t="shared" si="538"/>
        <v>X</v>
      </c>
      <c r="H553" s="58" t="str">
        <f t="shared" si="538"/>
        <v>X</v>
      </c>
      <c r="I553" s="58" t="str">
        <f t="shared" si="538"/>
        <v>X</v>
      </c>
      <c r="J553" s="58" t="str">
        <f t="shared" si="538"/>
        <v>X</v>
      </c>
      <c r="K553" s="58" t="str">
        <f t="shared" si="538"/>
        <v>X</v>
      </c>
      <c r="L553" s="58" t="str">
        <f t="shared" si="538"/>
        <v>X</v>
      </c>
      <c r="M553" s="58" t="str">
        <f t="shared" si="538"/>
        <v>X</v>
      </c>
      <c r="N553" s="58" t="str">
        <f t="shared" si="538"/>
        <v>X</v>
      </c>
      <c r="O553" s="58" t="str">
        <f t="shared" si="538"/>
        <v>X</v>
      </c>
      <c r="P553" s="58" t="str">
        <f t="shared" si="538"/>
        <v>X</v>
      </c>
      <c r="Q553" s="58" t="str">
        <f t="shared" si="538"/>
        <v>X</v>
      </c>
    </row>
    <row r="554" spans="1:17" ht="18.75" customHeight="1">
      <c r="A554" s="606"/>
      <c r="B554" s="58" t="s">
        <v>34</v>
      </c>
      <c r="C554" s="58" t="str">
        <f t="shared" ref="C554:Q554" si="539">IF(C9=$W$68,"O",IF(C9=$X$68,"O","X"))</f>
        <v>X</v>
      </c>
      <c r="D554" s="58" t="str">
        <f t="shared" si="539"/>
        <v>X</v>
      </c>
      <c r="E554" s="58" t="str">
        <f t="shared" si="539"/>
        <v>X</v>
      </c>
      <c r="F554" s="58" t="str">
        <f t="shared" si="539"/>
        <v>X</v>
      </c>
      <c r="G554" s="58" t="str">
        <f t="shared" si="539"/>
        <v>X</v>
      </c>
      <c r="H554" s="58" t="str">
        <f t="shared" si="539"/>
        <v>X</v>
      </c>
      <c r="I554" s="58" t="str">
        <f t="shared" si="539"/>
        <v>X</v>
      </c>
      <c r="J554" s="58" t="str">
        <f t="shared" si="539"/>
        <v>X</v>
      </c>
      <c r="K554" s="58" t="str">
        <f t="shared" si="539"/>
        <v>X</v>
      </c>
      <c r="L554" s="58" t="str">
        <f t="shared" si="539"/>
        <v>X</v>
      </c>
      <c r="M554" s="58" t="str">
        <f t="shared" si="539"/>
        <v>X</v>
      </c>
      <c r="N554" s="58" t="str">
        <f t="shared" si="539"/>
        <v>X</v>
      </c>
      <c r="O554" s="58" t="str">
        <f t="shared" si="539"/>
        <v>X</v>
      </c>
      <c r="P554" s="58" t="str">
        <f t="shared" si="539"/>
        <v>X</v>
      </c>
      <c r="Q554" s="58" t="str">
        <f t="shared" si="539"/>
        <v>X</v>
      </c>
    </row>
    <row r="555" spans="1:17" ht="18.75" customHeight="1">
      <c r="A555" s="606"/>
      <c r="B555" s="58" t="s">
        <v>35</v>
      </c>
      <c r="C555" s="58" t="str">
        <f t="shared" ref="C555:Q555" si="540">IF(C10=$W$68,"O",IF(C10=$X$68,"O","X"))</f>
        <v>X</v>
      </c>
      <c r="D555" s="58" t="str">
        <f t="shared" si="540"/>
        <v>X</v>
      </c>
      <c r="E555" s="58" t="str">
        <f t="shared" si="540"/>
        <v>X</v>
      </c>
      <c r="F555" s="58" t="str">
        <f t="shared" si="540"/>
        <v>X</v>
      </c>
      <c r="G555" s="58" t="str">
        <f t="shared" si="540"/>
        <v>X</v>
      </c>
      <c r="H555" s="58" t="str">
        <f t="shared" si="540"/>
        <v>X</v>
      </c>
      <c r="I555" s="58" t="str">
        <f t="shared" si="540"/>
        <v>X</v>
      </c>
      <c r="J555" s="58" t="str">
        <f t="shared" si="540"/>
        <v>X</v>
      </c>
      <c r="K555" s="58" t="str">
        <f t="shared" si="540"/>
        <v>X</v>
      </c>
      <c r="L555" s="58" t="str">
        <f t="shared" si="540"/>
        <v>X</v>
      </c>
      <c r="M555" s="58" t="str">
        <f t="shared" si="540"/>
        <v>X</v>
      </c>
      <c r="N555" s="58" t="str">
        <f t="shared" si="540"/>
        <v>X</v>
      </c>
      <c r="O555" s="58" t="str">
        <f t="shared" si="540"/>
        <v>X</v>
      </c>
      <c r="P555" s="58" t="str">
        <f t="shared" si="540"/>
        <v>X</v>
      </c>
      <c r="Q555" s="58" t="str">
        <f t="shared" si="540"/>
        <v>X</v>
      </c>
    </row>
    <row r="556" spans="1:17" ht="18.75" customHeight="1">
      <c r="A556" s="606"/>
      <c r="B556" s="58" t="s">
        <v>36</v>
      </c>
      <c r="C556" s="58" t="str">
        <f t="shared" ref="C556:Q556" si="541">IF(C11=$W$68,"O",IF(C11=$X$68,"O","X"))</f>
        <v>X</v>
      </c>
      <c r="D556" s="58" t="str">
        <f t="shared" si="541"/>
        <v>X</v>
      </c>
      <c r="E556" s="58" t="str">
        <f t="shared" si="541"/>
        <v>X</v>
      </c>
      <c r="F556" s="58" t="str">
        <f t="shared" si="541"/>
        <v>X</v>
      </c>
      <c r="G556" s="58" t="str">
        <f t="shared" si="541"/>
        <v>X</v>
      </c>
      <c r="H556" s="58" t="str">
        <f t="shared" si="541"/>
        <v>X</v>
      </c>
      <c r="I556" s="58" t="str">
        <f t="shared" si="541"/>
        <v>X</v>
      </c>
      <c r="J556" s="58" t="str">
        <f t="shared" si="541"/>
        <v>X</v>
      </c>
      <c r="K556" s="58" t="str">
        <f t="shared" si="541"/>
        <v>X</v>
      </c>
      <c r="L556" s="58" t="str">
        <f t="shared" si="541"/>
        <v>X</v>
      </c>
      <c r="M556" s="58" t="str">
        <f t="shared" si="541"/>
        <v>X</v>
      </c>
      <c r="N556" s="58" t="str">
        <f t="shared" si="541"/>
        <v>X</v>
      </c>
      <c r="O556" s="58" t="str">
        <f t="shared" si="541"/>
        <v>X</v>
      </c>
      <c r="P556" s="58" t="str">
        <f t="shared" si="541"/>
        <v>X</v>
      </c>
      <c r="Q556" s="58" t="str">
        <f t="shared" si="541"/>
        <v>X</v>
      </c>
    </row>
    <row r="557" spans="1:17" ht="18.75" customHeight="1">
      <c r="A557" s="606"/>
      <c r="B557" s="58" t="s">
        <v>21</v>
      </c>
      <c r="C557" s="58" t="str">
        <f t="shared" ref="C557:Q557" si="542">IF(C12=$W$68,"O",IF(C12=$X$68,"O","X"))</f>
        <v>X</v>
      </c>
      <c r="D557" s="58" t="str">
        <f t="shared" si="542"/>
        <v>X</v>
      </c>
      <c r="E557" s="58" t="str">
        <f t="shared" si="542"/>
        <v>X</v>
      </c>
      <c r="F557" s="58" t="str">
        <f t="shared" si="542"/>
        <v>X</v>
      </c>
      <c r="G557" s="58" t="str">
        <f t="shared" si="542"/>
        <v>X</v>
      </c>
      <c r="H557" s="58" t="str">
        <f t="shared" si="542"/>
        <v>X</v>
      </c>
      <c r="I557" s="58" t="str">
        <f t="shared" si="542"/>
        <v>X</v>
      </c>
      <c r="J557" s="58" t="str">
        <f t="shared" si="542"/>
        <v>X</v>
      </c>
      <c r="K557" s="58" t="str">
        <f t="shared" si="542"/>
        <v>X</v>
      </c>
      <c r="L557" s="58" t="str">
        <f t="shared" si="542"/>
        <v>X</v>
      </c>
      <c r="M557" s="58" t="str">
        <f t="shared" si="542"/>
        <v>X</v>
      </c>
      <c r="N557" s="58" t="str">
        <f t="shared" si="542"/>
        <v>X</v>
      </c>
      <c r="O557" s="58" t="str">
        <f t="shared" si="542"/>
        <v>X</v>
      </c>
      <c r="P557" s="58" t="str">
        <f t="shared" si="542"/>
        <v>X</v>
      </c>
      <c r="Q557" s="58" t="str">
        <f t="shared" si="542"/>
        <v>X</v>
      </c>
    </row>
    <row r="558" spans="1:17" ht="18.75" customHeight="1">
      <c r="A558" s="607"/>
      <c r="B558" s="30" t="s">
        <v>46</v>
      </c>
      <c r="C558" s="47">
        <f>COUNTIF(C552:C557,"O")</f>
        <v>0</v>
      </c>
      <c r="D558" s="47">
        <f t="shared" ref="D558:Q558" si="543">COUNTIF(D552:D557,"O")</f>
        <v>0</v>
      </c>
      <c r="E558" s="47">
        <f t="shared" si="543"/>
        <v>0</v>
      </c>
      <c r="F558" s="47">
        <f t="shared" si="543"/>
        <v>0</v>
      </c>
      <c r="G558" s="47">
        <f t="shared" si="543"/>
        <v>0</v>
      </c>
      <c r="H558" s="47">
        <f t="shared" si="543"/>
        <v>0</v>
      </c>
      <c r="I558" s="47">
        <f t="shared" si="543"/>
        <v>0</v>
      </c>
      <c r="J558" s="47">
        <f t="shared" si="543"/>
        <v>0</v>
      </c>
      <c r="K558" s="47">
        <f t="shared" si="543"/>
        <v>0</v>
      </c>
      <c r="L558" s="47">
        <f t="shared" si="543"/>
        <v>0</v>
      </c>
      <c r="M558" s="47">
        <f t="shared" si="543"/>
        <v>0</v>
      </c>
      <c r="N558" s="47">
        <f t="shared" si="543"/>
        <v>0</v>
      </c>
      <c r="O558" s="47">
        <f t="shared" si="543"/>
        <v>0</v>
      </c>
      <c r="P558" s="47">
        <f t="shared" si="543"/>
        <v>0</v>
      </c>
      <c r="Q558" s="47">
        <f t="shared" si="543"/>
        <v>0</v>
      </c>
    </row>
    <row r="559" spans="1:17" ht="18.75" customHeight="1">
      <c r="A559" s="605">
        <v>54</v>
      </c>
      <c r="B559" s="58" t="s">
        <v>32</v>
      </c>
      <c r="C559" s="58" t="str">
        <f t="shared" ref="C559:Q559" si="544">IF(C7=$W$69,"O",IF(C7=$X$69,"O",IF(C7=$Y$69,"O",IF(C7=$Z$69,"O","X"))))</f>
        <v>O</v>
      </c>
      <c r="D559" s="58" t="str">
        <f t="shared" si="544"/>
        <v>O</v>
      </c>
      <c r="E559" s="58" t="str">
        <f t="shared" si="544"/>
        <v>O</v>
      </c>
      <c r="F559" s="58" t="str">
        <f t="shared" si="544"/>
        <v>O</v>
      </c>
      <c r="G559" s="58" t="str">
        <f t="shared" si="544"/>
        <v>O</v>
      </c>
      <c r="H559" s="58" t="str">
        <f t="shared" si="544"/>
        <v>O</v>
      </c>
      <c r="I559" s="58" t="str">
        <f t="shared" si="544"/>
        <v>O</v>
      </c>
      <c r="J559" s="58" t="str">
        <f t="shared" si="544"/>
        <v>O</v>
      </c>
      <c r="K559" s="58" t="str">
        <f t="shared" si="544"/>
        <v>O</v>
      </c>
      <c r="L559" s="58" t="str">
        <f t="shared" si="544"/>
        <v>O</v>
      </c>
      <c r="M559" s="58" t="str">
        <f t="shared" si="544"/>
        <v>O</v>
      </c>
      <c r="N559" s="58" t="str">
        <f t="shared" si="544"/>
        <v>O</v>
      </c>
      <c r="O559" s="58" t="str">
        <f t="shared" si="544"/>
        <v>O</v>
      </c>
      <c r="P559" s="58" t="str">
        <f t="shared" si="544"/>
        <v>O</v>
      </c>
      <c r="Q559" s="58" t="str">
        <f t="shared" si="544"/>
        <v>O</v>
      </c>
    </row>
    <row r="560" spans="1:17" ht="18.75" customHeight="1">
      <c r="A560" s="606"/>
      <c r="B560" s="58" t="s">
        <v>33</v>
      </c>
      <c r="C560" s="58" t="str">
        <f t="shared" ref="C560:Q560" si="545">IF(C8=$W$69,"O",IF(C8=$X$69,"O",IF(C8=$Y$69,"O",IF(C8=$Z$69,"O","X"))))</f>
        <v>X</v>
      </c>
      <c r="D560" s="58" t="str">
        <f t="shared" si="545"/>
        <v>X</v>
      </c>
      <c r="E560" s="58" t="str">
        <f t="shared" si="545"/>
        <v>X</v>
      </c>
      <c r="F560" s="58" t="str">
        <f t="shared" si="545"/>
        <v>X</v>
      </c>
      <c r="G560" s="58" t="str">
        <f t="shared" si="545"/>
        <v>X</v>
      </c>
      <c r="H560" s="58" t="str">
        <f t="shared" si="545"/>
        <v>X</v>
      </c>
      <c r="I560" s="58" t="str">
        <f t="shared" si="545"/>
        <v>X</v>
      </c>
      <c r="J560" s="58" t="str">
        <f t="shared" si="545"/>
        <v>X</v>
      </c>
      <c r="K560" s="58" t="str">
        <f t="shared" si="545"/>
        <v>X</v>
      </c>
      <c r="L560" s="58" t="str">
        <f t="shared" si="545"/>
        <v>X</v>
      </c>
      <c r="M560" s="58" t="str">
        <f t="shared" si="545"/>
        <v>X</v>
      </c>
      <c r="N560" s="58" t="str">
        <f t="shared" si="545"/>
        <v>X</v>
      </c>
      <c r="O560" s="58" t="str">
        <f t="shared" si="545"/>
        <v>X</v>
      </c>
      <c r="P560" s="58" t="str">
        <f t="shared" si="545"/>
        <v>X</v>
      </c>
      <c r="Q560" s="58" t="str">
        <f t="shared" si="545"/>
        <v>X</v>
      </c>
    </row>
    <row r="561" spans="1:25" ht="18.75" customHeight="1">
      <c r="A561" s="606"/>
      <c r="B561" s="58" t="s">
        <v>34</v>
      </c>
      <c r="C561" s="58" t="str">
        <f t="shared" ref="C561:Q561" si="546">IF(C9=$W$69,"O",IF(C9=$X$69,"O",IF(C9=$Y$69,"O",IF(C9=$Z$69,"O","X"))))</f>
        <v>X</v>
      </c>
      <c r="D561" s="58" t="str">
        <f t="shared" si="546"/>
        <v>X</v>
      </c>
      <c r="E561" s="58" t="str">
        <f t="shared" si="546"/>
        <v>X</v>
      </c>
      <c r="F561" s="58" t="str">
        <f t="shared" si="546"/>
        <v>X</v>
      </c>
      <c r="G561" s="58" t="str">
        <f t="shared" si="546"/>
        <v>X</v>
      </c>
      <c r="H561" s="58" t="str">
        <f t="shared" si="546"/>
        <v>X</v>
      </c>
      <c r="I561" s="58" t="str">
        <f t="shared" si="546"/>
        <v>X</v>
      </c>
      <c r="J561" s="58" t="str">
        <f t="shared" si="546"/>
        <v>X</v>
      </c>
      <c r="K561" s="58" t="str">
        <f t="shared" si="546"/>
        <v>X</v>
      </c>
      <c r="L561" s="58" t="str">
        <f t="shared" si="546"/>
        <v>X</v>
      </c>
      <c r="M561" s="58" t="str">
        <f t="shared" si="546"/>
        <v>X</v>
      </c>
      <c r="N561" s="58" t="str">
        <f t="shared" si="546"/>
        <v>X</v>
      </c>
      <c r="O561" s="58" t="str">
        <f t="shared" si="546"/>
        <v>X</v>
      </c>
      <c r="P561" s="58" t="str">
        <f t="shared" si="546"/>
        <v>X</v>
      </c>
      <c r="Q561" s="58" t="str">
        <f t="shared" si="546"/>
        <v>X</v>
      </c>
    </row>
    <row r="562" spans="1:25" ht="18.75" customHeight="1">
      <c r="A562" s="606"/>
      <c r="B562" s="58" t="s">
        <v>35</v>
      </c>
      <c r="C562" s="58" t="str">
        <f t="shared" ref="C562:Q562" si="547">IF(C10=$W$69,"O",IF(C10=$X$69,"O",IF(C10=$Y$69,"O",IF(C10=$Z$69,"O","X"))))</f>
        <v>X</v>
      </c>
      <c r="D562" s="58" t="str">
        <f t="shared" si="547"/>
        <v>X</v>
      </c>
      <c r="E562" s="58" t="str">
        <f t="shared" si="547"/>
        <v>X</v>
      </c>
      <c r="F562" s="58" t="str">
        <f t="shared" si="547"/>
        <v>X</v>
      </c>
      <c r="G562" s="58" t="str">
        <f t="shared" si="547"/>
        <v>X</v>
      </c>
      <c r="H562" s="58" t="str">
        <f t="shared" si="547"/>
        <v>X</v>
      </c>
      <c r="I562" s="58" t="str">
        <f t="shared" si="547"/>
        <v>X</v>
      </c>
      <c r="J562" s="58" t="str">
        <f t="shared" si="547"/>
        <v>X</v>
      </c>
      <c r="K562" s="58" t="str">
        <f t="shared" si="547"/>
        <v>X</v>
      </c>
      <c r="L562" s="58" t="str">
        <f t="shared" si="547"/>
        <v>X</v>
      </c>
      <c r="M562" s="58" t="str">
        <f t="shared" si="547"/>
        <v>X</v>
      </c>
      <c r="N562" s="58" t="str">
        <f t="shared" si="547"/>
        <v>X</v>
      </c>
      <c r="O562" s="58" t="str">
        <f t="shared" si="547"/>
        <v>X</v>
      </c>
      <c r="P562" s="58" t="str">
        <f t="shared" si="547"/>
        <v>X</v>
      </c>
      <c r="Q562" s="58" t="str">
        <f t="shared" si="547"/>
        <v>X</v>
      </c>
    </row>
    <row r="563" spans="1:25" ht="18.75" customHeight="1">
      <c r="A563" s="606"/>
      <c r="B563" s="58" t="s">
        <v>36</v>
      </c>
      <c r="C563" s="58" t="str">
        <f t="shared" ref="C563:Q563" si="548">IF(C11=$W$69,"O",IF(C11=$X$69,"O",IF(C11=$Y$69,"O",IF(C11=$Z$69,"O","X"))))</f>
        <v>X</v>
      </c>
      <c r="D563" s="58" t="str">
        <f t="shared" si="548"/>
        <v>X</v>
      </c>
      <c r="E563" s="58" t="str">
        <f t="shared" si="548"/>
        <v>X</v>
      </c>
      <c r="F563" s="58" t="str">
        <f t="shared" si="548"/>
        <v>X</v>
      </c>
      <c r="G563" s="58" t="str">
        <f t="shared" si="548"/>
        <v>X</v>
      </c>
      <c r="H563" s="58" t="str">
        <f t="shared" si="548"/>
        <v>X</v>
      </c>
      <c r="I563" s="58" t="str">
        <f t="shared" si="548"/>
        <v>X</v>
      </c>
      <c r="J563" s="58" t="str">
        <f t="shared" si="548"/>
        <v>X</v>
      </c>
      <c r="K563" s="58" t="str">
        <f t="shared" si="548"/>
        <v>X</v>
      </c>
      <c r="L563" s="58" t="str">
        <f t="shared" si="548"/>
        <v>X</v>
      </c>
      <c r="M563" s="58" t="str">
        <f t="shared" si="548"/>
        <v>X</v>
      </c>
      <c r="N563" s="58" t="str">
        <f t="shared" si="548"/>
        <v>X</v>
      </c>
      <c r="O563" s="58" t="str">
        <f t="shared" si="548"/>
        <v>X</v>
      </c>
      <c r="P563" s="58" t="str">
        <f t="shared" si="548"/>
        <v>X</v>
      </c>
      <c r="Q563" s="58" t="str">
        <f t="shared" si="548"/>
        <v>X</v>
      </c>
    </row>
    <row r="564" spans="1:25" ht="18.75" customHeight="1">
      <c r="A564" s="606"/>
      <c r="B564" s="58" t="s">
        <v>21</v>
      </c>
      <c r="C564" s="58" t="str">
        <f t="shared" ref="C564:Q564" si="549">IF(C12=$W$69,"O",IF(C12=$X$69,"O",IF(C12=$Y$69,"O",IF(C12=$Z$69,"O","X"))))</f>
        <v>X</v>
      </c>
      <c r="D564" s="58" t="str">
        <f t="shared" si="549"/>
        <v>X</v>
      </c>
      <c r="E564" s="58" t="str">
        <f t="shared" si="549"/>
        <v>X</v>
      </c>
      <c r="F564" s="58" t="str">
        <f t="shared" si="549"/>
        <v>X</v>
      </c>
      <c r="G564" s="58" t="str">
        <f t="shared" si="549"/>
        <v>X</v>
      </c>
      <c r="H564" s="58" t="str">
        <f t="shared" si="549"/>
        <v>X</v>
      </c>
      <c r="I564" s="58" t="str">
        <f t="shared" si="549"/>
        <v>X</v>
      </c>
      <c r="J564" s="58" t="str">
        <f t="shared" si="549"/>
        <v>X</v>
      </c>
      <c r="K564" s="58" t="str">
        <f t="shared" si="549"/>
        <v>X</v>
      </c>
      <c r="L564" s="58" t="str">
        <f t="shared" si="549"/>
        <v>X</v>
      </c>
      <c r="M564" s="58" t="str">
        <f t="shared" si="549"/>
        <v>X</v>
      </c>
      <c r="N564" s="58" t="str">
        <f t="shared" si="549"/>
        <v>X</v>
      </c>
      <c r="O564" s="58" t="str">
        <f t="shared" si="549"/>
        <v>X</v>
      </c>
      <c r="P564" s="58" t="str">
        <f t="shared" si="549"/>
        <v>X</v>
      </c>
      <c r="Q564" s="58" t="str">
        <f t="shared" si="549"/>
        <v>X</v>
      </c>
    </row>
    <row r="565" spans="1:25" ht="18.75" customHeight="1">
      <c r="A565" s="607"/>
      <c r="B565" s="30" t="s">
        <v>46</v>
      </c>
      <c r="C565" s="47">
        <f>COUNTIF(C559:C564,"O")</f>
        <v>1</v>
      </c>
      <c r="D565" s="47">
        <f t="shared" ref="D565:Q565" si="550">COUNTIF(D559:D564,"O")</f>
        <v>1</v>
      </c>
      <c r="E565" s="47">
        <f t="shared" si="550"/>
        <v>1</v>
      </c>
      <c r="F565" s="47">
        <f t="shared" si="550"/>
        <v>1</v>
      </c>
      <c r="G565" s="47">
        <f t="shared" si="550"/>
        <v>1</v>
      </c>
      <c r="H565" s="47">
        <f t="shared" si="550"/>
        <v>1</v>
      </c>
      <c r="I565" s="47">
        <f t="shared" si="550"/>
        <v>1</v>
      </c>
      <c r="J565" s="47">
        <f t="shared" si="550"/>
        <v>1</v>
      </c>
      <c r="K565" s="47">
        <f t="shared" si="550"/>
        <v>1</v>
      </c>
      <c r="L565" s="47">
        <f t="shared" si="550"/>
        <v>1</v>
      </c>
      <c r="M565" s="47">
        <f t="shared" si="550"/>
        <v>1</v>
      </c>
      <c r="N565" s="47">
        <f t="shared" si="550"/>
        <v>1</v>
      </c>
      <c r="O565" s="47">
        <f t="shared" si="550"/>
        <v>1</v>
      </c>
      <c r="P565" s="47">
        <f t="shared" si="550"/>
        <v>1</v>
      </c>
      <c r="Q565" s="47">
        <f t="shared" si="550"/>
        <v>1</v>
      </c>
    </row>
    <row r="566" spans="1:25" ht="18.75" customHeight="1">
      <c r="A566" s="605">
        <v>55</v>
      </c>
      <c r="B566" s="58" t="s">
        <v>32</v>
      </c>
      <c r="C566" s="58" t="str">
        <f t="shared" ref="C566:Q566" si="551">IF(C7=$W$70,"O",IF(C7=$X$70,"O",IF(C7=$Y$70,"O","X")))</f>
        <v>X</v>
      </c>
      <c r="D566" s="58" t="str">
        <f t="shared" si="551"/>
        <v>X</v>
      </c>
      <c r="E566" s="58" t="str">
        <f t="shared" si="551"/>
        <v>X</v>
      </c>
      <c r="F566" s="58" t="str">
        <f t="shared" si="551"/>
        <v>X</v>
      </c>
      <c r="G566" s="58" t="str">
        <f t="shared" si="551"/>
        <v>X</v>
      </c>
      <c r="H566" s="58" t="str">
        <f t="shared" si="551"/>
        <v>X</v>
      </c>
      <c r="I566" s="58" t="str">
        <f t="shared" si="551"/>
        <v>X</v>
      </c>
      <c r="J566" s="58" t="str">
        <f t="shared" si="551"/>
        <v>X</v>
      </c>
      <c r="K566" s="58" t="str">
        <f t="shared" si="551"/>
        <v>X</v>
      </c>
      <c r="L566" s="58" t="str">
        <f t="shared" si="551"/>
        <v>X</v>
      </c>
      <c r="M566" s="58" t="str">
        <f t="shared" si="551"/>
        <v>X</v>
      </c>
      <c r="N566" s="58" t="str">
        <f t="shared" si="551"/>
        <v>X</v>
      </c>
      <c r="O566" s="58" t="str">
        <f t="shared" si="551"/>
        <v>X</v>
      </c>
      <c r="P566" s="58" t="str">
        <f t="shared" si="551"/>
        <v>X</v>
      </c>
      <c r="Q566" s="58" t="str">
        <f t="shared" si="551"/>
        <v>X</v>
      </c>
      <c r="Y566">
        <v>4</v>
      </c>
    </row>
    <row r="567" spans="1:25" ht="18.75" customHeight="1">
      <c r="A567" s="606"/>
      <c r="B567" s="58" t="s">
        <v>33</v>
      </c>
      <c r="C567" s="58" t="str">
        <f t="shared" ref="C567:Q567" si="552">IF(C8=$W$70,"O",IF(C8=$X$70,"O",IF(C8=$Y$70,"O","X")))</f>
        <v>X</v>
      </c>
      <c r="D567" s="58" t="str">
        <f t="shared" si="552"/>
        <v>X</v>
      </c>
      <c r="E567" s="58" t="str">
        <f t="shared" si="552"/>
        <v>X</v>
      </c>
      <c r="F567" s="58" t="str">
        <f t="shared" si="552"/>
        <v>X</v>
      </c>
      <c r="G567" s="58" t="str">
        <f t="shared" si="552"/>
        <v>X</v>
      </c>
      <c r="H567" s="58" t="str">
        <f t="shared" si="552"/>
        <v>X</v>
      </c>
      <c r="I567" s="58" t="str">
        <f t="shared" si="552"/>
        <v>X</v>
      </c>
      <c r="J567" s="58" t="str">
        <f t="shared" si="552"/>
        <v>X</v>
      </c>
      <c r="K567" s="58" t="str">
        <f t="shared" si="552"/>
        <v>X</v>
      </c>
      <c r="L567" s="58" t="str">
        <f t="shared" si="552"/>
        <v>X</v>
      </c>
      <c r="M567" s="58" t="str">
        <f t="shared" si="552"/>
        <v>X</v>
      </c>
      <c r="N567" s="58" t="str">
        <f t="shared" si="552"/>
        <v>X</v>
      </c>
      <c r="O567" s="58" t="str">
        <f t="shared" si="552"/>
        <v>X</v>
      </c>
      <c r="P567" s="58" t="str">
        <f t="shared" si="552"/>
        <v>X</v>
      </c>
      <c r="Q567" s="58" t="str">
        <f t="shared" si="552"/>
        <v>X</v>
      </c>
      <c r="Y567">
        <v>20</v>
      </c>
    </row>
    <row r="568" spans="1:25" ht="18.75" customHeight="1">
      <c r="A568" s="606"/>
      <c r="B568" s="58" t="s">
        <v>34</v>
      </c>
      <c r="C568" s="58" t="str">
        <f t="shared" ref="C568:Q568" si="553">IF(C9=$W$70,"O",IF(C9=$X$70,"O",IF(C9=$Y$70,"O","X")))</f>
        <v>X</v>
      </c>
      <c r="D568" s="58" t="str">
        <f t="shared" si="553"/>
        <v>X</v>
      </c>
      <c r="E568" s="58" t="str">
        <f t="shared" si="553"/>
        <v>X</v>
      </c>
      <c r="F568" s="58" t="str">
        <f t="shared" si="553"/>
        <v>X</v>
      </c>
      <c r="G568" s="58" t="str">
        <f t="shared" si="553"/>
        <v>X</v>
      </c>
      <c r="H568" s="58" t="str">
        <f t="shared" si="553"/>
        <v>X</v>
      </c>
      <c r="I568" s="58" t="str">
        <f t="shared" si="553"/>
        <v>X</v>
      </c>
      <c r="J568" s="58" t="str">
        <f t="shared" si="553"/>
        <v>X</v>
      </c>
      <c r="K568" s="58" t="str">
        <f t="shared" si="553"/>
        <v>X</v>
      </c>
      <c r="L568" s="58" t="str">
        <f t="shared" si="553"/>
        <v>X</v>
      </c>
      <c r="M568" s="58" t="str">
        <f t="shared" si="553"/>
        <v>X</v>
      </c>
      <c r="N568" s="58" t="str">
        <f t="shared" si="553"/>
        <v>X</v>
      </c>
      <c r="O568" s="58" t="str">
        <f t="shared" si="553"/>
        <v>X</v>
      </c>
      <c r="P568" s="58" t="str">
        <f t="shared" si="553"/>
        <v>X</v>
      </c>
      <c r="Q568" s="58" t="str">
        <f t="shared" si="553"/>
        <v>X</v>
      </c>
      <c r="Y568">
        <v>30</v>
      </c>
    </row>
    <row r="569" spans="1:25" ht="18.75" customHeight="1">
      <c r="A569" s="606"/>
      <c r="B569" s="58" t="s">
        <v>35</v>
      </c>
      <c r="C569" s="58" t="str">
        <f t="shared" ref="C569:Q569" si="554">IF(C10=$W$70,"O",IF(C10=$X$70,"O",IF(C10=$Y$70,"O","X")))</f>
        <v>X</v>
      </c>
      <c r="D569" s="58" t="str">
        <f t="shared" si="554"/>
        <v>X</v>
      </c>
      <c r="E569" s="58" t="str">
        <f t="shared" si="554"/>
        <v>X</v>
      </c>
      <c r="F569" s="58" t="str">
        <f t="shared" si="554"/>
        <v>X</v>
      </c>
      <c r="G569" s="58" t="str">
        <f t="shared" si="554"/>
        <v>X</v>
      </c>
      <c r="H569" s="58" t="str">
        <f t="shared" si="554"/>
        <v>X</v>
      </c>
      <c r="I569" s="58" t="str">
        <f t="shared" si="554"/>
        <v>X</v>
      </c>
      <c r="J569" s="58" t="str">
        <f t="shared" si="554"/>
        <v>X</v>
      </c>
      <c r="K569" s="58" t="str">
        <f t="shared" si="554"/>
        <v>X</v>
      </c>
      <c r="L569" s="58" t="str">
        <f t="shared" si="554"/>
        <v>X</v>
      </c>
      <c r="M569" s="58" t="str">
        <f t="shared" si="554"/>
        <v>X</v>
      </c>
      <c r="N569" s="58" t="str">
        <f t="shared" si="554"/>
        <v>X</v>
      </c>
      <c r="O569" s="58" t="str">
        <f t="shared" si="554"/>
        <v>X</v>
      </c>
      <c r="P569" s="58" t="str">
        <f t="shared" si="554"/>
        <v>X</v>
      </c>
      <c r="Q569" s="58" t="str">
        <f t="shared" si="554"/>
        <v>X</v>
      </c>
      <c r="Y569"/>
    </row>
    <row r="570" spans="1:25" ht="18.75" customHeight="1">
      <c r="A570" s="606"/>
      <c r="B570" s="58" t="s">
        <v>36</v>
      </c>
      <c r="C570" s="58" t="str">
        <f t="shared" ref="C570:Q570" si="555">IF(C11=$W$70,"O",IF(C11=$X$70,"O",IF(C11=$Y$70,"O","X")))</f>
        <v>X</v>
      </c>
      <c r="D570" s="58" t="str">
        <f t="shared" si="555"/>
        <v>X</v>
      </c>
      <c r="E570" s="58" t="str">
        <f t="shared" si="555"/>
        <v>X</v>
      </c>
      <c r="F570" s="58" t="str">
        <f t="shared" si="555"/>
        <v>X</v>
      </c>
      <c r="G570" s="58" t="str">
        <f t="shared" si="555"/>
        <v>X</v>
      </c>
      <c r="H570" s="58" t="str">
        <f t="shared" si="555"/>
        <v>X</v>
      </c>
      <c r="I570" s="58" t="str">
        <f t="shared" si="555"/>
        <v>X</v>
      </c>
      <c r="J570" s="58" t="str">
        <f t="shared" si="555"/>
        <v>X</v>
      </c>
      <c r="K570" s="58" t="str">
        <f t="shared" si="555"/>
        <v>X</v>
      </c>
      <c r="L570" s="58" t="str">
        <f t="shared" si="555"/>
        <v>X</v>
      </c>
      <c r="M570" s="58" t="str">
        <f t="shared" si="555"/>
        <v>X</v>
      </c>
      <c r="N570" s="58" t="str">
        <f t="shared" si="555"/>
        <v>X</v>
      </c>
      <c r="O570" s="58" t="str">
        <f t="shared" si="555"/>
        <v>X</v>
      </c>
      <c r="P570" s="58" t="str">
        <f t="shared" si="555"/>
        <v>X</v>
      </c>
      <c r="Q570" s="58" t="str">
        <f t="shared" si="555"/>
        <v>X</v>
      </c>
      <c r="Y570"/>
    </row>
    <row r="571" spans="1:25" ht="18.75" customHeight="1">
      <c r="A571" s="606"/>
      <c r="B571" s="58" t="s">
        <v>21</v>
      </c>
      <c r="C571" s="58" t="str">
        <f t="shared" ref="C571:Q571" si="556">IF(C12=$W$70,"O",IF(C12=$X$70,"O",IF(C12=$Y$70,"O","X")))</f>
        <v>X</v>
      </c>
      <c r="D571" s="58" t="str">
        <f t="shared" si="556"/>
        <v>X</v>
      </c>
      <c r="E571" s="58" t="str">
        <f t="shared" si="556"/>
        <v>X</v>
      </c>
      <c r="F571" s="58" t="str">
        <f t="shared" si="556"/>
        <v>X</v>
      </c>
      <c r="G571" s="58" t="str">
        <f t="shared" si="556"/>
        <v>X</v>
      </c>
      <c r="H571" s="58" t="str">
        <f t="shared" si="556"/>
        <v>X</v>
      </c>
      <c r="I571" s="58" t="str">
        <f t="shared" si="556"/>
        <v>X</v>
      </c>
      <c r="J571" s="58" t="str">
        <f t="shared" si="556"/>
        <v>X</v>
      </c>
      <c r="K571" s="58" t="str">
        <f t="shared" si="556"/>
        <v>X</v>
      </c>
      <c r="L571" s="58" t="str">
        <f t="shared" si="556"/>
        <v>X</v>
      </c>
      <c r="M571" s="58" t="str">
        <f t="shared" si="556"/>
        <v>X</v>
      </c>
      <c r="N571" s="58" t="str">
        <f t="shared" si="556"/>
        <v>X</v>
      </c>
      <c r="O571" s="58" t="str">
        <f t="shared" si="556"/>
        <v>X</v>
      </c>
      <c r="P571" s="58" t="str">
        <f t="shared" si="556"/>
        <v>X</v>
      </c>
      <c r="Q571" s="58" t="str">
        <f t="shared" si="556"/>
        <v>X</v>
      </c>
    </row>
    <row r="572" spans="1:25" ht="18.75" customHeight="1">
      <c r="A572" s="607"/>
      <c r="B572" s="30" t="s">
        <v>46</v>
      </c>
      <c r="C572" s="47">
        <f>COUNTIF(C566:C571,"O")</f>
        <v>0</v>
      </c>
      <c r="D572" s="47">
        <f t="shared" ref="D572:Q572" si="557">COUNTIF(D566:D571,"O")</f>
        <v>0</v>
      </c>
      <c r="E572" s="47">
        <f t="shared" si="557"/>
        <v>0</v>
      </c>
      <c r="F572" s="47">
        <f t="shared" si="557"/>
        <v>0</v>
      </c>
      <c r="G572" s="47">
        <f t="shared" si="557"/>
        <v>0</v>
      </c>
      <c r="H572" s="47">
        <f t="shared" si="557"/>
        <v>0</v>
      </c>
      <c r="I572" s="47">
        <f t="shared" si="557"/>
        <v>0</v>
      </c>
      <c r="J572" s="47">
        <f t="shared" si="557"/>
        <v>0</v>
      </c>
      <c r="K572" s="47">
        <f t="shared" si="557"/>
        <v>0</v>
      </c>
      <c r="L572" s="47">
        <f t="shared" si="557"/>
        <v>0</v>
      </c>
      <c r="M572" s="47">
        <f t="shared" si="557"/>
        <v>0</v>
      </c>
      <c r="N572" s="47">
        <f t="shared" si="557"/>
        <v>0</v>
      </c>
      <c r="O572" s="47">
        <f t="shared" si="557"/>
        <v>0</v>
      </c>
      <c r="P572" s="47">
        <f t="shared" si="557"/>
        <v>0</v>
      </c>
      <c r="Q572" s="47">
        <f t="shared" si="557"/>
        <v>0</v>
      </c>
    </row>
    <row r="573" spans="1:25" ht="18.75" customHeight="1">
      <c r="A573" s="605">
        <v>56</v>
      </c>
      <c r="B573" s="58" t="s">
        <v>32</v>
      </c>
      <c r="C573" s="58" t="str">
        <f t="shared" ref="C573:Q573" si="558">IF(C7=$W$71,"O",IF(C7=$X$71,"O",IF(C7=$Y$71,"O",IF(C7=$Z$71,"O",IF(C7=$AA$71,"O",IF(C7=$AB$71,"O","X"))))))</f>
        <v>O</v>
      </c>
      <c r="D573" s="58" t="str">
        <f t="shared" si="558"/>
        <v>O</v>
      </c>
      <c r="E573" s="58" t="str">
        <f t="shared" si="558"/>
        <v>O</v>
      </c>
      <c r="F573" s="58" t="str">
        <f t="shared" si="558"/>
        <v>O</v>
      </c>
      <c r="G573" s="58" t="str">
        <f t="shared" si="558"/>
        <v>O</v>
      </c>
      <c r="H573" s="58" t="str">
        <f t="shared" si="558"/>
        <v>O</v>
      </c>
      <c r="I573" s="58" t="str">
        <f t="shared" si="558"/>
        <v>O</v>
      </c>
      <c r="J573" s="58" t="str">
        <f t="shared" si="558"/>
        <v>O</v>
      </c>
      <c r="K573" s="58" t="str">
        <f t="shared" si="558"/>
        <v>O</v>
      </c>
      <c r="L573" s="58" t="str">
        <f t="shared" si="558"/>
        <v>O</v>
      </c>
      <c r="M573" s="58" t="str">
        <f t="shared" si="558"/>
        <v>O</v>
      </c>
      <c r="N573" s="58" t="str">
        <f t="shared" si="558"/>
        <v>O</v>
      </c>
      <c r="O573" s="58" t="str">
        <f t="shared" si="558"/>
        <v>O</v>
      </c>
      <c r="P573" s="58" t="str">
        <f t="shared" si="558"/>
        <v>O</v>
      </c>
      <c r="Q573" s="58" t="str">
        <f t="shared" si="558"/>
        <v>O</v>
      </c>
    </row>
    <row r="574" spans="1:25" ht="18.75" customHeight="1">
      <c r="A574" s="606"/>
      <c r="B574" s="58" t="s">
        <v>33</v>
      </c>
      <c r="C574" s="58" t="str">
        <f t="shared" ref="C574:Q574" si="559">IF(C8=$W$71,"O",IF(C8=$X$71,"O",IF(C8=$Y$71,"O",IF(C8=$Z$71,"O",IF(C8=$AA$71,"O",IF(C8=$AB$71,"O","X"))))))</f>
        <v>X</v>
      </c>
      <c r="D574" s="58" t="str">
        <f t="shared" si="559"/>
        <v>X</v>
      </c>
      <c r="E574" s="58" t="str">
        <f t="shared" si="559"/>
        <v>X</v>
      </c>
      <c r="F574" s="58" t="str">
        <f t="shared" si="559"/>
        <v>X</v>
      </c>
      <c r="G574" s="58" t="str">
        <f t="shared" si="559"/>
        <v>X</v>
      </c>
      <c r="H574" s="58" t="str">
        <f t="shared" si="559"/>
        <v>X</v>
      </c>
      <c r="I574" s="58" t="str">
        <f t="shared" si="559"/>
        <v>X</v>
      </c>
      <c r="J574" s="58" t="str">
        <f t="shared" si="559"/>
        <v>X</v>
      </c>
      <c r="K574" s="58" t="str">
        <f t="shared" si="559"/>
        <v>X</v>
      </c>
      <c r="L574" s="58" t="str">
        <f t="shared" si="559"/>
        <v>X</v>
      </c>
      <c r="M574" s="58" t="str">
        <f t="shared" si="559"/>
        <v>X</v>
      </c>
      <c r="N574" s="58" t="str">
        <f t="shared" si="559"/>
        <v>X</v>
      </c>
      <c r="O574" s="58" t="str">
        <f t="shared" si="559"/>
        <v>X</v>
      </c>
      <c r="P574" s="58" t="str">
        <f t="shared" si="559"/>
        <v>X</v>
      </c>
      <c r="Q574" s="58" t="str">
        <f t="shared" si="559"/>
        <v>X</v>
      </c>
    </row>
    <row r="575" spans="1:25" ht="18.75" customHeight="1">
      <c r="A575" s="606"/>
      <c r="B575" s="58" t="s">
        <v>34</v>
      </c>
      <c r="C575" s="58" t="str">
        <f t="shared" ref="C575:Q575" si="560">IF(C9=$W$71,"O",IF(C9=$X$71,"O",IF(C9=$Y$71,"O",IF(C9=$Z$71,"O",IF(C9=$AA$71,"O",IF(C9=$AB$71,"O","X"))))))</f>
        <v>O</v>
      </c>
      <c r="D575" s="58" t="str">
        <f t="shared" si="560"/>
        <v>O</v>
      </c>
      <c r="E575" s="58" t="str">
        <f t="shared" si="560"/>
        <v>O</v>
      </c>
      <c r="F575" s="58" t="str">
        <f t="shared" si="560"/>
        <v>O</v>
      </c>
      <c r="G575" s="58" t="str">
        <f t="shared" si="560"/>
        <v>O</v>
      </c>
      <c r="H575" s="58" t="str">
        <f t="shared" si="560"/>
        <v>O</v>
      </c>
      <c r="I575" s="58" t="str">
        <f t="shared" si="560"/>
        <v>O</v>
      </c>
      <c r="J575" s="58" t="str">
        <f t="shared" si="560"/>
        <v>O</v>
      </c>
      <c r="K575" s="58" t="str">
        <f t="shared" si="560"/>
        <v>O</v>
      </c>
      <c r="L575" s="58" t="str">
        <f t="shared" si="560"/>
        <v>O</v>
      </c>
      <c r="M575" s="58" t="str">
        <f t="shared" si="560"/>
        <v>O</v>
      </c>
      <c r="N575" s="58" t="str">
        <f t="shared" si="560"/>
        <v>O</v>
      </c>
      <c r="O575" s="58" t="str">
        <f t="shared" si="560"/>
        <v>O</v>
      </c>
      <c r="P575" s="58" t="str">
        <f t="shared" si="560"/>
        <v>O</v>
      </c>
      <c r="Q575" s="58" t="str">
        <f t="shared" si="560"/>
        <v>O</v>
      </c>
    </row>
    <row r="576" spans="1:25" ht="18.75" customHeight="1">
      <c r="A576" s="606"/>
      <c r="B576" s="58" t="s">
        <v>35</v>
      </c>
      <c r="C576" s="58" t="str">
        <f t="shared" ref="C576:Q576" si="561">IF(C10=$W$71,"O",IF(C10=$X$71,"O",IF(C10=$Y$71,"O",IF(C10=$Z$71,"O",IF(C10=$AA$71,"O",IF(C10=$AB$71,"O","X"))))))</f>
        <v>X</v>
      </c>
      <c r="D576" s="58" t="str">
        <f t="shared" si="561"/>
        <v>X</v>
      </c>
      <c r="E576" s="58" t="str">
        <f t="shared" si="561"/>
        <v>X</v>
      </c>
      <c r="F576" s="58" t="str">
        <f t="shared" si="561"/>
        <v>X</v>
      </c>
      <c r="G576" s="58" t="str">
        <f t="shared" si="561"/>
        <v>X</v>
      </c>
      <c r="H576" s="58" t="str">
        <f t="shared" si="561"/>
        <v>X</v>
      </c>
      <c r="I576" s="58" t="str">
        <f t="shared" si="561"/>
        <v>X</v>
      </c>
      <c r="J576" s="58" t="str">
        <f t="shared" si="561"/>
        <v>X</v>
      </c>
      <c r="K576" s="58" t="str">
        <f t="shared" si="561"/>
        <v>X</v>
      </c>
      <c r="L576" s="58" t="str">
        <f t="shared" si="561"/>
        <v>X</v>
      </c>
      <c r="M576" s="58" t="str">
        <f t="shared" si="561"/>
        <v>X</v>
      </c>
      <c r="N576" s="58" t="str">
        <f t="shared" si="561"/>
        <v>X</v>
      </c>
      <c r="O576" s="58" t="str">
        <f t="shared" si="561"/>
        <v>X</v>
      </c>
      <c r="P576" s="58" t="str">
        <f t="shared" si="561"/>
        <v>X</v>
      </c>
      <c r="Q576" s="58" t="str">
        <f t="shared" si="561"/>
        <v>X</v>
      </c>
    </row>
    <row r="577" spans="1:17" ht="18.75" customHeight="1">
      <c r="A577" s="606"/>
      <c r="B577" s="58" t="s">
        <v>36</v>
      </c>
      <c r="C577" s="58" t="str">
        <f t="shared" ref="C577:Q577" si="562">IF(C11=$W$71,"O",IF(C11=$X$71,"O",IF(C11=$Y$71,"O",IF(C11=$Z$71,"O",IF(C11=$AA$71,"O",IF(C11=$AB$71,"O","X"))))))</f>
        <v>X</v>
      </c>
      <c r="D577" s="58" t="str">
        <f t="shared" si="562"/>
        <v>X</v>
      </c>
      <c r="E577" s="58" t="str">
        <f t="shared" si="562"/>
        <v>X</v>
      </c>
      <c r="F577" s="58" t="str">
        <f t="shared" si="562"/>
        <v>X</v>
      </c>
      <c r="G577" s="58" t="str">
        <f t="shared" si="562"/>
        <v>X</v>
      </c>
      <c r="H577" s="58" t="str">
        <f t="shared" si="562"/>
        <v>X</v>
      </c>
      <c r="I577" s="58" t="str">
        <f t="shared" si="562"/>
        <v>X</v>
      </c>
      <c r="J577" s="58" t="str">
        <f t="shared" si="562"/>
        <v>X</v>
      </c>
      <c r="K577" s="58" t="str">
        <f t="shared" si="562"/>
        <v>X</v>
      </c>
      <c r="L577" s="58" t="str">
        <f t="shared" si="562"/>
        <v>X</v>
      </c>
      <c r="M577" s="58" t="str">
        <f t="shared" si="562"/>
        <v>X</v>
      </c>
      <c r="N577" s="58" t="str">
        <f t="shared" si="562"/>
        <v>X</v>
      </c>
      <c r="O577" s="58" t="str">
        <f t="shared" si="562"/>
        <v>X</v>
      </c>
      <c r="P577" s="58" t="str">
        <f t="shared" si="562"/>
        <v>X</v>
      </c>
      <c r="Q577" s="58" t="str">
        <f t="shared" si="562"/>
        <v>X</v>
      </c>
    </row>
    <row r="578" spans="1:17" ht="18.75" customHeight="1">
      <c r="A578" s="606"/>
      <c r="B578" s="58" t="s">
        <v>21</v>
      </c>
      <c r="C578" s="58" t="str">
        <f t="shared" ref="C578:Q578" si="563">IF(C12=$W$71,"O",IF(C12=$X$71,"O",IF(C12=$Y$71,"O",IF(C12=$Z$71,"O",IF(C12=$AA$71,"O",IF(C12=$AB$71,"O","X"))))))</f>
        <v>X</v>
      </c>
      <c r="D578" s="58" t="str">
        <f t="shared" si="563"/>
        <v>X</v>
      </c>
      <c r="E578" s="58" t="str">
        <f t="shared" si="563"/>
        <v>X</v>
      </c>
      <c r="F578" s="58" t="str">
        <f t="shared" si="563"/>
        <v>X</v>
      </c>
      <c r="G578" s="58" t="str">
        <f t="shared" si="563"/>
        <v>X</v>
      </c>
      <c r="H578" s="58" t="str">
        <f t="shared" si="563"/>
        <v>X</v>
      </c>
      <c r="I578" s="58" t="str">
        <f t="shared" si="563"/>
        <v>X</v>
      </c>
      <c r="J578" s="58" t="str">
        <f t="shared" si="563"/>
        <v>X</v>
      </c>
      <c r="K578" s="58" t="str">
        <f t="shared" si="563"/>
        <v>X</v>
      </c>
      <c r="L578" s="58" t="str">
        <f t="shared" si="563"/>
        <v>X</v>
      </c>
      <c r="M578" s="58" t="str">
        <f t="shared" si="563"/>
        <v>X</v>
      </c>
      <c r="N578" s="58" t="str">
        <f t="shared" si="563"/>
        <v>X</v>
      </c>
      <c r="O578" s="58" t="str">
        <f t="shared" si="563"/>
        <v>X</v>
      </c>
      <c r="P578" s="58" t="str">
        <f t="shared" si="563"/>
        <v>X</v>
      </c>
      <c r="Q578" s="58" t="str">
        <f t="shared" si="563"/>
        <v>X</v>
      </c>
    </row>
    <row r="579" spans="1:17" ht="18.75" customHeight="1">
      <c r="A579" s="607"/>
      <c r="B579" s="30" t="s">
        <v>46</v>
      </c>
      <c r="C579" s="47">
        <f>COUNTIF(C573:C578,"O")</f>
        <v>2</v>
      </c>
      <c r="D579" s="47">
        <f t="shared" ref="D579:Q579" si="564">COUNTIF(D573:D578,"O")</f>
        <v>2</v>
      </c>
      <c r="E579" s="47">
        <f t="shared" si="564"/>
        <v>2</v>
      </c>
      <c r="F579" s="47">
        <f t="shared" si="564"/>
        <v>2</v>
      </c>
      <c r="G579" s="47">
        <f t="shared" si="564"/>
        <v>2</v>
      </c>
      <c r="H579" s="47">
        <f t="shared" si="564"/>
        <v>2</v>
      </c>
      <c r="I579" s="47">
        <f t="shared" si="564"/>
        <v>2</v>
      </c>
      <c r="J579" s="47">
        <f t="shared" si="564"/>
        <v>2</v>
      </c>
      <c r="K579" s="47">
        <f t="shared" si="564"/>
        <v>2</v>
      </c>
      <c r="L579" s="47">
        <f t="shared" si="564"/>
        <v>2</v>
      </c>
      <c r="M579" s="47">
        <f t="shared" si="564"/>
        <v>2</v>
      </c>
      <c r="N579" s="47">
        <f t="shared" si="564"/>
        <v>2</v>
      </c>
      <c r="O579" s="47">
        <f t="shared" si="564"/>
        <v>2</v>
      </c>
      <c r="P579" s="47">
        <f t="shared" si="564"/>
        <v>2</v>
      </c>
      <c r="Q579" s="47">
        <f t="shared" si="564"/>
        <v>2</v>
      </c>
    </row>
    <row r="580" spans="1:17" ht="18.75" customHeight="1">
      <c r="A580" s="605">
        <v>57</v>
      </c>
      <c r="B580" s="58" t="s">
        <v>32</v>
      </c>
      <c r="C580" s="58" t="str">
        <f t="shared" ref="C580:Q580" si="565">IF(C7=$W$72,"O",IF(C7=$X$72,"O",IF(C7=$Y$72,"O","X")))</f>
        <v>X</v>
      </c>
      <c r="D580" s="58" t="str">
        <f t="shared" si="565"/>
        <v>X</v>
      </c>
      <c r="E580" s="58" t="str">
        <f t="shared" si="565"/>
        <v>X</v>
      </c>
      <c r="F580" s="58" t="str">
        <f t="shared" si="565"/>
        <v>X</v>
      </c>
      <c r="G580" s="58" t="str">
        <f t="shared" si="565"/>
        <v>X</v>
      </c>
      <c r="H580" s="58" t="str">
        <f t="shared" si="565"/>
        <v>X</v>
      </c>
      <c r="I580" s="58" t="str">
        <f t="shared" si="565"/>
        <v>X</v>
      </c>
      <c r="J580" s="58" t="str">
        <f t="shared" si="565"/>
        <v>X</v>
      </c>
      <c r="K580" s="58" t="str">
        <f t="shared" si="565"/>
        <v>X</v>
      </c>
      <c r="L580" s="58" t="str">
        <f t="shared" si="565"/>
        <v>X</v>
      </c>
      <c r="M580" s="58" t="str">
        <f t="shared" si="565"/>
        <v>X</v>
      </c>
      <c r="N580" s="58" t="str">
        <f t="shared" si="565"/>
        <v>X</v>
      </c>
      <c r="O580" s="58" t="str">
        <f t="shared" si="565"/>
        <v>X</v>
      </c>
      <c r="P580" s="58" t="str">
        <f t="shared" si="565"/>
        <v>X</v>
      </c>
      <c r="Q580" s="58" t="str">
        <f t="shared" si="565"/>
        <v>X</v>
      </c>
    </row>
    <row r="581" spans="1:17" ht="18.75" customHeight="1">
      <c r="A581" s="606"/>
      <c r="B581" s="58" t="s">
        <v>33</v>
      </c>
      <c r="C581" s="58" t="str">
        <f t="shared" ref="C581:Q581" si="566">IF(C8=$W$72,"O",IF(C8=$X$72,"O",IF(C8=$Y$72,"O","X")))</f>
        <v>X</v>
      </c>
      <c r="D581" s="58" t="str">
        <f t="shared" si="566"/>
        <v>X</v>
      </c>
      <c r="E581" s="58" t="str">
        <f t="shared" si="566"/>
        <v>X</v>
      </c>
      <c r="F581" s="58" t="str">
        <f t="shared" si="566"/>
        <v>X</v>
      </c>
      <c r="G581" s="58" t="str">
        <f t="shared" si="566"/>
        <v>X</v>
      </c>
      <c r="H581" s="58" t="str">
        <f t="shared" si="566"/>
        <v>X</v>
      </c>
      <c r="I581" s="58" t="str">
        <f t="shared" si="566"/>
        <v>X</v>
      </c>
      <c r="J581" s="58" t="str">
        <f t="shared" si="566"/>
        <v>X</v>
      </c>
      <c r="K581" s="58" t="str">
        <f t="shared" si="566"/>
        <v>X</v>
      </c>
      <c r="L581" s="58" t="str">
        <f t="shared" si="566"/>
        <v>X</v>
      </c>
      <c r="M581" s="58" t="str">
        <f t="shared" si="566"/>
        <v>X</v>
      </c>
      <c r="N581" s="58" t="str">
        <f t="shared" si="566"/>
        <v>X</v>
      </c>
      <c r="O581" s="58" t="str">
        <f t="shared" si="566"/>
        <v>X</v>
      </c>
      <c r="P581" s="58" t="str">
        <f t="shared" si="566"/>
        <v>X</v>
      </c>
      <c r="Q581" s="58" t="str">
        <f t="shared" si="566"/>
        <v>X</v>
      </c>
    </row>
    <row r="582" spans="1:17" ht="18.75" customHeight="1">
      <c r="A582" s="606"/>
      <c r="B582" s="58" t="s">
        <v>34</v>
      </c>
      <c r="C582" s="58" t="str">
        <f t="shared" ref="C582:Q582" si="567">IF(C9=$W$72,"O",IF(C9=$X$72,"O",IF(C9=$Y$72,"O","X")))</f>
        <v>X</v>
      </c>
      <c r="D582" s="58" t="str">
        <f t="shared" si="567"/>
        <v>X</v>
      </c>
      <c r="E582" s="58" t="str">
        <f t="shared" si="567"/>
        <v>X</v>
      </c>
      <c r="F582" s="58" t="str">
        <f t="shared" si="567"/>
        <v>X</v>
      </c>
      <c r="G582" s="58" t="str">
        <f t="shared" si="567"/>
        <v>X</v>
      </c>
      <c r="H582" s="58" t="str">
        <f t="shared" si="567"/>
        <v>X</v>
      </c>
      <c r="I582" s="58" t="str">
        <f t="shared" si="567"/>
        <v>X</v>
      </c>
      <c r="J582" s="58" t="str">
        <f t="shared" si="567"/>
        <v>X</v>
      </c>
      <c r="K582" s="58" t="str">
        <f t="shared" si="567"/>
        <v>X</v>
      </c>
      <c r="L582" s="58" t="str">
        <f t="shared" si="567"/>
        <v>X</v>
      </c>
      <c r="M582" s="58" t="str">
        <f t="shared" si="567"/>
        <v>X</v>
      </c>
      <c r="N582" s="58" t="str">
        <f t="shared" si="567"/>
        <v>X</v>
      </c>
      <c r="O582" s="58" t="str">
        <f t="shared" si="567"/>
        <v>X</v>
      </c>
      <c r="P582" s="58" t="str">
        <f t="shared" si="567"/>
        <v>X</v>
      </c>
      <c r="Q582" s="58" t="str">
        <f t="shared" si="567"/>
        <v>X</v>
      </c>
    </row>
    <row r="583" spans="1:17" ht="18.75" customHeight="1">
      <c r="A583" s="606"/>
      <c r="B583" s="58" t="s">
        <v>35</v>
      </c>
      <c r="C583" s="58" t="str">
        <f t="shared" ref="C583:Q583" si="568">IF(C10=$W$72,"O",IF(C10=$X$72,"O",IF(C10=$Y$72,"O","X")))</f>
        <v>X</v>
      </c>
      <c r="D583" s="58" t="str">
        <f t="shared" si="568"/>
        <v>X</v>
      </c>
      <c r="E583" s="58" t="str">
        <f t="shared" si="568"/>
        <v>X</v>
      </c>
      <c r="F583" s="58" t="str">
        <f t="shared" si="568"/>
        <v>X</v>
      </c>
      <c r="G583" s="58" t="str">
        <f t="shared" si="568"/>
        <v>X</v>
      </c>
      <c r="H583" s="58" t="str">
        <f t="shared" si="568"/>
        <v>X</v>
      </c>
      <c r="I583" s="58" t="str">
        <f t="shared" si="568"/>
        <v>X</v>
      </c>
      <c r="J583" s="58" t="str">
        <f t="shared" si="568"/>
        <v>X</v>
      </c>
      <c r="K583" s="58" t="str">
        <f t="shared" si="568"/>
        <v>X</v>
      </c>
      <c r="L583" s="58" t="str">
        <f t="shared" si="568"/>
        <v>X</v>
      </c>
      <c r="M583" s="58" t="str">
        <f t="shared" si="568"/>
        <v>X</v>
      </c>
      <c r="N583" s="58" t="str">
        <f t="shared" si="568"/>
        <v>X</v>
      </c>
      <c r="O583" s="58" t="str">
        <f t="shared" si="568"/>
        <v>X</v>
      </c>
      <c r="P583" s="58" t="str">
        <f t="shared" si="568"/>
        <v>X</v>
      </c>
      <c r="Q583" s="58" t="str">
        <f t="shared" si="568"/>
        <v>X</v>
      </c>
    </row>
    <row r="584" spans="1:17" ht="18.75" customHeight="1">
      <c r="A584" s="606"/>
      <c r="B584" s="58" t="s">
        <v>36</v>
      </c>
      <c r="C584" s="58" t="str">
        <f t="shared" ref="C584:Q584" si="569">IF(C11=$W$72,"O",IF(C11=$X$72,"O",IF(C11=$Y$72,"O","X")))</f>
        <v>O</v>
      </c>
      <c r="D584" s="58" t="str">
        <f t="shared" si="569"/>
        <v>O</v>
      </c>
      <c r="E584" s="58" t="str">
        <f t="shared" si="569"/>
        <v>O</v>
      </c>
      <c r="F584" s="58" t="str">
        <f t="shared" si="569"/>
        <v>O</v>
      </c>
      <c r="G584" s="58" t="str">
        <f t="shared" si="569"/>
        <v>O</v>
      </c>
      <c r="H584" s="58" t="str">
        <f t="shared" si="569"/>
        <v>O</v>
      </c>
      <c r="I584" s="58" t="str">
        <f t="shared" si="569"/>
        <v>O</v>
      </c>
      <c r="J584" s="58" t="str">
        <f t="shared" si="569"/>
        <v>O</v>
      </c>
      <c r="K584" s="58" t="str">
        <f t="shared" si="569"/>
        <v>O</v>
      </c>
      <c r="L584" s="58" t="str">
        <f t="shared" si="569"/>
        <v>O</v>
      </c>
      <c r="M584" s="58" t="str">
        <f t="shared" si="569"/>
        <v>O</v>
      </c>
      <c r="N584" s="58" t="str">
        <f t="shared" si="569"/>
        <v>O</v>
      </c>
      <c r="O584" s="58" t="str">
        <f t="shared" si="569"/>
        <v>O</v>
      </c>
      <c r="P584" s="58" t="str">
        <f t="shared" si="569"/>
        <v>O</v>
      </c>
      <c r="Q584" s="58" t="str">
        <f t="shared" si="569"/>
        <v>O</v>
      </c>
    </row>
    <row r="585" spans="1:17" ht="18.75" customHeight="1">
      <c r="A585" s="606"/>
      <c r="B585" s="58" t="s">
        <v>21</v>
      </c>
      <c r="C585" s="58" t="str">
        <f t="shared" ref="C585:Q585" si="570">IF(C12=$W$72,"O",IF(C12=$X$72,"O",IF(C12=$Y$72,"O","X")))</f>
        <v>X</v>
      </c>
      <c r="D585" s="58" t="str">
        <f t="shared" si="570"/>
        <v>X</v>
      </c>
      <c r="E585" s="58" t="str">
        <f t="shared" si="570"/>
        <v>X</v>
      </c>
      <c r="F585" s="58" t="str">
        <f t="shared" si="570"/>
        <v>X</v>
      </c>
      <c r="G585" s="58" t="str">
        <f t="shared" si="570"/>
        <v>X</v>
      </c>
      <c r="H585" s="58" t="str">
        <f t="shared" si="570"/>
        <v>X</v>
      </c>
      <c r="I585" s="58" t="str">
        <f t="shared" si="570"/>
        <v>X</v>
      </c>
      <c r="J585" s="58" t="str">
        <f t="shared" si="570"/>
        <v>X</v>
      </c>
      <c r="K585" s="58" t="str">
        <f t="shared" si="570"/>
        <v>X</v>
      </c>
      <c r="L585" s="58" t="str">
        <f t="shared" si="570"/>
        <v>X</v>
      </c>
      <c r="M585" s="58" t="str">
        <f t="shared" si="570"/>
        <v>X</v>
      </c>
      <c r="N585" s="58" t="str">
        <f t="shared" si="570"/>
        <v>X</v>
      </c>
      <c r="O585" s="58" t="str">
        <f t="shared" si="570"/>
        <v>X</v>
      </c>
      <c r="P585" s="58" t="str">
        <f t="shared" si="570"/>
        <v>X</v>
      </c>
      <c r="Q585" s="58" t="str">
        <f t="shared" si="570"/>
        <v>X</v>
      </c>
    </row>
    <row r="586" spans="1:17" ht="18.75" customHeight="1">
      <c r="A586" s="607"/>
      <c r="B586" s="30" t="s">
        <v>46</v>
      </c>
      <c r="C586" s="47">
        <f>COUNTIF(C580:C585,"O")</f>
        <v>1</v>
      </c>
      <c r="D586" s="47">
        <f t="shared" ref="D586:Q586" si="571">COUNTIF(D580:D585,"O")</f>
        <v>1</v>
      </c>
      <c r="E586" s="47">
        <f t="shared" si="571"/>
        <v>1</v>
      </c>
      <c r="F586" s="47">
        <f t="shared" si="571"/>
        <v>1</v>
      </c>
      <c r="G586" s="47">
        <f t="shared" si="571"/>
        <v>1</v>
      </c>
      <c r="H586" s="47">
        <f t="shared" si="571"/>
        <v>1</v>
      </c>
      <c r="I586" s="47">
        <f t="shared" si="571"/>
        <v>1</v>
      </c>
      <c r="J586" s="47">
        <f t="shared" si="571"/>
        <v>1</v>
      </c>
      <c r="K586" s="47">
        <f t="shared" si="571"/>
        <v>1</v>
      </c>
      <c r="L586" s="47">
        <f t="shared" si="571"/>
        <v>1</v>
      </c>
      <c r="M586" s="47">
        <f t="shared" si="571"/>
        <v>1</v>
      </c>
      <c r="N586" s="47">
        <f t="shared" si="571"/>
        <v>1</v>
      </c>
      <c r="O586" s="47">
        <f t="shared" si="571"/>
        <v>1</v>
      </c>
      <c r="P586" s="47">
        <f t="shared" si="571"/>
        <v>1</v>
      </c>
      <c r="Q586" s="47">
        <f t="shared" si="571"/>
        <v>1</v>
      </c>
    </row>
    <row r="587" spans="1:17" ht="18.75" customHeight="1">
      <c r="A587" s="605">
        <v>58</v>
      </c>
      <c r="B587" s="58" t="s">
        <v>32</v>
      </c>
      <c r="C587" s="58" t="str">
        <f t="shared" ref="C587:Q587" si="572">IF(C7=$W$73,"O",IF(C7=$X$73,"O",IF(C7=$Y$73,"O",IF(C7=$Z$73,"O",IF(C7=$AA$73,"O",IF(C7=$AB$73,"O",IF(C7=$AC$73,"O",IF(C7=$AD$73,"O",IF(C7=$AE$73,"O","X")))))))))</f>
        <v>X</v>
      </c>
      <c r="D587" s="58" t="str">
        <f t="shared" si="572"/>
        <v>X</v>
      </c>
      <c r="E587" s="58" t="str">
        <f t="shared" si="572"/>
        <v>X</v>
      </c>
      <c r="F587" s="58" t="str">
        <f t="shared" si="572"/>
        <v>X</v>
      </c>
      <c r="G587" s="58" t="str">
        <f t="shared" si="572"/>
        <v>X</v>
      </c>
      <c r="H587" s="58" t="str">
        <f t="shared" si="572"/>
        <v>X</v>
      </c>
      <c r="I587" s="58" t="str">
        <f t="shared" si="572"/>
        <v>X</v>
      </c>
      <c r="J587" s="58" t="str">
        <f t="shared" si="572"/>
        <v>X</v>
      </c>
      <c r="K587" s="58" t="str">
        <f t="shared" si="572"/>
        <v>X</v>
      </c>
      <c r="L587" s="58" t="str">
        <f t="shared" si="572"/>
        <v>X</v>
      </c>
      <c r="M587" s="58" t="str">
        <f t="shared" si="572"/>
        <v>X</v>
      </c>
      <c r="N587" s="58" t="str">
        <f t="shared" si="572"/>
        <v>X</v>
      </c>
      <c r="O587" s="58" t="str">
        <f t="shared" si="572"/>
        <v>X</v>
      </c>
      <c r="P587" s="58" t="str">
        <f t="shared" si="572"/>
        <v>X</v>
      </c>
      <c r="Q587" s="58" t="str">
        <f t="shared" si="572"/>
        <v>X</v>
      </c>
    </row>
    <row r="588" spans="1:17" ht="18.75" customHeight="1">
      <c r="A588" s="606"/>
      <c r="B588" s="58" t="s">
        <v>33</v>
      </c>
      <c r="C588" s="58" t="str">
        <f t="shared" ref="C588:Q588" si="573">IF(C8=$W$73,"O",IF(C8=$X$73,"O",IF(C8=$Y$73,"O",IF(C8=$Z$73,"O",IF(C8=$AA$73,"O",IF(C8=$AB$73,"O",IF(C8=$AC$73,"O",IF(C8=$AD$73,"O",IF(C8=$AE$73,"O","X")))))))))</f>
        <v>X</v>
      </c>
      <c r="D588" s="58" t="str">
        <f t="shared" si="573"/>
        <v>X</v>
      </c>
      <c r="E588" s="58" t="str">
        <f t="shared" si="573"/>
        <v>X</v>
      </c>
      <c r="F588" s="58" t="str">
        <f t="shared" si="573"/>
        <v>X</v>
      </c>
      <c r="G588" s="58" t="str">
        <f t="shared" si="573"/>
        <v>X</v>
      </c>
      <c r="H588" s="58" t="str">
        <f t="shared" si="573"/>
        <v>X</v>
      </c>
      <c r="I588" s="58" t="str">
        <f t="shared" si="573"/>
        <v>X</v>
      </c>
      <c r="J588" s="58" t="str">
        <f t="shared" si="573"/>
        <v>X</v>
      </c>
      <c r="K588" s="58" t="str">
        <f t="shared" si="573"/>
        <v>X</v>
      </c>
      <c r="L588" s="58" t="str">
        <f t="shared" si="573"/>
        <v>X</v>
      </c>
      <c r="M588" s="58" t="str">
        <f t="shared" si="573"/>
        <v>X</v>
      </c>
      <c r="N588" s="58" t="str">
        <f t="shared" si="573"/>
        <v>X</v>
      </c>
      <c r="O588" s="58" t="str">
        <f t="shared" si="573"/>
        <v>X</v>
      </c>
      <c r="P588" s="58" t="str">
        <f t="shared" si="573"/>
        <v>X</v>
      </c>
      <c r="Q588" s="58" t="str">
        <f t="shared" si="573"/>
        <v>X</v>
      </c>
    </row>
    <row r="589" spans="1:17" ht="18.75" customHeight="1">
      <c r="A589" s="606"/>
      <c r="B589" s="58" t="s">
        <v>34</v>
      </c>
      <c r="C589" s="58" t="str">
        <f t="shared" ref="C589:Q589" si="574">IF(C9=$W$73,"O",IF(C9=$X$73,"O",IF(C9=$Y$73,"O",IF(C9=$Z$73,"O",IF(C9=$AA$73,"O",IF(C9=$AB$73,"O",IF(C9=$AC$73,"O",IF(C9=$AD$73,"O",IF(C9=$AE$73,"O","X")))))))))</f>
        <v>X</v>
      </c>
      <c r="D589" s="58" t="str">
        <f t="shared" si="574"/>
        <v>X</v>
      </c>
      <c r="E589" s="58" t="str">
        <f t="shared" si="574"/>
        <v>X</v>
      </c>
      <c r="F589" s="58" t="str">
        <f t="shared" si="574"/>
        <v>X</v>
      </c>
      <c r="G589" s="58" t="str">
        <f t="shared" si="574"/>
        <v>X</v>
      </c>
      <c r="H589" s="58" t="str">
        <f t="shared" si="574"/>
        <v>X</v>
      </c>
      <c r="I589" s="58" t="str">
        <f t="shared" si="574"/>
        <v>X</v>
      </c>
      <c r="J589" s="58" t="str">
        <f t="shared" si="574"/>
        <v>X</v>
      </c>
      <c r="K589" s="58" t="str">
        <f t="shared" si="574"/>
        <v>X</v>
      </c>
      <c r="L589" s="58" t="str">
        <f t="shared" si="574"/>
        <v>X</v>
      </c>
      <c r="M589" s="58" t="str">
        <f t="shared" si="574"/>
        <v>X</v>
      </c>
      <c r="N589" s="58" t="str">
        <f t="shared" si="574"/>
        <v>X</v>
      </c>
      <c r="O589" s="58" t="str">
        <f t="shared" si="574"/>
        <v>X</v>
      </c>
      <c r="P589" s="58" t="str">
        <f t="shared" si="574"/>
        <v>X</v>
      </c>
      <c r="Q589" s="58" t="str">
        <f t="shared" si="574"/>
        <v>X</v>
      </c>
    </row>
    <row r="590" spans="1:17" ht="18.75" customHeight="1">
      <c r="A590" s="606"/>
      <c r="B590" s="58" t="s">
        <v>35</v>
      </c>
      <c r="C590" s="58" t="str">
        <f t="shared" ref="C590:Q590" si="575">IF(C10=$W$73,"O",IF(C10=$X$73,"O",IF(C10=$Y$73,"O",IF(C10=$Z$73,"O",IF(C10=$AA$73,"O",IF(C10=$AB$73,"O",IF(C10=$AC$73,"O",IF(C10=$AD$73,"O",IF(C10=$AE$73,"O","X")))))))))</f>
        <v>O</v>
      </c>
      <c r="D590" s="58" t="str">
        <f t="shared" si="575"/>
        <v>O</v>
      </c>
      <c r="E590" s="58" t="str">
        <f t="shared" si="575"/>
        <v>O</v>
      </c>
      <c r="F590" s="58" t="str">
        <f t="shared" si="575"/>
        <v>O</v>
      </c>
      <c r="G590" s="58" t="str">
        <f t="shared" si="575"/>
        <v>O</v>
      </c>
      <c r="H590" s="58" t="str">
        <f t="shared" si="575"/>
        <v>O</v>
      </c>
      <c r="I590" s="58" t="str">
        <f t="shared" si="575"/>
        <v>O</v>
      </c>
      <c r="J590" s="58" t="str">
        <f t="shared" si="575"/>
        <v>O</v>
      </c>
      <c r="K590" s="58" t="str">
        <f t="shared" si="575"/>
        <v>O</v>
      </c>
      <c r="L590" s="58" t="str">
        <f t="shared" si="575"/>
        <v>O</v>
      </c>
      <c r="M590" s="58" t="str">
        <f t="shared" si="575"/>
        <v>O</v>
      </c>
      <c r="N590" s="58" t="str">
        <f t="shared" si="575"/>
        <v>O</v>
      </c>
      <c r="O590" s="58" t="str">
        <f t="shared" si="575"/>
        <v>O</v>
      </c>
      <c r="P590" s="58" t="str">
        <f t="shared" si="575"/>
        <v>O</v>
      </c>
      <c r="Q590" s="58" t="str">
        <f t="shared" si="575"/>
        <v>O</v>
      </c>
    </row>
    <row r="591" spans="1:17" ht="18.75" customHeight="1">
      <c r="A591" s="606"/>
      <c r="B591" s="58" t="s">
        <v>36</v>
      </c>
      <c r="C591" s="58" t="str">
        <f t="shared" ref="C591:Q591" si="576">IF(C11=$W$73,"O",IF(C11=$X$73,"O",IF(C11=$Y$73,"O",IF(C11=$Z$73,"O",IF(C11=$AA$73,"O",IF(C11=$AB$73,"O",IF(C11=$AC$73,"O",IF(C11=$AD$73,"O",IF(C11=$AE$73,"O","X")))))))))</f>
        <v>X</v>
      </c>
      <c r="D591" s="58" t="str">
        <f t="shared" si="576"/>
        <v>X</v>
      </c>
      <c r="E591" s="58" t="str">
        <f t="shared" si="576"/>
        <v>X</v>
      </c>
      <c r="F591" s="58" t="str">
        <f t="shared" si="576"/>
        <v>X</v>
      </c>
      <c r="G591" s="58" t="str">
        <f t="shared" si="576"/>
        <v>X</v>
      </c>
      <c r="H591" s="58" t="str">
        <f t="shared" si="576"/>
        <v>X</v>
      </c>
      <c r="I591" s="58" t="str">
        <f t="shared" si="576"/>
        <v>X</v>
      </c>
      <c r="J591" s="58" t="str">
        <f t="shared" si="576"/>
        <v>X</v>
      </c>
      <c r="K591" s="58" t="str">
        <f t="shared" si="576"/>
        <v>X</v>
      </c>
      <c r="L591" s="58" t="str">
        <f t="shared" si="576"/>
        <v>X</v>
      </c>
      <c r="M591" s="58" t="str">
        <f t="shared" si="576"/>
        <v>X</v>
      </c>
      <c r="N591" s="58" t="str">
        <f t="shared" si="576"/>
        <v>X</v>
      </c>
      <c r="O591" s="58" t="str">
        <f t="shared" si="576"/>
        <v>X</v>
      </c>
      <c r="P591" s="58" t="str">
        <f t="shared" si="576"/>
        <v>X</v>
      </c>
      <c r="Q591" s="58" t="str">
        <f t="shared" si="576"/>
        <v>X</v>
      </c>
    </row>
    <row r="592" spans="1:17" ht="18.75" customHeight="1">
      <c r="A592" s="606"/>
      <c r="B592" s="58" t="s">
        <v>21</v>
      </c>
      <c r="C592" s="58" t="str">
        <f t="shared" ref="C592:Q592" si="577">IF(C12=$W$73,"O",IF(C12=$X$73,"O",IF(C12=$Y$73,"O",IF(C12=$Z$73,"O",IF(C12=$AA$73,"O",IF(C12=$AB$73,"O",IF(C12=$AC$73,"O",IF(C12=$AD$73,"O",IF(C12=$AE$73,"O","X")))))))))</f>
        <v>X</v>
      </c>
      <c r="D592" s="58" t="str">
        <f t="shared" si="577"/>
        <v>X</v>
      </c>
      <c r="E592" s="58" t="str">
        <f t="shared" si="577"/>
        <v>X</v>
      </c>
      <c r="F592" s="58" t="str">
        <f t="shared" si="577"/>
        <v>X</v>
      </c>
      <c r="G592" s="58" t="str">
        <f t="shared" si="577"/>
        <v>X</v>
      </c>
      <c r="H592" s="58" t="str">
        <f t="shared" si="577"/>
        <v>X</v>
      </c>
      <c r="I592" s="58" t="str">
        <f t="shared" si="577"/>
        <v>X</v>
      </c>
      <c r="J592" s="58" t="str">
        <f t="shared" si="577"/>
        <v>X</v>
      </c>
      <c r="K592" s="58" t="str">
        <f t="shared" si="577"/>
        <v>X</v>
      </c>
      <c r="L592" s="58" t="str">
        <f t="shared" si="577"/>
        <v>X</v>
      </c>
      <c r="M592" s="58" t="str">
        <f t="shared" si="577"/>
        <v>X</v>
      </c>
      <c r="N592" s="58" t="str">
        <f t="shared" si="577"/>
        <v>X</v>
      </c>
      <c r="O592" s="58" t="str">
        <f t="shared" si="577"/>
        <v>X</v>
      </c>
      <c r="P592" s="58" t="str">
        <f t="shared" si="577"/>
        <v>X</v>
      </c>
      <c r="Q592" s="58" t="str">
        <f t="shared" si="577"/>
        <v>X</v>
      </c>
    </row>
    <row r="593" spans="1:17" ht="18.75" customHeight="1">
      <c r="A593" s="607"/>
      <c r="B593" s="30" t="s">
        <v>46</v>
      </c>
      <c r="C593" s="47">
        <f>COUNTIF(C587:C592,"O")</f>
        <v>1</v>
      </c>
      <c r="D593" s="47">
        <f t="shared" ref="D593:Q593" si="578">COUNTIF(D587:D592,"O")</f>
        <v>1</v>
      </c>
      <c r="E593" s="47">
        <f t="shared" si="578"/>
        <v>1</v>
      </c>
      <c r="F593" s="47">
        <f t="shared" si="578"/>
        <v>1</v>
      </c>
      <c r="G593" s="47">
        <f t="shared" si="578"/>
        <v>1</v>
      </c>
      <c r="H593" s="47">
        <f t="shared" si="578"/>
        <v>1</v>
      </c>
      <c r="I593" s="47">
        <f t="shared" si="578"/>
        <v>1</v>
      </c>
      <c r="J593" s="47">
        <f t="shared" si="578"/>
        <v>1</v>
      </c>
      <c r="K593" s="47">
        <f t="shared" si="578"/>
        <v>1</v>
      </c>
      <c r="L593" s="47">
        <f t="shared" si="578"/>
        <v>1</v>
      </c>
      <c r="M593" s="47">
        <f t="shared" si="578"/>
        <v>1</v>
      </c>
      <c r="N593" s="47">
        <f t="shared" si="578"/>
        <v>1</v>
      </c>
      <c r="O593" s="47">
        <f t="shared" si="578"/>
        <v>1</v>
      </c>
      <c r="P593" s="47">
        <f t="shared" si="578"/>
        <v>1</v>
      </c>
      <c r="Q593" s="47">
        <f t="shared" si="578"/>
        <v>1</v>
      </c>
    </row>
    <row r="594" spans="1:17" ht="18.75" customHeight="1">
      <c r="A594" s="605">
        <v>59</v>
      </c>
      <c r="B594" s="58" t="s">
        <v>32</v>
      </c>
      <c r="C594" s="58" t="str">
        <f t="shared" ref="C594:Q594" si="579">IF(C7=$W$74,"O",IF(C7=$X$74,"O",IF(C7=$Y$74,"O","X")))</f>
        <v>X</v>
      </c>
      <c r="D594" s="58" t="str">
        <f t="shared" si="579"/>
        <v>X</v>
      </c>
      <c r="E594" s="58" t="str">
        <f t="shared" si="579"/>
        <v>X</v>
      </c>
      <c r="F594" s="58" t="str">
        <f t="shared" si="579"/>
        <v>X</v>
      </c>
      <c r="G594" s="58" t="str">
        <f t="shared" si="579"/>
        <v>X</v>
      </c>
      <c r="H594" s="58" t="str">
        <f t="shared" si="579"/>
        <v>X</v>
      </c>
      <c r="I594" s="58" t="str">
        <f t="shared" si="579"/>
        <v>X</v>
      </c>
      <c r="J594" s="58" t="str">
        <f t="shared" si="579"/>
        <v>X</v>
      </c>
      <c r="K594" s="58" t="str">
        <f t="shared" si="579"/>
        <v>X</v>
      </c>
      <c r="L594" s="58" t="str">
        <f t="shared" si="579"/>
        <v>X</v>
      </c>
      <c r="M594" s="58" t="str">
        <f t="shared" si="579"/>
        <v>X</v>
      </c>
      <c r="N594" s="58" t="str">
        <f t="shared" si="579"/>
        <v>X</v>
      </c>
      <c r="O594" s="58" t="str">
        <f t="shared" si="579"/>
        <v>X</v>
      </c>
      <c r="P594" s="58" t="str">
        <f t="shared" si="579"/>
        <v>X</v>
      </c>
      <c r="Q594" s="58" t="str">
        <f t="shared" si="579"/>
        <v>X</v>
      </c>
    </row>
    <row r="595" spans="1:17" ht="18.75" customHeight="1">
      <c r="A595" s="606"/>
      <c r="B595" s="58" t="s">
        <v>33</v>
      </c>
      <c r="C595" s="58" t="str">
        <f t="shared" ref="C595:Q595" si="580">IF(C8=$W$74,"O",IF(C8=$X$74,"O",IF(C8=$Y$74,"O","X")))</f>
        <v>X</v>
      </c>
      <c r="D595" s="58" t="str">
        <f t="shared" si="580"/>
        <v>X</v>
      </c>
      <c r="E595" s="58" t="str">
        <f t="shared" si="580"/>
        <v>X</v>
      </c>
      <c r="F595" s="58" t="str">
        <f t="shared" si="580"/>
        <v>X</v>
      </c>
      <c r="G595" s="58" t="str">
        <f t="shared" si="580"/>
        <v>X</v>
      </c>
      <c r="H595" s="58" t="str">
        <f t="shared" si="580"/>
        <v>X</v>
      </c>
      <c r="I595" s="58" t="str">
        <f t="shared" si="580"/>
        <v>X</v>
      </c>
      <c r="J595" s="58" t="str">
        <f t="shared" si="580"/>
        <v>X</v>
      </c>
      <c r="K595" s="58" t="str">
        <f t="shared" si="580"/>
        <v>X</v>
      </c>
      <c r="L595" s="58" t="str">
        <f t="shared" si="580"/>
        <v>X</v>
      </c>
      <c r="M595" s="58" t="str">
        <f t="shared" si="580"/>
        <v>X</v>
      </c>
      <c r="N595" s="58" t="str">
        <f t="shared" si="580"/>
        <v>X</v>
      </c>
      <c r="O595" s="58" t="str">
        <f t="shared" si="580"/>
        <v>X</v>
      </c>
      <c r="P595" s="58" t="str">
        <f t="shared" si="580"/>
        <v>X</v>
      </c>
      <c r="Q595" s="58" t="str">
        <f t="shared" si="580"/>
        <v>X</v>
      </c>
    </row>
    <row r="596" spans="1:17" ht="18.75" customHeight="1">
      <c r="A596" s="606"/>
      <c r="B596" s="58" t="s">
        <v>34</v>
      </c>
      <c r="C596" s="58" t="str">
        <f t="shared" ref="C596:Q596" si="581">IF(C9=$W$74,"O",IF(C9=$X$74,"O",IF(C9=$Y$74,"O","X")))</f>
        <v>X</v>
      </c>
      <c r="D596" s="58" t="str">
        <f t="shared" si="581"/>
        <v>X</v>
      </c>
      <c r="E596" s="58" t="str">
        <f t="shared" si="581"/>
        <v>X</v>
      </c>
      <c r="F596" s="58" t="str">
        <f t="shared" si="581"/>
        <v>X</v>
      </c>
      <c r="G596" s="58" t="str">
        <f t="shared" si="581"/>
        <v>X</v>
      </c>
      <c r="H596" s="58" t="str">
        <f t="shared" si="581"/>
        <v>X</v>
      </c>
      <c r="I596" s="58" t="str">
        <f t="shared" si="581"/>
        <v>X</v>
      </c>
      <c r="J596" s="58" t="str">
        <f t="shared" si="581"/>
        <v>X</v>
      </c>
      <c r="K596" s="58" t="str">
        <f t="shared" si="581"/>
        <v>X</v>
      </c>
      <c r="L596" s="58" t="str">
        <f t="shared" si="581"/>
        <v>X</v>
      </c>
      <c r="M596" s="58" t="str">
        <f t="shared" si="581"/>
        <v>X</v>
      </c>
      <c r="N596" s="58" t="str">
        <f t="shared" si="581"/>
        <v>X</v>
      </c>
      <c r="O596" s="58" t="str">
        <f t="shared" si="581"/>
        <v>X</v>
      </c>
      <c r="P596" s="58" t="str">
        <f t="shared" si="581"/>
        <v>X</v>
      </c>
      <c r="Q596" s="58" t="str">
        <f t="shared" si="581"/>
        <v>X</v>
      </c>
    </row>
    <row r="597" spans="1:17" ht="18.75" customHeight="1">
      <c r="A597" s="606"/>
      <c r="B597" s="58" t="s">
        <v>35</v>
      </c>
      <c r="C597" s="58" t="str">
        <f t="shared" ref="C597:Q597" si="582">IF(C10=$W$74,"O",IF(C10=$X$74,"O",IF(C10=$Y$74,"O","X")))</f>
        <v>X</v>
      </c>
      <c r="D597" s="58" t="str">
        <f t="shared" si="582"/>
        <v>X</v>
      </c>
      <c r="E597" s="58" t="str">
        <f t="shared" si="582"/>
        <v>X</v>
      </c>
      <c r="F597" s="58" t="str">
        <f t="shared" si="582"/>
        <v>X</v>
      </c>
      <c r="G597" s="58" t="str">
        <f t="shared" si="582"/>
        <v>X</v>
      </c>
      <c r="H597" s="58" t="str">
        <f t="shared" si="582"/>
        <v>X</v>
      </c>
      <c r="I597" s="58" t="str">
        <f t="shared" si="582"/>
        <v>X</v>
      </c>
      <c r="J597" s="58" t="str">
        <f t="shared" si="582"/>
        <v>X</v>
      </c>
      <c r="K597" s="58" t="str">
        <f t="shared" si="582"/>
        <v>X</v>
      </c>
      <c r="L597" s="58" t="str">
        <f t="shared" si="582"/>
        <v>X</v>
      </c>
      <c r="M597" s="58" t="str">
        <f t="shared" si="582"/>
        <v>X</v>
      </c>
      <c r="N597" s="58" t="str">
        <f t="shared" si="582"/>
        <v>X</v>
      </c>
      <c r="O597" s="58" t="str">
        <f t="shared" si="582"/>
        <v>X</v>
      </c>
      <c r="P597" s="58" t="str">
        <f t="shared" si="582"/>
        <v>X</v>
      </c>
      <c r="Q597" s="58" t="str">
        <f t="shared" si="582"/>
        <v>X</v>
      </c>
    </row>
    <row r="598" spans="1:17" ht="18.75" customHeight="1">
      <c r="A598" s="606"/>
      <c r="B598" s="58" t="s">
        <v>36</v>
      </c>
      <c r="C598" s="58" t="str">
        <f t="shared" ref="C598:Q598" si="583">IF(C11=$W$74,"O",IF(C11=$X$74,"O",IF(C11=$Y$74,"O","X")))</f>
        <v>X</v>
      </c>
      <c r="D598" s="58" t="str">
        <f t="shared" si="583"/>
        <v>X</v>
      </c>
      <c r="E598" s="58" t="str">
        <f t="shared" si="583"/>
        <v>X</v>
      </c>
      <c r="F598" s="58" t="str">
        <f t="shared" si="583"/>
        <v>X</v>
      </c>
      <c r="G598" s="58" t="str">
        <f t="shared" si="583"/>
        <v>X</v>
      </c>
      <c r="H598" s="58" t="str">
        <f t="shared" si="583"/>
        <v>X</v>
      </c>
      <c r="I598" s="58" t="str">
        <f t="shared" si="583"/>
        <v>X</v>
      </c>
      <c r="J598" s="58" t="str">
        <f t="shared" si="583"/>
        <v>X</v>
      </c>
      <c r="K598" s="58" t="str">
        <f t="shared" si="583"/>
        <v>X</v>
      </c>
      <c r="L598" s="58" t="str">
        <f t="shared" si="583"/>
        <v>X</v>
      </c>
      <c r="M598" s="58" t="str">
        <f t="shared" si="583"/>
        <v>X</v>
      </c>
      <c r="N598" s="58" t="str">
        <f t="shared" si="583"/>
        <v>X</v>
      </c>
      <c r="O598" s="58" t="str">
        <f t="shared" si="583"/>
        <v>X</v>
      </c>
      <c r="P598" s="58" t="str">
        <f t="shared" si="583"/>
        <v>X</v>
      </c>
      <c r="Q598" s="58" t="str">
        <f t="shared" si="583"/>
        <v>X</v>
      </c>
    </row>
    <row r="599" spans="1:17" ht="18.75" customHeight="1">
      <c r="A599" s="606"/>
      <c r="B599" s="58" t="s">
        <v>21</v>
      </c>
      <c r="C599" s="58" t="str">
        <f t="shared" ref="C599:Q599" si="584">IF(C12=$W$74,"O",IF(C12=$X$74,"O",IF(C12=$Y$74,"O","X")))</f>
        <v>X</v>
      </c>
      <c r="D599" s="58" t="str">
        <f t="shared" si="584"/>
        <v>X</v>
      </c>
      <c r="E599" s="58" t="str">
        <f t="shared" si="584"/>
        <v>X</v>
      </c>
      <c r="F599" s="58" t="str">
        <f t="shared" si="584"/>
        <v>X</v>
      </c>
      <c r="G599" s="58" t="str">
        <f t="shared" si="584"/>
        <v>X</v>
      </c>
      <c r="H599" s="58" t="str">
        <f t="shared" si="584"/>
        <v>X</v>
      </c>
      <c r="I599" s="58" t="str">
        <f t="shared" si="584"/>
        <v>X</v>
      </c>
      <c r="J599" s="58" t="str">
        <f t="shared" si="584"/>
        <v>X</v>
      </c>
      <c r="K599" s="58" t="str">
        <f t="shared" si="584"/>
        <v>X</v>
      </c>
      <c r="L599" s="58" t="str">
        <f t="shared" si="584"/>
        <v>X</v>
      </c>
      <c r="M599" s="58" t="str">
        <f t="shared" si="584"/>
        <v>X</v>
      </c>
      <c r="N599" s="58" t="str">
        <f t="shared" si="584"/>
        <v>X</v>
      </c>
      <c r="O599" s="58" t="str">
        <f t="shared" si="584"/>
        <v>X</v>
      </c>
      <c r="P599" s="58" t="str">
        <f t="shared" si="584"/>
        <v>X</v>
      </c>
      <c r="Q599" s="58" t="str">
        <f t="shared" si="584"/>
        <v>X</v>
      </c>
    </row>
    <row r="600" spans="1:17" ht="18.75" customHeight="1">
      <c r="A600" s="607"/>
      <c r="B600" s="30" t="s">
        <v>46</v>
      </c>
      <c r="C600" s="47">
        <f>COUNTIF(C594:C599,"O")</f>
        <v>0</v>
      </c>
      <c r="D600" s="47">
        <f t="shared" ref="D600:Q600" si="585">COUNTIF(D594:D599,"O")</f>
        <v>0</v>
      </c>
      <c r="E600" s="47">
        <f t="shared" si="585"/>
        <v>0</v>
      </c>
      <c r="F600" s="47">
        <f t="shared" si="585"/>
        <v>0</v>
      </c>
      <c r="G600" s="47">
        <f t="shared" si="585"/>
        <v>0</v>
      </c>
      <c r="H600" s="47">
        <f t="shared" si="585"/>
        <v>0</v>
      </c>
      <c r="I600" s="47">
        <f t="shared" si="585"/>
        <v>0</v>
      </c>
      <c r="J600" s="47">
        <f t="shared" si="585"/>
        <v>0</v>
      </c>
      <c r="K600" s="47">
        <f t="shared" si="585"/>
        <v>0</v>
      </c>
      <c r="L600" s="47">
        <f t="shared" si="585"/>
        <v>0</v>
      </c>
      <c r="M600" s="47">
        <f t="shared" si="585"/>
        <v>0</v>
      </c>
      <c r="N600" s="47">
        <f t="shared" si="585"/>
        <v>0</v>
      </c>
      <c r="O600" s="47">
        <f t="shared" si="585"/>
        <v>0</v>
      </c>
      <c r="P600" s="47">
        <f t="shared" si="585"/>
        <v>0</v>
      </c>
      <c r="Q600" s="47">
        <f t="shared" si="585"/>
        <v>0</v>
      </c>
    </row>
    <row r="601" spans="1:17" ht="18" customHeight="1">
      <c r="A601" s="605">
        <v>60</v>
      </c>
      <c r="B601" s="58" t="s">
        <v>32</v>
      </c>
      <c r="C601" s="58" t="str">
        <f t="shared" ref="C601:Q601" si="586">IF(C7=$W$75,"O",IF(C7=$X$75,"O",IF(C7=$Y$75,"O",IF(C7=$Z$75,"O",IF(C7=$AA$75,"O","X")))))</f>
        <v>X</v>
      </c>
      <c r="D601" s="58" t="str">
        <f t="shared" si="586"/>
        <v>X</v>
      </c>
      <c r="E601" s="58" t="str">
        <f t="shared" si="586"/>
        <v>X</v>
      </c>
      <c r="F601" s="58" t="str">
        <f t="shared" si="586"/>
        <v>X</v>
      </c>
      <c r="G601" s="58" t="str">
        <f t="shared" si="586"/>
        <v>X</v>
      </c>
      <c r="H601" s="58" t="str">
        <f t="shared" si="586"/>
        <v>X</v>
      </c>
      <c r="I601" s="58" t="str">
        <f t="shared" si="586"/>
        <v>X</v>
      </c>
      <c r="J601" s="58" t="str">
        <f t="shared" si="586"/>
        <v>X</v>
      </c>
      <c r="K601" s="58" t="str">
        <f t="shared" si="586"/>
        <v>X</v>
      </c>
      <c r="L601" s="58" t="str">
        <f t="shared" si="586"/>
        <v>X</v>
      </c>
      <c r="M601" s="58" t="str">
        <f t="shared" si="586"/>
        <v>X</v>
      </c>
      <c r="N601" s="58" t="str">
        <f t="shared" si="586"/>
        <v>X</v>
      </c>
      <c r="O601" s="58" t="str">
        <f t="shared" si="586"/>
        <v>X</v>
      </c>
      <c r="P601" s="58" t="str">
        <f t="shared" si="586"/>
        <v>X</v>
      </c>
      <c r="Q601" s="58" t="str">
        <f t="shared" si="586"/>
        <v>X</v>
      </c>
    </row>
    <row r="602" spans="1:17" ht="18.75" customHeight="1">
      <c r="A602" s="606"/>
      <c r="B602" s="58" t="s">
        <v>33</v>
      </c>
      <c r="C602" s="58" t="str">
        <f t="shared" ref="C602:Q602" si="587">IF(C8=$W$75,"O",IF(C8=$X$75,"O",IF(C8=$Y$75,"O",IF(C8=$Z$75,"O",IF(C8=$AA$75,"O","X")))))</f>
        <v>X</v>
      </c>
      <c r="D602" s="58" t="str">
        <f t="shared" si="587"/>
        <v>X</v>
      </c>
      <c r="E602" s="58" t="str">
        <f t="shared" si="587"/>
        <v>X</v>
      </c>
      <c r="F602" s="58" t="str">
        <f t="shared" si="587"/>
        <v>X</v>
      </c>
      <c r="G602" s="58" t="str">
        <f t="shared" si="587"/>
        <v>X</v>
      </c>
      <c r="H602" s="58" t="str">
        <f t="shared" si="587"/>
        <v>X</v>
      </c>
      <c r="I602" s="58" t="str">
        <f t="shared" si="587"/>
        <v>X</v>
      </c>
      <c r="J602" s="58" t="str">
        <f t="shared" si="587"/>
        <v>X</v>
      </c>
      <c r="K602" s="58" t="str">
        <f t="shared" si="587"/>
        <v>X</v>
      </c>
      <c r="L602" s="58" t="str">
        <f t="shared" si="587"/>
        <v>X</v>
      </c>
      <c r="M602" s="58" t="str">
        <f t="shared" si="587"/>
        <v>X</v>
      </c>
      <c r="N602" s="58" t="str">
        <f t="shared" si="587"/>
        <v>X</v>
      </c>
      <c r="O602" s="58" t="str">
        <f t="shared" si="587"/>
        <v>X</v>
      </c>
      <c r="P602" s="58" t="str">
        <f t="shared" si="587"/>
        <v>X</v>
      </c>
      <c r="Q602" s="58" t="str">
        <f t="shared" si="587"/>
        <v>X</v>
      </c>
    </row>
    <row r="603" spans="1:17" ht="18.75" customHeight="1">
      <c r="A603" s="606"/>
      <c r="B603" s="58" t="s">
        <v>34</v>
      </c>
      <c r="C603" s="58" t="str">
        <f t="shared" ref="C603:Q603" si="588">IF(C9=$W$75,"O",IF(C9=$X$75,"O",IF(C9=$Y$75,"O",IF(C9=$Z$75,"O",IF(C9=$AA$75,"O","X")))))</f>
        <v>X</v>
      </c>
      <c r="D603" s="58" t="str">
        <f t="shared" si="588"/>
        <v>X</v>
      </c>
      <c r="E603" s="58" t="str">
        <f t="shared" si="588"/>
        <v>X</v>
      </c>
      <c r="F603" s="58" t="str">
        <f t="shared" si="588"/>
        <v>X</v>
      </c>
      <c r="G603" s="58" t="str">
        <f t="shared" si="588"/>
        <v>X</v>
      </c>
      <c r="H603" s="58" t="str">
        <f t="shared" si="588"/>
        <v>X</v>
      </c>
      <c r="I603" s="58" t="str">
        <f t="shared" si="588"/>
        <v>X</v>
      </c>
      <c r="J603" s="58" t="str">
        <f t="shared" si="588"/>
        <v>X</v>
      </c>
      <c r="K603" s="58" t="str">
        <f t="shared" si="588"/>
        <v>X</v>
      </c>
      <c r="L603" s="58" t="str">
        <f t="shared" si="588"/>
        <v>X</v>
      </c>
      <c r="M603" s="58" t="str">
        <f t="shared" si="588"/>
        <v>X</v>
      </c>
      <c r="N603" s="58" t="str">
        <f t="shared" si="588"/>
        <v>X</v>
      </c>
      <c r="O603" s="58" t="str">
        <f t="shared" si="588"/>
        <v>X</v>
      </c>
      <c r="P603" s="58" t="str">
        <f t="shared" si="588"/>
        <v>X</v>
      </c>
      <c r="Q603" s="58" t="str">
        <f t="shared" si="588"/>
        <v>X</v>
      </c>
    </row>
    <row r="604" spans="1:17" ht="18.75" customHeight="1">
      <c r="A604" s="606"/>
      <c r="B604" s="58" t="s">
        <v>35</v>
      </c>
      <c r="C604" s="58" t="str">
        <f t="shared" ref="C604:Q604" si="589">IF(C10=$W$75,"O",IF(C10=$X$75,"O",IF(C10=$Y$75,"O",IF(C10=$Z$75,"O",IF(C10=$AA$75,"O","X")))))</f>
        <v>X</v>
      </c>
      <c r="D604" s="58" t="str">
        <f t="shared" si="589"/>
        <v>X</v>
      </c>
      <c r="E604" s="58" t="str">
        <f t="shared" si="589"/>
        <v>X</v>
      </c>
      <c r="F604" s="58" t="str">
        <f t="shared" si="589"/>
        <v>X</v>
      </c>
      <c r="G604" s="58" t="str">
        <f t="shared" si="589"/>
        <v>X</v>
      </c>
      <c r="H604" s="58" t="str">
        <f t="shared" si="589"/>
        <v>X</v>
      </c>
      <c r="I604" s="58" t="str">
        <f t="shared" si="589"/>
        <v>X</v>
      </c>
      <c r="J604" s="58" t="str">
        <f t="shared" si="589"/>
        <v>X</v>
      </c>
      <c r="K604" s="58" t="str">
        <f t="shared" si="589"/>
        <v>X</v>
      </c>
      <c r="L604" s="58" t="str">
        <f t="shared" si="589"/>
        <v>X</v>
      </c>
      <c r="M604" s="58" t="str">
        <f t="shared" si="589"/>
        <v>X</v>
      </c>
      <c r="N604" s="58" t="str">
        <f t="shared" si="589"/>
        <v>X</v>
      </c>
      <c r="O604" s="58" t="str">
        <f t="shared" si="589"/>
        <v>X</v>
      </c>
      <c r="P604" s="58" t="str">
        <f t="shared" si="589"/>
        <v>X</v>
      </c>
      <c r="Q604" s="58" t="str">
        <f t="shared" si="589"/>
        <v>X</v>
      </c>
    </row>
    <row r="605" spans="1:17" ht="18.75" customHeight="1">
      <c r="A605" s="606"/>
      <c r="B605" s="58" t="s">
        <v>36</v>
      </c>
      <c r="C605" s="58" t="str">
        <f t="shared" ref="C605:Q605" si="590">IF(C11=$W$75,"O",IF(C11=$X$75,"O",IF(C11=$Y$75,"O",IF(C11=$Z$75,"O",IF(C11=$AA$75,"O","X")))))</f>
        <v>X</v>
      </c>
      <c r="D605" s="58" t="str">
        <f t="shared" si="590"/>
        <v>X</v>
      </c>
      <c r="E605" s="58" t="str">
        <f t="shared" si="590"/>
        <v>X</v>
      </c>
      <c r="F605" s="58" t="str">
        <f t="shared" si="590"/>
        <v>X</v>
      </c>
      <c r="G605" s="58" t="str">
        <f t="shared" si="590"/>
        <v>X</v>
      </c>
      <c r="H605" s="58" t="str">
        <f t="shared" si="590"/>
        <v>X</v>
      </c>
      <c r="I605" s="58" t="str">
        <f t="shared" si="590"/>
        <v>X</v>
      </c>
      <c r="J605" s="58" t="str">
        <f t="shared" si="590"/>
        <v>X</v>
      </c>
      <c r="K605" s="58" t="str">
        <f t="shared" si="590"/>
        <v>X</v>
      </c>
      <c r="L605" s="58" t="str">
        <f t="shared" si="590"/>
        <v>X</v>
      </c>
      <c r="M605" s="58" t="str">
        <f t="shared" si="590"/>
        <v>X</v>
      </c>
      <c r="N605" s="58" t="str">
        <f t="shared" si="590"/>
        <v>X</v>
      </c>
      <c r="O605" s="58" t="str">
        <f t="shared" si="590"/>
        <v>X</v>
      </c>
      <c r="P605" s="58" t="str">
        <f t="shared" si="590"/>
        <v>X</v>
      </c>
      <c r="Q605" s="58" t="str">
        <f t="shared" si="590"/>
        <v>X</v>
      </c>
    </row>
    <row r="606" spans="1:17" ht="18.75" customHeight="1">
      <c r="A606" s="606"/>
      <c r="B606" s="58" t="s">
        <v>21</v>
      </c>
      <c r="C606" s="58" t="str">
        <f t="shared" ref="C606:Q606" si="591">IF(C12=$W$75,"O",IF(C12=$X$75,"O",IF(C12=$Y$75,"O",IF(C12=$Z$75,"O",IF(C12=$AA$75,"O","X")))))</f>
        <v>X</v>
      </c>
      <c r="D606" s="58" t="str">
        <f t="shared" si="591"/>
        <v>X</v>
      </c>
      <c r="E606" s="58" t="str">
        <f t="shared" si="591"/>
        <v>X</v>
      </c>
      <c r="F606" s="58" t="str">
        <f t="shared" si="591"/>
        <v>X</v>
      </c>
      <c r="G606" s="58" t="str">
        <f t="shared" si="591"/>
        <v>X</v>
      </c>
      <c r="H606" s="58" t="str">
        <f t="shared" si="591"/>
        <v>X</v>
      </c>
      <c r="I606" s="58" t="str">
        <f t="shared" si="591"/>
        <v>X</v>
      </c>
      <c r="J606" s="58" t="str">
        <f t="shared" si="591"/>
        <v>X</v>
      </c>
      <c r="K606" s="58" t="str">
        <f t="shared" si="591"/>
        <v>X</v>
      </c>
      <c r="L606" s="58" t="str">
        <f t="shared" si="591"/>
        <v>X</v>
      </c>
      <c r="M606" s="58" t="str">
        <f t="shared" si="591"/>
        <v>X</v>
      </c>
      <c r="N606" s="58" t="str">
        <f t="shared" si="591"/>
        <v>X</v>
      </c>
      <c r="O606" s="58" t="str">
        <f t="shared" si="591"/>
        <v>X</v>
      </c>
      <c r="P606" s="58" t="str">
        <f t="shared" si="591"/>
        <v>X</v>
      </c>
      <c r="Q606" s="58" t="str">
        <f t="shared" si="591"/>
        <v>X</v>
      </c>
    </row>
    <row r="607" spans="1:17" ht="18.75" customHeight="1">
      <c r="A607" s="607"/>
      <c r="B607" s="30" t="s">
        <v>46</v>
      </c>
      <c r="C607" s="47">
        <f>COUNTIF(C601:C606,"O")</f>
        <v>0</v>
      </c>
      <c r="D607" s="47">
        <f t="shared" ref="D607:Q607" si="592">COUNTIF(D601:D606,"O")</f>
        <v>0</v>
      </c>
      <c r="E607" s="47">
        <f t="shared" si="592"/>
        <v>0</v>
      </c>
      <c r="F607" s="47">
        <f t="shared" si="592"/>
        <v>0</v>
      </c>
      <c r="G607" s="47">
        <f t="shared" si="592"/>
        <v>0</v>
      </c>
      <c r="H607" s="47">
        <f t="shared" si="592"/>
        <v>0</v>
      </c>
      <c r="I607" s="47">
        <f t="shared" si="592"/>
        <v>0</v>
      </c>
      <c r="J607" s="47">
        <f t="shared" si="592"/>
        <v>0</v>
      </c>
      <c r="K607" s="47">
        <f t="shared" si="592"/>
        <v>0</v>
      </c>
      <c r="L607" s="47">
        <f t="shared" si="592"/>
        <v>0</v>
      </c>
      <c r="M607" s="47">
        <f t="shared" si="592"/>
        <v>0</v>
      </c>
      <c r="N607" s="47">
        <f t="shared" si="592"/>
        <v>0</v>
      </c>
      <c r="O607" s="47">
        <f t="shared" si="592"/>
        <v>0</v>
      </c>
      <c r="P607" s="47">
        <f t="shared" si="592"/>
        <v>0</v>
      </c>
      <c r="Q607" s="47">
        <f t="shared" si="592"/>
        <v>0</v>
      </c>
    </row>
    <row r="608" spans="1:17" ht="18.75" customHeight="1">
      <c r="A608" s="605">
        <v>61</v>
      </c>
      <c r="B608" s="58" t="s">
        <v>32</v>
      </c>
      <c r="C608" s="58" t="str">
        <f t="shared" ref="C608:Q608" si="593">IF(C7=$W$76,"O",IF(C7=$X$76,"O",IF(C7=$Y$76,"O","X")))</f>
        <v>X</v>
      </c>
      <c r="D608" s="58" t="str">
        <f t="shared" si="593"/>
        <v>X</v>
      </c>
      <c r="E608" s="58" t="str">
        <f t="shared" si="593"/>
        <v>X</v>
      </c>
      <c r="F608" s="58" t="str">
        <f t="shared" si="593"/>
        <v>X</v>
      </c>
      <c r="G608" s="58" t="str">
        <f t="shared" si="593"/>
        <v>X</v>
      </c>
      <c r="H608" s="58" t="str">
        <f t="shared" si="593"/>
        <v>X</v>
      </c>
      <c r="I608" s="58" t="str">
        <f t="shared" si="593"/>
        <v>X</v>
      </c>
      <c r="J608" s="58" t="str">
        <f t="shared" si="593"/>
        <v>X</v>
      </c>
      <c r="K608" s="58" t="str">
        <f t="shared" si="593"/>
        <v>X</v>
      </c>
      <c r="L608" s="58" t="str">
        <f t="shared" si="593"/>
        <v>X</v>
      </c>
      <c r="M608" s="58" t="str">
        <f t="shared" si="593"/>
        <v>X</v>
      </c>
      <c r="N608" s="58" t="str">
        <f t="shared" si="593"/>
        <v>X</v>
      </c>
      <c r="O608" s="58" t="str">
        <f t="shared" si="593"/>
        <v>X</v>
      </c>
      <c r="P608" s="58" t="str">
        <f t="shared" si="593"/>
        <v>X</v>
      </c>
      <c r="Q608" s="58" t="str">
        <f t="shared" si="593"/>
        <v>X</v>
      </c>
    </row>
    <row r="609" spans="1:17" ht="18.75" customHeight="1">
      <c r="A609" s="606"/>
      <c r="B609" s="58" t="s">
        <v>33</v>
      </c>
      <c r="C609" s="58" t="str">
        <f t="shared" ref="C609:Q609" si="594">IF(C8=$W$76,"O",IF(C8=$X$76,"O",IF(C8=$Y$76,"O","X")))</f>
        <v>X</v>
      </c>
      <c r="D609" s="58" t="str">
        <f t="shared" si="594"/>
        <v>X</v>
      </c>
      <c r="E609" s="58" t="str">
        <f t="shared" si="594"/>
        <v>X</v>
      </c>
      <c r="F609" s="58" t="str">
        <f t="shared" si="594"/>
        <v>X</v>
      </c>
      <c r="G609" s="58" t="str">
        <f t="shared" si="594"/>
        <v>X</v>
      </c>
      <c r="H609" s="58" t="str">
        <f t="shared" si="594"/>
        <v>X</v>
      </c>
      <c r="I609" s="58" t="str">
        <f t="shared" si="594"/>
        <v>X</v>
      </c>
      <c r="J609" s="58" t="str">
        <f t="shared" si="594"/>
        <v>X</v>
      </c>
      <c r="K609" s="58" t="str">
        <f t="shared" si="594"/>
        <v>X</v>
      </c>
      <c r="L609" s="58" t="str">
        <f t="shared" si="594"/>
        <v>X</v>
      </c>
      <c r="M609" s="58" t="str">
        <f t="shared" si="594"/>
        <v>X</v>
      </c>
      <c r="N609" s="58" t="str">
        <f t="shared" si="594"/>
        <v>X</v>
      </c>
      <c r="O609" s="58" t="str">
        <f t="shared" si="594"/>
        <v>X</v>
      </c>
      <c r="P609" s="58" t="str">
        <f t="shared" si="594"/>
        <v>X</v>
      </c>
      <c r="Q609" s="58" t="str">
        <f t="shared" si="594"/>
        <v>X</v>
      </c>
    </row>
    <row r="610" spans="1:17" ht="18.75" customHeight="1">
      <c r="A610" s="606"/>
      <c r="B610" s="58" t="s">
        <v>34</v>
      </c>
      <c r="C610" s="58" t="str">
        <f t="shared" ref="C610:Q610" si="595">IF(C9=$W$76,"O",IF(C9=$X$76,"O",IF(C9=$Y$76,"O","X")))</f>
        <v>X</v>
      </c>
      <c r="D610" s="58" t="str">
        <f t="shared" si="595"/>
        <v>X</v>
      </c>
      <c r="E610" s="58" t="str">
        <f t="shared" si="595"/>
        <v>X</v>
      </c>
      <c r="F610" s="58" t="str">
        <f t="shared" si="595"/>
        <v>X</v>
      </c>
      <c r="G610" s="58" t="str">
        <f t="shared" si="595"/>
        <v>X</v>
      </c>
      <c r="H610" s="58" t="str">
        <f t="shared" si="595"/>
        <v>X</v>
      </c>
      <c r="I610" s="58" t="str">
        <f t="shared" si="595"/>
        <v>X</v>
      </c>
      <c r="J610" s="58" t="str">
        <f t="shared" si="595"/>
        <v>X</v>
      </c>
      <c r="K610" s="58" t="str">
        <f t="shared" si="595"/>
        <v>X</v>
      </c>
      <c r="L610" s="58" t="str">
        <f t="shared" si="595"/>
        <v>X</v>
      </c>
      <c r="M610" s="58" t="str">
        <f t="shared" si="595"/>
        <v>X</v>
      </c>
      <c r="N610" s="58" t="str">
        <f t="shared" si="595"/>
        <v>X</v>
      </c>
      <c r="O610" s="58" t="str">
        <f t="shared" si="595"/>
        <v>X</v>
      </c>
      <c r="P610" s="58" t="str">
        <f t="shared" si="595"/>
        <v>X</v>
      </c>
      <c r="Q610" s="58" t="str">
        <f t="shared" si="595"/>
        <v>X</v>
      </c>
    </row>
    <row r="611" spans="1:17" ht="18.75" customHeight="1">
      <c r="A611" s="606"/>
      <c r="B611" s="58" t="s">
        <v>35</v>
      </c>
      <c r="C611" s="58" t="str">
        <f t="shared" ref="C611:Q611" si="596">IF(C10=$W$76,"O",IF(C10=$X$76,"O",IF(C10=$Y$76,"O","X")))</f>
        <v>X</v>
      </c>
      <c r="D611" s="58" t="str">
        <f t="shared" si="596"/>
        <v>X</v>
      </c>
      <c r="E611" s="58" t="str">
        <f t="shared" si="596"/>
        <v>X</v>
      </c>
      <c r="F611" s="58" t="str">
        <f t="shared" si="596"/>
        <v>X</v>
      </c>
      <c r="G611" s="58" t="str">
        <f t="shared" si="596"/>
        <v>X</v>
      </c>
      <c r="H611" s="58" t="str">
        <f t="shared" si="596"/>
        <v>X</v>
      </c>
      <c r="I611" s="58" t="str">
        <f t="shared" si="596"/>
        <v>X</v>
      </c>
      <c r="J611" s="58" t="str">
        <f t="shared" si="596"/>
        <v>X</v>
      </c>
      <c r="K611" s="58" t="str">
        <f t="shared" si="596"/>
        <v>X</v>
      </c>
      <c r="L611" s="58" t="str">
        <f t="shared" si="596"/>
        <v>X</v>
      </c>
      <c r="M611" s="58" t="str">
        <f t="shared" si="596"/>
        <v>X</v>
      </c>
      <c r="N611" s="58" t="str">
        <f t="shared" si="596"/>
        <v>X</v>
      </c>
      <c r="O611" s="58" t="str">
        <f t="shared" si="596"/>
        <v>X</v>
      </c>
      <c r="P611" s="58" t="str">
        <f t="shared" si="596"/>
        <v>X</v>
      </c>
      <c r="Q611" s="58" t="str">
        <f t="shared" si="596"/>
        <v>X</v>
      </c>
    </row>
    <row r="612" spans="1:17" ht="18.75" customHeight="1">
      <c r="A612" s="606"/>
      <c r="B612" s="58" t="s">
        <v>36</v>
      </c>
      <c r="C612" s="58" t="str">
        <f t="shared" ref="C612:Q612" si="597">IF(C11=$W$76,"O",IF(C11=$X$76,"O",IF(C11=$Y$76,"O","X")))</f>
        <v>X</v>
      </c>
      <c r="D612" s="58" t="str">
        <f t="shared" si="597"/>
        <v>X</v>
      </c>
      <c r="E612" s="58" t="str">
        <f t="shared" si="597"/>
        <v>X</v>
      </c>
      <c r="F612" s="58" t="str">
        <f t="shared" si="597"/>
        <v>X</v>
      </c>
      <c r="G612" s="58" t="str">
        <f t="shared" si="597"/>
        <v>X</v>
      </c>
      <c r="H612" s="58" t="str">
        <f t="shared" si="597"/>
        <v>X</v>
      </c>
      <c r="I612" s="58" t="str">
        <f t="shared" si="597"/>
        <v>X</v>
      </c>
      <c r="J612" s="58" t="str">
        <f t="shared" si="597"/>
        <v>X</v>
      </c>
      <c r="K612" s="58" t="str">
        <f t="shared" si="597"/>
        <v>X</v>
      </c>
      <c r="L612" s="58" t="str">
        <f t="shared" si="597"/>
        <v>X</v>
      </c>
      <c r="M612" s="58" t="str">
        <f t="shared" si="597"/>
        <v>X</v>
      </c>
      <c r="N612" s="58" t="str">
        <f t="shared" si="597"/>
        <v>X</v>
      </c>
      <c r="O612" s="58" t="str">
        <f t="shared" si="597"/>
        <v>X</v>
      </c>
      <c r="P612" s="58" t="str">
        <f t="shared" si="597"/>
        <v>X</v>
      </c>
      <c r="Q612" s="58" t="str">
        <f t="shared" si="597"/>
        <v>X</v>
      </c>
    </row>
    <row r="613" spans="1:17" ht="18.75" customHeight="1">
      <c r="A613" s="606"/>
      <c r="B613" s="58" t="s">
        <v>21</v>
      </c>
      <c r="C613" s="58" t="str">
        <f t="shared" ref="C613:Q613" si="598">IF(C12=$W$76,"O",IF(C12=$X$76,"O",IF(C12=$Y$76,"O","X")))</f>
        <v>X</v>
      </c>
      <c r="D613" s="58" t="str">
        <f t="shared" si="598"/>
        <v>X</v>
      </c>
      <c r="E613" s="58" t="str">
        <f t="shared" si="598"/>
        <v>X</v>
      </c>
      <c r="F613" s="58" t="str">
        <f t="shared" si="598"/>
        <v>X</v>
      </c>
      <c r="G613" s="58" t="str">
        <f t="shared" si="598"/>
        <v>X</v>
      </c>
      <c r="H613" s="58" t="str">
        <f t="shared" si="598"/>
        <v>X</v>
      </c>
      <c r="I613" s="58" t="str">
        <f t="shared" si="598"/>
        <v>X</v>
      </c>
      <c r="J613" s="58" t="str">
        <f t="shared" si="598"/>
        <v>X</v>
      </c>
      <c r="K613" s="58" t="str">
        <f t="shared" si="598"/>
        <v>X</v>
      </c>
      <c r="L613" s="58" t="str">
        <f t="shared" si="598"/>
        <v>X</v>
      </c>
      <c r="M613" s="58" t="str">
        <f t="shared" si="598"/>
        <v>X</v>
      </c>
      <c r="N613" s="58" t="str">
        <f t="shared" si="598"/>
        <v>X</v>
      </c>
      <c r="O613" s="58" t="str">
        <f t="shared" si="598"/>
        <v>X</v>
      </c>
      <c r="P613" s="58" t="str">
        <f t="shared" si="598"/>
        <v>X</v>
      </c>
      <c r="Q613" s="58" t="str">
        <f t="shared" si="598"/>
        <v>X</v>
      </c>
    </row>
    <row r="614" spans="1:17" ht="18.75" customHeight="1">
      <c r="A614" s="607"/>
      <c r="B614" s="30" t="s">
        <v>46</v>
      </c>
      <c r="C614" s="47">
        <f>COUNTIF(C608:C613,"O")</f>
        <v>0</v>
      </c>
      <c r="D614" s="47">
        <f t="shared" ref="D614:Q614" si="599">COUNTIF(D608:D613,"O")</f>
        <v>0</v>
      </c>
      <c r="E614" s="47">
        <f t="shared" si="599"/>
        <v>0</v>
      </c>
      <c r="F614" s="47">
        <f t="shared" si="599"/>
        <v>0</v>
      </c>
      <c r="G614" s="47">
        <f t="shared" si="599"/>
        <v>0</v>
      </c>
      <c r="H614" s="47">
        <f t="shared" si="599"/>
        <v>0</v>
      </c>
      <c r="I614" s="47">
        <f t="shared" si="599"/>
        <v>0</v>
      </c>
      <c r="J614" s="47">
        <f t="shared" si="599"/>
        <v>0</v>
      </c>
      <c r="K614" s="47">
        <f t="shared" si="599"/>
        <v>0</v>
      </c>
      <c r="L614" s="47">
        <f t="shared" si="599"/>
        <v>0</v>
      </c>
      <c r="M614" s="47">
        <f t="shared" si="599"/>
        <v>0</v>
      </c>
      <c r="N614" s="47">
        <f t="shared" si="599"/>
        <v>0</v>
      </c>
      <c r="O614" s="47">
        <f t="shared" si="599"/>
        <v>0</v>
      </c>
      <c r="P614" s="47">
        <f t="shared" si="599"/>
        <v>0</v>
      </c>
      <c r="Q614" s="47">
        <f t="shared" si="599"/>
        <v>0</v>
      </c>
    </row>
    <row r="615" spans="1:17" ht="18.75" customHeight="1">
      <c r="A615" s="605">
        <v>62</v>
      </c>
      <c r="B615" s="58" t="s">
        <v>32</v>
      </c>
      <c r="C615" s="58" t="str">
        <f t="shared" ref="C615:Q615" si="600">IF(C7=$W$77,"O",IF(C7=$X$77,"O",IF(C7=$Y$77,"O",IF(C7=$Z$77,"O",IF(C7=$AA$77,"O",IF(C7=$AB$77,"O",IF(C7=$AC$77,"O",IF(C7=$AD$77,"O",IF(C7=$AE$77,"O",IF(C7=$AF$77,"O",IF(C7=$AG$77,"O",IF(C7=$AH$77,"O",IF(C7=$AI$77,"O",IF(C7=$AJ$77,"O",IF(C7=$AK$77,"O",IF(C7=$AL$77,"O",IF(C7=$AM$77,"O",IF(C7=$AN$77,"O",IF(C7=$AO$77,"O",IF(C7=$AP$77,"O",IF(C7=$AQ$77,"O",IF(C7=$AR$77,"O",IF(C7=$AS$77,"O",IF(C7=$AT$77,"O",IF(C7=$AU$77,"O",IF(C7=$AV$77,"O",IF(C7=$AW$77,"O",IF(C7=$AX$77,"O",IF(C7=$AY$77,"O",IF(C7=$AZ$77,"O",IF(C7=$BA$77,"O",IF(C7=$BB$77,"O",IF(C7=$BC$77,"O",IF(C7=$BD$77,"O",IF(C7=$BE$77,"O",IF(C7=$BF$77,"O",IF(C7=$BG$77,"O",IF(C7=$BH$77,"O","X"))))))))))))))))))))))))))))))))))))))</f>
        <v>X</v>
      </c>
      <c r="D615" s="58" t="str">
        <f t="shared" si="600"/>
        <v>X</v>
      </c>
      <c r="E615" s="58" t="str">
        <f t="shared" si="600"/>
        <v>X</v>
      </c>
      <c r="F615" s="58" t="str">
        <f t="shared" si="600"/>
        <v>X</v>
      </c>
      <c r="G615" s="58" t="str">
        <f t="shared" si="600"/>
        <v>X</v>
      </c>
      <c r="H615" s="58" t="str">
        <f t="shared" si="600"/>
        <v>X</v>
      </c>
      <c r="I615" s="58" t="str">
        <f t="shared" si="600"/>
        <v>X</v>
      </c>
      <c r="J615" s="58" t="str">
        <f t="shared" si="600"/>
        <v>X</v>
      </c>
      <c r="K615" s="58" t="str">
        <f t="shared" si="600"/>
        <v>X</v>
      </c>
      <c r="L615" s="58" t="str">
        <f t="shared" si="600"/>
        <v>X</v>
      </c>
      <c r="M615" s="58" t="str">
        <f t="shared" si="600"/>
        <v>X</v>
      </c>
      <c r="N615" s="58" t="str">
        <f t="shared" si="600"/>
        <v>X</v>
      </c>
      <c r="O615" s="58" t="str">
        <f t="shared" si="600"/>
        <v>X</v>
      </c>
      <c r="P615" s="58" t="str">
        <f t="shared" si="600"/>
        <v>X</v>
      </c>
      <c r="Q615" s="58" t="str">
        <f t="shared" si="600"/>
        <v>X</v>
      </c>
    </row>
    <row r="616" spans="1:17" ht="18.75" customHeight="1">
      <c r="A616" s="606"/>
      <c r="B616" s="58" t="s">
        <v>33</v>
      </c>
      <c r="C616" s="58" t="str">
        <f t="shared" ref="C616:Q616" si="601">IF(C8=$W$77,"O",IF(C8=$X$77,"O",IF(C8=$Y$77,"O",IF(C8=$Z$77,"O",IF(C8=$AA$77,"O",IF(C8=$AB$77,"O",IF(C8=$AC$77,"O",IF(C8=$AD$77,"O",IF(C8=$AE$77,"O",IF(C8=$AF$77,"O",IF(C8=$AG$77,"O",IF(C8=$AH$77,"O",IF(C8=$AI$77,"O",IF(C8=$AJ$77,"O",IF(C8=$AK$77,"O",IF(C8=$AL$77,"O",IF(C8=$AM$77,"O",IF(C8=$AN$77,"O",IF(C8=$AO$77,"O",IF(C8=$AP$77,"O",IF(C8=$AQ$77,"O",IF(C8=$AR$77,"O",IF(C8=$AS$77,"O",IF(C8=$AT$77,"O",IF(C8=$AU$77,"O",IF(C8=$AV$77,"O",IF(C8=$AW$77,"O",IF(C8=$AX$77,"O",IF(C8=$AY$77,"O",IF(C8=$AZ$77,"O",IF(C8=$BA$77,"O",IF(C8=$BB$77,"O",IF(C8=$BC$77,"O",IF(C8=$BD$77,"O",IF(C8=$BE$77,"O",IF(C8=$BF$77,"O",IF(C8=$BG$77,"O",IF(C8=$BH$77,"O","X"))))))))))))))))))))))))))))))))))))))</f>
        <v>X</v>
      </c>
      <c r="D616" s="58" t="str">
        <f t="shared" si="601"/>
        <v>X</v>
      </c>
      <c r="E616" s="58" t="str">
        <f t="shared" si="601"/>
        <v>X</v>
      </c>
      <c r="F616" s="58" t="str">
        <f t="shared" si="601"/>
        <v>X</v>
      </c>
      <c r="G616" s="58" t="str">
        <f t="shared" si="601"/>
        <v>X</v>
      </c>
      <c r="H616" s="58" t="str">
        <f t="shared" si="601"/>
        <v>X</v>
      </c>
      <c r="I616" s="58" t="str">
        <f t="shared" si="601"/>
        <v>X</v>
      </c>
      <c r="J616" s="58" t="str">
        <f t="shared" si="601"/>
        <v>X</v>
      </c>
      <c r="K616" s="58" t="str">
        <f t="shared" si="601"/>
        <v>X</v>
      </c>
      <c r="L616" s="58" t="str">
        <f t="shared" si="601"/>
        <v>X</v>
      </c>
      <c r="M616" s="58" t="str">
        <f t="shared" si="601"/>
        <v>X</v>
      </c>
      <c r="N616" s="58" t="str">
        <f t="shared" si="601"/>
        <v>X</v>
      </c>
      <c r="O616" s="58" t="str">
        <f t="shared" si="601"/>
        <v>X</v>
      </c>
      <c r="P616" s="58" t="str">
        <f t="shared" si="601"/>
        <v>X</v>
      </c>
      <c r="Q616" s="58" t="str">
        <f t="shared" si="601"/>
        <v>X</v>
      </c>
    </row>
    <row r="617" spans="1:17" ht="18.75" customHeight="1">
      <c r="A617" s="606"/>
      <c r="B617" s="58" t="s">
        <v>34</v>
      </c>
      <c r="C617" s="58" t="str">
        <f t="shared" ref="C617:Q617" si="602">IF(C9=$W$77,"O",IF(C9=$X$77,"O",IF(C9=$Y$77,"O",IF(C9=$Z$77,"O",IF(C9=$AA$77,"O",IF(C9=$AB$77,"O",IF(C9=$AC$77,"O",IF(C9=$AD$77,"O",IF(C9=$AE$77,"O",IF(C9=$AF$77,"O",IF(C9=$AG$77,"O",IF(C9=$AH$77,"O",IF(C9=$AI$77,"O",IF(C9=$AJ$77,"O",IF(C9=$AK$77,"O",IF(C9=$AL$77,"O",IF(C9=$AM$77,"O",IF(C9=$AN$77,"O",IF(C9=$AO$77,"O",IF(C9=$AP$77,"O",IF(C9=$AQ$77,"O",IF(C9=$AR$77,"O",IF(C9=$AS$77,"O",IF(C9=$AT$77,"O",IF(C9=$AU$77,"O",IF(C9=$AV$77,"O",IF(C9=$AW$77,"O",IF(C9=$AX$77,"O",IF(C9=$AY$77,"O",IF(C9=$AZ$77,"O",IF(C9=$BA$77,"O",IF(C9=$BB$77,"O",IF(C9=$BC$77,"O",IF(C9=$BD$77,"O",IF(C9=$BE$77,"O",IF(C9=$BF$77,"O",IF(C9=$BG$77,"O",IF(C9=$BH$77,"O","X"))))))))))))))))))))))))))))))))))))))</f>
        <v>X</v>
      </c>
      <c r="D617" s="58" t="str">
        <f t="shared" si="602"/>
        <v>X</v>
      </c>
      <c r="E617" s="58" t="str">
        <f t="shared" si="602"/>
        <v>X</v>
      </c>
      <c r="F617" s="58" t="str">
        <f t="shared" si="602"/>
        <v>X</v>
      </c>
      <c r="G617" s="58" t="str">
        <f t="shared" si="602"/>
        <v>X</v>
      </c>
      <c r="H617" s="58" t="str">
        <f t="shared" si="602"/>
        <v>X</v>
      </c>
      <c r="I617" s="58" t="str">
        <f t="shared" si="602"/>
        <v>X</v>
      </c>
      <c r="J617" s="58" t="str">
        <f t="shared" si="602"/>
        <v>X</v>
      </c>
      <c r="K617" s="58" t="str">
        <f t="shared" si="602"/>
        <v>X</v>
      </c>
      <c r="L617" s="58" t="str">
        <f t="shared" si="602"/>
        <v>X</v>
      </c>
      <c r="M617" s="58" t="str">
        <f t="shared" si="602"/>
        <v>X</v>
      </c>
      <c r="N617" s="58" t="str">
        <f t="shared" si="602"/>
        <v>X</v>
      </c>
      <c r="O617" s="58" t="str">
        <f t="shared" si="602"/>
        <v>X</v>
      </c>
      <c r="P617" s="58" t="str">
        <f t="shared" si="602"/>
        <v>X</v>
      </c>
      <c r="Q617" s="58" t="str">
        <f t="shared" si="602"/>
        <v>X</v>
      </c>
    </row>
    <row r="618" spans="1:17" ht="18.75" customHeight="1">
      <c r="A618" s="606"/>
      <c r="B618" s="58" t="s">
        <v>35</v>
      </c>
      <c r="C618" s="58" t="str">
        <f t="shared" ref="C618:Q618" si="603">IF(C10=$W$77,"O",IF(C10=$X$77,"O",IF(C10=$Y$77,"O",IF(C10=$Z$77,"O",IF(C10=$AA$77,"O",IF(C10=$AB$77,"O",IF(C10=$AC$77,"O",IF(C10=$AD$77,"O",IF(C10=$AE$77,"O",IF(C10=$AF$77,"O",IF(C10=$AG$77,"O",IF(C10=$AH$77,"O",IF(C10=$AI$77,"O",IF(C10=$AJ$77,"O",IF(C10=$AK$77,"O",IF(C10=$AL$77,"O",IF(C10=$AM$77,"O",IF(C10=$AN$77,"O",IF(C10=$AO$77,"O",IF(C10=$AP$77,"O",IF(C10=$AQ$77,"O",IF(C10=$AR$77,"O",IF(C10=$AS$77,"O",IF(C10=$AT$77,"O",IF(C10=$AU$77,"O",IF(C10=$AV$77,"O",IF(C10=$AW$77,"O",IF(C10=$AX$77,"O",IF(C10=$AY$77,"O",IF(C10=$AZ$77,"O",IF(C10=$BA$77,"O",IF(C10=$BB$77,"O",IF(C10=$BC$77,"O",IF(C10=$BD$77,"O",IF(C10=$BE$77,"O",IF(C10=$BF$77,"O",IF(C10=$BG$77,"O",IF(C10=$BH$77,"O","X"))))))))))))))))))))))))))))))))))))))</f>
        <v>X</v>
      </c>
      <c r="D618" s="58" t="str">
        <f t="shared" si="603"/>
        <v>X</v>
      </c>
      <c r="E618" s="58" t="str">
        <f t="shared" si="603"/>
        <v>X</v>
      </c>
      <c r="F618" s="58" t="str">
        <f t="shared" si="603"/>
        <v>X</v>
      </c>
      <c r="G618" s="58" t="str">
        <f t="shared" si="603"/>
        <v>X</v>
      </c>
      <c r="H618" s="58" t="str">
        <f t="shared" si="603"/>
        <v>X</v>
      </c>
      <c r="I618" s="58" t="str">
        <f t="shared" si="603"/>
        <v>X</v>
      </c>
      <c r="J618" s="58" t="str">
        <f t="shared" si="603"/>
        <v>X</v>
      </c>
      <c r="K618" s="58" t="str">
        <f t="shared" si="603"/>
        <v>X</v>
      </c>
      <c r="L618" s="58" t="str">
        <f t="shared" si="603"/>
        <v>X</v>
      </c>
      <c r="M618" s="58" t="str">
        <f t="shared" si="603"/>
        <v>X</v>
      </c>
      <c r="N618" s="58" t="str">
        <f t="shared" si="603"/>
        <v>X</v>
      </c>
      <c r="O618" s="58" t="str">
        <f t="shared" si="603"/>
        <v>X</v>
      </c>
      <c r="P618" s="58" t="str">
        <f t="shared" si="603"/>
        <v>X</v>
      </c>
      <c r="Q618" s="58" t="str">
        <f t="shared" si="603"/>
        <v>X</v>
      </c>
    </row>
    <row r="619" spans="1:17" ht="18.75" customHeight="1">
      <c r="A619" s="606"/>
      <c r="B619" s="58" t="s">
        <v>36</v>
      </c>
      <c r="C619" s="58" t="str">
        <f t="shared" ref="C619:Q619" si="604">IF(C11=$W$77,"O",IF(C11=$X$77,"O",IF(C11=$Y$77,"O",IF(C11=$Z$77,"O",IF(C11=$AA$77,"O",IF(C11=$AB$77,"O",IF(C11=$AC$77,"O",IF(C11=$AD$77,"O",IF(C11=$AE$77,"O",IF(C11=$AF$77,"O",IF(C11=$AG$77,"O",IF(C11=$AH$77,"O",IF(C11=$AI$77,"O",IF(C11=$AJ$77,"O",IF(C11=$AK$77,"O",IF(C11=$AL$77,"O",IF(C11=$AM$77,"O",IF(C11=$AN$77,"O",IF(C11=$AO$77,"O",IF(C11=$AP$77,"O",IF(C11=$AQ$77,"O",IF(C11=$AR$77,"O",IF(C11=$AS$77,"O",IF(C11=$AT$77,"O",IF(C11=$AU$77,"O",IF(C11=$AV$77,"O",IF(C11=$AW$77,"O",IF(C11=$AX$77,"O",IF(C11=$AY$77,"O",IF(C11=$AZ$77,"O",IF(C11=$BA$77,"O",IF(C11=$BB$77,"O",IF(C11=$BC$77,"O",IF(C11=$BD$77,"O",IF(C11=$BE$77,"O",IF(C11=$BF$77,"O",IF(C11=$BG$77,"O",IF(C11=$BH$77,"O","X"))))))))))))))))))))))))))))))))))))))</f>
        <v>X</v>
      </c>
      <c r="D619" s="58" t="str">
        <f t="shared" si="604"/>
        <v>X</v>
      </c>
      <c r="E619" s="58" t="str">
        <f t="shared" si="604"/>
        <v>X</v>
      </c>
      <c r="F619" s="58" t="str">
        <f t="shared" si="604"/>
        <v>X</v>
      </c>
      <c r="G619" s="58" t="str">
        <f t="shared" si="604"/>
        <v>X</v>
      </c>
      <c r="H619" s="58" t="str">
        <f t="shared" si="604"/>
        <v>X</v>
      </c>
      <c r="I619" s="58" t="str">
        <f t="shared" si="604"/>
        <v>X</v>
      </c>
      <c r="J619" s="58" t="str">
        <f t="shared" si="604"/>
        <v>X</v>
      </c>
      <c r="K619" s="58" t="str">
        <f t="shared" si="604"/>
        <v>X</v>
      </c>
      <c r="L619" s="58" t="str">
        <f t="shared" si="604"/>
        <v>X</v>
      </c>
      <c r="M619" s="58" t="str">
        <f t="shared" si="604"/>
        <v>X</v>
      </c>
      <c r="N619" s="58" t="str">
        <f t="shared" si="604"/>
        <v>X</v>
      </c>
      <c r="O619" s="58" t="str">
        <f t="shared" si="604"/>
        <v>X</v>
      </c>
      <c r="P619" s="58" t="str">
        <f t="shared" si="604"/>
        <v>X</v>
      </c>
      <c r="Q619" s="58" t="str">
        <f t="shared" si="604"/>
        <v>X</v>
      </c>
    </row>
    <row r="620" spans="1:17" ht="18.75" customHeight="1">
      <c r="A620" s="606"/>
      <c r="B620" s="58" t="s">
        <v>21</v>
      </c>
      <c r="C620" s="58" t="str">
        <f t="shared" ref="C620:Q620" si="605">IF(C12=$W$77,"O",IF(C12=$X$77,"O",IF(C12=$Y$77,"O",IF(C12=$Z$77,"O",IF(C12=$AA$77,"O",IF(C12=$AB$77,"O",IF(C12=$AC$77,"O",IF(C12=$AD$77,"O",IF(C12=$AE$77,"O",IF(C12=$AF$77,"O",IF(C12=$AG$77,"O",IF(C12=$AH$77,"O",IF(C12=$AI$77,"O",IF(C12=$AJ$77,"O",IF(C12=$AK$77,"O",IF(C12=$AL$77,"O",IF(C12=$AM$77,"O",IF(C12=$AN$77,"O",IF(C12=$AO$77,"O",IF(C12=$AP$77,"O",IF(C12=$AQ$77,"O",IF(C12=$AR$77,"O",IF(C12=$AS$77,"O",IF(C12=$AT$77,"O",IF(C12=$AU$77,"O",IF(C12=$AV$77,"O",IF(C12=$AW$77,"O",IF(C12=$AX$77,"O",IF(C12=$AY$77,"O",IF(C12=$AZ$77,"O",IF(C12=$BA$77,"O",IF(C12=$BB$77,"O",IF(C12=$BC$77,"O",IF(C12=$BD$77,"O",IF(C12=$BE$77,"O",IF(C12=$BF$77,"O",IF(C12=$BG$77,"O",IF(C12=$BH$77,"O","X"))))))))))))))))))))))))))))))))))))))</f>
        <v>X</v>
      </c>
      <c r="D620" s="58" t="str">
        <f t="shared" si="605"/>
        <v>X</v>
      </c>
      <c r="E620" s="58" t="str">
        <f t="shared" si="605"/>
        <v>X</v>
      </c>
      <c r="F620" s="58" t="str">
        <f t="shared" si="605"/>
        <v>X</v>
      </c>
      <c r="G620" s="58" t="str">
        <f t="shared" si="605"/>
        <v>X</v>
      </c>
      <c r="H620" s="58" t="str">
        <f t="shared" si="605"/>
        <v>X</v>
      </c>
      <c r="I620" s="58" t="str">
        <f t="shared" si="605"/>
        <v>X</v>
      </c>
      <c r="J620" s="58" t="str">
        <f t="shared" si="605"/>
        <v>X</v>
      </c>
      <c r="K620" s="58" t="str">
        <f t="shared" si="605"/>
        <v>X</v>
      </c>
      <c r="L620" s="58" t="str">
        <f t="shared" si="605"/>
        <v>X</v>
      </c>
      <c r="M620" s="58" t="str">
        <f t="shared" si="605"/>
        <v>X</v>
      </c>
      <c r="N620" s="58" t="str">
        <f t="shared" si="605"/>
        <v>X</v>
      </c>
      <c r="O620" s="58" t="str">
        <f t="shared" si="605"/>
        <v>X</v>
      </c>
      <c r="P620" s="58" t="str">
        <f t="shared" si="605"/>
        <v>X</v>
      </c>
      <c r="Q620" s="58" t="str">
        <f t="shared" si="605"/>
        <v>X</v>
      </c>
    </row>
    <row r="621" spans="1:17" ht="18.75" customHeight="1">
      <c r="A621" s="607"/>
      <c r="B621" s="30" t="s">
        <v>46</v>
      </c>
      <c r="C621" s="47">
        <f>COUNTIF(C615:C620,"O")</f>
        <v>0</v>
      </c>
      <c r="D621" s="47">
        <f t="shared" ref="D621:Q621" si="606">COUNTIF(D615:D620,"O")</f>
        <v>0</v>
      </c>
      <c r="E621" s="47">
        <f t="shared" si="606"/>
        <v>0</v>
      </c>
      <c r="F621" s="47">
        <f t="shared" si="606"/>
        <v>0</v>
      </c>
      <c r="G621" s="47">
        <f t="shared" si="606"/>
        <v>0</v>
      </c>
      <c r="H621" s="47">
        <f t="shared" si="606"/>
        <v>0</v>
      </c>
      <c r="I621" s="47">
        <f t="shared" si="606"/>
        <v>0</v>
      </c>
      <c r="J621" s="47">
        <f t="shared" si="606"/>
        <v>0</v>
      </c>
      <c r="K621" s="47">
        <f t="shared" si="606"/>
        <v>0</v>
      </c>
      <c r="L621" s="47">
        <f t="shared" si="606"/>
        <v>0</v>
      </c>
      <c r="M621" s="47">
        <f t="shared" si="606"/>
        <v>0</v>
      </c>
      <c r="N621" s="47">
        <f t="shared" si="606"/>
        <v>0</v>
      </c>
      <c r="O621" s="47">
        <f t="shared" si="606"/>
        <v>0</v>
      </c>
      <c r="P621" s="47">
        <f t="shared" si="606"/>
        <v>0</v>
      </c>
      <c r="Q621" s="47">
        <f t="shared" si="606"/>
        <v>0</v>
      </c>
    </row>
    <row r="622" spans="1:17" ht="18.75" customHeight="1">
      <c r="A622" s="605">
        <v>63</v>
      </c>
      <c r="B622" s="58" t="s">
        <v>32</v>
      </c>
      <c r="C622" s="58" t="str">
        <f t="shared" ref="C622:Q622" si="607">IF(C7=$W$78,"O",IF(C7=$X$78,"O",IF(C7=$Y$78,"O",IF(C7=$Z$78,"O","X"))))</f>
        <v>O</v>
      </c>
      <c r="D622" s="58" t="str">
        <f t="shared" si="607"/>
        <v>O</v>
      </c>
      <c r="E622" s="58" t="str">
        <f t="shared" si="607"/>
        <v>O</v>
      </c>
      <c r="F622" s="58" t="str">
        <f t="shared" si="607"/>
        <v>O</v>
      </c>
      <c r="G622" s="58" t="str">
        <f t="shared" si="607"/>
        <v>O</v>
      </c>
      <c r="H622" s="58" t="str">
        <f t="shared" si="607"/>
        <v>O</v>
      </c>
      <c r="I622" s="58" t="str">
        <f t="shared" si="607"/>
        <v>O</v>
      </c>
      <c r="J622" s="58" t="str">
        <f t="shared" si="607"/>
        <v>O</v>
      </c>
      <c r="K622" s="58" t="str">
        <f t="shared" si="607"/>
        <v>O</v>
      </c>
      <c r="L622" s="58" t="str">
        <f t="shared" si="607"/>
        <v>O</v>
      </c>
      <c r="M622" s="58" t="str">
        <f t="shared" si="607"/>
        <v>O</v>
      </c>
      <c r="N622" s="58" t="str">
        <f t="shared" si="607"/>
        <v>O</v>
      </c>
      <c r="O622" s="58" t="str">
        <f t="shared" si="607"/>
        <v>O</v>
      </c>
      <c r="P622" s="58" t="str">
        <f t="shared" si="607"/>
        <v>O</v>
      </c>
      <c r="Q622" s="58" t="str">
        <f t="shared" si="607"/>
        <v>O</v>
      </c>
    </row>
    <row r="623" spans="1:17" ht="18.75" customHeight="1">
      <c r="A623" s="606"/>
      <c r="B623" s="58" t="s">
        <v>33</v>
      </c>
      <c r="C623" s="58" t="str">
        <f t="shared" ref="C623:Q623" si="608">IF(C8=$W$78,"O",IF(C8=$X$78,"O",IF(C8=$Y$78,"O",IF(C8=$Z$78,"O","X"))))</f>
        <v>X</v>
      </c>
      <c r="D623" s="58" t="str">
        <f t="shared" si="608"/>
        <v>X</v>
      </c>
      <c r="E623" s="58" t="str">
        <f t="shared" si="608"/>
        <v>X</v>
      </c>
      <c r="F623" s="58" t="str">
        <f t="shared" si="608"/>
        <v>X</v>
      </c>
      <c r="G623" s="58" t="str">
        <f t="shared" si="608"/>
        <v>X</v>
      </c>
      <c r="H623" s="58" t="str">
        <f t="shared" si="608"/>
        <v>X</v>
      </c>
      <c r="I623" s="58" t="str">
        <f t="shared" si="608"/>
        <v>X</v>
      </c>
      <c r="J623" s="58" t="str">
        <f t="shared" si="608"/>
        <v>X</v>
      </c>
      <c r="K623" s="58" t="str">
        <f t="shared" si="608"/>
        <v>X</v>
      </c>
      <c r="L623" s="58" t="str">
        <f t="shared" si="608"/>
        <v>X</v>
      </c>
      <c r="M623" s="58" t="str">
        <f t="shared" si="608"/>
        <v>X</v>
      </c>
      <c r="N623" s="58" t="str">
        <f t="shared" si="608"/>
        <v>X</v>
      </c>
      <c r="O623" s="58" t="str">
        <f t="shared" si="608"/>
        <v>X</v>
      </c>
      <c r="P623" s="58" t="str">
        <f t="shared" si="608"/>
        <v>X</v>
      </c>
      <c r="Q623" s="58" t="str">
        <f t="shared" si="608"/>
        <v>X</v>
      </c>
    </row>
    <row r="624" spans="1:17" ht="18.75" customHeight="1">
      <c r="A624" s="606"/>
      <c r="B624" s="58" t="s">
        <v>34</v>
      </c>
      <c r="C624" s="58" t="str">
        <f t="shared" ref="C624:Q624" si="609">IF(C9=$W$78,"O",IF(C9=$X$78,"O",IF(C9=$Y$78,"O",IF(C9=$Z$78,"O","X"))))</f>
        <v>X</v>
      </c>
      <c r="D624" s="58" t="str">
        <f t="shared" si="609"/>
        <v>X</v>
      </c>
      <c r="E624" s="58" t="str">
        <f t="shared" si="609"/>
        <v>X</v>
      </c>
      <c r="F624" s="58" t="str">
        <f t="shared" si="609"/>
        <v>X</v>
      </c>
      <c r="G624" s="58" t="str">
        <f t="shared" si="609"/>
        <v>X</v>
      </c>
      <c r="H624" s="58" t="str">
        <f t="shared" si="609"/>
        <v>X</v>
      </c>
      <c r="I624" s="58" t="str">
        <f t="shared" si="609"/>
        <v>X</v>
      </c>
      <c r="J624" s="58" t="str">
        <f t="shared" si="609"/>
        <v>X</v>
      </c>
      <c r="K624" s="58" t="str">
        <f t="shared" si="609"/>
        <v>X</v>
      </c>
      <c r="L624" s="58" t="str">
        <f t="shared" si="609"/>
        <v>X</v>
      </c>
      <c r="M624" s="58" t="str">
        <f t="shared" si="609"/>
        <v>X</v>
      </c>
      <c r="N624" s="58" t="str">
        <f t="shared" si="609"/>
        <v>X</v>
      </c>
      <c r="O624" s="58" t="str">
        <f t="shared" si="609"/>
        <v>X</v>
      </c>
      <c r="P624" s="58" t="str">
        <f t="shared" si="609"/>
        <v>X</v>
      </c>
      <c r="Q624" s="58" t="str">
        <f t="shared" si="609"/>
        <v>X</v>
      </c>
    </row>
    <row r="625" spans="1:17" ht="18.75" customHeight="1">
      <c r="A625" s="606"/>
      <c r="B625" s="58" t="s">
        <v>35</v>
      </c>
      <c r="C625" s="58" t="str">
        <f t="shared" ref="C625:Q625" si="610">IF(C10=$W$78,"O",IF(C10=$X$78,"O",IF(C10=$Y$78,"O",IF(C10=$Z$78,"O","X"))))</f>
        <v>X</v>
      </c>
      <c r="D625" s="58" t="str">
        <f t="shared" si="610"/>
        <v>X</v>
      </c>
      <c r="E625" s="58" t="str">
        <f t="shared" si="610"/>
        <v>X</v>
      </c>
      <c r="F625" s="58" t="str">
        <f t="shared" si="610"/>
        <v>X</v>
      </c>
      <c r="G625" s="58" t="str">
        <f t="shared" si="610"/>
        <v>X</v>
      </c>
      <c r="H625" s="58" t="str">
        <f t="shared" si="610"/>
        <v>X</v>
      </c>
      <c r="I625" s="58" t="str">
        <f t="shared" si="610"/>
        <v>X</v>
      </c>
      <c r="J625" s="58" t="str">
        <f t="shared" si="610"/>
        <v>X</v>
      </c>
      <c r="K625" s="58" t="str">
        <f t="shared" si="610"/>
        <v>X</v>
      </c>
      <c r="L625" s="58" t="str">
        <f t="shared" si="610"/>
        <v>X</v>
      </c>
      <c r="M625" s="58" t="str">
        <f t="shared" si="610"/>
        <v>X</v>
      </c>
      <c r="N625" s="58" t="str">
        <f t="shared" si="610"/>
        <v>X</v>
      </c>
      <c r="O625" s="58" t="str">
        <f t="shared" si="610"/>
        <v>X</v>
      </c>
      <c r="P625" s="58" t="str">
        <f t="shared" si="610"/>
        <v>X</v>
      </c>
      <c r="Q625" s="58" t="str">
        <f t="shared" si="610"/>
        <v>X</v>
      </c>
    </row>
    <row r="626" spans="1:17" ht="18.75" customHeight="1">
      <c r="A626" s="606"/>
      <c r="B626" s="58" t="s">
        <v>36</v>
      </c>
      <c r="C626" s="58" t="str">
        <f t="shared" ref="C626:Q626" si="611">IF(C11=$W$78,"O",IF(C11=$X$78,"O",IF(C11=$Y$78,"O",IF(C11=$Z$78,"O","X"))))</f>
        <v>X</v>
      </c>
      <c r="D626" s="58" t="str">
        <f t="shared" si="611"/>
        <v>X</v>
      </c>
      <c r="E626" s="58" t="str">
        <f t="shared" si="611"/>
        <v>X</v>
      </c>
      <c r="F626" s="58" t="str">
        <f t="shared" si="611"/>
        <v>X</v>
      </c>
      <c r="G626" s="58" t="str">
        <f t="shared" si="611"/>
        <v>X</v>
      </c>
      <c r="H626" s="58" t="str">
        <f t="shared" si="611"/>
        <v>X</v>
      </c>
      <c r="I626" s="58" t="str">
        <f t="shared" si="611"/>
        <v>X</v>
      </c>
      <c r="J626" s="58" t="str">
        <f t="shared" si="611"/>
        <v>X</v>
      </c>
      <c r="K626" s="58" t="str">
        <f t="shared" si="611"/>
        <v>X</v>
      </c>
      <c r="L626" s="58" t="str">
        <f t="shared" si="611"/>
        <v>X</v>
      </c>
      <c r="M626" s="58" t="str">
        <f t="shared" si="611"/>
        <v>X</v>
      </c>
      <c r="N626" s="58" t="str">
        <f t="shared" si="611"/>
        <v>X</v>
      </c>
      <c r="O626" s="58" t="str">
        <f t="shared" si="611"/>
        <v>X</v>
      </c>
      <c r="P626" s="58" t="str">
        <f t="shared" si="611"/>
        <v>X</v>
      </c>
      <c r="Q626" s="58" t="str">
        <f t="shared" si="611"/>
        <v>X</v>
      </c>
    </row>
    <row r="627" spans="1:17" ht="18.75" customHeight="1">
      <c r="A627" s="606"/>
      <c r="B627" s="58" t="s">
        <v>21</v>
      </c>
      <c r="C627" s="58" t="str">
        <f t="shared" ref="C627:Q627" si="612">IF(C12=$W$78,"O",IF(C12=$X$78,"O",IF(C12=$Y$78,"O",IF(C12=$Z$78,"O","X"))))</f>
        <v>X</v>
      </c>
      <c r="D627" s="58" t="str">
        <f t="shared" si="612"/>
        <v>X</v>
      </c>
      <c r="E627" s="58" t="str">
        <f t="shared" si="612"/>
        <v>X</v>
      </c>
      <c r="F627" s="58" t="str">
        <f t="shared" si="612"/>
        <v>X</v>
      </c>
      <c r="G627" s="58" t="str">
        <f t="shared" si="612"/>
        <v>X</v>
      </c>
      <c r="H627" s="58" t="str">
        <f t="shared" si="612"/>
        <v>X</v>
      </c>
      <c r="I627" s="58" t="str">
        <f t="shared" si="612"/>
        <v>X</v>
      </c>
      <c r="J627" s="58" t="str">
        <f t="shared" si="612"/>
        <v>X</v>
      </c>
      <c r="K627" s="58" t="str">
        <f t="shared" si="612"/>
        <v>X</v>
      </c>
      <c r="L627" s="58" t="str">
        <f t="shared" si="612"/>
        <v>X</v>
      </c>
      <c r="M627" s="58" t="str">
        <f t="shared" si="612"/>
        <v>X</v>
      </c>
      <c r="N627" s="58" t="str">
        <f t="shared" si="612"/>
        <v>X</v>
      </c>
      <c r="O627" s="58" t="str">
        <f t="shared" si="612"/>
        <v>X</v>
      </c>
      <c r="P627" s="58" t="str">
        <f t="shared" si="612"/>
        <v>X</v>
      </c>
      <c r="Q627" s="58" t="str">
        <f t="shared" si="612"/>
        <v>X</v>
      </c>
    </row>
    <row r="628" spans="1:17" ht="18.75" customHeight="1">
      <c r="A628" s="607"/>
      <c r="B628" s="30" t="s">
        <v>46</v>
      </c>
      <c r="C628" s="47">
        <f>COUNTIF(C622:C627,"O")</f>
        <v>1</v>
      </c>
      <c r="D628" s="47">
        <f t="shared" ref="D628:Q628" si="613">COUNTIF(D622:D627,"O")</f>
        <v>1</v>
      </c>
      <c r="E628" s="47">
        <f t="shared" si="613"/>
        <v>1</v>
      </c>
      <c r="F628" s="47">
        <f t="shared" si="613"/>
        <v>1</v>
      </c>
      <c r="G628" s="47">
        <f t="shared" si="613"/>
        <v>1</v>
      </c>
      <c r="H628" s="47">
        <f t="shared" si="613"/>
        <v>1</v>
      </c>
      <c r="I628" s="47">
        <f t="shared" si="613"/>
        <v>1</v>
      </c>
      <c r="J628" s="47">
        <f t="shared" si="613"/>
        <v>1</v>
      </c>
      <c r="K628" s="47">
        <f t="shared" si="613"/>
        <v>1</v>
      </c>
      <c r="L628" s="47">
        <f t="shared" si="613"/>
        <v>1</v>
      </c>
      <c r="M628" s="47">
        <f t="shared" si="613"/>
        <v>1</v>
      </c>
      <c r="N628" s="47">
        <f t="shared" si="613"/>
        <v>1</v>
      </c>
      <c r="O628" s="47">
        <f t="shared" si="613"/>
        <v>1</v>
      </c>
      <c r="P628" s="47">
        <f t="shared" si="613"/>
        <v>1</v>
      </c>
      <c r="Q628" s="47">
        <f t="shared" si="613"/>
        <v>1</v>
      </c>
    </row>
    <row r="629" spans="1:17" ht="18.75" customHeight="1">
      <c r="A629" s="605">
        <v>64</v>
      </c>
      <c r="B629" s="58" t="s">
        <v>32</v>
      </c>
      <c r="C629" s="58" t="str">
        <f t="shared" ref="C629:Q629" si="614">IF(C7=$W$79,"O",IF(C7=$X$79,"O",IF(C7=$Y$79,"O","X")))</f>
        <v>X</v>
      </c>
      <c r="D629" s="58" t="str">
        <f t="shared" si="614"/>
        <v>X</v>
      </c>
      <c r="E629" s="58" t="str">
        <f t="shared" si="614"/>
        <v>X</v>
      </c>
      <c r="F629" s="58" t="str">
        <f t="shared" si="614"/>
        <v>X</v>
      </c>
      <c r="G629" s="58" t="str">
        <f t="shared" si="614"/>
        <v>X</v>
      </c>
      <c r="H629" s="58" t="str">
        <f t="shared" si="614"/>
        <v>X</v>
      </c>
      <c r="I629" s="58" t="str">
        <f t="shared" si="614"/>
        <v>X</v>
      </c>
      <c r="J629" s="58" t="str">
        <f t="shared" si="614"/>
        <v>X</v>
      </c>
      <c r="K629" s="58" t="str">
        <f t="shared" si="614"/>
        <v>X</v>
      </c>
      <c r="L629" s="58" t="str">
        <f t="shared" si="614"/>
        <v>X</v>
      </c>
      <c r="M629" s="58" t="str">
        <f t="shared" si="614"/>
        <v>X</v>
      </c>
      <c r="N629" s="58" t="str">
        <f t="shared" si="614"/>
        <v>X</v>
      </c>
      <c r="O629" s="58" t="str">
        <f t="shared" si="614"/>
        <v>X</v>
      </c>
      <c r="P629" s="58" t="str">
        <f t="shared" si="614"/>
        <v>X</v>
      </c>
      <c r="Q629" s="58" t="str">
        <f t="shared" si="614"/>
        <v>X</v>
      </c>
    </row>
    <row r="630" spans="1:17" ht="18.75" customHeight="1">
      <c r="A630" s="606"/>
      <c r="B630" s="58" t="s">
        <v>33</v>
      </c>
      <c r="C630" s="58" t="str">
        <f t="shared" ref="C630:Q630" si="615">IF(C8=$W$79,"O",IF(C8=$X$79,"O",IF(C8=$Y$79,"O","X")))</f>
        <v>X</v>
      </c>
      <c r="D630" s="58" t="str">
        <f t="shared" si="615"/>
        <v>X</v>
      </c>
      <c r="E630" s="58" t="str">
        <f t="shared" si="615"/>
        <v>X</v>
      </c>
      <c r="F630" s="58" t="str">
        <f t="shared" si="615"/>
        <v>X</v>
      </c>
      <c r="G630" s="58" t="str">
        <f t="shared" si="615"/>
        <v>X</v>
      </c>
      <c r="H630" s="58" t="str">
        <f t="shared" si="615"/>
        <v>X</v>
      </c>
      <c r="I630" s="58" t="str">
        <f t="shared" si="615"/>
        <v>X</v>
      </c>
      <c r="J630" s="58" t="str">
        <f t="shared" si="615"/>
        <v>X</v>
      </c>
      <c r="K630" s="58" t="str">
        <f t="shared" si="615"/>
        <v>X</v>
      </c>
      <c r="L630" s="58" t="str">
        <f t="shared" si="615"/>
        <v>X</v>
      </c>
      <c r="M630" s="58" t="str">
        <f t="shared" si="615"/>
        <v>X</v>
      </c>
      <c r="N630" s="58" t="str">
        <f t="shared" si="615"/>
        <v>X</v>
      </c>
      <c r="O630" s="58" t="str">
        <f t="shared" si="615"/>
        <v>X</v>
      </c>
      <c r="P630" s="58" t="str">
        <f t="shared" si="615"/>
        <v>X</v>
      </c>
      <c r="Q630" s="58" t="str">
        <f t="shared" si="615"/>
        <v>X</v>
      </c>
    </row>
    <row r="631" spans="1:17" ht="18.75" customHeight="1">
      <c r="A631" s="606"/>
      <c r="B631" s="58" t="s">
        <v>34</v>
      </c>
      <c r="C631" s="58" t="str">
        <f t="shared" ref="C631:Q631" si="616">IF(C9=$W$79,"O",IF(C9=$X$79,"O",IF(C9=$Y$79,"O","X")))</f>
        <v>X</v>
      </c>
      <c r="D631" s="58" t="str">
        <f t="shared" si="616"/>
        <v>X</v>
      </c>
      <c r="E631" s="58" t="str">
        <f t="shared" si="616"/>
        <v>X</v>
      </c>
      <c r="F631" s="58" t="str">
        <f t="shared" si="616"/>
        <v>X</v>
      </c>
      <c r="G631" s="58" t="str">
        <f t="shared" si="616"/>
        <v>X</v>
      </c>
      <c r="H631" s="58" t="str">
        <f t="shared" si="616"/>
        <v>X</v>
      </c>
      <c r="I631" s="58" t="str">
        <f t="shared" si="616"/>
        <v>X</v>
      </c>
      <c r="J631" s="58" t="str">
        <f t="shared" si="616"/>
        <v>X</v>
      </c>
      <c r="K631" s="58" t="str">
        <f t="shared" si="616"/>
        <v>X</v>
      </c>
      <c r="L631" s="58" t="str">
        <f t="shared" si="616"/>
        <v>X</v>
      </c>
      <c r="M631" s="58" t="str">
        <f t="shared" si="616"/>
        <v>X</v>
      </c>
      <c r="N631" s="58" t="str">
        <f t="shared" si="616"/>
        <v>X</v>
      </c>
      <c r="O631" s="58" t="str">
        <f t="shared" si="616"/>
        <v>X</v>
      </c>
      <c r="P631" s="58" t="str">
        <f t="shared" si="616"/>
        <v>X</v>
      </c>
      <c r="Q631" s="58" t="str">
        <f t="shared" si="616"/>
        <v>X</v>
      </c>
    </row>
    <row r="632" spans="1:17" ht="18.75" customHeight="1">
      <c r="A632" s="606"/>
      <c r="B632" s="58" t="s">
        <v>35</v>
      </c>
      <c r="C632" s="58" t="str">
        <f t="shared" ref="C632:Q632" si="617">IF(C10=$W$79,"O",IF(C10=$X$79,"O",IF(C10=$Y$79,"O","X")))</f>
        <v>X</v>
      </c>
      <c r="D632" s="58" t="str">
        <f t="shared" si="617"/>
        <v>X</v>
      </c>
      <c r="E632" s="58" t="str">
        <f t="shared" si="617"/>
        <v>X</v>
      </c>
      <c r="F632" s="58" t="str">
        <f t="shared" si="617"/>
        <v>X</v>
      </c>
      <c r="G632" s="58" t="str">
        <f t="shared" si="617"/>
        <v>X</v>
      </c>
      <c r="H632" s="58" t="str">
        <f t="shared" si="617"/>
        <v>X</v>
      </c>
      <c r="I632" s="58" t="str">
        <f t="shared" si="617"/>
        <v>X</v>
      </c>
      <c r="J632" s="58" t="str">
        <f t="shared" si="617"/>
        <v>X</v>
      </c>
      <c r="K632" s="58" t="str">
        <f t="shared" si="617"/>
        <v>X</v>
      </c>
      <c r="L632" s="58" t="str">
        <f t="shared" si="617"/>
        <v>X</v>
      </c>
      <c r="M632" s="58" t="str">
        <f t="shared" si="617"/>
        <v>X</v>
      </c>
      <c r="N632" s="58" t="str">
        <f t="shared" si="617"/>
        <v>X</v>
      </c>
      <c r="O632" s="58" t="str">
        <f t="shared" si="617"/>
        <v>X</v>
      </c>
      <c r="P632" s="58" t="str">
        <f t="shared" si="617"/>
        <v>X</v>
      </c>
      <c r="Q632" s="58" t="str">
        <f t="shared" si="617"/>
        <v>X</v>
      </c>
    </row>
    <row r="633" spans="1:17" ht="18.75" customHeight="1">
      <c r="A633" s="606"/>
      <c r="B633" s="58" t="s">
        <v>36</v>
      </c>
      <c r="C633" s="58" t="str">
        <f t="shared" ref="C633:Q633" si="618">IF(C11=$W$79,"O",IF(C11=$X$79,"O",IF(C11=$Y$79,"O","X")))</f>
        <v>X</v>
      </c>
      <c r="D633" s="58" t="str">
        <f t="shared" si="618"/>
        <v>X</v>
      </c>
      <c r="E633" s="58" t="str">
        <f t="shared" si="618"/>
        <v>X</v>
      </c>
      <c r="F633" s="58" t="str">
        <f t="shared" si="618"/>
        <v>X</v>
      </c>
      <c r="G633" s="58" t="str">
        <f t="shared" si="618"/>
        <v>X</v>
      </c>
      <c r="H633" s="58" t="str">
        <f t="shared" si="618"/>
        <v>X</v>
      </c>
      <c r="I633" s="58" t="str">
        <f t="shared" si="618"/>
        <v>X</v>
      </c>
      <c r="J633" s="58" t="str">
        <f t="shared" si="618"/>
        <v>X</v>
      </c>
      <c r="K633" s="58" t="str">
        <f t="shared" si="618"/>
        <v>X</v>
      </c>
      <c r="L633" s="58" t="str">
        <f t="shared" si="618"/>
        <v>X</v>
      </c>
      <c r="M633" s="58" t="str">
        <f t="shared" si="618"/>
        <v>X</v>
      </c>
      <c r="N633" s="58" t="str">
        <f t="shared" si="618"/>
        <v>X</v>
      </c>
      <c r="O633" s="58" t="str">
        <f t="shared" si="618"/>
        <v>X</v>
      </c>
      <c r="P633" s="58" t="str">
        <f t="shared" si="618"/>
        <v>X</v>
      </c>
      <c r="Q633" s="58" t="str">
        <f t="shared" si="618"/>
        <v>X</v>
      </c>
    </row>
    <row r="634" spans="1:17" ht="18.75" customHeight="1">
      <c r="A634" s="606"/>
      <c r="B634" s="58" t="s">
        <v>21</v>
      </c>
      <c r="C634" s="58" t="str">
        <f t="shared" ref="C634:Q634" si="619">IF(C12=$W$79,"O",IF(C12=$X$79,"O",IF(C12=$Y$79,"O","X")))</f>
        <v>X</v>
      </c>
      <c r="D634" s="58" t="str">
        <f t="shared" si="619"/>
        <v>X</v>
      </c>
      <c r="E634" s="58" t="str">
        <f t="shared" si="619"/>
        <v>X</v>
      </c>
      <c r="F634" s="58" t="str">
        <f t="shared" si="619"/>
        <v>X</v>
      </c>
      <c r="G634" s="58" t="str">
        <f t="shared" si="619"/>
        <v>X</v>
      </c>
      <c r="H634" s="58" t="str">
        <f t="shared" si="619"/>
        <v>X</v>
      </c>
      <c r="I634" s="58" t="str">
        <f t="shared" si="619"/>
        <v>X</v>
      </c>
      <c r="J634" s="58" t="str">
        <f t="shared" si="619"/>
        <v>X</v>
      </c>
      <c r="K634" s="58" t="str">
        <f t="shared" si="619"/>
        <v>X</v>
      </c>
      <c r="L634" s="58" t="str">
        <f t="shared" si="619"/>
        <v>X</v>
      </c>
      <c r="M634" s="58" t="str">
        <f t="shared" si="619"/>
        <v>X</v>
      </c>
      <c r="N634" s="58" t="str">
        <f t="shared" si="619"/>
        <v>X</v>
      </c>
      <c r="O634" s="58" t="str">
        <f t="shared" si="619"/>
        <v>X</v>
      </c>
      <c r="P634" s="58" t="str">
        <f t="shared" si="619"/>
        <v>X</v>
      </c>
      <c r="Q634" s="58" t="str">
        <f t="shared" si="619"/>
        <v>X</v>
      </c>
    </row>
    <row r="635" spans="1:17" ht="18.75" customHeight="1">
      <c r="A635" s="607"/>
      <c r="B635" s="30" t="s">
        <v>46</v>
      </c>
      <c r="C635" s="47">
        <f>COUNTIF(C629:C634,"O")</f>
        <v>0</v>
      </c>
      <c r="D635" s="47">
        <f t="shared" ref="D635:Q635" si="620">COUNTIF(D629:D634,"O")</f>
        <v>0</v>
      </c>
      <c r="E635" s="47">
        <f t="shared" si="620"/>
        <v>0</v>
      </c>
      <c r="F635" s="47">
        <f t="shared" si="620"/>
        <v>0</v>
      </c>
      <c r="G635" s="47">
        <f t="shared" si="620"/>
        <v>0</v>
      </c>
      <c r="H635" s="47">
        <f t="shared" si="620"/>
        <v>0</v>
      </c>
      <c r="I635" s="47">
        <f t="shared" si="620"/>
        <v>0</v>
      </c>
      <c r="J635" s="47">
        <f t="shared" si="620"/>
        <v>0</v>
      </c>
      <c r="K635" s="47">
        <f t="shared" si="620"/>
        <v>0</v>
      </c>
      <c r="L635" s="47">
        <f t="shared" si="620"/>
        <v>0</v>
      </c>
      <c r="M635" s="47">
        <f t="shared" si="620"/>
        <v>0</v>
      </c>
      <c r="N635" s="47">
        <f t="shared" si="620"/>
        <v>0</v>
      </c>
      <c r="O635" s="47">
        <f t="shared" si="620"/>
        <v>0</v>
      </c>
      <c r="P635" s="47">
        <f t="shared" si="620"/>
        <v>0</v>
      </c>
      <c r="Q635" s="47">
        <f t="shared" si="620"/>
        <v>0</v>
      </c>
    </row>
    <row r="636" spans="1:17" ht="18.75" customHeight="1">
      <c r="A636" s="605">
        <v>65</v>
      </c>
      <c r="B636" s="58" t="s">
        <v>32</v>
      </c>
      <c r="C636" s="58" t="str">
        <f t="shared" ref="C636:Q636" si="621">IF(C7=$W$80,"O",IF(C7=$X$80,"O",IF(C7=$Y$80,"O",IF(C7=$Z$80,"O","X"))))</f>
        <v>X</v>
      </c>
      <c r="D636" s="58" t="str">
        <f t="shared" si="621"/>
        <v>X</v>
      </c>
      <c r="E636" s="58" t="str">
        <f t="shared" si="621"/>
        <v>X</v>
      </c>
      <c r="F636" s="58" t="str">
        <f t="shared" si="621"/>
        <v>X</v>
      </c>
      <c r="G636" s="58" t="str">
        <f t="shared" si="621"/>
        <v>X</v>
      </c>
      <c r="H636" s="58" t="str">
        <f t="shared" si="621"/>
        <v>X</v>
      </c>
      <c r="I636" s="58" t="str">
        <f t="shared" si="621"/>
        <v>X</v>
      </c>
      <c r="J636" s="58" t="str">
        <f t="shared" si="621"/>
        <v>X</v>
      </c>
      <c r="K636" s="58" t="str">
        <f t="shared" si="621"/>
        <v>X</v>
      </c>
      <c r="L636" s="58" t="str">
        <f t="shared" si="621"/>
        <v>X</v>
      </c>
      <c r="M636" s="58" t="str">
        <f t="shared" si="621"/>
        <v>X</v>
      </c>
      <c r="N636" s="58" t="str">
        <f t="shared" si="621"/>
        <v>X</v>
      </c>
      <c r="O636" s="58" t="str">
        <f t="shared" si="621"/>
        <v>X</v>
      </c>
      <c r="P636" s="58" t="str">
        <f t="shared" si="621"/>
        <v>X</v>
      </c>
      <c r="Q636" s="58" t="str">
        <f t="shared" si="621"/>
        <v>X</v>
      </c>
    </row>
    <row r="637" spans="1:17" ht="18.75" customHeight="1">
      <c r="A637" s="606"/>
      <c r="B637" s="58" t="s">
        <v>33</v>
      </c>
      <c r="C637" s="58" t="str">
        <f t="shared" ref="C637:Q637" si="622">IF(C8=$W$80,"O",IF(C8=$X$80,"O",IF(C8=$Y$80,"O",IF(C8=$Z$80,"O","X"))))</f>
        <v>X</v>
      </c>
      <c r="D637" s="58" t="str">
        <f t="shared" si="622"/>
        <v>X</v>
      </c>
      <c r="E637" s="58" t="str">
        <f t="shared" si="622"/>
        <v>X</v>
      </c>
      <c r="F637" s="58" t="str">
        <f t="shared" si="622"/>
        <v>X</v>
      </c>
      <c r="G637" s="58" t="str">
        <f t="shared" si="622"/>
        <v>X</v>
      </c>
      <c r="H637" s="58" t="str">
        <f t="shared" si="622"/>
        <v>X</v>
      </c>
      <c r="I637" s="58" t="str">
        <f t="shared" si="622"/>
        <v>X</v>
      </c>
      <c r="J637" s="58" t="str">
        <f t="shared" si="622"/>
        <v>X</v>
      </c>
      <c r="K637" s="58" t="str">
        <f t="shared" si="622"/>
        <v>X</v>
      </c>
      <c r="L637" s="58" t="str">
        <f t="shared" si="622"/>
        <v>X</v>
      </c>
      <c r="M637" s="58" t="str">
        <f t="shared" si="622"/>
        <v>X</v>
      </c>
      <c r="N637" s="58" t="str">
        <f t="shared" si="622"/>
        <v>X</v>
      </c>
      <c r="O637" s="58" t="str">
        <f t="shared" si="622"/>
        <v>X</v>
      </c>
      <c r="P637" s="58" t="str">
        <f t="shared" si="622"/>
        <v>X</v>
      </c>
      <c r="Q637" s="58" t="str">
        <f t="shared" si="622"/>
        <v>X</v>
      </c>
    </row>
    <row r="638" spans="1:17" ht="18.75" customHeight="1">
      <c r="A638" s="606"/>
      <c r="B638" s="58" t="s">
        <v>34</v>
      </c>
      <c r="C638" s="58" t="str">
        <f t="shared" ref="C638:Q638" si="623">IF(C9=$W$80,"O",IF(C9=$X$80,"O",IF(C9=$Y$80,"O",IF(C9=$Z$80,"O","X"))))</f>
        <v>X</v>
      </c>
      <c r="D638" s="58" t="str">
        <f t="shared" si="623"/>
        <v>X</v>
      </c>
      <c r="E638" s="58" t="str">
        <f t="shared" si="623"/>
        <v>X</v>
      </c>
      <c r="F638" s="58" t="str">
        <f t="shared" si="623"/>
        <v>X</v>
      </c>
      <c r="G638" s="58" t="str">
        <f t="shared" si="623"/>
        <v>X</v>
      </c>
      <c r="H638" s="58" t="str">
        <f t="shared" si="623"/>
        <v>X</v>
      </c>
      <c r="I638" s="58" t="str">
        <f t="shared" si="623"/>
        <v>X</v>
      </c>
      <c r="J638" s="58" t="str">
        <f t="shared" si="623"/>
        <v>X</v>
      </c>
      <c r="K638" s="58" t="str">
        <f t="shared" si="623"/>
        <v>X</v>
      </c>
      <c r="L638" s="58" t="str">
        <f t="shared" si="623"/>
        <v>X</v>
      </c>
      <c r="M638" s="58" t="str">
        <f t="shared" si="623"/>
        <v>X</v>
      </c>
      <c r="N638" s="58" t="str">
        <f t="shared" si="623"/>
        <v>X</v>
      </c>
      <c r="O638" s="58" t="str">
        <f t="shared" si="623"/>
        <v>X</v>
      </c>
      <c r="P638" s="58" t="str">
        <f t="shared" si="623"/>
        <v>X</v>
      </c>
      <c r="Q638" s="58" t="str">
        <f t="shared" si="623"/>
        <v>X</v>
      </c>
    </row>
    <row r="639" spans="1:17" ht="18.75" customHeight="1">
      <c r="A639" s="606"/>
      <c r="B639" s="58" t="s">
        <v>35</v>
      </c>
      <c r="C639" s="58" t="str">
        <f t="shared" ref="C639:Q639" si="624">IF(C10=$W$80,"O",IF(C10=$X$80,"O",IF(C10=$Y$80,"O",IF(C10=$Z$80,"O","X"))))</f>
        <v>X</v>
      </c>
      <c r="D639" s="58" t="str">
        <f t="shared" si="624"/>
        <v>X</v>
      </c>
      <c r="E639" s="58" t="str">
        <f t="shared" si="624"/>
        <v>X</v>
      </c>
      <c r="F639" s="58" t="str">
        <f t="shared" si="624"/>
        <v>X</v>
      </c>
      <c r="G639" s="58" t="str">
        <f t="shared" si="624"/>
        <v>X</v>
      </c>
      <c r="H639" s="58" t="str">
        <f t="shared" si="624"/>
        <v>X</v>
      </c>
      <c r="I639" s="58" t="str">
        <f t="shared" si="624"/>
        <v>X</v>
      </c>
      <c r="J639" s="58" t="str">
        <f t="shared" si="624"/>
        <v>X</v>
      </c>
      <c r="K639" s="58" t="str">
        <f t="shared" si="624"/>
        <v>X</v>
      </c>
      <c r="L639" s="58" t="str">
        <f t="shared" si="624"/>
        <v>X</v>
      </c>
      <c r="M639" s="58" t="str">
        <f t="shared" si="624"/>
        <v>X</v>
      </c>
      <c r="N639" s="58" t="str">
        <f t="shared" si="624"/>
        <v>X</v>
      </c>
      <c r="O639" s="58" t="str">
        <f t="shared" si="624"/>
        <v>X</v>
      </c>
      <c r="P639" s="58" t="str">
        <f t="shared" si="624"/>
        <v>X</v>
      </c>
      <c r="Q639" s="58" t="str">
        <f t="shared" si="624"/>
        <v>X</v>
      </c>
    </row>
    <row r="640" spans="1:17" ht="18.75" customHeight="1">
      <c r="A640" s="606"/>
      <c r="B640" s="58" t="s">
        <v>36</v>
      </c>
      <c r="C640" s="58" t="str">
        <f t="shared" ref="C640:Q640" si="625">IF(C11=$W$80,"O",IF(C11=$X$80,"O",IF(C11=$Y$80,"O",IF(C11=$Z$80,"O","X"))))</f>
        <v>X</v>
      </c>
      <c r="D640" s="58" t="str">
        <f t="shared" si="625"/>
        <v>X</v>
      </c>
      <c r="E640" s="58" t="str">
        <f t="shared" si="625"/>
        <v>X</v>
      </c>
      <c r="F640" s="58" t="str">
        <f t="shared" si="625"/>
        <v>X</v>
      </c>
      <c r="G640" s="58" t="str">
        <f t="shared" si="625"/>
        <v>X</v>
      </c>
      <c r="H640" s="58" t="str">
        <f t="shared" si="625"/>
        <v>X</v>
      </c>
      <c r="I640" s="58" t="str">
        <f t="shared" si="625"/>
        <v>X</v>
      </c>
      <c r="J640" s="58" t="str">
        <f t="shared" si="625"/>
        <v>X</v>
      </c>
      <c r="K640" s="58" t="str">
        <f t="shared" si="625"/>
        <v>X</v>
      </c>
      <c r="L640" s="58" t="str">
        <f t="shared" si="625"/>
        <v>X</v>
      </c>
      <c r="M640" s="58" t="str">
        <f t="shared" si="625"/>
        <v>X</v>
      </c>
      <c r="N640" s="58" t="str">
        <f t="shared" si="625"/>
        <v>X</v>
      </c>
      <c r="O640" s="58" t="str">
        <f t="shared" si="625"/>
        <v>X</v>
      </c>
      <c r="P640" s="58" t="str">
        <f t="shared" si="625"/>
        <v>X</v>
      </c>
      <c r="Q640" s="58" t="str">
        <f t="shared" si="625"/>
        <v>X</v>
      </c>
    </row>
    <row r="641" spans="1:27" ht="18.75" customHeight="1">
      <c r="A641" s="606"/>
      <c r="B641" s="58" t="s">
        <v>21</v>
      </c>
      <c r="C641" s="58" t="str">
        <f t="shared" ref="C641:Q641" si="626">IF(C12=$W$80,"O",IF(C12=$X$80,"O",IF(C12=$Y$80,"O",IF(C12=$Z$80,"O","X"))))</f>
        <v>X</v>
      </c>
      <c r="D641" s="58" t="str">
        <f t="shared" si="626"/>
        <v>X</v>
      </c>
      <c r="E641" s="58" t="str">
        <f t="shared" si="626"/>
        <v>X</v>
      </c>
      <c r="F641" s="58" t="str">
        <f t="shared" si="626"/>
        <v>X</v>
      </c>
      <c r="G641" s="58" t="str">
        <f t="shared" si="626"/>
        <v>X</v>
      </c>
      <c r="H641" s="58" t="str">
        <f t="shared" si="626"/>
        <v>X</v>
      </c>
      <c r="I641" s="58" t="str">
        <f t="shared" si="626"/>
        <v>X</v>
      </c>
      <c r="J641" s="58" t="str">
        <f t="shared" si="626"/>
        <v>X</v>
      </c>
      <c r="K641" s="58" t="str">
        <f t="shared" si="626"/>
        <v>X</v>
      </c>
      <c r="L641" s="58" t="str">
        <f t="shared" si="626"/>
        <v>X</v>
      </c>
      <c r="M641" s="58" t="str">
        <f t="shared" si="626"/>
        <v>X</v>
      </c>
      <c r="N641" s="58" t="str">
        <f t="shared" si="626"/>
        <v>X</v>
      </c>
      <c r="O641" s="58" t="str">
        <f t="shared" si="626"/>
        <v>X</v>
      </c>
      <c r="P641" s="58" t="str">
        <f t="shared" si="626"/>
        <v>X</v>
      </c>
      <c r="Q641" s="58" t="str">
        <f t="shared" si="626"/>
        <v>X</v>
      </c>
    </row>
    <row r="642" spans="1:27" ht="18.75" customHeight="1">
      <c r="A642" s="607"/>
      <c r="B642" s="30" t="s">
        <v>46</v>
      </c>
      <c r="C642" s="47">
        <f>COUNTIF(C636:C641,"O")</f>
        <v>0</v>
      </c>
      <c r="D642" s="47">
        <f t="shared" ref="D642:Q642" si="627">COUNTIF(D636:D641,"O")</f>
        <v>0</v>
      </c>
      <c r="E642" s="47">
        <f t="shared" si="627"/>
        <v>0</v>
      </c>
      <c r="F642" s="47">
        <f t="shared" si="627"/>
        <v>0</v>
      </c>
      <c r="G642" s="47">
        <f t="shared" si="627"/>
        <v>0</v>
      </c>
      <c r="H642" s="47">
        <f t="shared" si="627"/>
        <v>0</v>
      </c>
      <c r="I642" s="47">
        <f t="shared" si="627"/>
        <v>0</v>
      </c>
      <c r="J642" s="47">
        <f t="shared" si="627"/>
        <v>0</v>
      </c>
      <c r="K642" s="47">
        <f t="shared" si="627"/>
        <v>0</v>
      </c>
      <c r="L642" s="47">
        <f t="shared" si="627"/>
        <v>0</v>
      </c>
      <c r="M642" s="47">
        <f t="shared" si="627"/>
        <v>0</v>
      </c>
      <c r="N642" s="47">
        <f t="shared" si="627"/>
        <v>0</v>
      </c>
      <c r="O642" s="47">
        <f t="shared" si="627"/>
        <v>0</v>
      </c>
      <c r="P642" s="47">
        <f t="shared" si="627"/>
        <v>0</v>
      </c>
      <c r="Q642" s="47">
        <f t="shared" si="627"/>
        <v>0</v>
      </c>
    </row>
    <row r="643" spans="1:27" ht="18.75" customHeight="1">
      <c r="A643" s="605">
        <v>66</v>
      </c>
      <c r="B643" s="58" t="s">
        <v>32</v>
      </c>
      <c r="C643" s="58" t="str">
        <f t="shared" ref="C643:Q643" si="628">IF(C7=$W$81,"O",IF(C7=$X$81,"O",IF(C7=$Y$81,"O",IF(C7=$Z$81,"O","X"))))</f>
        <v>X</v>
      </c>
      <c r="D643" s="58" t="str">
        <f t="shared" si="628"/>
        <v>X</v>
      </c>
      <c r="E643" s="58" t="str">
        <f t="shared" si="628"/>
        <v>X</v>
      </c>
      <c r="F643" s="58" t="str">
        <f t="shared" si="628"/>
        <v>X</v>
      </c>
      <c r="G643" s="58" t="str">
        <f t="shared" si="628"/>
        <v>X</v>
      </c>
      <c r="H643" s="58" t="str">
        <f t="shared" si="628"/>
        <v>X</v>
      </c>
      <c r="I643" s="58" t="str">
        <f t="shared" si="628"/>
        <v>X</v>
      </c>
      <c r="J643" s="58" t="str">
        <f t="shared" si="628"/>
        <v>X</v>
      </c>
      <c r="K643" s="58" t="str">
        <f t="shared" si="628"/>
        <v>X</v>
      </c>
      <c r="L643" s="58" t="str">
        <f t="shared" si="628"/>
        <v>X</v>
      </c>
      <c r="M643" s="58" t="str">
        <f t="shared" si="628"/>
        <v>X</v>
      </c>
      <c r="N643" s="58" t="str">
        <f t="shared" si="628"/>
        <v>X</v>
      </c>
      <c r="O643" s="58" t="str">
        <f t="shared" si="628"/>
        <v>X</v>
      </c>
      <c r="P643" s="58" t="str">
        <f t="shared" si="628"/>
        <v>X</v>
      </c>
      <c r="Q643" s="58" t="str">
        <f t="shared" si="628"/>
        <v>X</v>
      </c>
    </row>
    <row r="644" spans="1:27" ht="18.75" customHeight="1">
      <c r="A644" s="606"/>
      <c r="B644" s="58" t="s">
        <v>33</v>
      </c>
      <c r="C644" s="58" t="str">
        <f t="shared" ref="C644:Q644" si="629">IF(C8=$W$81,"O",IF(C8=$X$81,"O",IF(C8=$Y$81,"O",IF(C8=$Z$81,"O","X"))))</f>
        <v>X</v>
      </c>
      <c r="D644" s="58" t="str">
        <f t="shared" si="629"/>
        <v>X</v>
      </c>
      <c r="E644" s="58" t="str">
        <f t="shared" si="629"/>
        <v>X</v>
      </c>
      <c r="F644" s="58" t="str">
        <f t="shared" si="629"/>
        <v>X</v>
      </c>
      <c r="G644" s="58" t="str">
        <f t="shared" si="629"/>
        <v>X</v>
      </c>
      <c r="H644" s="58" t="str">
        <f t="shared" si="629"/>
        <v>X</v>
      </c>
      <c r="I644" s="58" t="str">
        <f t="shared" si="629"/>
        <v>X</v>
      </c>
      <c r="J644" s="58" t="str">
        <f t="shared" si="629"/>
        <v>X</v>
      </c>
      <c r="K644" s="58" t="str">
        <f t="shared" si="629"/>
        <v>X</v>
      </c>
      <c r="L644" s="58" t="str">
        <f t="shared" si="629"/>
        <v>X</v>
      </c>
      <c r="M644" s="58" t="str">
        <f t="shared" si="629"/>
        <v>X</v>
      </c>
      <c r="N644" s="58" t="str">
        <f t="shared" si="629"/>
        <v>X</v>
      </c>
      <c r="O644" s="58" t="str">
        <f t="shared" si="629"/>
        <v>X</v>
      </c>
      <c r="P644" s="58" t="str">
        <f t="shared" si="629"/>
        <v>X</v>
      </c>
      <c r="Q644" s="58" t="str">
        <f t="shared" si="629"/>
        <v>X</v>
      </c>
      <c r="Z644">
        <v>3</v>
      </c>
      <c r="AA644">
        <v>2</v>
      </c>
    </row>
    <row r="645" spans="1:27" ht="18.75" customHeight="1">
      <c r="A645" s="606"/>
      <c r="B645" s="58" t="s">
        <v>34</v>
      </c>
      <c r="C645" s="58" t="str">
        <f t="shared" ref="C645:Q645" si="630">IF(C9=$W$81,"O",IF(C9=$X$81,"O",IF(C9=$Y$81,"O",IF(C9=$Z$81,"O","X"))))</f>
        <v>X</v>
      </c>
      <c r="D645" s="58" t="str">
        <f t="shared" si="630"/>
        <v>X</v>
      </c>
      <c r="E645" s="58" t="str">
        <f t="shared" si="630"/>
        <v>X</v>
      </c>
      <c r="F645" s="58" t="str">
        <f t="shared" si="630"/>
        <v>X</v>
      </c>
      <c r="G645" s="58" t="str">
        <f t="shared" si="630"/>
        <v>X</v>
      </c>
      <c r="H645" s="58" t="str">
        <f t="shared" si="630"/>
        <v>X</v>
      </c>
      <c r="I645" s="58" t="str">
        <f t="shared" si="630"/>
        <v>X</v>
      </c>
      <c r="J645" s="58" t="str">
        <f t="shared" si="630"/>
        <v>X</v>
      </c>
      <c r="K645" s="58" t="str">
        <f t="shared" si="630"/>
        <v>X</v>
      </c>
      <c r="L645" s="58" t="str">
        <f t="shared" si="630"/>
        <v>X</v>
      </c>
      <c r="M645" s="58" t="str">
        <f t="shared" si="630"/>
        <v>X</v>
      </c>
      <c r="N645" s="58" t="str">
        <f t="shared" si="630"/>
        <v>X</v>
      </c>
      <c r="O645" s="58" t="str">
        <f t="shared" si="630"/>
        <v>X</v>
      </c>
      <c r="P645" s="58" t="str">
        <f t="shared" si="630"/>
        <v>X</v>
      </c>
      <c r="Q645" s="58" t="str">
        <f t="shared" si="630"/>
        <v>X</v>
      </c>
      <c r="Z645">
        <v>19</v>
      </c>
      <c r="AA645">
        <v>6</v>
      </c>
    </row>
    <row r="646" spans="1:27" ht="18.75" customHeight="1">
      <c r="A646" s="606"/>
      <c r="B646" s="58" t="s">
        <v>35</v>
      </c>
      <c r="C646" s="58" t="str">
        <f t="shared" ref="C646:Q646" si="631">IF(C10=$W$81,"O",IF(C10=$X$81,"O",IF(C10=$Y$81,"O",IF(C10=$Z$81,"O","X"))))</f>
        <v>X</v>
      </c>
      <c r="D646" s="58" t="str">
        <f t="shared" si="631"/>
        <v>X</v>
      </c>
      <c r="E646" s="58" t="str">
        <f t="shared" si="631"/>
        <v>X</v>
      </c>
      <c r="F646" s="58" t="str">
        <f t="shared" si="631"/>
        <v>X</v>
      </c>
      <c r="G646" s="58" t="str">
        <f t="shared" si="631"/>
        <v>X</v>
      </c>
      <c r="H646" s="58" t="str">
        <f t="shared" si="631"/>
        <v>X</v>
      </c>
      <c r="I646" s="58" t="str">
        <f t="shared" si="631"/>
        <v>X</v>
      </c>
      <c r="J646" s="58" t="str">
        <f t="shared" si="631"/>
        <v>X</v>
      </c>
      <c r="K646" s="58" t="str">
        <f t="shared" si="631"/>
        <v>X</v>
      </c>
      <c r="L646" s="58" t="str">
        <f t="shared" si="631"/>
        <v>X</v>
      </c>
      <c r="M646" s="58" t="str">
        <f t="shared" si="631"/>
        <v>X</v>
      </c>
      <c r="N646" s="58" t="str">
        <f t="shared" si="631"/>
        <v>X</v>
      </c>
      <c r="O646" s="58" t="str">
        <f t="shared" si="631"/>
        <v>X</v>
      </c>
      <c r="P646" s="58" t="str">
        <f t="shared" si="631"/>
        <v>X</v>
      </c>
      <c r="Q646" s="58" t="str">
        <f t="shared" si="631"/>
        <v>X</v>
      </c>
      <c r="Z646">
        <v>22</v>
      </c>
      <c r="AA646">
        <v>9</v>
      </c>
    </row>
    <row r="647" spans="1:27" ht="18.75" customHeight="1">
      <c r="A647" s="606"/>
      <c r="B647" s="58" t="s">
        <v>36</v>
      </c>
      <c r="C647" s="58" t="str">
        <f t="shared" ref="C647:Q647" si="632">IF(C11=$W$81,"O",IF(C11=$X$81,"O",IF(C11=$Y$81,"O",IF(C11=$Z$81,"O","X"))))</f>
        <v>X</v>
      </c>
      <c r="D647" s="58" t="str">
        <f t="shared" si="632"/>
        <v>X</v>
      </c>
      <c r="E647" s="58" t="str">
        <f t="shared" si="632"/>
        <v>X</v>
      </c>
      <c r="F647" s="58" t="str">
        <f t="shared" si="632"/>
        <v>X</v>
      </c>
      <c r="G647" s="58" t="str">
        <f t="shared" si="632"/>
        <v>X</v>
      </c>
      <c r="H647" s="58" t="str">
        <f t="shared" si="632"/>
        <v>X</v>
      </c>
      <c r="I647" s="58" t="str">
        <f t="shared" si="632"/>
        <v>X</v>
      </c>
      <c r="J647" s="58" t="str">
        <f t="shared" si="632"/>
        <v>X</v>
      </c>
      <c r="K647" s="58" t="str">
        <f t="shared" si="632"/>
        <v>X</v>
      </c>
      <c r="L647" s="58" t="str">
        <f t="shared" si="632"/>
        <v>X</v>
      </c>
      <c r="M647" s="58" t="str">
        <f t="shared" si="632"/>
        <v>X</v>
      </c>
      <c r="N647" s="58" t="str">
        <f t="shared" si="632"/>
        <v>X</v>
      </c>
      <c r="O647" s="58" t="str">
        <f t="shared" si="632"/>
        <v>X</v>
      </c>
      <c r="P647" s="58" t="str">
        <f t="shared" si="632"/>
        <v>X</v>
      </c>
      <c r="Q647" s="58" t="str">
        <f t="shared" si="632"/>
        <v>X</v>
      </c>
      <c r="Z647">
        <v>32</v>
      </c>
      <c r="AA647">
        <v>16</v>
      </c>
    </row>
    <row r="648" spans="1:27" ht="18.75" customHeight="1">
      <c r="A648" s="606"/>
      <c r="B648" s="58" t="s">
        <v>21</v>
      </c>
      <c r="C648" s="58" t="str">
        <f t="shared" ref="C648:Q648" si="633">IF(C12=$W$81,"O",IF(C12=$X$81,"O",IF(C12=$Y$81,"O",IF(C12=$Z$81,"O","X"))))</f>
        <v>X</v>
      </c>
      <c r="D648" s="58" t="str">
        <f t="shared" si="633"/>
        <v>X</v>
      </c>
      <c r="E648" s="58" t="str">
        <f t="shared" si="633"/>
        <v>X</v>
      </c>
      <c r="F648" s="58" t="str">
        <f t="shared" si="633"/>
        <v>X</v>
      </c>
      <c r="G648" s="58" t="str">
        <f t="shared" si="633"/>
        <v>X</v>
      </c>
      <c r="H648" s="58" t="str">
        <f t="shared" si="633"/>
        <v>X</v>
      </c>
      <c r="I648" s="58" t="str">
        <f t="shared" si="633"/>
        <v>X</v>
      </c>
      <c r="J648" s="58" t="str">
        <f t="shared" si="633"/>
        <v>X</v>
      </c>
      <c r="K648" s="58" t="str">
        <f t="shared" si="633"/>
        <v>X</v>
      </c>
      <c r="L648" s="58" t="str">
        <f t="shared" si="633"/>
        <v>X</v>
      </c>
      <c r="M648" s="58" t="str">
        <f t="shared" si="633"/>
        <v>X</v>
      </c>
      <c r="N648" s="58" t="str">
        <f t="shared" si="633"/>
        <v>X</v>
      </c>
      <c r="O648" s="58" t="str">
        <f t="shared" si="633"/>
        <v>X</v>
      </c>
      <c r="P648" s="58" t="str">
        <f t="shared" si="633"/>
        <v>X</v>
      </c>
      <c r="Q648" s="58" t="str">
        <f t="shared" si="633"/>
        <v>X</v>
      </c>
      <c r="Z648"/>
      <c r="AA648">
        <v>28</v>
      </c>
    </row>
    <row r="649" spans="1:27" ht="18.75" customHeight="1">
      <c r="A649" s="607"/>
      <c r="B649" s="30" t="s">
        <v>46</v>
      </c>
      <c r="C649" s="47">
        <f>COUNTIF(C643:C648,"O")</f>
        <v>0</v>
      </c>
      <c r="D649" s="47">
        <f t="shared" ref="D649:Q649" si="634">COUNTIF(D643:D648,"O")</f>
        <v>0</v>
      </c>
      <c r="E649" s="47">
        <f t="shared" si="634"/>
        <v>0</v>
      </c>
      <c r="F649" s="47">
        <f t="shared" si="634"/>
        <v>0</v>
      </c>
      <c r="G649" s="47">
        <f t="shared" si="634"/>
        <v>0</v>
      </c>
      <c r="H649" s="47">
        <f t="shared" si="634"/>
        <v>0</v>
      </c>
      <c r="I649" s="47">
        <f t="shared" si="634"/>
        <v>0</v>
      </c>
      <c r="J649" s="47">
        <f t="shared" si="634"/>
        <v>0</v>
      </c>
      <c r="K649" s="47">
        <f t="shared" si="634"/>
        <v>0</v>
      </c>
      <c r="L649" s="47">
        <f t="shared" si="634"/>
        <v>0</v>
      </c>
      <c r="M649" s="47">
        <f t="shared" si="634"/>
        <v>0</v>
      </c>
      <c r="N649" s="47">
        <f t="shared" si="634"/>
        <v>0</v>
      </c>
      <c r="O649" s="47">
        <f t="shared" si="634"/>
        <v>0</v>
      </c>
      <c r="P649" s="47">
        <f t="shared" si="634"/>
        <v>0</v>
      </c>
      <c r="Q649" s="47">
        <f t="shared" si="634"/>
        <v>0</v>
      </c>
    </row>
    <row r="650" spans="1:27" ht="18.75" customHeight="1">
      <c r="A650" s="605">
        <v>67</v>
      </c>
      <c r="B650" s="58" t="s">
        <v>32</v>
      </c>
      <c r="C650" s="58" t="str">
        <f t="shared" ref="C650:Q650" si="635">IF(C7=$W$82,"O",IF(C7=$X$82,"O",IF(C7=$Y$82,"O","X")))</f>
        <v>X</v>
      </c>
      <c r="D650" s="58" t="str">
        <f t="shared" si="635"/>
        <v>X</v>
      </c>
      <c r="E650" s="58" t="str">
        <f t="shared" si="635"/>
        <v>X</v>
      </c>
      <c r="F650" s="58" t="str">
        <f t="shared" si="635"/>
        <v>X</v>
      </c>
      <c r="G650" s="58" t="str">
        <f t="shared" si="635"/>
        <v>X</v>
      </c>
      <c r="H650" s="58" t="str">
        <f t="shared" si="635"/>
        <v>X</v>
      </c>
      <c r="I650" s="58" t="str">
        <f t="shared" si="635"/>
        <v>X</v>
      </c>
      <c r="J650" s="58" t="str">
        <f t="shared" si="635"/>
        <v>X</v>
      </c>
      <c r="K650" s="58" t="str">
        <f t="shared" si="635"/>
        <v>X</v>
      </c>
      <c r="L650" s="58" t="str">
        <f t="shared" si="635"/>
        <v>X</v>
      </c>
      <c r="M650" s="58" t="str">
        <f t="shared" si="635"/>
        <v>X</v>
      </c>
      <c r="N650" s="58" t="str">
        <f t="shared" si="635"/>
        <v>X</v>
      </c>
      <c r="O650" s="58" t="str">
        <f t="shared" si="635"/>
        <v>X</v>
      </c>
      <c r="P650" s="58" t="str">
        <f t="shared" si="635"/>
        <v>X</v>
      </c>
      <c r="Q650" s="58" t="str">
        <f t="shared" si="635"/>
        <v>X</v>
      </c>
    </row>
    <row r="651" spans="1:27" ht="18.75" customHeight="1">
      <c r="A651" s="606"/>
      <c r="B651" s="58" t="s">
        <v>33</v>
      </c>
      <c r="C651" s="58" t="str">
        <f t="shared" ref="C651:Q651" si="636">IF(C8=$W$82,"O",IF(C8=$X$82,"O",IF(C8=$Y$82,"O","X")))</f>
        <v>X</v>
      </c>
      <c r="D651" s="58" t="str">
        <f t="shared" si="636"/>
        <v>X</v>
      </c>
      <c r="E651" s="58" t="str">
        <f t="shared" si="636"/>
        <v>X</v>
      </c>
      <c r="F651" s="58" t="str">
        <f t="shared" si="636"/>
        <v>X</v>
      </c>
      <c r="G651" s="58" t="str">
        <f t="shared" si="636"/>
        <v>X</v>
      </c>
      <c r="H651" s="58" t="str">
        <f t="shared" si="636"/>
        <v>X</v>
      </c>
      <c r="I651" s="58" t="str">
        <f t="shared" si="636"/>
        <v>X</v>
      </c>
      <c r="J651" s="58" t="str">
        <f t="shared" si="636"/>
        <v>X</v>
      </c>
      <c r="K651" s="58" t="str">
        <f t="shared" si="636"/>
        <v>X</v>
      </c>
      <c r="L651" s="58" t="str">
        <f t="shared" si="636"/>
        <v>X</v>
      </c>
      <c r="M651" s="58" t="str">
        <f t="shared" si="636"/>
        <v>X</v>
      </c>
      <c r="N651" s="58" t="str">
        <f t="shared" si="636"/>
        <v>X</v>
      </c>
      <c r="O651" s="58" t="str">
        <f t="shared" si="636"/>
        <v>X</v>
      </c>
      <c r="P651" s="58" t="str">
        <f t="shared" si="636"/>
        <v>X</v>
      </c>
      <c r="Q651" s="58" t="str">
        <f t="shared" si="636"/>
        <v>X</v>
      </c>
    </row>
    <row r="652" spans="1:27" ht="18.75" customHeight="1">
      <c r="A652" s="606"/>
      <c r="B652" s="58" t="s">
        <v>34</v>
      </c>
      <c r="C652" s="58" t="str">
        <f t="shared" ref="C652:Q652" si="637">IF(C9=$W$82,"O",IF(C9=$X$82,"O",IF(C9=$Y$82,"O","X")))</f>
        <v>X</v>
      </c>
      <c r="D652" s="58" t="str">
        <f t="shared" si="637"/>
        <v>X</v>
      </c>
      <c r="E652" s="58" t="str">
        <f t="shared" si="637"/>
        <v>X</v>
      </c>
      <c r="F652" s="58" t="str">
        <f t="shared" si="637"/>
        <v>X</v>
      </c>
      <c r="G652" s="58" t="str">
        <f t="shared" si="637"/>
        <v>X</v>
      </c>
      <c r="H652" s="58" t="str">
        <f t="shared" si="637"/>
        <v>X</v>
      </c>
      <c r="I652" s="58" t="str">
        <f t="shared" si="637"/>
        <v>X</v>
      </c>
      <c r="J652" s="58" t="str">
        <f t="shared" si="637"/>
        <v>X</v>
      </c>
      <c r="K652" s="58" t="str">
        <f t="shared" si="637"/>
        <v>X</v>
      </c>
      <c r="L652" s="58" t="str">
        <f t="shared" si="637"/>
        <v>X</v>
      </c>
      <c r="M652" s="58" t="str">
        <f t="shared" si="637"/>
        <v>X</v>
      </c>
      <c r="N652" s="58" t="str">
        <f t="shared" si="637"/>
        <v>X</v>
      </c>
      <c r="O652" s="58" t="str">
        <f t="shared" si="637"/>
        <v>X</v>
      </c>
      <c r="P652" s="58" t="str">
        <f t="shared" si="637"/>
        <v>X</v>
      </c>
      <c r="Q652" s="58" t="str">
        <f t="shared" si="637"/>
        <v>X</v>
      </c>
    </row>
    <row r="653" spans="1:27" ht="18.75" customHeight="1">
      <c r="A653" s="606"/>
      <c r="B653" s="58" t="s">
        <v>35</v>
      </c>
      <c r="C653" s="58" t="str">
        <f t="shared" ref="C653:Q653" si="638">IF(C10=$W$82,"O",IF(C10=$X$82,"O",IF(C10=$Y$82,"O","X")))</f>
        <v>X</v>
      </c>
      <c r="D653" s="58" t="str">
        <f t="shared" si="638"/>
        <v>X</v>
      </c>
      <c r="E653" s="58" t="str">
        <f t="shared" si="638"/>
        <v>X</v>
      </c>
      <c r="F653" s="58" t="str">
        <f t="shared" si="638"/>
        <v>X</v>
      </c>
      <c r="G653" s="58" t="str">
        <f t="shared" si="638"/>
        <v>X</v>
      </c>
      <c r="H653" s="58" t="str">
        <f t="shared" si="638"/>
        <v>X</v>
      </c>
      <c r="I653" s="58" t="str">
        <f t="shared" si="638"/>
        <v>X</v>
      </c>
      <c r="J653" s="58" t="str">
        <f t="shared" si="638"/>
        <v>X</v>
      </c>
      <c r="K653" s="58" t="str">
        <f t="shared" si="638"/>
        <v>X</v>
      </c>
      <c r="L653" s="58" t="str">
        <f t="shared" si="638"/>
        <v>X</v>
      </c>
      <c r="M653" s="58" t="str">
        <f t="shared" si="638"/>
        <v>X</v>
      </c>
      <c r="N653" s="58" t="str">
        <f t="shared" si="638"/>
        <v>X</v>
      </c>
      <c r="O653" s="58" t="str">
        <f t="shared" si="638"/>
        <v>X</v>
      </c>
      <c r="P653" s="58" t="str">
        <f t="shared" si="638"/>
        <v>X</v>
      </c>
      <c r="Q653" s="58" t="str">
        <f t="shared" si="638"/>
        <v>X</v>
      </c>
    </row>
    <row r="654" spans="1:27" ht="18.75" customHeight="1">
      <c r="A654" s="606"/>
      <c r="B654" s="58" t="s">
        <v>36</v>
      </c>
      <c r="C654" s="58" t="str">
        <f t="shared" ref="C654:Q654" si="639">IF(C11=$W$82,"O",IF(C11=$X$82,"O",IF(C11=$Y$82,"O","X")))</f>
        <v>X</v>
      </c>
      <c r="D654" s="58" t="str">
        <f t="shared" si="639"/>
        <v>X</v>
      </c>
      <c r="E654" s="58" t="str">
        <f t="shared" si="639"/>
        <v>X</v>
      </c>
      <c r="F654" s="58" t="str">
        <f t="shared" si="639"/>
        <v>X</v>
      </c>
      <c r="G654" s="58" t="str">
        <f t="shared" si="639"/>
        <v>X</v>
      </c>
      <c r="H654" s="58" t="str">
        <f t="shared" si="639"/>
        <v>X</v>
      </c>
      <c r="I654" s="58" t="str">
        <f t="shared" si="639"/>
        <v>X</v>
      </c>
      <c r="J654" s="58" t="str">
        <f t="shared" si="639"/>
        <v>X</v>
      </c>
      <c r="K654" s="58" t="str">
        <f t="shared" si="639"/>
        <v>X</v>
      </c>
      <c r="L654" s="58" t="str">
        <f t="shared" si="639"/>
        <v>X</v>
      </c>
      <c r="M654" s="58" t="str">
        <f t="shared" si="639"/>
        <v>X</v>
      </c>
      <c r="N654" s="58" t="str">
        <f t="shared" si="639"/>
        <v>X</v>
      </c>
      <c r="O654" s="58" t="str">
        <f t="shared" si="639"/>
        <v>X</v>
      </c>
      <c r="P654" s="58" t="str">
        <f t="shared" si="639"/>
        <v>X</v>
      </c>
      <c r="Q654" s="58" t="str">
        <f t="shared" si="639"/>
        <v>X</v>
      </c>
    </row>
    <row r="655" spans="1:27" ht="18.75" customHeight="1">
      <c r="A655" s="606"/>
      <c r="B655" s="58" t="s">
        <v>21</v>
      </c>
      <c r="C655" s="58" t="str">
        <f t="shared" ref="C655:Q655" si="640">IF(C12=$W$82,"O",IF(C12=$X$82,"O",IF(C12=$Y$82,"O","X")))</f>
        <v>X</v>
      </c>
      <c r="D655" s="58" t="str">
        <f t="shared" si="640"/>
        <v>X</v>
      </c>
      <c r="E655" s="58" t="str">
        <f t="shared" si="640"/>
        <v>X</v>
      </c>
      <c r="F655" s="58" t="str">
        <f t="shared" si="640"/>
        <v>X</v>
      </c>
      <c r="G655" s="58" t="str">
        <f t="shared" si="640"/>
        <v>X</v>
      </c>
      <c r="H655" s="58" t="str">
        <f t="shared" si="640"/>
        <v>X</v>
      </c>
      <c r="I655" s="58" t="str">
        <f t="shared" si="640"/>
        <v>X</v>
      </c>
      <c r="J655" s="58" t="str">
        <f t="shared" si="640"/>
        <v>X</v>
      </c>
      <c r="K655" s="58" t="str">
        <f t="shared" si="640"/>
        <v>X</v>
      </c>
      <c r="L655" s="58" t="str">
        <f t="shared" si="640"/>
        <v>X</v>
      </c>
      <c r="M655" s="58" t="str">
        <f t="shared" si="640"/>
        <v>X</v>
      </c>
      <c r="N655" s="58" t="str">
        <f t="shared" si="640"/>
        <v>X</v>
      </c>
      <c r="O655" s="58" t="str">
        <f t="shared" si="640"/>
        <v>X</v>
      </c>
      <c r="P655" s="58" t="str">
        <f t="shared" si="640"/>
        <v>X</v>
      </c>
      <c r="Q655" s="58" t="str">
        <f t="shared" si="640"/>
        <v>X</v>
      </c>
    </row>
    <row r="656" spans="1:27" ht="18.75" customHeight="1">
      <c r="A656" s="607"/>
      <c r="B656" s="30" t="s">
        <v>46</v>
      </c>
      <c r="C656" s="47">
        <f>COUNTIF(C650:C655,"O")</f>
        <v>0</v>
      </c>
      <c r="D656" s="47">
        <f t="shared" ref="D656:Q656" si="641">COUNTIF(D650:D655,"O")</f>
        <v>0</v>
      </c>
      <c r="E656" s="47">
        <f t="shared" si="641"/>
        <v>0</v>
      </c>
      <c r="F656" s="47">
        <f t="shared" si="641"/>
        <v>0</v>
      </c>
      <c r="G656" s="47">
        <f t="shared" si="641"/>
        <v>0</v>
      </c>
      <c r="H656" s="47">
        <f t="shared" si="641"/>
        <v>0</v>
      </c>
      <c r="I656" s="47">
        <f t="shared" si="641"/>
        <v>0</v>
      </c>
      <c r="J656" s="47">
        <f t="shared" si="641"/>
        <v>0</v>
      </c>
      <c r="K656" s="47">
        <f t="shared" si="641"/>
        <v>0</v>
      </c>
      <c r="L656" s="47">
        <f t="shared" si="641"/>
        <v>0</v>
      </c>
      <c r="M656" s="47">
        <f t="shared" si="641"/>
        <v>0</v>
      </c>
      <c r="N656" s="47">
        <f t="shared" si="641"/>
        <v>0</v>
      </c>
      <c r="O656" s="47">
        <f t="shared" si="641"/>
        <v>0</v>
      </c>
      <c r="P656" s="47">
        <f t="shared" si="641"/>
        <v>0</v>
      </c>
      <c r="Q656" s="47">
        <f t="shared" si="641"/>
        <v>0</v>
      </c>
    </row>
    <row r="657" spans="1:17" ht="18.75" customHeight="1">
      <c r="A657" s="605">
        <v>68</v>
      </c>
      <c r="B657" s="58" t="s">
        <v>32</v>
      </c>
      <c r="C657" s="58" t="str">
        <f t="shared" ref="C657:Q657" si="642">IF(C7=$W$83,"O",IF(C7=$X$83,"O",IF(C7=$Y$83,"O",IF(C7=$Z$83,"O",IF(C7=$AA$83,"O","X")))))</f>
        <v>X</v>
      </c>
      <c r="D657" s="58" t="str">
        <f t="shared" si="642"/>
        <v>X</v>
      </c>
      <c r="E657" s="58" t="str">
        <f t="shared" si="642"/>
        <v>X</v>
      </c>
      <c r="F657" s="58" t="str">
        <f t="shared" si="642"/>
        <v>X</v>
      </c>
      <c r="G657" s="58" t="str">
        <f t="shared" si="642"/>
        <v>X</v>
      </c>
      <c r="H657" s="58" t="str">
        <f t="shared" si="642"/>
        <v>X</v>
      </c>
      <c r="I657" s="58" t="str">
        <f t="shared" si="642"/>
        <v>X</v>
      </c>
      <c r="J657" s="58" t="str">
        <f t="shared" si="642"/>
        <v>X</v>
      </c>
      <c r="K657" s="58" t="str">
        <f t="shared" si="642"/>
        <v>X</v>
      </c>
      <c r="L657" s="58" t="str">
        <f t="shared" si="642"/>
        <v>X</v>
      </c>
      <c r="M657" s="58" t="str">
        <f t="shared" si="642"/>
        <v>X</v>
      </c>
      <c r="N657" s="58" t="str">
        <f t="shared" si="642"/>
        <v>X</v>
      </c>
      <c r="O657" s="58" t="str">
        <f t="shared" si="642"/>
        <v>X</v>
      </c>
      <c r="P657" s="58" t="str">
        <f t="shared" si="642"/>
        <v>X</v>
      </c>
      <c r="Q657" s="58" t="str">
        <f t="shared" si="642"/>
        <v>X</v>
      </c>
    </row>
    <row r="658" spans="1:17" ht="18.75" customHeight="1">
      <c r="A658" s="606"/>
      <c r="B658" s="58" t="s">
        <v>33</v>
      </c>
      <c r="C658" s="58" t="str">
        <f t="shared" ref="C658:Q658" si="643">IF(C8=$W$83,"O",IF(C8=$X$83,"O",IF(C8=$Y$83,"O",IF(C8=$Z$83,"O",IF(C8=$AA$83,"O","X")))))</f>
        <v>X</v>
      </c>
      <c r="D658" s="58" t="str">
        <f t="shared" si="643"/>
        <v>X</v>
      </c>
      <c r="E658" s="58" t="str">
        <f t="shared" si="643"/>
        <v>X</v>
      </c>
      <c r="F658" s="58" t="str">
        <f t="shared" si="643"/>
        <v>X</v>
      </c>
      <c r="G658" s="58" t="str">
        <f t="shared" si="643"/>
        <v>X</v>
      </c>
      <c r="H658" s="58" t="str">
        <f t="shared" si="643"/>
        <v>X</v>
      </c>
      <c r="I658" s="58" t="str">
        <f t="shared" si="643"/>
        <v>X</v>
      </c>
      <c r="J658" s="58" t="str">
        <f t="shared" si="643"/>
        <v>X</v>
      </c>
      <c r="K658" s="58" t="str">
        <f t="shared" si="643"/>
        <v>X</v>
      </c>
      <c r="L658" s="58" t="str">
        <f t="shared" si="643"/>
        <v>X</v>
      </c>
      <c r="M658" s="58" t="str">
        <f t="shared" si="643"/>
        <v>X</v>
      </c>
      <c r="N658" s="58" t="str">
        <f t="shared" si="643"/>
        <v>X</v>
      </c>
      <c r="O658" s="58" t="str">
        <f t="shared" si="643"/>
        <v>X</v>
      </c>
      <c r="P658" s="58" t="str">
        <f t="shared" si="643"/>
        <v>X</v>
      </c>
      <c r="Q658" s="58" t="str">
        <f t="shared" si="643"/>
        <v>X</v>
      </c>
    </row>
    <row r="659" spans="1:17" ht="18.75" customHeight="1">
      <c r="A659" s="606"/>
      <c r="B659" s="58" t="s">
        <v>34</v>
      </c>
      <c r="C659" s="58" t="str">
        <f t="shared" ref="C659:Q659" si="644">IF(C9=$W$83,"O",IF(C9=$X$83,"O",IF(C9=$Y$83,"O",IF(C9=$Z$83,"O",IF(C9=$AA$83,"O","X")))))</f>
        <v>X</v>
      </c>
      <c r="D659" s="58" t="str">
        <f t="shared" si="644"/>
        <v>X</v>
      </c>
      <c r="E659" s="58" t="str">
        <f t="shared" si="644"/>
        <v>X</v>
      </c>
      <c r="F659" s="58" t="str">
        <f t="shared" si="644"/>
        <v>X</v>
      </c>
      <c r="G659" s="58" t="str">
        <f t="shared" si="644"/>
        <v>X</v>
      </c>
      <c r="H659" s="58" t="str">
        <f t="shared" si="644"/>
        <v>X</v>
      </c>
      <c r="I659" s="58" t="str">
        <f t="shared" si="644"/>
        <v>X</v>
      </c>
      <c r="J659" s="58" t="str">
        <f t="shared" si="644"/>
        <v>X</v>
      </c>
      <c r="K659" s="58" t="str">
        <f t="shared" si="644"/>
        <v>X</v>
      </c>
      <c r="L659" s="58" t="str">
        <f t="shared" si="644"/>
        <v>X</v>
      </c>
      <c r="M659" s="58" t="str">
        <f t="shared" si="644"/>
        <v>X</v>
      </c>
      <c r="N659" s="58" t="str">
        <f t="shared" si="644"/>
        <v>X</v>
      </c>
      <c r="O659" s="58" t="str">
        <f t="shared" si="644"/>
        <v>X</v>
      </c>
      <c r="P659" s="58" t="str">
        <f t="shared" si="644"/>
        <v>X</v>
      </c>
      <c r="Q659" s="58" t="str">
        <f t="shared" si="644"/>
        <v>X</v>
      </c>
    </row>
    <row r="660" spans="1:17" ht="18.75" customHeight="1">
      <c r="A660" s="606"/>
      <c r="B660" s="58" t="s">
        <v>35</v>
      </c>
      <c r="C660" s="58" t="str">
        <f t="shared" ref="C660:Q660" si="645">IF(C10=$W$83,"O",IF(C10=$X$83,"O",IF(C10=$Y$83,"O",IF(C10=$Z$83,"O",IF(C10=$AA$83,"O","X")))))</f>
        <v>X</v>
      </c>
      <c r="D660" s="58" t="str">
        <f t="shared" si="645"/>
        <v>X</v>
      </c>
      <c r="E660" s="58" t="str">
        <f t="shared" si="645"/>
        <v>X</v>
      </c>
      <c r="F660" s="58" t="str">
        <f t="shared" si="645"/>
        <v>X</v>
      </c>
      <c r="G660" s="58" t="str">
        <f t="shared" si="645"/>
        <v>X</v>
      </c>
      <c r="H660" s="58" t="str">
        <f t="shared" si="645"/>
        <v>X</v>
      </c>
      <c r="I660" s="58" t="str">
        <f t="shared" si="645"/>
        <v>X</v>
      </c>
      <c r="J660" s="58" t="str">
        <f t="shared" si="645"/>
        <v>X</v>
      </c>
      <c r="K660" s="58" t="str">
        <f t="shared" si="645"/>
        <v>X</v>
      </c>
      <c r="L660" s="58" t="str">
        <f t="shared" si="645"/>
        <v>X</v>
      </c>
      <c r="M660" s="58" t="str">
        <f t="shared" si="645"/>
        <v>X</v>
      </c>
      <c r="N660" s="58" t="str">
        <f t="shared" si="645"/>
        <v>X</v>
      </c>
      <c r="O660" s="58" t="str">
        <f t="shared" si="645"/>
        <v>X</v>
      </c>
      <c r="P660" s="58" t="str">
        <f t="shared" si="645"/>
        <v>X</v>
      </c>
      <c r="Q660" s="58" t="str">
        <f t="shared" si="645"/>
        <v>X</v>
      </c>
    </row>
    <row r="661" spans="1:17" ht="18.75" customHeight="1">
      <c r="A661" s="606"/>
      <c r="B661" s="58" t="s">
        <v>36</v>
      </c>
      <c r="C661" s="58" t="str">
        <f t="shared" ref="C661:Q661" si="646">IF(C11=$W$83,"O",IF(C11=$X$83,"O",IF(C11=$Y$83,"O",IF(C11=$Z$83,"O",IF(C11=$AA$83,"O","X")))))</f>
        <v>X</v>
      </c>
      <c r="D661" s="58" t="str">
        <f t="shared" si="646"/>
        <v>X</v>
      </c>
      <c r="E661" s="58" t="str">
        <f t="shared" si="646"/>
        <v>X</v>
      </c>
      <c r="F661" s="58" t="str">
        <f t="shared" si="646"/>
        <v>X</v>
      </c>
      <c r="G661" s="58" t="str">
        <f t="shared" si="646"/>
        <v>X</v>
      </c>
      <c r="H661" s="58" t="str">
        <f t="shared" si="646"/>
        <v>X</v>
      </c>
      <c r="I661" s="58" t="str">
        <f t="shared" si="646"/>
        <v>X</v>
      </c>
      <c r="J661" s="58" t="str">
        <f t="shared" si="646"/>
        <v>X</v>
      </c>
      <c r="K661" s="58" t="str">
        <f t="shared" si="646"/>
        <v>X</v>
      </c>
      <c r="L661" s="58" t="str">
        <f t="shared" si="646"/>
        <v>X</v>
      </c>
      <c r="M661" s="58" t="str">
        <f t="shared" si="646"/>
        <v>X</v>
      </c>
      <c r="N661" s="58" t="str">
        <f t="shared" si="646"/>
        <v>X</v>
      </c>
      <c r="O661" s="58" t="str">
        <f t="shared" si="646"/>
        <v>X</v>
      </c>
      <c r="P661" s="58" t="str">
        <f t="shared" si="646"/>
        <v>X</v>
      </c>
      <c r="Q661" s="58" t="str">
        <f t="shared" si="646"/>
        <v>X</v>
      </c>
    </row>
    <row r="662" spans="1:17" ht="18.75" customHeight="1">
      <c r="A662" s="606"/>
      <c r="B662" s="58" t="s">
        <v>21</v>
      </c>
      <c r="C662" s="58" t="str">
        <f t="shared" ref="C662:Q662" si="647">IF(C12=$W$83,"O",IF(C12=$X$83,"O",IF(C12=$Y$83,"O",IF(C12=$Z$83,"O",IF(C12=$AA$83,"O","X")))))</f>
        <v>X</v>
      </c>
      <c r="D662" s="58" t="str">
        <f t="shared" si="647"/>
        <v>X</v>
      </c>
      <c r="E662" s="58" t="str">
        <f t="shared" si="647"/>
        <v>X</v>
      </c>
      <c r="F662" s="58" t="str">
        <f t="shared" si="647"/>
        <v>X</v>
      </c>
      <c r="G662" s="58" t="str">
        <f t="shared" si="647"/>
        <v>X</v>
      </c>
      <c r="H662" s="58" t="str">
        <f t="shared" si="647"/>
        <v>X</v>
      </c>
      <c r="I662" s="58" t="str">
        <f t="shared" si="647"/>
        <v>X</v>
      </c>
      <c r="J662" s="58" t="str">
        <f t="shared" si="647"/>
        <v>X</v>
      </c>
      <c r="K662" s="58" t="str">
        <f t="shared" si="647"/>
        <v>X</v>
      </c>
      <c r="L662" s="58" t="str">
        <f t="shared" si="647"/>
        <v>X</v>
      </c>
      <c r="M662" s="58" t="str">
        <f t="shared" si="647"/>
        <v>X</v>
      </c>
      <c r="N662" s="58" t="str">
        <f t="shared" si="647"/>
        <v>X</v>
      </c>
      <c r="O662" s="58" t="str">
        <f t="shared" si="647"/>
        <v>X</v>
      </c>
      <c r="P662" s="58" t="str">
        <f t="shared" si="647"/>
        <v>X</v>
      </c>
      <c r="Q662" s="58" t="str">
        <f t="shared" si="647"/>
        <v>X</v>
      </c>
    </row>
    <row r="663" spans="1:17" ht="18.75" customHeight="1">
      <c r="A663" s="607"/>
      <c r="B663" s="30" t="s">
        <v>46</v>
      </c>
      <c r="C663" s="47">
        <f>COUNTIF(C657:C662,"O")</f>
        <v>0</v>
      </c>
      <c r="D663" s="47">
        <f t="shared" ref="D663:Q663" si="648">COUNTIF(D657:D662,"O")</f>
        <v>0</v>
      </c>
      <c r="E663" s="47">
        <f t="shared" si="648"/>
        <v>0</v>
      </c>
      <c r="F663" s="47">
        <f t="shared" si="648"/>
        <v>0</v>
      </c>
      <c r="G663" s="47">
        <f t="shared" si="648"/>
        <v>0</v>
      </c>
      <c r="H663" s="47">
        <f t="shared" si="648"/>
        <v>0</v>
      </c>
      <c r="I663" s="47">
        <f t="shared" si="648"/>
        <v>0</v>
      </c>
      <c r="J663" s="47">
        <f t="shared" si="648"/>
        <v>0</v>
      </c>
      <c r="K663" s="47">
        <f t="shared" si="648"/>
        <v>0</v>
      </c>
      <c r="L663" s="47">
        <f t="shared" si="648"/>
        <v>0</v>
      </c>
      <c r="M663" s="47">
        <f t="shared" si="648"/>
        <v>0</v>
      </c>
      <c r="N663" s="47">
        <f t="shared" si="648"/>
        <v>0</v>
      </c>
      <c r="O663" s="47">
        <f t="shared" si="648"/>
        <v>0</v>
      </c>
      <c r="P663" s="47">
        <f t="shared" si="648"/>
        <v>0</v>
      </c>
      <c r="Q663" s="47">
        <f t="shared" si="648"/>
        <v>0</v>
      </c>
    </row>
    <row r="664" spans="1:17" ht="18.75" customHeight="1">
      <c r="A664" s="605">
        <v>69</v>
      </c>
      <c r="B664" s="58" t="s">
        <v>32</v>
      </c>
      <c r="C664" s="58" t="str">
        <f t="shared" ref="C664:Q664" si="649">IF(C7=$W$84,"O",IF(C7=$X$84,"O",IF(C7=$Y$84,"O","X")))</f>
        <v>O</v>
      </c>
      <c r="D664" s="58" t="str">
        <f t="shared" si="649"/>
        <v>O</v>
      </c>
      <c r="E664" s="58" t="str">
        <f t="shared" si="649"/>
        <v>O</v>
      </c>
      <c r="F664" s="58" t="str">
        <f t="shared" si="649"/>
        <v>O</v>
      </c>
      <c r="G664" s="58" t="str">
        <f t="shared" si="649"/>
        <v>O</v>
      </c>
      <c r="H664" s="58" t="str">
        <f t="shared" si="649"/>
        <v>O</v>
      </c>
      <c r="I664" s="58" t="str">
        <f t="shared" si="649"/>
        <v>O</v>
      </c>
      <c r="J664" s="58" t="str">
        <f t="shared" si="649"/>
        <v>O</v>
      </c>
      <c r="K664" s="58" t="str">
        <f t="shared" si="649"/>
        <v>O</v>
      </c>
      <c r="L664" s="58" t="str">
        <f t="shared" si="649"/>
        <v>O</v>
      </c>
      <c r="M664" s="58" t="str">
        <f t="shared" si="649"/>
        <v>O</v>
      </c>
      <c r="N664" s="58" t="str">
        <f t="shared" si="649"/>
        <v>O</v>
      </c>
      <c r="O664" s="58" t="str">
        <f t="shared" si="649"/>
        <v>O</v>
      </c>
      <c r="P664" s="58" t="str">
        <f t="shared" si="649"/>
        <v>O</v>
      </c>
      <c r="Q664" s="58" t="str">
        <f t="shared" si="649"/>
        <v>O</v>
      </c>
    </row>
    <row r="665" spans="1:17" ht="18.75" customHeight="1">
      <c r="A665" s="606"/>
      <c r="B665" s="58" t="s">
        <v>33</v>
      </c>
      <c r="C665" s="58" t="str">
        <f t="shared" ref="C665:Q665" si="650">IF(C8=$W$84,"O",IF(C8=$X$84,"O",IF(C8=$Y$84,"O","X")))</f>
        <v>O</v>
      </c>
      <c r="D665" s="58" t="str">
        <f t="shared" si="650"/>
        <v>O</v>
      </c>
      <c r="E665" s="58" t="str">
        <f t="shared" si="650"/>
        <v>O</v>
      </c>
      <c r="F665" s="58" t="str">
        <f t="shared" si="650"/>
        <v>O</v>
      </c>
      <c r="G665" s="58" t="str">
        <f t="shared" si="650"/>
        <v>O</v>
      </c>
      <c r="H665" s="58" t="str">
        <f t="shared" si="650"/>
        <v>O</v>
      </c>
      <c r="I665" s="58" t="str">
        <f t="shared" si="650"/>
        <v>O</v>
      </c>
      <c r="J665" s="58" t="str">
        <f t="shared" si="650"/>
        <v>O</v>
      </c>
      <c r="K665" s="58" t="str">
        <f t="shared" si="650"/>
        <v>O</v>
      </c>
      <c r="L665" s="58" t="str">
        <f t="shared" si="650"/>
        <v>O</v>
      </c>
      <c r="M665" s="58" t="str">
        <f t="shared" si="650"/>
        <v>O</v>
      </c>
      <c r="N665" s="58" t="str">
        <f t="shared" si="650"/>
        <v>O</v>
      </c>
      <c r="O665" s="58" t="str">
        <f t="shared" si="650"/>
        <v>O</v>
      </c>
      <c r="P665" s="58" t="str">
        <f t="shared" si="650"/>
        <v>O</v>
      </c>
      <c r="Q665" s="58" t="str">
        <f t="shared" si="650"/>
        <v>O</v>
      </c>
    </row>
    <row r="666" spans="1:17" ht="18.75" customHeight="1">
      <c r="A666" s="606"/>
      <c r="B666" s="58" t="s">
        <v>34</v>
      </c>
      <c r="C666" s="58" t="str">
        <f t="shared" ref="C666:Q666" si="651">IF(C9=$W$84,"O",IF(C9=$X$84,"O",IF(C9=$Y$84,"O","X")))</f>
        <v>X</v>
      </c>
      <c r="D666" s="58" t="str">
        <f t="shared" si="651"/>
        <v>X</v>
      </c>
      <c r="E666" s="58" t="str">
        <f t="shared" si="651"/>
        <v>X</v>
      </c>
      <c r="F666" s="58" t="str">
        <f t="shared" si="651"/>
        <v>X</v>
      </c>
      <c r="G666" s="58" t="str">
        <f t="shared" si="651"/>
        <v>X</v>
      </c>
      <c r="H666" s="58" t="str">
        <f t="shared" si="651"/>
        <v>X</v>
      </c>
      <c r="I666" s="58" t="str">
        <f t="shared" si="651"/>
        <v>X</v>
      </c>
      <c r="J666" s="58" t="str">
        <f t="shared" si="651"/>
        <v>X</v>
      </c>
      <c r="K666" s="58" t="str">
        <f t="shared" si="651"/>
        <v>X</v>
      </c>
      <c r="L666" s="58" t="str">
        <f t="shared" si="651"/>
        <v>X</v>
      </c>
      <c r="M666" s="58" t="str">
        <f t="shared" si="651"/>
        <v>X</v>
      </c>
      <c r="N666" s="58" t="str">
        <f t="shared" si="651"/>
        <v>X</v>
      </c>
      <c r="O666" s="58" t="str">
        <f t="shared" si="651"/>
        <v>X</v>
      </c>
      <c r="P666" s="58" t="str">
        <f t="shared" si="651"/>
        <v>X</v>
      </c>
      <c r="Q666" s="58" t="str">
        <f t="shared" si="651"/>
        <v>X</v>
      </c>
    </row>
    <row r="667" spans="1:17" ht="18.75" customHeight="1">
      <c r="A667" s="606"/>
      <c r="B667" s="58" t="s">
        <v>35</v>
      </c>
      <c r="C667" s="58" t="str">
        <f t="shared" ref="C667:Q667" si="652">IF(C10=$W$84,"O",IF(C10=$X$84,"O",IF(C10=$Y$84,"O","X")))</f>
        <v>X</v>
      </c>
      <c r="D667" s="58" t="str">
        <f t="shared" si="652"/>
        <v>X</v>
      </c>
      <c r="E667" s="58" t="str">
        <f t="shared" si="652"/>
        <v>X</v>
      </c>
      <c r="F667" s="58" t="str">
        <f t="shared" si="652"/>
        <v>X</v>
      </c>
      <c r="G667" s="58" t="str">
        <f t="shared" si="652"/>
        <v>X</v>
      </c>
      <c r="H667" s="58" t="str">
        <f t="shared" si="652"/>
        <v>X</v>
      </c>
      <c r="I667" s="58" t="str">
        <f t="shared" si="652"/>
        <v>X</v>
      </c>
      <c r="J667" s="58" t="str">
        <f t="shared" si="652"/>
        <v>X</v>
      </c>
      <c r="K667" s="58" t="str">
        <f t="shared" si="652"/>
        <v>X</v>
      </c>
      <c r="L667" s="58" t="str">
        <f t="shared" si="652"/>
        <v>X</v>
      </c>
      <c r="M667" s="58" t="str">
        <f t="shared" si="652"/>
        <v>X</v>
      </c>
      <c r="N667" s="58" t="str">
        <f t="shared" si="652"/>
        <v>X</v>
      </c>
      <c r="O667" s="58" t="str">
        <f t="shared" si="652"/>
        <v>X</v>
      </c>
      <c r="P667" s="58" t="str">
        <f t="shared" si="652"/>
        <v>X</v>
      </c>
      <c r="Q667" s="58" t="str">
        <f t="shared" si="652"/>
        <v>X</v>
      </c>
    </row>
    <row r="668" spans="1:17" ht="18.75" customHeight="1">
      <c r="A668" s="606"/>
      <c r="B668" s="58" t="s">
        <v>36</v>
      </c>
      <c r="C668" s="58" t="str">
        <f t="shared" ref="C668:Q668" si="653">IF(C11=$W$84,"O",IF(C11=$X$84,"O",IF(C11=$Y$84,"O","X")))</f>
        <v>X</v>
      </c>
      <c r="D668" s="58" t="str">
        <f t="shared" si="653"/>
        <v>X</v>
      </c>
      <c r="E668" s="58" t="str">
        <f t="shared" si="653"/>
        <v>X</v>
      </c>
      <c r="F668" s="58" t="str">
        <f t="shared" si="653"/>
        <v>X</v>
      </c>
      <c r="G668" s="58" t="str">
        <f t="shared" si="653"/>
        <v>X</v>
      </c>
      <c r="H668" s="58" t="str">
        <f t="shared" si="653"/>
        <v>X</v>
      </c>
      <c r="I668" s="58" t="str">
        <f t="shared" si="653"/>
        <v>X</v>
      </c>
      <c r="J668" s="58" t="str">
        <f t="shared" si="653"/>
        <v>X</v>
      </c>
      <c r="K668" s="58" t="str">
        <f t="shared" si="653"/>
        <v>X</v>
      </c>
      <c r="L668" s="58" t="str">
        <f t="shared" si="653"/>
        <v>X</v>
      </c>
      <c r="M668" s="58" t="str">
        <f t="shared" si="653"/>
        <v>X</v>
      </c>
      <c r="N668" s="58" t="str">
        <f t="shared" si="653"/>
        <v>X</v>
      </c>
      <c r="O668" s="58" t="str">
        <f t="shared" si="653"/>
        <v>X</v>
      </c>
      <c r="P668" s="58" t="str">
        <f t="shared" si="653"/>
        <v>X</v>
      </c>
      <c r="Q668" s="58" t="str">
        <f t="shared" si="653"/>
        <v>X</v>
      </c>
    </row>
    <row r="669" spans="1:17" ht="18.75" customHeight="1">
      <c r="A669" s="606"/>
      <c r="B669" s="58" t="s">
        <v>21</v>
      </c>
      <c r="C669" s="58" t="str">
        <f t="shared" ref="C669:Q669" si="654">IF(C12=$W$84,"O",IF(C12=$X$84,"O",IF(C12=$Y$84,"O","X")))</f>
        <v>X</v>
      </c>
      <c r="D669" s="58" t="str">
        <f t="shared" si="654"/>
        <v>X</v>
      </c>
      <c r="E669" s="58" t="str">
        <f t="shared" si="654"/>
        <v>X</v>
      </c>
      <c r="F669" s="58" t="str">
        <f t="shared" si="654"/>
        <v>X</v>
      </c>
      <c r="G669" s="58" t="str">
        <f t="shared" si="654"/>
        <v>X</v>
      </c>
      <c r="H669" s="58" t="str">
        <f t="shared" si="654"/>
        <v>X</v>
      </c>
      <c r="I669" s="58" t="str">
        <f t="shared" si="654"/>
        <v>X</v>
      </c>
      <c r="J669" s="58" t="str">
        <f t="shared" si="654"/>
        <v>X</v>
      </c>
      <c r="K669" s="58" t="str">
        <f t="shared" si="654"/>
        <v>X</v>
      </c>
      <c r="L669" s="58" t="str">
        <f t="shared" si="654"/>
        <v>X</v>
      </c>
      <c r="M669" s="58" t="str">
        <f t="shared" si="654"/>
        <v>X</v>
      </c>
      <c r="N669" s="58" t="str">
        <f t="shared" si="654"/>
        <v>X</v>
      </c>
      <c r="O669" s="58" t="str">
        <f t="shared" si="654"/>
        <v>X</v>
      </c>
      <c r="P669" s="58" t="str">
        <f t="shared" si="654"/>
        <v>X</v>
      </c>
      <c r="Q669" s="58" t="str">
        <f t="shared" si="654"/>
        <v>X</v>
      </c>
    </row>
    <row r="670" spans="1:17" ht="18.75" customHeight="1">
      <c r="A670" s="607"/>
      <c r="B670" s="30" t="s">
        <v>46</v>
      </c>
      <c r="C670" s="47">
        <f>COUNTIF(C664:C669,"O")</f>
        <v>2</v>
      </c>
      <c r="D670" s="47">
        <f t="shared" ref="D670:Q670" si="655">COUNTIF(D664:D669,"O")</f>
        <v>2</v>
      </c>
      <c r="E670" s="47">
        <f t="shared" si="655"/>
        <v>2</v>
      </c>
      <c r="F670" s="47">
        <f t="shared" si="655"/>
        <v>2</v>
      </c>
      <c r="G670" s="47">
        <f t="shared" si="655"/>
        <v>2</v>
      </c>
      <c r="H670" s="47">
        <f t="shared" si="655"/>
        <v>2</v>
      </c>
      <c r="I670" s="47">
        <f t="shared" si="655"/>
        <v>2</v>
      </c>
      <c r="J670" s="47">
        <f t="shared" si="655"/>
        <v>2</v>
      </c>
      <c r="K670" s="47">
        <f t="shared" si="655"/>
        <v>2</v>
      </c>
      <c r="L670" s="47">
        <f t="shared" si="655"/>
        <v>2</v>
      </c>
      <c r="M670" s="47">
        <f t="shared" si="655"/>
        <v>2</v>
      </c>
      <c r="N670" s="47">
        <f t="shared" si="655"/>
        <v>2</v>
      </c>
      <c r="O670" s="47">
        <f t="shared" si="655"/>
        <v>2</v>
      </c>
      <c r="P670" s="47">
        <f t="shared" si="655"/>
        <v>2</v>
      </c>
      <c r="Q670" s="47">
        <f t="shared" si="655"/>
        <v>2</v>
      </c>
    </row>
    <row r="671" spans="1:17" ht="18.75" customHeight="1">
      <c r="A671" s="605">
        <v>70</v>
      </c>
      <c r="B671" s="58" t="s">
        <v>32</v>
      </c>
      <c r="C671" s="58" t="str">
        <f t="shared" ref="C671:Q671" si="656">IF(C7=$W$85,"O",IF(C7=$X$85,"O",IF(C7=$Y$85,"O",IF(C7=$Z$85,"O","X"))))</f>
        <v>X</v>
      </c>
      <c r="D671" s="58" t="str">
        <f t="shared" si="656"/>
        <v>X</v>
      </c>
      <c r="E671" s="58" t="str">
        <f t="shared" si="656"/>
        <v>X</v>
      </c>
      <c r="F671" s="58" t="str">
        <f t="shared" si="656"/>
        <v>X</v>
      </c>
      <c r="G671" s="58" t="str">
        <f t="shared" si="656"/>
        <v>X</v>
      </c>
      <c r="H671" s="58" t="str">
        <f t="shared" si="656"/>
        <v>X</v>
      </c>
      <c r="I671" s="58" t="str">
        <f t="shared" si="656"/>
        <v>X</v>
      </c>
      <c r="J671" s="58" t="str">
        <f t="shared" si="656"/>
        <v>X</v>
      </c>
      <c r="K671" s="58" t="str">
        <f t="shared" si="656"/>
        <v>X</v>
      </c>
      <c r="L671" s="58" t="str">
        <f t="shared" si="656"/>
        <v>X</v>
      </c>
      <c r="M671" s="58" t="str">
        <f t="shared" si="656"/>
        <v>X</v>
      </c>
      <c r="N671" s="58" t="str">
        <f t="shared" si="656"/>
        <v>X</v>
      </c>
      <c r="O671" s="58" t="str">
        <f t="shared" si="656"/>
        <v>X</v>
      </c>
      <c r="P671" s="58" t="str">
        <f t="shared" si="656"/>
        <v>X</v>
      </c>
      <c r="Q671" s="58" t="str">
        <f t="shared" si="656"/>
        <v>X</v>
      </c>
    </row>
    <row r="672" spans="1:17" ht="18.75" customHeight="1">
      <c r="A672" s="606"/>
      <c r="B672" s="58" t="s">
        <v>33</v>
      </c>
      <c r="C672" s="58" t="str">
        <f t="shared" ref="C672:Q672" si="657">IF(C8=$W$85,"O",IF(C8=$X$85,"O",IF(C8=$Y$85,"O",IF(C8=$Z$85,"O","X"))))</f>
        <v>X</v>
      </c>
      <c r="D672" s="58" t="str">
        <f t="shared" si="657"/>
        <v>X</v>
      </c>
      <c r="E672" s="58" t="str">
        <f t="shared" si="657"/>
        <v>X</v>
      </c>
      <c r="F672" s="58" t="str">
        <f t="shared" si="657"/>
        <v>X</v>
      </c>
      <c r="G672" s="58" t="str">
        <f t="shared" si="657"/>
        <v>X</v>
      </c>
      <c r="H672" s="58" t="str">
        <f t="shared" si="657"/>
        <v>X</v>
      </c>
      <c r="I672" s="58" t="str">
        <f t="shared" si="657"/>
        <v>X</v>
      </c>
      <c r="J672" s="58" t="str">
        <f t="shared" si="657"/>
        <v>X</v>
      </c>
      <c r="K672" s="58" t="str">
        <f t="shared" si="657"/>
        <v>X</v>
      </c>
      <c r="L672" s="58" t="str">
        <f t="shared" si="657"/>
        <v>X</v>
      </c>
      <c r="M672" s="58" t="str">
        <f t="shared" si="657"/>
        <v>X</v>
      </c>
      <c r="N672" s="58" t="str">
        <f t="shared" si="657"/>
        <v>X</v>
      </c>
      <c r="O672" s="58" t="str">
        <f t="shared" si="657"/>
        <v>X</v>
      </c>
      <c r="P672" s="58" t="str">
        <f t="shared" si="657"/>
        <v>X</v>
      </c>
      <c r="Q672" s="58" t="str">
        <f t="shared" si="657"/>
        <v>X</v>
      </c>
    </row>
    <row r="673" spans="1:17" ht="18.75" customHeight="1">
      <c r="A673" s="606"/>
      <c r="B673" s="58" t="s">
        <v>34</v>
      </c>
      <c r="C673" s="58" t="str">
        <f t="shared" ref="C673:Q673" si="658">IF(C9=$W$85,"O",IF(C9=$X$85,"O",IF(C9=$Y$85,"O",IF(C9=$Z$85,"O","X"))))</f>
        <v>X</v>
      </c>
      <c r="D673" s="58" t="str">
        <f t="shared" si="658"/>
        <v>X</v>
      </c>
      <c r="E673" s="58" t="str">
        <f t="shared" si="658"/>
        <v>X</v>
      </c>
      <c r="F673" s="58" t="str">
        <f t="shared" si="658"/>
        <v>X</v>
      </c>
      <c r="G673" s="58" t="str">
        <f t="shared" si="658"/>
        <v>X</v>
      </c>
      <c r="H673" s="58" t="str">
        <f t="shared" si="658"/>
        <v>X</v>
      </c>
      <c r="I673" s="58" t="str">
        <f t="shared" si="658"/>
        <v>X</v>
      </c>
      <c r="J673" s="58" t="str">
        <f t="shared" si="658"/>
        <v>X</v>
      </c>
      <c r="K673" s="58" t="str">
        <f t="shared" si="658"/>
        <v>X</v>
      </c>
      <c r="L673" s="58" t="str">
        <f t="shared" si="658"/>
        <v>X</v>
      </c>
      <c r="M673" s="58" t="str">
        <f t="shared" si="658"/>
        <v>X</v>
      </c>
      <c r="N673" s="58" t="str">
        <f t="shared" si="658"/>
        <v>X</v>
      </c>
      <c r="O673" s="58" t="str">
        <f t="shared" si="658"/>
        <v>X</v>
      </c>
      <c r="P673" s="58" t="str">
        <f t="shared" si="658"/>
        <v>X</v>
      </c>
      <c r="Q673" s="58" t="str">
        <f t="shared" si="658"/>
        <v>X</v>
      </c>
    </row>
    <row r="674" spans="1:17" ht="18.75" customHeight="1">
      <c r="A674" s="606"/>
      <c r="B674" s="58" t="s">
        <v>35</v>
      </c>
      <c r="C674" s="58" t="str">
        <f t="shared" ref="C674:Q674" si="659">IF(C10=$W$85,"O",IF(C10=$X$85,"O",IF(C10=$Y$85,"O",IF(C10=$Z$85,"O","X"))))</f>
        <v>X</v>
      </c>
      <c r="D674" s="58" t="str">
        <f t="shared" si="659"/>
        <v>X</v>
      </c>
      <c r="E674" s="58" t="str">
        <f t="shared" si="659"/>
        <v>X</v>
      </c>
      <c r="F674" s="58" t="str">
        <f t="shared" si="659"/>
        <v>X</v>
      </c>
      <c r="G674" s="58" t="str">
        <f t="shared" si="659"/>
        <v>X</v>
      </c>
      <c r="H674" s="58" t="str">
        <f t="shared" si="659"/>
        <v>X</v>
      </c>
      <c r="I674" s="58" t="str">
        <f t="shared" si="659"/>
        <v>X</v>
      </c>
      <c r="J674" s="58" t="str">
        <f t="shared" si="659"/>
        <v>X</v>
      </c>
      <c r="K674" s="58" t="str">
        <f t="shared" si="659"/>
        <v>X</v>
      </c>
      <c r="L674" s="58" t="str">
        <f t="shared" si="659"/>
        <v>X</v>
      </c>
      <c r="M674" s="58" t="str">
        <f t="shared" si="659"/>
        <v>X</v>
      </c>
      <c r="N674" s="58" t="str">
        <f t="shared" si="659"/>
        <v>X</v>
      </c>
      <c r="O674" s="58" t="str">
        <f t="shared" si="659"/>
        <v>X</v>
      </c>
      <c r="P674" s="58" t="str">
        <f t="shared" si="659"/>
        <v>X</v>
      </c>
      <c r="Q674" s="58" t="str">
        <f t="shared" si="659"/>
        <v>X</v>
      </c>
    </row>
    <row r="675" spans="1:17" ht="18.75" customHeight="1">
      <c r="A675" s="606"/>
      <c r="B675" s="58" t="s">
        <v>36</v>
      </c>
      <c r="C675" s="58" t="str">
        <f t="shared" ref="C675:Q675" si="660">IF(C11=$W$85,"O",IF(C11=$X$85,"O",IF(C11=$Y$85,"O",IF(C11=$Z$85,"O","X"))))</f>
        <v>X</v>
      </c>
      <c r="D675" s="58" t="str">
        <f t="shared" si="660"/>
        <v>X</v>
      </c>
      <c r="E675" s="58" t="str">
        <f t="shared" si="660"/>
        <v>X</v>
      </c>
      <c r="F675" s="58" t="str">
        <f t="shared" si="660"/>
        <v>X</v>
      </c>
      <c r="G675" s="58" t="str">
        <f t="shared" si="660"/>
        <v>X</v>
      </c>
      <c r="H675" s="58" t="str">
        <f t="shared" si="660"/>
        <v>X</v>
      </c>
      <c r="I675" s="58" t="str">
        <f t="shared" si="660"/>
        <v>X</v>
      </c>
      <c r="J675" s="58" t="str">
        <f t="shared" si="660"/>
        <v>X</v>
      </c>
      <c r="K675" s="58" t="str">
        <f t="shared" si="660"/>
        <v>X</v>
      </c>
      <c r="L675" s="58" t="str">
        <f t="shared" si="660"/>
        <v>X</v>
      </c>
      <c r="M675" s="58" t="str">
        <f t="shared" si="660"/>
        <v>X</v>
      </c>
      <c r="N675" s="58" t="str">
        <f t="shared" si="660"/>
        <v>X</v>
      </c>
      <c r="O675" s="58" t="str">
        <f t="shared" si="660"/>
        <v>X</v>
      </c>
      <c r="P675" s="58" t="str">
        <f t="shared" si="660"/>
        <v>X</v>
      </c>
      <c r="Q675" s="58" t="str">
        <f t="shared" si="660"/>
        <v>X</v>
      </c>
    </row>
    <row r="676" spans="1:17" ht="18.75" customHeight="1">
      <c r="A676" s="606"/>
      <c r="B676" s="58" t="s">
        <v>21</v>
      </c>
      <c r="C676" s="58" t="str">
        <f t="shared" ref="C676:Q676" si="661">IF(C12=$W$85,"O",IF(C12=$X$85,"O",IF(C12=$Y$85,"O",IF(C12=$Z$85,"O","X"))))</f>
        <v>X</v>
      </c>
      <c r="D676" s="58" t="str">
        <f t="shared" si="661"/>
        <v>X</v>
      </c>
      <c r="E676" s="58" t="str">
        <f t="shared" si="661"/>
        <v>X</v>
      </c>
      <c r="F676" s="58" t="str">
        <f t="shared" si="661"/>
        <v>X</v>
      </c>
      <c r="G676" s="58" t="str">
        <f t="shared" si="661"/>
        <v>X</v>
      </c>
      <c r="H676" s="58" t="str">
        <f t="shared" si="661"/>
        <v>X</v>
      </c>
      <c r="I676" s="58" t="str">
        <f t="shared" si="661"/>
        <v>X</v>
      </c>
      <c r="J676" s="58" t="str">
        <f t="shared" si="661"/>
        <v>X</v>
      </c>
      <c r="K676" s="58" t="str">
        <f t="shared" si="661"/>
        <v>X</v>
      </c>
      <c r="L676" s="58" t="str">
        <f t="shared" si="661"/>
        <v>X</v>
      </c>
      <c r="M676" s="58" t="str">
        <f t="shared" si="661"/>
        <v>X</v>
      </c>
      <c r="N676" s="58" t="str">
        <f t="shared" si="661"/>
        <v>X</v>
      </c>
      <c r="O676" s="58" t="str">
        <f t="shared" si="661"/>
        <v>X</v>
      </c>
      <c r="P676" s="58" t="str">
        <f t="shared" si="661"/>
        <v>X</v>
      </c>
      <c r="Q676" s="58" t="str">
        <f t="shared" si="661"/>
        <v>X</v>
      </c>
    </row>
    <row r="677" spans="1:17" ht="18.75" customHeight="1">
      <c r="A677" s="607"/>
      <c r="B677" s="30" t="s">
        <v>46</v>
      </c>
      <c r="C677" s="47">
        <f>COUNTIF(C671:C676,"O")</f>
        <v>0</v>
      </c>
      <c r="D677" s="47">
        <f t="shared" ref="D677:Q677" si="662">COUNTIF(D671:D676,"O")</f>
        <v>0</v>
      </c>
      <c r="E677" s="47">
        <f t="shared" si="662"/>
        <v>0</v>
      </c>
      <c r="F677" s="47">
        <f t="shared" si="662"/>
        <v>0</v>
      </c>
      <c r="G677" s="47">
        <f t="shared" si="662"/>
        <v>0</v>
      </c>
      <c r="H677" s="47">
        <f t="shared" si="662"/>
        <v>0</v>
      </c>
      <c r="I677" s="47">
        <f t="shared" si="662"/>
        <v>0</v>
      </c>
      <c r="J677" s="47">
        <f t="shared" si="662"/>
        <v>0</v>
      </c>
      <c r="K677" s="47">
        <f t="shared" si="662"/>
        <v>0</v>
      </c>
      <c r="L677" s="47">
        <f t="shared" si="662"/>
        <v>0</v>
      </c>
      <c r="M677" s="47">
        <f t="shared" si="662"/>
        <v>0</v>
      </c>
      <c r="N677" s="47">
        <f t="shared" si="662"/>
        <v>0</v>
      </c>
      <c r="O677" s="47">
        <f t="shared" si="662"/>
        <v>0</v>
      </c>
      <c r="P677" s="47">
        <f t="shared" si="662"/>
        <v>0</v>
      </c>
      <c r="Q677" s="47">
        <f t="shared" si="662"/>
        <v>0</v>
      </c>
    </row>
    <row r="678" spans="1:17" ht="18.75" customHeight="1">
      <c r="A678" s="605">
        <v>71</v>
      </c>
      <c r="B678" s="58" t="s">
        <v>32</v>
      </c>
      <c r="C678" s="58" t="str">
        <f t="shared" ref="C678:Q678" si="663">IF(C7=$W$86,"O",IF(C7=$X$86,"O","X"))</f>
        <v>X</v>
      </c>
      <c r="D678" s="58" t="str">
        <f t="shared" si="663"/>
        <v>X</v>
      </c>
      <c r="E678" s="58" t="str">
        <f t="shared" si="663"/>
        <v>X</v>
      </c>
      <c r="F678" s="58" t="str">
        <f t="shared" si="663"/>
        <v>X</v>
      </c>
      <c r="G678" s="58" t="str">
        <f t="shared" si="663"/>
        <v>X</v>
      </c>
      <c r="H678" s="58" t="str">
        <f t="shared" si="663"/>
        <v>X</v>
      </c>
      <c r="I678" s="58" t="str">
        <f t="shared" si="663"/>
        <v>X</v>
      </c>
      <c r="J678" s="58" t="str">
        <f t="shared" si="663"/>
        <v>X</v>
      </c>
      <c r="K678" s="58" t="str">
        <f t="shared" si="663"/>
        <v>X</v>
      </c>
      <c r="L678" s="58" t="str">
        <f t="shared" si="663"/>
        <v>X</v>
      </c>
      <c r="M678" s="58" t="str">
        <f t="shared" si="663"/>
        <v>X</v>
      </c>
      <c r="N678" s="58" t="str">
        <f t="shared" si="663"/>
        <v>X</v>
      </c>
      <c r="O678" s="58" t="str">
        <f t="shared" si="663"/>
        <v>X</v>
      </c>
      <c r="P678" s="58" t="str">
        <f t="shared" si="663"/>
        <v>X</v>
      </c>
      <c r="Q678" s="58" t="str">
        <f t="shared" si="663"/>
        <v>X</v>
      </c>
    </row>
    <row r="679" spans="1:17" ht="18.75" customHeight="1">
      <c r="A679" s="606"/>
      <c r="B679" s="58" t="s">
        <v>33</v>
      </c>
      <c r="C679" s="58" t="str">
        <f t="shared" ref="C679:Q679" si="664">IF(C8=$W$86,"O",IF(C8=$X$86,"O","X"))</f>
        <v>X</v>
      </c>
      <c r="D679" s="58" t="str">
        <f t="shared" si="664"/>
        <v>X</v>
      </c>
      <c r="E679" s="58" t="str">
        <f t="shared" si="664"/>
        <v>X</v>
      </c>
      <c r="F679" s="58" t="str">
        <f t="shared" si="664"/>
        <v>X</v>
      </c>
      <c r="G679" s="58" t="str">
        <f t="shared" si="664"/>
        <v>X</v>
      </c>
      <c r="H679" s="58" t="str">
        <f t="shared" si="664"/>
        <v>X</v>
      </c>
      <c r="I679" s="58" t="str">
        <f t="shared" si="664"/>
        <v>X</v>
      </c>
      <c r="J679" s="58" t="str">
        <f t="shared" si="664"/>
        <v>X</v>
      </c>
      <c r="K679" s="58" t="str">
        <f t="shared" si="664"/>
        <v>X</v>
      </c>
      <c r="L679" s="58" t="str">
        <f t="shared" si="664"/>
        <v>X</v>
      </c>
      <c r="M679" s="58" t="str">
        <f t="shared" si="664"/>
        <v>X</v>
      </c>
      <c r="N679" s="58" t="str">
        <f t="shared" si="664"/>
        <v>X</v>
      </c>
      <c r="O679" s="58" t="str">
        <f t="shared" si="664"/>
        <v>X</v>
      </c>
      <c r="P679" s="58" t="str">
        <f t="shared" si="664"/>
        <v>X</v>
      </c>
      <c r="Q679" s="58" t="str">
        <f t="shared" si="664"/>
        <v>X</v>
      </c>
    </row>
    <row r="680" spans="1:17" ht="18.75" customHeight="1">
      <c r="A680" s="606"/>
      <c r="B680" s="58" t="s">
        <v>34</v>
      </c>
      <c r="C680" s="58" t="str">
        <f t="shared" ref="C680:Q680" si="665">IF(C9=$W$86,"O",IF(C9=$X$86,"O","X"))</f>
        <v>X</v>
      </c>
      <c r="D680" s="58" t="str">
        <f t="shared" si="665"/>
        <v>X</v>
      </c>
      <c r="E680" s="58" t="str">
        <f t="shared" si="665"/>
        <v>X</v>
      </c>
      <c r="F680" s="58" t="str">
        <f t="shared" si="665"/>
        <v>X</v>
      </c>
      <c r="G680" s="58" t="str">
        <f t="shared" si="665"/>
        <v>X</v>
      </c>
      <c r="H680" s="58" t="str">
        <f t="shared" si="665"/>
        <v>X</v>
      </c>
      <c r="I680" s="58" t="str">
        <f t="shared" si="665"/>
        <v>X</v>
      </c>
      <c r="J680" s="58" t="str">
        <f t="shared" si="665"/>
        <v>X</v>
      </c>
      <c r="K680" s="58" t="str">
        <f t="shared" si="665"/>
        <v>X</v>
      </c>
      <c r="L680" s="58" t="str">
        <f t="shared" si="665"/>
        <v>X</v>
      </c>
      <c r="M680" s="58" t="str">
        <f t="shared" si="665"/>
        <v>X</v>
      </c>
      <c r="N680" s="58" t="str">
        <f t="shared" si="665"/>
        <v>X</v>
      </c>
      <c r="O680" s="58" t="str">
        <f t="shared" si="665"/>
        <v>X</v>
      </c>
      <c r="P680" s="58" t="str">
        <f t="shared" si="665"/>
        <v>X</v>
      </c>
      <c r="Q680" s="58" t="str">
        <f t="shared" si="665"/>
        <v>X</v>
      </c>
    </row>
    <row r="681" spans="1:17" ht="18.75" customHeight="1">
      <c r="A681" s="606"/>
      <c r="B681" s="58" t="s">
        <v>35</v>
      </c>
      <c r="C681" s="58" t="str">
        <f t="shared" ref="C681:Q681" si="666">IF(C10=$W$86,"O",IF(C10=$X$86,"O","X"))</f>
        <v>O</v>
      </c>
      <c r="D681" s="58" t="str">
        <f t="shared" si="666"/>
        <v>O</v>
      </c>
      <c r="E681" s="58" t="str">
        <f t="shared" si="666"/>
        <v>O</v>
      </c>
      <c r="F681" s="58" t="str">
        <f t="shared" si="666"/>
        <v>O</v>
      </c>
      <c r="G681" s="58" t="str">
        <f t="shared" si="666"/>
        <v>O</v>
      </c>
      <c r="H681" s="58" t="str">
        <f t="shared" si="666"/>
        <v>O</v>
      </c>
      <c r="I681" s="58" t="str">
        <f t="shared" si="666"/>
        <v>O</v>
      </c>
      <c r="J681" s="58" t="str">
        <f t="shared" si="666"/>
        <v>O</v>
      </c>
      <c r="K681" s="58" t="str">
        <f t="shared" si="666"/>
        <v>O</v>
      </c>
      <c r="L681" s="58" t="str">
        <f t="shared" si="666"/>
        <v>O</v>
      </c>
      <c r="M681" s="58" t="str">
        <f t="shared" si="666"/>
        <v>O</v>
      </c>
      <c r="N681" s="58" t="str">
        <f t="shared" si="666"/>
        <v>O</v>
      </c>
      <c r="O681" s="58" t="str">
        <f t="shared" si="666"/>
        <v>O</v>
      </c>
      <c r="P681" s="58" t="str">
        <f t="shared" si="666"/>
        <v>O</v>
      </c>
      <c r="Q681" s="58" t="str">
        <f t="shared" si="666"/>
        <v>O</v>
      </c>
    </row>
    <row r="682" spans="1:17" ht="18.75" customHeight="1">
      <c r="A682" s="606"/>
      <c r="B682" s="58" t="s">
        <v>36</v>
      </c>
      <c r="C682" s="58" t="str">
        <f t="shared" ref="C682:Q682" si="667">IF(C11=$W$86,"O",IF(C11=$X$86,"O","X"))</f>
        <v>X</v>
      </c>
      <c r="D682" s="58" t="str">
        <f t="shared" si="667"/>
        <v>X</v>
      </c>
      <c r="E682" s="58" t="str">
        <f t="shared" si="667"/>
        <v>X</v>
      </c>
      <c r="F682" s="58" t="str">
        <f t="shared" si="667"/>
        <v>X</v>
      </c>
      <c r="G682" s="58" t="str">
        <f t="shared" si="667"/>
        <v>X</v>
      </c>
      <c r="H682" s="58" t="str">
        <f t="shared" si="667"/>
        <v>X</v>
      </c>
      <c r="I682" s="58" t="str">
        <f t="shared" si="667"/>
        <v>X</v>
      </c>
      <c r="J682" s="58" t="str">
        <f t="shared" si="667"/>
        <v>X</v>
      </c>
      <c r="K682" s="58" t="str">
        <f t="shared" si="667"/>
        <v>X</v>
      </c>
      <c r="L682" s="58" t="str">
        <f t="shared" si="667"/>
        <v>X</v>
      </c>
      <c r="M682" s="58" t="str">
        <f t="shared" si="667"/>
        <v>X</v>
      </c>
      <c r="N682" s="58" t="str">
        <f t="shared" si="667"/>
        <v>X</v>
      </c>
      <c r="O682" s="58" t="str">
        <f t="shared" si="667"/>
        <v>X</v>
      </c>
      <c r="P682" s="58" t="str">
        <f t="shared" si="667"/>
        <v>X</v>
      </c>
      <c r="Q682" s="58" t="str">
        <f t="shared" si="667"/>
        <v>X</v>
      </c>
    </row>
    <row r="683" spans="1:17" ht="18.75" customHeight="1">
      <c r="A683" s="606"/>
      <c r="B683" s="58" t="s">
        <v>21</v>
      </c>
      <c r="C683" s="58" t="str">
        <f t="shared" ref="C683:Q683" si="668">IF(C12=$W$86,"O",IF(C12=$X$86,"O","X"))</f>
        <v>X</v>
      </c>
      <c r="D683" s="58" t="str">
        <f t="shared" si="668"/>
        <v>X</v>
      </c>
      <c r="E683" s="58" t="str">
        <f t="shared" si="668"/>
        <v>X</v>
      </c>
      <c r="F683" s="58" t="str">
        <f t="shared" si="668"/>
        <v>X</v>
      </c>
      <c r="G683" s="58" t="str">
        <f t="shared" si="668"/>
        <v>X</v>
      </c>
      <c r="H683" s="58" t="str">
        <f t="shared" si="668"/>
        <v>X</v>
      </c>
      <c r="I683" s="58" t="str">
        <f t="shared" si="668"/>
        <v>X</v>
      </c>
      <c r="J683" s="58" t="str">
        <f t="shared" si="668"/>
        <v>X</v>
      </c>
      <c r="K683" s="58" t="str">
        <f t="shared" si="668"/>
        <v>X</v>
      </c>
      <c r="L683" s="58" t="str">
        <f t="shared" si="668"/>
        <v>X</v>
      </c>
      <c r="M683" s="58" t="str">
        <f t="shared" si="668"/>
        <v>X</v>
      </c>
      <c r="N683" s="58" t="str">
        <f t="shared" si="668"/>
        <v>X</v>
      </c>
      <c r="O683" s="58" t="str">
        <f t="shared" si="668"/>
        <v>X</v>
      </c>
      <c r="P683" s="58" t="str">
        <f t="shared" si="668"/>
        <v>X</v>
      </c>
      <c r="Q683" s="58" t="str">
        <f t="shared" si="668"/>
        <v>X</v>
      </c>
    </row>
    <row r="684" spans="1:17" ht="18.75" customHeight="1">
      <c r="A684" s="607"/>
      <c r="B684" s="30" t="s">
        <v>46</v>
      </c>
      <c r="C684" s="47">
        <f>COUNTIF(C678:C683,"O")</f>
        <v>1</v>
      </c>
      <c r="D684" s="47">
        <f t="shared" ref="D684:Q684" si="669">COUNTIF(D678:D683,"O")</f>
        <v>1</v>
      </c>
      <c r="E684" s="47">
        <f t="shared" si="669"/>
        <v>1</v>
      </c>
      <c r="F684" s="47">
        <f t="shared" si="669"/>
        <v>1</v>
      </c>
      <c r="G684" s="47">
        <f t="shared" si="669"/>
        <v>1</v>
      </c>
      <c r="H684" s="47">
        <f t="shared" si="669"/>
        <v>1</v>
      </c>
      <c r="I684" s="47">
        <f t="shared" si="669"/>
        <v>1</v>
      </c>
      <c r="J684" s="47">
        <f t="shared" si="669"/>
        <v>1</v>
      </c>
      <c r="K684" s="47">
        <f t="shared" si="669"/>
        <v>1</v>
      </c>
      <c r="L684" s="47">
        <f t="shared" si="669"/>
        <v>1</v>
      </c>
      <c r="M684" s="47">
        <f t="shared" si="669"/>
        <v>1</v>
      </c>
      <c r="N684" s="47">
        <f t="shared" si="669"/>
        <v>1</v>
      </c>
      <c r="O684" s="47">
        <f t="shared" si="669"/>
        <v>1</v>
      </c>
      <c r="P684" s="47">
        <f t="shared" si="669"/>
        <v>1</v>
      </c>
      <c r="Q684" s="47">
        <f t="shared" si="669"/>
        <v>1</v>
      </c>
    </row>
    <row r="685" spans="1:17" ht="18.75" customHeight="1">
      <c r="A685" s="605">
        <v>72</v>
      </c>
      <c r="B685" s="58" t="s">
        <v>32</v>
      </c>
      <c r="C685" s="58" t="str">
        <f t="shared" ref="C685:Q685" si="670">IF(C7=$W$88,"O",IF(C7=$X$88,"O",IF(C7=$Y$88,"O",IF(C7=$Z$88,"O",IF(C7=$AA$88,"O",IF(C7=$AB$88,"O",IF(C7=$AC$88,"O",IF(C7=$AD$88,"O",IF(C7=$AE$88,"O",IF(C7=$AF$88,"O",IF(C7=$AG$88,"O",IF(C7=$AH$88,"O",IF(C7=$AI$88,"O",IF(C7=$AJ$88,"O",IF(C7=$AK$88,"O",IF(C7=$AL$88,"O",IF(C7=$AM$88,"O",IF(C7=$AN$88,"O",IF(C7=$AO$88,"O",IF(C7=$AP$88,"O",IF(C7=$AQ$88,"O",IF(C7=$AR$88,"O",IF(C7=$AS$88,"O",IF(C7=$AT$88,"O",IF(C7=$AU$88,"O",IF(C7=$AV$88,"O",IF(C7=$AW$88,"O",IF(C7=$AX$88,"O",IF(C7=$AY$88,"O",IF(C7=$AZ$88,"O",IF(C7=$BA$88,"O",IF(C7=$BB$88,"O",IF(C7=$BC$88,"O",IF(C7=$BD$88,"O","X"))))))))))))))))))))))))))))))))))</f>
        <v>O</v>
      </c>
      <c r="D685" s="58" t="str">
        <f t="shared" si="670"/>
        <v>O</v>
      </c>
      <c r="E685" s="58" t="str">
        <f t="shared" si="670"/>
        <v>O</v>
      </c>
      <c r="F685" s="58" t="str">
        <f t="shared" si="670"/>
        <v>O</v>
      </c>
      <c r="G685" s="58" t="str">
        <f t="shared" si="670"/>
        <v>O</v>
      </c>
      <c r="H685" s="58" t="str">
        <f t="shared" si="670"/>
        <v>O</v>
      </c>
      <c r="I685" s="58" t="str">
        <f t="shared" si="670"/>
        <v>O</v>
      </c>
      <c r="J685" s="58" t="str">
        <f t="shared" si="670"/>
        <v>O</v>
      </c>
      <c r="K685" s="58" t="str">
        <f t="shared" si="670"/>
        <v>O</v>
      </c>
      <c r="L685" s="58" t="str">
        <f t="shared" si="670"/>
        <v>O</v>
      </c>
      <c r="M685" s="58" t="str">
        <f t="shared" si="670"/>
        <v>O</v>
      </c>
      <c r="N685" s="58" t="str">
        <f t="shared" si="670"/>
        <v>O</v>
      </c>
      <c r="O685" s="58" t="str">
        <f t="shared" si="670"/>
        <v>O</v>
      </c>
      <c r="P685" s="58" t="str">
        <f t="shared" si="670"/>
        <v>O</v>
      </c>
      <c r="Q685" s="58" t="str">
        <f t="shared" si="670"/>
        <v>O</v>
      </c>
    </row>
    <row r="686" spans="1:17" ht="18.75" customHeight="1">
      <c r="A686" s="606"/>
      <c r="B686" s="58" t="s">
        <v>33</v>
      </c>
      <c r="C686" s="58" t="str">
        <f t="shared" ref="C686:Q686" si="671">IF(C8=$W$88,"O",IF(C8=$X$88,"O",IF(C8=$Y$88,"O",IF(C8=$Z$88,"O",IF(C8=$AA$88,"O",IF(C8=$AB$88,"O",IF(C8=$AC$88,"O",IF(C8=$AD$88,"O",IF(C8=$AE$88,"O",IF(C8=$AF$88,"O",IF(C8=$AG$88,"O",IF(C8=$AH$88,"O",IF(C8=$AI$88,"O",IF(C8=$AJ$88,"O",IF(C8=$AK$88,"O",IF(C8=$AL$88,"O",IF(C8=$AM$88,"O",IF(C8=$AN$88,"O",IF(C8=$AO$88,"O",IF(C8=$AP$88,"O",IF(C8=$AQ$88,"O",IF(C8=$AR$88,"O",IF(C8=$AS$88,"O",IF(C8=$AT$88,"O",IF(C8=$AU$88,"O",IF(C8=$AV$88,"O",IF(C8=$AW$88,"O",IF(C8=$AX$88,"O",IF(C8=$AY$88,"O",IF(C8=$AZ$88,"O",IF(C8=$BA$88,"O",IF(C8=$BB$88,"O",IF(C8=$BC$88,"O",IF(C8=$BD$88,"O","X"))))))))))))))))))))))))))))))))))</f>
        <v>X</v>
      </c>
      <c r="D686" s="58" t="str">
        <f t="shared" si="671"/>
        <v>X</v>
      </c>
      <c r="E686" s="58" t="str">
        <f t="shared" si="671"/>
        <v>X</v>
      </c>
      <c r="F686" s="58" t="str">
        <f t="shared" si="671"/>
        <v>X</v>
      </c>
      <c r="G686" s="58" t="str">
        <f t="shared" si="671"/>
        <v>X</v>
      </c>
      <c r="H686" s="58" t="str">
        <f t="shared" si="671"/>
        <v>X</v>
      </c>
      <c r="I686" s="58" t="str">
        <f t="shared" si="671"/>
        <v>X</v>
      </c>
      <c r="J686" s="58" t="str">
        <f t="shared" si="671"/>
        <v>X</v>
      </c>
      <c r="K686" s="58" t="str">
        <f t="shared" si="671"/>
        <v>X</v>
      </c>
      <c r="L686" s="58" t="str">
        <f t="shared" si="671"/>
        <v>X</v>
      </c>
      <c r="M686" s="58" t="str">
        <f t="shared" si="671"/>
        <v>X</v>
      </c>
      <c r="N686" s="58" t="str">
        <f t="shared" si="671"/>
        <v>X</v>
      </c>
      <c r="O686" s="58" t="str">
        <f t="shared" si="671"/>
        <v>X</v>
      </c>
      <c r="P686" s="58" t="str">
        <f t="shared" si="671"/>
        <v>X</v>
      </c>
      <c r="Q686" s="58" t="str">
        <f t="shared" si="671"/>
        <v>X</v>
      </c>
    </row>
    <row r="687" spans="1:17" ht="18.75" customHeight="1">
      <c r="A687" s="606"/>
      <c r="B687" s="58" t="s">
        <v>34</v>
      </c>
      <c r="C687" s="58" t="str">
        <f t="shared" ref="C687:Q687" si="672">IF(C9=$W$88,"O",IF(C9=$X$88,"O",IF(C9=$Y$88,"O",IF(C9=$Z$88,"O",IF(C9=$AA$88,"O",IF(C9=$AB$88,"O",IF(C9=$AC$88,"O",IF(C9=$AD$88,"O",IF(C9=$AE$88,"O",IF(C9=$AF$88,"O",IF(C9=$AG$88,"O",IF(C9=$AH$88,"O",IF(C9=$AI$88,"O",IF(C9=$AJ$88,"O",IF(C9=$AK$88,"O",IF(C9=$AL$88,"O",IF(C9=$AM$88,"O",IF(C9=$AN$88,"O",IF(C9=$AO$88,"O",IF(C9=$AP$88,"O",IF(C9=$AQ$88,"O",IF(C9=$AR$88,"O",IF(C9=$AS$88,"O",IF(C9=$AT$88,"O",IF(C9=$AU$88,"O",IF(C9=$AV$88,"O",IF(C9=$AW$88,"O",IF(C9=$AX$88,"O",IF(C9=$AY$88,"O",IF(C9=$AZ$88,"O",IF(C9=$BA$88,"O",IF(C9=$BB$88,"O",IF(C9=$BC$88,"O",IF(C9=$BD$88,"O","X"))))))))))))))))))))))))))))))))))</f>
        <v>X</v>
      </c>
      <c r="D687" s="58" t="str">
        <f t="shared" si="672"/>
        <v>X</v>
      </c>
      <c r="E687" s="58" t="str">
        <f t="shared" si="672"/>
        <v>X</v>
      </c>
      <c r="F687" s="58" t="str">
        <f t="shared" si="672"/>
        <v>X</v>
      </c>
      <c r="G687" s="58" t="str">
        <f t="shared" si="672"/>
        <v>X</v>
      </c>
      <c r="H687" s="58" t="str">
        <f t="shared" si="672"/>
        <v>X</v>
      </c>
      <c r="I687" s="58" t="str">
        <f t="shared" si="672"/>
        <v>X</v>
      </c>
      <c r="J687" s="58" t="str">
        <f t="shared" si="672"/>
        <v>X</v>
      </c>
      <c r="K687" s="58" t="str">
        <f t="shared" si="672"/>
        <v>X</v>
      </c>
      <c r="L687" s="58" t="str">
        <f t="shared" si="672"/>
        <v>X</v>
      </c>
      <c r="M687" s="58" t="str">
        <f t="shared" si="672"/>
        <v>X</v>
      </c>
      <c r="N687" s="58" t="str">
        <f t="shared" si="672"/>
        <v>X</v>
      </c>
      <c r="O687" s="58" t="str">
        <f t="shared" si="672"/>
        <v>X</v>
      </c>
      <c r="P687" s="58" t="str">
        <f t="shared" si="672"/>
        <v>X</v>
      </c>
      <c r="Q687" s="58" t="str">
        <f t="shared" si="672"/>
        <v>X</v>
      </c>
    </row>
    <row r="688" spans="1:17" ht="18.75" customHeight="1">
      <c r="A688" s="606"/>
      <c r="B688" s="58" t="s">
        <v>35</v>
      </c>
      <c r="C688" s="58" t="str">
        <f t="shared" ref="C688:Q688" si="673">IF(C10=$W$88,"O",IF(C10=$X$88,"O",IF(C10=$Y$88,"O",IF(C10=$Z$88,"O",IF(C10=$AA$88,"O",IF(C10=$AB$88,"O",IF(C10=$AC$88,"O",IF(C10=$AD$88,"O",IF(C10=$AE$88,"O",IF(C10=$AF$88,"O",IF(C10=$AG$88,"O",IF(C10=$AH$88,"O",IF(C10=$AI$88,"O",IF(C10=$AJ$88,"O",IF(C10=$AK$88,"O",IF(C10=$AL$88,"O",IF(C10=$AM$88,"O",IF(C10=$AN$88,"O",IF(C10=$AO$88,"O",IF(C10=$AP$88,"O",IF(C10=$AQ$88,"O",IF(C10=$AR$88,"O",IF(C10=$AS$88,"O",IF(C10=$AT$88,"O",IF(C10=$AU$88,"O",IF(C10=$AV$88,"O",IF(C10=$AW$88,"O",IF(C10=$AX$88,"O",IF(C10=$AY$88,"O",IF(C10=$AZ$88,"O",IF(C10=$BA$88,"O",IF(C10=$BB$88,"O",IF(C10=$BC$88,"O",IF(C10=$BD$88,"O","X"))))))))))))))))))))))))))))))))))</f>
        <v>O</v>
      </c>
      <c r="D688" s="58" t="str">
        <f t="shared" si="673"/>
        <v>O</v>
      </c>
      <c r="E688" s="58" t="str">
        <f t="shared" si="673"/>
        <v>O</v>
      </c>
      <c r="F688" s="58" t="str">
        <f t="shared" si="673"/>
        <v>O</v>
      </c>
      <c r="G688" s="58" t="str">
        <f t="shared" si="673"/>
        <v>O</v>
      </c>
      <c r="H688" s="58" t="str">
        <f t="shared" si="673"/>
        <v>O</v>
      </c>
      <c r="I688" s="58" t="str">
        <f t="shared" si="673"/>
        <v>O</v>
      </c>
      <c r="J688" s="58" t="str">
        <f t="shared" si="673"/>
        <v>O</v>
      </c>
      <c r="K688" s="58" t="str">
        <f t="shared" si="673"/>
        <v>O</v>
      </c>
      <c r="L688" s="58" t="str">
        <f t="shared" si="673"/>
        <v>O</v>
      </c>
      <c r="M688" s="58" t="str">
        <f t="shared" si="673"/>
        <v>O</v>
      </c>
      <c r="N688" s="58" t="str">
        <f t="shared" si="673"/>
        <v>O</v>
      </c>
      <c r="O688" s="58" t="str">
        <f t="shared" si="673"/>
        <v>O</v>
      </c>
      <c r="P688" s="58" t="str">
        <f t="shared" si="673"/>
        <v>O</v>
      </c>
      <c r="Q688" s="58" t="str">
        <f t="shared" si="673"/>
        <v>O</v>
      </c>
    </row>
    <row r="689" spans="1:17" ht="18.75" customHeight="1">
      <c r="A689" s="606"/>
      <c r="B689" s="58" t="s">
        <v>36</v>
      </c>
      <c r="C689" s="58" t="str">
        <f t="shared" ref="C689:Q689" si="674">IF(C11=$W$88,"O",IF(C11=$X$88,"O",IF(C11=$Y$88,"O",IF(C11=$Z$88,"O",IF(C11=$AA$88,"O",IF(C11=$AB$88,"O",IF(C11=$AC$88,"O",IF(C11=$AD$88,"O",IF(C11=$AE$88,"O",IF(C11=$AF$88,"O",IF(C11=$AG$88,"O",IF(C11=$AH$88,"O",IF(C11=$AI$88,"O",IF(C11=$AJ$88,"O",IF(C11=$AK$88,"O",IF(C11=$AL$88,"O",IF(C11=$AM$88,"O",IF(C11=$AN$88,"O",IF(C11=$AO$88,"O",IF(C11=$AP$88,"O",IF(C11=$AQ$88,"O",IF(C11=$AR$88,"O",IF(C11=$AS$88,"O",IF(C11=$AT$88,"O",IF(C11=$AU$88,"O",IF(C11=$AV$88,"O",IF(C11=$AW$88,"O",IF(C11=$AX$88,"O",IF(C11=$AY$88,"O",IF(C11=$AZ$88,"O",IF(C11=$BA$88,"O",IF(C11=$BB$88,"O",IF(C11=$BC$88,"O",IF(C11=$BD$88,"O","X"))))))))))))))))))))))))))))))))))</f>
        <v>O</v>
      </c>
      <c r="D689" s="58" t="str">
        <f t="shared" si="674"/>
        <v>O</v>
      </c>
      <c r="E689" s="58" t="str">
        <f t="shared" si="674"/>
        <v>O</v>
      </c>
      <c r="F689" s="58" t="str">
        <f t="shared" si="674"/>
        <v>O</v>
      </c>
      <c r="G689" s="58" t="str">
        <f t="shared" si="674"/>
        <v>O</v>
      </c>
      <c r="H689" s="58" t="str">
        <f t="shared" si="674"/>
        <v>O</v>
      </c>
      <c r="I689" s="58" t="str">
        <f t="shared" si="674"/>
        <v>O</v>
      </c>
      <c r="J689" s="58" t="str">
        <f t="shared" si="674"/>
        <v>O</v>
      </c>
      <c r="K689" s="58" t="str">
        <f t="shared" si="674"/>
        <v>O</v>
      </c>
      <c r="L689" s="58" t="str">
        <f t="shared" si="674"/>
        <v>O</v>
      </c>
      <c r="M689" s="58" t="str">
        <f t="shared" si="674"/>
        <v>O</v>
      </c>
      <c r="N689" s="58" t="str">
        <f t="shared" si="674"/>
        <v>O</v>
      </c>
      <c r="O689" s="58" t="str">
        <f t="shared" si="674"/>
        <v>O</v>
      </c>
      <c r="P689" s="58" t="str">
        <f t="shared" si="674"/>
        <v>O</v>
      </c>
      <c r="Q689" s="58" t="str">
        <f t="shared" si="674"/>
        <v>O</v>
      </c>
    </row>
    <row r="690" spans="1:17" ht="18.75" customHeight="1">
      <c r="A690" s="606"/>
      <c r="B690" s="58" t="s">
        <v>21</v>
      </c>
      <c r="C690" s="58" t="str">
        <f t="shared" ref="C690:Q690" si="675">IF(C12=$W$88,"O",IF(C12=$X$88,"O",IF(C12=$Y$88,"O",IF(C12=$Z$88,"O",IF(C12=$AA$88,"O",IF(C12=$AB$88,"O",IF(C12=$AC$88,"O",IF(C12=$AD$88,"O",IF(C12=$AE$88,"O",IF(C12=$AF$88,"O",IF(C12=$AG$88,"O",IF(C12=$AH$88,"O",IF(C12=$AI$88,"O",IF(C12=$AJ$88,"O",IF(C12=$AK$88,"O",IF(C12=$AL$88,"O",IF(C12=$AM$88,"O",IF(C12=$AN$88,"O",IF(C12=$AO$88,"O",IF(C12=$AP$88,"O",IF(C12=$AQ$88,"O",IF(C12=$AR$88,"O",IF(C12=$AS$88,"O",IF(C12=$AT$88,"O",IF(C12=$AU$88,"O",IF(C12=$AV$88,"O",IF(C12=$AW$88,"O",IF(C12=$AX$88,"O",IF(C12=$AY$88,"O",IF(C12=$AZ$88,"O",IF(C12=$BA$88,"O",IF(C12=$BB$88,"O",IF(C12=$BC$88,"O",IF(C12=$BD$88,"O","X"))))))))))))))))))))))))))))))))))</f>
        <v>O</v>
      </c>
      <c r="D690" s="58" t="str">
        <f t="shared" si="675"/>
        <v>O</v>
      </c>
      <c r="E690" s="58" t="str">
        <f t="shared" si="675"/>
        <v>O</v>
      </c>
      <c r="F690" s="58" t="str">
        <f t="shared" si="675"/>
        <v>O</v>
      </c>
      <c r="G690" s="58" t="str">
        <f t="shared" si="675"/>
        <v>O</v>
      </c>
      <c r="H690" s="58" t="str">
        <f t="shared" si="675"/>
        <v>O</v>
      </c>
      <c r="I690" s="58" t="str">
        <f t="shared" si="675"/>
        <v>O</v>
      </c>
      <c r="J690" s="58" t="str">
        <f t="shared" si="675"/>
        <v>O</v>
      </c>
      <c r="K690" s="58" t="str">
        <f t="shared" si="675"/>
        <v>O</v>
      </c>
      <c r="L690" s="58" t="str">
        <f t="shared" si="675"/>
        <v>O</v>
      </c>
      <c r="M690" s="58" t="str">
        <f t="shared" si="675"/>
        <v>O</v>
      </c>
      <c r="N690" s="58" t="str">
        <f t="shared" si="675"/>
        <v>O</v>
      </c>
      <c r="O690" s="58" t="str">
        <f t="shared" si="675"/>
        <v>O</v>
      </c>
      <c r="P690" s="58" t="str">
        <f t="shared" si="675"/>
        <v>O</v>
      </c>
      <c r="Q690" s="58" t="str">
        <f t="shared" si="675"/>
        <v>O</v>
      </c>
    </row>
    <row r="691" spans="1:17" ht="18.75" customHeight="1">
      <c r="A691" s="607"/>
      <c r="B691" s="30" t="s">
        <v>46</v>
      </c>
      <c r="C691" s="47">
        <f>COUNTIF(C685:C690,"O")</f>
        <v>4</v>
      </c>
      <c r="D691" s="47">
        <f t="shared" ref="D691:Q691" si="676">COUNTIF(D685:D690,"O")</f>
        <v>4</v>
      </c>
      <c r="E691" s="47">
        <f t="shared" si="676"/>
        <v>4</v>
      </c>
      <c r="F691" s="47">
        <f t="shared" si="676"/>
        <v>4</v>
      </c>
      <c r="G691" s="47">
        <f t="shared" si="676"/>
        <v>4</v>
      </c>
      <c r="H691" s="47">
        <f t="shared" si="676"/>
        <v>4</v>
      </c>
      <c r="I691" s="47">
        <f t="shared" si="676"/>
        <v>4</v>
      </c>
      <c r="J691" s="47">
        <f t="shared" si="676"/>
        <v>4</v>
      </c>
      <c r="K691" s="47">
        <f t="shared" si="676"/>
        <v>4</v>
      </c>
      <c r="L691" s="47">
        <f t="shared" si="676"/>
        <v>4</v>
      </c>
      <c r="M691" s="47">
        <f t="shared" si="676"/>
        <v>4</v>
      </c>
      <c r="N691" s="47">
        <f t="shared" si="676"/>
        <v>4</v>
      </c>
      <c r="O691" s="47">
        <f t="shared" si="676"/>
        <v>4</v>
      </c>
      <c r="P691" s="47">
        <f t="shared" si="676"/>
        <v>4</v>
      </c>
      <c r="Q691" s="47">
        <f t="shared" si="676"/>
        <v>4</v>
      </c>
    </row>
    <row r="692" spans="1:17" ht="18.75" customHeight="1">
      <c r="A692" s="605">
        <v>73</v>
      </c>
      <c r="B692" s="58" t="s">
        <v>32</v>
      </c>
      <c r="C692" s="58" t="str">
        <f t="shared" ref="C692:Q692" si="677">IF(C7=$W$89,"O",IF(C7=$X$89,"O",IF(C7=$Y$89,"O",IF(C7=$Z$89,"O",IF(C7=$AA$89,"O",IF(C7=$AB$89,"O",IF(C7=$AC$89,"O",IF(C7=$AD$89,"O",IF(C7=$AE$89,"O",IF(C7=$AF$89,"O",IF(C7=$AG$89,"O",IF(C7=$AH$89,"O",IF(C7=$AI$89,"O",IF(C7=$AJ$89,"O",IF(C7=$AK$89,"O",IF(C7=$AL$89,"O",IF(C7=$AM$89,"O",IF(C7=$AN$89,"O",IF(C7=$AO$89,"O",IF(C7=$AP$89,"O",IF(C7=$AQ$89,"O",IF(C7=$AR$89,"O",IF(C7=$AS$89,"O",IF(C7=$AT$89,"O",IF(C7=$AU$89,"O",IF(C7=$AV$89,"O",IF(C7=$AW$89,"O",IF(C7=$AX$89,"O",IF(C7=$AY$89,"O",IF(C7=$AZ$89,"O",IF(C7=$BA$89,"O",IF(C7=$BB$89,"O",IF(C7=$BC$89,"O",IF(C7=$BD$89,"O",IF(C7=$BE$89,"O",IF(C7=$BF$89,"O","X"))))))))))))))))))))))))))))))))))))</f>
        <v>O</v>
      </c>
      <c r="D692" s="58" t="str">
        <f t="shared" si="677"/>
        <v>O</v>
      </c>
      <c r="E692" s="58" t="str">
        <f t="shared" si="677"/>
        <v>O</v>
      </c>
      <c r="F692" s="58" t="str">
        <f t="shared" si="677"/>
        <v>O</v>
      </c>
      <c r="G692" s="58" t="str">
        <f t="shared" si="677"/>
        <v>O</v>
      </c>
      <c r="H692" s="58" t="str">
        <f t="shared" si="677"/>
        <v>O</v>
      </c>
      <c r="I692" s="58" t="str">
        <f t="shared" si="677"/>
        <v>O</v>
      </c>
      <c r="J692" s="58" t="str">
        <f t="shared" si="677"/>
        <v>O</v>
      </c>
      <c r="K692" s="58" t="str">
        <f t="shared" si="677"/>
        <v>O</v>
      </c>
      <c r="L692" s="58" t="str">
        <f t="shared" si="677"/>
        <v>O</v>
      </c>
      <c r="M692" s="58" t="str">
        <f t="shared" si="677"/>
        <v>O</v>
      </c>
      <c r="N692" s="58" t="str">
        <f t="shared" si="677"/>
        <v>O</v>
      </c>
      <c r="O692" s="58" t="str">
        <f t="shared" si="677"/>
        <v>O</v>
      </c>
      <c r="P692" s="58" t="str">
        <f t="shared" si="677"/>
        <v>O</v>
      </c>
      <c r="Q692" s="58" t="str">
        <f t="shared" si="677"/>
        <v>O</v>
      </c>
    </row>
    <row r="693" spans="1:17" ht="18.75" customHeight="1">
      <c r="A693" s="606"/>
      <c r="B693" s="58" t="s">
        <v>33</v>
      </c>
      <c r="C693" s="58" t="str">
        <f t="shared" ref="C693:Q693" si="678">IF(C8=$W$89,"O",IF(C8=$X$89,"O",IF(C8=$Y$89,"O",IF(C8=$Z$89,"O",IF(C8=$AA$89,"O",IF(C8=$AB$89,"O",IF(C8=$AC$89,"O",IF(C8=$AD$89,"O",IF(C8=$AE$89,"O",IF(C8=$AF$89,"O",IF(C8=$AG$89,"O",IF(C8=$AH$89,"O",IF(C8=$AI$89,"O",IF(C8=$AJ$89,"O",IF(C8=$AK$89,"O",IF(C8=$AL$89,"O",IF(C8=$AM$89,"O",IF(C8=$AN$89,"O",IF(C8=$AO$89,"O",IF(C8=$AP$89,"O",IF(C8=$AQ$89,"O",IF(C8=$AR$89,"O",IF(C8=$AS$89,"O",IF(C8=$AT$89,"O",IF(C8=$AU$89,"O",IF(C8=$AV$89,"O",IF(C8=$AW$89,"O",IF(C8=$AX$89,"O",IF(C8=$AY$89,"O",IF(C8=$AZ$89,"O",IF(C8=$BA$89,"O",IF(C8=$BB$89,"O",IF(C8=$BC$89,"O",IF(C8=$BD$89,"O",IF(C8=$BE$89,"O",IF(C8=$BF$89,"O","X"))))))))))))))))))))))))))))))))))))</f>
        <v>O</v>
      </c>
      <c r="D693" s="58" t="str">
        <f t="shared" si="678"/>
        <v>O</v>
      </c>
      <c r="E693" s="58" t="str">
        <f t="shared" si="678"/>
        <v>O</v>
      </c>
      <c r="F693" s="58" t="str">
        <f t="shared" si="678"/>
        <v>O</v>
      </c>
      <c r="G693" s="58" t="str">
        <f t="shared" si="678"/>
        <v>O</v>
      </c>
      <c r="H693" s="58" t="str">
        <f t="shared" si="678"/>
        <v>O</v>
      </c>
      <c r="I693" s="58" t="str">
        <f t="shared" si="678"/>
        <v>O</v>
      </c>
      <c r="J693" s="58" t="str">
        <f t="shared" si="678"/>
        <v>O</v>
      </c>
      <c r="K693" s="58" t="str">
        <f t="shared" si="678"/>
        <v>O</v>
      </c>
      <c r="L693" s="58" t="str">
        <f t="shared" si="678"/>
        <v>O</v>
      </c>
      <c r="M693" s="58" t="str">
        <f t="shared" si="678"/>
        <v>O</v>
      </c>
      <c r="N693" s="58" t="str">
        <f t="shared" si="678"/>
        <v>O</v>
      </c>
      <c r="O693" s="58" t="str">
        <f t="shared" si="678"/>
        <v>O</v>
      </c>
      <c r="P693" s="58" t="str">
        <f t="shared" si="678"/>
        <v>O</v>
      </c>
      <c r="Q693" s="58" t="str">
        <f t="shared" si="678"/>
        <v>O</v>
      </c>
    </row>
    <row r="694" spans="1:17" ht="18.75" customHeight="1">
      <c r="A694" s="606"/>
      <c r="B694" s="58" t="s">
        <v>34</v>
      </c>
      <c r="C694" s="58" t="str">
        <f t="shared" ref="C694:Q694" si="679">IF(C9=$W$89,"O",IF(C9=$X$89,"O",IF(C9=$Y$89,"O",IF(C9=$Z$89,"O",IF(C9=$AA$89,"O",IF(C9=$AB$89,"O",IF(C9=$AC$89,"O",IF(C9=$AD$89,"O",IF(C9=$AE$89,"O",IF(C9=$AF$89,"O",IF(C9=$AG$89,"O",IF(C9=$AH$89,"O",IF(C9=$AI$89,"O",IF(C9=$AJ$89,"O",IF(C9=$AK$89,"O",IF(C9=$AL$89,"O",IF(C9=$AM$89,"O",IF(C9=$AN$89,"O",IF(C9=$AO$89,"O",IF(C9=$AP$89,"O",IF(C9=$AQ$89,"O",IF(C9=$AR$89,"O",IF(C9=$AS$89,"O",IF(C9=$AT$89,"O",IF(C9=$AU$89,"O",IF(C9=$AV$89,"O",IF(C9=$AW$89,"O",IF(C9=$AX$89,"O",IF(C9=$AY$89,"O",IF(C9=$AZ$89,"O",IF(C9=$BA$89,"O",IF(C9=$BB$89,"O",IF(C9=$BC$89,"O",IF(C9=$BD$89,"O",IF(C9=$BE$89,"O",IF(C9=$BF$89,"O","X"))))))))))))))))))))))))))))))))))))</f>
        <v>X</v>
      </c>
      <c r="D694" s="58" t="str">
        <f t="shared" si="679"/>
        <v>X</v>
      </c>
      <c r="E694" s="58" t="str">
        <f t="shared" si="679"/>
        <v>X</v>
      </c>
      <c r="F694" s="58" t="str">
        <f t="shared" si="679"/>
        <v>X</v>
      </c>
      <c r="G694" s="58" t="str">
        <f t="shared" si="679"/>
        <v>X</v>
      </c>
      <c r="H694" s="58" t="str">
        <f t="shared" si="679"/>
        <v>X</v>
      </c>
      <c r="I694" s="58" t="str">
        <f t="shared" si="679"/>
        <v>X</v>
      </c>
      <c r="J694" s="58" t="str">
        <f t="shared" si="679"/>
        <v>X</v>
      </c>
      <c r="K694" s="58" t="str">
        <f t="shared" si="679"/>
        <v>X</v>
      </c>
      <c r="L694" s="58" t="str">
        <f t="shared" si="679"/>
        <v>X</v>
      </c>
      <c r="M694" s="58" t="str">
        <f t="shared" si="679"/>
        <v>X</v>
      </c>
      <c r="N694" s="58" t="str">
        <f t="shared" si="679"/>
        <v>X</v>
      </c>
      <c r="O694" s="58" t="str">
        <f t="shared" si="679"/>
        <v>X</v>
      </c>
      <c r="P694" s="58" t="str">
        <f t="shared" si="679"/>
        <v>X</v>
      </c>
      <c r="Q694" s="58" t="str">
        <f t="shared" si="679"/>
        <v>X</v>
      </c>
    </row>
    <row r="695" spans="1:17" ht="18.75" customHeight="1">
      <c r="A695" s="606"/>
      <c r="B695" s="58" t="s">
        <v>35</v>
      </c>
      <c r="C695" s="58" t="str">
        <f t="shared" ref="C695:Q695" si="680">IF(C10=$W$89,"O",IF(C10=$X$89,"O",IF(C10=$Y$89,"O",IF(C10=$Z$89,"O",IF(C10=$AA$89,"O",IF(C10=$AB$89,"O",IF(C10=$AC$89,"O",IF(C10=$AD$89,"O",IF(C10=$AE$89,"O",IF(C10=$AF$89,"O",IF(C10=$AG$89,"O",IF(C10=$AH$89,"O",IF(C10=$AI$89,"O",IF(C10=$AJ$89,"O",IF(C10=$AK$89,"O",IF(C10=$AL$89,"O",IF(C10=$AM$89,"O",IF(C10=$AN$89,"O",IF(C10=$AO$89,"O",IF(C10=$AP$89,"O",IF(C10=$AQ$89,"O",IF(C10=$AR$89,"O",IF(C10=$AS$89,"O",IF(C10=$AT$89,"O",IF(C10=$AU$89,"O",IF(C10=$AV$89,"O",IF(C10=$AW$89,"O",IF(C10=$AX$89,"O",IF(C10=$AY$89,"O",IF(C10=$AZ$89,"O",IF(C10=$BA$89,"O",IF(C10=$BB$89,"O",IF(C10=$BC$89,"O",IF(C10=$BD$89,"O",IF(C10=$BE$89,"O",IF(C10=$BF$89,"O","X"))))))))))))))))))))))))))))))))))))</f>
        <v>O</v>
      </c>
      <c r="D695" s="58" t="str">
        <f t="shared" si="680"/>
        <v>O</v>
      </c>
      <c r="E695" s="58" t="str">
        <f t="shared" si="680"/>
        <v>O</v>
      </c>
      <c r="F695" s="58" t="str">
        <f t="shared" si="680"/>
        <v>O</v>
      </c>
      <c r="G695" s="58" t="str">
        <f t="shared" si="680"/>
        <v>O</v>
      </c>
      <c r="H695" s="58" t="str">
        <f t="shared" si="680"/>
        <v>O</v>
      </c>
      <c r="I695" s="58" t="str">
        <f t="shared" si="680"/>
        <v>O</v>
      </c>
      <c r="J695" s="58" t="str">
        <f t="shared" si="680"/>
        <v>O</v>
      </c>
      <c r="K695" s="58" t="str">
        <f t="shared" si="680"/>
        <v>O</v>
      </c>
      <c r="L695" s="58" t="str">
        <f t="shared" si="680"/>
        <v>O</v>
      </c>
      <c r="M695" s="58" t="str">
        <f t="shared" si="680"/>
        <v>O</v>
      </c>
      <c r="N695" s="58" t="str">
        <f t="shared" si="680"/>
        <v>O</v>
      </c>
      <c r="O695" s="58" t="str">
        <f t="shared" si="680"/>
        <v>O</v>
      </c>
      <c r="P695" s="58" t="str">
        <f t="shared" si="680"/>
        <v>O</v>
      </c>
      <c r="Q695" s="58" t="str">
        <f t="shared" si="680"/>
        <v>O</v>
      </c>
    </row>
    <row r="696" spans="1:17" ht="18.75" customHeight="1">
      <c r="A696" s="606"/>
      <c r="B696" s="58" t="s">
        <v>36</v>
      </c>
      <c r="C696" s="58" t="str">
        <f t="shared" ref="C696:Q696" si="681">IF(C11=$W$89,"O",IF(C11=$X$89,"O",IF(C11=$Y$89,"O",IF(C11=$Z$89,"O",IF(C11=$AA$89,"O",IF(C11=$AB$89,"O",IF(C11=$AC$89,"O",IF(C11=$AD$89,"O",IF(C11=$AE$89,"O",IF(C11=$AF$89,"O",IF(C11=$AG$89,"O",IF(C11=$AH$89,"O",IF(C11=$AI$89,"O",IF(C11=$AJ$89,"O",IF(C11=$AK$89,"O",IF(C11=$AL$89,"O",IF(C11=$AM$89,"O",IF(C11=$AN$89,"O",IF(C11=$AO$89,"O",IF(C11=$AP$89,"O",IF(C11=$AQ$89,"O",IF(C11=$AR$89,"O",IF(C11=$AS$89,"O",IF(C11=$AT$89,"O",IF(C11=$AU$89,"O",IF(C11=$AV$89,"O",IF(C11=$AW$89,"O",IF(C11=$AX$89,"O",IF(C11=$AY$89,"O",IF(C11=$AZ$89,"O",IF(C11=$BA$89,"O",IF(C11=$BB$89,"O",IF(C11=$BC$89,"O",IF(C11=$BD$89,"O",IF(C11=$BE$89,"O",IF(C11=$BF$89,"O","X"))))))))))))))))))))))))))))))))))))</f>
        <v>O</v>
      </c>
      <c r="D696" s="58" t="str">
        <f t="shared" si="681"/>
        <v>O</v>
      </c>
      <c r="E696" s="58" t="str">
        <f t="shared" si="681"/>
        <v>O</v>
      </c>
      <c r="F696" s="58" t="str">
        <f t="shared" si="681"/>
        <v>O</v>
      </c>
      <c r="G696" s="58" t="str">
        <f t="shared" si="681"/>
        <v>O</v>
      </c>
      <c r="H696" s="58" t="str">
        <f t="shared" si="681"/>
        <v>O</v>
      </c>
      <c r="I696" s="58" t="str">
        <f t="shared" si="681"/>
        <v>O</v>
      </c>
      <c r="J696" s="58" t="str">
        <f t="shared" si="681"/>
        <v>O</v>
      </c>
      <c r="K696" s="58" t="str">
        <f t="shared" si="681"/>
        <v>O</v>
      </c>
      <c r="L696" s="58" t="str">
        <f t="shared" si="681"/>
        <v>O</v>
      </c>
      <c r="M696" s="58" t="str">
        <f t="shared" si="681"/>
        <v>O</v>
      </c>
      <c r="N696" s="58" t="str">
        <f t="shared" si="681"/>
        <v>O</v>
      </c>
      <c r="O696" s="58" t="str">
        <f t="shared" si="681"/>
        <v>O</v>
      </c>
      <c r="P696" s="58" t="str">
        <f t="shared" si="681"/>
        <v>O</v>
      </c>
      <c r="Q696" s="58" t="str">
        <f t="shared" si="681"/>
        <v>O</v>
      </c>
    </row>
    <row r="697" spans="1:17" ht="18.75" customHeight="1">
      <c r="A697" s="606"/>
      <c r="B697" s="58" t="s">
        <v>21</v>
      </c>
      <c r="C697" s="58" t="str">
        <f t="shared" ref="C697:Q697" si="682">IF(C12=$W$89,"O",IF(C12=$X$89,"O",IF(C12=$Y$89,"O",IF(C12=$Z$89,"O",IF(C12=$AA$89,"O",IF(C12=$AB$89,"O",IF(C12=$AC$89,"O",IF(C12=$AD$89,"O",IF(C12=$AE$89,"O",IF(C12=$AF$89,"O",IF(C12=$AG$89,"O",IF(C12=$AH$89,"O",IF(C12=$AI$89,"O",IF(C12=$AJ$89,"O",IF(C12=$AK$89,"O",IF(C12=$AL$89,"O",IF(C12=$AM$89,"O",IF(C12=$AN$89,"O",IF(C12=$AO$89,"O",IF(C12=$AP$89,"O",IF(C12=$AQ$89,"O",IF(C12=$AR$89,"O",IF(C12=$AS$89,"O",IF(C12=$AT$89,"O",IF(C12=$AU$89,"O",IF(C12=$AV$89,"O",IF(C12=$AW$89,"O",IF(C12=$AX$89,"O",IF(C12=$AY$89,"O",IF(C12=$AZ$89,"O",IF(C12=$BA$89,"O",IF(C12=$BB$89,"O",IF(C12=$BC$89,"O",IF(C12=$BD$89,"O",IF(C12=$BE$89,"O",IF(C12=$BF$89,"O","X"))))))))))))))))))))))))))))))))))))</f>
        <v>X</v>
      </c>
      <c r="D697" s="58" t="str">
        <f t="shared" si="682"/>
        <v>X</v>
      </c>
      <c r="E697" s="58" t="str">
        <f t="shared" si="682"/>
        <v>X</v>
      </c>
      <c r="F697" s="58" t="str">
        <f t="shared" si="682"/>
        <v>X</v>
      </c>
      <c r="G697" s="58" t="str">
        <f t="shared" si="682"/>
        <v>X</v>
      </c>
      <c r="H697" s="58" t="str">
        <f t="shared" si="682"/>
        <v>X</v>
      </c>
      <c r="I697" s="58" t="str">
        <f t="shared" si="682"/>
        <v>X</v>
      </c>
      <c r="J697" s="58" t="str">
        <f t="shared" si="682"/>
        <v>X</v>
      </c>
      <c r="K697" s="58" t="str">
        <f t="shared" si="682"/>
        <v>X</v>
      </c>
      <c r="L697" s="58" t="str">
        <f t="shared" si="682"/>
        <v>X</v>
      </c>
      <c r="M697" s="58" t="str">
        <f t="shared" si="682"/>
        <v>X</v>
      </c>
      <c r="N697" s="58" t="str">
        <f t="shared" si="682"/>
        <v>X</v>
      </c>
      <c r="O697" s="58" t="str">
        <f t="shared" si="682"/>
        <v>X</v>
      </c>
      <c r="P697" s="58" t="str">
        <f t="shared" si="682"/>
        <v>X</v>
      </c>
      <c r="Q697" s="58" t="str">
        <f t="shared" si="682"/>
        <v>X</v>
      </c>
    </row>
    <row r="698" spans="1:17" ht="18.75" customHeight="1">
      <c r="A698" s="607"/>
      <c r="B698" s="30" t="s">
        <v>46</v>
      </c>
      <c r="C698" s="47">
        <f>COUNTIF(C692:C697,"O")</f>
        <v>4</v>
      </c>
      <c r="D698" s="47">
        <f t="shared" ref="D698:Q698" si="683">COUNTIF(D692:D697,"O")</f>
        <v>4</v>
      </c>
      <c r="E698" s="47">
        <f t="shared" si="683"/>
        <v>4</v>
      </c>
      <c r="F698" s="47">
        <f t="shared" si="683"/>
        <v>4</v>
      </c>
      <c r="G698" s="47">
        <f t="shared" si="683"/>
        <v>4</v>
      </c>
      <c r="H698" s="47">
        <f t="shared" si="683"/>
        <v>4</v>
      </c>
      <c r="I698" s="47">
        <f t="shared" si="683"/>
        <v>4</v>
      </c>
      <c r="J698" s="47">
        <f t="shared" si="683"/>
        <v>4</v>
      </c>
      <c r="K698" s="47">
        <f t="shared" si="683"/>
        <v>4</v>
      </c>
      <c r="L698" s="47">
        <f t="shared" si="683"/>
        <v>4</v>
      </c>
      <c r="M698" s="47">
        <f t="shared" si="683"/>
        <v>4</v>
      </c>
      <c r="N698" s="47">
        <f t="shared" si="683"/>
        <v>4</v>
      </c>
      <c r="O698" s="47">
        <f t="shared" si="683"/>
        <v>4</v>
      </c>
      <c r="P698" s="47">
        <f t="shared" si="683"/>
        <v>4</v>
      </c>
      <c r="Q698" s="47">
        <f t="shared" si="683"/>
        <v>4</v>
      </c>
    </row>
    <row r="699" spans="1:17" ht="18.75" customHeight="1">
      <c r="A699" s="605">
        <v>74</v>
      </c>
      <c r="B699" s="58" t="s">
        <v>32</v>
      </c>
      <c r="C699" s="58" t="str">
        <f t="shared" ref="C699:Q699" si="684">IF(C7=$W$90,"O",IF(C7=$X$90,"O",IF(C7=$Y$90,"O",IF(C7=$Z$90,"O",IF(C7=$AA$90,"O",IF(C7=$AB$90,"O",IF(C7=$AC$90,"O",IF(C7=$AD$90,"O",IF(C7=$AE$90,"O",IF(C7=$AF$90,"O",IF(C7=$AG$90,"O",IF(C7=$AH$90,"O",IF(C7=$AI$90,"O",IF(C7=$AJ$90,"O",IF(C7=$AK$90,"O",IF(C7=$AL$90,"O",IF(C7=$AM$90,"O",IF(C7=$AN$90,"O",IF(C7=$AO$90,"O",IF(C7=$AP$90,"O",IF(C7=$AQ$90,"O",IF(C7=$AR$90,"O",IF(C7=$AS$90,"O",IF(C7=$AT$90,"O",IF(C7=$AU$90,"O",IF(C7=$AV$90,"O",IF(C7=$AW$90,"O",IF(C7=$AX$90,"O",IF(C7=$AY$90,"O",IF(C7=$AZ$90,"O",IF(C7=$BA$90,"O",IF(C7=$BB$90,"O",IF(C7=$BC$90,"O",IF(C7=$BD$90,"O",IF(C7=$BE$90,"O",IF(C7=$BF$90,"O",IF(C7=$BG$90,"O","X")))))))))))))))))))))))))))))))))))))</f>
        <v>O</v>
      </c>
      <c r="D699" s="58" t="str">
        <f t="shared" si="684"/>
        <v>O</v>
      </c>
      <c r="E699" s="58" t="str">
        <f t="shared" si="684"/>
        <v>O</v>
      </c>
      <c r="F699" s="58" t="str">
        <f t="shared" si="684"/>
        <v>O</v>
      </c>
      <c r="G699" s="58" t="str">
        <f t="shared" si="684"/>
        <v>O</v>
      </c>
      <c r="H699" s="58" t="str">
        <f t="shared" si="684"/>
        <v>O</v>
      </c>
      <c r="I699" s="58" t="str">
        <f t="shared" si="684"/>
        <v>O</v>
      </c>
      <c r="J699" s="58" t="str">
        <f t="shared" si="684"/>
        <v>O</v>
      </c>
      <c r="K699" s="58" t="str">
        <f t="shared" si="684"/>
        <v>O</v>
      </c>
      <c r="L699" s="58" t="str">
        <f t="shared" si="684"/>
        <v>O</v>
      </c>
      <c r="M699" s="58" t="str">
        <f t="shared" si="684"/>
        <v>O</v>
      </c>
      <c r="N699" s="58" t="str">
        <f t="shared" si="684"/>
        <v>O</v>
      </c>
      <c r="O699" s="58" t="str">
        <f t="shared" si="684"/>
        <v>O</v>
      </c>
      <c r="P699" s="58" t="str">
        <f t="shared" si="684"/>
        <v>O</v>
      </c>
      <c r="Q699" s="58" t="str">
        <f t="shared" si="684"/>
        <v>O</v>
      </c>
    </row>
    <row r="700" spans="1:17" ht="18.75" customHeight="1">
      <c r="A700" s="606"/>
      <c r="B700" s="58" t="s">
        <v>33</v>
      </c>
      <c r="C700" s="58" t="str">
        <f t="shared" ref="C700:Q700" si="685">IF(C8=$W$90,"O",IF(C8=$X$90,"O",IF(C8=$Y$90,"O",IF(C8=$Z$90,"O",IF(C8=$AA$90,"O",IF(C8=$AB$90,"O",IF(C8=$AC$90,"O",IF(C8=$AD$90,"O",IF(C8=$AE$90,"O",IF(C8=$AF$90,"O",IF(C8=$AG$90,"O",IF(C8=$AH$90,"O",IF(C8=$AI$90,"O",IF(C8=$AJ$90,"O",IF(C8=$AK$90,"O",IF(C8=$AL$90,"O",IF(C8=$AM$90,"O",IF(C8=$AN$90,"O",IF(C8=$AO$90,"O",IF(C8=$AP$90,"O",IF(C8=$AQ$90,"O",IF(C8=$AR$90,"O",IF(C8=$AS$90,"O",IF(C8=$AT$90,"O",IF(C8=$AU$90,"O",IF(C8=$AV$90,"O",IF(C8=$AW$90,"O",IF(C8=$AX$90,"O",IF(C8=$AY$90,"O",IF(C8=$AZ$90,"O",IF(C8=$BA$90,"O",IF(C8=$BB$90,"O",IF(C8=$BC$90,"O",IF(C8=$BD$90,"O",IF(C8=$BE$90,"O",IF(C8=$BF$90,"O",IF(C8=$BG$90,"O","X")))))))))))))))))))))))))))))))))))))</f>
        <v>O</v>
      </c>
      <c r="D700" s="58" t="str">
        <f t="shared" si="685"/>
        <v>O</v>
      </c>
      <c r="E700" s="58" t="str">
        <f t="shared" si="685"/>
        <v>O</v>
      </c>
      <c r="F700" s="58" t="str">
        <f t="shared" si="685"/>
        <v>O</v>
      </c>
      <c r="G700" s="58" t="str">
        <f t="shared" si="685"/>
        <v>O</v>
      </c>
      <c r="H700" s="58" t="str">
        <f t="shared" si="685"/>
        <v>O</v>
      </c>
      <c r="I700" s="58" t="str">
        <f t="shared" si="685"/>
        <v>O</v>
      </c>
      <c r="J700" s="58" t="str">
        <f t="shared" si="685"/>
        <v>O</v>
      </c>
      <c r="K700" s="58" t="str">
        <f t="shared" si="685"/>
        <v>O</v>
      </c>
      <c r="L700" s="58" t="str">
        <f t="shared" si="685"/>
        <v>O</v>
      </c>
      <c r="M700" s="58" t="str">
        <f t="shared" si="685"/>
        <v>O</v>
      </c>
      <c r="N700" s="58" t="str">
        <f t="shared" si="685"/>
        <v>O</v>
      </c>
      <c r="O700" s="58" t="str">
        <f t="shared" si="685"/>
        <v>O</v>
      </c>
      <c r="P700" s="58" t="str">
        <f t="shared" si="685"/>
        <v>O</v>
      </c>
      <c r="Q700" s="58" t="str">
        <f t="shared" si="685"/>
        <v>O</v>
      </c>
    </row>
    <row r="701" spans="1:17" ht="18.75" customHeight="1">
      <c r="A701" s="606"/>
      <c r="B701" s="58" t="s">
        <v>34</v>
      </c>
      <c r="C701" s="58" t="str">
        <f t="shared" ref="C701:Q701" si="686">IF(C9=$W$90,"O",IF(C9=$X$90,"O",IF(C9=$Y$90,"O",IF(C9=$Z$90,"O",IF(C9=$AA$90,"O",IF(C9=$AB$90,"O",IF(C9=$AC$90,"O",IF(C9=$AD$90,"O",IF(C9=$AE$90,"O",IF(C9=$AF$90,"O",IF(C9=$AG$90,"O",IF(C9=$AH$90,"O",IF(C9=$AI$90,"O",IF(C9=$AJ$90,"O",IF(C9=$AK$90,"O",IF(C9=$AL$90,"O",IF(C9=$AM$90,"O",IF(C9=$AN$90,"O",IF(C9=$AO$90,"O",IF(C9=$AP$90,"O",IF(C9=$AQ$90,"O",IF(C9=$AR$90,"O",IF(C9=$AS$90,"O",IF(C9=$AT$90,"O",IF(C9=$AU$90,"O",IF(C9=$AV$90,"O",IF(C9=$AW$90,"O",IF(C9=$AX$90,"O",IF(C9=$AY$90,"O",IF(C9=$AZ$90,"O",IF(C9=$BA$90,"O",IF(C9=$BB$90,"O",IF(C9=$BC$90,"O",IF(C9=$BD$90,"O",IF(C9=$BE$90,"O",IF(C9=$BF$90,"O",IF(C9=$BG$90,"O","X")))))))))))))))))))))))))))))))))))))</f>
        <v>X</v>
      </c>
      <c r="D701" s="58" t="str">
        <f t="shared" si="686"/>
        <v>X</v>
      </c>
      <c r="E701" s="58" t="str">
        <f t="shared" si="686"/>
        <v>X</v>
      </c>
      <c r="F701" s="58" t="str">
        <f t="shared" si="686"/>
        <v>X</v>
      </c>
      <c r="G701" s="58" t="str">
        <f t="shared" si="686"/>
        <v>X</v>
      </c>
      <c r="H701" s="58" t="str">
        <f t="shared" si="686"/>
        <v>X</v>
      </c>
      <c r="I701" s="58" t="str">
        <f t="shared" si="686"/>
        <v>X</v>
      </c>
      <c r="J701" s="58" t="str">
        <f t="shared" si="686"/>
        <v>X</v>
      </c>
      <c r="K701" s="58" t="str">
        <f t="shared" si="686"/>
        <v>X</v>
      </c>
      <c r="L701" s="58" t="str">
        <f t="shared" si="686"/>
        <v>X</v>
      </c>
      <c r="M701" s="58" t="str">
        <f t="shared" si="686"/>
        <v>X</v>
      </c>
      <c r="N701" s="58" t="str">
        <f t="shared" si="686"/>
        <v>X</v>
      </c>
      <c r="O701" s="58" t="str">
        <f t="shared" si="686"/>
        <v>X</v>
      </c>
      <c r="P701" s="58" t="str">
        <f t="shared" si="686"/>
        <v>X</v>
      </c>
      <c r="Q701" s="58" t="str">
        <f t="shared" si="686"/>
        <v>X</v>
      </c>
    </row>
    <row r="702" spans="1:17" ht="18.75" customHeight="1">
      <c r="A702" s="606"/>
      <c r="B702" s="58" t="s">
        <v>35</v>
      </c>
      <c r="C702" s="58" t="str">
        <f t="shared" ref="C702:Q702" si="687">IF(C10=$W$90,"O",IF(C10=$X$90,"O",IF(C10=$Y$90,"O",IF(C10=$Z$90,"O",IF(C10=$AA$90,"O",IF(C10=$AB$90,"O",IF(C10=$AC$90,"O",IF(C10=$AD$90,"O",IF(C10=$AE$90,"O",IF(C10=$AF$90,"O",IF(C10=$AG$90,"O",IF(C10=$AH$90,"O",IF(C10=$AI$90,"O",IF(C10=$AJ$90,"O",IF(C10=$AK$90,"O",IF(C10=$AL$90,"O",IF(C10=$AM$90,"O",IF(C10=$AN$90,"O",IF(C10=$AO$90,"O",IF(C10=$AP$90,"O",IF(C10=$AQ$90,"O",IF(C10=$AR$90,"O",IF(C10=$AS$90,"O",IF(C10=$AT$90,"O",IF(C10=$AU$90,"O",IF(C10=$AV$90,"O",IF(C10=$AW$90,"O",IF(C10=$AX$90,"O",IF(C10=$AY$90,"O",IF(C10=$AZ$90,"O",IF(C10=$BA$90,"O",IF(C10=$BB$90,"O",IF(C10=$BC$90,"O",IF(C10=$BD$90,"O",IF(C10=$BE$90,"O",IF(C10=$BF$90,"O",IF(C10=$BG$90,"O","X")))))))))))))))))))))))))))))))))))))</f>
        <v>O</v>
      </c>
      <c r="D702" s="58" t="str">
        <f t="shared" si="687"/>
        <v>O</v>
      </c>
      <c r="E702" s="58" t="str">
        <f t="shared" si="687"/>
        <v>O</v>
      </c>
      <c r="F702" s="58" t="str">
        <f t="shared" si="687"/>
        <v>O</v>
      </c>
      <c r="G702" s="58" t="str">
        <f t="shared" si="687"/>
        <v>O</v>
      </c>
      <c r="H702" s="58" t="str">
        <f t="shared" si="687"/>
        <v>O</v>
      </c>
      <c r="I702" s="58" t="str">
        <f t="shared" si="687"/>
        <v>O</v>
      </c>
      <c r="J702" s="58" t="str">
        <f t="shared" si="687"/>
        <v>O</v>
      </c>
      <c r="K702" s="58" t="str">
        <f t="shared" si="687"/>
        <v>O</v>
      </c>
      <c r="L702" s="58" t="str">
        <f t="shared" si="687"/>
        <v>O</v>
      </c>
      <c r="M702" s="58" t="str">
        <f t="shared" si="687"/>
        <v>O</v>
      </c>
      <c r="N702" s="58" t="str">
        <f t="shared" si="687"/>
        <v>O</v>
      </c>
      <c r="O702" s="58" t="str">
        <f t="shared" si="687"/>
        <v>O</v>
      </c>
      <c r="P702" s="58" t="str">
        <f t="shared" si="687"/>
        <v>O</v>
      </c>
      <c r="Q702" s="58" t="str">
        <f t="shared" si="687"/>
        <v>O</v>
      </c>
    </row>
    <row r="703" spans="1:17" ht="18.75" customHeight="1">
      <c r="A703" s="606"/>
      <c r="B703" s="58" t="s">
        <v>36</v>
      </c>
      <c r="C703" s="58" t="str">
        <f t="shared" ref="C703:Q703" si="688">IF(C11=$W$90,"O",IF(C11=$X$90,"O",IF(C11=$Y$90,"O",IF(C11=$Z$90,"O",IF(C11=$AA$90,"O",IF(C11=$AB$90,"O",IF(C11=$AC$90,"O",IF(C11=$AD$90,"O",IF(C11=$AE$90,"O",IF(C11=$AF$90,"O",IF(C11=$AG$90,"O",IF(C11=$AH$90,"O",IF(C11=$AI$90,"O",IF(C11=$AJ$90,"O",IF(C11=$AK$90,"O",IF(C11=$AL$90,"O",IF(C11=$AM$90,"O",IF(C11=$AN$90,"O",IF(C11=$AO$90,"O",IF(C11=$AP$90,"O",IF(C11=$AQ$90,"O",IF(C11=$AR$90,"O",IF(C11=$AS$90,"O",IF(C11=$AT$90,"O",IF(C11=$AU$90,"O",IF(C11=$AV$90,"O",IF(C11=$AW$90,"O",IF(C11=$AX$90,"O",IF(C11=$AY$90,"O",IF(C11=$AZ$90,"O",IF(C11=$BA$90,"O",IF(C11=$BB$90,"O",IF(C11=$BC$90,"O",IF(C11=$BD$90,"O",IF(C11=$BE$90,"O",IF(C11=$BF$90,"O",IF(C11=$BG$90,"O","X")))))))))))))))))))))))))))))))))))))</f>
        <v>O</v>
      </c>
      <c r="D703" s="58" t="str">
        <f t="shared" si="688"/>
        <v>O</v>
      </c>
      <c r="E703" s="58" t="str">
        <f t="shared" si="688"/>
        <v>O</v>
      </c>
      <c r="F703" s="58" t="str">
        <f t="shared" si="688"/>
        <v>O</v>
      </c>
      <c r="G703" s="58" t="str">
        <f t="shared" si="688"/>
        <v>O</v>
      </c>
      <c r="H703" s="58" t="str">
        <f t="shared" si="688"/>
        <v>O</v>
      </c>
      <c r="I703" s="58" t="str">
        <f t="shared" si="688"/>
        <v>O</v>
      </c>
      <c r="J703" s="58" t="str">
        <f t="shared" si="688"/>
        <v>O</v>
      </c>
      <c r="K703" s="58" t="str">
        <f t="shared" si="688"/>
        <v>O</v>
      </c>
      <c r="L703" s="58" t="str">
        <f t="shared" si="688"/>
        <v>O</v>
      </c>
      <c r="M703" s="58" t="str">
        <f t="shared" si="688"/>
        <v>O</v>
      </c>
      <c r="N703" s="58" t="str">
        <f t="shared" si="688"/>
        <v>O</v>
      </c>
      <c r="O703" s="58" t="str">
        <f t="shared" si="688"/>
        <v>O</v>
      </c>
      <c r="P703" s="58" t="str">
        <f t="shared" si="688"/>
        <v>O</v>
      </c>
      <c r="Q703" s="58" t="str">
        <f t="shared" si="688"/>
        <v>O</v>
      </c>
    </row>
    <row r="704" spans="1:17" ht="18.75" customHeight="1">
      <c r="A704" s="606"/>
      <c r="B704" s="58" t="s">
        <v>21</v>
      </c>
      <c r="C704" s="58" t="str">
        <f t="shared" ref="C704:Q704" si="689">IF(C12=$W$90,"O",IF(C12=$X$90,"O",IF(C12=$Y$90,"O",IF(C12=$Z$90,"O",IF(C12=$AA$90,"O",IF(C12=$AB$90,"O",IF(C12=$AC$90,"O",IF(C12=$AD$90,"O",IF(C12=$AE$90,"O",IF(C12=$AF$90,"O",IF(C12=$AG$90,"O",IF(C12=$AH$90,"O",IF(C12=$AI$90,"O",IF(C12=$AJ$90,"O",IF(C12=$AK$90,"O",IF(C12=$AL$90,"O",IF(C12=$AM$90,"O",IF(C12=$AN$90,"O",IF(C12=$AO$90,"O",IF(C12=$AP$90,"O",IF(C12=$AQ$90,"O",IF(C12=$AR$90,"O",IF(C12=$AS$90,"O",IF(C12=$AT$90,"O",IF(C12=$AU$90,"O",IF(C12=$AV$90,"O",IF(C12=$AW$90,"O",IF(C12=$AX$90,"O",IF(C12=$AY$90,"O",IF(C12=$AZ$90,"O",IF(C12=$BA$90,"O",IF(C12=$BB$90,"O",IF(C12=$BC$90,"O",IF(C12=$BD$90,"O",IF(C12=$BE$90,"O",IF(C12=$BF$90,"O",IF(C12=$BG$90,"O","X")))))))))))))))))))))))))))))))))))))</f>
        <v>X</v>
      </c>
      <c r="D704" s="58" t="str">
        <f t="shared" si="689"/>
        <v>X</v>
      </c>
      <c r="E704" s="58" t="str">
        <f t="shared" si="689"/>
        <v>X</v>
      </c>
      <c r="F704" s="58" t="str">
        <f t="shared" si="689"/>
        <v>X</v>
      </c>
      <c r="G704" s="58" t="str">
        <f t="shared" si="689"/>
        <v>X</v>
      </c>
      <c r="H704" s="58" t="str">
        <f t="shared" si="689"/>
        <v>X</v>
      </c>
      <c r="I704" s="58" t="str">
        <f t="shared" si="689"/>
        <v>X</v>
      </c>
      <c r="J704" s="58" t="str">
        <f t="shared" si="689"/>
        <v>X</v>
      </c>
      <c r="K704" s="58" t="str">
        <f t="shared" si="689"/>
        <v>X</v>
      </c>
      <c r="L704" s="58" t="str">
        <f t="shared" si="689"/>
        <v>X</v>
      </c>
      <c r="M704" s="58" t="str">
        <f t="shared" si="689"/>
        <v>X</v>
      </c>
      <c r="N704" s="58" t="str">
        <f t="shared" si="689"/>
        <v>X</v>
      </c>
      <c r="O704" s="58" t="str">
        <f t="shared" si="689"/>
        <v>X</v>
      </c>
      <c r="P704" s="58" t="str">
        <f t="shared" si="689"/>
        <v>X</v>
      </c>
      <c r="Q704" s="58" t="str">
        <f t="shared" si="689"/>
        <v>X</v>
      </c>
    </row>
    <row r="705" spans="1:17" ht="18.75" customHeight="1">
      <c r="A705" s="607"/>
      <c r="B705" s="30" t="s">
        <v>46</v>
      </c>
      <c r="C705" s="47">
        <f>COUNTIF(C699:C704,"O")</f>
        <v>4</v>
      </c>
      <c r="D705" s="47">
        <f t="shared" ref="D705:Q705" si="690">COUNTIF(D699:D704,"O")</f>
        <v>4</v>
      </c>
      <c r="E705" s="47">
        <f t="shared" si="690"/>
        <v>4</v>
      </c>
      <c r="F705" s="47">
        <f t="shared" si="690"/>
        <v>4</v>
      </c>
      <c r="G705" s="47">
        <f t="shared" si="690"/>
        <v>4</v>
      </c>
      <c r="H705" s="47">
        <f t="shared" si="690"/>
        <v>4</v>
      </c>
      <c r="I705" s="47">
        <f t="shared" si="690"/>
        <v>4</v>
      </c>
      <c r="J705" s="47">
        <f t="shared" si="690"/>
        <v>4</v>
      </c>
      <c r="K705" s="47">
        <f t="shared" si="690"/>
        <v>4</v>
      </c>
      <c r="L705" s="47">
        <f t="shared" si="690"/>
        <v>4</v>
      </c>
      <c r="M705" s="47">
        <f t="shared" si="690"/>
        <v>4</v>
      </c>
      <c r="N705" s="47">
        <f t="shared" si="690"/>
        <v>4</v>
      </c>
      <c r="O705" s="47">
        <f t="shared" si="690"/>
        <v>4</v>
      </c>
      <c r="P705" s="47">
        <f t="shared" si="690"/>
        <v>4</v>
      </c>
      <c r="Q705" s="47">
        <f t="shared" si="690"/>
        <v>4</v>
      </c>
    </row>
    <row r="706" spans="1:17" ht="18.75" customHeight="1">
      <c r="A706" s="605">
        <v>75</v>
      </c>
      <c r="B706" s="58" t="s">
        <v>32</v>
      </c>
      <c r="C706" s="58" t="str">
        <f t="shared" ref="C706:Q706" si="691">IF(C7=$W$91,"O",IF(C7=$X$91,"O",IF(C7=$Y$91,"O",IF(C7=$Z$91,"O",IF(C7=$AA$91,"O",IF(C7=$AB$91,"O",IF(C7=$AC$91,"O",IF(C7=$AD$91,"O",IF(C7=$AE$91,"O",IF(C7=$AF$91,"O",IF(C7=$AG$91,"O",IF(C7=$AH$91,"O",IF(C7=$AI$91,"O",IF(C7=$AJ$91,"O",IF(C7=$AK$91,"O",IF(C7=$AL$91,"O",IF(C7=$AM$91,"O",IF(C7=$AN$91,"O",IF(C7=$AO$91,"O",IF(C7=$AP$91,"O",IF(C7=$AQ$91,"O",IF(C7=$AR$91,"O",IF(C7=$AS$91,"O",IF(C7=$AT$91,"O",IF(C7=$AU$91,"O",IF(C7=$AV$91,"O",IF(C7=$AW$91,"O",IF(C7=$AX$91,"O",IF(C7=$AY$91,"O",IF(C7=$AZ$91,"O",IF(C7=$BA$91,"O",IF(C7=$BB$91,"O",IF(C7=$BC$91,"O",IF(C7=$BD$91,"O",IF(C7=$BE$91,"O",IF(C7=$BF$91,"O",IF(C7=$BG$91,"O","X")))))))))))))))))))))))))))))))))))))</f>
        <v>O</v>
      </c>
      <c r="D706" s="58" t="str">
        <f t="shared" si="691"/>
        <v>O</v>
      </c>
      <c r="E706" s="58" t="str">
        <f t="shared" si="691"/>
        <v>O</v>
      </c>
      <c r="F706" s="58" t="str">
        <f t="shared" si="691"/>
        <v>O</v>
      </c>
      <c r="G706" s="58" t="str">
        <f t="shared" si="691"/>
        <v>O</v>
      </c>
      <c r="H706" s="58" t="str">
        <f t="shared" si="691"/>
        <v>O</v>
      </c>
      <c r="I706" s="58" t="str">
        <f t="shared" si="691"/>
        <v>O</v>
      </c>
      <c r="J706" s="58" t="str">
        <f t="shared" si="691"/>
        <v>O</v>
      </c>
      <c r="K706" s="58" t="str">
        <f t="shared" si="691"/>
        <v>O</v>
      </c>
      <c r="L706" s="58" t="str">
        <f t="shared" si="691"/>
        <v>O</v>
      </c>
      <c r="M706" s="58" t="str">
        <f t="shared" si="691"/>
        <v>O</v>
      </c>
      <c r="N706" s="58" t="str">
        <f t="shared" si="691"/>
        <v>O</v>
      </c>
      <c r="O706" s="58" t="str">
        <f t="shared" si="691"/>
        <v>O</v>
      </c>
      <c r="P706" s="58" t="str">
        <f t="shared" si="691"/>
        <v>O</v>
      </c>
      <c r="Q706" s="58" t="str">
        <f t="shared" si="691"/>
        <v>O</v>
      </c>
    </row>
    <row r="707" spans="1:17" ht="18.75" customHeight="1">
      <c r="A707" s="606"/>
      <c r="B707" s="58" t="s">
        <v>33</v>
      </c>
      <c r="C707" s="58" t="str">
        <f t="shared" ref="C707:Q707" si="692">IF(C8=$W$91,"O",IF(C8=$X$91,"O",IF(C8=$Y$91,"O",IF(C8=$Z$91,"O",IF(C8=$AA$91,"O",IF(C8=$AB$91,"O",IF(C8=$AC$91,"O",IF(C8=$AD$91,"O",IF(C8=$AE$91,"O",IF(C8=$AF$91,"O",IF(C8=$AG$91,"O",IF(C8=$AH$91,"O",IF(C8=$AI$91,"O",IF(C8=$AJ$91,"O",IF(C8=$AK$91,"O",IF(C8=$AL$91,"O",IF(C8=$AM$91,"O",IF(C8=$AN$91,"O",IF(C8=$AO$91,"O",IF(C8=$AP$91,"O",IF(C8=$AQ$91,"O",IF(C8=$AR$91,"O",IF(C8=$AS$91,"O",IF(C8=$AT$91,"O",IF(C8=$AU$91,"O",IF(C8=$AV$91,"O",IF(C8=$AW$91,"O",IF(C8=$AX$91,"O",IF(C8=$AY$91,"O",IF(C8=$AZ$91,"O",IF(C8=$BA$91,"O",IF(C8=$BB$91,"O",IF(C8=$BC$91,"O",IF(C8=$BD$91,"O",IF(C8=$BE$91,"O",IF(C8=$BF$91,"O",IF(C8=$BG$91,"O","X")))))))))))))))))))))))))))))))))))))</f>
        <v>O</v>
      </c>
      <c r="D707" s="58" t="str">
        <f t="shared" si="692"/>
        <v>O</v>
      </c>
      <c r="E707" s="58" t="str">
        <f t="shared" si="692"/>
        <v>O</v>
      </c>
      <c r="F707" s="58" t="str">
        <f t="shared" si="692"/>
        <v>O</v>
      </c>
      <c r="G707" s="58" t="str">
        <f t="shared" si="692"/>
        <v>O</v>
      </c>
      <c r="H707" s="58" t="str">
        <f t="shared" si="692"/>
        <v>O</v>
      </c>
      <c r="I707" s="58" t="str">
        <f t="shared" si="692"/>
        <v>O</v>
      </c>
      <c r="J707" s="58" t="str">
        <f t="shared" si="692"/>
        <v>O</v>
      </c>
      <c r="K707" s="58" t="str">
        <f t="shared" si="692"/>
        <v>O</v>
      </c>
      <c r="L707" s="58" t="str">
        <f t="shared" si="692"/>
        <v>O</v>
      </c>
      <c r="M707" s="58" t="str">
        <f t="shared" si="692"/>
        <v>O</v>
      </c>
      <c r="N707" s="58" t="str">
        <f t="shared" si="692"/>
        <v>O</v>
      </c>
      <c r="O707" s="58" t="str">
        <f t="shared" si="692"/>
        <v>O</v>
      </c>
      <c r="P707" s="58" t="str">
        <f t="shared" si="692"/>
        <v>O</v>
      </c>
      <c r="Q707" s="58" t="str">
        <f t="shared" si="692"/>
        <v>O</v>
      </c>
    </row>
    <row r="708" spans="1:17" ht="18.75" customHeight="1">
      <c r="A708" s="606"/>
      <c r="B708" s="58" t="s">
        <v>34</v>
      </c>
      <c r="C708" s="58" t="str">
        <f t="shared" ref="C708:Q708" si="693">IF(C9=$W$91,"O",IF(C9=$X$91,"O",IF(C9=$Y$91,"O",IF(C9=$Z$91,"O",IF(C9=$AA$91,"O",IF(C9=$AB$91,"O",IF(C9=$AC$91,"O",IF(C9=$AD$91,"O",IF(C9=$AE$91,"O",IF(C9=$AF$91,"O",IF(C9=$AG$91,"O",IF(C9=$AH$91,"O",IF(C9=$AI$91,"O",IF(C9=$AJ$91,"O",IF(C9=$AK$91,"O",IF(C9=$AL$91,"O",IF(C9=$AM$91,"O",IF(C9=$AN$91,"O",IF(C9=$AO$91,"O",IF(C9=$AP$91,"O",IF(C9=$AQ$91,"O",IF(C9=$AR$91,"O",IF(C9=$AS$91,"O",IF(C9=$AT$91,"O",IF(C9=$AU$91,"O",IF(C9=$AV$91,"O",IF(C9=$AW$91,"O",IF(C9=$AX$91,"O",IF(C9=$AY$91,"O",IF(C9=$AZ$91,"O",IF(C9=$BA$91,"O",IF(C9=$BB$91,"O",IF(C9=$BC$91,"O",IF(C9=$BD$91,"O",IF(C9=$BE$91,"O",IF(C9=$BF$91,"O",IF(C9=$BG$91,"O","X")))))))))))))))))))))))))))))))))))))</f>
        <v>O</v>
      </c>
      <c r="D708" s="58" t="str">
        <f t="shared" si="693"/>
        <v>O</v>
      </c>
      <c r="E708" s="58" t="str">
        <f t="shared" si="693"/>
        <v>O</v>
      </c>
      <c r="F708" s="58" t="str">
        <f t="shared" si="693"/>
        <v>O</v>
      </c>
      <c r="G708" s="58" t="str">
        <f t="shared" si="693"/>
        <v>O</v>
      </c>
      <c r="H708" s="58" t="str">
        <f t="shared" si="693"/>
        <v>O</v>
      </c>
      <c r="I708" s="58" t="str">
        <f t="shared" si="693"/>
        <v>O</v>
      </c>
      <c r="J708" s="58" t="str">
        <f t="shared" si="693"/>
        <v>O</v>
      </c>
      <c r="K708" s="58" t="str">
        <f t="shared" si="693"/>
        <v>O</v>
      </c>
      <c r="L708" s="58" t="str">
        <f t="shared" si="693"/>
        <v>O</v>
      </c>
      <c r="M708" s="58" t="str">
        <f t="shared" si="693"/>
        <v>O</v>
      </c>
      <c r="N708" s="58" t="str">
        <f t="shared" si="693"/>
        <v>O</v>
      </c>
      <c r="O708" s="58" t="str">
        <f t="shared" si="693"/>
        <v>O</v>
      </c>
      <c r="P708" s="58" t="str">
        <f t="shared" si="693"/>
        <v>O</v>
      </c>
      <c r="Q708" s="58" t="str">
        <f t="shared" si="693"/>
        <v>O</v>
      </c>
    </row>
    <row r="709" spans="1:17" ht="18.75" customHeight="1">
      <c r="A709" s="606"/>
      <c r="B709" s="58" t="s">
        <v>35</v>
      </c>
      <c r="C709" s="58" t="str">
        <f t="shared" ref="C709:Q709" si="694">IF(C10=$W$91,"O",IF(C10=$X$91,"O",IF(C10=$Y$91,"O",IF(C10=$Z$91,"O",IF(C10=$AA$91,"O",IF(C10=$AB$91,"O",IF(C10=$AC$91,"O",IF(C10=$AD$91,"O",IF(C10=$AE$91,"O",IF(C10=$AF$91,"O",IF(C10=$AG$91,"O",IF(C10=$AH$91,"O",IF(C10=$AI$91,"O",IF(C10=$AJ$91,"O",IF(C10=$AK$91,"O",IF(C10=$AL$91,"O",IF(C10=$AM$91,"O",IF(C10=$AN$91,"O",IF(C10=$AO$91,"O",IF(C10=$AP$91,"O",IF(C10=$AQ$91,"O",IF(C10=$AR$91,"O",IF(C10=$AS$91,"O",IF(C10=$AT$91,"O",IF(C10=$AU$91,"O",IF(C10=$AV$91,"O",IF(C10=$AW$91,"O",IF(C10=$AX$91,"O",IF(C10=$AY$91,"O",IF(C10=$AZ$91,"O",IF(C10=$BA$91,"O",IF(C10=$BB$91,"O",IF(C10=$BC$91,"O",IF(C10=$BD$91,"O",IF(C10=$BE$91,"O",IF(C10=$BF$91,"O",IF(C10=$BG$91,"O","X")))))))))))))))))))))))))))))))))))))</f>
        <v>O</v>
      </c>
      <c r="D709" s="58" t="str">
        <f t="shared" si="694"/>
        <v>O</v>
      </c>
      <c r="E709" s="58" t="str">
        <f t="shared" si="694"/>
        <v>O</v>
      </c>
      <c r="F709" s="58" t="str">
        <f t="shared" si="694"/>
        <v>O</v>
      </c>
      <c r="G709" s="58" t="str">
        <f t="shared" si="694"/>
        <v>O</v>
      </c>
      <c r="H709" s="58" t="str">
        <f t="shared" si="694"/>
        <v>O</v>
      </c>
      <c r="I709" s="58" t="str">
        <f t="shared" si="694"/>
        <v>O</v>
      </c>
      <c r="J709" s="58" t="str">
        <f t="shared" si="694"/>
        <v>O</v>
      </c>
      <c r="K709" s="58" t="str">
        <f t="shared" si="694"/>
        <v>O</v>
      </c>
      <c r="L709" s="58" t="str">
        <f t="shared" si="694"/>
        <v>O</v>
      </c>
      <c r="M709" s="58" t="str">
        <f t="shared" si="694"/>
        <v>O</v>
      </c>
      <c r="N709" s="58" t="str">
        <f t="shared" si="694"/>
        <v>O</v>
      </c>
      <c r="O709" s="58" t="str">
        <f t="shared" si="694"/>
        <v>O</v>
      </c>
      <c r="P709" s="58" t="str">
        <f t="shared" si="694"/>
        <v>O</v>
      </c>
      <c r="Q709" s="58" t="str">
        <f t="shared" si="694"/>
        <v>O</v>
      </c>
    </row>
    <row r="710" spans="1:17" ht="18.75" customHeight="1">
      <c r="A710" s="606"/>
      <c r="B710" s="58" t="s">
        <v>36</v>
      </c>
      <c r="C710" s="58" t="str">
        <f t="shared" ref="C710:Q710" si="695">IF(C11=$W$91,"O",IF(C11=$X$91,"O",IF(C11=$Y$91,"O",IF(C11=$Z$91,"O",IF(C11=$AA$91,"O",IF(C11=$AB$91,"O",IF(C11=$AC$91,"O",IF(C11=$AD$91,"O",IF(C11=$AE$91,"O",IF(C11=$AF$91,"O",IF(C11=$AG$91,"O",IF(C11=$AH$91,"O",IF(C11=$AI$91,"O",IF(C11=$AJ$91,"O",IF(C11=$AK$91,"O",IF(C11=$AL$91,"O",IF(C11=$AM$91,"O",IF(C11=$AN$91,"O",IF(C11=$AO$91,"O",IF(C11=$AP$91,"O",IF(C11=$AQ$91,"O",IF(C11=$AR$91,"O",IF(C11=$AS$91,"O",IF(C11=$AT$91,"O",IF(C11=$AU$91,"O",IF(C11=$AV$91,"O",IF(C11=$AW$91,"O",IF(C11=$AX$91,"O",IF(C11=$AY$91,"O",IF(C11=$AZ$91,"O",IF(C11=$BA$91,"O",IF(C11=$BB$91,"O",IF(C11=$BC$91,"O",IF(C11=$BD$91,"O",IF(C11=$BE$91,"O",IF(C11=$BF$91,"O",IF(C11=$BG$91,"O","X")))))))))))))))))))))))))))))))))))))</f>
        <v>O</v>
      </c>
      <c r="D710" s="58" t="str">
        <f t="shared" si="695"/>
        <v>O</v>
      </c>
      <c r="E710" s="58" t="str">
        <f t="shared" si="695"/>
        <v>O</v>
      </c>
      <c r="F710" s="58" t="str">
        <f t="shared" si="695"/>
        <v>O</v>
      </c>
      <c r="G710" s="58" t="str">
        <f t="shared" si="695"/>
        <v>O</v>
      </c>
      <c r="H710" s="58" t="str">
        <f t="shared" si="695"/>
        <v>O</v>
      </c>
      <c r="I710" s="58" t="str">
        <f t="shared" si="695"/>
        <v>O</v>
      </c>
      <c r="J710" s="58" t="str">
        <f t="shared" si="695"/>
        <v>O</v>
      </c>
      <c r="K710" s="58" t="str">
        <f t="shared" si="695"/>
        <v>O</v>
      </c>
      <c r="L710" s="58" t="str">
        <f t="shared" si="695"/>
        <v>O</v>
      </c>
      <c r="M710" s="58" t="str">
        <f t="shared" si="695"/>
        <v>O</v>
      </c>
      <c r="N710" s="58" t="str">
        <f t="shared" si="695"/>
        <v>O</v>
      </c>
      <c r="O710" s="58" t="str">
        <f t="shared" si="695"/>
        <v>O</v>
      </c>
      <c r="P710" s="58" t="str">
        <f t="shared" si="695"/>
        <v>O</v>
      </c>
      <c r="Q710" s="58" t="str">
        <f t="shared" si="695"/>
        <v>O</v>
      </c>
    </row>
    <row r="711" spans="1:17" ht="18.75" customHeight="1">
      <c r="A711" s="606"/>
      <c r="B711" s="58" t="s">
        <v>21</v>
      </c>
      <c r="C711" s="58" t="str">
        <f t="shared" ref="C711:Q711" si="696">IF(C12=$W$91,"O",IF(C12=$X$91,"O",IF(C12=$Y$91,"O",IF(C12=$Z$91,"O",IF(C12=$AA$91,"O",IF(C12=$AB$91,"O",IF(C12=$AC$91,"O",IF(C12=$AD$91,"O",IF(C12=$AE$91,"O",IF(C12=$AF$91,"O",IF(C12=$AG$91,"O",IF(C12=$AH$91,"O",IF(C12=$AI$91,"O",IF(C12=$AJ$91,"O",IF(C12=$AK$91,"O",IF(C12=$AL$91,"O",IF(C12=$AM$91,"O",IF(C12=$AN$91,"O",IF(C12=$AO$91,"O",IF(C12=$AP$91,"O",IF(C12=$AQ$91,"O",IF(C12=$AR$91,"O",IF(C12=$AS$91,"O",IF(C12=$AT$91,"O",IF(C12=$AU$91,"O",IF(C12=$AV$91,"O",IF(C12=$AW$91,"O",IF(C12=$AX$91,"O",IF(C12=$AY$91,"O",IF(C12=$AZ$91,"O",IF(C12=$BA$91,"O",IF(C12=$BB$91,"O",IF(C12=$BC$91,"O",IF(C12=$BD$91,"O",IF(C12=$BE$91,"O",IF(C12=$BF$91,"O",IF(C12=$BG$91,"O","X")))))))))))))))))))))))))))))))))))))</f>
        <v>O</v>
      </c>
      <c r="D711" s="58" t="str">
        <f t="shared" si="696"/>
        <v>O</v>
      </c>
      <c r="E711" s="58" t="str">
        <f t="shared" si="696"/>
        <v>O</v>
      </c>
      <c r="F711" s="58" t="str">
        <f t="shared" si="696"/>
        <v>O</v>
      </c>
      <c r="G711" s="58" t="str">
        <f t="shared" si="696"/>
        <v>O</v>
      </c>
      <c r="H711" s="58" t="str">
        <f t="shared" si="696"/>
        <v>O</v>
      </c>
      <c r="I711" s="58" t="str">
        <f t="shared" si="696"/>
        <v>O</v>
      </c>
      <c r="J711" s="58" t="str">
        <f t="shared" si="696"/>
        <v>O</v>
      </c>
      <c r="K711" s="58" t="str">
        <f t="shared" si="696"/>
        <v>O</v>
      </c>
      <c r="L711" s="58" t="str">
        <f t="shared" si="696"/>
        <v>O</v>
      </c>
      <c r="M711" s="58" t="str">
        <f t="shared" si="696"/>
        <v>O</v>
      </c>
      <c r="N711" s="58" t="str">
        <f t="shared" si="696"/>
        <v>O</v>
      </c>
      <c r="O711" s="58" t="str">
        <f t="shared" si="696"/>
        <v>O</v>
      </c>
      <c r="P711" s="58" t="str">
        <f t="shared" si="696"/>
        <v>O</v>
      </c>
      <c r="Q711" s="58" t="str">
        <f t="shared" si="696"/>
        <v>O</v>
      </c>
    </row>
    <row r="712" spans="1:17" ht="18.75" customHeight="1">
      <c r="A712" s="607"/>
      <c r="B712" s="30" t="s">
        <v>46</v>
      </c>
      <c r="C712" s="47">
        <f t="shared" ref="C712:Q712" si="697">COUNTIF(C706:C711,"O")</f>
        <v>6</v>
      </c>
      <c r="D712" s="47">
        <f t="shared" si="697"/>
        <v>6</v>
      </c>
      <c r="E712" s="47">
        <f t="shared" si="697"/>
        <v>6</v>
      </c>
      <c r="F712" s="47">
        <f t="shared" si="697"/>
        <v>6</v>
      </c>
      <c r="G712" s="47">
        <f t="shared" si="697"/>
        <v>6</v>
      </c>
      <c r="H712" s="47">
        <f t="shared" si="697"/>
        <v>6</v>
      </c>
      <c r="I712" s="47">
        <f t="shared" si="697"/>
        <v>6</v>
      </c>
      <c r="J712" s="47">
        <f t="shared" si="697"/>
        <v>6</v>
      </c>
      <c r="K712" s="47">
        <f t="shared" si="697"/>
        <v>6</v>
      </c>
      <c r="L712" s="47">
        <f t="shared" si="697"/>
        <v>6</v>
      </c>
      <c r="M712" s="47">
        <f t="shared" si="697"/>
        <v>6</v>
      </c>
      <c r="N712" s="47">
        <f t="shared" si="697"/>
        <v>6</v>
      </c>
      <c r="O712" s="47">
        <f t="shared" si="697"/>
        <v>6</v>
      </c>
      <c r="P712" s="47">
        <f t="shared" si="697"/>
        <v>6</v>
      </c>
      <c r="Q712" s="47">
        <f t="shared" si="697"/>
        <v>6</v>
      </c>
    </row>
    <row r="713" spans="1:17" ht="18.75" customHeight="1">
      <c r="A713" s="605">
        <v>76</v>
      </c>
      <c r="B713" s="58" t="s">
        <v>32</v>
      </c>
      <c r="C713" s="58" t="str">
        <f t="shared" ref="C713:Q713" si="698">IF(C7=$W$92,"O",IF(C7=$X$92,"O",IF(C7=$Y$92,"O",IF(C7=$Z$92,"O",IF(C7=$AA$92,"O",IF(C7=$AB$92,"O",IF(C7=$AC$92,"O",IF(C7=$AD$92,"O",IF(C7=$AE$92,"O",IF(C7=$AF$92,"O",IF(C7=$AG$92,"O",IF(C7=$AH$92,"O",IF(C7=$AI$92,"O",IF(C7=$AJ$92,"O",IF(C7=$AK$92,"O",IF(C7=$AL$92,"O",IF(C7=$AM$92,"O",IF(C7=$AN$92,"O",IF(C7=$AO$92,"O",IF(C7=$AP$92,"O",IF(C7=$AQ$92,"O",IF(C7=$AR$92,"O",IF(C7=$AS$92,"O",IF(C7=$AT$92,"O",IF(C7=$AU$92,"O",IF(C7=$AV$92,"O",IF(C7=$AW$92,"O",IF(C7=$AX$92,"O",IF(C7=$AY$92,"O",IF(C7=$AZ$92,"O",IF(C7=$BA$92,"O",IF(C7=$BB$92,"O",IF(C7=$BC$92,"O",IF(C7=$BD$92,"O","X"))))))))))))))))))))))))))))))))))</f>
        <v>X</v>
      </c>
      <c r="D713" s="58" t="str">
        <f t="shared" si="698"/>
        <v>X</v>
      </c>
      <c r="E713" s="58" t="str">
        <f t="shared" si="698"/>
        <v>X</v>
      </c>
      <c r="F713" s="58" t="str">
        <f t="shared" si="698"/>
        <v>X</v>
      </c>
      <c r="G713" s="58" t="str">
        <f t="shared" si="698"/>
        <v>X</v>
      </c>
      <c r="H713" s="58" t="str">
        <f t="shared" si="698"/>
        <v>X</v>
      </c>
      <c r="I713" s="58" t="str">
        <f t="shared" si="698"/>
        <v>X</v>
      </c>
      <c r="J713" s="58" t="str">
        <f t="shared" si="698"/>
        <v>X</v>
      </c>
      <c r="K713" s="58" t="str">
        <f t="shared" si="698"/>
        <v>X</v>
      </c>
      <c r="L713" s="58" t="str">
        <f t="shared" si="698"/>
        <v>X</v>
      </c>
      <c r="M713" s="58" t="str">
        <f t="shared" si="698"/>
        <v>X</v>
      </c>
      <c r="N713" s="58" t="str">
        <f t="shared" si="698"/>
        <v>X</v>
      </c>
      <c r="O713" s="58" t="str">
        <f t="shared" si="698"/>
        <v>X</v>
      </c>
      <c r="P713" s="58" t="str">
        <f t="shared" si="698"/>
        <v>X</v>
      </c>
      <c r="Q713" s="58" t="str">
        <f t="shared" si="698"/>
        <v>X</v>
      </c>
    </row>
    <row r="714" spans="1:17" ht="18.75" customHeight="1">
      <c r="A714" s="606"/>
      <c r="B714" s="58" t="s">
        <v>33</v>
      </c>
      <c r="C714" s="58" t="str">
        <f t="shared" ref="C714:Q714" si="699">IF(C8=$W$92,"O",IF(C8=$X$92,"O",IF(C8=$Y$92,"O",IF(C8=$Z$92,"O",IF(C8=$AA$92,"O",IF(C8=$AB$92,"O",IF(C8=$AC$92,"O",IF(C8=$AD$92,"O",IF(C8=$AE$92,"O",IF(C8=$AF$92,"O",IF(C8=$AG$92,"O",IF(C8=$AH$92,"O",IF(C8=$AI$92,"O",IF(C8=$AJ$92,"O",IF(C8=$AK$92,"O",IF(C8=$AL$92,"O",IF(C8=$AM$92,"O",IF(C8=$AN$92,"O",IF(C8=$AO$92,"O",IF(C8=$AP$92,"O",IF(C8=$AQ$92,"O",IF(C8=$AR$92,"O",IF(C8=$AS$92,"O",IF(C8=$AT$92,"O",IF(C8=$AU$92,"O",IF(C8=$AV$92,"O",IF(C8=$AW$92,"O",IF(C8=$AX$92,"O",IF(C8=$AY$92,"O",IF(C8=$AZ$92,"O",IF(C8=$BA$92,"O",IF(C8=$BB$92,"O",IF(C8=$BC$92,"O",IF(C8=$BD$92,"O","X"))))))))))))))))))))))))))))))))))</f>
        <v>O</v>
      </c>
      <c r="D714" s="58" t="str">
        <f t="shared" si="699"/>
        <v>O</v>
      </c>
      <c r="E714" s="58" t="str">
        <f t="shared" si="699"/>
        <v>O</v>
      </c>
      <c r="F714" s="58" t="str">
        <f t="shared" si="699"/>
        <v>O</v>
      </c>
      <c r="G714" s="58" t="str">
        <f t="shared" si="699"/>
        <v>O</v>
      </c>
      <c r="H714" s="58" t="str">
        <f t="shared" si="699"/>
        <v>O</v>
      </c>
      <c r="I714" s="58" t="str">
        <f t="shared" si="699"/>
        <v>O</v>
      </c>
      <c r="J714" s="58" t="str">
        <f t="shared" si="699"/>
        <v>O</v>
      </c>
      <c r="K714" s="58" t="str">
        <f t="shared" si="699"/>
        <v>O</v>
      </c>
      <c r="L714" s="58" t="str">
        <f t="shared" si="699"/>
        <v>O</v>
      </c>
      <c r="M714" s="58" t="str">
        <f t="shared" si="699"/>
        <v>O</v>
      </c>
      <c r="N714" s="58" t="str">
        <f t="shared" si="699"/>
        <v>O</v>
      </c>
      <c r="O714" s="58" t="str">
        <f t="shared" si="699"/>
        <v>O</v>
      </c>
      <c r="P714" s="58" t="str">
        <f t="shared" si="699"/>
        <v>O</v>
      </c>
      <c r="Q714" s="58" t="str">
        <f t="shared" si="699"/>
        <v>O</v>
      </c>
    </row>
    <row r="715" spans="1:17" ht="18.75" customHeight="1">
      <c r="A715" s="606"/>
      <c r="B715" s="58" t="s">
        <v>34</v>
      </c>
      <c r="C715" s="58" t="str">
        <f t="shared" ref="C715:Q715" si="700">IF(C9=$W$92,"O",IF(C9=$X$92,"O",IF(C9=$Y$92,"O",IF(C9=$Z$92,"O",IF(C9=$AA$92,"O",IF(C9=$AB$92,"O",IF(C9=$AC$92,"O",IF(C9=$AD$92,"O",IF(C9=$AE$92,"O",IF(C9=$AF$92,"O",IF(C9=$AG$92,"O",IF(C9=$AH$92,"O",IF(C9=$AI$92,"O",IF(C9=$AJ$92,"O",IF(C9=$AK$92,"O",IF(C9=$AL$92,"O",IF(C9=$AM$92,"O",IF(C9=$AN$92,"O",IF(C9=$AO$92,"O",IF(C9=$AP$92,"O",IF(C9=$AQ$92,"O",IF(C9=$AR$92,"O",IF(C9=$AS$92,"O",IF(C9=$AT$92,"O",IF(C9=$AU$92,"O",IF(C9=$AV$92,"O",IF(C9=$AW$92,"O",IF(C9=$AX$92,"O",IF(C9=$AY$92,"O",IF(C9=$AZ$92,"O",IF(C9=$BA$92,"O",IF(C9=$BB$92,"O",IF(C9=$BC$92,"O",IF(C9=$BD$92,"O","X"))))))))))))))))))))))))))))))))))</f>
        <v>O</v>
      </c>
      <c r="D715" s="58" t="str">
        <f t="shared" si="700"/>
        <v>O</v>
      </c>
      <c r="E715" s="58" t="str">
        <f t="shared" si="700"/>
        <v>O</v>
      </c>
      <c r="F715" s="58" t="str">
        <f t="shared" si="700"/>
        <v>O</v>
      </c>
      <c r="G715" s="58" t="str">
        <f t="shared" si="700"/>
        <v>O</v>
      </c>
      <c r="H715" s="58" t="str">
        <f t="shared" si="700"/>
        <v>O</v>
      </c>
      <c r="I715" s="58" t="str">
        <f t="shared" si="700"/>
        <v>O</v>
      </c>
      <c r="J715" s="58" t="str">
        <f t="shared" si="700"/>
        <v>O</v>
      </c>
      <c r="K715" s="58" t="str">
        <f t="shared" si="700"/>
        <v>O</v>
      </c>
      <c r="L715" s="58" t="str">
        <f t="shared" si="700"/>
        <v>O</v>
      </c>
      <c r="M715" s="58" t="str">
        <f t="shared" si="700"/>
        <v>O</v>
      </c>
      <c r="N715" s="58" t="str">
        <f t="shared" si="700"/>
        <v>O</v>
      </c>
      <c r="O715" s="58" t="str">
        <f t="shared" si="700"/>
        <v>O</v>
      </c>
      <c r="P715" s="58" t="str">
        <f t="shared" si="700"/>
        <v>O</v>
      </c>
      <c r="Q715" s="58" t="str">
        <f t="shared" si="700"/>
        <v>O</v>
      </c>
    </row>
    <row r="716" spans="1:17" ht="18.75" customHeight="1">
      <c r="A716" s="606"/>
      <c r="B716" s="58" t="s">
        <v>35</v>
      </c>
      <c r="C716" s="58" t="str">
        <f t="shared" ref="C716:Q716" si="701">IF(C10=$W$92,"O",IF(C10=$X$92,"O",IF(C10=$Y$92,"O",IF(C10=$Z$92,"O",IF(C10=$AA$92,"O",IF(C10=$AB$92,"O",IF(C10=$AC$92,"O",IF(C10=$AD$92,"O",IF(C10=$AE$92,"O",IF(C10=$AF$92,"O",IF(C10=$AG$92,"O",IF(C10=$AH$92,"O",IF(C10=$AI$92,"O",IF(C10=$AJ$92,"O",IF(C10=$AK$92,"O",IF(C10=$AL$92,"O",IF(C10=$AM$92,"O",IF(C10=$AN$92,"O",IF(C10=$AO$92,"O",IF(C10=$AP$92,"O",IF(C10=$AQ$92,"O",IF(C10=$AR$92,"O",IF(C10=$AS$92,"O",IF(C10=$AT$92,"O",IF(C10=$AU$92,"O",IF(C10=$AV$92,"O",IF(C10=$AW$92,"O",IF(C10=$AX$92,"O",IF(C10=$AY$92,"O",IF(C10=$AZ$92,"O",IF(C10=$BA$92,"O",IF(C10=$BB$92,"O",IF(C10=$BC$92,"O",IF(C10=$BD$92,"O","X"))))))))))))))))))))))))))))))))))</f>
        <v>X</v>
      </c>
      <c r="D716" s="58" t="str">
        <f t="shared" si="701"/>
        <v>X</v>
      </c>
      <c r="E716" s="58" t="str">
        <f t="shared" si="701"/>
        <v>X</v>
      </c>
      <c r="F716" s="58" t="str">
        <f t="shared" si="701"/>
        <v>X</v>
      </c>
      <c r="G716" s="58" t="str">
        <f t="shared" si="701"/>
        <v>X</v>
      </c>
      <c r="H716" s="58" t="str">
        <f t="shared" si="701"/>
        <v>X</v>
      </c>
      <c r="I716" s="58" t="str">
        <f t="shared" si="701"/>
        <v>X</v>
      </c>
      <c r="J716" s="58" t="str">
        <f t="shared" si="701"/>
        <v>X</v>
      </c>
      <c r="K716" s="58" t="str">
        <f t="shared" si="701"/>
        <v>X</v>
      </c>
      <c r="L716" s="58" t="str">
        <f t="shared" si="701"/>
        <v>X</v>
      </c>
      <c r="M716" s="58" t="str">
        <f t="shared" si="701"/>
        <v>X</v>
      </c>
      <c r="N716" s="58" t="str">
        <f t="shared" si="701"/>
        <v>X</v>
      </c>
      <c r="O716" s="58" t="str">
        <f t="shared" si="701"/>
        <v>X</v>
      </c>
      <c r="P716" s="58" t="str">
        <f t="shared" si="701"/>
        <v>X</v>
      </c>
      <c r="Q716" s="58" t="str">
        <f t="shared" si="701"/>
        <v>X</v>
      </c>
    </row>
    <row r="717" spans="1:17" ht="18.75" customHeight="1">
      <c r="A717" s="606"/>
      <c r="B717" s="58" t="s">
        <v>36</v>
      </c>
      <c r="C717" s="58" t="str">
        <f t="shared" ref="C717:Q717" si="702">IF(C11=$W$92,"O",IF(C11=$X$92,"O",IF(C11=$Y$92,"O",IF(C11=$Z$92,"O",IF(C11=$AA$92,"O",IF(C11=$AB$92,"O",IF(C11=$AC$92,"O",IF(C11=$AD$92,"O",IF(C11=$AE$92,"O",IF(C11=$AF$92,"O",IF(C11=$AG$92,"O",IF(C11=$AH$92,"O",IF(C11=$AI$92,"O",IF(C11=$AJ$92,"O",IF(C11=$AK$92,"O",IF(C11=$AL$92,"O",IF(C11=$AM$92,"O",IF(C11=$AN$92,"O",IF(C11=$AO$92,"O",IF(C11=$AP$92,"O",IF(C11=$AQ$92,"O",IF(C11=$AR$92,"O",IF(C11=$AS$92,"O",IF(C11=$AT$92,"O",IF(C11=$AU$92,"O",IF(C11=$AV$92,"O",IF(C11=$AW$92,"O",IF(C11=$AX$92,"O",IF(C11=$AY$92,"O",IF(C11=$AZ$92,"O",IF(C11=$BA$92,"O",IF(C11=$BB$92,"O",IF(C11=$BC$92,"O",IF(C11=$BD$92,"O","X"))))))))))))))))))))))))))))))))))</f>
        <v>X</v>
      </c>
      <c r="D717" s="58" t="str">
        <f t="shared" si="702"/>
        <v>X</v>
      </c>
      <c r="E717" s="58" t="str">
        <f t="shared" si="702"/>
        <v>X</v>
      </c>
      <c r="F717" s="58" t="str">
        <f t="shared" si="702"/>
        <v>X</v>
      </c>
      <c r="G717" s="58" t="str">
        <f t="shared" si="702"/>
        <v>X</v>
      </c>
      <c r="H717" s="58" t="str">
        <f t="shared" si="702"/>
        <v>X</v>
      </c>
      <c r="I717" s="58" t="str">
        <f t="shared" si="702"/>
        <v>X</v>
      </c>
      <c r="J717" s="58" t="str">
        <f t="shared" si="702"/>
        <v>X</v>
      </c>
      <c r="K717" s="58" t="str">
        <f t="shared" si="702"/>
        <v>X</v>
      </c>
      <c r="L717" s="58" t="str">
        <f t="shared" si="702"/>
        <v>X</v>
      </c>
      <c r="M717" s="58" t="str">
        <f t="shared" si="702"/>
        <v>X</v>
      </c>
      <c r="N717" s="58" t="str">
        <f t="shared" si="702"/>
        <v>X</v>
      </c>
      <c r="O717" s="58" t="str">
        <f t="shared" si="702"/>
        <v>X</v>
      </c>
      <c r="P717" s="58" t="str">
        <f t="shared" si="702"/>
        <v>X</v>
      </c>
      <c r="Q717" s="58" t="str">
        <f t="shared" si="702"/>
        <v>X</v>
      </c>
    </row>
    <row r="718" spans="1:17" ht="18.75" customHeight="1">
      <c r="A718" s="606"/>
      <c r="B718" s="58" t="s">
        <v>21</v>
      </c>
      <c r="C718" s="58" t="str">
        <f t="shared" ref="C718:Q718" si="703">IF(C12=$W$92,"O",IF(C12=$X$92,"O",IF(C12=$Y$92,"O",IF(C12=$Z$92,"O",IF(C12=$AA$92,"O",IF(C12=$AB$92,"O",IF(C12=$AC$92,"O",IF(C12=$AD$92,"O",IF(C12=$AE$92,"O",IF(C12=$AF$92,"O",IF(C12=$AG$92,"O",IF(C12=$AH$92,"O",IF(C12=$AI$92,"O",IF(C12=$AJ$92,"O",IF(C12=$AK$92,"O",IF(C12=$AL$92,"O",IF(C12=$AM$92,"O",IF(C12=$AN$92,"O",IF(C12=$AO$92,"O",IF(C12=$AP$92,"O",IF(C12=$AQ$92,"O",IF(C12=$AR$92,"O",IF(C12=$AS$92,"O",IF(C12=$AT$92,"O",IF(C12=$AU$92,"O",IF(C12=$AV$92,"O",IF(C12=$AW$92,"O",IF(C12=$AX$92,"O",IF(C12=$AY$92,"O",IF(C12=$AZ$92,"O",IF(C12=$BA$92,"O",IF(C12=$BB$92,"O",IF(C12=$BC$92,"O",IF(C12=$BD$92,"O","X"))))))))))))))))))))))))))))))))))</f>
        <v>O</v>
      </c>
      <c r="D718" s="58" t="str">
        <f t="shared" si="703"/>
        <v>O</v>
      </c>
      <c r="E718" s="58" t="str">
        <f t="shared" si="703"/>
        <v>O</v>
      </c>
      <c r="F718" s="58" t="str">
        <f t="shared" si="703"/>
        <v>O</v>
      </c>
      <c r="G718" s="58" t="str">
        <f t="shared" si="703"/>
        <v>O</v>
      </c>
      <c r="H718" s="58" t="str">
        <f t="shared" si="703"/>
        <v>O</v>
      </c>
      <c r="I718" s="58" t="str">
        <f t="shared" si="703"/>
        <v>O</v>
      </c>
      <c r="J718" s="58" t="str">
        <f t="shared" si="703"/>
        <v>O</v>
      </c>
      <c r="K718" s="58" t="str">
        <f t="shared" si="703"/>
        <v>O</v>
      </c>
      <c r="L718" s="58" t="str">
        <f t="shared" si="703"/>
        <v>O</v>
      </c>
      <c r="M718" s="58" t="str">
        <f t="shared" si="703"/>
        <v>O</v>
      </c>
      <c r="N718" s="58" t="str">
        <f t="shared" si="703"/>
        <v>O</v>
      </c>
      <c r="O718" s="58" t="str">
        <f t="shared" si="703"/>
        <v>O</v>
      </c>
      <c r="P718" s="58" t="str">
        <f t="shared" si="703"/>
        <v>O</v>
      </c>
      <c r="Q718" s="58" t="str">
        <f t="shared" si="703"/>
        <v>O</v>
      </c>
    </row>
    <row r="719" spans="1:17" ht="18.75" customHeight="1">
      <c r="A719" s="607"/>
      <c r="B719" s="30" t="s">
        <v>46</v>
      </c>
      <c r="C719" s="47">
        <f t="shared" ref="C719:Q719" si="704">COUNTIF(C713:C718,"O")</f>
        <v>3</v>
      </c>
      <c r="D719" s="47">
        <f t="shared" si="704"/>
        <v>3</v>
      </c>
      <c r="E719" s="47">
        <f t="shared" si="704"/>
        <v>3</v>
      </c>
      <c r="F719" s="47">
        <f t="shared" si="704"/>
        <v>3</v>
      </c>
      <c r="G719" s="47">
        <f t="shared" si="704"/>
        <v>3</v>
      </c>
      <c r="H719" s="47">
        <f t="shared" si="704"/>
        <v>3</v>
      </c>
      <c r="I719" s="47">
        <f t="shared" si="704"/>
        <v>3</v>
      </c>
      <c r="J719" s="47">
        <f t="shared" si="704"/>
        <v>3</v>
      </c>
      <c r="K719" s="47">
        <f t="shared" si="704"/>
        <v>3</v>
      </c>
      <c r="L719" s="47">
        <f t="shared" si="704"/>
        <v>3</v>
      </c>
      <c r="M719" s="47">
        <f t="shared" si="704"/>
        <v>3</v>
      </c>
      <c r="N719" s="47">
        <f t="shared" si="704"/>
        <v>3</v>
      </c>
      <c r="O719" s="47">
        <f t="shared" si="704"/>
        <v>3</v>
      </c>
      <c r="P719" s="47">
        <f t="shared" si="704"/>
        <v>3</v>
      </c>
      <c r="Q719" s="47">
        <f t="shared" si="704"/>
        <v>3</v>
      </c>
    </row>
    <row r="720" spans="1:17" ht="18.75" customHeight="1">
      <c r="A720" s="605">
        <v>77</v>
      </c>
      <c r="B720" s="58" t="s">
        <v>32</v>
      </c>
      <c r="C720" s="58" t="str">
        <f t="shared" ref="C720:Q720" si="705">IF(C7=$W$93,"O",IF(C7=$X$93,"O",IF(C7=$Y$93,"O",IF(C7=$Z$93,"O",IF(C7=$AA$93,"O",IF(C7=$AB$93,"O",IF(C7=$AC$93,"O",IF(C7=$AD$93,"O",IF(C7=$AE$93,"O",IF(C7=$AF$93,"O",IF(C7=$AG$93,"O",IF(C7=$AH$93,"O",IF(C7=$AI$93,"O",IF(C7=$AJ$93,"O",IF(C7=$AK$93,"O",IF(C7=$AL$93,"O",IF(C7=$AM$93,"O",IF(C7=$AN$93,"O",IF(C7=$AO$93,"O",IF(C7=$AP$93,"O",IF(C7=$AQ$93,"O",IF(C7=$AR$93,"O",IF(C7=$AS$93,"O",IF(C7=$AT$93,"O",IF(C7=$AU$93,"O",IF(C7=$AV$93,"O",IF(C7=$AW$93,"O",IF(C7=$AX$93,"O",IF(C7=$AY$93,"O",IF(C7=$AZ$93,"O",IF(C7=$BA$93,"O",IF(C7=$BB$93,"O",IF(C7=$BC$93,"O",IF(C7=$BD$93,"O","X"))))))))))))))))))))))))))))))))))</f>
        <v>O</v>
      </c>
      <c r="D720" s="58" t="str">
        <f t="shared" si="705"/>
        <v>O</v>
      </c>
      <c r="E720" s="58" t="str">
        <f t="shared" si="705"/>
        <v>O</v>
      </c>
      <c r="F720" s="58" t="str">
        <f t="shared" si="705"/>
        <v>O</v>
      </c>
      <c r="G720" s="58" t="str">
        <f t="shared" si="705"/>
        <v>O</v>
      </c>
      <c r="H720" s="58" t="str">
        <f t="shared" si="705"/>
        <v>O</v>
      </c>
      <c r="I720" s="58" t="str">
        <f t="shared" si="705"/>
        <v>O</v>
      </c>
      <c r="J720" s="58" t="str">
        <f t="shared" si="705"/>
        <v>O</v>
      </c>
      <c r="K720" s="58" t="str">
        <f t="shared" si="705"/>
        <v>O</v>
      </c>
      <c r="L720" s="58" t="str">
        <f t="shared" si="705"/>
        <v>O</v>
      </c>
      <c r="M720" s="58" t="str">
        <f t="shared" si="705"/>
        <v>O</v>
      </c>
      <c r="N720" s="58" t="str">
        <f t="shared" si="705"/>
        <v>O</v>
      </c>
      <c r="O720" s="58" t="str">
        <f t="shared" si="705"/>
        <v>O</v>
      </c>
      <c r="P720" s="58" t="str">
        <f t="shared" si="705"/>
        <v>O</v>
      </c>
      <c r="Q720" s="58" t="str">
        <f t="shared" si="705"/>
        <v>O</v>
      </c>
    </row>
    <row r="721" spans="1:17" ht="18.75" customHeight="1">
      <c r="A721" s="606"/>
      <c r="B721" s="58" t="s">
        <v>33</v>
      </c>
      <c r="C721" s="58" t="str">
        <f t="shared" ref="C721:Q721" si="706">IF(C8=$W$93,"O",IF(C8=$X$93,"O",IF(C8=$Y$93,"O",IF(C8=$Z$93,"O",IF(C8=$AA$93,"O",IF(C8=$AB$93,"O",IF(C8=$AC$93,"O",IF(C8=$AD$93,"O",IF(C8=$AE$93,"O",IF(C8=$AF$93,"O",IF(C8=$AG$93,"O",IF(C8=$AH$93,"O",IF(C8=$AI$93,"O",IF(C8=$AJ$93,"O",IF(C8=$AK$93,"O",IF(C8=$AL$93,"O",IF(C8=$AM$93,"O",IF(C8=$AN$93,"O",IF(C8=$AO$93,"O",IF(C8=$AP$93,"O",IF(C8=$AQ$93,"O",IF(C8=$AR$93,"O",IF(C8=$AS$93,"O",IF(C8=$AT$93,"O",IF(C8=$AU$93,"O",IF(C8=$AV$93,"O",IF(C8=$AW$93,"O",IF(C8=$AX$93,"O",IF(C8=$AY$93,"O",IF(C8=$AZ$93,"O",IF(C8=$BA$93,"O",IF(C8=$BB$93,"O",IF(C8=$BC$93,"O",IF(C8=$BD$93,"O","X"))))))))))))))))))))))))))))))))))</f>
        <v>O</v>
      </c>
      <c r="D721" s="58" t="str">
        <f t="shared" si="706"/>
        <v>O</v>
      </c>
      <c r="E721" s="58" t="str">
        <f t="shared" si="706"/>
        <v>O</v>
      </c>
      <c r="F721" s="58" t="str">
        <f t="shared" si="706"/>
        <v>O</v>
      </c>
      <c r="G721" s="58" t="str">
        <f t="shared" si="706"/>
        <v>O</v>
      </c>
      <c r="H721" s="58" t="str">
        <f t="shared" si="706"/>
        <v>O</v>
      </c>
      <c r="I721" s="58" t="str">
        <f t="shared" si="706"/>
        <v>O</v>
      </c>
      <c r="J721" s="58" t="str">
        <f t="shared" si="706"/>
        <v>O</v>
      </c>
      <c r="K721" s="58" t="str">
        <f t="shared" si="706"/>
        <v>O</v>
      </c>
      <c r="L721" s="58" t="str">
        <f t="shared" si="706"/>
        <v>O</v>
      </c>
      <c r="M721" s="58" t="str">
        <f t="shared" si="706"/>
        <v>O</v>
      </c>
      <c r="N721" s="58" t="str">
        <f t="shared" si="706"/>
        <v>O</v>
      </c>
      <c r="O721" s="58" t="str">
        <f t="shared" si="706"/>
        <v>O</v>
      </c>
      <c r="P721" s="58" t="str">
        <f t="shared" si="706"/>
        <v>O</v>
      </c>
      <c r="Q721" s="58" t="str">
        <f t="shared" si="706"/>
        <v>O</v>
      </c>
    </row>
    <row r="722" spans="1:17" ht="18.75" customHeight="1">
      <c r="A722" s="606"/>
      <c r="B722" s="58" t="s">
        <v>34</v>
      </c>
      <c r="C722" s="58" t="str">
        <f t="shared" ref="C722:Q722" si="707">IF(C9=$W$93,"O",IF(C9=$X$93,"O",IF(C9=$Y$93,"O",IF(C9=$Z$93,"O",IF(C9=$AA$93,"O",IF(C9=$AB$93,"O",IF(C9=$AC$93,"O",IF(C9=$AD$93,"O",IF(C9=$AE$93,"O",IF(C9=$AF$93,"O",IF(C9=$AG$93,"O",IF(C9=$AH$93,"O",IF(C9=$AI$93,"O",IF(C9=$AJ$93,"O",IF(C9=$AK$93,"O",IF(C9=$AL$93,"O",IF(C9=$AM$93,"O",IF(C9=$AN$93,"O",IF(C9=$AO$93,"O",IF(C9=$AP$93,"O",IF(C9=$AQ$93,"O",IF(C9=$AR$93,"O",IF(C9=$AS$93,"O",IF(C9=$AT$93,"O",IF(C9=$AU$93,"O",IF(C9=$AV$93,"O",IF(C9=$AW$93,"O",IF(C9=$AX$93,"O",IF(C9=$AY$93,"O",IF(C9=$AZ$93,"O",IF(C9=$BA$93,"O",IF(C9=$BB$93,"O",IF(C9=$BC$93,"O",IF(C9=$BD$93,"O","X"))))))))))))))))))))))))))))))))))</f>
        <v>O</v>
      </c>
      <c r="D722" s="58" t="str">
        <f t="shared" si="707"/>
        <v>O</v>
      </c>
      <c r="E722" s="58" t="str">
        <f t="shared" si="707"/>
        <v>O</v>
      </c>
      <c r="F722" s="58" t="str">
        <f t="shared" si="707"/>
        <v>O</v>
      </c>
      <c r="G722" s="58" t="str">
        <f t="shared" si="707"/>
        <v>O</v>
      </c>
      <c r="H722" s="58" t="str">
        <f t="shared" si="707"/>
        <v>O</v>
      </c>
      <c r="I722" s="58" t="str">
        <f t="shared" si="707"/>
        <v>O</v>
      </c>
      <c r="J722" s="58" t="str">
        <f t="shared" si="707"/>
        <v>O</v>
      </c>
      <c r="K722" s="58" t="str">
        <f t="shared" si="707"/>
        <v>O</v>
      </c>
      <c r="L722" s="58" t="str">
        <f t="shared" si="707"/>
        <v>O</v>
      </c>
      <c r="M722" s="58" t="str">
        <f t="shared" si="707"/>
        <v>O</v>
      </c>
      <c r="N722" s="58" t="str">
        <f t="shared" si="707"/>
        <v>O</v>
      </c>
      <c r="O722" s="58" t="str">
        <f t="shared" si="707"/>
        <v>O</v>
      </c>
      <c r="P722" s="58" t="str">
        <f t="shared" si="707"/>
        <v>O</v>
      </c>
      <c r="Q722" s="58" t="str">
        <f t="shared" si="707"/>
        <v>O</v>
      </c>
    </row>
    <row r="723" spans="1:17" ht="18.75" customHeight="1">
      <c r="A723" s="606"/>
      <c r="B723" s="58" t="s">
        <v>35</v>
      </c>
      <c r="C723" s="58" t="str">
        <f t="shared" ref="C723:Q723" si="708">IF(C10=$W$93,"O",IF(C10=$X$93,"O",IF(C10=$Y$93,"O",IF(C10=$Z$93,"O",IF(C10=$AA$93,"O",IF(C10=$AB$93,"O",IF(C10=$AC$93,"O",IF(C10=$AD$93,"O",IF(C10=$AE$93,"O",IF(C10=$AF$93,"O",IF(C10=$AG$93,"O",IF(C10=$AH$93,"O",IF(C10=$AI$93,"O",IF(C10=$AJ$93,"O",IF(C10=$AK$93,"O",IF(C10=$AL$93,"O",IF(C10=$AM$93,"O",IF(C10=$AN$93,"O",IF(C10=$AO$93,"O",IF(C10=$AP$93,"O",IF(C10=$AQ$93,"O",IF(C10=$AR$93,"O",IF(C10=$AS$93,"O",IF(C10=$AT$93,"O",IF(C10=$AU$93,"O",IF(C10=$AV$93,"O",IF(C10=$AW$93,"O",IF(C10=$AX$93,"O",IF(C10=$AY$93,"O",IF(C10=$AZ$93,"O",IF(C10=$BA$93,"O",IF(C10=$BB$93,"O",IF(C10=$BC$93,"O",IF(C10=$BD$93,"O","X"))))))))))))))))))))))))))))))))))</f>
        <v>O</v>
      </c>
      <c r="D723" s="58" t="str">
        <f t="shared" si="708"/>
        <v>O</v>
      </c>
      <c r="E723" s="58" t="str">
        <f t="shared" si="708"/>
        <v>O</v>
      </c>
      <c r="F723" s="58" t="str">
        <f t="shared" si="708"/>
        <v>O</v>
      </c>
      <c r="G723" s="58" t="str">
        <f t="shared" si="708"/>
        <v>O</v>
      </c>
      <c r="H723" s="58" t="str">
        <f t="shared" si="708"/>
        <v>O</v>
      </c>
      <c r="I723" s="58" t="str">
        <f t="shared" si="708"/>
        <v>O</v>
      </c>
      <c r="J723" s="58" t="str">
        <f t="shared" si="708"/>
        <v>O</v>
      </c>
      <c r="K723" s="58" t="str">
        <f t="shared" si="708"/>
        <v>O</v>
      </c>
      <c r="L723" s="58" t="str">
        <f t="shared" si="708"/>
        <v>O</v>
      </c>
      <c r="M723" s="58" t="str">
        <f t="shared" si="708"/>
        <v>O</v>
      </c>
      <c r="N723" s="58" t="str">
        <f t="shared" si="708"/>
        <v>O</v>
      </c>
      <c r="O723" s="58" t="str">
        <f t="shared" si="708"/>
        <v>O</v>
      </c>
      <c r="P723" s="58" t="str">
        <f t="shared" si="708"/>
        <v>O</v>
      </c>
      <c r="Q723" s="58" t="str">
        <f t="shared" si="708"/>
        <v>O</v>
      </c>
    </row>
    <row r="724" spans="1:17" ht="18.75" customHeight="1">
      <c r="A724" s="606"/>
      <c r="B724" s="58" t="s">
        <v>36</v>
      </c>
      <c r="C724" s="58" t="str">
        <f t="shared" ref="C724:Q724" si="709">IF(C11=$W$93,"O",IF(C11=$X$93,"O",IF(C11=$Y$93,"O",IF(C11=$Z$93,"O",IF(C11=$AA$93,"O",IF(C11=$AB$93,"O",IF(C11=$AC$93,"O",IF(C11=$AD$93,"O",IF(C11=$AE$93,"O",IF(C11=$AF$93,"O",IF(C11=$AG$93,"O",IF(C11=$AH$93,"O",IF(C11=$AI$93,"O",IF(C11=$AJ$93,"O",IF(C11=$AK$93,"O",IF(C11=$AL$93,"O",IF(C11=$AM$93,"O",IF(C11=$AN$93,"O",IF(C11=$AO$93,"O",IF(C11=$AP$93,"O",IF(C11=$AQ$93,"O",IF(C11=$AR$93,"O",IF(C11=$AS$93,"O",IF(C11=$AT$93,"O",IF(C11=$AU$93,"O",IF(C11=$AV$93,"O",IF(C11=$AW$93,"O",IF(C11=$AX$93,"O",IF(C11=$AY$93,"O",IF(C11=$AZ$93,"O",IF(C11=$BA$93,"O",IF(C11=$BB$93,"O",IF(C11=$BC$93,"O",IF(C11=$BD$93,"O","X"))))))))))))))))))))))))))))))))))</f>
        <v>X</v>
      </c>
      <c r="D724" s="58" t="str">
        <f t="shared" si="709"/>
        <v>X</v>
      </c>
      <c r="E724" s="58" t="str">
        <f t="shared" si="709"/>
        <v>X</v>
      </c>
      <c r="F724" s="58" t="str">
        <f t="shared" si="709"/>
        <v>X</v>
      </c>
      <c r="G724" s="58" t="str">
        <f t="shared" si="709"/>
        <v>X</v>
      </c>
      <c r="H724" s="58" t="str">
        <f t="shared" si="709"/>
        <v>X</v>
      </c>
      <c r="I724" s="58" t="str">
        <f t="shared" si="709"/>
        <v>X</v>
      </c>
      <c r="J724" s="58" t="str">
        <f t="shared" si="709"/>
        <v>X</v>
      </c>
      <c r="K724" s="58" t="str">
        <f t="shared" si="709"/>
        <v>X</v>
      </c>
      <c r="L724" s="58" t="str">
        <f t="shared" si="709"/>
        <v>X</v>
      </c>
      <c r="M724" s="58" t="str">
        <f t="shared" si="709"/>
        <v>X</v>
      </c>
      <c r="N724" s="58" t="str">
        <f t="shared" si="709"/>
        <v>X</v>
      </c>
      <c r="O724" s="58" t="str">
        <f t="shared" si="709"/>
        <v>X</v>
      </c>
      <c r="P724" s="58" t="str">
        <f t="shared" si="709"/>
        <v>X</v>
      </c>
      <c r="Q724" s="58" t="str">
        <f t="shared" si="709"/>
        <v>X</v>
      </c>
    </row>
    <row r="725" spans="1:17" ht="18.75" customHeight="1">
      <c r="A725" s="606"/>
      <c r="B725" s="58" t="s">
        <v>21</v>
      </c>
      <c r="C725" s="58" t="str">
        <f t="shared" ref="C725:Q725" si="710">IF(C12=$W$93,"O",IF(C12=$X$93,"O",IF(C12=$Y$93,"O",IF(C12=$Z$93,"O",IF(C12=$AA$93,"O",IF(C12=$AB$93,"O",IF(C12=$AC$93,"O",IF(C12=$AD$93,"O",IF(C12=$AE$93,"O",IF(C12=$AF$93,"O",IF(C12=$AG$93,"O",IF(C12=$AH$93,"O",IF(C12=$AI$93,"O",IF(C12=$AJ$93,"O",IF(C12=$AK$93,"O",IF(C12=$AL$93,"O",IF(C12=$AM$93,"O",IF(C12=$AN$93,"O",IF(C12=$AO$93,"O",IF(C12=$AP$93,"O",IF(C12=$AQ$93,"O",IF(C12=$AR$93,"O",IF(C12=$AS$93,"O",IF(C12=$AT$93,"O",IF(C12=$AU$93,"O",IF(C12=$AV$93,"O",IF(C12=$AW$93,"O",IF(C12=$AX$93,"O",IF(C12=$AY$93,"O",IF(C12=$AZ$93,"O",IF(C12=$BA$93,"O",IF(C12=$BB$93,"O",IF(C12=$BC$93,"O",IF(C12=$BD$93,"O","X"))))))))))))))))))))))))))))))))))</f>
        <v>O</v>
      </c>
      <c r="D725" s="58" t="str">
        <f t="shared" si="710"/>
        <v>O</v>
      </c>
      <c r="E725" s="58" t="str">
        <f t="shared" si="710"/>
        <v>O</v>
      </c>
      <c r="F725" s="58" t="str">
        <f t="shared" si="710"/>
        <v>O</v>
      </c>
      <c r="G725" s="58" t="str">
        <f t="shared" si="710"/>
        <v>O</v>
      </c>
      <c r="H725" s="58" t="str">
        <f t="shared" si="710"/>
        <v>O</v>
      </c>
      <c r="I725" s="58" t="str">
        <f t="shared" si="710"/>
        <v>O</v>
      </c>
      <c r="J725" s="58" t="str">
        <f t="shared" si="710"/>
        <v>O</v>
      </c>
      <c r="K725" s="58" t="str">
        <f t="shared" si="710"/>
        <v>O</v>
      </c>
      <c r="L725" s="58" t="str">
        <f t="shared" si="710"/>
        <v>O</v>
      </c>
      <c r="M725" s="58" t="str">
        <f t="shared" si="710"/>
        <v>O</v>
      </c>
      <c r="N725" s="58" t="str">
        <f t="shared" si="710"/>
        <v>O</v>
      </c>
      <c r="O725" s="58" t="str">
        <f t="shared" si="710"/>
        <v>O</v>
      </c>
      <c r="P725" s="58" t="str">
        <f t="shared" si="710"/>
        <v>O</v>
      </c>
      <c r="Q725" s="58" t="str">
        <f t="shared" si="710"/>
        <v>O</v>
      </c>
    </row>
    <row r="726" spans="1:17" ht="18.75" customHeight="1">
      <c r="A726" s="607"/>
      <c r="B726" s="30" t="s">
        <v>46</v>
      </c>
      <c r="C726" s="47">
        <f t="shared" ref="C726:Q726" si="711">COUNTIF(C720:C725,"O")</f>
        <v>5</v>
      </c>
      <c r="D726" s="47">
        <f t="shared" si="711"/>
        <v>5</v>
      </c>
      <c r="E726" s="47">
        <f t="shared" si="711"/>
        <v>5</v>
      </c>
      <c r="F726" s="47">
        <f t="shared" si="711"/>
        <v>5</v>
      </c>
      <c r="G726" s="47">
        <f t="shared" si="711"/>
        <v>5</v>
      </c>
      <c r="H726" s="47">
        <f t="shared" si="711"/>
        <v>5</v>
      </c>
      <c r="I726" s="47">
        <f t="shared" si="711"/>
        <v>5</v>
      </c>
      <c r="J726" s="47">
        <f t="shared" si="711"/>
        <v>5</v>
      </c>
      <c r="K726" s="47">
        <f t="shared" si="711"/>
        <v>5</v>
      </c>
      <c r="L726" s="47">
        <f t="shared" si="711"/>
        <v>5</v>
      </c>
      <c r="M726" s="47">
        <f t="shared" si="711"/>
        <v>5</v>
      </c>
      <c r="N726" s="47">
        <f t="shared" si="711"/>
        <v>5</v>
      </c>
      <c r="O726" s="47">
        <f t="shared" si="711"/>
        <v>5</v>
      </c>
      <c r="P726" s="47">
        <f t="shared" si="711"/>
        <v>5</v>
      </c>
      <c r="Q726" s="47">
        <f t="shared" si="711"/>
        <v>5</v>
      </c>
    </row>
    <row r="727" spans="1:17" ht="18.75" customHeight="1">
      <c r="A727" s="605">
        <v>78</v>
      </c>
      <c r="B727" s="58" t="s">
        <v>32</v>
      </c>
      <c r="C727" s="58" t="str">
        <f t="shared" ref="C727:Q727" si="712">IF(C7=$W$94,"O",IF(C7=$X$94,"O",IF(C7=$Y$94,"O",IF(C7=$Z$94,"O",IF(C7=$AA$94,"O",IF(C7=$AB$94,"O",IF(C7=$AC$94,"O",IF(C7=$AD$94,"O",IF(C7=$AE$94,"O",IF(C7=$AF$94,"O",IF(C7=$AG$94,"O",IF(C7=$AH$94,"O",IF(C7=$AI$94,"O",IF(C7=$AJ$94,"O",IF(C7=$AK$94,"O",IF(C7=$AL$94,"O",IF(C7=$AM$94,"O",IF(C7=$AN$94,"O",IF(C7=$AO$94,"O",IF(C7=$AP$94,"O",IF(C7=$AQ$94,"O",IF(C7=$AR$94,"O",IF(C7=$AS$94,"O",IF(C7=$AT$94,"O",IF(C7=$AU$94,"O",IF(C7=$AV$94,"O",IF(C7=$AW$94,"O",IF(C7=$AX$94,"O",IF(C7=$AY$94,"O",IF(C7=$AZ$94,"O",IF(C7=$BA$94,"O",IF(C7=$BB$94,"O",IF(C7=$BC$94,"O","X")))))))))))))))))))))))))))))))))</f>
        <v>X</v>
      </c>
      <c r="D727" s="58" t="str">
        <f t="shared" si="712"/>
        <v>X</v>
      </c>
      <c r="E727" s="58" t="str">
        <f t="shared" si="712"/>
        <v>X</v>
      </c>
      <c r="F727" s="58" t="str">
        <f t="shared" si="712"/>
        <v>X</v>
      </c>
      <c r="G727" s="58" t="str">
        <f t="shared" si="712"/>
        <v>X</v>
      </c>
      <c r="H727" s="58" t="str">
        <f t="shared" si="712"/>
        <v>X</v>
      </c>
      <c r="I727" s="58" t="str">
        <f t="shared" si="712"/>
        <v>X</v>
      </c>
      <c r="J727" s="58" t="str">
        <f t="shared" si="712"/>
        <v>X</v>
      </c>
      <c r="K727" s="58" t="str">
        <f t="shared" si="712"/>
        <v>X</v>
      </c>
      <c r="L727" s="58" t="str">
        <f t="shared" si="712"/>
        <v>X</v>
      </c>
      <c r="M727" s="58" t="str">
        <f t="shared" si="712"/>
        <v>X</v>
      </c>
      <c r="N727" s="58" t="str">
        <f t="shared" si="712"/>
        <v>X</v>
      </c>
      <c r="O727" s="58" t="str">
        <f t="shared" si="712"/>
        <v>X</v>
      </c>
      <c r="P727" s="58" t="str">
        <f t="shared" si="712"/>
        <v>X</v>
      </c>
      <c r="Q727" s="58" t="str">
        <f t="shared" si="712"/>
        <v>X</v>
      </c>
    </row>
    <row r="728" spans="1:17" ht="18.75" customHeight="1">
      <c r="A728" s="606"/>
      <c r="B728" s="58" t="s">
        <v>33</v>
      </c>
      <c r="C728" s="58" t="str">
        <f t="shared" ref="C728:Q728" si="713">IF(C8=$W$94,"O",IF(C8=$X$94,"O",IF(C8=$Y$94,"O",IF(C8=$Z$94,"O",IF(C8=$AA$94,"O",IF(C8=$AB$94,"O",IF(C8=$AC$94,"O",IF(C8=$AD$94,"O",IF(C8=$AE$94,"O",IF(C8=$AF$94,"O",IF(C8=$AG$94,"O",IF(C8=$AH$94,"O",IF(C8=$AI$94,"O",IF(C8=$AJ$94,"O",IF(C8=$AK$94,"O",IF(C8=$AL$94,"O",IF(C8=$AM$94,"O",IF(C8=$AN$94,"O",IF(C8=$AO$94,"O",IF(C8=$AP$94,"O",IF(C8=$AQ$94,"O",IF(C8=$AR$94,"O",IF(C8=$AS$94,"O",IF(C8=$AT$94,"O",IF(C8=$AU$94,"O",IF(C8=$AV$94,"O",IF(C8=$AW$94,"O",IF(C8=$AX$94,"O",IF(C8=$AY$94,"O",IF(C8=$AZ$94,"O",IF(C8=$BA$94,"O",IF(C8=$BB$94,"O",IF(C8=$BC$94,"O","X")))))))))))))))))))))))))))))))))</f>
        <v>O</v>
      </c>
      <c r="D728" s="58" t="str">
        <f t="shared" si="713"/>
        <v>O</v>
      </c>
      <c r="E728" s="58" t="str">
        <f t="shared" si="713"/>
        <v>O</v>
      </c>
      <c r="F728" s="58" t="str">
        <f t="shared" si="713"/>
        <v>O</v>
      </c>
      <c r="G728" s="58" t="str">
        <f t="shared" si="713"/>
        <v>O</v>
      </c>
      <c r="H728" s="58" t="str">
        <f t="shared" si="713"/>
        <v>O</v>
      </c>
      <c r="I728" s="58" t="str">
        <f t="shared" si="713"/>
        <v>O</v>
      </c>
      <c r="J728" s="58" t="str">
        <f t="shared" si="713"/>
        <v>O</v>
      </c>
      <c r="K728" s="58" t="str">
        <f t="shared" si="713"/>
        <v>O</v>
      </c>
      <c r="L728" s="58" t="str">
        <f t="shared" si="713"/>
        <v>O</v>
      </c>
      <c r="M728" s="58" t="str">
        <f t="shared" si="713"/>
        <v>O</v>
      </c>
      <c r="N728" s="58" t="str">
        <f t="shared" si="713"/>
        <v>O</v>
      </c>
      <c r="O728" s="58" t="str">
        <f t="shared" si="713"/>
        <v>O</v>
      </c>
      <c r="P728" s="58" t="str">
        <f t="shared" si="713"/>
        <v>O</v>
      </c>
      <c r="Q728" s="58" t="str">
        <f t="shared" si="713"/>
        <v>O</v>
      </c>
    </row>
    <row r="729" spans="1:17" ht="18.75" customHeight="1">
      <c r="A729" s="606"/>
      <c r="B729" s="58" t="s">
        <v>34</v>
      </c>
      <c r="C729" s="58" t="str">
        <f t="shared" ref="C729:Q729" si="714">IF(C9=$W$94,"O",IF(C9=$X$94,"O",IF(C9=$Y$94,"O",IF(C9=$Z$94,"O",IF(C9=$AA$94,"O",IF(C9=$AB$94,"O",IF(C9=$AC$94,"O",IF(C9=$AD$94,"O",IF(C9=$AE$94,"O",IF(C9=$AF$94,"O",IF(C9=$AG$94,"O",IF(C9=$AH$94,"O",IF(C9=$AI$94,"O",IF(C9=$AJ$94,"O",IF(C9=$AK$94,"O",IF(C9=$AL$94,"O",IF(C9=$AM$94,"O",IF(C9=$AN$94,"O",IF(C9=$AO$94,"O",IF(C9=$AP$94,"O",IF(C9=$AQ$94,"O",IF(C9=$AR$94,"O",IF(C9=$AS$94,"O",IF(C9=$AT$94,"O",IF(C9=$AU$94,"O",IF(C9=$AV$94,"O",IF(C9=$AW$94,"O",IF(C9=$AX$94,"O",IF(C9=$AY$94,"O",IF(C9=$AZ$94,"O",IF(C9=$BA$94,"O",IF(C9=$BB$94,"O",IF(C9=$BC$94,"O","X")))))))))))))))))))))))))))))))))</f>
        <v>O</v>
      </c>
      <c r="D729" s="58" t="str">
        <f t="shared" si="714"/>
        <v>O</v>
      </c>
      <c r="E729" s="58" t="str">
        <f t="shared" si="714"/>
        <v>O</v>
      </c>
      <c r="F729" s="58" t="str">
        <f t="shared" si="714"/>
        <v>O</v>
      </c>
      <c r="G729" s="58" t="str">
        <f t="shared" si="714"/>
        <v>O</v>
      </c>
      <c r="H729" s="58" t="str">
        <f t="shared" si="714"/>
        <v>O</v>
      </c>
      <c r="I729" s="58" t="str">
        <f t="shared" si="714"/>
        <v>O</v>
      </c>
      <c r="J729" s="58" t="str">
        <f t="shared" si="714"/>
        <v>O</v>
      </c>
      <c r="K729" s="58" t="str">
        <f t="shared" si="714"/>
        <v>O</v>
      </c>
      <c r="L729" s="58" t="str">
        <f t="shared" si="714"/>
        <v>O</v>
      </c>
      <c r="M729" s="58" t="str">
        <f t="shared" si="714"/>
        <v>O</v>
      </c>
      <c r="N729" s="58" t="str">
        <f t="shared" si="714"/>
        <v>O</v>
      </c>
      <c r="O729" s="58" t="str">
        <f t="shared" si="714"/>
        <v>O</v>
      </c>
      <c r="P729" s="58" t="str">
        <f t="shared" si="714"/>
        <v>O</v>
      </c>
      <c r="Q729" s="58" t="str">
        <f t="shared" si="714"/>
        <v>O</v>
      </c>
    </row>
    <row r="730" spans="1:17" ht="18.75" customHeight="1">
      <c r="A730" s="606"/>
      <c r="B730" s="58" t="s">
        <v>35</v>
      </c>
      <c r="C730" s="58" t="str">
        <f t="shared" ref="C730:Q730" si="715">IF(C10=$W$94,"O",IF(C10=$X$94,"O",IF(C10=$Y$94,"O",IF(C10=$Z$94,"O",IF(C10=$AA$94,"O",IF(C10=$AB$94,"O",IF(C10=$AC$94,"O",IF(C10=$AD$94,"O",IF(C10=$AE$94,"O",IF(C10=$AF$94,"O",IF(C10=$AG$94,"O",IF(C10=$AH$94,"O",IF(C10=$AI$94,"O",IF(C10=$AJ$94,"O",IF(C10=$AK$94,"O",IF(C10=$AL$94,"O",IF(C10=$AM$94,"O",IF(C10=$AN$94,"O",IF(C10=$AO$94,"O",IF(C10=$AP$94,"O",IF(C10=$AQ$94,"O",IF(C10=$AR$94,"O",IF(C10=$AS$94,"O",IF(C10=$AT$94,"O",IF(C10=$AU$94,"O",IF(C10=$AV$94,"O",IF(C10=$AW$94,"O",IF(C10=$AX$94,"O",IF(C10=$AY$94,"O",IF(C10=$AZ$94,"O",IF(C10=$BA$94,"O",IF(C10=$BB$94,"O",IF(C10=$BC$94,"O","X")))))))))))))))))))))))))))))))))</f>
        <v>X</v>
      </c>
      <c r="D730" s="58" t="str">
        <f t="shared" si="715"/>
        <v>X</v>
      </c>
      <c r="E730" s="58" t="str">
        <f t="shared" si="715"/>
        <v>X</v>
      </c>
      <c r="F730" s="58" t="str">
        <f t="shared" si="715"/>
        <v>X</v>
      </c>
      <c r="G730" s="58" t="str">
        <f t="shared" si="715"/>
        <v>X</v>
      </c>
      <c r="H730" s="58" t="str">
        <f t="shared" si="715"/>
        <v>X</v>
      </c>
      <c r="I730" s="58" t="str">
        <f t="shared" si="715"/>
        <v>X</v>
      </c>
      <c r="J730" s="58" t="str">
        <f t="shared" si="715"/>
        <v>X</v>
      </c>
      <c r="K730" s="58" t="str">
        <f t="shared" si="715"/>
        <v>X</v>
      </c>
      <c r="L730" s="58" t="str">
        <f t="shared" si="715"/>
        <v>X</v>
      </c>
      <c r="M730" s="58" t="str">
        <f t="shared" si="715"/>
        <v>X</v>
      </c>
      <c r="N730" s="58" t="str">
        <f t="shared" si="715"/>
        <v>X</v>
      </c>
      <c r="O730" s="58" t="str">
        <f t="shared" si="715"/>
        <v>X</v>
      </c>
      <c r="P730" s="58" t="str">
        <f t="shared" si="715"/>
        <v>X</v>
      </c>
      <c r="Q730" s="58" t="str">
        <f t="shared" si="715"/>
        <v>X</v>
      </c>
    </row>
    <row r="731" spans="1:17" ht="18.75" customHeight="1">
      <c r="A731" s="606"/>
      <c r="B731" s="58" t="s">
        <v>36</v>
      </c>
      <c r="C731" s="58" t="str">
        <f t="shared" ref="C731:Q731" si="716">IF(C11=$W$94,"O",IF(C11=$X$94,"O",IF(C11=$Y$94,"O",IF(C11=$Z$94,"O",IF(C11=$AA$94,"O",IF(C11=$AB$94,"O",IF(C11=$AC$94,"O",IF(C11=$AD$94,"O",IF(C11=$AE$94,"O",IF(C11=$AF$94,"O",IF(C11=$AG$94,"O",IF(C11=$AH$94,"O",IF(C11=$AI$94,"O",IF(C11=$AJ$94,"O",IF(C11=$AK$94,"O",IF(C11=$AL$94,"O",IF(C11=$AM$94,"O",IF(C11=$AN$94,"O",IF(C11=$AO$94,"O",IF(C11=$AP$94,"O",IF(C11=$AQ$94,"O",IF(C11=$AR$94,"O",IF(C11=$AS$94,"O",IF(C11=$AT$94,"O",IF(C11=$AU$94,"O",IF(C11=$AV$94,"O",IF(C11=$AW$94,"O",IF(C11=$AX$94,"O",IF(C11=$AY$94,"O",IF(C11=$AZ$94,"O",IF(C11=$BA$94,"O",IF(C11=$BB$94,"O",IF(C11=$BC$94,"O","X")))))))))))))))))))))))))))))))))</f>
        <v>O</v>
      </c>
      <c r="D731" s="58" t="str">
        <f t="shared" si="716"/>
        <v>O</v>
      </c>
      <c r="E731" s="58" t="str">
        <f t="shared" si="716"/>
        <v>O</v>
      </c>
      <c r="F731" s="58" t="str">
        <f t="shared" si="716"/>
        <v>O</v>
      </c>
      <c r="G731" s="58" t="str">
        <f t="shared" si="716"/>
        <v>O</v>
      </c>
      <c r="H731" s="58" t="str">
        <f t="shared" si="716"/>
        <v>O</v>
      </c>
      <c r="I731" s="58" t="str">
        <f t="shared" si="716"/>
        <v>O</v>
      </c>
      <c r="J731" s="58" t="str">
        <f t="shared" si="716"/>
        <v>O</v>
      </c>
      <c r="K731" s="58" t="str">
        <f t="shared" si="716"/>
        <v>O</v>
      </c>
      <c r="L731" s="58" t="str">
        <f t="shared" si="716"/>
        <v>O</v>
      </c>
      <c r="M731" s="58" t="str">
        <f t="shared" si="716"/>
        <v>O</v>
      </c>
      <c r="N731" s="58" t="str">
        <f t="shared" si="716"/>
        <v>O</v>
      </c>
      <c r="O731" s="58" t="str">
        <f t="shared" si="716"/>
        <v>O</v>
      </c>
      <c r="P731" s="58" t="str">
        <f t="shared" si="716"/>
        <v>O</v>
      </c>
      <c r="Q731" s="58" t="str">
        <f t="shared" si="716"/>
        <v>O</v>
      </c>
    </row>
    <row r="732" spans="1:17" ht="18.75" customHeight="1">
      <c r="A732" s="606"/>
      <c r="B732" s="58" t="s">
        <v>21</v>
      </c>
      <c r="C732" s="58" t="str">
        <f t="shared" ref="C732:Q732" si="717">IF(C12=$W$94,"O",IF(C12=$X$94,"O",IF(C12=$Y$94,"O",IF(C12=$Z$94,"O",IF(C12=$AA$94,"O",IF(C12=$AB$94,"O",IF(C12=$AC$94,"O",IF(C12=$AD$94,"O",IF(C12=$AE$94,"O",IF(C12=$AF$94,"O",IF(C12=$AG$94,"O",IF(C12=$AH$94,"O",IF(C12=$AI$94,"O",IF(C12=$AJ$94,"O",IF(C12=$AK$94,"O",IF(C12=$AL$94,"O",IF(C12=$AM$94,"O",IF(C12=$AN$94,"O",IF(C12=$AO$94,"O",IF(C12=$AP$94,"O",IF(C12=$AQ$94,"O",IF(C12=$AR$94,"O",IF(C12=$AS$94,"O",IF(C12=$AT$94,"O",IF(C12=$AU$94,"O",IF(C12=$AV$94,"O",IF(C12=$AW$94,"O",IF(C12=$AX$94,"O",IF(C12=$AY$94,"O",IF(C12=$AZ$94,"O",IF(C12=$BA$94,"O",IF(C12=$BB$94,"O",IF(C12=$BC$94,"O","X")))))))))))))))))))))))))))))))))</f>
        <v>X</v>
      </c>
      <c r="D732" s="58" t="str">
        <f t="shared" si="717"/>
        <v>X</v>
      </c>
      <c r="E732" s="58" t="str">
        <f t="shared" si="717"/>
        <v>X</v>
      </c>
      <c r="F732" s="58" t="str">
        <f t="shared" si="717"/>
        <v>X</v>
      </c>
      <c r="G732" s="58" t="str">
        <f t="shared" si="717"/>
        <v>X</v>
      </c>
      <c r="H732" s="58" t="str">
        <f t="shared" si="717"/>
        <v>X</v>
      </c>
      <c r="I732" s="58" t="str">
        <f t="shared" si="717"/>
        <v>X</v>
      </c>
      <c r="J732" s="58" t="str">
        <f t="shared" si="717"/>
        <v>X</v>
      </c>
      <c r="K732" s="58" t="str">
        <f t="shared" si="717"/>
        <v>X</v>
      </c>
      <c r="L732" s="58" t="str">
        <f t="shared" si="717"/>
        <v>X</v>
      </c>
      <c r="M732" s="58" t="str">
        <f t="shared" si="717"/>
        <v>X</v>
      </c>
      <c r="N732" s="58" t="str">
        <f t="shared" si="717"/>
        <v>X</v>
      </c>
      <c r="O732" s="58" t="str">
        <f t="shared" si="717"/>
        <v>X</v>
      </c>
      <c r="P732" s="58" t="str">
        <f t="shared" si="717"/>
        <v>X</v>
      </c>
      <c r="Q732" s="58" t="str">
        <f t="shared" si="717"/>
        <v>X</v>
      </c>
    </row>
    <row r="733" spans="1:17" ht="18.75" customHeight="1">
      <c r="A733" s="607"/>
      <c r="B733" s="30" t="s">
        <v>46</v>
      </c>
      <c r="C733" s="47">
        <f t="shared" ref="C733:Q733" si="718">COUNTIF(C727:C732,"O")</f>
        <v>3</v>
      </c>
      <c r="D733" s="47">
        <f t="shared" si="718"/>
        <v>3</v>
      </c>
      <c r="E733" s="47">
        <f t="shared" si="718"/>
        <v>3</v>
      </c>
      <c r="F733" s="47">
        <f t="shared" si="718"/>
        <v>3</v>
      </c>
      <c r="G733" s="47">
        <f t="shared" si="718"/>
        <v>3</v>
      </c>
      <c r="H733" s="47">
        <f t="shared" si="718"/>
        <v>3</v>
      </c>
      <c r="I733" s="47">
        <f t="shared" si="718"/>
        <v>3</v>
      </c>
      <c r="J733" s="47">
        <f t="shared" si="718"/>
        <v>3</v>
      </c>
      <c r="K733" s="47">
        <f t="shared" si="718"/>
        <v>3</v>
      </c>
      <c r="L733" s="47">
        <f t="shared" si="718"/>
        <v>3</v>
      </c>
      <c r="M733" s="47">
        <f t="shared" si="718"/>
        <v>3</v>
      </c>
      <c r="N733" s="47">
        <f t="shared" si="718"/>
        <v>3</v>
      </c>
      <c r="O733" s="47">
        <f t="shared" si="718"/>
        <v>3</v>
      </c>
      <c r="P733" s="47">
        <f t="shared" si="718"/>
        <v>3</v>
      </c>
      <c r="Q733" s="47">
        <f t="shared" si="718"/>
        <v>3</v>
      </c>
    </row>
    <row r="734" spans="1:17" ht="18.75" customHeight="1">
      <c r="A734" s="605">
        <v>79</v>
      </c>
      <c r="B734" s="58" t="s">
        <v>32</v>
      </c>
      <c r="C734" s="58" t="str">
        <f t="shared" ref="C734:Q734" si="719">IF(C7=$W$95,"O",IF(C7=$X$95,"O",IF(C7=$Y$95,"O",IF(C7=$Z$95,"O",IF(C7=$AA$95,"O",IF(C7=$AB$95,"O",IF(C7=$AC$95,"O",IF(C7=$AD$95,"O",IF(C7=$AE$95,"O",IF(C7=$AF$95,"O",IF(C7=$AG$95,"O",IF(C7=$AH$95,"O",IF(C7=$AI$95,"O",IF(C7=$AJ$95,"O",IF(C7=$AK$95,"O",IF(C7=$AL$95,"O",IF(C7=$AM$95,"O",IF(C7=$AN$95,"O",IF(C7=$AO$95,"O",IF(C7=$AP$95,"O",IF(C7=$AQ$95,"O",IF(C7=$AR$95,"O",IF(C7=$AS$95,"O",IF(C7=$AT$95,"O",IF(C7=$AU$95,"O",IF(C7=$AV$95,"O",IF(C7=$AW$95,"O",IF(C7=$AX$95,"O",IF(C7=$AY$95,"O",IF(C7=$AZ$95,"O",IF(C7=$BA$95,"O","X")))))))))))))))))))))))))))))))</f>
        <v>O</v>
      </c>
      <c r="D734" s="58" t="str">
        <f t="shared" si="719"/>
        <v>O</v>
      </c>
      <c r="E734" s="58" t="str">
        <f t="shared" si="719"/>
        <v>O</v>
      </c>
      <c r="F734" s="58" t="str">
        <f t="shared" si="719"/>
        <v>O</v>
      </c>
      <c r="G734" s="58" t="str">
        <f t="shared" si="719"/>
        <v>O</v>
      </c>
      <c r="H734" s="58" t="str">
        <f t="shared" si="719"/>
        <v>O</v>
      </c>
      <c r="I734" s="58" t="str">
        <f t="shared" si="719"/>
        <v>O</v>
      </c>
      <c r="J734" s="58" t="str">
        <f t="shared" si="719"/>
        <v>O</v>
      </c>
      <c r="K734" s="58" t="str">
        <f t="shared" si="719"/>
        <v>O</v>
      </c>
      <c r="L734" s="58" t="str">
        <f t="shared" si="719"/>
        <v>O</v>
      </c>
      <c r="M734" s="58" t="str">
        <f t="shared" si="719"/>
        <v>O</v>
      </c>
      <c r="N734" s="58" t="str">
        <f t="shared" si="719"/>
        <v>O</v>
      </c>
      <c r="O734" s="58" t="str">
        <f t="shared" si="719"/>
        <v>O</v>
      </c>
      <c r="P734" s="58" t="str">
        <f t="shared" si="719"/>
        <v>O</v>
      </c>
      <c r="Q734" s="58" t="str">
        <f t="shared" si="719"/>
        <v>O</v>
      </c>
    </row>
    <row r="735" spans="1:17" ht="18.75" customHeight="1">
      <c r="A735" s="606"/>
      <c r="B735" s="58" t="s">
        <v>33</v>
      </c>
      <c r="C735" s="58" t="str">
        <f t="shared" ref="C735:Q735" si="720">IF(C8=$W$95,"O",IF(C8=$X$95,"O",IF(C8=$Y$95,"O",IF(C8=$Z$95,"O",IF(C8=$AA$95,"O",IF(C8=$AB$95,"O",IF(C8=$AC$95,"O",IF(C8=$AD$95,"O",IF(C8=$AE$95,"O",IF(C8=$AF$95,"O",IF(C8=$AG$95,"O",IF(C8=$AH$95,"O",IF(C8=$AI$95,"O",IF(C8=$AJ$95,"O",IF(C8=$AK$95,"O",IF(C8=$AL$95,"O",IF(C8=$AM$95,"O",IF(C8=$AN$95,"O",IF(C8=$AO$95,"O",IF(C8=$AP$95,"O",IF(C8=$AQ$95,"O",IF(C8=$AR$95,"O",IF(C8=$AS$95,"O",IF(C8=$AT$95,"O",IF(C8=$AU$95,"O",IF(C8=$AV$95,"O",IF(C8=$AW$95,"O",IF(C8=$AX$95,"O",IF(C8=$AY$95,"O",IF(C8=$AZ$95,"O",IF(C8=$BA$95,"O","X")))))))))))))))))))))))))))))))</f>
        <v>X</v>
      </c>
      <c r="D735" s="58" t="str">
        <f t="shared" si="720"/>
        <v>X</v>
      </c>
      <c r="E735" s="58" t="str">
        <f t="shared" si="720"/>
        <v>X</v>
      </c>
      <c r="F735" s="58" t="str">
        <f t="shared" si="720"/>
        <v>X</v>
      </c>
      <c r="G735" s="58" t="str">
        <f t="shared" si="720"/>
        <v>X</v>
      </c>
      <c r="H735" s="58" t="str">
        <f t="shared" si="720"/>
        <v>X</v>
      </c>
      <c r="I735" s="58" t="str">
        <f t="shared" si="720"/>
        <v>X</v>
      </c>
      <c r="J735" s="58" t="str">
        <f t="shared" si="720"/>
        <v>X</v>
      </c>
      <c r="K735" s="58" t="str">
        <f t="shared" si="720"/>
        <v>X</v>
      </c>
      <c r="L735" s="58" t="str">
        <f t="shared" si="720"/>
        <v>X</v>
      </c>
      <c r="M735" s="58" t="str">
        <f t="shared" si="720"/>
        <v>X</v>
      </c>
      <c r="N735" s="58" t="str">
        <f t="shared" si="720"/>
        <v>X</v>
      </c>
      <c r="O735" s="58" t="str">
        <f t="shared" si="720"/>
        <v>X</v>
      </c>
      <c r="P735" s="58" t="str">
        <f t="shared" si="720"/>
        <v>X</v>
      </c>
      <c r="Q735" s="58" t="str">
        <f t="shared" si="720"/>
        <v>X</v>
      </c>
    </row>
    <row r="736" spans="1:17" ht="18.75" customHeight="1">
      <c r="A736" s="606"/>
      <c r="B736" s="58" t="s">
        <v>34</v>
      </c>
      <c r="C736" s="58" t="str">
        <f t="shared" ref="C736:Q736" si="721">IF(C9=$W$95,"O",IF(C9=$X$95,"O",IF(C9=$Y$95,"O",IF(C9=$Z$95,"O",IF(C9=$AA$95,"O",IF(C9=$AB$95,"O",IF(C9=$AC$95,"O",IF(C9=$AD$95,"O",IF(C9=$AE$95,"O",IF(C9=$AF$95,"O",IF(C9=$AG$95,"O",IF(C9=$AH$95,"O",IF(C9=$AI$95,"O",IF(C9=$AJ$95,"O",IF(C9=$AK$95,"O",IF(C9=$AL$95,"O",IF(C9=$AM$95,"O",IF(C9=$AN$95,"O",IF(C9=$AO$95,"O",IF(C9=$AP$95,"O",IF(C9=$AQ$95,"O",IF(C9=$AR$95,"O",IF(C9=$AS$95,"O",IF(C9=$AT$95,"O",IF(C9=$AU$95,"O",IF(C9=$AV$95,"O",IF(C9=$AW$95,"O",IF(C9=$AX$95,"O",IF(C9=$AY$95,"O",IF(C9=$AZ$95,"O",IF(C9=$BA$95,"O","X")))))))))))))))))))))))))))))))</f>
        <v>X</v>
      </c>
      <c r="D736" s="58" t="str">
        <f t="shared" si="721"/>
        <v>X</v>
      </c>
      <c r="E736" s="58" t="str">
        <f t="shared" si="721"/>
        <v>X</v>
      </c>
      <c r="F736" s="58" t="str">
        <f t="shared" si="721"/>
        <v>X</v>
      </c>
      <c r="G736" s="58" t="str">
        <f t="shared" si="721"/>
        <v>X</v>
      </c>
      <c r="H736" s="58" t="str">
        <f t="shared" si="721"/>
        <v>X</v>
      </c>
      <c r="I736" s="58" t="str">
        <f t="shared" si="721"/>
        <v>X</v>
      </c>
      <c r="J736" s="58" t="str">
        <f t="shared" si="721"/>
        <v>X</v>
      </c>
      <c r="K736" s="58" t="str">
        <f t="shared" si="721"/>
        <v>X</v>
      </c>
      <c r="L736" s="58" t="str">
        <f t="shared" si="721"/>
        <v>X</v>
      </c>
      <c r="M736" s="58" t="str">
        <f t="shared" si="721"/>
        <v>X</v>
      </c>
      <c r="N736" s="58" t="str">
        <f t="shared" si="721"/>
        <v>X</v>
      </c>
      <c r="O736" s="58" t="str">
        <f t="shared" si="721"/>
        <v>X</v>
      </c>
      <c r="P736" s="58" t="str">
        <f t="shared" si="721"/>
        <v>X</v>
      </c>
      <c r="Q736" s="58" t="str">
        <f t="shared" si="721"/>
        <v>X</v>
      </c>
    </row>
    <row r="737" spans="1:17" ht="18.75" customHeight="1">
      <c r="A737" s="606"/>
      <c r="B737" s="58" t="s">
        <v>35</v>
      </c>
      <c r="C737" s="58" t="str">
        <f t="shared" ref="C737:Q737" si="722">IF(C10=$W$95,"O",IF(C10=$X$95,"O",IF(C10=$Y$95,"O",IF(C10=$Z$95,"O",IF(C10=$AA$95,"O",IF(C10=$AB$95,"O",IF(C10=$AC$95,"O",IF(C10=$AD$95,"O",IF(C10=$AE$95,"O",IF(C10=$AF$95,"O",IF(C10=$AG$95,"O",IF(C10=$AH$95,"O",IF(C10=$AI$95,"O",IF(C10=$AJ$95,"O",IF(C10=$AK$95,"O",IF(C10=$AL$95,"O",IF(C10=$AM$95,"O",IF(C10=$AN$95,"O",IF(C10=$AO$95,"O",IF(C10=$AP$95,"O",IF(C10=$AQ$95,"O",IF(C10=$AR$95,"O",IF(C10=$AS$95,"O",IF(C10=$AT$95,"O",IF(C10=$AU$95,"O",IF(C10=$AV$95,"O",IF(C10=$AW$95,"O",IF(C10=$AX$95,"O",IF(C10=$AY$95,"O",IF(C10=$AZ$95,"O",IF(C10=$BA$95,"O","X")))))))))))))))))))))))))))))))</f>
        <v>O</v>
      </c>
      <c r="D737" s="58" t="str">
        <f t="shared" si="722"/>
        <v>O</v>
      </c>
      <c r="E737" s="58" t="str">
        <f t="shared" si="722"/>
        <v>O</v>
      </c>
      <c r="F737" s="58" t="str">
        <f t="shared" si="722"/>
        <v>O</v>
      </c>
      <c r="G737" s="58" t="str">
        <f t="shared" si="722"/>
        <v>O</v>
      </c>
      <c r="H737" s="58" t="str">
        <f t="shared" si="722"/>
        <v>O</v>
      </c>
      <c r="I737" s="58" t="str">
        <f t="shared" si="722"/>
        <v>O</v>
      </c>
      <c r="J737" s="58" t="str">
        <f t="shared" si="722"/>
        <v>O</v>
      </c>
      <c r="K737" s="58" t="str">
        <f t="shared" si="722"/>
        <v>O</v>
      </c>
      <c r="L737" s="58" t="str">
        <f t="shared" si="722"/>
        <v>O</v>
      </c>
      <c r="M737" s="58" t="str">
        <f t="shared" si="722"/>
        <v>O</v>
      </c>
      <c r="N737" s="58" t="str">
        <f t="shared" si="722"/>
        <v>O</v>
      </c>
      <c r="O737" s="58" t="str">
        <f t="shared" si="722"/>
        <v>O</v>
      </c>
      <c r="P737" s="58" t="str">
        <f t="shared" si="722"/>
        <v>O</v>
      </c>
      <c r="Q737" s="58" t="str">
        <f t="shared" si="722"/>
        <v>O</v>
      </c>
    </row>
    <row r="738" spans="1:17" ht="18.75" customHeight="1">
      <c r="A738" s="606"/>
      <c r="B738" s="58" t="s">
        <v>36</v>
      </c>
      <c r="C738" s="58" t="str">
        <f t="shared" ref="C738:Q738" si="723">IF(C11=$W$95,"O",IF(C11=$X$95,"O",IF(C11=$Y$95,"O",IF(C11=$Z$95,"O",IF(C11=$AA$95,"O",IF(C11=$AB$95,"O",IF(C11=$AC$95,"O",IF(C11=$AD$95,"O",IF(C11=$AE$95,"O",IF(C11=$AF$95,"O",IF(C11=$AG$95,"O",IF(C11=$AH$95,"O",IF(C11=$AI$95,"O",IF(C11=$AJ$95,"O",IF(C11=$AK$95,"O",IF(C11=$AL$95,"O",IF(C11=$AM$95,"O",IF(C11=$AN$95,"O",IF(C11=$AO$95,"O",IF(C11=$AP$95,"O",IF(C11=$AQ$95,"O",IF(C11=$AR$95,"O",IF(C11=$AS$95,"O",IF(C11=$AT$95,"O",IF(C11=$AU$95,"O",IF(C11=$AV$95,"O",IF(C11=$AW$95,"O",IF(C11=$AX$95,"O",IF(C11=$AY$95,"O",IF(C11=$AZ$95,"O",IF(C11=$BA$95,"O","X")))))))))))))))))))))))))))))))</f>
        <v>O</v>
      </c>
      <c r="D738" s="58" t="str">
        <f t="shared" si="723"/>
        <v>O</v>
      </c>
      <c r="E738" s="58" t="str">
        <f t="shared" si="723"/>
        <v>O</v>
      </c>
      <c r="F738" s="58" t="str">
        <f t="shared" si="723"/>
        <v>O</v>
      </c>
      <c r="G738" s="58" t="str">
        <f t="shared" si="723"/>
        <v>O</v>
      </c>
      <c r="H738" s="58" t="str">
        <f t="shared" si="723"/>
        <v>O</v>
      </c>
      <c r="I738" s="58" t="str">
        <f t="shared" si="723"/>
        <v>O</v>
      </c>
      <c r="J738" s="58" t="str">
        <f t="shared" si="723"/>
        <v>O</v>
      </c>
      <c r="K738" s="58" t="str">
        <f t="shared" si="723"/>
        <v>O</v>
      </c>
      <c r="L738" s="58" t="str">
        <f t="shared" si="723"/>
        <v>O</v>
      </c>
      <c r="M738" s="58" t="str">
        <f t="shared" si="723"/>
        <v>O</v>
      </c>
      <c r="N738" s="58" t="str">
        <f t="shared" si="723"/>
        <v>O</v>
      </c>
      <c r="O738" s="58" t="str">
        <f t="shared" si="723"/>
        <v>O</v>
      </c>
      <c r="P738" s="58" t="str">
        <f t="shared" si="723"/>
        <v>O</v>
      </c>
      <c r="Q738" s="58" t="str">
        <f t="shared" si="723"/>
        <v>O</v>
      </c>
    </row>
    <row r="739" spans="1:17" ht="18.75" customHeight="1">
      <c r="A739" s="606"/>
      <c r="B739" s="58" t="s">
        <v>21</v>
      </c>
      <c r="C739" s="58" t="str">
        <f t="shared" ref="C739:Q739" si="724">IF(C12=$W$95,"O",IF(C12=$X$95,"O",IF(C12=$Y$95,"O",IF(C12=$Z$95,"O",IF(C12=$AA$95,"O",IF(C12=$AB$95,"O",IF(C12=$AC$95,"O",IF(C12=$AD$95,"O",IF(C12=$AE$95,"O",IF(C12=$AF$95,"O",IF(C12=$AG$95,"O",IF(C12=$AH$95,"O",IF(C12=$AI$95,"O",IF(C12=$AJ$95,"O",IF(C12=$AK$95,"O",IF(C12=$AL$95,"O",IF(C12=$AM$95,"O",IF(C12=$AN$95,"O",IF(C12=$AO$95,"O",IF(C12=$AP$95,"O",IF(C12=$AQ$95,"O",IF(C12=$AR$95,"O",IF(C12=$AS$95,"O",IF(C12=$AT$95,"O",IF(C12=$AU$95,"O",IF(C12=$AV$95,"O",IF(C12=$AW$95,"O",IF(C12=$AX$95,"O",IF(C12=$AY$95,"O",IF(C12=$AZ$95,"O",IF(C12=$BA$95,"O","X")))))))))))))))))))))))))))))))</f>
        <v>O</v>
      </c>
      <c r="D739" s="58" t="str">
        <f t="shared" si="724"/>
        <v>O</v>
      </c>
      <c r="E739" s="58" t="str">
        <f t="shared" si="724"/>
        <v>O</v>
      </c>
      <c r="F739" s="58" t="str">
        <f t="shared" si="724"/>
        <v>O</v>
      </c>
      <c r="G739" s="58" t="str">
        <f t="shared" si="724"/>
        <v>O</v>
      </c>
      <c r="H739" s="58" t="str">
        <f t="shared" si="724"/>
        <v>O</v>
      </c>
      <c r="I739" s="58" t="str">
        <f t="shared" si="724"/>
        <v>O</v>
      </c>
      <c r="J739" s="58" t="str">
        <f t="shared" si="724"/>
        <v>O</v>
      </c>
      <c r="K739" s="58" t="str">
        <f t="shared" si="724"/>
        <v>O</v>
      </c>
      <c r="L739" s="58" t="str">
        <f t="shared" si="724"/>
        <v>O</v>
      </c>
      <c r="M739" s="58" t="str">
        <f t="shared" si="724"/>
        <v>O</v>
      </c>
      <c r="N739" s="58" t="str">
        <f t="shared" si="724"/>
        <v>O</v>
      </c>
      <c r="O739" s="58" t="str">
        <f t="shared" si="724"/>
        <v>O</v>
      </c>
      <c r="P739" s="58" t="str">
        <f t="shared" si="724"/>
        <v>O</v>
      </c>
      <c r="Q739" s="58" t="str">
        <f t="shared" si="724"/>
        <v>O</v>
      </c>
    </row>
    <row r="740" spans="1:17" ht="18.75" customHeight="1">
      <c r="A740" s="607"/>
      <c r="B740" s="30" t="s">
        <v>46</v>
      </c>
      <c r="C740" s="47">
        <f t="shared" ref="C740:Q740" si="725">COUNTIF(C734:C739,"O")</f>
        <v>4</v>
      </c>
      <c r="D740" s="47">
        <f t="shared" si="725"/>
        <v>4</v>
      </c>
      <c r="E740" s="47">
        <f t="shared" si="725"/>
        <v>4</v>
      </c>
      <c r="F740" s="47">
        <f t="shared" si="725"/>
        <v>4</v>
      </c>
      <c r="G740" s="47">
        <f t="shared" si="725"/>
        <v>4</v>
      </c>
      <c r="H740" s="47">
        <f t="shared" si="725"/>
        <v>4</v>
      </c>
      <c r="I740" s="47">
        <f t="shared" si="725"/>
        <v>4</v>
      </c>
      <c r="J740" s="47">
        <f t="shared" si="725"/>
        <v>4</v>
      </c>
      <c r="K740" s="47">
        <f t="shared" si="725"/>
        <v>4</v>
      </c>
      <c r="L740" s="47">
        <f t="shared" si="725"/>
        <v>4</v>
      </c>
      <c r="M740" s="47">
        <f t="shared" si="725"/>
        <v>4</v>
      </c>
      <c r="N740" s="47">
        <f t="shared" si="725"/>
        <v>4</v>
      </c>
      <c r="O740" s="47">
        <f t="shared" si="725"/>
        <v>4</v>
      </c>
      <c r="P740" s="47">
        <f t="shared" si="725"/>
        <v>4</v>
      </c>
      <c r="Q740" s="47">
        <f t="shared" si="725"/>
        <v>4</v>
      </c>
    </row>
    <row r="741" spans="1:17" ht="18.75" customHeight="1">
      <c r="A741" s="605">
        <v>80</v>
      </c>
      <c r="B741" s="58" t="s">
        <v>32</v>
      </c>
      <c r="C741" s="58" t="str">
        <f t="shared" ref="C741:Q741" si="726">IF(C7=$W$96,"O",IF(C7=$X$96,"O",IF(C7=$Y$96,"O",IF(C7=$Z$96,"O",IF(C7=$AA$96,"O",IF(C7=$AB$96,"O",IF(C7=$AC$96,"O",IF(C7=$AD$96,"O",IF(C7=$AE$96,"O",IF(C7=$AF$96,"O",IF(C7=$AG$96,"O",IF(C7=$AH$96,"O",IF(C7=$AI$96,"O",IF(C7=$AJ$96,"O",IF(C7=$AK$96,"O",IF(C7=$AL$96,"O",IF(C7=$AM$96,"O",IF(C7=$AN$96,"O",IF(C7=$AO$96,"O",IF(C7=$AP$96,"O",IF(C7=$AQ$96,"O",IF(C7=$AR$96,"O",IF(C7=$AS$96,"O",IF(C7=$AT$96,"O",IF(C7=$AU$96,"O",IF(C7=$AV$96,"O",IF(C7=$AW$96,"O",IF(C7=$AX$96,"O",IF(C7=$AY$96,"O",IF(C7=$AZ$96,"O",IF(C7=$BA$96,"O","X")))))))))))))))))))))))))))))))</f>
        <v>X</v>
      </c>
      <c r="D741" s="58" t="str">
        <f t="shared" si="726"/>
        <v>X</v>
      </c>
      <c r="E741" s="58" t="str">
        <f t="shared" si="726"/>
        <v>X</v>
      </c>
      <c r="F741" s="58" t="str">
        <f t="shared" si="726"/>
        <v>X</v>
      </c>
      <c r="G741" s="58" t="str">
        <f t="shared" si="726"/>
        <v>X</v>
      </c>
      <c r="H741" s="58" t="str">
        <f t="shared" si="726"/>
        <v>X</v>
      </c>
      <c r="I741" s="58" t="str">
        <f t="shared" si="726"/>
        <v>X</v>
      </c>
      <c r="J741" s="58" t="str">
        <f t="shared" si="726"/>
        <v>X</v>
      </c>
      <c r="K741" s="58" t="str">
        <f t="shared" si="726"/>
        <v>X</v>
      </c>
      <c r="L741" s="58" t="str">
        <f t="shared" si="726"/>
        <v>X</v>
      </c>
      <c r="M741" s="58" t="str">
        <f t="shared" si="726"/>
        <v>X</v>
      </c>
      <c r="N741" s="58" t="str">
        <f t="shared" si="726"/>
        <v>X</v>
      </c>
      <c r="O741" s="58" t="str">
        <f t="shared" si="726"/>
        <v>X</v>
      </c>
      <c r="P741" s="58" t="str">
        <f t="shared" si="726"/>
        <v>X</v>
      </c>
      <c r="Q741" s="58" t="str">
        <f t="shared" si="726"/>
        <v>X</v>
      </c>
    </row>
    <row r="742" spans="1:17" ht="18.75" customHeight="1">
      <c r="A742" s="606"/>
      <c r="B742" s="58" t="s">
        <v>33</v>
      </c>
      <c r="C742" s="58" t="str">
        <f t="shared" ref="C742:Q742" si="727">IF(C8=$W$96,"O",IF(C8=$X$96,"O",IF(C8=$Y$96,"O",IF(C8=$Z$96,"O",IF(C8=$AA$96,"O",IF(C8=$AB$96,"O",IF(C8=$AC$96,"O",IF(C8=$AD$96,"O",IF(C8=$AE$96,"O",IF(C8=$AF$96,"O",IF(C8=$AG$96,"O",IF(C8=$AH$96,"O",IF(C8=$AI$96,"O",IF(C8=$AJ$96,"O",IF(C8=$AK$96,"O",IF(C8=$AL$96,"O",IF(C8=$AM$96,"O",IF(C8=$AN$96,"O",IF(C8=$AO$96,"O",IF(C8=$AP$96,"O",IF(C8=$AQ$96,"O",IF(C8=$AR$96,"O",IF(C8=$AS$96,"O",IF(C8=$AT$96,"O",IF(C8=$AU$96,"O",IF(C8=$AV$96,"O",IF(C8=$AW$96,"O",IF(C8=$AX$96,"O",IF(C8=$AY$96,"O",IF(C8=$AZ$96,"O",IF(C8=$BA$96,"O","X")))))))))))))))))))))))))))))))</f>
        <v>X</v>
      </c>
      <c r="D742" s="58" t="str">
        <f t="shared" si="727"/>
        <v>X</v>
      </c>
      <c r="E742" s="58" t="str">
        <f t="shared" si="727"/>
        <v>X</v>
      </c>
      <c r="F742" s="58" t="str">
        <f t="shared" si="727"/>
        <v>X</v>
      </c>
      <c r="G742" s="58" t="str">
        <f t="shared" si="727"/>
        <v>X</v>
      </c>
      <c r="H742" s="58" t="str">
        <f t="shared" si="727"/>
        <v>X</v>
      </c>
      <c r="I742" s="58" t="str">
        <f t="shared" si="727"/>
        <v>X</v>
      </c>
      <c r="J742" s="58" t="str">
        <f t="shared" si="727"/>
        <v>X</v>
      </c>
      <c r="K742" s="58" t="str">
        <f t="shared" si="727"/>
        <v>X</v>
      </c>
      <c r="L742" s="58" t="str">
        <f t="shared" si="727"/>
        <v>X</v>
      </c>
      <c r="M742" s="58" t="str">
        <f t="shared" si="727"/>
        <v>X</v>
      </c>
      <c r="N742" s="58" t="str">
        <f t="shared" si="727"/>
        <v>X</v>
      </c>
      <c r="O742" s="58" t="str">
        <f t="shared" si="727"/>
        <v>X</v>
      </c>
      <c r="P742" s="58" t="str">
        <f t="shared" si="727"/>
        <v>X</v>
      </c>
      <c r="Q742" s="58" t="str">
        <f t="shared" si="727"/>
        <v>X</v>
      </c>
    </row>
    <row r="743" spans="1:17" ht="18.75" customHeight="1">
      <c r="A743" s="606"/>
      <c r="B743" s="58" t="s">
        <v>34</v>
      </c>
      <c r="C743" s="58" t="str">
        <f t="shared" ref="C743:Q743" si="728">IF(C9=$W$96,"O",IF(C9=$X$96,"O",IF(C9=$Y$96,"O",IF(C9=$Z$96,"O",IF(C9=$AA$96,"O",IF(C9=$AB$96,"O",IF(C9=$AC$96,"O",IF(C9=$AD$96,"O",IF(C9=$AE$96,"O",IF(C9=$AF$96,"O",IF(C9=$AG$96,"O",IF(C9=$AH$96,"O",IF(C9=$AI$96,"O",IF(C9=$AJ$96,"O",IF(C9=$AK$96,"O",IF(C9=$AL$96,"O",IF(C9=$AM$96,"O",IF(C9=$AN$96,"O",IF(C9=$AO$96,"O",IF(C9=$AP$96,"O",IF(C9=$AQ$96,"O",IF(C9=$AR$96,"O",IF(C9=$AS$96,"O",IF(C9=$AT$96,"O",IF(C9=$AU$96,"O",IF(C9=$AV$96,"O",IF(C9=$AW$96,"O",IF(C9=$AX$96,"O",IF(C9=$AY$96,"O",IF(C9=$AZ$96,"O",IF(C9=$BA$96,"O","X")))))))))))))))))))))))))))))))</f>
        <v>O</v>
      </c>
      <c r="D743" s="58" t="str">
        <f t="shared" si="728"/>
        <v>O</v>
      </c>
      <c r="E743" s="58" t="str">
        <f t="shared" si="728"/>
        <v>O</v>
      </c>
      <c r="F743" s="58" t="str">
        <f t="shared" si="728"/>
        <v>O</v>
      </c>
      <c r="G743" s="58" t="str">
        <f t="shared" si="728"/>
        <v>O</v>
      </c>
      <c r="H743" s="58" t="str">
        <f t="shared" si="728"/>
        <v>O</v>
      </c>
      <c r="I743" s="58" t="str">
        <f t="shared" si="728"/>
        <v>O</v>
      </c>
      <c r="J743" s="58" t="str">
        <f t="shared" si="728"/>
        <v>O</v>
      </c>
      <c r="K743" s="58" t="str">
        <f t="shared" si="728"/>
        <v>O</v>
      </c>
      <c r="L743" s="58" t="str">
        <f t="shared" si="728"/>
        <v>O</v>
      </c>
      <c r="M743" s="58" t="str">
        <f t="shared" si="728"/>
        <v>O</v>
      </c>
      <c r="N743" s="58" t="str">
        <f t="shared" si="728"/>
        <v>O</v>
      </c>
      <c r="O743" s="58" t="str">
        <f t="shared" si="728"/>
        <v>O</v>
      </c>
      <c r="P743" s="58" t="str">
        <f t="shared" si="728"/>
        <v>O</v>
      </c>
      <c r="Q743" s="58" t="str">
        <f t="shared" si="728"/>
        <v>O</v>
      </c>
    </row>
    <row r="744" spans="1:17" ht="18.75" customHeight="1">
      <c r="A744" s="606"/>
      <c r="B744" s="58" t="s">
        <v>35</v>
      </c>
      <c r="C744" s="58" t="str">
        <f t="shared" ref="C744:Q744" si="729">IF(C10=$W$96,"O",IF(C10=$X$96,"O",IF(C10=$Y$96,"O",IF(C10=$Z$96,"O",IF(C10=$AA$96,"O",IF(C10=$AB$96,"O",IF(C10=$AC$96,"O",IF(C10=$AD$96,"O",IF(C10=$AE$96,"O",IF(C10=$AF$96,"O",IF(C10=$AG$96,"O",IF(C10=$AH$96,"O",IF(C10=$AI$96,"O",IF(C10=$AJ$96,"O",IF(C10=$AK$96,"O",IF(C10=$AL$96,"O",IF(C10=$AM$96,"O",IF(C10=$AN$96,"O",IF(C10=$AO$96,"O",IF(C10=$AP$96,"O",IF(C10=$AQ$96,"O",IF(C10=$AR$96,"O",IF(C10=$AS$96,"O",IF(C10=$AT$96,"O",IF(C10=$AU$96,"O",IF(C10=$AV$96,"O",IF(C10=$AW$96,"O",IF(C10=$AX$96,"O",IF(C10=$AY$96,"O",IF(C10=$AZ$96,"O",IF(C10=$BA$96,"O","X")))))))))))))))))))))))))))))))</f>
        <v>O</v>
      </c>
      <c r="D744" s="58" t="str">
        <f t="shared" si="729"/>
        <v>O</v>
      </c>
      <c r="E744" s="58" t="str">
        <f t="shared" si="729"/>
        <v>O</v>
      </c>
      <c r="F744" s="58" t="str">
        <f t="shared" si="729"/>
        <v>O</v>
      </c>
      <c r="G744" s="58" t="str">
        <f t="shared" si="729"/>
        <v>O</v>
      </c>
      <c r="H744" s="58" t="str">
        <f t="shared" si="729"/>
        <v>O</v>
      </c>
      <c r="I744" s="58" t="str">
        <f t="shared" si="729"/>
        <v>O</v>
      </c>
      <c r="J744" s="58" t="str">
        <f t="shared" si="729"/>
        <v>O</v>
      </c>
      <c r="K744" s="58" t="str">
        <f t="shared" si="729"/>
        <v>O</v>
      </c>
      <c r="L744" s="58" t="str">
        <f t="shared" si="729"/>
        <v>O</v>
      </c>
      <c r="M744" s="58" t="str">
        <f t="shared" si="729"/>
        <v>O</v>
      </c>
      <c r="N744" s="58" t="str">
        <f t="shared" si="729"/>
        <v>O</v>
      </c>
      <c r="O744" s="58" t="str">
        <f t="shared" si="729"/>
        <v>O</v>
      </c>
      <c r="P744" s="58" t="str">
        <f t="shared" si="729"/>
        <v>O</v>
      </c>
      <c r="Q744" s="58" t="str">
        <f t="shared" si="729"/>
        <v>O</v>
      </c>
    </row>
    <row r="745" spans="1:17" ht="18.75" customHeight="1">
      <c r="A745" s="606"/>
      <c r="B745" s="58" t="s">
        <v>36</v>
      </c>
      <c r="C745" s="58" t="str">
        <f t="shared" ref="C745:Q745" si="730">IF(C11=$W$96,"O",IF(C11=$X$96,"O",IF(C11=$Y$96,"O",IF(C11=$Z$96,"O",IF(C11=$AA$96,"O",IF(C11=$AB$96,"O",IF(C11=$AC$96,"O",IF(C11=$AD$96,"O",IF(C11=$AE$96,"O",IF(C11=$AF$96,"O",IF(C11=$AG$96,"O",IF(C11=$AH$96,"O",IF(C11=$AI$96,"O",IF(C11=$AJ$96,"O",IF(C11=$AK$96,"O",IF(C11=$AL$96,"O",IF(C11=$AM$96,"O",IF(C11=$AN$96,"O",IF(C11=$AO$96,"O",IF(C11=$AP$96,"O",IF(C11=$AQ$96,"O",IF(C11=$AR$96,"O",IF(C11=$AS$96,"O",IF(C11=$AT$96,"O",IF(C11=$AU$96,"O",IF(C11=$AV$96,"O",IF(C11=$AW$96,"O",IF(C11=$AX$96,"O",IF(C11=$AY$96,"O",IF(C11=$AZ$96,"O",IF(C11=$BA$96,"O","X")))))))))))))))))))))))))))))))</f>
        <v>X</v>
      </c>
      <c r="D745" s="58" t="str">
        <f t="shared" si="730"/>
        <v>X</v>
      </c>
      <c r="E745" s="58" t="str">
        <f t="shared" si="730"/>
        <v>X</v>
      </c>
      <c r="F745" s="58" t="str">
        <f t="shared" si="730"/>
        <v>X</v>
      </c>
      <c r="G745" s="58" t="str">
        <f t="shared" si="730"/>
        <v>X</v>
      </c>
      <c r="H745" s="58" t="str">
        <f t="shared" si="730"/>
        <v>X</v>
      </c>
      <c r="I745" s="58" t="str">
        <f t="shared" si="730"/>
        <v>X</v>
      </c>
      <c r="J745" s="58" t="str">
        <f t="shared" si="730"/>
        <v>X</v>
      </c>
      <c r="K745" s="58" t="str">
        <f t="shared" si="730"/>
        <v>X</v>
      </c>
      <c r="L745" s="58" t="str">
        <f t="shared" si="730"/>
        <v>X</v>
      </c>
      <c r="M745" s="58" t="str">
        <f t="shared" si="730"/>
        <v>X</v>
      </c>
      <c r="N745" s="58" t="str">
        <f t="shared" si="730"/>
        <v>X</v>
      </c>
      <c r="O745" s="58" t="str">
        <f t="shared" si="730"/>
        <v>X</v>
      </c>
      <c r="P745" s="58" t="str">
        <f t="shared" si="730"/>
        <v>X</v>
      </c>
      <c r="Q745" s="58" t="str">
        <f t="shared" si="730"/>
        <v>X</v>
      </c>
    </row>
    <row r="746" spans="1:17" ht="18.75" customHeight="1">
      <c r="A746" s="606"/>
      <c r="B746" s="58" t="s">
        <v>21</v>
      </c>
      <c r="C746" s="58" t="str">
        <f t="shared" ref="C746:Q746" si="731">IF(C12=$W$96,"O",IF(C12=$X$96,"O",IF(C12=$Y$96,"O",IF(C12=$Z$96,"O",IF(C12=$AA$96,"O",IF(C12=$AB$96,"O",IF(C12=$AC$96,"O",IF(C12=$AD$96,"O",IF(C12=$AE$96,"O",IF(C12=$AF$96,"O",IF(C12=$AG$96,"O",IF(C12=$AH$96,"O",IF(C12=$AI$96,"O",IF(C12=$AJ$96,"O",IF(C12=$AK$96,"O",IF(C12=$AL$96,"O",IF(C12=$AM$96,"O",IF(C12=$AN$96,"O",IF(C12=$AO$96,"O",IF(C12=$AP$96,"O",IF(C12=$AQ$96,"O",IF(C12=$AR$96,"O",IF(C12=$AS$96,"O",IF(C12=$AT$96,"O",IF(C12=$AU$96,"O",IF(C12=$AV$96,"O",IF(C12=$AW$96,"O",IF(C12=$AX$96,"O",IF(C12=$AY$96,"O",IF(C12=$AZ$96,"O",IF(C12=$BA$96,"O","X")))))))))))))))))))))))))))))))</f>
        <v>O</v>
      </c>
      <c r="D746" s="58" t="str">
        <f t="shared" si="731"/>
        <v>O</v>
      </c>
      <c r="E746" s="58" t="str">
        <f t="shared" si="731"/>
        <v>O</v>
      </c>
      <c r="F746" s="58" t="str">
        <f t="shared" si="731"/>
        <v>O</v>
      </c>
      <c r="G746" s="58" t="str">
        <f t="shared" si="731"/>
        <v>O</v>
      </c>
      <c r="H746" s="58" t="str">
        <f t="shared" si="731"/>
        <v>O</v>
      </c>
      <c r="I746" s="58" t="str">
        <f t="shared" si="731"/>
        <v>O</v>
      </c>
      <c r="J746" s="58" t="str">
        <f t="shared" si="731"/>
        <v>O</v>
      </c>
      <c r="K746" s="58" t="str">
        <f t="shared" si="731"/>
        <v>O</v>
      </c>
      <c r="L746" s="58" t="str">
        <f t="shared" si="731"/>
        <v>O</v>
      </c>
      <c r="M746" s="58" t="str">
        <f t="shared" si="731"/>
        <v>O</v>
      </c>
      <c r="N746" s="58" t="str">
        <f t="shared" si="731"/>
        <v>O</v>
      </c>
      <c r="O746" s="58" t="str">
        <f t="shared" si="731"/>
        <v>O</v>
      </c>
      <c r="P746" s="58" t="str">
        <f t="shared" si="731"/>
        <v>O</v>
      </c>
      <c r="Q746" s="58" t="str">
        <f t="shared" si="731"/>
        <v>O</v>
      </c>
    </row>
    <row r="747" spans="1:17" ht="18.75" customHeight="1">
      <c r="A747" s="607"/>
      <c r="B747" s="30" t="s">
        <v>46</v>
      </c>
      <c r="C747" s="47">
        <f t="shared" ref="C747:Q747" si="732">COUNTIF(C741:C746,"O")</f>
        <v>3</v>
      </c>
      <c r="D747" s="47">
        <f t="shared" si="732"/>
        <v>3</v>
      </c>
      <c r="E747" s="47">
        <f t="shared" si="732"/>
        <v>3</v>
      </c>
      <c r="F747" s="47">
        <f t="shared" si="732"/>
        <v>3</v>
      </c>
      <c r="G747" s="47">
        <f t="shared" si="732"/>
        <v>3</v>
      </c>
      <c r="H747" s="47">
        <f t="shared" si="732"/>
        <v>3</v>
      </c>
      <c r="I747" s="47">
        <f t="shared" si="732"/>
        <v>3</v>
      </c>
      <c r="J747" s="47">
        <f t="shared" si="732"/>
        <v>3</v>
      </c>
      <c r="K747" s="47">
        <f t="shared" si="732"/>
        <v>3</v>
      </c>
      <c r="L747" s="47">
        <f t="shared" si="732"/>
        <v>3</v>
      </c>
      <c r="M747" s="47">
        <f t="shared" si="732"/>
        <v>3</v>
      </c>
      <c r="N747" s="47">
        <f t="shared" si="732"/>
        <v>3</v>
      </c>
      <c r="O747" s="47">
        <f t="shared" si="732"/>
        <v>3</v>
      </c>
      <c r="P747" s="47">
        <f t="shared" si="732"/>
        <v>3</v>
      </c>
      <c r="Q747" s="47">
        <f t="shared" si="732"/>
        <v>3</v>
      </c>
    </row>
    <row r="748" spans="1:17" ht="18.75" customHeight="1">
      <c r="A748" s="605">
        <v>81</v>
      </c>
      <c r="B748" s="58" t="s">
        <v>32</v>
      </c>
      <c r="C748" s="58" t="str">
        <f t="shared" ref="C748:Q748" si="733">IF(C7=$W$97,"O",IF(C7=$X$97,"O",IF(C7=$Y$97,"O",IF(C7=$Z$97,"O",IF(C7=$AA$97,"O",IF(C7=$AB$97,"O",IF(C7=$AC$97,"O",IF(C7=$AD$97,"O",IF(C7=$AE$97,"O",IF(C7=$AF$97,"O",IF(C7=$AG$97,"O",IF(C7=$AH$97,"O",IF(C7=$AI$97,"O",IF(C7=$AJ$97,"O",IF(C7=$AK$97,"O",IF(C7=$AL$97,"O",IF(C7=$AM$97,"O",IF(C7=$AN$97,"O",IF(C7=$AO$97,"O",IF(C7=$AP$97,"O",IF(C7=$AQ$97,"O",IF(C7=$AR$97,"O",IF(C7=$AS$97,"O",IF(C7=$AT$97,"O",IF(C7=$AU$97,"O",IF(C7=$AV$97,"O",IF(C7=$AW$97,"O",IF(C7=$AX$97,"O",IF(C7=$AY$97,"O",IF(C7=$AZ$97,"O",IF(C7=$BA$97,"O",IF(C7=$BB$97,"O",IF(C7=$BC$97,"O",IF(C7=$BD$97,"O",IF(C7=$BE$97,"O",IF(C7=$BF$97,"O",IF(C7=$BG$97,"O","X")))))))))))))))))))))))))))))))))))))</f>
        <v>O</v>
      </c>
      <c r="D748" s="58" t="str">
        <f t="shared" si="733"/>
        <v>O</v>
      </c>
      <c r="E748" s="58" t="str">
        <f t="shared" si="733"/>
        <v>O</v>
      </c>
      <c r="F748" s="58" t="str">
        <f t="shared" si="733"/>
        <v>O</v>
      </c>
      <c r="G748" s="58" t="str">
        <f t="shared" si="733"/>
        <v>O</v>
      </c>
      <c r="H748" s="58" t="str">
        <f t="shared" si="733"/>
        <v>O</v>
      </c>
      <c r="I748" s="58" t="str">
        <f t="shared" si="733"/>
        <v>O</v>
      </c>
      <c r="J748" s="58" t="str">
        <f t="shared" si="733"/>
        <v>O</v>
      </c>
      <c r="K748" s="58" t="str">
        <f t="shared" si="733"/>
        <v>O</v>
      </c>
      <c r="L748" s="58" t="str">
        <f t="shared" si="733"/>
        <v>O</v>
      </c>
      <c r="M748" s="58" t="str">
        <f t="shared" si="733"/>
        <v>O</v>
      </c>
      <c r="N748" s="58" t="str">
        <f t="shared" si="733"/>
        <v>O</v>
      </c>
      <c r="O748" s="58" t="str">
        <f t="shared" si="733"/>
        <v>O</v>
      </c>
      <c r="P748" s="58" t="str">
        <f t="shared" si="733"/>
        <v>O</v>
      </c>
      <c r="Q748" s="58" t="str">
        <f t="shared" si="733"/>
        <v>O</v>
      </c>
    </row>
    <row r="749" spans="1:17" ht="18.75" customHeight="1">
      <c r="A749" s="606"/>
      <c r="B749" s="58" t="s">
        <v>33</v>
      </c>
      <c r="C749" s="58" t="str">
        <f t="shared" ref="C749:Q749" si="734">IF(C8=$W$97,"O",IF(C8=$X$97,"O",IF(C8=$Y$97,"O",IF(C8=$Z$97,"O",IF(C8=$AA$97,"O",IF(C8=$AB$97,"O",IF(C8=$AC$97,"O",IF(C8=$AD$97,"O",IF(C8=$AE$97,"O",IF(C8=$AF$97,"O",IF(C8=$AG$97,"O",IF(C8=$AH$97,"O",IF(C8=$AI$97,"O",IF(C8=$AJ$97,"O",IF(C8=$AK$97,"O",IF(C8=$AL$97,"O",IF(C8=$AM$97,"O",IF(C8=$AN$97,"O",IF(C8=$AO$97,"O",IF(C8=$AP$97,"O",IF(C8=$AQ$97,"O",IF(C8=$AR$97,"O",IF(C8=$AS$97,"O",IF(C8=$AT$97,"O",IF(C8=$AU$97,"O",IF(C8=$AV$97,"O",IF(C8=$AW$97,"O",IF(C8=$AX$97,"O",IF(C8=$AY$97,"O",IF(C8=$AZ$97,"O",IF(C8=$BA$97,"O",IF(C8=$BB$97,"O",IF(C8=$BC$97,"O",IF(C8=$BD$97,"O",IF(C8=$BE$97,"O",IF(C8=$BF$97,"O",IF(C8=$BG$97,"O","X")))))))))))))))))))))))))))))))))))))</f>
        <v>O</v>
      </c>
      <c r="D749" s="58" t="str">
        <f t="shared" si="734"/>
        <v>O</v>
      </c>
      <c r="E749" s="58" t="str">
        <f t="shared" si="734"/>
        <v>O</v>
      </c>
      <c r="F749" s="58" t="str">
        <f t="shared" si="734"/>
        <v>O</v>
      </c>
      <c r="G749" s="58" t="str">
        <f t="shared" si="734"/>
        <v>O</v>
      </c>
      <c r="H749" s="58" t="str">
        <f t="shared" si="734"/>
        <v>O</v>
      </c>
      <c r="I749" s="58" t="str">
        <f t="shared" si="734"/>
        <v>O</v>
      </c>
      <c r="J749" s="58" t="str">
        <f t="shared" si="734"/>
        <v>O</v>
      </c>
      <c r="K749" s="58" t="str">
        <f t="shared" si="734"/>
        <v>O</v>
      </c>
      <c r="L749" s="58" t="str">
        <f t="shared" si="734"/>
        <v>O</v>
      </c>
      <c r="M749" s="58" t="str">
        <f t="shared" si="734"/>
        <v>O</v>
      </c>
      <c r="N749" s="58" t="str">
        <f t="shared" si="734"/>
        <v>O</v>
      </c>
      <c r="O749" s="58" t="str">
        <f t="shared" si="734"/>
        <v>O</v>
      </c>
      <c r="P749" s="58" t="str">
        <f t="shared" si="734"/>
        <v>O</v>
      </c>
      <c r="Q749" s="58" t="str">
        <f t="shared" si="734"/>
        <v>O</v>
      </c>
    </row>
    <row r="750" spans="1:17" ht="18.75" customHeight="1">
      <c r="A750" s="606"/>
      <c r="B750" s="58" t="s">
        <v>34</v>
      </c>
      <c r="C750" s="58" t="str">
        <f t="shared" ref="C750:Q750" si="735">IF(C9=$W$97,"O",IF(C9=$X$97,"O",IF(C9=$Y$97,"O",IF(C9=$Z$97,"O",IF(C9=$AA$97,"O",IF(C9=$AB$97,"O",IF(C9=$AC$97,"O",IF(C9=$AD$97,"O",IF(C9=$AE$97,"O",IF(C9=$AF$97,"O",IF(C9=$AG$97,"O",IF(C9=$AH$97,"O",IF(C9=$AI$97,"O",IF(C9=$AJ$97,"O",IF(C9=$AK$97,"O",IF(C9=$AL$97,"O",IF(C9=$AM$97,"O",IF(C9=$AN$97,"O",IF(C9=$AO$97,"O",IF(C9=$AP$97,"O",IF(C9=$AQ$97,"O",IF(C9=$AR$97,"O",IF(C9=$AS$97,"O",IF(C9=$AT$97,"O",IF(C9=$AU$97,"O",IF(C9=$AV$97,"O",IF(C9=$AW$97,"O",IF(C9=$AX$97,"O",IF(C9=$AY$97,"O",IF(C9=$AZ$97,"O",IF(C9=$BA$97,"O",IF(C9=$BB$97,"O",IF(C9=$BC$97,"O",IF(C9=$BD$97,"O",IF(C9=$BE$97,"O",IF(C9=$BF$97,"O",IF(C9=$BG$97,"O","X")))))))))))))))))))))))))))))))))))))</f>
        <v>O</v>
      </c>
      <c r="D750" s="58" t="str">
        <f t="shared" si="735"/>
        <v>O</v>
      </c>
      <c r="E750" s="58" t="str">
        <f t="shared" si="735"/>
        <v>O</v>
      </c>
      <c r="F750" s="58" t="str">
        <f t="shared" si="735"/>
        <v>O</v>
      </c>
      <c r="G750" s="58" t="str">
        <f t="shared" si="735"/>
        <v>O</v>
      </c>
      <c r="H750" s="58" t="str">
        <f t="shared" si="735"/>
        <v>O</v>
      </c>
      <c r="I750" s="58" t="str">
        <f t="shared" si="735"/>
        <v>O</v>
      </c>
      <c r="J750" s="58" t="str">
        <f t="shared" si="735"/>
        <v>O</v>
      </c>
      <c r="K750" s="58" t="str">
        <f t="shared" si="735"/>
        <v>O</v>
      </c>
      <c r="L750" s="58" t="str">
        <f t="shared" si="735"/>
        <v>O</v>
      </c>
      <c r="M750" s="58" t="str">
        <f t="shared" si="735"/>
        <v>O</v>
      </c>
      <c r="N750" s="58" t="str">
        <f t="shared" si="735"/>
        <v>O</v>
      </c>
      <c r="O750" s="58" t="str">
        <f t="shared" si="735"/>
        <v>O</v>
      </c>
      <c r="P750" s="58" t="str">
        <f t="shared" si="735"/>
        <v>O</v>
      </c>
      <c r="Q750" s="58" t="str">
        <f t="shared" si="735"/>
        <v>O</v>
      </c>
    </row>
    <row r="751" spans="1:17" ht="18.75" customHeight="1">
      <c r="A751" s="606"/>
      <c r="B751" s="58" t="s">
        <v>35</v>
      </c>
      <c r="C751" s="58" t="str">
        <f t="shared" ref="C751:Q751" si="736">IF(C10=$W$97,"O",IF(C10=$X$97,"O",IF(C10=$Y$97,"O",IF(C10=$Z$97,"O",IF(C10=$AA$97,"O",IF(C10=$AB$97,"O",IF(C10=$AC$97,"O",IF(C10=$AD$97,"O",IF(C10=$AE$97,"O",IF(C10=$AF$97,"O",IF(C10=$AG$97,"O",IF(C10=$AH$97,"O",IF(C10=$AI$97,"O",IF(C10=$AJ$97,"O",IF(C10=$AK$97,"O",IF(C10=$AL$97,"O",IF(C10=$AM$97,"O",IF(C10=$AN$97,"O",IF(C10=$AO$97,"O",IF(C10=$AP$97,"O",IF(C10=$AQ$97,"O",IF(C10=$AR$97,"O",IF(C10=$AS$97,"O",IF(C10=$AT$97,"O",IF(C10=$AU$97,"O",IF(C10=$AV$97,"O",IF(C10=$AW$97,"O",IF(C10=$AX$97,"O",IF(C10=$AY$97,"O",IF(C10=$AZ$97,"O",IF(C10=$BA$97,"O",IF(C10=$BB$97,"O",IF(C10=$BC$97,"O",IF(C10=$BD$97,"O",IF(C10=$BE$97,"O",IF(C10=$BF$97,"O",IF(C10=$BG$97,"O","X")))))))))))))))))))))))))))))))))))))</f>
        <v>O</v>
      </c>
      <c r="D751" s="58" t="str">
        <f t="shared" si="736"/>
        <v>O</v>
      </c>
      <c r="E751" s="58" t="str">
        <f t="shared" si="736"/>
        <v>O</v>
      </c>
      <c r="F751" s="58" t="str">
        <f t="shared" si="736"/>
        <v>O</v>
      </c>
      <c r="G751" s="58" t="str">
        <f t="shared" si="736"/>
        <v>O</v>
      </c>
      <c r="H751" s="58" t="str">
        <f t="shared" si="736"/>
        <v>O</v>
      </c>
      <c r="I751" s="58" t="str">
        <f t="shared" si="736"/>
        <v>O</v>
      </c>
      <c r="J751" s="58" t="str">
        <f t="shared" si="736"/>
        <v>O</v>
      </c>
      <c r="K751" s="58" t="str">
        <f t="shared" si="736"/>
        <v>O</v>
      </c>
      <c r="L751" s="58" t="str">
        <f t="shared" si="736"/>
        <v>O</v>
      </c>
      <c r="M751" s="58" t="str">
        <f t="shared" si="736"/>
        <v>O</v>
      </c>
      <c r="N751" s="58" t="str">
        <f t="shared" si="736"/>
        <v>O</v>
      </c>
      <c r="O751" s="58" t="str">
        <f t="shared" si="736"/>
        <v>O</v>
      </c>
      <c r="P751" s="58" t="str">
        <f t="shared" si="736"/>
        <v>O</v>
      </c>
      <c r="Q751" s="58" t="str">
        <f t="shared" si="736"/>
        <v>O</v>
      </c>
    </row>
    <row r="752" spans="1:17" ht="18.75" customHeight="1">
      <c r="A752" s="606"/>
      <c r="B752" s="58" t="s">
        <v>36</v>
      </c>
      <c r="C752" s="58" t="str">
        <f t="shared" ref="C752:Q752" si="737">IF(C11=$W$97,"O",IF(C11=$X$97,"O",IF(C11=$Y$97,"O",IF(C11=$Z$97,"O",IF(C11=$AA$97,"O",IF(C11=$AB$97,"O",IF(C11=$AC$97,"O",IF(C11=$AD$97,"O",IF(C11=$AE$97,"O",IF(C11=$AF$97,"O",IF(C11=$AG$97,"O",IF(C11=$AH$97,"O",IF(C11=$AI$97,"O",IF(C11=$AJ$97,"O",IF(C11=$AK$97,"O",IF(C11=$AL$97,"O",IF(C11=$AM$97,"O",IF(C11=$AN$97,"O",IF(C11=$AO$97,"O",IF(C11=$AP$97,"O",IF(C11=$AQ$97,"O",IF(C11=$AR$97,"O",IF(C11=$AS$97,"O",IF(C11=$AT$97,"O",IF(C11=$AU$97,"O",IF(C11=$AV$97,"O",IF(C11=$AW$97,"O",IF(C11=$AX$97,"O",IF(C11=$AY$97,"O",IF(C11=$AZ$97,"O",IF(C11=$BA$97,"O",IF(C11=$BB$97,"O",IF(C11=$BC$97,"O",IF(C11=$BD$97,"O",IF(C11=$BE$97,"O",IF(C11=$BF$97,"O",IF(C11=$BG$97,"O","X")))))))))))))))))))))))))))))))))))))</f>
        <v>O</v>
      </c>
      <c r="D752" s="58" t="str">
        <f t="shared" si="737"/>
        <v>O</v>
      </c>
      <c r="E752" s="58" t="str">
        <f t="shared" si="737"/>
        <v>O</v>
      </c>
      <c r="F752" s="58" t="str">
        <f t="shared" si="737"/>
        <v>O</v>
      </c>
      <c r="G752" s="58" t="str">
        <f t="shared" si="737"/>
        <v>O</v>
      </c>
      <c r="H752" s="58" t="str">
        <f t="shared" si="737"/>
        <v>O</v>
      </c>
      <c r="I752" s="58" t="str">
        <f t="shared" si="737"/>
        <v>O</v>
      </c>
      <c r="J752" s="58" t="str">
        <f t="shared" si="737"/>
        <v>O</v>
      </c>
      <c r="K752" s="58" t="str">
        <f t="shared" si="737"/>
        <v>O</v>
      </c>
      <c r="L752" s="58" t="str">
        <f t="shared" si="737"/>
        <v>O</v>
      </c>
      <c r="M752" s="58" t="str">
        <f t="shared" si="737"/>
        <v>O</v>
      </c>
      <c r="N752" s="58" t="str">
        <f t="shared" si="737"/>
        <v>O</v>
      </c>
      <c r="O752" s="58" t="str">
        <f t="shared" si="737"/>
        <v>O</v>
      </c>
      <c r="P752" s="58" t="str">
        <f t="shared" si="737"/>
        <v>O</v>
      </c>
      <c r="Q752" s="58" t="str">
        <f t="shared" si="737"/>
        <v>O</v>
      </c>
    </row>
    <row r="753" spans="1:17" ht="18.75" customHeight="1">
      <c r="A753" s="606"/>
      <c r="B753" s="58" t="s">
        <v>21</v>
      </c>
      <c r="C753" s="58" t="str">
        <f t="shared" ref="C753:Q753" si="738">IF(C12=$W$97,"O",IF(C12=$X$97,"O",IF(C12=$Y$97,"O",IF(C12=$Z$97,"O",IF(C12=$AA$97,"O",IF(C12=$AB$97,"O",IF(C12=$AC$97,"O",IF(C12=$AD$97,"O",IF(C12=$AE$97,"O",IF(C12=$AF$97,"O",IF(C12=$AG$97,"O",IF(C12=$AH$97,"O",IF(C12=$AI$97,"O",IF(C12=$AJ$97,"O",IF(C12=$AK$97,"O",IF(C12=$AL$97,"O",IF(C12=$AM$97,"O",IF(C12=$AN$97,"O",IF(C12=$AO$97,"O",IF(C12=$AP$97,"O",IF(C12=$AQ$97,"O",IF(C12=$AR$97,"O",IF(C12=$AS$97,"O",IF(C12=$AT$97,"O",IF(C12=$AU$97,"O",IF(C12=$AV$97,"O",IF(C12=$AW$97,"O",IF(C12=$AX$97,"O",IF(C12=$AY$97,"O",IF(C12=$AZ$97,"O",IF(C12=$BA$97,"O",IF(C12=$BB$97,"O",IF(C12=$BC$97,"O",IF(C12=$BD$97,"O",IF(C12=$BE$97,"O",IF(C12=$BF$97,"O",IF(C12=$BG$97,"O","X")))))))))))))))))))))))))))))))))))))</f>
        <v>X</v>
      </c>
      <c r="D753" s="58" t="str">
        <f t="shared" si="738"/>
        <v>X</v>
      </c>
      <c r="E753" s="58" t="str">
        <f t="shared" si="738"/>
        <v>X</v>
      </c>
      <c r="F753" s="58" t="str">
        <f t="shared" si="738"/>
        <v>X</v>
      </c>
      <c r="G753" s="58" t="str">
        <f t="shared" si="738"/>
        <v>X</v>
      </c>
      <c r="H753" s="58" t="str">
        <f t="shared" si="738"/>
        <v>X</v>
      </c>
      <c r="I753" s="58" t="str">
        <f t="shared" si="738"/>
        <v>X</v>
      </c>
      <c r="J753" s="58" t="str">
        <f t="shared" si="738"/>
        <v>X</v>
      </c>
      <c r="K753" s="58" t="str">
        <f t="shared" si="738"/>
        <v>X</v>
      </c>
      <c r="L753" s="58" t="str">
        <f t="shared" si="738"/>
        <v>X</v>
      </c>
      <c r="M753" s="58" t="str">
        <f t="shared" si="738"/>
        <v>X</v>
      </c>
      <c r="N753" s="58" t="str">
        <f t="shared" si="738"/>
        <v>X</v>
      </c>
      <c r="O753" s="58" t="str">
        <f t="shared" si="738"/>
        <v>X</v>
      </c>
      <c r="P753" s="58" t="str">
        <f t="shared" si="738"/>
        <v>X</v>
      </c>
      <c r="Q753" s="58" t="str">
        <f t="shared" si="738"/>
        <v>X</v>
      </c>
    </row>
    <row r="754" spans="1:17" ht="18.75" customHeight="1">
      <c r="A754" s="607"/>
      <c r="B754" s="30" t="s">
        <v>46</v>
      </c>
      <c r="C754" s="47">
        <f t="shared" ref="C754:Q754" si="739">COUNTIF(C748:C753,"O")</f>
        <v>5</v>
      </c>
      <c r="D754" s="47">
        <f t="shared" si="739"/>
        <v>5</v>
      </c>
      <c r="E754" s="47">
        <f t="shared" si="739"/>
        <v>5</v>
      </c>
      <c r="F754" s="47">
        <f t="shared" si="739"/>
        <v>5</v>
      </c>
      <c r="G754" s="47">
        <f t="shared" si="739"/>
        <v>5</v>
      </c>
      <c r="H754" s="47">
        <f t="shared" si="739"/>
        <v>5</v>
      </c>
      <c r="I754" s="47">
        <f t="shared" si="739"/>
        <v>5</v>
      </c>
      <c r="J754" s="47">
        <f t="shared" si="739"/>
        <v>5</v>
      </c>
      <c r="K754" s="47">
        <f t="shared" si="739"/>
        <v>5</v>
      </c>
      <c r="L754" s="47">
        <f t="shared" si="739"/>
        <v>5</v>
      </c>
      <c r="M754" s="47">
        <f t="shared" si="739"/>
        <v>5</v>
      </c>
      <c r="N754" s="47">
        <f t="shared" si="739"/>
        <v>5</v>
      </c>
      <c r="O754" s="47">
        <f t="shared" si="739"/>
        <v>5</v>
      </c>
      <c r="P754" s="47">
        <f t="shared" si="739"/>
        <v>5</v>
      </c>
      <c r="Q754" s="47">
        <f t="shared" si="739"/>
        <v>5</v>
      </c>
    </row>
    <row r="755" spans="1:17" ht="18.75" customHeight="1">
      <c r="A755" s="605">
        <v>82</v>
      </c>
      <c r="B755" s="58" t="s">
        <v>32</v>
      </c>
      <c r="C755" s="58" t="str">
        <f t="shared" ref="C755:Q755" si="740">IF(C7=$W$98,"O",IF(C7=$X$98,"O",IF(C7=$Y$98,"O",IF(C7=$Z$98,"O",IF(C7=$AA$98,"O",IF(C7=$AB$98,"O",IF(C7=$AC$98,"O",IF(C7=$AD$98,"O",IF(C7=$AE$98,"O",IF(C7=$AF$98,"O",IF(C7=$AG$98,"O",IF(C7=$AH$98,"O",IF(C7=$AI$98,"O",IF(C7=$AJ$98,"O",IF(C7=$AK$98,"O",IF(C7=$AL$98,"O",IF(C7=$AM$98,"O",IF(C7=$AN$98,"O",IF(C7=$AO$98,"O",IF(C7=$AP$98,"O",IF(C7=$AQ$98,"O",IF(C7=$AR$98,"O",IF(C7=$AS$98,"O",IF(C7=$AT$98,"O",IF(C7=$AU$98,"O",IF(C7=$AV$98,"O",IF(C7=$AW$98,"O",IF(C7=$AX$98,"O",IF(C7=$AY$98,"O",IF(C7=$AZ$98,"O",IF(C7=$BA$98,"O",IF(C7=$BB$98,"O",IF(C7=$BC$98,"O",IF(C7=$BD$98,"O",IF(C7=$BE$98,"O","X")))))))))))))))))))))))))))))))))))</f>
        <v>O</v>
      </c>
      <c r="D755" s="58" t="str">
        <f t="shared" si="740"/>
        <v>O</v>
      </c>
      <c r="E755" s="58" t="str">
        <f t="shared" si="740"/>
        <v>O</v>
      </c>
      <c r="F755" s="58" t="str">
        <f t="shared" si="740"/>
        <v>O</v>
      </c>
      <c r="G755" s="58" t="str">
        <f t="shared" si="740"/>
        <v>O</v>
      </c>
      <c r="H755" s="58" t="str">
        <f t="shared" si="740"/>
        <v>O</v>
      </c>
      <c r="I755" s="58" t="str">
        <f t="shared" si="740"/>
        <v>O</v>
      </c>
      <c r="J755" s="58" t="str">
        <f t="shared" si="740"/>
        <v>O</v>
      </c>
      <c r="K755" s="58" t="str">
        <f t="shared" si="740"/>
        <v>O</v>
      </c>
      <c r="L755" s="58" t="str">
        <f t="shared" si="740"/>
        <v>O</v>
      </c>
      <c r="M755" s="58" t="str">
        <f t="shared" si="740"/>
        <v>O</v>
      </c>
      <c r="N755" s="58" t="str">
        <f t="shared" si="740"/>
        <v>O</v>
      </c>
      <c r="O755" s="58" t="str">
        <f t="shared" si="740"/>
        <v>O</v>
      </c>
      <c r="P755" s="58" t="str">
        <f t="shared" si="740"/>
        <v>O</v>
      </c>
      <c r="Q755" s="58" t="str">
        <f t="shared" si="740"/>
        <v>O</v>
      </c>
    </row>
    <row r="756" spans="1:17" ht="18.75" customHeight="1">
      <c r="A756" s="606"/>
      <c r="B756" s="58" t="s">
        <v>33</v>
      </c>
      <c r="C756" s="58" t="str">
        <f t="shared" ref="C756:Q756" si="741">IF(C8=$W$98,"O",IF(C8=$X$98,"O",IF(C8=$Y$98,"O",IF(C8=$Z$98,"O",IF(C8=$AA$98,"O",IF(C8=$AB$98,"O",IF(C8=$AC$98,"O",IF(C8=$AD$98,"O",IF(C8=$AE$98,"O",IF(C8=$AF$98,"O",IF(C8=$AG$98,"O",IF(C8=$AH$98,"O",IF(C8=$AI$98,"O",IF(C8=$AJ$98,"O",IF(C8=$AK$98,"O",IF(C8=$AL$98,"O",IF(C8=$AM$98,"O",IF(C8=$AN$98,"O",IF(C8=$AO$98,"O",IF(C8=$AP$98,"O",IF(C8=$AQ$98,"O",IF(C8=$AR$98,"O",IF(C8=$AS$98,"O",IF(C8=$AT$98,"O",IF(C8=$AU$98,"O",IF(C8=$AV$98,"O",IF(C8=$AW$98,"O",IF(C8=$AX$98,"O",IF(C8=$AY$98,"O",IF(C8=$AZ$98,"O",IF(C8=$BA$98,"O",IF(C8=$BB$98,"O",IF(C8=$BC$98,"O",IF(C8=$BD$98,"O",IF(C8=$BE$98,"O","X")))))))))))))))))))))))))))))))))))</f>
        <v>O</v>
      </c>
      <c r="D756" s="58" t="str">
        <f t="shared" si="741"/>
        <v>O</v>
      </c>
      <c r="E756" s="58" t="str">
        <f t="shared" si="741"/>
        <v>O</v>
      </c>
      <c r="F756" s="58" t="str">
        <f t="shared" si="741"/>
        <v>O</v>
      </c>
      <c r="G756" s="58" t="str">
        <f t="shared" si="741"/>
        <v>O</v>
      </c>
      <c r="H756" s="58" t="str">
        <f t="shared" si="741"/>
        <v>O</v>
      </c>
      <c r="I756" s="58" t="str">
        <f t="shared" si="741"/>
        <v>O</v>
      </c>
      <c r="J756" s="58" t="str">
        <f t="shared" si="741"/>
        <v>O</v>
      </c>
      <c r="K756" s="58" t="str">
        <f t="shared" si="741"/>
        <v>O</v>
      </c>
      <c r="L756" s="58" t="str">
        <f t="shared" si="741"/>
        <v>O</v>
      </c>
      <c r="M756" s="58" t="str">
        <f t="shared" si="741"/>
        <v>O</v>
      </c>
      <c r="N756" s="58" t="str">
        <f t="shared" si="741"/>
        <v>O</v>
      </c>
      <c r="O756" s="58" t="str">
        <f t="shared" si="741"/>
        <v>O</v>
      </c>
      <c r="P756" s="58" t="str">
        <f t="shared" si="741"/>
        <v>O</v>
      </c>
      <c r="Q756" s="58" t="str">
        <f t="shared" si="741"/>
        <v>O</v>
      </c>
    </row>
    <row r="757" spans="1:17" ht="18.75" customHeight="1">
      <c r="A757" s="606"/>
      <c r="B757" s="58" t="s">
        <v>34</v>
      </c>
      <c r="C757" s="58" t="str">
        <f t="shared" ref="C757:Q757" si="742">IF(C9=$W$98,"O",IF(C9=$X$98,"O",IF(C9=$Y$98,"O",IF(C9=$Z$98,"O",IF(C9=$AA$98,"O",IF(C9=$AB$98,"O",IF(C9=$AC$98,"O",IF(C9=$AD$98,"O",IF(C9=$AE$98,"O",IF(C9=$AF$98,"O",IF(C9=$AG$98,"O",IF(C9=$AH$98,"O",IF(C9=$AI$98,"O",IF(C9=$AJ$98,"O",IF(C9=$AK$98,"O",IF(C9=$AL$98,"O",IF(C9=$AM$98,"O",IF(C9=$AN$98,"O",IF(C9=$AO$98,"O",IF(C9=$AP$98,"O",IF(C9=$AQ$98,"O",IF(C9=$AR$98,"O",IF(C9=$AS$98,"O",IF(C9=$AT$98,"O",IF(C9=$AU$98,"O",IF(C9=$AV$98,"O",IF(C9=$AW$98,"O",IF(C9=$AX$98,"O",IF(C9=$AY$98,"O",IF(C9=$AZ$98,"O",IF(C9=$BA$98,"O",IF(C9=$BB$98,"O",IF(C9=$BC$98,"O",IF(C9=$BD$98,"O",IF(C9=$BE$98,"O","X")))))))))))))))))))))))))))))))))))</f>
        <v>O</v>
      </c>
      <c r="D757" s="58" t="str">
        <f t="shared" si="742"/>
        <v>O</v>
      </c>
      <c r="E757" s="58" t="str">
        <f t="shared" si="742"/>
        <v>O</v>
      </c>
      <c r="F757" s="58" t="str">
        <f t="shared" si="742"/>
        <v>O</v>
      </c>
      <c r="G757" s="58" t="str">
        <f t="shared" si="742"/>
        <v>O</v>
      </c>
      <c r="H757" s="58" t="str">
        <f t="shared" si="742"/>
        <v>O</v>
      </c>
      <c r="I757" s="58" t="str">
        <f t="shared" si="742"/>
        <v>O</v>
      </c>
      <c r="J757" s="58" t="str">
        <f t="shared" si="742"/>
        <v>O</v>
      </c>
      <c r="K757" s="58" t="str">
        <f t="shared" si="742"/>
        <v>O</v>
      </c>
      <c r="L757" s="58" t="str">
        <f t="shared" si="742"/>
        <v>O</v>
      </c>
      <c r="M757" s="58" t="str">
        <f t="shared" si="742"/>
        <v>O</v>
      </c>
      <c r="N757" s="58" t="str">
        <f t="shared" si="742"/>
        <v>O</v>
      </c>
      <c r="O757" s="58" t="str">
        <f t="shared" si="742"/>
        <v>O</v>
      </c>
      <c r="P757" s="58" t="str">
        <f t="shared" si="742"/>
        <v>O</v>
      </c>
      <c r="Q757" s="58" t="str">
        <f t="shared" si="742"/>
        <v>O</v>
      </c>
    </row>
    <row r="758" spans="1:17" ht="18.75" customHeight="1">
      <c r="A758" s="606"/>
      <c r="B758" s="58" t="s">
        <v>35</v>
      </c>
      <c r="C758" s="58" t="str">
        <f t="shared" ref="C758:Q758" si="743">IF(C10=$W$98,"O",IF(C10=$X$98,"O",IF(C10=$Y$98,"O",IF(C10=$Z$98,"O",IF(C10=$AA$98,"O",IF(C10=$AB$98,"O",IF(C10=$AC$98,"O",IF(C10=$AD$98,"O",IF(C10=$AE$98,"O",IF(C10=$AF$98,"O",IF(C10=$AG$98,"O",IF(C10=$AH$98,"O",IF(C10=$AI$98,"O",IF(C10=$AJ$98,"O",IF(C10=$AK$98,"O",IF(C10=$AL$98,"O",IF(C10=$AM$98,"O",IF(C10=$AN$98,"O",IF(C10=$AO$98,"O",IF(C10=$AP$98,"O",IF(C10=$AQ$98,"O",IF(C10=$AR$98,"O",IF(C10=$AS$98,"O",IF(C10=$AT$98,"O",IF(C10=$AU$98,"O",IF(C10=$AV$98,"O",IF(C10=$AW$98,"O",IF(C10=$AX$98,"O",IF(C10=$AY$98,"O",IF(C10=$AZ$98,"O",IF(C10=$BA$98,"O",IF(C10=$BB$98,"O",IF(C10=$BC$98,"O",IF(C10=$BD$98,"O",IF(C10=$BE$98,"O","X")))))))))))))))))))))))))))))))))))</f>
        <v>X</v>
      </c>
      <c r="D758" s="58" t="str">
        <f t="shared" si="743"/>
        <v>X</v>
      </c>
      <c r="E758" s="58" t="str">
        <f t="shared" si="743"/>
        <v>X</v>
      </c>
      <c r="F758" s="58" t="str">
        <f t="shared" si="743"/>
        <v>X</v>
      </c>
      <c r="G758" s="58" t="str">
        <f t="shared" si="743"/>
        <v>X</v>
      </c>
      <c r="H758" s="58" t="str">
        <f t="shared" si="743"/>
        <v>X</v>
      </c>
      <c r="I758" s="58" t="str">
        <f t="shared" si="743"/>
        <v>X</v>
      </c>
      <c r="J758" s="58" t="str">
        <f t="shared" si="743"/>
        <v>X</v>
      </c>
      <c r="K758" s="58" t="str">
        <f t="shared" si="743"/>
        <v>X</v>
      </c>
      <c r="L758" s="58" t="str">
        <f t="shared" si="743"/>
        <v>X</v>
      </c>
      <c r="M758" s="58" t="str">
        <f t="shared" si="743"/>
        <v>X</v>
      </c>
      <c r="N758" s="58" t="str">
        <f t="shared" si="743"/>
        <v>X</v>
      </c>
      <c r="O758" s="58" t="str">
        <f t="shared" si="743"/>
        <v>X</v>
      </c>
      <c r="P758" s="58" t="str">
        <f t="shared" si="743"/>
        <v>X</v>
      </c>
      <c r="Q758" s="58" t="str">
        <f t="shared" si="743"/>
        <v>X</v>
      </c>
    </row>
    <row r="759" spans="1:17" ht="18.75" customHeight="1">
      <c r="A759" s="606"/>
      <c r="B759" s="58" t="s">
        <v>36</v>
      </c>
      <c r="C759" s="58" t="str">
        <f t="shared" ref="C759:Q759" si="744">IF(C11=$W$98,"O",IF(C11=$X$98,"O",IF(C11=$Y$98,"O",IF(C11=$Z$98,"O",IF(C11=$AA$98,"O",IF(C11=$AB$98,"O",IF(C11=$AC$98,"O",IF(C11=$AD$98,"O",IF(C11=$AE$98,"O",IF(C11=$AF$98,"O",IF(C11=$AG$98,"O",IF(C11=$AH$98,"O",IF(C11=$AI$98,"O",IF(C11=$AJ$98,"O",IF(C11=$AK$98,"O",IF(C11=$AL$98,"O",IF(C11=$AM$98,"O",IF(C11=$AN$98,"O",IF(C11=$AO$98,"O",IF(C11=$AP$98,"O",IF(C11=$AQ$98,"O",IF(C11=$AR$98,"O",IF(C11=$AS$98,"O",IF(C11=$AT$98,"O",IF(C11=$AU$98,"O",IF(C11=$AV$98,"O",IF(C11=$AW$98,"O",IF(C11=$AX$98,"O",IF(C11=$AY$98,"O",IF(C11=$AZ$98,"O",IF(C11=$BA$98,"O",IF(C11=$BB$98,"O",IF(C11=$BC$98,"O",IF(C11=$BD$98,"O",IF(C11=$BE$98,"O","X")))))))))))))))))))))))))))))))))))</f>
        <v>X</v>
      </c>
      <c r="D759" s="58" t="str">
        <f t="shared" si="744"/>
        <v>X</v>
      </c>
      <c r="E759" s="58" t="str">
        <f t="shared" si="744"/>
        <v>X</v>
      </c>
      <c r="F759" s="58" t="str">
        <f t="shared" si="744"/>
        <v>X</v>
      </c>
      <c r="G759" s="58" t="str">
        <f t="shared" si="744"/>
        <v>X</v>
      </c>
      <c r="H759" s="58" t="str">
        <f t="shared" si="744"/>
        <v>X</v>
      </c>
      <c r="I759" s="58" t="str">
        <f t="shared" si="744"/>
        <v>X</v>
      </c>
      <c r="J759" s="58" t="str">
        <f t="shared" si="744"/>
        <v>X</v>
      </c>
      <c r="K759" s="58" t="str">
        <f t="shared" si="744"/>
        <v>X</v>
      </c>
      <c r="L759" s="58" t="str">
        <f t="shared" si="744"/>
        <v>X</v>
      </c>
      <c r="M759" s="58" t="str">
        <f t="shared" si="744"/>
        <v>X</v>
      </c>
      <c r="N759" s="58" t="str">
        <f t="shared" si="744"/>
        <v>X</v>
      </c>
      <c r="O759" s="58" t="str">
        <f t="shared" si="744"/>
        <v>X</v>
      </c>
      <c r="P759" s="58" t="str">
        <f t="shared" si="744"/>
        <v>X</v>
      </c>
      <c r="Q759" s="58" t="str">
        <f t="shared" si="744"/>
        <v>X</v>
      </c>
    </row>
    <row r="760" spans="1:17" ht="18.75" customHeight="1">
      <c r="A760" s="606"/>
      <c r="B760" s="58" t="s">
        <v>21</v>
      </c>
      <c r="C760" s="58" t="str">
        <f t="shared" ref="C760:Q760" si="745">IF(C12=$W$98,"O",IF(C12=$X$98,"O",IF(C12=$Y$98,"O",IF(C12=$Z$98,"O",IF(C12=$AA$98,"O",IF(C12=$AB$98,"O",IF(C12=$AC$98,"O",IF(C12=$AD$98,"O",IF(C12=$AE$98,"O",IF(C12=$AF$98,"O",IF(C12=$AG$98,"O",IF(C12=$AH$98,"O",IF(C12=$AI$98,"O",IF(C12=$AJ$98,"O",IF(C12=$AK$98,"O",IF(C12=$AL$98,"O",IF(C12=$AM$98,"O",IF(C12=$AN$98,"O",IF(C12=$AO$98,"O",IF(C12=$AP$98,"O",IF(C12=$AQ$98,"O",IF(C12=$AR$98,"O",IF(C12=$AS$98,"O",IF(C12=$AT$98,"O",IF(C12=$AU$98,"O",IF(C12=$AV$98,"O",IF(C12=$AW$98,"O",IF(C12=$AX$98,"O",IF(C12=$AY$98,"O",IF(C12=$AZ$98,"O",IF(C12=$BA$98,"O",IF(C12=$BB$98,"O",IF(C12=$BC$98,"O",IF(C12=$BD$98,"O",IF(C12=$BE$98,"O","X")))))))))))))))))))))))))))))))))))</f>
        <v>O</v>
      </c>
      <c r="D760" s="58" t="str">
        <f t="shared" si="745"/>
        <v>O</v>
      </c>
      <c r="E760" s="58" t="str">
        <f t="shared" si="745"/>
        <v>O</v>
      </c>
      <c r="F760" s="58" t="str">
        <f t="shared" si="745"/>
        <v>O</v>
      </c>
      <c r="G760" s="58" t="str">
        <f t="shared" si="745"/>
        <v>O</v>
      </c>
      <c r="H760" s="58" t="str">
        <f t="shared" si="745"/>
        <v>O</v>
      </c>
      <c r="I760" s="58" t="str">
        <f t="shared" si="745"/>
        <v>O</v>
      </c>
      <c r="J760" s="58" t="str">
        <f t="shared" si="745"/>
        <v>O</v>
      </c>
      <c r="K760" s="58" t="str">
        <f t="shared" si="745"/>
        <v>O</v>
      </c>
      <c r="L760" s="58" t="str">
        <f t="shared" si="745"/>
        <v>O</v>
      </c>
      <c r="M760" s="58" t="str">
        <f t="shared" si="745"/>
        <v>O</v>
      </c>
      <c r="N760" s="58" t="str">
        <f t="shared" si="745"/>
        <v>O</v>
      </c>
      <c r="O760" s="58" t="str">
        <f t="shared" si="745"/>
        <v>O</v>
      </c>
      <c r="P760" s="58" t="str">
        <f t="shared" si="745"/>
        <v>O</v>
      </c>
      <c r="Q760" s="58" t="str">
        <f t="shared" si="745"/>
        <v>O</v>
      </c>
    </row>
    <row r="761" spans="1:17" ht="18.75" customHeight="1">
      <c r="A761" s="607"/>
      <c r="B761" s="30" t="s">
        <v>46</v>
      </c>
      <c r="C761" s="47">
        <f t="shared" ref="C761:Q761" si="746">COUNTIF(C755:C760,"O")</f>
        <v>4</v>
      </c>
      <c r="D761" s="47">
        <f t="shared" si="746"/>
        <v>4</v>
      </c>
      <c r="E761" s="47">
        <f t="shared" si="746"/>
        <v>4</v>
      </c>
      <c r="F761" s="47">
        <f t="shared" si="746"/>
        <v>4</v>
      </c>
      <c r="G761" s="47">
        <f t="shared" si="746"/>
        <v>4</v>
      </c>
      <c r="H761" s="47">
        <f t="shared" si="746"/>
        <v>4</v>
      </c>
      <c r="I761" s="47">
        <f t="shared" si="746"/>
        <v>4</v>
      </c>
      <c r="J761" s="47">
        <f t="shared" si="746"/>
        <v>4</v>
      </c>
      <c r="K761" s="47">
        <f t="shared" si="746"/>
        <v>4</v>
      </c>
      <c r="L761" s="47">
        <f t="shared" si="746"/>
        <v>4</v>
      </c>
      <c r="M761" s="47">
        <f t="shared" si="746"/>
        <v>4</v>
      </c>
      <c r="N761" s="47">
        <f t="shared" si="746"/>
        <v>4</v>
      </c>
      <c r="O761" s="47">
        <f t="shared" si="746"/>
        <v>4</v>
      </c>
      <c r="P761" s="47">
        <f t="shared" si="746"/>
        <v>4</v>
      </c>
      <c r="Q761" s="47">
        <f t="shared" si="746"/>
        <v>4</v>
      </c>
    </row>
    <row r="762" spans="1:17" ht="18.75" customHeight="1">
      <c r="A762" s="605">
        <v>83</v>
      </c>
      <c r="B762" s="58" t="s">
        <v>32</v>
      </c>
      <c r="C762" s="58" t="str">
        <f t="shared" ref="C762:Q762" si="747">IF(C7=$W$99,"O",IF(C7=$X$99,"O",IF(C7=$Y$99,"O",IF(C7=$Z$99,"O",IF(C7=$AA$99,"O",IF(C7=$AB$99,"O",IF(C7=$AC$99,"O",IF(C7=$AD$99,"O",IF(C7=$AE$99,"O",IF(C7=$AF$99,"O",IF(C7=$AG$99,"O",IF(C7=$AH$99,"O",IF(C7=$AI$99,"O",IF(C7=$AJ$99,"O",IF(C7=$AK$99,"O",IF(C7=$AL$99,"O",IF(C7=$AM$99,"O",IF(C7=$AN$99,"O",IF(C7=$AO$99,"O",IF(C7=$AP$99,"O",IF(C7=$AQ$99,"O",IF(C7=$AR$99,"O",IF(C7=$AS$99,"O",IF(C7=$AT$99,"O",IF(C7=$AU$99,"O",IF(C7=$AV$99,"O",IF(C7=$AW$99,"O",IF(C7=$AX$99,"O",IF(C7=$AY$99,"O",IF(C7=$AZ$99,"O",IF(C7=$BA$99,"O",IF(C7=$BB$99,"O",IF(C7=$BC$99,"O",IF(C7=$BD$99,"O",IF(C7=$BE$99,"O",IF(C7=$BF$99,"O",IF(C7=$BG$99,"O",IF(C7=$BH$99,"O",IF(C7=$BI$99,"O","X")))))))))))))))))))))))))))))))))))))))</f>
        <v>O</v>
      </c>
      <c r="D762" s="58" t="str">
        <f t="shared" si="747"/>
        <v>O</v>
      </c>
      <c r="E762" s="58" t="str">
        <f t="shared" si="747"/>
        <v>O</v>
      </c>
      <c r="F762" s="58" t="str">
        <f t="shared" si="747"/>
        <v>O</v>
      </c>
      <c r="G762" s="58" t="str">
        <f t="shared" si="747"/>
        <v>O</v>
      </c>
      <c r="H762" s="58" t="str">
        <f t="shared" si="747"/>
        <v>O</v>
      </c>
      <c r="I762" s="58" t="str">
        <f t="shared" si="747"/>
        <v>O</v>
      </c>
      <c r="J762" s="58" t="str">
        <f t="shared" si="747"/>
        <v>O</v>
      </c>
      <c r="K762" s="58" t="str">
        <f t="shared" si="747"/>
        <v>O</v>
      </c>
      <c r="L762" s="58" t="str">
        <f t="shared" si="747"/>
        <v>O</v>
      </c>
      <c r="M762" s="58" t="str">
        <f t="shared" si="747"/>
        <v>O</v>
      </c>
      <c r="N762" s="58" t="str">
        <f t="shared" si="747"/>
        <v>O</v>
      </c>
      <c r="O762" s="58" t="str">
        <f t="shared" si="747"/>
        <v>O</v>
      </c>
      <c r="P762" s="58" t="str">
        <f t="shared" si="747"/>
        <v>O</v>
      </c>
      <c r="Q762" s="58" t="str">
        <f t="shared" si="747"/>
        <v>O</v>
      </c>
    </row>
    <row r="763" spans="1:17" ht="18.75" customHeight="1">
      <c r="A763" s="606"/>
      <c r="B763" s="58" t="s">
        <v>33</v>
      </c>
      <c r="C763" s="58" t="str">
        <f t="shared" ref="C763:Q763" si="748">IF(C8=$W$99,"O",IF(C8=$X$99,"O",IF(C8=$Y$99,"O",IF(C8=$Z$99,"O",IF(C8=$AA$99,"O",IF(C8=$AB$99,"O",IF(C8=$AC$99,"O",IF(C8=$AD$99,"O",IF(C8=$AE$99,"O",IF(C8=$AF$99,"O",IF(C8=$AG$99,"O",IF(C8=$AH$99,"O",IF(C8=$AI$99,"O",IF(C8=$AJ$99,"O",IF(C8=$AK$99,"O",IF(C8=$AL$99,"O",IF(C8=$AM$99,"O",IF(C8=$AN$99,"O",IF(C8=$AO$99,"O",IF(C8=$AP$99,"O",IF(C8=$AQ$99,"O",IF(C8=$AR$99,"O",IF(C8=$AS$99,"O",IF(C8=$AT$99,"O",IF(C8=$AU$99,"O",IF(C8=$AV$99,"O",IF(C8=$AW$99,"O",IF(C8=$AX$99,"O",IF(C8=$AY$99,"O",IF(C8=$AZ$99,"O",IF(C8=$BA$99,"O",IF(C8=$BB$99,"O",IF(C8=$BC$99,"O",IF(C8=$BD$99,"O",IF(C8=$BE$99,"O",IF(C8=$BF$99,"O",IF(C8=$BG$99,"O",IF(C8=$BH$99,"O",IF(C8=$BI$99,"O","X")))))))))))))))))))))))))))))))))))))))</f>
        <v>O</v>
      </c>
      <c r="D763" s="58" t="str">
        <f t="shared" si="748"/>
        <v>O</v>
      </c>
      <c r="E763" s="58" t="str">
        <f t="shared" si="748"/>
        <v>O</v>
      </c>
      <c r="F763" s="58" t="str">
        <f t="shared" si="748"/>
        <v>O</v>
      </c>
      <c r="G763" s="58" t="str">
        <f t="shared" si="748"/>
        <v>O</v>
      </c>
      <c r="H763" s="58" t="str">
        <f t="shared" si="748"/>
        <v>O</v>
      </c>
      <c r="I763" s="58" t="str">
        <f t="shared" si="748"/>
        <v>O</v>
      </c>
      <c r="J763" s="58" t="str">
        <f t="shared" si="748"/>
        <v>O</v>
      </c>
      <c r="K763" s="58" t="str">
        <f t="shared" si="748"/>
        <v>O</v>
      </c>
      <c r="L763" s="58" t="str">
        <f t="shared" si="748"/>
        <v>O</v>
      </c>
      <c r="M763" s="58" t="str">
        <f t="shared" si="748"/>
        <v>O</v>
      </c>
      <c r="N763" s="58" t="str">
        <f t="shared" si="748"/>
        <v>O</v>
      </c>
      <c r="O763" s="58" t="str">
        <f t="shared" si="748"/>
        <v>O</v>
      </c>
      <c r="P763" s="58" t="str">
        <f t="shared" si="748"/>
        <v>O</v>
      </c>
      <c r="Q763" s="58" t="str">
        <f t="shared" si="748"/>
        <v>O</v>
      </c>
    </row>
    <row r="764" spans="1:17" ht="18.75" customHeight="1">
      <c r="A764" s="606"/>
      <c r="B764" s="58" t="s">
        <v>34</v>
      </c>
      <c r="C764" s="58" t="str">
        <f t="shared" ref="C764:Q764" si="749">IF(C9=$W$99,"O",IF(C9=$X$99,"O",IF(C9=$Y$99,"O",IF(C9=$Z$99,"O",IF(C9=$AA$99,"O",IF(C9=$AB$99,"O",IF(C9=$AC$99,"O",IF(C9=$AD$99,"O",IF(C9=$AE$99,"O",IF(C9=$AF$99,"O",IF(C9=$AG$99,"O",IF(C9=$AH$99,"O",IF(C9=$AI$99,"O",IF(C9=$AJ$99,"O",IF(C9=$AK$99,"O",IF(C9=$AL$99,"O",IF(C9=$AM$99,"O",IF(C9=$AN$99,"O",IF(C9=$AO$99,"O",IF(C9=$AP$99,"O",IF(C9=$AQ$99,"O",IF(C9=$AR$99,"O",IF(C9=$AS$99,"O",IF(C9=$AT$99,"O",IF(C9=$AU$99,"O",IF(C9=$AV$99,"O",IF(C9=$AW$99,"O",IF(C9=$AX$99,"O",IF(C9=$AY$99,"O",IF(C9=$AZ$99,"O",IF(C9=$BA$99,"O",IF(C9=$BB$99,"O",IF(C9=$BC$99,"O",IF(C9=$BD$99,"O",IF(C9=$BE$99,"O",IF(C9=$BF$99,"O",IF(C9=$BG$99,"O",IF(C9=$BH$99,"O",IF(C9=$BI$99,"O","X")))))))))))))))))))))))))))))))))))))))</f>
        <v>O</v>
      </c>
      <c r="D764" s="58" t="str">
        <f t="shared" si="749"/>
        <v>O</v>
      </c>
      <c r="E764" s="58" t="str">
        <f t="shared" si="749"/>
        <v>O</v>
      </c>
      <c r="F764" s="58" t="str">
        <f t="shared" si="749"/>
        <v>O</v>
      </c>
      <c r="G764" s="58" t="str">
        <f t="shared" si="749"/>
        <v>O</v>
      </c>
      <c r="H764" s="58" t="str">
        <f t="shared" si="749"/>
        <v>O</v>
      </c>
      <c r="I764" s="58" t="str">
        <f t="shared" si="749"/>
        <v>O</v>
      </c>
      <c r="J764" s="58" t="str">
        <f t="shared" si="749"/>
        <v>O</v>
      </c>
      <c r="K764" s="58" t="str">
        <f t="shared" si="749"/>
        <v>O</v>
      </c>
      <c r="L764" s="58" t="str">
        <f t="shared" si="749"/>
        <v>O</v>
      </c>
      <c r="M764" s="58" t="str">
        <f t="shared" si="749"/>
        <v>O</v>
      </c>
      <c r="N764" s="58" t="str">
        <f t="shared" si="749"/>
        <v>O</v>
      </c>
      <c r="O764" s="58" t="str">
        <f t="shared" si="749"/>
        <v>O</v>
      </c>
      <c r="P764" s="58" t="str">
        <f t="shared" si="749"/>
        <v>O</v>
      </c>
      <c r="Q764" s="58" t="str">
        <f t="shared" si="749"/>
        <v>O</v>
      </c>
    </row>
    <row r="765" spans="1:17" ht="18.75" customHeight="1">
      <c r="A765" s="606"/>
      <c r="B765" s="58" t="s">
        <v>35</v>
      </c>
      <c r="C765" s="58" t="str">
        <f t="shared" ref="C765:Q765" si="750">IF(C10=$W$99,"O",IF(C10=$X$99,"O",IF(C10=$Y$99,"O",IF(C10=$Z$99,"O",IF(C10=$AA$99,"O",IF(C10=$AB$99,"O",IF(C10=$AC$99,"O",IF(C10=$AD$99,"O",IF(C10=$AE$99,"O",IF(C10=$AF$99,"O",IF(C10=$AG$99,"O",IF(C10=$AH$99,"O",IF(C10=$AI$99,"O",IF(C10=$AJ$99,"O",IF(C10=$AK$99,"O",IF(C10=$AL$99,"O",IF(C10=$AM$99,"O",IF(C10=$AN$99,"O",IF(C10=$AO$99,"O",IF(C10=$AP$99,"O",IF(C10=$AQ$99,"O",IF(C10=$AR$99,"O",IF(C10=$AS$99,"O",IF(C10=$AT$99,"O",IF(C10=$AU$99,"O",IF(C10=$AV$99,"O",IF(C10=$AW$99,"O",IF(C10=$AX$99,"O",IF(C10=$AY$99,"O",IF(C10=$AZ$99,"O",IF(C10=$BA$99,"O",IF(C10=$BB$99,"O",IF(C10=$BC$99,"O",IF(C10=$BD$99,"O",IF(C10=$BE$99,"O",IF(C10=$BF$99,"O",IF(C10=$BG$99,"O",IF(C10=$BH$99,"O",IF(C10=$BI$99,"O","X")))))))))))))))))))))))))))))))))))))))</f>
        <v>O</v>
      </c>
      <c r="D765" s="58" t="str">
        <f t="shared" si="750"/>
        <v>O</v>
      </c>
      <c r="E765" s="58" t="str">
        <f t="shared" si="750"/>
        <v>O</v>
      </c>
      <c r="F765" s="58" t="str">
        <f t="shared" si="750"/>
        <v>O</v>
      </c>
      <c r="G765" s="58" t="str">
        <f t="shared" si="750"/>
        <v>O</v>
      </c>
      <c r="H765" s="58" t="str">
        <f t="shared" si="750"/>
        <v>O</v>
      </c>
      <c r="I765" s="58" t="str">
        <f t="shared" si="750"/>
        <v>O</v>
      </c>
      <c r="J765" s="58" t="str">
        <f t="shared" si="750"/>
        <v>O</v>
      </c>
      <c r="K765" s="58" t="str">
        <f t="shared" si="750"/>
        <v>O</v>
      </c>
      <c r="L765" s="58" t="str">
        <f t="shared" si="750"/>
        <v>O</v>
      </c>
      <c r="M765" s="58" t="str">
        <f t="shared" si="750"/>
        <v>O</v>
      </c>
      <c r="N765" s="58" t="str">
        <f t="shared" si="750"/>
        <v>O</v>
      </c>
      <c r="O765" s="58" t="str">
        <f t="shared" si="750"/>
        <v>O</v>
      </c>
      <c r="P765" s="58" t="str">
        <f t="shared" si="750"/>
        <v>O</v>
      </c>
      <c r="Q765" s="58" t="str">
        <f t="shared" si="750"/>
        <v>O</v>
      </c>
    </row>
    <row r="766" spans="1:17" ht="18.75" customHeight="1">
      <c r="A766" s="606"/>
      <c r="B766" s="58" t="s">
        <v>36</v>
      </c>
      <c r="C766" s="58" t="str">
        <f t="shared" ref="C766:Q766" si="751">IF(C11=$W$99,"O",IF(C11=$X$99,"O",IF(C11=$Y$99,"O",IF(C11=$Z$99,"O",IF(C11=$AA$99,"O",IF(C11=$AB$99,"O",IF(C11=$AC$99,"O",IF(C11=$AD$99,"O",IF(C11=$AE$99,"O",IF(C11=$AF$99,"O",IF(C11=$AG$99,"O",IF(C11=$AH$99,"O",IF(C11=$AI$99,"O",IF(C11=$AJ$99,"O",IF(C11=$AK$99,"O",IF(C11=$AL$99,"O",IF(C11=$AM$99,"O",IF(C11=$AN$99,"O",IF(C11=$AO$99,"O",IF(C11=$AP$99,"O",IF(C11=$AQ$99,"O",IF(C11=$AR$99,"O",IF(C11=$AS$99,"O",IF(C11=$AT$99,"O",IF(C11=$AU$99,"O",IF(C11=$AV$99,"O",IF(C11=$AW$99,"O",IF(C11=$AX$99,"O",IF(C11=$AY$99,"O",IF(C11=$AZ$99,"O",IF(C11=$BA$99,"O",IF(C11=$BB$99,"O",IF(C11=$BC$99,"O",IF(C11=$BD$99,"O",IF(C11=$BE$99,"O",IF(C11=$BF$99,"O",IF(C11=$BG$99,"O",IF(C11=$BH$99,"O",IF(C11=$BI$99,"O","X")))))))))))))))))))))))))))))))))))))))</f>
        <v>O</v>
      </c>
      <c r="D766" s="58" t="str">
        <f t="shared" si="751"/>
        <v>O</v>
      </c>
      <c r="E766" s="58" t="str">
        <f t="shared" si="751"/>
        <v>O</v>
      </c>
      <c r="F766" s="58" t="str">
        <f t="shared" si="751"/>
        <v>O</v>
      </c>
      <c r="G766" s="58" t="str">
        <f t="shared" si="751"/>
        <v>O</v>
      </c>
      <c r="H766" s="58" t="str">
        <f t="shared" si="751"/>
        <v>O</v>
      </c>
      <c r="I766" s="58" t="str">
        <f t="shared" si="751"/>
        <v>O</v>
      </c>
      <c r="J766" s="58" t="str">
        <f t="shared" si="751"/>
        <v>O</v>
      </c>
      <c r="K766" s="58" t="str">
        <f t="shared" si="751"/>
        <v>O</v>
      </c>
      <c r="L766" s="58" t="str">
        <f t="shared" si="751"/>
        <v>O</v>
      </c>
      <c r="M766" s="58" t="str">
        <f t="shared" si="751"/>
        <v>O</v>
      </c>
      <c r="N766" s="58" t="str">
        <f t="shared" si="751"/>
        <v>O</v>
      </c>
      <c r="O766" s="58" t="str">
        <f t="shared" si="751"/>
        <v>O</v>
      </c>
      <c r="P766" s="58" t="str">
        <f t="shared" si="751"/>
        <v>O</v>
      </c>
      <c r="Q766" s="58" t="str">
        <f t="shared" si="751"/>
        <v>O</v>
      </c>
    </row>
    <row r="767" spans="1:17" ht="18.75" customHeight="1">
      <c r="A767" s="606"/>
      <c r="B767" s="58" t="s">
        <v>21</v>
      </c>
      <c r="C767" s="58" t="str">
        <f t="shared" ref="C767:Q767" si="752">IF(C12=$W$99,"O",IF(C12=$X$99,"O",IF(C12=$Y$99,"O",IF(C12=$Z$99,"O",IF(C12=$AA$99,"O",IF(C12=$AB$99,"O",IF(C12=$AC$99,"O",IF(C12=$AD$99,"O",IF(C12=$AE$99,"O",IF(C12=$AF$99,"O",IF(C12=$AG$99,"O",IF(C12=$AH$99,"O",IF(C12=$AI$99,"O",IF(C12=$AJ$99,"O",IF(C12=$AK$99,"O",IF(C12=$AL$99,"O",IF(C12=$AM$99,"O",IF(C12=$AN$99,"O",IF(C12=$AO$99,"O",IF(C12=$AP$99,"O",IF(C12=$AQ$99,"O",IF(C12=$AR$99,"O",IF(C12=$AS$99,"O",IF(C12=$AT$99,"O",IF(C12=$AU$99,"O",IF(C12=$AV$99,"O",IF(C12=$AW$99,"O",IF(C12=$AX$99,"O",IF(C12=$AY$99,"O",IF(C12=$AZ$99,"O",IF(C12=$BA$99,"O",IF(C12=$BB$99,"O",IF(C12=$BC$99,"O",IF(C12=$BD$99,"O",IF(C12=$BE$99,"O",IF(C12=$BF$99,"O",IF(C12=$BG$99,"O",IF(C12=$BH$99,"O",IF(C12=$BI$99,"O","X")))))))))))))))))))))))))))))))))))))))</f>
        <v>O</v>
      </c>
      <c r="D767" s="58" t="str">
        <f t="shared" si="752"/>
        <v>O</v>
      </c>
      <c r="E767" s="58" t="str">
        <f t="shared" si="752"/>
        <v>O</v>
      </c>
      <c r="F767" s="58" t="str">
        <f t="shared" si="752"/>
        <v>O</v>
      </c>
      <c r="G767" s="58" t="str">
        <f t="shared" si="752"/>
        <v>O</v>
      </c>
      <c r="H767" s="58" t="str">
        <f t="shared" si="752"/>
        <v>O</v>
      </c>
      <c r="I767" s="58" t="str">
        <f t="shared" si="752"/>
        <v>O</v>
      </c>
      <c r="J767" s="58" t="str">
        <f t="shared" si="752"/>
        <v>O</v>
      </c>
      <c r="K767" s="58" t="str">
        <f t="shared" si="752"/>
        <v>O</v>
      </c>
      <c r="L767" s="58" t="str">
        <f t="shared" si="752"/>
        <v>O</v>
      </c>
      <c r="M767" s="58" t="str">
        <f t="shared" si="752"/>
        <v>O</v>
      </c>
      <c r="N767" s="58" t="str">
        <f t="shared" si="752"/>
        <v>O</v>
      </c>
      <c r="O767" s="58" t="str">
        <f t="shared" si="752"/>
        <v>O</v>
      </c>
      <c r="P767" s="58" t="str">
        <f t="shared" si="752"/>
        <v>O</v>
      </c>
      <c r="Q767" s="58" t="str">
        <f t="shared" si="752"/>
        <v>O</v>
      </c>
    </row>
    <row r="768" spans="1:17" ht="18.75" customHeight="1">
      <c r="A768" s="607"/>
      <c r="B768" s="30" t="s">
        <v>46</v>
      </c>
      <c r="C768" s="47">
        <f t="shared" ref="C768:Q768" si="753">COUNTIF(C762:C767,"O")</f>
        <v>6</v>
      </c>
      <c r="D768" s="47">
        <f t="shared" si="753"/>
        <v>6</v>
      </c>
      <c r="E768" s="47">
        <f t="shared" si="753"/>
        <v>6</v>
      </c>
      <c r="F768" s="47">
        <f t="shared" si="753"/>
        <v>6</v>
      </c>
      <c r="G768" s="47">
        <f t="shared" si="753"/>
        <v>6</v>
      </c>
      <c r="H768" s="47">
        <f t="shared" si="753"/>
        <v>6</v>
      </c>
      <c r="I768" s="47">
        <f t="shared" si="753"/>
        <v>6</v>
      </c>
      <c r="J768" s="47">
        <f t="shared" si="753"/>
        <v>6</v>
      </c>
      <c r="K768" s="47">
        <f t="shared" si="753"/>
        <v>6</v>
      </c>
      <c r="L768" s="47">
        <f t="shared" si="753"/>
        <v>6</v>
      </c>
      <c r="M768" s="47">
        <f t="shared" si="753"/>
        <v>6</v>
      </c>
      <c r="N768" s="47">
        <f t="shared" si="753"/>
        <v>6</v>
      </c>
      <c r="O768" s="47">
        <f t="shared" si="753"/>
        <v>6</v>
      </c>
      <c r="P768" s="47">
        <f t="shared" si="753"/>
        <v>6</v>
      </c>
      <c r="Q768" s="47">
        <f t="shared" si="753"/>
        <v>6</v>
      </c>
    </row>
    <row r="769" spans="1:65" ht="18.75" customHeight="1">
      <c r="A769" s="605">
        <v>84</v>
      </c>
      <c r="B769" s="58" t="s">
        <v>32</v>
      </c>
      <c r="C769" s="58" t="str">
        <f t="shared" ref="C769:Q769" si="754">IF(C7=$W$100,"O",IF(C7=$X$100,"O",IF(C7=$Y$100,"O",IF(C7=$Z$100,"O",IF(C7=$AA$100,"O",IF(C7=$AB$100,"O",IF(C7=$AC$100,"O",IF(C7=$AD$100,"O",IF(C7=$AE$100,"O",IF(C7=$AF$100,"O",IF(C7=$AG$100,"O",IF(C7=$AH$100,"O",IF(C7=$AI$100,"O",IF(C7=$AJ$100,"O",IF(C7=$AK$100,"O",IF(C7=$AL$100,"O",IF(C7=$AM$100,"O",IF(C7=$AN$100,"O",IF(C7=$AO$100,"O",IF(C7=$AP$100,"O",IF(C7=$AQ$100,"O",IF(C7=$AR$100,"O",IF(C7=$AS$100,"O",IF(C7=$AT$100,"O",IF(C7=$AU$100,"O",IF(C7=$AV$100,"O",IF(C7=$AW$100,"O",IF(C7=$AX$100,"O",IF(C7=$AY$100,"O",IF(C7=$AZ$100,"O",IF(C7=$BA$100,"O",IF(C7=$BB$100,"O",IF(C7=$BC$100,"O",IF(C7=$BD$100,"O",IF(C7=$BE$100,"O",IF(C7=$BF$100,"O","X"))))))))))))))))))))))))))))))))))))</f>
        <v>O</v>
      </c>
      <c r="D769" s="58" t="str">
        <f t="shared" si="754"/>
        <v>O</v>
      </c>
      <c r="E769" s="58" t="str">
        <f t="shared" si="754"/>
        <v>O</v>
      </c>
      <c r="F769" s="58" t="str">
        <f t="shared" si="754"/>
        <v>O</v>
      </c>
      <c r="G769" s="58" t="str">
        <f t="shared" si="754"/>
        <v>O</v>
      </c>
      <c r="H769" s="58" t="str">
        <f t="shared" si="754"/>
        <v>O</v>
      </c>
      <c r="I769" s="58" t="str">
        <f t="shared" si="754"/>
        <v>O</v>
      </c>
      <c r="J769" s="58" t="str">
        <f t="shared" si="754"/>
        <v>O</v>
      </c>
      <c r="K769" s="58" t="str">
        <f t="shared" si="754"/>
        <v>O</v>
      </c>
      <c r="L769" s="58" t="str">
        <f t="shared" si="754"/>
        <v>O</v>
      </c>
      <c r="M769" s="58" t="str">
        <f t="shared" si="754"/>
        <v>O</v>
      </c>
      <c r="N769" s="58" t="str">
        <f t="shared" si="754"/>
        <v>O</v>
      </c>
      <c r="O769" s="58" t="str">
        <f t="shared" si="754"/>
        <v>O</v>
      </c>
      <c r="P769" s="58" t="str">
        <f t="shared" si="754"/>
        <v>O</v>
      </c>
      <c r="Q769" s="58" t="str">
        <f t="shared" si="754"/>
        <v>O</v>
      </c>
    </row>
    <row r="770" spans="1:65" ht="18.75" customHeight="1">
      <c r="A770" s="606"/>
      <c r="B770" s="58" t="s">
        <v>33</v>
      </c>
      <c r="C770" s="58" t="str">
        <f t="shared" ref="C770:Q770" si="755">IF(C8=$W$100,"O",IF(C8=$X$100,"O",IF(C8=$Y$100,"O",IF(C8=$Z$100,"O",IF(C8=$AA$100,"O",IF(C8=$AB$100,"O",IF(C8=$AC$100,"O",IF(C8=$AD$100,"O",IF(C8=$AE$100,"O",IF(C8=$AF$100,"O",IF(C8=$AG$100,"O",IF(C8=$AH$100,"O",IF(C8=$AI$100,"O",IF(C8=$AJ$100,"O",IF(C8=$AK$100,"O",IF(C8=$AL$100,"O",IF(C8=$AM$100,"O",IF(C8=$AN$100,"O",IF(C8=$AO$100,"O",IF(C8=$AP$100,"O",IF(C8=$AQ$100,"O",IF(C8=$AR$100,"O",IF(C8=$AS$100,"O",IF(C8=$AT$100,"O",IF(C8=$AU$100,"O",IF(C8=$AV$100,"O",IF(C8=$AW$100,"O",IF(C8=$AX$100,"O",IF(C8=$AY$100,"O",IF(C8=$AZ$100,"O",IF(C8=$BA$100,"O",IF(C8=$BB$100,"O",IF(C8=$BC$100,"O",IF(C8=$BD$100,"O",IF(C8=$BE$100,"O",IF(C8=$BF$100,"O","X"))))))))))))))))))))))))))))))))))))</f>
        <v>O</v>
      </c>
      <c r="D770" s="58" t="str">
        <f t="shared" si="755"/>
        <v>O</v>
      </c>
      <c r="E770" s="58" t="str">
        <f t="shared" si="755"/>
        <v>O</v>
      </c>
      <c r="F770" s="58" t="str">
        <f t="shared" si="755"/>
        <v>O</v>
      </c>
      <c r="G770" s="58" t="str">
        <f t="shared" si="755"/>
        <v>O</v>
      </c>
      <c r="H770" s="58" t="str">
        <f t="shared" si="755"/>
        <v>O</v>
      </c>
      <c r="I770" s="58" t="str">
        <f t="shared" si="755"/>
        <v>O</v>
      </c>
      <c r="J770" s="58" t="str">
        <f t="shared" si="755"/>
        <v>O</v>
      </c>
      <c r="K770" s="58" t="str">
        <f t="shared" si="755"/>
        <v>O</v>
      </c>
      <c r="L770" s="58" t="str">
        <f t="shared" si="755"/>
        <v>O</v>
      </c>
      <c r="M770" s="58" t="str">
        <f t="shared" si="755"/>
        <v>O</v>
      </c>
      <c r="N770" s="58" t="str">
        <f t="shared" si="755"/>
        <v>O</v>
      </c>
      <c r="O770" s="58" t="str">
        <f t="shared" si="755"/>
        <v>O</v>
      </c>
      <c r="P770" s="58" t="str">
        <f t="shared" si="755"/>
        <v>O</v>
      </c>
      <c r="Q770" s="58" t="str">
        <f t="shared" si="755"/>
        <v>O</v>
      </c>
    </row>
    <row r="771" spans="1:65" ht="18.75" customHeight="1">
      <c r="A771" s="606"/>
      <c r="B771" s="58" t="s">
        <v>34</v>
      </c>
      <c r="C771" s="58" t="str">
        <f t="shared" ref="C771:Q771" si="756">IF(C9=$W$100,"O",IF(C9=$X$100,"O",IF(C9=$Y$100,"O",IF(C9=$Z$100,"O",IF(C9=$AA$100,"O",IF(C9=$AB$100,"O",IF(C9=$AC$100,"O",IF(C9=$AD$100,"O",IF(C9=$AE$100,"O",IF(C9=$AF$100,"O",IF(C9=$AG$100,"O",IF(C9=$AH$100,"O",IF(C9=$AI$100,"O",IF(C9=$AJ$100,"O",IF(C9=$AK$100,"O",IF(C9=$AL$100,"O",IF(C9=$AM$100,"O",IF(C9=$AN$100,"O",IF(C9=$AO$100,"O",IF(C9=$AP$100,"O",IF(C9=$AQ$100,"O",IF(C9=$AR$100,"O",IF(C9=$AS$100,"O",IF(C9=$AT$100,"O",IF(C9=$AU$100,"O",IF(C9=$AV$100,"O",IF(C9=$AW$100,"O",IF(C9=$AX$100,"O",IF(C9=$AY$100,"O",IF(C9=$AZ$100,"O",IF(C9=$BA$100,"O",IF(C9=$BB$100,"O",IF(C9=$BC$100,"O",IF(C9=$BD$100,"O",IF(C9=$BE$100,"O",IF(C9=$BF$100,"O","X"))))))))))))))))))))))))))))))))))))</f>
        <v>X</v>
      </c>
      <c r="D771" s="58" t="str">
        <f t="shared" si="756"/>
        <v>X</v>
      </c>
      <c r="E771" s="58" t="str">
        <f t="shared" si="756"/>
        <v>X</v>
      </c>
      <c r="F771" s="58" t="str">
        <f t="shared" si="756"/>
        <v>X</v>
      </c>
      <c r="G771" s="58" t="str">
        <f t="shared" si="756"/>
        <v>X</v>
      </c>
      <c r="H771" s="58" t="str">
        <f t="shared" si="756"/>
        <v>X</v>
      </c>
      <c r="I771" s="58" t="str">
        <f t="shared" si="756"/>
        <v>X</v>
      </c>
      <c r="J771" s="58" t="str">
        <f t="shared" si="756"/>
        <v>X</v>
      </c>
      <c r="K771" s="58" t="str">
        <f t="shared" si="756"/>
        <v>X</v>
      </c>
      <c r="L771" s="58" t="str">
        <f t="shared" si="756"/>
        <v>X</v>
      </c>
      <c r="M771" s="58" t="str">
        <f t="shared" si="756"/>
        <v>X</v>
      </c>
      <c r="N771" s="58" t="str">
        <f t="shared" si="756"/>
        <v>X</v>
      </c>
      <c r="O771" s="58" t="str">
        <f t="shared" si="756"/>
        <v>X</v>
      </c>
      <c r="P771" s="58" t="str">
        <f t="shared" si="756"/>
        <v>X</v>
      </c>
      <c r="Q771" s="58" t="str">
        <f t="shared" si="756"/>
        <v>X</v>
      </c>
    </row>
    <row r="772" spans="1:65" ht="18.75" customHeight="1">
      <c r="A772" s="606"/>
      <c r="B772" s="58" t="s">
        <v>35</v>
      </c>
      <c r="C772" s="58" t="str">
        <f t="shared" ref="C772:Q772" si="757">IF(C10=$W$100,"O",IF(C10=$X$100,"O",IF(C10=$Y$100,"O",IF(C10=$Z$100,"O",IF(C10=$AA$100,"O",IF(C10=$AB$100,"O",IF(C10=$AC$100,"O",IF(C10=$AD$100,"O",IF(C10=$AE$100,"O",IF(C10=$AF$100,"O",IF(C10=$AG$100,"O",IF(C10=$AH$100,"O",IF(C10=$AI$100,"O",IF(C10=$AJ$100,"O",IF(C10=$AK$100,"O",IF(C10=$AL$100,"O",IF(C10=$AM$100,"O",IF(C10=$AN$100,"O",IF(C10=$AO$100,"O",IF(C10=$AP$100,"O",IF(C10=$AQ$100,"O",IF(C10=$AR$100,"O",IF(C10=$AS$100,"O",IF(C10=$AT$100,"O",IF(C10=$AU$100,"O",IF(C10=$AV$100,"O",IF(C10=$AW$100,"O",IF(C10=$AX$100,"O",IF(C10=$AY$100,"O",IF(C10=$AZ$100,"O",IF(C10=$BA$100,"O",IF(C10=$BB$100,"O",IF(C10=$BC$100,"O",IF(C10=$BD$100,"O",IF(C10=$BE$100,"O",IF(C10=$BF$100,"O","X"))))))))))))))))))))))))))))))))))))</f>
        <v>O</v>
      </c>
      <c r="D772" s="58" t="str">
        <f t="shared" si="757"/>
        <v>O</v>
      </c>
      <c r="E772" s="58" t="str">
        <f t="shared" si="757"/>
        <v>O</v>
      </c>
      <c r="F772" s="58" t="str">
        <f t="shared" si="757"/>
        <v>O</v>
      </c>
      <c r="G772" s="58" t="str">
        <f t="shared" si="757"/>
        <v>O</v>
      </c>
      <c r="H772" s="58" t="str">
        <f t="shared" si="757"/>
        <v>O</v>
      </c>
      <c r="I772" s="58" t="str">
        <f t="shared" si="757"/>
        <v>O</v>
      </c>
      <c r="J772" s="58" t="str">
        <f t="shared" si="757"/>
        <v>O</v>
      </c>
      <c r="K772" s="58" t="str">
        <f t="shared" si="757"/>
        <v>O</v>
      </c>
      <c r="L772" s="58" t="str">
        <f t="shared" si="757"/>
        <v>O</v>
      </c>
      <c r="M772" s="58" t="str">
        <f t="shared" si="757"/>
        <v>O</v>
      </c>
      <c r="N772" s="58" t="str">
        <f t="shared" si="757"/>
        <v>O</v>
      </c>
      <c r="O772" s="58" t="str">
        <f t="shared" si="757"/>
        <v>O</v>
      </c>
      <c r="P772" s="58" t="str">
        <f t="shared" si="757"/>
        <v>O</v>
      </c>
      <c r="Q772" s="58" t="str">
        <f t="shared" si="757"/>
        <v>O</v>
      </c>
    </row>
    <row r="773" spans="1:65" ht="18.75" customHeight="1">
      <c r="A773" s="606"/>
      <c r="B773" s="58" t="s">
        <v>36</v>
      </c>
      <c r="C773" s="58" t="str">
        <f t="shared" ref="C773:Q773" si="758">IF(C11=$W$100,"O",IF(C11=$X$100,"O",IF(C11=$Y$100,"O",IF(C11=$Z$100,"O",IF(C11=$AA$100,"O",IF(C11=$AB$100,"O",IF(C11=$AC$100,"O",IF(C11=$AD$100,"O",IF(C11=$AE$100,"O",IF(C11=$AF$100,"O",IF(C11=$AG$100,"O",IF(C11=$AH$100,"O",IF(C11=$AI$100,"O",IF(C11=$AJ$100,"O",IF(C11=$AK$100,"O",IF(C11=$AL$100,"O",IF(C11=$AM$100,"O",IF(C11=$AN$100,"O",IF(C11=$AO$100,"O",IF(C11=$AP$100,"O",IF(C11=$AQ$100,"O",IF(C11=$AR$100,"O",IF(C11=$AS$100,"O",IF(C11=$AT$100,"O",IF(C11=$AU$100,"O",IF(C11=$AV$100,"O",IF(C11=$AW$100,"O",IF(C11=$AX$100,"O",IF(C11=$AY$100,"O",IF(C11=$AZ$100,"O",IF(C11=$BA$100,"O",IF(C11=$BB$100,"O",IF(C11=$BC$100,"O",IF(C11=$BD$100,"O",IF(C11=$BE$100,"O",IF(C11=$BF$100,"O","X"))))))))))))))))))))))))))))))))))))</f>
        <v>X</v>
      </c>
      <c r="D773" s="58" t="str">
        <f t="shared" si="758"/>
        <v>X</v>
      </c>
      <c r="E773" s="58" t="str">
        <f t="shared" si="758"/>
        <v>X</v>
      </c>
      <c r="F773" s="58" t="str">
        <f t="shared" si="758"/>
        <v>X</v>
      </c>
      <c r="G773" s="58" t="str">
        <f t="shared" si="758"/>
        <v>X</v>
      </c>
      <c r="H773" s="58" t="str">
        <f t="shared" si="758"/>
        <v>X</v>
      </c>
      <c r="I773" s="58" t="str">
        <f t="shared" si="758"/>
        <v>X</v>
      </c>
      <c r="J773" s="58" t="str">
        <f t="shared" si="758"/>
        <v>X</v>
      </c>
      <c r="K773" s="58" t="str">
        <f t="shared" si="758"/>
        <v>X</v>
      </c>
      <c r="L773" s="58" t="str">
        <f t="shared" si="758"/>
        <v>X</v>
      </c>
      <c r="M773" s="58" t="str">
        <f t="shared" si="758"/>
        <v>X</v>
      </c>
      <c r="N773" s="58" t="str">
        <f t="shared" si="758"/>
        <v>X</v>
      </c>
      <c r="O773" s="58" t="str">
        <f t="shared" si="758"/>
        <v>X</v>
      </c>
      <c r="P773" s="58" t="str">
        <f t="shared" si="758"/>
        <v>X</v>
      </c>
      <c r="Q773" s="58" t="str">
        <f t="shared" si="758"/>
        <v>X</v>
      </c>
    </row>
    <row r="774" spans="1:65" ht="18.75" customHeight="1">
      <c r="A774" s="606"/>
      <c r="B774" s="58" t="s">
        <v>21</v>
      </c>
      <c r="C774" s="58" t="str">
        <f t="shared" ref="C774:Q774" si="759">IF(C12=$W$100,"O",IF(C12=$X$100,"O",IF(C12=$Y$100,"O",IF(C12=$Z$100,"O",IF(C12=$AA$100,"O",IF(C12=$AB$100,"O",IF(C12=$AC$100,"O",IF(C12=$AD$100,"O",IF(C12=$AE$100,"O",IF(C12=$AF$100,"O",IF(C12=$AG$100,"O",IF(C12=$AH$100,"O",IF(C12=$AI$100,"O",IF(C12=$AJ$100,"O",IF(C12=$AK$100,"O",IF(C12=$AL$100,"O",IF(C12=$AM$100,"O",IF(C12=$AN$100,"O",IF(C12=$AO$100,"O",IF(C12=$AP$100,"O",IF(C12=$AQ$100,"O",IF(C12=$AR$100,"O",IF(C12=$AS$100,"O",IF(C12=$AT$100,"O",IF(C12=$AU$100,"O",IF(C12=$AV$100,"O",IF(C12=$AW$100,"O",IF(C12=$AX$100,"O",IF(C12=$AY$100,"O",IF(C12=$AZ$100,"O",IF(C12=$BA$100,"O",IF(C12=$BB$100,"O",IF(C12=$BC$100,"O",IF(C12=$BD$100,"O",IF(C12=$BE$100,"O",IF(C12=$BF$100,"O","X"))))))))))))))))))))))))))))))))))))</f>
        <v>O</v>
      </c>
      <c r="D774" s="58" t="str">
        <f t="shared" si="759"/>
        <v>O</v>
      </c>
      <c r="E774" s="58" t="str">
        <f t="shared" si="759"/>
        <v>O</v>
      </c>
      <c r="F774" s="58" t="str">
        <f t="shared" si="759"/>
        <v>O</v>
      </c>
      <c r="G774" s="58" t="str">
        <f t="shared" si="759"/>
        <v>O</v>
      </c>
      <c r="H774" s="58" t="str">
        <f t="shared" si="759"/>
        <v>O</v>
      </c>
      <c r="I774" s="58" t="str">
        <f t="shared" si="759"/>
        <v>O</v>
      </c>
      <c r="J774" s="58" t="str">
        <f t="shared" si="759"/>
        <v>O</v>
      </c>
      <c r="K774" s="58" t="str">
        <f t="shared" si="759"/>
        <v>O</v>
      </c>
      <c r="L774" s="58" t="str">
        <f t="shared" si="759"/>
        <v>O</v>
      </c>
      <c r="M774" s="58" t="str">
        <f t="shared" si="759"/>
        <v>O</v>
      </c>
      <c r="N774" s="58" t="str">
        <f t="shared" si="759"/>
        <v>O</v>
      </c>
      <c r="O774" s="58" t="str">
        <f t="shared" si="759"/>
        <v>O</v>
      </c>
      <c r="P774" s="58" t="str">
        <f t="shared" si="759"/>
        <v>O</v>
      </c>
      <c r="Q774" s="58" t="str">
        <f t="shared" si="759"/>
        <v>O</v>
      </c>
    </row>
    <row r="775" spans="1:65" ht="18.75" customHeight="1">
      <c r="A775" s="607"/>
      <c r="B775" s="30" t="s">
        <v>46</v>
      </c>
      <c r="C775" s="47">
        <f>COUNTIF(C769:C774,"O")</f>
        <v>4</v>
      </c>
      <c r="D775" s="47">
        <f t="shared" ref="D775:Q775" si="760">COUNTIF(D769:D774,"O")</f>
        <v>4</v>
      </c>
      <c r="E775" s="47">
        <f t="shared" si="760"/>
        <v>4</v>
      </c>
      <c r="F775" s="47">
        <f t="shared" si="760"/>
        <v>4</v>
      </c>
      <c r="G775" s="47">
        <f t="shared" si="760"/>
        <v>4</v>
      </c>
      <c r="H775" s="47">
        <f t="shared" si="760"/>
        <v>4</v>
      </c>
      <c r="I775" s="47">
        <f t="shared" si="760"/>
        <v>4</v>
      </c>
      <c r="J775" s="47">
        <f t="shared" si="760"/>
        <v>4</v>
      </c>
      <c r="K775" s="47">
        <f t="shared" si="760"/>
        <v>4</v>
      </c>
      <c r="L775" s="47">
        <f t="shared" si="760"/>
        <v>4</v>
      </c>
      <c r="M775" s="47">
        <f t="shared" si="760"/>
        <v>4</v>
      </c>
      <c r="N775" s="47">
        <f t="shared" si="760"/>
        <v>4</v>
      </c>
      <c r="O775" s="47">
        <f t="shared" si="760"/>
        <v>4</v>
      </c>
      <c r="P775" s="47">
        <f t="shared" si="760"/>
        <v>4</v>
      </c>
      <c r="Q775" s="47">
        <f t="shared" si="760"/>
        <v>4</v>
      </c>
    </row>
    <row r="776" spans="1:65" ht="18.75" customHeight="1">
      <c r="A776" s="605">
        <v>85</v>
      </c>
      <c r="B776" s="58" t="s">
        <v>32</v>
      </c>
      <c r="C776" s="58" t="str">
        <f t="shared" ref="C776:Q776" si="761">IF(C7=$W$101,"O",IF(C7=$X$101,"O",IF(C7=$Y$101,"O",IF(C7=$Z$101,"O",IF(C7=$AA$101,"O",IF(C7=$AB$101,"O",IF(C7=$AC$101,"O",IF(C7=$AD$101,"O",IF(C7=$AE$101,"O",IF(C7=$AF$101,"O",IF(C7=$AG$101,"O",IF(C7=$AH$101,"O",IF(C7=$AI$101,"O",IF(C7=$AJ$101,"O",IF(C7=$AK$101,"O",IF(C7=$AL$101,"O",IF(C7=$AM$101,"O",IF(C7=$AN$101,"O",IF(C7=$AO$101,"O",IF(C7=$AP$101,"O",IF(C7=$AQ$101,"O",IF(C7=$AR$101,"O",IF(C7=$AS$101,"O",IF(C7=$AT$101,"O",IF(C7=$AU$101,"O",IF(C7=$AV$101,"O",IF(C7=$AW$101,"O",IF(C7=$AX$101,"O",IF(C7=$AY$101,"O",IF(C7=$AZ$101,"O",IF(C7=$BA$101,"O",IF(C7=$BB$101,"O",IF(C7=$BC$101,"O",IF(C7=$BD$101,"O",IF(C7=$BE$101,"O","X")))))))))))))))))))))))))))))))))))</f>
        <v>O</v>
      </c>
      <c r="D776" s="58" t="str">
        <f t="shared" si="761"/>
        <v>O</v>
      </c>
      <c r="E776" s="58" t="str">
        <f t="shared" si="761"/>
        <v>O</v>
      </c>
      <c r="F776" s="58" t="str">
        <f t="shared" si="761"/>
        <v>O</v>
      </c>
      <c r="G776" s="58" t="str">
        <f t="shared" si="761"/>
        <v>O</v>
      </c>
      <c r="H776" s="58" t="str">
        <f t="shared" si="761"/>
        <v>O</v>
      </c>
      <c r="I776" s="58" t="str">
        <f t="shared" si="761"/>
        <v>O</v>
      </c>
      <c r="J776" s="58" t="str">
        <f t="shared" si="761"/>
        <v>O</v>
      </c>
      <c r="K776" s="58" t="str">
        <f t="shared" si="761"/>
        <v>O</v>
      </c>
      <c r="L776" s="58" t="str">
        <f t="shared" si="761"/>
        <v>O</v>
      </c>
      <c r="M776" s="58" t="str">
        <f t="shared" si="761"/>
        <v>O</v>
      </c>
      <c r="N776" s="58" t="str">
        <f t="shared" si="761"/>
        <v>O</v>
      </c>
      <c r="O776" s="58" t="str">
        <f t="shared" si="761"/>
        <v>O</v>
      </c>
      <c r="P776" s="58" t="str">
        <f t="shared" si="761"/>
        <v>O</v>
      </c>
      <c r="Q776" s="58" t="str">
        <f t="shared" si="761"/>
        <v>O</v>
      </c>
    </row>
    <row r="777" spans="1:65" ht="18.75" customHeight="1">
      <c r="A777" s="606"/>
      <c r="B777" s="58" t="s">
        <v>33</v>
      </c>
      <c r="C777" s="58" t="str">
        <f t="shared" ref="C777:Q777" si="762">IF(C8=$W$101,"O",IF(C8=$X$101,"O",IF(C8=$Y$101,"O",IF(C8=$Z$101,"O",IF(C8=$AA$101,"O",IF(C8=$AB$101,"O",IF(C8=$AC$101,"O",IF(C8=$AD$101,"O",IF(C8=$AE$101,"O",IF(C8=$AF$101,"O",IF(C8=$AG$101,"O",IF(C8=$AH$101,"O",IF(C8=$AI$101,"O",IF(C8=$AJ$101,"O",IF(C8=$AK$101,"O",IF(C8=$AL$101,"O",IF(C8=$AM$101,"O",IF(C8=$AN$101,"O",IF(C8=$AO$101,"O",IF(C8=$AP$101,"O",IF(C8=$AQ$101,"O",IF(C8=$AR$101,"O",IF(C8=$AS$101,"O",IF(C8=$AT$101,"O",IF(C8=$AU$101,"O",IF(C8=$AV$101,"O",IF(C8=$AW$101,"O",IF(C8=$AX$101,"O",IF(C8=$AY$101,"O",IF(C8=$AZ$101,"O",IF(C8=$BA$101,"O",IF(C8=$BB$101,"O",IF(C8=$BC$101,"O",IF(C8=$BD$101,"O",IF(C8=$BE$101,"O","X")))))))))))))))))))))))))))))))))))</f>
        <v>O</v>
      </c>
      <c r="D777" s="58" t="str">
        <f t="shared" si="762"/>
        <v>O</v>
      </c>
      <c r="E777" s="58" t="str">
        <f t="shared" si="762"/>
        <v>O</v>
      </c>
      <c r="F777" s="58" t="str">
        <f t="shared" si="762"/>
        <v>O</v>
      </c>
      <c r="G777" s="58" t="str">
        <f t="shared" si="762"/>
        <v>O</v>
      </c>
      <c r="H777" s="58" t="str">
        <f t="shared" si="762"/>
        <v>O</v>
      </c>
      <c r="I777" s="58" t="str">
        <f t="shared" si="762"/>
        <v>O</v>
      </c>
      <c r="J777" s="58" t="str">
        <f t="shared" si="762"/>
        <v>O</v>
      </c>
      <c r="K777" s="58" t="str">
        <f t="shared" si="762"/>
        <v>O</v>
      </c>
      <c r="L777" s="58" t="str">
        <f t="shared" si="762"/>
        <v>O</v>
      </c>
      <c r="M777" s="58" t="str">
        <f t="shared" si="762"/>
        <v>O</v>
      </c>
      <c r="N777" s="58" t="str">
        <f t="shared" si="762"/>
        <v>O</v>
      </c>
      <c r="O777" s="58" t="str">
        <f t="shared" si="762"/>
        <v>O</v>
      </c>
      <c r="P777" s="58" t="str">
        <f t="shared" si="762"/>
        <v>O</v>
      </c>
      <c r="Q777" s="58" t="str">
        <f t="shared" si="762"/>
        <v>O</v>
      </c>
    </row>
    <row r="778" spans="1:65" ht="18.75" customHeight="1">
      <c r="A778" s="606"/>
      <c r="B778" s="58" t="s">
        <v>34</v>
      </c>
      <c r="C778" s="58" t="str">
        <f t="shared" ref="C778:Q778" si="763">IF(C9=$W$101,"O",IF(C9=$X$101,"O",IF(C9=$Y$101,"O",IF(C9=$Z$101,"O",IF(C9=$AA$101,"O",IF(C9=$AB$101,"O",IF(C9=$AC$101,"O",IF(C9=$AD$101,"O",IF(C9=$AE$101,"O",IF(C9=$AF$101,"O",IF(C9=$AG$101,"O",IF(C9=$AH$101,"O",IF(C9=$AI$101,"O",IF(C9=$AJ$101,"O",IF(C9=$AK$101,"O",IF(C9=$AL$101,"O",IF(C9=$AM$101,"O",IF(C9=$AN$101,"O",IF(C9=$AO$101,"O",IF(C9=$AP$101,"O",IF(C9=$AQ$101,"O",IF(C9=$AR$101,"O",IF(C9=$AS$101,"O",IF(C9=$AT$101,"O",IF(C9=$AU$101,"O",IF(C9=$AV$101,"O",IF(C9=$AW$101,"O",IF(C9=$AX$101,"O",IF(C9=$AY$101,"O",IF(C9=$AZ$101,"O",IF(C9=$BA$101,"O",IF(C9=$BB$101,"O",IF(C9=$BC$101,"O",IF(C9=$BD$101,"O",IF(C9=$BE$101,"O","X")))))))))))))))))))))))))))))))))))</f>
        <v>O</v>
      </c>
      <c r="D778" s="58" t="str">
        <f t="shared" si="763"/>
        <v>O</v>
      </c>
      <c r="E778" s="58" t="str">
        <f t="shared" si="763"/>
        <v>O</v>
      </c>
      <c r="F778" s="58" t="str">
        <f t="shared" si="763"/>
        <v>O</v>
      </c>
      <c r="G778" s="58" t="str">
        <f t="shared" si="763"/>
        <v>O</v>
      </c>
      <c r="H778" s="58" t="str">
        <f t="shared" si="763"/>
        <v>O</v>
      </c>
      <c r="I778" s="58" t="str">
        <f t="shared" si="763"/>
        <v>O</v>
      </c>
      <c r="J778" s="58" t="str">
        <f t="shared" si="763"/>
        <v>O</v>
      </c>
      <c r="K778" s="58" t="str">
        <f t="shared" si="763"/>
        <v>O</v>
      </c>
      <c r="L778" s="58" t="str">
        <f t="shared" si="763"/>
        <v>O</v>
      </c>
      <c r="M778" s="58" t="str">
        <f t="shared" si="763"/>
        <v>O</v>
      </c>
      <c r="N778" s="58" t="str">
        <f t="shared" si="763"/>
        <v>O</v>
      </c>
      <c r="O778" s="58" t="str">
        <f t="shared" si="763"/>
        <v>O</v>
      </c>
      <c r="P778" s="58" t="str">
        <f t="shared" si="763"/>
        <v>O</v>
      </c>
      <c r="Q778" s="58" t="str">
        <f t="shared" si="763"/>
        <v>O</v>
      </c>
    </row>
    <row r="779" spans="1:65" ht="18.75" customHeight="1">
      <c r="A779" s="606"/>
      <c r="B779" s="58" t="s">
        <v>35</v>
      </c>
      <c r="C779" s="58" t="str">
        <f t="shared" ref="C779:Q779" si="764">IF(C10=$W$101,"O",IF(C10=$X$101,"O",IF(C10=$Y$101,"O",IF(C10=$Z$101,"O",IF(C10=$AA$101,"O",IF(C10=$AB$101,"O",IF(C10=$AC$101,"O",IF(C10=$AD$101,"O",IF(C10=$AE$101,"O",IF(C10=$AF$101,"O",IF(C10=$AG$101,"O",IF(C10=$AH$101,"O",IF(C10=$AI$101,"O",IF(C10=$AJ$101,"O",IF(C10=$AK$101,"O",IF(C10=$AL$101,"O",IF(C10=$AM$101,"O",IF(C10=$AN$101,"O",IF(C10=$AO$101,"O",IF(C10=$AP$101,"O",IF(C10=$AQ$101,"O",IF(C10=$AR$101,"O",IF(C10=$AS$101,"O",IF(C10=$AT$101,"O",IF(C10=$AU$101,"O",IF(C10=$AV$101,"O",IF(C10=$AW$101,"O",IF(C10=$AX$101,"O",IF(C10=$AY$101,"O",IF(C10=$AZ$101,"O",IF(C10=$BA$101,"O",IF(C10=$BB$101,"O",IF(C10=$BC$101,"O",IF(C10=$BD$101,"O",IF(C10=$BE$101,"O","X")))))))))))))))))))))))))))))))))))</f>
        <v>O</v>
      </c>
      <c r="D779" s="58" t="str">
        <f t="shared" si="764"/>
        <v>O</v>
      </c>
      <c r="E779" s="58" t="str">
        <f t="shared" si="764"/>
        <v>O</v>
      </c>
      <c r="F779" s="58" t="str">
        <f t="shared" si="764"/>
        <v>O</v>
      </c>
      <c r="G779" s="58" t="str">
        <f t="shared" si="764"/>
        <v>O</v>
      </c>
      <c r="H779" s="58" t="str">
        <f t="shared" si="764"/>
        <v>O</v>
      </c>
      <c r="I779" s="58" t="str">
        <f t="shared" si="764"/>
        <v>O</v>
      </c>
      <c r="J779" s="58" t="str">
        <f t="shared" si="764"/>
        <v>O</v>
      </c>
      <c r="K779" s="58" t="str">
        <f t="shared" si="764"/>
        <v>O</v>
      </c>
      <c r="L779" s="58" t="str">
        <f t="shared" si="764"/>
        <v>O</v>
      </c>
      <c r="M779" s="58" t="str">
        <f t="shared" si="764"/>
        <v>O</v>
      </c>
      <c r="N779" s="58" t="str">
        <f t="shared" si="764"/>
        <v>O</v>
      </c>
      <c r="O779" s="58" t="str">
        <f t="shared" si="764"/>
        <v>O</v>
      </c>
      <c r="P779" s="58" t="str">
        <f t="shared" si="764"/>
        <v>O</v>
      </c>
      <c r="Q779" s="58" t="str">
        <f t="shared" si="764"/>
        <v>O</v>
      </c>
    </row>
    <row r="780" spans="1:65" ht="18.75" customHeight="1">
      <c r="A780" s="606"/>
      <c r="B780" s="58" t="s">
        <v>36</v>
      </c>
      <c r="C780" s="58" t="str">
        <f t="shared" ref="C780:Q780" si="765">IF(C11=$W$101,"O",IF(C11=$X$101,"O",IF(C11=$Y$101,"O",IF(C11=$Z$101,"O",IF(C11=$AA$101,"O",IF(C11=$AB$101,"O",IF(C11=$AC$101,"O",IF(C11=$AD$101,"O",IF(C11=$AE$101,"O",IF(C11=$AF$101,"O",IF(C11=$AG$101,"O",IF(C11=$AH$101,"O",IF(C11=$AI$101,"O",IF(C11=$AJ$101,"O",IF(C11=$AK$101,"O",IF(C11=$AL$101,"O",IF(C11=$AM$101,"O",IF(C11=$AN$101,"O",IF(C11=$AO$101,"O",IF(C11=$AP$101,"O",IF(C11=$AQ$101,"O",IF(C11=$AR$101,"O",IF(C11=$AS$101,"O",IF(C11=$AT$101,"O",IF(C11=$AU$101,"O",IF(C11=$AV$101,"O",IF(C11=$AW$101,"O",IF(C11=$AX$101,"O",IF(C11=$AY$101,"O",IF(C11=$AZ$101,"O",IF(C11=$BA$101,"O",IF(C11=$BB$101,"O",IF(C11=$BC$101,"O",IF(C11=$BD$101,"O",IF(C11=$BE$101,"O","X")))))))))))))))))))))))))))))))))))</f>
        <v>O</v>
      </c>
      <c r="D780" s="58" t="str">
        <f t="shared" si="765"/>
        <v>O</v>
      </c>
      <c r="E780" s="58" t="str">
        <f t="shared" si="765"/>
        <v>O</v>
      </c>
      <c r="F780" s="58" t="str">
        <f t="shared" si="765"/>
        <v>O</v>
      </c>
      <c r="G780" s="58" t="str">
        <f t="shared" si="765"/>
        <v>O</v>
      </c>
      <c r="H780" s="58" t="str">
        <f t="shared" si="765"/>
        <v>O</v>
      </c>
      <c r="I780" s="58" t="str">
        <f t="shared" si="765"/>
        <v>O</v>
      </c>
      <c r="J780" s="58" t="str">
        <f t="shared" si="765"/>
        <v>O</v>
      </c>
      <c r="K780" s="58" t="str">
        <f t="shared" si="765"/>
        <v>O</v>
      </c>
      <c r="L780" s="58" t="str">
        <f t="shared" si="765"/>
        <v>O</v>
      </c>
      <c r="M780" s="58" t="str">
        <f t="shared" si="765"/>
        <v>O</v>
      </c>
      <c r="N780" s="58" t="str">
        <f t="shared" si="765"/>
        <v>O</v>
      </c>
      <c r="O780" s="58" t="str">
        <f t="shared" si="765"/>
        <v>O</v>
      </c>
      <c r="P780" s="58" t="str">
        <f t="shared" si="765"/>
        <v>O</v>
      </c>
      <c r="Q780" s="58" t="str">
        <f t="shared" si="765"/>
        <v>O</v>
      </c>
    </row>
    <row r="781" spans="1:65" ht="18.75" customHeight="1">
      <c r="A781" s="606"/>
      <c r="B781" s="58" t="s">
        <v>21</v>
      </c>
      <c r="C781" s="58" t="str">
        <f t="shared" ref="C781:Q781" si="766">IF(C12=$W$101,"O",IF(C12=$X$101,"O",IF(C12=$Y$101,"O",IF(C12=$Z$101,"O",IF(C12=$AA$101,"O",IF(C12=$AB$101,"O",IF(C12=$AC$101,"O",IF(C12=$AD$101,"O",IF(C12=$AE$101,"O",IF(C12=$AF$101,"O",IF(C12=$AG$101,"O",IF(C12=$AH$101,"O",IF(C12=$AI$101,"O",IF(C12=$AJ$101,"O",IF(C12=$AK$101,"O",IF(C12=$AL$101,"O",IF(C12=$AM$101,"O",IF(C12=$AN$101,"O",IF(C12=$AO$101,"O",IF(C12=$AP$101,"O",IF(C12=$AQ$101,"O",IF(C12=$AR$101,"O",IF(C12=$AS$101,"O",IF(C12=$AT$101,"O",IF(C12=$AU$101,"O",IF(C12=$AV$101,"O",IF(C12=$AW$101,"O",IF(C12=$AX$101,"O",IF(C12=$AY$101,"O",IF(C12=$AZ$101,"O",IF(C12=$BA$101,"O",IF(C12=$BB$101,"O",IF(C12=$BC$101,"O",IF(C12=$BD$101,"O",IF(C12=$BE$101,"O","X")))))))))))))))))))))))))))))))))))</f>
        <v>O</v>
      </c>
      <c r="D781" s="58" t="str">
        <f t="shared" si="766"/>
        <v>O</v>
      </c>
      <c r="E781" s="58" t="str">
        <f t="shared" si="766"/>
        <v>O</v>
      </c>
      <c r="F781" s="58" t="str">
        <f t="shared" si="766"/>
        <v>O</v>
      </c>
      <c r="G781" s="58" t="str">
        <f t="shared" si="766"/>
        <v>O</v>
      </c>
      <c r="H781" s="58" t="str">
        <f t="shared" si="766"/>
        <v>O</v>
      </c>
      <c r="I781" s="58" t="str">
        <f t="shared" si="766"/>
        <v>O</v>
      </c>
      <c r="J781" s="58" t="str">
        <f t="shared" si="766"/>
        <v>O</v>
      </c>
      <c r="K781" s="58" t="str">
        <f t="shared" si="766"/>
        <v>O</v>
      </c>
      <c r="L781" s="58" t="str">
        <f t="shared" si="766"/>
        <v>O</v>
      </c>
      <c r="M781" s="58" t="str">
        <f t="shared" si="766"/>
        <v>O</v>
      </c>
      <c r="N781" s="58" t="str">
        <f t="shared" si="766"/>
        <v>O</v>
      </c>
      <c r="O781" s="58" t="str">
        <f t="shared" si="766"/>
        <v>O</v>
      </c>
      <c r="P781" s="58" t="str">
        <f t="shared" si="766"/>
        <v>O</v>
      </c>
      <c r="Q781" s="58" t="str">
        <f t="shared" si="766"/>
        <v>O</v>
      </c>
    </row>
    <row r="782" spans="1:65" ht="18.75" customHeight="1">
      <c r="A782" s="607"/>
      <c r="B782" s="30" t="s">
        <v>46</v>
      </c>
      <c r="C782" s="47">
        <f>COUNTIF(C776:C781,"O")</f>
        <v>6</v>
      </c>
      <c r="D782" s="47">
        <f t="shared" ref="D782:Q782" si="767">COUNTIF(D776:D781,"O")</f>
        <v>6</v>
      </c>
      <c r="E782" s="47">
        <f t="shared" si="767"/>
        <v>6</v>
      </c>
      <c r="F782" s="47">
        <f t="shared" si="767"/>
        <v>6</v>
      </c>
      <c r="G782" s="47">
        <f t="shared" si="767"/>
        <v>6</v>
      </c>
      <c r="H782" s="47">
        <f t="shared" si="767"/>
        <v>6</v>
      </c>
      <c r="I782" s="47">
        <f t="shared" si="767"/>
        <v>6</v>
      </c>
      <c r="J782" s="47">
        <f t="shared" si="767"/>
        <v>6</v>
      </c>
      <c r="K782" s="47">
        <f t="shared" si="767"/>
        <v>6</v>
      </c>
      <c r="L782" s="47">
        <f t="shared" si="767"/>
        <v>6</v>
      </c>
      <c r="M782" s="47">
        <f t="shared" si="767"/>
        <v>6</v>
      </c>
      <c r="N782" s="47">
        <f t="shared" si="767"/>
        <v>6</v>
      </c>
      <c r="O782" s="47">
        <f t="shared" si="767"/>
        <v>6</v>
      </c>
      <c r="P782" s="47">
        <f t="shared" si="767"/>
        <v>6</v>
      </c>
      <c r="Q782" s="47">
        <f t="shared" si="767"/>
        <v>6</v>
      </c>
    </row>
    <row r="783" spans="1:65" ht="18.75" customHeight="1">
      <c r="A783" s="605">
        <v>86</v>
      </c>
      <c r="B783" s="58" t="s">
        <v>32</v>
      </c>
      <c r="C783" s="58" t="str">
        <f t="shared" ref="C783:Q783" si="768">IF(C7=$W$102,"O",IF(C7=$X$102,"O",IF(C7=$Y$102,"O",IF(C7=$Z$102,"O",IF(C7=$AA$102,"O",IF(C7=$AB$102,"O",IF(C7=$AC$102,"O",IF(C7=$AD$102,"O",IF(C7=$AE$102,"O",IF(C7=$AF$102,"O",IF(C7=$AG$102,"O",IF(C7=$AH$102,"O",IF(C7=$AI$102,"O",IF(C7=$AJ$102,"O",IF(C7=$AK$102,"O",IF(C7=$AL$102,"O",IF(C7=$AM$102,"O",IF(C7=$AN$102,"O",IF(C7=$AO$102,"O",IF(C7=$AP$102,"O",IF(C7=$AQ$102,"O",IF(C7=$AR$102,"O",IF(C7=$AS$102,"O",IF(C7=$AT$102,"O",IF(C7=$AU$102,"O",IF(C7=$AV$102,"O",IF(C7=$AW$102,"O",IF(C7=$AX$102,"O",IF(C7=$AY$102,"O",IF(C7=$AZ$102,"O",IF(C7=$BA$102,"O",IF(C7=$BB$102,"O",IF(C7=$BC$102,"O",IF(C7=$BD$102,"O",IF(C7=$BE$102,"O",IF(C7=$BF$102,"O","X"))))))))))))))))))))))))))))))))))))</f>
        <v>O</v>
      </c>
      <c r="D783" s="58" t="str">
        <f t="shared" si="768"/>
        <v>O</v>
      </c>
      <c r="E783" s="58" t="str">
        <f t="shared" si="768"/>
        <v>O</v>
      </c>
      <c r="F783" s="58" t="str">
        <f t="shared" si="768"/>
        <v>O</v>
      </c>
      <c r="G783" s="58" t="str">
        <f t="shared" si="768"/>
        <v>O</v>
      </c>
      <c r="H783" s="58" t="str">
        <f t="shared" si="768"/>
        <v>O</v>
      </c>
      <c r="I783" s="58" t="str">
        <f t="shared" si="768"/>
        <v>O</v>
      </c>
      <c r="J783" s="58" t="str">
        <f t="shared" si="768"/>
        <v>O</v>
      </c>
      <c r="K783" s="58" t="str">
        <f t="shared" si="768"/>
        <v>O</v>
      </c>
      <c r="L783" s="58" t="str">
        <f t="shared" si="768"/>
        <v>O</v>
      </c>
      <c r="M783" s="58" t="str">
        <f t="shared" si="768"/>
        <v>O</v>
      </c>
      <c r="N783" s="58" t="str">
        <f t="shared" si="768"/>
        <v>O</v>
      </c>
      <c r="O783" s="58" t="str">
        <f t="shared" si="768"/>
        <v>O</v>
      </c>
      <c r="P783" s="58" t="str">
        <f t="shared" si="768"/>
        <v>O</v>
      </c>
      <c r="Q783" s="58" t="str">
        <f t="shared" si="768"/>
        <v>O</v>
      </c>
    </row>
    <row r="784" spans="1:65" ht="18.75" customHeight="1">
      <c r="A784" s="606"/>
      <c r="B784" s="58" t="s">
        <v>33</v>
      </c>
      <c r="C784" s="58" t="str">
        <f t="shared" ref="C784:Q784" si="769">IF(C8=$W$102,"O",IF(C8=$X$102,"O",IF(C8=$Y$102,"O",IF(C8=$Z$102,"O",IF(C8=$AA$102,"O",IF(C8=$AB$102,"O",IF(C8=$AC$102,"O",IF(C8=$AD$102,"O",IF(C8=$AE$102,"O",IF(C8=$AF$102,"O",IF(C8=$AG$102,"O",IF(C8=$AH$102,"O",IF(C8=$AI$102,"O",IF(C8=$AJ$102,"O",IF(C8=$AK$102,"O",IF(C8=$AL$102,"O",IF(C8=$AM$102,"O",IF(C8=$AN$102,"O",IF(C8=$AO$102,"O",IF(C8=$AP$102,"O",IF(C8=$AQ$102,"O",IF(C8=$AR$102,"O",IF(C8=$AS$102,"O",IF(C8=$AT$102,"O",IF(C8=$AU$102,"O",IF(C8=$AV$102,"O",IF(C8=$AW$102,"O",IF(C8=$AX$102,"O",IF(C8=$AY$102,"O",IF(C8=$AZ$102,"O",IF(C8=$BA$102,"O",IF(C8=$BB$102,"O",IF(C8=$BC$102,"O",IF(C8=$BD$102,"O",IF(C8=$BE$102,"O",IF(C8=$BF$102,"O","X"))))))))))))))))))))))))))))))))))))</f>
        <v>O</v>
      </c>
      <c r="D784" s="58" t="str">
        <f t="shared" si="769"/>
        <v>O</v>
      </c>
      <c r="E784" s="58" t="str">
        <f t="shared" si="769"/>
        <v>O</v>
      </c>
      <c r="F784" s="58" t="str">
        <f t="shared" si="769"/>
        <v>O</v>
      </c>
      <c r="G784" s="58" t="str">
        <f t="shared" si="769"/>
        <v>O</v>
      </c>
      <c r="H784" s="58" t="str">
        <f t="shared" si="769"/>
        <v>O</v>
      </c>
      <c r="I784" s="58" t="str">
        <f t="shared" si="769"/>
        <v>O</v>
      </c>
      <c r="J784" s="58" t="str">
        <f t="shared" si="769"/>
        <v>O</v>
      </c>
      <c r="K784" s="58" t="str">
        <f t="shared" si="769"/>
        <v>O</v>
      </c>
      <c r="L784" s="58" t="str">
        <f t="shared" si="769"/>
        <v>O</v>
      </c>
      <c r="M784" s="58" t="str">
        <f t="shared" si="769"/>
        <v>O</v>
      </c>
      <c r="N784" s="58" t="str">
        <f t="shared" si="769"/>
        <v>O</v>
      </c>
      <c r="O784" s="58" t="str">
        <f t="shared" si="769"/>
        <v>O</v>
      </c>
      <c r="P784" s="58" t="str">
        <f t="shared" si="769"/>
        <v>O</v>
      </c>
      <c r="Q784" s="58" t="str">
        <f t="shared" si="769"/>
        <v>O</v>
      </c>
      <c r="AJ784" s="56"/>
      <c r="AM784" s="22"/>
      <c r="AN784" s="22"/>
      <c r="AO784" s="22"/>
      <c r="AP784" s="22"/>
      <c r="AQ784" s="22"/>
      <c r="AR784" s="22"/>
      <c r="AS784" s="22"/>
      <c r="AT784" s="22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</row>
    <row r="785" spans="1:65" ht="18.75" customHeight="1">
      <c r="A785" s="606"/>
      <c r="B785" s="58" t="s">
        <v>34</v>
      </c>
      <c r="C785" s="58" t="str">
        <f t="shared" ref="C785:Q785" si="770">IF(C9=$W$102,"O",IF(C9=$X$102,"O",IF(C9=$Y$102,"O",IF(C9=$Z$102,"O",IF(C9=$AA$102,"O",IF(C9=$AB$102,"O",IF(C9=$AC$102,"O",IF(C9=$AD$102,"O",IF(C9=$AE$102,"O",IF(C9=$AF$102,"O",IF(C9=$AG$102,"O",IF(C9=$AH$102,"O",IF(C9=$AI$102,"O",IF(C9=$AJ$102,"O",IF(C9=$AK$102,"O",IF(C9=$AL$102,"O",IF(C9=$AM$102,"O",IF(C9=$AN$102,"O",IF(C9=$AO$102,"O",IF(C9=$AP$102,"O",IF(C9=$AQ$102,"O",IF(C9=$AR$102,"O",IF(C9=$AS$102,"O",IF(C9=$AT$102,"O",IF(C9=$AU$102,"O",IF(C9=$AV$102,"O",IF(C9=$AW$102,"O",IF(C9=$AX$102,"O",IF(C9=$AY$102,"O",IF(C9=$AZ$102,"O",IF(C9=$BA$102,"O",IF(C9=$BB$102,"O",IF(C9=$BC$102,"O",IF(C9=$BD$102,"O",IF(C9=$BE$102,"O",IF(C9=$BF$102,"O","X"))))))))))))))))))))))))))))))))))))</f>
        <v>X</v>
      </c>
      <c r="D785" s="58" t="str">
        <f t="shared" si="770"/>
        <v>X</v>
      </c>
      <c r="E785" s="58" t="str">
        <f t="shared" si="770"/>
        <v>X</v>
      </c>
      <c r="F785" s="58" t="str">
        <f t="shared" si="770"/>
        <v>X</v>
      </c>
      <c r="G785" s="58" t="str">
        <f t="shared" si="770"/>
        <v>X</v>
      </c>
      <c r="H785" s="58" t="str">
        <f t="shared" si="770"/>
        <v>X</v>
      </c>
      <c r="I785" s="58" t="str">
        <f t="shared" si="770"/>
        <v>X</v>
      </c>
      <c r="J785" s="58" t="str">
        <f t="shared" si="770"/>
        <v>X</v>
      </c>
      <c r="K785" s="58" t="str">
        <f t="shared" si="770"/>
        <v>X</v>
      </c>
      <c r="L785" s="58" t="str">
        <f t="shared" si="770"/>
        <v>X</v>
      </c>
      <c r="M785" s="58" t="str">
        <f t="shared" si="770"/>
        <v>X</v>
      </c>
      <c r="N785" s="58" t="str">
        <f t="shared" si="770"/>
        <v>X</v>
      </c>
      <c r="O785" s="58" t="str">
        <f t="shared" si="770"/>
        <v>X</v>
      </c>
      <c r="P785" s="58" t="str">
        <f t="shared" si="770"/>
        <v>X</v>
      </c>
      <c r="Q785" s="58" t="str">
        <f t="shared" si="770"/>
        <v>X</v>
      </c>
      <c r="AJ785" s="56"/>
      <c r="AM785" s="22"/>
      <c r="AN785" s="22"/>
      <c r="AO785" s="22"/>
      <c r="AP785" s="22"/>
      <c r="AQ785" s="22"/>
      <c r="AR785" s="22"/>
      <c r="AS785" s="22"/>
      <c r="AT785" s="22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</row>
    <row r="786" spans="1:65" ht="18.75" customHeight="1">
      <c r="A786" s="606"/>
      <c r="B786" s="58" t="s">
        <v>35</v>
      </c>
      <c r="C786" s="58" t="str">
        <f t="shared" ref="C786:Q786" si="771">IF(C10=$W$102,"O",IF(C10=$X$102,"O",IF(C10=$Y$102,"O",IF(C10=$Z$102,"O",IF(C10=$AA$102,"O",IF(C10=$AB$102,"O",IF(C10=$AC$102,"O",IF(C10=$AD$102,"O",IF(C10=$AE$102,"O",IF(C10=$AF$102,"O",IF(C10=$AG$102,"O",IF(C10=$AH$102,"O",IF(C10=$AI$102,"O",IF(C10=$AJ$102,"O",IF(C10=$AK$102,"O",IF(C10=$AL$102,"O",IF(C10=$AM$102,"O",IF(C10=$AN$102,"O",IF(C10=$AO$102,"O",IF(C10=$AP$102,"O",IF(C10=$AQ$102,"O",IF(C10=$AR$102,"O",IF(C10=$AS$102,"O",IF(C10=$AT$102,"O",IF(C10=$AU$102,"O",IF(C10=$AV$102,"O",IF(C10=$AW$102,"O",IF(C10=$AX$102,"O",IF(C10=$AY$102,"O",IF(C10=$AZ$102,"O",IF(C10=$BA$102,"O",IF(C10=$BB$102,"O",IF(C10=$BC$102,"O",IF(C10=$BD$102,"O",IF(C10=$BE$102,"O",IF(C10=$BF$102,"O","X"))))))))))))))))))))))))))))))))))))</f>
        <v>O</v>
      </c>
      <c r="D786" s="58" t="str">
        <f t="shared" si="771"/>
        <v>O</v>
      </c>
      <c r="E786" s="58" t="str">
        <f t="shared" si="771"/>
        <v>O</v>
      </c>
      <c r="F786" s="58" t="str">
        <f t="shared" si="771"/>
        <v>O</v>
      </c>
      <c r="G786" s="58" t="str">
        <f t="shared" si="771"/>
        <v>O</v>
      </c>
      <c r="H786" s="58" t="str">
        <f t="shared" si="771"/>
        <v>O</v>
      </c>
      <c r="I786" s="58" t="str">
        <f t="shared" si="771"/>
        <v>O</v>
      </c>
      <c r="J786" s="58" t="str">
        <f t="shared" si="771"/>
        <v>O</v>
      </c>
      <c r="K786" s="58" t="str">
        <f t="shared" si="771"/>
        <v>O</v>
      </c>
      <c r="L786" s="58" t="str">
        <f t="shared" si="771"/>
        <v>O</v>
      </c>
      <c r="M786" s="58" t="str">
        <f t="shared" si="771"/>
        <v>O</v>
      </c>
      <c r="N786" s="58" t="str">
        <f t="shared" si="771"/>
        <v>O</v>
      </c>
      <c r="O786" s="58" t="str">
        <f t="shared" si="771"/>
        <v>O</v>
      </c>
      <c r="P786" s="58" t="str">
        <f t="shared" si="771"/>
        <v>O</v>
      </c>
      <c r="Q786" s="58" t="str">
        <f t="shared" si="771"/>
        <v>O</v>
      </c>
      <c r="AJ786"/>
      <c r="AM786" s="22"/>
      <c r="AN786" s="22"/>
      <c r="AO786" s="22"/>
      <c r="AP786" s="22"/>
      <c r="AQ786" s="22"/>
      <c r="AR786" s="22"/>
      <c r="AS786" s="22"/>
      <c r="AT786" s="22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</row>
    <row r="787" spans="1:65" ht="18.75" customHeight="1">
      <c r="A787" s="606"/>
      <c r="B787" s="58" t="s">
        <v>36</v>
      </c>
      <c r="C787" s="58" t="str">
        <f t="shared" ref="C787:Q787" si="772">IF(C11=$W$102,"O",IF(C11=$X$102,"O",IF(C11=$Y$102,"O",IF(C11=$Z$102,"O",IF(C11=$AA$102,"O",IF(C11=$AB$102,"O",IF(C11=$AC$102,"O",IF(C11=$AD$102,"O",IF(C11=$AE$102,"O",IF(C11=$AF$102,"O",IF(C11=$AG$102,"O",IF(C11=$AH$102,"O",IF(C11=$AI$102,"O",IF(C11=$AJ$102,"O",IF(C11=$AK$102,"O",IF(C11=$AL$102,"O",IF(C11=$AM$102,"O",IF(C11=$AN$102,"O",IF(C11=$AO$102,"O",IF(C11=$AP$102,"O",IF(C11=$AQ$102,"O",IF(C11=$AR$102,"O",IF(C11=$AS$102,"O",IF(C11=$AT$102,"O",IF(C11=$AU$102,"O",IF(C11=$AV$102,"O",IF(C11=$AW$102,"O",IF(C11=$AX$102,"O",IF(C11=$AY$102,"O",IF(C11=$AZ$102,"O",IF(C11=$BA$102,"O",IF(C11=$BB$102,"O",IF(C11=$BC$102,"O",IF(C11=$BD$102,"O",IF(C11=$BE$102,"O",IF(C11=$BF$102,"O","X"))))))))))))))))))))))))))))))))))))</f>
        <v>O</v>
      </c>
      <c r="D787" s="58" t="str">
        <f t="shared" si="772"/>
        <v>O</v>
      </c>
      <c r="E787" s="58" t="str">
        <f t="shared" si="772"/>
        <v>O</v>
      </c>
      <c r="F787" s="58" t="str">
        <f t="shared" si="772"/>
        <v>O</v>
      </c>
      <c r="G787" s="58" t="str">
        <f t="shared" si="772"/>
        <v>O</v>
      </c>
      <c r="H787" s="58" t="str">
        <f t="shared" si="772"/>
        <v>O</v>
      </c>
      <c r="I787" s="58" t="str">
        <f t="shared" si="772"/>
        <v>O</v>
      </c>
      <c r="J787" s="58" t="str">
        <f t="shared" si="772"/>
        <v>O</v>
      </c>
      <c r="K787" s="58" t="str">
        <f t="shared" si="772"/>
        <v>O</v>
      </c>
      <c r="L787" s="58" t="str">
        <f t="shared" si="772"/>
        <v>O</v>
      </c>
      <c r="M787" s="58" t="str">
        <f t="shared" si="772"/>
        <v>O</v>
      </c>
      <c r="N787" s="58" t="str">
        <f t="shared" si="772"/>
        <v>O</v>
      </c>
      <c r="O787" s="58" t="str">
        <f t="shared" si="772"/>
        <v>O</v>
      </c>
      <c r="P787" s="58" t="str">
        <f t="shared" si="772"/>
        <v>O</v>
      </c>
      <c r="Q787" s="58" t="str">
        <f t="shared" si="772"/>
        <v>O</v>
      </c>
      <c r="AJ787" s="56"/>
      <c r="AM787" s="22"/>
      <c r="AN787" s="22"/>
      <c r="AO787" s="22"/>
      <c r="AP787" s="22"/>
      <c r="AQ787" s="22"/>
      <c r="AR787" s="22"/>
      <c r="AS787" s="22"/>
      <c r="AT787" s="22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</row>
    <row r="788" spans="1:65" ht="18.75" customHeight="1">
      <c r="A788" s="606"/>
      <c r="B788" s="58" t="s">
        <v>21</v>
      </c>
      <c r="C788" s="58" t="str">
        <f t="shared" ref="C788:Q788" si="773">IF(C12=$W$102,"O",IF(C12=$X$102,"O",IF(C12=$Y$102,"O",IF(C12=$Z$102,"O",IF(C12=$AA$102,"O",IF(C12=$AB$102,"O",IF(C12=$AC$102,"O",IF(C12=$AD$102,"O",IF(C12=$AE$102,"O",IF(C12=$AF$102,"O",IF(C12=$AG$102,"O",IF(C12=$AH$102,"O",IF(C12=$AI$102,"O",IF(C12=$AJ$102,"O",IF(C12=$AK$102,"O",IF(C12=$AL$102,"O",IF(C12=$AM$102,"O",IF(C12=$AN$102,"O",IF(C12=$AO$102,"O",IF(C12=$AP$102,"O",IF(C12=$AQ$102,"O",IF(C12=$AR$102,"O",IF(C12=$AS$102,"O",IF(C12=$AT$102,"O",IF(C12=$AU$102,"O",IF(C12=$AV$102,"O",IF(C12=$AW$102,"O",IF(C12=$AX$102,"O",IF(C12=$AY$102,"O",IF(C12=$AZ$102,"O",IF(C12=$BA$102,"O",IF(C12=$BB$102,"O",IF(C12=$BC$102,"O",IF(C12=$BD$102,"O",IF(C12=$BE$102,"O",IF(C12=$BF$102,"O","X"))))))))))))))))))))))))))))))))))))</f>
        <v>O</v>
      </c>
      <c r="D788" s="58" t="str">
        <f t="shared" si="773"/>
        <v>O</v>
      </c>
      <c r="E788" s="58" t="str">
        <f t="shared" si="773"/>
        <v>O</v>
      </c>
      <c r="F788" s="58" t="str">
        <f t="shared" si="773"/>
        <v>O</v>
      </c>
      <c r="G788" s="58" t="str">
        <f t="shared" si="773"/>
        <v>O</v>
      </c>
      <c r="H788" s="58" t="str">
        <f t="shared" si="773"/>
        <v>O</v>
      </c>
      <c r="I788" s="58" t="str">
        <f t="shared" si="773"/>
        <v>O</v>
      </c>
      <c r="J788" s="58" t="str">
        <f t="shared" si="773"/>
        <v>O</v>
      </c>
      <c r="K788" s="58" t="str">
        <f t="shared" si="773"/>
        <v>O</v>
      </c>
      <c r="L788" s="58" t="str">
        <f t="shared" si="773"/>
        <v>O</v>
      </c>
      <c r="M788" s="58" t="str">
        <f t="shared" si="773"/>
        <v>O</v>
      </c>
      <c r="N788" s="58" t="str">
        <f t="shared" si="773"/>
        <v>O</v>
      </c>
      <c r="O788" s="58" t="str">
        <f t="shared" si="773"/>
        <v>O</v>
      </c>
      <c r="P788" s="58" t="str">
        <f t="shared" si="773"/>
        <v>O</v>
      </c>
      <c r="Q788" s="58" t="str">
        <f t="shared" si="773"/>
        <v>O</v>
      </c>
      <c r="AJ788" s="56"/>
      <c r="AM788" s="22"/>
      <c r="AN788" s="22"/>
      <c r="AO788" s="22"/>
      <c r="AP788" s="22"/>
      <c r="AQ788" s="22"/>
      <c r="AR788" s="22"/>
      <c r="AS788" s="22"/>
      <c r="AT788" s="22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</row>
    <row r="789" spans="1:65" ht="18.75" customHeight="1">
      <c r="A789" s="607"/>
      <c r="B789" s="30" t="s">
        <v>46</v>
      </c>
      <c r="C789" s="47">
        <f>COUNTIF(C783:C788,"O")</f>
        <v>5</v>
      </c>
      <c r="D789" s="47">
        <f t="shared" ref="D789:Q789" si="774">COUNTIF(D783:D788,"O")</f>
        <v>5</v>
      </c>
      <c r="E789" s="47">
        <f t="shared" si="774"/>
        <v>5</v>
      </c>
      <c r="F789" s="47">
        <f t="shared" si="774"/>
        <v>5</v>
      </c>
      <c r="G789" s="47">
        <f t="shared" si="774"/>
        <v>5</v>
      </c>
      <c r="H789" s="47">
        <f t="shared" si="774"/>
        <v>5</v>
      </c>
      <c r="I789" s="47">
        <f t="shared" si="774"/>
        <v>5</v>
      </c>
      <c r="J789" s="47">
        <f t="shared" si="774"/>
        <v>5</v>
      </c>
      <c r="K789" s="47">
        <f t="shared" si="774"/>
        <v>5</v>
      </c>
      <c r="L789" s="47">
        <f t="shared" si="774"/>
        <v>5</v>
      </c>
      <c r="M789" s="47">
        <f t="shared" si="774"/>
        <v>5</v>
      </c>
      <c r="N789" s="47">
        <f t="shared" si="774"/>
        <v>5</v>
      </c>
      <c r="O789" s="47">
        <f t="shared" si="774"/>
        <v>5</v>
      </c>
      <c r="P789" s="47">
        <f t="shared" si="774"/>
        <v>5</v>
      </c>
      <c r="Q789" s="47">
        <f t="shared" si="774"/>
        <v>5</v>
      </c>
      <c r="AJ789"/>
      <c r="AM789" s="22"/>
      <c r="AN789" s="22"/>
      <c r="AO789" s="22"/>
      <c r="AP789" s="22"/>
      <c r="AQ789" s="22"/>
      <c r="AR789" s="22"/>
      <c r="AS789" s="22"/>
      <c r="AT789" s="22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</row>
    <row r="790" spans="1:65" ht="18.75" customHeight="1">
      <c r="A790" s="605">
        <v>87</v>
      </c>
      <c r="B790" s="58" t="s">
        <v>32</v>
      </c>
      <c r="C790" s="58" t="str">
        <f t="shared" ref="C790:Q790" si="775">IF(C7=$W$103,"O",IF(C7=$X$103,"O",IF(C7=$Y$103,"O",IF(C7=$Z$103,"O",IF(C7=$AA$103,"O",IF(C7=$AB$103,"O",IF(C7=$AC$103,"O",IF(C7=$AD$103,"O",IF(C7=$AE$103,"O",IF(C7=$AF$103,"O",IF(C7=$AG$103,"O",IF(C7=$AH$103,"O",IF(C7=$AI$103,"O",IF(C7=$AJ$103,"O",IF(C7=$AK$103,"O",IF(C7=$AL$103,"O",IF(C7=$AM$103,"O",IF(C7=$AN$103,"O",IF(C7=$AO$103,"O",IF(C7=$AP$103,"O",IF(C7=$AQ$103,"O",IF(C7=$AR$103,"O",IF(C7=$AS$103,"O",IF(C7=$AT$103,"O",IF(C7=$AU$103,"O",IF(C7=$AV$103,"O",IF(C7=$AW$103,"O",IF(C7=$AX$103,"O",IF(C7=$AY$103,"O",IF(C7=$AZ$103,"O",IF(C7=$BA$103,"O",IF(C7=$BB$103,"O",IF(C7=$BC$103,"O",IF(C7=$BD$103,"O",IF(C7=$BE$103,"O","X")))))))))))))))))))))))))))))))))))</f>
        <v>O</v>
      </c>
      <c r="D790" s="58" t="str">
        <f t="shared" si="775"/>
        <v>O</v>
      </c>
      <c r="E790" s="58" t="str">
        <f t="shared" si="775"/>
        <v>O</v>
      </c>
      <c r="F790" s="58" t="str">
        <f t="shared" si="775"/>
        <v>O</v>
      </c>
      <c r="G790" s="58" t="str">
        <f t="shared" si="775"/>
        <v>O</v>
      </c>
      <c r="H790" s="58" t="str">
        <f t="shared" si="775"/>
        <v>O</v>
      </c>
      <c r="I790" s="58" t="str">
        <f t="shared" si="775"/>
        <v>O</v>
      </c>
      <c r="J790" s="58" t="str">
        <f t="shared" si="775"/>
        <v>O</v>
      </c>
      <c r="K790" s="58" t="str">
        <f t="shared" si="775"/>
        <v>O</v>
      </c>
      <c r="L790" s="58" t="str">
        <f t="shared" si="775"/>
        <v>O</v>
      </c>
      <c r="M790" s="58" t="str">
        <f t="shared" si="775"/>
        <v>O</v>
      </c>
      <c r="N790" s="58" t="str">
        <f t="shared" si="775"/>
        <v>O</v>
      </c>
      <c r="O790" s="58" t="str">
        <f t="shared" si="775"/>
        <v>O</v>
      </c>
      <c r="P790" s="58" t="str">
        <f t="shared" si="775"/>
        <v>O</v>
      </c>
      <c r="Q790" s="58" t="str">
        <f t="shared" si="775"/>
        <v>O</v>
      </c>
      <c r="AJ790" s="56"/>
      <c r="AM790" s="22"/>
      <c r="AN790" s="22"/>
      <c r="AO790" s="22"/>
      <c r="AP790" s="22"/>
      <c r="AR790" s="22"/>
      <c r="AS790" s="22"/>
      <c r="AT790" s="22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</row>
    <row r="791" spans="1:65" ht="18.75" customHeight="1">
      <c r="A791" s="606"/>
      <c r="B791" s="58" t="s">
        <v>33</v>
      </c>
      <c r="C791" s="58" t="str">
        <f t="shared" ref="C791:Q791" si="776">IF(C8=$W$103,"O",IF(C8=$X$103,"O",IF(C8=$Y$103,"O",IF(C8=$Z$103,"O",IF(C8=$AA$103,"O",IF(C8=$AB$103,"O",IF(C8=$AC$103,"O",IF(C8=$AD$103,"O",IF(C8=$AE$103,"O",IF(C8=$AF$103,"O",IF(C8=$AG$103,"O",IF(C8=$AH$103,"O",IF(C8=$AI$103,"O",IF(C8=$AJ$103,"O",IF(C8=$AK$103,"O",IF(C8=$AL$103,"O",IF(C8=$AM$103,"O",IF(C8=$AN$103,"O",IF(C8=$AO$103,"O",IF(C8=$AP$103,"O",IF(C8=$AQ$103,"O",IF(C8=$AR$103,"O",IF(C8=$AS$103,"O",IF(C8=$AT$103,"O",IF(C8=$AU$103,"O",IF(C8=$AV$103,"O",IF(C8=$AW$103,"O",IF(C8=$AX$103,"O",IF(C8=$AY$103,"O",IF(C8=$AZ$103,"O",IF(C8=$BA$103,"O",IF(C8=$BB$103,"O",IF(C8=$BC$103,"O",IF(C8=$BD$103,"O",IF(C8=$BE$103,"O","X")))))))))))))))))))))))))))))))))))</f>
        <v>O</v>
      </c>
      <c r="D791" s="58" t="str">
        <f t="shared" si="776"/>
        <v>O</v>
      </c>
      <c r="E791" s="58" t="str">
        <f t="shared" si="776"/>
        <v>O</v>
      </c>
      <c r="F791" s="58" t="str">
        <f t="shared" si="776"/>
        <v>O</v>
      </c>
      <c r="G791" s="58" t="str">
        <f t="shared" si="776"/>
        <v>O</v>
      </c>
      <c r="H791" s="58" t="str">
        <f t="shared" si="776"/>
        <v>O</v>
      </c>
      <c r="I791" s="58" t="str">
        <f t="shared" si="776"/>
        <v>O</v>
      </c>
      <c r="J791" s="58" t="str">
        <f t="shared" si="776"/>
        <v>O</v>
      </c>
      <c r="K791" s="58" t="str">
        <f t="shared" si="776"/>
        <v>O</v>
      </c>
      <c r="L791" s="58" t="str">
        <f t="shared" si="776"/>
        <v>O</v>
      </c>
      <c r="M791" s="58" t="str">
        <f t="shared" si="776"/>
        <v>O</v>
      </c>
      <c r="N791" s="58" t="str">
        <f t="shared" si="776"/>
        <v>O</v>
      </c>
      <c r="O791" s="58" t="str">
        <f t="shared" si="776"/>
        <v>O</v>
      </c>
      <c r="P791" s="58" t="str">
        <f t="shared" si="776"/>
        <v>O</v>
      </c>
      <c r="Q791" s="58" t="str">
        <f t="shared" si="776"/>
        <v>O</v>
      </c>
      <c r="AJ791"/>
      <c r="AM791" s="22"/>
      <c r="AN791" s="22"/>
      <c r="AO791" s="22"/>
      <c r="AP791" s="22"/>
      <c r="AQ791" s="22"/>
      <c r="AR791" s="22"/>
      <c r="AS791" s="22"/>
      <c r="AT791" s="22"/>
    </row>
    <row r="792" spans="1:65" ht="18.75" customHeight="1">
      <c r="A792" s="606"/>
      <c r="B792" s="58" t="s">
        <v>34</v>
      </c>
      <c r="C792" s="58" t="str">
        <f t="shared" ref="C792:Q792" si="777">IF(C9=$W$103,"O",IF(C9=$X$103,"O",IF(C9=$Y$103,"O",IF(C9=$Z$103,"O",IF(C9=$AA$103,"O",IF(C9=$AB$103,"O",IF(C9=$AC$103,"O",IF(C9=$AD$103,"O",IF(C9=$AE$103,"O",IF(C9=$AF$103,"O",IF(C9=$AG$103,"O",IF(C9=$AH$103,"O",IF(C9=$AI$103,"O",IF(C9=$AJ$103,"O",IF(C9=$AK$103,"O",IF(C9=$AL$103,"O",IF(C9=$AM$103,"O",IF(C9=$AN$103,"O",IF(C9=$AO$103,"O",IF(C9=$AP$103,"O",IF(C9=$AQ$103,"O",IF(C9=$AR$103,"O",IF(C9=$AS$103,"O",IF(C9=$AT$103,"O",IF(C9=$AU$103,"O",IF(C9=$AV$103,"O",IF(C9=$AW$103,"O",IF(C9=$AX$103,"O",IF(C9=$AY$103,"O",IF(C9=$AZ$103,"O",IF(C9=$BA$103,"O",IF(C9=$BB$103,"O",IF(C9=$BC$103,"O",IF(C9=$BD$103,"O",IF(C9=$BE$103,"O","X")))))))))))))))))))))))))))))))))))</f>
        <v>X</v>
      </c>
      <c r="D792" s="58" t="str">
        <f t="shared" si="777"/>
        <v>X</v>
      </c>
      <c r="E792" s="58" t="str">
        <f t="shared" si="777"/>
        <v>X</v>
      </c>
      <c r="F792" s="58" t="str">
        <f t="shared" si="777"/>
        <v>X</v>
      </c>
      <c r="G792" s="58" t="str">
        <f t="shared" si="777"/>
        <v>X</v>
      </c>
      <c r="H792" s="58" t="str">
        <f t="shared" si="777"/>
        <v>X</v>
      </c>
      <c r="I792" s="58" t="str">
        <f t="shared" si="777"/>
        <v>X</v>
      </c>
      <c r="J792" s="58" t="str">
        <f t="shared" si="777"/>
        <v>X</v>
      </c>
      <c r="K792" s="58" t="str">
        <f t="shared" si="777"/>
        <v>X</v>
      </c>
      <c r="L792" s="58" t="str">
        <f t="shared" si="777"/>
        <v>X</v>
      </c>
      <c r="M792" s="58" t="str">
        <f t="shared" si="777"/>
        <v>X</v>
      </c>
      <c r="N792" s="58" t="str">
        <f t="shared" si="777"/>
        <v>X</v>
      </c>
      <c r="O792" s="58" t="str">
        <f t="shared" si="777"/>
        <v>X</v>
      </c>
      <c r="P792" s="58" t="str">
        <f t="shared" si="777"/>
        <v>X</v>
      </c>
      <c r="Q792" s="58" t="str">
        <f t="shared" si="777"/>
        <v>X</v>
      </c>
      <c r="AJ792" s="56"/>
      <c r="AM792" s="22"/>
      <c r="AN792" s="22"/>
      <c r="AO792" s="22"/>
      <c r="AP792" s="22"/>
      <c r="AQ792" s="22"/>
      <c r="AR792" s="22"/>
      <c r="AS792" s="22"/>
      <c r="AT792" s="22"/>
    </row>
    <row r="793" spans="1:65" ht="18.75" customHeight="1">
      <c r="A793" s="606"/>
      <c r="B793" s="58" t="s">
        <v>35</v>
      </c>
      <c r="C793" s="58" t="str">
        <f t="shared" ref="C793:Q793" si="778">IF(C10=$W$103,"O",IF(C10=$X$103,"O",IF(C10=$Y$103,"O",IF(C10=$Z$103,"O",IF(C10=$AA$103,"O",IF(C10=$AB$103,"O",IF(C10=$AC$103,"O",IF(C10=$AD$103,"O",IF(C10=$AE$103,"O",IF(C10=$AF$103,"O",IF(C10=$AG$103,"O",IF(C10=$AH$103,"O",IF(C10=$AI$103,"O",IF(C10=$AJ$103,"O",IF(C10=$AK$103,"O",IF(C10=$AL$103,"O",IF(C10=$AM$103,"O",IF(C10=$AN$103,"O",IF(C10=$AO$103,"O",IF(C10=$AP$103,"O",IF(C10=$AQ$103,"O",IF(C10=$AR$103,"O",IF(C10=$AS$103,"O",IF(C10=$AT$103,"O",IF(C10=$AU$103,"O",IF(C10=$AV$103,"O",IF(C10=$AW$103,"O",IF(C10=$AX$103,"O",IF(C10=$AY$103,"O",IF(C10=$AZ$103,"O",IF(C10=$BA$103,"O",IF(C10=$BB$103,"O",IF(C10=$BC$103,"O",IF(C10=$BD$103,"O",IF(C10=$BE$103,"O","X")))))))))))))))))))))))))))))))))))</f>
        <v>X</v>
      </c>
      <c r="D793" s="58" t="str">
        <f t="shared" si="778"/>
        <v>X</v>
      </c>
      <c r="E793" s="58" t="str">
        <f t="shared" si="778"/>
        <v>X</v>
      </c>
      <c r="F793" s="58" t="str">
        <f t="shared" si="778"/>
        <v>X</v>
      </c>
      <c r="G793" s="58" t="str">
        <f t="shared" si="778"/>
        <v>X</v>
      </c>
      <c r="H793" s="58" t="str">
        <f t="shared" si="778"/>
        <v>X</v>
      </c>
      <c r="I793" s="58" t="str">
        <f t="shared" si="778"/>
        <v>X</v>
      </c>
      <c r="J793" s="58" t="str">
        <f t="shared" si="778"/>
        <v>X</v>
      </c>
      <c r="K793" s="58" t="str">
        <f t="shared" si="778"/>
        <v>X</v>
      </c>
      <c r="L793" s="58" t="str">
        <f t="shared" si="778"/>
        <v>X</v>
      </c>
      <c r="M793" s="58" t="str">
        <f t="shared" si="778"/>
        <v>X</v>
      </c>
      <c r="N793" s="58" t="str">
        <f t="shared" si="778"/>
        <v>X</v>
      </c>
      <c r="O793" s="58" t="str">
        <f t="shared" si="778"/>
        <v>X</v>
      </c>
      <c r="P793" s="58" t="str">
        <f t="shared" si="778"/>
        <v>X</v>
      </c>
      <c r="Q793" s="58" t="str">
        <f t="shared" si="778"/>
        <v>X</v>
      </c>
      <c r="AJ793" s="56"/>
      <c r="AM793" s="22"/>
      <c r="AN793" s="22"/>
      <c r="AO793" s="22"/>
      <c r="AP793" s="22"/>
      <c r="AQ793" s="22"/>
      <c r="AR793" s="22"/>
      <c r="AS793" s="22"/>
      <c r="AT793" s="22"/>
    </row>
    <row r="794" spans="1:65" ht="18.75" customHeight="1">
      <c r="A794" s="606"/>
      <c r="B794" s="58" t="s">
        <v>36</v>
      </c>
      <c r="C794" s="58" t="str">
        <f t="shared" ref="C794:Q794" si="779">IF(C11=$W$103,"O",IF(C11=$X$103,"O",IF(C11=$Y$103,"O",IF(C11=$Z$103,"O",IF(C11=$AA$103,"O",IF(C11=$AB$103,"O",IF(C11=$AC$103,"O",IF(C11=$AD$103,"O",IF(C11=$AE$103,"O",IF(C11=$AF$103,"O",IF(C11=$AG$103,"O",IF(C11=$AH$103,"O",IF(C11=$AI$103,"O",IF(C11=$AJ$103,"O",IF(C11=$AK$103,"O",IF(C11=$AL$103,"O",IF(C11=$AM$103,"O",IF(C11=$AN$103,"O",IF(C11=$AO$103,"O",IF(C11=$AP$103,"O",IF(C11=$AQ$103,"O",IF(C11=$AR$103,"O",IF(C11=$AS$103,"O",IF(C11=$AT$103,"O",IF(C11=$AU$103,"O",IF(C11=$AV$103,"O",IF(C11=$AW$103,"O",IF(C11=$AX$103,"O",IF(C11=$AY$103,"O",IF(C11=$AZ$103,"O",IF(C11=$BA$103,"O",IF(C11=$BB$103,"O",IF(C11=$BC$103,"O",IF(C11=$BD$103,"O",IF(C11=$BE$103,"O","X")))))))))))))))))))))))))))))))))))</f>
        <v>O</v>
      </c>
      <c r="D794" s="58" t="str">
        <f t="shared" si="779"/>
        <v>O</v>
      </c>
      <c r="E794" s="58" t="str">
        <f t="shared" si="779"/>
        <v>O</v>
      </c>
      <c r="F794" s="58" t="str">
        <f t="shared" si="779"/>
        <v>O</v>
      </c>
      <c r="G794" s="58" t="str">
        <f t="shared" si="779"/>
        <v>O</v>
      </c>
      <c r="H794" s="58" t="str">
        <f t="shared" si="779"/>
        <v>O</v>
      </c>
      <c r="I794" s="58" t="str">
        <f t="shared" si="779"/>
        <v>O</v>
      </c>
      <c r="J794" s="58" t="str">
        <f t="shared" si="779"/>
        <v>O</v>
      </c>
      <c r="K794" s="58" t="str">
        <f t="shared" si="779"/>
        <v>O</v>
      </c>
      <c r="L794" s="58" t="str">
        <f t="shared" si="779"/>
        <v>O</v>
      </c>
      <c r="M794" s="58" t="str">
        <f t="shared" si="779"/>
        <v>O</v>
      </c>
      <c r="N794" s="58" t="str">
        <f t="shared" si="779"/>
        <v>O</v>
      </c>
      <c r="O794" s="58" t="str">
        <f t="shared" si="779"/>
        <v>O</v>
      </c>
      <c r="P794" s="58" t="str">
        <f t="shared" si="779"/>
        <v>O</v>
      </c>
      <c r="Q794" s="58" t="str">
        <f t="shared" si="779"/>
        <v>O</v>
      </c>
      <c r="AJ794" s="56"/>
      <c r="AM794" s="22"/>
      <c r="AN794" s="22"/>
      <c r="AO794" s="22"/>
      <c r="AP794" s="22"/>
    </row>
    <row r="795" spans="1:65" ht="18.75" customHeight="1">
      <c r="A795" s="606"/>
      <c r="B795" s="58" t="s">
        <v>21</v>
      </c>
      <c r="C795" s="58" t="str">
        <f t="shared" ref="C795:Q795" si="780">IF(C12=$W$103,"O",IF(C12=$X$103,"O",IF(C12=$Y$103,"O",IF(C12=$Z$103,"O",IF(C12=$AA$103,"O",IF(C12=$AB$103,"O",IF(C12=$AC$103,"O",IF(C12=$AD$103,"O",IF(C12=$AE$103,"O",IF(C12=$AF$103,"O",IF(C12=$AG$103,"O",IF(C12=$AH$103,"O",IF(C12=$AI$103,"O",IF(C12=$AJ$103,"O",IF(C12=$AK$103,"O",IF(C12=$AL$103,"O",IF(C12=$AM$103,"O",IF(C12=$AN$103,"O",IF(C12=$AO$103,"O",IF(C12=$AP$103,"O",IF(C12=$AQ$103,"O",IF(C12=$AR$103,"O",IF(C12=$AS$103,"O",IF(C12=$AT$103,"O",IF(C12=$AU$103,"O",IF(C12=$AV$103,"O",IF(C12=$AW$103,"O",IF(C12=$AX$103,"O",IF(C12=$AY$103,"O",IF(C12=$AZ$103,"O",IF(C12=$BA$103,"O",IF(C12=$BB$103,"O",IF(C12=$BC$103,"O",IF(C12=$BD$103,"O",IF(C12=$BE$103,"O","X")))))))))))))))))))))))))))))))))))</f>
        <v>O</v>
      </c>
      <c r="D795" s="58" t="str">
        <f t="shared" si="780"/>
        <v>O</v>
      </c>
      <c r="E795" s="58" t="str">
        <f t="shared" si="780"/>
        <v>O</v>
      </c>
      <c r="F795" s="58" t="str">
        <f t="shared" si="780"/>
        <v>O</v>
      </c>
      <c r="G795" s="58" t="str">
        <f t="shared" si="780"/>
        <v>O</v>
      </c>
      <c r="H795" s="58" t="str">
        <f t="shared" si="780"/>
        <v>O</v>
      </c>
      <c r="I795" s="58" t="str">
        <f t="shared" si="780"/>
        <v>O</v>
      </c>
      <c r="J795" s="58" t="str">
        <f t="shared" si="780"/>
        <v>O</v>
      </c>
      <c r="K795" s="58" t="str">
        <f t="shared" si="780"/>
        <v>O</v>
      </c>
      <c r="L795" s="58" t="str">
        <f t="shared" si="780"/>
        <v>O</v>
      </c>
      <c r="M795" s="58" t="str">
        <f t="shared" si="780"/>
        <v>O</v>
      </c>
      <c r="N795" s="58" t="str">
        <f t="shared" si="780"/>
        <v>O</v>
      </c>
      <c r="O795" s="58" t="str">
        <f t="shared" si="780"/>
        <v>O</v>
      </c>
      <c r="P795" s="58" t="str">
        <f t="shared" si="780"/>
        <v>O</v>
      </c>
      <c r="Q795" s="58" t="str">
        <f t="shared" si="780"/>
        <v>O</v>
      </c>
      <c r="AJ795" s="56"/>
      <c r="AM795" s="22"/>
      <c r="AN795" s="22"/>
      <c r="AO795" s="22"/>
      <c r="AP795" s="22"/>
      <c r="AQ795" s="22"/>
      <c r="AR795" s="22"/>
      <c r="AS795" s="22"/>
      <c r="AT795" s="22"/>
    </row>
    <row r="796" spans="1:65" ht="18.75" customHeight="1">
      <c r="A796" s="607"/>
      <c r="B796" s="30" t="s">
        <v>46</v>
      </c>
      <c r="C796" s="47">
        <f>COUNTIF(C790:C795,"O")</f>
        <v>4</v>
      </c>
      <c r="D796" s="47">
        <f t="shared" ref="D796:Q796" si="781">COUNTIF(D790:D795,"O")</f>
        <v>4</v>
      </c>
      <c r="E796" s="47">
        <f t="shared" si="781"/>
        <v>4</v>
      </c>
      <c r="F796" s="47">
        <f t="shared" si="781"/>
        <v>4</v>
      </c>
      <c r="G796" s="47">
        <f t="shared" si="781"/>
        <v>4</v>
      </c>
      <c r="H796" s="47">
        <f t="shared" si="781"/>
        <v>4</v>
      </c>
      <c r="I796" s="47">
        <f t="shared" si="781"/>
        <v>4</v>
      </c>
      <c r="J796" s="47">
        <f t="shared" si="781"/>
        <v>4</v>
      </c>
      <c r="K796" s="47">
        <f t="shared" si="781"/>
        <v>4</v>
      </c>
      <c r="L796" s="47">
        <f t="shared" si="781"/>
        <v>4</v>
      </c>
      <c r="M796" s="47">
        <f t="shared" si="781"/>
        <v>4</v>
      </c>
      <c r="N796" s="47">
        <f t="shared" si="781"/>
        <v>4</v>
      </c>
      <c r="O796" s="47">
        <f t="shared" si="781"/>
        <v>4</v>
      </c>
      <c r="P796" s="47">
        <f t="shared" si="781"/>
        <v>4</v>
      </c>
      <c r="Q796" s="47">
        <f t="shared" si="781"/>
        <v>4</v>
      </c>
      <c r="AJ796" s="56"/>
      <c r="AM796" s="22"/>
      <c r="AN796" s="22"/>
      <c r="AO796" s="22"/>
      <c r="AP796" s="22"/>
      <c r="AR796" s="22"/>
      <c r="AS796" s="22"/>
      <c r="AT796" s="22"/>
    </row>
    <row r="797" spans="1:65" ht="18.75" customHeight="1">
      <c r="A797" s="605">
        <v>88</v>
      </c>
      <c r="B797" s="58" t="s">
        <v>32</v>
      </c>
      <c r="C797" s="58" t="str">
        <f t="shared" ref="C797:Q797" si="782">IF(C7=$W$104,"O",IF(C7=$X$104,"O",IF(C7=$Y$104,"O",IF(C7=$Z$104,"O",IF(C7=$AA$104,"O",IF(C7=$AB$104,"O",IF(C7=$AC$104,"O",IF(C7=$AD$104,"O",IF(C7=$AE$104,"O",IF(C7=$AF$104,"O",IF(C7=$AG$104,"O",IF(C7=$AH$104,"O",IF(C7=$AI$104,"O",IF(C7=$AJ$104,"O",IF(C7=$AK$104,"O",IF(C7=$AL$104,"O",IF(C7=$AM$104,"O",IF(C7=$AN$104,"O",IF(C7=$AO$104,"O",IF(C7=$AP$104,"O",IF(C7=$AQ$104,"O",IF(C7=$AR$104,"O",IF(C7=$AS$104,"O",IF(C7=$AT$104,"O",IF(C7=$AU$104,"O",IF(C7=$AV$104,"O",IF(C7=$AW$104,"O",IF(C7=$AX$104,"O",IF(C7=$AY$104,"O",IF(C7=$AZ$104,"O",IF(C7=$BA$104,"O",IF(C7=$BB$104,"O",IF(C7=$BC$104,"O",IF(C7=$BD$104,"O",IF(C7=$BE$104,"O",IF(C7=$BF$104,"O","X"))))))))))))))))))))))))))))))))))))</f>
        <v>O</v>
      </c>
      <c r="D797" s="58" t="str">
        <f t="shared" si="782"/>
        <v>O</v>
      </c>
      <c r="E797" s="58" t="str">
        <f t="shared" si="782"/>
        <v>O</v>
      </c>
      <c r="F797" s="58" t="str">
        <f t="shared" si="782"/>
        <v>O</v>
      </c>
      <c r="G797" s="58" t="str">
        <f t="shared" si="782"/>
        <v>O</v>
      </c>
      <c r="H797" s="58" t="str">
        <f t="shared" si="782"/>
        <v>O</v>
      </c>
      <c r="I797" s="58" t="str">
        <f t="shared" si="782"/>
        <v>O</v>
      </c>
      <c r="J797" s="58" t="str">
        <f t="shared" si="782"/>
        <v>O</v>
      </c>
      <c r="K797" s="58" t="str">
        <f t="shared" si="782"/>
        <v>O</v>
      </c>
      <c r="L797" s="58" t="str">
        <f t="shared" si="782"/>
        <v>O</v>
      </c>
      <c r="M797" s="58" t="str">
        <f t="shared" si="782"/>
        <v>O</v>
      </c>
      <c r="N797" s="58" t="str">
        <f t="shared" si="782"/>
        <v>O</v>
      </c>
      <c r="O797" s="58" t="str">
        <f t="shared" si="782"/>
        <v>O</v>
      </c>
      <c r="P797" s="58" t="str">
        <f t="shared" si="782"/>
        <v>O</v>
      </c>
      <c r="Q797" s="58" t="str">
        <f t="shared" si="782"/>
        <v>O</v>
      </c>
      <c r="AJ797" s="56"/>
      <c r="AM797" s="22"/>
      <c r="AN797" s="22"/>
      <c r="AO797" s="22"/>
      <c r="AP797" s="22"/>
      <c r="AR797" s="22"/>
      <c r="AS797" s="22"/>
      <c r="AT797" s="22"/>
    </row>
    <row r="798" spans="1:65" ht="18.75" customHeight="1">
      <c r="A798" s="606"/>
      <c r="B798" s="58" t="s">
        <v>33</v>
      </c>
      <c r="C798" s="58" t="str">
        <f t="shared" ref="C798:Q798" si="783">IF(C8=$W$104,"O",IF(C8=$X$104,"O",IF(C8=$Y$104,"O",IF(C8=$Z$104,"O",IF(C8=$AA$104,"O",IF(C8=$AB$104,"O",IF(C8=$AC$104,"O",IF(C8=$AD$104,"O",IF(C8=$AE$104,"O",IF(C8=$AF$104,"O",IF(C8=$AG$104,"O",IF(C8=$AH$104,"O",IF(C8=$AI$104,"O",IF(C8=$AJ$104,"O",IF(C8=$AK$104,"O",IF(C8=$AL$104,"O",IF(C8=$AM$104,"O",IF(C8=$AN$104,"O",IF(C8=$AO$104,"O",IF(C8=$AP$104,"O",IF(C8=$AQ$104,"O",IF(C8=$AR$104,"O",IF(C8=$AS$104,"O",IF(C8=$AT$104,"O",IF(C8=$AU$104,"O",IF(C8=$AV$104,"O",IF(C8=$AW$104,"O",IF(C8=$AX$104,"O",IF(C8=$AY$104,"O",IF(C8=$AZ$104,"O",IF(C8=$BA$104,"O",IF(C8=$BB$104,"O",IF(C8=$BC$104,"O",IF(C8=$BD$104,"O",IF(C8=$BE$104,"O",IF(C8=$BF$104,"O","X"))))))))))))))))))))))))))))))))))))</f>
        <v>O</v>
      </c>
      <c r="D798" s="58" t="str">
        <f t="shared" si="783"/>
        <v>O</v>
      </c>
      <c r="E798" s="58" t="str">
        <f t="shared" si="783"/>
        <v>O</v>
      </c>
      <c r="F798" s="58" t="str">
        <f t="shared" si="783"/>
        <v>O</v>
      </c>
      <c r="G798" s="58" t="str">
        <f t="shared" si="783"/>
        <v>O</v>
      </c>
      <c r="H798" s="58" t="str">
        <f t="shared" si="783"/>
        <v>O</v>
      </c>
      <c r="I798" s="58" t="str">
        <f t="shared" si="783"/>
        <v>O</v>
      </c>
      <c r="J798" s="58" t="str">
        <f t="shared" si="783"/>
        <v>O</v>
      </c>
      <c r="K798" s="58" t="str">
        <f t="shared" si="783"/>
        <v>O</v>
      </c>
      <c r="L798" s="58" t="str">
        <f t="shared" si="783"/>
        <v>O</v>
      </c>
      <c r="M798" s="58" t="str">
        <f t="shared" si="783"/>
        <v>O</v>
      </c>
      <c r="N798" s="58" t="str">
        <f t="shared" si="783"/>
        <v>O</v>
      </c>
      <c r="O798" s="58" t="str">
        <f t="shared" si="783"/>
        <v>O</v>
      </c>
      <c r="P798" s="58" t="str">
        <f t="shared" si="783"/>
        <v>O</v>
      </c>
      <c r="Q798" s="58" t="str">
        <f t="shared" si="783"/>
        <v>O</v>
      </c>
      <c r="AJ798" s="56"/>
      <c r="AM798" s="22"/>
      <c r="AN798" s="22"/>
      <c r="AO798" s="22"/>
      <c r="AP798" s="22"/>
      <c r="AQ798" s="22"/>
      <c r="AR798" s="22"/>
      <c r="AS798" s="22"/>
      <c r="AT798" s="22"/>
    </row>
    <row r="799" spans="1:65" ht="18.75" customHeight="1">
      <c r="A799" s="606"/>
      <c r="B799" s="58" t="s">
        <v>34</v>
      </c>
      <c r="C799" s="58" t="str">
        <f t="shared" ref="C799:Q799" si="784">IF(C9=$W$104,"O",IF(C9=$X$104,"O",IF(C9=$Y$104,"O",IF(C9=$Z$104,"O",IF(C9=$AA$104,"O",IF(C9=$AB$104,"O",IF(C9=$AC$104,"O",IF(C9=$AD$104,"O",IF(C9=$AE$104,"O",IF(C9=$AF$104,"O",IF(C9=$AG$104,"O",IF(C9=$AH$104,"O",IF(C9=$AI$104,"O",IF(C9=$AJ$104,"O",IF(C9=$AK$104,"O",IF(C9=$AL$104,"O",IF(C9=$AM$104,"O",IF(C9=$AN$104,"O",IF(C9=$AO$104,"O",IF(C9=$AP$104,"O",IF(C9=$AQ$104,"O",IF(C9=$AR$104,"O",IF(C9=$AS$104,"O",IF(C9=$AT$104,"O",IF(C9=$AU$104,"O",IF(C9=$AV$104,"O",IF(C9=$AW$104,"O",IF(C9=$AX$104,"O",IF(C9=$AY$104,"O",IF(C9=$AZ$104,"O",IF(C9=$BA$104,"O",IF(C9=$BB$104,"O",IF(C9=$BC$104,"O",IF(C9=$BD$104,"O",IF(C9=$BE$104,"O",IF(C9=$BF$104,"O","X"))))))))))))))))))))))))))))))))))))</f>
        <v>O</v>
      </c>
      <c r="D799" s="58" t="str">
        <f t="shared" si="784"/>
        <v>O</v>
      </c>
      <c r="E799" s="58" t="str">
        <f t="shared" si="784"/>
        <v>O</v>
      </c>
      <c r="F799" s="58" t="str">
        <f t="shared" si="784"/>
        <v>O</v>
      </c>
      <c r="G799" s="58" t="str">
        <f t="shared" si="784"/>
        <v>O</v>
      </c>
      <c r="H799" s="58" t="str">
        <f t="shared" si="784"/>
        <v>O</v>
      </c>
      <c r="I799" s="58" t="str">
        <f t="shared" si="784"/>
        <v>O</v>
      </c>
      <c r="J799" s="58" t="str">
        <f t="shared" si="784"/>
        <v>O</v>
      </c>
      <c r="K799" s="58" t="str">
        <f t="shared" si="784"/>
        <v>O</v>
      </c>
      <c r="L799" s="58" t="str">
        <f t="shared" si="784"/>
        <v>O</v>
      </c>
      <c r="M799" s="58" t="str">
        <f t="shared" si="784"/>
        <v>O</v>
      </c>
      <c r="N799" s="58" t="str">
        <f t="shared" si="784"/>
        <v>O</v>
      </c>
      <c r="O799" s="58" t="str">
        <f t="shared" si="784"/>
        <v>O</v>
      </c>
      <c r="P799" s="58" t="str">
        <f t="shared" si="784"/>
        <v>O</v>
      </c>
      <c r="Q799" s="58" t="str">
        <f t="shared" si="784"/>
        <v>O</v>
      </c>
      <c r="AJ799" s="56"/>
      <c r="AM799" s="22"/>
      <c r="AN799" s="22"/>
      <c r="AO799" s="22"/>
      <c r="AP799" s="22"/>
      <c r="AQ799" s="22"/>
      <c r="AR799" s="22"/>
      <c r="AS799" s="22"/>
      <c r="AT799" s="22"/>
    </row>
    <row r="800" spans="1:65" ht="18.75" customHeight="1">
      <c r="A800" s="606"/>
      <c r="B800" s="58" t="s">
        <v>35</v>
      </c>
      <c r="C800" s="58" t="str">
        <f t="shared" ref="C800:Q800" si="785">IF(C10=$W$104,"O",IF(C10=$X$104,"O",IF(C10=$Y$104,"O",IF(C10=$Z$104,"O",IF(C10=$AA$104,"O",IF(C10=$AB$104,"O",IF(C10=$AC$104,"O",IF(C10=$AD$104,"O",IF(C10=$AE$104,"O",IF(C10=$AF$104,"O",IF(C10=$AG$104,"O",IF(C10=$AH$104,"O",IF(C10=$AI$104,"O",IF(C10=$AJ$104,"O",IF(C10=$AK$104,"O",IF(C10=$AL$104,"O",IF(C10=$AM$104,"O",IF(C10=$AN$104,"O",IF(C10=$AO$104,"O",IF(C10=$AP$104,"O",IF(C10=$AQ$104,"O",IF(C10=$AR$104,"O",IF(C10=$AS$104,"O",IF(C10=$AT$104,"O",IF(C10=$AU$104,"O",IF(C10=$AV$104,"O",IF(C10=$AW$104,"O",IF(C10=$AX$104,"O",IF(C10=$AY$104,"O",IF(C10=$AZ$104,"O",IF(C10=$BA$104,"O",IF(C10=$BB$104,"O",IF(C10=$BC$104,"O",IF(C10=$BD$104,"O",IF(C10=$BE$104,"O",IF(C10=$BF$104,"O","X"))))))))))))))))))))))))))))))))))))</f>
        <v>O</v>
      </c>
      <c r="D800" s="58" t="str">
        <f t="shared" si="785"/>
        <v>O</v>
      </c>
      <c r="E800" s="58" t="str">
        <f t="shared" si="785"/>
        <v>O</v>
      </c>
      <c r="F800" s="58" t="str">
        <f t="shared" si="785"/>
        <v>O</v>
      </c>
      <c r="G800" s="58" t="str">
        <f t="shared" si="785"/>
        <v>O</v>
      </c>
      <c r="H800" s="58" t="str">
        <f t="shared" si="785"/>
        <v>O</v>
      </c>
      <c r="I800" s="58" t="str">
        <f t="shared" si="785"/>
        <v>O</v>
      </c>
      <c r="J800" s="58" t="str">
        <f t="shared" si="785"/>
        <v>O</v>
      </c>
      <c r="K800" s="58" t="str">
        <f t="shared" si="785"/>
        <v>O</v>
      </c>
      <c r="L800" s="58" t="str">
        <f t="shared" si="785"/>
        <v>O</v>
      </c>
      <c r="M800" s="58" t="str">
        <f t="shared" si="785"/>
        <v>O</v>
      </c>
      <c r="N800" s="58" t="str">
        <f t="shared" si="785"/>
        <v>O</v>
      </c>
      <c r="O800" s="58" t="str">
        <f t="shared" si="785"/>
        <v>O</v>
      </c>
      <c r="P800" s="58" t="str">
        <f t="shared" si="785"/>
        <v>O</v>
      </c>
      <c r="Q800" s="58" t="str">
        <f t="shared" si="785"/>
        <v>O</v>
      </c>
      <c r="AJ800" s="56"/>
    </row>
    <row r="801" spans="1:36" ht="18.75" customHeight="1">
      <c r="A801" s="606"/>
      <c r="B801" s="58" t="s">
        <v>36</v>
      </c>
      <c r="C801" s="58" t="str">
        <f t="shared" ref="C801:Q801" si="786">IF(C11=$W$104,"O",IF(C11=$X$104,"O",IF(C11=$Y$104,"O",IF(C11=$Z$104,"O",IF(C11=$AA$104,"O",IF(C11=$AB$104,"O",IF(C11=$AC$104,"O",IF(C11=$AD$104,"O",IF(C11=$AE$104,"O",IF(C11=$AF$104,"O",IF(C11=$AG$104,"O",IF(C11=$AH$104,"O",IF(C11=$AI$104,"O",IF(C11=$AJ$104,"O",IF(C11=$AK$104,"O",IF(C11=$AL$104,"O",IF(C11=$AM$104,"O",IF(C11=$AN$104,"O",IF(C11=$AO$104,"O",IF(C11=$AP$104,"O",IF(C11=$AQ$104,"O",IF(C11=$AR$104,"O",IF(C11=$AS$104,"O",IF(C11=$AT$104,"O",IF(C11=$AU$104,"O",IF(C11=$AV$104,"O",IF(C11=$AW$104,"O",IF(C11=$AX$104,"O",IF(C11=$AY$104,"O",IF(C11=$AZ$104,"O",IF(C11=$BA$104,"O",IF(C11=$BB$104,"O",IF(C11=$BC$104,"O",IF(C11=$BD$104,"O",IF(C11=$BE$104,"O",IF(C11=$BF$104,"O","X"))))))))))))))))))))))))))))))))))))</f>
        <v>O</v>
      </c>
      <c r="D801" s="58" t="str">
        <f t="shared" si="786"/>
        <v>O</v>
      </c>
      <c r="E801" s="58" t="str">
        <f t="shared" si="786"/>
        <v>O</v>
      </c>
      <c r="F801" s="58" t="str">
        <f t="shared" si="786"/>
        <v>O</v>
      </c>
      <c r="G801" s="58" t="str">
        <f t="shared" si="786"/>
        <v>O</v>
      </c>
      <c r="H801" s="58" t="str">
        <f t="shared" si="786"/>
        <v>O</v>
      </c>
      <c r="I801" s="58" t="str">
        <f t="shared" si="786"/>
        <v>O</v>
      </c>
      <c r="J801" s="58" t="str">
        <f t="shared" si="786"/>
        <v>O</v>
      </c>
      <c r="K801" s="58" t="str">
        <f t="shared" si="786"/>
        <v>O</v>
      </c>
      <c r="L801" s="58" t="str">
        <f t="shared" si="786"/>
        <v>O</v>
      </c>
      <c r="M801" s="58" t="str">
        <f t="shared" si="786"/>
        <v>O</v>
      </c>
      <c r="N801" s="58" t="str">
        <f t="shared" si="786"/>
        <v>O</v>
      </c>
      <c r="O801" s="58" t="str">
        <f t="shared" si="786"/>
        <v>O</v>
      </c>
      <c r="P801" s="58" t="str">
        <f t="shared" si="786"/>
        <v>O</v>
      </c>
      <c r="Q801" s="58" t="str">
        <f t="shared" si="786"/>
        <v>O</v>
      </c>
      <c r="AJ801"/>
    </row>
    <row r="802" spans="1:36" ht="18.75" customHeight="1">
      <c r="A802" s="606"/>
      <c r="B802" s="58" t="s">
        <v>21</v>
      </c>
      <c r="C802" s="58" t="str">
        <f t="shared" ref="C802:Q802" si="787">IF(C12=$W$104,"O",IF(C12=$X$104,"O",IF(C12=$Y$104,"O",IF(C12=$Z$104,"O",IF(C12=$AA$104,"O",IF(C12=$AB$104,"O",IF(C12=$AC$104,"O",IF(C12=$AD$104,"O",IF(C12=$AE$104,"O",IF(C12=$AF$104,"O",IF(C12=$AG$104,"O",IF(C12=$AH$104,"O",IF(C12=$AI$104,"O",IF(C12=$AJ$104,"O",IF(C12=$AK$104,"O",IF(C12=$AL$104,"O",IF(C12=$AM$104,"O",IF(C12=$AN$104,"O",IF(C12=$AO$104,"O",IF(C12=$AP$104,"O",IF(C12=$AQ$104,"O",IF(C12=$AR$104,"O",IF(C12=$AS$104,"O",IF(C12=$AT$104,"O",IF(C12=$AU$104,"O",IF(C12=$AV$104,"O",IF(C12=$AW$104,"O",IF(C12=$AX$104,"O",IF(C12=$AY$104,"O",IF(C12=$AZ$104,"O",IF(C12=$BA$104,"O",IF(C12=$BB$104,"O",IF(C12=$BC$104,"O",IF(C12=$BD$104,"O",IF(C12=$BE$104,"O",IF(C12=$BF$104,"O","X"))))))))))))))))))))))))))))))))))))</f>
        <v>O</v>
      </c>
      <c r="D802" s="58" t="str">
        <f t="shared" si="787"/>
        <v>O</v>
      </c>
      <c r="E802" s="58" t="str">
        <f t="shared" si="787"/>
        <v>O</v>
      </c>
      <c r="F802" s="58" t="str">
        <f t="shared" si="787"/>
        <v>O</v>
      </c>
      <c r="G802" s="58" t="str">
        <f t="shared" si="787"/>
        <v>O</v>
      </c>
      <c r="H802" s="58" t="str">
        <f t="shared" si="787"/>
        <v>O</v>
      </c>
      <c r="I802" s="58" t="str">
        <f t="shared" si="787"/>
        <v>O</v>
      </c>
      <c r="J802" s="58" t="str">
        <f t="shared" si="787"/>
        <v>O</v>
      </c>
      <c r="K802" s="58" t="str">
        <f t="shared" si="787"/>
        <v>O</v>
      </c>
      <c r="L802" s="58" t="str">
        <f t="shared" si="787"/>
        <v>O</v>
      </c>
      <c r="M802" s="58" t="str">
        <f t="shared" si="787"/>
        <v>O</v>
      </c>
      <c r="N802" s="58" t="str">
        <f t="shared" si="787"/>
        <v>O</v>
      </c>
      <c r="O802" s="58" t="str">
        <f t="shared" si="787"/>
        <v>O</v>
      </c>
      <c r="P802" s="58" t="str">
        <f t="shared" si="787"/>
        <v>O</v>
      </c>
      <c r="Q802" s="58" t="str">
        <f t="shared" si="787"/>
        <v>O</v>
      </c>
      <c r="AJ802"/>
    </row>
    <row r="803" spans="1:36" ht="18.75" customHeight="1">
      <c r="A803" s="607"/>
      <c r="B803" s="30" t="s">
        <v>46</v>
      </c>
      <c r="C803" s="47">
        <f>COUNTIF(C797:C802,"O")</f>
        <v>6</v>
      </c>
      <c r="D803" s="47">
        <f t="shared" ref="D803:Q803" si="788">COUNTIF(D797:D802,"O")</f>
        <v>6</v>
      </c>
      <c r="E803" s="47">
        <f t="shared" si="788"/>
        <v>6</v>
      </c>
      <c r="F803" s="47">
        <f t="shared" si="788"/>
        <v>6</v>
      </c>
      <c r="G803" s="47">
        <f t="shared" si="788"/>
        <v>6</v>
      </c>
      <c r="H803" s="47">
        <f t="shared" si="788"/>
        <v>6</v>
      </c>
      <c r="I803" s="47">
        <f t="shared" si="788"/>
        <v>6</v>
      </c>
      <c r="J803" s="47">
        <f t="shared" si="788"/>
        <v>6</v>
      </c>
      <c r="K803" s="47">
        <f t="shared" si="788"/>
        <v>6</v>
      </c>
      <c r="L803" s="47">
        <f t="shared" si="788"/>
        <v>6</v>
      </c>
      <c r="M803" s="47">
        <f t="shared" si="788"/>
        <v>6</v>
      </c>
      <c r="N803" s="47">
        <f t="shared" si="788"/>
        <v>6</v>
      </c>
      <c r="O803" s="47">
        <f t="shared" si="788"/>
        <v>6</v>
      </c>
      <c r="P803" s="47">
        <f t="shared" si="788"/>
        <v>6</v>
      </c>
      <c r="Q803" s="47">
        <f t="shared" si="788"/>
        <v>6</v>
      </c>
      <c r="AJ803" s="56"/>
    </row>
    <row r="804" spans="1:36" ht="18.75" customHeight="1">
      <c r="A804" s="605">
        <v>89</v>
      </c>
      <c r="B804" s="58" t="s">
        <v>32</v>
      </c>
      <c r="C804" s="58" t="str">
        <f t="shared" ref="C804:Q804" si="789">IF(C7=$W$105,"O",IF(C7=$X$105,"O",IF(C7=$Y$105,"O",IF(C7=$Z$105,"O",IF(C7=$AA$105,"O",IF(C7=$AB$105,"O",IF(C7=$AC$105,"O",IF(C7=$AD$105,"O",IF(C7=$AE$105,"O",IF(C7=$AF$105,"O",IF(C7=$AG$105,"O",IF(C7=$AH$105,"O",IF(C7=$AI$105,"O",IF(C7=$AJ$105,"O",IF(C7=$AK$105,"O",IF(C7=$AL$105,"O",IF(C7=$AM$105,"O",IF(C7=$AN$105,"O",IF(C7=$AO$105,"O",IF(C7=$AP$105,"O",IF(C7=$AQ$105,"O",IF(C7=$AR$105,"O",IF(C7=$AS$105,"O",IF(C7=$AT$105,"O",IF(C7=$AU$105,"O",IF(C7=$AV$105,"O",IF(C7=$AW$105,"O",IF(C7=$AX$105,"O",IF(C7=$AY$105,"O",IF(C7=$AZ$105,"O",IF(C7=$BA$105,"O",IF(C7=$BB$105,"O",IF(C7=$BC$105,"O",IF(C7=$BD$105,"O",IF(C7=$BE$105,"O","X")))))))))))))))))))))))))))))))))))</f>
        <v>X</v>
      </c>
      <c r="D804" s="58" t="str">
        <f t="shared" si="789"/>
        <v>X</v>
      </c>
      <c r="E804" s="58" t="str">
        <f t="shared" si="789"/>
        <v>X</v>
      </c>
      <c r="F804" s="58" t="str">
        <f t="shared" si="789"/>
        <v>X</v>
      </c>
      <c r="G804" s="58" t="str">
        <f t="shared" si="789"/>
        <v>X</v>
      </c>
      <c r="H804" s="58" t="str">
        <f t="shared" si="789"/>
        <v>X</v>
      </c>
      <c r="I804" s="58" t="str">
        <f t="shared" si="789"/>
        <v>X</v>
      </c>
      <c r="J804" s="58" t="str">
        <f t="shared" si="789"/>
        <v>X</v>
      </c>
      <c r="K804" s="58" t="str">
        <f t="shared" si="789"/>
        <v>X</v>
      </c>
      <c r="L804" s="58" t="str">
        <f t="shared" si="789"/>
        <v>X</v>
      </c>
      <c r="M804" s="58" t="str">
        <f t="shared" si="789"/>
        <v>X</v>
      </c>
      <c r="N804" s="58" t="str">
        <f t="shared" si="789"/>
        <v>X</v>
      </c>
      <c r="O804" s="58" t="str">
        <f t="shared" si="789"/>
        <v>X</v>
      </c>
      <c r="P804" s="58" t="str">
        <f t="shared" si="789"/>
        <v>X</v>
      </c>
      <c r="Q804" s="58" t="str">
        <f t="shared" si="789"/>
        <v>X</v>
      </c>
      <c r="AJ804" s="56"/>
    </row>
    <row r="805" spans="1:36" ht="18.75" customHeight="1">
      <c r="A805" s="606"/>
      <c r="B805" s="58" t="s">
        <v>33</v>
      </c>
      <c r="C805" s="58" t="str">
        <f t="shared" ref="C805:Q805" si="790">IF(C8=$W$105,"O",IF(C8=$X$105,"O",IF(C8=$Y$105,"O",IF(C8=$Z$105,"O",IF(C8=$AA$105,"O",IF(C8=$AB$105,"O",IF(C8=$AC$105,"O",IF(C8=$AD$105,"O",IF(C8=$AE$105,"O",IF(C8=$AF$105,"O",IF(C8=$AG$105,"O",IF(C8=$AH$105,"O",IF(C8=$AI$105,"O",IF(C8=$AJ$105,"O",IF(C8=$AK$105,"O",IF(C8=$AL$105,"O",IF(C8=$AM$105,"O",IF(C8=$AN$105,"O",IF(C8=$AO$105,"O",IF(C8=$AP$105,"O",IF(C8=$AQ$105,"O",IF(C8=$AR$105,"O",IF(C8=$AS$105,"O",IF(C8=$AT$105,"O",IF(C8=$AU$105,"O",IF(C8=$AV$105,"O",IF(C8=$AW$105,"O",IF(C8=$AX$105,"O",IF(C8=$AY$105,"O",IF(C8=$AZ$105,"O",IF(C8=$BA$105,"O",IF(C8=$BB$105,"O",IF(C8=$BC$105,"O",IF(C8=$BD$105,"O",IF(C8=$BE$105,"O","X")))))))))))))))))))))))))))))))))))</f>
        <v>O</v>
      </c>
      <c r="D805" s="58" t="str">
        <f t="shared" si="790"/>
        <v>O</v>
      </c>
      <c r="E805" s="58" t="str">
        <f t="shared" si="790"/>
        <v>O</v>
      </c>
      <c r="F805" s="58" t="str">
        <f t="shared" si="790"/>
        <v>O</v>
      </c>
      <c r="G805" s="58" t="str">
        <f t="shared" si="790"/>
        <v>O</v>
      </c>
      <c r="H805" s="58" t="str">
        <f t="shared" si="790"/>
        <v>O</v>
      </c>
      <c r="I805" s="58" t="str">
        <f t="shared" si="790"/>
        <v>O</v>
      </c>
      <c r="J805" s="58" t="str">
        <f t="shared" si="790"/>
        <v>O</v>
      </c>
      <c r="K805" s="58" t="str">
        <f t="shared" si="790"/>
        <v>O</v>
      </c>
      <c r="L805" s="58" t="str">
        <f t="shared" si="790"/>
        <v>O</v>
      </c>
      <c r="M805" s="58" t="str">
        <f t="shared" si="790"/>
        <v>O</v>
      </c>
      <c r="N805" s="58" t="str">
        <f t="shared" si="790"/>
        <v>O</v>
      </c>
      <c r="O805" s="58" t="str">
        <f t="shared" si="790"/>
        <v>O</v>
      </c>
      <c r="P805" s="58" t="str">
        <f t="shared" si="790"/>
        <v>O</v>
      </c>
      <c r="Q805" s="58" t="str">
        <f t="shared" si="790"/>
        <v>O</v>
      </c>
      <c r="AJ805" s="56"/>
    </row>
    <row r="806" spans="1:36" ht="18.75" customHeight="1">
      <c r="A806" s="606"/>
      <c r="B806" s="58" t="s">
        <v>34</v>
      </c>
      <c r="C806" s="58" t="str">
        <f t="shared" ref="C806:Q806" si="791">IF(C9=$W$105,"O",IF(C9=$X$105,"O",IF(C9=$Y$105,"O",IF(C9=$Z$105,"O",IF(C9=$AA$105,"O",IF(C9=$AB$105,"O",IF(C9=$AC$105,"O",IF(C9=$AD$105,"O",IF(C9=$AE$105,"O",IF(C9=$AF$105,"O",IF(C9=$AG$105,"O",IF(C9=$AH$105,"O",IF(C9=$AI$105,"O",IF(C9=$AJ$105,"O",IF(C9=$AK$105,"O",IF(C9=$AL$105,"O",IF(C9=$AM$105,"O",IF(C9=$AN$105,"O",IF(C9=$AO$105,"O",IF(C9=$AP$105,"O",IF(C9=$AQ$105,"O",IF(C9=$AR$105,"O",IF(C9=$AS$105,"O",IF(C9=$AT$105,"O",IF(C9=$AU$105,"O",IF(C9=$AV$105,"O",IF(C9=$AW$105,"O",IF(C9=$AX$105,"O",IF(C9=$AY$105,"O",IF(C9=$AZ$105,"O",IF(C9=$BA$105,"O",IF(C9=$BB$105,"O",IF(C9=$BC$105,"O",IF(C9=$BD$105,"O",IF(C9=$BE$105,"O","X")))))))))))))))))))))))))))))))))))</f>
        <v>O</v>
      </c>
      <c r="D806" s="58" t="str">
        <f t="shared" si="791"/>
        <v>O</v>
      </c>
      <c r="E806" s="58" t="str">
        <f t="shared" si="791"/>
        <v>O</v>
      </c>
      <c r="F806" s="58" t="str">
        <f t="shared" si="791"/>
        <v>O</v>
      </c>
      <c r="G806" s="58" t="str">
        <f t="shared" si="791"/>
        <v>O</v>
      </c>
      <c r="H806" s="58" t="str">
        <f t="shared" si="791"/>
        <v>O</v>
      </c>
      <c r="I806" s="58" t="str">
        <f t="shared" si="791"/>
        <v>O</v>
      </c>
      <c r="J806" s="58" t="str">
        <f t="shared" si="791"/>
        <v>O</v>
      </c>
      <c r="K806" s="58" t="str">
        <f t="shared" si="791"/>
        <v>O</v>
      </c>
      <c r="L806" s="58" t="str">
        <f t="shared" si="791"/>
        <v>O</v>
      </c>
      <c r="M806" s="58" t="str">
        <f t="shared" si="791"/>
        <v>O</v>
      </c>
      <c r="N806" s="58" t="str">
        <f t="shared" si="791"/>
        <v>O</v>
      </c>
      <c r="O806" s="58" t="str">
        <f t="shared" si="791"/>
        <v>O</v>
      </c>
      <c r="P806" s="58" t="str">
        <f t="shared" si="791"/>
        <v>O</v>
      </c>
      <c r="Q806" s="58" t="str">
        <f t="shared" si="791"/>
        <v>O</v>
      </c>
      <c r="AJ806" s="56"/>
    </row>
    <row r="807" spans="1:36" ht="18.75" customHeight="1">
      <c r="A807" s="606"/>
      <c r="B807" s="58" t="s">
        <v>35</v>
      </c>
      <c r="C807" s="58" t="str">
        <f t="shared" ref="C807:Q807" si="792">IF(C10=$W$105,"O",IF(C10=$X$105,"O",IF(C10=$Y$105,"O",IF(C10=$Z$105,"O",IF(C10=$AA$105,"O",IF(C10=$AB$105,"O",IF(C10=$AC$105,"O",IF(C10=$AD$105,"O",IF(C10=$AE$105,"O",IF(C10=$AF$105,"O",IF(C10=$AG$105,"O",IF(C10=$AH$105,"O",IF(C10=$AI$105,"O",IF(C10=$AJ$105,"O",IF(C10=$AK$105,"O",IF(C10=$AL$105,"O",IF(C10=$AM$105,"O",IF(C10=$AN$105,"O",IF(C10=$AO$105,"O",IF(C10=$AP$105,"O",IF(C10=$AQ$105,"O",IF(C10=$AR$105,"O",IF(C10=$AS$105,"O",IF(C10=$AT$105,"O",IF(C10=$AU$105,"O",IF(C10=$AV$105,"O",IF(C10=$AW$105,"O",IF(C10=$AX$105,"O",IF(C10=$AY$105,"O",IF(C10=$AZ$105,"O",IF(C10=$BA$105,"O",IF(C10=$BB$105,"O",IF(C10=$BC$105,"O",IF(C10=$BD$105,"O",IF(C10=$BE$105,"O","X")))))))))))))))))))))))))))))))))))</f>
        <v>O</v>
      </c>
      <c r="D807" s="58" t="str">
        <f t="shared" si="792"/>
        <v>O</v>
      </c>
      <c r="E807" s="58" t="str">
        <f t="shared" si="792"/>
        <v>O</v>
      </c>
      <c r="F807" s="58" t="str">
        <f t="shared" si="792"/>
        <v>O</v>
      </c>
      <c r="G807" s="58" t="str">
        <f t="shared" si="792"/>
        <v>O</v>
      </c>
      <c r="H807" s="58" t="str">
        <f t="shared" si="792"/>
        <v>O</v>
      </c>
      <c r="I807" s="58" t="str">
        <f t="shared" si="792"/>
        <v>O</v>
      </c>
      <c r="J807" s="58" t="str">
        <f t="shared" si="792"/>
        <v>O</v>
      </c>
      <c r="K807" s="58" t="str">
        <f t="shared" si="792"/>
        <v>O</v>
      </c>
      <c r="L807" s="58" t="str">
        <f t="shared" si="792"/>
        <v>O</v>
      </c>
      <c r="M807" s="58" t="str">
        <f t="shared" si="792"/>
        <v>O</v>
      </c>
      <c r="N807" s="58" t="str">
        <f t="shared" si="792"/>
        <v>O</v>
      </c>
      <c r="O807" s="58" t="str">
        <f t="shared" si="792"/>
        <v>O</v>
      </c>
      <c r="P807" s="58" t="str">
        <f t="shared" si="792"/>
        <v>O</v>
      </c>
      <c r="Q807" s="58" t="str">
        <f t="shared" si="792"/>
        <v>O</v>
      </c>
      <c r="AJ807"/>
    </row>
    <row r="808" spans="1:36" ht="18.75" customHeight="1">
      <c r="A808" s="606"/>
      <c r="B808" s="58" t="s">
        <v>36</v>
      </c>
      <c r="C808" s="58" t="str">
        <f t="shared" ref="C808:Q808" si="793">IF(C11=$W$105,"O",IF(C11=$X$105,"O",IF(C11=$Y$105,"O",IF(C11=$Z$105,"O",IF(C11=$AA$105,"O",IF(C11=$AB$105,"O",IF(C11=$AC$105,"O",IF(C11=$AD$105,"O",IF(C11=$AE$105,"O",IF(C11=$AF$105,"O",IF(C11=$AG$105,"O",IF(C11=$AH$105,"O",IF(C11=$AI$105,"O",IF(C11=$AJ$105,"O",IF(C11=$AK$105,"O",IF(C11=$AL$105,"O",IF(C11=$AM$105,"O",IF(C11=$AN$105,"O",IF(C11=$AO$105,"O",IF(C11=$AP$105,"O",IF(C11=$AQ$105,"O",IF(C11=$AR$105,"O",IF(C11=$AS$105,"O",IF(C11=$AT$105,"O",IF(C11=$AU$105,"O",IF(C11=$AV$105,"O",IF(C11=$AW$105,"O",IF(C11=$AX$105,"O",IF(C11=$AY$105,"O",IF(C11=$AZ$105,"O",IF(C11=$BA$105,"O",IF(C11=$BB$105,"O",IF(C11=$BC$105,"O",IF(C11=$BD$105,"O",IF(C11=$BE$105,"O","X")))))))))))))))))))))))))))))))))))</f>
        <v>O</v>
      </c>
      <c r="D808" s="58" t="str">
        <f t="shared" si="793"/>
        <v>O</v>
      </c>
      <c r="E808" s="58" t="str">
        <f t="shared" si="793"/>
        <v>O</v>
      </c>
      <c r="F808" s="58" t="str">
        <f t="shared" si="793"/>
        <v>O</v>
      </c>
      <c r="G808" s="58" t="str">
        <f t="shared" si="793"/>
        <v>O</v>
      </c>
      <c r="H808" s="58" t="str">
        <f t="shared" si="793"/>
        <v>O</v>
      </c>
      <c r="I808" s="58" t="str">
        <f t="shared" si="793"/>
        <v>O</v>
      </c>
      <c r="J808" s="58" t="str">
        <f t="shared" si="793"/>
        <v>O</v>
      </c>
      <c r="K808" s="58" t="str">
        <f t="shared" si="793"/>
        <v>O</v>
      </c>
      <c r="L808" s="58" t="str">
        <f t="shared" si="793"/>
        <v>O</v>
      </c>
      <c r="M808" s="58" t="str">
        <f t="shared" si="793"/>
        <v>O</v>
      </c>
      <c r="N808" s="58" t="str">
        <f t="shared" si="793"/>
        <v>O</v>
      </c>
      <c r="O808" s="58" t="str">
        <f t="shared" si="793"/>
        <v>O</v>
      </c>
      <c r="P808" s="58" t="str">
        <f t="shared" si="793"/>
        <v>O</v>
      </c>
      <c r="Q808" s="58" t="str">
        <f t="shared" si="793"/>
        <v>O</v>
      </c>
      <c r="AJ808"/>
    </row>
    <row r="809" spans="1:36" ht="18.75" customHeight="1">
      <c r="A809" s="606"/>
      <c r="B809" s="58" t="s">
        <v>21</v>
      </c>
      <c r="C809" s="58" t="str">
        <f t="shared" ref="C809:Q809" si="794">IF(C12=$W$105,"O",IF(C12=$X$105,"O",IF(C12=$Y$105,"O",IF(C12=$Z$105,"O",IF(C12=$AA$105,"O",IF(C12=$AB$105,"O",IF(C12=$AC$105,"O",IF(C12=$AD$105,"O",IF(C12=$AE$105,"O",IF(C12=$AF$105,"O",IF(C12=$AG$105,"O",IF(C12=$AH$105,"O",IF(C12=$AI$105,"O",IF(C12=$AJ$105,"O",IF(C12=$AK$105,"O",IF(C12=$AL$105,"O",IF(C12=$AM$105,"O",IF(C12=$AN$105,"O",IF(C12=$AO$105,"O",IF(C12=$AP$105,"O",IF(C12=$AQ$105,"O",IF(C12=$AR$105,"O",IF(C12=$AS$105,"O",IF(C12=$AT$105,"O",IF(C12=$AU$105,"O",IF(C12=$AV$105,"O",IF(C12=$AW$105,"O",IF(C12=$AX$105,"O",IF(C12=$AY$105,"O",IF(C12=$AZ$105,"O",IF(C12=$BA$105,"O",IF(C12=$BB$105,"O",IF(C12=$BC$105,"O",IF(C12=$BD$105,"O",IF(C12=$BE$105,"O","X")))))))))))))))))))))))))))))))))))</f>
        <v>O</v>
      </c>
      <c r="D809" s="58" t="str">
        <f t="shared" si="794"/>
        <v>O</v>
      </c>
      <c r="E809" s="58" t="str">
        <f t="shared" si="794"/>
        <v>O</v>
      </c>
      <c r="F809" s="58" t="str">
        <f t="shared" si="794"/>
        <v>O</v>
      </c>
      <c r="G809" s="58" t="str">
        <f t="shared" si="794"/>
        <v>O</v>
      </c>
      <c r="H809" s="58" t="str">
        <f t="shared" si="794"/>
        <v>O</v>
      </c>
      <c r="I809" s="58" t="str">
        <f t="shared" si="794"/>
        <v>O</v>
      </c>
      <c r="J809" s="58" t="str">
        <f t="shared" si="794"/>
        <v>O</v>
      </c>
      <c r="K809" s="58" t="str">
        <f t="shared" si="794"/>
        <v>O</v>
      </c>
      <c r="L809" s="58" t="str">
        <f t="shared" si="794"/>
        <v>O</v>
      </c>
      <c r="M809" s="58" t="str">
        <f t="shared" si="794"/>
        <v>O</v>
      </c>
      <c r="N809" s="58" t="str">
        <f t="shared" si="794"/>
        <v>O</v>
      </c>
      <c r="O809" s="58" t="str">
        <f t="shared" si="794"/>
        <v>O</v>
      </c>
      <c r="P809" s="58" t="str">
        <f t="shared" si="794"/>
        <v>O</v>
      </c>
      <c r="Q809" s="58" t="str">
        <f t="shared" si="794"/>
        <v>O</v>
      </c>
      <c r="AJ809"/>
    </row>
    <row r="810" spans="1:36" ht="18.75" customHeight="1">
      <c r="A810" s="607"/>
      <c r="B810" s="30" t="s">
        <v>46</v>
      </c>
      <c r="C810" s="47">
        <f>COUNTIF(C804:C809,"O")</f>
        <v>5</v>
      </c>
      <c r="D810" s="47">
        <f t="shared" ref="D810:Q810" si="795">COUNTIF(D804:D809,"O")</f>
        <v>5</v>
      </c>
      <c r="E810" s="47">
        <f t="shared" si="795"/>
        <v>5</v>
      </c>
      <c r="F810" s="47">
        <f t="shared" si="795"/>
        <v>5</v>
      </c>
      <c r="G810" s="47">
        <f t="shared" si="795"/>
        <v>5</v>
      </c>
      <c r="H810" s="47">
        <f t="shared" si="795"/>
        <v>5</v>
      </c>
      <c r="I810" s="47">
        <f t="shared" si="795"/>
        <v>5</v>
      </c>
      <c r="J810" s="47">
        <f t="shared" si="795"/>
        <v>5</v>
      </c>
      <c r="K810" s="47">
        <f t="shared" si="795"/>
        <v>5</v>
      </c>
      <c r="L810" s="47">
        <f t="shared" si="795"/>
        <v>5</v>
      </c>
      <c r="M810" s="47">
        <f t="shared" si="795"/>
        <v>5</v>
      </c>
      <c r="N810" s="47">
        <f t="shared" si="795"/>
        <v>5</v>
      </c>
      <c r="O810" s="47">
        <f t="shared" si="795"/>
        <v>5</v>
      </c>
      <c r="P810" s="47">
        <f t="shared" si="795"/>
        <v>5</v>
      </c>
      <c r="Q810" s="47">
        <f t="shared" si="795"/>
        <v>5</v>
      </c>
      <c r="AJ810" s="56"/>
    </row>
    <row r="811" spans="1:36" ht="18.75" customHeight="1">
      <c r="A811" s="605">
        <v>90</v>
      </c>
      <c r="B811" s="58" t="s">
        <v>32</v>
      </c>
      <c r="C811" s="58" t="str">
        <f t="shared" ref="C811:Q811" si="796">IF(C7=$W$106,"O",IF(C7=$X$106,"O",IF(C7=$Y$106,"O",IF(C7=$Z$106,"O",IF(C7=$AA$106,"O",IF(C7=$AB$106,"O",IF(C7=$AC$106,"O",IF(C7=$AD$106,"O",IF(C7=$AE$106,"O",IF(C7=$AF$106,"O",IF(C7=$AG$106,"O",IF(C7=$AH$106,"O",IF(C7=$AI$106,"O",IF(C7=$AJ$106,"O",IF(C7=$AK$106,"O",IF(C7=$AL$106,"O",IF(C7=$AM$106,"O",IF(C7=$AN$106,"O",IF(C7=$AO$106,"O",IF(C7=$AP$106,"O",IF(C7=$AQ$106,"O",IF(C7=$AR$106,"O",IF(C7=$AS$106,"O",IF(C7=$AT$106,"O",IF(C7=$AU$106,"O",IF(C7=$AV$106,"O",IF(C7=$AW$106,"O",IF(C7=$AX$106,"O",IF(C7=$AY$106,"O",IF(C7=$AZ$106,"O",IF(C7=$BA$106,"O",IF(C7=$BB$106,"O",IF(C7=$BC$106,"O",IF(C7=$BD$106,"O","X"))))))))))))))))))))))))))))))))))</f>
        <v>O</v>
      </c>
      <c r="D811" s="58" t="str">
        <f t="shared" si="796"/>
        <v>O</v>
      </c>
      <c r="E811" s="58" t="str">
        <f t="shared" si="796"/>
        <v>O</v>
      </c>
      <c r="F811" s="58" t="str">
        <f t="shared" si="796"/>
        <v>O</v>
      </c>
      <c r="G811" s="58" t="str">
        <f t="shared" si="796"/>
        <v>O</v>
      </c>
      <c r="H811" s="58" t="str">
        <f t="shared" si="796"/>
        <v>O</v>
      </c>
      <c r="I811" s="58" t="str">
        <f t="shared" si="796"/>
        <v>O</v>
      </c>
      <c r="J811" s="58" t="str">
        <f t="shared" si="796"/>
        <v>O</v>
      </c>
      <c r="K811" s="58" t="str">
        <f t="shared" si="796"/>
        <v>O</v>
      </c>
      <c r="L811" s="58" t="str">
        <f t="shared" si="796"/>
        <v>O</v>
      </c>
      <c r="M811" s="58" t="str">
        <f t="shared" si="796"/>
        <v>O</v>
      </c>
      <c r="N811" s="58" t="str">
        <f t="shared" si="796"/>
        <v>O</v>
      </c>
      <c r="O811" s="58" t="str">
        <f t="shared" si="796"/>
        <v>O</v>
      </c>
      <c r="P811" s="58" t="str">
        <f t="shared" si="796"/>
        <v>O</v>
      </c>
      <c r="Q811" s="58" t="str">
        <f t="shared" si="796"/>
        <v>O</v>
      </c>
      <c r="AJ811" s="56"/>
    </row>
    <row r="812" spans="1:36" ht="18.75" customHeight="1">
      <c r="A812" s="606"/>
      <c r="B812" s="58" t="s">
        <v>33</v>
      </c>
      <c r="C812" s="58" t="str">
        <f t="shared" ref="C812:Q812" si="797">IF(C8=$W$106,"O",IF(C8=$X$106,"O",IF(C8=$Y$106,"O",IF(C8=$Z$106,"O",IF(C8=$AA$106,"O",IF(C8=$AB$106,"O",IF(C8=$AC$106,"O",IF(C8=$AD$106,"O",IF(C8=$AE$106,"O",IF(C8=$AF$106,"O",IF(C8=$AG$106,"O",IF(C8=$AH$106,"O",IF(C8=$AI$106,"O",IF(C8=$AJ$106,"O",IF(C8=$AK$106,"O",IF(C8=$AL$106,"O",IF(C8=$AM$106,"O",IF(C8=$AN$106,"O",IF(C8=$AO$106,"O",IF(C8=$AP$106,"O",IF(C8=$AQ$106,"O",IF(C8=$AR$106,"O",IF(C8=$AS$106,"O",IF(C8=$AT$106,"O",IF(C8=$AU$106,"O",IF(C8=$AV$106,"O",IF(C8=$AW$106,"O",IF(C8=$AX$106,"O",IF(C8=$AY$106,"O",IF(C8=$AZ$106,"O",IF(C8=$BA$106,"O",IF(C8=$BB$106,"O",IF(C8=$BC$106,"O",IF(C8=$BD$106,"O","X"))))))))))))))))))))))))))))))))))</f>
        <v>O</v>
      </c>
      <c r="D812" s="58" t="str">
        <f t="shared" si="797"/>
        <v>O</v>
      </c>
      <c r="E812" s="58" t="str">
        <f t="shared" si="797"/>
        <v>O</v>
      </c>
      <c r="F812" s="58" t="str">
        <f t="shared" si="797"/>
        <v>O</v>
      </c>
      <c r="G812" s="58" t="str">
        <f t="shared" si="797"/>
        <v>O</v>
      </c>
      <c r="H812" s="58" t="str">
        <f t="shared" si="797"/>
        <v>O</v>
      </c>
      <c r="I812" s="58" t="str">
        <f t="shared" si="797"/>
        <v>O</v>
      </c>
      <c r="J812" s="58" t="str">
        <f t="shared" si="797"/>
        <v>O</v>
      </c>
      <c r="K812" s="58" t="str">
        <f t="shared" si="797"/>
        <v>O</v>
      </c>
      <c r="L812" s="58" t="str">
        <f t="shared" si="797"/>
        <v>O</v>
      </c>
      <c r="M812" s="58" t="str">
        <f t="shared" si="797"/>
        <v>O</v>
      </c>
      <c r="N812" s="58" t="str">
        <f t="shared" si="797"/>
        <v>O</v>
      </c>
      <c r="O812" s="58" t="str">
        <f t="shared" si="797"/>
        <v>O</v>
      </c>
      <c r="P812" s="58" t="str">
        <f t="shared" si="797"/>
        <v>O</v>
      </c>
      <c r="Q812" s="58" t="str">
        <f t="shared" si="797"/>
        <v>O</v>
      </c>
      <c r="AJ812"/>
    </row>
    <row r="813" spans="1:36" ht="18.75" customHeight="1">
      <c r="A813" s="606"/>
      <c r="B813" s="58" t="s">
        <v>34</v>
      </c>
      <c r="C813" s="58" t="str">
        <f t="shared" ref="C813:Q813" si="798">IF(C9=$W$106,"O",IF(C9=$X$106,"O",IF(C9=$Y$106,"O",IF(C9=$Z$106,"O",IF(C9=$AA$106,"O",IF(C9=$AB$106,"O",IF(C9=$AC$106,"O",IF(C9=$AD$106,"O",IF(C9=$AE$106,"O",IF(C9=$AF$106,"O",IF(C9=$AG$106,"O",IF(C9=$AH$106,"O",IF(C9=$AI$106,"O",IF(C9=$AJ$106,"O",IF(C9=$AK$106,"O",IF(C9=$AL$106,"O",IF(C9=$AM$106,"O",IF(C9=$AN$106,"O",IF(C9=$AO$106,"O",IF(C9=$AP$106,"O",IF(C9=$AQ$106,"O",IF(C9=$AR$106,"O",IF(C9=$AS$106,"O",IF(C9=$AT$106,"O",IF(C9=$AU$106,"O",IF(C9=$AV$106,"O",IF(C9=$AW$106,"O",IF(C9=$AX$106,"O",IF(C9=$AY$106,"O",IF(C9=$AZ$106,"O",IF(C9=$BA$106,"O",IF(C9=$BB$106,"O",IF(C9=$BC$106,"O",IF(C9=$BD$106,"O","X"))))))))))))))))))))))))))))))))))</f>
        <v>O</v>
      </c>
      <c r="D813" s="58" t="str">
        <f t="shared" si="798"/>
        <v>O</v>
      </c>
      <c r="E813" s="58" t="str">
        <f t="shared" si="798"/>
        <v>O</v>
      </c>
      <c r="F813" s="58" t="str">
        <f t="shared" si="798"/>
        <v>O</v>
      </c>
      <c r="G813" s="58" t="str">
        <f t="shared" si="798"/>
        <v>O</v>
      </c>
      <c r="H813" s="58" t="str">
        <f t="shared" si="798"/>
        <v>O</v>
      </c>
      <c r="I813" s="58" t="str">
        <f t="shared" si="798"/>
        <v>O</v>
      </c>
      <c r="J813" s="58" t="str">
        <f t="shared" si="798"/>
        <v>O</v>
      </c>
      <c r="K813" s="58" t="str">
        <f t="shared" si="798"/>
        <v>O</v>
      </c>
      <c r="L813" s="58" t="str">
        <f t="shared" si="798"/>
        <v>O</v>
      </c>
      <c r="M813" s="58" t="str">
        <f t="shared" si="798"/>
        <v>O</v>
      </c>
      <c r="N813" s="58" t="str">
        <f t="shared" si="798"/>
        <v>O</v>
      </c>
      <c r="O813" s="58" t="str">
        <f t="shared" si="798"/>
        <v>O</v>
      </c>
      <c r="P813" s="58" t="str">
        <f t="shared" si="798"/>
        <v>O</v>
      </c>
      <c r="Q813" s="58" t="str">
        <f t="shared" si="798"/>
        <v>O</v>
      </c>
      <c r="AJ813" s="56"/>
    </row>
    <row r="814" spans="1:36" ht="18.75" customHeight="1">
      <c r="A814" s="606"/>
      <c r="B814" s="58" t="s">
        <v>35</v>
      </c>
      <c r="C814" s="58" t="str">
        <f t="shared" ref="C814:Q814" si="799">IF(C10=$W$106,"O",IF(C10=$X$106,"O",IF(C10=$Y$106,"O",IF(C10=$Z$106,"O",IF(C10=$AA$106,"O",IF(C10=$AB$106,"O",IF(C10=$AC$106,"O",IF(C10=$AD$106,"O",IF(C10=$AE$106,"O",IF(C10=$AF$106,"O",IF(C10=$AG$106,"O",IF(C10=$AH$106,"O",IF(C10=$AI$106,"O",IF(C10=$AJ$106,"O",IF(C10=$AK$106,"O",IF(C10=$AL$106,"O",IF(C10=$AM$106,"O",IF(C10=$AN$106,"O",IF(C10=$AO$106,"O",IF(C10=$AP$106,"O",IF(C10=$AQ$106,"O",IF(C10=$AR$106,"O",IF(C10=$AS$106,"O",IF(C10=$AT$106,"O",IF(C10=$AU$106,"O",IF(C10=$AV$106,"O",IF(C10=$AW$106,"O",IF(C10=$AX$106,"O",IF(C10=$AY$106,"O",IF(C10=$AZ$106,"O",IF(C10=$BA$106,"O",IF(C10=$BB$106,"O",IF(C10=$BC$106,"O",IF(C10=$BD$106,"O","X"))))))))))))))))))))))))))))))))))</f>
        <v>X</v>
      </c>
      <c r="D814" s="58" t="str">
        <f t="shared" si="799"/>
        <v>X</v>
      </c>
      <c r="E814" s="58" t="str">
        <f t="shared" si="799"/>
        <v>X</v>
      </c>
      <c r="F814" s="58" t="str">
        <f t="shared" si="799"/>
        <v>X</v>
      </c>
      <c r="G814" s="58" t="str">
        <f t="shared" si="799"/>
        <v>X</v>
      </c>
      <c r="H814" s="58" t="str">
        <f t="shared" si="799"/>
        <v>X</v>
      </c>
      <c r="I814" s="58" t="str">
        <f t="shared" si="799"/>
        <v>X</v>
      </c>
      <c r="J814" s="58" t="str">
        <f t="shared" si="799"/>
        <v>X</v>
      </c>
      <c r="K814" s="58" t="str">
        <f t="shared" si="799"/>
        <v>X</v>
      </c>
      <c r="L814" s="58" t="str">
        <f t="shared" si="799"/>
        <v>X</v>
      </c>
      <c r="M814" s="58" t="str">
        <f t="shared" si="799"/>
        <v>X</v>
      </c>
      <c r="N814" s="58" t="str">
        <f t="shared" si="799"/>
        <v>X</v>
      </c>
      <c r="O814" s="58" t="str">
        <f t="shared" si="799"/>
        <v>X</v>
      </c>
      <c r="P814" s="58" t="str">
        <f t="shared" si="799"/>
        <v>X</v>
      </c>
      <c r="Q814" s="58" t="str">
        <f t="shared" si="799"/>
        <v>X</v>
      </c>
      <c r="AJ814"/>
    </row>
    <row r="815" spans="1:36" ht="18.75" customHeight="1">
      <c r="A815" s="606"/>
      <c r="B815" s="58" t="s">
        <v>36</v>
      </c>
      <c r="C815" s="58" t="str">
        <f t="shared" ref="C815:Q815" si="800">IF(C11=$W$106,"O",IF(C11=$X$106,"O",IF(C11=$Y$106,"O",IF(C11=$Z$106,"O",IF(C11=$AA$106,"O",IF(C11=$AB$106,"O",IF(C11=$AC$106,"O",IF(C11=$AD$106,"O",IF(C11=$AE$106,"O",IF(C11=$AF$106,"O",IF(C11=$AG$106,"O",IF(C11=$AH$106,"O",IF(C11=$AI$106,"O",IF(C11=$AJ$106,"O",IF(C11=$AK$106,"O",IF(C11=$AL$106,"O",IF(C11=$AM$106,"O",IF(C11=$AN$106,"O",IF(C11=$AO$106,"O",IF(C11=$AP$106,"O",IF(C11=$AQ$106,"O",IF(C11=$AR$106,"O",IF(C11=$AS$106,"O",IF(C11=$AT$106,"O",IF(C11=$AU$106,"O",IF(C11=$AV$106,"O",IF(C11=$AW$106,"O",IF(C11=$AX$106,"O",IF(C11=$AY$106,"O",IF(C11=$AZ$106,"O",IF(C11=$BA$106,"O",IF(C11=$BB$106,"O",IF(C11=$BC$106,"O",IF(C11=$BD$106,"O","X"))))))))))))))))))))))))))))))))))</f>
        <v>X</v>
      </c>
      <c r="D815" s="58" t="str">
        <f t="shared" si="800"/>
        <v>X</v>
      </c>
      <c r="E815" s="58" t="str">
        <f t="shared" si="800"/>
        <v>X</v>
      </c>
      <c r="F815" s="58" t="str">
        <f t="shared" si="800"/>
        <v>X</v>
      </c>
      <c r="G815" s="58" t="str">
        <f t="shared" si="800"/>
        <v>X</v>
      </c>
      <c r="H815" s="58" t="str">
        <f t="shared" si="800"/>
        <v>X</v>
      </c>
      <c r="I815" s="58" t="str">
        <f t="shared" si="800"/>
        <v>X</v>
      </c>
      <c r="J815" s="58" t="str">
        <f t="shared" si="800"/>
        <v>X</v>
      </c>
      <c r="K815" s="58" t="str">
        <f t="shared" si="800"/>
        <v>X</v>
      </c>
      <c r="L815" s="58" t="str">
        <f t="shared" si="800"/>
        <v>X</v>
      </c>
      <c r="M815" s="58" t="str">
        <f t="shared" si="800"/>
        <v>X</v>
      </c>
      <c r="N815" s="58" t="str">
        <f t="shared" si="800"/>
        <v>X</v>
      </c>
      <c r="O815" s="58" t="str">
        <f t="shared" si="800"/>
        <v>X</v>
      </c>
      <c r="P815" s="58" t="str">
        <f t="shared" si="800"/>
        <v>X</v>
      </c>
      <c r="Q815" s="58" t="str">
        <f t="shared" si="800"/>
        <v>X</v>
      </c>
      <c r="AJ815"/>
    </row>
    <row r="816" spans="1:36" ht="18.75" customHeight="1">
      <c r="A816" s="606"/>
      <c r="B816" s="58" t="s">
        <v>21</v>
      </c>
      <c r="C816" s="58" t="str">
        <f t="shared" ref="C816:Q816" si="801">IF(C12=$W$106,"O",IF(C12=$X$106,"O",IF(C12=$Y$106,"O",IF(C12=$Z$106,"O",IF(C12=$AA$106,"O",IF(C12=$AB$106,"O",IF(C12=$AC$106,"O",IF(C12=$AD$106,"O",IF(C12=$AE$106,"O",IF(C12=$AF$106,"O",IF(C12=$AG$106,"O",IF(C12=$AH$106,"O",IF(C12=$AI$106,"O",IF(C12=$AJ$106,"O",IF(C12=$AK$106,"O",IF(C12=$AL$106,"O",IF(C12=$AM$106,"O",IF(C12=$AN$106,"O",IF(C12=$AO$106,"O",IF(C12=$AP$106,"O",IF(C12=$AQ$106,"O",IF(C12=$AR$106,"O",IF(C12=$AS$106,"O",IF(C12=$AT$106,"O",IF(C12=$AU$106,"O",IF(C12=$AV$106,"O",IF(C12=$AW$106,"O",IF(C12=$AX$106,"O",IF(C12=$AY$106,"O",IF(C12=$AZ$106,"O",IF(C12=$BA$106,"O",IF(C12=$BB$106,"O",IF(C12=$BC$106,"O",IF(C12=$BD$106,"O","X"))))))))))))))))))))))))))))))))))</f>
        <v>O</v>
      </c>
      <c r="D816" s="58" t="str">
        <f t="shared" si="801"/>
        <v>O</v>
      </c>
      <c r="E816" s="58" t="str">
        <f t="shared" si="801"/>
        <v>O</v>
      </c>
      <c r="F816" s="58" t="str">
        <f t="shared" si="801"/>
        <v>O</v>
      </c>
      <c r="G816" s="58" t="str">
        <f t="shared" si="801"/>
        <v>O</v>
      </c>
      <c r="H816" s="58" t="str">
        <f t="shared" si="801"/>
        <v>O</v>
      </c>
      <c r="I816" s="58" t="str">
        <f t="shared" si="801"/>
        <v>O</v>
      </c>
      <c r="J816" s="58" t="str">
        <f t="shared" si="801"/>
        <v>O</v>
      </c>
      <c r="K816" s="58" t="str">
        <f t="shared" si="801"/>
        <v>O</v>
      </c>
      <c r="L816" s="58" t="str">
        <f t="shared" si="801"/>
        <v>O</v>
      </c>
      <c r="M816" s="58" t="str">
        <f t="shared" si="801"/>
        <v>O</v>
      </c>
      <c r="N816" s="58" t="str">
        <f t="shared" si="801"/>
        <v>O</v>
      </c>
      <c r="O816" s="58" t="str">
        <f t="shared" si="801"/>
        <v>O</v>
      </c>
      <c r="P816" s="58" t="str">
        <f t="shared" si="801"/>
        <v>O</v>
      </c>
      <c r="Q816" s="58" t="str">
        <f t="shared" si="801"/>
        <v>O</v>
      </c>
      <c r="AJ816" s="56"/>
    </row>
    <row r="817" spans="1:36" ht="18.75" customHeight="1">
      <c r="A817" s="607"/>
      <c r="B817" s="30" t="s">
        <v>46</v>
      </c>
      <c r="C817" s="47">
        <f>COUNTIF(C811:C816,"O")</f>
        <v>4</v>
      </c>
      <c r="D817" s="47">
        <f t="shared" ref="D817:Q817" si="802">COUNTIF(D811:D816,"O")</f>
        <v>4</v>
      </c>
      <c r="E817" s="47">
        <f t="shared" si="802"/>
        <v>4</v>
      </c>
      <c r="F817" s="47">
        <f t="shared" si="802"/>
        <v>4</v>
      </c>
      <c r="G817" s="47">
        <f t="shared" si="802"/>
        <v>4</v>
      </c>
      <c r="H817" s="47">
        <f t="shared" si="802"/>
        <v>4</v>
      </c>
      <c r="I817" s="47">
        <f t="shared" si="802"/>
        <v>4</v>
      </c>
      <c r="J817" s="47">
        <f t="shared" si="802"/>
        <v>4</v>
      </c>
      <c r="K817" s="47">
        <f t="shared" si="802"/>
        <v>4</v>
      </c>
      <c r="L817" s="47">
        <f t="shared" si="802"/>
        <v>4</v>
      </c>
      <c r="M817" s="47">
        <f t="shared" si="802"/>
        <v>4</v>
      </c>
      <c r="N817" s="47">
        <f t="shared" si="802"/>
        <v>4</v>
      </c>
      <c r="O817" s="47">
        <f t="shared" si="802"/>
        <v>4</v>
      </c>
      <c r="P817" s="47">
        <f t="shared" si="802"/>
        <v>4</v>
      </c>
      <c r="Q817" s="47">
        <f t="shared" si="802"/>
        <v>4</v>
      </c>
      <c r="AJ817"/>
    </row>
    <row r="818" spans="1:36" ht="18.75" customHeight="1">
      <c r="A818" s="605">
        <v>91</v>
      </c>
      <c r="B818" s="58" t="s">
        <v>32</v>
      </c>
      <c r="C818" s="58" t="str">
        <f t="shared" ref="C818:Q818" si="803">IF(C7=$W$107,"O",IF(C7=$X$107,"O",IF(C7=$Y$107,"O",IF(C7=$Z$107,"O",IF(C7=$AA$107,"O",IF(C7=$AB$107,"O",IF(C7=$AC$107,"O",IF(C7=$AD$107,"O",IF(C7=$AE$107,"O",IF(C7=$AF$107,"O",IF(C7=$AG$107,"O",IF(C7=$AH$107,"O",IF(C7=$AI$107,"O",IF(C7=$AJ$107,"O",IF(C7=$AK$107,"O",IF(C7=$AL$107,"O",IF(C7=$AM$107,"O",IF(C7=$AN$107,"O",IF(C7=$AO$107,"O",IF(C7=$AP$107,"O",IF(C7=$AQ$107,"O",IF(C7=$AR$107,"O",IF(C7=$AS$107,"O",IF(C7=$AT$107,"O",IF(C7=$AU$107,"O",IF(C7=$AV$107,"O",IF(C7=$AW$107,"O",IF(C7=$AX$107,"O",IF(C7=$AY$107,"O",IF(C7=$AZ$107,"O",IF(C7=$BA$107,"O",IF(C7=$BB$107,"O",IF(C7=$BC$107,"O",IF(C7=$BD$107,"O",IF(C7=$BE$107,"O",IF(C7=$BF$107,"O",IF(C7=$BG$107,"O",IF(C7=$BH$107,"O","X"))))))))))))))))))))))))))))))))))))))</f>
        <v>O</v>
      </c>
      <c r="D818" s="58" t="str">
        <f t="shared" si="803"/>
        <v>O</v>
      </c>
      <c r="E818" s="58" t="str">
        <f t="shared" si="803"/>
        <v>O</v>
      </c>
      <c r="F818" s="58" t="str">
        <f t="shared" si="803"/>
        <v>O</v>
      </c>
      <c r="G818" s="58" t="str">
        <f t="shared" si="803"/>
        <v>O</v>
      </c>
      <c r="H818" s="58" t="str">
        <f t="shared" si="803"/>
        <v>O</v>
      </c>
      <c r="I818" s="58" t="str">
        <f t="shared" si="803"/>
        <v>O</v>
      </c>
      <c r="J818" s="58" t="str">
        <f t="shared" si="803"/>
        <v>O</v>
      </c>
      <c r="K818" s="58" t="str">
        <f t="shared" si="803"/>
        <v>O</v>
      </c>
      <c r="L818" s="58" t="str">
        <f t="shared" si="803"/>
        <v>O</v>
      </c>
      <c r="M818" s="58" t="str">
        <f t="shared" si="803"/>
        <v>O</v>
      </c>
      <c r="N818" s="58" t="str">
        <f t="shared" si="803"/>
        <v>O</v>
      </c>
      <c r="O818" s="58" t="str">
        <f t="shared" si="803"/>
        <v>O</v>
      </c>
      <c r="P818" s="58" t="str">
        <f t="shared" si="803"/>
        <v>O</v>
      </c>
      <c r="Q818" s="58" t="str">
        <f t="shared" si="803"/>
        <v>O</v>
      </c>
      <c r="AJ818"/>
    </row>
    <row r="819" spans="1:36" ht="18.75" customHeight="1">
      <c r="A819" s="606"/>
      <c r="B819" s="58" t="s">
        <v>33</v>
      </c>
      <c r="C819" s="58" t="str">
        <f t="shared" ref="C819:Q819" si="804">IF(C8=$W$107,"O",IF(C8=$X$107,"O",IF(C8=$Y$107,"O",IF(C8=$Z$107,"O",IF(C8=$AA$107,"O",IF(C8=$AB$107,"O",IF(C8=$AC$107,"O",IF(C8=$AD$107,"O",IF(C8=$AE$107,"O",IF(C8=$AF$107,"O",IF(C8=$AG$107,"O",IF(C8=$AH$107,"O",IF(C8=$AI$107,"O",IF(C8=$AJ$107,"O",IF(C8=$AK$107,"O",IF(C8=$AL$107,"O",IF(C8=$AM$107,"O",IF(C8=$AN$107,"O",IF(C8=$AO$107,"O",IF(C8=$AP$107,"O",IF(C8=$AQ$107,"O",IF(C8=$AR$107,"O",IF(C8=$AS$107,"O",IF(C8=$AT$107,"O",IF(C8=$AU$107,"O",IF(C8=$AV$107,"O",IF(C8=$AW$107,"O",IF(C8=$AX$107,"O",IF(C8=$AY$107,"O",IF(C8=$AZ$107,"O",IF(C8=$BA$107,"O",IF(C8=$BB$107,"O",IF(C8=$BC$107,"O",IF(C8=$BD$107,"O",IF(C8=$BE$107,"O",IF(C8=$BF$107,"O",IF(C8=$BG$107,"O",IF(C8=$BH$107,"O","X"))))))))))))))))))))))))))))))))))))))</f>
        <v>O</v>
      </c>
      <c r="D819" s="58" t="str">
        <f t="shared" si="804"/>
        <v>O</v>
      </c>
      <c r="E819" s="58" t="str">
        <f t="shared" si="804"/>
        <v>O</v>
      </c>
      <c r="F819" s="58" t="str">
        <f t="shared" si="804"/>
        <v>O</v>
      </c>
      <c r="G819" s="58" t="str">
        <f t="shared" si="804"/>
        <v>O</v>
      </c>
      <c r="H819" s="58" t="str">
        <f t="shared" si="804"/>
        <v>O</v>
      </c>
      <c r="I819" s="58" t="str">
        <f t="shared" si="804"/>
        <v>O</v>
      </c>
      <c r="J819" s="58" t="str">
        <f t="shared" si="804"/>
        <v>O</v>
      </c>
      <c r="K819" s="58" t="str">
        <f t="shared" si="804"/>
        <v>O</v>
      </c>
      <c r="L819" s="58" t="str">
        <f t="shared" si="804"/>
        <v>O</v>
      </c>
      <c r="M819" s="58" t="str">
        <f t="shared" si="804"/>
        <v>O</v>
      </c>
      <c r="N819" s="58" t="str">
        <f t="shared" si="804"/>
        <v>O</v>
      </c>
      <c r="O819" s="58" t="str">
        <f t="shared" si="804"/>
        <v>O</v>
      </c>
      <c r="P819" s="58" t="str">
        <f t="shared" si="804"/>
        <v>O</v>
      </c>
      <c r="Q819" s="58" t="str">
        <f t="shared" si="804"/>
        <v>O</v>
      </c>
      <c r="AJ819"/>
    </row>
    <row r="820" spans="1:36" ht="18.75" customHeight="1">
      <c r="A820" s="606"/>
      <c r="B820" s="58" t="s">
        <v>34</v>
      </c>
      <c r="C820" s="58" t="str">
        <f t="shared" ref="C820:Q820" si="805">IF(C9=$W$107,"O",IF(C9=$X$107,"O",IF(C9=$Y$107,"O",IF(C9=$Z$107,"O",IF(C9=$AA$107,"O",IF(C9=$AB$107,"O",IF(C9=$AC$107,"O",IF(C9=$AD$107,"O",IF(C9=$AE$107,"O",IF(C9=$AF$107,"O",IF(C9=$AG$107,"O",IF(C9=$AH$107,"O",IF(C9=$AI$107,"O",IF(C9=$AJ$107,"O",IF(C9=$AK$107,"O",IF(C9=$AL$107,"O",IF(C9=$AM$107,"O",IF(C9=$AN$107,"O",IF(C9=$AO$107,"O",IF(C9=$AP$107,"O",IF(C9=$AQ$107,"O",IF(C9=$AR$107,"O",IF(C9=$AS$107,"O",IF(C9=$AT$107,"O",IF(C9=$AU$107,"O",IF(C9=$AV$107,"O",IF(C9=$AW$107,"O",IF(C9=$AX$107,"O",IF(C9=$AY$107,"O",IF(C9=$AZ$107,"O",IF(C9=$BA$107,"O",IF(C9=$BB$107,"O",IF(C9=$BC$107,"O",IF(C9=$BD$107,"O",IF(C9=$BE$107,"O",IF(C9=$BF$107,"O",IF(C9=$BG$107,"O",IF(C9=$BH$107,"O","X"))))))))))))))))))))))))))))))))))))))</f>
        <v>O</v>
      </c>
      <c r="D820" s="58" t="str">
        <f t="shared" si="805"/>
        <v>O</v>
      </c>
      <c r="E820" s="58" t="str">
        <f t="shared" si="805"/>
        <v>O</v>
      </c>
      <c r="F820" s="58" t="str">
        <f t="shared" si="805"/>
        <v>O</v>
      </c>
      <c r="G820" s="58" t="str">
        <f t="shared" si="805"/>
        <v>O</v>
      </c>
      <c r="H820" s="58" t="str">
        <f t="shared" si="805"/>
        <v>O</v>
      </c>
      <c r="I820" s="58" t="str">
        <f t="shared" si="805"/>
        <v>O</v>
      </c>
      <c r="J820" s="58" t="str">
        <f t="shared" si="805"/>
        <v>O</v>
      </c>
      <c r="K820" s="58" t="str">
        <f t="shared" si="805"/>
        <v>O</v>
      </c>
      <c r="L820" s="58" t="str">
        <f t="shared" si="805"/>
        <v>O</v>
      </c>
      <c r="M820" s="58" t="str">
        <f t="shared" si="805"/>
        <v>O</v>
      </c>
      <c r="N820" s="58" t="str">
        <f t="shared" si="805"/>
        <v>O</v>
      </c>
      <c r="O820" s="58" t="str">
        <f t="shared" si="805"/>
        <v>O</v>
      </c>
      <c r="P820" s="58" t="str">
        <f t="shared" si="805"/>
        <v>O</v>
      </c>
      <c r="Q820" s="58" t="str">
        <f t="shared" si="805"/>
        <v>O</v>
      </c>
      <c r="AJ820"/>
    </row>
    <row r="821" spans="1:36" ht="18.75" customHeight="1">
      <c r="A821" s="606"/>
      <c r="B821" s="58" t="s">
        <v>35</v>
      </c>
      <c r="C821" s="58" t="str">
        <f t="shared" ref="C821:Q821" si="806">IF(C10=$W$107,"O",IF(C10=$X$107,"O",IF(C10=$Y$107,"O",IF(C10=$Z$107,"O",IF(C10=$AA$107,"O",IF(C10=$AB$107,"O",IF(C10=$AC$107,"O",IF(C10=$AD$107,"O",IF(C10=$AE$107,"O",IF(C10=$AF$107,"O",IF(C10=$AG$107,"O",IF(C10=$AH$107,"O",IF(C10=$AI$107,"O",IF(C10=$AJ$107,"O",IF(C10=$AK$107,"O",IF(C10=$AL$107,"O",IF(C10=$AM$107,"O",IF(C10=$AN$107,"O",IF(C10=$AO$107,"O",IF(C10=$AP$107,"O",IF(C10=$AQ$107,"O",IF(C10=$AR$107,"O",IF(C10=$AS$107,"O",IF(C10=$AT$107,"O",IF(C10=$AU$107,"O",IF(C10=$AV$107,"O",IF(C10=$AW$107,"O",IF(C10=$AX$107,"O",IF(C10=$AY$107,"O",IF(C10=$AZ$107,"O",IF(C10=$BA$107,"O",IF(C10=$BB$107,"O",IF(C10=$BC$107,"O",IF(C10=$BD$107,"O",IF(C10=$BE$107,"O",IF(C10=$BF$107,"O",IF(C10=$BG$107,"O",IF(C10=$BH$107,"O","X"))))))))))))))))))))))))))))))))))))))</f>
        <v>O</v>
      </c>
      <c r="D821" s="58" t="str">
        <f t="shared" si="806"/>
        <v>O</v>
      </c>
      <c r="E821" s="58" t="str">
        <f t="shared" si="806"/>
        <v>O</v>
      </c>
      <c r="F821" s="58" t="str">
        <f t="shared" si="806"/>
        <v>O</v>
      </c>
      <c r="G821" s="58" t="str">
        <f t="shared" si="806"/>
        <v>O</v>
      </c>
      <c r="H821" s="58" t="str">
        <f t="shared" si="806"/>
        <v>O</v>
      </c>
      <c r="I821" s="58" t="str">
        <f t="shared" si="806"/>
        <v>O</v>
      </c>
      <c r="J821" s="58" t="str">
        <f t="shared" si="806"/>
        <v>O</v>
      </c>
      <c r="K821" s="58" t="str">
        <f t="shared" si="806"/>
        <v>O</v>
      </c>
      <c r="L821" s="58" t="str">
        <f t="shared" si="806"/>
        <v>O</v>
      </c>
      <c r="M821" s="58" t="str">
        <f t="shared" si="806"/>
        <v>O</v>
      </c>
      <c r="N821" s="58" t="str">
        <f t="shared" si="806"/>
        <v>O</v>
      </c>
      <c r="O821" s="58" t="str">
        <f t="shared" si="806"/>
        <v>O</v>
      </c>
      <c r="P821" s="58" t="str">
        <f t="shared" si="806"/>
        <v>O</v>
      </c>
      <c r="Q821" s="58" t="str">
        <f t="shared" si="806"/>
        <v>O</v>
      </c>
      <c r="AJ821"/>
    </row>
    <row r="822" spans="1:36" ht="18.75" customHeight="1">
      <c r="A822" s="606"/>
      <c r="B822" s="58" t="s">
        <v>36</v>
      </c>
      <c r="C822" s="58" t="str">
        <f t="shared" ref="C822:Q822" si="807">IF(C11=$W$107,"O",IF(C11=$X$107,"O",IF(C11=$Y$107,"O",IF(C11=$Z$107,"O",IF(C11=$AA$107,"O",IF(C11=$AB$107,"O",IF(C11=$AC$107,"O",IF(C11=$AD$107,"O",IF(C11=$AE$107,"O",IF(C11=$AF$107,"O",IF(C11=$AG$107,"O",IF(C11=$AH$107,"O",IF(C11=$AI$107,"O",IF(C11=$AJ$107,"O",IF(C11=$AK$107,"O",IF(C11=$AL$107,"O",IF(C11=$AM$107,"O",IF(C11=$AN$107,"O",IF(C11=$AO$107,"O",IF(C11=$AP$107,"O",IF(C11=$AQ$107,"O",IF(C11=$AR$107,"O",IF(C11=$AS$107,"O",IF(C11=$AT$107,"O",IF(C11=$AU$107,"O",IF(C11=$AV$107,"O",IF(C11=$AW$107,"O",IF(C11=$AX$107,"O",IF(C11=$AY$107,"O",IF(C11=$AZ$107,"O",IF(C11=$BA$107,"O",IF(C11=$BB$107,"O",IF(C11=$BC$107,"O",IF(C11=$BD$107,"O",IF(C11=$BE$107,"O",IF(C11=$BF$107,"O",IF(C11=$BG$107,"O",IF(C11=$BH$107,"O","X"))))))))))))))))))))))))))))))))))))))</f>
        <v>O</v>
      </c>
      <c r="D822" s="58" t="str">
        <f t="shared" si="807"/>
        <v>O</v>
      </c>
      <c r="E822" s="58" t="str">
        <f t="shared" si="807"/>
        <v>O</v>
      </c>
      <c r="F822" s="58" t="str">
        <f t="shared" si="807"/>
        <v>O</v>
      </c>
      <c r="G822" s="58" t="str">
        <f t="shared" si="807"/>
        <v>O</v>
      </c>
      <c r="H822" s="58" t="str">
        <f t="shared" si="807"/>
        <v>O</v>
      </c>
      <c r="I822" s="58" t="str">
        <f t="shared" si="807"/>
        <v>O</v>
      </c>
      <c r="J822" s="58" t="str">
        <f t="shared" si="807"/>
        <v>O</v>
      </c>
      <c r="K822" s="58" t="str">
        <f t="shared" si="807"/>
        <v>O</v>
      </c>
      <c r="L822" s="58" t="str">
        <f t="shared" si="807"/>
        <v>O</v>
      </c>
      <c r="M822" s="58" t="str">
        <f t="shared" si="807"/>
        <v>O</v>
      </c>
      <c r="N822" s="58" t="str">
        <f t="shared" si="807"/>
        <v>O</v>
      </c>
      <c r="O822" s="58" t="str">
        <f t="shared" si="807"/>
        <v>O</v>
      </c>
      <c r="P822" s="58" t="str">
        <f t="shared" si="807"/>
        <v>O</v>
      </c>
      <c r="Q822" s="58" t="str">
        <f t="shared" si="807"/>
        <v>O</v>
      </c>
      <c r="AJ822" s="56"/>
    </row>
    <row r="823" spans="1:36" ht="18.75" customHeight="1">
      <c r="A823" s="606"/>
      <c r="B823" s="58" t="s">
        <v>21</v>
      </c>
      <c r="C823" s="58" t="str">
        <f t="shared" ref="C823:Q823" si="808">IF(C12=$W$107,"O",IF(C12=$X$107,"O",IF(C12=$Y$107,"O",IF(C12=$Z$107,"O",IF(C12=$AA$107,"O",IF(C12=$AB$107,"O",IF(C12=$AC$107,"O",IF(C12=$AD$107,"O",IF(C12=$AE$107,"O",IF(C12=$AF$107,"O",IF(C12=$AG$107,"O",IF(C12=$AH$107,"O",IF(C12=$AI$107,"O",IF(C12=$AJ$107,"O",IF(C12=$AK$107,"O",IF(C12=$AL$107,"O",IF(C12=$AM$107,"O",IF(C12=$AN$107,"O",IF(C12=$AO$107,"O",IF(C12=$AP$107,"O",IF(C12=$AQ$107,"O",IF(C12=$AR$107,"O",IF(C12=$AS$107,"O",IF(C12=$AT$107,"O",IF(C12=$AU$107,"O",IF(C12=$AV$107,"O",IF(C12=$AW$107,"O",IF(C12=$AX$107,"O",IF(C12=$AY$107,"O",IF(C12=$AZ$107,"O",IF(C12=$BA$107,"O",IF(C12=$BB$107,"O",IF(C12=$BC$107,"O",IF(C12=$BD$107,"O",IF(C12=$BE$107,"O",IF(C12=$BF$107,"O",IF(C12=$BG$107,"O",IF(C12=$BH$107,"O","X"))))))))))))))))))))))))))))))))))))))</f>
        <v>O</v>
      </c>
      <c r="D823" s="58" t="str">
        <f t="shared" si="808"/>
        <v>O</v>
      </c>
      <c r="E823" s="58" t="str">
        <f t="shared" si="808"/>
        <v>O</v>
      </c>
      <c r="F823" s="58" t="str">
        <f t="shared" si="808"/>
        <v>O</v>
      </c>
      <c r="G823" s="58" t="str">
        <f t="shared" si="808"/>
        <v>O</v>
      </c>
      <c r="H823" s="58" t="str">
        <f t="shared" si="808"/>
        <v>O</v>
      </c>
      <c r="I823" s="58" t="str">
        <f t="shared" si="808"/>
        <v>O</v>
      </c>
      <c r="J823" s="58" t="str">
        <f t="shared" si="808"/>
        <v>O</v>
      </c>
      <c r="K823" s="58" t="str">
        <f t="shared" si="808"/>
        <v>O</v>
      </c>
      <c r="L823" s="58" t="str">
        <f t="shared" si="808"/>
        <v>O</v>
      </c>
      <c r="M823" s="58" t="str">
        <f t="shared" si="808"/>
        <v>O</v>
      </c>
      <c r="N823" s="58" t="str">
        <f t="shared" si="808"/>
        <v>O</v>
      </c>
      <c r="O823" s="58" t="str">
        <f t="shared" si="808"/>
        <v>O</v>
      </c>
      <c r="P823" s="58" t="str">
        <f t="shared" si="808"/>
        <v>O</v>
      </c>
      <c r="Q823" s="58" t="str">
        <f t="shared" si="808"/>
        <v>O</v>
      </c>
      <c r="AJ823" s="56"/>
    </row>
    <row r="824" spans="1:36" ht="18.75" customHeight="1">
      <c r="A824" s="607"/>
      <c r="B824" s="30" t="s">
        <v>46</v>
      </c>
      <c r="C824" s="47">
        <f>COUNTIF(C818:C823,"O")</f>
        <v>6</v>
      </c>
      <c r="D824" s="47">
        <f t="shared" ref="D824:Q824" si="809">COUNTIF(D818:D823,"O")</f>
        <v>6</v>
      </c>
      <c r="E824" s="47">
        <f t="shared" si="809"/>
        <v>6</v>
      </c>
      <c r="F824" s="47">
        <f t="shared" si="809"/>
        <v>6</v>
      </c>
      <c r="G824" s="47">
        <f t="shared" si="809"/>
        <v>6</v>
      </c>
      <c r="H824" s="47">
        <f t="shared" si="809"/>
        <v>6</v>
      </c>
      <c r="I824" s="47">
        <f t="shared" si="809"/>
        <v>6</v>
      </c>
      <c r="J824" s="47">
        <f t="shared" si="809"/>
        <v>6</v>
      </c>
      <c r="K824" s="47">
        <f t="shared" si="809"/>
        <v>6</v>
      </c>
      <c r="L824" s="47">
        <f t="shared" si="809"/>
        <v>6</v>
      </c>
      <c r="M824" s="47">
        <f t="shared" si="809"/>
        <v>6</v>
      </c>
      <c r="N824" s="47">
        <f t="shared" si="809"/>
        <v>6</v>
      </c>
      <c r="O824" s="47">
        <f t="shared" si="809"/>
        <v>6</v>
      </c>
      <c r="P824" s="47">
        <f t="shared" si="809"/>
        <v>6</v>
      </c>
      <c r="Q824" s="47">
        <f t="shared" si="809"/>
        <v>6</v>
      </c>
      <c r="AJ824" s="56"/>
    </row>
    <row r="825" spans="1:36" ht="18.75" customHeight="1">
      <c r="A825" s="605">
        <v>92</v>
      </c>
      <c r="B825" s="58" t="s">
        <v>32</v>
      </c>
      <c r="C825" s="58" t="str">
        <f t="shared" ref="C825:Q825" si="810">IF(C7=$W$108,"O",IF(C7=$X$108,"O",IF(C7=$Y$108,"O",IF(C7=$Z$108,"O",IF(C7=$AA$108,"O",IF(C7=$AB$108,"O",IF(C7=$AC$108,"O",IF(C7=$AD$108,"O",IF(C7=$AE$108,"O",IF(C7=$AF$108,"O",IF(C7=$AG$108,"O",IF(C7=$AH$108,"O",IF(C7=$AI$108,"O",IF(C7=$AJ$108,"O",IF(C7=$AK$108,"O",IF(C7=$AL$108,"O",IF(C7=$AM$108,"O",IF(C7=$AN$108,"O",IF(C7=$AO$108,"O",IF(C7=$AP$108,"O",IF(C7=$AQ$108,"O",IF(C7=$AR$108,"O",IF(C7=$AS$108,"O",IF(C7=$AT$108,"O",IF(C7=$AU$108,"O",IF(C7=$AV$108,"O",IF(C7=$AW$108,"O",IF(C7=$AX$108,"O",IF(C7=$AY$108,"O",IF(C7=$AZ$108,"O",IF(C7=$BA$108,"O",IF(C7=$BB$108,"O",IF(C7=$BC$108,"O",IF(C7=$BD$108,"O",IF(C7=$BE$108,"O","X")))))))))))))))))))))))))))))))))))</f>
        <v>O</v>
      </c>
      <c r="D825" s="58" t="str">
        <f t="shared" si="810"/>
        <v>O</v>
      </c>
      <c r="E825" s="58" t="str">
        <f t="shared" si="810"/>
        <v>O</v>
      </c>
      <c r="F825" s="58" t="str">
        <f t="shared" si="810"/>
        <v>O</v>
      </c>
      <c r="G825" s="58" t="str">
        <f t="shared" si="810"/>
        <v>O</v>
      </c>
      <c r="H825" s="58" t="str">
        <f t="shared" si="810"/>
        <v>O</v>
      </c>
      <c r="I825" s="58" t="str">
        <f t="shared" si="810"/>
        <v>O</v>
      </c>
      <c r="J825" s="58" t="str">
        <f t="shared" si="810"/>
        <v>O</v>
      </c>
      <c r="K825" s="58" t="str">
        <f t="shared" si="810"/>
        <v>O</v>
      </c>
      <c r="L825" s="58" t="str">
        <f t="shared" si="810"/>
        <v>O</v>
      </c>
      <c r="M825" s="58" t="str">
        <f t="shared" si="810"/>
        <v>O</v>
      </c>
      <c r="N825" s="58" t="str">
        <f t="shared" si="810"/>
        <v>O</v>
      </c>
      <c r="O825" s="58" t="str">
        <f t="shared" si="810"/>
        <v>O</v>
      </c>
      <c r="P825" s="58" t="str">
        <f t="shared" si="810"/>
        <v>O</v>
      </c>
      <c r="Q825" s="58" t="str">
        <f t="shared" si="810"/>
        <v>O</v>
      </c>
      <c r="AJ825" s="56"/>
    </row>
    <row r="826" spans="1:36" ht="18.75" customHeight="1">
      <c r="A826" s="606"/>
      <c r="B826" s="58" t="s">
        <v>33</v>
      </c>
      <c r="C826" s="58" t="str">
        <f t="shared" ref="C826:Q826" si="811">IF(C8=$W$108,"O",IF(C8=$X$108,"O",IF(C8=$Y$108,"O",IF(C8=$Z$108,"O",IF(C8=$AA$108,"O",IF(C8=$AB$108,"O",IF(C8=$AC$108,"O",IF(C8=$AD$108,"O",IF(C8=$AE$108,"O",IF(C8=$AF$108,"O",IF(C8=$AG$108,"O",IF(C8=$AH$108,"O",IF(C8=$AI$108,"O",IF(C8=$AJ$108,"O",IF(C8=$AK$108,"O",IF(C8=$AL$108,"O",IF(C8=$AM$108,"O",IF(C8=$AN$108,"O",IF(C8=$AO$108,"O",IF(C8=$AP$108,"O",IF(C8=$AQ$108,"O",IF(C8=$AR$108,"O",IF(C8=$AS$108,"O",IF(C8=$AT$108,"O",IF(C8=$AU$108,"O",IF(C8=$AV$108,"O",IF(C8=$AW$108,"O",IF(C8=$AX$108,"O",IF(C8=$AY$108,"O",IF(C8=$AZ$108,"O",IF(C8=$BA$108,"O",IF(C8=$BB$108,"O",IF(C8=$BC$108,"O",IF(C8=$BD$108,"O",IF(C8=$BE$108,"O","X")))))))))))))))))))))))))))))))))))</f>
        <v>O</v>
      </c>
      <c r="D826" s="58" t="str">
        <f t="shared" si="811"/>
        <v>O</v>
      </c>
      <c r="E826" s="58" t="str">
        <f t="shared" si="811"/>
        <v>O</v>
      </c>
      <c r="F826" s="58" t="str">
        <f t="shared" si="811"/>
        <v>O</v>
      </c>
      <c r="G826" s="58" t="str">
        <f t="shared" si="811"/>
        <v>O</v>
      </c>
      <c r="H826" s="58" t="str">
        <f t="shared" si="811"/>
        <v>O</v>
      </c>
      <c r="I826" s="58" t="str">
        <f t="shared" si="811"/>
        <v>O</v>
      </c>
      <c r="J826" s="58" t="str">
        <f t="shared" si="811"/>
        <v>O</v>
      </c>
      <c r="K826" s="58" t="str">
        <f t="shared" si="811"/>
        <v>O</v>
      </c>
      <c r="L826" s="58" t="str">
        <f t="shared" si="811"/>
        <v>O</v>
      </c>
      <c r="M826" s="58" t="str">
        <f t="shared" si="811"/>
        <v>O</v>
      </c>
      <c r="N826" s="58" t="str">
        <f t="shared" si="811"/>
        <v>O</v>
      </c>
      <c r="O826" s="58" t="str">
        <f t="shared" si="811"/>
        <v>O</v>
      </c>
      <c r="P826" s="58" t="str">
        <f t="shared" si="811"/>
        <v>O</v>
      </c>
      <c r="Q826" s="58" t="str">
        <f t="shared" si="811"/>
        <v>O</v>
      </c>
      <c r="AJ826" s="56"/>
    </row>
    <row r="827" spans="1:36" ht="18.75" customHeight="1">
      <c r="A827" s="606"/>
      <c r="B827" s="58" t="s">
        <v>34</v>
      </c>
      <c r="C827" s="58" t="str">
        <f t="shared" ref="C827:Q827" si="812">IF(C9=$W$108,"O",IF(C9=$X$108,"O",IF(C9=$Y$108,"O",IF(C9=$Z$108,"O",IF(C9=$AA$108,"O",IF(C9=$AB$108,"O",IF(C9=$AC$108,"O",IF(C9=$AD$108,"O",IF(C9=$AE$108,"O",IF(C9=$AF$108,"O",IF(C9=$AG$108,"O",IF(C9=$AH$108,"O",IF(C9=$AI$108,"O",IF(C9=$AJ$108,"O",IF(C9=$AK$108,"O",IF(C9=$AL$108,"O",IF(C9=$AM$108,"O",IF(C9=$AN$108,"O",IF(C9=$AO$108,"O",IF(C9=$AP$108,"O",IF(C9=$AQ$108,"O",IF(C9=$AR$108,"O",IF(C9=$AS$108,"O",IF(C9=$AT$108,"O",IF(C9=$AU$108,"O",IF(C9=$AV$108,"O",IF(C9=$AW$108,"O",IF(C9=$AX$108,"O",IF(C9=$AY$108,"O",IF(C9=$AZ$108,"O",IF(C9=$BA$108,"O",IF(C9=$BB$108,"O",IF(C9=$BC$108,"O",IF(C9=$BD$108,"O",IF(C9=$BE$108,"O","X")))))))))))))))))))))))))))))))))))</f>
        <v>O</v>
      </c>
      <c r="D827" s="58" t="str">
        <f t="shared" si="812"/>
        <v>O</v>
      </c>
      <c r="E827" s="58" t="str">
        <f t="shared" si="812"/>
        <v>O</v>
      </c>
      <c r="F827" s="58" t="str">
        <f t="shared" si="812"/>
        <v>O</v>
      </c>
      <c r="G827" s="58" t="str">
        <f t="shared" si="812"/>
        <v>O</v>
      </c>
      <c r="H827" s="58" t="str">
        <f t="shared" si="812"/>
        <v>O</v>
      </c>
      <c r="I827" s="58" t="str">
        <f t="shared" si="812"/>
        <v>O</v>
      </c>
      <c r="J827" s="58" t="str">
        <f t="shared" si="812"/>
        <v>O</v>
      </c>
      <c r="K827" s="58" t="str">
        <f t="shared" si="812"/>
        <v>O</v>
      </c>
      <c r="L827" s="58" t="str">
        <f t="shared" si="812"/>
        <v>O</v>
      </c>
      <c r="M827" s="58" t="str">
        <f t="shared" si="812"/>
        <v>O</v>
      </c>
      <c r="N827" s="58" t="str">
        <f t="shared" si="812"/>
        <v>O</v>
      </c>
      <c r="O827" s="58" t="str">
        <f t="shared" si="812"/>
        <v>O</v>
      </c>
      <c r="P827" s="58" t="str">
        <f t="shared" si="812"/>
        <v>O</v>
      </c>
      <c r="Q827" s="58" t="str">
        <f t="shared" si="812"/>
        <v>O</v>
      </c>
      <c r="AJ827" s="56"/>
    </row>
    <row r="828" spans="1:36" ht="18.75" customHeight="1">
      <c r="A828" s="606"/>
      <c r="B828" s="58" t="s">
        <v>35</v>
      </c>
      <c r="C828" s="58" t="str">
        <f t="shared" ref="C828:Q828" si="813">IF(C10=$W$108,"O",IF(C10=$X$108,"O",IF(C10=$Y$108,"O",IF(C10=$Z$108,"O",IF(C10=$AA$108,"O",IF(C10=$AB$108,"O",IF(C10=$AC$108,"O",IF(C10=$AD$108,"O",IF(C10=$AE$108,"O",IF(C10=$AF$108,"O",IF(C10=$AG$108,"O",IF(C10=$AH$108,"O",IF(C10=$AI$108,"O",IF(C10=$AJ$108,"O",IF(C10=$AK$108,"O",IF(C10=$AL$108,"O",IF(C10=$AM$108,"O",IF(C10=$AN$108,"O",IF(C10=$AO$108,"O",IF(C10=$AP$108,"O",IF(C10=$AQ$108,"O",IF(C10=$AR$108,"O",IF(C10=$AS$108,"O",IF(C10=$AT$108,"O",IF(C10=$AU$108,"O",IF(C10=$AV$108,"O",IF(C10=$AW$108,"O",IF(C10=$AX$108,"O",IF(C10=$AY$108,"O",IF(C10=$AZ$108,"O",IF(C10=$BA$108,"O",IF(C10=$BB$108,"O",IF(C10=$BC$108,"O",IF(C10=$BD$108,"O",IF(C10=$BE$108,"O","X")))))))))))))))))))))))))))))))))))</f>
        <v>O</v>
      </c>
      <c r="D828" s="58" t="str">
        <f t="shared" si="813"/>
        <v>O</v>
      </c>
      <c r="E828" s="58" t="str">
        <f t="shared" si="813"/>
        <v>O</v>
      </c>
      <c r="F828" s="58" t="str">
        <f t="shared" si="813"/>
        <v>O</v>
      </c>
      <c r="G828" s="58" t="str">
        <f t="shared" si="813"/>
        <v>O</v>
      </c>
      <c r="H828" s="58" t="str">
        <f t="shared" si="813"/>
        <v>O</v>
      </c>
      <c r="I828" s="58" t="str">
        <f t="shared" si="813"/>
        <v>O</v>
      </c>
      <c r="J828" s="58" t="str">
        <f t="shared" si="813"/>
        <v>O</v>
      </c>
      <c r="K828" s="58" t="str">
        <f t="shared" si="813"/>
        <v>O</v>
      </c>
      <c r="L828" s="58" t="str">
        <f t="shared" si="813"/>
        <v>O</v>
      </c>
      <c r="M828" s="58" t="str">
        <f t="shared" si="813"/>
        <v>O</v>
      </c>
      <c r="N828" s="58" t="str">
        <f t="shared" si="813"/>
        <v>O</v>
      </c>
      <c r="O828" s="58" t="str">
        <f t="shared" si="813"/>
        <v>O</v>
      </c>
      <c r="P828" s="58" t="str">
        <f t="shared" si="813"/>
        <v>O</v>
      </c>
      <c r="Q828" s="58" t="str">
        <f t="shared" si="813"/>
        <v>O</v>
      </c>
      <c r="AJ828"/>
    </row>
    <row r="829" spans="1:36" ht="18.75" customHeight="1">
      <c r="A829" s="606"/>
      <c r="B829" s="58" t="s">
        <v>36</v>
      </c>
      <c r="C829" s="58" t="str">
        <f t="shared" ref="C829:Q829" si="814">IF(C11=$W$108,"O",IF(C11=$X$108,"O",IF(C11=$Y$108,"O",IF(C11=$Z$108,"O",IF(C11=$AA$108,"O",IF(C11=$AB$108,"O",IF(C11=$AC$108,"O",IF(C11=$AD$108,"O",IF(C11=$AE$108,"O",IF(C11=$AF$108,"O",IF(C11=$AG$108,"O",IF(C11=$AH$108,"O",IF(C11=$AI$108,"O",IF(C11=$AJ$108,"O",IF(C11=$AK$108,"O",IF(C11=$AL$108,"O",IF(C11=$AM$108,"O",IF(C11=$AN$108,"O",IF(C11=$AO$108,"O",IF(C11=$AP$108,"O",IF(C11=$AQ$108,"O",IF(C11=$AR$108,"O",IF(C11=$AS$108,"O",IF(C11=$AT$108,"O",IF(C11=$AU$108,"O",IF(C11=$AV$108,"O",IF(C11=$AW$108,"O",IF(C11=$AX$108,"O",IF(C11=$AY$108,"O",IF(C11=$AZ$108,"O",IF(C11=$BA$108,"O",IF(C11=$BB$108,"O",IF(C11=$BC$108,"O",IF(C11=$BD$108,"O",IF(C11=$BE$108,"O","X")))))))))))))))))))))))))))))))))))</f>
        <v>O</v>
      </c>
      <c r="D829" s="58" t="str">
        <f t="shared" si="814"/>
        <v>O</v>
      </c>
      <c r="E829" s="58" t="str">
        <f t="shared" si="814"/>
        <v>O</v>
      </c>
      <c r="F829" s="58" t="str">
        <f t="shared" si="814"/>
        <v>O</v>
      </c>
      <c r="G829" s="58" t="str">
        <f t="shared" si="814"/>
        <v>O</v>
      </c>
      <c r="H829" s="58" t="str">
        <f t="shared" si="814"/>
        <v>O</v>
      </c>
      <c r="I829" s="58" t="str">
        <f t="shared" si="814"/>
        <v>O</v>
      </c>
      <c r="J829" s="58" t="str">
        <f t="shared" si="814"/>
        <v>O</v>
      </c>
      <c r="K829" s="58" t="str">
        <f t="shared" si="814"/>
        <v>O</v>
      </c>
      <c r="L829" s="58" t="str">
        <f t="shared" si="814"/>
        <v>O</v>
      </c>
      <c r="M829" s="58" t="str">
        <f t="shared" si="814"/>
        <v>O</v>
      </c>
      <c r="N829" s="58" t="str">
        <f t="shared" si="814"/>
        <v>O</v>
      </c>
      <c r="O829" s="58" t="str">
        <f t="shared" si="814"/>
        <v>O</v>
      </c>
      <c r="P829" s="58" t="str">
        <f t="shared" si="814"/>
        <v>O</v>
      </c>
      <c r="Q829" s="58" t="str">
        <f t="shared" si="814"/>
        <v>O</v>
      </c>
    </row>
    <row r="830" spans="1:36" ht="18.75" customHeight="1">
      <c r="A830" s="606"/>
      <c r="B830" s="58" t="s">
        <v>21</v>
      </c>
      <c r="C830" s="58" t="str">
        <f t="shared" ref="C830:Q830" si="815">IF(C12=$W$108,"O",IF(C12=$X$108,"O",IF(C12=$Y$108,"O",IF(C12=$Z$108,"O",IF(C12=$AA$108,"O",IF(C12=$AB$108,"O",IF(C12=$AC$108,"O",IF(C12=$AD$108,"O",IF(C12=$AE$108,"O",IF(C12=$AF$108,"O",IF(C12=$AG$108,"O",IF(C12=$AH$108,"O",IF(C12=$AI$108,"O",IF(C12=$AJ$108,"O",IF(C12=$AK$108,"O",IF(C12=$AL$108,"O",IF(C12=$AM$108,"O",IF(C12=$AN$108,"O",IF(C12=$AO$108,"O",IF(C12=$AP$108,"O",IF(C12=$AQ$108,"O",IF(C12=$AR$108,"O",IF(C12=$AS$108,"O",IF(C12=$AT$108,"O",IF(C12=$AU$108,"O",IF(C12=$AV$108,"O",IF(C12=$AW$108,"O",IF(C12=$AX$108,"O",IF(C12=$AY$108,"O",IF(C12=$AZ$108,"O",IF(C12=$BA$108,"O",IF(C12=$BB$108,"O",IF(C12=$BC$108,"O",IF(C12=$BD$108,"O",IF(C12=$BE$108,"O","X")))))))))))))))))))))))))))))))))))</f>
        <v>X</v>
      </c>
      <c r="D830" s="58" t="str">
        <f t="shared" si="815"/>
        <v>X</v>
      </c>
      <c r="E830" s="58" t="str">
        <f t="shared" si="815"/>
        <v>X</v>
      </c>
      <c r="F830" s="58" t="str">
        <f t="shared" si="815"/>
        <v>X</v>
      </c>
      <c r="G830" s="58" t="str">
        <f t="shared" si="815"/>
        <v>X</v>
      </c>
      <c r="H830" s="58" t="str">
        <f t="shared" si="815"/>
        <v>X</v>
      </c>
      <c r="I830" s="58" t="str">
        <f t="shared" si="815"/>
        <v>X</v>
      </c>
      <c r="J830" s="58" t="str">
        <f t="shared" si="815"/>
        <v>X</v>
      </c>
      <c r="K830" s="58" t="str">
        <f t="shared" si="815"/>
        <v>X</v>
      </c>
      <c r="L830" s="58" t="str">
        <f t="shared" si="815"/>
        <v>X</v>
      </c>
      <c r="M830" s="58" t="str">
        <f t="shared" si="815"/>
        <v>X</v>
      </c>
      <c r="N830" s="58" t="str">
        <f t="shared" si="815"/>
        <v>X</v>
      </c>
      <c r="O830" s="58" t="str">
        <f t="shared" si="815"/>
        <v>X</v>
      </c>
      <c r="P830" s="58" t="str">
        <f t="shared" si="815"/>
        <v>X</v>
      </c>
      <c r="Q830" s="58" t="str">
        <f t="shared" si="815"/>
        <v>X</v>
      </c>
    </row>
    <row r="831" spans="1:36" ht="18.75" customHeight="1">
      <c r="A831" s="607"/>
      <c r="B831" s="30" t="s">
        <v>46</v>
      </c>
      <c r="C831" s="47">
        <f>COUNTIF(C825:C830,"O")</f>
        <v>5</v>
      </c>
      <c r="D831" s="47">
        <f t="shared" ref="D831:Q831" si="816">COUNTIF(D825:D830,"O")</f>
        <v>5</v>
      </c>
      <c r="E831" s="47">
        <f t="shared" si="816"/>
        <v>5</v>
      </c>
      <c r="F831" s="47">
        <f t="shared" si="816"/>
        <v>5</v>
      </c>
      <c r="G831" s="47">
        <f t="shared" si="816"/>
        <v>5</v>
      </c>
      <c r="H831" s="47">
        <f t="shared" si="816"/>
        <v>5</v>
      </c>
      <c r="I831" s="47">
        <f t="shared" si="816"/>
        <v>5</v>
      </c>
      <c r="J831" s="47">
        <f t="shared" si="816"/>
        <v>5</v>
      </c>
      <c r="K831" s="47">
        <f t="shared" si="816"/>
        <v>5</v>
      </c>
      <c r="L831" s="47">
        <f t="shared" si="816"/>
        <v>5</v>
      </c>
      <c r="M831" s="47">
        <f t="shared" si="816"/>
        <v>5</v>
      </c>
      <c r="N831" s="47">
        <f t="shared" si="816"/>
        <v>5</v>
      </c>
      <c r="O831" s="47">
        <f t="shared" si="816"/>
        <v>5</v>
      </c>
      <c r="P831" s="47">
        <f t="shared" si="816"/>
        <v>5</v>
      </c>
      <c r="Q831" s="47">
        <f t="shared" si="816"/>
        <v>5</v>
      </c>
    </row>
  </sheetData>
  <sortState xmlns:xlrd2="http://schemas.microsoft.com/office/spreadsheetml/2017/richdata2" ref="X186:X230">
    <sortCondition ref="X186"/>
  </sortState>
  <mergeCells count="271">
    <mergeCell ref="T175:V175"/>
    <mergeCell ref="T176:V176"/>
    <mergeCell ref="T177:V177"/>
    <mergeCell ref="T178:V178"/>
    <mergeCell ref="T179:V179"/>
    <mergeCell ref="T180:V180"/>
    <mergeCell ref="T181:V181"/>
    <mergeCell ref="T168:V168"/>
    <mergeCell ref="T169:V169"/>
    <mergeCell ref="T170:V170"/>
    <mergeCell ref="T166:V166"/>
    <mergeCell ref="T167:V167"/>
    <mergeCell ref="T171:V171"/>
    <mergeCell ref="T172:V172"/>
    <mergeCell ref="T173:V173"/>
    <mergeCell ref="T174:V174"/>
    <mergeCell ref="T158:V158"/>
    <mergeCell ref="T159:V159"/>
    <mergeCell ref="T160:V160"/>
    <mergeCell ref="T161:V161"/>
    <mergeCell ref="T162:V162"/>
    <mergeCell ref="T163:V163"/>
    <mergeCell ref="T164:V164"/>
    <mergeCell ref="T149:V149"/>
    <mergeCell ref="T150:V150"/>
    <mergeCell ref="T151:V151"/>
    <mergeCell ref="T152:V152"/>
    <mergeCell ref="T153:V153"/>
    <mergeCell ref="T154:V154"/>
    <mergeCell ref="T155:V155"/>
    <mergeCell ref="T156:V156"/>
    <mergeCell ref="T157:V157"/>
    <mergeCell ref="T36:V36"/>
    <mergeCell ref="A335:A341"/>
    <mergeCell ref="T38:V38"/>
    <mergeCell ref="A349:A355"/>
    <mergeCell ref="T40:V40"/>
    <mergeCell ref="T42:V42"/>
    <mergeCell ref="T44:V44"/>
    <mergeCell ref="A237:A243"/>
    <mergeCell ref="A272:A278"/>
    <mergeCell ref="A300:A306"/>
    <mergeCell ref="A314:A320"/>
    <mergeCell ref="A279:A285"/>
    <mergeCell ref="A286:A292"/>
    <mergeCell ref="A293:A299"/>
    <mergeCell ref="A307:A313"/>
    <mergeCell ref="T47:V47"/>
    <mergeCell ref="T48:V48"/>
    <mergeCell ref="T49:V49"/>
    <mergeCell ref="A251:A257"/>
    <mergeCell ref="T67:V67"/>
    <mergeCell ref="T68:V68"/>
    <mergeCell ref="T69:V69"/>
    <mergeCell ref="A265:A271"/>
    <mergeCell ref="T39:V39"/>
    <mergeCell ref="T41:V41"/>
    <mergeCell ref="T43:V43"/>
    <mergeCell ref="T45:V45"/>
    <mergeCell ref="S183:V183"/>
    <mergeCell ref="T70:V70"/>
    <mergeCell ref="T71:V71"/>
    <mergeCell ref="T77:V77"/>
    <mergeCell ref="T72:V72"/>
    <mergeCell ref="T73:V73"/>
    <mergeCell ref="T74:V74"/>
    <mergeCell ref="T75:V75"/>
    <mergeCell ref="T76:V76"/>
    <mergeCell ref="T46:V46"/>
    <mergeCell ref="T80:V80"/>
    <mergeCell ref="T78:V78"/>
    <mergeCell ref="T79:V79"/>
    <mergeCell ref="T81:V81"/>
    <mergeCell ref="T88:V88"/>
    <mergeCell ref="T89:V89"/>
    <mergeCell ref="T90:V90"/>
    <mergeCell ref="T52:V52"/>
    <mergeCell ref="T53:V53"/>
    <mergeCell ref="T91:V91"/>
    <mergeCell ref="T92:V92"/>
    <mergeCell ref="A713:A719"/>
    <mergeCell ref="A615:A621"/>
    <mergeCell ref="A622:A628"/>
    <mergeCell ref="A629:A635"/>
    <mergeCell ref="A636:A642"/>
    <mergeCell ref="A643:A649"/>
    <mergeCell ref="A244:A250"/>
    <mergeCell ref="A258:A264"/>
    <mergeCell ref="A188:A194"/>
    <mergeCell ref="A195:A201"/>
    <mergeCell ref="A202:A208"/>
    <mergeCell ref="A216:A222"/>
    <mergeCell ref="A230:A236"/>
    <mergeCell ref="A209:A215"/>
    <mergeCell ref="A223:A229"/>
    <mergeCell ref="A321:A327"/>
    <mergeCell ref="A685:A691"/>
    <mergeCell ref="A650:A656"/>
    <mergeCell ref="A657:A663"/>
    <mergeCell ref="A664:A670"/>
    <mergeCell ref="A671:A677"/>
    <mergeCell ref="A678:A684"/>
    <mergeCell ref="A692:A698"/>
    <mergeCell ref="A699:A705"/>
    <mergeCell ref="A706:A712"/>
    <mergeCell ref="A580:A586"/>
    <mergeCell ref="A587:A593"/>
    <mergeCell ref="A594:A600"/>
    <mergeCell ref="A601:A607"/>
    <mergeCell ref="A608:A614"/>
    <mergeCell ref="A545:A551"/>
    <mergeCell ref="A552:A558"/>
    <mergeCell ref="A559:A565"/>
    <mergeCell ref="A566:A572"/>
    <mergeCell ref="A573:A579"/>
    <mergeCell ref="A517:A523"/>
    <mergeCell ref="A524:A530"/>
    <mergeCell ref="A454:A460"/>
    <mergeCell ref="A461:A467"/>
    <mergeCell ref="A468:A474"/>
    <mergeCell ref="A531:A537"/>
    <mergeCell ref="A538:A544"/>
    <mergeCell ref="A475:A481"/>
    <mergeCell ref="A482:A488"/>
    <mergeCell ref="A489:A495"/>
    <mergeCell ref="A496:A502"/>
    <mergeCell ref="A503:A509"/>
    <mergeCell ref="A405:A411"/>
    <mergeCell ref="A510:A516"/>
    <mergeCell ref="C186:D186"/>
    <mergeCell ref="E186:F186"/>
    <mergeCell ref="A447:A453"/>
    <mergeCell ref="A328:A334"/>
    <mergeCell ref="A342:A348"/>
    <mergeCell ref="A356:A362"/>
    <mergeCell ref="A370:A376"/>
    <mergeCell ref="T32:V32"/>
    <mergeCell ref="T34:V34"/>
    <mergeCell ref="I2:L2"/>
    <mergeCell ref="C4:D4"/>
    <mergeCell ref="E4:F4"/>
    <mergeCell ref="G4:H4"/>
    <mergeCell ref="T17:V17"/>
    <mergeCell ref="T27:V27"/>
    <mergeCell ref="T31:V31"/>
    <mergeCell ref="T33:V33"/>
    <mergeCell ref="S14:V14"/>
    <mergeCell ref="T16:V16"/>
    <mergeCell ref="T18:V18"/>
    <mergeCell ref="T20:V20"/>
    <mergeCell ref="T22:V22"/>
    <mergeCell ref="T24:V24"/>
    <mergeCell ref="T26:V26"/>
    <mergeCell ref="T28:V28"/>
    <mergeCell ref="T29:V29"/>
    <mergeCell ref="A14:B14"/>
    <mergeCell ref="T64:V64"/>
    <mergeCell ref="T66:V66"/>
    <mergeCell ref="BM14:BP14"/>
    <mergeCell ref="T51:V51"/>
    <mergeCell ref="T56:V56"/>
    <mergeCell ref="T57:V57"/>
    <mergeCell ref="T59:V59"/>
    <mergeCell ref="T60:V60"/>
    <mergeCell ref="T61:V61"/>
    <mergeCell ref="T19:V19"/>
    <mergeCell ref="T21:V21"/>
    <mergeCell ref="T23:V23"/>
    <mergeCell ref="T25:V25"/>
    <mergeCell ref="T15:V15"/>
    <mergeCell ref="T37:V37"/>
    <mergeCell ref="T50:V50"/>
    <mergeCell ref="T62:V62"/>
    <mergeCell ref="T63:V63"/>
    <mergeCell ref="T35:V35"/>
    <mergeCell ref="T58:V58"/>
    <mergeCell ref="T54:V54"/>
    <mergeCell ref="T55:V55"/>
    <mergeCell ref="T30:V30"/>
    <mergeCell ref="A825:A831"/>
    <mergeCell ref="T104:V104"/>
    <mergeCell ref="T105:V105"/>
    <mergeCell ref="T106:V106"/>
    <mergeCell ref="T107:V107"/>
    <mergeCell ref="T108:V108"/>
    <mergeCell ref="T82:V82"/>
    <mergeCell ref="T83:V83"/>
    <mergeCell ref="T84:V84"/>
    <mergeCell ref="T85:V85"/>
    <mergeCell ref="T86:V86"/>
    <mergeCell ref="A755:A761"/>
    <mergeCell ref="A762:A768"/>
    <mergeCell ref="A769:A775"/>
    <mergeCell ref="A776:A782"/>
    <mergeCell ref="A783:A789"/>
    <mergeCell ref="A790:A796"/>
    <mergeCell ref="T100:V100"/>
    <mergeCell ref="T101:V101"/>
    <mergeCell ref="T102:V102"/>
    <mergeCell ref="T103:V103"/>
    <mergeCell ref="A720:A726"/>
    <mergeCell ref="A727:A733"/>
    <mergeCell ref="A734:A740"/>
    <mergeCell ref="T93:V93"/>
    <mergeCell ref="T94:V94"/>
    <mergeCell ref="T95:V95"/>
    <mergeCell ref="T96:V96"/>
    <mergeCell ref="A797:A803"/>
    <mergeCell ref="A804:A810"/>
    <mergeCell ref="A811:A817"/>
    <mergeCell ref="A818:A824"/>
    <mergeCell ref="A741:A747"/>
    <mergeCell ref="A748:A754"/>
    <mergeCell ref="A412:A418"/>
    <mergeCell ref="A419:A425"/>
    <mergeCell ref="A426:A432"/>
    <mergeCell ref="A433:A439"/>
    <mergeCell ref="A440:A446"/>
    <mergeCell ref="G186:H186"/>
    <mergeCell ref="T97:V97"/>
    <mergeCell ref="T98:V98"/>
    <mergeCell ref="T99:V99"/>
    <mergeCell ref="A384:A390"/>
    <mergeCell ref="A363:A369"/>
    <mergeCell ref="A377:A383"/>
    <mergeCell ref="A391:A397"/>
    <mergeCell ref="A398:A404"/>
    <mergeCell ref="T110:V110"/>
    <mergeCell ref="T111:V111"/>
    <mergeCell ref="T112:V112"/>
    <mergeCell ref="T113:V113"/>
    <mergeCell ref="T114:V114"/>
    <mergeCell ref="T115:V115"/>
    <mergeCell ref="T116:V116"/>
    <mergeCell ref="T117:V117"/>
    <mergeCell ref="T118:V118"/>
    <mergeCell ref="T136:V136"/>
    <mergeCell ref="T137:V137"/>
    <mergeCell ref="T119:V119"/>
    <mergeCell ref="T120:V120"/>
    <mergeCell ref="T121:V121"/>
    <mergeCell ref="T122:V122"/>
    <mergeCell ref="T123:V123"/>
    <mergeCell ref="T124:V124"/>
    <mergeCell ref="T125:V125"/>
    <mergeCell ref="T126:V126"/>
    <mergeCell ref="T127:V127"/>
    <mergeCell ref="T182:V182"/>
    <mergeCell ref="T165:V165"/>
    <mergeCell ref="T148:V148"/>
    <mergeCell ref="T131:V131"/>
    <mergeCell ref="T109:V109"/>
    <mergeCell ref="T87:V87"/>
    <mergeCell ref="T65:V65"/>
    <mergeCell ref="T147:V147"/>
    <mergeCell ref="T138:V138"/>
    <mergeCell ref="T139:V139"/>
    <mergeCell ref="T140:V140"/>
    <mergeCell ref="T141:V141"/>
    <mergeCell ref="T142:V142"/>
    <mergeCell ref="T143:V143"/>
    <mergeCell ref="T144:V144"/>
    <mergeCell ref="T145:V145"/>
    <mergeCell ref="T146:V146"/>
    <mergeCell ref="T128:V128"/>
    <mergeCell ref="T129:V129"/>
    <mergeCell ref="T130:V130"/>
    <mergeCell ref="T132:V132"/>
    <mergeCell ref="T133:V133"/>
    <mergeCell ref="T134:V134"/>
    <mergeCell ref="T135:V135"/>
  </mergeCells>
  <phoneticPr fontId="2" type="noConversion"/>
  <conditionalFormatting sqref="C183:Q183">
    <cfRule type="containsText" dxfId="419" priority="1466" operator="containsText" text="GD">
      <formula>NOT(ISERROR(SEARCH("GD",C183)))</formula>
    </cfRule>
  </conditionalFormatting>
  <conditionalFormatting sqref="C183:Q183">
    <cfRule type="containsText" dxfId="418" priority="1461" operator="containsText" text="당첨">
      <formula>NOT(ISERROR(SEARCH("당첨",C183)))</formula>
    </cfRule>
    <cfRule type="containsText" dxfId="417" priority="1462" operator="containsText" text="당첨">
      <formula>NOT(ISERROR(SEARCH("당첨",C183)))</formula>
    </cfRule>
    <cfRule type="containsText" dxfId="416" priority="1463" operator="containsText" text="실패">
      <formula>NOT(ISERROR(SEARCH("실패",C183)))</formula>
    </cfRule>
  </conditionalFormatting>
  <conditionalFormatting sqref="C183:Q183">
    <cfRule type="containsText" dxfId="415" priority="1458" operator="containsText" text="8">
      <formula>NOT(ISERROR(SEARCH("8",C183)))</formula>
    </cfRule>
  </conditionalFormatting>
  <conditionalFormatting sqref="W183:AV183">
    <cfRule type="cellIs" dxfId="414" priority="1452" operator="greaterThanOrEqual">
      <formula>58</formula>
    </cfRule>
  </conditionalFormatting>
  <conditionalFormatting sqref="U192:U193">
    <cfRule type="cellIs" dxfId="413" priority="1233" operator="equal">
      <formula>44</formula>
    </cfRule>
    <cfRule type="cellIs" dxfId="412" priority="1234" operator="equal">
      <formula>36</formula>
    </cfRule>
    <cfRule type="cellIs" dxfId="411" priority="1235" operator="equal">
      <formula>25</formula>
    </cfRule>
    <cfRule type="cellIs" dxfId="410" priority="1236" operator="equal">
      <formula>21</formula>
    </cfRule>
    <cfRule type="cellIs" dxfId="409" priority="1237" operator="equal">
      <formula>17</formula>
    </cfRule>
    <cfRule type="cellIs" dxfId="408" priority="1238" operator="equal">
      <formula>5</formula>
    </cfRule>
  </conditionalFormatting>
  <conditionalFormatting sqref="T189:T200 U188:U192 U202:U205 AA205:AB205 AB193:AB204 AE201:AE205">
    <cfRule type="cellIs" dxfId="407" priority="1203" operator="equal">
      <formula>45</formula>
    </cfRule>
    <cfRule type="cellIs" dxfId="406" priority="1204" operator="equal">
      <formula>32</formula>
    </cfRule>
    <cfRule type="cellIs" dxfId="405" priority="1205" operator="equal">
      <formula>21</formula>
    </cfRule>
    <cfRule type="cellIs" dxfId="404" priority="1206" operator="equal">
      <formula>13</formula>
    </cfRule>
    <cfRule type="cellIs" dxfId="403" priority="1207" operator="equal">
      <formula>12</formula>
    </cfRule>
    <cfRule type="cellIs" dxfId="402" priority="1208" operator="equal">
      <formula>1</formula>
    </cfRule>
  </conditionalFormatting>
  <conditionalFormatting sqref="C182:Q182">
    <cfRule type="cellIs" dxfId="401" priority="1190" operator="between">
      <formula>3</formula>
      <formula>9</formula>
    </cfRule>
  </conditionalFormatting>
  <conditionalFormatting sqref="C165:Q165">
    <cfRule type="cellIs" dxfId="400" priority="1189" operator="between">
      <formula>0</formula>
      <formula>4</formula>
    </cfRule>
  </conditionalFormatting>
  <conditionalFormatting sqref="C148:Q148">
    <cfRule type="cellIs" dxfId="399" priority="1188" operator="between">
      <formula>1</formula>
      <formula>6</formula>
    </cfRule>
  </conditionalFormatting>
  <conditionalFormatting sqref="C131:Q131">
    <cfRule type="cellIs" dxfId="398" priority="1187" operator="between">
      <formula>2</formula>
      <formula>8</formula>
    </cfRule>
  </conditionalFormatting>
  <conditionalFormatting sqref="C109:Q109">
    <cfRule type="cellIs" dxfId="397" priority="1186" operator="between">
      <formula>0</formula>
      <formula>5</formula>
    </cfRule>
  </conditionalFormatting>
  <conditionalFormatting sqref="C87:Q87">
    <cfRule type="cellIs" dxfId="396" priority="1185" operator="between">
      <formula>5</formula>
      <formula>12</formula>
    </cfRule>
  </conditionalFormatting>
  <conditionalFormatting sqref="C65:Q65">
    <cfRule type="cellIs" dxfId="395" priority="1182" operator="between">
      <formula>0</formula>
      <formula>3</formula>
    </cfRule>
  </conditionalFormatting>
  <conditionalFormatting sqref="C15:Q15">
    <cfRule type="cellIs" dxfId="394" priority="1151" operator="between">
      <formula>3</formula>
      <formula>6</formula>
    </cfRule>
  </conditionalFormatting>
  <conditionalFormatting sqref="C16:Q16">
    <cfRule type="cellIs" dxfId="393" priority="1150" operator="between">
      <formula>3</formula>
      <formula>6</formula>
    </cfRule>
  </conditionalFormatting>
  <conditionalFormatting sqref="C17:Q17">
    <cfRule type="cellIs" dxfId="392" priority="1149" operator="between">
      <formula>3</formula>
      <formula>6</formula>
    </cfRule>
  </conditionalFormatting>
  <conditionalFormatting sqref="C22:Q35">
    <cfRule type="cellIs" dxfId="391" priority="1146" operator="lessThan">
      <formula>3</formula>
    </cfRule>
  </conditionalFormatting>
  <conditionalFormatting sqref="C43:Q43">
    <cfRule type="cellIs" dxfId="390" priority="1145" operator="between">
      <formula>0</formula>
      <formula>2</formula>
    </cfRule>
  </conditionalFormatting>
  <conditionalFormatting sqref="C42:Q42">
    <cfRule type="cellIs" dxfId="389" priority="1144" operator="between">
      <formula>0</formula>
      <formula>2</formula>
    </cfRule>
  </conditionalFormatting>
  <conditionalFormatting sqref="C41:Q41">
    <cfRule type="cellIs" dxfId="388" priority="1143" operator="between">
      <formula>0</formula>
      <formula>3</formula>
    </cfRule>
  </conditionalFormatting>
  <conditionalFormatting sqref="C40:Q40">
    <cfRule type="cellIs" dxfId="387" priority="1142" operator="between">
      <formula>0</formula>
      <formula>3</formula>
    </cfRule>
  </conditionalFormatting>
  <conditionalFormatting sqref="C39:Q39">
    <cfRule type="cellIs" dxfId="386" priority="1141" operator="between">
      <formula>0</formula>
      <formula>2</formula>
    </cfRule>
  </conditionalFormatting>
  <conditionalFormatting sqref="C38:Q38">
    <cfRule type="cellIs" dxfId="385" priority="1140" operator="between">
      <formula>0</formula>
      <formula>2</formula>
    </cfRule>
  </conditionalFormatting>
  <conditionalFormatting sqref="C37:Q37">
    <cfRule type="cellIs" dxfId="384" priority="1139" operator="between">
      <formula>0</formula>
      <formula>1</formula>
    </cfRule>
  </conditionalFormatting>
  <conditionalFormatting sqref="C36:Q36">
    <cfRule type="cellIs" dxfId="383" priority="1138" operator="between">
      <formula>0</formula>
      <formula>1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tabColor rgb="FF00B050"/>
  </sheetPr>
  <dimension ref="A1:DT2734"/>
  <sheetViews>
    <sheetView topLeftCell="A4" zoomScale="60" zoomScaleNormal="60" workbookViewId="0">
      <selection activeCell="C7" sqref="C7:Q12"/>
    </sheetView>
  </sheetViews>
  <sheetFormatPr defaultColWidth="9" defaultRowHeight="17"/>
  <cols>
    <col min="1" max="1" width="11.83203125" style="1" customWidth="1"/>
    <col min="2" max="2" width="15.58203125" style="1" customWidth="1"/>
    <col min="3" max="3" width="5.58203125" style="22" customWidth="1"/>
    <col min="4" max="18" width="5.58203125" style="1" customWidth="1"/>
    <col min="19" max="21" width="5.25" style="22" customWidth="1"/>
    <col min="22" max="25" width="4.5" style="22" customWidth="1"/>
    <col min="26" max="46" width="4.5" style="1" customWidth="1"/>
    <col min="47" max="84" width="4.58203125" style="1" customWidth="1"/>
    <col min="85" max="16384" width="9" style="1"/>
  </cols>
  <sheetData>
    <row r="1" spans="1:76" ht="22">
      <c r="A1" s="23" t="s">
        <v>64</v>
      </c>
      <c r="C1" s="24">
        <v>4</v>
      </c>
      <c r="D1" s="2">
        <v>3</v>
      </c>
      <c r="E1" s="2"/>
      <c r="F1" s="2"/>
      <c r="G1" s="2"/>
      <c r="H1" s="2">
        <v>1</v>
      </c>
      <c r="I1" s="2"/>
      <c r="J1" s="2"/>
      <c r="K1" s="469" t="s">
        <v>1842</v>
      </c>
      <c r="L1" s="2">
        <v>1</v>
      </c>
      <c r="M1" s="2">
        <v>4</v>
      </c>
      <c r="N1" s="2">
        <v>2</v>
      </c>
      <c r="O1" s="2">
        <v>2</v>
      </c>
      <c r="P1" s="2"/>
      <c r="Q1" s="2">
        <v>5</v>
      </c>
    </row>
    <row r="2" spans="1:76">
      <c r="A2" s="3" t="s">
        <v>22</v>
      </c>
      <c r="B2" s="21">
        <f ca="1">TODAY()</f>
        <v>46232</v>
      </c>
      <c r="C2" s="24"/>
      <c r="D2" s="2" t="e">
        <f>MAX(#REF!)</f>
        <v>#REF!</v>
      </c>
      <c r="E2" s="2" t="e">
        <f>#REF!</f>
        <v>#REF!</v>
      </c>
      <c r="F2" s="2"/>
      <c r="G2" s="2"/>
      <c r="H2" s="2"/>
      <c r="I2" s="629"/>
      <c r="J2" s="630"/>
      <c r="K2" s="630"/>
      <c r="L2" s="630"/>
      <c r="M2" s="2"/>
      <c r="N2" s="2"/>
      <c r="O2" s="2"/>
      <c r="P2" s="2"/>
      <c r="Q2" s="2"/>
    </row>
    <row r="3" spans="1:76" ht="5.25" customHeight="1">
      <c r="A3" s="3"/>
      <c r="B3" s="21"/>
      <c r="C3" s="24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</row>
    <row r="4" spans="1:76">
      <c r="A4" s="20" t="s">
        <v>23</v>
      </c>
      <c r="B4" s="20" t="e">
        <f>$J$418+$L$418</f>
        <v>#REF!</v>
      </c>
      <c r="C4" s="631" t="s">
        <v>24</v>
      </c>
      <c r="D4" s="631"/>
      <c r="E4" s="632" t="e">
        <f>$J$418/$B$418</f>
        <v>#REF!</v>
      </c>
      <c r="F4" s="632"/>
      <c r="G4" s="632" t="e">
        <f>$L$418/$B$418</f>
        <v>#REF!</v>
      </c>
      <c r="H4" s="632"/>
      <c r="I4" s="58" t="s">
        <v>25</v>
      </c>
      <c r="J4" s="58" t="e">
        <f>COUNTIFS(당첨,"당첨",홀짝수,"홀수")</f>
        <v>#REF!</v>
      </c>
      <c r="K4" s="58" t="s">
        <v>26</v>
      </c>
      <c r="L4" s="58" t="e">
        <f>COUNTIFS(당첨,"당첨",홀짝수,"짝수")</f>
        <v>#REF!</v>
      </c>
      <c r="M4" s="2"/>
      <c r="N4" s="2"/>
      <c r="O4" s="2"/>
      <c r="P4" s="2"/>
      <c r="Q4" s="2"/>
    </row>
    <row r="5" spans="1:76" ht="5.25" customHeight="1" thickBot="1">
      <c r="A5" s="3"/>
      <c r="B5" s="17"/>
      <c r="C5" s="24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</row>
    <row r="6" spans="1:76" ht="23" thickTop="1" thickBot="1">
      <c r="A6" s="6" t="s">
        <v>27</v>
      </c>
      <c r="B6" s="7" t="s">
        <v>28</v>
      </c>
      <c r="C6" s="18" t="s">
        <v>29</v>
      </c>
      <c r="D6" s="19" t="s">
        <v>5</v>
      </c>
      <c r="E6" s="19" t="s">
        <v>6</v>
      </c>
      <c r="F6" s="19" t="s">
        <v>7</v>
      </c>
      <c r="G6" s="19" t="s">
        <v>8</v>
      </c>
      <c r="H6" s="19" t="s">
        <v>9</v>
      </c>
      <c r="I6" s="19" t="s">
        <v>10</v>
      </c>
      <c r="J6" s="19" t="s">
        <v>11</v>
      </c>
      <c r="K6" s="19" t="s">
        <v>12</v>
      </c>
      <c r="L6" s="19" t="s">
        <v>13</v>
      </c>
      <c r="M6" s="8" t="s">
        <v>14</v>
      </c>
      <c r="N6" s="8" t="s">
        <v>15</v>
      </c>
      <c r="O6" s="8" t="s">
        <v>16</v>
      </c>
      <c r="P6" s="8" t="s">
        <v>17</v>
      </c>
      <c r="Q6" s="8" t="s">
        <v>20</v>
      </c>
      <c r="S6" s="58">
        <v>1</v>
      </c>
      <c r="T6" s="58">
        <v>2</v>
      </c>
      <c r="U6" s="58">
        <v>3</v>
      </c>
      <c r="V6" s="58">
        <v>4</v>
      </c>
      <c r="W6" s="58">
        <v>5</v>
      </c>
      <c r="X6" s="58">
        <v>6</v>
      </c>
      <c r="Y6" s="58">
        <v>7</v>
      </c>
      <c r="AH6" s="23" t="s">
        <v>132</v>
      </c>
      <c r="AK6" s="23" t="s">
        <v>481</v>
      </c>
    </row>
    <row r="7" spans="1:76" ht="22" customHeight="1" thickTop="1">
      <c r="A7" s="9" t="s">
        <v>30</v>
      </c>
      <c r="B7" s="10" t="s">
        <v>38</v>
      </c>
      <c r="C7" s="499">
        <v>12</v>
      </c>
      <c r="D7" s="499">
        <v>12</v>
      </c>
      <c r="E7" s="499">
        <v>12</v>
      </c>
      <c r="F7" s="499">
        <v>12</v>
      </c>
      <c r="G7" s="499">
        <v>12</v>
      </c>
      <c r="H7" s="499">
        <v>12</v>
      </c>
      <c r="I7" s="499">
        <v>12</v>
      </c>
      <c r="J7" s="499">
        <v>12</v>
      </c>
      <c r="K7" s="499">
        <v>12</v>
      </c>
      <c r="L7" s="499">
        <v>12</v>
      </c>
      <c r="M7" s="499">
        <v>12</v>
      </c>
      <c r="N7" s="499">
        <v>12</v>
      </c>
      <c r="O7" s="499">
        <v>12</v>
      </c>
      <c r="P7" s="499">
        <v>12</v>
      </c>
      <c r="Q7" s="499">
        <v>12</v>
      </c>
      <c r="R7"/>
      <c r="S7" s="58">
        <f t="shared" ref="S7:S12" si="0">Y6+1</f>
        <v>8</v>
      </c>
      <c r="T7" s="58">
        <v>9</v>
      </c>
      <c r="U7" s="58">
        <f>T7+1</f>
        <v>10</v>
      </c>
      <c r="V7" s="58">
        <f>U7+1</f>
        <v>11</v>
      </c>
      <c r="W7" s="58">
        <f>V7+1</f>
        <v>12</v>
      </c>
      <c r="X7" s="58">
        <f>W7+1</f>
        <v>13</v>
      </c>
      <c r="Y7" s="58">
        <f>X7+1</f>
        <v>14</v>
      </c>
      <c r="AH7" s="107" t="s">
        <v>133</v>
      </c>
    </row>
    <row r="8" spans="1:76" ht="22">
      <c r="A8" s="11" t="s">
        <v>0</v>
      </c>
      <c r="B8" s="12" t="s">
        <v>39</v>
      </c>
      <c r="C8" s="499">
        <v>14</v>
      </c>
      <c r="D8" s="499">
        <v>14</v>
      </c>
      <c r="E8" s="499">
        <v>14</v>
      </c>
      <c r="F8" s="499">
        <v>14</v>
      </c>
      <c r="G8" s="499">
        <v>14</v>
      </c>
      <c r="H8" s="499">
        <v>14</v>
      </c>
      <c r="I8" s="499">
        <v>14</v>
      </c>
      <c r="J8" s="499">
        <v>14</v>
      </c>
      <c r="K8" s="499">
        <v>14</v>
      </c>
      <c r="L8" s="499">
        <v>14</v>
      </c>
      <c r="M8" s="499">
        <v>14</v>
      </c>
      <c r="N8" s="499">
        <v>14</v>
      </c>
      <c r="O8" s="499">
        <v>14</v>
      </c>
      <c r="P8" s="499">
        <v>14</v>
      </c>
      <c r="Q8" s="499">
        <v>14</v>
      </c>
      <c r="R8"/>
      <c r="S8" s="58">
        <f t="shared" si="0"/>
        <v>15</v>
      </c>
      <c r="T8" s="58">
        <f t="shared" ref="T8:Y12" si="1">S8+1</f>
        <v>16</v>
      </c>
      <c r="U8" s="58">
        <f t="shared" si="1"/>
        <v>17</v>
      </c>
      <c r="V8" s="58">
        <f t="shared" si="1"/>
        <v>18</v>
      </c>
      <c r="W8" s="58">
        <f t="shared" si="1"/>
        <v>19</v>
      </c>
      <c r="X8" s="58">
        <f t="shared" si="1"/>
        <v>20</v>
      </c>
      <c r="Y8" s="58">
        <f t="shared" si="1"/>
        <v>21</v>
      </c>
      <c r="AH8" s="23" t="s">
        <v>134</v>
      </c>
    </row>
    <row r="9" spans="1:76" ht="17.5">
      <c r="A9" s="11" t="s">
        <v>1</v>
      </c>
      <c r="B9" s="12" t="s">
        <v>40</v>
      </c>
      <c r="C9" s="499">
        <v>21</v>
      </c>
      <c r="D9" s="499">
        <v>21</v>
      </c>
      <c r="E9" s="499">
        <v>21</v>
      </c>
      <c r="F9" s="499">
        <v>21</v>
      </c>
      <c r="G9" s="499">
        <v>21</v>
      </c>
      <c r="H9" s="499">
        <v>21</v>
      </c>
      <c r="I9" s="499">
        <v>21</v>
      </c>
      <c r="J9" s="499">
        <v>21</v>
      </c>
      <c r="K9" s="499">
        <v>21</v>
      </c>
      <c r="L9" s="499">
        <v>21</v>
      </c>
      <c r="M9" s="499">
        <v>21</v>
      </c>
      <c r="N9" s="499">
        <v>21</v>
      </c>
      <c r="O9" s="499">
        <v>21</v>
      </c>
      <c r="P9" s="499">
        <v>21</v>
      </c>
      <c r="Q9" s="499">
        <v>21</v>
      </c>
      <c r="R9"/>
      <c r="S9" s="58">
        <f t="shared" si="0"/>
        <v>22</v>
      </c>
      <c r="T9" s="58">
        <f t="shared" si="1"/>
        <v>23</v>
      </c>
      <c r="U9" s="58">
        <f t="shared" si="1"/>
        <v>24</v>
      </c>
      <c r="V9" s="58">
        <f t="shared" si="1"/>
        <v>25</v>
      </c>
      <c r="W9" s="58">
        <f t="shared" si="1"/>
        <v>26</v>
      </c>
      <c r="X9" s="58">
        <f t="shared" si="1"/>
        <v>27</v>
      </c>
      <c r="Y9" s="58">
        <f t="shared" si="1"/>
        <v>28</v>
      </c>
      <c r="AH9" s="107" t="s">
        <v>104</v>
      </c>
    </row>
    <row r="10" spans="1:76">
      <c r="A10" s="11" t="s">
        <v>2</v>
      </c>
      <c r="B10" s="12" t="s">
        <v>41</v>
      </c>
      <c r="C10" s="499">
        <v>30</v>
      </c>
      <c r="D10" s="499">
        <v>30</v>
      </c>
      <c r="E10" s="499">
        <v>30</v>
      </c>
      <c r="F10" s="499">
        <v>30</v>
      </c>
      <c r="G10" s="499">
        <v>30</v>
      </c>
      <c r="H10" s="499">
        <v>30</v>
      </c>
      <c r="I10" s="499">
        <v>30</v>
      </c>
      <c r="J10" s="499">
        <v>30</v>
      </c>
      <c r="K10" s="499">
        <v>30</v>
      </c>
      <c r="L10" s="499">
        <v>30</v>
      </c>
      <c r="M10" s="499">
        <v>30</v>
      </c>
      <c r="N10" s="499">
        <v>30</v>
      </c>
      <c r="O10" s="499">
        <v>30</v>
      </c>
      <c r="P10" s="499">
        <v>30</v>
      </c>
      <c r="Q10" s="499">
        <v>30</v>
      </c>
      <c r="R10"/>
      <c r="S10" s="58">
        <f t="shared" si="0"/>
        <v>29</v>
      </c>
      <c r="T10" s="58">
        <f t="shared" si="1"/>
        <v>30</v>
      </c>
      <c r="U10" s="58">
        <f t="shared" si="1"/>
        <v>31</v>
      </c>
      <c r="V10" s="58">
        <f t="shared" si="1"/>
        <v>32</v>
      </c>
      <c r="W10" s="58">
        <f t="shared" si="1"/>
        <v>33</v>
      </c>
      <c r="X10" s="58">
        <f t="shared" si="1"/>
        <v>34</v>
      </c>
      <c r="Y10" s="58">
        <f t="shared" si="1"/>
        <v>35</v>
      </c>
      <c r="AN10" s="45"/>
      <c r="AO10" s="45"/>
      <c r="AP10" s="45"/>
      <c r="AQ10" s="45"/>
      <c r="AR10" s="45"/>
      <c r="AS10" s="45"/>
      <c r="AT10" s="45"/>
    </row>
    <row r="11" spans="1:76">
      <c r="A11" s="11" t="s">
        <v>3</v>
      </c>
      <c r="B11" s="12" t="s">
        <v>42</v>
      </c>
      <c r="C11" s="499">
        <v>39</v>
      </c>
      <c r="D11" s="499">
        <v>39</v>
      </c>
      <c r="E11" s="499">
        <v>39</v>
      </c>
      <c r="F11" s="499">
        <v>39</v>
      </c>
      <c r="G11" s="499">
        <v>39</v>
      </c>
      <c r="H11" s="499">
        <v>39</v>
      </c>
      <c r="I11" s="499">
        <v>39</v>
      </c>
      <c r="J11" s="499">
        <v>39</v>
      </c>
      <c r="K11" s="499">
        <v>39</v>
      </c>
      <c r="L11" s="499">
        <v>39</v>
      </c>
      <c r="M11" s="499">
        <v>39</v>
      </c>
      <c r="N11" s="499">
        <v>39</v>
      </c>
      <c r="O11" s="499">
        <v>39</v>
      </c>
      <c r="P11" s="499">
        <v>39</v>
      </c>
      <c r="Q11" s="499">
        <v>39</v>
      </c>
      <c r="R11"/>
      <c r="S11" s="58">
        <f t="shared" si="0"/>
        <v>36</v>
      </c>
      <c r="T11" s="58">
        <f t="shared" si="1"/>
        <v>37</v>
      </c>
      <c r="U11" s="58">
        <f t="shared" si="1"/>
        <v>38</v>
      </c>
      <c r="V11" s="58">
        <f t="shared" si="1"/>
        <v>39</v>
      </c>
      <c r="W11" s="58">
        <f t="shared" si="1"/>
        <v>40</v>
      </c>
      <c r="X11" s="58">
        <f t="shared" si="1"/>
        <v>41</v>
      </c>
      <c r="Y11" s="58">
        <f t="shared" si="1"/>
        <v>42</v>
      </c>
    </row>
    <row r="12" spans="1:76" ht="17.5" thickBot="1">
      <c r="A12" s="13" t="s">
        <v>4</v>
      </c>
      <c r="B12" s="16" t="s">
        <v>43</v>
      </c>
      <c r="C12" s="499">
        <v>43</v>
      </c>
      <c r="D12" s="499">
        <v>43</v>
      </c>
      <c r="E12" s="499">
        <v>43</v>
      </c>
      <c r="F12" s="499">
        <v>43</v>
      </c>
      <c r="G12" s="499">
        <v>43</v>
      </c>
      <c r="H12" s="499">
        <v>43</v>
      </c>
      <c r="I12" s="499">
        <v>43</v>
      </c>
      <c r="J12" s="499">
        <v>43</v>
      </c>
      <c r="K12" s="499">
        <v>43</v>
      </c>
      <c r="L12" s="499">
        <v>43</v>
      </c>
      <c r="M12" s="499">
        <v>43</v>
      </c>
      <c r="N12" s="499">
        <v>43</v>
      </c>
      <c r="O12" s="499">
        <v>43</v>
      </c>
      <c r="P12" s="499">
        <v>43</v>
      </c>
      <c r="Q12" s="499">
        <v>43</v>
      </c>
      <c r="R12"/>
      <c r="S12" s="58">
        <f t="shared" si="0"/>
        <v>43</v>
      </c>
      <c r="T12" s="58">
        <f t="shared" si="1"/>
        <v>44</v>
      </c>
      <c r="U12" s="58">
        <f t="shared" si="1"/>
        <v>45</v>
      </c>
      <c r="V12" s="58"/>
      <c r="W12" s="58"/>
      <c r="X12" s="58"/>
      <c r="Y12" s="58"/>
    </row>
    <row r="13" spans="1:76" ht="21" customHeight="1" thickTop="1" thickBot="1">
      <c r="A13" s="14"/>
      <c r="B13" s="14"/>
      <c r="C13" s="56"/>
      <c r="D13" s="56"/>
      <c r="E13" s="56"/>
      <c r="F13" s="56"/>
      <c r="G13" s="56"/>
      <c r="H13" s="56"/>
      <c r="I13" s="56"/>
      <c r="J13" s="56"/>
      <c r="K13" s="56"/>
      <c r="L13"/>
      <c r="M13" s="56"/>
      <c r="N13" s="56"/>
      <c r="O13" s="56"/>
      <c r="P13"/>
      <c r="Q13" s="499"/>
    </row>
    <row r="14" spans="1:76" ht="17.5" thickTop="1">
      <c r="A14" s="704" t="s">
        <v>31</v>
      </c>
      <c r="B14" s="796"/>
      <c r="C14" s="197">
        <f>SUM(C7:C13)</f>
        <v>159</v>
      </c>
      <c r="D14" s="198">
        <f t="shared" ref="D14:L14" si="2">SUM(D7:D13)</f>
        <v>159</v>
      </c>
      <c r="E14" s="198">
        <f t="shared" si="2"/>
        <v>159</v>
      </c>
      <c r="F14" s="198">
        <f t="shared" si="2"/>
        <v>159</v>
      </c>
      <c r="G14" s="198">
        <f t="shared" si="2"/>
        <v>159</v>
      </c>
      <c r="H14" s="198">
        <f>SUM(H7:H13)</f>
        <v>159</v>
      </c>
      <c r="I14" s="198">
        <f>SUM(I7:I13)</f>
        <v>159</v>
      </c>
      <c r="J14" s="198">
        <f>SUM(J7:J13)</f>
        <v>159</v>
      </c>
      <c r="K14" s="198">
        <f t="shared" si="2"/>
        <v>159</v>
      </c>
      <c r="L14" s="198">
        <f t="shared" si="2"/>
        <v>159</v>
      </c>
      <c r="M14" s="198"/>
      <c r="N14" s="198"/>
      <c r="O14" s="198"/>
      <c r="P14" s="198"/>
      <c r="Q14" s="198"/>
      <c r="S14" s="705" t="s">
        <v>65</v>
      </c>
      <c r="T14" s="706"/>
      <c r="U14" s="707"/>
      <c r="V14" s="37" t="s">
        <v>49</v>
      </c>
      <c r="W14" s="37" t="s">
        <v>50</v>
      </c>
      <c r="X14" s="37" t="s">
        <v>51</v>
      </c>
      <c r="Y14" s="37" t="s">
        <v>52</v>
      </c>
      <c r="Z14" s="105" t="s">
        <v>53</v>
      </c>
      <c r="AA14" s="37" t="s">
        <v>54</v>
      </c>
      <c r="AB14" s="37" t="s">
        <v>55</v>
      </c>
      <c r="AC14" s="37" t="s">
        <v>56</v>
      </c>
      <c r="AD14" s="37" t="s">
        <v>57</v>
      </c>
      <c r="AE14" s="74" t="s">
        <v>58</v>
      </c>
      <c r="AF14" s="37" t="s">
        <v>59</v>
      </c>
      <c r="AG14" s="37" t="s">
        <v>60</v>
      </c>
      <c r="AH14" s="37" t="s">
        <v>61</v>
      </c>
      <c r="AI14" s="37" t="s">
        <v>62</v>
      </c>
      <c r="AJ14" s="106" t="s">
        <v>69</v>
      </c>
      <c r="AK14" s="37" t="s">
        <v>70</v>
      </c>
      <c r="AL14" s="37" t="s">
        <v>71</v>
      </c>
      <c r="AM14" s="37" t="s">
        <v>72</v>
      </c>
      <c r="AN14" s="37" t="s">
        <v>73</v>
      </c>
      <c r="AO14" s="37" t="s">
        <v>74</v>
      </c>
      <c r="AP14" s="37" t="s">
        <v>75</v>
      </c>
      <c r="AQ14" s="37" t="s">
        <v>76</v>
      </c>
      <c r="AR14" s="37" t="s">
        <v>61</v>
      </c>
      <c r="AS14" s="37" t="s">
        <v>62</v>
      </c>
      <c r="AT14" s="37" t="s">
        <v>69</v>
      </c>
      <c r="AU14" s="37" t="s">
        <v>70</v>
      </c>
      <c r="AV14" s="37" t="s">
        <v>71</v>
      </c>
      <c r="AW14" s="37" t="s">
        <v>72</v>
      </c>
      <c r="AX14" s="37" t="s">
        <v>73</v>
      </c>
      <c r="AY14" s="37" t="s">
        <v>74</v>
      </c>
      <c r="AZ14" s="37" t="s">
        <v>75</v>
      </c>
      <c r="BA14" s="37" t="s">
        <v>76</v>
      </c>
      <c r="BB14" s="37" t="s">
        <v>77</v>
      </c>
      <c r="BC14" s="37" t="s">
        <v>78</v>
      </c>
      <c r="BD14" s="37" t="s">
        <v>79</v>
      </c>
      <c r="BE14" s="37" t="s">
        <v>80</v>
      </c>
      <c r="BF14" s="37" t="s">
        <v>81</v>
      </c>
      <c r="BG14" s="37" t="s">
        <v>82</v>
      </c>
      <c r="BH14" s="37" t="s">
        <v>531</v>
      </c>
      <c r="BI14" s="37" t="s">
        <v>84</v>
      </c>
      <c r="BJ14" s="37" t="s">
        <v>105</v>
      </c>
      <c r="BK14" s="37" t="s">
        <v>106</v>
      </c>
      <c r="BL14" s="625"/>
      <c r="BM14" s="626"/>
      <c r="BN14" s="626"/>
      <c r="BO14" s="627"/>
    </row>
    <row r="15" spans="1:76" ht="21">
      <c r="A15" s="269" t="s">
        <v>551</v>
      </c>
      <c r="B15" s="261" t="s">
        <v>1966</v>
      </c>
      <c r="C15" s="86">
        <f>C426</f>
        <v>1</v>
      </c>
      <c r="D15" s="86">
        <f t="shared" ref="D15:Q15" si="3">D426</f>
        <v>1</v>
      </c>
      <c r="E15" s="86">
        <f t="shared" si="3"/>
        <v>1</v>
      </c>
      <c r="F15" s="86">
        <f t="shared" si="3"/>
        <v>1</v>
      </c>
      <c r="G15" s="86">
        <f t="shared" si="3"/>
        <v>1</v>
      </c>
      <c r="H15" s="86">
        <f t="shared" si="3"/>
        <v>1</v>
      </c>
      <c r="I15" s="86">
        <f t="shared" si="3"/>
        <v>1</v>
      </c>
      <c r="J15" s="86">
        <f t="shared" si="3"/>
        <v>1</v>
      </c>
      <c r="K15" s="86">
        <f t="shared" si="3"/>
        <v>1</v>
      </c>
      <c r="L15" s="86">
        <f t="shared" si="3"/>
        <v>1</v>
      </c>
      <c r="M15" s="86">
        <f t="shared" si="3"/>
        <v>1</v>
      </c>
      <c r="N15" s="86">
        <f t="shared" si="3"/>
        <v>1</v>
      </c>
      <c r="O15" s="86">
        <f t="shared" si="3"/>
        <v>1</v>
      </c>
      <c r="P15" s="86">
        <f t="shared" si="3"/>
        <v>1</v>
      </c>
      <c r="Q15" s="86">
        <f t="shared" si="3"/>
        <v>1</v>
      </c>
      <c r="S15" s="131">
        <v>1</v>
      </c>
      <c r="T15" s="692" t="s">
        <v>1928</v>
      </c>
      <c r="U15" s="688"/>
      <c r="V15" s="562">
        <v>1</v>
      </c>
      <c r="W15" s="562">
        <v>20</v>
      </c>
      <c r="X15" s="562">
        <v>39</v>
      </c>
      <c r="Y15" s="564">
        <v>40</v>
      </c>
      <c r="Z15" s="562">
        <v>5</v>
      </c>
      <c r="AA15" s="562">
        <v>33</v>
      </c>
      <c r="AB15" s="562">
        <v>34</v>
      </c>
      <c r="AC15" s="562">
        <v>17</v>
      </c>
      <c r="AD15" s="564">
        <v>27</v>
      </c>
      <c r="AE15" s="564">
        <v>46</v>
      </c>
      <c r="AF15" s="564">
        <v>46</v>
      </c>
      <c r="AG15" s="564">
        <v>46</v>
      </c>
      <c r="AH15" s="564">
        <v>46</v>
      </c>
      <c r="AI15" s="564">
        <v>46</v>
      </c>
      <c r="AJ15" s="564">
        <v>46</v>
      </c>
      <c r="AK15" s="564">
        <v>46</v>
      </c>
      <c r="AL15" s="564">
        <v>46</v>
      </c>
      <c r="AM15" s="564">
        <v>46</v>
      </c>
      <c r="AN15" s="564">
        <v>46</v>
      </c>
      <c r="AO15" s="564">
        <v>46</v>
      </c>
      <c r="AP15" s="564">
        <v>46</v>
      </c>
      <c r="AQ15" s="564">
        <v>46</v>
      </c>
      <c r="AR15" s="564">
        <v>46</v>
      </c>
      <c r="AS15" s="564">
        <v>46</v>
      </c>
      <c r="AT15" s="564">
        <v>46</v>
      </c>
      <c r="AU15" s="564">
        <v>46</v>
      </c>
      <c r="AV15" s="564">
        <v>46</v>
      </c>
      <c r="AW15" s="564">
        <v>46</v>
      </c>
      <c r="AX15" s="564">
        <v>46</v>
      </c>
      <c r="AY15" s="564">
        <v>46</v>
      </c>
      <c r="AZ15" s="564">
        <v>46</v>
      </c>
      <c r="BA15" s="564">
        <v>46</v>
      </c>
      <c r="BB15" s="564">
        <v>46</v>
      </c>
      <c r="BC15" s="564">
        <v>46</v>
      </c>
      <c r="BD15" s="555"/>
      <c r="BE15" s="555"/>
      <c r="BF15" s="555"/>
      <c r="BG15" s="555"/>
      <c r="BH15" s="555"/>
      <c r="BI15" s="563"/>
      <c r="BJ15" s="563"/>
      <c r="BK15" s="563"/>
      <c r="BL15" s="336">
        <v>0</v>
      </c>
      <c r="BM15" s="336" t="s">
        <v>1934</v>
      </c>
      <c r="BN15" s="336" t="s">
        <v>1934</v>
      </c>
      <c r="BO15" s="336">
        <v>3</v>
      </c>
      <c r="BQ15"/>
      <c r="BR15"/>
      <c r="BS15"/>
      <c r="BT15"/>
      <c r="BW15" s="112"/>
      <c r="BX15" s="112"/>
    </row>
    <row r="16" spans="1:76" ht="21">
      <c r="A16" s="269" t="s">
        <v>552</v>
      </c>
      <c r="B16" s="261" t="s">
        <v>1985</v>
      </c>
      <c r="C16" s="86">
        <f>C433</f>
        <v>3</v>
      </c>
      <c r="D16" s="86">
        <f t="shared" ref="D16:Q16" si="4">D433</f>
        <v>3</v>
      </c>
      <c r="E16" s="86">
        <f t="shared" si="4"/>
        <v>3</v>
      </c>
      <c r="F16" s="86">
        <f t="shared" si="4"/>
        <v>3</v>
      </c>
      <c r="G16" s="86">
        <f t="shared" si="4"/>
        <v>3</v>
      </c>
      <c r="H16" s="86">
        <f t="shared" si="4"/>
        <v>3</v>
      </c>
      <c r="I16" s="86">
        <f t="shared" si="4"/>
        <v>3</v>
      </c>
      <c r="J16" s="86">
        <f t="shared" si="4"/>
        <v>3</v>
      </c>
      <c r="K16" s="86">
        <f t="shared" si="4"/>
        <v>3</v>
      </c>
      <c r="L16" s="86">
        <f t="shared" si="4"/>
        <v>3</v>
      </c>
      <c r="M16" s="86">
        <f t="shared" si="4"/>
        <v>3</v>
      </c>
      <c r="N16" s="86">
        <f t="shared" si="4"/>
        <v>3</v>
      </c>
      <c r="O16" s="86">
        <f t="shared" si="4"/>
        <v>3</v>
      </c>
      <c r="P16" s="86">
        <f t="shared" si="4"/>
        <v>3</v>
      </c>
      <c r="Q16" s="86">
        <f t="shared" si="4"/>
        <v>3</v>
      </c>
      <c r="S16" s="131">
        <v>2</v>
      </c>
      <c r="T16" s="692" t="s">
        <v>1929</v>
      </c>
      <c r="U16" s="688"/>
      <c r="V16" s="562">
        <v>37</v>
      </c>
      <c r="W16" s="562">
        <v>11</v>
      </c>
      <c r="X16" s="562">
        <v>12</v>
      </c>
      <c r="Y16" s="562">
        <v>4</v>
      </c>
      <c r="Z16" s="562">
        <v>14</v>
      </c>
      <c r="AA16" s="562">
        <v>15</v>
      </c>
      <c r="AB16" s="562">
        <v>25</v>
      </c>
      <c r="AC16" s="562">
        <v>43</v>
      </c>
      <c r="AD16" s="562">
        <v>8</v>
      </c>
      <c r="AE16" s="564">
        <v>18</v>
      </c>
      <c r="AF16" s="564">
        <v>46</v>
      </c>
      <c r="AG16" s="564">
        <v>46</v>
      </c>
      <c r="AH16" s="564">
        <v>46</v>
      </c>
      <c r="AI16" s="564">
        <v>46</v>
      </c>
      <c r="AJ16" s="564">
        <v>46</v>
      </c>
      <c r="AK16" s="564">
        <v>46</v>
      </c>
      <c r="AL16" s="564">
        <v>46</v>
      </c>
      <c r="AM16" s="564">
        <v>46</v>
      </c>
      <c r="AN16" s="564">
        <v>46</v>
      </c>
      <c r="AO16" s="564">
        <v>46</v>
      </c>
      <c r="AP16" s="564">
        <v>46</v>
      </c>
      <c r="AQ16" s="564">
        <v>46</v>
      </c>
      <c r="AR16" s="564">
        <v>46</v>
      </c>
      <c r="AS16" s="564">
        <v>46</v>
      </c>
      <c r="AT16" s="564">
        <v>46</v>
      </c>
      <c r="AU16" s="564">
        <v>46</v>
      </c>
      <c r="AV16" s="564">
        <v>46</v>
      </c>
      <c r="AW16" s="564">
        <v>46</v>
      </c>
      <c r="AX16" s="564">
        <v>46</v>
      </c>
      <c r="AY16" s="564">
        <v>46</v>
      </c>
      <c r="AZ16" s="564">
        <v>46</v>
      </c>
      <c r="BA16" s="564">
        <v>46</v>
      </c>
      <c r="BB16" s="564">
        <v>46</v>
      </c>
      <c r="BC16" s="564">
        <v>46</v>
      </c>
      <c r="BD16" s="564">
        <v>46</v>
      </c>
      <c r="BE16" s="564">
        <v>46</v>
      </c>
      <c r="BF16" s="555"/>
      <c r="BG16" s="555"/>
      <c r="BH16" s="506"/>
      <c r="BI16" s="563"/>
      <c r="BJ16" s="563"/>
      <c r="BK16" s="563"/>
      <c r="BL16" s="336">
        <v>0</v>
      </c>
      <c r="BM16" s="336" t="s">
        <v>1934</v>
      </c>
      <c r="BN16" s="336" t="s">
        <v>1934</v>
      </c>
      <c r="BO16" s="336">
        <v>3</v>
      </c>
      <c r="BQ16"/>
      <c r="BR16"/>
      <c r="BS16"/>
      <c r="BT16"/>
      <c r="BW16" s="112"/>
      <c r="BX16" s="112"/>
    </row>
    <row r="17" spans="1:76" ht="21">
      <c r="A17" s="269" t="s">
        <v>19</v>
      </c>
      <c r="B17" s="261" t="s">
        <v>1967</v>
      </c>
      <c r="C17" s="86">
        <f>C440</f>
        <v>0</v>
      </c>
      <c r="D17" s="86">
        <f t="shared" ref="D17:Q17" si="5">D440</f>
        <v>0</v>
      </c>
      <c r="E17" s="86">
        <f t="shared" si="5"/>
        <v>0</v>
      </c>
      <c r="F17" s="86">
        <f t="shared" si="5"/>
        <v>0</v>
      </c>
      <c r="G17" s="86">
        <f t="shared" si="5"/>
        <v>0</v>
      </c>
      <c r="H17" s="86">
        <f t="shared" si="5"/>
        <v>0</v>
      </c>
      <c r="I17" s="86">
        <f t="shared" si="5"/>
        <v>0</v>
      </c>
      <c r="J17" s="86">
        <f t="shared" si="5"/>
        <v>0</v>
      </c>
      <c r="K17" s="86">
        <f t="shared" si="5"/>
        <v>0</v>
      </c>
      <c r="L17" s="86">
        <f t="shared" si="5"/>
        <v>0</v>
      </c>
      <c r="M17" s="86">
        <f t="shared" si="5"/>
        <v>0</v>
      </c>
      <c r="N17" s="86">
        <f t="shared" si="5"/>
        <v>0</v>
      </c>
      <c r="O17" s="86">
        <f t="shared" si="5"/>
        <v>0</v>
      </c>
      <c r="P17" s="86">
        <f t="shared" si="5"/>
        <v>0</v>
      </c>
      <c r="Q17" s="86">
        <f t="shared" si="5"/>
        <v>0</v>
      </c>
      <c r="S17" s="131">
        <v>3</v>
      </c>
      <c r="T17" s="692" t="s">
        <v>1930</v>
      </c>
      <c r="U17" s="688"/>
      <c r="V17" s="564">
        <v>19</v>
      </c>
      <c r="W17" s="562">
        <v>2</v>
      </c>
      <c r="X17" s="562">
        <v>3</v>
      </c>
      <c r="Y17" s="562">
        <v>13</v>
      </c>
      <c r="Z17" s="562">
        <v>23</v>
      </c>
      <c r="AA17" s="562">
        <v>24</v>
      </c>
      <c r="AB17" s="564">
        <v>26</v>
      </c>
      <c r="AC17" s="564">
        <v>44</v>
      </c>
      <c r="AD17" s="564">
        <v>45</v>
      </c>
      <c r="AE17" s="564">
        <v>46</v>
      </c>
      <c r="AF17" s="564">
        <v>46</v>
      </c>
      <c r="AG17" s="564">
        <v>46</v>
      </c>
      <c r="AH17" s="564">
        <v>46</v>
      </c>
      <c r="AI17" s="564">
        <v>46</v>
      </c>
      <c r="AJ17" s="564">
        <v>46</v>
      </c>
      <c r="AK17" s="564">
        <v>46</v>
      </c>
      <c r="AL17" s="564">
        <v>46</v>
      </c>
      <c r="AM17" s="564">
        <v>46</v>
      </c>
      <c r="AN17" s="564">
        <v>46</v>
      </c>
      <c r="AO17" s="564">
        <v>46</v>
      </c>
      <c r="AP17" s="564">
        <v>46</v>
      </c>
      <c r="AQ17" s="564">
        <v>46</v>
      </c>
      <c r="AR17" s="564">
        <v>46</v>
      </c>
      <c r="AS17" s="564">
        <v>46</v>
      </c>
      <c r="AT17" s="564">
        <v>46</v>
      </c>
      <c r="AU17" s="564">
        <v>46</v>
      </c>
      <c r="AV17" s="564">
        <v>46</v>
      </c>
      <c r="AW17" s="564">
        <v>46</v>
      </c>
      <c r="AX17" s="564">
        <v>46</v>
      </c>
      <c r="AY17" s="564">
        <v>46</v>
      </c>
      <c r="AZ17" s="564">
        <v>46</v>
      </c>
      <c r="BA17" s="564">
        <v>46</v>
      </c>
      <c r="BB17" s="564">
        <v>46</v>
      </c>
      <c r="BC17" s="564">
        <v>46</v>
      </c>
      <c r="BD17" s="564">
        <v>46</v>
      </c>
      <c r="BE17" s="564">
        <v>46</v>
      </c>
      <c r="BF17" s="564">
        <v>46</v>
      </c>
      <c r="BG17" s="555"/>
      <c r="BH17" s="506"/>
      <c r="BI17" s="563"/>
      <c r="BJ17" s="563"/>
      <c r="BK17" s="563"/>
      <c r="BL17" s="336">
        <v>0</v>
      </c>
      <c r="BM17" s="336" t="s">
        <v>1934</v>
      </c>
      <c r="BN17" s="336" t="s">
        <v>1934</v>
      </c>
      <c r="BO17" s="336">
        <v>2</v>
      </c>
      <c r="BQ17"/>
      <c r="BR17"/>
      <c r="BS17"/>
      <c r="BT17"/>
      <c r="BW17" s="112"/>
    </row>
    <row r="18" spans="1:76" ht="21">
      <c r="A18" s="269" t="s">
        <v>37</v>
      </c>
      <c r="B18" s="261" t="s">
        <v>1986</v>
      </c>
      <c r="C18" s="86">
        <f>C447</f>
        <v>2</v>
      </c>
      <c r="D18" s="86">
        <f t="shared" ref="D18:Q18" si="6">D447</f>
        <v>2</v>
      </c>
      <c r="E18" s="86">
        <f t="shared" si="6"/>
        <v>2</v>
      </c>
      <c r="F18" s="86">
        <f t="shared" si="6"/>
        <v>2</v>
      </c>
      <c r="G18" s="86">
        <f t="shared" si="6"/>
        <v>2</v>
      </c>
      <c r="H18" s="86">
        <f t="shared" si="6"/>
        <v>2</v>
      </c>
      <c r="I18" s="86">
        <f t="shared" si="6"/>
        <v>2</v>
      </c>
      <c r="J18" s="86">
        <f t="shared" si="6"/>
        <v>2</v>
      </c>
      <c r="K18" s="86">
        <f t="shared" si="6"/>
        <v>2</v>
      </c>
      <c r="L18" s="86">
        <f t="shared" si="6"/>
        <v>2</v>
      </c>
      <c r="M18" s="86">
        <f t="shared" si="6"/>
        <v>2</v>
      </c>
      <c r="N18" s="86">
        <f t="shared" si="6"/>
        <v>2</v>
      </c>
      <c r="O18" s="86">
        <f t="shared" si="6"/>
        <v>2</v>
      </c>
      <c r="P18" s="86">
        <f t="shared" si="6"/>
        <v>2</v>
      </c>
      <c r="Q18" s="86">
        <f t="shared" si="6"/>
        <v>2</v>
      </c>
      <c r="S18" s="131">
        <v>4</v>
      </c>
      <c r="T18" s="692" t="s">
        <v>1931</v>
      </c>
      <c r="U18" s="688"/>
      <c r="V18" s="562">
        <v>10</v>
      </c>
      <c r="W18" s="562">
        <v>29</v>
      </c>
      <c r="X18" s="562">
        <v>38</v>
      </c>
      <c r="Y18" s="562">
        <v>21</v>
      </c>
      <c r="Z18" s="562">
        <v>30</v>
      </c>
      <c r="AA18" s="564">
        <v>31</v>
      </c>
      <c r="AB18" s="562">
        <v>41</v>
      </c>
      <c r="AC18" s="564">
        <v>6</v>
      </c>
      <c r="AD18" s="564">
        <v>7</v>
      </c>
      <c r="AE18" s="564">
        <v>36</v>
      </c>
      <c r="AF18" s="564">
        <v>46</v>
      </c>
      <c r="AG18" s="564">
        <v>46</v>
      </c>
      <c r="AH18" s="564">
        <v>46</v>
      </c>
      <c r="AI18" s="564">
        <v>46</v>
      </c>
      <c r="AJ18" s="564">
        <v>46</v>
      </c>
      <c r="AK18" s="564">
        <v>46</v>
      </c>
      <c r="AL18" s="564">
        <v>46</v>
      </c>
      <c r="AM18" s="564">
        <v>46</v>
      </c>
      <c r="AN18" s="564">
        <v>46</v>
      </c>
      <c r="AO18" s="564">
        <v>46</v>
      </c>
      <c r="AP18" s="564">
        <v>46</v>
      </c>
      <c r="AQ18" s="564">
        <v>46</v>
      </c>
      <c r="AR18" s="564">
        <v>46</v>
      </c>
      <c r="AS18" s="564">
        <v>46</v>
      </c>
      <c r="AT18" s="564">
        <v>46</v>
      </c>
      <c r="AU18" s="564">
        <v>46</v>
      </c>
      <c r="AV18" s="564">
        <v>46</v>
      </c>
      <c r="AW18" s="564">
        <v>46</v>
      </c>
      <c r="AX18" s="564">
        <v>46</v>
      </c>
      <c r="AY18" s="564">
        <v>46</v>
      </c>
      <c r="AZ18" s="564">
        <v>46</v>
      </c>
      <c r="BA18" s="564">
        <v>46</v>
      </c>
      <c r="BB18" s="564">
        <v>46</v>
      </c>
      <c r="BC18" s="564">
        <v>46</v>
      </c>
      <c r="BD18" s="564">
        <v>46</v>
      </c>
      <c r="BE18" s="564">
        <v>46</v>
      </c>
      <c r="BF18" s="564">
        <v>46</v>
      </c>
      <c r="BG18" s="555"/>
      <c r="BH18" s="506"/>
      <c r="BI18" s="563"/>
      <c r="BJ18" s="563"/>
      <c r="BK18" s="563"/>
      <c r="BL18" s="336">
        <v>0</v>
      </c>
      <c r="BM18" s="336" t="s">
        <v>1934</v>
      </c>
      <c r="BN18" s="336" t="s">
        <v>1934</v>
      </c>
      <c r="BO18" s="336">
        <v>3</v>
      </c>
      <c r="BQ18"/>
      <c r="BR18"/>
      <c r="BS18"/>
      <c r="BT18"/>
      <c r="BW18" s="112"/>
    </row>
    <row r="19" spans="1:76" ht="21">
      <c r="A19" s="269" t="s">
        <v>44</v>
      </c>
      <c r="B19" s="261" t="s">
        <v>1968</v>
      </c>
      <c r="C19" s="86">
        <f>C454</f>
        <v>0</v>
      </c>
      <c r="D19" s="86">
        <f t="shared" ref="D19:Q19" si="7">D454</f>
        <v>0</v>
      </c>
      <c r="E19" s="86">
        <f t="shared" si="7"/>
        <v>0</v>
      </c>
      <c r="F19" s="86">
        <f t="shared" si="7"/>
        <v>0</v>
      </c>
      <c r="G19" s="86">
        <f t="shared" si="7"/>
        <v>0</v>
      </c>
      <c r="H19" s="86">
        <f t="shared" si="7"/>
        <v>0</v>
      </c>
      <c r="I19" s="86">
        <f t="shared" si="7"/>
        <v>0</v>
      </c>
      <c r="J19" s="86">
        <f t="shared" si="7"/>
        <v>0</v>
      </c>
      <c r="K19" s="86">
        <f t="shared" si="7"/>
        <v>0</v>
      </c>
      <c r="L19" s="86">
        <f t="shared" si="7"/>
        <v>0</v>
      </c>
      <c r="M19" s="86">
        <f t="shared" si="7"/>
        <v>0</v>
      </c>
      <c r="N19" s="86">
        <f t="shared" si="7"/>
        <v>0</v>
      </c>
      <c r="O19" s="86">
        <f t="shared" si="7"/>
        <v>0</v>
      </c>
      <c r="P19" s="86">
        <f t="shared" si="7"/>
        <v>0</v>
      </c>
      <c r="Q19" s="86">
        <f t="shared" si="7"/>
        <v>0</v>
      </c>
      <c r="S19" s="131">
        <v>5</v>
      </c>
      <c r="T19" s="692" t="s">
        <v>1932</v>
      </c>
      <c r="U19" s="688"/>
      <c r="V19" s="562">
        <v>28</v>
      </c>
      <c r="W19" s="562">
        <v>22</v>
      </c>
      <c r="X19" s="562">
        <v>32</v>
      </c>
      <c r="Y19" s="562">
        <v>42</v>
      </c>
      <c r="Z19" s="564">
        <v>16</v>
      </c>
      <c r="AA19" s="562">
        <v>35</v>
      </c>
      <c r="AB19" s="564">
        <v>9</v>
      </c>
      <c r="AC19" s="564">
        <v>46</v>
      </c>
      <c r="AD19" s="564">
        <v>46</v>
      </c>
      <c r="AE19" s="564">
        <v>46</v>
      </c>
      <c r="AF19" s="564">
        <v>46</v>
      </c>
      <c r="AG19" s="564">
        <v>46</v>
      </c>
      <c r="AH19" s="564">
        <v>46</v>
      </c>
      <c r="AI19" s="564">
        <v>46</v>
      </c>
      <c r="AJ19" s="564">
        <v>46</v>
      </c>
      <c r="AK19" s="564">
        <v>46</v>
      </c>
      <c r="AL19" s="564">
        <v>46</v>
      </c>
      <c r="AM19" s="564">
        <v>46</v>
      </c>
      <c r="AN19" s="564">
        <v>46</v>
      </c>
      <c r="AO19" s="564">
        <v>46</v>
      </c>
      <c r="AP19" s="564">
        <v>46</v>
      </c>
      <c r="AQ19" s="564">
        <v>46</v>
      </c>
      <c r="AR19" s="564">
        <v>46</v>
      </c>
      <c r="AS19" s="564">
        <v>46</v>
      </c>
      <c r="AT19" s="564">
        <v>46</v>
      </c>
      <c r="AU19" s="564">
        <v>46</v>
      </c>
      <c r="AV19" s="564">
        <v>46</v>
      </c>
      <c r="AW19" s="564">
        <v>46</v>
      </c>
      <c r="AX19" s="564">
        <v>46</v>
      </c>
      <c r="AY19" s="564">
        <v>46</v>
      </c>
      <c r="AZ19" s="564">
        <v>46</v>
      </c>
      <c r="BA19" s="564">
        <v>46</v>
      </c>
      <c r="BB19" s="564">
        <v>46</v>
      </c>
      <c r="BC19" s="564">
        <v>46</v>
      </c>
      <c r="BD19" s="555"/>
      <c r="BE19" s="555"/>
      <c r="BF19" s="555"/>
      <c r="BG19" s="555"/>
      <c r="BH19" s="506"/>
      <c r="BI19" s="563"/>
      <c r="BJ19" s="563"/>
      <c r="BK19" s="563"/>
      <c r="BL19" s="336">
        <v>0</v>
      </c>
      <c r="BM19" s="336" t="s">
        <v>1934</v>
      </c>
      <c r="BN19" s="336" t="s">
        <v>1934</v>
      </c>
      <c r="BO19" s="336">
        <v>2</v>
      </c>
      <c r="BQ19"/>
      <c r="BR19"/>
      <c r="BS19"/>
      <c r="BT19"/>
      <c r="BW19" s="112"/>
    </row>
    <row r="20" spans="1:76" ht="21">
      <c r="A20" s="269" t="s">
        <v>45</v>
      </c>
      <c r="B20" s="261" t="s">
        <v>1987</v>
      </c>
      <c r="C20" s="86">
        <f>C461</f>
        <v>4</v>
      </c>
      <c r="D20" s="86">
        <f t="shared" ref="D20:Q20" si="8">D461</f>
        <v>4</v>
      </c>
      <c r="E20" s="86">
        <f t="shared" si="8"/>
        <v>4</v>
      </c>
      <c r="F20" s="86">
        <f t="shared" si="8"/>
        <v>4</v>
      </c>
      <c r="G20" s="86">
        <f t="shared" si="8"/>
        <v>4</v>
      </c>
      <c r="H20" s="86">
        <f t="shared" si="8"/>
        <v>4</v>
      </c>
      <c r="I20" s="86">
        <f t="shared" si="8"/>
        <v>4</v>
      </c>
      <c r="J20" s="86">
        <f t="shared" si="8"/>
        <v>4</v>
      </c>
      <c r="K20" s="86">
        <f t="shared" si="8"/>
        <v>4</v>
      </c>
      <c r="L20" s="86">
        <f t="shared" si="8"/>
        <v>4</v>
      </c>
      <c r="M20" s="86">
        <f t="shared" si="8"/>
        <v>4</v>
      </c>
      <c r="N20" s="86">
        <f t="shared" si="8"/>
        <v>4</v>
      </c>
      <c r="O20" s="86">
        <f t="shared" si="8"/>
        <v>4</v>
      </c>
      <c r="P20" s="86">
        <f t="shared" si="8"/>
        <v>4</v>
      </c>
      <c r="Q20" s="86">
        <f t="shared" si="8"/>
        <v>4</v>
      </c>
      <c r="S20" s="131">
        <v>6</v>
      </c>
      <c r="T20" s="692" t="s">
        <v>1947</v>
      </c>
      <c r="U20" s="688"/>
      <c r="V20" s="562">
        <v>1</v>
      </c>
      <c r="W20" s="562">
        <v>20</v>
      </c>
      <c r="X20" s="562">
        <v>39</v>
      </c>
      <c r="Y20" s="564">
        <v>40</v>
      </c>
      <c r="Z20" s="562">
        <v>5</v>
      </c>
      <c r="AA20" s="562">
        <v>33</v>
      </c>
      <c r="AB20" s="562">
        <v>34</v>
      </c>
      <c r="AC20" s="562">
        <v>17</v>
      </c>
      <c r="AD20" s="564">
        <v>27</v>
      </c>
      <c r="AE20" s="562">
        <v>37</v>
      </c>
      <c r="AF20" s="562">
        <v>11</v>
      </c>
      <c r="AG20" s="562">
        <v>12</v>
      </c>
      <c r="AH20" s="562">
        <v>4</v>
      </c>
      <c r="AI20" s="562">
        <v>14</v>
      </c>
      <c r="AJ20" s="562">
        <v>15</v>
      </c>
      <c r="AK20" s="562">
        <v>25</v>
      </c>
      <c r="AL20" s="562">
        <v>43</v>
      </c>
      <c r="AM20" s="562">
        <v>8</v>
      </c>
      <c r="AN20" s="564">
        <v>18</v>
      </c>
      <c r="AO20" s="564">
        <v>46</v>
      </c>
      <c r="AP20" s="564">
        <v>46</v>
      </c>
      <c r="AQ20" s="564">
        <v>46</v>
      </c>
      <c r="AR20" s="564">
        <v>46</v>
      </c>
      <c r="AS20" s="564">
        <v>46</v>
      </c>
      <c r="AT20" s="564">
        <v>46</v>
      </c>
      <c r="AU20" s="564">
        <v>46</v>
      </c>
      <c r="AV20" s="564">
        <v>46</v>
      </c>
      <c r="AW20" s="564">
        <v>46</v>
      </c>
      <c r="AX20" s="564">
        <v>46</v>
      </c>
      <c r="AY20" s="564">
        <v>46</v>
      </c>
      <c r="AZ20" s="564">
        <v>46</v>
      </c>
      <c r="BA20" s="564">
        <v>46</v>
      </c>
      <c r="BB20" s="564">
        <v>46</v>
      </c>
      <c r="BC20" s="564">
        <v>46</v>
      </c>
      <c r="BD20" s="555"/>
      <c r="BE20" s="555"/>
      <c r="BF20" s="555"/>
      <c r="BG20" s="555"/>
      <c r="BH20" s="506"/>
      <c r="BI20" s="563"/>
      <c r="BJ20" s="563"/>
      <c r="BK20" s="563"/>
      <c r="BL20" s="336">
        <v>1</v>
      </c>
      <c r="BM20" s="336" t="s">
        <v>1934</v>
      </c>
      <c r="BN20" s="336" t="s">
        <v>1934</v>
      </c>
      <c r="BO20" s="336">
        <v>5</v>
      </c>
      <c r="BQ20"/>
      <c r="BR20"/>
      <c r="BS20"/>
      <c r="BT20"/>
    </row>
    <row r="21" spans="1:76" ht="21">
      <c r="A21" s="269" t="s">
        <v>47</v>
      </c>
      <c r="B21" s="261" t="s">
        <v>1969</v>
      </c>
      <c r="C21" s="86">
        <f>C468</f>
        <v>4</v>
      </c>
      <c r="D21" s="86">
        <f t="shared" ref="D21:Q21" si="9">D468</f>
        <v>4</v>
      </c>
      <c r="E21" s="86">
        <f t="shared" si="9"/>
        <v>4</v>
      </c>
      <c r="F21" s="86">
        <f t="shared" si="9"/>
        <v>4</v>
      </c>
      <c r="G21" s="86">
        <f t="shared" si="9"/>
        <v>4</v>
      </c>
      <c r="H21" s="86">
        <f t="shared" si="9"/>
        <v>4</v>
      </c>
      <c r="I21" s="86">
        <f t="shared" si="9"/>
        <v>4</v>
      </c>
      <c r="J21" s="86">
        <f t="shared" si="9"/>
        <v>4</v>
      </c>
      <c r="K21" s="86">
        <f t="shared" si="9"/>
        <v>4</v>
      </c>
      <c r="L21" s="86">
        <f t="shared" si="9"/>
        <v>4</v>
      </c>
      <c r="M21" s="86">
        <f t="shared" si="9"/>
        <v>4</v>
      </c>
      <c r="N21" s="86">
        <f t="shared" si="9"/>
        <v>4</v>
      </c>
      <c r="O21" s="86">
        <f t="shared" si="9"/>
        <v>4</v>
      </c>
      <c r="P21" s="86">
        <f t="shared" si="9"/>
        <v>4</v>
      </c>
      <c r="Q21" s="86">
        <f t="shared" si="9"/>
        <v>4</v>
      </c>
      <c r="S21" s="131">
        <v>7</v>
      </c>
      <c r="T21" s="692" t="s">
        <v>1933</v>
      </c>
      <c r="U21" s="688"/>
      <c r="V21" s="562">
        <v>1</v>
      </c>
      <c r="W21" s="562">
        <v>20</v>
      </c>
      <c r="X21" s="562">
        <v>39</v>
      </c>
      <c r="Y21" s="564">
        <v>40</v>
      </c>
      <c r="Z21" s="562">
        <v>5</v>
      </c>
      <c r="AA21" s="562">
        <v>33</v>
      </c>
      <c r="AB21" s="562">
        <v>34</v>
      </c>
      <c r="AC21" s="562">
        <v>17</v>
      </c>
      <c r="AD21" s="564">
        <v>27</v>
      </c>
      <c r="AE21" s="562">
        <v>37</v>
      </c>
      <c r="AF21" s="562">
        <v>11</v>
      </c>
      <c r="AG21" s="562">
        <v>12</v>
      </c>
      <c r="AH21" s="562">
        <v>4</v>
      </c>
      <c r="AI21" s="562">
        <v>14</v>
      </c>
      <c r="AJ21" s="562">
        <v>15</v>
      </c>
      <c r="AK21" s="562">
        <v>25</v>
      </c>
      <c r="AL21" s="562">
        <v>43</v>
      </c>
      <c r="AM21" s="562">
        <v>8</v>
      </c>
      <c r="AN21" s="564">
        <v>18</v>
      </c>
      <c r="AO21" s="564">
        <v>19</v>
      </c>
      <c r="AP21" s="562">
        <v>2</v>
      </c>
      <c r="AQ21" s="562">
        <v>3</v>
      </c>
      <c r="AR21" s="562">
        <v>13</v>
      </c>
      <c r="AS21" s="562">
        <v>23</v>
      </c>
      <c r="AT21" s="562">
        <v>24</v>
      </c>
      <c r="AU21" s="564">
        <v>26</v>
      </c>
      <c r="AV21" s="564">
        <v>44</v>
      </c>
      <c r="AW21" s="564">
        <v>45</v>
      </c>
      <c r="AX21" s="564">
        <v>46</v>
      </c>
      <c r="AY21" s="564">
        <v>46</v>
      </c>
      <c r="AZ21" s="564">
        <v>46</v>
      </c>
      <c r="BA21" s="564">
        <v>46</v>
      </c>
      <c r="BB21" s="564">
        <v>46</v>
      </c>
      <c r="BC21" s="564">
        <v>46</v>
      </c>
      <c r="BD21" s="555"/>
      <c r="BE21" s="555"/>
      <c r="BF21" s="555"/>
      <c r="BG21" s="555"/>
      <c r="BH21" s="506"/>
      <c r="BI21" s="563"/>
      <c r="BJ21" s="563"/>
      <c r="BK21" s="563"/>
      <c r="BL21" s="336">
        <v>2</v>
      </c>
      <c r="BM21" s="336" t="s">
        <v>1934</v>
      </c>
      <c r="BN21" s="336" t="s">
        <v>1934</v>
      </c>
      <c r="BO21" s="336">
        <v>6</v>
      </c>
      <c r="BQ21"/>
      <c r="BR21"/>
      <c r="BS21"/>
      <c r="BT21"/>
    </row>
    <row r="22" spans="1:76" ht="21">
      <c r="A22" s="269" t="s">
        <v>66</v>
      </c>
      <c r="B22" s="548" t="s">
        <v>1988</v>
      </c>
      <c r="C22" s="86">
        <f>C475</f>
        <v>2</v>
      </c>
      <c r="D22" s="86">
        <f t="shared" ref="D22:Q22" si="10">D475</f>
        <v>2</v>
      </c>
      <c r="E22" s="86">
        <f t="shared" si="10"/>
        <v>2</v>
      </c>
      <c r="F22" s="86">
        <f t="shared" si="10"/>
        <v>2</v>
      </c>
      <c r="G22" s="86">
        <f t="shared" si="10"/>
        <v>2</v>
      </c>
      <c r="H22" s="86">
        <f t="shared" si="10"/>
        <v>2</v>
      </c>
      <c r="I22" s="86">
        <f t="shared" si="10"/>
        <v>2</v>
      </c>
      <c r="J22" s="86">
        <f t="shared" si="10"/>
        <v>2</v>
      </c>
      <c r="K22" s="86">
        <f t="shared" si="10"/>
        <v>2</v>
      </c>
      <c r="L22" s="86">
        <f t="shared" si="10"/>
        <v>2</v>
      </c>
      <c r="M22" s="86">
        <f t="shared" si="10"/>
        <v>2</v>
      </c>
      <c r="N22" s="86">
        <f t="shared" si="10"/>
        <v>2</v>
      </c>
      <c r="O22" s="86">
        <f t="shared" si="10"/>
        <v>2</v>
      </c>
      <c r="P22" s="86">
        <f t="shared" si="10"/>
        <v>2</v>
      </c>
      <c r="Q22" s="86">
        <f t="shared" si="10"/>
        <v>2</v>
      </c>
      <c r="S22" s="131">
        <v>8</v>
      </c>
      <c r="T22" s="692" t="s">
        <v>1935</v>
      </c>
      <c r="U22" s="688"/>
      <c r="V22" s="562">
        <v>1</v>
      </c>
      <c r="W22" s="562">
        <v>2</v>
      </c>
      <c r="X22" s="562">
        <v>12</v>
      </c>
      <c r="Y22" s="562">
        <v>13</v>
      </c>
      <c r="Z22" s="562">
        <v>34</v>
      </c>
      <c r="AA22" s="562">
        <v>5</v>
      </c>
      <c r="AB22" s="564">
        <v>26</v>
      </c>
      <c r="AC22" s="562">
        <v>27</v>
      </c>
      <c r="AD22" s="562">
        <v>8</v>
      </c>
      <c r="AE22" s="562">
        <v>39</v>
      </c>
      <c r="AF22" s="564">
        <v>20</v>
      </c>
      <c r="AG22" s="564">
        <v>46</v>
      </c>
      <c r="AH22" s="564">
        <v>46</v>
      </c>
      <c r="AI22" s="564">
        <v>46</v>
      </c>
      <c r="AJ22" s="564">
        <v>46</v>
      </c>
      <c r="AK22" s="564">
        <v>46</v>
      </c>
      <c r="AL22" s="564">
        <v>46</v>
      </c>
      <c r="AM22" s="564">
        <v>46</v>
      </c>
      <c r="AN22" s="564">
        <v>46</v>
      </c>
      <c r="AO22" s="564">
        <v>46</v>
      </c>
      <c r="AP22" s="564">
        <v>46</v>
      </c>
      <c r="AQ22" s="564">
        <v>46</v>
      </c>
      <c r="AR22" s="564">
        <v>46</v>
      </c>
      <c r="AS22" s="564">
        <v>46</v>
      </c>
      <c r="AT22" s="564">
        <v>46</v>
      </c>
      <c r="AU22" s="564">
        <v>46</v>
      </c>
      <c r="AV22" s="564">
        <v>46</v>
      </c>
      <c r="AW22" s="564">
        <v>46</v>
      </c>
      <c r="AX22" s="564">
        <v>46</v>
      </c>
      <c r="AY22" s="564">
        <v>46</v>
      </c>
      <c r="AZ22" s="564">
        <v>46</v>
      </c>
      <c r="BA22" s="564">
        <v>46</v>
      </c>
      <c r="BB22" s="564">
        <v>46</v>
      </c>
      <c r="BC22" s="564">
        <v>46</v>
      </c>
      <c r="BD22" s="555"/>
      <c r="BE22" s="555"/>
      <c r="BF22" s="555"/>
      <c r="BG22" s="555"/>
      <c r="BH22" s="506"/>
      <c r="BI22" s="563"/>
      <c r="BJ22" s="563"/>
      <c r="BK22" s="563"/>
      <c r="BL22" s="336">
        <v>0</v>
      </c>
      <c r="BM22" s="336" t="s">
        <v>1934</v>
      </c>
      <c r="BN22" s="336" t="s">
        <v>1934</v>
      </c>
      <c r="BO22" s="336">
        <v>3</v>
      </c>
      <c r="BQ22"/>
      <c r="BR22"/>
      <c r="BS22"/>
      <c r="BT22"/>
    </row>
    <row r="23" spans="1:76" ht="21">
      <c r="A23" s="269" t="s">
        <v>68</v>
      </c>
      <c r="B23" s="548" t="s">
        <v>1970</v>
      </c>
      <c r="C23" s="86">
        <f>C482</f>
        <v>1</v>
      </c>
      <c r="D23" s="86">
        <f t="shared" ref="D23:Q23" si="11">D482</f>
        <v>1</v>
      </c>
      <c r="E23" s="86">
        <f t="shared" si="11"/>
        <v>1</v>
      </c>
      <c r="F23" s="86">
        <f t="shared" si="11"/>
        <v>1</v>
      </c>
      <c r="G23" s="86">
        <f t="shared" si="11"/>
        <v>1</v>
      </c>
      <c r="H23" s="86">
        <f t="shared" si="11"/>
        <v>1</v>
      </c>
      <c r="I23" s="86">
        <f t="shared" si="11"/>
        <v>1</v>
      </c>
      <c r="J23" s="86">
        <f t="shared" si="11"/>
        <v>1</v>
      </c>
      <c r="K23" s="86">
        <f t="shared" si="11"/>
        <v>1</v>
      </c>
      <c r="L23" s="86">
        <f t="shared" si="11"/>
        <v>1</v>
      </c>
      <c r="M23" s="86">
        <f t="shared" si="11"/>
        <v>1</v>
      </c>
      <c r="N23" s="86">
        <f t="shared" si="11"/>
        <v>1</v>
      </c>
      <c r="O23" s="86">
        <f t="shared" si="11"/>
        <v>1</v>
      </c>
      <c r="P23" s="86">
        <f t="shared" si="11"/>
        <v>1</v>
      </c>
      <c r="Q23" s="86">
        <f t="shared" si="11"/>
        <v>1</v>
      </c>
      <c r="S23" s="131">
        <v>9</v>
      </c>
      <c r="T23" s="692" t="s">
        <v>1936</v>
      </c>
      <c r="U23" s="688"/>
      <c r="V23" s="562">
        <v>11</v>
      </c>
      <c r="W23" s="562">
        <v>33</v>
      </c>
      <c r="X23" s="562">
        <v>43</v>
      </c>
      <c r="Y23" s="562">
        <v>4</v>
      </c>
      <c r="Z23" s="564">
        <v>25</v>
      </c>
      <c r="AA23" s="562">
        <v>36</v>
      </c>
      <c r="AB23" s="562">
        <v>37</v>
      </c>
      <c r="AC23" s="562">
        <v>18</v>
      </c>
      <c r="AD23" s="562">
        <v>19</v>
      </c>
      <c r="AE23" s="564">
        <v>40</v>
      </c>
      <c r="AF23" s="564">
        <v>46</v>
      </c>
      <c r="AG23" s="564">
        <v>46</v>
      </c>
      <c r="AH23" s="564">
        <v>46</v>
      </c>
      <c r="AI23" s="564">
        <v>46</v>
      </c>
      <c r="AJ23" s="564">
        <v>46</v>
      </c>
      <c r="AK23" s="564">
        <v>46</v>
      </c>
      <c r="AL23" s="564">
        <v>46</v>
      </c>
      <c r="AM23" s="564">
        <v>46</v>
      </c>
      <c r="AN23" s="564">
        <v>46</v>
      </c>
      <c r="AO23" s="564">
        <v>46</v>
      </c>
      <c r="AP23" s="564">
        <v>46</v>
      </c>
      <c r="AQ23" s="564">
        <v>46</v>
      </c>
      <c r="AR23" s="564">
        <v>46</v>
      </c>
      <c r="AS23" s="564">
        <v>46</v>
      </c>
      <c r="AT23" s="564">
        <v>46</v>
      </c>
      <c r="AU23" s="564">
        <v>46</v>
      </c>
      <c r="AV23" s="564">
        <v>46</v>
      </c>
      <c r="AW23" s="564">
        <v>46</v>
      </c>
      <c r="AX23" s="564">
        <v>46</v>
      </c>
      <c r="AY23" s="564">
        <v>46</v>
      </c>
      <c r="AZ23" s="564">
        <v>46</v>
      </c>
      <c r="BA23" s="564">
        <v>46</v>
      </c>
      <c r="BB23" s="564">
        <v>46</v>
      </c>
      <c r="BC23" s="564">
        <v>46</v>
      </c>
      <c r="BD23" s="555"/>
      <c r="BE23" s="555"/>
      <c r="BF23" s="555"/>
      <c r="BG23" s="555"/>
      <c r="BH23" s="506"/>
      <c r="BI23" s="563"/>
      <c r="BJ23" s="563"/>
      <c r="BK23" s="563"/>
      <c r="BL23" s="336">
        <v>0</v>
      </c>
      <c r="BM23" s="336" t="s">
        <v>1934</v>
      </c>
      <c r="BN23" s="336" t="s">
        <v>1934</v>
      </c>
      <c r="BO23" s="336">
        <v>3</v>
      </c>
      <c r="BQ23"/>
      <c r="BR23"/>
      <c r="BS23"/>
      <c r="BT23"/>
    </row>
    <row r="24" spans="1:76" ht="21">
      <c r="A24" s="269" t="s">
        <v>85</v>
      </c>
      <c r="B24" s="261" t="s">
        <v>1971</v>
      </c>
      <c r="C24" s="86">
        <f>C489</f>
        <v>1</v>
      </c>
      <c r="D24" s="86">
        <f t="shared" ref="D24:Q24" si="12">D489</f>
        <v>1</v>
      </c>
      <c r="E24" s="86">
        <f t="shared" si="12"/>
        <v>1</v>
      </c>
      <c r="F24" s="86">
        <f t="shared" si="12"/>
        <v>1</v>
      </c>
      <c r="G24" s="86">
        <f t="shared" si="12"/>
        <v>1</v>
      </c>
      <c r="H24" s="86">
        <f t="shared" si="12"/>
        <v>1</v>
      </c>
      <c r="I24" s="86">
        <f t="shared" si="12"/>
        <v>1</v>
      </c>
      <c r="J24" s="86">
        <f t="shared" si="12"/>
        <v>1</v>
      </c>
      <c r="K24" s="86">
        <f t="shared" si="12"/>
        <v>1</v>
      </c>
      <c r="L24" s="86">
        <f t="shared" si="12"/>
        <v>1</v>
      </c>
      <c r="M24" s="86">
        <f t="shared" si="12"/>
        <v>1</v>
      </c>
      <c r="N24" s="86">
        <f t="shared" si="12"/>
        <v>1</v>
      </c>
      <c r="O24" s="86">
        <f t="shared" si="12"/>
        <v>1</v>
      </c>
      <c r="P24" s="86">
        <f t="shared" si="12"/>
        <v>1</v>
      </c>
      <c r="Q24" s="86">
        <f t="shared" si="12"/>
        <v>1</v>
      </c>
      <c r="S24" s="131">
        <v>10</v>
      </c>
      <c r="T24" s="692" t="s">
        <v>1937</v>
      </c>
      <c r="U24" s="688"/>
      <c r="V24" s="562">
        <v>31</v>
      </c>
      <c r="W24" s="562">
        <v>42</v>
      </c>
      <c r="X24" s="562">
        <v>14</v>
      </c>
      <c r="Y24" s="562">
        <v>15</v>
      </c>
      <c r="Z24" s="562">
        <v>6</v>
      </c>
      <c r="AA24" s="562">
        <v>16</v>
      </c>
      <c r="AB24" s="564">
        <v>17</v>
      </c>
      <c r="AC24" s="562">
        <v>38</v>
      </c>
      <c r="AD24" s="562">
        <v>29</v>
      </c>
      <c r="AE24" s="564">
        <v>10</v>
      </c>
      <c r="AF24" s="564">
        <v>46</v>
      </c>
      <c r="AG24" s="564">
        <v>46</v>
      </c>
      <c r="AH24" s="564">
        <v>46</v>
      </c>
      <c r="AI24" s="564">
        <v>46</v>
      </c>
      <c r="AJ24" s="564">
        <v>46</v>
      </c>
      <c r="AK24" s="564">
        <v>46</v>
      </c>
      <c r="AL24" s="564">
        <v>46</v>
      </c>
      <c r="AM24" s="564">
        <v>46</v>
      </c>
      <c r="AN24" s="564">
        <v>46</v>
      </c>
      <c r="AO24" s="564">
        <v>46</v>
      </c>
      <c r="AP24" s="564">
        <v>46</v>
      </c>
      <c r="AQ24" s="564">
        <v>46</v>
      </c>
      <c r="AR24" s="564">
        <v>46</v>
      </c>
      <c r="AS24" s="564">
        <v>46</v>
      </c>
      <c r="AT24" s="564">
        <v>46</v>
      </c>
      <c r="AU24" s="564">
        <v>46</v>
      </c>
      <c r="AV24" s="564">
        <v>46</v>
      </c>
      <c r="AW24" s="564">
        <v>46</v>
      </c>
      <c r="AX24" s="564">
        <v>46</v>
      </c>
      <c r="AY24" s="564">
        <v>46</v>
      </c>
      <c r="AZ24" s="564">
        <v>46</v>
      </c>
      <c r="BA24" s="564">
        <v>46</v>
      </c>
      <c r="BB24" s="564">
        <v>46</v>
      </c>
      <c r="BC24" s="564">
        <v>46</v>
      </c>
      <c r="BD24" s="564">
        <v>46</v>
      </c>
      <c r="BE24" s="564">
        <v>46</v>
      </c>
      <c r="BF24" s="564">
        <v>46</v>
      </c>
      <c r="BG24" s="555"/>
      <c r="BH24" s="506"/>
      <c r="BI24" s="563"/>
      <c r="BJ24" s="563"/>
      <c r="BK24" s="563"/>
      <c r="BL24" s="336">
        <v>0</v>
      </c>
      <c r="BM24" s="336" t="s">
        <v>1934</v>
      </c>
      <c r="BN24" s="336" t="s">
        <v>1934</v>
      </c>
      <c r="BO24" s="336">
        <v>3</v>
      </c>
      <c r="BQ24"/>
      <c r="BR24"/>
      <c r="BS24"/>
      <c r="BT24"/>
    </row>
    <row r="25" spans="1:76" ht="21">
      <c r="A25" s="269" t="s">
        <v>86</v>
      </c>
      <c r="B25" s="261" t="s">
        <v>1989</v>
      </c>
      <c r="C25" s="86">
        <f>C496</f>
        <v>2</v>
      </c>
      <c r="D25" s="86">
        <f t="shared" ref="D25:Q25" si="13">D496</f>
        <v>2</v>
      </c>
      <c r="E25" s="86">
        <f t="shared" si="13"/>
        <v>2</v>
      </c>
      <c r="F25" s="86">
        <f t="shared" si="13"/>
        <v>2</v>
      </c>
      <c r="G25" s="86">
        <f t="shared" si="13"/>
        <v>2</v>
      </c>
      <c r="H25" s="86">
        <f t="shared" si="13"/>
        <v>2</v>
      </c>
      <c r="I25" s="86">
        <f t="shared" si="13"/>
        <v>2</v>
      </c>
      <c r="J25" s="86">
        <f t="shared" si="13"/>
        <v>2</v>
      </c>
      <c r="K25" s="86">
        <f t="shared" si="13"/>
        <v>2</v>
      </c>
      <c r="L25" s="86">
        <f t="shared" si="13"/>
        <v>2</v>
      </c>
      <c r="M25" s="86">
        <f t="shared" si="13"/>
        <v>2</v>
      </c>
      <c r="N25" s="86">
        <f t="shared" si="13"/>
        <v>2</v>
      </c>
      <c r="O25" s="86">
        <f t="shared" si="13"/>
        <v>2</v>
      </c>
      <c r="P25" s="86">
        <f t="shared" si="13"/>
        <v>2</v>
      </c>
      <c r="Q25" s="86">
        <f t="shared" si="13"/>
        <v>2</v>
      </c>
      <c r="S25" s="131">
        <v>11</v>
      </c>
      <c r="T25" s="692" t="s">
        <v>1938</v>
      </c>
      <c r="U25" s="688"/>
      <c r="V25" s="562">
        <v>21</v>
      </c>
      <c r="W25" s="564">
        <v>32</v>
      </c>
      <c r="X25" s="562">
        <v>3</v>
      </c>
      <c r="Y25" s="562">
        <v>44</v>
      </c>
      <c r="Z25" s="562">
        <v>45</v>
      </c>
      <c r="AA25" s="564">
        <v>7</v>
      </c>
      <c r="AB25" s="562">
        <v>28</v>
      </c>
      <c r="AC25" s="562">
        <v>9</v>
      </c>
      <c r="AD25" s="562">
        <v>30</v>
      </c>
      <c r="AE25" s="564">
        <v>46</v>
      </c>
      <c r="AF25" s="564">
        <v>46</v>
      </c>
      <c r="AG25" s="564">
        <v>46</v>
      </c>
      <c r="AH25" s="564">
        <v>46</v>
      </c>
      <c r="AI25" s="564">
        <v>46</v>
      </c>
      <c r="AJ25" s="564">
        <v>46</v>
      </c>
      <c r="AK25" s="564">
        <v>46</v>
      </c>
      <c r="AL25" s="564">
        <v>46</v>
      </c>
      <c r="AM25" s="564">
        <v>46</v>
      </c>
      <c r="AN25" s="564">
        <v>46</v>
      </c>
      <c r="AO25" s="564">
        <v>46</v>
      </c>
      <c r="AP25" s="564">
        <v>46</v>
      </c>
      <c r="AQ25" s="564">
        <v>46</v>
      </c>
      <c r="AR25" s="564">
        <v>46</v>
      </c>
      <c r="AS25" s="564">
        <v>46</v>
      </c>
      <c r="AT25" s="564">
        <v>46</v>
      </c>
      <c r="AU25" s="564">
        <v>46</v>
      </c>
      <c r="AV25" s="564">
        <v>46</v>
      </c>
      <c r="AW25" s="564">
        <v>46</v>
      </c>
      <c r="AX25" s="564">
        <v>46</v>
      </c>
      <c r="AY25" s="564">
        <v>46</v>
      </c>
      <c r="AZ25" s="564">
        <v>46</v>
      </c>
      <c r="BA25" s="564">
        <v>46</v>
      </c>
      <c r="BB25" s="564">
        <v>46</v>
      </c>
      <c r="BC25" s="564">
        <v>46</v>
      </c>
      <c r="BD25" s="564">
        <v>46</v>
      </c>
      <c r="BE25" s="555"/>
      <c r="BF25" s="555"/>
      <c r="BG25" s="555"/>
      <c r="BH25" s="506"/>
      <c r="BI25" s="563"/>
      <c r="BJ25" s="563"/>
      <c r="BK25" s="563"/>
      <c r="BL25" s="336">
        <v>0</v>
      </c>
      <c r="BM25" s="336" t="s">
        <v>1934</v>
      </c>
      <c r="BN25" s="336" t="s">
        <v>1934</v>
      </c>
      <c r="BO25" s="336">
        <v>3</v>
      </c>
      <c r="BQ25"/>
      <c r="BR25"/>
      <c r="BS25"/>
      <c r="BT25"/>
    </row>
    <row r="26" spans="1:76" ht="21">
      <c r="A26" s="269" t="s">
        <v>87</v>
      </c>
      <c r="B26" s="261" t="s">
        <v>1990</v>
      </c>
      <c r="C26" s="86">
        <f>C503</f>
        <v>0</v>
      </c>
      <c r="D26" s="86">
        <f t="shared" ref="D26:Q26" si="14">D503</f>
        <v>0</v>
      </c>
      <c r="E26" s="86">
        <f t="shared" si="14"/>
        <v>0</v>
      </c>
      <c r="F26" s="86">
        <f t="shared" si="14"/>
        <v>0</v>
      </c>
      <c r="G26" s="86">
        <f t="shared" si="14"/>
        <v>0</v>
      </c>
      <c r="H26" s="86">
        <f t="shared" si="14"/>
        <v>0</v>
      </c>
      <c r="I26" s="86">
        <f t="shared" si="14"/>
        <v>0</v>
      </c>
      <c r="J26" s="86">
        <f t="shared" si="14"/>
        <v>0</v>
      </c>
      <c r="K26" s="86">
        <f t="shared" si="14"/>
        <v>0</v>
      </c>
      <c r="L26" s="86">
        <f t="shared" si="14"/>
        <v>0</v>
      </c>
      <c r="M26" s="86">
        <f t="shared" si="14"/>
        <v>0</v>
      </c>
      <c r="N26" s="86">
        <f t="shared" si="14"/>
        <v>0</v>
      </c>
      <c r="O26" s="86">
        <f t="shared" si="14"/>
        <v>0</v>
      </c>
      <c r="P26" s="86">
        <f t="shared" si="14"/>
        <v>0</v>
      </c>
      <c r="Q26" s="86">
        <f t="shared" si="14"/>
        <v>0</v>
      </c>
      <c r="S26" s="131">
        <v>12</v>
      </c>
      <c r="T26" s="692" t="s">
        <v>1939</v>
      </c>
      <c r="U26" s="688"/>
      <c r="V26" s="562">
        <v>41</v>
      </c>
      <c r="W26" s="562">
        <v>22</v>
      </c>
      <c r="X26" s="562">
        <v>23</v>
      </c>
      <c r="Y26" s="562">
        <v>24</v>
      </c>
      <c r="Z26" s="562">
        <v>35</v>
      </c>
      <c r="AA26" s="564">
        <v>46</v>
      </c>
      <c r="AB26" s="564">
        <v>46</v>
      </c>
      <c r="AC26" s="564">
        <v>46</v>
      </c>
      <c r="AD26" s="564">
        <v>46</v>
      </c>
      <c r="AE26" s="564">
        <v>46</v>
      </c>
      <c r="AF26" s="564">
        <v>46</v>
      </c>
      <c r="AG26" s="564">
        <v>46</v>
      </c>
      <c r="AH26" s="564">
        <v>46</v>
      </c>
      <c r="AI26" s="564">
        <v>46</v>
      </c>
      <c r="AJ26" s="564">
        <v>46</v>
      </c>
      <c r="AK26" s="564">
        <v>46</v>
      </c>
      <c r="AL26" s="564">
        <v>46</v>
      </c>
      <c r="AM26" s="564">
        <v>46</v>
      </c>
      <c r="AN26" s="564">
        <v>46</v>
      </c>
      <c r="AO26" s="564">
        <v>46</v>
      </c>
      <c r="AP26" s="564">
        <v>46</v>
      </c>
      <c r="AQ26" s="564">
        <v>46</v>
      </c>
      <c r="AR26" s="564">
        <v>46</v>
      </c>
      <c r="AS26" s="564">
        <v>46</v>
      </c>
      <c r="AT26" s="564">
        <v>46</v>
      </c>
      <c r="AU26" s="564">
        <v>46</v>
      </c>
      <c r="AV26" s="564">
        <v>46</v>
      </c>
      <c r="AW26" s="564">
        <v>46</v>
      </c>
      <c r="AX26" s="564">
        <v>46</v>
      </c>
      <c r="AY26" s="564">
        <v>46</v>
      </c>
      <c r="AZ26" s="564">
        <v>46</v>
      </c>
      <c r="BA26" s="564">
        <v>46</v>
      </c>
      <c r="BB26" s="564">
        <v>46</v>
      </c>
      <c r="BC26" s="564">
        <v>46</v>
      </c>
      <c r="BD26" s="564">
        <v>46</v>
      </c>
      <c r="BE26" s="564">
        <v>46</v>
      </c>
      <c r="BF26" s="564">
        <v>46</v>
      </c>
      <c r="BG26" s="564">
        <v>46</v>
      </c>
      <c r="BH26" s="564">
        <v>46</v>
      </c>
      <c r="BI26" s="563"/>
      <c r="BJ26" s="563"/>
      <c r="BK26" s="563"/>
      <c r="BL26" s="336">
        <v>0</v>
      </c>
      <c r="BM26" s="336" t="s">
        <v>1934</v>
      </c>
      <c r="BN26" s="336" t="s">
        <v>1934</v>
      </c>
      <c r="BO26" s="336">
        <v>2</v>
      </c>
      <c r="BQ26"/>
      <c r="BR26"/>
      <c r="BS26"/>
      <c r="BT26"/>
    </row>
    <row r="27" spans="1:76" ht="21">
      <c r="A27" s="269" t="s">
        <v>88</v>
      </c>
      <c r="B27" s="261" t="s">
        <v>1991</v>
      </c>
      <c r="C27" s="86">
        <f>C510</f>
        <v>3</v>
      </c>
      <c r="D27" s="86">
        <f t="shared" ref="D27:Q27" si="15">D510</f>
        <v>3</v>
      </c>
      <c r="E27" s="86">
        <f t="shared" si="15"/>
        <v>3</v>
      </c>
      <c r="F27" s="86">
        <f t="shared" si="15"/>
        <v>3</v>
      </c>
      <c r="G27" s="86">
        <f t="shared" si="15"/>
        <v>3</v>
      </c>
      <c r="H27" s="86">
        <f t="shared" si="15"/>
        <v>3</v>
      </c>
      <c r="I27" s="86">
        <f t="shared" si="15"/>
        <v>3</v>
      </c>
      <c r="J27" s="86">
        <f t="shared" si="15"/>
        <v>3</v>
      </c>
      <c r="K27" s="86">
        <f t="shared" si="15"/>
        <v>3</v>
      </c>
      <c r="L27" s="86">
        <f t="shared" si="15"/>
        <v>3</v>
      </c>
      <c r="M27" s="86">
        <f t="shared" si="15"/>
        <v>3</v>
      </c>
      <c r="N27" s="86">
        <f t="shared" si="15"/>
        <v>3</v>
      </c>
      <c r="O27" s="86">
        <f t="shared" si="15"/>
        <v>3</v>
      </c>
      <c r="P27" s="86">
        <f t="shared" si="15"/>
        <v>3</v>
      </c>
      <c r="Q27" s="86">
        <f t="shared" si="15"/>
        <v>3</v>
      </c>
      <c r="S27" s="131">
        <v>13</v>
      </c>
      <c r="T27" s="692" t="s">
        <v>1940</v>
      </c>
      <c r="U27" s="688"/>
      <c r="V27" s="562">
        <v>1</v>
      </c>
      <c r="W27" s="562">
        <v>2</v>
      </c>
      <c r="X27" s="562">
        <v>12</v>
      </c>
      <c r="Y27" s="562">
        <v>13</v>
      </c>
      <c r="Z27" s="562">
        <v>34</v>
      </c>
      <c r="AA27" s="562">
        <v>5</v>
      </c>
      <c r="AB27" s="564">
        <v>26</v>
      </c>
      <c r="AC27" s="562">
        <v>27</v>
      </c>
      <c r="AD27" s="562">
        <v>8</v>
      </c>
      <c r="AE27" s="562">
        <v>39</v>
      </c>
      <c r="AF27" s="564">
        <v>20</v>
      </c>
      <c r="AG27" s="562">
        <v>11</v>
      </c>
      <c r="AH27" s="562">
        <v>33</v>
      </c>
      <c r="AI27" s="562">
        <v>43</v>
      </c>
      <c r="AJ27" s="562">
        <v>4</v>
      </c>
      <c r="AK27" s="564">
        <v>25</v>
      </c>
      <c r="AL27" s="562">
        <v>36</v>
      </c>
      <c r="AM27" s="562">
        <v>37</v>
      </c>
      <c r="AN27" s="562">
        <v>18</v>
      </c>
      <c r="AO27" s="562">
        <v>19</v>
      </c>
      <c r="AP27" s="564">
        <v>40</v>
      </c>
      <c r="AQ27" s="564">
        <v>46</v>
      </c>
      <c r="AR27" s="564">
        <v>46</v>
      </c>
      <c r="AS27" s="564">
        <v>46</v>
      </c>
      <c r="AT27" s="564">
        <v>46</v>
      </c>
      <c r="AU27" s="564">
        <v>46</v>
      </c>
      <c r="AV27" s="564">
        <v>46</v>
      </c>
      <c r="AW27" s="564">
        <v>46</v>
      </c>
      <c r="AX27" s="564">
        <v>46</v>
      </c>
      <c r="AY27" s="564">
        <v>46</v>
      </c>
      <c r="AZ27" s="564">
        <v>46</v>
      </c>
      <c r="BA27" s="564">
        <v>46</v>
      </c>
      <c r="BB27" s="564">
        <v>46</v>
      </c>
      <c r="BC27" s="564">
        <v>46</v>
      </c>
      <c r="BD27" s="564">
        <v>46</v>
      </c>
      <c r="BE27" s="564">
        <v>46</v>
      </c>
      <c r="BF27" s="555"/>
      <c r="BG27" s="555"/>
      <c r="BH27" s="506"/>
      <c r="BI27" s="563"/>
      <c r="BJ27" s="563"/>
      <c r="BK27" s="563"/>
      <c r="BL27" s="336">
        <v>1</v>
      </c>
      <c r="BM27" s="336" t="s">
        <v>1934</v>
      </c>
      <c r="BN27" s="336" t="s">
        <v>1934</v>
      </c>
      <c r="BO27" s="336">
        <v>5</v>
      </c>
      <c r="BQ27"/>
      <c r="BR27"/>
      <c r="BS27"/>
      <c r="BT27"/>
    </row>
    <row r="28" spans="1:76" ht="21">
      <c r="A28" s="269" t="s">
        <v>89</v>
      </c>
      <c r="B28" s="261" t="s">
        <v>1992</v>
      </c>
      <c r="C28" s="86">
        <f>C517</f>
        <v>4</v>
      </c>
      <c r="D28" s="86">
        <f t="shared" ref="D28:Q28" si="16">D517</f>
        <v>4</v>
      </c>
      <c r="E28" s="86">
        <f t="shared" si="16"/>
        <v>4</v>
      </c>
      <c r="F28" s="86">
        <f t="shared" si="16"/>
        <v>4</v>
      </c>
      <c r="G28" s="86">
        <f t="shared" si="16"/>
        <v>4</v>
      </c>
      <c r="H28" s="86">
        <f t="shared" si="16"/>
        <v>4</v>
      </c>
      <c r="I28" s="86">
        <f t="shared" si="16"/>
        <v>4</v>
      </c>
      <c r="J28" s="86">
        <f t="shared" si="16"/>
        <v>4</v>
      </c>
      <c r="K28" s="86">
        <f t="shared" si="16"/>
        <v>4</v>
      </c>
      <c r="L28" s="86">
        <f t="shared" si="16"/>
        <v>4</v>
      </c>
      <c r="M28" s="86">
        <f t="shared" si="16"/>
        <v>4</v>
      </c>
      <c r="N28" s="86">
        <f t="shared" si="16"/>
        <v>4</v>
      </c>
      <c r="O28" s="86">
        <f t="shared" si="16"/>
        <v>4</v>
      </c>
      <c r="P28" s="86">
        <f t="shared" si="16"/>
        <v>4</v>
      </c>
      <c r="Q28" s="86">
        <f t="shared" si="16"/>
        <v>4</v>
      </c>
      <c r="S28" s="131">
        <v>14</v>
      </c>
      <c r="T28" s="692" t="s">
        <v>1941</v>
      </c>
      <c r="U28" s="688"/>
      <c r="V28" s="562">
        <v>1</v>
      </c>
      <c r="W28" s="562">
        <v>2</v>
      </c>
      <c r="X28" s="562">
        <v>12</v>
      </c>
      <c r="Y28" s="562">
        <v>13</v>
      </c>
      <c r="Z28" s="562">
        <v>34</v>
      </c>
      <c r="AA28" s="562">
        <v>5</v>
      </c>
      <c r="AB28" s="564">
        <v>26</v>
      </c>
      <c r="AC28" s="562">
        <v>27</v>
      </c>
      <c r="AD28" s="562">
        <v>8</v>
      </c>
      <c r="AE28" s="562">
        <v>39</v>
      </c>
      <c r="AF28" s="564">
        <v>20</v>
      </c>
      <c r="AG28" s="562">
        <v>11</v>
      </c>
      <c r="AH28" s="562">
        <v>33</v>
      </c>
      <c r="AI28" s="562">
        <v>43</v>
      </c>
      <c r="AJ28" s="562">
        <v>4</v>
      </c>
      <c r="AK28" s="564">
        <v>25</v>
      </c>
      <c r="AL28" s="562">
        <v>36</v>
      </c>
      <c r="AM28" s="562">
        <v>37</v>
      </c>
      <c r="AN28" s="562">
        <v>18</v>
      </c>
      <c r="AO28" s="562">
        <v>19</v>
      </c>
      <c r="AP28" s="564">
        <v>40</v>
      </c>
      <c r="AQ28" s="562">
        <v>31</v>
      </c>
      <c r="AR28" s="562">
        <v>42</v>
      </c>
      <c r="AS28" s="562">
        <v>14</v>
      </c>
      <c r="AT28" s="562">
        <v>15</v>
      </c>
      <c r="AU28" s="562">
        <v>6</v>
      </c>
      <c r="AV28" s="562">
        <v>16</v>
      </c>
      <c r="AW28" s="564">
        <v>17</v>
      </c>
      <c r="AX28" s="562">
        <v>38</v>
      </c>
      <c r="AY28" s="562">
        <v>29</v>
      </c>
      <c r="AZ28" s="564">
        <v>10</v>
      </c>
      <c r="BA28" s="564">
        <v>46</v>
      </c>
      <c r="BB28" s="564">
        <v>46</v>
      </c>
      <c r="BC28" s="564">
        <v>46</v>
      </c>
      <c r="BD28" s="564">
        <v>46</v>
      </c>
      <c r="BE28" s="555"/>
      <c r="BF28" s="555"/>
      <c r="BG28" s="555"/>
      <c r="BH28" s="555"/>
      <c r="BI28" s="563"/>
      <c r="BJ28" s="563"/>
      <c r="BK28" s="563"/>
      <c r="BL28" s="336">
        <v>2</v>
      </c>
      <c r="BM28" s="336" t="s">
        <v>1934</v>
      </c>
      <c r="BN28" s="336" t="s">
        <v>1934</v>
      </c>
      <c r="BO28" s="336">
        <v>6</v>
      </c>
      <c r="BQ28"/>
      <c r="BR28"/>
      <c r="BS28"/>
      <c r="BT28"/>
    </row>
    <row r="29" spans="1:76" ht="21">
      <c r="A29" s="269" t="s">
        <v>90</v>
      </c>
      <c r="B29" s="261" t="s">
        <v>1993</v>
      </c>
      <c r="C29" s="86">
        <f>C524</f>
        <v>6</v>
      </c>
      <c r="D29" s="86">
        <f t="shared" ref="D29:Q29" si="17">D524</f>
        <v>6</v>
      </c>
      <c r="E29" s="86">
        <f t="shared" si="17"/>
        <v>6</v>
      </c>
      <c r="F29" s="86">
        <f t="shared" si="17"/>
        <v>6</v>
      </c>
      <c r="G29" s="86">
        <f t="shared" si="17"/>
        <v>6</v>
      </c>
      <c r="H29" s="86">
        <f t="shared" si="17"/>
        <v>6</v>
      </c>
      <c r="I29" s="86">
        <f t="shared" si="17"/>
        <v>6</v>
      </c>
      <c r="J29" s="86">
        <f t="shared" si="17"/>
        <v>6</v>
      </c>
      <c r="K29" s="86">
        <f t="shared" si="17"/>
        <v>6</v>
      </c>
      <c r="L29" s="86">
        <f t="shared" si="17"/>
        <v>6</v>
      </c>
      <c r="M29" s="86">
        <f t="shared" si="17"/>
        <v>6</v>
      </c>
      <c r="N29" s="86">
        <f t="shared" si="17"/>
        <v>6</v>
      </c>
      <c r="O29" s="86">
        <f t="shared" si="17"/>
        <v>6</v>
      </c>
      <c r="P29" s="86">
        <f t="shared" si="17"/>
        <v>6</v>
      </c>
      <c r="Q29" s="86">
        <f t="shared" si="17"/>
        <v>6</v>
      </c>
      <c r="S29" s="131">
        <v>15</v>
      </c>
      <c r="T29" s="692" t="s">
        <v>1944</v>
      </c>
      <c r="U29" s="688"/>
      <c r="V29" s="562">
        <v>1</v>
      </c>
      <c r="W29" s="562">
        <v>2</v>
      </c>
      <c r="X29" s="562">
        <v>12</v>
      </c>
      <c r="Y29" s="562">
        <v>13</v>
      </c>
      <c r="Z29" s="562">
        <v>34</v>
      </c>
      <c r="AA29" s="562">
        <v>5</v>
      </c>
      <c r="AB29" s="564">
        <v>26</v>
      </c>
      <c r="AC29" s="562">
        <v>27</v>
      </c>
      <c r="AD29" s="562">
        <v>8</v>
      </c>
      <c r="AE29" s="562">
        <v>39</v>
      </c>
      <c r="AF29" s="564">
        <v>20</v>
      </c>
      <c r="AG29" s="562">
        <v>11</v>
      </c>
      <c r="AH29" s="562">
        <v>33</v>
      </c>
      <c r="AI29" s="562">
        <v>43</v>
      </c>
      <c r="AJ29" s="562">
        <v>4</v>
      </c>
      <c r="AK29" s="564">
        <v>25</v>
      </c>
      <c r="AL29" s="562">
        <v>36</v>
      </c>
      <c r="AM29" s="562">
        <v>37</v>
      </c>
      <c r="AN29" s="562">
        <v>18</v>
      </c>
      <c r="AO29" s="562">
        <v>19</v>
      </c>
      <c r="AP29" s="564">
        <v>40</v>
      </c>
      <c r="AQ29" s="562">
        <v>31</v>
      </c>
      <c r="AR29" s="562">
        <v>42</v>
      </c>
      <c r="AS29" s="562">
        <v>14</v>
      </c>
      <c r="AT29" s="562">
        <v>15</v>
      </c>
      <c r="AU29" s="562">
        <v>6</v>
      </c>
      <c r="AV29" s="562">
        <v>16</v>
      </c>
      <c r="AW29" s="564">
        <v>17</v>
      </c>
      <c r="AX29" s="562">
        <v>38</v>
      </c>
      <c r="AY29" s="562">
        <v>29</v>
      </c>
      <c r="AZ29" s="564">
        <v>10</v>
      </c>
      <c r="BA29" s="562">
        <v>21</v>
      </c>
      <c r="BB29" s="564">
        <v>32</v>
      </c>
      <c r="BC29" s="562">
        <v>3</v>
      </c>
      <c r="BD29" s="562">
        <v>44</v>
      </c>
      <c r="BE29" s="562">
        <v>45</v>
      </c>
      <c r="BF29" s="564">
        <v>7</v>
      </c>
      <c r="BG29" s="562">
        <v>28</v>
      </c>
      <c r="BH29" s="562">
        <v>9</v>
      </c>
      <c r="BI29" s="562">
        <v>30</v>
      </c>
      <c r="BJ29" s="564">
        <v>46</v>
      </c>
      <c r="BK29" s="564">
        <v>46</v>
      </c>
      <c r="BL29" s="336">
        <v>4</v>
      </c>
      <c r="BM29" s="336">
        <v>5</v>
      </c>
      <c r="BN29" s="336">
        <v>5</v>
      </c>
      <c r="BO29" s="336">
        <v>6</v>
      </c>
      <c r="BQ29"/>
      <c r="BR29"/>
      <c r="BS29"/>
    </row>
    <row r="30" spans="1:76" ht="21">
      <c r="A30" s="269" t="s">
        <v>92</v>
      </c>
      <c r="B30" s="261" t="s">
        <v>1972</v>
      </c>
      <c r="C30" s="86">
        <f>C531</f>
        <v>6</v>
      </c>
      <c r="D30" s="86">
        <f t="shared" ref="D30:Q30" si="18">D531</f>
        <v>6</v>
      </c>
      <c r="E30" s="86">
        <f t="shared" si="18"/>
        <v>6</v>
      </c>
      <c r="F30" s="86">
        <f t="shared" si="18"/>
        <v>6</v>
      </c>
      <c r="G30" s="86">
        <f t="shared" si="18"/>
        <v>6</v>
      </c>
      <c r="H30" s="86">
        <f t="shared" si="18"/>
        <v>6</v>
      </c>
      <c r="I30" s="86">
        <f t="shared" si="18"/>
        <v>6</v>
      </c>
      <c r="J30" s="86">
        <f t="shared" si="18"/>
        <v>6</v>
      </c>
      <c r="K30" s="86">
        <f t="shared" si="18"/>
        <v>6</v>
      </c>
      <c r="L30" s="86">
        <f t="shared" si="18"/>
        <v>6</v>
      </c>
      <c r="M30" s="86">
        <f t="shared" si="18"/>
        <v>6</v>
      </c>
      <c r="N30" s="86">
        <f t="shared" si="18"/>
        <v>6</v>
      </c>
      <c r="O30" s="86">
        <f t="shared" si="18"/>
        <v>6</v>
      </c>
      <c r="P30" s="86">
        <f t="shared" si="18"/>
        <v>6</v>
      </c>
      <c r="Q30" s="86">
        <f t="shared" si="18"/>
        <v>6</v>
      </c>
      <c r="S30" s="131">
        <v>16</v>
      </c>
      <c r="T30" s="692" t="s">
        <v>1948</v>
      </c>
      <c r="U30" s="688"/>
      <c r="V30" s="562">
        <v>1</v>
      </c>
      <c r="W30" s="562">
        <v>20</v>
      </c>
      <c r="X30" s="562">
        <v>39</v>
      </c>
      <c r="Y30" s="564">
        <v>40</v>
      </c>
      <c r="Z30" s="562">
        <v>5</v>
      </c>
      <c r="AA30" s="562">
        <v>33</v>
      </c>
      <c r="AB30" s="562">
        <v>34</v>
      </c>
      <c r="AC30" s="562">
        <v>17</v>
      </c>
      <c r="AD30" s="564">
        <v>27</v>
      </c>
      <c r="AE30" s="562">
        <v>37</v>
      </c>
      <c r="AF30" s="562">
        <v>11</v>
      </c>
      <c r="AG30" s="562">
        <v>12</v>
      </c>
      <c r="AH30" s="562">
        <v>4</v>
      </c>
      <c r="AI30" s="562">
        <v>14</v>
      </c>
      <c r="AJ30" s="562">
        <v>15</v>
      </c>
      <c r="AK30" s="562">
        <v>25</v>
      </c>
      <c r="AL30" s="562">
        <v>43</v>
      </c>
      <c r="AM30" s="562">
        <v>8</v>
      </c>
      <c r="AN30" s="564">
        <v>18</v>
      </c>
      <c r="AO30" s="564">
        <v>19</v>
      </c>
      <c r="AP30" s="562">
        <v>2</v>
      </c>
      <c r="AQ30" s="562">
        <v>3</v>
      </c>
      <c r="AR30" s="562">
        <v>13</v>
      </c>
      <c r="AS30" s="562">
        <v>23</v>
      </c>
      <c r="AT30" s="562">
        <v>24</v>
      </c>
      <c r="AU30" s="564">
        <v>26</v>
      </c>
      <c r="AV30" s="564">
        <v>44</v>
      </c>
      <c r="AW30" s="564">
        <v>45</v>
      </c>
      <c r="AX30" s="562">
        <v>10</v>
      </c>
      <c r="AY30" s="562">
        <v>29</v>
      </c>
      <c r="AZ30" s="562">
        <v>38</v>
      </c>
      <c r="BA30" s="562">
        <v>21</v>
      </c>
      <c r="BB30" s="562">
        <v>30</v>
      </c>
      <c r="BC30" s="564">
        <v>31</v>
      </c>
      <c r="BD30" s="562">
        <v>41</v>
      </c>
      <c r="BE30" s="564">
        <v>6</v>
      </c>
      <c r="BF30" s="564">
        <v>7</v>
      </c>
      <c r="BG30" s="564">
        <v>36</v>
      </c>
      <c r="BH30" s="564">
        <v>46</v>
      </c>
      <c r="BI30" s="564">
        <v>46</v>
      </c>
      <c r="BJ30" s="564">
        <v>46</v>
      </c>
      <c r="BK30" s="564">
        <v>46</v>
      </c>
      <c r="BL30" s="336">
        <v>4</v>
      </c>
      <c r="BM30" s="336">
        <v>4</v>
      </c>
      <c r="BN30" s="336">
        <v>5</v>
      </c>
      <c r="BO30" s="336">
        <v>6</v>
      </c>
      <c r="BQ30"/>
      <c r="BR30"/>
      <c r="BS30"/>
      <c r="BT30" s="26"/>
    </row>
    <row r="31" spans="1:76" ht="17.5" hidden="1">
      <c r="A31" s="269"/>
      <c r="B31" s="443" t="s">
        <v>1813</v>
      </c>
      <c r="C31" s="86">
        <f>COUNTIF(C15:C30,"낙첨")</f>
        <v>0</v>
      </c>
      <c r="D31" s="86">
        <f t="shared" ref="D31:Q31" si="19">COUNTIF(D15:D30,"낙첨")</f>
        <v>0</v>
      </c>
      <c r="E31" s="86">
        <f t="shared" si="19"/>
        <v>0</v>
      </c>
      <c r="F31" s="86">
        <f t="shared" si="19"/>
        <v>0</v>
      </c>
      <c r="G31" s="86">
        <f t="shared" si="19"/>
        <v>0</v>
      </c>
      <c r="H31" s="86">
        <f t="shared" si="19"/>
        <v>0</v>
      </c>
      <c r="I31" s="86">
        <f t="shared" si="19"/>
        <v>0</v>
      </c>
      <c r="J31" s="86">
        <f t="shared" si="19"/>
        <v>0</v>
      </c>
      <c r="K31" s="86">
        <f t="shared" si="19"/>
        <v>0</v>
      </c>
      <c r="L31" s="86">
        <f t="shared" si="19"/>
        <v>0</v>
      </c>
      <c r="M31" s="86">
        <f t="shared" si="19"/>
        <v>0</v>
      </c>
      <c r="N31" s="86">
        <f t="shared" si="19"/>
        <v>0</v>
      </c>
      <c r="O31" s="86">
        <f t="shared" si="19"/>
        <v>0</v>
      </c>
      <c r="P31" s="86">
        <f t="shared" si="19"/>
        <v>0</v>
      </c>
      <c r="Q31" s="86">
        <f t="shared" si="19"/>
        <v>0</v>
      </c>
      <c r="S31" s="686" t="s">
        <v>763</v>
      </c>
      <c r="T31" s="687"/>
      <c r="U31" s="688"/>
      <c r="V31" s="334"/>
      <c r="W31" s="334"/>
      <c r="X31" s="334"/>
      <c r="Y31" s="334"/>
      <c r="Z31" s="334"/>
      <c r="AA31" s="334"/>
      <c r="AB31" s="334"/>
      <c r="AC31" s="334"/>
      <c r="AD31" s="334"/>
      <c r="AE31" s="334"/>
      <c r="AF31" s="334"/>
      <c r="AG31" s="334"/>
      <c r="AH31" s="334"/>
      <c r="AI31" s="334"/>
      <c r="AJ31" s="334"/>
      <c r="AK31" s="334"/>
      <c r="AL31" s="334"/>
      <c r="AM31" s="334"/>
      <c r="AN31" s="334"/>
      <c r="AO31" s="334"/>
      <c r="AP31" s="334"/>
      <c r="AQ31" s="334"/>
      <c r="AR31" s="334"/>
      <c r="AS31" s="334"/>
      <c r="AT31" s="334"/>
      <c r="AU31" s="334"/>
      <c r="AV31" s="335"/>
      <c r="AW31" s="335"/>
      <c r="AX31" s="334"/>
      <c r="AY31" s="334"/>
      <c r="AZ31" s="334"/>
      <c r="BA31" s="334"/>
      <c r="BB31" s="334"/>
      <c r="BC31" s="334"/>
      <c r="BD31" s="334"/>
      <c r="BE31" s="334"/>
      <c r="BF31" s="334"/>
      <c r="BG31" s="334"/>
      <c r="BH31" s="334"/>
      <c r="BI31" s="410"/>
      <c r="BJ31" s="410"/>
      <c r="BK31" s="410"/>
      <c r="BL31" s="336"/>
      <c r="BM31" s="336"/>
      <c r="BN31" s="336"/>
      <c r="BO31" s="336"/>
      <c r="BQ31"/>
      <c r="BR31"/>
      <c r="BS31"/>
      <c r="BT31" s="26"/>
    </row>
    <row r="32" spans="1:76" ht="18" hidden="1">
      <c r="A32" s="269" t="s">
        <v>93</v>
      </c>
      <c r="B32" s="262" t="s">
        <v>1582</v>
      </c>
      <c r="C32" s="86" t="str">
        <f>IF(C426=$BM$32,"당첨",IF(C426=$BN$32,"당첨",IF(C426=$BO$32,"당첨",IF(C426=$BL$32,"당첨","낙첨"))))</f>
        <v>낙첨</v>
      </c>
      <c r="D32" s="86" t="str">
        <f t="shared" ref="D32:Q32" si="20">IF(D426=$BM$32,"당첨",IF(D426=$BN$32,"당첨",IF(D426=$BO$32,"당첨",IF(D426=$BL$32,"당첨","낙첨"))))</f>
        <v>낙첨</v>
      </c>
      <c r="E32" s="86" t="str">
        <f t="shared" si="20"/>
        <v>낙첨</v>
      </c>
      <c r="F32" s="86" t="str">
        <f t="shared" si="20"/>
        <v>낙첨</v>
      </c>
      <c r="G32" s="86" t="str">
        <f t="shared" si="20"/>
        <v>낙첨</v>
      </c>
      <c r="H32" s="86" t="str">
        <f t="shared" si="20"/>
        <v>낙첨</v>
      </c>
      <c r="I32" s="86" t="str">
        <f t="shared" si="20"/>
        <v>낙첨</v>
      </c>
      <c r="J32" s="86" t="str">
        <f t="shared" si="20"/>
        <v>낙첨</v>
      </c>
      <c r="K32" s="86" t="str">
        <f t="shared" si="20"/>
        <v>낙첨</v>
      </c>
      <c r="L32" s="86" t="str">
        <f t="shared" si="20"/>
        <v>낙첨</v>
      </c>
      <c r="M32" s="86" t="str">
        <f t="shared" si="20"/>
        <v>낙첨</v>
      </c>
      <c r="N32" s="86" t="str">
        <f t="shared" si="20"/>
        <v>낙첨</v>
      </c>
      <c r="O32" s="86" t="str">
        <f t="shared" si="20"/>
        <v>낙첨</v>
      </c>
      <c r="P32" s="86" t="str">
        <f>IF(P426=$BM$32,"당첨",IF(P426=$BN$32,"당첨",IF(P426=$BO$32,"당첨",IF(P426=$BL$32,"당첨","낙첨"))))</f>
        <v>낙첨</v>
      </c>
      <c r="Q32" s="86" t="str">
        <f t="shared" si="20"/>
        <v>낙첨</v>
      </c>
      <c r="S32" s="156">
        <v>17</v>
      </c>
      <c r="T32" s="729" t="s">
        <v>450</v>
      </c>
      <c r="U32" s="730"/>
      <c r="V32" s="158">
        <v>1</v>
      </c>
      <c r="W32" s="158">
        <v>3</v>
      </c>
      <c r="X32" s="158">
        <v>5</v>
      </c>
      <c r="Y32" s="158">
        <v>6</v>
      </c>
      <c r="Z32" s="158">
        <v>7</v>
      </c>
      <c r="AA32" s="158">
        <v>9</v>
      </c>
      <c r="AB32" s="158">
        <v>10</v>
      </c>
      <c r="AC32" s="158">
        <v>11</v>
      </c>
      <c r="AD32" s="158">
        <v>12</v>
      </c>
      <c r="AE32" s="158">
        <v>13</v>
      </c>
      <c r="AF32" s="158">
        <v>15</v>
      </c>
      <c r="AG32" s="158">
        <v>17</v>
      </c>
      <c r="AH32" s="158">
        <v>18</v>
      </c>
      <c r="AI32" s="158">
        <v>19</v>
      </c>
      <c r="AJ32" s="158">
        <v>20</v>
      </c>
      <c r="AK32" s="158">
        <v>22</v>
      </c>
      <c r="AL32" s="158">
        <v>23</v>
      </c>
      <c r="AM32" s="158">
        <v>24</v>
      </c>
      <c r="AN32" s="158">
        <v>25</v>
      </c>
      <c r="AO32" s="158">
        <v>28</v>
      </c>
      <c r="AP32" s="158">
        <v>30</v>
      </c>
      <c r="AQ32" s="158">
        <v>31</v>
      </c>
      <c r="AR32" s="158">
        <v>32</v>
      </c>
      <c r="AS32" s="158">
        <v>35</v>
      </c>
      <c r="AT32" s="158">
        <v>36</v>
      </c>
      <c r="AU32" s="158">
        <v>37</v>
      </c>
      <c r="AV32" s="160">
        <v>38</v>
      </c>
      <c r="AW32" s="160">
        <v>39</v>
      </c>
      <c r="AX32" s="289">
        <v>40</v>
      </c>
      <c r="AY32" s="289">
        <v>41</v>
      </c>
      <c r="AZ32" s="289">
        <v>42</v>
      </c>
      <c r="BA32" s="289">
        <v>43</v>
      </c>
      <c r="BB32" s="289">
        <v>44</v>
      </c>
      <c r="BC32" s="289">
        <v>45</v>
      </c>
      <c r="BD32" s="289"/>
      <c r="BE32" s="289"/>
      <c r="BF32" s="289"/>
      <c r="BG32" s="289"/>
      <c r="BH32" s="289"/>
      <c r="BI32" s="410"/>
      <c r="BJ32" s="410"/>
      <c r="BK32" s="410"/>
      <c r="BL32" s="336">
        <v>6</v>
      </c>
      <c r="BM32" s="336">
        <v>6</v>
      </c>
      <c r="BN32" s="336">
        <v>6</v>
      </c>
      <c r="BO32" s="336">
        <v>6</v>
      </c>
      <c r="BQ32"/>
      <c r="BR32"/>
      <c r="BS32"/>
      <c r="BT32"/>
      <c r="BW32" s="112"/>
      <c r="BX32" s="112"/>
    </row>
    <row r="33" spans="1:76" ht="22" hidden="1">
      <c r="A33" s="269" t="s">
        <v>94</v>
      </c>
      <c r="B33" s="262" t="s">
        <v>1603</v>
      </c>
      <c r="C33" s="86" t="str">
        <f t="shared" ref="C33:Q33" si="21">IF(C433=$BM$33,"당첨",IF(C433=$BN$33,"당첨",IF(C433=$BO$33,"당첨",IF(C433=$BL$33,"당첨","낙첨"))))</f>
        <v>낙첨</v>
      </c>
      <c r="D33" s="86" t="str">
        <f t="shared" si="21"/>
        <v>낙첨</v>
      </c>
      <c r="E33" s="86" t="str">
        <f t="shared" si="21"/>
        <v>낙첨</v>
      </c>
      <c r="F33" s="86" t="str">
        <f t="shared" si="21"/>
        <v>낙첨</v>
      </c>
      <c r="G33" s="86" t="str">
        <f t="shared" si="21"/>
        <v>낙첨</v>
      </c>
      <c r="H33" s="86" t="str">
        <f t="shared" si="21"/>
        <v>낙첨</v>
      </c>
      <c r="I33" s="86" t="str">
        <f t="shared" si="21"/>
        <v>낙첨</v>
      </c>
      <c r="J33" s="86" t="str">
        <f t="shared" si="21"/>
        <v>낙첨</v>
      </c>
      <c r="K33" s="86" t="str">
        <f t="shared" si="21"/>
        <v>낙첨</v>
      </c>
      <c r="L33" s="86" t="str">
        <f t="shared" si="21"/>
        <v>낙첨</v>
      </c>
      <c r="M33" s="86" t="str">
        <f t="shared" si="21"/>
        <v>낙첨</v>
      </c>
      <c r="N33" s="86" t="str">
        <f t="shared" si="21"/>
        <v>낙첨</v>
      </c>
      <c r="O33" s="86" t="str">
        <f t="shared" si="21"/>
        <v>낙첨</v>
      </c>
      <c r="P33" s="86" t="str">
        <f t="shared" si="21"/>
        <v>낙첨</v>
      </c>
      <c r="Q33" s="86" t="str">
        <f t="shared" si="21"/>
        <v>낙첨</v>
      </c>
      <c r="S33" s="156">
        <v>18</v>
      </c>
      <c r="T33" s="729" t="s">
        <v>451</v>
      </c>
      <c r="U33" s="730"/>
      <c r="V33" s="158">
        <v>1</v>
      </c>
      <c r="W33" s="158">
        <v>2</v>
      </c>
      <c r="X33" s="158">
        <v>3</v>
      </c>
      <c r="Y33" s="158">
        <v>4</v>
      </c>
      <c r="Z33" s="158">
        <v>6</v>
      </c>
      <c r="AA33" s="158">
        <v>7</v>
      </c>
      <c r="AB33" s="158">
        <v>8</v>
      </c>
      <c r="AC33" s="158">
        <v>9</v>
      </c>
      <c r="AD33" s="158">
        <v>10</v>
      </c>
      <c r="AE33" s="158">
        <v>12</v>
      </c>
      <c r="AF33" s="158">
        <v>13</v>
      </c>
      <c r="AG33" s="158">
        <v>14</v>
      </c>
      <c r="AH33" s="158">
        <v>16</v>
      </c>
      <c r="AI33" s="158">
        <v>17</v>
      </c>
      <c r="AJ33" s="158">
        <v>18</v>
      </c>
      <c r="AK33" s="158">
        <v>19</v>
      </c>
      <c r="AL33" s="158">
        <v>20</v>
      </c>
      <c r="AM33" s="158">
        <v>22</v>
      </c>
      <c r="AN33" s="158">
        <v>23</v>
      </c>
      <c r="AO33" s="158">
        <v>24</v>
      </c>
      <c r="AP33" s="158">
        <v>25</v>
      </c>
      <c r="AQ33" s="158">
        <v>26</v>
      </c>
      <c r="AR33" s="158">
        <v>27</v>
      </c>
      <c r="AS33" s="158">
        <v>28</v>
      </c>
      <c r="AT33" s="158">
        <v>30</v>
      </c>
      <c r="AU33" s="158">
        <v>31</v>
      </c>
      <c r="AV33" s="160">
        <v>32</v>
      </c>
      <c r="AW33" s="160">
        <v>33</v>
      </c>
      <c r="AX33" s="289">
        <v>34</v>
      </c>
      <c r="AY33" s="289">
        <v>36</v>
      </c>
      <c r="AZ33" s="289">
        <v>37</v>
      </c>
      <c r="BA33" s="289">
        <v>38</v>
      </c>
      <c r="BB33" s="289">
        <v>39</v>
      </c>
      <c r="BC33" s="289">
        <v>40</v>
      </c>
      <c r="BD33" s="289">
        <v>41</v>
      </c>
      <c r="BE33" s="289">
        <v>44</v>
      </c>
      <c r="BF33" s="289"/>
      <c r="BG33" s="289"/>
      <c r="BH33" s="326"/>
      <c r="BI33" s="410"/>
      <c r="BJ33" s="410"/>
      <c r="BK33" s="410"/>
      <c r="BL33" s="336">
        <v>6</v>
      </c>
      <c r="BM33" s="336">
        <v>6</v>
      </c>
      <c r="BN33" s="336">
        <v>6</v>
      </c>
      <c r="BO33" s="336">
        <v>6</v>
      </c>
      <c r="BQ33"/>
      <c r="BR33"/>
      <c r="BS33"/>
      <c r="BT33"/>
      <c r="BW33" s="112"/>
      <c r="BX33" s="112"/>
    </row>
    <row r="34" spans="1:76" ht="22" hidden="1">
      <c r="A34" s="269" t="s">
        <v>95</v>
      </c>
      <c r="B34" s="262" t="s">
        <v>1584</v>
      </c>
      <c r="C34" s="86" t="str">
        <f t="shared" ref="C34:Q34" si="22">IF(C440=$BM$34,"당첨",IF(C440=$BN$34,"당첨",IF(C440=$BO$34,"당첨",IF(C440=$BL$34,"당첨","낙첨"))))</f>
        <v>낙첨</v>
      </c>
      <c r="D34" s="86" t="str">
        <f t="shared" si="22"/>
        <v>낙첨</v>
      </c>
      <c r="E34" s="86" t="str">
        <f t="shared" si="22"/>
        <v>낙첨</v>
      </c>
      <c r="F34" s="86" t="str">
        <f t="shared" si="22"/>
        <v>낙첨</v>
      </c>
      <c r="G34" s="86" t="str">
        <f t="shared" si="22"/>
        <v>낙첨</v>
      </c>
      <c r="H34" s="86" t="str">
        <f t="shared" si="22"/>
        <v>낙첨</v>
      </c>
      <c r="I34" s="86" t="str">
        <f t="shared" si="22"/>
        <v>낙첨</v>
      </c>
      <c r="J34" s="86" t="str">
        <f t="shared" si="22"/>
        <v>낙첨</v>
      </c>
      <c r="K34" s="86" t="str">
        <f t="shared" si="22"/>
        <v>낙첨</v>
      </c>
      <c r="L34" s="86" t="str">
        <f t="shared" si="22"/>
        <v>낙첨</v>
      </c>
      <c r="M34" s="86" t="str">
        <f t="shared" si="22"/>
        <v>낙첨</v>
      </c>
      <c r="N34" s="86" t="str">
        <f t="shared" si="22"/>
        <v>낙첨</v>
      </c>
      <c r="O34" s="86" t="str">
        <f t="shared" si="22"/>
        <v>낙첨</v>
      </c>
      <c r="P34" s="86" t="str">
        <f t="shared" si="22"/>
        <v>낙첨</v>
      </c>
      <c r="Q34" s="86" t="str">
        <f t="shared" si="22"/>
        <v>낙첨</v>
      </c>
      <c r="S34" s="156">
        <v>19</v>
      </c>
      <c r="T34" s="729" t="s">
        <v>454</v>
      </c>
      <c r="U34" s="730"/>
      <c r="V34" s="158">
        <v>1</v>
      </c>
      <c r="W34" s="158">
        <v>2</v>
      </c>
      <c r="X34" s="158">
        <v>3</v>
      </c>
      <c r="Y34" s="158">
        <v>4</v>
      </c>
      <c r="Z34" s="158">
        <v>6</v>
      </c>
      <c r="AA34" s="158">
        <v>7</v>
      </c>
      <c r="AB34" s="158">
        <v>8</v>
      </c>
      <c r="AC34" s="158">
        <v>9</v>
      </c>
      <c r="AD34" s="158">
        <v>10</v>
      </c>
      <c r="AE34" s="158">
        <v>11</v>
      </c>
      <c r="AF34" s="158">
        <v>12</v>
      </c>
      <c r="AG34" s="158">
        <v>13</v>
      </c>
      <c r="AH34" s="158">
        <v>14</v>
      </c>
      <c r="AI34" s="158">
        <v>15</v>
      </c>
      <c r="AJ34" s="158">
        <v>16</v>
      </c>
      <c r="AK34" s="158">
        <v>17</v>
      </c>
      <c r="AL34" s="158">
        <v>18</v>
      </c>
      <c r="AM34" s="158">
        <v>19</v>
      </c>
      <c r="AN34" s="158">
        <v>20</v>
      </c>
      <c r="AO34" s="158">
        <v>22</v>
      </c>
      <c r="AP34" s="158">
        <v>23</v>
      </c>
      <c r="AQ34" s="158">
        <v>24</v>
      </c>
      <c r="AR34" s="158">
        <v>25</v>
      </c>
      <c r="AS34" s="158">
        <v>27</v>
      </c>
      <c r="AT34" s="158">
        <v>30</v>
      </c>
      <c r="AU34" s="158">
        <v>31</v>
      </c>
      <c r="AV34" s="160">
        <v>32</v>
      </c>
      <c r="AW34" s="160">
        <v>33</v>
      </c>
      <c r="AX34" s="289">
        <v>34</v>
      </c>
      <c r="AY34" s="289">
        <v>36</v>
      </c>
      <c r="AZ34" s="289">
        <v>37</v>
      </c>
      <c r="BA34" s="289">
        <v>38</v>
      </c>
      <c r="BB34" s="289">
        <v>39</v>
      </c>
      <c r="BC34" s="289">
        <v>41</v>
      </c>
      <c r="BD34" s="289">
        <v>42</v>
      </c>
      <c r="BE34" s="289">
        <v>44</v>
      </c>
      <c r="BF34" s="289">
        <v>45</v>
      </c>
      <c r="BG34" s="289"/>
      <c r="BH34" s="326"/>
      <c r="BI34" s="410"/>
      <c r="BJ34" s="410"/>
      <c r="BK34" s="410"/>
      <c r="BL34" s="336">
        <v>6</v>
      </c>
      <c r="BM34" s="336">
        <v>6</v>
      </c>
      <c r="BN34" s="336">
        <v>6</v>
      </c>
      <c r="BO34" s="336">
        <v>6</v>
      </c>
      <c r="BQ34"/>
      <c r="BR34"/>
      <c r="BS34"/>
      <c r="BT34"/>
      <c r="BW34" s="112"/>
    </row>
    <row r="35" spans="1:76" ht="22" hidden="1">
      <c r="A35" s="269" t="s">
        <v>96</v>
      </c>
      <c r="B35" s="262" t="s">
        <v>1585</v>
      </c>
      <c r="C35" s="86" t="str">
        <f t="shared" ref="C35:Q35" si="23">IF(C447=$BM$35,"당첨",IF(C447=$BN$35,"당첨",IF(C447=$BO$35,"당첨",IF(C447=$BL$35,"당첨","낙첨"))))</f>
        <v>낙첨</v>
      </c>
      <c r="D35" s="86" t="str">
        <f t="shared" si="23"/>
        <v>낙첨</v>
      </c>
      <c r="E35" s="86" t="str">
        <f t="shared" si="23"/>
        <v>낙첨</v>
      </c>
      <c r="F35" s="86" t="str">
        <f t="shared" si="23"/>
        <v>낙첨</v>
      </c>
      <c r="G35" s="86" t="str">
        <f t="shared" si="23"/>
        <v>낙첨</v>
      </c>
      <c r="H35" s="86" t="str">
        <f t="shared" si="23"/>
        <v>낙첨</v>
      </c>
      <c r="I35" s="86" t="str">
        <f t="shared" si="23"/>
        <v>낙첨</v>
      </c>
      <c r="J35" s="86" t="str">
        <f t="shared" si="23"/>
        <v>낙첨</v>
      </c>
      <c r="K35" s="86" t="str">
        <f t="shared" si="23"/>
        <v>낙첨</v>
      </c>
      <c r="L35" s="86" t="str">
        <f t="shared" si="23"/>
        <v>낙첨</v>
      </c>
      <c r="M35" s="86" t="str">
        <f t="shared" si="23"/>
        <v>낙첨</v>
      </c>
      <c r="N35" s="86" t="str">
        <f t="shared" si="23"/>
        <v>낙첨</v>
      </c>
      <c r="O35" s="86" t="str">
        <f t="shared" si="23"/>
        <v>낙첨</v>
      </c>
      <c r="P35" s="86" t="str">
        <f t="shared" si="23"/>
        <v>낙첨</v>
      </c>
      <c r="Q35" s="86" t="str">
        <f t="shared" si="23"/>
        <v>낙첨</v>
      </c>
      <c r="S35" s="156">
        <v>20</v>
      </c>
      <c r="T35" s="729" t="s">
        <v>456</v>
      </c>
      <c r="U35" s="730"/>
      <c r="V35" s="158">
        <v>1</v>
      </c>
      <c r="W35" s="158">
        <v>2</v>
      </c>
      <c r="X35" s="158">
        <v>4</v>
      </c>
      <c r="Y35" s="158">
        <v>5</v>
      </c>
      <c r="Z35" s="158">
        <v>6</v>
      </c>
      <c r="AA35" s="158">
        <v>7</v>
      </c>
      <c r="AB35" s="158">
        <v>8</v>
      </c>
      <c r="AC35" s="158">
        <v>11</v>
      </c>
      <c r="AD35" s="158">
        <v>12</v>
      </c>
      <c r="AE35" s="158">
        <v>13</v>
      </c>
      <c r="AF35" s="158">
        <v>14</v>
      </c>
      <c r="AG35" s="158">
        <v>15</v>
      </c>
      <c r="AH35" s="158">
        <v>16</v>
      </c>
      <c r="AI35" s="158">
        <v>19</v>
      </c>
      <c r="AJ35" s="158">
        <v>21</v>
      </c>
      <c r="AK35" s="158">
        <v>22</v>
      </c>
      <c r="AL35" s="158">
        <v>23</v>
      </c>
      <c r="AM35" s="158">
        <v>24</v>
      </c>
      <c r="AN35" s="158">
        <v>25</v>
      </c>
      <c r="AO35" s="158">
        <v>26</v>
      </c>
      <c r="AP35" s="158">
        <v>28</v>
      </c>
      <c r="AQ35" s="158">
        <v>29</v>
      </c>
      <c r="AR35" s="158">
        <v>30</v>
      </c>
      <c r="AS35" s="158">
        <v>31</v>
      </c>
      <c r="AT35" s="158">
        <v>32</v>
      </c>
      <c r="AU35" s="158">
        <v>33</v>
      </c>
      <c r="AV35" s="160">
        <v>34</v>
      </c>
      <c r="AW35" s="160">
        <v>36</v>
      </c>
      <c r="AX35" s="289">
        <v>37</v>
      </c>
      <c r="AY35" s="289">
        <v>38</v>
      </c>
      <c r="AZ35" s="289">
        <v>39</v>
      </c>
      <c r="BA35" s="289">
        <v>40</v>
      </c>
      <c r="BB35" s="289">
        <v>41</v>
      </c>
      <c r="BC35" s="289">
        <v>42</v>
      </c>
      <c r="BD35" s="289">
        <v>43</v>
      </c>
      <c r="BE35" s="289">
        <v>44</v>
      </c>
      <c r="BF35" s="289">
        <v>45</v>
      </c>
      <c r="BG35" s="289"/>
      <c r="BH35" s="326"/>
      <c r="BI35" s="410"/>
      <c r="BJ35" s="410"/>
      <c r="BK35" s="410"/>
      <c r="BL35" s="336">
        <v>6</v>
      </c>
      <c r="BM35" s="336">
        <v>6</v>
      </c>
      <c r="BN35" s="336">
        <v>6</v>
      </c>
      <c r="BO35" s="336">
        <v>6</v>
      </c>
      <c r="BQ35"/>
      <c r="BR35"/>
      <c r="BS35"/>
      <c r="BT35"/>
      <c r="BW35" s="112"/>
    </row>
    <row r="36" spans="1:76" ht="22" hidden="1">
      <c r="A36" s="269" t="s">
        <v>97</v>
      </c>
      <c r="B36" s="262" t="s">
        <v>1586</v>
      </c>
      <c r="C36" s="86" t="str">
        <f t="shared" ref="C36:Q36" si="24">IF(C454=$BM$36,"당첨",IF(C454=$BN$36,"당첨",IF(C454=$BO$36,"당첨",IF(C454=$BL$36,"당첨","낙첨"))))</f>
        <v>낙첨</v>
      </c>
      <c r="D36" s="86" t="str">
        <f t="shared" si="24"/>
        <v>낙첨</v>
      </c>
      <c r="E36" s="86" t="str">
        <f t="shared" si="24"/>
        <v>낙첨</v>
      </c>
      <c r="F36" s="86" t="str">
        <f t="shared" si="24"/>
        <v>낙첨</v>
      </c>
      <c r="G36" s="86" t="str">
        <f t="shared" si="24"/>
        <v>낙첨</v>
      </c>
      <c r="H36" s="86" t="str">
        <f t="shared" si="24"/>
        <v>낙첨</v>
      </c>
      <c r="I36" s="86" t="str">
        <f t="shared" si="24"/>
        <v>낙첨</v>
      </c>
      <c r="J36" s="86" t="str">
        <f t="shared" si="24"/>
        <v>낙첨</v>
      </c>
      <c r="K36" s="86" t="str">
        <f t="shared" si="24"/>
        <v>낙첨</v>
      </c>
      <c r="L36" s="86" t="str">
        <f t="shared" si="24"/>
        <v>낙첨</v>
      </c>
      <c r="M36" s="86" t="str">
        <f t="shared" si="24"/>
        <v>낙첨</v>
      </c>
      <c r="N36" s="86" t="str">
        <f t="shared" si="24"/>
        <v>낙첨</v>
      </c>
      <c r="O36" s="86" t="str">
        <f t="shared" si="24"/>
        <v>낙첨</v>
      </c>
      <c r="P36" s="86" t="str">
        <f t="shared" si="24"/>
        <v>낙첨</v>
      </c>
      <c r="Q36" s="86" t="str">
        <f t="shared" si="24"/>
        <v>낙첨</v>
      </c>
      <c r="S36" s="156">
        <v>21</v>
      </c>
      <c r="T36" s="729" t="s">
        <v>458</v>
      </c>
      <c r="U36" s="730"/>
      <c r="V36" s="158">
        <v>1</v>
      </c>
      <c r="W36" s="158">
        <v>2</v>
      </c>
      <c r="X36" s="158">
        <v>3</v>
      </c>
      <c r="Y36" s="158">
        <v>4</v>
      </c>
      <c r="Z36" s="158">
        <v>5</v>
      </c>
      <c r="AA36" s="158">
        <v>6</v>
      </c>
      <c r="AB36" s="158">
        <v>7</v>
      </c>
      <c r="AC36" s="158">
        <v>8</v>
      </c>
      <c r="AD36" s="158">
        <v>9</v>
      </c>
      <c r="AE36" s="158">
        <v>10</v>
      </c>
      <c r="AF36" s="158">
        <v>11</v>
      </c>
      <c r="AG36" s="158">
        <v>13</v>
      </c>
      <c r="AH36" s="158">
        <v>14</v>
      </c>
      <c r="AI36" s="158">
        <v>15</v>
      </c>
      <c r="AJ36" s="158">
        <v>16</v>
      </c>
      <c r="AK36" s="158">
        <v>17</v>
      </c>
      <c r="AL36" s="158">
        <v>18</v>
      </c>
      <c r="AM36" s="158">
        <v>19</v>
      </c>
      <c r="AN36" s="158">
        <v>20</v>
      </c>
      <c r="AO36" s="158">
        <v>21</v>
      </c>
      <c r="AP36" s="158">
        <v>23</v>
      </c>
      <c r="AQ36" s="158">
        <v>24</v>
      </c>
      <c r="AR36" s="158">
        <v>26</v>
      </c>
      <c r="AS36" s="158">
        <v>28</v>
      </c>
      <c r="AT36" s="158">
        <v>31</v>
      </c>
      <c r="AU36" s="158">
        <v>32</v>
      </c>
      <c r="AV36" s="160">
        <v>34</v>
      </c>
      <c r="AW36" s="160">
        <v>35</v>
      </c>
      <c r="AX36" s="289">
        <v>36</v>
      </c>
      <c r="AY36" s="289">
        <v>37</v>
      </c>
      <c r="AZ36" s="289">
        <v>38</v>
      </c>
      <c r="BA36" s="289">
        <v>41</v>
      </c>
      <c r="BB36" s="289">
        <v>42</v>
      </c>
      <c r="BC36" s="289">
        <v>43</v>
      </c>
      <c r="BD36" s="289"/>
      <c r="BE36" s="289"/>
      <c r="BF36" s="289"/>
      <c r="BG36" s="289"/>
      <c r="BH36" s="326"/>
      <c r="BI36" s="410"/>
      <c r="BJ36" s="410"/>
      <c r="BK36" s="410"/>
      <c r="BL36" s="336">
        <v>6</v>
      </c>
      <c r="BM36" s="336">
        <v>6</v>
      </c>
      <c r="BN36" s="336">
        <v>6</v>
      </c>
      <c r="BO36" s="336">
        <v>6</v>
      </c>
      <c r="BQ36"/>
      <c r="BR36"/>
      <c r="BS36"/>
      <c r="BT36"/>
      <c r="BW36" s="112"/>
    </row>
    <row r="37" spans="1:76" ht="22" hidden="1">
      <c r="A37" s="269" t="s">
        <v>98</v>
      </c>
      <c r="B37" s="262" t="s">
        <v>1587</v>
      </c>
      <c r="C37" s="86" t="str">
        <f t="shared" ref="C37:Q37" si="25">IF(C461=$BM$37,"당첨",IF(C461=$BN$37,"당첨",IF(C461=$BO$37,"당첨",IF(C461=$BL$37,"당첨","낙첨"))))</f>
        <v>낙첨</v>
      </c>
      <c r="D37" s="86" t="str">
        <f t="shared" si="25"/>
        <v>낙첨</v>
      </c>
      <c r="E37" s="86" t="str">
        <f t="shared" si="25"/>
        <v>낙첨</v>
      </c>
      <c r="F37" s="86" t="str">
        <f t="shared" si="25"/>
        <v>낙첨</v>
      </c>
      <c r="G37" s="86" t="str">
        <f t="shared" si="25"/>
        <v>낙첨</v>
      </c>
      <c r="H37" s="86" t="str">
        <f t="shared" si="25"/>
        <v>낙첨</v>
      </c>
      <c r="I37" s="86" t="str">
        <f t="shared" si="25"/>
        <v>낙첨</v>
      </c>
      <c r="J37" s="86" t="str">
        <f t="shared" si="25"/>
        <v>낙첨</v>
      </c>
      <c r="K37" s="86" t="str">
        <f t="shared" si="25"/>
        <v>낙첨</v>
      </c>
      <c r="L37" s="86" t="str">
        <f t="shared" si="25"/>
        <v>낙첨</v>
      </c>
      <c r="M37" s="86" t="str">
        <f t="shared" si="25"/>
        <v>낙첨</v>
      </c>
      <c r="N37" s="86" t="str">
        <f t="shared" si="25"/>
        <v>낙첨</v>
      </c>
      <c r="O37" s="86" t="str">
        <f t="shared" si="25"/>
        <v>낙첨</v>
      </c>
      <c r="P37" s="86" t="str">
        <f t="shared" si="25"/>
        <v>낙첨</v>
      </c>
      <c r="Q37" s="86" t="str">
        <f t="shared" si="25"/>
        <v>낙첨</v>
      </c>
      <c r="S37" s="156">
        <v>22</v>
      </c>
      <c r="T37" s="729" t="s">
        <v>460</v>
      </c>
      <c r="U37" s="730"/>
      <c r="V37" s="158">
        <v>2</v>
      </c>
      <c r="W37" s="158">
        <v>3</v>
      </c>
      <c r="X37" s="158">
        <v>4</v>
      </c>
      <c r="Y37" s="158">
        <v>5</v>
      </c>
      <c r="Z37" s="158">
        <v>6</v>
      </c>
      <c r="AA37" s="158">
        <v>7</v>
      </c>
      <c r="AB37" s="158">
        <v>8</v>
      </c>
      <c r="AC37" s="158">
        <v>10</v>
      </c>
      <c r="AD37" s="158">
        <v>11</v>
      </c>
      <c r="AE37" s="158">
        <v>12</v>
      </c>
      <c r="AF37" s="158">
        <v>13</v>
      </c>
      <c r="AG37" s="158">
        <v>14</v>
      </c>
      <c r="AH37" s="158">
        <v>15</v>
      </c>
      <c r="AI37" s="158">
        <v>16</v>
      </c>
      <c r="AJ37" s="158">
        <v>17</v>
      </c>
      <c r="AK37" s="158">
        <v>18</v>
      </c>
      <c r="AL37" s="158">
        <v>20</v>
      </c>
      <c r="AM37" s="158">
        <v>21</v>
      </c>
      <c r="AN37" s="158">
        <v>23</v>
      </c>
      <c r="AO37" s="158">
        <v>24</v>
      </c>
      <c r="AP37" s="158">
        <v>25</v>
      </c>
      <c r="AQ37" s="158">
        <v>26</v>
      </c>
      <c r="AR37" s="158">
        <v>27</v>
      </c>
      <c r="AS37" s="158">
        <v>28</v>
      </c>
      <c r="AT37" s="158">
        <v>29</v>
      </c>
      <c r="AU37" s="158">
        <v>30</v>
      </c>
      <c r="AV37" s="160">
        <v>32</v>
      </c>
      <c r="AW37" s="160">
        <v>33</v>
      </c>
      <c r="AX37" s="289">
        <v>35</v>
      </c>
      <c r="AY37" s="289">
        <v>36</v>
      </c>
      <c r="AZ37" s="289">
        <v>37</v>
      </c>
      <c r="BA37" s="289">
        <v>38</v>
      </c>
      <c r="BB37" s="289">
        <v>43</v>
      </c>
      <c r="BC37" s="289">
        <v>45</v>
      </c>
      <c r="BD37" s="289"/>
      <c r="BE37" s="289"/>
      <c r="BF37" s="289"/>
      <c r="BG37" s="289"/>
      <c r="BH37" s="326"/>
      <c r="BI37" s="410"/>
      <c r="BJ37" s="410"/>
      <c r="BK37" s="410"/>
      <c r="BL37" s="336">
        <v>6</v>
      </c>
      <c r="BM37" s="336">
        <v>6</v>
      </c>
      <c r="BN37" s="336">
        <v>6</v>
      </c>
      <c r="BO37" s="336">
        <v>6</v>
      </c>
      <c r="BQ37"/>
      <c r="BR37"/>
      <c r="BS37"/>
      <c r="BT37"/>
    </row>
    <row r="38" spans="1:76" ht="22" hidden="1">
      <c r="A38" s="269" t="s">
        <v>99</v>
      </c>
      <c r="B38" s="262" t="s">
        <v>1588</v>
      </c>
      <c r="C38" s="86" t="str">
        <f t="shared" ref="C38:Q38" si="26">IF(C468=$BM$38,"당첨",IF(C468=$BN$38,"당첨",IF(C468=$BO$38,"당첨",IF(C468=$BL$38,"당첨","낙첨"))))</f>
        <v>낙첨</v>
      </c>
      <c r="D38" s="86" t="str">
        <f t="shared" si="26"/>
        <v>낙첨</v>
      </c>
      <c r="E38" s="86" t="str">
        <f t="shared" si="26"/>
        <v>낙첨</v>
      </c>
      <c r="F38" s="86" t="str">
        <f t="shared" si="26"/>
        <v>낙첨</v>
      </c>
      <c r="G38" s="86" t="str">
        <f t="shared" si="26"/>
        <v>낙첨</v>
      </c>
      <c r="H38" s="86" t="str">
        <f t="shared" si="26"/>
        <v>낙첨</v>
      </c>
      <c r="I38" s="86" t="str">
        <f t="shared" si="26"/>
        <v>낙첨</v>
      </c>
      <c r="J38" s="86" t="str">
        <f t="shared" si="26"/>
        <v>낙첨</v>
      </c>
      <c r="K38" s="86" t="str">
        <f t="shared" si="26"/>
        <v>낙첨</v>
      </c>
      <c r="L38" s="86" t="str">
        <f t="shared" si="26"/>
        <v>낙첨</v>
      </c>
      <c r="M38" s="86" t="str">
        <f t="shared" si="26"/>
        <v>낙첨</v>
      </c>
      <c r="N38" s="86" t="str">
        <f t="shared" si="26"/>
        <v>낙첨</v>
      </c>
      <c r="O38" s="86" t="str">
        <f t="shared" si="26"/>
        <v>낙첨</v>
      </c>
      <c r="P38" s="86" t="str">
        <f t="shared" si="26"/>
        <v>낙첨</v>
      </c>
      <c r="Q38" s="86" t="str">
        <f t="shared" si="26"/>
        <v>낙첨</v>
      </c>
      <c r="S38" s="156">
        <v>23</v>
      </c>
      <c r="T38" s="729" t="s">
        <v>462</v>
      </c>
      <c r="U38" s="730"/>
      <c r="V38" s="158">
        <v>1</v>
      </c>
      <c r="W38" s="158">
        <v>2</v>
      </c>
      <c r="X38" s="158">
        <v>3</v>
      </c>
      <c r="Y38" s="158">
        <v>4</v>
      </c>
      <c r="Z38" s="158">
        <v>5</v>
      </c>
      <c r="AA38" s="158">
        <v>7</v>
      </c>
      <c r="AB38" s="158">
        <v>8</v>
      </c>
      <c r="AC38" s="158">
        <v>9</v>
      </c>
      <c r="AD38" s="158">
        <v>10</v>
      </c>
      <c r="AE38" s="158">
        <v>13</v>
      </c>
      <c r="AF38" s="158">
        <v>14</v>
      </c>
      <c r="AG38" s="158">
        <v>15</v>
      </c>
      <c r="AH38" s="158">
        <v>16</v>
      </c>
      <c r="AI38" s="158">
        <v>17</v>
      </c>
      <c r="AJ38" s="158">
        <v>19</v>
      </c>
      <c r="AK38" s="158">
        <v>20</v>
      </c>
      <c r="AL38" s="158">
        <v>21</v>
      </c>
      <c r="AM38" s="158">
        <v>22</v>
      </c>
      <c r="AN38" s="158">
        <v>23</v>
      </c>
      <c r="AO38" s="158">
        <v>24</v>
      </c>
      <c r="AP38" s="158">
        <v>25</v>
      </c>
      <c r="AQ38" s="158">
        <v>26</v>
      </c>
      <c r="AR38" s="158">
        <v>28</v>
      </c>
      <c r="AS38" s="158">
        <v>29</v>
      </c>
      <c r="AT38" s="158">
        <v>31</v>
      </c>
      <c r="AU38" s="158">
        <v>32</v>
      </c>
      <c r="AV38" s="160">
        <v>33</v>
      </c>
      <c r="AW38" s="160">
        <v>35</v>
      </c>
      <c r="AX38" s="289">
        <v>37</v>
      </c>
      <c r="AY38" s="289">
        <v>38</v>
      </c>
      <c r="AZ38" s="289">
        <v>39</v>
      </c>
      <c r="BA38" s="289">
        <v>42</v>
      </c>
      <c r="BB38" s="289">
        <v>44</v>
      </c>
      <c r="BC38" s="289"/>
      <c r="BD38" s="289"/>
      <c r="BE38" s="289"/>
      <c r="BF38" s="289"/>
      <c r="BG38" s="289"/>
      <c r="BH38" s="326"/>
      <c r="BI38" s="410"/>
      <c r="BJ38" s="410"/>
      <c r="BK38" s="410"/>
      <c r="BL38" s="336">
        <v>6</v>
      </c>
      <c r="BM38" s="336">
        <v>6</v>
      </c>
      <c r="BN38" s="336">
        <v>6</v>
      </c>
      <c r="BO38" s="336">
        <v>6</v>
      </c>
      <c r="BQ38"/>
      <c r="BR38"/>
      <c r="BS38"/>
      <c r="BT38"/>
    </row>
    <row r="39" spans="1:76" ht="22" hidden="1">
      <c r="A39" s="269" t="s">
        <v>100</v>
      </c>
      <c r="B39" s="262" t="s">
        <v>1589</v>
      </c>
      <c r="C39" s="86" t="str">
        <f t="shared" ref="C39:Q39" si="27">IF(C475=$BM$39,"당첨",IF(C475=$BN$39,"당첨",IF(C475=$BO$39,"당첨",IF(C475=$BL$39,"당첨","낙첨"))))</f>
        <v>낙첨</v>
      </c>
      <c r="D39" s="86" t="str">
        <f t="shared" si="27"/>
        <v>낙첨</v>
      </c>
      <c r="E39" s="86" t="str">
        <f t="shared" si="27"/>
        <v>낙첨</v>
      </c>
      <c r="F39" s="86" t="str">
        <f t="shared" si="27"/>
        <v>낙첨</v>
      </c>
      <c r="G39" s="86" t="str">
        <f t="shared" si="27"/>
        <v>낙첨</v>
      </c>
      <c r="H39" s="86" t="str">
        <f t="shared" si="27"/>
        <v>낙첨</v>
      </c>
      <c r="I39" s="86" t="str">
        <f t="shared" si="27"/>
        <v>낙첨</v>
      </c>
      <c r="J39" s="86" t="str">
        <f t="shared" si="27"/>
        <v>낙첨</v>
      </c>
      <c r="K39" s="86" t="str">
        <f t="shared" si="27"/>
        <v>낙첨</v>
      </c>
      <c r="L39" s="86" t="str">
        <f t="shared" si="27"/>
        <v>낙첨</v>
      </c>
      <c r="M39" s="86" t="str">
        <f t="shared" si="27"/>
        <v>낙첨</v>
      </c>
      <c r="N39" s="86" t="str">
        <f t="shared" si="27"/>
        <v>낙첨</v>
      </c>
      <c r="O39" s="86" t="str">
        <f t="shared" si="27"/>
        <v>낙첨</v>
      </c>
      <c r="P39" s="86" t="str">
        <f t="shared" si="27"/>
        <v>낙첨</v>
      </c>
      <c r="Q39" s="86" t="str">
        <f t="shared" si="27"/>
        <v>낙첨</v>
      </c>
      <c r="S39" s="156">
        <v>24</v>
      </c>
      <c r="T39" s="729" t="s">
        <v>464</v>
      </c>
      <c r="U39" s="730"/>
      <c r="V39" s="158">
        <v>2</v>
      </c>
      <c r="W39" s="158">
        <v>4</v>
      </c>
      <c r="X39" s="158">
        <v>5</v>
      </c>
      <c r="Y39" s="158">
        <v>6</v>
      </c>
      <c r="Z39" s="158">
        <v>9</v>
      </c>
      <c r="AA39" s="158">
        <v>10</v>
      </c>
      <c r="AB39" s="158">
        <v>11</v>
      </c>
      <c r="AC39" s="158">
        <v>12</v>
      </c>
      <c r="AD39" s="158">
        <v>13</v>
      </c>
      <c r="AE39" s="158">
        <v>15</v>
      </c>
      <c r="AF39" s="158">
        <v>16</v>
      </c>
      <c r="AG39" s="158">
        <v>18</v>
      </c>
      <c r="AH39" s="158">
        <v>20</v>
      </c>
      <c r="AI39" s="158">
        <v>22</v>
      </c>
      <c r="AJ39" s="158">
        <v>23</v>
      </c>
      <c r="AK39" s="158">
        <v>25</v>
      </c>
      <c r="AL39" s="158">
        <v>27</v>
      </c>
      <c r="AM39" s="158">
        <v>28</v>
      </c>
      <c r="AN39" s="158">
        <v>29</v>
      </c>
      <c r="AO39" s="158">
        <v>30</v>
      </c>
      <c r="AP39" s="158">
        <v>32</v>
      </c>
      <c r="AQ39" s="158">
        <v>33</v>
      </c>
      <c r="AR39" s="158">
        <v>35</v>
      </c>
      <c r="AS39" s="158">
        <v>37</v>
      </c>
      <c r="AT39" s="158">
        <v>39</v>
      </c>
      <c r="AU39" s="158">
        <v>40</v>
      </c>
      <c r="AV39" s="160">
        <v>41</v>
      </c>
      <c r="AW39" s="160">
        <v>42</v>
      </c>
      <c r="AX39" s="289">
        <v>43</v>
      </c>
      <c r="AY39" s="289">
        <v>44</v>
      </c>
      <c r="AZ39" s="289">
        <v>45</v>
      </c>
      <c r="BA39" s="289"/>
      <c r="BB39" s="289"/>
      <c r="BC39" s="289"/>
      <c r="BD39" s="289"/>
      <c r="BE39" s="289"/>
      <c r="BF39" s="289"/>
      <c r="BG39" s="289"/>
      <c r="BH39" s="326"/>
      <c r="BI39" s="410"/>
      <c r="BJ39" s="410"/>
      <c r="BK39" s="410"/>
      <c r="BL39" s="336">
        <v>6</v>
      </c>
      <c r="BM39" s="336">
        <v>6</v>
      </c>
      <c r="BN39" s="336">
        <v>6</v>
      </c>
      <c r="BO39" s="336">
        <v>6</v>
      </c>
      <c r="BQ39"/>
      <c r="BR39"/>
      <c r="BS39"/>
      <c r="BT39"/>
    </row>
    <row r="40" spans="1:76" ht="22" hidden="1">
      <c r="A40" s="269" t="s">
        <v>101</v>
      </c>
      <c r="B40" s="262" t="s">
        <v>1590</v>
      </c>
      <c r="C40" s="86" t="str">
        <f t="shared" ref="C40:Q40" si="28">IF(C482=$BM$40,"당첨",IF(C482=$BN$40,"당첨",IF(C482=$BO$40,"당첨",IF(C482=$BL$40,"당첨","낙첨"))))</f>
        <v>낙첨</v>
      </c>
      <c r="D40" s="86" t="str">
        <f t="shared" si="28"/>
        <v>낙첨</v>
      </c>
      <c r="E40" s="86" t="str">
        <f t="shared" si="28"/>
        <v>낙첨</v>
      </c>
      <c r="F40" s="86" t="str">
        <f t="shared" si="28"/>
        <v>낙첨</v>
      </c>
      <c r="G40" s="86" t="str">
        <f t="shared" si="28"/>
        <v>낙첨</v>
      </c>
      <c r="H40" s="86" t="str">
        <f t="shared" si="28"/>
        <v>낙첨</v>
      </c>
      <c r="I40" s="86" t="str">
        <f t="shared" si="28"/>
        <v>낙첨</v>
      </c>
      <c r="J40" s="86" t="str">
        <f t="shared" si="28"/>
        <v>낙첨</v>
      </c>
      <c r="K40" s="86" t="str">
        <f t="shared" si="28"/>
        <v>낙첨</v>
      </c>
      <c r="L40" s="86" t="str">
        <f t="shared" si="28"/>
        <v>낙첨</v>
      </c>
      <c r="M40" s="86" t="str">
        <f t="shared" si="28"/>
        <v>낙첨</v>
      </c>
      <c r="N40" s="86" t="str">
        <f t="shared" si="28"/>
        <v>낙첨</v>
      </c>
      <c r="O40" s="86" t="str">
        <f t="shared" si="28"/>
        <v>낙첨</v>
      </c>
      <c r="P40" s="86" t="str">
        <f t="shared" si="28"/>
        <v>낙첨</v>
      </c>
      <c r="Q40" s="86" t="str">
        <f t="shared" si="28"/>
        <v>낙첨</v>
      </c>
      <c r="S40" s="156">
        <v>25</v>
      </c>
      <c r="T40" s="729" t="s">
        <v>466</v>
      </c>
      <c r="U40" s="730"/>
      <c r="V40" s="158">
        <v>1</v>
      </c>
      <c r="W40" s="158">
        <v>3</v>
      </c>
      <c r="X40" s="158">
        <v>4</v>
      </c>
      <c r="Y40" s="158">
        <v>5</v>
      </c>
      <c r="Z40" s="158">
        <v>7</v>
      </c>
      <c r="AA40" s="158">
        <v>8</v>
      </c>
      <c r="AB40" s="158">
        <v>9</v>
      </c>
      <c r="AC40" s="158">
        <v>10</v>
      </c>
      <c r="AD40" s="158">
        <v>13</v>
      </c>
      <c r="AE40" s="158">
        <v>16</v>
      </c>
      <c r="AF40" s="158">
        <v>17</v>
      </c>
      <c r="AG40" s="158">
        <v>19</v>
      </c>
      <c r="AH40" s="158">
        <v>20</v>
      </c>
      <c r="AI40" s="158">
        <v>21</v>
      </c>
      <c r="AJ40" s="158">
        <v>22</v>
      </c>
      <c r="AK40" s="158">
        <v>23</v>
      </c>
      <c r="AL40" s="158">
        <v>24</v>
      </c>
      <c r="AM40" s="158">
        <v>25</v>
      </c>
      <c r="AN40" s="158">
        <v>26</v>
      </c>
      <c r="AO40" s="158">
        <v>27</v>
      </c>
      <c r="AP40" s="158">
        <v>29</v>
      </c>
      <c r="AQ40" s="158">
        <v>30</v>
      </c>
      <c r="AR40" s="158">
        <v>32</v>
      </c>
      <c r="AS40" s="158">
        <v>33</v>
      </c>
      <c r="AT40" s="158">
        <v>35</v>
      </c>
      <c r="AU40" s="158">
        <v>36</v>
      </c>
      <c r="AV40" s="160">
        <v>40</v>
      </c>
      <c r="AW40" s="160">
        <v>41</v>
      </c>
      <c r="AX40" s="289">
        <v>42</v>
      </c>
      <c r="AY40" s="289">
        <v>43</v>
      </c>
      <c r="AZ40" s="289">
        <v>44</v>
      </c>
      <c r="BA40" s="289"/>
      <c r="BB40" s="289"/>
      <c r="BC40" s="289"/>
      <c r="BD40" s="289"/>
      <c r="BE40" s="289"/>
      <c r="BF40" s="289"/>
      <c r="BG40" s="289"/>
      <c r="BH40" s="326"/>
      <c r="BI40" s="410"/>
      <c r="BJ40" s="410"/>
      <c r="BK40" s="410"/>
      <c r="BL40" s="336">
        <v>6</v>
      </c>
      <c r="BM40" s="336">
        <v>6</v>
      </c>
      <c r="BN40" s="336">
        <v>6</v>
      </c>
      <c r="BO40" s="336">
        <v>6</v>
      </c>
      <c r="BQ40"/>
      <c r="BR40"/>
      <c r="BS40"/>
      <c r="BT40"/>
    </row>
    <row r="41" spans="1:76" ht="22" hidden="1">
      <c r="A41" s="269" t="s">
        <v>102</v>
      </c>
      <c r="B41" s="262" t="s">
        <v>1591</v>
      </c>
      <c r="C41" s="86" t="str">
        <f t="shared" ref="C41:Q41" si="29">IF(C489=$BM$41,"당첨",IF(C489=$BN$41,"당첨",IF(C489=$BO$41,"당첨",IF(C489=$BL$41,"당첨","낙첨"))))</f>
        <v>낙첨</v>
      </c>
      <c r="D41" s="86" t="str">
        <f t="shared" si="29"/>
        <v>낙첨</v>
      </c>
      <c r="E41" s="86" t="str">
        <f t="shared" si="29"/>
        <v>낙첨</v>
      </c>
      <c r="F41" s="86" t="str">
        <f t="shared" si="29"/>
        <v>낙첨</v>
      </c>
      <c r="G41" s="86" t="str">
        <f t="shared" si="29"/>
        <v>낙첨</v>
      </c>
      <c r="H41" s="86" t="str">
        <f t="shared" si="29"/>
        <v>낙첨</v>
      </c>
      <c r="I41" s="86" t="str">
        <f t="shared" si="29"/>
        <v>낙첨</v>
      </c>
      <c r="J41" s="86" t="str">
        <f t="shared" si="29"/>
        <v>낙첨</v>
      </c>
      <c r="K41" s="86" t="str">
        <f t="shared" si="29"/>
        <v>낙첨</v>
      </c>
      <c r="L41" s="86" t="str">
        <f t="shared" si="29"/>
        <v>낙첨</v>
      </c>
      <c r="M41" s="86" t="str">
        <f t="shared" si="29"/>
        <v>낙첨</v>
      </c>
      <c r="N41" s="86" t="str">
        <f t="shared" si="29"/>
        <v>낙첨</v>
      </c>
      <c r="O41" s="86" t="str">
        <f t="shared" si="29"/>
        <v>낙첨</v>
      </c>
      <c r="P41" s="86" t="str">
        <f t="shared" si="29"/>
        <v>낙첨</v>
      </c>
      <c r="Q41" s="86" t="str">
        <f t="shared" si="29"/>
        <v>낙첨</v>
      </c>
      <c r="S41" s="156">
        <v>26</v>
      </c>
      <c r="T41" s="729" t="s">
        <v>468</v>
      </c>
      <c r="U41" s="730"/>
      <c r="V41" s="158">
        <v>1</v>
      </c>
      <c r="W41" s="158">
        <v>2</v>
      </c>
      <c r="X41" s="158">
        <v>4</v>
      </c>
      <c r="Y41" s="158">
        <v>5</v>
      </c>
      <c r="Z41" s="158">
        <v>6</v>
      </c>
      <c r="AA41" s="158">
        <v>8</v>
      </c>
      <c r="AB41" s="158">
        <v>9</v>
      </c>
      <c r="AC41" s="158">
        <v>10</v>
      </c>
      <c r="AD41" s="158">
        <v>11</v>
      </c>
      <c r="AE41" s="158">
        <v>12</v>
      </c>
      <c r="AF41" s="158">
        <v>13</v>
      </c>
      <c r="AG41" s="158">
        <v>14</v>
      </c>
      <c r="AH41" s="158">
        <v>15</v>
      </c>
      <c r="AI41" s="158">
        <v>17</v>
      </c>
      <c r="AJ41" s="158">
        <v>18</v>
      </c>
      <c r="AK41" s="158">
        <v>19</v>
      </c>
      <c r="AL41" s="158">
        <v>20</v>
      </c>
      <c r="AM41" s="158">
        <v>21</v>
      </c>
      <c r="AN41" s="158">
        <v>22</v>
      </c>
      <c r="AO41" s="158">
        <v>23</v>
      </c>
      <c r="AP41" s="158">
        <v>25</v>
      </c>
      <c r="AQ41" s="158">
        <v>26</v>
      </c>
      <c r="AR41" s="158">
        <v>27</v>
      </c>
      <c r="AS41" s="158">
        <v>28</v>
      </c>
      <c r="AT41" s="158">
        <v>30</v>
      </c>
      <c r="AU41" s="158">
        <v>31</v>
      </c>
      <c r="AV41" s="160">
        <v>32</v>
      </c>
      <c r="AW41" s="160">
        <v>33</v>
      </c>
      <c r="AX41" s="289">
        <v>34</v>
      </c>
      <c r="AY41" s="289">
        <v>35</v>
      </c>
      <c r="AZ41" s="289">
        <v>37</v>
      </c>
      <c r="BA41" s="289">
        <v>39</v>
      </c>
      <c r="BB41" s="289">
        <v>40</v>
      </c>
      <c r="BC41" s="289">
        <v>41</v>
      </c>
      <c r="BD41" s="289">
        <v>42</v>
      </c>
      <c r="BE41" s="289">
        <v>44</v>
      </c>
      <c r="BF41" s="289">
        <v>45</v>
      </c>
      <c r="BG41" s="289"/>
      <c r="BH41" s="326"/>
      <c r="BI41" s="410"/>
      <c r="BJ41" s="410"/>
      <c r="BK41" s="410"/>
      <c r="BL41" s="336">
        <v>6</v>
      </c>
      <c r="BM41" s="336">
        <v>6</v>
      </c>
      <c r="BN41" s="336">
        <v>6</v>
      </c>
      <c r="BO41" s="336">
        <v>6</v>
      </c>
      <c r="BQ41"/>
      <c r="BR41"/>
      <c r="BS41"/>
      <c r="BT41"/>
    </row>
    <row r="42" spans="1:76" ht="22" hidden="1">
      <c r="A42" s="269" t="s">
        <v>103</v>
      </c>
      <c r="B42" s="262" t="s">
        <v>1592</v>
      </c>
      <c r="C42" s="86" t="str">
        <f t="shared" ref="C42:Q42" si="30">IF(C496=$BM$42,"당첨",IF(C496=$BN$42,"당첨",IF(C496=$BO$42,"당첨",IF(C496=$BL$42,"당첨","낙첨"))))</f>
        <v>낙첨</v>
      </c>
      <c r="D42" s="86" t="str">
        <f t="shared" si="30"/>
        <v>낙첨</v>
      </c>
      <c r="E42" s="86" t="str">
        <f t="shared" si="30"/>
        <v>낙첨</v>
      </c>
      <c r="F42" s="86" t="str">
        <f t="shared" si="30"/>
        <v>낙첨</v>
      </c>
      <c r="G42" s="86" t="str">
        <f t="shared" si="30"/>
        <v>낙첨</v>
      </c>
      <c r="H42" s="86" t="str">
        <f t="shared" si="30"/>
        <v>낙첨</v>
      </c>
      <c r="I42" s="86" t="str">
        <f t="shared" si="30"/>
        <v>낙첨</v>
      </c>
      <c r="J42" s="86" t="str">
        <f t="shared" si="30"/>
        <v>낙첨</v>
      </c>
      <c r="K42" s="86" t="str">
        <f t="shared" si="30"/>
        <v>낙첨</v>
      </c>
      <c r="L42" s="86" t="str">
        <f t="shared" si="30"/>
        <v>낙첨</v>
      </c>
      <c r="M42" s="86" t="str">
        <f t="shared" si="30"/>
        <v>낙첨</v>
      </c>
      <c r="N42" s="86" t="str">
        <f t="shared" si="30"/>
        <v>낙첨</v>
      </c>
      <c r="O42" s="86" t="str">
        <f t="shared" si="30"/>
        <v>낙첨</v>
      </c>
      <c r="P42" s="86" t="str">
        <f t="shared" si="30"/>
        <v>낙첨</v>
      </c>
      <c r="Q42" s="86" t="str">
        <f t="shared" si="30"/>
        <v>낙첨</v>
      </c>
      <c r="S42" s="156">
        <v>27</v>
      </c>
      <c r="T42" s="729" t="s">
        <v>470</v>
      </c>
      <c r="U42" s="730"/>
      <c r="V42" s="158">
        <v>3</v>
      </c>
      <c r="W42" s="158">
        <v>4</v>
      </c>
      <c r="X42" s="158">
        <v>5</v>
      </c>
      <c r="Y42" s="158">
        <v>6</v>
      </c>
      <c r="Z42" s="158">
        <v>7</v>
      </c>
      <c r="AA42" s="158">
        <v>8</v>
      </c>
      <c r="AB42" s="158">
        <v>9</v>
      </c>
      <c r="AC42" s="158">
        <v>10</v>
      </c>
      <c r="AD42" s="158">
        <v>11</v>
      </c>
      <c r="AE42" s="158">
        <v>12</v>
      </c>
      <c r="AF42" s="158">
        <v>13</v>
      </c>
      <c r="AG42" s="158">
        <v>14</v>
      </c>
      <c r="AH42" s="158">
        <v>16</v>
      </c>
      <c r="AI42" s="158">
        <v>17</v>
      </c>
      <c r="AJ42" s="158">
        <v>18</v>
      </c>
      <c r="AK42" s="158">
        <v>19</v>
      </c>
      <c r="AL42" s="158">
        <v>20</v>
      </c>
      <c r="AM42" s="158">
        <v>21</v>
      </c>
      <c r="AN42" s="158">
        <v>22</v>
      </c>
      <c r="AO42" s="158">
        <v>23</v>
      </c>
      <c r="AP42" s="158">
        <v>24</v>
      </c>
      <c r="AQ42" s="158">
        <v>25</v>
      </c>
      <c r="AR42" s="158">
        <v>26</v>
      </c>
      <c r="AS42" s="158">
        <v>27</v>
      </c>
      <c r="AT42" s="158">
        <v>28</v>
      </c>
      <c r="AU42" s="158">
        <v>32</v>
      </c>
      <c r="AV42" s="160">
        <v>33</v>
      </c>
      <c r="AW42" s="160">
        <v>34</v>
      </c>
      <c r="AX42" s="289">
        <v>35</v>
      </c>
      <c r="AY42" s="289">
        <v>36</v>
      </c>
      <c r="AZ42" s="289">
        <v>38</v>
      </c>
      <c r="BA42" s="289">
        <v>40</v>
      </c>
      <c r="BB42" s="289">
        <v>42</v>
      </c>
      <c r="BC42" s="289">
        <v>43</v>
      </c>
      <c r="BD42" s="289">
        <v>45</v>
      </c>
      <c r="BE42" s="289"/>
      <c r="BF42" s="289"/>
      <c r="BG42" s="289"/>
      <c r="BH42" s="326"/>
      <c r="BI42" s="410"/>
      <c r="BJ42" s="410"/>
      <c r="BK42" s="410"/>
      <c r="BL42" s="336">
        <v>6</v>
      </c>
      <c r="BM42" s="336">
        <v>6</v>
      </c>
      <c r="BN42" s="336">
        <v>6</v>
      </c>
      <c r="BO42" s="336">
        <v>6</v>
      </c>
      <c r="BQ42"/>
      <c r="BR42"/>
      <c r="BS42"/>
      <c r="BT42"/>
    </row>
    <row r="43" spans="1:76" ht="22" hidden="1">
      <c r="A43" s="269" t="s">
        <v>107</v>
      </c>
      <c r="B43" s="262" t="s">
        <v>1593</v>
      </c>
      <c r="C43" s="86" t="str">
        <f t="shared" ref="C43:Q43" si="31">IF(C503=$BM$43,"당첨",IF(C503=$BN$43,"당첨",IF(C503=$BO$43,"당첨",IF(C503=$BL$43,"당첨","낙첨"))))</f>
        <v>낙첨</v>
      </c>
      <c r="D43" s="86" t="str">
        <f t="shared" si="31"/>
        <v>낙첨</v>
      </c>
      <c r="E43" s="86" t="str">
        <f t="shared" si="31"/>
        <v>낙첨</v>
      </c>
      <c r="F43" s="86" t="str">
        <f t="shared" si="31"/>
        <v>낙첨</v>
      </c>
      <c r="G43" s="86" t="str">
        <f t="shared" si="31"/>
        <v>낙첨</v>
      </c>
      <c r="H43" s="86" t="str">
        <f t="shared" si="31"/>
        <v>낙첨</v>
      </c>
      <c r="I43" s="86" t="str">
        <f t="shared" si="31"/>
        <v>낙첨</v>
      </c>
      <c r="J43" s="86" t="str">
        <f t="shared" si="31"/>
        <v>낙첨</v>
      </c>
      <c r="K43" s="86" t="str">
        <f t="shared" si="31"/>
        <v>낙첨</v>
      </c>
      <c r="L43" s="86" t="str">
        <f t="shared" si="31"/>
        <v>낙첨</v>
      </c>
      <c r="M43" s="86" t="str">
        <f t="shared" si="31"/>
        <v>낙첨</v>
      </c>
      <c r="N43" s="86" t="str">
        <f t="shared" si="31"/>
        <v>낙첨</v>
      </c>
      <c r="O43" s="86" t="str">
        <f t="shared" si="31"/>
        <v>낙첨</v>
      </c>
      <c r="P43" s="86" t="str">
        <f t="shared" si="31"/>
        <v>낙첨</v>
      </c>
      <c r="Q43" s="86" t="str">
        <f t="shared" si="31"/>
        <v>낙첨</v>
      </c>
      <c r="S43" s="156">
        <v>28</v>
      </c>
      <c r="T43" s="729" t="s">
        <v>472</v>
      </c>
      <c r="U43" s="730"/>
      <c r="V43" s="158">
        <v>2</v>
      </c>
      <c r="W43" s="158">
        <v>3</v>
      </c>
      <c r="X43" s="158">
        <v>4</v>
      </c>
      <c r="Y43" s="158">
        <v>5</v>
      </c>
      <c r="Z43" s="158">
        <v>6</v>
      </c>
      <c r="AA43" s="158">
        <v>7</v>
      </c>
      <c r="AB43" s="158">
        <v>9</v>
      </c>
      <c r="AC43" s="158">
        <v>10</v>
      </c>
      <c r="AD43" s="158">
        <v>11</v>
      </c>
      <c r="AE43" s="158">
        <v>12</v>
      </c>
      <c r="AF43" s="158">
        <v>13</v>
      </c>
      <c r="AG43" s="158">
        <v>14</v>
      </c>
      <c r="AH43" s="158">
        <v>15</v>
      </c>
      <c r="AI43" s="158">
        <v>16</v>
      </c>
      <c r="AJ43" s="158">
        <v>17</v>
      </c>
      <c r="AK43" s="158">
        <v>18</v>
      </c>
      <c r="AL43" s="158">
        <v>21</v>
      </c>
      <c r="AM43" s="158">
        <v>22</v>
      </c>
      <c r="AN43" s="158">
        <v>23</v>
      </c>
      <c r="AO43" s="158">
        <v>24</v>
      </c>
      <c r="AP43" s="158">
        <v>25</v>
      </c>
      <c r="AQ43" s="158">
        <v>26</v>
      </c>
      <c r="AR43" s="158">
        <v>27</v>
      </c>
      <c r="AS43" s="158">
        <v>28</v>
      </c>
      <c r="AT43" s="158">
        <v>29</v>
      </c>
      <c r="AU43" s="158">
        <v>30</v>
      </c>
      <c r="AV43" s="160">
        <v>31</v>
      </c>
      <c r="AW43" s="160">
        <v>33</v>
      </c>
      <c r="AX43" s="289">
        <v>35</v>
      </c>
      <c r="AY43" s="289">
        <v>36</v>
      </c>
      <c r="AZ43" s="289">
        <v>37</v>
      </c>
      <c r="BA43" s="289">
        <v>38</v>
      </c>
      <c r="BB43" s="289">
        <v>39</v>
      </c>
      <c r="BC43" s="289">
        <v>40</v>
      </c>
      <c r="BD43" s="289">
        <v>41</v>
      </c>
      <c r="BE43" s="289">
        <v>42</v>
      </c>
      <c r="BF43" s="289">
        <v>43</v>
      </c>
      <c r="BG43" s="289">
        <v>44</v>
      </c>
      <c r="BH43" s="326">
        <v>45</v>
      </c>
      <c r="BI43" s="410"/>
      <c r="BJ43" s="410"/>
      <c r="BK43" s="410"/>
      <c r="BL43" s="336">
        <v>6</v>
      </c>
      <c r="BM43" s="336">
        <v>6</v>
      </c>
      <c r="BN43" s="336">
        <v>6</v>
      </c>
      <c r="BO43" s="336">
        <v>6</v>
      </c>
      <c r="BQ43"/>
      <c r="BR43"/>
      <c r="BS43"/>
      <c r="BT43"/>
    </row>
    <row r="44" spans="1:76" ht="22" hidden="1">
      <c r="A44" s="269" t="s">
        <v>47</v>
      </c>
      <c r="B44" s="262" t="s">
        <v>1594</v>
      </c>
      <c r="C44" s="86" t="str">
        <f t="shared" ref="C44:Q44" si="32">IF(C510=$BM$44,"당첨",IF(C510=$BN$44,"당첨",IF(C510=$BO$44,"당첨",IF(C510=$BL$44,"당첨","낙첨"))))</f>
        <v>낙첨</v>
      </c>
      <c r="D44" s="86" t="str">
        <f t="shared" si="32"/>
        <v>낙첨</v>
      </c>
      <c r="E44" s="86" t="str">
        <f t="shared" si="32"/>
        <v>낙첨</v>
      </c>
      <c r="F44" s="86" t="str">
        <f t="shared" si="32"/>
        <v>낙첨</v>
      </c>
      <c r="G44" s="86" t="str">
        <f t="shared" si="32"/>
        <v>낙첨</v>
      </c>
      <c r="H44" s="86" t="str">
        <f t="shared" si="32"/>
        <v>낙첨</v>
      </c>
      <c r="I44" s="86" t="str">
        <f t="shared" si="32"/>
        <v>낙첨</v>
      </c>
      <c r="J44" s="86" t="str">
        <f t="shared" si="32"/>
        <v>낙첨</v>
      </c>
      <c r="K44" s="86" t="str">
        <f t="shared" si="32"/>
        <v>낙첨</v>
      </c>
      <c r="L44" s="86" t="str">
        <f t="shared" si="32"/>
        <v>낙첨</v>
      </c>
      <c r="M44" s="86" t="str">
        <f t="shared" si="32"/>
        <v>낙첨</v>
      </c>
      <c r="N44" s="86" t="str">
        <f t="shared" si="32"/>
        <v>낙첨</v>
      </c>
      <c r="O44" s="86" t="str">
        <f t="shared" si="32"/>
        <v>낙첨</v>
      </c>
      <c r="P44" s="86" t="str">
        <f t="shared" si="32"/>
        <v>낙첨</v>
      </c>
      <c r="Q44" s="86" t="str">
        <f t="shared" si="32"/>
        <v>낙첨</v>
      </c>
      <c r="S44" s="156">
        <v>7</v>
      </c>
      <c r="T44" s="729" t="s">
        <v>475</v>
      </c>
      <c r="U44" s="730"/>
      <c r="V44" s="289">
        <v>2</v>
      </c>
      <c r="W44" s="158">
        <v>4</v>
      </c>
      <c r="X44" s="158">
        <v>5</v>
      </c>
      <c r="Y44" s="158">
        <v>6</v>
      </c>
      <c r="Z44" s="158">
        <v>7</v>
      </c>
      <c r="AA44" s="158">
        <v>8</v>
      </c>
      <c r="AB44" s="158">
        <v>9</v>
      </c>
      <c r="AC44" s="158">
        <v>10</v>
      </c>
      <c r="AD44" s="158">
        <v>11</v>
      </c>
      <c r="AE44" s="158">
        <v>12</v>
      </c>
      <c r="AF44" s="158">
        <v>13</v>
      </c>
      <c r="AG44" s="158">
        <v>14</v>
      </c>
      <c r="AH44" s="158">
        <v>15</v>
      </c>
      <c r="AI44" s="158">
        <v>18</v>
      </c>
      <c r="AJ44" s="289">
        <v>19</v>
      </c>
      <c r="AK44" s="158">
        <v>20</v>
      </c>
      <c r="AL44" s="158">
        <v>22</v>
      </c>
      <c r="AM44" s="158">
        <v>23</v>
      </c>
      <c r="AN44" s="158">
        <v>25</v>
      </c>
      <c r="AO44" s="158">
        <v>26</v>
      </c>
      <c r="AP44" s="158">
        <v>27</v>
      </c>
      <c r="AQ44" s="158">
        <v>28</v>
      </c>
      <c r="AR44" s="158">
        <v>29</v>
      </c>
      <c r="AS44" s="158">
        <v>30</v>
      </c>
      <c r="AT44" s="158">
        <v>31</v>
      </c>
      <c r="AU44" s="158">
        <v>32</v>
      </c>
      <c r="AV44" s="158">
        <v>33</v>
      </c>
      <c r="AW44" s="158">
        <v>34</v>
      </c>
      <c r="AX44" s="160">
        <v>35</v>
      </c>
      <c r="AY44" s="160">
        <v>37</v>
      </c>
      <c r="AZ44" s="289">
        <v>38</v>
      </c>
      <c r="BA44" s="289">
        <v>41</v>
      </c>
      <c r="BB44" s="289">
        <v>42</v>
      </c>
      <c r="BC44" s="289">
        <v>43</v>
      </c>
      <c r="BD44" s="289">
        <v>44</v>
      </c>
      <c r="BE44" s="289">
        <v>45</v>
      </c>
      <c r="BF44" s="289"/>
      <c r="BG44" s="289"/>
      <c r="BH44" s="326"/>
      <c r="BI44" s="410"/>
      <c r="BJ44" s="410"/>
      <c r="BK44" s="410"/>
      <c r="BL44" s="336">
        <v>6</v>
      </c>
      <c r="BM44" s="336">
        <v>6</v>
      </c>
      <c r="BN44" s="336">
        <v>6</v>
      </c>
      <c r="BO44" s="336">
        <v>6</v>
      </c>
      <c r="BQ44"/>
      <c r="BR44"/>
      <c r="BS44"/>
      <c r="BT44"/>
    </row>
    <row r="45" spans="1:76" ht="22" hidden="1">
      <c r="A45" s="269" t="s">
        <v>111</v>
      </c>
      <c r="B45" s="262" t="s">
        <v>1595</v>
      </c>
      <c r="C45" s="86" t="str">
        <f t="shared" ref="C45:Q45" si="33">IF(C517=$BM$45,"당첨",IF(C517=$BN$45,"당첨",IF(C517=$BO$45,"당첨",IF(C517=$BL$45,"당첨","낙첨"))))</f>
        <v>낙첨</v>
      </c>
      <c r="D45" s="86" t="str">
        <f t="shared" si="33"/>
        <v>낙첨</v>
      </c>
      <c r="E45" s="86" t="str">
        <f t="shared" si="33"/>
        <v>낙첨</v>
      </c>
      <c r="F45" s="86" t="str">
        <f t="shared" si="33"/>
        <v>낙첨</v>
      </c>
      <c r="G45" s="86" t="str">
        <f t="shared" si="33"/>
        <v>낙첨</v>
      </c>
      <c r="H45" s="86" t="str">
        <f t="shared" si="33"/>
        <v>낙첨</v>
      </c>
      <c r="I45" s="86" t="str">
        <f t="shared" si="33"/>
        <v>낙첨</v>
      </c>
      <c r="J45" s="86" t="str">
        <f t="shared" si="33"/>
        <v>낙첨</v>
      </c>
      <c r="K45" s="86" t="str">
        <f t="shared" si="33"/>
        <v>낙첨</v>
      </c>
      <c r="L45" s="86" t="str">
        <f t="shared" si="33"/>
        <v>낙첨</v>
      </c>
      <c r="M45" s="86" t="str">
        <f t="shared" si="33"/>
        <v>낙첨</v>
      </c>
      <c r="N45" s="86" t="str">
        <f t="shared" si="33"/>
        <v>낙첨</v>
      </c>
      <c r="O45" s="86" t="str">
        <f t="shared" si="33"/>
        <v>낙첨</v>
      </c>
      <c r="P45" s="86" t="str">
        <f t="shared" si="33"/>
        <v>낙첨</v>
      </c>
      <c r="Q45" s="86" t="str">
        <f t="shared" si="33"/>
        <v>낙첨</v>
      </c>
      <c r="S45" s="156">
        <v>30</v>
      </c>
      <c r="T45" s="729" t="s">
        <v>477</v>
      </c>
      <c r="U45" s="730"/>
      <c r="V45" s="158">
        <v>3</v>
      </c>
      <c r="W45" s="158">
        <v>4</v>
      </c>
      <c r="X45" s="158">
        <v>5</v>
      </c>
      <c r="Y45" s="158">
        <v>6</v>
      </c>
      <c r="Z45" s="158">
        <v>7</v>
      </c>
      <c r="AA45" s="158">
        <v>10</v>
      </c>
      <c r="AB45" s="158">
        <v>11</v>
      </c>
      <c r="AC45" s="158">
        <v>12</v>
      </c>
      <c r="AD45" s="158">
        <v>13</v>
      </c>
      <c r="AE45" s="158">
        <v>14</v>
      </c>
      <c r="AF45" s="158">
        <v>15</v>
      </c>
      <c r="AG45" s="158">
        <v>16</v>
      </c>
      <c r="AH45" s="158">
        <v>19</v>
      </c>
      <c r="AI45" s="158">
        <v>20</v>
      </c>
      <c r="AJ45" s="158">
        <v>21</v>
      </c>
      <c r="AK45" s="158">
        <v>22</v>
      </c>
      <c r="AL45" s="158">
        <v>23</v>
      </c>
      <c r="AM45" s="158">
        <v>24</v>
      </c>
      <c r="AN45" s="158">
        <v>25</v>
      </c>
      <c r="AO45" s="158">
        <v>26</v>
      </c>
      <c r="AP45" s="158">
        <v>27</v>
      </c>
      <c r="AQ45" s="158">
        <v>28</v>
      </c>
      <c r="AR45" s="158">
        <v>29</v>
      </c>
      <c r="AS45" s="158">
        <v>30</v>
      </c>
      <c r="AT45" s="158">
        <v>31</v>
      </c>
      <c r="AU45" s="158">
        <v>35</v>
      </c>
      <c r="AV45" s="160">
        <v>36</v>
      </c>
      <c r="AW45" s="158">
        <v>37</v>
      </c>
      <c r="AX45" s="160">
        <v>39</v>
      </c>
      <c r="AY45" s="158">
        <v>40</v>
      </c>
      <c r="AZ45" s="160">
        <v>41</v>
      </c>
      <c r="BA45" s="158">
        <v>42</v>
      </c>
      <c r="BB45" s="160">
        <v>43</v>
      </c>
      <c r="BC45" s="158">
        <v>44</v>
      </c>
      <c r="BD45" s="160">
        <v>45</v>
      </c>
      <c r="BE45" s="158"/>
      <c r="BF45" s="160"/>
      <c r="BG45" s="158"/>
      <c r="BH45" s="329"/>
      <c r="BI45" s="410"/>
      <c r="BJ45" s="410"/>
      <c r="BK45" s="410"/>
      <c r="BL45" s="336">
        <v>6</v>
      </c>
      <c r="BM45" s="336">
        <v>6</v>
      </c>
      <c r="BN45" s="336">
        <v>6</v>
      </c>
      <c r="BO45" s="336">
        <v>6</v>
      </c>
      <c r="BQ45"/>
      <c r="BR45"/>
      <c r="BS45"/>
      <c r="BT45"/>
    </row>
    <row r="46" spans="1:76" ht="22" hidden="1">
      <c r="A46" s="269" t="s">
        <v>112</v>
      </c>
      <c r="B46" s="262" t="s">
        <v>1596</v>
      </c>
      <c r="C46" s="86" t="str">
        <f t="shared" ref="C46:Q46" si="34">IF(C524=$BM$46,"당첨",IF(C524=$BN$46,"당첨",IF(C524=$BO$46,"당첨",IF(C524=$BL$46,"당첨","낙첨"))))</f>
        <v>당첨</v>
      </c>
      <c r="D46" s="86" t="str">
        <f t="shared" si="34"/>
        <v>당첨</v>
      </c>
      <c r="E46" s="86" t="str">
        <f t="shared" si="34"/>
        <v>당첨</v>
      </c>
      <c r="F46" s="86" t="str">
        <f t="shared" si="34"/>
        <v>당첨</v>
      </c>
      <c r="G46" s="86" t="str">
        <f t="shared" si="34"/>
        <v>당첨</v>
      </c>
      <c r="H46" s="86" t="str">
        <f t="shared" si="34"/>
        <v>당첨</v>
      </c>
      <c r="I46" s="86" t="str">
        <f t="shared" si="34"/>
        <v>당첨</v>
      </c>
      <c r="J46" s="86" t="str">
        <f t="shared" si="34"/>
        <v>당첨</v>
      </c>
      <c r="K46" s="86" t="str">
        <f t="shared" si="34"/>
        <v>당첨</v>
      </c>
      <c r="L46" s="86" t="str">
        <f t="shared" si="34"/>
        <v>당첨</v>
      </c>
      <c r="M46" s="86" t="str">
        <f t="shared" si="34"/>
        <v>당첨</v>
      </c>
      <c r="N46" s="86" t="str">
        <f t="shared" si="34"/>
        <v>당첨</v>
      </c>
      <c r="O46" s="86" t="str">
        <f t="shared" si="34"/>
        <v>당첨</v>
      </c>
      <c r="P46" s="86" t="str">
        <f t="shared" si="34"/>
        <v>당첨</v>
      </c>
      <c r="Q46" s="86" t="str">
        <f t="shared" si="34"/>
        <v>당첨</v>
      </c>
      <c r="S46" s="156">
        <v>31</v>
      </c>
      <c r="T46" s="729" t="s">
        <v>479</v>
      </c>
      <c r="U46" s="730"/>
      <c r="V46" s="158">
        <v>1</v>
      </c>
      <c r="W46" s="158">
        <v>2</v>
      </c>
      <c r="X46" s="158">
        <v>3</v>
      </c>
      <c r="Y46" s="158">
        <v>4</v>
      </c>
      <c r="Z46" s="158">
        <v>6</v>
      </c>
      <c r="AA46" s="158">
        <v>7</v>
      </c>
      <c r="AB46" s="158">
        <v>9</v>
      </c>
      <c r="AC46" s="158">
        <v>10</v>
      </c>
      <c r="AD46" s="158">
        <v>11</v>
      </c>
      <c r="AE46" s="158">
        <v>12</v>
      </c>
      <c r="AF46" s="158">
        <v>13</v>
      </c>
      <c r="AG46" s="158">
        <v>14</v>
      </c>
      <c r="AH46" s="158">
        <v>15</v>
      </c>
      <c r="AI46" s="158">
        <v>18</v>
      </c>
      <c r="AJ46" s="158">
        <v>19</v>
      </c>
      <c r="AK46" s="158">
        <v>20</v>
      </c>
      <c r="AL46" s="158">
        <v>22</v>
      </c>
      <c r="AM46" s="158">
        <v>23</v>
      </c>
      <c r="AN46" s="158">
        <v>24</v>
      </c>
      <c r="AO46" s="158">
        <v>26</v>
      </c>
      <c r="AP46" s="158">
        <v>27</v>
      </c>
      <c r="AQ46" s="158">
        <v>28</v>
      </c>
      <c r="AR46" s="158">
        <v>29</v>
      </c>
      <c r="AS46" s="158">
        <v>30</v>
      </c>
      <c r="AT46" s="158">
        <v>32</v>
      </c>
      <c r="AU46" s="158">
        <v>34</v>
      </c>
      <c r="AV46" s="160">
        <v>36</v>
      </c>
      <c r="AW46" s="160">
        <v>37</v>
      </c>
      <c r="AX46" s="289">
        <v>38</v>
      </c>
      <c r="AY46" s="289">
        <v>39</v>
      </c>
      <c r="AZ46" s="289">
        <v>40</v>
      </c>
      <c r="BA46" s="289">
        <v>41</v>
      </c>
      <c r="BB46" s="289">
        <v>42</v>
      </c>
      <c r="BC46" s="289">
        <v>43</v>
      </c>
      <c r="BD46" s="289">
        <v>44</v>
      </c>
      <c r="BE46" s="289">
        <v>45</v>
      </c>
      <c r="BF46" s="289"/>
      <c r="BG46" s="289"/>
      <c r="BH46" s="329"/>
      <c r="BI46" s="410"/>
      <c r="BJ46" s="410"/>
      <c r="BK46" s="410"/>
      <c r="BL46" s="336">
        <v>6</v>
      </c>
      <c r="BM46" s="336">
        <v>6</v>
      </c>
      <c r="BN46" s="336">
        <v>6</v>
      </c>
      <c r="BO46" s="336">
        <v>6</v>
      </c>
      <c r="BQ46"/>
      <c r="BR46"/>
      <c r="BS46"/>
    </row>
    <row r="47" spans="1:76" ht="18" hidden="1">
      <c r="A47" s="269" t="s">
        <v>113</v>
      </c>
      <c r="B47" s="262" t="s">
        <v>1597</v>
      </c>
      <c r="C47" s="86" t="str">
        <f t="shared" ref="C47:Q47" si="35">IF(C531=$BM$47,"당첨",IF(C531=$BN$47,"당첨",IF(C531=$BO$47,"당첨",IF(C531=$BL$47,"당첨","낙첨"))))</f>
        <v>당첨</v>
      </c>
      <c r="D47" s="86" t="str">
        <f t="shared" si="35"/>
        <v>당첨</v>
      </c>
      <c r="E47" s="86" t="str">
        <f t="shared" si="35"/>
        <v>당첨</v>
      </c>
      <c r="F47" s="86" t="str">
        <f t="shared" si="35"/>
        <v>당첨</v>
      </c>
      <c r="G47" s="86" t="str">
        <f t="shared" si="35"/>
        <v>당첨</v>
      </c>
      <c r="H47" s="86" t="str">
        <f t="shared" si="35"/>
        <v>당첨</v>
      </c>
      <c r="I47" s="86" t="str">
        <f t="shared" si="35"/>
        <v>당첨</v>
      </c>
      <c r="J47" s="86" t="str">
        <f t="shared" si="35"/>
        <v>당첨</v>
      </c>
      <c r="K47" s="86" t="str">
        <f t="shared" si="35"/>
        <v>당첨</v>
      </c>
      <c r="L47" s="86" t="str">
        <f t="shared" si="35"/>
        <v>당첨</v>
      </c>
      <c r="M47" s="86" t="str">
        <f t="shared" si="35"/>
        <v>당첨</v>
      </c>
      <c r="N47" s="86" t="str">
        <f t="shared" si="35"/>
        <v>당첨</v>
      </c>
      <c r="O47" s="86" t="str">
        <f t="shared" si="35"/>
        <v>당첨</v>
      </c>
      <c r="P47" s="86" t="str">
        <f t="shared" si="35"/>
        <v>당첨</v>
      </c>
      <c r="Q47" s="86" t="str">
        <f t="shared" si="35"/>
        <v>당첨</v>
      </c>
      <c r="S47" s="156">
        <v>32</v>
      </c>
      <c r="T47" s="729" t="s">
        <v>480</v>
      </c>
      <c r="U47" s="730"/>
      <c r="V47" s="158">
        <v>1</v>
      </c>
      <c r="W47" s="158">
        <v>2</v>
      </c>
      <c r="X47" s="158">
        <v>4</v>
      </c>
      <c r="Y47" s="158">
        <v>5</v>
      </c>
      <c r="Z47" s="158">
        <v>6</v>
      </c>
      <c r="AA47" s="158">
        <v>7</v>
      </c>
      <c r="AB47" s="158">
        <v>8</v>
      </c>
      <c r="AC47" s="158">
        <v>9</v>
      </c>
      <c r="AD47" s="158">
        <v>11</v>
      </c>
      <c r="AE47" s="158">
        <v>12</v>
      </c>
      <c r="AF47" s="158">
        <v>13</v>
      </c>
      <c r="AG47" s="158">
        <v>14</v>
      </c>
      <c r="AH47" s="158">
        <v>15</v>
      </c>
      <c r="AI47" s="158">
        <v>16</v>
      </c>
      <c r="AJ47" s="158">
        <v>17</v>
      </c>
      <c r="AK47" s="158">
        <v>18</v>
      </c>
      <c r="AL47" s="158">
        <v>19</v>
      </c>
      <c r="AM47" s="158">
        <v>22</v>
      </c>
      <c r="AN47" s="158">
        <v>23</v>
      </c>
      <c r="AO47" s="158">
        <v>24</v>
      </c>
      <c r="AP47" s="158">
        <v>25</v>
      </c>
      <c r="AQ47" s="158">
        <v>26</v>
      </c>
      <c r="AR47" s="158">
        <v>28</v>
      </c>
      <c r="AS47" s="158">
        <v>29</v>
      </c>
      <c r="AT47" s="158">
        <v>31</v>
      </c>
      <c r="AU47" s="158">
        <v>32</v>
      </c>
      <c r="AV47" s="160">
        <v>33</v>
      </c>
      <c r="AW47" s="160">
        <v>34</v>
      </c>
      <c r="AX47" s="289">
        <v>37</v>
      </c>
      <c r="AY47" s="289">
        <v>38</v>
      </c>
      <c r="AZ47" s="289">
        <v>39</v>
      </c>
      <c r="BA47" s="289">
        <v>41</v>
      </c>
      <c r="BB47" s="289">
        <v>43</v>
      </c>
      <c r="BC47" s="289">
        <v>44</v>
      </c>
      <c r="BD47" s="289">
        <v>45</v>
      </c>
      <c r="BE47" s="289"/>
      <c r="BF47" s="289"/>
      <c r="BG47" s="289"/>
      <c r="BH47" s="289"/>
      <c r="BI47" s="410"/>
      <c r="BJ47" s="410"/>
      <c r="BK47" s="410"/>
      <c r="BL47" s="336">
        <v>6</v>
      </c>
      <c r="BM47" s="336">
        <v>6</v>
      </c>
      <c r="BN47" s="336">
        <v>6</v>
      </c>
      <c r="BO47" s="336">
        <v>6</v>
      </c>
      <c r="BQ47"/>
      <c r="BR47"/>
      <c r="BS47"/>
      <c r="BT47" s="26"/>
    </row>
    <row r="48" spans="1:76" ht="17.5" hidden="1">
      <c r="A48" s="269"/>
      <c r="B48" s="443" t="s">
        <v>1814</v>
      </c>
      <c r="C48" s="86">
        <f>COUNTIF(C32:C47,"당첨")</f>
        <v>2</v>
      </c>
      <c r="D48" s="86">
        <f t="shared" ref="D48:Q48" si="36">COUNTIF(D32:D47,"당첨")</f>
        <v>2</v>
      </c>
      <c r="E48" s="86">
        <f t="shared" si="36"/>
        <v>2</v>
      </c>
      <c r="F48" s="86">
        <f t="shared" si="36"/>
        <v>2</v>
      </c>
      <c r="G48" s="86">
        <f t="shared" si="36"/>
        <v>2</v>
      </c>
      <c r="H48" s="86">
        <f t="shared" si="36"/>
        <v>2</v>
      </c>
      <c r="I48" s="86">
        <f t="shared" si="36"/>
        <v>2</v>
      </c>
      <c r="J48" s="86">
        <f t="shared" si="36"/>
        <v>2</v>
      </c>
      <c r="K48" s="86">
        <f t="shared" si="36"/>
        <v>2</v>
      </c>
      <c r="L48" s="86">
        <f t="shared" si="36"/>
        <v>2</v>
      </c>
      <c r="M48" s="86">
        <f t="shared" si="36"/>
        <v>2</v>
      </c>
      <c r="N48" s="86">
        <f t="shared" si="36"/>
        <v>2</v>
      </c>
      <c r="O48" s="86">
        <f t="shared" si="36"/>
        <v>2</v>
      </c>
      <c r="P48" s="86">
        <f t="shared" si="36"/>
        <v>2</v>
      </c>
      <c r="Q48" s="86">
        <f t="shared" si="36"/>
        <v>2</v>
      </c>
      <c r="S48" s="798" t="s">
        <v>763</v>
      </c>
      <c r="T48" s="734"/>
      <c r="U48" s="730"/>
      <c r="V48" s="337"/>
      <c r="W48" s="337"/>
      <c r="X48" s="337"/>
      <c r="Y48" s="337"/>
      <c r="Z48" s="337"/>
      <c r="AA48" s="337"/>
      <c r="AB48" s="337"/>
      <c r="AC48" s="337"/>
      <c r="AD48" s="337"/>
      <c r="AE48" s="337"/>
      <c r="AF48" s="337"/>
      <c r="AG48" s="337"/>
      <c r="AH48" s="337"/>
      <c r="AI48" s="337"/>
      <c r="AJ48" s="337"/>
      <c r="AK48" s="337"/>
      <c r="AL48" s="337"/>
      <c r="AM48" s="337"/>
      <c r="AN48" s="337"/>
      <c r="AO48" s="337"/>
      <c r="AP48" s="337"/>
      <c r="AQ48" s="337"/>
      <c r="AR48" s="337"/>
      <c r="AS48" s="337"/>
      <c r="AT48" s="337"/>
      <c r="AU48" s="337"/>
      <c r="AV48" s="338"/>
      <c r="AW48" s="338"/>
      <c r="AX48" s="337"/>
      <c r="AY48" s="337"/>
      <c r="AZ48" s="337"/>
      <c r="BA48" s="337"/>
      <c r="BB48" s="337"/>
      <c r="BC48" s="337"/>
      <c r="BD48" s="337"/>
      <c r="BE48" s="337"/>
      <c r="BF48" s="337"/>
      <c r="BG48" s="337"/>
      <c r="BH48" s="361"/>
      <c r="BI48" s="410"/>
      <c r="BJ48" s="410"/>
      <c r="BK48" s="410"/>
      <c r="BL48" s="336"/>
      <c r="BM48" s="336"/>
      <c r="BN48" s="336"/>
      <c r="BO48" s="336"/>
      <c r="BQ48"/>
      <c r="BR48"/>
      <c r="BS48"/>
      <c r="BT48" s="26"/>
    </row>
    <row r="49" spans="1:72" ht="17.5" hidden="1">
      <c r="A49" s="270" t="s">
        <v>114</v>
      </c>
      <c r="B49" s="263" t="s">
        <v>553</v>
      </c>
      <c r="C49" s="86" t="str">
        <f t="shared" ref="C49:Q49" si="37">IF(C538=$BM$49,"당첨",IF(C538=$BN$49,"당첨",IF(C538=$BO$49,"당첨",IF(C538=$BL$49,"당첨","낙첨"))))</f>
        <v>당첨</v>
      </c>
      <c r="D49" s="86" t="str">
        <f t="shared" si="37"/>
        <v>당첨</v>
      </c>
      <c r="E49" s="86" t="str">
        <f t="shared" si="37"/>
        <v>당첨</v>
      </c>
      <c r="F49" s="86" t="str">
        <f t="shared" si="37"/>
        <v>당첨</v>
      </c>
      <c r="G49" s="86" t="str">
        <f t="shared" si="37"/>
        <v>당첨</v>
      </c>
      <c r="H49" s="86" t="str">
        <f t="shared" si="37"/>
        <v>당첨</v>
      </c>
      <c r="I49" s="86" t="str">
        <f t="shared" si="37"/>
        <v>당첨</v>
      </c>
      <c r="J49" s="86" t="str">
        <f t="shared" si="37"/>
        <v>당첨</v>
      </c>
      <c r="K49" s="86" t="str">
        <f t="shared" si="37"/>
        <v>당첨</v>
      </c>
      <c r="L49" s="86" t="str">
        <f t="shared" si="37"/>
        <v>당첨</v>
      </c>
      <c r="M49" s="86" t="str">
        <f t="shared" si="37"/>
        <v>당첨</v>
      </c>
      <c r="N49" s="86" t="str">
        <f t="shared" si="37"/>
        <v>당첨</v>
      </c>
      <c r="O49" s="86" t="str">
        <f t="shared" si="37"/>
        <v>당첨</v>
      </c>
      <c r="P49" s="86" t="str">
        <f t="shared" si="37"/>
        <v>당첨</v>
      </c>
      <c r="Q49" s="86" t="str">
        <f t="shared" si="37"/>
        <v>당첨</v>
      </c>
      <c r="S49" s="189">
        <v>33</v>
      </c>
      <c r="T49" s="797" t="s">
        <v>555</v>
      </c>
      <c r="U49" s="701"/>
      <c r="V49" s="339">
        <v>1</v>
      </c>
      <c r="W49" s="339">
        <v>2</v>
      </c>
      <c r="X49" s="339">
        <v>3</v>
      </c>
      <c r="Y49" s="339">
        <v>4</v>
      </c>
      <c r="Z49" s="339">
        <v>8</v>
      </c>
      <c r="AA49" s="339">
        <v>9</v>
      </c>
      <c r="AB49" s="339">
        <v>10</v>
      </c>
      <c r="AC49" s="339">
        <v>11</v>
      </c>
      <c r="AD49" s="339">
        <v>15</v>
      </c>
      <c r="AE49" s="339">
        <v>16</v>
      </c>
      <c r="AF49" s="339">
        <v>17</v>
      </c>
      <c r="AG49" s="339">
        <v>18</v>
      </c>
      <c r="AH49" s="339">
        <v>22</v>
      </c>
      <c r="AI49" s="339">
        <v>23</v>
      </c>
      <c r="AJ49" s="339">
        <v>24</v>
      </c>
      <c r="AK49" s="339">
        <v>25</v>
      </c>
      <c r="AL49" s="339">
        <v>29</v>
      </c>
      <c r="AM49" s="339">
        <v>30</v>
      </c>
      <c r="AN49" s="339">
        <v>31</v>
      </c>
      <c r="AO49" s="339">
        <v>32</v>
      </c>
      <c r="AP49" s="339">
        <v>36</v>
      </c>
      <c r="AQ49" s="339">
        <v>37</v>
      </c>
      <c r="AR49" s="339">
        <v>38</v>
      </c>
      <c r="AS49" s="339">
        <v>39</v>
      </c>
      <c r="AT49" s="339">
        <v>43</v>
      </c>
      <c r="AU49" s="339">
        <v>44</v>
      </c>
      <c r="AV49" s="402"/>
      <c r="AW49" s="402"/>
      <c r="AX49" s="402"/>
      <c r="AY49" s="402"/>
      <c r="AZ49" s="402"/>
      <c r="BA49" s="402"/>
      <c r="BB49" s="402"/>
      <c r="BC49" s="402"/>
      <c r="BD49" s="402"/>
      <c r="BE49" s="402"/>
      <c r="BF49" s="402"/>
      <c r="BG49" s="402"/>
      <c r="BH49" s="410"/>
      <c r="BI49" s="410"/>
      <c r="BJ49" s="410"/>
      <c r="BK49" s="410"/>
      <c r="BL49" s="340">
        <v>2</v>
      </c>
      <c r="BM49" s="340">
        <v>3</v>
      </c>
      <c r="BN49" s="340">
        <v>4</v>
      </c>
      <c r="BO49" s="340">
        <v>5</v>
      </c>
      <c r="BQ49"/>
      <c r="BR49"/>
      <c r="BS49"/>
      <c r="BT49" s="26"/>
    </row>
    <row r="50" spans="1:72" ht="17.5" hidden="1">
      <c r="A50" s="270" t="s">
        <v>115</v>
      </c>
      <c r="B50" s="263" t="s">
        <v>554</v>
      </c>
      <c r="C50" s="86" t="str">
        <f t="shared" ref="C50:Q50" si="38">IF(C545=$BM$50,"당첨",IF(C545=$BN$50,"당첨",IF(C545=$BO$50,"당첨",IF(C545=$BL$50,"당첨","낙첨"))))</f>
        <v>당첨</v>
      </c>
      <c r="D50" s="86" t="str">
        <f t="shared" si="38"/>
        <v>당첨</v>
      </c>
      <c r="E50" s="86" t="str">
        <f t="shared" si="38"/>
        <v>당첨</v>
      </c>
      <c r="F50" s="86" t="str">
        <f t="shared" si="38"/>
        <v>당첨</v>
      </c>
      <c r="G50" s="86" t="str">
        <f t="shared" si="38"/>
        <v>당첨</v>
      </c>
      <c r="H50" s="86" t="str">
        <f t="shared" si="38"/>
        <v>당첨</v>
      </c>
      <c r="I50" s="86" t="str">
        <f t="shared" si="38"/>
        <v>당첨</v>
      </c>
      <c r="J50" s="86" t="str">
        <f t="shared" si="38"/>
        <v>당첨</v>
      </c>
      <c r="K50" s="86" t="str">
        <f t="shared" si="38"/>
        <v>당첨</v>
      </c>
      <c r="L50" s="86" t="str">
        <f t="shared" si="38"/>
        <v>당첨</v>
      </c>
      <c r="M50" s="86" t="str">
        <f t="shared" si="38"/>
        <v>당첨</v>
      </c>
      <c r="N50" s="86" t="str">
        <f t="shared" si="38"/>
        <v>당첨</v>
      </c>
      <c r="O50" s="86" t="str">
        <f t="shared" si="38"/>
        <v>당첨</v>
      </c>
      <c r="P50" s="86" t="str">
        <f t="shared" si="38"/>
        <v>당첨</v>
      </c>
      <c r="Q50" s="86" t="str">
        <f t="shared" si="38"/>
        <v>당첨</v>
      </c>
      <c r="S50" s="189">
        <v>34</v>
      </c>
      <c r="T50" s="797" t="s">
        <v>556</v>
      </c>
      <c r="U50" s="701"/>
      <c r="V50" s="339">
        <v>4</v>
      </c>
      <c r="W50" s="339">
        <v>5</v>
      </c>
      <c r="X50" s="339">
        <v>6</v>
      </c>
      <c r="Y50" s="339">
        <v>7</v>
      </c>
      <c r="Z50" s="339">
        <v>11</v>
      </c>
      <c r="AA50" s="339">
        <v>12</v>
      </c>
      <c r="AB50" s="339">
        <v>13</v>
      </c>
      <c r="AC50" s="339">
        <v>14</v>
      </c>
      <c r="AD50" s="339">
        <v>18</v>
      </c>
      <c r="AE50" s="339">
        <v>19</v>
      </c>
      <c r="AF50" s="339">
        <v>20</v>
      </c>
      <c r="AG50" s="339">
        <v>21</v>
      </c>
      <c r="AH50" s="339">
        <v>25</v>
      </c>
      <c r="AI50" s="339">
        <v>26</v>
      </c>
      <c r="AJ50" s="339">
        <v>27</v>
      </c>
      <c r="AK50" s="339">
        <v>28</v>
      </c>
      <c r="AL50" s="339">
        <v>32</v>
      </c>
      <c r="AM50" s="339">
        <v>33</v>
      </c>
      <c r="AN50" s="339">
        <v>34</v>
      </c>
      <c r="AO50" s="339">
        <v>35</v>
      </c>
      <c r="AP50" s="339">
        <v>39</v>
      </c>
      <c r="AQ50" s="339">
        <v>40</v>
      </c>
      <c r="AR50" s="339">
        <v>41</v>
      </c>
      <c r="AS50" s="339">
        <v>42</v>
      </c>
      <c r="AT50" s="339">
        <v>42</v>
      </c>
      <c r="AU50" s="402"/>
      <c r="AV50" s="402"/>
      <c r="AW50" s="402"/>
      <c r="AX50" s="402"/>
      <c r="AY50" s="402"/>
      <c r="AZ50" s="402"/>
      <c r="BA50" s="402"/>
      <c r="BB50" s="402"/>
      <c r="BC50" s="402"/>
      <c r="BD50" s="402"/>
      <c r="BE50" s="402"/>
      <c r="BF50" s="402"/>
      <c r="BG50" s="402"/>
      <c r="BH50" s="410"/>
      <c r="BI50" s="410"/>
      <c r="BJ50" s="410"/>
      <c r="BK50" s="410"/>
      <c r="BL50" s="340">
        <v>2</v>
      </c>
      <c r="BM50" s="340">
        <v>3</v>
      </c>
      <c r="BN50" s="340">
        <v>4</v>
      </c>
      <c r="BO50" s="340">
        <v>5</v>
      </c>
      <c r="BQ50"/>
      <c r="BR50"/>
      <c r="BS50"/>
      <c r="BT50" s="26"/>
    </row>
    <row r="51" spans="1:72" ht="17.5">
      <c r="A51" s="270" t="s">
        <v>116</v>
      </c>
      <c r="B51" s="448" t="s">
        <v>1614</v>
      </c>
      <c r="C51" s="86" t="str">
        <f>IF(C546="24","당첨",IF(C546="XX","당첨",IF(C546="25","당첨",IF(C546="33","당첨",IF(C546="34","당첨",IF(C546="35","당첨",IF(C546="42","당첨",IF(C546="43","당첨",IF(C546="44","당첨",IF(C546="51","당첨",IF(C546="52","당첨",IF(C546="53","당첨",IF(C546="XX","당첨","낙첨")))))))))))))</f>
        <v>당첨</v>
      </c>
      <c r="D51" s="86" t="str">
        <f t="shared" ref="D51:Q51" si="39">IF(D546="24","당첨",IF(D546="XX","당첨",IF(D546="25","당첨",IF(D546="33","당첨",IF(D546="34","당첨",IF(D546="35","당첨",IF(D546="42","당첨",IF(D546="43","당첨",IF(D546="44","당첨",IF(D546="51","당첨",IF(D546="52","당첨",IF(D546="53","당첨",IF(D546="XX","당첨","낙첨")))))))))))))</f>
        <v>당첨</v>
      </c>
      <c r="E51" s="86" t="str">
        <f t="shared" si="39"/>
        <v>당첨</v>
      </c>
      <c r="F51" s="86" t="str">
        <f t="shared" si="39"/>
        <v>당첨</v>
      </c>
      <c r="G51" s="86" t="str">
        <f t="shared" si="39"/>
        <v>당첨</v>
      </c>
      <c r="H51" s="86" t="str">
        <f t="shared" si="39"/>
        <v>당첨</v>
      </c>
      <c r="I51" s="86" t="str">
        <f t="shared" si="39"/>
        <v>당첨</v>
      </c>
      <c r="J51" s="86" t="str">
        <f t="shared" si="39"/>
        <v>당첨</v>
      </c>
      <c r="K51" s="86" t="str">
        <f t="shared" si="39"/>
        <v>당첨</v>
      </c>
      <c r="L51" s="86" t="str">
        <f t="shared" si="39"/>
        <v>당첨</v>
      </c>
      <c r="M51" s="86" t="str">
        <f t="shared" si="39"/>
        <v>당첨</v>
      </c>
      <c r="N51" s="86" t="str">
        <f t="shared" si="39"/>
        <v>당첨</v>
      </c>
      <c r="O51" s="86" t="str">
        <f t="shared" si="39"/>
        <v>당첨</v>
      </c>
      <c r="P51" s="86" t="str">
        <f t="shared" si="39"/>
        <v>당첨</v>
      </c>
      <c r="Q51" s="86" t="str">
        <f t="shared" si="39"/>
        <v>당첨</v>
      </c>
      <c r="S51" s="189">
        <v>35</v>
      </c>
      <c r="T51" s="700" t="s">
        <v>580</v>
      </c>
      <c r="U51" s="701"/>
      <c r="V51" s="341"/>
      <c r="W51" s="342">
        <v>24</v>
      </c>
      <c r="X51" s="342">
        <v>25</v>
      </c>
      <c r="Y51" s="342">
        <v>33</v>
      </c>
      <c r="Z51" s="342">
        <v>34</v>
      </c>
      <c r="AA51" s="342">
        <v>35</v>
      </c>
      <c r="AB51" s="342">
        <v>42</v>
      </c>
      <c r="AC51" s="342">
        <v>43</v>
      </c>
      <c r="AD51" s="342">
        <v>44</v>
      </c>
      <c r="AE51" s="342">
        <v>51</v>
      </c>
      <c r="AF51" s="342">
        <v>52</v>
      </c>
      <c r="AG51" s="342">
        <v>53</v>
      </c>
      <c r="AH51" s="339"/>
      <c r="AI51" s="339"/>
      <c r="AJ51" s="339"/>
      <c r="AK51" s="339"/>
      <c r="AL51" s="339"/>
      <c r="AM51" s="339"/>
      <c r="AN51" s="339"/>
      <c r="AO51" s="339"/>
      <c r="AP51" s="339"/>
      <c r="AQ51" s="339"/>
      <c r="AR51" s="339"/>
      <c r="AS51" s="339"/>
      <c r="AT51" s="339"/>
      <c r="AU51" s="339"/>
      <c r="AV51" s="343"/>
      <c r="AW51" s="343"/>
      <c r="AX51" s="343"/>
      <c r="AY51" s="343"/>
      <c r="AZ51" s="343"/>
      <c r="BA51" s="343"/>
      <c r="BB51" s="343"/>
      <c r="BC51" s="343"/>
      <c r="BD51" s="343"/>
      <c r="BE51" s="343"/>
      <c r="BF51" s="343"/>
      <c r="BG51" s="343"/>
      <c r="BH51" s="410"/>
      <c r="BI51" s="410"/>
      <c r="BJ51" s="410"/>
      <c r="BK51" s="410"/>
      <c r="BL51" s="340"/>
      <c r="BM51" s="340"/>
      <c r="BN51" s="340"/>
      <c r="BO51" s="340"/>
      <c r="BQ51"/>
      <c r="BR51"/>
      <c r="BS51"/>
      <c r="BT51" s="26"/>
    </row>
    <row r="52" spans="1:72" ht="17.5" hidden="1">
      <c r="A52" s="271" t="s">
        <v>117</v>
      </c>
      <c r="B52" s="264" t="s">
        <v>553</v>
      </c>
      <c r="C52" s="86" t="str">
        <f t="shared" ref="C52:Q52" si="40">IF(C553=$BM$52,"당첨",IF(C553=$BN$52,"당첨",IF(C553=$BO$52,"당첨",IF(C553=$BL$52,"당첨","낙첨"))))</f>
        <v>당첨</v>
      </c>
      <c r="D52" s="86" t="str">
        <f t="shared" si="40"/>
        <v>당첨</v>
      </c>
      <c r="E52" s="86" t="str">
        <f t="shared" si="40"/>
        <v>당첨</v>
      </c>
      <c r="F52" s="86" t="str">
        <f t="shared" si="40"/>
        <v>당첨</v>
      </c>
      <c r="G52" s="86" t="str">
        <f t="shared" si="40"/>
        <v>당첨</v>
      </c>
      <c r="H52" s="86" t="str">
        <f t="shared" si="40"/>
        <v>당첨</v>
      </c>
      <c r="I52" s="86" t="str">
        <f t="shared" si="40"/>
        <v>당첨</v>
      </c>
      <c r="J52" s="86" t="str">
        <f t="shared" si="40"/>
        <v>당첨</v>
      </c>
      <c r="K52" s="86" t="str">
        <f t="shared" si="40"/>
        <v>당첨</v>
      </c>
      <c r="L52" s="86" t="str">
        <f t="shared" si="40"/>
        <v>당첨</v>
      </c>
      <c r="M52" s="86" t="str">
        <f t="shared" si="40"/>
        <v>당첨</v>
      </c>
      <c r="N52" s="86" t="str">
        <f t="shared" si="40"/>
        <v>당첨</v>
      </c>
      <c r="O52" s="86" t="str">
        <f t="shared" si="40"/>
        <v>당첨</v>
      </c>
      <c r="P52" s="86" t="str">
        <f t="shared" si="40"/>
        <v>당첨</v>
      </c>
      <c r="Q52" s="86" t="str">
        <f t="shared" si="40"/>
        <v>당첨</v>
      </c>
      <c r="S52" s="190">
        <v>36</v>
      </c>
      <c r="T52" s="799" t="s">
        <v>553</v>
      </c>
      <c r="U52" s="738"/>
      <c r="V52" s="344">
        <v>1</v>
      </c>
      <c r="W52" s="344">
        <v>2</v>
      </c>
      <c r="X52" s="344">
        <v>3</v>
      </c>
      <c r="Y52" s="344">
        <v>4</v>
      </c>
      <c r="Z52" s="344">
        <v>5</v>
      </c>
      <c r="AA52" s="344">
        <v>6</v>
      </c>
      <c r="AB52" s="344">
        <v>7</v>
      </c>
      <c r="AC52" s="344">
        <v>8</v>
      </c>
      <c r="AD52" s="344">
        <v>9</v>
      </c>
      <c r="AE52" s="344">
        <v>10</v>
      </c>
      <c r="AF52" s="344">
        <v>11</v>
      </c>
      <c r="AG52" s="344">
        <v>12</v>
      </c>
      <c r="AH52" s="344">
        <v>13</v>
      </c>
      <c r="AI52" s="344">
        <v>14</v>
      </c>
      <c r="AJ52" s="344">
        <v>15</v>
      </c>
      <c r="AK52" s="344">
        <v>16</v>
      </c>
      <c r="AL52" s="344">
        <v>17</v>
      </c>
      <c r="AM52" s="344">
        <v>18</v>
      </c>
      <c r="AN52" s="344">
        <v>19</v>
      </c>
      <c r="AO52" s="344">
        <v>20</v>
      </c>
      <c r="AP52" s="344">
        <v>21</v>
      </c>
      <c r="AQ52" s="344">
        <v>22</v>
      </c>
      <c r="AR52" s="344">
        <v>23</v>
      </c>
      <c r="AS52" s="344">
        <v>24</v>
      </c>
      <c r="AT52" s="344">
        <v>25</v>
      </c>
      <c r="AU52" s="344">
        <v>26</v>
      </c>
      <c r="AV52" s="344">
        <v>27</v>
      </c>
      <c r="AW52" s="344">
        <v>28</v>
      </c>
      <c r="AX52" s="402"/>
      <c r="AY52" s="402"/>
      <c r="AZ52" s="402"/>
      <c r="BA52" s="402"/>
      <c r="BB52" s="402"/>
      <c r="BC52" s="402"/>
      <c r="BD52" s="402"/>
      <c r="BE52" s="402"/>
      <c r="BF52" s="402"/>
      <c r="BG52" s="402"/>
      <c r="BH52" s="410"/>
      <c r="BI52" s="410"/>
      <c r="BJ52" s="410"/>
      <c r="BK52" s="410"/>
      <c r="BL52" s="345">
        <v>2</v>
      </c>
      <c r="BM52" s="345">
        <v>3</v>
      </c>
      <c r="BN52" s="345">
        <v>4</v>
      </c>
      <c r="BO52" s="345">
        <v>5</v>
      </c>
      <c r="BQ52"/>
      <c r="BR52"/>
      <c r="BS52"/>
      <c r="BT52" s="26"/>
    </row>
    <row r="53" spans="1:72" ht="17.5" hidden="1">
      <c r="A53" s="271" t="s">
        <v>118</v>
      </c>
      <c r="B53" s="264" t="s">
        <v>554</v>
      </c>
      <c r="C53" s="86" t="str">
        <f t="shared" ref="C53:Q53" si="41">IF(C560=$BM$53,"당첨",IF(C560=$BN$53,"당첨",IF(C560=$BO$53,"당첨",IF(C560=$BL$53,"당첨","낙첨"))))</f>
        <v>당첨</v>
      </c>
      <c r="D53" s="86" t="str">
        <f t="shared" si="41"/>
        <v>당첨</v>
      </c>
      <c r="E53" s="86" t="str">
        <f t="shared" si="41"/>
        <v>당첨</v>
      </c>
      <c r="F53" s="86" t="str">
        <f t="shared" si="41"/>
        <v>당첨</v>
      </c>
      <c r="G53" s="86" t="str">
        <f t="shared" si="41"/>
        <v>당첨</v>
      </c>
      <c r="H53" s="86" t="str">
        <f t="shared" si="41"/>
        <v>당첨</v>
      </c>
      <c r="I53" s="86" t="str">
        <f t="shared" si="41"/>
        <v>당첨</v>
      </c>
      <c r="J53" s="86" t="str">
        <f t="shared" si="41"/>
        <v>당첨</v>
      </c>
      <c r="K53" s="86" t="str">
        <f t="shared" si="41"/>
        <v>당첨</v>
      </c>
      <c r="L53" s="86" t="str">
        <f t="shared" si="41"/>
        <v>당첨</v>
      </c>
      <c r="M53" s="86" t="str">
        <f t="shared" si="41"/>
        <v>당첨</v>
      </c>
      <c r="N53" s="86" t="str">
        <f t="shared" si="41"/>
        <v>당첨</v>
      </c>
      <c r="O53" s="86" t="str">
        <f t="shared" si="41"/>
        <v>당첨</v>
      </c>
      <c r="P53" s="86" t="str">
        <f t="shared" si="41"/>
        <v>당첨</v>
      </c>
      <c r="Q53" s="86" t="str">
        <f t="shared" si="41"/>
        <v>당첨</v>
      </c>
      <c r="S53" s="190">
        <v>37</v>
      </c>
      <c r="T53" s="799" t="s">
        <v>554</v>
      </c>
      <c r="U53" s="738"/>
      <c r="V53" s="344">
        <v>22</v>
      </c>
      <c r="W53" s="344">
        <v>23</v>
      </c>
      <c r="X53" s="344">
        <v>24</v>
      </c>
      <c r="Y53" s="344">
        <v>25</v>
      </c>
      <c r="Z53" s="344">
        <v>26</v>
      </c>
      <c r="AA53" s="344">
        <v>27</v>
      </c>
      <c r="AB53" s="344">
        <v>28</v>
      </c>
      <c r="AC53" s="344">
        <v>29</v>
      </c>
      <c r="AD53" s="344">
        <v>30</v>
      </c>
      <c r="AE53" s="344">
        <v>31</v>
      </c>
      <c r="AF53" s="344">
        <v>32</v>
      </c>
      <c r="AG53" s="344">
        <v>33</v>
      </c>
      <c r="AH53" s="344">
        <v>34</v>
      </c>
      <c r="AI53" s="344">
        <v>35</v>
      </c>
      <c r="AJ53" s="344">
        <v>36</v>
      </c>
      <c r="AK53" s="344">
        <v>37</v>
      </c>
      <c r="AL53" s="344">
        <v>38</v>
      </c>
      <c r="AM53" s="344">
        <v>39</v>
      </c>
      <c r="AN53" s="344">
        <v>40</v>
      </c>
      <c r="AO53" s="344">
        <v>41</v>
      </c>
      <c r="AP53" s="344">
        <v>42</v>
      </c>
      <c r="AQ53" s="344">
        <v>43</v>
      </c>
      <c r="AR53" s="344">
        <v>44</v>
      </c>
      <c r="AS53" s="344">
        <v>45</v>
      </c>
      <c r="AT53" s="402"/>
      <c r="AU53" s="402"/>
      <c r="AV53" s="402"/>
      <c r="AW53" s="402"/>
      <c r="AX53" s="402"/>
      <c r="AY53" s="402"/>
      <c r="AZ53" s="402"/>
      <c r="BA53" s="402"/>
      <c r="BB53" s="402"/>
      <c r="BC53" s="402"/>
      <c r="BD53" s="402"/>
      <c r="BE53" s="402"/>
      <c r="BF53" s="402"/>
      <c r="BG53" s="402"/>
      <c r="BH53" s="410"/>
      <c r="BI53" s="410"/>
      <c r="BJ53" s="410"/>
      <c r="BK53" s="410"/>
      <c r="BL53" s="345">
        <v>2</v>
      </c>
      <c r="BM53" s="345">
        <v>3</v>
      </c>
      <c r="BN53" s="345">
        <v>4</v>
      </c>
      <c r="BO53" s="345">
        <v>5</v>
      </c>
      <c r="BQ53"/>
      <c r="BR53"/>
      <c r="BS53"/>
      <c r="BT53" s="26"/>
    </row>
    <row r="54" spans="1:72" ht="17.5">
      <c r="A54" s="271" t="s">
        <v>119</v>
      </c>
      <c r="B54" s="448" t="s">
        <v>1615</v>
      </c>
      <c r="C54" s="86" t="str">
        <f>IF(C561="24","당첨",IF(C561="25","당첨",IF(C561="33","당첨",IF(C561="34","당첨",IF(C561="35","당첨",IF(C561="42","당첨",IF(C561="43","당첨",IF(C561="44","당첨",IF(C546="51","당첨",IF(C561="52","당첨",IF(C561="53","당첨","낙첨")))))))))))</f>
        <v>당첨</v>
      </c>
      <c r="D54" s="86" t="str">
        <f t="shared" ref="D54:Q54" si="42">IF(D561="24","당첨",IF(D561="25","당첨",IF(D561="33","당첨",IF(D561="34","당첨",IF(D561="35","당첨",IF(D561="42","당첨",IF(D561="43","당첨",IF(D561="44","당첨",IF(D546="51","당첨",IF(D561="52","당첨",IF(D561="53","당첨","낙첨")))))))))))</f>
        <v>당첨</v>
      </c>
      <c r="E54" s="86" t="str">
        <f t="shared" si="42"/>
        <v>당첨</v>
      </c>
      <c r="F54" s="86" t="str">
        <f t="shared" si="42"/>
        <v>당첨</v>
      </c>
      <c r="G54" s="86" t="str">
        <f t="shared" si="42"/>
        <v>당첨</v>
      </c>
      <c r="H54" s="86" t="str">
        <f t="shared" si="42"/>
        <v>당첨</v>
      </c>
      <c r="I54" s="86" t="str">
        <f t="shared" si="42"/>
        <v>당첨</v>
      </c>
      <c r="J54" s="86" t="str">
        <f t="shared" si="42"/>
        <v>당첨</v>
      </c>
      <c r="K54" s="86" t="str">
        <f t="shared" si="42"/>
        <v>당첨</v>
      </c>
      <c r="L54" s="86" t="str">
        <f t="shared" si="42"/>
        <v>당첨</v>
      </c>
      <c r="M54" s="86" t="str">
        <f t="shared" si="42"/>
        <v>당첨</v>
      </c>
      <c r="N54" s="86" t="str">
        <f t="shared" si="42"/>
        <v>당첨</v>
      </c>
      <c r="O54" s="86" t="str">
        <f t="shared" si="42"/>
        <v>당첨</v>
      </c>
      <c r="P54" s="86" t="str">
        <f t="shared" si="42"/>
        <v>당첨</v>
      </c>
      <c r="Q54" s="86" t="str">
        <f t="shared" si="42"/>
        <v>당첨</v>
      </c>
      <c r="S54" s="190">
        <v>38</v>
      </c>
      <c r="T54" s="737" t="s">
        <v>581</v>
      </c>
      <c r="U54" s="738"/>
      <c r="V54" s="342">
        <v>24</v>
      </c>
      <c r="W54" s="342">
        <v>25</v>
      </c>
      <c r="X54" s="342">
        <v>33</v>
      </c>
      <c r="Y54" s="342">
        <v>34</v>
      </c>
      <c r="Z54" s="342">
        <v>35</v>
      </c>
      <c r="AA54" s="342">
        <v>42</v>
      </c>
      <c r="AB54" s="342">
        <v>43</v>
      </c>
      <c r="AC54" s="342">
        <v>44</v>
      </c>
      <c r="AD54" s="342">
        <v>51</v>
      </c>
      <c r="AE54" s="342">
        <v>52</v>
      </c>
      <c r="AF54" s="342">
        <v>53</v>
      </c>
      <c r="AG54" s="344"/>
      <c r="AH54" s="344"/>
      <c r="AI54" s="344"/>
      <c r="AJ54" s="344"/>
      <c r="AK54" s="344"/>
      <c r="AL54" s="344"/>
      <c r="AM54" s="344"/>
      <c r="AN54" s="344"/>
      <c r="AO54" s="344"/>
      <c r="AP54" s="344"/>
      <c r="AQ54" s="344"/>
      <c r="AR54" s="344"/>
      <c r="AS54" s="344"/>
      <c r="AT54" s="344"/>
      <c r="AU54" s="344"/>
      <c r="AV54" s="346"/>
      <c r="AW54" s="346"/>
      <c r="AX54" s="346"/>
      <c r="AY54" s="346"/>
      <c r="AZ54" s="346"/>
      <c r="BA54" s="346"/>
      <c r="BB54" s="346"/>
      <c r="BC54" s="346"/>
      <c r="BD54" s="346"/>
      <c r="BE54" s="346"/>
      <c r="BF54" s="346"/>
      <c r="BG54" s="346"/>
      <c r="BH54" s="345"/>
      <c r="BI54" s="345"/>
      <c r="BJ54" s="345"/>
      <c r="BK54" s="345"/>
      <c r="BL54" s="345"/>
      <c r="BM54" s="345"/>
      <c r="BN54" s="345"/>
      <c r="BO54" s="345"/>
      <c r="BQ54"/>
      <c r="BR54"/>
      <c r="BS54"/>
      <c r="BT54" s="26"/>
    </row>
    <row r="55" spans="1:72" ht="17.5" hidden="1">
      <c r="A55" s="272" t="s">
        <v>120</v>
      </c>
      <c r="B55" s="265" t="s">
        <v>674</v>
      </c>
      <c r="C55" s="86" t="str">
        <f t="shared" ref="C55:Q55" si="43">IF(C568=$BM$55,"당첨",IF(C568=$BN$55,"당첨",IF(C568=$BO$55,"당첨",IF(C568=$BL$55,"당첨","낙첨"))))</f>
        <v>당첨</v>
      </c>
      <c r="D55" s="86" t="str">
        <f t="shared" si="43"/>
        <v>당첨</v>
      </c>
      <c r="E55" s="86" t="str">
        <f t="shared" si="43"/>
        <v>당첨</v>
      </c>
      <c r="F55" s="86" t="str">
        <f t="shared" si="43"/>
        <v>당첨</v>
      </c>
      <c r="G55" s="86" t="str">
        <f t="shared" si="43"/>
        <v>당첨</v>
      </c>
      <c r="H55" s="86" t="str">
        <f t="shared" si="43"/>
        <v>당첨</v>
      </c>
      <c r="I55" s="86" t="str">
        <f t="shared" si="43"/>
        <v>당첨</v>
      </c>
      <c r="J55" s="86" t="str">
        <f t="shared" si="43"/>
        <v>당첨</v>
      </c>
      <c r="K55" s="86" t="str">
        <f t="shared" si="43"/>
        <v>당첨</v>
      </c>
      <c r="L55" s="86" t="str">
        <f t="shared" si="43"/>
        <v>당첨</v>
      </c>
      <c r="M55" s="86" t="str">
        <f t="shared" si="43"/>
        <v>당첨</v>
      </c>
      <c r="N55" s="86" t="str">
        <f t="shared" si="43"/>
        <v>당첨</v>
      </c>
      <c r="O55" s="86" t="str">
        <f t="shared" si="43"/>
        <v>당첨</v>
      </c>
      <c r="P55" s="86" t="str">
        <f t="shared" si="43"/>
        <v>당첨</v>
      </c>
      <c r="Q55" s="86" t="str">
        <f t="shared" si="43"/>
        <v>당첨</v>
      </c>
      <c r="S55" s="191">
        <v>39</v>
      </c>
      <c r="T55" s="735" t="s">
        <v>669</v>
      </c>
      <c r="U55" s="736"/>
      <c r="V55" s="347">
        <v>1</v>
      </c>
      <c r="W55" s="347">
        <v>2</v>
      </c>
      <c r="X55" s="347">
        <v>3</v>
      </c>
      <c r="Y55" s="347">
        <v>4</v>
      </c>
      <c r="Z55" s="347">
        <v>5</v>
      </c>
      <c r="AA55" s="347">
        <v>6</v>
      </c>
      <c r="AB55" s="347">
        <v>7</v>
      </c>
      <c r="AC55" s="347">
        <v>8</v>
      </c>
      <c r="AD55" s="347">
        <v>9</v>
      </c>
      <c r="AE55" s="402"/>
      <c r="AF55" s="402"/>
      <c r="AG55" s="402"/>
      <c r="AH55" s="402"/>
      <c r="AI55" s="402"/>
      <c r="AJ55" s="402"/>
      <c r="AK55" s="402"/>
      <c r="AL55" s="402"/>
      <c r="AM55" s="402"/>
      <c r="AN55" s="402"/>
      <c r="AO55" s="402"/>
      <c r="AP55" s="402"/>
      <c r="AQ55" s="402"/>
      <c r="AR55" s="402"/>
      <c r="AS55" s="402"/>
      <c r="AT55" s="402"/>
      <c r="AU55" s="402"/>
      <c r="AV55" s="402"/>
      <c r="AW55" s="402"/>
      <c r="AX55" s="402"/>
      <c r="AY55" s="402"/>
      <c r="AZ55" s="402"/>
      <c r="BA55" s="402"/>
      <c r="BB55" s="402"/>
      <c r="BC55" s="402"/>
      <c r="BD55" s="402"/>
      <c r="BE55" s="402"/>
      <c r="BF55" s="402"/>
      <c r="BG55" s="402"/>
      <c r="BH55" s="410"/>
      <c r="BI55" s="410"/>
      <c r="BJ55" s="410"/>
      <c r="BK55" s="410"/>
      <c r="BL55" s="348">
        <v>0</v>
      </c>
      <c r="BM55" s="348">
        <v>1</v>
      </c>
      <c r="BN55" s="348">
        <v>2</v>
      </c>
      <c r="BO55" s="348">
        <v>2</v>
      </c>
      <c r="BQ55" s="258"/>
      <c r="BR55" s="319">
        <v>2</v>
      </c>
      <c r="BS55"/>
      <c r="BT55" s="26"/>
    </row>
    <row r="56" spans="1:72" ht="17.5" hidden="1">
      <c r="A56" s="272" t="s">
        <v>121</v>
      </c>
      <c r="B56" s="265" t="s">
        <v>717</v>
      </c>
      <c r="C56" s="86" t="str">
        <f t="shared" ref="C56:Q56" si="44">IF(C575=$BM$56,"당첨",IF(C575=$BN$56,"당첨",IF(C575=$BO$56,"당첨",IF(C575=$BL$56,"당첨","낙첨"))))</f>
        <v>당첨</v>
      </c>
      <c r="D56" s="86" t="str">
        <f t="shared" si="44"/>
        <v>당첨</v>
      </c>
      <c r="E56" s="86" t="str">
        <f t="shared" si="44"/>
        <v>당첨</v>
      </c>
      <c r="F56" s="86" t="str">
        <f t="shared" si="44"/>
        <v>당첨</v>
      </c>
      <c r="G56" s="86" t="str">
        <f t="shared" si="44"/>
        <v>당첨</v>
      </c>
      <c r="H56" s="86" t="str">
        <f t="shared" si="44"/>
        <v>당첨</v>
      </c>
      <c r="I56" s="86" t="str">
        <f t="shared" si="44"/>
        <v>당첨</v>
      </c>
      <c r="J56" s="86" t="str">
        <f t="shared" si="44"/>
        <v>당첨</v>
      </c>
      <c r="K56" s="86" t="str">
        <f t="shared" si="44"/>
        <v>당첨</v>
      </c>
      <c r="L56" s="86" t="str">
        <f t="shared" si="44"/>
        <v>당첨</v>
      </c>
      <c r="M56" s="86" t="str">
        <f t="shared" si="44"/>
        <v>당첨</v>
      </c>
      <c r="N56" s="86" t="str">
        <f t="shared" si="44"/>
        <v>당첨</v>
      </c>
      <c r="O56" s="86" t="str">
        <f t="shared" si="44"/>
        <v>당첨</v>
      </c>
      <c r="P56" s="86" t="str">
        <f t="shared" si="44"/>
        <v>당첨</v>
      </c>
      <c r="Q56" s="86" t="str">
        <f t="shared" si="44"/>
        <v>당첨</v>
      </c>
      <c r="S56" s="191">
        <v>40</v>
      </c>
      <c r="T56" s="735" t="s">
        <v>670</v>
      </c>
      <c r="U56" s="736"/>
      <c r="V56" s="347">
        <v>10</v>
      </c>
      <c r="W56" s="347">
        <v>11</v>
      </c>
      <c r="X56" s="347">
        <v>12</v>
      </c>
      <c r="Y56" s="347">
        <v>13</v>
      </c>
      <c r="Z56" s="347">
        <v>14</v>
      </c>
      <c r="AA56" s="347">
        <v>15</v>
      </c>
      <c r="AB56" s="347">
        <v>16</v>
      </c>
      <c r="AC56" s="347">
        <v>17</v>
      </c>
      <c r="AD56" s="347">
        <v>18</v>
      </c>
      <c r="AE56" s="402"/>
      <c r="AF56" s="402"/>
      <c r="AG56" s="402"/>
      <c r="AH56" s="402"/>
      <c r="AI56" s="402"/>
      <c r="AJ56" s="402"/>
      <c r="AK56" s="402"/>
      <c r="AL56" s="402"/>
      <c r="AM56" s="402"/>
      <c r="AN56" s="402"/>
      <c r="AO56" s="402"/>
      <c r="AP56" s="402"/>
      <c r="AQ56" s="402"/>
      <c r="AR56" s="402"/>
      <c r="AS56" s="402"/>
      <c r="AT56" s="402"/>
      <c r="AU56" s="402"/>
      <c r="AV56" s="402"/>
      <c r="AW56" s="402"/>
      <c r="AX56" s="402"/>
      <c r="AY56" s="402"/>
      <c r="AZ56" s="402"/>
      <c r="BA56" s="402"/>
      <c r="BB56" s="402"/>
      <c r="BC56" s="402"/>
      <c r="BD56" s="402"/>
      <c r="BE56" s="402"/>
      <c r="BF56" s="402"/>
      <c r="BG56" s="402"/>
      <c r="BH56" s="410"/>
      <c r="BI56" s="410"/>
      <c r="BJ56" s="410"/>
      <c r="BK56" s="410"/>
      <c r="BL56" s="348">
        <v>0</v>
      </c>
      <c r="BM56" s="348">
        <v>1</v>
      </c>
      <c r="BN56" s="348">
        <v>2</v>
      </c>
      <c r="BO56" s="348">
        <v>3</v>
      </c>
      <c r="BQ56" s="258"/>
      <c r="BR56" s="319">
        <v>3</v>
      </c>
      <c r="BS56"/>
      <c r="BT56" s="26"/>
    </row>
    <row r="57" spans="1:72" ht="17.5" hidden="1">
      <c r="A57" s="272" t="s">
        <v>122</v>
      </c>
      <c r="B57" s="265" t="s">
        <v>718</v>
      </c>
      <c r="C57" s="86" t="str">
        <f t="shared" ref="C57:Q57" si="45">IF(C582=$BM$57,"당첨",IF(C582=$BN$57,"당첨",IF(C582=$BO$57,"당첨",IF(C582=$BL$57,"당첨","낙첨"))))</f>
        <v>당첨</v>
      </c>
      <c r="D57" s="86" t="str">
        <f t="shared" si="45"/>
        <v>당첨</v>
      </c>
      <c r="E57" s="86" t="str">
        <f t="shared" si="45"/>
        <v>당첨</v>
      </c>
      <c r="F57" s="86" t="str">
        <f t="shared" si="45"/>
        <v>당첨</v>
      </c>
      <c r="G57" s="86" t="str">
        <f t="shared" si="45"/>
        <v>당첨</v>
      </c>
      <c r="H57" s="86" t="str">
        <f t="shared" si="45"/>
        <v>당첨</v>
      </c>
      <c r="I57" s="86" t="str">
        <f t="shared" si="45"/>
        <v>당첨</v>
      </c>
      <c r="J57" s="86" t="str">
        <f t="shared" si="45"/>
        <v>당첨</v>
      </c>
      <c r="K57" s="86" t="str">
        <f t="shared" si="45"/>
        <v>당첨</v>
      </c>
      <c r="L57" s="86" t="str">
        <f t="shared" si="45"/>
        <v>당첨</v>
      </c>
      <c r="M57" s="86" t="str">
        <f t="shared" si="45"/>
        <v>당첨</v>
      </c>
      <c r="N57" s="86" t="str">
        <f t="shared" si="45"/>
        <v>당첨</v>
      </c>
      <c r="O57" s="86" t="str">
        <f t="shared" si="45"/>
        <v>당첨</v>
      </c>
      <c r="P57" s="86" t="str">
        <f t="shared" si="45"/>
        <v>당첨</v>
      </c>
      <c r="Q57" s="86" t="str">
        <f t="shared" si="45"/>
        <v>당첨</v>
      </c>
      <c r="S57" s="191">
        <v>41</v>
      </c>
      <c r="T57" s="735" t="s">
        <v>671</v>
      </c>
      <c r="U57" s="736"/>
      <c r="V57" s="347">
        <v>19</v>
      </c>
      <c r="W57" s="347">
        <v>20</v>
      </c>
      <c r="X57" s="347">
        <v>21</v>
      </c>
      <c r="Y57" s="347">
        <v>22</v>
      </c>
      <c r="Z57" s="347">
        <v>23</v>
      </c>
      <c r="AA57" s="347">
        <v>24</v>
      </c>
      <c r="AB57" s="347">
        <v>25</v>
      </c>
      <c r="AC57" s="347">
        <v>26</v>
      </c>
      <c r="AD57" s="347">
        <v>27</v>
      </c>
      <c r="AE57" s="402"/>
      <c r="AF57" s="402"/>
      <c r="AG57" s="402"/>
      <c r="AH57" s="402"/>
      <c r="AI57" s="402"/>
      <c r="AJ57" s="402"/>
      <c r="AK57" s="402"/>
      <c r="AL57" s="402"/>
      <c r="AM57" s="402"/>
      <c r="AN57" s="402"/>
      <c r="AO57" s="402"/>
      <c r="AP57" s="402"/>
      <c r="AQ57" s="402"/>
      <c r="AR57" s="402"/>
      <c r="AS57" s="402"/>
      <c r="AT57" s="402"/>
      <c r="AU57" s="402"/>
      <c r="AV57" s="402"/>
      <c r="AW57" s="402"/>
      <c r="AX57" s="402"/>
      <c r="AY57" s="402"/>
      <c r="AZ57" s="402"/>
      <c r="BA57" s="402"/>
      <c r="BB57" s="402"/>
      <c r="BC57" s="402"/>
      <c r="BD57" s="402"/>
      <c r="BE57" s="402"/>
      <c r="BF57" s="402"/>
      <c r="BG57" s="402"/>
      <c r="BH57" s="410"/>
      <c r="BI57" s="410"/>
      <c r="BJ57" s="410"/>
      <c r="BK57" s="410"/>
      <c r="BL57" s="348">
        <v>0</v>
      </c>
      <c r="BM57" s="348">
        <v>1</v>
      </c>
      <c r="BN57" s="348">
        <v>2</v>
      </c>
      <c r="BO57" s="348">
        <v>3</v>
      </c>
      <c r="BQ57" s="258"/>
      <c r="BR57" s="319">
        <v>3</v>
      </c>
      <c r="BS57"/>
      <c r="BT57" s="26"/>
    </row>
    <row r="58" spans="1:72" ht="17.5" hidden="1">
      <c r="A58" s="272" t="s">
        <v>123</v>
      </c>
      <c r="B58" s="265" t="s">
        <v>719</v>
      </c>
      <c r="C58" s="86" t="str">
        <f t="shared" ref="C58:Q58" si="46">IF(C589=$BM$58,"당첨",IF(C589=$BN$58,"당첨",IF(C589=$BO$58,"당첨",IF(C589=$BL$58,"당첨","낙첨"))))</f>
        <v>당첨</v>
      </c>
      <c r="D58" s="86" t="str">
        <f t="shared" si="46"/>
        <v>당첨</v>
      </c>
      <c r="E58" s="86" t="str">
        <f t="shared" si="46"/>
        <v>당첨</v>
      </c>
      <c r="F58" s="86" t="str">
        <f t="shared" si="46"/>
        <v>당첨</v>
      </c>
      <c r="G58" s="86" t="str">
        <f t="shared" si="46"/>
        <v>당첨</v>
      </c>
      <c r="H58" s="86" t="str">
        <f t="shared" si="46"/>
        <v>당첨</v>
      </c>
      <c r="I58" s="86" t="str">
        <f t="shared" si="46"/>
        <v>당첨</v>
      </c>
      <c r="J58" s="86" t="str">
        <f t="shared" si="46"/>
        <v>당첨</v>
      </c>
      <c r="K58" s="86" t="str">
        <f t="shared" si="46"/>
        <v>당첨</v>
      </c>
      <c r="L58" s="86" t="str">
        <f t="shared" si="46"/>
        <v>당첨</v>
      </c>
      <c r="M58" s="86" t="str">
        <f t="shared" si="46"/>
        <v>당첨</v>
      </c>
      <c r="N58" s="86" t="str">
        <f t="shared" si="46"/>
        <v>당첨</v>
      </c>
      <c r="O58" s="86" t="str">
        <f t="shared" si="46"/>
        <v>당첨</v>
      </c>
      <c r="P58" s="86" t="str">
        <f t="shared" si="46"/>
        <v>당첨</v>
      </c>
      <c r="Q58" s="86" t="str">
        <f t="shared" si="46"/>
        <v>당첨</v>
      </c>
      <c r="S58" s="191">
        <v>42</v>
      </c>
      <c r="T58" s="735" t="s">
        <v>672</v>
      </c>
      <c r="U58" s="736"/>
      <c r="V58" s="347">
        <v>28</v>
      </c>
      <c r="W58" s="347">
        <v>29</v>
      </c>
      <c r="X58" s="347">
        <v>30</v>
      </c>
      <c r="Y58" s="347">
        <v>31</v>
      </c>
      <c r="Z58" s="347">
        <v>32</v>
      </c>
      <c r="AA58" s="347">
        <v>33</v>
      </c>
      <c r="AB58" s="347">
        <v>34</v>
      </c>
      <c r="AC58" s="347">
        <v>35</v>
      </c>
      <c r="AD58" s="347">
        <v>36</v>
      </c>
      <c r="AE58" s="402"/>
      <c r="AF58" s="402"/>
      <c r="AG58" s="402"/>
      <c r="AH58" s="402"/>
      <c r="AI58" s="402"/>
      <c r="AJ58" s="402"/>
      <c r="AK58" s="402"/>
      <c r="AL58" s="402"/>
      <c r="AM58" s="402"/>
      <c r="AN58" s="402"/>
      <c r="AO58" s="402"/>
      <c r="AP58" s="402"/>
      <c r="AQ58" s="402"/>
      <c r="AR58" s="402"/>
      <c r="AS58" s="402"/>
      <c r="AT58" s="402"/>
      <c r="AU58" s="402"/>
      <c r="AV58" s="402"/>
      <c r="AW58" s="402"/>
      <c r="AX58" s="402"/>
      <c r="AY58" s="402"/>
      <c r="AZ58" s="402"/>
      <c r="BA58" s="402"/>
      <c r="BB58" s="402"/>
      <c r="BC58" s="402"/>
      <c r="BD58" s="402"/>
      <c r="BE58" s="402"/>
      <c r="BF58" s="402"/>
      <c r="BG58" s="402"/>
      <c r="BH58" s="410"/>
      <c r="BI58" s="410"/>
      <c r="BJ58" s="410"/>
      <c r="BK58" s="410"/>
      <c r="BL58" s="348">
        <v>0</v>
      </c>
      <c r="BM58" s="348">
        <v>1</v>
      </c>
      <c r="BN58" s="348">
        <v>2</v>
      </c>
      <c r="BO58" s="348">
        <v>3</v>
      </c>
      <c r="BQ58" s="258"/>
      <c r="BR58" s="319">
        <v>3</v>
      </c>
      <c r="BS58"/>
      <c r="BT58" s="26"/>
    </row>
    <row r="59" spans="1:72" ht="17.5" hidden="1">
      <c r="A59" s="272" t="s">
        <v>124</v>
      </c>
      <c r="B59" s="265" t="s">
        <v>720</v>
      </c>
      <c r="C59" s="86" t="str">
        <f t="shared" ref="C59:Q59" si="47">IF(C596=$BM$59,"당첨",IF(C596=$BN$59,"당첨",IF(C596=$BO$59,"당첨",IF(C596=$BL$59,"당첨","낙첨"))))</f>
        <v>당첨</v>
      </c>
      <c r="D59" s="86" t="str">
        <f t="shared" si="47"/>
        <v>당첨</v>
      </c>
      <c r="E59" s="86" t="str">
        <f t="shared" si="47"/>
        <v>당첨</v>
      </c>
      <c r="F59" s="86" t="str">
        <f t="shared" si="47"/>
        <v>당첨</v>
      </c>
      <c r="G59" s="86" t="str">
        <f t="shared" si="47"/>
        <v>당첨</v>
      </c>
      <c r="H59" s="86" t="str">
        <f t="shared" si="47"/>
        <v>당첨</v>
      </c>
      <c r="I59" s="86" t="str">
        <f t="shared" si="47"/>
        <v>당첨</v>
      </c>
      <c r="J59" s="86" t="str">
        <f t="shared" si="47"/>
        <v>당첨</v>
      </c>
      <c r="K59" s="86" t="str">
        <f t="shared" si="47"/>
        <v>당첨</v>
      </c>
      <c r="L59" s="86" t="str">
        <f t="shared" si="47"/>
        <v>당첨</v>
      </c>
      <c r="M59" s="86" t="str">
        <f t="shared" si="47"/>
        <v>당첨</v>
      </c>
      <c r="N59" s="86" t="str">
        <f t="shared" si="47"/>
        <v>당첨</v>
      </c>
      <c r="O59" s="86" t="str">
        <f t="shared" si="47"/>
        <v>당첨</v>
      </c>
      <c r="P59" s="86" t="str">
        <f t="shared" si="47"/>
        <v>당첨</v>
      </c>
      <c r="Q59" s="86" t="str">
        <f t="shared" si="47"/>
        <v>당첨</v>
      </c>
      <c r="S59" s="191">
        <v>43</v>
      </c>
      <c r="T59" s="735" t="s">
        <v>673</v>
      </c>
      <c r="U59" s="736"/>
      <c r="V59" s="347">
        <v>37</v>
      </c>
      <c r="W59" s="347">
        <v>38</v>
      </c>
      <c r="X59" s="347">
        <v>39</v>
      </c>
      <c r="Y59" s="347">
        <v>40</v>
      </c>
      <c r="Z59" s="347">
        <v>41</v>
      </c>
      <c r="AA59" s="347">
        <v>42</v>
      </c>
      <c r="AB59" s="347">
        <v>43</v>
      </c>
      <c r="AC59" s="347">
        <v>44</v>
      </c>
      <c r="AD59" s="347">
        <v>45</v>
      </c>
      <c r="AE59" s="402"/>
      <c r="AF59" s="402"/>
      <c r="AG59" s="402"/>
      <c r="AH59" s="402"/>
      <c r="AI59" s="402"/>
      <c r="AJ59" s="402"/>
      <c r="AK59" s="402"/>
      <c r="AL59" s="402"/>
      <c r="AM59" s="402"/>
      <c r="AN59" s="402"/>
      <c r="AO59" s="402"/>
      <c r="AP59" s="402"/>
      <c r="AQ59" s="402"/>
      <c r="AR59" s="402"/>
      <c r="AS59" s="402"/>
      <c r="AT59" s="402"/>
      <c r="AU59" s="402"/>
      <c r="AV59" s="402"/>
      <c r="AW59" s="402"/>
      <c r="AX59" s="402"/>
      <c r="AY59" s="402"/>
      <c r="AZ59" s="402"/>
      <c r="BA59" s="402"/>
      <c r="BB59" s="402"/>
      <c r="BC59" s="402"/>
      <c r="BD59" s="402"/>
      <c r="BE59" s="402"/>
      <c r="BF59" s="402"/>
      <c r="BG59" s="402"/>
      <c r="BH59" s="410"/>
      <c r="BI59" s="410"/>
      <c r="BJ59" s="410"/>
      <c r="BK59" s="410"/>
      <c r="BL59" s="348">
        <v>0</v>
      </c>
      <c r="BM59" s="348">
        <v>1</v>
      </c>
      <c r="BN59" s="348">
        <v>2</v>
      </c>
      <c r="BO59" s="348">
        <v>3</v>
      </c>
      <c r="BQ59" s="258"/>
      <c r="BR59" s="319">
        <v>3</v>
      </c>
      <c r="BS59"/>
      <c r="BT59" s="26"/>
    </row>
    <row r="60" spans="1:72" ht="17.5" hidden="1">
      <c r="A60" s="273" t="s">
        <v>125</v>
      </c>
      <c r="B60" s="266" t="s">
        <v>683</v>
      </c>
      <c r="C60" s="195" t="str">
        <f t="shared" ref="C60:Q60" si="48">IF(C603=$BM$60,"당첨",IF(C603=$BN$60,"당첨",IF(C603=$BO$60,"당첨",IF(C603=$BL$60,"당첨","낙첨"))))</f>
        <v>당첨</v>
      </c>
      <c r="D60" s="195" t="str">
        <f t="shared" si="48"/>
        <v>당첨</v>
      </c>
      <c r="E60" s="195" t="str">
        <f t="shared" si="48"/>
        <v>당첨</v>
      </c>
      <c r="F60" s="195" t="str">
        <f t="shared" si="48"/>
        <v>당첨</v>
      </c>
      <c r="G60" s="195" t="str">
        <f t="shared" si="48"/>
        <v>당첨</v>
      </c>
      <c r="H60" s="195" t="str">
        <f t="shared" si="48"/>
        <v>당첨</v>
      </c>
      <c r="I60" s="195" t="str">
        <f t="shared" si="48"/>
        <v>당첨</v>
      </c>
      <c r="J60" s="195" t="str">
        <f t="shared" si="48"/>
        <v>당첨</v>
      </c>
      <c r="K60" s="195" t="str">
        <f t="shared" si="48"/>
        <v>당첨</v>
      </c>
      <c r="L60" s="195" t="str">
        <f t="shared" si="48"/>
        <v>당첨</v>
      </c>
      <c r="M60" s="195" t="str">
        <f t="shared" si="48"/>
        <v>당첨</v>
      </c>
      <c r="N60" s="195" t="str">
        <f t="shared" si="48"/>
        <v>당첨</v>
      </c>
      <c r="O60" s="195" t="str">
        <f t="shared" si="48"/>
        <v>당첨</v>
      </c>
      <c r="P60" s="195" t="str">
        <f t="shared" si="48"/>
        <v>당첨</v>
      </c>
      <c r="Q60" s="195" t="str">
        <f t="shared" si="48"/>
        <v>당첨</v>
      </c>
      <c r="S60" s="193">
        <v>44</v>
      </c>
      <c r="T60" s="794" t="s">
        <v>664</v>
      </c>
      <c r="U60" s="795"/>
      <c r="V60" s="349">
        <v>1</v>
      </c>
      <c r="W60" s="349">
        <v>6</v>
      </c>
      <c r="X60" s="349">
        <v>11</v>
      </c>
      <c r="Y60" s="349">
        <v>16</v>
      </c>
      <c r="Z60" s="349">
        <v>21</v>
      </c>
      <c r="AA60" s="349">
        <v>26</v>
      </c>
      <c r="AB60" s="349">
        <v>31</v>
      </c>
      <c r="AC60" s="349">
        <v>36</v>
      </c>
      <c r="AD60" s="349">
        <v>41</v>
      </c>
      <c r="AE60" s="402"/>
      <c r="AF60" s="402"/>
      <c r="AG60" s="402"/>
      <c r="AH60" s="402"/>
      <c r="AI60" s="402"/>
      <c r="AJ60" s="402"/>
      <c r="AK60" s="402"/>
      <c r="AL60" s="402"/>
      <c r="AM60" s="402"/>
      <c r="AN60" s="402"/>
      <c r="AO60" s="402"/>
      <c r="AP60" s="402"/>
      <c r="AQ60" s="402"/>
      <c r="AR60" s="402"/>
      <c r="AS60" s="402"/>
      <c r="AT60" s="402"/>
      <c r="AU60" s="402"/>
      <c r="AV60" s="402"/>
      <c r="AW60" s="402"/>
      <c r="AX60" s="402"/>
      <c r="AY60" s="402"/>
      <c r="AZ60" s="402"/>
      <c r="BA60" s="402"/>
      <c r="BB60" s="402"/>
      <c r="BC60" s="402"/>
      <c r="BD60" s="402"/>
      <c r="BE60" s="402"/>
      <c r="BF60" s="402"/>
      <c r="BG60" s="402"/>
      <c r="BH60" s="410"/>
      <c r="BI60" s="410"/>
      <c r="BJ60" s="410"/>
      <c r="BK60" s="410"/>
      <c r="BL60" s="350">
        <v>0</v>
      </c>
      <c r="BM60" s="350">
        <v>1</v>
      </c>
      <c r="BN60" s="350">
        <v>2</v>
      </c>
      <c r="BO60" s="350">
        <v>3</v>
      </c>
      <c r="BQ60" s="258"/>
      <c r="BR60" s="319">
        <v>3</v>
      </c>
      <c r="BS60"/>
      <c r="BT60" s="26"/>
    </row>
    <row r="61" spans="1:72" ht="17.5" hidden="1">
      <c r="A61" s="273" t="s">
        <v>126</v>
      </c>
      <c r="B61" s="266" t="s">
        <v>684</v>
      </c>
      <c r="C61" s="195" t="str">
        <f t="shared" ref="C61:Q61" si="49">IF(C610=$BM$61,"당첨",IF(C610=$BN$61,"당첨",IF(C610=$BO$61,"당첨",IF(C610=$BL$61,"당첨","낙첨"))))</f>
        <v>당첨</v>
      </c>
      <c r="D61" s="195" t="str">
        <f t="shared" si="49"/>
        <v>당첨</v>
      </c>
      <c r="E61" s="195" t="str">
        <f t="shared" si="49"/>
        <v>당첨</v>
      </c>
      <c r="F61" s="195" t="str">
        <f t="shared" si="49"/>
        <v>당첨</v>
      </c>
      <c r="G61" s="195" t="str">
        <f t="shared" si="49"/>
        <v>당첨</v>
      </c>
      <c r="H61" s="195" t="str">
        <f t="shared" si="49"/>
        <v>당첨</v>
      </c>
      <c r="I61" s="195" t="str">
        <f t="shared" si="49"/>
        <v>당첨</v>
      </c>
      <c r="J61" s="195" t="str">
        <f t="shared" si="49"/>
        <v>당첨</v>
      </c>
      <c r="K61" s="195" t="str">
        <f t="shared" si="49"/>
        <v>당첨</v>
      </c>
      <c r="L61" s="195" t="str">
        <f t="shared" si="49"/>
        <v>당첨</v>
      </c>
      <c r="M61" s="195" t="str">
        <f t="shared" si="49"/>
        <v>당첨</v>
      </c>
      <c r="N61" s="195" t="str">
        <f t="shared" si="49"/>
        <v>당첨</v>
      </c>
      <c r="O61" s="195" t="str">
        <f t="shared" si="49"/>
        <v>당첨</v>
      </c>
      <c r="P61" s="195" t="str">
        <f t="shared" si="49"/>
        <v>당첨</v>
      </c>
      <c r="Q61" s="195" t="str">
        <f t="shared" si="49"/>
        <v>당첨</v>
      </c>
      <c r="S61" s="193">
        <v>45</v>
      </c>
      <c r="T61" s="794" t="s">
        <v>665</v>
      </c>
      <c r="U61" s="795"/>
      <c r="V61" s="349">
        <v>2</v>
      </c>
      <c r="W61" s="349">
        <v>7</v>
      </c>
      <c r="X61" s="349">
        <v>12</v>
      </c>
      <c r="Y61" s="349">
        <v>17</v>
      </c>
      <c r="Z61" s="349">
        <v>22</v>
      </c>
      <c r="AA61" s="349">
        <v>27</v>
      </c>
      <c r="AB61" s="349">
        <v>32</v>
      </c>
      <c r="AC61" s="349">
        <v>37</v>
      </c>
      <c r="AD61" s="349">
        <v>42</v>
      </c>
      <c r="AE61" s="402"/>
      <c r="AF61" s="402"/>
      <c r="AG61" s="402"/>
      <c r="AH61" s="402"/>
      <c r="AI61" s="402"/>
      <c r="AJ61" s="402"/>
      <c r="AK61" s="402"/>
      <c r="AL61" s="402"/>
      <c r="AM61" s="402"/>
      <c r="AN61" s="402"/>
      <c r="AO61" s="402"/>
      <c r="AP61" s="402"/>
      <c r="AQ61" s="402"/>
      <c r="AR61" s="402"/>
      <c r="AS61" s="402"/>
      <c r="AT61" s="402"/>
      <c r="AU61" s="402"/>
      <c r="AV61" s="402"/>
      <c r="AW61" s="402"/>
      <c r="AX61" s="402"/>
      <c r="AY61" s="402"/>
      <c r="AZ61" s="402"/>
      <c r="BA61" s="402"/>
      <c r="BB61" s="402"/>
      <c r="BC61" s="402"/>
      <c r="BD61" s="402"/>
      <c r="BE61" s="402"/>
      <c r="BF61" s="402"/>
      <c r="BG61" s="402"/>
      <c r="BH61" s="410"/>
      <c r="BI61" s="410"/>
      <c r="BJ61" s="410"/>
      <c r="BK61" s="410"/>
      <c r="BL61" s="350">
        <v>0</v>
      </c>
      <c r="BM61" s="350">
        <v>1</v>
      </c>
      <c r="BN61" s="350">
        <v>2</v>
      </c>
      <c r="BO61" s="350">
        <v>3</v>
      </c>
      <c r="BQ61" s="258"/>
      <c r="BR61" s="319">
        <v>3</v>
      </c>
      <c r="BS61"/>
      <c r="BT61" s="26"/>
    </row>
    <row r="62" spans="1:72" ht="17.5" hidden="1">
      <c r="A62" s="273" t="s">
        <v>127</v>
      </c>
      <c r="B62" s="266" t="s">
        <v>685</v>
      </c>
      <c r="C62" s="195" t="str">
        <f t="shared" ref="C62:Q62" si="50">IF(C617=$BM$62,"당첨",IF(C617=$BN$62,"당첨",IF(C617=$BO$62,"당첨",IF(C617=$BL$62,"당첨","낙첨"))))</f>
        <v>당첨</v>
      </c>
      <c r="D62" s="195" t="str">
        <f t="shared" si="50"/>
        <v>당첨</v>
      </c>
      <c r="E62" s="195" t="str">
        <f t="shared" si="50"/>
        <v>당첨</v>
      </c>
      <c r="F62" s="195" t="str">
        <f t="shared" si="50"/>
        <v>당첨</v>
      </c>
      <c r="G62" s="195" t="str">
        <f t="shared" si="50"/>
        <v>당첨</v>
      </c>
      <c r="H62" s="195" t="str">
        <f t="shared" si="50"/>
        <v>당첨</v>
      </c>
      <c r="I62" s="195" t="str">
        <f t="shared" si="50"/>
        <v>당첨</v>
      </c>
      <c r="J62" s="195" t="str">
        <f t="shared" si="50"/>
        <v>당첨</v>
      </c>
      <c r="K62" s="195" t="str">
        <f t="shared" si="50"/>
        <v>당첨</v>
      </c>
      <c r="L62" s="195" t="str">
        <f t="shared" si="50"/>
        <v>당첨</v>
      </c>
      <c r="M62" s="195" t="str">
        <f t="shared" si="50"/>
        <v>당첨</v>
      </c>
      <c r="N62" s="195" t="str">
        <f t="shared" si="50"/>
        <v>당첨</v>
      </c>
      <c r="O62" s="195" t="str">
        <f t="shared" si="50"/>
        <v>당첨</v>
      </c>
      <c r="P62" s="195" t="str">
        <f t="shared" si="50"/>
        <v>당첨</v>
      </c>
      <c r="Q62" s="195" t="str">
        <f t="shared" si="50"/>
        <v>당첨</v>
      </c>
      <c r="S62" s="193">
        <v>46</v>
      </c>
      <c r="T62" s="794" t="s">
        <v>666</v>
      </c>
      <c r="U62" s="795"/>
      <c r="V62" s="349">
        <v>3</v>
      </c>
      <c r="W62" s="349">
        <v>8</v>
      </c>
      <c r="X62" s="349">
        <v>13</v>
      </c>
      <c r="Y62" s="349">
        <v>18</v>
      </c>
      <c r="Z62" s="349">
        <v>23</v>
      </c>
      <c r="AA62" s="349">
        <v>28</v>
      </c>
      <c r="AB62" s="349">
        <v>33</v>
      </c>
      <c r="AC62" s="349">
        <v>38</v>
      </c>
      <c r="AD62" s="349">
        <v>43</v>
      </c>
      <c r="AE62" s="402"/>
      <c r="AF62" s="402"/>
      <c r="AG62" s="402"/>
      <c r="AH62" s="402"/>
      <c r="AI62" s="402"/>
      <c r="AJ62" s="402"/>
      <c r="AK62" s="402"/>
      <c r="AL62" s="402"/>
      <c r="AM62" s="402"/>
      <c r="AN62" s="402"/>
      <c r="AO62" s="402"/>
      <c r="AP62" s="402"/>
      <c r="AQ62" s="402"/>
      <c r="AR62" s="402"/>
      <c r="AS62" s="402"/>
      <c r="AT62" s="402"/>
      <c r="AU62" s="402"/>
      <c r="AV62" s="402"/>
      <c r="AW62" s="402"/>
      <c r="AX62" s="402"/>
      <c r="AY62" s="402"/>
      <c r="AZ62" s="402"/>
      <c r="BA62" s="402"/>
      <c r="BB62" s="402"/>
      <c r="BC62" s="402"/>
      <c r="BD62" s="402"/>
      <c r="BE62" s="402"/>
      <c r="BF62" s="402"/>
      <c r="BG62" s="402"/>
      <c r="BH62" s="410"/>
      <c r="BI62" s="410"/>
      <c r="BJ62" s="410"/>
      <c r="BK62" s="410"/>
      <c r="BL62" s="350">
        <v>0</v>
      </c>
      <c r="BM62" s="350">
        <v>1</v>
      </c>
      <c r="BN62" s="350">
        <v>2</v>
      </c>
      <c r="BO62" s="350">
        <v>3</v>
      </c>
      <c r="BQ62" s="258"/>
      <c r="BR62" s="258">
        <v>3</v>
      </c>
      <c r="BS62"/>
      <c r="BT62" s="26"/>
    </row>
    <row r="63" spans="1:72" ht="17.5" hidden="1">
      <c r="A63" s="273" t="s">
        <v>128</v>
      </c>
      <c r="B63" s="266" t="s">
        <v>686</v>
      </c>
      <c r="C63" s="195" t="str">
        <f t="shared" ref="C63:Q63" si="51">IF(C624=$BM$63,"당첨",IF(C624=$BN$63,"당첨",IF(C624=$BO$63,"당첨",IF(C624=$BL$63,"당첨","낙첨"))))</f>
        <v>당첨</v>
      </c>
      <c r="D63" s="195" t="str">
        <f t="shared" si="51"/>
        <v>당첨</v>
      </c>
      <c r="E63" s="195" t="str">
        <f t="shared" si="51"/>
        <v>당첨</v>
      </c>
      <c r="F63" s="195" t="str">
        <f t="shared" si="51"/>
        <v>당첨</v>
      </c>
      <c r="G63" s="195" t="str">
        <f t="shared" si="51"/>
        <v>당첨</v>
      </c>
      <c r="H63" s="195" t="str">
        <f t="shared" si="51"/>
        <v>당첨</v>
      </c>
      <c r="I63" s="195" t="str">
        <f t="shared" si="51"/>
        <v>당첨</v>
      </c>
      <c r="J63" s="195" t="str">
        <f t="shared" si="51"/>
        <v>당첨</v>
      </c>
      <c r="K63" s="195" t="str">
        <f t="shared" si="51"/>
        <v>당첨</v>
      </c>
      <c r="L63" s="195" t="str">
        <f t="shared" si="51"/>
        <v>당첨</v>
      </c>
      <c r="M63" s="195" t="str">
        <f t="shared" si="51"/>
        <v>당첨</v>
      </c>
      <c r="N63" s="195" t="str">
        <f t="shared" si="51"/>
        <v>당첨</v>
      </c>
      <c r="O63" s="195" t="str">
        <f t="shared" si="51"/>
        <v>당첨</v>
      </c>
      <c r="P63" s="195" t="str">
        <f t="shared" si="51"/>
        <v>당첨</v>
      </c>
      <c r="Q63" s="195" t="str">
        <f t="shared" si="51"/>
        <v>당첨</v>
      </c>
      <c r="S63" s="193">
        <v>47</v>
      </c>
      <c r="T63" s="794" t="s">
        <v>667</v>
      </c>
      <c r="U63" s="795"/>
      <c r="V63" s="349">
        <v>4</v>
      </c>
      <c r="W63" s="349">
        <v>9</v>
      </c>
      <c r="X63" s="349">
        <v>14</v>
      </c>
      <c r="Y63" s="349">
        <v>19</v>
      </c>
      <c r="Z63" s="349">
        <v>24</v>
      </c>
      <c r="AA63" s="349">
        <v>29</v>
      </c>
      <c r="AB63" s="349">
        <v>34</v>
      </c>
      <c r="AC63" s="349">
        <v>39</v>
      </c>
      <c r="AD63" s="349">
        <v>44</v>
      </c>
      <c r="AE63" s="402"/>
      <c r="AF63" s="402"/>
      <c r="AG63" s="402"/>
      <c r="AH63" s="402"/>
      <c r="AI63" s="402"/>
      <c r="AJ63" s="402"/>
      <c r="AK63" s="402"/>
      <c r="AL63" s="402"/>
      <c r="AM63" s="402"/>
      <c r="AN63" s="402"/>
      <c r="AO63" s="402"/>
      <c r="AP63" s="402"/>
      <c r="AQ63" s="402"/>
      <c r="AR63" s="402"/>
      <c r="AS63" s="402"/>
      <c r="AT63" s="402"/>
      <c r="AU63" s="402"/>
      <c r="AV63" s="402"/>
      <c r="AW63" s="402"/>
      <c r="AX63" s="402"/>
      <c r="AY63" s="402"/>
      <c r="AZ63" s="402"/>
      <c r="BA63" s="402"/>
      <c r="BB63" s="402"/>
      <c r="BC63" s="402"/>
      <c r="BD63" s="402"/>
      <c r="BE63" s="402"/>
      <c r="BF63" s="402"/>
      <c r="BG63" s="402"/>
      <c r="BH63" s="410"/>
      <c r="BI63" s="410"/>
      <c r="BJ63" s="410"/>
      <c r="BK63" s="410"/>
      <c r="BL63" s="350">
        <v>0</v>
      </c>
      <c r="BM63" s="350">
        <v>1</v>
      </c>
      <c r="BN63" s="350">
        <v>2</v>
      </c>
      <c r="BO63" s="350">
        <v>3</v>
      </c>
      <c r="BQ63" s="258"/>
      <c r="BR63" s="258">
        <v>3</v>
      </c>
      <c r="BS63"/>
      <c r="BT63" s="26"/>
    </row>
    <row r="64" spans="1:72" ht="17.5" hidden="1">
      <c r="A64" s="273" t="s">
        <v>185</v>
      </c>
      <c r="B64" s="266" t="s">
        <v>687</v>
      </c>
      <c r="C64" s="195" t="str">
        <f t="shared" ref="C64:Q64" si="52">IF(C631=$BM$64,"당첨",IF(C631=$BN$64,"당첨",IF(C631=$BO$64,"당첨",IF(C631=$BL$64,"당첨","낙첨"))))</f>
        <v>당첨</v>
      </c>
      <c r="D64" s="195" t="str">
        <f t="shared" si="52"/>
        <v>당첨</v>
      </c>
      <c r="E64" s="195" t="str">
        <f t="shared" si="52"/>
        <v>당첨</v>
      </c>
      <c r="F64" s="195" t="str">
        <f t="shared" si="52"/>
        <v>당첨</v>
      </c>
      <c r="G64" s="195" t="str">
        <f t="shared" si="52"/>
        <v>당첨</v>
      </c>
      <c r="H64" s="195" t="str">
        <f t="shared" si="52"/>
        <v>당첨</v>
      </c>
      <c r="I64" s="195" t="str">
        <f t="shared" si="52"/>
        <v>당첨</v>
      </c>
      <c r="J64" s="195" t="str">
        <f t="shared" si="52"/>
        <v>당첨</v>
      </c>
      <c r="K64" s="195" t="str">
        <f t="shared" si="52"/>
        <v>당첨</v>
      </c>
      <c r="L64" s="195" t="str">
        <f t="shared" si="52"/>
        <v>당첨</v>
      </c>
      <c r="M64" s="195" t="str">
        <f t="shared" si="52"/>
        <v>당첨</v>
      </c>
      <c r="N64" s="195" t="str">
        <f t="shared" si="52"/>
        <v>당첨</v>
      </c>
      <c r="O64" s="195" t="str">
        <f t="shared" si="52"/>
        <v>당첨</v>
      </c>
      <c r="P64" s="195" t="str">
        <f t="shared" si="52"/>
        <v>당첨</v>
      </c>
      <c r="Q64" s="195" t="str">
        <f t="shared" si="52"/>
        <v>당첨</v>
      </c>
      <c r="S64" s="193">
        <v>48</v>
      </c>
      <c r="T64" s="794" t="s">
        <v>668</v>
      </c>
      <c r="U64" s="795"/>
      <c r="V64" s="349">
        <v>5</v>
      </c>
      <c r="W64" s="349">
        <v>10</v>
      </c>
      <c r="X64" s="349">
        <v>15</v>
      </c>
      <c r="Y64" s="349">
        <v>20</v>
      </c>
      <c r="Z64" s="349">
        <v>25</v>
      </c>
      <c r="AA64" s="349">
        <v>30</v>
      </c>
      <c r="AB64" s="349">
        <v>35</v>
      </c>
      <c r="AC64" s="349">
        <v>40</v>
      </c>
      <c r="AD64" s="349">
        <v>45</v>
      </c>
      <c r="AE64" s="402"/>
      <c r="AF64" s="402"/>
      <c r="AG64" s="402"/>
      <c r="AH64" s="402"/>
      <c r="AI64" s="402"/>
      <c r="AJ64" s="402"/>
      <c r="AK64" s="402"/>
      <c r="AL64" s="402"/>
      <c r="AM64" s="402"/>
      <c r="AN64" s="402"/>
      <c r="AO64" s="402"/>
      <c r="AP64" s="402"/>
      <c r="AQ64" s="402"/>
      <c r="AR64" s="402"/>
      <c r="AS64" s="402"/>
      <c r="AT64" s="402"/>
      <c r="AU64" s="402"/>
      <c r="AV64" s="402"/>
      <c r="AW64" s="402"/>
      <c r="AX64" s="402"/>
      <c r="AY64" s="402"/>
      <c r="AZ64" s="402"/>
      <c r="BA64" s="402"/>
      <c r="BB64" s="402"/>
      <c r="BC64" s="402"/>
      <c r="BD64" s="402"/>
      <c r="BE64" s="402"/>
      <c r="BF64" s="402"/>
      <c r="BG64" s="402"/>
      <c r="BH64" s="410"/>
      <c r="BI64" s="410"/>
      <c r="BJ64" s="410"/>
      <c r="BK64" s="410"/>
      <c r="BL64" s="350">
        <v>0</v>
      </c>
      <c r="BM64" s="350">
        <v>1</v>
      </c>
      <c r="BN64" s="350">
        <v>2</v>
      </c>
      <c r="BO64" s="350">
        <v>3</v>
      </c>
      <c r="BQ64" s="258"/>
      <c r="BR64" s="258">
        <v>3</v>
      </c>
      <c r="BS64"/>
      <c r="BT64" s="26"/>
    </row>
    <row r="65" spans="1:79" ht="17.5" hidden="1">
      <c r="A65" s="274" t="s">
        <v>186</v>
      </c>
      <c r="B65" s="210" t="s">
        <v>721</v>
      </c>
      <c r="C65" s="86" t="str">
        <f t="shared" ref="C65:Q65" si="53">IF(C638=$BM$65,"당첨",IF(C638=$BN$65,"당첨",IF(C638=$BO$65,"당첨",IF(C638=$BL$65,"당첨","낙첨"))))</f>
        <v>당첨</v>
      </c>
      <c r="D65" s="86" t="str">
        <f t="shared" si="53"/>
        <v>당첨</v>
      </c>
      <c r="E65" s="86" t="str">
        <f t="shared" si="53"/>
        <v>당첨</v>
      </c>
      <c r="F65" s="86" t="str">
        <f t="shared" si="53"/>
        <v>당첨</v>
      </c>
      <c r="G65" s="86" t="str">
        <f t="shared" si="53"/>
        <v>당첨</v>
      </c>
      <c r="H65" s="86" t="str">
        <f t="shared" si="53"/>
        <v>당첨</v>
      </c>
      <c r="I65" s="86" t="str">
        <f t="shared" si="53"/>
        <v>당첨</v>
      </c>
      <c r="J65" s="86" t="str">
        <f t="shared" si="53"/>
        <v>당첨</v>
      </c>
      <c r="K65" s="86" t="str">
        <f t="shared" si="53"/>
        <v>당첨</v>
      </c>
      <c r="L65" s="86" t="str">
        <f t="shared" si="53"/>
        <v>당첨</v>
      </c>
      <c r="M65" s="86" t="str">
        <f t="shared" si="53"/>
        <v>당첨</v>
      </c>
      <c r="N65" s="86" t="str">
        <f t="shared" si="53"/>
        <v>당첨</v>
      </c>
      <c r="O65" s="86" t="str">
        <f t="shared" si="53"/>
        <v>당첨</v>
      </c>
      <c r="P65" s="86" t="str">
        <f t="shared" si="53"/>
        <v>당첨</v>
      </c>
      <c r="Q65" s="86" t="str">
        <f t="shared" si="53"/>
        <v>당첨</v>
      </c>
      <c r="S65" s="194">
        <v>49</v>
      </c>
      <c r="T65" s="784" t="s">
        <v>675</v>
      </c>
      <c r="U65" s="785"/>
      <c r="V65" s="351">
        <v>1</v>
      </c>
      <c r="W65" s="351">
        <v>2</v>
      </c>
      <c r="X65" s="351">
        <v>3</v>
      </c>
      <c r="Y65" s="351">
        <v>4</v>
      </c>
      <c r="Z65" s="351">
        <v>5</v>
      </c>
      <c r="AA65" s="402"/>
      <c r="AB65" s="402"/>
      <c r="AC65" s="402"/>
      <c r="AD65" s="402"/>
      <c r="AE65" s="402"/>
      <c r="AF65" s="402"/>
      <c r="AG65" s="402"/>
      <c r="AH65" s="402"/>
      <c r="AI65" s="402"/>
      <c r="AJ65" s="402"/>
      <c r="AK65" s="402"/>
      <c r="AL65" s="402"/>
      <c r="AM65" s="402"/>
      <c r="AN65" s="402"/>
      <c r="AO65" s="402"/>
      <c r="AP65" s="402"/>
      <c r="AQ65" s="402"/>
      <c r="AR65" s="402"/>
      <c r="AS65" s="402"/>
      <c r="AT65" s="402"/>
      <c r="AU65" s="402"/>
      <c r="AV65" s="402"/>
      <c r="AW65" s="402"/>
      <c r="AX65" s="402"/>
      <c r="AY65" s="402"/>
      <c r="AZ65" s="402"/>
      <c r="BA65" s="402"/>
      <c r="BB65" s="402"/>
      <c r="BC65" s="402"/>
      <c r="BD65" s="402"/>
      <c r="BE65" s="402"/>
      <c r="BF65" s="402"/>
      <c r="BG65" s="402"/>
      <c r="BH65" s="410"/>
      <c r="BI65" s="410"/>
      <c r="BJ65" s="410"/>
      <c r="BK65" s="410"/>
      <c r="BL65" s="352">
        <v>0</v>
      </c>
      <c r="BM65" s="352">
        <v>1</v>
      </c>
      <c r="BN65" s="352">
        <v>1</v>
      </c>
      <c r="BO65" s="352">
        <v>2</v>
      </c>
      <c r="BQ65" s="258"/>
      <c r="BR65" s="258">
        <v>2</v>
      </c>
      <c r="BS65"/>
      <c r="BT65" s="26"/>
    </row>
    <row r="66" spans="1:79" ht="17.5" hidden="1">
      <c r="A66" s="274" t="s">
        <v>187</v>
      </c>
      <c r="B66" s="210" t="s">
        <v>722</v>
      </c>
      <c r="C66" s="86" t="str">
        <f t="shared" ref="C66:Q66" si="54">IF(C645=$BM$66,"당첨",IF(C645=$BN$66,"당첨",IF(C645=$BO$66,"당첨",IF(C645=$BL$66,"당첨","낙첨"))))</f>
        <v>당첨</v>
      </c>
      <c r="D66" s="86" t="str">
        <f t="shared" si="54"/>
        <v>당첨</v>
      </c>
      <c r="E66" s="86" t="str">
        <f t="shared" si="54"/>
        <v>당첨</v>
      </c>
      <c r="F66" s="86" t="str">
        <f t="shared" si="54"/>
        <v>당첨</v>
      </c>
      <c r="G66" s="86" t="str">
        <f t="shared" si="54"/>
        <v>당첨</v>
      </c>
      <c r="H66" s="86" t="str">
        <f t="shared" si="54"/>
        <v>당첨</v>
      </c>
      <c r="I66" s="86" t="str">
        <f t="shared" si="54"/>
        <v>당첨</v>
      </c>
      <c r="J66" s="86" t="str">
        <f t="shared" si="54"/>
        <v>당첨</v>
      </c>
      <c r="K66" s="86" t="str">
        <f t="shared" si="54"/>
        <v>당첨</v>
      </c>
      <c r="L66" s="86" t="str">
        <f t="shared" si="54"/>
        <v>당첨</v>
      </c>
      <c r="M66" s="86" t="str">
        <f t="shared" si="54"/>
        <v>당첨</v>
      </c>
      <c r="N66" s="86" t="str">
        <f t="shared" si="54"/>
        <v>당첨</v>
      </c>
      <c r="O66" s="86" t="str">
        <f t="shared" si="54"/>
        <v>당첨</v>
      </c>
      <c r="P66" s="86" t="str">
        <f t="shared" si="54"/>
        <v>당첨</v>
      </c>
      <c r="Q66" s="86" t="str">
        <f t="shared" si="54"/>
        <v>당첨</v>
      </c>
      <c r="S66" s="194">
        <v>50</v>
      </c>
      <c r="T66" s="784" t="s">
        <v>676</v>
      </c>
      <c r="U66" s="785"/>
      <c r="V66" s="351">
        <v>6</v>
      </c>
      <c r="W66" s="351">
        <v>7</v>
      </c>
      <c r="X66" s="351">
        <v>8</v>
      </c>
      <c r="Y66" s="351">
        <v>9</v>
      </c>
      <c r="Z66" s="351">
        <v>10</v>
      </c>
      <c r="AA66" s="402"/>
      <c r="AB66" s="402"/>
      <c r="AC66" s="402"/>
      <c r="AD66" s="402"/>
      <c r="AE66" s="402"/>
      <c r="AF66" s="402"/>
      <c r="AG66" s="402"/>
      <c r="AH66" s="402"/>
      <c r="AI66" s="402"/>
      <c r="AJ66" s="402"/>
      <c r="AK66" s="402"/>
      <c r="AL66" s="402"/>
      <c r="AM66" s="402"/>
      <c r="AN66" s="402"/>
      <c r="AO66" s="402"/>
      <c r="AP66" s="402"/>
      <c r="AQ66" s="402"/>
      <c r="AR66" s="402"/>
      <c r="AS66" s="402"/>
      <c r="AT66" s="402"/>
      <c r="AU66" s="402"/>
      <c r="AV66" s="402"/>
      <c r="AW66" s="402"/>
      <c r="AX66" s="402"/>
      <c r="AY66" s="402"/>
      <c r="AZ66" s="402"/>
      <c r="BA66" s="402"/>
      <c r="BB66" s="402"/>
      <c r="BC66" s="402"/>
      <c r="BD66" s="402"/>
      <c r="BE66" s="402"/>
      <c r="BF66" s="402"/>
      <c r="BG66" s="402"/>
      <c r="BH66" s="410"/>
      <c r="BI66" s="410"/>
      <c r="BJ66" s="410"/>
      <c r="BK66" s="410"/>
      <c r="BL66" s="352">
        <v>0</v>
      </c>
      <c r="BM66" s="352">
        <v>1</v>
      </c>
      <c r="BN66" s="352">
        <v>1</v>
      </c>
      <c r="BO66" s="352">
        <v>2</v>
      </c>
      <c r="BQ66" s="258"/>
      <c r="BR66" s="258">
        <v>2</v>
      </c>
      <c r="BS66"/>
      <c r="BT66" s="26"/>
    </row>
    <row r="67" spans="1:79" ht="17.5" hidden="1">
      <c r="A67" s="274" t="s">
        <v>188</v>
      </c>
      <c r="B67" s="210" t="s">
        <v>723</v>
      </c>
      <c r="C67" s="86" t="str">
        <f t="shared" ref="C67:Q67" si="55">IF(C652=$BM$67,"당첨",IF(C652=$BN$67,"당첨",IF(C652=$BO$67,"당첨",IF(C652=$BL$67,"당첨","낙첨"))))</f>
        <v>당첨</v>
      </c>
      <c r="D67" s="86" t="str">
        <f t="shared" si="55"/>
        <v>당첨</v>
      </c>
      <c r="E67" s="86" t="str">
        <f t="shared" si="55"/>
        <v>당첨</v>
      </c>
      <c r="F67" s="86" t="str">
        <f t="shared" si="55"/>
        <v>당첨</v>
      </c>
      <c r="G67" s="86" t="str">
        <f t="shared" si="55"/>
        <v>당첨</v>
      </c>
      <c r="H67" s="86" t="str">
        <f t="shared" si="55"/>
        <v>당첨</v>
      </c>
      <c r="I67" s="86" t="str">
        <f t="shared" si="55"/>
        <v>당첨</v>
      </c>
      <c r="J67" s="86" t="str">
        <f t="shared" si="55"/>
        <v>당첨</v>
      </c>
      <c r="K67" s="86" t="str">
        <f t="shared" si="55"/>
        <v>당첨</v>
      </c>
      <c r="L67" s="86" t="str">
        <f t="shared" si="55"/>
        <v>당첨</v>
      </c>
      <c r="M67" s="86" t="str">
        <f t="shared" si="55"/>
        <v>당첨</v>
      </c>
      <c r="N67" s="86" t="str">
        <f t="shared" si="55"/>
        <v>당첨</v>
      </c>
      <c r="O67" s="86" t="str">
        <f t="shared" si="55"/>
        <v>당첨</v>
      </c>
      <c r="P67" s="86" t="str">
        <f t="shared" si="55"/>
        <v>당첨</v>
      </c>
      <c r="Q67" s="86" t="str">
        <f t="shared" si="55"/>
        <v>당첨</v>
      </c>
      <c r="S67" s="194">
        <v>51</v>
      </c>
      <c r="T67" s="784" t="s">
        <v>677</v>
      </c>
      <c r="U67" s="785"/>
      <c r="V67" s="351">
        <v>11</v>
      </c>
      <c r="W67" s="351">
        <v>12</v>
      </c>
      <c r="X67" s="351">
        <v>13</v>
      </c>
      <c r="Y67" s="351">
        <v>14</v>
      </c>
      <c r="Z67" s="351">
        <v>15</v>
      </c>
      <c r="AA67" s="402"/>
      <c r="AB67" s="402"/>
      <c r="AC67" s="402"/>
      <c r="AD67" s="402"/>
      <c r="AE67" s="402"/>
      <c r="AF67" s="402"/>
      <c r="AG67" s="402"/>
      <c r="AH67" s="402"/>
      <c r="AI67" s="402"/>
      <c r="AJ67" s="402"/>
      <c r="AK67" s="402"/>
      <c r="AL67" s="402"/>
      <c r="AM67" s="402"/>
      <c r="AN67" s="402"/>
      <c r="AO67" s="402"/>
      <c r="AP67" s="402"/>
      <c r="AQ67" s="402"/>
      <c r="AR67" s="402"/>
      <c r="AS67" s="402"/>
      <c r="AT67" s="402"/>
      <c r="AU67" s="402"/>
      <c r="AV67" s="402"/>
      <c r="AW67" s="402"/>
      <c r="AX67" s="402"/>
      <c r="AY67" s="402"/>
      <c r="AZ67" s="402"/>
      <c r="BA67" s="402"/>
      <c r="BB67" s="402"/>
      <c r="BC67" s="402"/>
      <c r="BD67" s="402"/>
      <c r="BE67" s="402"/>
      <c r="BF67" s="402"/>
      <c r="BG67" s="402"/>
      <c r="BH67" s="410"/>
      <c r="BI67" s="410"/>
      <c r="BJ67" s="410"/>
      <c r="BK67" s="410"/>
      <c r="BL67" s="352">
        <v>0</v>
      </c>
      <c r="BM67" s="352">
        <v>1</v>
      </c>
      <c r="BN67" s="352">
        <v>2</v>
      </c>
      <c r="BO67" s="352">
        <v>2</v>
      </c>
      <c r="BQ67" s="258"/>
      <c r="BR67" s="258">
        <v>2</v>
      </c>
      <c r="BS67"/>
      <c r="BT67" s="26"/>
    </row>
    <row r="68" spans="1:79" ht="17.5" hidden="1">
      <c r="A68" s="274" t="s">
        <v>189</v>
      </c>
      <c r="B68" s="210" t="s">
        <v>724</v>
      </c>
      <c r="C68" s="86" t="str">
        <f t="shared" ref="C68:Q68" si="56">IF(C659=$BM$68,"당첨",IF(C659=$BN$68,"당첨",IF(C659=$BO$68,"당첨",IF(C659=$BL$68,"당첨","낙첨"))))</f>
        <v>당첨</v>
      </c>
      <c r="D68" s="86" t="str">
        <f t="shared" si="56"/>
        <v>당첨</v>
      </c>
      <c r="E68" s="86" t="str">
        <f t="shared" si="56"/>
        <v>당첨</v>
      </c>
      <c r="F68" s="86" t="str">
        <f t="shared" si="56"/>
        <v>당첨</v>
      </c>
      <c r="G68" s="86" t="str">
        <f t="shared" si="56"/>
        <v>당첨</v>
      </c>
      <c r="H68" s="86" t="str">
        <f t="shared" si="56"/>
        <v>당첨</v>
      </c>
      <c r="I68" s="86" t="str">
        <f t="shared" si="56"/>
        <v>당첨</v>
      </c>
      <c r="J68" s="86" t="str">
        <f t="shared" si="56"/>
        <v>당첨</v>
      </c>
      <c r="K68" s="86" t="str">
        <f t="shared" si="56"/>
        <v>당첨</v>
      </c>
      <c r="L68" s="86" t="str">
        <f t="shared" si="56"/>
        <v>당첨</v>
      </c>
      <c r="M68" s="86" t="str">
        <f t="shared" si="56"/>
        <v>당첨</v>
      </c>
      <c r="N68" s="86" t="str">
        <f t="shared" si="56"/>
        <v>당첨</v>
      </c>
      <c r="O68" s="86" t="str">
        <f t="shared" si="56"/>
        <v>당첨</v>
      </c>
      <c r="P68" s="86" t="str">
        <f t="shared" si="56"/>
        <v>당첨</v>
      </c>
      <c r="Q68" s="86" t="str">
        <f t="shared" si="56"/>
        <v>당첨</v>
      </c>
      <c r="S68" s="194">
        <v>52</v>
      </c>
      <c r="T68" s="784" t="s">
        <v>678</v>
      </c>
      <c r="U68" s="785"/>
      <c r="V68" s="351">
        <v>16</v>
      </c>
      <c r="W68" s="351">
        <v>17</v>
      </c>
      <c r="X68" s="351">
        <v>18</v>
      </c>
      <c r="Y68" s="351">
        <v>19</v>
      </c>
      <c r="Z68" s="351">
        <v>20</v>
      </c>
      <c r="AA68" s="402"/>
      <c r="AB68" s="402"/>
      <c r="AC68" s="402"/>
      <c r="AD68" s="402"/>
      <c r="AE68" s="402"/>
      <c r="AF68" s="402"/>
      <c r="AG68" s="402"/>
      <c r="AH68" s="402"/>
      <c r="AI68" s="402"/>
      <c r="AJ68" s="402"/>
      <c r="AK68" s="402"/>
      <c r="AL68" s="402"/>
      <c r="AM68" s="402"/>
      <c r="AN68" s="402"/>
      <c r="AO68" s="402"/>
      <c r="AP68" s="402"/>
      <c r="AQ68" s="402"/>
      <c r="AR68" s="402"/>
      <c r="AS68" s="402"/>
      <c r="AT68" s="402"/>
      <c r="AU68" s="402"/>
      <c r="AV68" s="402"/>
      <c r="AW68" s="402"/>
      <c r="AX68" s="402"/>
      <c r="AY68" s="402"/>
      <c r="AZ68" s="402"/>
      <c r="BA68" s="402"/>
      <c r="BB68" s="402"/>
      <c r="BC68" s="402"/>
      <c r="BD68" s="402"/>
      <c r="BE68" s="402"/>
      <c r="BF68" s="402"/>
      <c r="BG68" s="402"/>
      <c r="BH68" s="410"/>
      <c r="BI68" s="410"/>
      <c r="BJ68" s="410"/>
      <c r="BK68" s="410"/>
      <c r="BL68" s="352">
        <v>0</v>
      </c>
      <c r="BM68" s="352">
        <v>1</v>
      </c>
      <c r="BN68" s="352">
        <v>1</v>
      </c>
      <c r="BO68" s="352">
        <v>2</v>
      </c>
      <c r="BQ68" s="258"/>
      <c r="BR68" s="258">
        <v>2</v>
      </c>
      <c r="BS68"/>
      <c r="BT68" s="26"/>
    </row>
    <row r="69" spans="1:79" ht="17.5" hidden="1">
      <c r="A69" s="274" t="s">
        <v>190</v>
      </c>
      <c r="B69" s="210" t="s">
        <v>725</v>
      </c>
      <c r="C69" s="86" t="str">
        <f t="shared" ref="C69:Q69" si="57">IF(C666=$BM$69,"당첨",IF(C666=$BN$69,"당첨",IF(C666=$BO$69,"당첨",IF(C666=$BL$69,"당첨","낙첨"))))</f>
        <v>당첨</v>
      </c>
      <c r="D69" s="86" t="str">
        <f t="shared" si="57"/>
        <v>당첨</v>
      </c>
      <c r="E69" s="86" t="str">
        <f t="shared" si="57"/>
        <v>당첨</v>
      </c>
      <c r="F69" s="86" t="str">
        <f t="shared" si="57"/>
        <v>당첨</v>
      </c>
      <c r="G69" s="86" t="str">
        <f t="shared" si="57"/>
        <v>당첨</v>
      </c>
      <c r="H69" s="86" t="str">
        <f t="shared" si="57"/>
        <v>당첨</v>
      </c>
      <c r="I69" s="86" t="str">
        <f t="shared" si="57"/>
        <v>당첨</v>
      </c>
      <c r="J69" s="86" t="str">
        <f t="shared" si="57"/>
        <v>당첨</v>
      </c>
      <c r="K69" s="86" t="str">
        <f t="shared" si="57"/>
        <v>당첨</v>
      </c>
      <c r="L69" s="86" t="str">
        <f t="shared" si="57"/>
        <v>당첨</v>
      </c>
      <c r="M69" s="86" t="str">
        <f t="shared" si="57"/>
        <v>당첨</v>
      </c>
      <c r="N69" s="86" t="str">
        <f t="shared" si="57"/>
        <v>당첨</v>
      </c>
      <c r="O69" s="86" t="str">
        <f t="shared" si="57"/>
        <v>당첨</v>
      </c>
      <c r="P69" s="86" t="str">
        <f t="shared" si="57"/>
        <v>당첨</v>
      </c>
      <c r="Q69" s="86" t="str">
        <f t="shared" si="57"/>
        <v>당첨</v>
      </c>
      <c r="S69" s="194">
        <v>53</v>
      </c>
      <c r="T69" s="784" t="s">
        <v>679</v>
      </c>
      <c r="U69" s="785"/>
      <c r="V69" s="351">
        <v>21</v>
      </c>
      <c r="W69" s="351">
        <v>22</v>
      </c>
      <c r="X69" s="351">
        <v>23</v>
      </c>
      <c r="Y69" s="351">
        <v>24</v>
      </c>
      <c r="Z69" s="351">
        <v>25</v>
      </c>
      <c r="AA69" s="402"/>
      <c r="AB69" s="402"/>
      <c r="AC69" s="402"/>
      <c r="AD69" s="402"/>
      <c r="AE69" s="402"/>
      <c r="AF69" s="402"/>
      <c r="AG69" s="402"/>
      <c r="AH69" s="402"/>
      <c r="AI69" s="402"/>
      <c r="AJ69" s="402"/>
      <c r="AK69" s="402"/>
      <c r="AL69" s="402"/>
      <c r="AM69" s="402"/>
      <c r="AN69" s="402"/>
      <c r="AO69" s="402"/>
      <c r="AP69" s="402"/>
      <c r="AQ69" s="402"/>
      <c r="AR69" s="402"/>
      <c r="AS69" s="402"/>
      <c r="AT69" s="402"/>
      <c r="AU69" s="402"/>
      <c r="AV69" s="402"/>
      <c r="AW69" s="402"/>
      <c r="AX69" s="402"/>
      <c r="AY69" s="402"/>
      <c r="AZ69" s="402"/>
      <c r="BA69" s="402"/>
      <c r="BB69" s="402"/>
      <c r="BC69" s="402"/>
      <c r="BD69" s="402"/>
      <c r="BE69" s="402"/>
      <c r="BF69" s="402"/>
      <c r="BG69" s="402"/>
      <c r="BH69" s="410"/>
      <c r="BI69" s="410"/>
      <c r="BJ69" s="410"/>
      <c r="BK69" s="410"/>
      <c r="BL69" s="352">
        <v>0</v>
      </c>
      <c r="BM69" s="352">
        <v>1</v>
      </c>
      <c r="BN69" s="352">
        <v>2</v>
      </c>
      <c r="BO69" s="352">
        <v>2</v>
      </c>
      <c r="BQ69" s="258"/>
      <c r="BR69" s="258">
        <v>2</v>
      </c>
      <c r="BS69"/>
      <c r="BT69" s="26"/>
    </row>
    <row r="70" spans="1:79" ht="17.5" hidden="1">
      <c r="A70" s="274" t="s">
        <v>191</v>
      </c>
      <c r="B70" s="210" t="s">
        <v>726</v>
      </c>
      <c r="C70" s="86" t="str">
        <f t="shared" ref="C70:Q70" si="58">IF(C673=$BM$70,"당첨",IF(C673=$BN$70,"당첨",IF(C673=$BO$70,"당첨",IF(C673=$BL$70,"당첨","낙첨"))))</f>
        <v>당첨</v>
      </c>
      <c r="D70" s="86" t="str">
        <f t="shared" si="58"/>
        <v>당첨</v>
      </c>
      <c r="E70" s="86" t="str">
        <f t="shared" si="58"/>
        <v>당첨</v>
      </c>
      <c r="F70" s="86" t="str">
        <f t="shared" si="58"/>
        <v>당첨</v>
      </c>
      <c r="G70" s="86" t="str">
        <f t="shared" si="58"/>
        <v>당첨</v>
      </c>
      <c r="H70" s="86" t="str">
        <f t="shared" si="58"/>
        <v>당첨</v>
      </c>
      <c r="I70" s="86" t="str">
        <f t="shared" si="58"/>
        <v>당첨</v>
      </c>
      <c r="J70" s="86" t="str">
        <f t="shared" si="58"/>
        <v>당첨</v>
      </c>
      <c r="K70" s="86" t="str">
        <f t="shared" si="58"/>
        <v>당첨</v>
      </c>
      <c r="L70" s="86" t="str">
        <f t="shared" si="58"/>
        <v>당첨</v>
      </c>
      <c r="M70" s="86" t="str">
        <f t="shared" si="58"/>
        <v>당첨</v>
      </c>
      <c r="N70" s="86" t="str">
        <f t="shared" si="58"/>
        <v>당첨</v>
      </c>
      <c r="O70" s="86" t="str">
        <f t="shared" si="58"/>
        <v>당첨</v>
      </c>
      <c r="P70" s="86" t="str">
        <f t="shared" si="58"/>
        <v>당첨</v>
      </c>
      <c r="Q70" s="86" t="str">
        <f t="shared" si="58"/>
        <v>당첨</v>
      </c>
      <c r="S70" s="194">
        <v>54</v>
      </c>
      <c r="T70" s="784" t="s">
        <v>680</v>
      </c>
      <c r="U70" s="785"/>
      <c r="V70" s="351">
        <v>26</v>
      </c>
      <c r="W70" s="351">
        <v>27</v>
      </c>
      <c r="X70" s="351">
        <v>28</v>
      </c>
      <c r="Y70" s="351">
        <v>29</v>
      </c>
      <c r="Z70" s="351">
        <v>30</v>
      </c>
      <c r="AA70" s="402"/>
      <c r="AB70" s="402"/>
      <c r="AC70" s="402"/>
      <c r="AD70" s="402"/>
      <c r="AE70" s="402"/>
      <c r="AF70" s="402"/>
      <c r="AG70" s="402"/>
      <c r="AH70" s="402"/>
      <c r="AI70" s="402"/>
      <c r="AJ70" s="402"/>
      <c r="AK70" s="402"/>
      <c r="AL70" s="402"/>
      <c r="AM70" s="402"/>
      <c r="AN70" s="402"/>
      <c r="AO70" s="402"/>
      <c r="AP70" s="402"/>
      <c r="AQ70" s="402"/>
      <c r="AR70" s="402"/>
      <c r="AS70" s="402"/>
      <c r="AT70" s="402"/>
      <c r="AU70" s="402"/>
      <c r="AV70" s="402"/>
      <c r="AW70" s="402"/>
      <c r="AX70" s="402"/>
      <c r="AY70" s="402"/>
      <c r="AZ70" s="402"/>
      <c r="BA70" s="402"/>
      <c r="BB70" s="402"/>
      <c r="BC70" s="402"/>
      <c r="BD70" s="402"/>
      <c r="BE70" s="402"/>
      <c r="BF70" s="402"/>
      <c r="BG70" s="402"/>
      <c r="BH70" s="410"/>
      <c r="BI70" s="410"/>
      <c r="BJ70" s="410"/>
      <c r="BK70" s="410"/>
      <c r="BL70" s="352">
        <v>0</v>
      </c>
      <c r="BM70" s="352">
        <v>1</v>
      </c>
      <c r="BN70" s="352">
        <v>2</v>
      </c>
      <c r="BO70" s="352">
        <v>2</v>
      </c>
      <c r="BQ70" s="258"/>
      <c r="BR70" s="258">
        <v>2</v>
      </c>
      <c r="BS70"/>
      <c r="BT70" s="26"/>
    </row>
    <row r="71" spans="1:79" ht="17.5" hidden="1">
      <c r="A71" s="274" t="s">
        <v>192</v>
      </c>
      <c r="B71" s="210" t="s">
        <v>727</v>
      </c>
      <c r="C71" s="86" t="str">
        <f t="shared" ref="C71:Q71" si="59">IF(C680=$BM$71,"당첨",IF(C680=$BN$71,"당첨",IF(C680=$BO$71,"당첨",IF(C680=$BL$71,"당첨","낙첨"))))</f>
        <v>당첨</v>
      </c>
      <c r="D71" s="86" t="str">
        <f t="shared" si="59"/>
        <v>당첨</v>
      </c>
      <c r="E71" s="86" t="str">
        <f t="shared" si="59"/>
        <v>당첨</v>
      </c>
      <c r="F71" s="86" t="str">
        <f t="shared" si="59"/>
        <v>당첨</v>
      </c>
      <c r="G71" s="86" t="str">
        <f t="shared" si="59"/>
        <v>당첨</v>
      </c>
      <c r="H71" s="86" t="str">
        <f t="shared" si="59"/>
        <v>당첨</v>
      </c>
      <c r="I71" s="86" t="str">
        <f t="shared" si="59"/>
        <v>당첨</v>
      </c>
      <c r="J71" s="86" t="str">
        <f t="shared" si="59"/>
        <v>당첨</v>
      </c>
      <c r="K71" s="86" t="str">
        <f t="shared" si="59"/>
        <v>당첨</v>
      </c>
      <c r="L71" s="86" t="str">
        <f t="shared" si="59"/>
        <v>당첨</v>
      </c>
      <c r="M71" s="86" t="str">
        <f t="shared" si="59"/>
        <v>당첨</v>
      </c>
      <c r="N71" s="86" t="str">
        <f t="shared" si="59"/>
        <v>당첨</v>
      </c>
      <c r="O71" s="86" t="str">
        <f t="shared" si="59"/>
        <v>당첨</v>
      </c>
      <c r="P71" s="86" t="str">
        <f t="shared" si="59"/>
        <v>당첨</v>
      </c>
      <c r="Q71" s="86" t="str">
        <f t="shared" si="59"/>
        <v>당첨</v>
      </c>
      <c r="S71" s="194">
        <v>55</v>
      </c>
      <c r="T71" s="784" t="s">
        <v>681</v>
      </c>
      <c r="U71" s="785"/>
      <c r="V71" s="351">
        <v>31</v>
      </c>
      <c r="W71" s="351">
        <v>32</v>
      </c>
      <c r="X71" s="351">
        <v>33</v>
      </c>
      <c r="Y71" s="351">
        <v>34</v>
      </c>
      <c r="Z71" s="351">
        <v>35</v>
      </c>
      <c r="AA71" s="402"/>
      <c r="AB71" s="402"/>
      <c r="AC71" s="402"/>
      <c r="AD71" s="402"/>
      <c r="AE71" s="402"/>
      <c r="AF71" s="402"/>
      <c r="AG71" s="402"/>
      <c r="AH71" s="402"/>
      <c r="AI71" s="402"/>
      <c r="AJ71" s="402"/>
      <c r="AK71" s="402"/>
      <c r="AL71" s="402"/>
      <c r="AM71" s="402"/>
      <c r="AN71" s="402"/>
      <c r="AO71" s="402"/>
      <c r="AP71" s="402"/>
      <c r="AQ71" s="402"/>
      <c r="AR71" s="402"/>
      <c r="AS71" s="402"/>
      <c r="AT71" s="402"/>
      <c r="AU71" s="402"/>
      <c r="AV71" s="402"/>
      <c r="AW71" s="402"/>
      <c r="AX71" s="402"/>
      <c r="AY71" s="402"/>
      <c r="AZ71" s="402"/>
      <c r="BA71" s="402"/>
      <c r="BB71" s="402"/>
      <c r="BC71" s="402"/>
      <c r="BD71" s="402"/>
      <c r="BE71" s="402"/>
      <c r="BF71" s="402"/>
      <c r="BG71" s="402"/>
      <c r="BH71" s="410"/>
      <c r="BI71" s="410"/>
      <c r="BJ71" s="410"/>
      <c r="BK71" s="410"/>
      <c r="BL71" s="352">
        <v>0</v>
      </c>
      <c r="BM71" s="352">
        <v>1</v>
      </c>
      <c r="BN71" s="352">
        <v>2</v>
      </c>
      <c r="BO71" s="352">
        <v>2</v>
      </c>
      <c r="BQ71" s="258"/>
      <c r="BR71" s="258">
        <v>2</v>
      </c>
      <c r="BS71"/>
      <c r="BT71" s="26"/>
    </row>
    <row r="72" spans="1:79" ht="17.5" hidden="1">
      <c r="A72" s="274" t="s">
        <v>193</v>
      </c>
      <c r="B72" s="210" t="s">
        <v>728</v>
      </c>
      <c r="C72" s="86" t="str">
        <f t="shared" ref="C72:Q72" si="60">IF(C687=$BM$72,"당첨",IF(C687=$BN$72,"당첨",IF(C687=$BO$72,"당첨",IF(C687=$BL$72,"당첨","낙첨"))))</f>
        <v>당첨</v>
      </c>
      <c r="D72" s="86" t="str">
        <f t="shared" si="60"/>
        <v>당첨</v>
      </c>
      <c r="E72" s="86" t="str">
        <f t="shared" si="60"/>
        <v>당첨</v>
      </c>
      <c r="F72" s="86" t="str">
        <f t="shared" si="60"/>
        <v>당첨</v>
      </c>
      <c r="G72" s="86" t="str">
        <f t="shared" si="60"/>
        <v>당첨</v>
      </c>
      <c r="H72" s="86" t="str">
        <f t="shared" si="60"/>
        <v>당첨</v>
      </c>
      <c r="I72" s="86" t="str">
        <f t="shared" si="60"/>
        <v>당첨</v>
      </c>
      <c r="J72" s="86" t="str">
        <f t="shared" si="60"/>
        <v>당첨</v>
      </c>
      <c r="K72" s="86" t="str">
        <f t="shared" si="60"/>
        <v>당첨</v>
      </c>
      <c r="L72" s="86" t="str">
        <f t="shared" si="60"/>
        <v>당첨</v>
      </c>
      <c r="M72" s="86" t="str">
        <f t="shared" si="60"/>
        <v>당첨</v>
      </c>
      <c r="N72" s="86" t="str">
        <f t="shared" si="60"/>
        <v>당첨</v>
      </c>
      <c r="O72" s="86" t="str">
        <f t="shared" si="60"/>
        <v>당첨</v>
      </c>
      <c r="P72" s="86" t="str">
        <f t="shared" si="60"/>
        <v>당첨</v>
      </c>
      <c r="Q72" s="86" t="str">
        <f t="shared" si="60"/>
        <v>당첨</v>
      </c>
      <c r="S72" s="194">
        <v>56</v>
      </c>
      <c r="T72" s="784" t="s">
        <v>682</v>
      </c>
      <c r="U72" s="785"/>
      <c r="V72" s="351">
        <v>36</v>
      </c>
      <c r="W72" s="351">
        <v>37</v>
      </c>
      <c r="X72" s="351">
        <v>38</v>
      </c>
      <c r="Y72" s="351">
        <v>39</v>
      </c>
      <c r="Z72" s="351">
        <v>40</v>
      </c>
      <c r="AA72" s="402"/>
      <c r="AB72" s="402"/>
      <c r="AC72" s="402"/>
      <c r="AD72" s="402"/>
      <c r="AE72" s="402"/>
      <c r="AF72" s="402"/>
      <c r="AG72" s="402"/>
      <c r="AH72" s="402"/>
      <c r="AI72" s="402"/>
      <c r="AJ72" s="402"/>
      <c r="AK72" s="402"/>
      <c r="AL72" s="402"/>
      <c r="AM72" s="402"/>
      <c r="AN72" s="402"/>
      <c r="AO72" s="402"/>
      <c r="AP72" s="402"/>
      <c r="AQ72" s="402"/>
      <c r="AR72" s="402"/>
      <c r="AS72" s="402"/>
      <c r="AT72" s="402"/>
      <c r="AU72" s="402"/>
      <c r="AV72" s="402"/>
      <c r="AW72" s="402"/>
      <c r="AX72" s="402"/>
      <c r="AY72" s="402"/>
      <c r="AZ72" s="402"/>
      <c r="BA72" s="402"/>
      <c r="BB72" s="402"/>
      <c r="BC72" s="402"/>
      <c r="BD72" s="402"/>
      <c r="BE72" s="402"/>
      <c r="BF72" s="402"/>
      <c r="BG72" s="402"/>
      <c r="BH72" s="410"/>
      <c r="BI72" s="410"/>
      <c r="BJ72" s="410"/>
      <c r="BK72" s="410"/>
      <c r="BL72" s="352">
        <v>0</v>
      </c>
      <c r="BM72" s="352">
        <v>1</v>
      </c>
      <c r="BN72" s="352">
        <v>1</v>
      </c>
      <c r="BO72" s="352">
        <v>2</v>
      </c>
      <c r="BQ72" s="258"/>
      <c r="BR72" s="258">
        <v>2</v>
      </c>
      <c r="BS72"/>
      <c r="BT72" s="26"/>
    </row>
    <row r="73" spans="1:79" ht="17.5" hidden="1">
      <c r="A73" s="274" t="s">
        <v>194</v>
      </c>
      <c r="B73" s="210" t="s">
        <v>729</v>
      </c>
      <c r="C73" s="86" t="str">
        <f t="shared" ref="C73:Q73" si="61">IF(C694=$BM$73,"당첨",IF(C694=$BN$73,"당첨",IF(C694=$BO$73,"당첨",IF(C694=$BL$73,"당첨","낙첨"))))</f>
        <v>당첨</v>
      </c>
      <c r="D73" s="86" t="str">
        <f t="shared" si="61"/>
        <v>당첨</v>
      </c>
      <c r="E73" s="86" t="str">
        <f t="shared" si="61"/>
        <v>당첨</v>
      </c>
      <c r="F73" s="86" t="str">
        <f t="shared" si="61"/>
        <v>당첨</v>
      </c>
      <c r="G73" s="86" t="str">
        <f t="shared" si="61"/>
        <v>당첨</v>
      </c>
      <c r="H73" s="86" t="str">
        <f t="shared" si="61"/>
        <v>당첨</v>
      </c>
      <c r="I73" s="86" t="str">
        <f t="shared" si="61"/>
        <v>당첨</v>
      </c>
      <c r="J73" s="86" t="str">
        <f t="shared" si="61"/>
        <v>당첨</v>
      </c>
      <c r="K73" s="86" t="str">
        <f t="shared" si="61"/>
        <v>당첨</v>
      </c>
      <c r="L73" s="86" t="str">
        <f t="shared" si="61"/>
        <v>당첨</v>
      </c>
      <c r="M73" s="86" t="str">
        <f t="shared" si="61"/>
        <v>당첨</v>
      </c>
      <c r="N73" s="86" t="str">
        <f t="shared" si="61"/>
        <v>당첨</v>
      </c>
      <c r="O73" s="86" t="str">
        <f t="shared" si="61"/>
        <v>당첨</v>
      </c>
      <c r="P73" s="86" t="str">
        <f t="shared" si="61"/>
        <v>당첨</v>
      </c>
      <c r="Q73" s="86" t="str">
        <f t="shared" si="61"/>
        <v>당첨</v>
      </c>
      <c r="S73" s="194">
        <v>57</v>
      </c>
      <c r="T73" s="784" t="s">
        <v>714</v>
      </c>
      <c r="U73" s="785"/>
      <c r="V73" s="351">
        <v>41</v>
      </c>
      <c r="W73" s="351">
        <v>42</v>
      </c>
      <c r="X73" s="351">
        <v>43</v>
      </c>
      <c r="Y73" s="351">
        <v>44</v>
      </c>
      <c r="Z73" s="351">
        <v>45</v>
      </c>
      <c r="AA73" s="402"/>
      <c r="AB73" s="402"/>
      <c r="AC73" s="402"/>
      <c r="AD73" s="402"/>
      <c r="AE73" s="402"/>
      <c r="AF73" s="402"/>
      <c r="AG73" s="402"/>
      <c r="AH73" s="402"/>
      <c r="AI73" s="402"/>
      <c r="AJ73" s="402"/>
      <c r="AK73" s="402"/>
      <c r="AL73" s="402"/>
      <c r="AM73" s="402"/>
      <c r="AN73" s="402"/>
      <c r="AO73" s="402"/>
      <c r="AP73" s="402"/>
      <c r="AQ73" s="402"/>
      <c r="AR73" s="402"/>
      <c r="AS73" s="402"/>
      <c r="AT73" s="402"/>
      <c r="AU73" s="402"/>
      <c r="AV73" s="402"/>
      <c r="AW73" s="402"/>
      <c r="AX73" s="402"/>
      <c r="AY73" s="402"/>
      <c r="AZ73" s="402"/>
      <c r="BA73" s="402"/>
      <c r="BB73" s="402"/>
      <c r="BC73" s="402"/>
      <c r="BD73" s="402"/>
      <c r="BE73" s="402"/>
      <c r="BF73" s="402"/>
      <c r="BG73" s="402"/>
      <c r="BH73" s="410"/>
      <c r="BI73" s="410"/>
      <c r="BJ73" s="410"/>
      <c r="BK73" s="410"/>
      <c r="BL73" s="352">
        <v>0</v>
      </c>
      <c r="BM73" s="352">
        <v>1</v>
      </c>
      <c r="BN73" s="352">
        <v>2</v>
      </c>
      <c r="BO73" s="352">
        <v>2</v>
      </c>
      <c r="BQ73" s="258"/>
      <c r="BR73" s="258">
        <v>2</v>
      </c>
      <c r="BS73"/>
      <c r="BT73" s="26"/>
    </row>
    <row r="74" spans="1:79" ht="17.5" hidden="1">
      <c r="A74" s="275" t="s">
        <v>195</v>
      </c>
      <c r="B74" s="211" t="s">
        <v>730</v>
      </c>
      <c r="C74" s="86" t="str">
        <f t="shared" ref="C74:Q74" si="62">IF(C701=$BM$74,"당첨",IF(C701=$BN$74,"당첨",IF(C701=$BO$74,"당첨",IF(C701=$BL$74,"당첨","낙첨"))))</f>
        <v>당첨</v>
      </c>
      <c r="D74" s="86" t="str">
        <f t="shared" si="62"/>
        <v>당첨</v>
      </c>
      <c r="E74" s="86" t="str">
        <f t="shared" si="62"/>
        <v>당첨</v>
      </c>
      <c r="F74" s="86" t="str">
        <f t="shared" si="62"/>
        <v>당첨</v>
      </c>
      <c r="G74" s="86" t="str">
        <f t="shared" si="62"/>
        <v>당첨</v>
      </c>
      <c r="H74" s="86" t="str">
        <f t="shared" si="62"/>
        <v>당첨</v>
      </c>
      <c r="I74" s="86" t="str">
        <f t="shared" si="62"/>
        <v>당첨</v>
      </c>
      <c r="J74" s="86" t="str">
        <f t="shared" si="62"/>
        <v>당첨</v>
      </c>
      <c r="K74" s="86" t="str">
        <f t="shared" si="62"/>
        <v>당첨</v>
      </c>
      <c r="L74" s="86" t="str">
        <f t="shared" si="62"/>
        <v>당첨</v>
      </c>
      <c r="M74" s="86" t="str">
        <f t="shared" si="62"/>
        <v>당첨</v>
      </c>
      <c r="N74" s="86" t="str">
        <f t="shared" si="62"/>
        <v>당첨</v>
      </c>
      <c r="O74" s="86" t="str">
        <f t="shared" si="62"/>
        <v>당첨</v>
      </c>
      <c r="P74" s="86" t="str">
        <f t="shared" si="62"/>
        <v>당첨</v>
      </c>
      <c r="Q74" s="86" t="str">
        <f t="shared" si="62"/>
        <v>당첨</v>
      </c>
      <c r="S74" s="188">
        <v>58</v>
      </c>
      <c r="T74" s="786" t="s">
        <v>715</v>
      </c>
      <c r="U74" s="787"/>
      <c r="V74" s="353">
        <v>1</v>
      </c>
      <c r="W74" s="353">
        <v>2</v>
      </c>
      <c r="X74" s="353">
        <v>3</v>
      </c>
      <c r="Y74" s="353">
        <v>4</v>
      </c>
      <c r="Z74" s="353">
        <v>5</v>
      </c>
      <c r="AA74" s="353">
        <v>6</v>
      </c>
      <c r="AB74" s="353">
        <v>7</v>
      </c>
      <c r="AC74" s="402"/>
      <c r="AD74" s="402"/>
      <c r="AE74" s="402"/>
      <c r="AF74" s="402"/>
      <c r="AG74" s="402"/>
      <c r="AH74" s="402"/>
      <c r="AI74" s="402"/>
      <c r="AJ74" s="402"/>
      <c r="AK74" s="402"/>
      <c r="AL74" s="402"/>
      <c r="AM74" s="402"/>
      <c r="AN74" s="402"/>
      <c r="AO74" s="402"/>
      <c r="AP74" s="402"/>
      <c r="AQ74" s="402"/>
      <c r="AR74" s="402"/>
      <c r="AS74" s="402"/>
      <c r="AT74" s="402"/>
      <c r="AU74" s="402"/>
      <c r="AV74" s="394"/>
      <c r="AW74" s="394"/>
      <c r="AX74" s="394"/>
      <c r="AY74" s="394"/>
      <c r="AZ74" s="394"/>
      <c r="BA74" s="394"/>
      <c r="BB74" s="394"/>
      <c r="BC74" s="394"/>
      <c r="BD74" s="394"/>
      <c r="BE74" s="394"/>
      <c r="BF74" s="394"/>
      <c r="BG74" s="394"/>
      <c r="BH74" s="410"/>
      <c r="BI74" s="410"/>
      <c r="BJ74" s="410"/>
      <c r="BK74" s="410"/>
      <c r="BL74" s="355">
        <v>0</v>
      </c>
      <c r="BM74" s="355">
        <v>1</v>
      </c>
      <c r="BN74" s="355">
        <v>2</v>
      </c>
      <c r="BO74" s="355">
        <v>2</v>
      </c>
      <c r="BQ74" s="258"/>
      <c r="BR74" s="258">
        <v>2</v>
      </c>
      <c r="BS74"/>
      <c r="BT74" s="26"/>
    </row>
    <row r="75" spans="1:79" ht="17.5" hidden="1">
      <c r="A75" s="275" t="s">
        <v>196</v>
      </c>
      <c r="B75" s="211" t="s">
        <v>731</v>
      </c>
      <c r="C75" s="86" t="str">
        <f t="shared" ref="C75:Q75" si="63">IF(C708=$BM$75,"당첨",IF(C708=$BN$75,"당첨",IF(C708=$BO$75,"당첨",IF(C708=$BL$75,"당첨","낙첨"))))</f>
        <v>당첨</v>
      </c>
      <c r="D75" s="86" t="str">
        <f t="shared" si="63"/>
        <v>당첨</v>
      </c>
      <c r="E75" s="86" t="str">
        <f t="shared" si="63"/>
        <v>당첨</v>
      </c>
      <c r="F75" s="86" t="str">
        <f t="shared" si="63"/>
        <v>당첨</v>
      </c>
      <c r="G75" s="86" t="str">
        <f t="shared" si="63"/>
        <v>당첨</v>
      </c>
      <c r="H75" s="86" t="str">
        <f t="shared" si="63"/>
        <v>당첨</v>
      </c>
      <c r="I75" s="86" t="str">
        <f t="shared" si="63"/>
        <v>당첨</v>
      </c>
      <c r="J75" s="86" t="str">
        <f t="shared" si="63"/>
        <v>당첨</v>
      </c>
      <c r="K75" s="86" t="str">
        <f t="shared" si="63"/>
        <v>당첨</v>
      </c>
      <c r="L75" s="86" t="str">
        <f t="shared" si="63"/>
        <v>당첨</v>
      </c>
      <c r="M75" s="86" t="str">
        <f t="shared" si="63"/>
        <v>당첨</v>
      </c>
      <c r="N75" s="86" t="str">
        <f t="shared" si="63"/>
        <v>당첨</v>
      </c>
      <c r="O75" s="86" t="str">
        <f t="shared" si="63"/>
        <v>당첨</v>
      </c>
      <c r="P75" s="86" t="str">
        <f t="shared" si="63"/>
        <v>당첨</v>
      </c>
      <c r="Q75" s="86" t="str">
        <f t="shared" si="63"/>
        <v>당첨</v>
      </c>
      <c r="S75" s="188">
        <v>59</v>
      </c>
      <c r="T75" s="786" t="s">
        <v>688</v>
      </c>
      <c r="U75" s="787"/>
      <c r="V75" s="353">
        <v>8</v>
      </c>
      <c r="W75" s="353">
        <v>9</v>
      </c>
      <c r="X75" s="353">
        <v>10</v>
      </c>
      <c r="Y75" s="353">
        <v>11</v>
      </c>
      <c r="Z75" s="353">
        <v>12</v>
      </c>
      <c r="AA75" s="353">
        <v>13</v>
      </c>
      <c r="AB75" s="353">
        <v>14</v>
      </c>
      <c r="AC75" s="402"/>
      <c r="AD75" s="402"/>
      <c r="AE75" s="402"/>
      <c r="AF75" s="402"/>
      <c r="AG75" s="402"/>
      <c r="AH75" s="402"/>
      <c r="AI75" s="402"/>
      <c r="AJ75" s="402"/>
      <c r="AK75" s="402"/>
      <c r="AL75" s="402"/>
      <c r="AM75" s="402"/>
      <c r="AN75" s="402"/>
      <c r="AO75" s="402"/>
      <c r="AP75" s="402"/>
      <c r="AQ75" s="402"/>
      <c r="AR75" s="402"/>
      <c r="AS75" s="402"/>
      <c r="AT75" s="402"/>
      <c r="AU75" s="402"/>
      <c r="AV75" s="394"/>
      <c r="AW75" s="394"/>
      <c r="AX75" s="394"/>
      <c r="AY75" s="394"/>
      <c r="AZ75" s="394"/>
      <c r="BA75" s="394"/>
      <c r="BB75" s="394"/>
      <c r="BC75" s="394"/>
      <c r="BD75" s="394"/>
      <c r="BE75" s="394"/>
      <c r="BF75" s="394"/>
      <c r="BG75" s="394"/>
      <c r="BH75" s="410"/>
      <c r="BI75" s="410"/>
      <c r="BJ75" s="410"/>
      <c r="BK75" s="410"/>
      <c r="BL75" s="355">
        <v>0</v>
      </c>
      <c r="BM75" s="355">
        <v>1</v>
      </c>
      <c r="BN75" s="355">
        <v>2</v>
      </c>
      <c r="BO75" s="355">
        <v>2</v>
      </c>
      <c r="BQ75" s="258"/>
      <c r="BR75" s="258">
        <v>2</v>
      </c>
      <c r="BS75"/>
      <c r="BT75" s="26"/>
    </row>
    <row r="76" spans="1:79" ht="17.5" hidden="1">
      <c r="A76" s="275" t="s">
        <v>197</v>
      </c>
      <c r="B76" s="211" t="s">
        <v>732</v>
      </c>
      <c r="C76" s="86" t="str">
        <f t="shared" ref="C76:Q76" si="64">IF(C715=$BM$76,"당첨",IF(C715=$BN$76,"당첨",IF(C715=$BO$76,"당첨",IF(C715=$BL$76,"당첨","낙첨"))))</f>
        <v>당첨</v>
      </c>
      <c r="D76" s="86" t="str">
        <f t="shared" si="64"/>
        <v>당첨</v>
      </c>
      <c r="E76" s="86" t="str">
        <f t="shared" si="64"/>
        <v>당첨</v>
      </c>
      <c r="F76" s="86" t="str">
        <f t="shared" si="64"/>
        <v>당첨</v>
      </c>
      <c r="G76" s="86" t="str">
        <f t="shared" si="64"/>
        <v>당첨</v>
      </c>
      <c r="H76" s="86" t="str">
        <f t="shared" si="64"/>
        <v>당첨</v>
      </c>
      <c r="I76" s="86" t="str">
        <f t="shared" si="64"/>
        <v>당첨</v>
      </c>
      <c r="J76" s="86" t="str">
        <f t="shared" si="64"/>
        <v>당첨</v>
      </c>
      <c r="K76" s="86" t="str">
        <f t="shared" si="64"/>
        <v>당첨</v>
      </c>
      <c r="L76" s="86" t="str">
        <f t="shared" si="64"/>
        <v>당첨</v>
      </c>
      <c r="M76" s="86" t="str">
        <f t="shared" si="64"/>
        <v>당첨</v>
      </c>
      <c r="N76" s="86" t="str">
        <f t="shared" si="64"/>
        <v>당첨</v>
      </c>
      <c r="O76" s="86" t="str">
        <f t="shared" si="64"/>
        <v>당첨</v>
      </c>
      <c r="P76" s="86" t="str">
        <f t="shared" si="64"/>
        <v>당첨</v>
      </c>
      <c r="Q76" s="86" t="str">
        <f t="shared" si="64"/>
        <v>당첨</v>
      </c>
      <c r="S76" s="188">
        <v>60</v>
      </c>
      <c r="T76" s="786" t="s">
        <v>689</v>
      </c>
      <c r="U76" s="787"/>
      <c r="V76" s="353">
        <v>15</v>
      </c>
      <c r="W76" s="353">
        <v>16</v>
      </c>
      <c r="X76" s="353">
        <v>17</v>
      </c>
      <c r="Y76" s="353">
        <v>18</v>
      </c>
      <c r="Z76" s="353">
        <v>19</v>
      </c>
      <c r="AA76" s="353">
        <v>20</v>
      </c>
      <c r="AB76" s="353">
        <v>21</v>
      </c>
      <c r="AC76" s="402"/>
      <c r="AD76" s="402"/>
      <c r="AE76" s="402"/>
      <c r="AF76" s="402"/>
      <c r="AG76" s="402"/>
      <c r="AH76" s="402"/>
      <c r="AI76" s="402"/>
      <c r="AJ76" s="402"/>
      <c r="AK76" s="402"/>
      <c r="AL76" s="402"/>
      <c r="AM76" s="402"/>
      <c r="AN76" s="402"/>
      <c r="AO76" s="402"/>
      <c r="AP76" s="402"/>
      <c r="AQ76" s="402"/>
      <c r="AR76" s="402"/>
      <c r="AS76" s="402"/>
      <c r="AT76" s="402"/>
      <c r="AU76" s="402"/>
      <c r="AV76" s="394"/>
      <c r="AW76" s="394"/>
      <c r="AX76" s="394"/>
      <c r="AY76" s="394"/>
      <c r="AZ76" s="394"/>
      <c r="BA76" s="394"/>
      <c r="BB76" s="394"/>
      <c r="BC76" s="394"/>
      <c r="BD76" s="394"/>
      <c r="BE76" s="394"/>
      <c r="BF76" s="394"/>
      <c r="BG76" s="394"/>
      <c r="BH76" s="410"/>
      <c r="BI76" s="410"/>
      <c r="BJ76" s="410"/>
      <c r="BK76" s="410"/>
      <c r="BL76" s="355">
        <v>0</v>
      </c>
      <c r="BM76" s="355">
        <v>1</v>
      </c>
      <c r="BN76" s="355">
        <v>2</v>
      </c>
      <c r="BO76" s="355">
        <v>2</v>
      </c>
      <c r="BQ76" s="258"/>
      <c r="BR76" s="258">
        <v>2</v>
      </c>
      <c r="BS76"/>
      <c r="BT76" s="26"/>
      <c r="BU76"/>
      <c r="BV76"/>
      <c r="BW76" s="42"/>
      <c r="BX76" s="41"/>
      <c r="BY76"/>
      <c r="BZ76"/>
      <c r="CA76"/>
    </row>
    <row r="77" spans="1:79" ht="17.5" hidden="1">
      <c r="A77" s="275" t="s">
        <v>198</v>
      </c>
      <c r="B77" s="211" t="s">
        <v>733</v>
      </c>
      <c r="C77" s="86" t="str">
        <f t="shared" ref="C77:Q77" si="65">IF(C722=$BM$77,"당첨",IF(C722=$BN$77,"당첨",IF(C722=$BO$77,"당첨",IF(C722=$BL$77,"당첨","낙첨"))))</f>
        <v>당첨</v>
      </c>
      <c r="D77" s="86" t="str">
        <f t="shared" si="65"/>
        <v>당첨</v>
      </c>
      <c r="E77" s="86" t="str">
        <f t="shared" si="65"/>
        <v>당첨</v>
      </c>
      <c r="F77" s="86" t="str">
        <f t="shared" si="65"/>
        <v>당첨</v>
      </c>
      <c r="G77" s="86" t="str">
        <f t="shared" si="65"/>
        <v>당첨</v>
      </c>
      <c r="H77" s="86" t="str">
        <f t="shared" si="65"/>
        <v>당첨</v>
      </c>
      <c r="I77" s="86" t="str">
        <f t="shared" si="65"/>
        <v>당첨</v>
      </c>
      <c r="J77" s="86" t="str">
        <f t="shared" si="65"/>
        <v>당첨</v>
      </c>
      <c r="K77" s="86" t="str">
        <f t="shared" si="65"/>
        <v>당첨</v>
      </c>
      <c r="L77" s="86" t="str">
        <f t="shared" si="65"/>
        <v>당첨</v>
      </c>
      <c r="M77" s="86" t="str">
        <f t="shared" si="65"/>
        <v>당첨</v>
      </c>
      <c r="N77" s="86" t="str">
        <f t="shared" si="65"/>
        <v>당첨</v>
      </c>
      <c r="O77" s="86" t="str">
        <f t="shared" si="65"/>
        <v>당첨</v>
      </c>
      <c r="P77" s="86" t="str">
        <f t="shared" si="65"/>
        <v>당첨</v>
      </c>
      <c r="Q77" s="86" t="str">
        <f t="shared" si="65"/>
        <v>당첨</v>
      </c>
      <c r="S77" s="188">
        <v>61</v>
      </c>
      <c r="T77" s="786" t="s">
        <v>690</v>
      </c>
      <c r="U77" s="787"/>
      <c r="V77" s="353">
        <v>22</v>
      </c>
      <c r="W77" s="353">
        <v>23</v>
      </c>
      <c r="X77" s="353">
        <v>24</v>
      </c>
      <c r="Y77" s="353">
        <v>25</v>
      </c>
      <c r="Z77" s="353">
        <v>26</v>
      </c>
      <c r="AA77" s="353">
        <v>27</v>
      </c>
      <c r="AB77" s="402"/>
      <c r="AC77" s="402"/>
      <c r="AD77" s="402"/>
      <c r="AE77" s="402"/>
      <c r="AF77" s="402"/>
      <c r="AG77" s="402"/>
      <c r="AH77" s="402"/>
      <c r="AI77" s="402"/>
      <c r="AJ77" s="402"/>
      <c r="AK77" s="402"/>
      <c r="AL77" s="402"/>
      <c r="AM77" s="402"/>
      <c r="AN77" s="402"/>
      <c r="AO77" s="402"/>
      <c r="AP77" s="402"/>
      <c r="AQ77" s="402"/>
      <c r="AR77" s="402"/>
      <c r="AS77" s="402"/>
      <c r="AT77" s="402"/>
      <c r="AU77" s="402"/>
      <c r="AV77" s="394"/>
      <c r="AW77" s="394"/>
      <c r="AX77" s="394"/>
      <c r="AY77" s="394"/>
      <c r="AZ77" s="394"/>
      <c r="BA77" s="394"/>
      <c r="BB77" s="394"/>
      <c r="BC77" s="394"/>
      <c r="BD77" s="394"/>
      <c r="BE77" s="394"/>
      <c r="BF77" s="394"/>
      <c r="BG77" s="394"/>
      <c r="BH77" s="410"/>
      <c r="BI77" s="410"/>
      <c r="BJ77" s="410"/>
      <c r="BK77" s="410"/>
      <c r="BL77" s="355">
        <v>0</v>
      </c>
      <c r="BM77" s="355">
        <v>1</v>
      </c>
      <c r="BN77" s="355">
        <v>2</v>
      </c>
      <c r="BO77" s="355">
        <v>2</v>
      </c>
      <c r="BQ77" s="258"/>
      <c r="BR77" s="258">
        <v>2</v>
      </c>
      <c r="BS77"/>
      <c r="BT77" s="26"/>
      <c r="BU77"/>
      <c r="BV77"/>
      <c r="BW77"/>
      <c r="BX77"/>
      <c r="BY77"/>
      <c r="BZ77"/>
      <c r="CA77"/>
    </row>
    <row r="78" spans="1:79" ht="17.5" hidden="1">
      <c r="A78" s="275" t="s">
        <v>199</v>
      </c>
      <c r="B78" s="211" t="s">
        <v>734</v>
      </c>
      <c r="C78" s="86" t="str">
        <f t="shared" ref="C78:Q78" si="66">IF(C729=$BM$78,"당첨",IF(C729=$BN$78,"당첨",IF(C729=$BO$78,"당첨",IF(C729=$BL$78,"당첨","낙첨"))))</f>
        <v>당첨</v>
      </c>
      <c r="D78" s="86" t="str">
        <f t="shared" si="66"/>
        <v>당첨</v>
      </c>
      <c r="E78" s="86" t="str">
        <f t="shared" si="66"/>
        <v>당첨</v>
      </c>
      <c r="F78" s="86" t="str">
        <f t="shared" si="66"/>
        <v>당첨</v>
      </c>
      <c r="G78" s="86" t="str">
        <f t="shared" si="66"/>
        <v>당첨</v>
      </c>
      <c r="H78" s="86" t="str">
        <f t="shared" si="66"/>
        <v>당첨</v>
      </c>
      <c r="I78" s="86" t="str">
        <f t="shared" si="66"/>
        <v>당첨</v>
      </c>
      <c r="J78" s="86" t="str">
        <f t="shared" si="66"/>
        <v>당첨</v>
      </c>
      <c r="K78" s="86" t="str">
        <f t="shared" si="66"/>
        <v>당첨</v>
      </c>
      <c r="L78" s="86" t="str">
        <f t="shared" si="66"/>
        <v>당첨</v>
      </c>
      <c r="M78" s="86" t="str">
        <f t="shared" si="66"/>
        <v>당첨</v>
      </c>
      <c r="N78" s="86" t="str">
        <f t="shared" si="66"/>
        <v>당첨</v>
      </c>
      <c r="O78" s="86" t="str">
        <f t="shared" si="66"/>
        <v>당첨</v>
      </c>
      <c r="P78" s="86" t="str">
        <f t="shared" si="66"/>
        <v>당첨</v>
      </c>
      <c r="Q78" s="86" t="str">
        <f t="shared" si="66"/>
        <v>당첨</v>
      </c>
      <c r="S78" s="188">
        <v>62</v>
      </c>
      <c r="T78" s="786" t="s">
        <v>691</v>
      </c>
      <c r="U78" s="787"/>
      <c r="V78" s="353">
        <v>28</v>
      </c>
      <c r="W78" s="353">
        <v>29</v>
      </c>
      <c r="X78" s="353">
        <v>30</v>
      </c>
      <c r="Y78" s="353">
        <v>31</v>
      </c>
      <c r="Z78" s="353">
        <v>32</v>
      </c>
      <c r="AA78" s="353">
        <v>33</v>
      </c>
      <c r="AB78" s="402"/>
      <c r="AC78" s="402"/>
      <c r="AD78" s="402"/>
      <c r="AE78" s="402"/>
      <c r="AF78" s="402"/>
      <c r="AG78" s="402"/>
      <c r="AH78" s="402"/>
      <c r="AI78" s="402"/>
      <c r="AJ78" s="402"/>
      <c r="AK78" s="402"/>
      <c r="AL78" s="402"/>
      <c r="AM78" s="402"/>
      <c r="AN78" s="402"/>
      <c r="AO78" s="402"/>
      <c r="AP78" s="402"/>
      <c r="AQ78" s="402"/>
      <c r="AR78" s="402"/>
      <c r="AS78" s="402"/>
      <c r="AT78" s="402"/>
      <c r="AU78" s="402"/>
      <c r="AV78" s="394"/>
      <c r="AW78" s="394"/>
      <c r="AX78" s="394"/>
      <c r="AY78" s="394"/>
      <c r="AZ78" s="394"/>
      <c r="BA78" s="394"/>
      <c r="BB78" s="394"/>
      <c r="BC78" s="394"/>
      <c r="BD78" s="394"/>
      <c r="BE78" s="394"/>
      <c r="BF78" s="394"/>
      <c r="BG78" s="394"/>
      <c r="BH78" s="410"/>
      <c r="BI78" s="410"/>
      <c r="BJ78" s="410"/>
      <c r="BK78" s="410"/>
      <c r="BL78" s="355">
        <v>0</v>
      </c>
      <c r="BM78" s="355">
        <v>1</v>
      </c>
      <c r="BN78" s="355">
        <v>2</v>
      </c>
      <c r="BO78" s="355">
        <v>2</v>
      </c>
      <c r="BQ78" s="258"/>
      <c r="BR78" s="258">
        <v>2</v>
      </c>
      <c r="BS78"/>
      <c r="BT78" s="26"/>
      <c r="BU78"/>
      <c r="BV78"/>
      <c r="BW78"/>
      <c r="BX78" s="41"/>
      <c r="BY78"/>
      <c r="BZ78"/>
      <c r="CA78"/>
    </row>
    <row r="79" spans="1:79" ht="17.5" hidden="1">
      <c r="A79" s="275" t="s">
        <v>200</v>
      </c>
      <c r="B79" s="211" t="s">
        <v>735</v>
      </c>
      <c r="C79" s="86" t="str">
        <f t="shared" ref="C79:Q79" si="67">IF(C736=$BM$79,"당첨",IF(C736=$BN$79,"당첨",IF(C736=$BO$79,"당첨",IF(C736=$BL$79,"당첨","낙첨"))))</f>
        <v>당첨</v>
      </c>
      <c r="D79" s="86" t="str">
        <f t="shared" si="67"/>
        <v>당첨</v>
      </c>
      <c r="E79" s="86" t="str">
        <f t="shared" si="67"/>
        <v>당첨</v>
      </c>
      <c r="F79" s="86" t="str">
        <f t="shared" si="67"/>
        <v>당첨</v>
      </c>
      <c r="G79" s="86" t="str">
        <f t="shared" si="67"/>
        <v>당첨</v>
      </c>
      <c r="H79" s="86" t="str">
        <f t="shared" si="67"/>
        <v>당첨</v>
      </c>
      <c r="I79" s="86" t="str">
        <f t="shared" si="67"/>
        <v>당첨</v>
      </c>
      <c r="J79" s="86" t="str">
        <f t="shared" si="67"/>
        <v>당첨</v>
      </c>
      <c r="K79" s="86" t="str">
        <f t="shared" si="67"/>
        <v>당첨</v>
      </c>
      <c r="L79" s="86" t="str">
        <f t="shared" si="67"/>
        <v>당첨</v>
      </c>
      <c r="M79" s="86" t="str">
        <f t="shared" si="67"/>
        <v>당첨</v>
      </c>
      <c r="N79" s="86" t="str">
        <f t="shared" si="67"/>
        <v>당첨</v>
      </c>
      <c r="O79" s="86" t="str">
        <f t="shared" si="67"/>
        <v>당첨</v>
      </c>
      <c r="P79" s="86" t="str">
        <f t="shared" si="67"/>
        <v>당첨</v>
      </c>
      <c r="Q79" s="86" t="str">
        <f t="shared" si="67"/>
        <v>당첨</v>
      </c>
      <c r="S79" s="188">
        <v>63</v>
      </c>
      <c r="T79" s="786" t="s">
        <v>692</v>
      </c>
      <c r="U79" s="787"/>
      <c r="V79" s="353">
        <v>34</v>
      </c>
      <c r="W79" s="353">
        <v>35</v>
      </c>
      <c r="X79" s="353">
        <v>36</v>
      </c>
      <c r="Y79" s="353">
        <v>37</v>
      </c>
      <c r="Z79" s="353">
        <v>38</v>
      </c>
      <c r="AA79" s="353">
        <v>39</v>
      </c>
      <c r="AB79" s="402"/>
      <c r="AC79" s="402"/>
      <c r="AD79" s="402"/>
      <c r="AE79" s="402"/>
      <c r="AF79" s="402"/>
      <c r="AG79" s="402"/>
      <c r="AH79" s="402"/>
      <c r="AI79" s="402"/>
      <c r="AJ79" s="402"/>
      <c r="AK79" s="402"/>
      <c r="AL79" s="402"/>
      <c r="AM79" s="402"/>
      <c r="AN79" s="402"/>
      <c r="AO79" s="402"/>
      <c r="AP79" s="402"/>
      <c r="AQ79" s="402"/>
      <c r="AR79" s="402"/>
      <c r="AS79" s="402"/>
      <c r="AT79" s="402"/>
      <c r="AU79" s="402"/>
      <c r="AV79" s="394"/>
      <c r="AW79" s="394"/>
      <c r="AX79" s="394"/>
      <c r="AY79" s="394"/>
      <c r="AZ79" s="394"/>
      <c r="BA79" s="394"/>
      <c r="BB79" s="394"/>
      <c r="BC79" s="394"/>
      <c r="BD79" s="394"/>
      <c r="BE79" s="394"/>
      <c r="BF79" s="394"/>
      <c r="BG79" s="394"/>
      <c r="BH79" s="410"/>
      <c r="BI79" s="410"/>
      <c r="BJ79" s="410"/>
      <c r="BK79" s="410"/>
      <c r="BL79" s="355">
        <v>0</v>
      </c>
      <c r="BM79" s="355">
        <v>1</v>
      </c>
      <c r="BN79" s="355">
        <v>2</v>
      </c>
      <c r="BO79" s="355">
        <v>2</v>
      </c>
      <c r="BQ79" s="258"/>
      <c r="BR79" s="258">
        <v>2</v>
      </c>
      <c r="BS79"/>
      <c r="BT79" s="26"/>
      <c r="BU79"/>
      <c r="BV79"/>
      <c r="BW79"/>
      <c r="BX79"/>
      <c r="BY79"/>
      <c r="BZ79"/>
      <c r="CA79"/>
    </row>
    <row r="80" spans="1:79" ht="17.5" hidden="1">
      <c r="A80" s="275" t="s">
        <v>201</v>
      </c>
      <c r="B80" s="211" t="s">
        <v>736</v>
      </c>
      <c r="C80" s="86" t="str">
        <f t="shared" ref="C80:Q80" si="68">IF(C743=$BM$80,"당첨",IF(C743=$BN$80,"당첨",IF(C743=$BO$80,"당첨",IF(C743=$BL$80,"당첨","낙첨"))))</f>
        <v>당첨</v>
      </c>
      <c r="D80" s="86" t="str">
        <f t="shared" si="68"/>
        <v>당첨</v>
      </c>
      <c r="E80" s="86" t="str">
        <f t="shared" si="68"/>
        <v>당첨</v>
      </c>
      <c r="F80" s="86" t="str">
        <f t="shared" si="68"/>
        <v>당첨</v>
      </c>
      <c r="G80" s="86" t="str">
        <f t="shared" si="68"/>
        <v>당첨</v>
      </c>
      <c r="H80" s="86" t="str">
        <f t="shared" si="68"/>
        <v>당첨</v>
      </c>
      <c r="I80" s="86" t="str">
        <f t="shared" si="68"/>
        <v>당첨</v>
      </c>
      <c r="J80" s="86" t="str">
        <f t="shared" si="68"/>
        <v>당첨</v>
      </c>
      <c r="K80" s="86" t="str">
        <f t="shared" si="68"/>
        <v>당첨</v>
      </c>
      <c r="L80" s="86" t="str">
        <f t="shared" si="68"/>
        <v>당첨</v>
      </c>
      <c r="M80" s="86" t="str">
        <f t="shared" si="68"/>
        <v>당첨</v>
      </c>
      <c r="N80" s="86" t="str">
        <f t="shared" si="68"/>
        <v>당첨</v>
      </c>
      <c r="O80" s="86" t="str">
        <f t="shared" si="68"/>
        <v>당첨</v>
      </c>
      <c r="P80" s="86" t="str">
        <f t="shared" si="68"/>
        <v>당첨</v>
      </c>
      <c r="Q80" s="86" t="str">
        <f t="shared" si="68"/>
        <v>당첨</v>
      </c>
      <c r="S80" s="188">
        <v>64</v>
      </c>
      <c r="T80" s="786" t="s">
        <v>693</v>
      </c>
      <c r="U80" s="787"/>
      <c r="V80" s="353">
        <v>40</v>
      </c>
      <c r="W80" s="353">
        <v>41</v>
      </c>
      <c r="X80" s="353">
        <v>42</v>
      </c>
      <c r="Y80" s="353">
        <v>43</v>
      </c>
      <c r="Z80" s="353">
        <v>44</v>
      </c>
      <c r="AA80" s="353">
        <v>45</v>
      </c>
      <c r="AB80" s="402"/>
      <c r="AC80" s="402"/>
      <c r="AD80" s="402"/>
      <c r="AE80" s="402"/>
      <c r="AF80" s="402"/>
      <c r="AG80" s="402"/>
      <c r="AH80" s="402"/>
      <c r="AI80" s="402"/>
      <c r="AJ80" s="402"/>
      <c r="AK80" s="402"/>
      <c r="AL80" s="402"/>
      <c r="AM80" s="402"/>
      <c r="AN80" s="402"/>
      <c r="AO80" s="402"/>
      <c r="AP80" s="402"/>
      <c r="AQ80" s="402"/>
      <c r="AR80" s="402"/>
      <c r="AS80" s="402"/>
      <c r="AT80" s="402"/>
      <c r="AU80" s="402"/>
      <c r="AV80" s="394"/>
      <c r="AW80" s="394"/>
      <c r="AX80" s="394"/>
      <c r="AY80" s="394"/>
      <c r="AZ80" s="394"/>
      <c r="BA80" s="394"/>
      <c r="BB80" s="394"/>
      <c r="BC80" s="394"/>
      <c r="BD80" s="394"/>
      <c r="BE80" s="394"/>
      <c r="BF80" s="394"/>
      <c r="BG80" s="394"/>
      <c r="BH80" s="410"/>
      <c r="BI80" s="410"/>
      <c r="BJ80" s="410"/>
      <c r="BK80" s="410"/>
      <c r="BL80" s="355">
        <v>0</v>
      </c>
      <c r="BM80" s="355">
        <v>1</v>
      </c>
      <c r="BN80" s="355">
        <v>2</v>
      </c>
      <c r="BO80" s="355">
        <v>2</v>
      </c>
      <c r="BQ80" s="258"/>
      <c r="BR80" s="258">
        <v>2</v>
      </c>
      <c r="BS80"/>
      <c r="BT80" s="26"/>
    </row>
    <row r="81" spans="1:72" ht="17.5" hidden="1">
      <c r="A81" s="274" t="s">
        <v>202</v>
      </c>
      <c r="B81" s="210" t="s">
        <v>737</v>
      </c>
      <c r="C81" s="86" t="str">
        <f t="shared" ref="C81:Q81" si="69">IF(C750=$BM$81,"당첨",IF(C750=$BN$81,"당첨",IF(C750=$BO$81,"당첨",IF(C750=$BL$81,"당첨","낙첨"))))</f>
        <v>당첨</v>
      </c>
      <c r="D81" s="86" t="str">
        <f t="shared" si="69"/>
        <v>당첨</v>
      </c>
      <c r="E81" s="86" t="str">
        <f t="shared" si="69"/>
        <v>당첨</v>
      </c>
      <c r="F81" s="86" t="str">
        <f t="shared" si="69"/>
        <v>당첨</v>
      </c>
      <c r="G81" s="86" t="str">
        <f t="shared" si="69"/>
        <v>당첨</v>
      </c>
      <c r="H81" s="86" t="str">
        <f t="shared" si="69"/>
        <v>당첨</v>
      </c>
      <c r="I81" s="86" t="str">
        <f t="shared" si="69"/>
        <v>당첨</v>
      </c>
      <c r="J81" s="86" t="str">
        <f t="shared" si="69"/>
        <v>당첨</v>
      </c>
      <c r="K81" s="86" t="str">
        <f t="shared" si="69"/>
        <v>당첨</v>
      </c>
      <c r="L81" s="86" t="str">
        <f t="shared" si="69"/>
        <v>당첨</v>
      </c>
      <c r="M81" s="86" t="str">
        <f t="shared" si="69"/>
        <v>당첨</v>
      </c>
      <c r="N81" s="86" t="str">
        <f t="shared" si="69"/>
        <v>당첨</v>
      </c>
      <c r="O81" s="86" t="str">
        <f t="shared" si="69"/>
        <v>당첨</v>
      </c>
      <c r="P81" s="86" t="str">
        <f t="shared" si="69"/>
        <v>당첨</v>
      </c>
      <c r="Q81" s="86" t="str">
        <f t="shared" si="69"/>
        <v>당첨</v>
      </c>
      <c r="S81" s="194">
        <v>65</v>
      </c>
      <c r="T81" s="784" t="s">
        <v>716</v>
      </c>
      <c r="U81" s="785"/>
      <c r="V81" s="351">
        <v>1</v>
      </c>
      <c r="W81" s="351">
        <v>14</v>
      </c>
      <c r="X81" s="351">
        <v>15</v>
      </c>
      <c r="Y81" s="351">
        <v>27</v>
      </c>
      <c r="Z81" s="351">
        <v>28</v>
      </c>
      <c r="AA81" s="351">
        <v>39</v>
      </c>
      <c r="AB81" s="351">
        <v>40</v>
      </c>
      <c r="AC81" s="402"/>
      <c r="AD81" s="402"/>
      <c r="AE81" s="402"/>
      <c r="AF81" s="402"/>
      <c r="AG81" s="402"/>
      <c r="AH81" s="402"/>
      <c r="AI81" s="402"/>
      <c r="AJ81" s="402"/>
      <c r="AK81" s="402"/>
      <c r="AL81" s="402"/>
      <c r="AM81" s="402"/>
      <c r="AN81" s="402"/>
      <c r="AO81" s="402"/>
      <c r="AP81" s="402"/>
      <c r="AQ81" s="402"/>
      <c r="AR81" s="402"/>
      <c r="AS81" s="402"/>
      <c r="AT81" s="402"/>
      <c r="AU81" s="402"/>
      <c r="AV81" s="394"/>
      <c r="AW81" s="394"/>
      <c r="AX81" s="394"/>
      <c r="AY81" s="394"/>
      <c r="AZ81" s="394"/>
      <c r="BA81" s="394"/>
      <c r="BB81" s="394"/>
      <c r="BC81" s="394"/>
      <c r="BD81" s="394"/>
      <c r="BE81" s="394"/>
      <c r="BF81" s="394"/>
      <c r="BG81" s="394"/>
      <c r="BH81" s="410"/>
      <c r="BI81" s="410"/>
      <c r="BJ81" s="410"/>
      <c r="BK81" s="410"/>
      <c r="BL81" s="352">
        <v>0</v>
      </c>
      <c r="BM81" s="352">
        <v>1</v>
      </c>
      <c r="BN81" s="352">
        <v>2</v>
      </c>
      <c r="BO81" s="352">
        <v>2</v>
      </c>
      <c r="BQ81" s="258"/>
      <c r="BR81" s="258">
        <v>2</v>
      </c>
      <c r="BS81"/>
      <c r="BT81" s="26"/>
    </row>
    <row r="82" spans="1:72" ht="17.5" hidden="1">
      <c r="A82" s="274" t="s">
        <v>203</v>
      </c>
      <c r="B82" s="210" t="s">
        <v>738</v>
      </c>
      <c r="C82" s="86" t="str">
        <f t="shared" ref="C82:Q82" si="70">IF(C757=$BM$82,"당첨",IF(C757=$BN$82,"당첨",IF(C757=$BO$82,"당첨",IF(C757=$BL$82,"당첨","낙첨"))))</f>
        <v>당첨</v>
      </c>
      <c r="D82" s="86" t="str">
        <f t="shared" si="70"/>
        <v>당첨</v>
      </c>
      <c r="E82" s="86" t="str">
        <f t="shared" si="70"/>
        <v>당첨</v>
      </c>
      <c r="F82" s="86" t="str">
        <f t="shared" si="70"/>
        <v>당첨</v>
      </c>
      <c r="G82" s="86" t="str">
        <f t="shared" si="70"/>
        <v>당첨</v>
      </c>
      <c r="H82" s="86" t="str">
        <f t="shared" si="70"/>
        <v>당첨</v>
      </c>
      <c r="I82" s="86" t="str">
        <f t="shared" si="70"/>
        <v>당첨</v>
      </c>
      <c r="J82" s="86" t="str">
        <f t="shared" si="70"/>
        <v>당첨</v>
      </c>
      <c r="K82" s="86" t="str">
        <f t="shared" si="70"/>
        <v>당첨</v>
      </c>
      <c r="L82" s="86" t="str">
        <f t="shared" si="70"/>
        <v>당첨</v>
      </c>
      <c r="M82" s="86" t="str">
        <f t="shared" si="70"/>
        <v>당첨</v>
      </c>
      <c r="N82" s="86" t="str">
        <f t="shared" si="70"/>
        <v>당첨</v>
      </c>
      <c r="O82" s="86" t="str">
        <f t="shared" si="70"/>
        <v>당첨</v>
      </c>
      <c r="P82" s="86" t="str">
        <f t="shared" si="70"/>
        <v>당첨</v>
      </c>
      <c r="Q82" s="86" t="str">
        <f t="shared" si="70"/>
        <v>당첨</v>
      </c>
      <c r="S82" s="194">
        <v>66</v>
      </c>
      <c r="T82" s="784" t="s">
        <v>694</v>
      </c>
      <c r="U82" s="785"/>
      <c r="V82" s="351">
        <v>2</v>
      </c>
      <c r="W82" s="351">
        <v>13</v>
      </c>
      <c r="X82" s="351">
        <v>16</v>
      </c>
      <c r="Y82" s="351">
        <v>26</v>
      </c>
      <c r="Z82" s="351">
        <v>29</v>
      </c>
      <c r="AA82" s="351">
        <v>38</v>
      </c>
      <c r="AB82" s="351">
        <v>41</v>
      </c>
      <c r="AC82" s="402"/>
      <c r="AD82" s="402"/>
      <c r="AE82" s="402"/>
      <c r="AF82" s="402"/>
      <c r="AG82" s="402"/>
      <c r="AH82" s="402"/>
      <c r="AI82" s="402"/>
      <c r="AJ82" s="402"/>
      <c r="AK82" s="402"/>
      <c r="AL82" s="402"/>
      <c r="AM82" s="402"/>
      <c r="AN82" s="402"/>
      <c r="AO82" s="402"/>
      <c r="AP82" s="402"/>
      <c r="AQ82" s="402"/>
      <c r="AR82" s="402"/>
      <c r="AS82" s="402"/>
      <c r="AT82" s="402"/>
      <c r="AU82" s="402"/>
      <c r="AV82" s="394"/>
      <c r="AW82" s="394"/>
      <c r="AX82" s="394"/>
      <c r="AY82" s="394"/>
      <c r="AZ82" s="394"/>
      <c r="BA82" s="394"/>
      <c r="BB82" s="394"/>
      <c r="BC82" s="394"/>
      <c r="BD82" s="394"/>
      <c r="BE82" s="394"/>
      <c r="BF82" s="394"/>
      <c r="BG82" s="394"/>
      <c r="BH82" s="410"/>
      <c r="BI82" s="410"/>
      <c r="BJ82" s="410"/>
      <c r="BK82" s="410"/>
      <c r="BL82" s="352">
        <v>0</v>
      </c>
      <c r="BM82" s="352">
        <v>1</v>
      </c>
      <c r="BN82" s="352">
        <v>2</v>
      </c>
      <c r="BO82" s="352">
        <v>3</v>
      </c>
      <c r="BQ82" s="258"/>
      <c r="BR82" s="258">
        <v>3</v>
      </c>
      <c r="BS82"/>
      <c r="BT82" s="26"/>
    </row>
    <row r="83" spans="1:72" ht="17.5" hidden="1">
      <c r="A83" s="274" t="s">
        <v>204</v>
      </c>
      <c r="B83" s="210" t="s">
        <v>739</v>
      </c>
      <c r="C83" s="86" t="str">
        <f t="shared" ref="C83:Q83" si="71">IF(C764=$BM$83,"당첨",IF(C764=$BN$83,"당첨",IF(C764=$BO$83,"당첨",IF(C764=$BL$83,"당첨","낙첨"))))</f>
        <v>당첨</v>
      </c>
      <c r="D83" s="86" t="str">
        <f t="shared" si="71"/>
        <v>당첨</v>
      </c>
      <c r="E83" s="86" t="str">
        <f t="shared" si="71"/>
        <v>당첨</v>
      </c>
      <c r="F83" s="86" t="str">
        <f t="shared" si="71"/>
        <v>당첨</v>
      </c>
      <c r="G83" s="86" t="str">
        <f t="shared" si="71"/>
        <v>당첨</v>
      </c>
      <c r="H83" s="86" t="str">
        <f t="shared" si="71"/>
        <v>당첨</v>
      </c>
      <c r="I83" s="86" t="str">
        <f t="shared" si="71"/>
        <v>당첨</v>
      </c>
      <c r="J83" s="86" t="str">
        <f t="shared" si="71"/>
        <v>당첨</v>
      </c>
      <c r="K83" s="86" t="str">
        <f t="shared" si="71"/>
        <v>당첨</v>
      </c>
      <c r="L83" s="86" t="str">
        <f t="shared" si="71"/>
        <v>당첨</v>
      </c>
      <c r="M83" s="86" t="str">
        <f t="shared" si="71"/>
        <v>당첨</v>
      </c>
      <c r="N83" s="86" t="str">
        <f t="shared" si="71"/>
        <v>당첨</v>
      </c>
      <c r="O83" s="86" t="str">
        <f t="shared" si="71"/>
        <v>당첨</v>
      </c>
      <c r="P83" s="86" t="str">
        <f t="shared" si="71"/>
        <v>당첨</v>
      </c>
      <c r="Q83" s="86" t="str">
        <f t="shared" si="71"/>
        <v>당첨</v>
      </c>
      <c r="S83" s="194">
        <v>67</v>
      </c>
      <c r="T83" s="784" t="s">
        <v>695</v>
      </c>
      <c r="U83" s="785"/>
      <c r="V83" s="351">
        <v>3</v>
      </c>
      <c r="W83" s="351">
        <v>12</v>
      </c>
      <c r="X83" s="351">
        <v>17</v>
      </c>
      <c r="Y83" s="351">
        <v>25</v>
      </c>
      <c r="Z83" s="351">
        <v>30</v>
      </c>
      <c r="AA83" s="351">
        <v>37</v>
      </c>
      <c r="AB83" s="351">
        <v>42</v>
      </c>
      <c r="AC83" s="402"/>
      <c r="AD83" s="402"/>
      <c r="AE83" s="402"/>
      <c r="AF83" s="402"/>
      <c r="AG83" s="402"/>
      <c r="AH83" s="402"/>
      <c r="AI83" s="402"/>
      <c r="AJ83" s="402"/>
      <c r="AK83" s="402"/>
      <c r="AL83" s="402"/>
      <c r="AM83" s="402"/>
      <c r="AN83" s="402"/>
      <c r="AO83" s="402"/>
      <c r="AP83" s="402"/>
      <c r="AQ83" s="402"/>
      <c r="AR83" s="402"/>
      <c r="AS83" s="402"/>
      <c r="AT83" s="402"/>
      <c r="AU83" s="402"/>
      <c r="AV83" s="394"/>
      <c r="AW83" s="394"/>
      <c r="AX83" s="394"/>
      <c r="AY83" s="394"/>
      <c r="AZ83" s="394"/>
      <c r="BA83" s="394"/>
      <c r="BB83" s="394"/>
      <c r="BC83" s="394"/>
      <c r="BD83" s="394"/>
      <c r="BE83" s="394"/>
      <c r="BF83" s="394"/>
      <c r="BG83" s="394"/>
      <c r="BH83" s="410"/>
      <c r="BI83" s="410"/>
      <c r="BJ83" s="410"/>
      <c r="BK83" s="410"/>
      <c r="BL83" s="352">
        <v>0</v>
      </c>
      <c r="BM83" s="352">
        <v>1</v>
      </c>
      <c r="BN83" s="352">
        <v>2</v>
      </c>
      <c r="BO83" s="352">
        <v>2</v>
      </c>
      <c r="BQ83" s="258"/>
      <c r="BR83" s="258">
        <v>2</v>
      </c>
      <c r="BS83"/>
      <c r="BT83" s="26"/>
    </row>
    <row r="84" spans="1:72" ht="17.5" hidden="1">
      <c r="A84" s="274" t="s">
        <v>205</v>
      </c>
      <c r="B84" s="210" t="s">
        <v>740</v>
      </c>
      <c r="C84" s="86" t="str">
        <f t="shared" ref="C84:Q84" si="72">IF(C771=$BM$84,"당첨",IF(C771=$BN$84,"당첨",IF(C771=$BO$84,"당첨",IF(C771=$BL$84,"당첨","낙첨"))))</f>
        <v>당첨</v>
      </c>
      <c r="D84" s="86" t="str">
        <f t="shared" si="72"/>
        <v>당첨</v>
      </c>
      <c r="E84" s="86" t="str">
        <f t="shared" si="72"/>
        <v>당첨</v>
      </c>
      <c r="F84" s="86" t="str">
        <f t="shared" si="72"/>
        <v>당첨</v>
      </c>
      <c r="G84" s="86" t="str">
        <f t="shared" si="72"/>
        <v>당첨</v>
      </c>
      <c r="H84" s="86" t="str">
        <f t="shared" si="72"/>
        <v>당첨</v>
      </c>
      <c r="I84" s="86" t="str">
        <f t="shared" si="72"/>
        <v>당첨</v>
      </c>
      <c r="J84" s="86" t="str">
        <f t="shared" si="72"/>
        <v>당첨</v>
      </c>
      <c r="K84" s="86" t="str">
        <f t="shared" si="72"/>
        <v>당첨</v>
      </c>
      <c r="L84" s="86" t="str">
        <f t="shared" si="72"/>
        <v>당첨</v>
      </c>
      <c r="M84" s="86" t="str">
        <f t="shared" si="72"/>
        <v>당첨</v>
      </c>
      <c r="N84" s="86" t="str">
        <f t="shared" si="72"/>
        <v>당첨</v>
      </c>
      <c r="O84" s="86" t="str">
        <f t="shared" si="72"/>
        <v>당첨</v>
      </c>
      <c r="P84" s="86" t="str">
        <f t="shared" si="72"/>
        <v>당첨</v>
      </c>
      <c r="Q84" s="86" t="str">
        <f t="shared" si="72"/>
        <v>당첨</v>
      </c>
      <c r="S84" s="194">
        <v>68</v>
      </c>
      <c r="T84" s="784" t="s">
        <v>696</v>
      </c>
      <c r="U84" s="785"/>
      <c r="V84" s="351">
        <v>4</v>
      </c>
      <c r="W84" s="351">
        <v>11</v>
      </c>
      <c r="X84" s="351">
        <v>18</v>
      </c>
      <c r="Y84" s="351">
        <v>24</v>
      </c>
      <c r="Z84" s="351">
        <v>31</v>
      </c>
      <c r="AA84" s="351">
        <v>36</v>
      </c>
      <c r="AB84" s="351">
        <v>43</v>
      </c>
      <c r="AC84" s="402"/>
      <c r="AD84" s="402"/>
      <c r="AE84" s="402"/>
      <c r="AF84" s="402"/>
      <c r="AG84" s="402"/>
      <c r="AH84" s="402"/>
      <c r="AI84" s="402"/>
      <c r="AJ84" s="402"/>
      <c r="AK84" s="402"/>
      <c r="AL84" s="402"/>
      <c r="AM84" s="402"/>
      <c r="AN84" s="402"/>
      <c r="AO84" s="402"/>
      <c r="AP84" s="402"/>
      <c r="AQ84" s="402"/>
      <c r="AR84" s="402"/>
      <c r="AS84" s="402"/>
      <c r="AT84" s="402"/>
      <c r="AU84" s="402"/>
      <c r="AV84" s="394"/>
      <c r="AW84" s="394"/>
      <c r="AX84" s="394"/>
      <c r="AY84" s="394"/>
      <c r="AZ84" s="394"/>
      <c r="BA84" s="394"/>
      <c r="BB84" s="394"/>
      <c r="BC84" s="394"/>
      <c r="BD84" s="394"/>
      <c r="BE84" s="394"/>
      <c r="BF84" s="394"/>
      <c r="BG84" s="394"/>
      <c r="BH84" s="410"/>
      <c r="BI84" s="410"/>
      <c r="BJ84" s="410"/>
      <c r="BK84" s="410"/>
      <c r="BL84" s="352">
        <v>0</v>
      </c>
      <c r="BM84" s="352">
        <v>1</v>
      </c>
      <c r="BN84" s="352">
        <v>2</v>
      </c>
      <c r="BO84" s="352">
        <v>3</v>
      </c>
      <c r="BQ84" s="258"/>
      <c r="BR84" s="258">
        <v>3</v>
      </c>
      <c r="BS84"/>
      <c r="BT84" s="26"/>
    </row>
    <row r="85" spans="1:72" ht="17.5" hidden="1">
      <c r="A85" s="274" t="s">
        <v>206</v>
      </c>
      <c r="B85" s="210" t="s">
        <v>741</v>
      </c>
      <c r="C85" s="86" t="str">
        <f t="shared" ref="C85:Q85" si="73">IF(C778=$BM$85,"당첨",IF(C778=$BN$85,"당첨",IF(C778=$BO$85,"당첨",IF(C778=$BL$85,"당첨","낙첨"))))</f>
        <v>당첨</v>
      </c>
      <c r="D85" s="86" t="str">
        <f t="shared" si="73"/>
        <v>당첨</v>
      </c>
      <c r="E85" s="86" t="str">
        <f t="shared" si="73"/>
        <v>당첨</v>
      </c>
      <c r="F85" s="86" t="str">
        <f t="shared" si="73"/>
        <v>당첨</v>
      </c>
      <c r="G85" s="86" t="str">
        <f t="shared" si="73"/>
        <v>당첨</v>
      </c>
      <c r="H85" s="86" t="str">
        <f t="shared" si="73"/>
        <v>당첨</v>
      </c>
      <c r="I85" s="86" t="str">
        <f t="shared" si="73"/>
        <v>당첨</v>
      </c>
      <c r="J85" s="86" t="str">
        <f t="shared" si="73"/>
        <v>당첨</v>
      </c>
      <c r="K85" s="86" t="str">
        <f t="shared" si="73"/>
        <v>당첨</v>
      </c>
      <c r="L85" s="86" t="str">
        <f t="shared" si="73"/>
        <v>당첨</v>
      </c>
      <c r="M85" s="86" t="str">
        <f t="shared" si="73"/>
        <v>당첨</v>
      </c>
      <c r="N85" s="86" t="str">
        <f t="shared" si="73"/>
        <v>당첨</v>
      </c>
      <c r="O85" s="86" t="str">
        <f t="shared" si="73"/>
        <v>당첨</v>
      </c>
      <c r="P85" s="86" t="str">
        <f t="shared" si="73"/>
        <v>당첨</v>
      </c>
      <c r="Q85" s="86" t="str">
        <f t="shared" si="73"/>
        <v>당첨</v>
      </c>
      <c r="S85" s="194">
        <v>69</v>
      </c>
      <c r="T85" s="784" t="s">
        <v>697</v>
      </c>
      <c r="U85" s="785"/>
      <c r="V85" s="351">
        <v>5</v>
      </c>
      <c r="W85" s="351">
        <v>10</v>
      </c>
      <c r="X85" s="351">
        <v>19</v>
      </c>
      <c r="Y85" s="351">
        <v>23</v>
      </c>
      <c r="Z85" s="351">
        <v>32</v>
      </c>
      <c r="AA85" s="351">
        <v>35</v>
      </c>
      <c r="AB85" s="351">
        <v>44</v>
      </c>
      <c r="AC85" s="402"/>
      <c r="AD85" s="402"/>
      <c r="AE85" s="402"/>
      <c r="AF85" s="402"/>
      <c r="AG85" s="402"/>
      <c r="AH85" s="402"/>
      <c r="AI85" s="402"/>
      <c r="AJ85" s="402"/>
      <c r="AK85" s="402"/>
      <c r="AL85" s="402"/>
      <c r="AM85" s="402"/>
      <c r="AN85" s="402"/>
      <c r="AO85" s="402"/>
      <c r="AP85" s="402"/>
      <c r="AQ85" s="402"/>
      <c r="AR85" s="402"/>
      <c r="AS85" s="402"/>
      <c r="AT85" s="402"/>
      <c r="AU85" s="402"/>
      <c r="AV85" s="394"/>
      <c r="AW85" s="394"/>
      <c r="AX85" s="394"/>
      <c r="AY85" s="394"/>
      <c r="AZ85" s="394"/>
      <c r="BA85" s="394"/>
      <c r="BB85" s="394"/>
      <c r="BC85" s="394"/>
      <c r="BD85" s="394"/>
      <c r="BE85" s="394"/>
      <c r="BF85" s="394"/>
      <c r="BG85" s="394"/>
      <c r="BH85" s="410"/>
      <c r="BI85" s="410"/>
      <c r="BJ85" s="410"/>
      <c r="BK85" s="410"/>
      <c r="BL85" s="352">
        <v>0</v>
      </c>
      <c r="BM85" s="352">
        <v>1</v>
      </c>
      <c r="BN85" s="352">
        <v>2</v>
      </c>
      <c r="BO85" s="352">
        <v>2</v>
      </c>
      <c r="BQ85" s="258"/>
      <c r="BR85" s="258">
        <v>2</v>
      </c>
      <c r="BS85"/>
      <c r="BT85" s="26"/>
    </row>
    <row r="86" spans="1:72" ht="17.5" hidden="1">
      <c r="A86" s="274" t="s">
        <v>207</v>
      </c>
      <c r="B86" s="210" t="s">
        <v>742</v>
      </c>
      <c r="C86" s="86" t="str">
        <f t="shared" ref="C86:Q86" si="74">IF(C785=$BM$86,"당첨",IF(C785=$BN$86,"당첨",IF(C785=$BO$86,"당첨",IF(C785=$BL$86,"당첨","낙첨"))))</f>
        <v>당첨</v>
      </c>
      <c r="D86" s="86" t="str">
        <f t="shared" si="74"/>
        <v>당첨</v>
      </c>
      <c r="E86" s="86" t="str">
        <f t="shared" si="74"/>
        <v>당첨</v>
      </c>
      <c r="F86" s="86" t="str">
        <f t="shared" si="74"/>
        <v>당첨</v>
      </c>
      <c r="G86" s="86" t="str">
        <f t="shared" si="74"/>
        <v>당첨</v>
      </c>
      <c r="H86" s="86" t="str">
        <f t="shared" si="74"/>
        <v>당첨</v>
      </c>
      <c r="I86" s="86" t="str">
        <f t="shared" si="74"/>
        <v>당첨</v>
      </c>
      <c r="J86" s="86" t="str">
        <f t="shared" si="74"/>
        <v>당첨</v>
      </c>
      <c r="K86" s="86" t="str">
        <f t="shared" si="74"/>
        <v>당첨</v>
      </c>
      <c r="L86" s="86" t="str">
        <f t="shared" si="74"/>
        <v>당첨</v>
      </c>
      <c r="M86" s="86" t="str">
        <f t="shared" si="74"/>
        <v>당첨</v>
      </c>
      <c r="N86" s="86" t="str">
        <f t="shared" si="74"/>
        <v>당첨</v>
      </c>
      <c r="O86" s="86" t="str">
        <f t="shared" si="74"/>
        <v>당첨</v>
      </c>
      <c r="P86" s="86" t="str">
        <f t="shared" si="74"/>
        <v>당첨</v>
      </c>
      <c r="Q86" s="86" t="str">
        <f t="shared" si="74"/>
        <v>당첨</v>
      </c>
      <c r="S86" s="194">
        <v>70</v>
      </c>
      <c r="T86" s="784" t="s">
        <v>698</v>
      </c>
      <c r="U86" s="785"/>
      <c r="V86" s="351">
        <v>6</v>
      </c>
      <c r="W86" s="351">
        <v>9</v>
      </c>
      <c r="X86" s="351">
        <v>20</v>
      </c>
      <c r="Y86" s="351">
        <v>22</v>
      </c>
      <c r="Z86" s="351">
        <v>33</v>
      </c>
      <c r="AA86" s="351">
        <v>34</v>
      </c>
      <c r="AB86" s="351">
        <v>45</v>
      </c>
      <c r="AC86" s="402"/>
      <c r="AD86" s="402"/>
      <c r="AE86" s="402"/>
      <c r="AF86" s="402"/>
      <c r="AG86" s="402"/>
      <c r="AH86" s="402"/>
      <c r="AI86" s="402"/>
      <c r="AJ86" s="402"/>
      <c r="AK86" s="402"/>
      <c r="AL86" s="402"/>
      <c r="AM86" s="402"/>
      <c r="AN86" s="402"/>
      <c r="AO86" s="402"/>
      <c r="AP86" s="402"/>
      <c r="AQ86" s="402"/>
      <c r="AR86" s="402"/>
      <c r="AS86" s="402"/>
      <c r="AT86" s="402"/>
      <c r="AU86" s="402"/>
      <c r="AV86" s="394"/>
      <c r="AW86" s="394"/>
      <c r="AX86" s="394"/>
      <c r="AY86" s="394"/>
      <c r="AZ86" s="394"/>
      <c r="BA86" s="394"/>
      <c r="BB86" s="394"/>
      <c r="BC86" s="394"/>
      <c r="BD86" s="394"/>
      <c r="BE86" s="394"/>
      <c r="BF86" s="394"/>
      <c r="BG86" s="394"/>
      <c r="BH86" s="410"/>
      <c r="BI86" s="410"/>
      <c r="BJ86" s="410"/>
      <c r="BK86" s="410"/>
      <c r="BL86" s="352">
        <v>0</v>
      </c>
      <c r="BM86" s="352">
        <v>1</v>
      </c>
      <c r="BN86" s="352">
        <v>2</v>
      </c>
      <c r="BO86" s="352">
        <v>2</v>
      </c>
      <c r="BQ86" s="258"/>
      <c r="BR86" s="258">
        <v>2</v>
      </c>
      <c r="BS86"/>
      <c r="BT86" s="26"/>
    </row>
    <row r="87" spans="1:72" ht="17.5" hidden="1">
      <c r="A87" s="274" t="s">
        <v>208</v>
      </c>
      <c r="B87" s="210" t="s">
        <v>743</v>
      </c>
      <c r="C87" s="86" t="str">
        <f t="shared" ref="C87:Q87" si="75">IF(C792=$BM$87,"당첨",IF(C792=$BN$87,"당첨",IF(C792=$BO$87,"당첨",IF(C792=$BL$87,"당첨","낙첨"))))</f>
        <v>당첨</v>
      </c>
      <c r="D87" s="86" t="str">
        <f t="shared" si="75"/>
        <v>당첨</v>
      </c>
      <c r="E87" s="86" t="str">
        <f t="shared" si="75"/>
        <v>당첨</v>
      </c>
      <c r="F87" s="86" t="str">
        <f t="shared" si="75"/>
        <v>당첨</v>
      </c>
      <c r="G87" s="86" t="str">
        <f t="shared" si="75"/>
        <v>당첨</v>
      </c>
      <c r="H87" s="86" t="str">
        <f t="shared" si="75"/>
        <v>당첨</v>
      </c>
      <c r="I87" s="86" t="str">
        <f t="shared" si="75"/>
        <v>당첨</v>
      </c>
      <c r="J87" s="86" t="str">
        <f t="shared" si="75"/>
        <v>당첨</v>
      </c>
      <c r="K87" s="86" t="str">
        <f t="shared" si="75"/>
        <v>당첨</v>
      </c>
      <c r="L87" s="86" t="str">
        <f t="shared" si="75"/>
        <v>당첨</v>
      </c>
      <c r="M87" s="86" t="str">
        <f t="shared" si="75"/>
        <v>당첨</v>
      </c>
      <c r="N87" s="86" t="str">
        <f t="shared" si="75"/>
        <v>당첨</v>
      </c>
      <c r="O87" s="86" t="str">
        <f t="shared" si="75"/>
        <v>당첨</v>
      </c>
      <c r="P87" s="86" t="str">
        <f t="shared" si="75"/>
        <v>당첨</v>
      </c>
      <c r="Q87" s="86" t="str">
        <f t="shared" si="75"/>
        <v>당첨</v>
      </c>
      <c r="S87" s="194">
        <v>71</v>
      </c>
      <c r="T87" s="784" t="s">
        <v>699</v>
      </c>
      <c r="U87" s="785"/>
      <c r="V87" s="351">
        <v>7</v>
      </c>
      <c r="W87" s="351">
        <v>8</v>
      </c>
      <c r="X87" s="351">
        <v>21</v>
      </c>
      <c r="Y87" s="402"/>
      <c r="Z87" s="402"/>
      <c r="AA87" s="402"/>
      <c r="AB87" s="402"/>
      <c r="AC87" s="402"/>
      <c r="AD87" s="402"/>
      <c r="AE87" s="402"/>
      <c r="AF87" s="402"/>
      <c r="AG87" s="402"/>
      <c r="AH87" s="402"/>
      <c r="AI87" s="402"/>
      <c r="AJ87" s="402"/>
      <c r="AK87" s="402"/>
      <c r="AL87" s="402"/>
      <c r="AM87" s="402"/>
      <c r="AN87" s="402"/>
      <c r="AO87" s="402"/>
      <c r="AP87" s="402"/>
      <c r="AQ87" s="402"/>
      <c r="AR87" s="402"/>
      <c r="AS87" s="402"/>
      <c r="AT87" s="402"/>
      <c r="AU87" s="402"/>
      <c r="AV87" s="394"/>
      <c r="AW87" s="394"/>
      <c r="AX87" s="394"/>
      <c r="AY87" s="394"/>
      <c r="AZ87" s="394"/>
      <c r="BA87" s="394"/>
      <c r="BB87" s="394"/>
      <c r="BC87" s="394"/>
      <c r="BD87" s="394"/>
      <c r="BE87" s="394"/>
      <c r="BF87" s="394"/>
      <c r="BG87" s="394"/>
      <c r="BH87" s="410"/>
      <c r="BI87" s="410"/>
      <c r="BJ87" s="410"/>
      <c r="BK87" s="410"/>
      <c r="BL87" s="352">
        <v>0</v>
      </c>
      <c r="BM87" s="352">
        <v>1</v>
      </c>
      <c r="BN87" s="352">
        <v>1</v>
      </c>
      <c r="BO87" s="352">
        <v>1</v>
      </c>
      <c r="BQ87" s="258"/>
      <c r="BR87" s="258">
        <v>1</v>
      </c>
      <c r="BS87"/>
      <c r="BT87" s="26"/>
    </row>
    <row r="88" spans="1:72" ht="17.5" hidden="1">
      <c r="A88" s="273" t="s">
        <v>209</v>
      </c>
      <c r="B88" s="266" t="s">
        <v>744</v>
      </c>
      <c r="C88" s="86" t="str">
        <f t="shared" ref="C88:Q88" si="76">IF(C799=$BM$88,"당첨",IF(C799=$BN$88,"당첨",IF(C799=$BO$88,"당첨",IF(C799=$BL$88,"당첨","낙첨"))))</f>
        <v>당첨</v>
      </c>
      <c r="D88" s="86" t="str">
        <f t="shared" si="76"/>
        <v>당첨</v>
      </c>
      <c r="E88" s="86" t="str">
        <f t="shared" si="76"/>
        <v>당첨</v>
      </c>
      <c r="F88" s="86" t="str">
        <f t="shared" si="76"/>
        <v>당첨</v>
      </c>
      <c r="G88" s="86" t="str">
        <f t="shared" si="76"/>
        <v>당첨</v>
      </c>
      <c r="H88" s="86" t="str">
        <f t="shared" si="76"/>
        <v>당첨</v>
      </c>
      <c r="I88" s="86" t="str">
        <f t="shared" si="76"/>
        <v>당첨</v>
      </c>
      <c r="J88" s="86" t="str">
        <f t="shared" si="76"/>
        <v>당첨</v>
      </c>
      <c r="K88" s="86" t="str">
        <f t="shared" si="76"/>
        <v>당첨</v>
      </c>
      <c r="L88" s="86" t="str">
        <f t="shared" si="76"/>
        <v>당첨</v>
      </c>
      <c r="M88" s="86" t="str">
        <f t="shared" si="76"/>
        <v>당첨</v>
      </c>
      <c r="N88" s="86" t="str">
        <f t="shared" si="76"/>
        <v>당첨</v>
      </c>
      <c r="O88" s="86" t="str">
        <f t="shared" si="76"/>
        <v>당첨</v>
      </c>
      <c r="P88" s="86" t="str">
        <f t="shared" si="76"/>
        <v>당첨</v>
      </c>
      <c r="Q88" s="86" t="str">
        <f t="shared" si="76"/>
        <v>당첨</v>
      </c>
      <c r="S88" s="193">
        <v>72</v>
      </c>
      <c r="T88" s="794" t="s">
        <v>700</v>
      </c>
      <c r="U88" s="795"/>
      <c r="V88" s="349">
        <v>3</v>
      </c>
      <c r="W88" s="349">
        <v>4</v>
      </c>
      <c r="X88" s="349">
        <v>5</v>
      </c>
      <c r="Y88" s="349">
        <v>6</v>
      </c>
      <c r="Z88" s="349">
        <v>7</v>
      </c>
      <c r="AA88" s="349">
        <v>8</v>
      </c>
      <c r="AB88" s="349">
        <v>9</v>
      </c>
      <c r="AC88" s="402"/>
      <c r="AD88" s="402"/>
      <c r="AE88" s="402"/>
      <c r="AF88" s="402"/>
      <c r="AG88" s="402"/>
      <c r="AH88" s="402"/>
      <c r="AI88" s="402"/>
      <c r="AJ88" s="402"/>
      <c r="AK88" s="402"/>
      <c r="AL88" s="402"/>
      <c r="AM88" s="402"/>
      <c r="AN88" s="402"/>
      <c r="AO88" s="402"/>
      <c r="AP88" s="402"/>
      <c r="AQ88" s="402"/>
      <c r="AR88" s="402"/>
      <c r="AS88" s="402"/>
      <c r="AT88" s="402"/>
      <c r="AU88" s="402"/>
      <c r="AV88" s="394"/>
      <c r="AW88" s="394"/>
      <c r="AX88" s="394"/>
      <c r="AY88" s="394"/>
      <c r="AZ88" s="394"/>
      <c r="BA88" s="394"/>
      <c r="BB88" s="394"/>
      <c r="BC88" s="394"/>
      <c r="BD88" s="394"/>
      <c r="BE88" s="394"/>
      <c r="BF88" s="394"/>
      <c r="BG88" s="394"/>
      <c r="BH88" s="410"/>
      <c r="BI88" s="410"/>
      <c r="BJ88" s="410"/>
      <c r="BK88" s="410"/>
      <c r="BL88" s="350">
        <v>0</v>
      </c>
      <c r="BM88" s="350">
        <v>1</v>
      </c>
      <c r="BN88" s="350">
        <v>1</v>
      </c>
      <c r="BO88" s="350">
        <v>2</v>
      </c>
      <c r="BQ88" s="258"/>
      <c r="BR88" s="258">
        <v>2</v>
      </c>
      <c r="BS88"/>
      <c r="BT88" s="26"/>
    </row>
    <row r="89" spans="1:72" ht="17.5" hidden="1">
      <c r="A89" s="273" t="s">
        <v>210</v>
      </c>
      <c r="B89" s="266" t="s">
        <v>745</v>
      </c>
      <c r="C89" s="86" t="str">
        <f t="shared" ref="C89:Q89" si="77">IF(C806=$BM$89,"당첨",IF(C806=$BN$89,"당첨",IF(C806=$BO$89,"당첨",IF(C806=$BL$89,"당첨","낙첨"))))</f>
        <v>당첨</v>
      </c>
      <c r="D89" s="86" t="str">
        <f t="shared" si="77"/>
        <v>당첨</v>
      </c>
      <c r="E89" s="86" t="str">
        <f t="shared" si="77"/>
        <v>당첨</v>
      </c>
      <c r="F89" s="86" t="str">
        <f t="shared" si="77"/>
        <v>당첨</v>
      </c>
      <c r="G89" s="86" t="str">
        <f t="shared" si="77"/>
        <v>당첨</v>
      </c>
      <c r="H89" s="86" t="str">
        <f t="shared" si="77"/>
        <v>당첨</v>
      </c>
      <c r="I89" s="86" t="str">
        <f t="shared" si="77"/>
        <v>당첨</v>
      </c>
      <c r="J89" s="86" t="str">
        <f t="shared" si="77"/>
        <v>당첨</v>
      </c>
      <c r="K89" s="86" t="str">
        <f t="shared" si="77"/>
        <v>당첨</v>
      </c>
      <c r="L89" s="86" t="str">
        <f t="shared" si="77"/>
        <v>당첨</v>
      </c>
      <c r="M89" s="86" t="str">
        <f t="shared" si="77"/>
        <v>당첨</v>
      </c>
      <c r="N89" s="86" t="str">
        <f t="shared" si="77"/>
        <v>당첨</v>
      </c>
      <c r="O89" s="86" t="str">
        <f t="shared" si="77"/>
        <v>당첨</v>
      </c>
      <c r="P89" s="86" t="str">
        <f t="shared" si="77"/>
        <v>당첨</v>
      </c>
      <c r="Q89" s="86" t="str">
        <f t="shared" si="77"/>
        <v>당첨</v>
      </c>
      <c r="S89" s="193">
        <v>73</v>
      </c>
      <c r="T89" s="794" t="s">
        <v>701</v>
      </c>
      <c r="U89" s="795"/>
      <c r="V89" s="349">
        <v>2</v>
      </c>
      <c r="W89" s="349">
        <v>10</v>
      </c>
      <c r="X89" s="349">
        <v>29</v>
      </c>
      <c r="Y89" s="349">
        <v>28</v>
      </c>
      <c r="Z89" s="349">
        <v>27</v>
      </c>
      <c r="AA89" s="349">
        <v>26</v>
      </c>
      <c r="AB89" s="349">
        <v>25</v>
      </c>
      <c r="AC89" s="402"/>
      <c r="AD89" s="402"/>
      <c r="AE89" s="402"/>
      <c r="AF89" s="402"/>
      <c r="AG89" s="402"/>
      <c r="AH89" s="402"/>
      <c r="AI89" s="402"/>
      <c r="AJ89" s="402"/>
      <c r="AK89" s="402"/>
      <c r="AL89" s="402"/>
      <c r="AM89" s="402"/>
      <c r="AN89" s="402"/>
      <c r="AO89" s="402"/>
      <c r="AP89" s="402"/>
      <c r="AQ89" s="402"/>
      <c r="AR89" s="402"/>
      <c r="AS89" s="402"/>
      <c r="AT89" s="402"/>
      <c r="AU89" s="402"/>
      <c r="AV89" s="394"/>
      <c r="AW89" s="394"/>
      <c r="AX89" s="394"/>
      <c r="AY89" s="394"/>
      <c r="AZ89" s="394"/>
      <c r="BA89" s="394"/>
      <c r="BB89" s="394"/>
      <c r="BC89" s="394"/>
      <c r="BD89" s="394"/>
      <c r="BE89" s="394"/>
      <c r="BF89" s="394"/>
      <c r="BG89" s="394"/>
      <c r="BH89" s="410"/>
      <c r="BI89" s="410"/>
      <c r="BJ89" s="410"/>
      <c r="BK89" s="410"/>
      <c r="BL89" s="350">
        <v>0</v>
      </c>
      <c r="BM89" s="350">
        <v>1</v>
      </c>
      <c r="BN89" s="350">
        <v>2</v>
      </c>
      <c r="BO89" s="350">
        <v>2</v>
      </c>
      <c r="BQ89" s="258"/>
      <c r="BR89" s="258">
        <v>2</v>
      </c>
      <c r="BS89"/>
      <c r="BT89" s="26"/>
    </row>
    <row r="90" spans="1:72" ht="17.5" hidden="1">
      <c r="A90" s="273" t="s">
        <v>211</v>
      </c>
      <c r="B90" s="266" t="s">
        <v>746</v>
      </c>
      <c r="C90" s="86" t="str">
        <f t="shared" ref="C90:Q90" si="78">IF(C813=$BM$90,"당첨",IF(C813=$BN$90,"당첨",IF(C813=$BO$90,"당첨",IF(C813=$BL$90,"당첨","낙첨"))))</f>
        <v>당첨</v>
      </c>
      <c r="D90" s="86" t="str">
        <f t="shared" si="78"/>
        <v>당첨</v>
      </c>
      <c r="E90" s="86" t="str">
        <f t="shared" si="78"/>
        <v>당첨</v>
      </c>
      <c r="F90" s="86" t="str">
        <f t="shared" si="78"/>
        <v>당첨</v>
      </c>
      <c r="G90" s="86" t="str">
        <f t="shared" si="78"/>
        <v>당첨</v>
      </c>
      <c r="H90" s="86" t="str">
        <f t="shared" si="78"/>
        <v>당첨</v>
      </c>
      <c r="I90" s="86" t="str">
        <f t="shared" si="78"/>
        <v>당첨</v>
      </c>
      <c r="J90" s="86" t="str">
        <f t="shared" si="78"/>
        <v>당첨</v>
      </c>
      <c r="K90" s="86" t="str">
        <f t="shared" si="78"/>
        <v>당첨</v>
      </c>
      <c r="L90" s="86" t="str">
        <f t="shared" si="78"/>
        <v>당첨</v>
      </c>
      <c r="M90" s="86" t="str">
        <f t="shared" si="78"/>
        <v>당첨</v>
      </c>
      <c r="N90" s="86" t="str">
        <f t="shared" si="78"/>
        <v>당첨</v>
      </c>
      <c r="O90" s="86" t="str">
        <f t="shared" si="78"/>
        <v>당첨</v>
      </c>
      <c r="P90" s="86" t="str">
        <f t="shared" si="78"/>
        <v>당첨</v>
      </c>
      <c r="Q90" s="86" t="str">
        <f t="shared" si="78"/>
        <v>당첨</v>
      </c>
      <c r="S90" s="193">
        <v>74</v>
      </c>
      <c r="T90" s="794" t="s">
        <v>702</v>
      </c>
      <c r="U90" s="795"/>
      <c r="V90" s="349">
        <v>11</v>
      </c>
      <c r="W90" s="349">
        <v>30</v>
      </c>
      <c r="X90" s="349">
        <v>41</v>
      </c>
      <c r="Y90" s="349">
        <v>40</v>
      </c>
      <c r="Z90" s="349">
        <v>39</v>
      </c>
      <c r="AA90" s="349">
        <v>24</v>
      </c>
      <c r="AB90" s="349">
        <v>1</v>
      </c>
      <c r="AC90" s="402"/>
      <c r="AD90" s="402"/>
      <c r="AE90" s="402"/>
      <c r="AF90" s="402"/>
      <c r="AG90" s="402"/>
      <c r="AH90" s="402"/>
      <c r="AI90" s="402"/>
      <c r="AJ90" s="402"/>
      <c r="AK90" s="402"/>
      <c r="AL90" s="402"/>
      <c r="AM90" s="402"/>
      <c r="AN90" s="402"/>
      <c r="AO90" s="402"/>
      <c r="AP90" s="402"/>
      <c r="AQ90" s="402"/>
      <c r="AR90" s="402"/>
      <c r="AS90" s="402"/>
      <c r="AT90" s="402"/>
      <c r="AU90" s="402"/>
      <c r="AV90" s="394"/>
      <c r="AW90" s="394"/>
      <c r="AX90" s="394"/>
      <c r="AY90" s="394"/>
      <c r="AZ90" s="394"/>
      <c r="BA90" s="394"/>
      <c r="BB90" s="394"/>
      <c r="BC90" s="394"/>
      <c r="BD90" s="394"/>
      <c r="BE90" s="394"/>
      <c r="BF90" s="394"/>
      <c r="BG90" s="394"/>
      <c r="BH90" s="410"/>
      <c r="BI90" s="410"/>
      <c r="BJ90" s="410"/>
      <c r="BK90" s="410"/>
      <c r="BL90" s="350">
        <v>0</v>
      </c>
      <c r="BM90" s="350">
        <v>1</v>
      </c>
      <c r="BN90" s="350">
        <v>2</v>
      </c>
      <c r="BO90" s="350">
        <v>2</v>
      </c>
      <c r="BQ90" s="258"/>
      <c r="BR90" s="258">
        <v>2</v>
      </c>
      <c r="BS90"/>
      <c r="BT90" s="26"/>
    </row>
    <row r="91" spans="1:72" ht="17.5" hidden="1">
      <c r="A91" s="273" t="s">
        <v>212</v>
      </c>
      <c r="B91" s="266" t="s">
        <v>747</v>
      </c>
      <c r="C91" s="86" t="str">
        <f t="shared" ref="C91:Q91" si="79">IF(C820=$BM$91,"당첨",IF(C820=$BN$91,"당첨",IF(C820=$BO$91,"당첨",IF(C820=$BL$91,"당첨","낙첨"))))</f>
        <v>당첨</v>
      </c>
      <c r="D91" s="86" t="str">
        <f t="shared" si="79"/>
        <v>당첨</v>
      </c>
      <c r="E91" s="86" t="str">
        <f t="shared" si="79"/>
        <v>당첨</v>
      </c>
      <c r="F91" s="86" t="str">
        <f t="shared" si="79"/>
        <v>당첨</v>
      </c>
      <c r="G91" s="86" t="str">
        <f t="shared" si="79"/>
        <v>당첨</v>
      </c>
      <c r="H91" s="86" t="str">
        <f t="shared" si="79"/>
        <v>당첨</v>
      </c>
      <c r="I91" s="86" t="str">
        <f t="shared" si="79"/>
        <v>당첨</v>
      </c>
      <c r="J91" s="86" t="str">
        <f t="shared" si="79"/>
        <v>당첨</v>
      </c>
      <c r="K91" s="86" t="str">
        <f t="shared" si="79"/>
        <v>당첨</v>
      </c>
      <c r="L91" s="86" t="str">
        <f t="shared" si="79"/>
        <v>당첨</v>
      </c>
      <c r="M91" s="86" t="str">
        <f t="shared" si="79"/>
        <v>당첨</v>
      </c>
      <c r="N91" s="86" t="str">
        <f t="shared" si="79"/>
        <v>당첨</v>
      </c>
      <c r="O91" s="86" t="str">
        <f t="shared" si="79"/>
        <v>당첨</v>
      </c>
      <c r="P91" s="86" t="str">
        <f t="shared" si="79"/>
        <v>당첨</v>
      </c>
      <c r="Q91" s="86" t="str">
        <f t="shared" si="79"/>
        <v>당첨</v>
      </c>
      <c r="S91" s="193">
        <v>75</v>
      </c>
      <c r="T91" s="794" t="s">
        <v>703</v>
      </c>
      <c r="U91" s="795"/>
      <c r="V91" s="349">
        <v>12</v>
      </c>
      <c r="W91" s="349">
        <v>31</v>
      </c>
      <c r="X91" s="349">
        <v>42</v>
      </c>
      <c r="Y91" s="349">
        <v>45</v>
      </c>
      <c r="Z91" s="349">
        <v>38</v>
      </c>
      <c r="AA91" s="349">
        <v>23</v>
      </c>
      <c r="AB91" s="402"/>
      <c r="AC91" s="402"/>
      <c r="AD91" s="402"/>
      <c r="AE91" s="402"/>
      <c r="AF91" s="402"/>
      <c r="AG91" s="402"/>
      <c r="AH91" s="402"/>
      <c r="AI91" s="402"/>
      <c r="AJ91" s="402"/>
      <c r="AK91" s="402"/>
      <c r="AL91" s="402"/>
      <c r="AM91" s="402"/>
      <c r="AN91" s="402"/>
      <c r="AO91" s="402"/>
      <c r="AP91" s="402"/>
      <c r="AQ91" s="402"/>
      <c r="AR91" s="402"/>
      <c r="AS91" s="402"/>
      <c r="AT91" s="402"/>
      <c r="AU91" s="402"/>
      <c r="AV91" s="394"/>
      <c r="AW91" s="394"/>
      <c r="AX91" s="394"/>
      <c r="AY91" s="394"/>
      <c r="AZ91" s="394"/>
      <c r="BA91" s="394"/>
      <c r="BB91" s="394"/>
      <c r="BC91" s="394"/>
      <c r="BD91" s="394"/>
      <c r="BE91" s="394"/>
      <c r="BF91" s="394"/>
      <c r="BG91" s="394"/>
      <c r="BH91" s="410"/>
      <c r="BI91" s="410"/>
      <c r="BJ91" s="410"/>
      <c r="BK91" s="410"/>
      <c r="BL91" s="350">
        <v>0</v>
      </c>
      <c r="BM91" s="350">
        <v>1</v>
      </c>
      <c r="BN91" s="350">
        <v>2</v>
      </c>
      <c r="BO91" s="350">
        <v>2</v>
      </c>
      <c r="BQ91" s="258"/>
      <c r="BR91" s="258">
        <v>2</v>
      </c>
      <c r="BS91"/>
      <c r="BT91" s="26"/>
    </row>
    <row r="92" spans="1:72" ht="17.5" hidden="1">
      <c r="A92" s="273" t="s">
        <v>213</v>
      </c>
      <c r="B92" s="266" t="s">
        <v>748</v>
      </c>
      <c r="C92" s="86" t="str">
        <f t="shared" ref="C92:Q92" si="80">IF(C827=$BM$92,"당첨",IF(C827=$BN$92,"당첨",IF(C827=$BO$92,"당첨",IF(C827=$BL$92,"당첨","낙첨"))))</f>
        <v>당첨</v>
      </c>
      <c r="D92" s="86" t="str">
        <f t="shared" si="80"/>
        <v>당첨</v>
      </c>
      <c r="E92" s="86" t="str">
        <f t="shared" si="80"/>
        <v>당첨</v>
      </c>
      <c r="F92" s="86" t="str">
        <f t="shared" si="80"/>
        <v>당첨</v>
      </c>
      <c r="G92" s="86" t="str">
        <f t="shared" si="80"/>
        <v>당첨</v>
      </c>
      <c r="H92" s="86" t="str">
        <f t="shared" si="80"/>
        <v>당첨</v>
      </c>
      <c r="I92" s="86" t="str">
        <f t="shared" si="80"/>
        <v>당첨</v>
      </c>
      <c r="J92" s="86" t="str">
        <f t="shared" si="80"/>
        <v>당첨</v>
      </c>
      <c r="K92" s="86" t="str">
        <f t="shared" si="80"/>
        <v>당첨</v>
      </c>
      <c r="L92" s="86" t="str">
        <f t="shared" si="80"/>
        <v>당첨</v>
      </c>
      <c r="M92" s="86" t="str">
        <f t="shared" si="80"/>
        <v>당첨</v>
      </c>
      <c r="N92" s="86" t="str">
        <f t="shared" si="80"/>
        <v>당첨</v>
      </c>
      <c r="O92" s="86" t="str">
        <f t="shared" si="80"/>
        <v>당첨</v>
      </c>
      <c r="P92" s="86" t="str">
        <f t="shared" si="80"/>
        <v>당첨</v>
      </c>
      <c r="Q92" s="86" t="str">
        <f t="shared" si="80"/>
        <v>당첨</v>
      </c>
      <c r="S92" s="193">
        <v>76</v>
      </c>
      <c r="T92" s="794" t="s">
        <v>704</v>
      </c>
      <c r="U92" s="795"/>
      <c r="V92" s="349">
        <v>13</v>
      </c>
      <c r="W92" s="349">
        <v>32</v>
      </c>
      <c r="X92" s="349">
        <v>43</v>
      </c>
      <c r="Y92" s="349">
        <v>44</v>
      </c>
      <c r="Z92" s="349">
        <v>37</v>
      </c>
      <c r="AA92" s="349">
        <v>22</v>
      </c>
      <c r="AB92" s="402"/>
      <c r="AC92" s="402"/>
      <c r="AD92" s="402"/>
      <c r="AE92" s="402"/>
      <c r="AF92" s="402"/>
      <c r="AG92" s="402"/>
      <c r="AH92" s="402"/>
      <c r="AI92" s="402"/>
      <c r="AJ92" s="402"/>
      <c r="AK92" s="402"/>
      <c r="AL92" s="402"/>
      <c r="AM92" s="402"/>
      <c r="AN92" s="402"/>
      <c r="AO92" s="402"/>
      <c r="AP92" s="402"/>
      <c r="AQ92" s="402"/>
      <c r="AR92" s="402"/>
      <c r="AS92" s="402"/>
      <c r="AT92" s="402"/>
      <c r="AU92" s="402"/>
      <c r="AV92" s="394"/>
      <c r="AW92" s="394"/>
      <c r="AX92" s="394"/>
      <c r="AY92" s="394"/>
      <c r="AZ92" s="394"/>
      <c r="BA92" s="394"/>
      <c r="BB92" s="394"/>
      <c r="BC92" s="394"/>
      <c r="BD92" s="394"/>
      <c r="BE92" s="394"/>
      <c r="BF92" s="394"/>
      <c r="BG92" s="394"/>
      <c r="BH92" s="410"/>
      <c r="BI92" s="410"/>
      <c r="BJ92" s="410"/>
      <c r="BK92" s="410"/>
      <c r="BL92" s="350">
        <v>0</v>
      </c>
      <c r="BM92" s="350">
        <v>1</v>
      </c>
      <c r="BN92" s="350">
        <v>2</v>
      </c>
      <c r="BO92" s="350">
        <v>2</v>
      </c>
      <c r="BQ92" s="258"/>
      <c r="BR92" s="258">
        <v>2</v>
      </c>
      <c r="BS92"/>
      <c r="BT92" s="26"/>
    </row>
    <row r="93" spans="1:72" ht="17.5" hidden="1">
      <c r="A93" s="273" t="s">
        <v>214</v>
      </c>
      <c r="B93" s="266" t="s">
        <v>749</v>
      </c>
      <c r="C93" s="86" t="str">
        <f t="shared" ref="C93:Q93" si="81">IF(C834=$BM$93,"당첨",IF(C834=$BN$93,"당첨",IF(C834=$BO$93,"당첨",IF(C834=$BL$93,"당첨","낙첨"))))</f>
        <v>당첨</v>
      </c>
      <c r="D93" s="86" t="str">
        <f t="shared" si="81"/>
        <v>당첨</v>
      </c>
      <c r="E93" s="86" t="str">
        <f t="shared" si="81"/>
        <v>당첨</v>
      </c>
      <c r="F93" s="86" t="str">
        <f t="shared" si="81"/>
        <v>당첨</v>
      </c>
      <c r="G93" s="86" t="str">
        <f t="shared" si="81"/>
        <v>당첨</v>
      </c>
      <c r="H93" s="86" t="str">
        <f t="shared" si="81"/>
        <v>당첨</v>
      </c>
      <c r="I93" s="86" t="str">
        <f t="shared" si="81"/>
        <v>당첨</v>
      </c>
      <c r="J93" s="86" t="str">
        <f t="shared" si="81"/>
        <v>당첨</v>
      </c>
      <c r="K93" s="86" t="str">
        <f t="shared" si="81"/>
        <v>당첨</v>
      </c>
      <c r="L93" s="86" t="str">
        <f t="shared" si="81"/>
        <v>당첨</v>
      </c>
      <c r="M93" s="86" t="str">
        <f t="shared" si="81"/>
        <v>당첨</v>
      </c>
      <c r="N93" s="86" t="str">
        <f t="shared" si="81"/>
        <v>당첨</v>
      </c>
      <c r="O93" s="86" t="str">
        <f t="shared" si="81"/>
        <v>당첨</v>
      </c>
      <c r="P93" s="86" t="str">
        <f t="shared" si="81"/>
        <v>당첨</v>
      </c>
      <c r="Q93" s="86" t="str">
        <f t="shared" si="81"/>
        <v>당첨</v>
      </c>
      <c r="S93" s="193">
        <v>77</v>
      </c>
      <c r="T93" s="794" t="s">
        <v>705</v>
      </c>
      <c r="U93" s="795"/>
      <c r="V93" s="349">
        <v>14</v>
      </c>
      <c r="W93" s="349">
        <v>33</v>
      </c>
      <c r="X93" s="349">
        <v>34</v>
      </c>
      <c r="Y93" s="349">
        <v>35</v>
      </c>
      <c r="Z93" s="349">
        <v>36</v>
      </c>
      <c r="AA93" s="349">
        <v>21</v>
      </c>
      <c r="AB93" s="402"/>
      <c r="AC93" s="402"/>
      <c r="AD93" s="402"/>
      <c r="AE93" s="402"/>
      <c r="AF93" s="402"/>
      <c r="AG93" s="402"/>
      <c r="AH93" s="402"/>
      <c r="AI93" s="402"/>
      <c r="AJ93" s="402"/>
      <c r="AK93" s="402"/>
      <c r="AL93" s="402"/>
      <c r="AM93" s="402"/>
      <c r="AN93" s="402"/>
      <c r="AO93" s="402"/>
      <c r="AP93" s="402"/>
      <c r="AQ93" s="402"/>
      <c r="AR93" s="402"/>
      <c r="AS93" s="402"/>
      <c r="AT93" s="402"/>
      <c r="AU93" s="402"/>
      <c r="AV93" s="394"/>
      <c r="AW93" s="394"/>
      <c r="AX93" s="394"/>
      <c r="AY93" s="394"/>
      <c r="AZ93" s="394"/>
      <c r="BA93" s="394"/>
      <c r="BB93" s="394"/>
      <c r="BC93" s="394"/>
      <c r="BD93" s="394"/>
      <c r="BE93" s="394"/>
      <c r="BF93" s="394"/>
      <c r="BG93" s="394"/>
      <c r="BH93" s="410"/>
      <c r="BI93" s="410"/>
      <c r="BJ93" s="410"/>
      <c r="BK93" s="410"/>
      <c r="BL93" s="350">
        <v>0</v>
      </c>
      <c r="BM93" s="350">
        <v>1</v>
      </c>
      <c r="BN93" s="350">
        <v>2</v>
      </c>
      <c r="BO93" s="350">
        <v>2</v>
      </c>
      <c r="BQ93" s="258"/>
      <c r="BR93" s="258">
        <v>2</v>
      </c>
      <c r="BS93"/>
      <c r="BT93" s="26"/>
    </row>
    <row r="94" spans="1:72" ht="17.5" hidden="1">
      <c r="A94" s="273" t="s">
        <v>215</v>
      </c>
      <c r="B94" s="266" t="s">
        <v>750</v>
      </c>
      <c r="C94" s="86" t="str">
        <f t="shared" ref="C94:Q94" si="82">IF(C841=$BM$94,"당첨",IF(C841=$BN$94,"당첨",IF(C841=$BO$94,"당첨",IF(C841=$BL$94,"당첨","낙첨"))))</f>
        <v>당첨</v>
      </c>
      <c r="D94" s="86" t="str">
        <f t="shared" si="82"/>
        <v>당첨</v>
      </c>
      <c r="E94" s="86" t="str">
        <f t="shared" si="82"/>
        <v>당첨</v>
      </c>
      <c r="F94" s="86" t="str">
        <f t="shared" si="82"/>
        <v>당첨</v>
      </c>
      <c r="G94" s="86" t="str">
        <f t="shared" si="82"/>
        <v>당첨</v>
      </c>
      <c r="H94" s="86" t="str">
        <f t="shared" si="82"/>
        <v>당첨</v>
      </c>
      <c r="I94" s="86" t="str">
        <f t="shared" si="82"/>
        <v>당첨</v>
      </c>
      <c r="J94" s="86" t="str">
        <f t="shared" si="82"/>
        <v>당첨</v>
      </c>
      <c r="K94" s="86" t="str">
        <f t="shared" si="82"/>
        <v>당첨</v>
      </c>
      <c r="L94" s="86" t="str">
        <f t="shared" si="82"/>
        <v>당첨</v>
      </c>
      <c r="M94" s="86" t="str">
        <f t="shared" si="82"/>
        <v>당첨</v>
      </c>
      <c r="N94" s="86" t="str">
        <f t="shared" si="82"/>
        <v>당첨</v>
      </c>
      <c r="O94" s="86" t="str">
        <f t="shared" si="82"/>
        <v>당첨</v>
      </c>
      <c r="P94" s="86" t="str">
        <f t="shared" si="82"/>
        <v>당첨</v>
      </c>
      <c r="Q94" s="86" t="str">
        <f t="shared" si="82"/>
        <v>당첨</v>
      </c>
      <c r="S94" s="193">
        <v>78</v>
      </c>
      <c r="T94" s="794" t="s">
        <v>706</v>
      </c>
      <c r="U94" s="795"/>
      <c r="V94" s="349">
        <v>15</v>
      </c>
      <c r="W94" s="349">
        <v>16</v>
      </c>
      <c r="X94" s="349">
        <v>17</v>
      </c>
      <c r="Y94" s="349">
        <v>18</v>
      </c>
      <c r="Z94" s="349">
        <v>19</v>
      </c>
      <c r="AA94" s="349">
        <v>20</v>
      </c>
      <c r="AB94" s="402"/>
      <c r="AC94" s="402"/>
      <c r="AD94" s="402"/>
      <c r="AE94" s="402"/>
      <c r="AF94" s="402"/>
      <c r="AG94" s="402"/>
      <c r="AH94" s="402"/>
      <c r="AI94" s="402"/>
      <c r="AJ94" s="402"/>
      <c r="AK94" s="402"/>
      <c r="AL94" s="402"/>
      <c r="AM94" s="402"/>
      <c r="AN94" s="402"/>
      <c r="AO94" s="402"/>
      <c r="AP94" s="402"/>
      <c r="AQ94" s="402"/>
      <c r="AR94" s="402"/>
      <c r="AS94" s="402"/>
      <c r="AT94" s="402"/>
      <c r="AU94" s="402"/>
      <c r="AV94" s="394"/>
      <c r="AW94" s="394"/>
      <c r="AX94" s="394"/>
      <c r="AY94" s="394"/>
      <c r="AZ94" s="394"/>
      <c r="BA94" s="394"/>
      <c r="BB94" s="394"/>
      <c r="BC94" s="394"/>
      <c r="BD94" s="394"/>
      <c r="BE94" s="394"/>
      <c r="BF94" s="394"/>
      <c r="BG94" s="394"/>
      <c r="BH94" s="410"/>
      <c r="BI94" s="410"/>
      <c r="BJ94" s="410"/>
      <c r="BK94" s="410"/>
      <c r="BL94" s="350">
        <v>0</v>
      </c>
      <c r="BM94" s="350">
        <v>1</v>
      </c>
      <c r="BN94" s="350">
        <v>1</v>
      </c>
      <c r="BO94" s="350">
        <v>2</v>
      </c>
      <c r="BQ94" s="258"/>
      <c r="BR94" s="258">
        <v>2</v>
      </c>
      <c r="BS94"/>
      <c r="BT94" s="26"/>
    </row>
    <row r="95" spans="1:72" ht="17.5" hidden="1">
      <c r="A95" s="272" t="s">
        <v>216</v>
      </c>
      <c r="B95" s="265" t="s">
        <v>751</v>
      </c>
      <c r="C95" s="86" t="str">
        <f t="shared" ref="C95:Q95" si="83">IF(C848=$BM$95,"당첨",IF(C848=$BN$95,"당첨",IF(C848=$BO$95,"당첨",IF(C848=$BL$95,"당첨","낙첨"))))</f>
        <v>당첨</v>
      </c>
      <c r="D95" s="86" t="str">
        <f t="shared" si="83"/>
        <v>당첨</v>
      </c>
      <c r="E95" s="86" t="str">
        <f t="shared" si="83"/>
        <v>당첨</v>
      </c>
      <c r="F95" s="86" t="str">
        <f t="shared" si="83"/>
        <v>당첨</v>
      </c>
      <c r="G95" s="86" t="str">
        <f t="shared" si="83"/>
        <v>당첨</v>
      </c>
      <c r="H95" s="86" t="str">
        <f t="shared" si="83"/>
        <v>당첨</v>
      </c>
      <c r="I95" s="86" t="str">
        <f t="shared" si="83"/>
        <v>당첨</v>
      </c>
      <c r="J95" s="86" t="str">
        <f t="shared" si="83"/>
        <v>당첨</v>
      </c>
      <c r="K95" s="86" t="str">
        <f t="shared" si="83"/>
        <v>당첨</v>
      </c>
      <c r="L95" s="86" t="str">
        <f t="shared" si="83"/>
        <v>당첨</v>
      </c>
      <c r="M95" s="86" t="str">
        <f t="shared" si="83"/>
        <v>당첨</v>
      </c>
      <c r="N95" s="86" t="str">
        <f t="shared" si="83"/>
        <v>당첨</v>
      </c>
      <c r="O95" s="86" t="str">
        <f t="shared" si="83"/>
        <v>당첨</v>
      </c>
      <c r="P95" s="86" t="str">
        <f t="shared" si="83"/>
        <v>당첨</v>
      </c>
      <c r="Q95" s="86" t="str">
        <f t="shared" si="83"/>
        <v>당첨</v>
      </c>
      <c r="S95" s="191">
        <v>79</v>
      </c>
      <c r="T95" s="735" t="s">
        <v>707</v>
      </c>
      <c r="U95" s="736"/>
      <c r="V95" s="347">
        <v>9</v>
      </c>
      <c r="W95" s="347">
        <v>10</v>
      </c>
      <c r="X95" s="347">
        <v>11</v>
      </c>
      <c r="Y95" s="347">
        <v>12</v>
      </c>
      <c r="Z95" s="347">
        <v>13</v>
      </c>
      <c r="AA95" s="347">
        <v>14</v>
      </c>
      <c r="AB95" s="347">
        <v>15</v>
      </c>
      <c r="AC95" s="402"/>
      <c r="AD95" s="402"/>
      <c r="AE95" s="402"/>
      <c r="AF95" s="402"/>
      <c r="AG95" s="402"/>
      <c r="AH95" s="402"/>
      <c r="AI95" s="402"/>
      <c r="AJ95" s="402"/>
      <c r="AK95" s="402"/>
      <c r="AL95" s="402"/>
      <c r="AM95" s="402"/>
      <c r="AN95" s="402"/>
      <c r="AO95" s="402"/>
      <c r="AP95" s="402"/>
      <c r="AQ95" s="402"/>
      <c r="AR95" s="402"/>
      <c r="AS95" s="402"/>
      <c r="AT95" s="402"/>
      <c r="AU95" s="402"/>
      <c r="AV95" s="394"/>
      <c r="AW95" s="394"/>
      <c r="AX95" s="394"/>
      <c r="AY95" s="394"/>
      <c r="AZ95" s="394"/>
      <c r="BA95" s="394"/>
      <c r="BB95" s="394"/>
      <c r="BC95" s="394"/>
      <c r="BD95" s="394"/>
      <c r="BE95" s="394"/>
      <c r="BF95" s="394"/>
      <c r="BG95" s="394"/>
      <c r="BH95" s="410"/>
      <c r="BI95" s="410"/>
      <c r="BJ95" s="410"/>
      <c r="BK95" s="410"/>
      <c r="BL95" s="348">
        <v>0</v>
      </c>
      <c r="BM95" s="348">
        <v>1</v>
      </c>
      <c r="BN95" s="348">
        <v>2</v>
      </c>
      <c r="BO95" s="348">
        <v>2</v>
      </c>
      <c r="BQ95" s="258"/>
      <c r="BR95" s="258">
        <v>2</v>
      </c>
      <c r="BS95"/>
      <c r="BT95" s="26"/>
    </row>
    <row r="96" spans="1:72" ht="17.5" hidden="1">
      <c r="A96" s="272" t="s">
        <v>217</v>
      </c>
      <c r="B96" s="265" t="s">
        <v>752</v>
      </c>
      <c r="C96" s="86" t="str">
        <f t="shared" ref="C96:Q96" si="84">IF(C855=$BM$96,"당첨",IF(C855=$BN$96,"당첨",IF(C855=$BO$96,"당첨",IF(C855=$BL$96,"당첨","낙첨"))))</f>
        <v>당첨</v>
      </c>
      <c r="D96" s="86" t="str">
        <f t="shared" si="84"/>
        <v>당첨</v>
      </c>
      <c r="E96" s="86" t="str">
        <f t="shared" si="84"/>
        <v>당첨</v>
      </c>
      <c r="F96" s="86" t="str">
        <f t="shared" si="84"/>
        <v>당첨</v>
      </c>
      <c r="G96" s="86" t="str">
        <f t="shared" si="84"/>
        <v>당첨</v>
      </c>
      <c r="H96" s="86" t="str">
        <f t="shared" si="84"/>
        <v>당첨</v>
      </c>
      <c r="I96" s="86" t="str">
        <f t="shared" si="84"/>
        <v>당첨</v>
      </c>
      <c r="J96" s="86" t="str">
        <f t="shared" si="84"/>
        <v>당첨</v>
      </c>
      <c r="K96" s="86" t="str">
        <f t="shared" si="84"/>
        <v>당첨</v>
      </c>
      <c r="L96" s="86" t="str">
        <f t="shared" si="84"/>
        <v>당첨</v>
      </c>
      <c r="M96" s="86" t="str">
        <f t="shared" si="84"/>
        <v>당첨</v>
      </c>
      <c r="N96" s="86" t="str">
        <f t="shared" si="84"/>
        <v>당첨</v>
      </c>
      <c r="O96" s="86" t="str">
        <f t="shared" si="84"/>
        <v>당첨</v>
      </c>
      <c r="P96" s="86" t="str">
        <f t="shared" si="84"/>
        <v>당첨</v>
      </c>
      <c r="Q96" s="86" t="str">
        <f t="shared" si="84"/>
        <v>당첨</v>
      </c>
      <c r="S96" s="191">
        <v>80</v>
      </c>
      <c r="T96" s="735" t="s">
        <v>708</v>
      </c>
      <c r="U96" s="736"/>
      <c r="V96" s="347">
        <v>8</v>
      </c>
      <c r="W96" s="347">
        <v>29</v>
      </c>
      <c r="X96" s="347">
        <v>30</v>
      </c>
      <c r="Y96" s="347">
        <v>31</v>
      </c>
      <c r="Z96" s="347">
        <v>32</v>
      </c>
      <c r="AA96" s="347">
        <v>33</v>
      </c>
      <c r="AB96" s="347">
        <v>16</v>
      </c>
      <c r="AC96" s="402"/>
      <c r="AD96" s="402"/>
      <c r="AE96" s="402"/>
      <c r="AF96" s="402"/>
      <c r="AG96" s="402"/>
      <c r="AH96" s="402"/>
      <c r="AI96" s="402"/>
      <c r="AJ96" s="402"/>
      <c r="AK96" s="402"/>
      <c r="AL96" s="402"/>
      <c r="AM96" s="402"/>
      <c r="AN96" s="402"/>
      <c r="AO96" s="402"/>
      <c r="AP96" s="402"/>
      <c r="AQ96" s="402"/>
      <c r="AR96" s="402"/>
      <c r="AS96" s="402"/>
      <c r="AT96" s="402"/>
      <c r="AU96" s="402"/>
      <c r="AV96" s="394"/>
      <c r="AW96" s="394"/>
      <c r="AX96" s="394"/>
      <c r="AY96" s="394"/>
      <c r="AZ96" s="394"/>
      <c r="BA96" s="394"/>
      <c r="BB96" s="394"/>
      <c r="BC96" s="394"/>
      <c r="BD96" s="394"/>
      <c r="BE96" s="394"/>
      <c r="BF96" s="394"/>
      <c r="BG96" s="394"/>
      <c r="BH96" s="410"/>
      <c r="BI96" s="410"/>
      <c r="BJ96" s="410"/>
      <c r="BK96" s="410"/>
      <c r="BL96" s="348">
        <v>0</v>
      </c>
      <c r="BM96" s="348">
        <v>1</v>
      </c>
      <c r="BN96" s="348">
        <v>2</v>
      </c>
      <c r="BO96" s="348">
        <v>3</v>
      </c>
      <c r="BQ96" s="258"/>
      <c r="BR96" s="258">
        <v>3</v>
      </c>
      <c r="BS96"/>
      <c r="BT96" s="26"/>
    </row>
    <row r="97" spans="1:76" ht="17.5" hidden="1">
      <c r="A97" s="272" t="s">
        <v>218</v>
      </c>
      <c r="B97" s="265" t="s">
        <v>753</v>
      </c>
      <c r="C97" s="86" t="str">
        <f t="shared" ref="C97:Q97" si="85">IF(C862=$BM$97,"당첨",IF(C862=$BN$97,"당첨",IF(C862=$BO$97,"당첨",IF(C862=$BL$97,"당첨","낙첨"))))</f>
        <v>당첨</v>
      </c>
      <c r="D97" s="86" t="str">
        <f t="shared" si="85"/>
        <v>당첨</v>
      </c>
      <c r="E97" s="86" t="str">
        <f t="shared" si="85"/>
        <v>당첨</v>
      </c>
      <c r="F97" s="86" t="str">
        <f t="shared" si="85"/>
        <v>당첨</v>
      </c>
      <c r="G97" s="86" t="str">
        <f t="shared" si="85"/>
        <v>당첨</v>
      </c>
      <c r="H97" s="86" t="str">
        <f t="shared" si="85"/>
        <v>당첨</v>
      </c>
      <c r="I97" s="86" t="str">
        <f t="shared" si="85"/>
        <v>당첨</v>
      </c>
      <c r="J97" s="86" t="str">
        <f t="shared" si="85"/>
        <v>당첨</v>
      </c>
      <c r="K97" s="86" t="str">
        <f t="shared" si="85"/>
        <v>당첨</v>
      </c>
      <c r="L97" s="86" t="str">
        <f t="shared" si="85"/>
        <v>당첨</v>
      </c>
      <c r="M97" s="86" t="str">
        <f t="shared" si="85"/>
        <v>당첨</v>
      </c>
      <c r="N97" s="86" t="str">
        <f t="shared" si="85"/>
        <v>당첨</v>
      </c>
      <c r="O97" s="86" t="str">
        <f t="shared" si="85"/>
        <v>당첨</v>
      </c>
      <c r="P97" s="86" t="str">
        <f t="shared" si="85"/>
        <v>당첨</v>
      </c>
      <c r="Q97" s="86" t="str">
        <f t="shared" si="85"/>
        <v>당첨</v>
      </c>
      <c r="S97" s="191">
        <v>81</v>
      </c>
      <c r="T97" s="735" t="s">
        <v>709</v>
      </c>
      <c r="U97" s="736"/>
      <c r="V97" s="347">
        <v>7</v>
      </c>
      <c r="W97" s="347">
        <v>28</v>
      </c>
      <c r="X97" s="347">
        <v>41</v>
      </c>
      <c r="Y97" s="347">
        <v>42</v>
      </c>
      <c r="Z97" s="347">
        <v>43</v>
      </c>
      <c r="AA97" s="347">
        <v>34</v>
      </c>
      <c r="AB97" s="347">
        <v>17</v>
      </c>
      <c r="AC97" s="402"/>
      <c r="AD97" s="402"/>
      <c r="AE97" s="402"/>
      <c r="AF97" s="402"/>
      <c r="AG97" s="402"/>
      <c r="AH97" s="402"/>
      <c r="AI97" s="402"/>
      <c r="AJ97" s="402"/>
      <c r="AK97" s="402"/>
      <c r="AL97" s="402"/>
      <c r="AM97" s="402"/>
      <c r="AN97" s="402"/>
      <c r="AO97" s="402"/>
      <c r="AP97" s="402"/>
      <c r="AQ97" s="402"/>
      <c r="AR97" s="402"/>
      <c r="AS97" s="402"/>
      <c r="AT97" s="402"/>
      <c r="AU97" s="402"/>
      <c r="AV97" s="394"/>
      <c r="AW97" s="394"/>
      <c r="AX97" s="394"/>
      <c r="AY97" s="394"/>
      <c r="AZ97" s="394"/>
      <c r="BA97" s="394"/>
      <c r="BB97" s="394"/>
      <c r="BC97" s="394"/>
      <c r="BD97" s="394"/>
      <c r="BE97" s="394"/>
      <c r="BF97" s="394"/>
      <c r="BG97" s="394"/>
      <c r="BH97" s="410"/>
      <c r="BI97" s="410"/>
      <c r="BJ97" s="410"/>
      <c r="BK97" s="410"/>
      <c r="BL97" s="348">
        <v>0</v>
      </c>
      <c r="BM97" s="348">
        <v>1</v>
      </c>
      <c r="BN97" s="348">
        <v>2</v>
      </c>
      <c r="BO97" s="348">
        <v>2</v>
      </c>
      <c r="BQ97" s="258"/>
      <c r="BR97" s="258">
        <v>2</v>
      </c>
      <c r="BS97"/>
      <c r="BT97" s="26"/>
    </row>
    <row r="98" spans="1:76" ht="17.5" hidden="1">
      <c r="A98" s="272" t="s">
        <v>219</v>
      </c>
      <c r="B98" s="265" t="s">
        <v>754</v>
      </c>
      <c r="C98" s="86" t="str">
        <f t="shared" ref="C98:Q98" si="86">IF(C869=$BM$98,"당첨",IF(C869=$BN$98,"당첨",IF(C869=$BO$98,"당첨",IF(C869=$BL$98,"당첨","낙첨"))))</f>
        <v>당첨</v>
      </c>
      <c r="D98" s="86" t="str">
        <f t="shared" si="86"/>
        <v>당첨</v>
      </c>
      <c r="E98" s="86" t="str">
        <f t="shared" si="86"/>
        <v>당첨</v>
      </c>
      <c r="F98" s="86" t="str">
        <f t="shared" si="86"/>
        <v>당첨</v>
      </c>
      <c r="G98" s="86" t="str">
        <f t="shared" si="86"/>
        <v>당첨</v>
      </c>
      <c r="H98" s="86" t="str">
        <f t="shared" si="86"/>
        <v>당첨</v>
      </c>
      <c r="I98" s="86" t="str">
        <f t="shared" si="86"/>
        <v>당첨</v>
      </c>
      <c r="J98" s="86" t="str">
        <f t="shared" si="86"/>
        <v>당첨</v>
      </c>
      <c r="K98" s="86" t="str">
        <f t="shared" si="86"/>
        <v>당첨</v>
      </c>
      <c r="L98" s="86" t="str">
        <f t="shared" si="86"/>
        <v>당첨</v>
      </c>
      <c r="M98" s="86" t="str">
        <f t="shared" si="86"/>
        <v>당첨</v>
      </c>
      <c r="N98" s="86" t="str">
        <f t="shared" si="86"/>
        <v>당첨</v>
      </c>
      <c r="O98" s="86" t="str">
        <f t="shared" si="86"/>
        <v>당첨</v>
      </c>
      <c r="P98" s="86" t="str">
        <f t="shared" si="86"/>
        <v>당첨</v>
      </c>
      <c r="Q98" s="86" t="str">
        <f t="shared" si="86"/>
        <v>당첨</v>
      </c>
      <c r="S98" s="191">
        <v>82</v>
      </c>
      <c r="T98" s="735" t="s">
        <v>710</v>
      </c>
      <c r="U98" s="736"/>
      <c r="V98" s="347">
        <v>6</v>
      </c>
      <c r="W98" s="347">
        <v>27</v>
      </c>
      <c r="X98" s="347">
        <v>40</v>
      </c>
      <c r="Y98" s="347">
        <v>45</v>
      </c>
      <c r="Z98" s="347">
        <v>44</v>
      </c>
      <c r="AA98" s="347">
        <v>35</v>
      </c>
      <c r="AB98" s="347">
        <v>18</v>
      </c>
      <c r="AC98" s="402"/>
      <c r="AD98" s="402"/>
      <c r="AE98" s="402"/>
      <c r="AF98" s="402"/>
      <c r="AG98" s="402"/>
      <c r="AH98" s="402"/>
      <c r="AI98" s="402"/>
      <c r="AJ98" s="402"/>
      <c r="AK98" s="402"/>
      <c r="AL98" s="402"/>
      <c r="AM98" s="402"/>
      <c r="AN98" s="402"/>
      <c r="AO98" s="402"/>
      <c r="AP98" s="402"/>
      <c r="AQ98" s="402"/>
      <c r="AR98" s="402"/>
      <c r="AS98" s="402"/>
      <c r="AT98" s="402"/>
      <c r="AU98" s="402"/>
      <c r="AV98" s="394"/>
      <c r="AW98" s="394"/>
      <c r="AX98" s="394"/>
      <c r="AY98" s="394"/>
      <c r="AZ98" s="394"/>
      <c r="BA98" s="394"/>
      <c r="BB98" s="394"/>
      <c r="BC98" s="394"/>
      <c r="BD98" s="394"/>
      <c r="BE98" s="394"/>
      <c r="BF98" s="394"/>
      <c r="BG98" s="394"/>
      <c r="BH98" s="410"/>
      <c r="BI98" s="410"/>
      <c r="BJ98" s="410"/>
      <c r="BK98" s="410"/>
      <c r="BL98" s="348">
        <v>0</v>
      </c>
      <c r="BM98" s="348">
        <v>1</v>
      </c>
      <c r="BN98" s="348">
        <v>2</v>
      </c>
      <c r="BO98" s="348">
        <v>2</v>
      </c>
      <c r="BQ98" s="258"/>
      <c r="BR98" s="258">
        <v>2</v>
      </c>
      <c r="BS98"/>
      <c r="BT98" s="26"/>
    </row>
    <row r="99" spans="1:76" ht="17.5" hidden="1">
      <c r="A99" s="272" t="s">
        <v>220</v>
      </c>
      <c r="B99" s="265" t="s">
        <v>755</v>
      </c>
      <c r="C99" s="86" t="str">
        <f t="shared" ref="C99:Q99" si="87">IF(C876=$BM$99,"당첨",IF(C876=$BN$99,"당첨",IF(C876=$BO$99,"당첨",IF(C876=$BL$99,"당첨","낙첨"))))</f>
        <v>당첨</v>
      </c>
      <c r="D99" s="86" t="str">
        <f t="shared" si="87"/>
        <v>당첨</v>
      </c>
      <c r="E99" s="86" t="str">
        <f t="shared" si="87"/>
        <v>당첨</v>
      </c>
      <c r="F99" s="86" t="str">
        <f t="shared" si="87"/>
        <v>당첨</v>
      </c>
      <c r="G99" s="86" t="str">
        <f t="shared" si="87"/>
        <v>당첨</v>
      </c>
      <c r="H99" s="86" t="str">
        <f t="shared" si="87"/>
        <v>당첨</v>
      </c>
      <c r="I99" s="86" t="str">
        <f t="shared" si="87"/>
        <v>당첨</v>
      </c>
      <c r="J99" s="86" t="str">
        <f t="shared" si="87"/>
        <v>당첨</v>
      </c>
      <c r="K99" s="86" t="str">
        <f t="shared" si="87"/>
        <v>당첨</v>
      </c>
      <c r="L99" s="86" t="str">
        <f t="shared" si="87"/>
        <v>당첨</v>
      </c>
      <c r="M99" s="86" t="str">
        <f t="shared" si="87"/>
        <v>당첨</v>
      </c>
      <c r="N99" s="86" t="str">
        <f t="shared" si="87"/>
        <v>당첨</v>
      </c>
      <c r="O99" s="86" t="str">
        <f t="shared" si="87"/>
        <v>당첨</v>
      </c>
      <c r="P99" s="86" t="str">
        <f t="shared" si="87"/>
        <v>당첨</v>
      </c>
      <c r="Q99" s="86" t="str">
        <f t="shared" si="87"/>
        <v>당첨</v>
      </c>
      <c r="S99" s="191">
        <v>83</v>
      </c>
      <c r="T99" s="735" t="s">
        <v>711</v>
      </c>
      <c r="U99" s="736"/>
      <c r="V99" s="347">
        <v>5</v>
      </c>
      <c r="W99" s="347">
        <v>26</v>
      </c>
      <c r="X99" s="347">
        <v>39</v>
      </c>
      <c r="Y99" s="347">
        <v>38</v>
      </c>
      <c r="Z99" s="347">
        <v>37</v>
      </c>
      <c r="AA99" s="347">
        <v>36</v>
      </c>
      <c r="AB99" s="347">
        <v>19</v>
      </c>
      <c r="AC99" s="402"/>
      <c r="AD99" s="402"/>
      <c r="AE99" s="402"/>
      <c r="AF99" s="402"/>
      <c r="AG99" s="402"/>
      <c r="AH99" s="402"/>
      <c r="AI99" s="402"/>
      <c r="AJ99" s="402"/>
      <c r="AK99" s="402"/>
      <c r="AL99" s="402"/>
      <c r="AM99" s="402"/>
      <c r="AN99" s="402"/>
      <c r="AO99" s="402"/>
      <c r="AP99" s="402"/>
      <c r="AQ99" s="402"/>
      <c r="AR99" s="402"/>
      <c r="AS99" s="402"/>
      <c r="AT99" s="402"/>
      <c r="AU99" s="402"/>
      <c r="AV99" s="394"/>
      <c r="AW99" s="394"/>
      <c r="AX99" s="394"/>
      <c r="AY99" s="394"/>
      <c r="AZ99" s="394"/>
      <c r="BA99" s="394"/>
      <c r="BB99" s="394"/>
      <c r="BC99" s="394"/>
      <c r="BD99" s="394"/>
      <c r="BE99" s="394"/>
      <c r="BF99" s="394"/>
      <c r="BG99" s="394"/>
      <c r="BH99" s="410"/>
      <c r="BI99" s="410"/>
      <c r="BJ99" s="410"/>
      <c r="BK99" s="410"/>
      <c r="BL99" s="348">
        <v>0</v>
      </c>
      <c r="BM99" s="348">
        <v>1</v>
      </c>
      <c r="BN99" s="348">
        <v>2</v>
      </c>
      <c r="BO99" s="348">
        <v>2</v>
      </c>
      <c r="BQ99" s="258"/>
      <c r="BR99" s="258">
        <v>2</v>
      </c>
      <c r="BS99"/>
      <c r="BT99" s="26"/>
    </row>
    <row r="100" spans="1:76" ht="17.5" hidden="1">
      <c r="A100" s="272" t="s">
        <v>221</v>
      </c>
      <c r="B100" s="265" t="s">
        <v>756</v>
      </c>
      <c r="C100" s="86" t="str">
        <f t="shared" ref="C100:Q100" si="88">IF(C883=$BM$100,"당첨",IF(C883=$BN$100,"당첨",IF(C883=$BO$100,"당첨",IF(C883=$BL$100,"당첨","낙첨"))))</f>
        <v>당첨</v>
      </c>
      <c r="D100" s="86" t="str">
        <f t="shared" si="88"/>
        <v>당첨</v>
      </c>
      <c r="E100" s="86" t="str">
        <f t="shared" si="88"/>
        <v>당첨</v>
      </c>
      <c r="F100" s="86" t="str">
        <f t="shared" si="88"/>
        <v>당첨</v>
      </c>
      <c r="G100" s="86" t="str">
        <f t="shared" si="88"/>
        <v>당첨</v>
      </c>
      <c r="H100" s="86" t="str">
        <f t="shared" si="88"/>
        <v>당첨</v>
      </c>
      <c r="I100" s="86" t="str">
        <f t="shared" si="88"/>
        <v>당첨</v>
      </c>
      <c r="J100" s="86" t="str">
        <f t="shared" si="88"/>
        <v>당첨</v>
      </c>
      <c r="K100" s="86" t="str">
        <f t="shared" si="88"/>
        <v>당첨</v>
      </c>
      <c r="L100" s="86" t="str">
        <f t="shared" si="88"/>
        <v>당첨</v>
      </c>
      <c r="M100" s="86" t="str">
        <f t="shared" si="88"/>
        <v>당첨</v>
      </c>
      <c r="N100" s="86" t="str">
        <f t="shared" si="88"/>
        <v>당첨</v>
      </c>
      <c r="O100" s="86" t="str">
        <f t="shared" si="88"/>
        <v>당첨</v>
      </c>
      <c r="P100" s="86" t="str">
        <f t="shared" si="88"/>
        <v>당첨</v>
      </c>
      <c r="Q100" s="86" t="str">
        <f t="shared" si="88"/>
        <v>당첨</v>
      </c>
      <c r="S100" s="191">
        <v>84</v>
      </c>
      <c r="T100" s="735" t="s">
        <v>712</v>
      </c>
      <c r="U100" s="736"/>
      <c r="V100" s="347">
        <v>4</v>
      </c>
      <c r="W100" s="347">
        <v>25</v>
      </c>
      <c r="X100" s="347">
        <v>24</v>
      </c>
      <c r="Y100" s="347">
        <v>23</v>
      </c>
      <c r="Z100" s="347">
        <v>22</v>
      </c>
      <c r="AA100" s="347">
        <v>21</v>
      </c>
      <c r="AB100" s="347">
        <v>20</v>
      </c>
      <c r="AC100" s="402"/>
      <c r="AD100" s="402"/>
      <c r="AE100" s="402"/>
      <c r="AF100" s="402"/>
      <c r="AG100" s="402"/>
      <c r="AH100" s="402"/>
      <c r="AI100" s="402"/>
      <c r="AJ100" s="402"/>
      <c r="AK100" s="402"/>
      <c r="AL100" s="402"/>
      <c r="AM100" s="402"/>
      <c r="AN100" s="402"/>
      <c r="AO100" s="402"/>
      <c r="AP100" s="402"/>
      <c r="AQ100" s="402"/>
      <c r="AR100" s="402"/>
      <c r="AS100" s="402"/>
      <c r="AT100" s="402"/>
      <c r="AU100" s="402"/>
      <c r="AV100" s="394"/>
      <c r="AW100" s="394"/>
      <c r="AX100" s="394"/>
      <c r="AY100" s="394"/>
      <c r="AZ100" s="394"/>
      <c r="BA100" s="394"/>
      <c r="BB100" s="394"/>
      <c r="BC100" s="394"/>
      <c r="BD100" s="394"/>
      <c r="BE100" s="394"/>
      <c r="BF100" s="394"/>
      <c r="BG100" s="394"/>
      <c r="BH100" s="410"/>
      <c r="BI100" s="410"/>
      <c r="BJ100" s="410"/>
      <c r="BK100" s="410"/>
      <c r="BL100" s="348">
        <v>0</v>
      </c>
      <c r="BM100" s="348">
        <v>1</v>
      </c>
      <c r="BN100" s="348">
        <v>2</v>
      </c>
      <c r="BO100" s="348">
        <v>3</v>
      </c>
      <c r="BQ100" s="258"/>
      <c r="BR100" s="258">
        <v>3</v>
      </c>
      <c r="BS100"/>
      <c r="BT100" s="26"/>
    </row>
    <row r="101" spans="1:76" ht="17.5" hidden="1">
      <c r="A101" s="272" t="s">
        <v>222</v>
      </c>
      <c r="B101" s="265" t="s">
        <v>757</v>
      </c>
      <c r="C101" s="86" t="str">
        <f t="shared" ref="C101:Q101" si="89">IF(C890=$BM$101,"당첨",IF(C890=$BN$101,"당첨",IF(C890=$BO$101,"당첨",IF(C890=$BL$101,"당첨","낙첨"))))</f>
        <v>당첨</v>
      </c>
      <c r="D101" s="86" t="str">
        <f t="shared" si="89"/>
        <v>당첨</v>
      </c>
      <c r="E101" s="86" t="str">
        <f t="shared" si="89"/>
        <v>당첨</v>
      </c>
      <c r="F101" s="86" t="str">
        <f t="shared" si="89"/>
        <v>당첨</v>
      </c>
      <c r="G101" s="86" t="str">
        <f t="shared" si="89"/>
        <v>당첨</v>
      </c>
      <c r="H101" s="86" t="str">
        <f t="shared" si="89"/>
        <v>당첨</v>
      </c>
      <c r="I101" s="86" t="str">
        <f t="shared" si="89"/>
        <v>당첨</v>
      </c>
      <c r="J101" s="86" t="str">
        <f t="shared" si="89"/>
        <v>당첨</v>
      </c>
      <c r="K101" s="86" t="str">
        <f t="shared" si="89"/>
        <v>당첨</v>
      </c>
      <c r="L101" s="86" t="str">
        <f t="shared" si="89"/>
        <v>당첨</v>
      </c>
      <c r="M101" s="86" t="str">
        <f t="shared" si="89"/>
        <v>당첨</v>
      </c>
      <c r="N101" s="86" t="str">
        <f t="shared" si="89"/>
        <v>당첨</v>
      </c>
      <c r="O101" s="86" t="str">
        <f t="shared" si="89"/>
        <v>당첨</v>
      </c>
      <c r="P101" s="86" t="str">
        <f t="shared" si="89"/>
        <v>당첨</v>
      </c>
      <c r="Q101" s="86" t="str">
        <f t="shared" si="89"/>
        <v>당첨</v>
      </c>
      <c r="S101" s="191">
        <v>85</v>
      </c>
      <c r="T101" s="735" t="s">
        <v>713</v>
      </c>
      <c r="U101" s="736"/>
      <c r="V101" s="347">
        <v>3</v>
      </c>
      <c r="W101" s="347">
        <v>2</v>
      </c>
      <c r="X101" s="347">
        <v>1</v>
      </c>
      <c r="Y101" s="402"/>
      <c r="Z101" s="402"/>
      <c r="AA101" s="402"/>
      <c r="AB101" s="402"/>
      <c r="AC101" s="402"/>
      <c r="AD101" s="402"/>
      <c r="AE101" s="402"/>
      <c r="AF101" s="402"/>
      <c r="AG101" s="402"/>
      <c r="AH101" s="402"/>
      <c r="AI101" s="402"/>
      <c r="AJ101" s="402"/>
      <c r="AK101" s="402"/>
      <c r="AL101" s="402"/>
      <c r="AM101" s="402"/>
      <c r="AN101" s="402"/>
      <c r="AO101" s="402"/>
      <c r="AP101" s="402"/>
      <c r="AQ101" s="402"/>
      <c r="AR101" s="402"/>
      <c r="AS101" s="402"/>
      <c r="AT101" s="402"/>
      <c r="AU101" s="402"/>
      <c r="AV101" s="394"/>
      <c r="AW101" s="394"/>
      <c r="AX101" s="394"/>
      <c r="AY101" s="394"/>
      <c r="AZ101" s="394"/>
      <c r="BA101" s="394"/>
      <c r="BB101" s="394"/>
      <c r="BC101" s="394"/>
      <c r="BD101" s="394"/>
      <c r="BE101" s="394"/>
      <c r="BF101" s="394"/>
      <c r="BG101" s="394"/>
      <c r="BH101" s="410"/>
      <c r="BI101" s="410"/>
      <c r="BJ101" s="410"/>
      <c r="BK101" s="410"/>
      <c r="BL101" s="348">
        <v>0</v>
      </c>
      <c r="BM101" s="348">
        <v>1</v>
      </c>
      <c r="BN101" s="348">
        <v>1</v>
      </c>
      <c r="BO101" s="348">
        <v>1</v>
      </c>
      <c r="BQ101" s="258"/>
      <c r="BR101" s="258">
        <v>1</v>
      </c>
      <c r="BS101" s="257"/>
      <c r="BT101" s="257"/>
      <c r="BU101" s="257"/>
      <c r="BV101" s="257"/>
      <c r="BW101" s="257"/>
      <c r="BX101" s="257"/>
    </row>
    <row r="102" spans="1:76" ht="17.5" hidden="1">
      <c r="A102" s="271" t="s">
        <v>223</v>
      </c>
      <c r="B102" s="207" t="s">
        <v>973</v>
      </c>
      <c r="C102" s="86" t="str">
        <f t="shared" ref="C102:Q102" si="90">IF(C897=$BM$102,"당첨",IF(C897=$BN$102,"당첨",IF(C897=$BO$102,"당첨",IF(C897=$BL$102,"당첨","낙첨"))))</f>
        <v>당첨</v>
      </c>
      <c r="D102" s="86" t="str">
        <f t="shared" si="90"/>
        <v>당첨</v>
      </c>
      <c r="E102" s="86" t="str">
        <f t="shared" si="90"/>
        <v>당첨</v>
      </c>
      <c r="F102" s="86" t="str">
        <f t="shared" si="90"/>
        <v>당첨</v>
      </c>
      <c r="G102" s="86" t="str">
        <f t="shared" si="90"/>
        <v>당첨</v>
      </c>
      <c r="H102" s="86" t="str">
        <f t="shared" si="90"/>
        <v>당첨</v>
      </c>
      <c r="I102" s="86" t="str">
        <f t="shared" si="90"/>
        <v>당첨</v>
      </c>
      <c r="J102" s="86" t="str">
        <f t="shared" si="90"/>
        <v>당첨</v>
      </c>
      <c r="K102" s="86" t="str">
        <f t="shared" si="90"/>
        <v>당첨</v>
      </c>
      <c r="L102" s="86" t="str">
        <f t="shared" si="90"/>
        <v>당첨</v>
      </c>
      <c r="M102" s="86" t="str">
        <f t="shared" si="90"/>
        <v>당첨</v>
      </c>
      <c r="N102" s="86" t="str">
        <f t="shared" si="90"/>
        <v>당첨</v>
      </c>
      <c r="O102" s="86" t="str">
        <f t="shared" si="90"/>
        <v>당첨</v>
      </c>
      <c r="P102" s="86" t="str">
        <f t="shared" si="90"/>
        <v>당첨</v>
      </c>
      <c r="Q102" s="86" t="str">
        <f t="shared" si="90"/>
        <v>당첨</v>
      </c>
      <c r="S102" s="190">
        <v>86</v>
      </c>
      <c r="T102" s="737" t="s">
        <v>847</v>
      </c>
      <c r="U102" s="738"/>
      <c r="V102" s="359">
        <v>1</v>
      </c>
      <c r="W102" s="359">
        <v>18</v>
      </c>
      <c r="X102" s="359">
        <v>35</v>
      </c>
      <c r="Y102" s="359">
        <v>8</v>
      </c>
      <c r="Z102" s="359">
        <v>25</v>
      </c>
      <c r="AA102" s="359">
        <v>42</v>
      </c>
      <c r="AB102" s="359">
        <v>32</v>
      </c>
      <c r="AC102" s="359"/>
      <c r="AD102" s="359"/>
      <c r="AE102" s="359"/>
      <c r="AF102" s="359"/>
      <c r="AG102" s="359"/>
      <c r="AH102" s="359"/>
      <c r="AI102" s="359"/>
      <c r="AJ102" s="359"/>
      <c r="AK102" s="359"/>
      <c r="AL102" s="359"/>
      <c r="AM102" s="359"/>
      <c r="AN102" s="359"/>
      <c r="AO102" s="359"/>
      <c r="AP102" s="359"/>
      <c r="AQ102" s="359"/>
      <c r="AR102" s="359"/>
      <c r="AS102" s="359"/>
      <c r="AT102" s="359"/>
      <c r="AU102" s="359"/>
      <c r="AV102" s="346"/>
      <c r="AW102" s="346"/>
      <c r="AX102" s="346"/>
      <c r="AY102" s="346"/>
      <c r="AZ102" s="346"/>
      <c r="BA102" s="346"/>
      <c r="BB102" s="346"/>
      <c r="BC102" s="346"/>
      <c r="BD102" s="346"/>
      <c r="BE102" s="346"/>
      <c r="BF102" s="346"/>
      <c r="BG102" s="346"/>
      <c r="BH102" s="410"/>
      <c r="BI102" s="410"/>
      <c r="BJ102" s="410"/>
      <c r="BK102" s="410"/>
      <c r="BL102" s="345">
        <v>0</v>
      </c>
      <c r="BM102" s="345">
        <v>1</v>
      </c>
      <c r="BN102" s="345">
        <v>2</v>
      </c>
      <c r="BO102" s="345">
        <v>3</v>
      </c>
      <c r="BQ102" s="258"/>
      <c r="BR102" s="258">
        <v>3</v>
      </c>
      <c r="BS102" s="257"/>
      <c r="BT102" s="257"/>
      <c r="BU102" s="257"/>
      <c r="BV102" s="257"/>
      <c r="BW102" s="257"/>
      <c r="BX102" s="257"/>
    </row>
    <row r="103" spans="1:76" ht="17.5" hidden="1">
      <c r="A103" s="271" t="s">
        <v>224</v>
      </c>
      <c r="B103" s="207" t="s">
        <v>974</v>
      </c>
      <c r="C103" s="86" t="str">
        <f t="shared" ref="C103:Q103" si="91">IF(C904=$BM$103,"당첨",IF(C904=$BN$103,"당첨",IF(C904=$BO$103,"당첨",IF(C904=$BL$103,"당첨","낙첨"))))</f>
        <v>당첨</v>
      </c>
      <c r="D103" s="86" t="str">
        <f t="shared" si="91"/>
        <v>당첨</v>
      </c>
      <c r="E103" s="86" t="str">
        <f t="shared" si="91"/>
        <v>당첨</v>
      </c>
      <c r="F103" s="86" t="str">
        <f t="shared" si="91"/>
        <v>당첨</v>
      </c>
      <c r="G103" s="86" t="str">
        <f t="shared" si="91"/>
        <v>당첨</v>
      </c>
      <c r="H103" s="86" t="str">
        <f t="shared" si="91"/>
        <v>당첨</v>
      </c>
      <c r="I103" s="86" t="str">
        <f t="shared" si="91"/>
        <v>당첨</v>
      </c>
      <c r="J103" s="86" t="str">
        <f t="shared" si="91"/>
        <v>당첨</v>
      </c>
      <c r="K103" s="86" t="str">
        <f t="shared" si="91"/>
        <v>당첨</v>
      </c>
      <c r="L103" s="86" t="str">
        <f t="shared" si="91"/>
        <v>당첨</v>
      </c>
      <c r="M103" s="86" t="str">
        <f t="shared" si="91"/>
        <v>당첨</v>
      </c>
      <c r="N103" s="86" t="str">
        <f t="shared" si="91"/>
        <v>당첨</v>
      </c>
      <c r="O103" s="86" t="str">
        <f t="shared" si="91"/>
        <v>당첨</v>
      </c>
      <c r="P103" s="86" t="str">
        <f t="shared" si="91"/>
        <v>당첨</v>
      </c>
      <c r="Q103" s="86" t="str">
        <f t="shared" si="91"/>
        <v>당첨</v>
      </c>
      <c r="S103" s="190">
        <v>87</v>
      </c>
      <c r="T103" s="737" t="s">
        <v>848</v>
      </c>
      <c r="U103" s="738"/>
      <c r="V103" s="359">
        <v>2</v>
      </c>
      <c r="W103" s="359">
        <v>19</v>
      </c>
      <c r="X103" s="359">
        <v>36</v>
      </c>
      <c r="Y103" s="359">
        <v>9</v>
      </c>
      <c r="Z103" s="359">
        <v>26</v>
      </c>
      <c r="AA103" s="359">
        <v>43</v>
      </c>
      <c r="AB103" s="359">
        <v>33</v>
      </c>
      <c r="AC103" s="359"/>
      <c r="AD103" s="359"/>
      <c r="AE103" s="359"/>
      <c r="AF103" s="359"/>
      <c r="AG103" s="359"/>
      <c r="AH103" s="359"/>
      <c r="AI103" s="359"/>
      <c r="AJ103" s="359"/>
      <c r="AK103" s="359"/>
      <c r="AL103" s="359"/>
      <c r="AM103" s="359"/>
      <c r="AN103" s="359"/>
      <c r="AO103" s="359"/>
      <c r="AP103" s="359"/>
      <c r="AQ103" s="359"/>
      <c r="AR103" s="359"/>
      <c r="AS103" s="359"/>
      <c r="AT103" s="359"/>
      <c r="AU103" s="359"/>
      <c r="AV103" s="346"/>
      <c r="AW103" s="346"/>
      <c r="AX103" s="346"/>
      <c r="AY103" s="346"/>
      <c r="AZ103" s="346"/>
      <c r="BA103" s="346"/>
      <c r="BB103" s="346"/>
      <c r="BC103" s="346"/>
      <c r="BD103" s="346"/>
      <c r="BE103" s="346"/>
      <c r="BF103" s="346"/>
      <c r="BG103" s="346"/>
      <c r="BH103" s="410"/>
      <c r="BI103" s="410"/>
      <c r="BJ103" s="410"/>
      <c r="BK103" s="410"/>
      <c r="BL103" s="345">
        <v>0</v>
      </c>
      <c r="BM103" s="345">
        <v>1</v>
      </c>
      <c r="BN103" s="345">
        <v>2</v>
      </c>
      <c r="BO103" s="345">
        <v>2</v>
      </c>
      <c r="BQ103" s="258"/>
      <c r="BR103" s="258">
        <v>2</v>
      </c>
      <c r="BS103" s="257"/>
      <c r="BT103" s="257"/>
      <c r="BU103" s="257"/>
      <c r="BV103" s="257"/>
      <c r="BW103" s="257"/>
      <c r="BX103" s="257"/>
    </row>
    <row r="104" spans="1:76" ht="17.5" hidden="1">
      <c r="A104" s="271" t="s">
        <v>225</v>
      </c>
      <c r="B104" s="207" t="s">
        <v>975</v>
      </c>
      <c r="C104" s="86" t="str">
        <f t="shared" ref="C104:Q104" si="92">IF(C911=$BM$104,"당첨",IF(C911=$BN$104,"당첨",IF(C911=$BO$104,"당첨",IF(C911=$BL$104,"당첨","낙첨"))))</f>
        <v>당첨</v>
      </c>
      <c r="D104" s="86" t="str">
        <f t="shared" si="92"/>
        <v>당첨</v>
      </c>
      <c r="E104" s="86" t="str">
        <f t="shared" si="92"/>
        <v>당첨</v>
      </c>
      <c r="F104" s="86" t="str">
        <f t="shared" si="92"/>
        <v>당첨</v>
      </c>
      <c r="G104" s="86" t="str">
        <f t="shared" si="92"/>
        <v>당첨</v>
      </c>
      <c r="H104" s="86" t="str">
        <f t="shared" si="92"/>
        <v>당첨</v>
      </c>
      <c r="I104" s="86" t="str">
        <f t="shared" si="92"/>
        <v>당첨</v>
      </c>
      <c r="J104" s="86" t="str">
        <f t="shared" si="92"/>
        <v>당첨</v>
      </c>
      <c r="K104" s="86" t="str">
        <f t="shared" si="92"/>
        <v>당첨</v>
      </c>
      <c r="L104" s="86" t="str">
        <f t="shared" si="92"/>
        <v>당첨</v>
      </c>
      <c r="M104" s="86" t="str">
        <f t="shared" si="92"/>
        <v>당첨</v>
      </c>
      <c r="N104" s="86" t="str">
        <f t="shared" si="92"/>
        <v>당첨</v>
      </c>
      <c r="O104" s="86" t="str">
        <f t="shared" si="92"/>
        <v>당첨</v>
      </c>
      <c r="P104" s="86" t="str">
        <f t="shared" si="92"/>
        <v>당첨</v>
      </c>
      <c r="Q104" s="86" t="str">
        <f t="shared" si="92"/>
        <v>당첨</v>
      </c>
      <c r="S104" s="190">
        <v>88</v>
      </c>
      <c r="T104" s="737" t="s">
        <v>849</v>
      </c>
      <c r="U104" s="738"/>
      <c r="V104" s="359">
        <v>3</v>
      </c>
      <c r="W104" s="359">
        <v>20</v>
      </c>
      <c r="X104" s="359">
        <v>37</v>
      </c>
      <c r="Y104" s="359">
        <v>10</v>
      </c>
      <c r="Z104" s="359">
        <v>27</v>
      </c>
      <c r="AA104" s="359">
        <v>44</v>
      </c>
      <c r="AB104" s="359">
        <v>34</v>
      </c>
      <c r="AC104" s="359"/>
      <c r="AD104" s="359"/>
      <c r="AE104" s="359"/>
      <c r="AF104" s="359"/>
      <c r="AG104" s="359"/>
      <c r="AH104" s="359"/>
      <c r="AI104" s="359"/>
      <c r="AJ104" s="359"/>
      <c r="AK104" s="359"/>
      <c r="AL104" s="359"/>
      <c r="AM104" s="359"/>
      <c r="AN104" s="359"/>
      <c r="AO104" s="359"/>
      <c r="AP104" s="359"/>
      <c r="AQ104" s="359"/>
      <c r="AR104" s="359"/>
      <c r="AS104" s="359"/>
      <c r="AT104" s="359"/>
      <c r="AU104" s="359"/>
      <c r="AV104" s="346"/>
      <c r="AW104" s="346"/>
      <c r="AX104" s="346"/>
      <c r="AY104" s="346"/>
      <c r="AZ104" s="346"/>
      <c r="BA104" s="346"/>
      <c r="BB104" s="346"/>
      <c r="BC104" s="346"/>
      <c r="BD104" s="346"/>
      <c r="BE104" s="346"/>
      <c r="BF104" s="346"/>
      <c r="BG104" s="346"/>
      <c r="BH104" s="410"/>
      <c r="BI104" s="410"/>
      <c r="BJ104" s="410"/>
      <c r="BK104" s="410"/>
      <c r="BL104" s="345">
        <v>0</v>
      </c>
      <c r="BM104" s="345">
        <v>1</v>
      </c>
      <c r="BN104" s="345">
        <v>2</v>
      </c>
      <c r="BO104" s="345">
        <v>3</v>
      </c>
      <c r="BQ104" s="258"/>
      <c r="BR104" s="258">
        <v>3</v>
      </c>
      <c r="BS104" s="257"/>
      <c r="BT104" s="257"/>
      <c r="BU104" s="257"/>
      <c r="BV104" s="257"/>
      <c r="BW104" s="257"/>
      <c r="BX104" s="257"/>
    </row>
    <row r="105" spans="1:76" ht="17.5" hidden="1">
      <c r="A105" s="271" t="s">
        <v>226</v>
      </c>
      <c r="B105" s="207" t="s">
        <v>976</v>
      </c>
      <c r="C105" s="86" t="str">
        <f t="shared" ref="C105:Q105" si="93">IF(C918=$BM$105,"당첨",IF(C918=$BN$105,"당첨",IF(C918=$BO$105,"당첨",IF(C918=$BL$105,"당첨","낙첨"))))</f>
        <v>당첨</v>
      </c>
      <c r="D105" s="86" t="str">
        <f t="shared" si="93"/>
        <v>당첨</v>
      </c>
      <c r="E105" s="86" t="str">
        <f t="shared" si="93"/>
        <v>당첨</v>
      </c>
      <c r="F105" s="86" t="str">
        <f t="shared" si="93"/>
        <v>당첨</v>
      </c>
      <c r="G105" s="86" t="str">
        <f t="shared" si="93"/>
        <v>당첨</v>
      </c>
      <c r="H105" s="86" t="str">
        <f t="shared" si="93"/>
        <v>당첨</v>
      </c>
      <c r="I105" s="86" t="str">
        <f t="shared" si="93"/>
        <v>당첨</v>
      </c>
      <c r="J105" s="86" t="str">
        <f t="shared" si="93"/>
        <v>당첨</v>
      </c>
      <c r="K105" s="86" t="str">
        <f t="shared" si="93"/>
        <v>당첨</v>
      </c>
      <c r="L105" s="86" t="str">
        <f t="shared" si="93"/>
        <v>당첨</v>
      </c>
      <c r="M105" s="86" t="str">
        <f t="shared" si="93"/>
        <v>당첨</v>
      </c>
      <c r="N105" s="86" t="str">
        <f t="shared" si="93"/>
        <v>당첨</v>
      </c>
      <c r="O105" s="86" t="str">
        <f t="shared" si="93"/>
        <v>당첨</v>
      </c>
      <c r="P105" s="86" t="str">
        <f t="shared" si="93"/>
        <v>당첨</v>
      </c>
      <c r="Q105" s="86" t="str">
        <f t="shared" si="93"/>
        <v>당첨</v>
      </c>
      <c r="S105" s="190">
        <v>89</v>
      </c>
      <c r="T105" s="737" t="s">
        <v>850</v>
      </c>
      <c r="U105" s="738"/>
      <c r="V105" s="359">
        <v>4</v>
      </c>
      <c r="W105" s="359">
        <v>21</v>
      </c>
      <c r="X105" s="359">
        <v>38</v>
      </c>
      <c r="Y105" s="359">
        <v>11</v>
      </c>
      <c r="Z105" s="359">
        <v>28</v>
      </c>
      <c r="AA105" s="359">
        <v>45</v>
      </c>
      <c r="AB105" s="359"/>
      <c r="AC105" s="359"/>
      <c r="AD105" s="359"/>
      <c r="AE105" s="359"/>
      <c r="AF105" s="359"/>
      <c r="AG105" s="359"/>
      <c r="AH105" s="359"/>
      <c r="AI105" s="359"/>
      <c r="AJ105" s="359"/>
      <c r="AK105" s="359"/>
      <c r="AL105" s="359"/>
      <c r="AM105" s="359"/>
      <c r="AN105" s="359"/>
      <c r="AO105" s="359"/>
      <c r="AP105" s="359"/>
      <c r="AQ105" s="359"/>
      <c r="AR105" s="359"/>
      <c r="AS105" s="359"/>
      <c r="AT105" s="359"/>
      <c r="AU105" s="359"/>
      <c r="AV105" s="346"/>
      <c r="AW105" s="346"/>
      <c r="AX105" s="346"/>
      <c r="AY105" s="346"/>
      <c r="AZ105" s="346"/>
      <c r="BA105" s="346"/>
      <c r="BB105" s="346"/>
      <c r="BC105" s="346"/>
      <c r="BD105" s="346"/>
      <c r="BE105" s="346"/>
      <c r="BF105" s="346"/>
      <c r="BG105" s="346"/>
      <c r="BH105" s="410"/>
      <c r="BI105" s="410"/>
      <c r="BJ105" s="410"/>
      <c r="BK105" s="410"/>
      <c r="BL105" s="345">
        <v>0</v>
      </c>
      <c r="BM105" s="345">
        <v>1</v>
      </c>
      <c r="BN105" s="345">
        <v>2</v>
      </c>
      <c r="BO105" s="345">
        <v>2</v>
      </c>
      <c r="BQ105" s="258"/>
      <c r="BR105" s="258">
        <v>2</v>
      </c>
      <c r="BS105" s="257"/>
      <c r="BT105" s="257"/>
      <c r="BU105" s="257"/>
      <c r="BV105" s="257"/>
      <c r="BW105" s="257"/>
      <c r="BX105" s="257"/>
    </row>
    <row r="106" spans="1:76" ht="17.5" hidden="1">
      <c r="A106" s="271" t="s">
        <v>227</v>
      </c>
      <c r="B106" s="207" t="s">
        <v>977</v>
      </c>
      <c r="C106" s="86" t="str">
        <f t="shared" ref="C106:Q106" si="94">IF(C925=$BM$106,"당첨",IF(C925=$BN$106,"당첨",IF(C925=$BO$106,"당첨",IF(C925=$BL$106,"당첨","낙첨"))))</f>
        <v>당첨</v>
      </c>
      <c r="D106" s="86" t="str">
        <f t="shared" si="94"/>
        <v>당첨</v>
      </c>
      <c r="E106" s="86" t="str">
        <f t="shared" si="94"/>
        <v>당첨</v>
      </c>
      <c r="F106" s="86" t="str">
        <f t="shared" si="94"/>
        <v>당첨</v>
      </c>
      <c r="G106" s="86" t="str">
        <f t="shared" si="94"/>
        <v>당첨</v>
      </c>
      <c r="H106" s="86" t="str">
        <f t="shared" si="94"/>
        <v>당첨</v>
      </c>
      <c r="I106" s="86" t="str">
        <f t="shared" si="94"/>
        <v>당첨</v>
      </c>
      <c r="J106" s="86" t="str">
        <f t="shared" si="94"/>
        <v>당첨</v>
      </c>
      <c r="K106" s="86" t="str">
        <f t="shared" si="94"/>
        <v>당첨</v>
      </c>
      <c r="L106" s="86" t="str">
        <f t="shared" si="94"/>
        <v>당첨</v>
      </c>
      <c r="M106" s="86" t="str">
        <f t="shared" si="94"/>
        <v>당첨</v>
      </c>
      <c r="N106" s="86" t="str">
        <f t="shared" si="94"/>
        <v>당첨</v>
      </c>
      <c r="O106" s="86" t="str">
        <f t="shared" si="94"/>
        <v>당첨</v>
      </c>
      <c r="P106" s="86" t="str">
        <f t="shared" si="94"/>
        <v>당첨</v>
      </c>
      <c r="Q106" s="86" t="str">
        <f t="shared" si="94"/>
        <v>당첨</v>
      </c>
      <c r="S106" s="190">
        <v>90</v>
      </c>
      <c r="T106" s="737" t="s">
        <v>851</v>
      </c>
      <c r="U106" s="738"/>
      <c r="V106" s="359">
        <v>5</v>
      </c>
      <c r="W106" s="359">
        <v>22</v>
      </c>
      <c r="X106" s="359">
        <v>39</v>
      </c>
      <c r="Y106" s="359">
        <v>15</v>
      </c>
      <c r="Z106" s="359">
        <v>29</v>
      </c>
      <c r="AA106" s="359">
        <v>15</v>
      </c>
      <c r="AB106" s="359"/>
      <c r="AC106" s="359"/>
      <c r="AD106" s="359"/>
      <c r="AE106" s="359"/>
      <c r="AF106" s="359"/>
      <c r="AG106" s="359"/>
      <c r="AH106" s="359"/>
      <c r="AI106" s="359"/>
      <c r="AJ106" s="359"/>
      <c r="AK106" s="359"/>
      <c r="AL106" s="359"/>
      <c r="AM106" s="359"/>
      <c r="AN106" s="359"/>
      <c r="AO106" s="359"/>
      <c r="AP106" s="359"/>
      <c r="AQ106" s="359"/>
      <c r="AR106" s="359"/>
      <c r="AS106" s="359"/>
      <c r="AT106" s="359"/>
      <c r="AU106" s="359"/>
      <c r="AV106" s="346"/>
      <c r="AW106" s="346"/>
      <c r="AX106" s="346"/>
      <c r="AY106" s="346"/>
      <c r="AZ106" s="346"/>
      <c r="BA106" s="346"/>
      <c r="BB106" s="346"/>
      <c r="BC106" s="346"/>
      <c r="BD106" s="346"/>
      <c r="BE106" s="346"/>
      <c r="BF106" s="346"/>
      <c r="BG106" s="346"/>
      <c r="BH106" s="410"/>
      <c r="BI106" s="410"/>
      <c r="BJ106" s="410"/>
      <c r="BK106" s="410"/>
      <c r="BL106" s="345">
        <v>0</v>
      </c>
      <c r="BM106" s="345">
        <v>1</v>
      </c>
      <c r="BN106" s="345">
        <v>2</v>
      </c>
      <c r="BO106" s="345">
        <v>2</v>
      </c>
      <c r="BQ106" s="258"/>
      <c r="BR106" s="258">
        <v>2</v>
      </c>
      <c r="BS106" s="257"/>
      <c r="BT106" s="257"/>
      <c r="BU106" s="257"/>
      <c r="BV106" s="257"/>
      <c r="BW106" s="257"/>
      <c r="BX106" s="257"/>
    </row>
    <row r="107" spans="1:76" ht="17.5" hidden="1">
      <c r="A107" s="271" t="s">
        <v>228</v>
      </c>
      <c r="B107" s="207" t="s">
        <v>978</v>
      </c>
      <c r="C107" s="86" t="str">
        <f t="shared" ref="C107:Q107" si="95">IF(C932=$BM$107,"당첨",IF(C932=$BN$107,"당첨",IF(C932=$BO$107,"당첨",IF(C932=$BL$107,"당첨","낙첨"))))</f>
        <v>당첨</v>
      </c>
      <c r="D107" s="86" t="str">
        <f t="shared" si="95"/>
        <v>당첨</v>
      </c>
      <c r="E107" s="86" t="str">
        <f t="shared" si="95"/>
        <v>당첨</v>
      </c>
      <c r="F107" s="86" t="str">
        <f t="shared" si="95"/>
        <v>당첨</v>
      </c>
      <c r="G107" s="86" t="str">
        <f t="shared" si="95"/>
        <v>당첨</v>
      </c>
      <c r="H107" s="86" t="str">
        <f t="shared" si="95"/>
        <v>당첨</v>
      </c>
      <c r="I107" s="86" t="str">
        <f t="shared" si="95"/>
        <v>당첨</v>
      </c>
      <c r="J107" s="86" t="str">
        <f t="shared" si="95"/>
        <v>당첨</v>
      </c>
      <c r="K107" s="86" t="str">
        <f t="shared" si="95"/>
        <v>당첨</v>
      </c>
      <c r="L107" s="86" t="str">
        <f t="shared" si="95"/>
        <v>당첨</v>
      </c>
      <c r="M107" s="86" t="str">
        <f t="shared" si="95"/>
        <v>당첨</v>
      </c>
      <c r="N107" s="86" t="str">
        <f t="shared" si="95"/>
        <v>당첨</v>
      </c>
      <c r="O107" s="86" t="str">
        <f t="shared" si="95"/>
        <v>당첨</v>
      </c>
      <c r="P107" s="86" t="str">
        <f t="shared" si="95"/>
        <v>당첨</v>
      </c>
      <c r="Q107" s="86" t="str">
        <f t="shared" si="95"/>
        <v>당첨</v>
      </c>
      <c r="S107" s="190">
        <v>91</v>
      </c>
      <c r="T107" s="737" t="s">
        <v>852</v>
      </c>
      <c r="U107" s="738"/>
      <c r="V107" s="359">
        <v>6</v>
      </c>
      <c r="W107" s="359">
        <v>23</v>
      </c>
      <c r="X107" s="359">
        <v>40</v>
      </c>
      <c r="Y107" s="359">
        <v>13</v>
      </c>
      <c r="Z107" s="359">
        <v>30</v>
      </c>
      <c r="AA107" s="359">
        <v>16</v>
      </c>
      <c r="AB107" s="359"/>
      <c r="AC107" s="359"/>
      <c r="AD107" s="359"/>
      <c r="AE107" s="359"/>
      <c r="AF107" s="359"/>
      <c r="AG107" s="359"/>
      <c r="AH107" s="359"/>
      <c r="AI107" s="359"/>
      <c r="AJ107" s="359"/>
      <c r="AK107" s="359"/>
      <c r="AL107" s="359"/>
      <c r="AM107" s="359"/>
      <c r="AN107" s="359"/>
      <c r="AO107" s="359"/>
      <c r="AP107" s="359"/>
      <c r="AQ107" s="359"/>
      <c r="AR107" s="359"/>
      <c r="AS107" s="359"/>
      <c r="AT107" s="359"/>
      <c r="AU107" s="359"/>
      <c r="AV107" s="346"/>
      <c r="AW107" s="346"/>
      <c r="AX107" s="346"/>
      <c r="AY107" s="346"/>
      <c r="AZ107" s="346"/>
      <c r="BA107" s="346"/>
      <c r="BB107" s="346"/>
      <c r="BC107" s="346"/>
      <c r="BD107" s="346"/>
      <c r="BE107" s="346"/>
      <c r="BF107" s="346"/>
      <c r="BG107" s="346"/>
      <c r="BH107" s="410"/>
      <c r="BI107" s="410"/>
      <c r="BJ107" s="410"/>
      <c r="BK107" s="410"/>
      <c r="BL107" s="345">
        <v>0</v>
      </c>
      <c r="BM107" s="345">
        <v>1</v>
      </c>
      <c r="BN107" s="345">
        <v>2</v>
      </c>
      <c r="BO107" s="345">
        <v>2</v>
      </c>
      <c r="BQ107" s="258"/>
      <c r="BR107" s="258">
        <v>2</v>
      </c>
      <c r="BS107" s="257"/>
      <c r="BT107" s="257"/>
      <c r="BU107" s="255"/>
      <c r="BV107" s="255"/>
      <c r="BW107" s="255"/>
      <c r="BX107" s="255"/>
    </row>
    <row r="108" spans="1:76" ht="17.5" hidden="1">
      <c r="A108" s="271" t="s">
        <v>229</v>
      </c>
      <c r="B108" s="207" t="s">
        <v>979</v>
      </c>
      <c r="C108" s="86" t="str">
        <f t="shared" ref="C108:Q108" si="96">IF(C939=$BM$108,"당첨",IF(C939=$BN$108,"당첨",IF(C939=$BO$108,"당첨",IF(C939=$BL$108,"당첨","낙첨"))))</f>
        <v>당첨</v>
      </c>
      <c r="D108" s="86" t="str">
        <f t="shared" si="96"/>
        <v>당첨</v>
      </c>
      <c r="E108" s="86" t="str">
        <f t="shared" si="96"/>
        <v>당첨</v>
      </c>
      <c r="F108" s="86" t="str">
        <f t="shared" si="96"/>
        <v>당첨</v>
      </c>
      <c r="G108" s="86" t="str">
        <f t="shared" si="96"/>
        <v>당첨</v>
      </c>
      <c r="H108" s="86" t="str">
        <f t="shared" si="96"/>
        <v>당첨</v>
      </c>
      <c r="I108" s="86" t="str">
        <f t="shared" si="96"/>
        <v>당첨</v>
      </c>
      <c r="J108" s="86" t="str">
        <f t="shared" si="96"/>
        <v>당첨</v>
      </c>
      <c r="K108" s="86" t="str">
        <f t="shared" si="96"/>
        <v>당첨</v>
      </c>
      <c r="L108" s="86" t="str">
        <f t="shared" si="96"/>
        <v>당첨</v>
      </c>
      <c r="M108" s="86" t="str">
        <f t="shared" si="96"/>
        <v>당첨</v>
      </c>
      <c r="N108" s="86" t="str">
        <f t="shared" si="96"/>
        <v>당첨</v>
      </c>
      <c r="O108" s="86" t="str">
        <f t="shared" si="96"/>
        <v>당첨</v>
      </c>
      <c r="P108" s="86" t="str">
        <f t="shared" si="96"/>
        <v>당첨</v>
      </c>
      <c r="Q108" s="86" t="str">
        <f t="shared" si="96"/>
        <v>당첨</v>
      </c>
      <c r="S108" s="190">
        <v>92</v>
      </c>
      <c r="T108" s="737" t="s">
        <v>853</v>
      </c>
      <c r="U108" s="738"/>
      <c r="V108" s="359">
        <v>7</v>
      </c>
      <c r="W108" s="359">
        <v>24</v>
      </c>
      <c r="X108" s="359">
        <v>41</v>
      </c>
      <c r="Y108" s="359">
        <v>14</v>
      </c>
      <c r="Z108" s="359">
        <v>31</v>
      </c>
      <c r="AA108" s="359">
        <v>17</v>
      </c>
      <c r="AB108" s="359"/>
      <c r="AC108" s="359"/>
      <c r="AD108" s="359"/>
      <c r="AE108" s="359"/>
      <c r="AF108" s="359"/>
      <c r="AG108" s="359"/>
      <c r="AH108" s="359"/>
      <c r="AI108" s="359"/>
      <c r="AJ108" s="359"/>
      <c r="AK108" s="359"/>
      <c r="AL108" s="359"/>
      <c r="AM108" s="359"/>
      <c r="AN108" s="359"/>
      <c r="AO108" s="359"/>
      <c r="AP108" s="359"/>
      <c r="AQ108" s="359"/>
      <c r="AR108" s="359"/>
      <c r="AS108" s="359"/>
      <c r="AT108" s="359"/>
      <c r="AU108" s="359"/>
      <c r="AV108" s="346"/>
      <c r="AW108" s="346"/>
      <c r="AX108" s="346"/>
      <c r="AY108" s="346"/>
      <c r="AZ108" s="346"/>
      <c r="BA108" s="346"/>
      <c r="BB108" s="346"/>
      <c r="BC108" s="346"/>
      <c r="BD108" s="346"/>
      <c r="BE108" s="346"/>
      <c r="BF108" s="346"/>
      <c r="BG108" s="346"/>
      <c r="BH108" s="410"/>
      <c r="BI108" s="410"/>
      <c r="BJ108" s="410"/>
      <c r="BK108" s="410"/>
      <c r="BL108" s="345">
        <v>0</v>
      </c>
      <c r="BM108" s="345">
        <v>1</v>
      </c>
      <c r="BN108" s="345">
        <v>2</v>
      </c>
      <c r="BO108" s="345">
        <v>2</v>
      </c>
      <c r="BQ108" s="258"/>
      <c r="BR108" s="258">
        <v>2</v>
      </c>
      <c r="BS108"/>
      <c r="BT108" s="26"/>
    </row>
    <row r="109" spans="1:76" ht="17.5" hidden="1">
      <c r="A109" s="271" t="s">
        <v>230</v>
      </c>
      <c r="B109" s="207" t="s">
        <v>980</v>
      </c>
      <c r="C109" s="86" t="str">
        <f t="shared" ref="C109:Q109" si="97">IF(C946=$BM$109,"당첨",IF(C946=$BN$109,"당첨",IF(C946=$BO$109,"당첨",IF(C946=$BL$109,"당첨","낙첨"))))</f>
        <v>당첨</v>
      </c>
      <c r="D109" s="86" t="str">
        <f t="shared" si="97"/>
        <v>당첨</v>
      </c>
      <c r="E109" s="86" t="str">
        <f t="shared" si="97"/>
        <v>당첨</v>
      </c>
      <c r="F109" s="86" t="str">
        <f t="shared" si="97"/>
        <v>당첨</v>
      </c>
      <c r="G109" s="86" t="str">
        <f t="shared" si="97"/>
        <v>당첨</v>
      </c>
      <c r="H109" s="86" t="str">
        <f t="shared" si="97"/>
        <v>당첨</v>
      </c>
      <c r="I109" s="86" t="str">
        <f t="shared" si="97"/>
        <v>당첨</v>
      </c>
      <c r="J109" s="86" t="str">
        <f t="shared" si="97"/>
        <v>당첨</v>
      </c>
      <c r="K109" s="86" t="str">
        <f t="shared" si="97"/>
        <v>당첨</v>
      </c>
      <c r="L109" s="86" t="str">
        <f t="shared" si="97"/>
        <v>당첨</v>
      </c>
      <c r="M109" s="86" t="str">
        <f t="shared" si="97"/>
        <v>당첨</v>
      </c>
      <c r="N109" s="86" t="str">
        <f t="shared" si="97"/>
        <v>당첨</v>
      </c>
      <c r="O109" s="86" t="str">
        <f t="shared" si="97"/>
        <v>당첨</v>
      </c>
      <c r="P109" s="86" t="str">
        <f t="shared" si="97"/>
        <v>당첨</v>
      </c>
      <c r="Q109" s="86" t="str">
        <f t="shared" si="97"/>
        <v>당첨</v>
      </c>
      <c r="S109" s="156">
        <v>93</v>
      </c>
      <c r="T109" s="734" t="s">
        <v>854</v>
      </c>
      <c r="U109" s="730"/>
      <c r="V109" s="360">
        <v>1</v>
      </c>
      <c r="W109" s="360">
        <v>2</v>
      </c>
      <c r="X109" s="360">
        <v>3</v>
      </c>
      <c r="Y109" s="360">
        <v>4</v>
      </c>
      <c r="Z109" s="360">
        <v>5</v>
      </c>
      <c r="AA109" s="360">
        <v>6</v>
      </c>
      <c r="AB109" s="360">
        <v>7</v>
      </c>
      <c r="AC109" s="360"/>
      <c r="AD109" s="360"/>
      <c r="AE109" s="360"/>
      <c r="AF109" s="360"/>
      <c r="AG109" s="360"/>
      <c r="AH109" s="360"/>
      <c r="AI109" s="360"/>
      <c r="AJ109" s="360"/>
      <c r="AK109" s="360"/>
      <c r="AL109" s="360"/>
      <c r="AM109" s="360"/>
      <c r="AN109" s="360"/>
      <c r="AO109" s="360"/>
      <c r="AP109" s="360"/>
      <c r="AQ109" s="360"/>
      <c r="AR109" s="360"/>
      <c r="AS109" s="360"/>
      <c r="AT109" s="360"/>
      <c r="AU109" s="360"/>
      <c r="AV109" s="361"/>
      <c r="AW109" s="361"/>
      <c r="AX109" s="361"/>
      <c r="AY109" s="361"/>
      <c r="AZ109" s="361"/>
      <c r="BA109" s="361"/>
      <c r="BB109" s="361"/>
      <c r="BC109" s="361"/>
      <c r="BD109" s="361"/>
      <c r="BE109" s="361"/>
      <c r="BF109" s="361"/>
      <c r="BG109" s="361"/>
      <c r="BH109" s="362"/>
      <c r="BI109" s="362"/>
      <c r="BJ109" s="362"/>
      <c r="BK109" s="362"/>
      <c r="BL109" s="362">
        <v>0</v>
      </c>
      <c r="BM109" s="362">
        <v>1</v>
      </c>
      <c r="BN109" s="362">
        <v>2</v>
      </c>
      <c r="BO109" s="362">
        <v>2</v>
      </c>
      <c r="BQ109" s="258"/>
      <c r="BR109" s="258">
        <v>2</v>
      </c>
      <c r="BS109"/>
      <c r="BT109" s="26"/>
    </row>
    <row r="110" spans="1:76" ht="17.5" hidden="1">
      <c r="A110" s="271" t="s">
        <v>231</v>
      </c>
      <c r="B110" s="207" t="s">
        <v>981</v>
      </c>
      <c r="C110" s="86" t="str">
        <f t="shared" ref="C110:Q110" si="98">IF(C953=$BM$110,"당첨",IF(C953=$BN$110,"당첨",IF(C953=$BO$110,"당첨",IF(C953=$BL$110,"당첨","낙첨"))))</f>
        <v>당첨</v>
      </c>
      <c r="D110" s="86" t="str">
        <f t="shared" si="98"/>
        <v>당첨</v>
      </c>
      <c r="E110" s="86" t="str">
        <f t="shared" si="98"/>
        <v>당첨</v>
      </c>
      <c r="F110" s="86" t="str">
        <f t="shared" si="98"/>
        <v>당첨</v>
      </c>
      <c r="G110" s="86" t="str">
        <f t="shared" si="98"/>
        <v>당첨</v>
      </c>
      <c r="H110" s="86" t="str">
        <f t="shared" si="98"/>
        <v>당첨</v>
      </c>
      <c r="I110" s="86" t="str">
        <f t="shared" si="98"/>
        <v>당첨</v>
      </c>
      <c r="J110" s="86" t="str">
        <f t="shared" si="98"/>
        <v>당첨</v>
      </c>
      <c r="K110" s="86" t="str">
        <f t="shared" si="98"/>
        <v>당첨</v>
      </c>
      <c r="L110" s="86" t="str">
        <f t="shared" si="98"/>
        <v>당첨</v>
      </c>
      <c r="M110" s="86" t="str">
        <f t="shared" si="98"/>
        <v>당첨</v>
      </c>
      <c r="N110" s="86" t="str">
        <f t="shared" si="98"/>
        <v>당첨</v>
      </c>
      <c r="O110" s="86" t="str">
        <f t="shared" si="98"/>
        <v>당첨</v>
      </c>
      <c r="P110" s="86" t="str">
        <f t="shared" si="98"/>
        <v>당첨</v>
      </c>
      <c r="Q110" s="86" t="str">
        <f t="shared" si="98"/>
        <v>당첨</v>
      </c>
      <c r="S110" s="156">
        <v>94</v>
      </c>
      <c r="T110" s="734" t="s">
        <v>855</v>
      </c>
      <c r="U110" s="730"/>
      <c r="V110" s="360">
        <v>18</v>
      </c>
      <c r="W110" s="360">
        <v>19</v>
      </c>
      <c r="X110" s="360">
        <v>20</v>
      </c>
      <c r="Y110" s="360">
        <v>21</v>
      </c>
      <c r="Z110" s="360">
        <v>22</v>
      </c>
      <c r="AA110" s="360">
        <v>23</v>
      </c>
      <c r="AB110" s="360">
        <v>24</v>
      </c>
      <c r="AC110" s="360"/>
      <c r="AD110" s="360"/>
      <c r="AE110" s="360"/>
      <c r="AF110" s="360"/>
      <c r="AG110" s="360"/>
      <c r="AH110" s="360"/>
      <c r="AI110" s="360"/>
      <c r="AJ110" s="360"/>
      <c r="AK110" s="360"/>
      <c r="AL110" s="360"/>
      <c r="AM110" s="360"/>
      <c r="AN110" s="360"/>
      <c r="AO110" s="360"/>
      <c r="AP110" s="360"/>
      <c r="AQ110" s="360"/>
      <c r="AR110" s="360"/>
      <c r="AS110" s="360"/>
      <c r="AT110" s="360"/>
      <c r="AU110" s="360"/>
      <c r="AV110" s="361"/>
      <c r="AW110" s="361"/>
      <c r="AX110" s="361"/>
      <c r="AY110" s="361"/>
      <c r="AZ110" s="361"/>
      <c r="BA110" s="361"/>
      <c r="BB110" s="361"/>
      <c r="BC110" s="361"/>
      <c r="BD110" s="361"/>
      <c r="BE110" s="361"/>
      <c r="BF110" s="361"/>
      <c r="BG110" s="361"/>
      <c r="BH110" s="362"/>
      <c r="BI110" s="362"/>
      <c r="BJ110" s="362"/>
      <c r="BK110" s="362"/>
      <c r="BL110" s="362">
        <v>0</v>
      </c>
      <c r="BM110" s="362">
        <v>1</v>
      </c>
      <c r="BN110" s="362">
        <v>2</v>
      </c>
      <c r="BO110" s="362">
        <v>2</v>
      </c>
      <c r="BQ110" s="258"/>
      <c r="BR110" s="258">
        <v>2</v>
      </c>
      <c r="BS110"/>
      <c r="BT110" s="26"/>
    </row>
    <row r="111" spans="1:76" ht="17.5" hidden="1">
      <c r="A111" s="271" t="s">
        <v>232</v>
      </c>
      <c r="B111" s="207" t="s">
        <v>982</v>
      </c>
      <c r="C111" s="86" t="str">
        <f t="shared" ref="C111:Q111" si="99">IF(C960=$BM$111,"당첨",IF(C960=$BN$111,"당첨",IF(C960=$BO$111,"당첨",IF(C960=$BL$111,"당첨","낙첨"))))</f>
        <v>당첨</v>
      </c>
      <c r="D111" s="86" t="str">
        <f t="shared" si="99"/>
        <v>당첨</v>
      </c>
      <c r="E111" s="86" t="str">
        <f t="shared" si="99"/>
        <v>당첨</v>
      </c>
      <c r="F111" s="86" t="str">
        <f t="shared" si="99"/>
        <v>당첨</v>
      </c>
      <c r="G111" s="86" t="str">
        <f t="shared" si="99"/>
        <v>당첨</v>
      </c>
      <c r="H111" s="86" t="str">
        <f t="shared" si="99"/>
        <v>당첨</v>
      </c>
      <c r="I111" s="86" t="str">
        <f t="shared" si="99"/>
        <v>당첨</v>
      </c>
      <c r="J111" s="86" t="str">
        <f t="shared" si="99"/>
        <v>당첨</v>
      </c>
      <c r="K111" s="86" t="str">
        <f t="shared" si="99"/>
        <v>당첨</v>
      </c>
      <c r="L111" s="86" t="str">
        <f t="shared" si="99"/>
        <v>당첨</v>
      </c>
      <c r="M111" s="86" t="str">
        <f t="shared" si="99"/>
        <v>당첨</v>
      </c>
      <c r="N111" s="86" t="str">
        <f t="shared" si="99"/>
        <v>당첨</v>
      </c>
      <c r="O111" s="86" t="str">
        <f t="shared" si="99"/>
        <v>당첨</v>
      </c>
      <c r="P111" s="86" t="str">
        <f t="shared" si="99"/>
        <v>당첨</v>
      </c>
      <c r="Q111" s="86" t="str">
        <f t="shared" si="99"/>
        <v>당첨</v>
      </c>
      <c r="S111" s="156">
        <v>95</v>
      </c>
      <c r="T111" s="734" t="s">
        <v>856</v>
      </c>
      <c r="U111" s="730"/>
      <c r="V111" s="360">
        <v>35</v>
      </c>
      <c r="W111" s="360">
        <v>36</v>
      </c>
      <c r="X111" s="360">
        <v>37</v>
      </c>
      <c r="Y111" s="360">
        <v>38</v>
      </c>
      <c r="Z111" s="360">
        <v>39</v>
      </c>
      <c r="AA111" s="360">
        <v>40</v>
      </c>
      <c r="AB111" s="360">
        <v>41</v>
      </c>
      <c r="AC111" s="360"/>
      <c r="AD111" s="360"/>
      <c r="AE111" s="360"/>
      <c r="AF111" s="360"/>
      <c r="AG111" s="360"/>
      <c r="AH111" s="360"/>
      <c r="AI111" s="360"/>
      <c r="AJ111" s="360"/>
      <c r="AK111" s="360"/>
      <c r="AL111" s="360"/>
      <c r="AM111" s="360"/>
      <c r="AN111" s="360"/>
      <c r="AO111" s="360"/>
      <c r="AP111" s="360"/>
      <c r="AQ111" s="360"/>
      <c r="AR111" s="360"/>
      <c r="AS111" s="360"/>
      <c r="AT111" s="360"/>
      <c r="AU111" s="360"/>
      <c r="AV111" s="361"/>
      <c r="AW111" s="361"/>
      <c r="AX111" s="361"/>
      <c r="AY111" s="361"/>
      <c r="AZ111" s="361"/>
      <c r="BA111" s="361"/>
      <c r="BB111" s="361"/>
      <c r="BC111" s="361"/>
      <c r="BD111" s="361"/>
      <c r="BE111" s="361"/>
      <c r="BF111" s="361"/>
      <c r="BG111" s="361"/>
      <c r="BH111" s="362"/>
      <c r="BI111" s="362"/>
      <c r="BJ111" s="362"/>
      <c r="BK111" s="362"/>
      <c r="BL111" s="362">
        <v>0</v>
      </c>
      <c r="BM111" s="362">
        <v>1</v>
      </c>
      <c r="BN111" s="362">
        <v>2</v>
      </c>
      <c r="BO111" s="362">
        <v>3</v>
      </c>
      <c r="BQ111" s="258"/>
      <c r="BR111" s="258">
        <v>3</v>
      </c>
      <c r="BS111"/>
      <c r="BT111" s="26"/>
    </row>
    <row r="112" spans="1:76" ht="17.5" hidden="1">
      <c r="A112" s="271" t="s">
        <v>233</v>
      </c>
      <c r="B112" s="207" t="s">
        <v>983</v>
      </c>
      <c r="C112" s="86" t="str">
        <f t="shared" ref="C112:Q112" si="100">IF(C967=$BM$112,"당첨",IF(C967=$BN$112,"당첨",IF(C967=$BO$112,"당첨",IF(C967=$BL$112,"당첨","낙첨"))))</f>
        <v>당첨</v>
      </c>
      <c r="D112" s="86" t="str">
        <f t="shared" si="100"/>
        <v>당첨</v>
      </c>
      <c r="E112" s="86" t="str">
        <f t="shared" si="100"/>
        <v>당첨</v>
      </c>
      <c r="F112" s="86" t="str">
        <f t="shared" si="100"/>
        <v>당첨</v>
      </c>
      <c r="G112" s="86" t="str">
        <f t="shared" si="100"/>
        <v>당첨</v>
      </c>
      <c r="H112" s="86" t="str">
        <f t="shared" si="100"/>
        <v>당첨</v>
      </c>
      <c r="I112" s="86" t="str">
        <f t="shared" si="100"/>
        <v>당첨</v>
      </c>
      <c r="J112" s="86" t="str">
        <f t="shared" si="100"/>
        <v>당첨</v>
      </c>
      <c r="K112" s="86" t="str">
        <f t="shared" si="100"/>
        <v>당첨</v>
      </c>
      <c r="L112" s="86" t="str">
        <f t="shared" si="100"/>
        <v>당첨</v>
      </c>
      <c r="M112" s="86" t="str">
        <f t="shared" si="100"/>
        <v>당첨</v>
      </c>
      <c r="N112" s="86" t="str">
        <f t="shared" si="100"/>
        <v>당첨</v>
      </c>
      <c r="O112" s="86" t="str">
        <f t="shared" si="100"/>
        <v>당첨</v>
      </c>
      <c r="P112" s="86" t="str">
        <f t="shared" si="100"/>
        <v>당첨</v>
      </c>
      <c r="Q112" s="86" t="str">
        <f t="shared" si="100"/>
        <v>당첨</v>
      </c>
      <c r="S112" s="156">
        <v>96</v>
      </c>
      <c r="T112" s="734" t="s">
        <v>857</v>
      </c>
      <c r="U112" s="730"/>
      <c r="V112" s="360">
        <v>8</v>
      </c>
      <c r="W112" s="360">
        <v>9</v>
      </c>
      <c r="X112" s="360">
        <v>10</v>
      </c>
      <c r="Y112" s="360">
        <v>11</v>
      </c>
      <c r="Z112" s="360">
        <v>12</v>
      </c>
      <c r="AA112" s="360">
        <v>13</v>
      </c>
      <c r="AB112" s="360">
        <v>14</v>
      </c>
      <c r="AC112" s="360"/>
      <c r="AD112" s="360"/>
      <c r="AE112" s="360"/>
      <c r="AF112" s="360"/>
      <c r="AG112" s="360"/>
      <c r="AH112" s="360"/>
      <c r="AI112" s="360"/>
      <c r="AJ112" s="360"/>
      <c r="AK112" s="360"/>
      <c r="AL112" s="360"/>
      <c r="AM112" s="360"/>
      <c r="AN112" s="360"/>
      <c r="AO112" s="360"/>
      <c r="AP112" s="360"/>
      <c r="AQ112" s="360"/>
      <c r="AR112" s="360"/>
      <c r="AS112" s="360"/>
      <c r="AT112" s="360"/>
      <c r="AU112" s="360"/>
      <c r="AV112" s="361"/>
      <c r="AW112" s="361"/>
      <c r="AX112" s="361"/>
      <c r="AY112" s="361"/>
      <c r="AZ112" s="361"/>
      <c r="BA112" s="361"/>
      <c r="BB112" s="361"/>
      <c r="BC112" s="361"/>
      <c r="BD112" s="361"/>
      <c r="BE112" s="361"/>
      <c r="BF112" s="361"/>
      <c r="BG112" s="361"/>
      <c r="BH112" s="362"/>
      <c r="BI112" s="362"/>
      <c r="BJ112" s="362"/>
      <c r="BK112" s="362"/>
      <c r="BL112" s="362">
        <v>0</v>
      </c>
      <c r="BM112" s="362">
        <v>1</v>
      </c>
      <c r="BN112" s="362">
        <v>2</v>
      </c>
      <c r="BO112" s="362">
        <v>2</v>
      </c>
      <c r="BQ112" s="258"/>
      <c r="BR112" s="258">
        <v>2</v>
      </c>
      <c r="BS112" s="257"/>
      <c r="BT112" s="257"/>
      <c r="BU112" s="257"/>
      <c r="BV112" s="257"/>
      <c r="BW112" s="257"/>
      <c r="BX112" s="257"/>
    </row>
    <row r="113" spans="1:76" ht="17.5" hidden="1">
      <c r="A113" s="271" t="s">
        <v>234</v>
      </c>
      <c r="B113" s="207" t="s">
        <v>984</v>
      </c>
      <c r="C113" s="86" t="str">
        <f t="shared" ref="C113:Q113" si="101">IF(C974=$BM$113,"당첨",IF(C974=$BN$113,"당첨",IF(C974=$BO$113,"당첨",IF(C974=$BL$113,"당첨","낙첨"))))</f>
        <v>당첨</v>
      </c>
      <c r="D113" s="86" t="str">
        <f t="shared" si="101"/>
        <v>당첨</v>
      </c>
      <c r="E113" s="86" t="str">
        <f t="shared" si="101"/>
        <v>당첨</v>
      </c>
      <c r="F113" s="86" t="str">
        <f t="shared" si="101"/>
        <v>당첨</v>
      </c>
      <c r="G113" s="86" t="str">
        <f t="shared" si="101"/>
        <v>당첨</v>
      </c>
      <c r="H113" s="86" t="str">
        <f t="shared" si="101"/>
        <v>당첨</v>
      </c>
      <c r="I113" s="86" t="str">
        <f t="shared" si="101"/>
        <v>당첨</v>
      </c>
      <c r="J113" s="86" t="str">
        <f t="shared" si="101"/>
        <v>당첨</v>
      </c>
      <c r="K113" s="86" t="str">
        <f t="shared" si="101"/>
        <v>당첨</v>
      </c>
      <c r="L113" s="86" t="str">
        <f t="shared" si="101"/>
        <v>당첨</v>
      </c>
      <c r="M113" s="86" t="str">
        <f t="shared" si="101"/>
        <v>당첨</v>
      </c>
      <c r="N113" s="86" t="str">
        <f t="shared" si="101"/>
        <v>당첨</v>
      </c>
      <c r="O113" s="86" t="str">
        <f t="shared" si="101"/>
        <v>당첨</v>
      </c>
      <c r="P113" s="86" t="str">
        <f t="shared" si="101"/>
        <v>당첨</v>
      </c>
      <c r="Q113" s="86" t="str">
        <f t="shared" si="101"/>
        <v>당첨</v>
      </c>
      <c r="S113" s="156">
        <v>97</v>
      </c>
      <c r="T113" s="734" t="s">
        <v>858</v>
      </c>
      <c r="U113" s="730"/>
      <c r="V113" s="360">
        <v>25</v>
      </c>
      <c r="W113" s="360">
        <v>26</v>
      </c>
      <c r="X113" s="360">
        <v>27</v>
      </c>
      <c r="Y113" s="360">
        <v>28</v>
      </c>
      <c r="Z113" s="360">
        <v>29</v>
      </c>
      <c r="AA113" s="360">
        <v>30</v>
      </c>
      <c r="AB113" s="360">
        <v>31</v>
      </c>
      <c r="AC113" s="360"/>
      <c r="AD113" s="360"/>
      <c r="AE113" s="360"/>
      <c r="AF113" s="360"/>
      <c r="AG113" s="360"/>
      <c r="AH113" s="360"/>
      <c r="AI113" s="360"/>
      <c r="AJ113" s="360"/>
      <c r="AK113" s="360"/>
      <c r="AL113" s="360"/>
      <c r="AM113" s="360"/>
      <c r="AN113" s="360"/>
      <c r="AO113" s="360"/>
      <c r="AP113" s="360"/>
      <c r="AQ113" s="360"/>
      <c r="AR113" s="360"/>
      <c r="AS113" s="360"/>
      <c r="AT113" s="360"/>
      <c r="AU113" s="360"/>
      <c r="AV113" s="361"/>
      <c r="AW113" s="361"/>
      <c r="AX113" s="361"/>
      <c r="AY113" s="361"/>
      <c r="AZ113" s="361"/>
      <c r="BA113" s="361"/>
      <c r="BB113" s="361"/>
      <c r="BC113" s="361"/>
      <c r="BD113" s="361"/>
      <c r="BE113" s="361"/>
      <c r="BF113" s="361"/>
      <c r="BG113" s="361"/>
      <c r="BH113" s="362"/>
      <c r="BI113" s="362"/>
      <c r="BJ113" s="362"/>
      <c r="BK113" s="362"/>
      <c r="BL113" s="362">
        <v>0</v>
      </c>
      <c r="BM113" s="362">
        <v>1</v>
      </c>
      <c r="BN113" s="362">
        <v>2</v>
      </c>
      <c r="BO113" s="362">
        <v>2</v>
      </c>
      <c r="BQ113" s="258"/>
      <c r="BR113" s="258">
        <v>2</v>
      </c>
      <c r="BS113" s="257"/>
      <c r="BT113" s="257"/>
      <c r="BU113" s="257"/>
      <c r="BV113" s="257"/>
      <c r="BW113" s="257"/>
      <c r="BX113" s="257"/>
    </row>
    <row r="114" spans="1:76" ht="17.5" hidden="1">
      <c r="A114" s="271" t="s">
        <v>235</v>
      </c>
      <c r="B114" s="207" t="s">
        <v>985</v>
      </c>
      <c r="C114" s="86" t="str">
        <f t="shared" ref="C114:Q114" si="102">IF(C981=$BM$114,"당첨",IF(C981=$BN$114,"당첨",IF(C981=$BO$114,"당첨",IF(C981=$BL$114,"당첨","낙첨"))))</f>
        <v>당첨</v>
      </c>
      <c r="D114" s="86" t="str">
        <f t="shared" si="102"/>
        <v>당첨</v>
      </c>
      <c r="E114" s="86" t="str">
        <f t="shared" si="102"/>
        <v>당첨</v>
      </c>
      <c r="F114" s="86" t="str">
        <f t="shared" si="102"/>
        <v>당첨</v>
      </c>
      <c r="G114" s="86" t="str">
        <f t="shared" si="102"/>
        <v>당첨</v>
      </c>
      <c r="H114" s="86" t="str">
        <f t="shared" si="102"/>
        <v>당첨</v>
      </c>
      <c r="I114" s="86" t="str">
        <f t="shared" si="102"/>
        <v>당첨</v>
      </c>
      <c r="J114" s="86" t="str">
        <f t="shared" si="102"/>
        <v>당첨</v>
      </c>
      <c r="K114" s="86" t="str">
        <f t="shared" si="102"/>
        <v>당첨</v>
      </c>
      <c r="L114" s="86" t="str">
        <f t="shared" si="102"/>
        <v>당첨</v>
      </c>
      <c r="M114" s="86" t="str">
        <f t="shared" si="102"/>
        <v>당첨</v>
      </c>
      <c r="N114" s="86" t="str">
        <f t="shared" si="102"/>
        <v>당첨</v>
      </c>
      <c r="O114" s="86" t="str">
        <f t="shared" si="102"/>
        <v>당첨</v>
      </c>
      <c r="P114" s="86" t="str">
        <f t="shared" si="102"/>
        <v>당첨</v>
      </c>
      <c r="Q114" s="86" t="str">
        <f t="shared" si="102"/>
        <v>당첨</v>
      </c>
      <c r="S114" s="156">
        <v>98</v>
      </c>
      <c r="T114" s="734" t="s">
        <v>859</v>
      </c>
      <c r="U114" s="730"/>
      <c r="V114" s="360">
        <v>42</v>
      </c>
      <c r="W114" s="360">
        <v>43</v>
      </c>
      <c r="X114" s="360">
        <v>44</v>
      </c>
      <c r="Y114" s="360">
        <v>45</v>
      </c>
      <c r="Z114" s="360">
        <v>15</v>
      </c>
      <c r="AA114" s="360">
        <v>16</v>
      </c>
      <c r="AB114" s="360">
        <v>17</v>
      </c>
      <c r="AC114" s="360"/>
      <c r="AD114" s="360"/>
      <c r="AE114" s="360"/>
      <c r="AF114" s="360"/>
      <c r="AG114" s="360"/>
      <c r="AH114" s="360"/>
      <c r="AI114" s="360"/>
      <c r="AJ114" s="360"/>
      <c r="AK114" s="360"/>
      <c r="AL114" s="360"/>
      <c r="AM114" s="360"/>
      <c r="AN114" s="360"/>
      <c r="AO114" s="360"/>
      <c r="AP114" s="360"/>
      <c r="AQ114" s="360"/>
      <c r="AR114" s="360"/>
      <c r="AS114" s="360"/>
      <c r="AT114" s="360"/>
      <c r="AU114" s="360"/>
      <c r="AV114" s="361"/>
      <c r="AW114" s="361"/>
      <c r="AX114" s="361"/>
      <c r="AY114" s="361"/>
      <c r="AZ114" s="361"/>
      <c r="BA114" s="361"/>
      <c r="BB114" s="361"/>
      <c r="BC114" s="361"/>
      <c r="BD114" s="361"/>
      <c r="BE114" s="361"/>
      <c r="BF114" s="361"/>
      <c r="BG114" s="361"/>
      <c r="BH114" s="362"/>
      <c r="BI114" s="362"/>
      <c r="BJ114" s="362"/>
      <c r="BK114" s="362"/>
      <c r="BL114" s="362">
        <v>0</v>
      </c>
      <c r="BM114" s="362">
        <v>1</v>
      </c>
      <c r="BN114" s="362">
        <v>2</v>
      </c>
      <c r="BO114" s="362">
        <v>2</v>
      </c>
      <c r="BQ114" s="258"/>
      <c r="BR114" s="258">
        <v>2</v>
      </c>
      <c r="BS114" s="257"/>
      <c r="BT114" s="257"/>
      <c r="BU114" s="257"/>
      <c r="BV114" s="257"/>
      <c r="BW114" s="257"/>
      <c r="BX114" s="257"/>
    </row>
    <row r="115" spans="1:76" ht="17.5" hidden="1">
      <c r="A115" s="271" t="s">
        <v>236</v>
      </c>
      <c r="B115" s="207" t="s">
        <v>986</v>
      </c>
      <c r="C115" s="86" t="str">
        <f t="shared" ref="C115:Q115" si="103">IF(C988=$BM$115,"당첨",IF(C988=$BN$115,"당첨",IF(C988=$BO$115,"당첨",IF(C988=$BL$115,"당첨","낙첨"))))</f>
        <v>당첨</v>
      </c>
      <c r="D115" s="86" t="str">
        <f t="shared" si="103"/>
        <v>당첨</v>
      </c>
      <c r="E115" s="86" t="str">
        <f t="shared" si="103"/>
        <v>당첨</v>
      </c>
      <c r="F115" s="86" t="str">
        <f t="shared" si="103"/>
        <v>당첨</v>
      </c>
      <c r="G115" s="86" t="str">
        <f t="shared" si="103"/>
        <v>당첨</v>
      </c>
      <c r="H115" s="86" t="str">
        <f t="shared" si="103"/>
        <v>당첨</v>
      </c>
      <c r="I115" s="86" t="str">
        <f t="shared" si="103"/>
        <v>당첨</v>
      </c>
      <c r="J115" s="86" t="str">
        <f t="shared" si="103"/>
        <v>당첨</v>
      </c>
      <c r="K115" s="86" t="str">
        <f t="shared" si="103"/>
        <v>당첨</v>
      </c>
      <c r="L115" s="86" t="str">
        <f t="shared" si="103"/>
        <v>당첨</v>
      </c>
      <c r="M115" s="86" t="str">
        <f t="shared" si="103"/>
        <v>당첨</v>
      </c>
      <c r="N115" s="86" t="str">
        <f t="shared" si="103"/>
        <v>당첨</v>
      </c>
      <c r="O115" s="86" t="str">
        <f t="shared" si="103"/>
        <v>당첨</v>
      </c>
      <c r="P115" s="86" t="str">
        <f t="shared" si="103"/>
        <v>당첨</v>
      </c>
      <c r="Q115" s="86" t="str">
        <f t="shared" si="103"/>
        <v>당첨</v>
      </c>
      <c r="S115" s="156">
        <v>99</v>
      </c>
      <c r="T115" s="734" t="s">
        <v>860</v>
      </c>
      <c r="U115" s="730"/>
      <c r="V115" s="360">
        <v>32</v>
      </c>
      <c r="W115" s="360">
        <v>33</v>
      </c>
      <c r="X115" s="360">
        <v>34</v>
      </c>
      <c r="Y115" s="360"/>
      <c r="Z115" s="360"/>
      <c r="AA115" s="360"/>
      <c r="AB115" s="360"/>
      <c r="AC115" s="360"/>
      <c r="AD115" s="360"/>
      <c r="AE115" s="360"/>
      <c r="AF115" s="360"/>
      <c r="AG115" s="360"/>
      <c r="AH115" s="360"/>
      <c r="AI115" s="360"/>
      <c r="AJ115" s="360"/>
      <c r="AK115" s="360"/>
      <c r="AL115" s="360"/>
      <c r="AM115" s="360"/>
      <c r="AN115" s="360"/>
      <c r="AO115" s="360"/>
      <c r="AP115" s="360"/>
      <c r="AQ115" s="360"/>
      <c r="AR115" s="360"/>
      <c r="AS115" s="360"/>
      <c r="AT115" s="360"/>
      <c r="AU115" s="360"/>
      <c r="AV115" s="361"/>
      <c r="AW115" s="361"/>
      <c r="AX115" s="361"/>
      <c r="AY115" s="361"/>
      <c r="AZ115" s="361"/>
      <c r="BA115" s="361"/>
      <c r="BB115" s="361"/>
      <c r="BC115" s="361"/>
      <c r="BD115" s="361"/>
      <c r="BE115" s="361"/>
      <c r="BF115" s="361"/>
      <c r="BG115" s="361"/>
      <c r="BH115" s="362"/>
      <c r="BI115" s="362"/>
      <c r="BJ115" s="362"/>
      <c r="BK115" s="362"/>
      <c r="BL115" s="362">
        <v>0</v>
      </c>
      <c r="BM115" s="362">
        <v>1</v>
      </c>
      <c r="BN115" s="362">
        <v>2</v>
      </c>
      <c r="BO115" s="362">
        <v>2</v>
      </c>
      <c r="BQ115" s="258"/>
      <c r="BR115" s="258">
        <v>2</v>
      </c>
      <c r="BS115" s="257"/>
      <c r="BT115" s="257"/>
      <c r="BU115" s="257"/>
      <c r="BV115" s="257"/>
      <c r="BW115" s="257"/>
      <c r="BX115" s="257"/>
    </row>
    <row r="116" spans="1:76" ht="17.5" hidden="1">
      <c r="A116" s="273" t="s">
        <v>237</v>
      </c>
      <c r="B116" s="266" t="s">
        <v>987</v>
      </c>
      <c r="C116" s="86" t="str">
        <f t="shared" ref="C116:Q116" si="104">IF(C995=$BM$116,"당첨",IF(C995=$BN$116,"당첨",IF(C995=$BO$116,"당첨",IF(C995=$BL$116,"당첨","낙첨"))))</f>
        <v>당첨</v>
      </c>
      <c r="D116" s="86" t="str">
        <f t="shared" si="104"/>
        <v>당첨</v>
      </c>
      <c r="E116" s="86" t="str">
        <f t="shared" si="104"/>
        <v>당첨</v>
      </c>
      <c r="F116" s="86" t="str">
        <f t="shared" si="104"/>
        <v>당첨</v>
      </c>
      <c r="G116" s="86" t="str">
        <f t="shared" si="104"/>
        <v>당첨</v>
      </c>
      <c r="H116" s="86" t="str">
        <f t="shared" si="104"/>
        <v>당첨</v>
      </c>
      <c r="I116" s="86" t="str">
        <f t="shared" si="104"/>
        <v>당첨</v>
      </c>
      <c r="J116" s="86" t="str">
        <f t="shared" si="104"/>
        <v>당첨</v>
      </c>
      <c r="K116" s="86" t="str">
        <f t="shared" si="104"/>
        <v>당첨</v>
      </c>
      <c r="L116" s="86" t="str">
        <f t="shared" si="104"/>
        <v>당첨</v>
      </c>
      <c r="M116" s="86" t="str">
        <f t="shared" si="104"/>
        <v>당첨</v>
      </c>
      <c r="N116" s="86" t="str">
        <f t="shared" si="104"/>
        <v>당첨</v>
      </c>
      <c r="O116" s="86" t="str">
        <f t="shared" si="104"/>
        <v>당첨</v>
      </c>
      <c r="P116" s="86" t="str">
        <f t="shared" si="104"/>
        <v>당첨</v>
      </c>
      <c r="Q116" s="86" t="str">
        <f t="shared" si="104"/>
        <v>당첨</v>
      </c>
      <c r="S116" s="254">
        <v>100</v>
      </c>
      <c r="T116" s="788" t="s">
        <v>861</v>
      </c>
      <c r="U116" s="789"/>
      <c r="V116" s="363">
        <v>7</v>
      </c>
      <c r="W116" s="363">
        <v>6</v>
      </c>
      <c r="X116" s="363">
        <v>5</v>
      </c>
      <c r="Y116" s="363">
        <v>26</v>
      </c>
      <c r="Z116" s="363">
        <v>19</v>
      </c>
      <c r="AA116" s="363">
        <v>22</v>
      </c>
      <c r="AB116" s="363">
        <v>45</v>
      </c>
      <c r="AC116" s="363"/>
      <c r="AD116" s="363"/>
      <c r="AE116" s="363"/>
      <c r="AF116" s="363"/>
      <c r="AG116" s="363"/>
      <c r="AH116" s="363"/>
      <c r="AI116" s="363"/>
      <c r="AJ116" s="363"/>
      <c r="AK116" s="363"/>
      <c r="AL116" s="363"/>
      <c r="AM116" s="363"/>
      <c r="AN116" s="363"/>
      <c r="AO116" s="363"/>
      <c r="AP116" s="363"/>
      <c r="AQ116" s="363"/>
      <c r="AR116" s="363"/>
      <c r="AS116" s="363"/>
      <c r="AT116" s="363"/>
      <c r="AU116" s="363"/>
      <c r="AV116" s="364"/>
      <c r="AW116" s="364"/>
      <c r="AX116" s="364"/>
      <c r="AY116" s="364"/>
      <c r="AZ116" s="364"/>
      <c r="BA116" s="364"/>
      <c r="BB116" s="364"/>
      <c r="BC116" s="364"/>
      <c r="BD116" s="364"/>
      <c r="BE116" s="364"/>
      <c r="BF116" s="364"/>
      <c r="BG116" s="364"/>
      <c r="BH116" s="365"/>
      <c r="BI116" s="365"/>
      <c r="BJ116" s="365"/>
      <c r="BK116" s="365"/>
      <c r="BL116" s="365">
        <v>0</v>
      </c>
      <c r="BM116" s="365">
        <v>1</v>
      </c>
      <c r="BN116" s="365">
        <v>2</v>
      </c>
      <c r="BO116" s="365">
        <v>2</v>
      </c>
      <c r="BQ116" s="258"/>
      <c r="BR116" s="258">
        <v>2</v>
      </c>
      <c r="BS116" s="257"/>
      <c r="BT116" s="257"/>
      <c r="BU116" s="257"/>
      <c r="BV116" s="257"/>
      <c r="BW116" s="257"/>
      <c r="BX116" s="257"/>
    </row>
    <row r="117" spans="1:76" ht="17.5" hidden="1">
      <c r="A117" s="273" t="s">
        <v>238</v>
      </c>
      <c r="B117" s="266" t="s">
        <v>988</v>
      </c>
      <c r="C117" s="86" t="str">
        <f t="shared" ref="C117:Q117" si="105">IF(C1002=$BM$117,"당첨",IF(C1002=$BN$117,"당첨",IF(C1002=$BO$117,"당첨",IF(C1002=$BL$117,"당첨","낙첨"))))</f>
        <v>당첨</v>
      </c>
      <c r="D117" s="86" t="str">
        <f t="shared" si="105"/>
        <v>당첨</v>
      </c>
      <c r="E117" s="86" t="str">
        <f t="shared" si="105"/>
        <v>당첨</v>
      </c>
      <c r="F117" s="86" t="str">
        <f t="shared" si="105"/>
        <v>당첨</v>
      </c>
      <c r="G117" s="86" t="str">
        <f t="shared" si="105"/>
        <v>당첨</v>
      </c>
      <c r="H117" s="86" t="str">
        <f t="shared" si="105"/>
        <v>당첨</v>
      </c>
      <c r="I117" s="86" t="str">
        <f t="shared" si="105"/>
        <v>당첨</v>
      </c>
      <c r="J117" s="86" t="str">
        <f t="shared" si="105"/>
        <v>당첨</v>
      </c>
      <c r="K117" s="86" t="str">
        <f t="shared" si="105"/>
        <v>당첨</v>
      </c>
      <c r="L117" s="86" t="str">
        <f t="shared" si="105"/>
        <v>당첨</v>
      </c>
      <c r="M117" s="86" t="str">
        <f t="shared" si="105"/>
        <v>당첨</v>
      </c>
      <c r="N117" s="86" t="str">
        <f t="shared" si="105"/>
        <v>당첨</v>
      </c>
      <c r="O117" s="86" t="str">
        <f t="shared" si="105"/>
        <v>당첨</v>
      </c>
      <c r="P117" s="86" t="str">
        <f t="shared" si="105"/>
        <v>당첨</v>
      </c>
      <c r="Q117" s="86" t="str">
        <f t="shared" si="105"/>
        <v>당첨</v>
      </c>
      <c r="S117" s="254">
        <v>101</v>
      </c>
      <c r="T117" s="788" t="s">
        <v>862</v>
      </c>
      <c r="U117" s="789"/>
      <c r="V117" s="363">
        <v>8</v>
      </c>
      <c r="W117" s="363">
        <v>1</v>
      </c>
      <c r="X117" s="363">
        <v>4</v>
      </c>
      <c r="Y117" s="363">
        <v>27</v>
      </c>
      <c r="Z117" s="363">
        <v>20</v>
      </c>
      <c r="AA117" s="363">
        <v>21</v>
      </c>
      <c r="AB117" s="363">
        <v>38</v>
      </c>
      <c r="AC117" s="363"/>
      <c r="AD117" s="363"/>
      <c r="AE117" s="363"/>
      <c r="AF117" s="363"/>
      <c r="AG117" s="363"/>
      <c r="AH117" s="363"/>
      <c r="AI117" s="363"/>
      <c r="AJ117" s="363"/>
      <c r="AK117" s="363"/>
      <c r="AL117" s="363"/>
      <c r="AM117" s="363"/>
      <c r="AN117" s="363"/>
      <c r="AO117" s="363"/>
      <c r="AP117" s="363"/>
      <c r="AQ117" s="363"/>
      <c r="AR117" s="363"/>
      <c r="AS117" s="363"/>
      <c r="AT117" s="363"/>
      <c r="AU117" s="363"/>
      <c r="AV117" s="364"/>
      <c r="AW117" s="364"/>
      <c r="AX117" s="364"/>
      <c r="AY117" s="364"/>
      <c r="AZ117" s="364"/>
      <c r="BA117" s="364"/>
      <c r="BB117" s="364"/>
      <c r="BC117" s="364"/>
      <c r="BD117" s="364"/>
      <c r="BE117" s="364"/>
      <c r="BF117" s="364"/>
      <c r="BG117" s="364"/>
      <c r="BH117" s="365"/>
      <c r="BI117" s="365"/>
      <c r="BJ117" s="365"/>
      <c r="BK117" s="365"/>
      <c r="BL117" s="365">
        <v>0</v>
      </c>
      <c r="BM117" s="365">
        <v>1</v>
      </c>
      <c r="BN117" s="365">
        <v>2</v>
      </c>
      <c r="BO117" s="365">
        <v>3</v>
      </c>
      <c r="BQ117" s="258"/>
      <c r="BR117" s="258">
        <v>3</v>
      </c>
      <c r="BS117" s="257"/>
      <c r="BT117" s="257"/>
      <c r="BU117" s="257"/>
      <c r="BV117" s="257"/>
      <c r="BW117" s="257"/>
      <c r="BX117" s="257"/>
    </row>
    <row r="118" spans="1:76" ht="17.5" hidden="1">
      <c r="A118" s="273" t="s">
        <v>239</v>
      </c>
      <c r="B118" s="266" t="s">
        <v>989</v>
      </c>
      <c r="C118" s="86" t="str">
        <f t="shared" ref="C118:Q118" si="106">IF(C1009=$BM$118,"당첨",IF(C1009=$BN$118,"당첨",IF(C1009=$BO$118,"당첨",IF(C1009=$BL$118,"당첨","낙첨"))))</f>
        <v>당첨</v>
      </c>
      <c r="D118" s="86" t="str">
        <f t="shared" si="106"/>
        <v>당첨</v>
      </c>
      <c r="E118" s="86" t="str">
        <f t="shared" si="106"/>
        <v>당첨</v>
      </c>
      <c r="F118" s="86" t="str">
        <f t="shared" si="106"/>
        <v>당첨</v>
      </c>
      <c r="G118" s="86" t="str">
        <f t="shared" si="106"/>
        <v>당첨</v>
      </c>
      <c r="H118" s="86" t="str">
        <f t="shared" si="106"/>
        <v>당첨</v>
      </c>
      <c r="I118" s="86" t="str">
        <f t="shared" si="106"/>
        <v>당첨</v>
      </c>
      <c r="J118" s="86" t="str">
        <f t="shared" si="106"/>
        <v>당첨</v>
      </c>
      <c r="K118" s="86" t="str">
        <f t="shared" si="106"/>
        <v>당첨</v>
      </c>
      <c r="L118" s="86" t="str">
        <f t="shared" si="106"/>
        <v>당첨</v>
      </c>
      <c r="M118" s="86" t="str">
        <f t="shared" si="106"/>
        <v>당첨</v>
      </c>
      <c r="N118" s="86" t="str">
        <f t="shared" si="106"/>
        <v>당첨</v>
      </c>
      <c r="O118" s="86" t="str">
        <f t="shared" si="106"/>
        <v>당첨</v>
      </c>
      <c r="P118" s="86" t="str">
        <f t="shared" si="106"/>
        <v>당첨</v>
      </c>
      <c r="Q118" s="86" t="str">
        <f t="shared" si="106"/>
        <v>당첨</v>
      </c>
      <c r="S118" s="254">
        <v>102</v>
      </c>
      <c r="T118" s="788" t="s">
        <v>863</v>
      </c>
      <c r="U118" s="789"/>
      <c r="V118" s="363">
        <v>9</v>
      </c>
      <c r="W118" s="363">
        <v>2</v>
      </c>
      <c r="X118" s="363">
        <v>3</v>
      </c>
      <c r="Y118" s="363">
        <v>34</v>
      </c>
      <c r="Z118" s="363">
        <v>33</v>
      </c>
      <c r="AA118" s="363">
        <v>32</v>
      </c>
      <c r="AB118" s="363">
        <v>39</v>
      </c>
      <c r="AC118" s="363"/>
      <c r="AD118" s="363"/>
      <c r="AE118" s="363"/>
      <c r="AF118" s="363"/>
      <c r="AG118" s="363"/>
      <c r="AH118" s="363"/>
      <c r="AI118" s="363"/>
      <c r="AJ118" s="363"/>
      <c r="AK118" s="363"/>
      <c r="AL118" s="363"/>
      <c r="AM118" s="363"/>
      <c r="AN118" s="363"/>
      <c r="AO118" s="363"/>
      <c r="AP118" s="363"/>
      <c r="AQ118" s="363"/>
      <c r="AR118" s="363"/>
      <c r="AS118" s="363"/>
      <c r="AT118" s="363"/>
      <c r="AU118" s="363"/>
      <c r="AV118" s="364"/>
      <c r="AW118" s="364"/>
      <c r="AX118" s="364"/>
      <c r="AY118" s="364"/>
      <c r="AZ118" s="364"/>
      <c r="BA118" s="364"/>
      <c r="BB118" s="364"/>
      <c r="BC118" s="364"/>
      <c r="BD118" s="364"/>
      <c r="BE118" s="364"/>
      <c r="BF118" s="364"/>
      <c r="BG118" s="364"/>
      <c r="BH118" s="365"/>
      <c r="BI118" s="365"/>
      <c r="BJ118" s="365"/>
      <c r="BK118" s="365"/>
      <c r="BL118" s="365">
        <v>0</v>
      </c>
      <c r="BM118" s="365">
        <v>1</v>
      </c>
      <c r="BN118" s="365">
        <v>2</v>
      </c>
      <c r="BO118" s="365">
        <v>2</v>
      </c>
      <c r="BQ118" s="258"/>
      <c r="BR118" s="258">
        <v>2</v>
      </c>
      <c r="BS118" s="255"/>
      <c r="BT118" s="256"/>
      <c r="BU118" s="256"/>
      <c r="BV118" s="256"/>
      <c r="BW118" s="256"/>
      <c r="BX118" s="256"/>
    </row>
    <row r="119" spans="1:76" ht="17.5" hidden="1">
      <c r="A119" s="273" t="s">
        <v>240</v>
      </c>
      <c r="B119" s="266" t="s">
        <v>990</v>
      </c>
      <c r="C119" s="86" t="str">
        <f t="shared" ref="C119:Q119" si="107">IF(C1016=$BM$119,"당첨",IF(C1016=$BN$119,"당첨",IF(C1016=$BO$119,"당첨",IF(C1016=$BL$119,"당첨","낙첨"))))</f>
        <v>당첨</v>
      </c>
      <c r="D119" s="86" t="str">
        <f t="shared" si="107"/>
        <v>당첨</v>
      </c>
      <c r="E119" s="86" t="str">
        <f t="shared" si="107"/>
        <v>당첨</v>
      </c>
      <c r="F119" s="86" t="str">
        <f t="shared" si="107"/>
        <v>당첨</v>
      </c>
      <c r="G119" s="86" t="str">
        <f t="shared" si="107"/>
        <v>당첨</v>
      </c>
      <c r="H119" s="86" t="str">
        <f t="shared" si="107"/>
        <v>당첨</v>
      </c>
      <c r="I119" s="86" t="str">
        <f t="shared" si="107"/>
        <v>당첨</v>
      </c>
      <c r="J119" s="86" t="str">
        <f t="shared" si="107"/>
        <v>당첨</v>
      </c>
      <c r="K119" s="86" t="str">
        <f t="shared" si="107"/>
        <v>당첨</v>
      </c>
      <c r="L119" s="86" t="str">
        <f t="shared" si="107"/>
        <v>당첨</v>
      </c>
      <c r="M119" s="86" t="str">
        <f t="shared" si="107"/>
        <v>당첨</v>
      </c>
      <c r="N119" s="86" t="str">
        <f t="shared" si="107"/>
        <v>당첨</v>
      </c>
      <c r="O119" s="86" t="str">
        <f t="shared" si="107"/>
        <v>당첨</v>
      </c>
      <c r="P119" s="86" t="str">
        <f t="shared" si="107"/>
        <v>당첨</v>
      </c>
      <c r="Q119" s="86" t="str">
        <f t="shared" si="107"/>
        <v>당첨</v>
      </c>
      <c r="S119" s="254">
        <v>103</v>
      </c>
      <c r="T119" s="788" t="s">
        <v>864</v>
      </c>
      <c r="U119" s="789"/>
      <c r="V119" s="363">
        <v>16</v>
      </c>
      <c r="W119" s="363">
        <v>15</v>
      </c>
      <c r="X119" s="363">
        <v>14</v>
      </c>
      <c r="Y119" s="363">
        <v>35</v>
      </c>
      <c r="Z119" s="363">
        <v>28</v>
      </c>
      <c r="AA119" s="363">
        <v>31</v>
      </c>
      <c r="AB119" s="363"/>
      <c r="AC119" s="363"/>
      <c r="AD119" s="363"/>
      <c r="AE119" s="363"/>
      <c r="AF119" s="363"/>
      <c r="AG119" s="363"/>
      <c r="AH119" s="363"/>
      <c r="AI119" s="363"/>
      <c r="AJ119" s="363"/>
      <c r="AK119" s="363"/>
      <c r="AL119" s="363"/>
      <c r="AM119" s="363"/>
      <c r="AN119" s="363"/>
      <c r="AO119" s="363"/>
      <c r="AP119" s="363"/>
      <c r="AQ119" s="363"/>
      <c r="AR119" s="363"/>
      <c r="AS119" s="363"/>
      <c r="AT119" s="363"/>
      <c r="AU119" s="363"/>
      <c r="AV119" s="364"/>
      <c r="AW119" s="364"/>
      <c r="AX119" s="364"/>
      <c r="AY119" s="364"/>
      <c r="AZ119" s="364"/>
      <c r="BA119" s="364"/>
      <c r="BB119" s="364"/>
      <c r="BC119" s="364"/>
      <c r="BD119" s="364"/>
      <c r="BE119" s="364"/>
      <c r="BF119" s="364"/>
      <c r="BG119" s="364"/>
      <c r="BH119" s="365"/>
      <c r="BI119" s="365"/>
      <c r="BJ119" s="365"/>
      <c r="BK119" s="365"/>
      <c r="BL119" s="365">
        <v>0</v>
      </c>
      <c r="BM119" s="365">
        <v>1</v>
      </c>
      <c r="BN119" s="365">
        <v>2</v>
      </c>
      <c r="BO119" s="365">
        <v>2</v>
      </c>
      <c r="BQ119" s="258"/>
      <c r="BR119" s="258">
        <v>2</v>
      </c>
      <c r="BS119"/>
      <c r="BT119" s="26"/>
    </row>
    <row r="120" spans="1:76" ht="17.5" hidden="1">
      <c r="A120" s="273" t="s">
        <v>241</v>
      </c>
      <c r="B120" s="266" t="s">
        <v>991</v>
      </c>
      <c r="C120" s="86" t="str">
        <f t="shared" ref="C120:Q120" si="108">IF(C1023=$BM$120,"당첨",IF(C1023=$BN$120,"당첨",IF(C1023=$BO$120,"당첨",IF(C1023=$BL$120,"당첨","낙첨"))))</f>
        <v>당첨</v>
      </c>
      <c r="D120" s="86" t="str">
        <f t="shared" si="108"/>
        <v>당첨</v>
      </c>
      <c r="E120" s="86" t="str">
        <f t="shared" si="108"/>
        <v>당첨</v>
      </c>
      <c r="F120" s="86" t="str">
        <f t="shared" si="108"/>
        <v>당첨</v>
      </c>
      <c r="G120" s="86" t="str">
        <f t="shared" si="108"/>
        <v>당첨</v>
      </c>
      <c r="H120" s="86" t="str">
        <f t="shared" si="108"/>
        <v>당첨</v>
      </c>
      <c r="I120" s="86" t="str">
        <f t="shared" si="108"/>
        <v>당첨</v>
      </c>
      <c r="J120" s="86" t="str">
        <f t="shared" si="108"/>
        <v>당첨</v>
      </c>
      <c r="K120" s="86" t="str">
        <f t="shared" si="108"/>
        <v>당첨</v>
      </c>
      <c r="L120" s="86" t="str">
        <f t="shared" si="108"/>
        <v>당첨</v>
      </c>
      <c r="M120" s="86" t="str">
        <f t="shared" si="108"/>
        <v>당첨</v>
      </c>
      <c r="N120" s="86" t="str">
        <f t="shared" si="108"/>
        <v>당첨</v>
      </c>
      <c r="O120" s="86" t="str">
        <f t="shared" si="108"/>
        <v>당첨</v>
      </c>
      <c r="P120" s="86" t="str">
        <f t="shared" si="108"/>
        <v>당첨</v>
      </c>
      <c r="Q120" s="86" t="str">
        <f t="shared" si="108"/>
        <v>당첨</v>
      </c>
      <c r="S120" s="254">
        <v>104</v>
      </c>
      <c r="T120" s="788" t="s">
        <v>865</v>
      </c>
      <c r="U120" s="789"/>
      <c r="V120" s="363">
        <v>17</v>
      </c>
      <c r="W120" s="363">
        <v>10</v>
      </c>
      <c r="X120" s="363">
        <v>13</v>
      </c>
      <c r="Y120" s="363">
        <v>36</v>
      </c>
      <c r="Z120" s="363">
        <v>29</v>
      </c>
      <c r="AA120" s="363">
        <v>30</v>
      </c>
      <c r="AB120" s="363"/>
      <c r="AC120" s="363"/>
      <c r="AD120" s="363"/>
      <c r="AE120" s="363"/>
      <c r="AF120" s="363"/>
      <c r="AG120" s="363"/>
      <c r="AH120" s="363"/>
      <c r="AI120" s="363"/>
      <c r="AJ120" s="363"/>
      <c r="AK120" s="363"/>
      <c r="AL120" s="363"/>
      <c r="AM120" s="363"/>
      <c r="AN120" s="363"/>
      <c r="AO120" s="363"/>
      <c r="AP120" s="363"/>
      <c r="AQ120" s="363"/>
      <c r="AR120" s="363"/>
      <c r="AS120" s="363"/>
      <c r="AT120" s="363"/>
      <c r="AU120" s="363"/>
      <c r="AV120" s="364"/>
      <c r="AW120" s="364"/>
      <c r="AX120" s="364"/>
      <c r="AY120" s="364"/>
      <c r="AZ120" s="364"/>
      <c r="BA120" s="364"/>
      <c r="BB120" s="364"/>
      <c r="BC120" s="364"/>
      <c r="BD120" s="364"/>
      <c r="BE120" s="364"/>
      <c r="BF120" s="364"/>
      <c r="BG120" s="364"/>
      <c r="BH120" s="365"/>
      <c r="BI120" s="365"/>
      <c r="BJ120" s="365"/>
      <c r="BK120" s="365"/>
      <c r="BL120" s="365">
        <v>0</v>
      </c>
      <c r="BM120" s="365">
        <v>1</v>
      </c>
      <c r="BN120" s="365">
        <v>2</v>
      </c>
      <c r="BO120" s="365">
        <v>2</v>
      </c>
      <c r="BQ120" s="258"/>
      <c r="BR120" s="258">
        <v>2</v>
      </c>
      <c r="BS120"/>
      <c r="BT120" s="26"/>
    </row>
    <row r="121" spans="1:76" ht="17.5" hidden="1">
      <c r="A121" s="273" t="s">
        <v>242</v>
      </c>
      <c r="B121" s="266" t="s">
        <v>992</v>
      </c>
      <c r="C121" s="86" t="str">
        <f t="shared" ref="C121:Q121" si="109">IF(C1030=$BM$121,"당첨",IF(C1030=$BN$121,"당첨",IF(C1030=$BO$121,"당첨",IF(C1030=$BL$121,"당첨","낙첨"))))</f>
        <v>당첨</v>
      </c>
      <c r="D121" s="86" t="str">
        <f t="shared" si="109"/>
        <v>당첨</v>
      </c>
      <c r="E121" s="86" t="str">
        <f t="shared" si="109"/>
        <v>당첨</v>
      </c>
      <c r="F121" s="86" t="str">
        <f t="shared" si="109"/>
        <v>당첨</v>
      </c>
      <c r="G121" s="86" t="str">
        <f t="shared" si="109"/>
        <v>당첨</v>
      </c>
      <c r="H121" s="86" t="str">
        <f t="shared" si="109"/>
        <v>당첨</v>
      </c>
      <c r="I121" s="86" t="str">
        <f t="shared" si="109"/>
        <v>당첨</v>
      </c>
      <c r="J121" s="86" t="str">
        <f t="shared" si="109"/>
        <v>당첨</v>
      </c>
      <c r="K121" s="86" t="str">
        <f t="shared" si="109"/>
        <v>당첨</v>
      </c>
      <c r="L121" s="86" t="str">
        <f t="shared" si="109"/>
        <v>당첨</v>
      </c>
      <c r="M121" s="86" t="str">
        <f t="shared" si="109"/>
        <v>당첨</v>
      </c>
      <c r="N121" s="86" t="str">
        <f t="shared" si="109"/>
        <v>당첨</v>
      </c>
      <c r="O121" s="86" t="str">
        <f t="shared" si="109"/>
        <v>당첨</v>
      </c>
      <c r="P121" s="86" t="str">
        <f t="shared" si="109"/>
        <v>당첨</v>
      </c>
      <c r="Q121" s="86" t="str">
        <f t="shared" si="109"/>
        <v>당첨</v>
      </c>
      <c r="S121" s="254">
        <v>105</v>
      </c>
      <c r="T121" s="788" t="s">
        <v>866</v>
      </c>
      <c r="U121" s="789"/>
      <c r="V121" s="363">
        <v>18</v>
      </c>
      <c r="W121" s="363">
        <v>11</v>
      </c>
      <c r="X121" s="363">
        <v>12</v>
      </c>
      <c r="Y121" s="363">
        <v>43</v>
      </c>
      <c r="Z121" s="363">
        <v>42</v>
      </c>
      <c r="AA121" s="363">
        <v>41</v>
      </c>
      <c r="AB121" s="363"/>
      <c r="AC121" s="363"/>
      <c r="AD121" s="363"/>
      <c r="AE121" s="363"/>
      <c r="AF121" s="363"/>
      <c r="AG121" s="363"/>
      <c r="AH121" s="363"/>
      <c r="AI121" s="363"/>
      <c r="AJ121" s="363"/>
      <c r="AK121" s="363"/>
      <c r="AL121" s="363"/>
      <c r="AM121" s="363"/>
      <c r="AN121" s="363"/>
      <c r="AO121" s="363"/>
      <c r="AP121" s="363"/>
      <c r="AQ121" s="363"/>
      <c r="AR121" s="363"/>
      <c r="AS121" s="363"/>
      <c r="AT121" s="363"/>
      <c r="AU121" s="363"/>
      <c r="AV121" s="364"/>
      <c r="AW121" s="364"/>
      <c r="AX121" s="364"/>
      <c r="AY121" s="364"/>
      <c r="AZ121" s="364"/>
      <c r="BA121" s="364"/>
      <c r="BB121" s="364"/>
      <c r="BC121" s="364"/>
      <c r="BD121" s="364"/>
      <c r="BE121" s="364"/>
      <c r="BF121" s="364"/>
      <c r="BG121" s="364"/>
      <c r="BH121" s="365"/>
      <c r="BI121" s="365"/>
      <c r="BJ121" s="365"/>
      <c r="BK121" s="365"/>
      <c r="BL121" s="365">
        <v>0</v>
      </c>
      <c r="BM121" s="365">
        <v>1</v>
      </c>
      <c r="BN121" s="365">
        <v>2</v>
      </c>
      <c r="BO121" s="365">
        <v>2</v>
      </c>
      <c r="BQ121" s="258"/>
      <c r="BR121" s="258">
        <v>2</v>
      </c>
      <c r="BS121"/>
      <c r="BT121" s="26"/>
    </row>
    <row r="122" spans="1:76" ht="17.5" hidden="1">
      <c r="A122" s="273" t="s">
        <v>243</v>
      </c>
      <c r="B122" s="266" t="s">
        <v>993</v>
      </c>
      <c r="C122" s="86" t="str">
        <f t="shared" ref="C122:Q122" si="110">IF(C1037=$BM$122,"당첨",IF(C1037=$BN$122,"당첨",IF(C1037=$BO$122,"당첨",IF(C1037=$BL$122,"당첨","낙첨"))))</f>
        <v>당첨</v>
      </c>
      <c r="D122" s="86" t="str">
        <f t="shared" si="110"/>
        <v>당첨</v>
      </c>
      <c r="E122" s="86" t="str">
        <f t="shared" si="110"/>
        <v>당첨</v>
      </c>
      <c r="F122" s="86" t="str">
        <f t="shared" si="110"/>
        <v>당첨</v>
      </c>
      <c r="G122" s="86" t="str">
        <f t="shared" si="110"/>
        <v>당첨</v>
      </c>
      <c r="H122" s="86" t="str">
        <f t="shared" si="110"/>
        <v>당첨</v>
      </c>
      <c r="I122" s="86" t="str">
        <f t="shared" si="110"/>
        <v>당첨</v>
      </c>
      <c r="J122" s="86" t="str">
        <f t="shared" si="110"/>
        <v>당첨</v>
      </c>
      <c r="K122" s="86" t="str">
        <f t="shared" si="110"/>
        <v>당첨</v>
      </c>
      <c r="L122" s="86" t="str">
        <f t="shared" si="110"/>
        <v>당첨</v>
      </c>
      <c r="M122" s="86" t="str">
        <f t="shared" si="110"/>
        <v>당첨</v>
      </c>
      <c r="N122" s="86" t="str">
        <f t="shared" si="110"/>
        <v>당첨</v>
      </c>
      <c r="O122" s="86" t="str">
        <f t="shared" si="110"/>
        <v>당첨</v>
      </c>
      <c r="P122" s="86" t="str">
        <f t="shared" si="110"/>
        <v>당첨</v>
      </c>
      <c r="Q122" s="86" t="str">
        <f t="shared" si="110"/>
        <v>당첨</v>
      </c>
      <c r="S122" s="254">
        <v>106</v>
      </c>
      <c r="T122" s="788" t="s">
        <v>867</v>
      </c>
      <c r="U122" s="789"/>
      <c r="V122" s="363">
        <v>25</v>
      </c>
      <c r="W122" s="363">
        <v>24</v>
      </c>
      <c r="X122" s="363">
        <v>23</v>
      </c>
      <c r="Y122" s="363">
        <v>44</v>
      </c>
      <c r="Z122" s="363">
        <v>37</v>
      </c>
      <c r="AA122" s="363">
        <v>40</v>
      </c>
      <c r="AB122" s="363"/>
      <c r="AC122" s="363"/>
      <c r="AD122" s="363"/>
      <c r="AE122" s="363"/>
      <c r="AF122" s="363"/>
      <c r="AG122" s="363"/>
      <c r="AH122" s="363"/>
      <c r="AI122" s="363"/>
      <c r="AJ122" s="363"/>
      <c r="AK122" s="363"/>
      <c r="AL122" s="363"/>
      <c r="AM122" s="363"/>
      <c r="AN122" s="363"/>
      <c r="AO122" s="363"/>
      <c r="AP122" s="363"/>
      <c r="AQ122" s="363"/>
      <c r="AR122" s="363"/>
      <c r="AS122" s="363"/>
      <c r="AT122" s="363"/>
      <c r="AU122" s="363"/>
      <c r="AV122" s="364"/>
      <c r="AW122" s="364"/>
      <c r="AX122" s="364"/>
      <c r="AY122" s="364"/>
      <c r="AZ122" s="364"/>
      <c r="BA122" s="364"/>
      <c r="BB122" s="364"/>
      <c r="BC122" s="364"/>
      <c r="BD122" s="364"/>
      <c r="BE122" s="364"/>
      <c r="BF122" s="364"/>
      <c r="BG122" s="364"/>
      <c r="BH122" s="365"/>
      <c r="BI122" s="365"/>
      <c r="BJ122" s="365"/>
      <c r="BK122" s="365"/>
      <c r="BL122" s="365">
        <v>0</v>
      </c>
      <c r="BM122" s="365">
        <v>1</v>
      </c>
      <c r="BN122" s="365">
        <v>2</v>
      </c>
      <c r="BO122" s="365">
        <v>2</v>
      </c>
      <c r="BQ122" s="258"/>
      <c r="BR122" s="258">
        <v>2</v>
      </c>
      <c r="BS122"/>
      <c r="BT122" s="26"/>
    </row>
    <row r="123" spans="1:76" ht="17.5" hidden="1">
      <c r="A123" s="273" t="s">
        <v>244</v>
      </c>
      <c r="B123" s="266" t="s">
        <v>994</v>
      </c>
      <c r="C123" s="86" t="str">
        <f t="shared" ref="C123:Q123" si="111">IF(C1044=$BM$123,"당첨",IF(C1044=$BN$123,"당첨",IF(C1044=$BO$123,"당첨",IF(C1044=$BL$123,"당첨","낙첨"))))</f>
        <v>당첨</v>
      </c>
      <c r="D123" s="86" t="str">
        <f t="shared" si="111"/>
        <v>당첨</v>
      </c>
      <c r="E123" s="86" t="str">
        <f t="shared" si="111"/>
        <v>당첨</v>
      </c>
      <c r="F123" s="86" t="str">
        <f t="shared" si="111"/>
        <v>당첨</v>
      </c>
      <c r="G123" s="86" t="str">
        <f t="shared" si="111"/>
        <v>당첨</v>
      </c>
      <c r="H123" s="86" t="str">
        <f t="shared" si="111"/>
        <v>당첨</v>
      </c>
      <c r="I123" s="86" t="str">
        <f t="shared" si="111"/>
        <v>당첨</v>
      </c>
      <c r="J123" s="86" t="str">
        <f t="shared" si="111"/>
        <v>당첨</v>
      </c>
      <c r="K123" s="86" t="str">
        <f t="shared" si="111"/>
        <v>당첨</v>
      </c>
      <c r="L123" s="86" t="str">
        <f t="shared" si="111"/>
        <v>당첨</v>
      </c>
      <c r="M123" s="86" t="str">
        <f t="shared" si="111"/>
        <v>당첨</v>
      </c>
      <c r="N123" s="86" t="str">
        <f t="shared" si="111"/>
        <v>당첨</v>
      </c>
      <c r="O123" s="86" t="str">
        <f t="shared" si="111"/>
        <v>당첨</v>
      </c>
      <c r="P123" s="86" t="str">
        <f t="shared" si="111"/>
        <v>당첨</v>
      </c>
      <c r="Q123" s="86" t="str">
        <f t="shared" si="111"/>
        <v>당첨</v>
      </c>
      <c r="S123" s="193">
        <v>107</v>
      </c>
      <c r="T123" s="794" t="s">
        <v>869</v>
      </c>
      <c r="U123" s="795"/>
      <c r="V123" s="366">
        <v>7</v>
      </c>
      <c r="W123" s="366">
        <v>8</v>
      </c>
      <c r="X123" s="366">
        <v>9</v>
      </c>
      <c r="Y123" s="366">
        <v>16</v>
      </c>
      <c r="Z123" s="366">
        <v>17</v>
      </c>
      <c r="AA123" s="366">
        <v>18</v>
      </c>
      <c r="AB123" s="366">
        <v>25</v>
      </c>
      <c r="AC123" s="366"/>
      <c r="AD123" s="366"/>
      <c r="AE123" s="366"/>
      <c r="AF123" s="366"/>
      <c r="AG123" s="366"/>
      <c r="AH123" s="366"/>
      <c r="AI123" s="366"/>
      <c r="AJ123" s="366"/>
      <c r="AK123" s="366"/>
      <c r="AL123" s="366"/>
      <c r="AM123" s="366"/>
      <c r="AN123" s="366"/>
      <c r="AO123" s="366"/>
      <c r="AP123" s="366"/>
      <c r="AQ123" s="366"/>
      <c r="AR123" s="366"/>
      <c r="AS123" s="366"/>
      <c r="AT123" s="366"/>
      <c r="AU123" s="366"/>
      <c r="AV123" s="357"/>
      <c r="AW123" s="357"/>
      <c r="AX123" s="357"/>
      <c r="AY123" s="357"/>
      <c r="AZ123" s="357"/>
      <c r="BA123" s="357"/>
      <c r="BB123" s="357"/>
      <c r="BC123" s="357"/>
      <c r="BD123" s="357"/>
      <c r="BE123" s="357"/>
      <c r="BF123" s="357"/>
      <c r="BG123" s="357"/>
      <c r="BH123" s="410"/>
      <c r="BI123" s="410"/>
      <c r="BJ123" s="410"/>
      <c r="BK123" s="410"/>
      <c r="BL123" s="367">
        <v>0</v>
      </c>
      <c r="BM123" s="367">
        <v>1</v>
      </c>
      <c r="BN123" s="367">
        <v>2</v>
      </c>
      <c r="BO123" s="367">
        <v>2</v>
      </c>
      <c r="BQ123" s="258"/>
      <c r="BR123" s="258">
        <v>2</v>
      </c>
      <c r="BS123"/>
      <c r="BT123" s="26"/>
    </row>
    <row r="124" spans="1:76" ht="17.5" hidden="1">
      <c r="A124" s="273" t="s">
        <v>245</v>
      </c>
      <c r="B124" s="266" t="s">
        <v>995</v>
      </c>
      <c r="C124" s="86" t="str">
        <f t="shared" ref="C124:Q124" si="112">IF(C1051=$BM$124,"당첨",IF(C1051=$BN$124,"당첨",IF(C1051=$BO$124,"당첨",IF(C1051=$BL$124,"당첨","낙첨"))))</f>
        <v>당첨</v>
      </c>
      <c r="D124" s="86" t="str">
        <f t="shared" si="112"/>
        <v>당첨</v>
      </c>
      <c r="E124" s="86" t="str">
        <f t="shared" si="112"/>
        <v>당첨</v>
      </c>
      <c r="F124" s="86" t="str">
        <f t="shared" si="112"/>
        <v>당첨</v>
      </c>
      <c r="G124" s="86" t="str">
        <f t="shared" si="112"/>
        <v>당첨</v>
      </c>
      <c r="H124" s="86" t="str">
        <f t="shared" si="112"/>
        <v>당첨</v>
      </c>
      <c r="I124" s="86" t="str">
        <f t="shared" si="112"/>
        <v>당첨</v>
      </c>
      <c r="J124" s="86" t="str">
        <f t="shared" si="112"/>
        <v>당첨</v>
      </c>
      <c r="K124" s="86" t="str">
        <f t="shared" si="112"/>
        <v>당첨</v>
      </c>
      <c r="L124" s="86" t="str">
        <f t="shared" si="112"/>
        <v>당첨</v>
      </c>
      <c r="M124" s="86" t="str">
        <f t="shared" si="112"/>
        <v>당첨</v>
      </c>
      <c r="N124" s="86" t="str">
        <f t="shared" si="112"/>
        <v>당첨</v>
      </c>
      <c r="O124" s="86" t="str">
        <f t="shared" si="112"/>
        <v>당첨</v>
      </c>
      <c r="P124" s="86" t="str">
        <f t="shared" si="112"/>
        <v>당첨</v>
      </c>
      <c r="Q124" s="86" t="str">
        <f t="shared" si="112"/>
        <v>당첨</v>
      </c>
      <c r="S124" s="193">
        <v>108</v>
      </c>
      <c r="T124" s="794" t="s">
        <v>870</v>
      </c>
      <c r="U124" s="795"/>
      <c r="V124" s="366">
        <v>6</v>
      </c>
      <c r="W124" s="366">
        <v>1</v>
      </c>
      <c r="X124" s="366">
        <v>2</v>
      </c>
      <c r="Y124" s="366">
        <v>15</v>
      </c>
      <c r="Z124" s="366">
        <v>10</v>
      </c>
      <c r="AA124" s="366">
        <v>11</v>
      </c>
      <c r="AB124" s="366">
        <v>24</v>
      </c>
      <c r="AC124" s="366"/>
      <c r="AD124" s="366"/>
      <c r="AE124" s="366"/>
      <c r="AF124" s="366"/>
      <c r="AG124" s="366"/>
      <c r="AH124" s="366"/>
      <c r="AI124" s="366"/>
      <c r="AJ124" s="366"/>
      <c r="AK124" s="366"/>
      <c r="AL124" s="366"/>
      <c r="AM124" s="366"/>
      <c r="AN124" s="366"/>
      <c r="AO124" s="366"/>
      <c r="AP124" s="366"/>
      <c r="AQ124" s="366"/>
      <c r="AR124" s="366"/>
      <c r="AS124" s="366"/>
      <c r="AT124" s="366"/>
      <c r="AU124" s="366"/>
      <c r="AV124" s="357"/>
      <c r="AW124" s="357"/>
      <c r="AX124" s="357"/>
      <c r="AY124" s="357"/>
      <c r="AZ124" s="357"/>
      <c r="BA124" s="357"/>
      <c r="BB124" s="357"/>
      <c r="BC124" s="357"/>
      <c r="BD124" s="357"/>
      <c r="BE124" s="357"/>
      <c r="BF124" s="357"/>
      <c r="BG124" s="357"/>
      <c r="BH124" s="410"/>
      <c r="BI124" s="410"/>
      <c r="BJ124" s="410"/>
      <c r="BK124" s="410"/>
      <c r="BL124" s="367">
        <v>0</v>
      </c>
      <c r="BM124" s="367">
        <v>1</v>
      </c>
      <c r="BN124" s="367">
        <v>2</v>
      </c>
      <c r="BO124" s="367">
        <v>2</v>
      </c>
      <c r="BQ124" s="258"/>
      <c r="BR124" s="258">
        <v>2</v>
      </c>
      <c r="BS124"/>
      <c r="BT124" s="26"/>
    </row>
    <row r="125" spans="1:76" ht="17.5" hidden="1">
      <c r="A125" s="273" t="s">
        <v>246</v>
      </c>
      <c r="B125" s="266" t="s">
        <v>996</v>
      </c>
      <c r="C125" s="86" t="str">
        <f t="shared" ref="C125:Q125" si="113">IF(C1058=$BM$125,"당첨",IF(C1058=$BN$125,"당첨",IF(C1058=$BO$125,"당첨",IF(C1058=$BL$125,"당첨","낙첨"))))</f>
        <v>당첨</v>
      </c>
      <c r="D125" s="86" t="str">
        <f t="shared" si="113"/>
        <v>당첨</v>
      </c>
      <c r="E125" s="86" t="str">
        <f t="shared" si="113"/>
        <v>당첨</v>
      </c>
      <c r="F125" s="86" t="str">
        <f t="shared" si="113"/>
        <v>당첨</v>
      </c>
      <c r="G125" s="86" t="str">
        <f t="shared" si="113"/>
        <v>당첨</v>
      </c>
      <c r="H125" s="86" t="str">
        <f t="shared" si="113"/>
        <v>당첨</v>
      </c>
      <c r="I125" s="86" t="str">
        <f t="shared" si="113"/>
        <v>당첨</v>
      </c>
      <c r="J125" s="86" t="str">
        <f t="shared" si="113"/>
        <v>당첨</v>
      </c>
      <c r="K125" s="86" t="str">
        <f t="shared" si="113"/>
        <v>당첨</v>
      </c>
      <c r="L125" s="86" t="str">
        <f t="shared" si="113"/>
        <v>당첨</v>
      </c>
      <c r="M125" s="86" t="str">
        <f t="shared" si="113"/>
        <v>당첨</v>
      </c>
      <c r="N125" s="86" t="str">
        <f t="shared" si="113"/>
        <v>당첨</v>
      </c>
      <c r="O125" s="86" t="str">
        <f t="shared" si="113"/>
        <v>당첨</v>
      </c>
      <c r="P125" s="86" t="str">
        <f t="shared" si="113"/>
        <v>당첨</v>
      </c>
      <c r="Q125" s="86" t="str">
        <f t="shared" si="113"/>
        <v>당첨</v>
      </c>
      <c r="S125" s="193">
        <v>109</v>
      </c>
      <c r="T125" s="794" t="s">
        <v>871</v>
      </c>
      <c r="U125" s="795"/>
      <c r="V125" s="366">
        <v>5</v>
      </c>
      <c r="W125" s="366">
        <v>4</v>
      </c>
      <c r="X125" s="366">
        <v>3</v>
      </c>
      <c r="Y125" s="366">
        <v>14</v>
      </c>
      <c r="Z125" s="366">
        <v>13</v>
      </c>
      <c r="AA125" s="366">
        <v>12</v>
      </c>
      <c r="AB125" s="366">
        <v>23</v>
      </c>
      <c r="AC125" s="366"/>
      <c r="AD125" s="366"/>
      <c r="AE125" s="366"/>
      <c r="AF125" s="366"/>
      <c r="AG125" s="366"/>
      <c r="AH125" s="366"/>
      <c r="AI125" s="366"/>
      <c r="AJ125" s="366"/>
      <c r="AK125" s="366"/>
      <c r="AL125" s="366"/>
      <c r="AM125" s="366"/>
      <c r="AN125" s="366"/>
      <c r="AO125" s="366"/>
      <c r="AP125" s="366"/>
      <c r="AQ125" s="366"/>
      <c r="AR125" s="366"/>
      <c r="AS125" s="366"/>
      <c r="AT125" s="366"/>
      <c r="AU125" s="366"/>
      <c r="AV125" s="357"/>
      <c r="AW125" s="357"/>
      <c r="AX125" s="357"/>
      <c r="AY125" s="357"/>
      <c r="AZ125" s="357"/>
      <c r="BA125" s="357"/>
      <c r="BB125" s="357"/>
      <c r="BC125" s="357"/>
      <c r="BD125" s="357"/>
      <c r="BE125" s="357"/>
      <c r="BF125" s="357"/>
      <c r="BG125" s="357"/>
      <c r="BH125" s="410"/>
      <c r="BI125" s="410"/>
      <c r="BJ125" s="410"/>
      <c r="BK125" s="410"/>
      <c r="BL125" s="367">
        <v>0</v>
      </c>
      <c r="BM125" s="367">
        <v>1</v>
      </c>
      <c r="BN125" s="367">
        <v>2</v>
      </c>
      <c r="BO125" s="367">
        <v>3</v>
      </c>
      <c r="BQ125" s="258"/>
      <c r="BR125" s="258">
        <v>3</v>
      </c>
      <c r="BS125"/>
      <c r="BT125" s="26"/>
    </row>
    <row r="126" spans="1:76" ht="17.5" hidden="1">
      <c r="A126" s="273" t="s">
        <v>247</v>
      </c>
      <c r="B126" s="266" t="s">
        <v>997</v>
      </c>
      <c r="C126" s="86" t="str">
        <f t="shared" ref="C126:Q126" si="114">IF(C1065=$BM$126,"당첨",IF(C1065=$BN$126,"당첨",IF(C1065=$BO$126,"당첨",IF(C1065=$BL$126,"당첨","낙첨"))))</f>
        <v>당첨</v>
      </c>
      <c r="D126" s="86" t="str">
        <f t="shared" si="114"/>
        <v>당첨</v>
      </c>
      <c r="E126" s="86" t="str">
        <f t="shared" si="114"/>
        <v>당첨</v>
      </c>
      <c r="F126" s="86" t="str">
        <f t="shared" si="114"/>
        <v>당첨</v>
      </c>
      <c r="G126" s="86" t="str">
        <f t="shared" si="114"/>
        <v>당첨</v>
      </c>
      <c r="H126" s="86" t="str">
        <f t="shared" si="114"/>
        <v>당첨</v>
      </c>
      <c r="I126" s="86" t="str">
        <f t="shared" si="114"/>
        <v>당첨</v>
      </c>
      <c r="J126" s="86" t="str">
        <f t="shared" si="114"/>
        <v>당첨</v>
      </c>
      <c r="K126" s="86" t="str">
        <f t="shared" si="114"/>
        <v>당첨</v>
      </c>
      <c r="L126" s="86" t="str">
        <f t="shared" si="114"/>
        <v>당첨</v>
      </c>
      <c r="M126" s="86" t="str">
        <f t="shared" si="114"/>
        <v>당첨</v>
      </c>
      <c r="N126" s="86" t="str">
        <f t="shared" si="114"/>
        <v>당첨</v>
      </c>
      <c r="O126" s="86" t="str">
        <f t="shared" si="114"/>
        <v>당첨</v>
      </c>
      <c r="P126" s="86" t="str">
        <f t="shared" si="114"/>
        <v>당첨</v>
      </c>
      <c r="Q126" s="86" t="str">
        <f t="shared" si="114"/>
        <v>당첨</v>
      </c>
      <c r="S126" s="193">
        <v>110</v>
      </c>
      <c r="T126" s="794" t="s">
        <v>872</v>
      </c>
      <c r="U126" s="795"/>
      <c r="V126" s="366">
        <v>26</v>
      </c>
      <c r="W126" s="366">
        <v>27</v>
      </c>
      <c r="X126" s="366">
        <v>34</v>
      </c>
      <c r="Y126" s="366">
        <v>35</v>
      </c>
      <c r="Z126" s="366">
        <v>36</v>
      </c>
      <c r="AA126" s="366">
        <v>43</v>
      </c>
      <c r="AB126" s="366">
        <v>44</v>
      </c>
      <c r="AC126" s="366"/>
      <c r="AD126" s="366"/>
      <c r="AE126" s="366"/>
      <c r="AF126" s="366"/>
      <c r="AG126" s="366"/>
      <c r="AH126" s="366"/>
      <c r="AI126" s="366"/>
      <c r="AJ126" s="366"/>
      <c r="AK126" s="366"/>
      <c r="AL126" s="366"/>
      <c r="AM126" s="366"/>
      <c r="AN126" s="366"/>
      <c r="AO126" s="366"/>
      <c r="AP126" s="366"/>
      <c r="AQ126" s="366"/>
      <c r="AR126" s="366"/>
      <c r="AS126" s="366"/>
      <c r="AT126" s="366"/>
      <c r="AU126" s="366"/>
      <c r="AV126" s="357"/>
      <c r="AW126" s="357"/>
      <c r="AX126" s="357"/>
      <c r="AY126" s="357"/>
      <c r="AZ126" s="357"/>
      <c r="BA126" s="357"/>
      <c r="BB126" s="357"/>
      <c r="BC126" s="357"/>
      <c r="BD126" s="357"/>
      <c r="BE126" s="357"/>
      <c r="BF126" s="357"/>
      <c r="BG126" s="357"/>
      <c r="BH126" s="410"/>
      <c r="BI126" s="410"/>
      <c r="BJ126" s="410"/>
      <c r="BK126" s="410"/>
      <c r="BL126" s="367">
        <v>0</v>
      </c>
      <c r="BM126" s="367">
        <v>1</v>
      </c>
      <c r="BN126" s="367">
        <v>2</v>
      </c>
      <c r="BO126" s="367">
        <v>3</v>
      </c>
      <c r="BQ126" s="258"/>
      <c r="BR126" s="258">
        <v>3</v>
      </c>
      <c r="BS126"/>
      <c r="BT126" s="26"/>
    </row>
    <row r="127" spans="1:76" ht="17.5" hidden="1">
      <c r="A127" s="273" t="s">
        <v>248</v>
      </c>
      <c r="B127" s="266" t="s">
        <v>998</v>
      </c>
      <c r="C127" s="86" t="str">
        <f t="shared" ref="C127:Q127" si="115">IF(C1072=$BM$127,"당첨",IF(C1072=$BN$127,"당첨",IF(C1072=$BO$127,"당첨",IF(C1072=$BL$127,"당첨","낙첨"))))</f>
        <v>당첨</v>
      </c>
      <c r="D127" s="86" t="str">
        <f t="shared" si="115"/>
        <v>당첨</v>
      </c>
      <c r="E127" s="86" t="str">
        <f t="shared" si="115"/>
        <v>당첨</v>
      </c>
      <c r="F127" s="86" t="str">
        <f t="shared" si="115"/>
        <v>당첨</v>
      </c>
      <c r="G127" s="86" t="str">
        <f t="shared" si="115"/>
        <v>당첨</v>
      </c>
      <c r="H127" s="86" t="str">
        <f t="shared" si="115"/>
        <v>당첨</v>
      </c>
      <c r="I127" s="86" t="str">
        <f t="shared" si="115"/>
        <v>당첨</v>
      </c>
      <c r="J127" s="86" t="str">
        <f t="shared" si="115"/>
        <v>당첨</v>
      </c>
      <c r="K127" s="86" t="str">
        <f t="shared" si="115"/>
        <v>당첨</v>
      </c>
      <c r="L127" s="86" t="str">
        <f t="shared" si="115"/>
        <v>당첨</v>
      </c>
      <c r="M127" s="86" t="str">
        <f t="shared" si="115"/>
        <v>당첨</v>
      </c>
      <c r="N127" s="86" t="str">
        <f t="shared" si="115"/>
        <v>당첨</v>
      </c>
      <c r="O127" s="86" t="str">
        <f t="shared" si="115"/>
        <v>당첨</v>
      </c>
      <c r="P127" s="86" t="str">
        <f t="shared" si="115"/>
        <v>당첨</v>
      </c>
      <c r="Q127" s="86" t="str">
        <f t="shared" si="115"/>
        <v>당첨</v>
      </c>
      <c r="S127" s="193">
        <v>111</v>
      </c>
      <c r="T127" s="794" t="s">
        <v>873</v>
      </c>
      <c r="U127" s="795"/>
      <c r="V127" s="366">
        <v>19</v>
      </c>
      <c r="W127" s="366">
        <v>20</v>
      </c>
      <c r="X127" s="366">
        <v>33</v>
      </c>
      <c r="Y127" s="366">
        <v>28</v>
      </c>
      <c r="Z127" s="366">
        <v>29</v>
      </c>
      <c r="AA127" s="366">
        <v>42</v>
      </c>
      <c r="AB127" s="366">
        <v>37</v>
      </c>
      <c r="AC127" s="366"/>
      <c r="AD127" s="366"/>
      <c r="AE127" s="366"/>
      <c r="AF127" s="366"/>
      <c r="AG127" s="366"/>
      <c r="AH127" s="366"/>
      <c r="AI127" s="366"/>
      <c r="AJ127" s="366"/>
      <c r="AK127" s="366"/>
      <c r="AL127" s="366"/>
      <c r="AM127" s="366"/>
      <c r="AN127" s="366"/>
      <c r="AO127" s="366"/>
      <c r="AP127" s="366"/>
      <c r="AQ127" s="366"/>
      <c r="AR127" s="366"/>
      <c r="AS127" s="366"/>
      <c r="AT127" s="366"/>
      <c r="AU127" s="366"/>
      <c r="AV127" s="357"/>
      <c r="AW127" s="357"/>
      <c r="AX127" s="357"/>
      <c r="AY127" s="357"/>
      <c r="AZ127" s="357"/>
      <c r="BA127" s="357"/>
      <c r="BB127" s="357"/>
      <c r="BC127" s="357"/>
      <c r="BD127" s="357"/>
      <c r="BE127" s="357"/>
      <c r="BF127" s="357"/>
      <c r="BG127" s="357"/>
      <c r="BH127" s="410"/>
      <c r="BI127" s="410"/>
      <c r="BJ127" s="410"/>
      <c r="BK127" s="410"/>
      <c r="BL127" s="367">
        <v>0</v>
      </c>
      <c r="BM127" s="367">
        <v>1</v>
      </c>
      <c r="BN127" s="367">
        <v>2</v>
      </c>
      <c r="BO127" s="367">
        <v>2</v>
      </c>
      <c r="BQ127" s="258"/>
      <c r="BR127" s="258">
        <v>2</v>
      </c>
      <c r="BS127"/>
      <c r="BT127" s="26"/>
    </row>
    <row r="128" spans="1:76" ht="17.5" hidden="1">
      <c r="A128" s="273" t="s">
        <v>249</v>
      </c>
      <c r="B128" s="266" t="s">
        <v>999</v>
      </c>
      <c r="C128" s="86" t="str">
        <f t="shared" ref="C128:Q128" si="116">IF(C1079=$BM$128,"당첨",IF(C1079=$BN$128,"당첨",IF(C1079=$BO$128,"당첨",IF(C1079=$BL$128,"당첨","낙첨"))))</f>
        <v>당첨</v>
      </c>
      <c r="D128" s="86" t="str">
        <f t="shared" si="116"/>
        <v>당첨</v>
      </c>
      <c r="E128" s="86" t="str">
        <f t="shared" si="116"/>
        <v>당첨</v>
      </c>
      <c r="F128" s="86" t="str">
        <f t="shared" si="116"/>
        <v>당첨</v>
      </c>
      <c r="G128" s="86" t="str">
        <f t="shared" si="116"/>
        <v>당첨</v>
      </c>
      <c r="H128" s="86" t="str">
        <f t="shared" si="116"/>
        <v>당첨</v>
      </c>
      <c r="I128" s="86" t="str">
        <f t="shared" si="116"/>
        <v>당첨</v>
      </c>
      <c r="J128" s="86" t="str">
        <f t="shared" si="116"/>
        <v>당첨</v>
      </c>
      <c r="K128" s="86" t="str">
        <f t="shared" si="116"/>
        <v>당첨</v>
      </c>
      <c r="L128" s="86" t="str">
        <f t="shared" si="116"/>
        <v>당첨</v>
      </c>
      <c r="M128" s="86" t="str">
        <f t="shared" si="116"/>
        <v>당첨</v>
      </c>
      <c r="N128" s="86" t="str">
        <f t="shared" si="116"/>
        <v>당첨</v>
      </c>
      <c r="O128" s="86" t="str">
        <f t="shared" si="116"/>
        <v>당첨</v>
      </c>
      <c r="P128" s="86" t="str">
        <f t="shared" si="116"/>
        <v>당첨</v>
      </c>
      <c r="Q128" s="86" t="str">
        <f t="shared" si="116"/>
        <v>당첨</v>
      </c>
      <c r="S128" s="193">
        <v>112</v>
      </c>
      <c r="T128" s="794" t="s">
        <v>874</v>
      </c>
      <c r="U128" s="795"/>
      <c r="V128" s="366">
        <v>22</v>
      </c>
      <c r="W128" s="366">
        <v>21</v>
      </c>
      <c r="X128" s="366">
        <v>32</v>
      </c>
      <c r="Y128" s="366">
        <v>31</v>
      </c>
      <c r="Z128" s="366">
        <v>30</v>
      </c>
      <c r="AA128" s="366">
        <v>41</v>
      </c>
      <c r="AB128" s="366">
        <v>40</v>
      </c>
      <c r="AC128" s="366"/>
      <c r="AD128" s="366"/>
      <c r="AE128" s="366"/>
      <c r="AF128" s="366"/>
      <c r="AG128" s="366"/>
      <c r="AH128" s="366"/>
      <c r="AI128" s="366"/>
      <c r="AJ128" s="366"/>
      <c r="AK128" s="366"/>
      <c r="AL128" s="366"/>
      <c r="AM128" s="366"/>
      <c r="AN128" s="366"/>
      <c r="AO128" s="366"/>
      <c r="AP128" s="366"/>
      <c r="AQ128" s="366"/>
      <c r="AR128" s="366"/>
      <c r="AS128" s="366"/>
      <c r="AT128" s="366"/>
      <c r="AU128" s="366"/>
      <c r="AV128" s="357"/>
      <c r="AW128" s="357"/>
      <c r="AX128" s="357"/>
      <c r="AY128" s="357"/>
      <c r="AZ128" s="357"/>
      <c r="BA128" s="357"/>
      <c r="BB128" s="357"/>
      <c r="BC128" s="357"/>
      <c r="BD128" s="357"/>
      <c r="BE128" s="357"/>
      <c r="BF128" s="357"/>
      <c r="BG128" s="357"/>
      <c r="BH128" s="410"/>
      <c r="BI128" s="410"/>
      <c r="BJ128" s="410"/>
      <c r="BK128" s="410"/>
      <c r="BL128" s="367">
        <v>0</v>
      </c>
      <c r="BM128" s="367">
        <v>1</v>
      </c>
      <c r="BN128" s="367">
        <v>2</v>
      </c>
      <c r="BO128" s="367">
        <v>2</v>
      </c>
      <c r="BQ128" s="258"/>
      <c r="BR128" s="258">
        <v>2</v>
      </c>
      <c r="BS128"/>
      <c r="BT128" s="26"/>
    </row>
    <row r="129" spans="1:77" ht="17.5" hidden="1">
      <c r="A129" s="273" t="s">
        <v>250</v>
      </c>
      <c r="B129" s="266" t="s">
        <v>1000</v>
      </c>
      <c r="C129" s="86" t="str">
        <f t="shared" ref="C129:Q129" si="117">IF(C1086=$BM$17,"당첨",IF(C1086=$BN$17,"당첨",IF(C1086=$BO$17,"당첨",IF(C1086=$BL$17,"당첨","낙첨"))))</f>
        <v>낙첨</v>
      </c>
      <c r="D129" s="86" t="str">
        <f t="shared" si="117"/>
        <v>낙첨</v>
      </c>
      <c r="E129" s="86" t="str">
        <f t="shared" si="117"/>
        <v>낙첨</v>
      </c>
      <c r="F129" s="86" t="str">
        <f t="shared" si="117"/>
        <v>낙첨</v>
      </c>
      <c r="G129" s="86" t="str">
        <f t="shared" si="117"/>
        <v>낙첨</v>
      </c>
      <c r="H129" s="86" t="str">
        <f t="shared" si="117"/>
        <v>낙첨</v>
      </c>
      <c r="I129" s="86" t="str">
        <f t="shared" si="117"/>
        <v>낙첨</v>
      </c>
      <c r="J129" s="86" t="str">
        <f t="shared" si="117"/>
        <v>낙첨</v>
      </c>
      <c r="K129" s="86" t="str">
        <f t="shared" si="117"/>
        <v>낙첨</v>
      </c>
      <c r="L129" s="86" t="str">
        <f t="shared" si="117"/>
        <v>낙첨</v>
      </c>
      <c r="M129" s="86" t="str">
        <f t="shared" si="117"/>
        <v>낙첨</v>
      </c>
      <c r="N129" s="86" t="str">
        <f t="shared" si="117"/>
        <v>낙첨</v>
      </c>
      <c r="O129" s="86" t="str">
        <f t="shared" si="117"/>
        <v>낙첨</v>
      </c>
      <c r="P129" s="86" t="str">
        <f t="shared" si="117"/>
        <v>낙첨</v>
      </c>
      <c r="Q129" s="86" t="str">
        <f t="shared" si="117"/>
        <v>낙첨</v>
      </c>
      <c r="S129" s="193">
        <v>113</v>
      </c>
      <c r="T129" s="794" t="s">
        <v>875</v>
      </c>
      <c r="U129" s="795"/>
      <c r="V129" s="366">
        <v>45</v>
      </c>
      <c r="W129" s="366">
        <v>38</v>
      </c>
      <c r="X129" s="366">
        <v>39</v>
      </c>
      <c r="Y129" s="366"/>
      <c r="Z129" s="366"/>
      <c r="AA129" s="366"/>
      <c r="AB129" s="366"/>
      <c r="AC129" s="366"/>
      <c r="AD129" s="366"/>
      <c r="AE129" s="366"/>
      <c r="AF129" s="366"/>
      <c r="AG129" s="366"/>
      <c r="AH129" s="366"/>
      <c r="AI129" s="366"/>
      <c r="AJ129" s="366"/>
      <c r="AK129" s="366"/>
      <c r="AL129" s="366"/>
      <c r="AM129" s="366"/>
      <c r="AN129" s="366"/>
      <c r="AO129" s="366"/>
      <c r="AP129" s="366"/>
      <c r="AQ129" s="366"/>
      <c r="AR129" s="366"/>
      <c r="AS129" s="366"/>
      <c r="AT129" s="366"/>
      <c r="AU129" s="366"/>
      <c r="AV129" s="357"/>
      <c r="AW129" s="357"/>
      <c r="AX129" s="357"/>
      <c r="AY129" s="357"/>
      <c r="AZ129" s="357"/>
      <c r="BA129" s="357"/>
      <c r="BB129" s="357"/>
      <c r="BC129" s="357"/>
      <c r="BD129" s="357"/>
      <c r="BE129" s="357"/>
      <c r="BF129" s="357"/>
      <c r="BG129" s="357"/>
      <c r="BH129" s="410"/>
      <c r="BI129" s="410"/>
      <c r="BJ129" s="410"/>
      <c r="BK129" s="410"/>
      <c r="BL129" s="367">
        <v>0</v>
      </c>
      <c r="BM129" s="367">
        <v>1</v>
      </c>
      <c r="BN129" s="367">
        <v>1</v>
      </c>
      <c r="BO129" s="367">
        <v>1</v>
      </c>
      <c r="BQ129" s="258"/>
      <c r="BR129" s="258">
        <v>1</v>
      </c>
      <c r="BS129" s="257"/>
      <c r="BT129" s="257"/>
      <c r="BU129" s="257"/>
      <c r="BV129" s="257"/>
      <c r="BW129" s="257"/>
      <c r="BX129" s="257"/>
      <c r="BY129" s="257"/>
    </row>
    <row r="130" spans="1:77" ht="17.5" hidden="1">
      <c r="A130" s="276" t="s">
        <v>251</v>
      </c>
      <c r="B130" s="267" t="s">
        <v>1001</v>
      </c>
      <c r="C130" s="86" t="str">
        <f t="shared" ref="C130:Q130" si="118">IF(C1093=$BM$130,"당첨",IF(C1093=$BN$130,"당첨",IF(C1093=$BO$130,"당첨",IF(C1093=$BL$130,"당첨","낙첨"))))</f>
        <v>당첨</v>
      </c>
      <c r="D130" s="86" t="str">
        <f t="shared" si="118"/>
        <v>당첨</v>
      </c>
      <c r="E130" s="86" t="str">
        <f t="shared" si="118"/>
        <v>당첨</v>
      </c>
      <c r="F130" s="86" t="str">
        <f t="shared" si="118"/>
        <v>당첨</v>
      </c>
      <c r="G130" s="86" t="str">
        <f t="shared" si="118"/>
        <v>당첨</v>
      </c>
      <c r="H130" s="86" t="str">
        <f t="shared" si="118"/>
        <v>당첨</v>
      </c>
      <c r="I130" s="86" t="str">
        <f t="shared" si="118"/>
        <v>당첨</v>
      </c>
      <c r="J130" s="86" t="str">
        <f t="shared" si="118"/>
        <v>당첨</v>
      </c>
      <c r="K130" s="86" t="str">
        <f t="shared" si="118"/>
        <v>당첨</v>
      </c>
      <c r="L130" s="86" t="str">
        <f t="shared" si="118"/>
        <v>당첨</v>
      </c>
      <c r="M130" s="86" t="str">
        <f t="shared" si="118"/>
        <v>당첨</v>
      </c>
      <c r="N130" s="86" t="str">
        <f t="shared" si="118"/>
        <v>당첨</v>
      </c>
      <c r="O130" s="86" t="str">
        <f t="shared" si="118"/>
        <v>당첨</v>
      </c>
      <c r="P130" s="86" t="str">
        <f t="shared" si="118"/>
        <v>당첨</v>
      </c>
      <c r="Q130" s="86" t="str">
        <f t="shared" si="118"/>
        <v>당첨</v>
      </c>
      <c r="S130" s="252">
        <v>114</v>
      </c>
      <c r="T130" s="702" t="s">
        <v>876</v>
      </c>
      <c r="U130" s="703"/>
      <c r="V130" s="368">
        <v>8</v>
      </c>
      <c r="W130" s="368">
        <v>4</v>
      </c>
      <c r="X130" s="368">
        <v>7</v>
      </c>
      <c r="Y130" s="368">
        <v>20</v>
      </c>
      <c r="Z130" s="368">
        <v>19</v>
      </c>
      <c r="AA130" s="368">
        <v>21</v>
      </c>
      <c r="AB130" s="368">
        <v>42</v>
      </c>
      <c r="AC130" s="368"/>
      <c r="AD130" s="368"/>
      <c r="AE130" s="368"/>
      <c r="AF130" s="368"/>
      <c r="AG130" s="368"/>
      <c r="AH130" s="368"/>
      <c r="AI130" s="368"/>
      <c r="AJ130" s="368"/>
      <c r="AK130" s="368"/>
      <c r="AL130" s="368"/>
      <c r="AM130" s="368"/>
      <c r="AN130" s="368"/>
      <c r="AO130" s="368"/>
      <c r="AP130" s="368"/>
      <c r="AQ130" s="368"/>
      <c r="AR130" s="368"/>
      <c r="AS130" s="368"/>
      <c r="AT130" s="368"/>
      <c r="AU130" s="368"/>
      <c r="AV130" s="369"/>
      <c r="AW130" s="369"/>
      <c r="AX130" s="369"/>
      <c r="AY130" s="369"/>
      <c r="AZ130" s="369"/>
      <c r="BA130" s="369"/>
      <c r="BB130" s="369"/>
      <c r="BC130" s="369"/>
      <c r="BD130" s="369"/>
      <c r="BE130" s="369"/>
      <c r="BF130" s="369"/>
      <c r="BG130" s="369"/>
      <c r="BH130" s="410"/>
      <c r="BI130" s="410"/>
      <c r="BJ130" s="410"/>
      <c r="BK130" s="410"/>
      <c r="BL130" s="370">
        <v>0</v>
      </c>
      <c r="BM130" s="370">
        <v>1</v>
      </c>
      <c r="BN130" s="370">
        <v>2</v>
      </c>
      <c r="BO130" s="370">
        <v>2</v>
      </c>
      <c r="BQ130" s="258"/>
      <c r="BR130" s="258">
        <v>2</v>
      </c>
      <c r="BS130" s="257"/>
      <c r="BT130" s="257"/>
      <c r="BU130" s="257"/>
      <c r="BV130" s="257"/>
      <c r="BW130" s="257"/>
      <c r="BX130" s="257"/>
      <c r="BY130" s="257"/>
    </row>
    <row r="131" spans="1:77" ht="17.5" hidden="1">
      <c r="A131" s="276" t="s">
        <v>252</v>
      </c>
      <c r="B131" s="267" t="s">
        <v>1002</v>
      </c>
      <c r="C131" s="86" t="str">
        <f t="shared" ref="C131:Q131" si="119">IF(C1100=$BM$131,"당첨",IF(C1100=$BN$131,"당첨",IF(C1100=$BO$131,"당첨",IF(C1100=$BL$131,"당첨","낙첨"))))</f>
        <v>당첨</v>
      </c>
      <c r="D131" s="86" t="str">
        <f t="shared" si="119"/>
        <v>당첨</v>
      </c>
      <c r="E131" s="86" t="str">
        <f t="shared" si="119"/>
        <v>당첨</v>
      </c>
      <c r="F131" s="86" t="str">
        <f t="shared" si="119"/>
        <v>당첨</v>
      </c>
      <c r="G131" s="86" t="str">
        <f t="shared" si="119"/>
        <v>당첨</v>
      </c>
      <c r="H131" s="86" t="str">
        <f t="shared" si="119"/>
        <v>당첨</v>
      </c>
      <c r="I131" s="86" t="str">
        <f t="shared" si="119"/>
        <v>당첨</v>
      </c>
      <c r="J131" s="86" t="str">
        <f t="shared" si="119"/>
        <v>당첨</v>
      </c>
      <c r="K131" s="86" t="str">
        <f t="shared" si="119"/>
        <v>당첨</v>
      </c>
      <c r="L131" s="86" t="str">
        <f t="shared" si="119"/>
        <v>당첨</v>
      </c>
      <c r="M131" s="86" t="str">
        <f t="shared" si="119"/>
        <v>당첨</v>
      </c>
      <c r="N131" s="86" t="str">
        <f t="shared" si="119"/>
        <v>당첨</v>
      </c>
      <c r="O131" s="86" t="str">
        <f t="shared" si="119"/>
        <v>당첨</v>
      </c>
      <c r="P131" s="86" t="str">
        <f t="shared" si="119"/>
        <v>당첨</v>
      </c>
      <c r="Q131" s="86" t="str">
        <f t="shared" si="119"/>
        <v>당첨</v>
      </c>
      <c r="S131" s="252">
        <v>115</v>
      </c>
      <c r="T131" s="702" t="s">
        <v>877</v>
      </c>
      <c r="U131" s="703"/>
      <c r="V131" s="368">
        <v>2</v>
      </c>
      <c r="W131" s="368">
        <v>1</v>
      </c>
      <c r="X131" s="368">
        <v>3</v>
      </c>
      <c r="Y131" s="368">
        <v>24</v>
      </c>
      <c r="Z131" s="368">
        <v>23</v>
      </c>
      <c r="AA131" s="368">
        <v>27</v>
      </c>
      <c r="AB131" s="368">
        <v>41</v>
      </c>
      <c r="AC131" s="368"/>
      <c r="AD131" s="368"/>
      <c r="AE131" s="368"/>
      <c r="AF131" s="368"/>
      <c r="AG131" s="368"/>
      <c r="AH131" s="368"/>
      <c r="AI131" s="368"/>
      <c r="AJ131" s="368"/>
      <c r="AK131" s="368"/>
      <c r="AL131" s="368"/>
      <c r="AM131" s="368"/>
      <c r="AN131" s="368"/>
      <c r="AO131" s="368"/>
      <c r="AP131" s="368"/>
      <c r="AQ131" s="368"/>
      <c r="AR131" s="368"/>
      <c r="AS131" s="368"/>
      <c r="AT131" s="368"/>
      <c r="AU131" s="368"/>
      <c r="AV131" s="369"/>
      <c r="AW131" s="369"/>
      <c r="AX131" s="369"/>
      <c r="AY131" s="369"/>
      <c r="AZ131" s="369"/>
      <c r="BA131" s="369"/>
      <c r="BB131" s="369"/>
      <c r="BC131" s="369"/>
      <c r="BD131" s="369"/>
      <c r="BE131" s="369"/>
      <c r="BF131" s="369"/>
      <c r="BG131" s="369"/>
      <c r="BH131" s="410"/>
      <c r="BI131" s="410"/>
      <c r="BJ131" s="410"/>
      <c r="BK131" s="410"/>
      <c r="BL131" s="370">
        <v>0</v>
      </c>
      <c r="BM131" s="370">
        <v>1</v>
      </c>
      <c r="BN131" s="370">
        <v>2</v>
      </c>
      <c r="BO131" s="370">
        <v>3</v>
      </c>
      <c r="BQ131" s="258"/>
      <c r="BR131" s="258">
        <v>3</v>
      </c>
      <c r="BS131" s="257"/>
      <c r="BT131" s="257"/>
      <c r="BU131" s="257"/>
      <c r="BV131" s="257"/>
      <c r="BW131" s="257"/>
      <c r="BX131" s="257"/>
      <c r="BY131" s="257"/>
    </row>
    <row r="132" spans="1:77" ht="17.5" hidden="1">
      <c r="A132" s="276" t="s">
        <v>253</v>
      </c>
      <c r="B132" s="267" t="s">
        <v>1003</v>
      </c>
      <c r="C132" s="86" t="str">
        <f t="shared" ref="C132:Q132" si="120">IF(C1107=$BM$132,"당첨",IF(C1107=$BN$132,"당첨",IF(C1107=$BO$132,"당첨",IF(C1107=$BL$132,"당첨","낙첨"))))</f>
        <v>당첨</v>
      </c>
      <c r="D132" s="86" t="str">
        <f t="shared" si="120"/>
        <v>당첨</v>
      </c>
      <c r="E132" s="86" t="str">
        <f t="shared" si="120"/>
        <v>당첨</v>
      </c>
      <c r="F132" s="86" t="str">
        <f t="shared" si="120"/>
        <v>당첨</v>
      </c>
      <c r="G132" s="86" t="str">
        <f t="shared" si="120"/>
        <v>당첨</v>
      </c>
      <c r="H132" s="86" t="str">
        <f t="shared" si="120"/>
        <v>당첨</v>
      </c>
      <c r="I132" s="86" t="str">
        <f t="shared" si="120"/>
        <v>당첨</v>
      </c>
      <c r="J132" s="86" t="str">
        <f t="shared" si="120"/>
        <v>당첨</v>
      </c>
      <c r="K132" s="86" t="str">
        <f t="shared" si="120"/>
        <v>당첨</v>
      </c>
      <c r="L132" s="86" t="str">
        <f t="shared" si="120"/>
        <v>당첨</v>
      </c>
      <c r="M132" s="86" t="str">
        <f t="shared" si="120"/>
        <v>당첨</v>
      </c>
      <c r="N132" s="86" t="str">
        <f t="shared" si="120"/>
        <v>당첨</v>
      </c>
      <c r="O132" s="86" t="str">
        <f t="shared" si="120"/>
        <v>당첨</v>
      </c>
      <c r="P132" s="86" t="str">
        <f t="shared" si="120"/>
        <v>당첨</v>
      </c>
      <c r="Q132" s="86" t="str">
        <f t="shared" si="120"/>
        <v>당첨</v>
      </c>
      <c r="S132" s="252">
        <v>116</v>
      </c>
      <c r="T132" s="702" t="s">
        <v>878</v>
      </c>
      <c r="U132" s="703"/>
      <c r="V132" s="368">
        <v>6</v>
      </c>
      <c r="W132" s="368">
        <v>5</v>
      </c>
      <c r="X132" s="368">
        <v>9</v>
      </c>
      <c r="Y132" s="368">
        <v>35</v>
      </c>
      <c r="Z132" s="368">
        <v>31</v>
      </c>
      <c r="AA132" s="368">
        <v>34</v>
      </c>
      <c r="AB132" s="368">
        <v>45</v>
      </c>
      <c r="AC132" s="368"/>
      <c r="AD132" s="368"/>
      <c r="AE132" s="368"/>
      <c r="AF132" s="368"/>
      <c r="AG132" s="368"/>
      <c r="AH132" s="368"/>
      <c r="AI132" s="368"/>
      <c r="AJ132" s="368"/>
      <c r="AK132" s="368"/>
      <c r="AL132" s="368"/>
      <c r="AM132" s="368"/>
      <c r="AN132" s="368"/>
      <c r="AO132" s="368"/>
      <c r="AP132" s="368"/>
      <c r="AQ132" s="368"/>
      <c r="AR132" s="368"/>
      <c r="AS132" s="368"/>
      <c r="AT132" s="368"/>
      <c r="AU132" s="368"/>
      <c r="AV132" s="369"/>
      <c r="AW132" s="369"/>
      <c r="AX132" s="369"/>
      <c r="AY132" s="369"/>
      <c r="AZ132" s="369"/>
      <c r="BA132" s="369"/>
      <c r="BB132" s="369"/>
      <c r="BC132" s="369"/>
      <c r="BD132" s="369"/>
      <c r="BE132" s="369"/>
      <c r="BF132" s="369"/>
      <c r="BG132" s="369"/>
      <c r="BH132" s="410"/>
      <c r="BI132" s="410"/>
      <c r="BJ132" s="410"/>
      <c r="BK132" s="410"/>
      <c r="BL132" s="370">
        <v>0</v>
      </c>
      <c r="BM132" s="370">
        <v>1</v>
      </c>
      <c r="BN132" s="370">
        <v>2</v>
      </c>
      <c r="BO132" s="370">
        <v>2</v>
      </c>
      <c r="BQ132" s="258"/>
      <c r="BR132" s="258">
        <v>2</v>
      </c>
      <c r="BS132" s="257"/>
      <c r="BT132" s="257"/>
      <c r="BU132" s="257"/>
      <c r="BV132" s="257"/>
      <c r="BW132" s="257"/>
      <c r="BX132" s="257"/>
      <c r="BY132" s="257"/>
    </row>
    <row r="133" spans="1:77" ht="17.5" hidden="1">
      <c r="A133" s="276" t="s">
        <v>254</v>
      </c>
      <c r="B133" s="267" t="s">
        <v>1004</v>
      </c>
      <c r="C133" s="86" t="str">
        <f t="shared" ref="C133:Q133" si="121">IF(C1114=$BM$133,"당첨",IF(C1114=$BN$133,"당첨",IF(C1114=$BO$133,"당첨",IF(C1114=$BL$133,"당첨","낙첨"))))</f>
        <v>당첨</v>
      </c>
      <c r="D133" s="86" t="str">
        <f t="shared" si="121"/>
        <v>당첨</v>
      </c>
      <c r="E133" s="86" t="str">
        <f t="shared" si="121"/>
        <v>당첨</v>
      </c>
      <c r="F133" s="86" t="str">
        <f t="shared" si="121"/>
        <v>당첨</v>
      </c>
      <c r="G133" s="86" t="str">
        <f t="shared" si="121"/>
        <v>당첨</v>
      </c>
      <c r="H133" s="86" t="str">
        <f t="shared" si="121"/>
        <v>당첨</v>
      </c>
      <c r="I133" s="86" t="str">
        <f t="shared" si="121"/>
        <v>당첨</v>
      </c>
      <c r="J133" s="86" t="str">
        <f t="shared" si="121"/>
        <v>당첨</v>
      </c>
      <c r="K133" s="86" t="str">
        <f t="shared" si="121"/>
        <v>당첨</v>
      </c>
      <c r="L133" s="86" t="str">
        <f t="shared" si="121"/>
        <v>당첨</v>
      </c>
      <c r="M133" s="86" t="str">
        <f t="shared" si="121"/>
        <v>당첨</v>
      </c>
      <c r="N133" s="86" t="str">
        <f t="shared" si="121"/>
        <v>당첨</v>
      </c>
      <c r="O133" s="86" t="str">
        <f t="shared" si="121"/>
        <v>당첨</v>
      </c>
      <c r="P133" s="86" t="str">
        <f t="shared" si="121"/>
        <v>당첨</v>
      </c>
      <c r="Q133" s="86" t="str">
        <f t="shared" si="121"/>
        <v>당첨</v>
      </c>
      <c r="S133" s="252">
        <v>117</v>
      </c>
      <c r="T133" s="702" t="s">
        <v>879</v>
      </c>
      <c r="U133" s="703"/>
      <c r="V133" s="368">
        <v>17</v>
      </c>
      <c r="W133" s="368">
        <v>13</v>
      </c>
      <c r="X133" s="368">
        <v>16</v>
      </c>
      <c r="Y133" s="368">
        <v>29</v>
      </c>
      <c r="Z133" s="368">
        <v>28</v>
      </c>
      <c r="AA133" s="368">
        <v>30</v>
      </c>
      <c r="AB133" s="368"/>
      <c r="AC133" s="368"/>
      <c r="AD133" s="368"/>
      <c r="AE133" s="368"/>
      <c r="AF133" s="368"/>
      <c r="AG133" s="368"/>
      <c r="AH133" s="368"/>
      <c r="AI133" s="368"/>
      <c r="AJ133" s="368"/>
      <c r="AK133" s="368"/>
      <c r="AL133" s="368"/>
      <c r="AM133" s="368"/>
      <c r="AN133" s="368"/>
      <c r="AO133" s="368"/>
      <c r="AP133" s="368"/>
      <c r="AQ133" s="368"/>
      <c r="AR133" s="368"/>
      <c r="AS133" s="368"/>
      <c r="AT133" s="368"/>
      <c r="AU133" s="368"/>
      <c r="AV133" s="369"/>
      <c r="AW133" s="369"/>
      <c r="AX133" s="369"/>
      <c r="AY133" s="369"/>
      <c r="AZ133" s="369"/>
      <c r="BA133" s="369"/>
      <c r="BB133" s="369"/>
      <c r="BC133" s="369"/>
      <c r="BD133" s="369"/>
      <c r="BE133" s="369"/>
      <c r="BF133" s="369"/>
      <c r="BG133" s="369"/>
      <c r="BH133" s="410"/>
      <c r="BI133" s="410"/>
      <c r="BJ133" s="410"/>
      <c r="BK133" s="410"/>
      <c r="BL133" s="370">
        <v>0</v>
      </c>
      <c r="BM133" s="370">
        <v>1</v>
      </c>
      <c r="BN133" s="370">
        <v>2</v>
      </c>
      <c r="BO133" s="370">
        <v>2</v>
      </c>
      <c r="BQ133" s="258"/>
      <c r="BR133" s="258">
        <v>2</v>
      </c>
      <c r="BS133" s="257"/>
      <c r="BT133" s="257"/>
      <c r="BU133" s="257"/>
      <c r="BV133" s="257"/>
      <c r="BW133" s="257"/>
      <c r="BX133" s="257"/>
      <c r="BY133" s="257"/>
    </row>
    <row r="134" spans="1:77" ht="17.5" hidden="1">
      <c r="A134" s="276" t="s">
        <v>255</v>
      </c>
      <c r="B134" s="267" t="s">
        <v>1005</v>
      </c>
      <c r="C134" s="86" t="str">
        <f t="shared" ref="C134:Q134" si="122">IF(C1121=$BM$134,"당첨",IF(C1121=$BN$134,"당첨",IF(C1121=$BO$134,"당첨",IF(C1121=$BL$134,"당첨","낙첨"))))</f>
        <v>당첨</v>
      </c>
      <c r="D134" s="86" t="str">
        <f t="shared" si="122"/>
        <v>당첨</v>
      </c>
      <c r="E134" s="86" t="str">
        <f t="shared" si="122"/>
        <v>당첨</v>
      </c>
      <c r="F134" s="86" t="str">
        <f t="shared" si="122"/>
        <v>당첨</v>
      </c>
      <c r="G134" s="86" t="str">
        <f t="shared" si="122"/>
        <v>당첨</v>
      </c>
      <c r="H134" s="86" t="str">
        <f t="shared" si="122"/>
        <v>당첨</v>
      </c>
      <c r="I134" s="86" t="str">
        <f t="shared" si="122"/>
        <v>당첨</v>
      </c>
      <c r="J134" s="86" t="str">
        <f t="shared" si="122"/>
        <v>당첨</v>
      </c>
      <c r="K134" s="86" t="str">
        <f t="shared" si="122"/>
        <v>당첨</v>
      </c>
      <c r="L134" s="86" t="str">
        <f t="shared" si="122"/>
        <v>당첨</v>
      </c>
      <c r="M134" s="86" t="str">
        <f t="shared" si="122"/>
        <v>당첨</v>
      </c>
      <c r="N134" s="86" t="str">
        <f t="shared" si="122"/>
        <v>당첨</v>
      </c>
      <c r="O134" s="86" t="str">
        <f t="shared" si="122"/>
        <v>당첨</v>
      </c>
      <c r="P134" s="86" t="str">
        <f t="shared" si="122"/>
        <v>당첨</v>
      </c>
      <c r="Q134" s="86" t="str">
        <f t="shared" si="122"/>
        <v>당첨</v>
      </c>
      <c r="S134" s="252">
        <v>118</v>
      </c>
      <c r="T134" s="702" t="s">
        <v>880</v>
      </c>
      <c r="U134" s="703"/>
      <c r="V134" s="368">
        <v>11</v>
      </c>
      <c r="W134" s="368">
        <v>10</v>
      </c>
      <c r="X134" s="368">
        <v>12</v>
      </c>
      <c r="Y134" s="368">
        <v>33</v>
      </c>
      <c r="Z134" s="368">
        <v>32</v>
      </c>
      <c r="AA134" s="368">
        <v>36</v>
      </c>
      <c r="AB134" s="368"/>
      <c r="AC134" s="368"/>
      <c r="AD134" s="368"/>
      <c r="AE134" s="368"/>
      <c r="AF134" s="368"/>
      <c r="AG134" s="368"/>
      <c r="AH134" s="368"/>
      <c r="AI134" s="368"/>
      <c r="AJ134" s="368"/>
      <c r="AK134" s="368"/>
      <c r="AL134" s="368"/>
      <c r="AM134" s="368"/>
      <c r="AN134" s="368"/>
      <c r="AO134" s="368"/>
      <c r="AP134" s="368"/>
      <c r="AQ134" s="368"/>
      <c r="AR134" s="368"/>
      <c r="AS134" s="368"/>
      <c r="AT134" s="368"/>
      <c r="AU134" s="368"/>
      <c r="AV134" s="369"/>
      <c r="AW134" s="369"/>
      <c r="AX134" s="369"/>
      <c r="AY134" s="369"/>
      <c r="AZ134" s="369"/>
      <c r="BA134" s="369"/>
      <c r="BB134" s="369"/>
      <c r="BC134" s="369"/>
      <c r="BD134" s="369"/>
      <c r="BE134" s="369"/>
      <c r="BF134" s="369"/>
      <c r="BG134" s="369"/>
      <c r="BH134" s="410"/>
      <c r="BI134" s="410"/>
      <c r="BJ134" s="410"/>
      <c r="BK134" s="410"/>
      <c r="BL134" s="370">
        <v>0</v>
      </c>
      <c r="BM134" s="370">
        <v>1</v>
      </c>
      <c r="BN134" s="370">
        <v>2</v>
      </c>
      <c r="BO134" s="370">
        <v>2</v>
      </c>
      <c r="BQ134" s="258"/>
      <c r="BR134" s="258">
        <v>2</v>
      </c>
      <c r="BS134" s="257"/>
      <c r="BT134" s="257"/>
      <c r="BU134" s="257"/>
      <c r="BV134" s="257"/>
      <c r="BW134" s="257"/>
      <c r="BX134" s="257"/>
      <c r="BY134" s="257"/>
    </row>
    <row r="135" spans="1:77" ht="17.5" hidden="1">
      <c r="A135" s="276" t="s">
        <v>256</v>
      </c>
      <c r="B135" s="267" t="s">
        <v>1006</v>
      </c>
      <c r="C135" s="86" t="str">
        <f t="shared" ref="C135:Q135" si="123">IF(C1128=$BM$135,"당첨",IF(C1128=$BN$135,"당첨",IF(C1128=$BO$135,"당첨",IF(C1128=$BL$135,"당첨","낙첨"))))</f>
        <v>당첨</v>
      </c>
      <c r="D135" s="86" t="str">
        <f t="shared" si="123"/>
        <v>당첨</v>
      </c>
      <c r="E135" s="86" t="str">
        <f t="shared" si="123"/>
        <v>당첨</v>
      </c>
      <c r="F135" s="86" t="str">
        <f t="shared" si="123"/>
        <v>당첨</v>
      </c>
      <c r="G135" s="86" t="str">
        <f t="shared" si="123"/>
        <v>당첨</v>
      </c>
      <c r="H135" s="86" t="str">
        <f t="shared" si="123"/>
        <v>당첨</v>
      </c>
      <c r="I135" s="86" t="str">
        <f t="shared" si="123"/>
        <v>당첨</v>
      </c>
      <c r="J135" s="86" t="str">
        <f t="shared" si="123"/>
        <v>당첨</v>
      </c>
      <c r="K135" s="86" t="str">
        <f t="shared" si="123"/>
        <v>당첨</v>
      </c>
      <c r="L135" s="86" t="str">
        <f t="shared" si="123"/>
        <v>당첨</v>
      </c>
      <c r="M135" s="86" t="str">
        <f t="shared" si="123"/>
        <v>당첨</v>
      </c>
      <c r="N135" s="86" t="str">
        <f t="shared" si="123"/>
        <v>당첨</v>
      </c>
      <c r="O135" s="86" t="str">
        <f t="shared" si="123"/>
        <v>당첨</v>
      </c>
      <c r="P135" s="86" t="str">
        <f t="shared" si="123"/>
        <v>당첨</v>
      </c>
      <c r="Q135" s="86" t="str">
        <f t="shared" si="123"/>
        <v>당첨</v>
      </c>
      <c r="S135" s="252">
        <v>119</v>
      </c>
      <c r="T135" s="702" t="s">
        <v>881</v>
      </c>
      <c r="U135" s="703"/>
      <c r="V135" s="368">
        <v>15</v>
      </c>
      <c r="W135" s="368">
        <v>14</v>
      </c>
      <c r="X135" s="368">
        <v>18</v>
      </c>
      <c r="Y135" s="368">
        <v>44</v>
      </c>
      <c r="Z135" s="368">
        <v>40</v>
      </c>
      <c r="AA135" s="368">
        <v>43</v>
      </c>
      <c r="AB135" s="368"/>
      <c r="AC135" s="368"/>
      <c r="AD135" s="368"/>
      <c r="AE135" s="368"/>
      <c r="AF135" s="368"/>
      <c r="AG135" s="368"/>
      <c r="AH135" s="368"/>
      <c r="AI135" s="368"/>
      <c r="AJ135" s="368"/>
      <c r="AK135" s="368"/>
      <c r="AL135" s="368"/>
      <c r="AM135" s="368"/>
      <c r="AN135" s="368"/>
      <c r="AO135" s="368"/>
      <c r="AP135" s="368"/>
      <c r="AQ135" s="368"/>
      <c r="AR135" s="368"/>
      <c r="AS135" s="368"/>
      <c r="AT135" s="368"/>
      <c r="AU135" s="368"/>
      <c r="AV135" s="369"/>
      <c r="AW135" s="369"/>
      <c r="AX135" s="369"/>
      <c r="AY135" s="369"/>
      <c r="AZ135" s="369"/>
      <c r="BA135" s="369"/>
      <c r="BB135" s="369"/>
      <c r="BC135" s="369"/>
      <c r="BD135" s="369"/>
      <c r="BE135" s="369"/>
      <c r="BF135" s="369"/>
      <c r="BG135" s="369"/>
      <c r="BH135" s="410"/>
      <c r="BI135" s="410"/>
      <c r="BJ135" s="410"/>
      <c r="BK135" s="410"/>
      <c r="BL135" s="370">
        <v>0</v>
      </c>
      <c r="BM135" s="370">
        <v>1</v>
      </c>
      <c r="BN135" s="370">
        <v>2</v>
      </c>
      <c r="BO135" s="370">
        <v>2</v>
      </c>
      <c r="BQ135" s="258"/>
      <c r="BR135" s="258">
        <v>2</v>
      </c>
      <c r="BS135" s="256"/>
      <c r="BT135" s="256"/>
      <c r="BU135" s="256"/>
      <c r="BV135" s="256"/>
      <c r="BW135" s="256"/>
      <c r="BX135" s="255"/>
      <c r="BY135" s="256"/>
    </row>
    <row r="136" spans="1:77" ht="17.5" hidden="1">
      <c r="A136" s="276" t="s">
        <v>257</v>
      </c>
      <c r="B136" s="267" t="s">
        <v>1007</v>
      </c>
      <c r="C136" s="86" t="str">
        <f t="shared" ref="C136:Q136" si="124">IF(C1135=$BM$136,"당첨",IF(C1135=$BN$136,"당첨",IF(C1135=$BO$136,"당첨",IF(C1135=$BL$136,"당첨","낙첨"))))</f>
        <v>당첨</v>
      </c>
      <c r="D136" s="86" t="str">
        <f t="shared" si="124"/>
        <v>당첨</v>
      </c>
      <c r="E136" s="86" t="str">
        <f t="shared" si="124"/>
        <v>당첨</v>
      </c>
      <c r="F136" s="86" t="str">
        <f t="shared" si="124"/>
        <v>당첨</v>
      </c>
      <c r="G136" s="86" t="str">
        <f t="shared" si="124"/>
        <v>당첨</v>
      </c>
      <c r="H136" s="86" t="str">
        <f t="shared" si="124"/>
        <v>당첨</v>
      </c>
      <c r="I136" s="86" t="str">
        <f t="shared" si="124"/>
        <v>당첨</v>
      </c>
      <c r="J136" s="86" t="str">
        <f t="shared" si="124"/>
        <v>당첨</v>
      </c>
      <c r="K136" s="86" t="str">
        <f t="shared" si="124"/>
        <v>당첨</v>
      </c>
      <c r="L136" s="86" t="str">
        <f t="shared" si="124"/>
        <v>당첨</v>
      </c>
      <c r="M136" s="86" t="str">
        <f t="shared" si="124"/>
        <v>당첨</v>
      </c>
      <c r="N136" s="86" t="str">
        <f t="shared" si="124"/>
        <v>당첨</v>
      </c>
      <c r="O136" s="86" t="str">
        <f t="shared" si="124"/>
        <v>당첨</v>
      </c>
      <c r="P136" s="86" t="str">
        <f t="shared" si="124"/>
        <v>당첨</v>
      </c>
      <c r="Q136" s="86" t="str">
        <f t="shared" si="124"/>
        <v>당첨</v>
      </c>
      <c r="S136" s="252">
        <v>120</v>
      </c>
      <c r="T136" s="702" t="s">
        <v>882</v>
      </c>
      <c r="U136" s="703"/>
      <c r="V136" s="368">
        <v>26</v>
      </c>
      <c r="W136" s="368">
        <v>22</v>
      </c>
      <c r="X136" s="368">
        <v>25</v>
      </c>
      <c r="Y136" s="368">
        <v>38</v>
      </c>
      <c r="Z136" s="368">
        <v>37</v>
      </c>
      <c r="AA136" s="368">
        <v>39</v>
      </c>
      <c r="AB136" s="368"/>
      <c r="AC136" s="368"/>
      <c r="AD136" s="368"/>
      <c r="AE136" s="368"/>
      <c r="AF136" s="368"/>
      <c r="AG136" s="368"/>
      <c r="AH136" s="368"/>
      <c r="AI136" s="368"/>
      <c r="AJ136" s="368"/>
      <c r="AK136" s="368"/>
      <c r="AL136" s="368"/>
      <c r="AM136" s="368"/>
      <c r="AN136" s="368"/>
      <c r="AO136" s="368"/>
      <c r="AP136" s="368"/>
      <c r="AQ136" s="368"/>
      <c r="AR136" s="368"/>
      <c r="AS136" s="368"/>
      <c r="AT136" s="368"/>
      <c r="AU136" s="368"/>
      <c r="AV136" s="369"/>
      <c r="AW136" s="369"/>
      <c r="AX136" s="369"/>
      <c r="AY136" s="369"/>
      <c r="AZ136" s="369"/>
      <c r="BA136" s="369"/>
      <c r="BB136" s="369"/>
      <c r="BC136" s="369"/>
      <c r="BD136" s="369"/>
      <c r="BE136" s="369"/>
      <c r="BF136" s="369"/>
      <c r="BG136" s="369"/>
      <c r="BH136" s="410"/>
      <c r="BI136" s="410"/>
      <c r="BJ136" s="410"/>
      <c r="BK136" s="410"/>
      <c r="BL136" s="370">
        <v>0</v>
      </c>
      <c r="BM136" s="370">
        <v>1</v>
      </c>
      <c r="BN136" s="370">
        <v>2</v>
      </c>
      <c r="BO136" s="370">
        <v>2</v>
      </c>
      <c r="BQ136" s="258"/>
      <c r="BR136" s="258">
        <v>2</v>
      </c>
      <c r="BS136"/>
      <c r="BT136" s="26"/>
    </row>
    <row r="137" spans="1:77" ht="17.5" hidden="1">
      <c r="A137" s="276" t="s">
        <v>258</v>
      </c>
      <c r="B137" s="267" t="s">
        <v>1008</v>
      </c>
      <c r="C137" s="86" t="str">
        <f t="shared" ref="C137:Q137" si="125">IF(C1142=$BM$137,"당첨",IF(C1142=$BN$137,"당첨",IF(C1142=$BO$137,"당첨",IF(C1142=$BL$137,"당첨","낙첨"))))</f>
        <v>당첨</v>
      </c>
      <c r="D137" s="86" t="str">
        <f t="shared" si="125"/>
        <v>당첨</v>
      </c>
      <c r="E137" s="86" t="str">
        <f t="shared" si="125"/>
        <v>당첨</v>
      </c>
      <c r="F137" s="86" t="str">
        <f t="shared" si="125"/>
        <v>당첨</v>
      </c>
      <c r="G137" s="86" t="str">
        <f t="shared" si="125"/>
        <v>당첨</v>
      </c>
      <c r="H137" s="86" t="str">
        <f t="shared" si="125"/>
        <v>당첨</v>
      </c>
      <c r="I137" s="86" t="str">
        <f t="shared" si="125"/>
        <v>당첨</v>
      </c>
      <c r="J137" s="86" t="str">
        <f t="shared" si="125"/>
        <v>당첨</v>
      </c>
      <c r="K137" s="86" t="str">
        <f t="shared" si="125"/>
        <v>당첨</v>
      </c>
      <c r="L137" s="86" t="str">
        <f t="shared" si="125"/>
        <v>당첨</v>
      </c>
      <c r="M137" s="86" t="str">
        <f t="shared" si="125"/>
        <v>당첨</v>
      </c>
      <c r="N137" s="86" t="str">
        <f t="shared" si="125"/>
        <v>당첨</v>
      </c>
      <c r="O137" s="86" t="str">
        <f t="shared" si="125"/>
        <v>당첨</v>
      </c>
      <c r="P137" s="86" t="str">
        <f t="shared" si="125"/>
        <v>당첨</v>
      </c>
      <c r="Q137" s="86" t="str">
        <f t="shared" si="125"/>
        <v>당첨</v>
      </c>
      <c r="S137" s="254">
        <v>121</v>
      </c>
      <c r="T137" s="788" t="s">
        <v>868</v>
      </c>
      <c r="U137" s="789"/>
      <c r="V137" s="363">
        <v>8</v>
      </c>
      <c r="W137" s="363">
        <v>2</v>
      </c>
      <c r="X137" s="363">
        <v>6</v>
      </c>
      <c r="Y137" s="363">
        <v>17</v>
      </c>
      <c r="Z137" s="363">
        <v>11</v>
      </c>
      <c r="AA137" s="363">
        <v>15</v>
      </c>
      <c r="AB137" s="363">
        <v>26</v>
      </c>
      <c r="AC137" s="363"/>
      <c r="AD137" s="363"/>
      <c r="AE137" s="363"/>
      <c r="AF137" s="363"/>
      <c r="AG137" s="363"/>
      <c r="AH137" s="363"/>
      <c r="AI137" s="363"/>
      <c r="AJ137" s="363"/>
      <c r="AK137" s="363"/>
      <c r="AL137" s="363"/>
      <c r="AM137" s="363"/>
      <c r="AN137" s="363"/>
      <c r="AO137" s="363"/>
      <c r="AP137" s="363"/>
      <c r="AQ137" s="363"/>
      <c r="AR137" s="363"/>
      <c r="AS137" s="363"/>
      <c r="AT137" s="363"/>
      <c r="AU137" s="363"/>
      <c r="AV137" s="364"/>
      <c r="AW137" s="364"/>
      <c r="AX137" s="364"/>
      <c r="AY137" s="364"/>
      <c r="AZ137" s="364"/>
      <c r="BA137" s="364"/>
      <c r="BB137" s="364"/>
      <c r="BC137" s="364"/>
      <c r="BD137" s="364"/>
      <c r="BE137" s="364"/>
      <c r="BF137" s="364"/>
      <c r="BG137" s="364"/>
      <c r="BH137" s="365"/>
      <c r="BI137" s="365"/>
      <c r="BJ137" s="365"/>
      <c r="BK137" s="365"/>
      <c r="BL137" s="365">
        <v>0</v>
      </c>
      <c r="BM137" s="365">
        <v>1</v>
      </c>
      <c r="BN137" s="365">
        <v>2</v>
      </c>
      <c r="BO137" s="365">
        <v>2</v>
      </c>
      <c r="BQ137" s="258"/>
      <c r="BR137" s="258">
        <v>2</v>
      </c>
      <c r="BS137"/>
      <c r="BT137" s="26"/>
    </row>
    <row r="138" spans="1:77" ht="17.5" hidden="1">
      <c r="A138" s="276" t="s">
        <v>259</v>
      </c>
      <c r="B138" s="267" t="s">
        <v>1009</v>
      </c>
      <c r="C138" s="86" t="str">
        <f t="shared" ref="C138:Q138" si="126">IF(C1149=$BM$138,"당첨",IF(C1149=$BN$138,"당첨",IF(C1149=$BO$138,"당첨",IF(C1149=$BL$138,"당첨","낙첨"))))</f>
        <v>당첨</v>
      </c>
      <c r="D138" s="86" t="str">
        <f t="shared" si="126"/>
        <v>당첨</v>
      </c>
      <c r="E138" s="86" t="str">
        <f t="shared" si="126"/>
        <v>당첨</v>
      </c>
      <c r="F138" s="86" t="str">
        <f t="shared" si="126"/>
        <v>당첨</v>
      </c>
      <c r="G138" s="86" t="str">
        <f t="shared" si="126"/>
        <v>당첨</v>
      </c>
      <c r="H138" s="86" t="str">
        <f t="shared" si="126"/>
        <v>당첨</v>
      </c>
      <c r="I138" s="86" t="str">
        <f t="shared" si="126"/>
        <v>당첨</v>
      </c>
      <c r="J138" s="86" t="str">
        <f t="shared" si="126"/>
        <v>당첨</v>
      </c>
      <c r="K138" s="86" t="str">
        <f t="shared" si="126"/>
        <v>당첨</v>
      </c>
      <c r="L138" s="86" t="str">
        <f t="shared" si="126"/>
        <v>당첨</v>
      </c>
      <c r="M138" s="86" t="str">
        <f t="shared" si="126"/>
        <v>당첨</v>
      </c>
      <c r="N138" s="86" t="str">
        <f t="shared" si="126"/>
        <v>당첨</v>
      </c>
      <c r="O138" s="86" t="str">
        <f t="shared" si="126"/>
        <v>당첨</v>
      </c>
      <c r="P138" s="86" t="str">
        <f t="shared" si="126"/>
        <v>당첨</v>
      </c>
      <c r="Q138" s="86" t="str">
        <f t="shared" si="126"/>
        <v>당첨</v>
      </c>
      <c r="S138" s="254">
        <v>122</v>
      </c>
      <c r="T138" s="788" t="s">
        <v>883</v>
      </c>
      <c r="U138" s="789"/>
      <c r="V138" s="363">
        <v>4</v>
      </c>
      <c r="W138" s="363">
        <v>1</v>
      </c>
      <c r="X138" s="363">
        <v>5</v>
      </c>
      <c r="Y138" s="363">
        <v>13</v>
      </c>
      <c r="Z138" s="363">
        <v>10</v>
      </c>
      <c r="AA138" s="363">
        <v>14</v>
      </c>
      <c r="AB138" s="363">
        <v>22</v>
      </c>
      <c r="AC138" s="363"/>
      <c r="AD138" s="363"/>
      <c r="AE138" s="363"/>
      <c r="AF138" s="363"/>
      <c r="AG138" s="363"/>
      <c r="AH138" s="363"/>
      <c r="AI138" s="363"/>
      <c r="AJ138" s="363"/>
      <c r="AK138" s="363"/>
      <c r="AL138" s="363"/>
      <c r="AM138" s="363"/>
      <c r="AN138" s="363"/>
      <c r="AO138" s="363"/>
      <c r="AP138" s="363"/>
      <c r="AQ138" s="363"/>
      <c r="AR138" s="363"/>
      <c r="AS138" s="363"/>
      <c r="AT138" s="363"/>
      <c r="AU138" s="363"/>
      <c r="AV138" s="364"/>
      <c r="AW138" s="364"/>
      <c r="AX138" s="364"/>
      <c r="AY138" s="364"/>
      <c r="AZ138" s="364"/>
      <c r="BA138" s="364"/>
      <c r="BB138" s="364"/>
      <c r="BC138" s="364"/>
      <c r="BD138" s="364"/>
      <c r="BE138" s="364"/>
      <c r="BF138" s="364"/>
      <c r="BG138" s="364"/>
      <c r="BH138" s="365"/>
      <c r="BI138" s="365"/>
      <c r="BJ138" s="365"/>
      <c r="BK138" s="365"/>
      <c r="BL138" s="365">
        <v>0</v>
      </c>
      <c r="BM138" s="365">
        <v>1</v>
      </c>
      <c r="BN138" s="365">
        <v>2</v>
      </c>
      <c r="BO138" s="365">
        <v>2</v>
      </c>
      <c r="BQ138" s="258"/>
      <c r="BR138" s="258">
        <v>2</v>
      </c>
      <c r="BS138"/>
      <c r="BT138" s="26"/>
    </row>
    <row r="139" spans="1:77" ht="17.5" hidden="1">
      <c r="A139" s="276" t="s">
        <v>260</v>
      </c>
      <c r="B139" s="267" t="s">
        <v>1010</v>
      </c>
      <c r="C139" s="86" t="str">
        <f t="shared" ref="C139:Q139" si="127">IF(C1156=$BM$139,"당첨",IF(C1156=$BN$139,"당첨",IF(C1156=$BO$139,"당첨",IF(C1156=$BL$139,"당첨","낙첨"))))</f>
        <v>당첨</v>
      </c>
      <c r="D139" s="86" t="str">
        <f t="shared" si="127"/>
        <v>당첨</v>
      </c>
      <c r="E139" s="86" t="str">
        <f t="shared" si="127"/>
        <v>당첨</v>
      </c>
      <c r="F139" s="86" t="str">
        <f t="shared" si="127"/>
        <v>당첨</v>
      </c>
      <c r="G139" s="86" t="str">
        <f t="shared" si="127"/>
        <v>당첨</v>
      </c>
      <c r="H139" s="86" t="str">
        <f t="shared" si="127"/>
        <v>당첨</v>
      </c>
      <c r="I139" s="86" t="str">
        <f t="shared" si="127"/>
        <v>당첨</v>
      </c>
      <c r="J139" s="86" t="str">
        <f t="shared" si="127"/>
        <v>당첨</v>
      </c>
      <c r="K139" s="86" t="str">
        <f t="shared" si="127"/>
        <v>당첨</v>
      </c>
      <c r="L139" s="86" t="str">
        <f t="shared" si="127"/>
        <v>당첨</v>
      </c>
      <c r="M139" s="86" t="str">
        <f t="shared" si="127"/>
        <v>당첨</v>
      </c>
      <c r="N139" s="86" t="str">
        <f t="shared" si="127"/>
        <v>당첨</v>
      </c>
      <c r="O139" s="86" t="str">
        <f t="shared" si="127"/>
        <v>당첨</v>
      </c>
      <c r="P139" s="86" t="str">
        <f t="shared" si="127"/>
        <v>당첨</v>
      </c>
      <c r="Q139" s="86" t="str">
        <f t="shared" si="127"/>
        <v>당첨</v>
      </c>
      <c r="S139" s="254">
        <v>123</v>
      </c>
      <c r="T139" s="788" t="s">
        <v>884</v>
      </c>
      <c r="U139" s="789"/>
      <c r="V139" s="363">
        <v>7</v>
      </c>
      <c r="W139" s="363">
        <v>3</v>
      </c>
      <c r="X139" s="363">
        <v>9</v>
      </c>
      <c r="Y139" s="363">
        <v>16</v>
      </c>
      <c r="Z139" s="363">
        <v>12</v>
      </c>
      <c r="AA139" s="363">
        <v>18</v>
      </c>
      <c r="AB139" s="363">
        <v>25</v>
      </c>
      <c r="AC139" s="363"/>
      <c r="AD139" s="363"/>
      <c r="AE139" s="363"/>
      <c r="AF139" s="363"/>
      <c r="AG139" s="363"/>
      <c r="AH139" s="363"/>
      <c r="AI139" s="363"/>
      <c r="AJ139" s="363"/>
      <c r="AK139" s="363"/>
      <c r="AL139" s="363"/>
      <c r="AM139" s="363"/>
      <c r="AN139" s="363"/>
      <c r="AO139" s="363"/>
      <c r="AP139" s="363"/>
      <c r="AQ139" s="363"/>
      <c r="AR139" s="363"/>
      <c r="AS139" s="363"/>
      <c r="AT139" s="363"/>
      <c r="AU139" s="363"/>
      <c r="AV139" s="364"/>
      <c r="AW139" s="364"/>
      <c r="AX139" s="364"/>
      <c r="AY139" s="364"/>
      <c r="AZ139" s="364"/>
      <c r="BA139" s="364"/>
      <c r="BB139" s="364"/>
      <c r="BC139" s="364"/>
      <c r="BD139" s="364"/>
      <c r="BE139" s="364"/>
      <c r="BF139" s="364"/>
      <c r="BG139" s="364"/>
      <c r="BH139" s="365"/>
      <c r="BI139" s="365"/>
      <c r="BJ139" s="365"/>
      <c r="BK139" s="365"/>
      <c r="BL139" s="365">
        <v>0</v>
      </c>
      <c r="BM139" s="365">
        <v>1</v>
      </c>
      <c r="BN139" s="365">
        <v>2</v>
      </c>
      <c r="BO139" s="365">
        <v>2</v>
      </c>
      <c r="BQ139" s="258"/>
      <c r="BR139" s="258">
        <v>2</v>
      </c>
      <c r="BS139"/>
      <c r="BT139" s="26"/>
    </row>
    <row r="140" spans="1:77" ht="17.5" hidden="1">
      <c r="A140" s="276" t="s">
        <v>261</v>
      </c>
      <c r="B140" s="267" t="s">
        <v>1011</v>
      </c>
      <c r="C140" s="86" t="str">
        <f t="shared" ref="C140:Q140" si="128">IF(C1163=$BM$140,"당첨",IF(C1163=$BN$140,"당첨",IF(C1163=$BO$140,"당첨",IF(C1163=$BL$140,"당첨","낙첨"))))</f>
        <v>당첨</v>
      </c>
      <c r="D140" s="86" t="str">
        <f t="shared" si="128"/>
        <v>당첨</v>
      </c>
      <c r="E140" s="86" t="str">
        <f t="shared" si="128"/>
        <v>당첨</v>
      </c>
      <c r="F140" s="86" t="str">
        <f t="shared" si="128"/>
        <v>당첨</v>
      </c>
      <c r="G140" s="86" t="str">
        <f t="shared" si="128"/>
        <v>당첨</v>
      </c>
      <c r="H140" s="86" t="str">
        <f t="shared" si="128"/>
        <v>당첨</v>
      </c>
      <c r="I140" s="86" t="str">
        <f t="shared" si="128"/>
        <v>당첨</v>
      </c>
      <c r="J140" s="86" t="str">
        <f t="shared" si="128"/>
        <v>당첨</v>
      </c>
      <c r="K140" s="86" t="str">
        <f t="shared" si="128"/>
        <v>당첨</v>
      </c>
      <c r="L140" s="86" t="str">
        <f t="shared" si="128"/>
        <v>당첨</v>
      </c>
      <c r="M140" s="86" t="str">
        <f t="shared" si="128"/>
        <v>당첨</v>
      </c>
      <c r="N140" s="86" t="str">
        <f t="shared" si="128"/>
        <v>당첨</v>
      </c>
      <c r="O140" s="86" t="str">
        <f t="shared" si="128"/>
        <v>당첨</v>
      </c>
      <c r="P140" s="86" t="str">
        <f t="shared" si="128"/>
        <v>당첨</v>
      </c>
      <c r="Q140" s="86" t="str">
        <f t="shared" si="128"/>
        <v>당첨</v>
      </c>
      <c r="S140" s="254">
        <v>124</v>
      </c>
      <c r="T140" s="788" t="s">
        <v>885</v>
      </c>
      <c r="U140" s="789"/>
      <c r="V140" s="363">
        <v>20</v>
      </c>
      <c r="W140" s="363">
        <v>24</v>
      </c>
      <c r="X140" s="363">
        <v>35</v>
      </c>
      <c r="Y140" s="363">
        <v>29</v>
      </c>
      <c r="Z140" s="363">
        <v>33</v>
      </c>
      <c r="AA140" s="363">
        <v>44</v>
      </c>
      <c r="AB140" s="363">
        <v>38</v>
      </c>
      <c r="AC140" s="363"/>
      <c r="AD140" s="363"/>
      <c r="AE140" s="363"/>
      <c r="AF140" s="363"/>
      <c r="AG140" s="363"/>
      <c r="AH140" s="363"/>
      <c r="AI140" s="363"/>
      <c r="AJ140" s="363"/>
      <c r="AK140" s="363"/>
      <c r="AL140" s="363"/>
      <c r="AM140" s="363"/>
      <c r="AN140" s="363"/>
      <c r="AO140" s="363"/>
      <c r="AP140" s="363"/>
      <c r="AQ140" s="363"/>
      <c r="AR140" s="363"/>
      <c r="AS140" s="363"/>
      <c r="AT140" s="363"/>
      <c r="AU140" s="363"/>
      <c r="AV140" s="364"/>
      <c r="AW140" s="364"/>
      <c r="AX140" s="364"/>
      <c r="AY140" s="364"/>
      <c r="AZ140" s="364"/>
      <c r="BA140" s="364"/>
      <c r="BB140" s="364"/>
      <c r="BC140" s="364"/>
      <c r="BD140" s="364"/>
      <c r="BE140" s="364"/>
      <c r="BF140" s="364"/>
      <c r="BG140" s="364"/>
      <c r="BH140" s="365"/>
      <c r="BI140" s="365"/>
      <c r="BJ140" s="365"/>
      <c r="BK140" s="365"/>
      <c r="BL140" s="365">
        <v>0</v>
      </c>
      <c r="BM140" s="365">
        <v>1</v>
      </c>
      <c r="BN140" s="365">
        <v>2</v>
      </c>
      <c r="BO140" s="365">
        <v>3</v>
      </c>
      <c r="BQ140" s="258"/>
      <c r="BR140" s="258">
        <v>3</v>
      </c>
      <c r="BS140"/>
      <c r="BT140" s="26"/>
    </row>
    <row r="141" spans="1:77" ht="17.5" hidden="1">
      <c r="A141" s="276" t="s">
        <v>262</v>
      </c>
      <c r="B141" s="267" t="s">
        <v>1012</v>
      </c>
      <c r="C141" s="86" t="str">
        <f t="shared" ref="C141:Q141" si="129">IF(C1170=$BM$141,"당첨",IF(C1170=$BN$141,"당첨",IF(C1170=$BO$141,"당첨",IF(C1170=$BL$141,"당첨","낙첨"))))</f>
        <v>당첨</v>
      </c>
      <c r="D141" s="86" t="str">
        <f t="shared" si="129"/>
        <v>당첨</v>
      </c>
      <c r="E141" s="86" t="str">
        <f t="shared" si="129"/>
        <v>당첨</v>
      </c>
      <c r="F141" s="86" t="str">
        <f t="shared" si="129"/>
        <v>당첨</v>
      </c>
      <c r="G141" s="86" t="str">
        <f t="shared" si="129"/>
        <v>당첨</v>
      </c>
      <c r="H141" s="86" t="str">
        <f t="shared" si="129"/>
        <v>당첨</v>
      </c>
      <c r="I141" s="86" t="str">
        <f t="shared" si="129"/>
        <v>당첨</v>
      </c>
      <c r="J141" s="86" t="str">
        <f t="shared" si="129"/>
        <v>당첨</v>
      </c>
      <c r="K141" s="86" t="str">
        <f t="shared" si="129"/>
        <v>당첨</v>
      </c>
      <c r="L141" s="86" t="str">
        <f t="shared" si="129"/>
        <v>당첨</v>
      </c>
      <c r="M141" s="86" t="str">
        <f t="shared" si="129"/>
        <v>당첨</v>
      </c>
      <c r="N141" s="86" t="str">
        <f t="shared" si="129"/>
        <v>당첨</v>
      </c>
      <c r="O141" s="86" t="str">
        <f t="shared" si="129"/>
        <v>당첨</v>
      </c>
      <c r="P141" s="86" t="str">
        <f t="shared" si="129"/>
        <v>당첨</v>
      </c>
      <c r="Q141" s="86" t="str">
        <f t="shared" si="129"/>
        <v>당첨</v>
      </c>
      <c r="S141" s="254">
        <v>125</v>
      </c>
      <c r="T141" s="788" t="s">
        <v>886</v>
      </c>
      <c r="U141" s="789"/>
      <c r="V141" s="363">
        <v>19</v>
      </c>
      <c r="W141" s="363">
        <v>23</v>
      </c>
      <c r="X141" s="363">
        <v>31</v>
      </c>
      <c r="Y141" s="363">
        <v>28</v>
      </c>
      <c r="Z141" s="363">
        <v>32</v>
      </c>
      <c r="AA141" s="363">
        <v>40</v>
      </c>
      <c r="AB141" s="363">
        <v>37</v>
      </c>
      <c r="AC141" s="363"/>
      <c r="AD141" s="363"/>
      <c r="AE141" s="363"/>
      <c r="AF141" s="363"/>
      <c r="AG141" s="363"/>
      <c r="AH141" s="363"/>
      <c r="AI141" s="363"/>
      <c r="AJ141" s="363"/>
      <c r="AK141" s="363"/>
      <c r="AL141" s="363"/>
      <c r="AM141" s="363"/>
      <c r="AN141" s="363"/>
      <c r="AO141" s="363"/>
      <c r="AP141" s="363"/>
      <c r="AQ141" s="363"/>
      <c r="AR141" s="363"/>
      <c r="AS141" s="363"/>
      <c r="AT141" s="363"/>
      <c r="AU141" s="363"/>
      <c r="AV141" s="364"/>
      <c r="AW141" s="364"/>
      <c r="AX141" s="364"/>
      <c r="AY141" s="364"/>
      <c r="AZ141" s="364"/>
      <c r="BA141" s="364"/>
      <c r="BB141" s="364"/>
      <c r="BC141" s="364"/>
      <c r="BD141" s="364"/>
      <c r="BE141" s="364"/>
      <c r="BF141" s="364"/>
      <c r="BG141" s="364"/>
      <c r="BH141" s="365"/>
      <c r="BI141" s="365"/>
      <c r="BJ141" s="365"/>
      <c r="BK141" s="365"/>
      <c r="BL141" s="365">
        <v>0</v>
      </c>
      <c r="BM141" s="365">
        <v>1</v>
      </c>
      <c r="BN141" s="365">
        <v>2</v>
      </c>
      <c r="BO141" s="365">
        <v>2</v>
      </c>
      <c r="BQ141" s="258"/>
      <c r="BR141" s="258">
        <v>2</v>
      </c>
      <c r="BS141"/>
      <c r="BT141" s="26"/>
    </row>
    <row r="142" spans="1:77" ht="17.5" hidden="1">
      <c r="A142" s="276" t="s">
        <v>263</v>
      </c>
      <c r="B142" s="267" t="s">
        <v>1013</v>
      </c>
      <c r="C142" s="86" t="str">
        <f t="shared" ref="C142:Q142" si="130">IF(C1177=$BM$142,"당첨",IF(C1177=$BN$142,"당첨",IF(C1177=$BO$142,"당첨",IF(C1177=$BL$142,"당첨","낙첨"))))</f>
        <v>낙첨</v>
      </c>
      <c r="D142" s="86" t="str">
        <f t="shared" si="130"/>
        <v>낙첨</v>
      </c>
      <c r="E142" s="86" t="str">
        <f t="shared" si="130"/>
        <v>낙첨</v>
      </c>
      <c r="F142" s="86" t="str">
        <f t="shared" si="130"/>
        <v>낙첨</v>
      </c>
      <c r="G142" s="86" t="str">
        <f t="shared" si="130"/>
        <v>낙첨</v>
      </c>
      <c r="H142" s="86" t="str">
        <f t="shared" si="130"/>
        <v>낙첨</v>
      </c>
      <c r="I142" s="86" t="str">
        <f t="shared" si="130"/>
        <v>낙첨</v>
      </c>
      <c r="J142" s="86" t="str">
        <f t="shared" si="130"/>
        <v>낙첨</v>
      </c>
      <c r="K142" s="86" t="str">
        <f t="shared" si="130"/>
        <v>낙첨</v>
      </c>
      <c r="L142" s="86" t="str">
        <f t="shared" si="130"/>
        <v>낙첨</v>
      </c>
      <c r="M142" s="86" t="str">
        <f t="shared" si="130"/>
        <v>낙첨</v>
      </c>
      <c r="N142" s="86" t="str">
        <f t="shared" si="130"/>
        <v>낙첨</v>
      </c>
      <c r="O142" s="86" t="str">
        <f t="shared" si="130"/>
        <v>낙첨</v>
      </c>
      <c r="P142" s="86" t="str">
        <f t="shared" si="130"/>
        <v>낙첨</v>
      </c>
      <c r="Q142" s="86" t="str">
        <f t="shared" si="130"/>
        <v>낙첨</v>
      </c>
      <c r="S142" s="254">
        <v>126</v>
      </c>
      <c r="T142" s="788" t="s">
        <v>887</v>
      </c>
      <c r="U142" s="789"/>
      <c r="V142" s="363">
        <v>21</v>
      </c>
      <c r="W142" s="363">
        <v>27</v>
      </c>
      <c r="X142" s="363">
        <v>34</v>
      </c>
      <c r="Y142" s="363">
        <v>30</v>
      </c>
      <c r="Z142" s="363">
        <v>36</v>
      </c>
      <c r="AA142" s="363">
        <v>43</v>
      </c>
      <c r="AB142" s="363">
        <v>39</v>
      </c>
      <c r="AC142" s="363"/>
      <c r="AD142" s="363"/>
      <c r="AE142" s="363"/>
      <c r="AF142" s="363"/>
      <c r="AG142" s="363"/>
      <c r="AH142" s="363"/>
      <c r="AI142" s="363"/>
      <c r="AJ142" s="363"/>
      <c r="AK142" s="363"/>
      <c r="AL142" s="363"/>
      <c r="AM142" s="363"/>
      <c r="AN142" s="363"/>
      <c r="AO142" s="363"/>
      <c r="AP142" s="363"/>
      <c r="AQ142" s="363"/>
      <c r="AR142" s="363"/>
      <c r="AS142" s="363"/>
      <c r="AT142" s="363"/>
      <c r="AU142" s="363"/>
      <c r="AV142" s="364"/>
      <c r="AW142" s="364"/>
      <c r="AX142" s="364"/>
      <c r="AY142" s="364"/>
      <c r="AZ142" s="364"/>
      <c r="BA142" s="364"/>
      <c r="BB142" s="364"/>
      <c r="BC142" s="364"/>
      <c r="BD142" s="364"/>
      <c r="BE142" s="364"/>
      <c r="BF142" s="364"/>
      <c r="BG142" s="364"/>
      <c r="BH142" s="365"/>
      <c r="BI142" s="365"/>
      <c r="BJ142" s="365"/>
      <c r="BK142" s="365"/>
      <c r="BL142" s="365">
        <v>0</v>
      </c>
      <c r="BM142" s="365">
        <v>1</v>
      </c>
      <c r="BN142" s="365">
        <v>2</v>
      </c>
      <c r="BO142" s="365">
        <v>2</v>
      </c>
      <c r="BQ142" s="258"/>
      <c r="BR142" s="258">
        <v>2</v>
      </c>
      <c r="BS142"/>
      <c r="BT142" s="26"/>
    </row>
    <row r="143" spans="1:77" ht="17.5" hidden="1">
      <c r="A143" s="276" t="s">
        <v>264</v>
      </c>
      <c r="B143" s="267" t="s">
        <v>1014</v>
      </c>
      <c r="C143" s="86" t="str">
        <f t="shared" ref="C143:Q143" si="131">IF(C1184=$BM$143,"당첨",IF(C1184=$BN$143,"당첨",IF(C1184=$BO$143,"당첨",IF(C1184=$BL$143,"당첨","낙첨"))))</f>
        <v>당첨</v>
      </c>
      <c r="D143" s="86" t="str">
        <f t="shared" si="131"/>
        <v>당첨</v>
      </c>
      <c r="E143" s="86" t="str">
        <f t="shared" si="131"/>
        <v>당첨</v>
      </c>
      <c r="F143" s="86" t="str">
        <f t="shared" si="131"/>
        <v>당첨</v>
      </c>
      <c r="G143" s="86" t="str">
        <f t="shared" si="131"/>
        <v>당첨</v>
      </c>
      <c r="H143" s="86" t="str">
        <f t="shared" si="131"/>
        <v>당첨</v>
      </c>
      <c r="I143" s="86" t="str">
        <f t="shared" si="131"/>
        <v>당첨</v>
      </c>
      <c r="J143" s="86" t="str">
        <f t="shared" si="131"/>
        <v>당첨</v>
      </c>
      <c r="K143" s="86" t="str">
        <f t="shared" si="131"/>
        <v>당첨</v>
      </c>
      <c r="L143" s="86" t="str">
        <f t="shared" si="131"/>
        <v>당첨</v>
      </c>
      <c r="M143" s="86" t="str">
        <f t="shared" si="131"/>
        <v>당첨</v>
      </c>
      <c r="N143" s="86" t="str">
        <f t="shared" si="131"/>
        <v>당첨</v>
      </c>
      <c r="O143" s="86" t="str">
        <f t="shared" si="131"/>
        <v>당첨</v>
      </c>
      <c r="P143" s="86" t="str">
        <f t="shared" si="131"/>
        <v>당첨</v>
      </c>
      <c r="Q143" s="86" t="str">
        <f t="shared" si="131"/>
        <v>당첨</v>
      </c>
      <c r="S143" s="254">
        <v>127</v>
      </c>
      <c r="T143" s="788" t="s">
        <v>888</v>
      </c>
      <c r="U143" s="789"/>
      <c r="V143" s="363">
        <v>42</v>
      </c>
      <c r="W143" s="363">
        <v>41</v>
      </c>
      <c r="X143" s="363">
        <v>45</v>
      </c>
      <c r="Y143" s="363"/>
      <c r="Z143" s="363"/>
      <c r="AA143" s="363"/>
      <c r="AB143" s="363"/>
      <c r="AC143" s="363"/>
      <c r="AD143" s="363"/>
      <c r="AE143" s="363"/>
      <c r="AF143" s="363"/>
      <c r="AG143" s="363"/>
      <c r="AH143" s="363"/>
      <c r="AI143" s="363"/>
      <c r="AJ143" s="363"/>
      <c r="AK143" s="363"/>
      <c r="AL143" s="363"/>
      <c r="AM143" s="363"/>
      <c r="AN143" s="363"/>
      <c r="AO143" s="363"/>
      <c r="AP143" s="363"/>
      <c r="AQ143" s="363"/>
      <c r="AR143" s="363"/>
      <c r="AS143" s="363"/>
      <c r="AT143" s="363"/>
      <c r="AU143" s="363"/>
      <c r="AV143" s="364"/>
      <c r="AW143" s="364"/>
      <c r="AX143" s="364"/>
      <c r="AY143" s="364"/>
      <c r="AZ143" s="364"/>
      <c r="BA143" s="364"/>
      <c r="BB143" s="364"/>
      <c r="BC143" s="364"/>
      <c r="BD143" s="364"/>
      <c r="BE143" s="364"/>
      <c r="BF143" s="364"/>
      <c r="BG143" s="364"/>
      <c r="BH143" s="365"/>
      <c r="BI143" s="365"/>
      <c r="BJ143" s="365"/>
      <c r="BK143" s="365"/>
      <c r="BL143" s="365">
        <v>0</v>
      </c>
      <c r="BM143" s="365">
        <v>1</v>
      </c>
      <c r="BN143" s="365">
        <v>1</v>
      </c>
      <c r="BO143" s="365">
        <v>1</v>
      </c>
      <c r="BQ143" s="258"/>
      <c r="BR143" s="258">
        <v>1</v>
      </c>
      <c r="BS143"/>
      <c r="BT143" s="26"/>
    </row>
    <row r="144" spans="1:77" ht="17.5" hidden="1">
      <c r="A144" s="277" t="s">
        <v>265</v>
      </c>
      <c r="B144" s="205" t="s">
        <v>1015</v>
      </c>
      <c r="C144" s="86" t="str">
        <f t="shared" ref="C144:Q144" si="132">IF(C1191=$BM$144,"당첨",IF(C1191=$BN$144,"당첨",IF(C1191=$BO$144,"당첨",IF(C1191=$BL$144,"당첨","낙첨"))))</f>
        <v>당첨</v>
      </c>
      <c r="D144" s="86" t="str">
        <f t="shared" si="132"/>
        <v>당첨</v>
      </c>
      <c r="E144" s="86" t="str">
        <f t="shared" si="132"/>
        <v>당첨</v>
      </c>
      <c r="F144" s="86" t="str">
        <f t="shared" si="132"/>
        <v>당첨</v>
      </c>
      <c r="G144" s="86" t="str">
        <f t="shared" si="132"/>
        <v>당첨</v>
      </c>
      <c r="H144" s="86" t="str">
        <f t="shared" si="132"/>
        <v>당첨</v>
      </c>
      <c r="I144" s="86" t="str">
        <f t="shared" si="132"/>
        <v>당첨</v>
      </c>
      <c r="J144" s="86" t="str">
        <f t="shared" si="132"/>
        <v>당첨</v>
      </c>
      <c r="K144" s="86" t="str">
        <f t="shared" si="132"/>
        <v>당첨</v>
      </c>
      <c r="L144" s="86" t="str">
        <f t="shared" si="132"/>
        <v>당첨</v>
      </c>
      <c r="M144" s="86" t="str">
        <f t="shared" si="132"/>
        <v>당첨</v>
      </c>
      <c r="N144" s="86" t="str">
        <f t="shared" si="132"/>
        <v>당첨</v>
      </c>
      <c r="O144" s="86" t="str">
        <f t="shared" si="132"/>
        <v>당첨</v>
      </c>
      <c r="P144" s="86" t="str">
        <f t="shared" si="132"/>
        <v>당첨</v>
      </c>
      <c r="Q144" s="86" t="str">
        <f t="shared" si="132"/>
        <v>당첨</v>
      </c>
      <c r="S144" s="251">
        <v>128</v>
      </c>
      <c r="T144" s="743" t="s">
        <v>889</v>
      </c>
      <c r="U144" s="744"/>
      <c r="V144" s="371">
        <v>1</v>
      </c>
      <c r="W144" s="371">
        <v>7</v>
      </c>
      <c r="X144" s="371">
        <v>3</v>
      </c>
      <c r="Y144" s="371">
        <v>23</v>
      </c>
      <c r="Z144" s="371">
        <v>27</v>
      </c>
      <c r="AA144" s="371">
        <v>24</v>
      </c>
      <c r="AB144" s="371">
        <v>38</v>
      </c>
      <c r="AC144" s="371"/>
      <c r="AD144" s="371"/>
      <c r="AE144" s="371"/>
      <c r="AF144" s="371"/>
      <c r="AG144" s="371"/>
      <c r="AH144" s="371"/>
      <c r="AI144" s="371"/>
      <c r="AJ144" s="371"/>
      <c r="AK144" s="371"/>
      <c r="AL144" s="371"/>
      <c r="AM144" s="371"/>
      <c r="AN144" s="371"/>
      <c r="AO144" s="371"/>
      <c r="AP144" s="371"/>
      <c r="AQ144" s="371"/>
      <c r="AR144" s="371"/>
      <c r="AS144" s="371"/>
      <c r="AT144" s="371"/>
      <c r="AU144" s="371"/>
      <c r="AV144" s="372"/>
      <c r="AW144" s="372"/>
      <c r="AX144" s="372"/>
      <c r="AY144" s="372"/>
      <c r="AZ144" s="372"/>
      <c r="BA144" s="372"/>
      <c r="BB144" s="372"/>
      <c r="BC144" s="372"/>
      <c r="BD144" s="372"/>
      <c r="BE144" s="372"/>
      <c r="BF144" s="372"/>
      <c r="BG144" s="372"/>
      <c r="BH144" s="410"/>
      <c r="BI144" s="410"/>
      <c r="BJ144" s="410"/>
      <c r="BK144" s="410"/>
      <c r="BL144" s="373">
        <v>0</v>
      </c>
      <c r="BM144" s="373">
        <v>1</v>
      </c>
      <c r="BN144" s="373">
        <v>2</v>
      </c>
      <c r="BO144" s="373">
        <v>2</v>
      </c>
      <c r="BQ144" s="258"/>
      <c r="BR144" s="258">
        <v>2</v>
      </c>
      <c r="BS144"/>
      <c r="BT144" s="26"/>
    </row>
    <row r="145" spans="1:76" ht="17.5" hidden="1">
      <c r="A145" s="277" t="s">
        <v>93</v>
      </c>
      <c r="B145" s="205" t="s">
        <v>1016</v>
      </c>
      <c r="C145" s="86" t="str">
        <f t="shared" ref="C145:Q145" si="133">IF(C1198=$BM$145,"당첨",IF(C1198=$BN$145,"당첨",IF(C1198=$BO$145,"당첨",IF(C1198=$BL$145,"당첨","낙첨"))))</f>
        <v>당첨</v>
      </c>
      <c r="D145" s="86" t="str">
        <f t="shared" si="133"/>
        <v>당첨</v>
      </c>
      <c r="E145" s="86" t="str">
        <f t="shared" si="133"/>
        <v>당첨</v>
      </c>
      <c r="F145" s="86" t="str">
        <f t="shared" si="133"/>
        <v>당첨</v>
      </c>
      <c r="G145" s="86" t="str">
        <f t="shared" si="133"/>
        <v>당첨</v>
      </c>
      <c r="H145" s="86" t="str">
        <f t="shared" si="133"/>
        <v>당첨</v>
      </c>
      <c r="I145" s="86" t="str">
        <f t="shared" si="133"/>
        <v>당첨</v>
      </c>
      <c r="J145" s="86" t="str">
        <f t="shared" si="133"/>
        <v>당첨</v>
      </c>
      <c r="K145" s="86" t="str">
        <f t="shared" si="133"/>
        <v>당첨</v>
      </c>
      <c r="L145" s="86" t="str">
        <f t="shared" si="133"/>
        <v>당첨</v>
      </c>
      <c r="M145" s="86" t="str">
        <f t="shared" si="133"/>
        <v>당첨</v>
      </c>
      <c r="N145" s="86" t="str">
        <f t="shared" si="133"/>
        <v>당첨</v>
      </c>
      <c r="O145" s="86" t="str">
        <f t="shared" si="133"/>
        <v>당첨</v>
      </c>
      <c r="P145" s="86" t="str">
        <f t="shared" si="133"/>
        <v>당첨</v>
      </c>
      <c r="Q145" s="86" t="str">
        <f t="shared" si="133"/>
        <v>당첨</v>
      </c>
      <c r="S145" s="251">
        <v>17</v>
      </c>
      <c r="T145" s="743" t="s">
        <v>890</v>
      </c>
      <c r="U145" s="744"/>
      <c r="V145" s="371">
        <v>5</v>
      </c>
      <c r="W145" s="371">
        <v>9</v>
      </c>
      <c r="X145" s="371">
        <v>6</v>
      </c>
      <c r="Y145" s="371">
        <v>20</v>
      </c>
      <c r="Z145" s="371">
        <v>26</v>
      </c>
      <c r="AA145" s="371">
        <v>22</v>
      </c>
      <c r="AB145" s="371">
        <v>44</v>
      </c>
      <c r="AC145" s="371"/>
      <c r="AD145" s="371"/>
      <c r="AE145" s="371"/>
      <c r="AF145" s="371"/>
      <c r="AG145" s="371"/>
      <c r="AH145" s="371"/>
      <c r="AI145" s="371"/>
      <c r="AJ145" s="371"/>
      <c r="AK145" s="371"/>
      <c r="AL145" s="371"/>
      <c r="AM145" s="371"/>
      <c r="AN145" s="371"/>
      <c r="AO145" s="371"/>
      <c r="AP145" s="371"/>
      <c r="AQ145" s="371"/>
      <c r="AR145" s="371"/>
      <c r="AS145" s="371"/>
      <c r="AT145" s="371"/>
      <c r="AU145" s="371"/>
      <c r="AV145" s="372"/>
      <c r="AW145" s="372"/>
      <c r="AX145" s="372"/>
      <c r="AY145" s="372"/>
      <c r="AZ145" s="372"/>
      <c r="BA145" s="372"/>
      <c r="BB145" s="372"/>
      <c r="BC145" s="372"/>
      <c r="BD145" s="372"/>
      <c r="BE145" s="372"/>
      <c r="BF145" s="372"/>
      <c r="BG145" s="372"/>
      <c r="BH145" s="410"/>
      <c r="BI145" s="410"/>
      <c r="BJ145" s="410"/>
      <c r="BK145" s="410"/>
      <c r="BL145" s="373">
        <v>0</v>
      </c>
      <c r="BM145" s="373">
        <v>1</v>
      </c>
      <c r="BN145" s="373">
        <v>2</v>
      </c>
      <c r="BO145" s="373">
        <v>3</v>
      </c>
      <c r="BQ145" s="258"/>
      <c r="BR145" s="258">
        <v>3</v>
      </c>
      <c r="BS145"/>
      <c r="BT145" s="26"/>
    </row>
    <row r="146" spans="1:76" ht="17.5" hidden="1">
      <c r="A146" s="277" t="s">
        <v>267</v>
      </c>
      <c r="B146" s="205" t="s">
        <v>1017</v>
      </c>
      <c r="C146" s="86" t="str">
        <f t="shared" ref="C146:Q146" si="134">IF(C1205=$BM$146,"당첨",IF(C1205=$BN$146,"당첨",IF(C1205=$BO$146,"당첨",IF(C1205=$BL$146,"당첨","낙첨"))))</f>
        <v>당첨</v>
      </c>
      <c r="D146" s="86" t="str">
        <f t="shared" si="134"/>
        <v>당첨</v>
      </c>
      <c r="E146" s="86" t="str">
        <f t="shared" si="134"/>
        <v>당첨</v>
      </c>
      <c r="F146" s="86" t="str">
        <f t="shared" si="134"/>
        <v>당첨</v>
      </c>
      <c r="G146" s="86" t="str">
        <f t="shared" si="134"/>
        <v>당첨</v>
      </c>
      <c r="H146" s="86" t="str">
        <f t="shared" si="134"/>
        <v>당첨</v>
      </c>
      <c r="I146" s="86" t="str">
        <f t="shared" si="134"/>
        <v>당첨</v>
      </c>
      <c r="J146" s="86" t="str">
        <f t="shared" si="134"/>
        <v>당첨</v>
      </c>
      <c r="K146" s="86" t="str">
        <f t="shared" si="134"/>
        <v>당첨</v>
      </c>
      <c r="L146" s="86" t="str">
        <f t="shared" si="134"/>
        <v>당첨</v>
      </c>
      <c r="M146" s="86" t="str">
        <f t="shared" si="134"/>
        <v>당첨</v>
      </c>
      <c r="N146" s="86" t="str">
        <f t="shared" si="134"/>
        <v>당첨</v>
      </c>
      <c r="O146" s="86" t="str">
        <f t="shared" si="134"/>
        <v>당첨</v>
      </c>
      <c r="P146" s="86" t="str">
        <f t="shared" si="134"/>
        <v>당첨</v>
      </c>
      <c r="Q146" s="86" t="str">
        <f t="shared" si="134"/>
        <v>당첨</v>
      </c>
      <c r="S146" s="251">
        <v>130</v>
      </c>
      <c r="T146" s="743" t="s">
        <v>891</v>
      </c>
      <c r="U146" s="744"/>
      <c r="V146" s="371">
        <v>2</v>
      </c>
      <c r="W146" s="371">
        <v>8</v>
      </c>
      <c r="X146" s="371">
        <v>4</v>
      </c>
      <c r="Y146" s="371">
        <v>28</v>
      </c>
      <c r="Z146" s="371">
        <v>34</v>
      </c>
      <c r="AA146" s="371">
        <v>30</v>
      </c>
      <c r="AB146" s="371">
        <v>40</v>
      </c>
      <c r="AC146" s="371"/>
      <c r="AD146" s="371"/>
      <c r="AE146" s="371"/>
      <c r="AF146" s="371"/>
      <c r="AG146" s="371"/>
      <c r="AH146" s="371"/>
      <c r="AI146" s="371"/>
      <c r="AJ146" s="371"/>
      <c r="AK146" s="371"/>
      <c r="AL146" s="371"/>
      <c r="AM146" s="371"/>
      <c r="AN146" s="371"/>
      <c r="AO146" s="371"/>
      <c r="AP146" s="371"/>
      <c r="AQ146" s="371"/>
      <c r="AR146" s="371"/>
      <c r="AS146" s="371"/>
      <c r="AT146" s="371"/>
      <c r="AU146" s="371"/>
      <c r="AV146" s="372"/>
      <c r="AW146" s="372"/>
      <c r="AX146" s="372"/>
      <c r="AY146" s="372"/>
      <c r="AZ146" s="372"/>
      <c r="BA146" s="372"/>
      <c r="BB146" s="372"/>
      <c r="BC146" s="372"/>
      <c r="BD146" s="372"/>
      <c r="BE146" s="372"/>
      <c r="BF146" s="372"/>
      <c r="BG146" s="372"/>
      <c r="BH146" s="410"/>
      <c r="BI146" s="410"/>
      <c r="BJ146" s="410"/>
      <c r="BK146" s="410"/>
      <c r="BL146" s="373">
        <v>0</v>
      </c>
      <c r="BM146" s="373">
        <v>1</v>
      </c>
      <c r="BN146" s="373">
        <v>2</v>
      </c>
      <c r="BO146" s="373">
        <v>3</v>
      </c>
      <c r="BQ146" s="258"/>
      <c r="BR146" s="258">
        <v>3</v>
      </c>
      <c r="BS146"/>
      <c r="BT146" s="26"/>
    </row>
    <row r="147" spans="1:76" ht="17.5" hidden="1">
      <c r="A147" s="277" t="s">
        <v>268</v>
      </c>
      <c r="B147" s="205" t="s">
        <v>1018</v>
      </c>
      <c r="C147" s="86" t="str">
        <f t="shared" ref="C147:Q147" si="135">IF(C1212=$BM$147,"당첨",IF(C1212=$BN$147,"당첨",IF(C1212=$BO$147,"당첨",IF(C1212=$BL$147,"당첨","낙첨"))))</f>
        <v>당첨</v>
      </c>
      <c r="D147" s="86" t="str">
        <f t="shared" si="135"/>
        <v>당첨</v>
      </c>
      <c r="E147" s="86" t="str">
        <f t="shared" si="135"/>
        <v>당첨</v>
      </c>
      <c r="F147" s="86" t="str">
        <f t="shared" si="135"/>
        <v>당첨</v>
      </c>
      <c r="G147" s="86" t="str">
        <f t="shared" si="135"/>
        <v>당첨</v>
      </c>
      <c r="H147" s="86" t="str">
        <f t="shared" si="135"/>
        <v>당첨</v>
      </c>
      <c r="I147" s="86" t="str">
        <f t="shared" si="135"/>
        <v>당첨</v>
      </c>
      <c r="J147" s="86" t="str">
        <f t="shared" si="135"/>
        <v>당첨</v>
      </c>
      <c r="K147" s="86" t="str">
        <f t="shared" si="135"/>
        <v>당첨</v>
      </c>
      <c r="L147" s="86" t="str">
        <f t="shared" si="135"/>
        <v>당첨</v>
      </c>
      <c r="M147" s="86" t="str">
        <f t="shared" si="135"/>
        <v>당첨</v>
      </c>
      <c r="N147" s="86" t="str">
        <f t="shared" si="135"/>
        <v>당첨</v>
      </c>
      <c r="O147" s="86" t="str">
        <f t="shared" si="135"/>
        <v>당첨</v>
      </c>
      <c r="P147" s="86" t="str">
        <f t="shared" si="135"/>
        <v>당첨</v>
      </c>
      <c r="Q147" s="86" t="str">
        <f t="shared" si="135"/>
        <v>당첨</v>
      </c>
      <c r="S147" s="251">
        <v>131</v>
      </c>
      <c r="T147" s="743" t="s">
        <v>892</v>
      </c>
      <c r="U147" s="744"/>
      <c r="V147" s="371">
        <v>10</v>
      </c>
      <c r="W147" s="371">
        <v>16</v>
      </c>
      <c r="X147" s="371">
        <v>12</v>
      </c>
      <c r="Y147" s="371">
        <v>32</v>
      </c>
      <c r="Z147" s="371">
        <v>36</v>
      </c>
      <c r="AA147" s="371">
        <v>33</v>
      </c>
      <c r="AB147" s="371"/>
      <c r="AC147" s="371"/>
      <c r="AD147" s="371"/>
      <c r="AE147" s="371"/>
      <c r="AF147" s="371"/>
      <c r="AG147" s="371"/>
      <c r="AH147" s="371"/>
      <c r="AI147" s="371"/>
      <c r="AJ147" s="371"/>
      <c r="AK147" s="371"/>
      <c r="AL147" s="371"/>
      <c r="AM147" s="371"/>
      <c r="AN147" s="371"/>
      <c r="AO147" s="371"/>
      <c r="AP147" s="371"/>
      <c r="AQ147" s="371"/>
      <c r="AR147" s="371"/>
      <c r="AS147" s="371"/>
      <c r="AT147" s="371"/>
      <c r="AU147" s="371"/>
      <c r="AV147" s="372"/>
      <c r="AW147" s="372"/>
      <c r="AX147" s="372"/>
      <c r="AY147" s="372"/>
      <c r="AZ147" s="372"/>
      <c r="BA147" s="372"/>
      <c r="BB147" s="372"/>
      <c r="BC147" s="372"/>
      <c r="BD147" s="372"/>
      <c r="BE147" s="372"/>
      <c r="BF147" s="372"/>
      <c r="BG147" s="372"/>
      <c r="BH147" s="410"/>
      <c r="BI147" s="410"/>
      <c r="BJ147" s="410"/>
      <c r="BK147" s="410"/>
      <c r="BL147" s="373">
        <v>0</v>
      </c>
      <c r="BM147" s="373">
        <v>1</v>
      </c>
      <c r="BN147" s="373">
        <v>2</v>
      </c>
      <c r="BO147" s="373">
        <v>2</v>
      </c>
      <c r="BQ147" s="258"/>
      <c r="BR147" s="258">
        <v>2</v>
      </c>
      <c r="BS147" s="257"/>
      <c r="BT147" s="257"/>
      <c r="BU147" s="257"/>
      <c r="BV147" s="257"/>
      <c r="BW147" s="257"/>
      <c r="BX147" s="257"/>
    </row>
    <row r="148" spans="1:76" ht="17.5" hidden="1">
      <c r="A148" s="277" t="s">
        <v>269</v>
      </c>
      <c r="B148" s="205" t="s">
        <v>1019</v>
      </c>
      <c r="C148" s="86" t="str">
        <f t="shared" ref="C148:Q148" si="136">IF(C1219=$BM$148,"당첨",IF(C1219=$BN$148,"당첨",IF(C1219=$BO$148,"당첨",IF(C1219=$BL$148,"당첨","낙첨"))))</f>
        <v>당첨</v>
      </c>
      <c r="D148" s="86" t="str">
        <f t="shared" si="136"/>
        <v>당첨</v>
      </c>
      <c r="E148" s="86" t="str">
        <f t="shared" si="136"/>
        <v>당첨</v>
      </c>
      <c r="F148" s="86" t="str">
        <f t="shared" si="136"/>
        <v>당첨</v>
      </c>
      <c r="G148" s="86" t="str">
        <f t="shared" si="136"/>
        <v>당첨</v>
      </c>
      <c r="H148" s="86" t="str">
        <f t="shared" si="136"/>
        <v>당첨</v>
      </c>
      <c r="I148" s="86" t="str">
        <f t="shared" si="136"/>
        <v>당첨</v>
      </c>
      <c r="J148" s="86" t="str">
        <f t="shared" si="136"/>
        <v>당첨</v>
      </c>
      <c r="K148" s="86" t="str">
        <f t="shared" si="136"/>
        <v>당첨</v>
      </c>
      <c r="L148" s="86" t="str">
        <f t="shared" si="136"/>
        <v>당첨</v>
      </c>
      <c r="M148" s="86" t="str">
        <f t="shared" si="136"/>
        <v>당첨</v>
      </c>
      <c r="N148" s="86" t="str">
        <f t="shared" si="136"/>
        <v>당첨</v>
      </c>
      <c r="O148" s="86" t="str">
        <f t="shared" si="136"/>
        <v>당첨</v>
      </c>
      <c r="P148" s="86" t="str">
        <f t="shared" si="136"/>
        <v>당첨</v>
      </c>
      <c r="Q148" s="86" t="str">
        <f t="shared" si="136"/>
        <v>당첨</v>
      </c>
      <c r="S148" s="251">
        <v>132</v>
      </c>
      <c r="T148" s="743" t="s">
        <v>893</v>
      </c>
      <c r="U148" s="744"/>
      <c r="V148" s="371">
        <v>14</v>
      </c>
      <c r="W148" s="371">
        <v>18</v>
      </c>
      <c r="X148" s="371">
        <v>15</v>
      </c>
      <c r="Y148" s="371">
        <v>29</v>
      </c>
      <c r="Z148" s="371">
        <v>35</v>
      </c>
      <c r="AA148" s="371">
        <v>31</v>
      </c>
      <c r="AB148" s="371"/>
      <c r="AC148" s="371"/>
      <c r="AD148" s="371"/>
      <c r="AE148" s="371"/>
      <c r="AF148" s="371"/>
      <c r="AG148" s="371"/>
      <c r="AH148" s="371"/>
      <c r="AI148" s="371"/>
      <c r="AJ148" s="371"/>
      <c r="AK148" s="371"/>
      <c r="AL148" s="371"/>
      <c r="AM148" s="371"/>
      <c r="AN148" s="371"/>
      <c r="AO148" s="371"/>
      <c r="AP148" s="371"/>
      <c r="AQ148" s="371"/>
      <c r="AR148" s="371"/>
      <c r="AS148" s="371"/>
      <c r="AT148" s="371"/>
      <c r="AU148" s="371"/>
      <c r="AV148" s="372"/>
      <c r="AW148" s="372"/>
      <c r="AX148" s="372"/>
      <c r="AY148" s="372"/>
      <c r="AZ148" s="372"/>
      <c r="BA148" s="372"/>
      <c r="BB148" s="372"/>
      <c r="BC148" s="372"/>
      <c r="BD148" s="372"/>
      <c r="BE148" s="372"/>
      <c r="BF148" s="372"/>
      <c r="BG148" s="372"/>
      <c r="BH148" s="410"/>
      <c r="BI148" s="410"/>
      <c r="BJ148" s="410"/>
      <c r="BK148" s="410"/>
      <c r="BL148" s="373">
        <v>0</v>
      </c>
      <c r="BM148" s="373">
        <v>1</v>
      </c>
      <c r="BN148" s="373">
        <v>2</v>
      </c>
      <c r="BO148" s="373">
        <v>2</v>
      </c>
      <c r="BQ148" s="258"/>
      <c r="BR148" s="258">
        <v>2</v>
      </c>
      <c r="BS148" s="257"/>
      <c r="BT148" s="257"/>
      <c r="BU148" s="257"/>
      <c r="BV148" s="257"/>
      <c r="BW148" s="257"/>
      <c r="BX148" s="257"/>
    </row>
    <row r="149" spans="1:76" ht="17.5" hidden="1">
      <c r="A149" s="277" t="s">
        <v>270</v>
      </c>
      <c r="B149" s="205" t="s">
        <v>1020</v>
      </c>
      <c r="C149" s="86" t="str">
        <f t="shared" ref="C149:Q149" si="137">IF(C1226=$BM$149,"당첨",IF(C1226=$BN$149,"당첨",IF(C1226=$BO$149,"당첨",IF(C1226=$BL$149,"당첨","낙첨"))))</f>
        <v>당첨</v>
      </c>
      <c r="D149" s="86" t="str">
        <f t="shared" si="137"/>
        <v>당첨</v>
      </c>
      <c r="E149" s="86" t="str">
        <f t="shared" si="137"/>
        <v>당첨</v>
      </c>
      <c r="F149" s="86" t="str">
        <f t="shared" si="137"/>
        <v>당첨</v>
      </c>
      <c r="G149" s="86" t="str">
        <f t="shared" si="137"/>
        <v>당첨</v>
      </c>
      <c r="H149" s="86" t="str">
        <f t="shared" si="137"/>
        <v>당첨</v>
      </c>
      <c r="I149" s="86" t="str">
        <f t="shared" si="137"/>
        <v>당첨</v>
      </c>
      <c r="J149" s="86" t="str">
        <f t="shared" si="137"/>
        <v>당첨</v>
      </c>
      <c r="K149" s="86" t="str">
        <f t="shared" si="137"/>
        <v>당첨</v>
      </c>
      <c r="L149" s="86" t="str">
        <f t="shared" si="137"/>
        <v>당첨</v>
      </c>
      <c r="M149" s="86" t="str">
        <f t="shared" si="137"/>
        <v>당첨</v>
      </c>
      <c r="N149" s="86" t="str">
        <f t="shared" si="137"/>
        <v>당첨</v>
      </c>
      <c r="O149" s="86" t="str">
        <f t="shared" si="137"/>
        <v>당첨</v>
      </c>
      <c r="P149" s="86" t="str">
        <f t="shared" si="137"/>
        <v>당첨</v>
      </c>
      <c r="Q149" s="86" t="str">
        <f t="shared" si="137"/>
        <v>당첨</v>
      </c>
      <c r="S149" s="251">
        <v>133</v>
      </c>
      <c r="T149" s="743" t="s">
        <v>894</v>
      </c>
      <c r="U149" s="744"/>
      <c r="V149" s="371">
        <v>11</v>
      </c>
      <c r="W149" s="371">
        <v>17</v>
      </c>
      <c r="X149" s="371">
        <v>13</v>
      </c>
      <c r="Y149" s="371">
        <v>37</v>
      </c>
      <c r="Z149" s="371">
        <v>43</v>
      </c>
      <c r="AA149" s="371">
        <v>39</v>
      </c>
      <c r="AB149" s="371"/>
      <c r="AC149" s="371"/>
      <c r="AD149" s="371"/>
      <c r="AE149" s="371"/>
      <c r="AF149" s="371"/>
      <c r="AG149" s="371"/>
      <c r="AH149" s="371"/>
      <c r="AI149" s="371"/>
      <c r="AJ149" s="371"/>
      <c r="AK149" s="371"/>
      <c r="AL149" s="371"/>
      <c r="AM149" s="371"/>
      <c r="AN149" s="371"/>
      <c r="AO149" s="371"/>
      <c r="AP149" s="371"/>
      <c r="AQ149" s="371"/>
      <c r="AR149" s="371"/>
      <c r="AS149" s="371"/>
      <c r="AT149" s="371"/>
      <c r="AU149" s="371"/>
      <c r="AV149" s="372"/>
      <c r="AW149" s="372"/>
      <c r="AX149" s="372"/>
      <c r="AY149" s="372"/>
      <c r="AZ149" s="372"/>
      <c r="BA149" s="372"/>
      <c r="BB149" s="372"/>
      <c r="BC149" s="372"/>
      <c r="BD149" s="372"/>
      <c r="BE149" s="372"/>
      <c r="BF149" s="372"/>
      <c r="BG149" s="372"/>
      <c r="BH149" s="410"/>
      <c r="BI149" s="410"/>
      <c r="BJ149" s="410"/>
      <c r="BK149" s="410"/>
      <c r="BL149" s="373">
        <v>0</v>
      </c>
      <c r="BM149" s="373">
        <v>1</v>
      </c>
      <c r="BN149" s="373">
        <v>2</v>
      </c>
      <c r="BO149" s="373">
        <v>2</v>
      </c>
      <c r="BQ149" s="258"/>
      <c r="BR149" s="258">
        <v>2</v>
      </c>
      <c r="BS149" s="257"/>
      <c r="BT149" s="257"/>
      <c r="BU149" s="257"/>
      <c r="BV149" s="257"/>
      <c r="BW149" s="257"/>
      <c r="BX149" s="257"/>
    </row>
    <row r="150" spans="1:76" ht="17.5" hidden="1">
      <c r="A150" s="277" t="s">
        <v>271</v>
      </c>
      <c r="B150" s="205" t="s">
        <v>1021</v>
      </c>
      <c r="C150" s="86" t="str">
        <f t="shared" ref="C150:Q150" si="138">IF(C1233=$BM$150,"당첨",IF(C1233=$BN$150,"당첨",IF(C1233=$BO$150,"당첨",IF(C1233=$BL$150,"당첨","낙첨"))))</f>
        <v>당첨</v>
      </c>
      <c r="D150" s="86" t="str">
        <f t="shared" si="138"/>
        <v>당첨</v>
      </c>
      <c r="E150" s="86" t="str">
        <f t="shared" si="138"/>
        <v>당첨</v>
      </c>
      <c r="F150" s="86" t="str">
        <f t="shared" si="138"/>
        <v>당첨</v>
      </c>
      <c r="G150" s="86" t="str">
        <f t="shared" si="138"/>
        <v>당첨</v>
      </c>
      <c r="H150" s="86" t="str">
        <f t="shared" si="138"/>
        <v>당첨</v>
      </c>
      <c r="I150" s="86" t="str">
        <f t="shared" si="138"/>
        <v>당첨</v>
      </c>
      <c r="J150" s="86" t="str">
        <f t="shared" si="138"/>
        <v>당첨</v>
      </c>
      <c r="K150" s="86" t="str">
        <f t="shared" si="138"/>
        <v>당첨</v>
      </c>
      <c r="L150" s="86" t="str">
        <f t="shared" si="138"/>
        <v>당첨</v>
      </c>
      <c r="M150" s="86" t="str">
        <f t="shared" si="138"/>
        <v>당첨</v>
      </c>
      <c r="N150" s="86" t="str">
        <f t="shared" si="138"/>
        <v>당첨</v>
      </c>
      <c r="O150" s="86" t="str">
        <f t="shared" si="138"/>
        <v>당첨</v>
      </c>
      <c r="P150" s="86" t="str">
        <f t="shared" si="138"/>
        <v>당첨</v>
      </c>
      <c r="Q150" s="86" t="str">
        <f t="shared" si="138"/>
        <v>당첨</v>
      </c>
      <c r="S150" s="251">
        <v>134</v>
      </c>
      <c r="T150" s="743" t="s">
        <v>895</v>
      </c>
      <c r="U150" s="744"/>
      <c r="V150" s="371">
        <v>19</v>
      </c>
      <c r="W150" s="371">
        <v>25</v>
      </c>
      <c r="X150" s="371">
        <v>21</v>
      </c>
      <c r="Y150" s="371">
        <v>41</v>
      </c>
      <c r="Z150" s="371">
        <v>45</v>
      </c>
      <c r="AA150" s="371">
        <v>42</v>
      </c>
      <c r="AB150" s="371"/>
      <c r="AC150" s="371"/>
      <c r="AD150" s="371"/>
      <c r="AE150" s="371"/>
      <c r="AF150" s="371"/>
      <c r="AG150" s="371"/>
      <c r="AH150" s="371"/>
      <c r="AI150" s="371"/>
      <c r="AJ150" s="371"/>
      <c r="AK150" s="371"/>
      <c r="AL150" s="371"/>
      <c r="AM150" s="371"/>
      <c r="AN150" s="371"/>
      <c r="AO150" s="371"/>
      <c r="AP150" s="371"/>
      <c r="AQ150" s="371"/>
      <c r="AR150" s="371"/>
      <c r="AS150" s="371"/>
      <c r="AT150" s="371"/>
      <c r="AU150" s="371"/>
      <c r="AV150" s="372"/>
      <c r="AW150" s="372"/>
      <c r="AX150" s="372"/>
      <c r="AY150" s="372"/>
      <c r="AZ150" s="372"/>
      <c r="BA150" s="372"/>
      <c r="BB150" s="372"/>
      <c r="BC150" s="372"/>
      <c r="BD150" s="372"/>
      <c r="BE150" s="372"/>
      <c r="BF150" s="372"/>
      <c r="BG150" s="372"/>
      <c r="BH150" s="410"/>
      <c r="BI150" s="410"/>
      <c r="BJ150" s="410"/>
      <c r="BK150" s="410"/>
      <c r="BL150" s="373">
        <v>0</v>
      </c>
      <c r="BM150" s="373">
        <v>1</v>
      </c>
      <c r="BN150" s="373">
        <v>1</v>
      </c>
      <c r="BO150" s="373">
        <v>2</v>
      </c>
      <c r="BQ150" s="258"/>
      <c r="BR150" s="258">
        <v>2</v>
      </c>
      <c r="BS150" s="257"/>
      <c r="BT150" s="257"/>
      <c r="BU150" s="257"/>
      <c r="BV150" s="257"/>
      <c r="BW150" s="257"/>
      <c r="BX150" s="257"/>
    </row>
    <row r="151" spans="1:76" ht="17.5" hidden="1">
      <c r="A151" s="277" t="s">
        <v>272</v>
      </c>
      <c r="B151" s="205" t="s">
        <v>1022</v>
      </c>
      <c r="C151" s="86" t="str">
        <f t="shared" ref="C151:Q151" si="139">IF(C1240=$BM$151,"당첨",IF(C1240=$BN$151,"당첨",IF(C1240=$BO$151,"당첨",IF(C1240=$BL$151,"당첨","낙첨"))))</f>
        <v>당첨</v>
      </c>
      <c r="D151" s="86" t="str">
        <f t="shared" si="139"/>
        <v>당첨</v>
      </c>
      <c r="E151" s="86" t="str">
        <f t="shared" si="139"/>
        <v>당첨</v>
      </c>
      <c r="F151" s="86" t="str">
        <f t="shared" si="139"/>
        <v>당첨</v>
      </c>
      <c r="G151" s="86" t="str">
        <f t="shared" si="139"/>
        <v>당첨</v>
      </c>
      <c r="H151" s="86" t="str">
        <f t="shared" si="139"/>
        <v>당첨</v>
      </c>
      <c r="I151" s="86" t="str">
        <f t="shared" si="139"/>
        <v>당첨</v>
      </c>
      <c r="J151" s="86" t="str">
        <f t="shared" si="139"/>
        <v>당첨</v>
      </c>
      <c r="K151" s="86" t="str">
        <f t="shared" si="139"/>
        <v>당첨</v>
      </c>
      <c r="L151" s="86" t="str">
        <f t="shared" si="139"/>
        <v>당첨</v>
      </c>
      <c r="M151" s="86" t="str">
        <f t="shared" si="139"/>
        <v>당첨</v>
      </c>
      <c r="N151" s="86" t="str">
        <f t="shared" si="139"/>
        <v>당첨</v>
      </c>
      <c r="O151" s="86" t="str">
        <f t="shared" si="139"/>
        <v>당첨</v>
      </c>
      <c r="P151" s="86" t="str">
        <f t="shared" si="139"/>
        <v>당첨</v>
      </c>
      <c r="Q151" s="86" t="str">
        <f t="shared" si="139"/>
        <v>당첨</v>
      </c>
      <c r="S151" s="254">
        <v>135</v>
      </c>
      <c r="T151" s="788" t="s">
        <v>896</v>
      </c>
      <c r="U151" s="789"/>
      <c r="V151" s="363">
        <v>1</v>
      </c>
      <c r="W151" s="363">
        <v>5</v>
      </c>
      <c r="X151" s="363">
        <v>2</v>
      </c>
      <c r="Y151" s="363">
        <v>10</v>
      </c>
      <c r="Z151" s="363">
        <v>14</v>
      </c>
      <c r="AA151" s="363">
        <v>11</v>
      </c>
      <c r="AB151" s="363">
        <v>19</v>
      </c>
      <c r="AC151" s="363"/>
      <c r="AD151" s="363"/>
      <c r="AE151" s="363"/>
      <c r="AF151" s="363"/>
      <c r="AG151" s="363"/>
      <c r="AH151" s="363"/>
      <c r="AI151" s="363"/>
      <c r="AJ151" s="363"/>
      <c r="AK151" s="363"/>
      <c r="AL151" s="363"/>
      <c r="AM151" s="363"/>
      <c r="AN151" s="363"/>
      <c r="AO151" s="363"/>
      <c r="AP151" s="363"/>
      <c r="AQ151" s="363"/>
      <c r="AR151" s="363"/>
      <c r="AS151" s="363"/>
      <c r="AT151" s="363"/>
      <c r="AU151" s="363"/>
      <c r="AV151" s="364"/>
      <c r="AW151" s="364"/>
      <c r="AX151" s="364"/>
      <c r="AY151" s="364"/>
      <c r="AZ151" s="364"/>
      <c r="BA151" s="364"/>
      <c r="BB151" s="364"/>
      <c r="BC151" s="364"/>
      <c r="BD151" s="364"/>
      <c r="BE151" s="364"/>
      <c r="BF151" s="364"/>
      <c r="BG151" s="364"/>
      <c r="BH151" s="410"/>
      <c r="BI151" s="410"/>
      <c r="BJ151" s="410"/>
      <c r="BK151" s="410"/>
      <c r="BL151" s="365">
        <v>0</v>
      </c>
      <c r="BM151" s="365">
        <v>1</v>
      </c>
      <c r="BN151" s="365">
        <v>2</v>
      </c>
      <c r="BO151" s="365">
        <v>2</v>
      </c>
      <c r="BQ151" s="258"/>
      <c r="BR151" s="258">
        <v>2</v>
      </c>
      <c r="BS151" s="257"/>
      <c r="BT151" s="257"/>
      <c r="BU151" s="257"/>
      <c r="BV151" s="257"/>
      <c r="BW151" s="257"/>
      <c r="BX151" s="257"/>
    </row>
    <row r="152" spans="1:76" ht="17.5" hidden="1">
      <c r="A152" s="277" t="s">
        <v>273</v>
      </c>
      <c r="B152" s="205" t="s">
        <v>1023</v>
      </c>
      <c r="C152" s="86" t="str">
        <f t="shared" ref="C152:Q152" si="140">IF(C1247=$BM$152,"당첨",IF(C1247=$BN$152,"당첨",IF(C1247=$BO$152,"당첨",IF(C1247=$BL$152,"당첨","낙첨"))))</f>
        <v>당첨</v>
      </c>
      <c r="D152" s="86" t="str">
        <f t="shared" si="140"/>
        <v>당첨</v>
      </c>
      <c r="E152" s="86" t="str">
        <f t="shared" si="140"/>
        <v>당첨</v>
      </c>
      <c r="F152" s="86" t="str">
        <f t="shared" si="140"/>
        <v>당첨</v>
      </c>
      <c r="G152" s="86" t="str">
        <f t="shared" si="140"/>
        <v>당첨</v>
      </c>
      <c r="H152" s="86" t="str">
        <f t="shared" si="140"/>
        <v>당첨</v>
      </c>
      <c r="I152" s="86" t="str">
        <f t="shared" si="140"/>
        <v>당첨</v>
      </c>
      <c r="J152" s="86" t="str">
        <f t="shared" si="140"/>
        <v>당첨</v>
      </c>
      <c r="K152" s="86" t="str">
        <f t="shared" si="140"/>
        <v>당첨</v>
      </c>
      <c r="L152" s="86" t="str">
        <f t="shared" si="140"/>
        <v>당첨</v>
      </c>
      <c r="M152" s="86" t="str">
        <f t="shared" si="140"/>
        <v>당첨</v>
      </c>
      <c r="N152" s="86" t="str">
        <f t="shared" si="140"/>
        <v>당첨</v>
      </c>
      <c r="O152" s="86" t="str">
        <f t="shared" si="140"/>
        <v>당첨</v>
      </c>
      <c r="P152" s="86" t="str">
        <f t="shared" si="140"/>
        <v>당첨</v>
      </c>
      <c r="Q152" s="86" t="str">
        <f t="shared" si="140"/>
        <v>당첨</v>
      </c>
      <c r="S152" s="254">
        <v>136</v>
      </c>
      <c r="T152" s="788" t="s">
        <v>897</v>
      </c>
      <c r="U152" s="789"/>
      <c r="V152" s="363">
        <v>7</v>
      </c>
      <c r="W152" s="363">
        <v>9</v>
      </c>
      <c r="X152" s="363">
        <v>8</v>
      </c>
      <c r="Y152" s="363">
        <v>16</v>
      </c>
      <c r="Z152" s="363">
        <v>18</v>
      </c>
      <c r="AA152" s="363">
        <v>17</v>
      </c>
      <c r="AB152" s="363">
        <v>25</v>
      </c>
      <c r="AC152" s="363"/>
      <c r="AD152" s="363"/>
      <c r="AE152" s="363"/>
      <c r="AF152" s="363"/>
      <c r="AG152" s="363"/>
      <c r="AH152" s="363"/>
      <c r="AI152" s="363"/>
      <c r="AJ152" s="363"/>
      <c r="AK152" s="363"/>
      <c r="AL152" s="363"/>
      <c r="AM152" s="363"/>
      <c r="AN152" s="363"/>
      <c r="AO152" s="363"/>
      <c r="AP152" s="363"/>
      <c r="AQ152" s="363"/>
      <c r="AR152" s="363"/>
      <c r="AS152" s="363"/>
      <c r="AT152" s="363"/>
      <c r="AU152" s="363"/>
      <c r="AV152" s="364"/>
      <c r="AW152" s="364"/>
      <c r="AX152" s="364"/>
      <c r="AY152" s="364"/>
      <c r="AZ152" s="364"/>
      <c r="BA152" s="364"/>
      <c r="BB152" s="364"/>
      <c r="BC152" s="364"/>
      <c r="BD152" s="364"/>
      <c r="BE152" s="364"/>
      <c r="BF152" s="364"/>
      <c r="BG152" s="364"/>
      <c r="BH152" s="410"/>
      <c r="BI152" s="410"/>
      <c r="BJ152" s="410"/>
      <c r="BK152" s="410"/>
      <c r="BL152" s="365">
        <v>0</v>
      </c>
      <c r="BM152" s="365">
        <v>1</v>
      </c>
      <c r="BN152" s="365">
        <v>2</v>
      </c>
      <c r="BO152" s="365">
        <v>2</v>
      </c>
      <c r="BQ152" s="258"/>
      <c r="BR152" s="258">
        <v>2</v>
      </c>
      <c r="BS152" s="257"/>
      <c r="BT152" s="257"/>
      <c r="BU152" s="257"/>
      <c r="BV152" s="257"/>
      <c r="BW152" s="257"/>
      <c r="BX152" s="257"/>
    </row>
    <row r="153" spans="1:76" ht="17.5" hidden="1">
      <c r="A153" s="277" t="s">
        <v>274</v>
      </c>
      <c r="B153" s="205" t="s">
        <v>1024</v>
      </c>
      <c r="C153" s="86" t="str">
        <f t="shared" ref="C153:Q153" si="141">IF(C1254=$BM$153,"당첨",IF(C1254=$BN$153,"당첨",IF(C1254=$BO$153,"당첨",IF(C1254=$BL$153,"당첨","낙첨"))))</f>
        <v>당첨</v>
      </c>
      <c r="D153" s="86" t="str">
        <f t="shared" si="141"/>
        <v>당첨</v>
      </c>
      <c r="E153" s="86" t="str">
        <f t="shared" si="141"/>
        <v>당첨</v>
      </c>
      <c r="F153" s="86" t="str">
        <f t="shared" si="141"/>
        <v>당첨</v>
      </c>
      <c r="G153" s="86" t="str">
        <f t="shared" si="141"/>
        <v>당첨</v>
      </c>
      <c r="H153" s="86" t="str">
        <f t="shared" si="141"/>
        <v>당첨</v>
      </c>
      <c r="I153" s="86" t="str">
        <f t="shared" si="141"/>
        <v>당첨</v>
      </c>
      <c r="J153" s="86" t="str">
        <f t="shared" si="141"/>
        <v>당첨</v>
      </c>
      <c r="K153" s="86" t="str">
        <f t="shared" si="141"/>
        <v>당첨</v>
      </c>
      <c r="L153" s="86" t="str">
        <f t="shared" si="141"/>
        <v>당첨</v>
      </c>
      <c r="M153" s="86" t="str">
        <f t="shared" si="141"/>
        <v>당첨</v>
      </c>
      <c r="N153" s="86" t="str">
        <f t="shared" si="141"/>
        <v>당첨</v>
      </c>
      <c r="O153" s="86" t="str">
        <f t="shared" si="141"/>
        <v>당첨</v>
      </c>
      <c r="P153" s="86" t="str">
        <f t="shared" si="141"/>
        <v>당첨</v>
      </c>
      <c r="Q153" s="86" t="str">
        <f t="shared" si="141"/>
        <v>당첨</v>
      </c>
      <c r="S153" s="254">
        <v>137</v>
      </c>
      <c r="T153" s="788" t="s">
        <v>898</v>
      </c>
      <c r="U153" s="789"/>
      <c r="V153" s="363">
        <v>3</v>
      </c>
      <c r="W153" s="363">
        <v>6</v>
      </c>
      <c r="X153" s="363">
        <v>4</v>
      </c>
      <c r="Y153" s="363">
        <v>12</v>
      </c>
      <c r="Z153" s="363">
        <v>15</v>
      </c>
      <c r="AA153" s="363">
        <v>13</v>
      </c>
      <c r="AB153" s="363">
        <v>21</v>
      </c>
      <c r="AC153" s="363"/>
      <c r="AD153" s="363"/>
      <c r="AE153" s="363"/>
      <c r="AF153" s="363"/>
      <c r="AG153" s="363"/>
      <c r="AH153" s="363"/>
      <c r="AI153" s="363"/>
      <c r="AJ153" s="363"/>
      <c r="AK153" s="363"/>
      <c r="AL153" s="363"/>
      <c r="AM153" s="363"/>
      <c r="AN153" s="363"/>
      <c r="AO153" s="363"/>
      <c r="AP153" s="363"/>
      <c r="AQ153" s="363"/>
      <c r="AR153" s="363"/>
      <c r="AS153" s="363"/>
      <c r="AT153" s="363"/>
      <c r="AU153" s="363"/>
      <c r="AV153" s="364"/>
      <c r="AW153" s="364"/>
      <c r="AX153" s="364"/>
      <c r="AY153" s="364"/>
      <c r="AZ153" s="364"/>
      <c r="BA153" s="364"/>
      <c r="BB153" s="364"/>
      <c r="BC153" s="364"/>
      <c r="BD153" s="364"/>
      <c r="BE153" s="364"/>
      <c r="BF153" s="364"/>
      <c r="BG153" s="364"/>
      <c r="BH153" s="410"/>
      <c r="BI153" s="410"/>
      <c r="BJ153" s="410"/>
      <c r="BK153" s="410"/>
      <c r="BL153" s="365">
        <v>0</v>
      </c>
      <c r="BM153" s="365">
        <v>1</v>
      </c>
      <c r="BN153" s="365">
        <v>2</v>
      </c>
      <c r="BO153" s="365">
        <v>2</v>
      </c>
      <c r="BQ153" s="258"/>
      <c r="BR153" s="258">
        <v>2</v>
      </c>
      <c r="BS153" s="256"/>
      <c r="BT153" s="256"/>
      <c r="BU153" s="255"/>
      <c r="BV153" s="256"/>
      <c r="BW153" s="256"/>
      <c r="BX153" s="256"/>
    </row>
    <row r="154" spans="1:76" ht="17.5" hidden="1">
      <c r="A154" s="277" t="s">
        <v>275</v>
      </c>
      <c r="B154" s="205" t="s">
        <v>1025</v>
      </c>
      <c r="C154" s="86" t="str">
        <f t="shared" ref="C154:Q154" si="142">IF(C1261=$BM$154,"당첨",IF(C1261=$BN$154,"당첨",IF(C1261=$BO$154,"당첨",IF(C1261=$BL$154,"당첨","낙첨"))))</f>
        <v>당첨</v>
      </c>
      <c r="D154" s="86" t="str">
        <f t="shared" si="142"/>
        <v>당첨</v>
      </c>
      <c r="E154" s="86" t="str">
        <f t="shared" si="142"/>
        <v>당첨</v>
      </c>
      <c r="F154" s="86" t="str">
        <f t="shared" si="142"/>
        <v>당첨</v>
      </c>
      <c r="G154" s="86" t="str">
        <f t="shared" si="142"/>
        <v>당첨</v>
      </c>
      <c r="H154" s="86" t="str">
        <f t="shared" si="142"/>
        <v>당첨</v>
      </c>
      <c r="I154" s="86" t="str">
        <f t="shared" si="142"/>
        <v>당첨</v>
      </c>
      <c r="J154" s="86" t="str">
        <f t="shared" si="142"/>
        <v>당첨</v>
      </c>
      <c r="K154" s="86" t="str">
        <f t="shared" si="142"/>
        <v>당첨</v>
      </c>
      <c r="L154" s="86" t="str">
        <f t="shared" si="142"/>
        <v>당첨</v>
      </c>
      <c r="M154" s="86" t="str">
        <f t="shared" si="142"/>
        <v>당첨</v>
      </c>
      <c r="N154" s="86" t="str">
        <f t="shared" si="142"/>
        <v>당첨</v>
      </c>
      <c r="O154" s="86" t="str">
        <f t="shared" si="142"/>
        <v>당첨</v>
      </c>
      <c r="P154" s="86" t="str">
        <f t="shared" si="142"/>
        <v>당첨</v>
      </c>
      <c r="Q154" s="86" t="str">
        <f t="shared" si="142"/>
        <v>당첨</v>
      </c>
      <c r="S154" s="254">
        <v>138</v>
      </c>
      <c r="T154" s="788" t="s">
        <v>899</v>
      </c>
      <c r="U154" s="789"/>
      <c r="V154" s="363">
        <v>23</v>
      </c>
      <c r="W154" s="363">
        <v>20</v>
      </c>
      <c r="X154" s="363">
        <v>28</v>
      </c>
      <c r="Y154" s="363">
        <v>32</v>
      </c>
      <c r="Z154" s="363">
        <v>29</v>
      </c>
      <c r="AA154" s="363">
        <v>37</v>
      </c>
      <c r="AB154" s="363">
        <v>41</v>
      </c>
      <c r="AC154" s="363"/>
      <c r="AD154" s="363"/>
      <c r="AE154" s="363"/>
      <c r="AF154" s="363"/>
      <c r="AG154" s="363"/>
      <c r="AH154" s="363"/>
      <c r="AI154" s="363"/>
      <c r="AJ154" s="363"/>
      <c r="AK154" s="363"/>
      <c r="AL154" s="363"/>
      <c r="AM154" s="363"/>
      <c r="AN154" s="363"/>
      <c r="AO154" s="363"/>
      <c r="AP154" s="363"/>
      <c r="AQ154" s="363"/>
      <c r="AR154" s="363"/>
      <c r="AS154" s="363"/>
      <c r="AT154" s="363"/>
      <c r="AU154" s="363"/>
      <c r="AV154" s="364"/>
      <c r="AW154" s="364"/>
      <c r="AX154" s="364"/>
      <c r="AY154" s="364"/>
      <c r="AZ154" s="364"/>
      <c r="BA154" s="364"/>
      <c r="BB154" s="364"/>
      <c r="BC154" s="364"/>
      <c r="BD154" s="364"/>
      <c r="BE154" s="364"/>
      <c r="BF154" s="364"/>
      <c r="BG154" s="364"/>
      <c r="BH154" s="410"/>
      <c r="BI154" s="410"/>
      <c r="BJ154" s="410"/>
      <c r="BK154" s="410"/>
      <c r="BL154" s="365">
        <v>0</v>
      </c>
      <c r="BM154" s="365">
        <v>1</v>
      </c>
      <c r="BN154" s="365">
        <v>2</v>
      </c>
      <c r="BO154" s="365">
        <v>3</v>
      </c>
      <c r="BQ154" s="258"/>
      <c r="BR154" s="258">
        <v>3</v>
      </c>
      <c r="BS154"/>
      <c r="BT154" s="26"/>
    </row>
    <row r="155" spans="1:76" ht="17.5" hidden="1">
      <c r="A155" s="277" t="s">
        <v>276</v>
      </c>
      <c r="B155" s="205" t="s">
        <v>1026</v>
      </c>
      <c r="C155" s="86" t="str">
        <f t="shared" ref="C155:Q155" si="143">IF(C1268=$BM$155,"당첨",IF(C1268=$BN$155,"당첨",IF(C1268=$BO$155,"당첨",IF(C1268=$BL$155,"당첨","낙첨"))))</f>
        <v>당첨</v>
      </c>
      <c r="D155" s="86" t="str">
        <f t="shared" si="143"/>
        <v>당첨</v>
      </c>
      <c r="E155" s="86" t="str">
        <f t="shared" si="143"/>
        <v>당첨</v>
      </c>
      <c r="F155" s="86" t="str">
        <f t="shared" si="143"/>
        <v>당첨</v>
      </c>
      <c r="G155" s="86" t="str">
        <f t="shared" si="143"/>
        <v>당첨</v>
      </c>
      <c r="H155" s="86" t="str">
        <f t="shared" si="143"/>
        <v>당첨</v>
      </c>
      <c r="I155" s="86" t="str">
        <f t="shared" si="143"/>
        <v>당첨</v>
      </c>
      <c r="J155" s="86" t="str">
        <f t="shared" si="143"/>
        <v>당첨</v>
      </c>
      <c r="K155" s="86" t="str">
        <f t="shared" si="143"/>
        <v>당첨</v>
      </c>
      <c r="L155" s="86" t="str">
        <f t="shared" si="143"/>
        <v>당첨</v>
      </c>
      <c r="M155" s="86" t="str">
        <f t="shared" si="143"/>
        <v>당첨</v>
      </c>
      <c r="N155" s="86" t="str">
        <f t="shared" si="143"/>
        <v>당첨</v>
      </c>
      <c r="O155" s="86" t="str">
        <f t="shared" si="143"/>
        <v>당첨</v>
      </c>
      <c r="P155" s="86" t="str">
        <f t="shared" si="143"/>
        <v>당첨</v>
      </c>
      <c r="Q155" s="86" t="str">
        <f t="shared" si="143"/>
        <v>당첨</v>
      </c>
      <c r="S155" s="254">
        <v>139</v>
      </c>
      <c r="T155" s="788" t="s">
        <v>900</v>
      </c>
      <c r="U155" s="789"/>
      <c r="V155" s="363">
        <v>27</v>
      </c>
      <c r="W155" s="363">
        <v>26</v>
      </c>
      <c r="X155" s="363">
        <v>34</v>
      </c>
      <c r="Y155" s="363">
        <v>36</v>
      </c>
      <c r="Z155" s="363">
        <v>35</v>
      </c>
      <c r="AA155" s="363">
        <v>43</v>
      </c>
      <c r="AB155" s="363">
        <v>45</v>
      </c>
      <c r="AC155" s="363"/>
      <c r="AD155" s="363"/>
      <c r="AE155" s="363"/>
      <c r="AF155" s="363"/>
      <c r="AG155" s="363"/>
      <c r="AH155" s="363"/>
      <c r="AI155" s="363"/>
      <c r="AJ155" s="363"/>
      <c r="AK155" s="363"/>
      <c r="AL155" s="363"/>
      <c r="AM155" s="363"/>
      <c r="AN155" s="363"/>
      <c r="AO155" s="363"/>
      <c r="AP155" s="363"/>
      <c r="AQ155" s="363"/>
      <c r="AR155" s="363"/>
      <c r="AS155" s="363"/>
      <c r="AT155" s="363"/>
      <c r="AU155" s="363"/>
      <c r="AV155" s="364"/>
      <c r="AW155" s="364"/>
      <c r="AX155" s="364"/>
      <c r="AY155" s="364"/>
      <c r="AZ155" s="364"/>
      <c r="BA155" s="364"/>
      <c r="BB155" s="364"/>
      <c r="BC155" s="364"/>
      <c r="BD155" s="364"/>
      <c r="BE155" s="364"/>
      <c r="BF155" s="364"/>
      <c r="BG155" s="364"/>
      <c r="BH155" s="410"/>
      <c r="BI155" s="410"/>
      <c r="BJ155" s="410"/>
      <c r="BK155" s="410"/>
      <c r="BL155" s="365">
        <v>0</v>
      </c>
      <c r="BM155" s="365">
        <v>1</v>
      </c>
      <c r="BN155" s="365">
        <v>2</v>
      </c>
      <c r="BO155" s="365">
        <v>3</v>
      </c>
      <c r="BQ155" s="258"/>
      <c r="BR155" s="258">
        <v>3</v>
      </c>
      <c r="BS155" s="257"/>
      <c r="BT155" s="257"/>
      <c r="BU155" s="257"/>
      <c r="BV155" s="257"/>
      <c r="BW155" s="257"/>
      <c r="BX155" s="257"/>
    </row>
    <row r="156" spans="1:76" ht="17.5" hidden="1">
      <c r="A156" s="277" t="s">
        <v>277</v>
      </c>
      <c r="B156" s="205" t="s">
        <v>1027</v>
      </c>
      <c r="C156" s="86" t="str">
        <f t="shared" ref="C156:Q156" si="144">IF(C1275=$BM$156,"당첨",IF(C1275=$BN$156,"당첨",IF(C1275=$BO$156,"당첨",IF(C1275=$BL$156,"당첨","낙첨"))))</f>
        <v>당첨</v>
      </c>
      <c r="D156" s="86" t="str">
        <f t="shared" si="144"/>
        <v>당첨</v>
      </c>
      <c r="E156" s="86" t="str">
        <f t="shared" si="144"/>
        <v>당첨</v>
      </c>
      <c r="F156" s="86" t="str">
        <f t="shared" si="144"/>
        <v>당첨</v>
      </c>
      <c r="G156" s="86" t="str">
        <f t="shared" si="144"/>
        <v>당첨</v>
      </c>
      <c r="H156" s="86" t="str">
        <f t="shared" si="144"/>
        <v>당첨</v>
      </c>
      <c r="I156" s="86" t="str">
        <f t="shared" si="144"/>
        <v>당첨</v>
      </c>
      <c r="J156" s="86" t="str">
        <f t="shared" si="144"/>
        <v>당첨</v>
      </c>
      <c r="K156" s="86" t="str">
        <f t="shared" si="144"/>
        <v>당첨</v>
      </c>
      <c r="L156" s="86" t="str">
        <f t="shared" si="144"/>
        <v>당첨</v>
      </c>
      <c r="M156" s="86" t="str">
        <f t="shared" si="144"/>
        <v>당첨</v>
      </c>
      <c r="N156" s="86" t="str">
        <f t="shared" si="144"/>
        <v>당첨</v>
      </c>
      <c r="O156" s="86" t="str">
        <f t="shared" si="144"/>
        <v>당첨</v>
      </c>
      <c r="P156" s="86" t="str">
        <f t="shared" si="144"/>
        <v>당첨</v>
      </c>
      <c r="Q156" s="86" t="str">
        <f t="shared" si="144"/>
        <v>당첨</v>
      </c>
      <c r="S156" s="254">
        <v>140</v>
      </c>
      <c r="T156" s="788" t="s">
        <v>901</v>
      </c>
      <c r="U156" s="789"/>
      <c r="V156" s="363">
        <v>24</v>
      </c>
      <c r="W156" s="363">
        <v>22</v>
      </c>
      <c r="X156" s="363">
        <v>30</v>
      </c>
      <c r="Y156" s="363">
        <v>33</v>
      </c>
      <c r="Z156" s="363">
        <v>31</v>
      </c>
      <c r="AA156" s="363">
        <v>39</v>
      </c>
      <c r="AB156" s="363">
        <v>42</v>
      </c>
      <c r="AC156" s="363"/>
      <c r="AD156" s="363"/>
      <c r="AE156" s="363"/>
      <c r="AF156" s="363"/>
      <c r="AG156" s="363"/>
      <c r="AH156" s="363"/>
      <c r="AI156" s="363"/>
      <c r="AJ156" s="363"/>
      <c r="AK156" s="363"/>
      <c r="AL156" s="363"/>
      <c r="AM156" s="363"/>
      <c r="AN156" s="363"/>
      <c r="AO156" s="363"/>
      <c r="AP156" s="363"/>
      <c r="AQ156" s="363"/>
      <c r="AR156" s="363"/>
      <c r="AS156" s="363"/>
      <c r="AT156" s="363"/>
      <c r="AU156" s="363"/>
      <c r="AV156" s="364"/>
      <c r="AW156" s="364"/>
      <c r="AX156" s="364"/>
      <c r="AY156" s="364"/>
      <c r="AZ156" s="364"/>
      <c r="BA156" s="364"/>
      <c r="BB156" s="364"/>
      <c r="BC156" s="364"/>
      <c r="BD156" s="364"/>
      <c r="BE156" s="364"/>
      <c r="BF156" s="364"/>
      <c r="BG156" s="364"/>
      <c r="BH156" s="410"/>
      <c r="BI156" s="410"/>
      <c r="BJ156" s="410"/>
      <c r="BK156" s="410"/>
      <c r="BL156" s="365">
        <v>0</v>
      </c>
      <c r="BM156" s="365">
        <v>1</v>
      </c>
      <c r="BN156" s="365">
        <v>2</v>
      </c>
      <c r="BO156" s="365">
        <v>2</v>
      </c>
      <c r="BQ156" s="258"/>
      <c r="BR156" s="258">
        <v>2</v>
      </c>
      <c r="BS156" s="257"/>
      <c r="BT156" s="257"/>
      <c r="BU156" s="257"/>
      <c r="BV156" s="257"/>
      <c r="BW156" s="257"/>
      <c r="BX156" s="257"/>
    </row>
    <row r="157" spans="1:76" ht="17.5" hidden="1">
      <c r="A157" s="277" t="s">
        <v>278</v>
      </c>
      <c r="B157" s="205" t="s">
        <v>1028</v>
      </c>
      <c r="C157" s="86" t="str">
        <f t="shared" ref="C157:Q157" si="145">IF(C1282=$BM$157,"당첨",IF(C1282=$BN$157,"당첨",IF(C1282=$BO$157,"당첨",IF(C1282=$BL$157,"당첨","낙첨"))))</f>
        <v>당첨</v>
      </c>
      <c r="D157" s="86" t="str">
        <f t="shared" si="145"/>
        <v>당첨</v>
      </c>
      <c r="E157" s="86" t="str">
        <f t="shared" si="145"/>
        <v>당첨</v>
      </c>
      <c r="F157" s="86" t="str">
        <f t="shared" si="145"/>
        <v>당첨</v>
      </c>
      <c r="G157" s="86" t="str">
        <f t="shared" si="145"/>
        <v>당첨</v>
      </c>
      <c r="H157" s="86" t="str">
        <f t="shared" si="145"/>
        <v>당첨</v>
      </c>
      <c r="I157" s="86" t="str">
        <f t="shared" si="145"/>
        <v>당첨</v>
      </c>
      <c r="J157" s="86" t="str">
        <f t="shared" si="145"/>
        <v>당첨</v>
      </c>
      <c r="K157" s="86" t="str">
        <f t="shared" si="145"/>
        <v>당첨</v>
      </c>
      <c r="L157" s="86" t="str">
        <f t="shared" si="145"/>
        <v>당첨</v>
      </c>
      <c r="M157" s="86" t="str">
        <f t="shared" si="145"/>
        <v>당첨</v>
      </c>
      <c r="N157" s="86" t="str">
        <f t="shared" si="145"/>
        <v>당첨</v>
      </c>
      <c r="O157" s="86" t="str">
        <f t="shared" si="145"/>
        <v>당첨</v>
      </c>
      <c r="P157" s="86" t="str">
        <f t="shared" si="145"/>
        <v>당첨</v>
      </c>
      <c r="Q157" s="86" t="str">
        <f t="shared" si="145"/>
        <v>당첨</v>
      </c>
      <c r="S157" s="254">
        <v>141</v>
      </c>
      <c r="T157" s="788" t="s">
        <v>902</v>
      </c>
      <c r="U157" s="789"/>
      <c r="V157" s="363">
        <v>38</v>
      </c>
      <c r="W157" s="363">
        <v>44</v>
      </c>
      <c r="X157" s="363">
        <v>40</v>
      </c>
      <c r="Y157" s="363"/>
      <c r="Z157" s="363"/>
      <c r="AA157" s="363"/>
      <c r="AB157" s="363"/>
      <c r="AC157" s="363"/>
      <c r="AD157" s="363"/>
      <c r="AE157" s="363"/>
      <c r="AF157" s="363"/>
      <c r="AG157" s="363"/>
      <c r="AH157" s="363"/>
      <c r="AI157" s="363"/>
      <c r="AJ157" s="363"/>
      <c r="AK157" s="363"/>
      <c r="AL157" s="363"/>
      <c r="AM157" s="363"/>
      <c r="AN157" s="363"/>
      <c r="AO157" s="363"/>
      <c r="AP157" s="363"/>
      <c r="AQ157" s="363"/>
      <c r="AR157" s="363"/>
      <c r="AS157" s="363"/>
      <c r="AT157" s="363"/>
      <c r="AU157" s="363"/>
      <c r="AV157" s="364"/>
      <c r="AW157" s="364"/>
      <c r="AX157" s="364"/>
      <c r="AY157" s="364"/>
      <c r="AZ157" s="364"/>
      <c r="BA157" s="364"/>
      <c r="BB157" s="364"/>
      <c r="BC157" s="364"/>
      <c r="BD157" s="364"/>
      <c r="BE157" s="364"/>
      <c r="BF157" s="364"/>
      <c r="BG157" s="364"/>
      <c r="BH157" s="410"/>
      <c r="BI157" s="410"/>
      <c r="BJ157" s="410"/>
      <c r="BK157" s="410"/>
      <c r="BL157" s="365">
        <v>0</v>
      </c>
      <c r="BM157" s="365">
        <v>1</v>
      </c>
      <c r="BN157" s="365">
        <v>2</v>
      </c>
      <c r="BO157" s="365">
        <v>2</v>
      </c>
      <c r="BQ157" s="258"/>
      <c r="BR157" s="258">
        <v>2</v>
      </c>
      <c r="BS157" s="257"/>
      <c r="BT157" s="257"/>
      <c r="BU157" s="257"/>
      <c r="BV157" s="257"/>
      <c r="BW157" s="257"/>
      <c r="BX157" s="257"/>
    </row>
    <row r="158" spans="1:76" ht="17.5" hidden="1">
      <c r="A158" s="275" t="s">
        <v>279</v>
      </c>
      <c r="B158" s="211" t="s">
        <v>1029</v>
      </c>
      <c r="C158" s="86" t="str">
        <f t="shared" ref="C158:Q158" si="146">IF(C1289=$BM$158,"당첨",IF(C1289=$BN$158,"당첨",IF(C1289=$BO$158,"당첨",IF(C1289=$BL$158,"당첨","낙첨"))))</f>
        <v>당첨</v>
      </c>
      <c r="D158" s="86" t="str">
        <f t="shared" si="146"/>
        <v>당첨</v>
      </c>
      <c r="E158" s="86" t="str">
        <f t="shared" si="146"/>
        <v>당첨</v>
      </c>
      <c r="F158" s="86" t="str">
        <f t="shared" si="146"/>
        <v>당첨</v>
      </c>
      <c r="G158" s="86" t="str">
        <f t="shared" si="146"/>
        <v>당첨</v>
      </c>
      <c r="H158" s="86" t="str">
        <f t="shared" si="146"/>
        <v>당첨</v>
      </c>
      <c r="I158" s="86" t="str">
        <f t="shared" si="146"/>
        <v>당첨</v>
      </c>
      <c r="J158" s="86" t="str">
        <f t="shared" si="146"/>
        <v>당첨</v>
      </c>
      <c r="K158" s="86" t="str">
        <f t="shared" si="146"/>
        <v>당첨</v>
      </c>
      <c r="L158" s="86" t="str">
        <f t="shared" si="146"/>
        <v>당첨</v>
      </c>
      <c r="M158" s="86" t="str">
        <f t="shared" si="146"/>
        <v>당첨</v>
      </c>
      <c r="N158" s="86" t="str">
        <f t="shared" si="146"/>
        <v>당첨</v>
      </c>
      <c r="O158" s="86" t="str">
        <f t="shared" si="146"/>
        <v>당첨</v>
      </c>
      <c r="P158" s="86" t="str">
        <f t="shared" si="146"/>
        <v>당첨</v>
      </c>
      <c r="Q158" s="86" t="str">
        <f t="shared" si="146"/>
        <v>당첨</v>
      </c>
      <c r="S158" s="188">
        <v>142</v>
      </c>
      <c r="T158" s="786" t="s">
        <v>903</v>
      </c>
      <c r="U158" s="787"/>
      <c r="V158" s="374">
        <v>2</v>
      </c>
      <c r="W158" s="374">
        <v>9</v>
      </c>
      <c r="X158" s="374">
        <v>8</v>
      </c>
      <c r="Y158" s="374">
        <v>21</v>
      </c>
      <c r="Z158" s="374">
        <v>19</v>
      </c>
      <c r="AA158" s="374">
        <v>25</v>
      </c>
      <c r="AB158" s="374">
        <v>40</v>
      </c>
      <c r="AC158" s="374"/>
      <c r="AD158" s="374"/>
      <c r="AE158" s="374"/>
      <c r="AF158" s="374"/>
      <c r="AG158" s="374"/>
      <c r="AH158" s="374"/>
      <c r="AI158" s="374"/>
      <c r="AJ158" s="374"/>
      <c r="AK158" s="374"/>
      <c r="AL158" s="374"/>
      <c r="AM158" s="374"/>
      <c r="AN158" s="374"/>
      <c r="AO158" s="374"/>
      <c r="AP158" s="374"/>
      <c r="AQ158" s="374"/>
      <c r="AR158" s="374"/>
      <c r="AS158" s="374"/>
      <c r="AT158" s="374"/>
      <c r="AU158" s="374"/>
      <c r="AV158" s="354"/>
      <c r="AW158" s="354"/>
      <c r="AX158" s="354"/>
      <c r="AY158" s="354"/>
      <c r="AZ158" s="354"/>
      <c r="BA158" s="354"/>
      <c r="BB158" s="354"/>
      <c r="BC158" s="354"/>
      <c r="BD158" s="354"/>
      <c r="BE158" s="354"/>
      <c r="BF158" s="354"/>
      <c r="BG158" s="354"/>
      <c r="BH158" s="410"/>
      <c r="BI158" s="410"/>
      <c r="BJ158" s="410"/>
      <c r="BK158" s="410"/>
      <c r="BL158" s="375">
        <v>0</v>
      </c>
      <c r="BM158" s="375">
        <v>1</v>
      </c>
      <c r="BN158" s="375">
        <v>2</v>
      </c>
      <c r="BO158" s="375">
        <v>2</v>
      </c>
      <c r="BQ158" s="258"/>
      <c r="BR158" s="258">
        <v>2</v>
      </c>
      <c r="BS158" s="257"/>
      <c r="BT158" s="257"/>
      <c r="BU158" s="257"/>
      <c r="BV158" s="257"/>
      <c r="BW158" s="257"/>
      <c r="BX158" s="257"/>
    </row>
    <row r="159" spans="1:76" ht="17.5" hidden="1">
      <c r="A159" s="275" t="s">
        <v>280</v>
      </c>
      <c r="B159" s="211" t="s">
        <v>1030</v>
      </c>
      <c r="C159" s="86" t="str">
        <f t="shared" ref="C159:Q159" si="147">IF(C1296=$BM$159,"당첨",IF(C1296=$BN$159,"당첨",IF(C1296=$BO$159,"당첨",IF(C1296=$BL$159,"당첨","낙첨"))))</f>
        <v>당첨</v>
      </c>
      <c r="D159" s="86" t="str">
        <f t="shared" si="147"/>
        <v>당첨</v>
      </c>
      <c r="E159" s="86" t="str">
        <f t="shared" si="147"/>
        <v>당첨</v>
      </c>
      <c r="F159" s="86" t="str">
        <f t="shared" si="147"/>
        <v>당첨</v>
      </c>
      <c r="G159" s="86" t="str">
        <f t="shared" si="147"/>
        <v>당첨</v>
      </c>
      <c r="H159" s="86" t="str">
        <f t="shared" si="147"/>
        <v>당첨</v>
      </c>
      <c r="I159" s="86" t="str">
        <f t="shared" si="147"/>
        <v>당첨</v>
      </c>
      <c r="J159" s="86" t="str">
        <f t="shared" si="147"/>
        <v>당첨</v>
      </c>
      <c r="K159" s="86" t="str">
        <f t="shared" si="147"/>
        <v>당첨</v>
      </c>
      <c r="L159" s="86" t="str">
        <f t="shared" si="147"/>
        <v>당첨</v>
      </c>
      <c r="M159" s="86" t="str">
        <f t="shared" si="147"/>
        <v>당첨</v>
      </c>
      <c r="N159" s="86" t="str">
        <f t="shared" si="147"/>
        <v>당첨</v>
      </c>
      <c r="O159" s="86" t="str">
        <f t="shared" si="147"/>
        <v>당첨</v>
      </c>
      <c r="P159" s="86" t="str">
        <f t="shared" si="147"/>
        <v>당첨</v>
      </c>
      <c r="Q159" s="86" t="str">
        <f t="shared" si="147"/>
        <v>당첨</v>
      </c>
      <c r="S159" s="188">
        <v>143</v>
      </c>
      <c r="T159" s="786" t="s">
        <v>904</v>
      </c>
      <c r="U159" s="787"/>
      <c r="V159" s="374">
        <v>3</v>
      </c>
      <c r="W159" s="374">
        <v>1</v>
      </c>
      <c r="X159" s="374">
        <v>7</v>
      </c>
      <c r="Y159" s="374">
        <v>22</v>
      </c>
      <c r="Z159" s="374">
        <v>23</v>
      </c>
      <c r="AA159" s="374">
        <v>24</v>
      </c>
      <c r="AB159" s="374">
        <v>41</v>
      </c>
      <c r="AC159" s="374"/>
      <c r="AD159" s="374"/>
      <c r="AE159" s="374"/>
      <c r="AF159" s="374"/>
      <c r="AG159" s="374"/>
      <c r="AH159" s="374"/>
      <c r="AI159" s="374"/>
      <c r="AJ159" s="374"/>
      <c r="AK159" s="374"/>
      <c r="AL159" s="374"/>
      <c r="AM159" s="374"/>
      <c r="AN159" s="374"/>
      <c r="AO159" s="374"/>
      <c r="AP159" s="374"/>
      <c r="AQ159" s="374"/>
      <c r="AR159" s="374"/>
      <c r="AS159" s="374"/>
      <c r="AT159" s="374"/>
      <c r="AU159" s="374"/>
      <c r="AV159" s="354"/>
      <c r="AW159" s="354"/>
      <c r="AX159" s="354"/>
      <c r="AY159" s="354"/>
      <c r="AZ159" s="354"/>
      <c r="BA159" s="354"/>
      <c r="BB159" s="354"/>
      <c r="BC159" s="354"/>
      <c r="BD159" s="354"/>
      <c r="BE159" s="354"/>
      <c r="BF159" s="354"/>
      <c r="BG159" s="354"/>
      <c r="BH159" s="410"/>
      <c r="BI159" s="410"/>
      <c r="BJ159" s="410"/>
      <c r="BK159" s="410"/>
      <c r="BL159" s="375">
        <v>0</v>
      </c>
      <c r="BM159" s="375">
        <v>1</v>
      </c>
      <c r="BN159" s="375">
        <v>2</v>
      </c>
      <c r="BO159" s="375">
        <v>2</v>
      </c>
      <c r="BQ159" s="258"/>
      <c r="BR159" s="258">
        <v>2</v>
      </c>
      <c r="BS159" s="257"/>
      <c r="BT159" s="257"/>
      <c r="BU159" s="257"/>
      <c r="BV159" s="257"/>
      <c r="BW159" s="257"/>
      <c r="BX159" s="257"/>
    </row>
    <row r="160" spans="1:76" ht="17.5" hidden="1">
      <c r="A160" s="275" t="s">
        <v>281</v>
      </c>
      <c r="B160" s="211" t="s">
        <v>1031</v>
      </c>
      <c r="C160" s="86" t="str">
        <f t="shared" ref="C160:Q160" si="148">IF(C1303=$BM$160,"당첨",IF(C1303=$BN$160,"당첨",IF(C1303=$BO$160,"당첨",IF(C1303=$BL$160,"당첨","낙첨"))))</f>
        <v>당첨</v>
      </c>
      <c r="D160" s="86" t="str">
        <f t="shared" si="148"/>
        <v>당첨</v>
      </c>
      <c r="E160" s="86" t="str">
        <f t="shared" si="148"/>
        <v>당첨</v>
      </c>
      <c r="F160" s="86" t="str">
        <f t="shared" si="148"/>
        <v>당첨</v>
      </c>
      <c r="G160" s="86" t="str">
        <f t="shared" si="148"/>
        <v>당첨</v>
      </c>
      <c r="H160" s="86" t="str">
        <f t="shared" si="148"/>
        <v>당첨</v>
      </c>
      <c r="I160" s="86" t="str">
        <f t="shared" si="148"/>
        <v>당첨</v>
      </c>
      <c r="J160" s="86" t="str">
        <f t="shared" si="148"/>
        <v>당첨</v>
      </c>
      <c r="K160" s="86" t="str">
        <f t="shared" si="148"/>
        <v>당첨</v>
      </c>
      <c r="L160" s="86" t="str">
        <f t="shared" si="148"/>
        <v>당첨</v>
      </c>
      <c r="M160" s="86" t="str">
        <f t="shared" si="148"/>
        <v>당첨</v>
      </c>
      <c r="N160" s="86" t="str">
        <f t="shared" si="148"/>
        <v>당첨</v>
      </c>
      <c r="O160" s="86" t="str">
        <f t="shared" si="148"/>
        <v>당첨</v>
      </c>
      <c r="P160" s="86" t="str">
        <f t="shared" si="148"/>
        <v>당첨</v>
      </c>
      <c r="Q160" s="86" t="str">
        <f t="shared" si="148"/>
        <v>당첨</v>
      </c>
      <c r="S160" s="188">
        <v>144</v>
      </c>
      <c r="T160" s="786" t="s">
        <v>905</v>
      </c>
      <c r="U160" s="787"/>
      <c r="V160" s="374">
        <v>4</v>
      </c>
      <c r="W160" s="374">
        <v>5</v>
      </c>
      <c r="X160" s="374">
        <v>6</v>
      </c>
      <c r="Y160" s="374">
        <v>29</v>
      </c>
      <c r="Z160" s="374">
        <v>36</v>
      </c>
      <c r="AA160" s="374">
        <v>35</v>
      </c>
      <c r="AB160" s="374">
        <v>42</v>
      </c>
      <c r="AC160" s="374"/>
      <c r="AD160" s="374"/>
      <c r="AE160" s="374"/>
      <c r="AF160" s="374"/>
      <c r="AG160" s="374"/>
      <c r="AH160" s="374"/>
      <c r="AI160" s="374"/>
      <c r="AJ160" s="374"/>
      <c r="AK160" s="374"/>
      <c r="AL160" s="374"/>
      <c r="AM160" s="374"/>
      <c r="AN160" s="374"/>
      <c r="AO160" s="374"/>
      <c r="AP160" s="374"/>
      <c r="AQ160" s="374"/>
      <c r="AR160" s="374"/>
      <c r="AS160" s="374"/>
      <c r="AT160" s="374"/>
      <c r="AU160" s="374"/>
      <c r="AV160" s="354"/>
      <c r="AW160" s="354"/>
      <c r="AX160" s="354"/>
      <c r="AY160" s="354"/>
      <c r="AZ160" s="354"/>
      <c r="BA160" s="354"/>
      <c r="BB160" s="354"/>
      <c r="BC160" s="354"/>
      <c r="BD160" s="354"/>
      <c r="BE160" s="354"/>
      <c r="BF160" s="354"/>
      <c r="BG160" s="354"/>
      <c r="BH160" s="410"/>
      <c r="BI160" s="410"/>
      <c r="BJ160" s="410"/>
      <c r="BK160" s="410"/>
      <c r="BL160" s="375">
        <v>0</v>
      </c>
      <c r="BM160" s="375">
        <v>1</v>
      </c>
      <c r="BN160" s="375">
        <v>2</v>
      </c>
      <c r="BO160" s="375">
        <v>2</v>
      </c>
      <c r="BQ160" s="258"/>
      <c r="BR160" s="258">
        <v>2</v>
      </c>
      <c r="BS160" s="257"/>
      <c r="BT160" s="257"/>
      <c r="BU160" s="257"/>
      <c r="BV160" s="257"/>
      <c r="BW160" s="257"/>
      <c r="BX160" s="257"/>
    </row>
    <row r="161" spans="1:76" ht="17.5" hidden="1">
      <c r="A161" s="275" t="s">
        <v>282</v>
      </c>
      <c r="B161" s="211" t="s">
        <v>1032</v>
      </c>
      <c r="C161" s="86" t="str">
        <f t="shared" ref="C161:Q161" si="149">IF(C1310=$BM$161,"당첨",IF(C1310=$BN$161,"당첨",IF(C1310=$BO$161,"당첨",IF(C1310=$BL$161,"당첨","낙첨"))))</f>
        <v>당첨</v>
      </c>
      <c r="D161" s="86" t="str">
        <f t="shared" si="149"/>
        <v>당첨</v>
      </c>
      <c r="E161" s="86" t="str">
        <f t="shared" si="149"/>
        <v>당첨</v>
      </c>
      <c r="F161" s="86" t="str">
        <f t="shared" si="149"/>
        <v>당첨</v>
      </c>
      <c r="G161" s="86" t="str">
        <f t="shared" si="149"/>
        <v>당첨</v>
      </c>
      <c r="H161" s="86" t="str">
        <f t="shared" si="149"/>
        <v>당첨</v>
      </c>
      <c r="I161" s="86" t="str">
        <f t="shared" si="149"/>
        <v>당첨</v>
      </c>
      <c r="J161" s="86" t="str">
        <f t="shared" si="149"/>
        <v>당첨</v>
      </c>
      <c r="K161" s="86" t="str">
        <f t="shared" si="149"/>
        <v>당첨</v>
      </c>
      <c r="L161" s="86" t="str">
        <f t="shared" si="149"/>
        <v>당첨</v>
      </c>
      <c r="M161" s="86" t="str">
        <f t="shared" si="149"/>
        <v>당첨</v>
      </c>
      <c r="N161" s="86" t="str">
        <f t="shared" si="149"/>
        <v>당첨</v>
      </c>
      <c r="O161" s="86" t="str">
        <f t="shared" si="149"/>
        <v>당첨</v>
      </c>
      <c r="P161" s="86" t="str">
        <f t="shared" si="149"/>
        <v>당첨</v>
      </c>
      <c r="Q161" s="86" t="str">
        <f t="shared" si="149"/>
        <v>당첨</v>
      </c>
      <c r="S161" s="188">
        <v>145</v>
      </c>
      <c r="T161" s="786" t="s">
        <v>906</v>
      </c>
      <c r="U161" s="787"/>
      <c r="V161" s="374">
        <v>11</v>
      </c>
      <c r="W161" s="374">
        <v>18</v>
      </c>
      <c r="X161" s="374">
        <v>17</v>
      </c>
      <c r="Y161" s="374">
        <v>30</v>
      </c>
      <c r="Z161" s="374">
        <v>28</v>
      </c>
      <c r="AA161" s="374">
        <v>34</v>
      </c>
      <c r="AB161" s="374"/>
      <c r="AC161" s="374"/>
      <c r="AD161" s="374"/>
      <c r="AE161" s="374"/>
      <c r="AF161" s="374"/>
      <c r="AG161" s="374"/>
      <c r="AH161" s="374"/>
      <c r="AI161" s="374"/>
      <c r="AJ161" s="374"/>
      <c r="AK161" s="374"/>
      <c r="AL161" s="374"/>
      <c r="AM161" s="374"/>
      <c r="AN161" s="374"/>
      <c r="AO161" s="374"/>
      <c r="AP161" s="374"/>
      <c r="AQ161" s="374"/>
      <c r="AR161" s="374"/>
      <c r="AS161" s="374"/>
      <c r="AT161" s="374"/>
      <c r="AU161" s="374"/>
      <c r="AV161" s="354"/>
      <c r="AW161" s="354"/>
      <c r="AX161" s="354"/>
      <c r="AY161" s="354"/>
      <c r="AZ161" s="354"/>
      <c r="BA161" s="354"/>
      <c r="BB161" s="354"/>
      <c r="BC161" s="354"/>
      <c r="BD161" s="354"/>
      <c r="BE161" s="354"/>
      <c r="BF161" s="354"/>
      <c r="BG161" s="354"/>
      <c r="BH161" s="410"/>
      <c r="BI161" s="410"/>
      <c r="BJ161" s="410"/>
      <c r="BK161" s="410"/>
      <c r="BL161" s="375">
        <v>0</v>
      </c>
      <c r="BM161" s="375">
        <v>1</v>
      </c>
      <c r="BN161" s="375">
        <v>2</v>
      </c>
      <c r="BO161" s="375">
        <v>2</v>
      </c>
      <c r="BQ161" s="258"/>
      <c r="BR161" s="258">
        <v>2</v>
      </c>
      <c r="BS161" s="255"/>
      <c r="BT161" s="256"/>
      <c r="BU161" s="256"/>
      <c r="BV161" s="256"/>
      <c r="BW161" s="256"/>
      <c r="BX161" s="256"/>
    </row>
    <row r="162" spans="1:76" ht="17.5" hidden="1">
      <c r="A162" s="275" t="s">
        <v>283</v>
      </c>
      <c r="B162" s="211" t="s">
        <v>1033</v>
      </c>
      <c r="C162" s="86" t="str">
        <f t="shared" ref="C162:Q162" si="150">IF(C1317=$BM$162,"당첨",IF(C1317=$BN$162,"당첨",IF(C1317=$BO$162,"당첨",IF(C1317=$BL$162,"당첨","낙첨"))))</f>
        <v>당첨</v>
      </c>
      <c r="D162" s="86" t="str">
        <f t="shared" si="150"/>
        <v>당첨</v>
      </c>
      <c r="E162" s="86" t="str">
        <f t="shared" si="150"/>
        <v>당첨</v>
      </c>
      <c r="F162" s="86" t="str">
        <f t="shared" si="150"/>
        <v>당첨</v>
      </c>
      <c r="G162" s="86" t="str">
        <f t="shared" si="150"/>
        <v>당첨</v>
      </c>
      <c r="H162" s="86" t="str">
        <f t="shared" si="150"/>
        <v>당첨</v>
      </c>
      <c r="I162" s="86" t="str">
        <f t="shared" si="150"/>
        <v>당첨</v>
      </c>
      <c r="J162" s="86" t="str">
        <f t="shared" si="150"/>
        <v>당첨</v>
      </c>
      <c r="K162" s="86" t="str">
        <f t="shared" si="150"/>
        <v>당첨</v>
      </c>
      <c r="L162" s="86" t="str">
        <f t="shared" si="150"/>
        <v>당첨</v>
      </c>
      <c r="M162" s="86" t="str">
        <f t="shared" si="150"/>
        <v>당첨</v>
      </c>
      <c r="N162" s="86" t="str">
        <f t="shared" si="150"/>
        <v>당첨</v>
      </c>
      <c r="O162" s="86" t="str">
        <f t="shared" si="150"/>
        <v>당첨</v>
      </c>
      <c r="P162" s="86" t="str">
        <f t="shared" si="150"/>
        <v>당첨</v>
      </c>
      <c r="Q162" s="86" t="str">
        <f t="shared" si="150"/>
        <v>당첨</v>
      </c>
      <c r="S162" s="188">
        <v>146</v>
      </c>
      <c r="T162" s="786" t="s">
        <v>907</v>
      </c>
      <c r="U162" s="787"/>
      <c r="V162" s="374">
        <v>12</v>
      </c>
      <c r="W162" s="374">
        <v>10</v>
      </c>
      <c r="X162" s="374">
        <v>16</v>
      </c>
      <c r="Y162" s="374">
        <v>31</v>
      </c>
      <c r="Z162" s="374">
        <v>32</v>
      </c>
      <c r="AA162" s="374">
        <v>33</v>
      </c>
      <c r="AB162" s="374"/>
      <c r="AC162" s="374"/>
      <c r="AD162" s="374"/>
      <c r="AE162" s="374"/>
      <c r="AF162" s="374"/>
      <c r="AG162" s="374"/>
      <c r="AH162" s="374"/>
      <c r="AI162" s="374"/>
      <c r="AJ162" s="374"/>
      <c r="AK162" s="374"/>
      <c r="AL162" s="374"/>
      <c r="AM162" s="374"/>
      <c r="AN162" s="374"/>
      <c r="AO162" s="374"/>
      <c r="AP162" s="374"/>
      <c r="AQ162" s="374"/>
      <c r="AR162" s="374"/>
      <c r="AS162" s="374"/>
      <c r="AT162" s="374"/>
      <c r="AU162" s="374"/>
      <c r="AV162" s="354"/>
      <c r="AW162" s="354"/>
      <c r="AX162" s="354"/>
      <c r="AY162" s="354"/>
      <c r="AZ162" s="354"/>
      <c r="BA162" s="354"/>
      <c r="BB162" s="354"/>
      <c r="BC162" s="354"/>
      <c r="BD162" s="354"/>
      <c r="BE162" s="354"/>
      <c r="BF162" s="354"/>
      <c r="BG162" s="354"/>
      <c r="BH162" s="410"/>
      <c r="BI162" s="410"/>
      <c r="BJ162" s="410"/>
      <c r="BK162" s="410"/>
      <c r="BL162" s="375">
        <v>0</v>
      </c>
      <c r="BM162" s="375">
        <v>1</v>
      </c>
      <c r="BN162" s="375">
        <v>2</v>
      </c>
      <c r="BO162" s="375">
        <v>2</v>
      </c>
      <c r="BQ162" s="258"/>
      <c r="BR162" s="258">
        <v>2</v>
      </c>
      <c r="BS162"/>
      <c r="BT162" s="26"/>
    </row>
    <row r="163" spans="1:76" ht="17.5" hidden="1">
      <c r="A163" s="275" t="s">
        <v>284</v>
      </c>
      <c r="B163" s="211" t="s">
        <v>1034</v>
      </c>
      <c r="C163" s="86" t="str">
        <f t="shared" ref="C163:Q163" si="151">IF(C1324=$BM$163,"당첨",IF(C1324=$BN$163,"당첨",IF(C1324=$BO$163,"당첨",IF(C1324=$BL$163,"당첨","낙첨"))))</f>
        <v>당첨</v>
      </c>
      <c r="D163" s="86" t="str">
        <f t="shared" si="151"/>
        <v>당첨</v>
      </c>
      <c r="E163" s="86" t="str">
        <f t="shared" si="151"/>
        <v>당첨</v>
      </c>
      <c r="F163" s="86" t="str">
        <f t="shared" si="151"/>
        <v>당첨</v>
      </c>
      <c r="G163" s="86" t="str">
        <f t="shared" si="151"/>
        <v>당첨</v>
      </c>
      <c r="H163" s="86" t="str">
        <f t="shared" si="151"/>
        <v>당첨</v>
      </c>
      <c r="I163" s="86" t="str">
        <f t="shared" si="151"/>
        <v>당첨</v>
      </c>
      <c r="J163" s="86" t="str">
        <f t="shared" si="151"/>
        <v>당첨</v>
      </c>
      <c r="K163" s="86" t="str">
        <f t="shared" si="151"/>
        <v>당첨</v>
      </c>
      <c r="L163" s="86" t="str">
        <f t="shared" si="151"/>
        <v>당첨</v>
      </c>
      <c r="M163" s="86" t="str">
        <f t="shared" si="151"/>
        <v>당첨</v>
      </c>
      <c r="N163" s="86" t="str">
        <f t="shared" si="151"/>
        <v>당첨</v>
      </c>
      <c r="O163" s="86" t="str">
        <f t="shared" si="151"/>
        <v>당첨</v>
      </c>
      <c r="P163" s="86" t="str">
        <f t="shared" si="151"/>
        <v>당첨</v>
      </c>
      <c r="Q163" s="86" t="str">
        <f t="shared" si="151"/>
        <v>당첨</v>
      </c>
      <c r="S163" s="188">
        <v>147</v>
      </c>
      <c r="T163" s="786" t="s">
        <v>908</v>
      </c>
      <c r="U163" s="787"/>
      <c r="V163" s="374">
        <v>13</v>
      </c>
      <c r="W163" s="374">
        <v>14</v>
      </c>
      <c r="X163" s="374">
        <v>15</v>
      </c>
      <c r="Y163" s="374">
        <v>38</v>
      </c>
      <c r="Z163" s="374">
        <v>45</v>
      </c>
      <c r="AA163" s="374">
        <v>44</v>
      </c>
      <c r="AB163" s="374"/>
      <c r="AC163" s="374"/>
      <c r="AD163" s="374"/>
      <c r="AE163" s="374"/>
      <c r="AF163" s="374"/>
      <c r="AG163" s="374"/>
      <c r="AH163" s="374"/>
      <c r="AI163" s="374"/>
      <c r="AJ163" s="374"/>
      <c r="AK163" s="374"/>
      <c r="AL163" s="374"/>
      <c r="AM163" s="374"/>
      <c r="AN163" s="374"/>
      <c r="AO163" s="374"/>
      <c r="AP163" s="374"/>
      <c r="AQ163" s="374"/>
      <c r="AR163" s="374"/>
      <c r="AS163" s="374"/>
      <c r="AT163" s="374"/>
      <c r="AU163" s="374"/>
      <c r="AV163" s="354"/>
      <c r="AW163" s="354"/>
      <c r="AX163" s="354"/>
      <c r="AY163" s="354"/>
      <c r="AZ163" s="354"/>
      <c r="BA163" s="354"/>
      <c r="BB163" s="354"/>
      <c r="BC163" s="354"/>
      <c r="BD163" s="354"/>
      <c r="BE163" s="354"/>
      <c r="BF163" s="354"/>
      <c r="BG163" s="354"/>
      <c r="BH163" s="410"/>
      <c r="BI163" s="410"/>
      <c r="BJ163" s="410"/>
      <c r="BK163" s="410"/>
      <c r="BL163" s="375">
        <v>0</v>
      </c>
      <c r="BM163" s="375">
        <v>1</v>
      </c>
      <c r="BN163" s="375">
        <v>2</v>
      </c>
      <c r="BO163" s="375">
        <v>2</v>
      </c>
      <c r="BQ163" s="258"/>
      <c r="BR163" s="258">
        <v>2</v>
      </c>
      <c r="BS163"/>
      <c r="BT163" s="26"/>
    </row>
    <row r="164" spans="1:76" ht="17.5" hidden="1">
      <c r="A164" s="275" t="s">
        <v>285</v>
      </c>
      <c r="B164" s="211" t="s">
        <v>1035</v>
      </c>
      <c r="C164" s="86" t="str">
        <f t="shared" ref="C164:Q164" si="152">IF(C1331=$BM$164,"당첨",IF(C1331=$BN$164,"당첨",IF(C1331=$BO$164,"당첨",IF(C1331=$BL$164,"당첨","낙첨"))))</f>
        <v>당첨</v>
      </c>
      <c r="D164" s="86" t="str">
        <f t="shared" si="152"/>
        <v>당첨</v>
      </c>
      <c r="E164" s="86" t="str">
        <f t="shared" si="152"/>
        <v>당첨</v>
      </c>
      <c r="F164" s="86" t="str">
        <f t="shared" si="152"/>
        <v>당첨</v>
      </c>
      <c r="G164" s="86" t="str">
        <f t="shared" si="152"/>
        <v>당첨</v>
      </c>
      <c r="H164" s="86" t="str">
        <f t="shared" si="152"/>
        <v>당첨</v>
      </c>
      <c r="I164" s="86" t="str">
        <f t="shared" si="152"/>
        <v>당첨</v>
      </c>
      <c r="J164" s="86" t="str">
        <f t="shared" si="152"/>
        <v>당첨</v>
      </c>
      <c r="K164" s="86" t="str">
        <f t="shared" si="152"/>
        <v>당첨</v>
      </c>
      <c r="L164" s="86" t="str">
        <f t="shared" si="152"/>
        <v>당첨</v>
      </c>
      <c r="M164" s="86" t="str">
        <f t="shared" si="152"/>
        <v>당첨</v>
      </c>
      <c r="N164" s="86" t="str">
        <f t="shared" si="152"/>
        <v>당첨</v>
      </c>
      <c r="O164" s="86" t="str">
        <f t="shared" si="152"/>
        <v>당첨</v>
      </c>
      <c r="P164" s="86" t="str">
        <f t="shared" si="152"/>
        <v>당첨</v>
      </c>
      <c r="Q164" s="86" t="str">
        <f t="shared" si="152"/>
        <v>당첨</v>
      </c>
      <c r="S164" s="188">
        <v>148</v>
      </c>
      <c r="T164" s="786" t="s">
        <v>909</v>
      </c>
      <c r="U164" s="787"/>
      <c r="V164" s="374">
        <v>20</v>
      </c>
      <c r="W164" s="374">
        <v>27</v>
      </c>
      <c r="X164" s="374">
        <v>26</v>
      </c>
      <c r="Y164" s="374">
        <v>39</v>
      </c>
      <c r="Z164" s="374">
        <v>37</v>
      </c>
      <c r="AA164" s="374">
        <v>43</v>
      </c>
      <c r="AB164" s="374"/>
      <c r="AC164" s="374"/>
      <c r="AD164" s="374"/>
      <c r="AE164" s="374"/>
      <c r="AF164" s="374"/>
      <c r="AG164" s="374"/>
      <c r="AH164" s="374"/>
      <c r="AI164" s="374"/>
      <c r="AJ164" s="374"/>
      <c r="AK164" s="374"/>
      <c r="AL164" s="374"/>
      <c r="AM164" s="374"/>
      <c r="AN164" s="374"/>
      <c r="AO164" s="374"/>
      <c r="AP164" s="374"/>
      <c r="AQ164" s="374"/>
      <c r="AR164" s="374"/>
      <c r="AS164" s="374"/>
      <c r="AT164" s="374"/>
      <c r="AU164" s="374"/>
      <c r="AV164" s="354"/>
      <c r="AW164" s="354"/>
      <c r="AX164" s="354"/>
      <c r="AY164" s="354"/>
      <c r="AZ164" s="354"/>
      <c r="BA164" s="354"/>
      <c r="BB164" s="354"/>
      <c r="BC164" s="354"/>
      <c r="BD164" s="354"/>
      <c r="BE164" s="354"/>
      <c r="BF164" s="354"/>
      <c r="BG164" s="354"/>
      <c r="BH164" s="410"/>
      <c r="BI164" s="410"/>
      <c r="BJ164" s="410"/>
      <c r="BK164" s="410"/>
      <c r="BL164" s="375">
        <v>0</v>
      </c>
      <c r="BM164" s="375">
        <v>1</v>
      </c>
      <c r="BN164" s="375">
        <v>2</v>
      </c>
      <c r="BO164" s="375">
        <v>2</v>
      </c>
      <c r="BQ164" s="258"/>
      <c r="BR164" s="258">
        <v>2</v>
      </c>
      <c r="BS164"/>
      <c r="BT164" s="26"/>
    </row>
    <row r="165" spans="1:76" ht="17.5" hidden="1">
      <c r="A165" s="275" t="s">
        <v>286</v>
      </c>
      <c r="B165" s="211" t="s">
        <v>1036</v>
      </c>
      <c r="C165" s="86" t="str">
        <f t="shared" ref="C165:Q165" si="153">IF(C1338=$BM$165,"당첨",IF(C1338=$BN$165,"당첨",IF(C1338=$BO$165,"당첨",IF(C1338=$BL$165,"당첨","낙첨"))))</f>
        <v>당첨</v>
      </c>
      <c r="D165" s="86" t="str">
        <f t="shared" si="153"/>
        <v>당첨</v>
      </c>
      <c r="E165" s="86" t="str">
        <f t="shared" si="153"/>
        <v>당첨</v>
      </c>
      <c r="F165" s="86" t="str">
        <f t="shared" si="153"/>
        <v>당첨</v>
      </c>
      <c r="G165" s="86" t="str">
        <f t="shared" si="153"/>
        <v>당첨</v>
      </c>
      <c r="H165" s="86" t="str">
        <f t="shared" si="153"/>
        <v>당첨</v>
      </c>
      <c r="I165" s="86" t="str">
        <f t="shared" si="153"/>
        <v>당첨</v>
      </c>
      <c r="J165" s="86" t="str">
        <f t="shared" si="153"/>
        <v>당첨</v>
      </c>
      <c r="K165" s="86" t="str">
        <f t="shared" si="153"/>
        <v>당첨</v>
      </c>
      <c r="L165" s="86" t="str">
        <f t="shared" si="153"/>
        <v>당첨</v>
      </c>
      <c r="M165" s="86" t="str">
        <f t="shared" si="153"/>
        <v>당첨</v>
      </c>
      <c r="N165" s="86" t="str">
        <f t="shared" si="153"/>
        <v>당첨</v>
      </c>
      <c r="O165" s="86" t="str">
        <f t="shared" si="153"/>
        <v>당첨</v>
      </c>
      <c r="P165" s="86" t="str">
        <f t="shared" si="153"/>
        <v>당첨</v>
      </c>
      <c r="Q165" s="86" t="str">
        <f t="shared" si="153"/>
        <v>당첨</v>
      </c>
      <c r="S165" s="254">
        <v>149</v>
      </c>
      <c r="T165" s="788" t="s">
        <v>910</v>
      </c>
      <c r="U165" s="789"/>
      <c r="V165" s="363">
        <v>2</v>
      </c>
      <c r="W165" s="363">
        <v>3</v>
      </c>
      <c r="X165" s="363">
        <v>4</v>
      </c>
      <c r="Y165" s="363">
        <v>11</v>
      </c>
      <c r="Z165" s="363">
        <v>12</v>
      </c>
      <c r="AA165" s="363">
        <v>13</v>
      </c>
      <c r="AB165" s="363">
        <v>20</v>
      </c>
      <c r="AC165" s="363"/>
      <c r="AD165" s="363"/>
      <c r="AE165" s="363"/>
      <c r="AF165" s="363"/>
      <c r="AG165" s="363"/>
      <c r="AH165" s="363"/>
      <c r="AI165" s="363"/>
      <c r="AJ165" s="363"/>
      <c r="AK165" s="363"/>
      <c r="AL165" s="363"/>
      <c r="AM165" s="363"/>
      <c r="AN165" s="363"/>
      <c r="AO165" s="363"/>
      <c r="AP165" s="363"/>
      <c r="AQ165" s="363"/>
      <c r="AR165" s="363"/>
      <c r="AS165" s="363"/>
      <c r="AT165" s="363"/>
      <c r="AU165" s="363"/>
      <c r="AV165" s="364"/>
      <c r="AW165" s="364"/>
      <c r="AX165" s="364"/>
      <c r="AY165" s="364"/>
      <c r="AZ165" s="364"/>
      <c r="BA165" s="364"/>
      <c r="BB165" s="364"/>
      <c r="BC165" s="364"/>
      <c r="BD165" s="364"/>
      <c r="BE165" s="364"/>
      <c r="BF165" s="364"/>
      <c r="BG165" s="364"/>
      <c r="BH165" s="410"/>
      <c r="BI165" s="410"/>
      <c r="BJ165" s="410"/>
      <c r="BK165" s="410"/>
      <c r="BL165" s="365">
        <v>0</v>
      </c>
      <c r="BM165" s="365">
        <v>1</v>
      </c>
      <c r="BN165" s="365">
        <v>2</v>
      </c>
      <c r="BO165" s="365">
        <v>2</v>
      </c>
      <c r="BQ165" s="258"/>
      <c r="BR165" s="258">
        <v>2</v>
      </c>
      <c r="BS165"/>
      <c r="BT165" s="26"/>
    </row>
    <row r="166" spans="1:76" ht="17.5" hidden="1">
      <c r="A166" s="275" t="s">
        <v>287</v>
      </c>
      <c r="B166" s="211" t="s">
        <v>1037</v>
      </c>
      <c r="C166" s="86" t="str">
        <f t="shared" ref="C166:Q166" si="154">IF(C1345=$BM$166,"당첨",IF(C1345=$BN$166,"당첨",IF(C1345=$BO$166,"당첨",IF(C1345=$BL$166,"당첨","낙첨"))))</f>
        <v>당첨</v>
      </c>
      <c r="D166" s="86" t="str">
        <f t="shared" si="154"/>
        <v>당첨</v>
      </c>
      <c r="E166" s="86" t="str">
        <f t="shared" si="154"/>
        <v>당첨</v>
      </c>
      <c r="F166" s="86" t="str">
        <f t="shared" si="154"/>
        <v>당첨</v>
      </c>
      <c r="G166" s="86" t="str">
        <f t="shared" si="154"/>
        <v>당첨</v>
      </c>
      <c r="H166" s="86" t="str">
        <f t="shared" si="154"/>
        <v>당첨</v>
      </c>
      <c r="I166" s="86" t="str">
        <f t="shared" si="154"/>
        <v>당첨</v>
      </c>
      <c r="J166" s="86" t="str">
        <f t="shared" si="154"/>
        <v>당첨</v>
      </c>
      <c r="K166" s="86" t="str">
        <f t="shared" si="154"/>
        <v>당첨</v>
      </c>
      <c r="L166" s="86" t="str">
        <f t="shared" si="154"/>
        <v>당첨</v>
      </c>
      <c r="M166" s="86" t="str">
        <f t="shared" si="154"/>
        <v>당첨</v>
      </c>
      <c r="N166" s="86" t="str">
        <f t="shared" si="154"/>
        <v>당첨</v>
      </c>
      <c r="O166" s="86" t="str">
        <f t="shared" si="154"/>
        <v>당첨</v>
      </c>
      <c r="P166" s="86" t="str">
        <f t="shared" si="154"/>
        <v>당첨</v>
      </c>
      <c r="Q166" s="86" t="str">
        <f t="shared" si="154"/>
        <v>당첨</v>
      </c>
      <c r="S166" s="254">
        <v>150</v>
      </c>
      <c r="T166" s="788" t="s">
        <v>911</v>
      </c>
      <c r="U166" s="789"/>
      <c r="V166" s="363">
        <v>9</v>
      </c>
      <c r="W166" s="363">
        <v>1</v>
      </c>
      <c r="X166" s="363">
        <v>5</v>
      </c>
      <c r="Y166" s="363">
        <v>18</v>
      </c>
      <c r="Z166" s="363">
        <v>10</v>
      </c>
      <c r="AA166" s="363">
        <v>14</v>
      </c>
      <c r="AB166" s="363">
        <v>27</v>
      </c>
      <c r="AC166" s="363"/>
      <c r="AD166" s="363"/>
      <c r="AE166" s="363"/>
      <c r="AF166" s="363"/>
      <c r="AG166" s="363"/>
      <c r="AH166" s="363"/>
      <c r="AI166" s="363"/>
      <c r="AJ166" s="363"/>
      <c r="AK166" s="363"/>
      <c r="AL166" s="363"/>
      <c r="AM166" s="363"/>
      <c r="AN166" s="363"/>
      <c r="AO166" s="363"/>
      <c r="AP166" s="363"/>
      <c r="AQ166" s="363"/>
      <c r="AR166" s="363"/>
      <c r="AS166" s="363"/>
      <c r="AT166" s="363"/>
      <c r="AU166" s="363"/>
      <c r="AV166" s="364"/>
      <c r="AW166" s="364"/>
      <c r="AX166" s="364"/>
      <c r="AY166" s="364"/>
      <c r="AZ166" s="364"/>
      <c r="BA166" s="364"/>
      <c r="BB166" s="364"/>
      <c r="BC166" s="364"/>
      <c r="BD166" s="364"/>
      <c r="BE166" s="364"/>
      <c r="BF166" s="364"/>
      <c r="BG166" s="364"/>
      <c r="BH166" s="410"/>
      <c r="BI166" s="410"/>
      <c r="BJ166" s="410"/>
      <c r="BK166" s="410"/>
      <c r="BL166" s="365">
        <v>0</v>
      </c>
      <c r="BM166" s="365">
        <v>1</v>
      </c>
      <c r="BN166" s="365">
        <v>2</v>
      </c>
      <c r="BO166" s="365">
        <v>2</v>
      </c>
      <c r="BQ166" s="258"/>
      <c r="BR166" s="258">
        <v>2</v>
      </c>
      <c r="BS166"/>
      <c r="BT166" s="26"/>
    </row>
    <row r="167" spans="1:76" ht="17.5" hidden="1">
      <c r="A167" s="275" t="s">
        <v>288</v>
      </c>
      <c r="B167" s="211" t="s">
        <v>1038</v>
      </c>
      <c r="C167" s="86" t="str">
        <f t="shared" ref="C167:Q167" si="155">IF(C1352=$BM$167,"당첨",IF(C1352=$BN$167,"당첨",IF(C1352=$BO$167,"당첨",IF(C1352=$BL$167,"당첨","낙첨"))))</f>
        <v>당첨</v>
      </c>
      <c r="D167" s="86" t="str">
        <f t="shared" si="155"/>
        <v>당첨</v>
      </c>
      <c r="E167" s="86" t="str">
        <f t="shared" si="155"/>
        <v>당첨</v>
      </c>
      <c r="F167" s="86" t="str">
        <f t="shared" si="155"/>
        <v>당첨</v>
      </c>
      <c r="G167" s="86" t="str">
        <f t="shared" si="155"/>
        <v>당첨</v>
      </c>
      <c r="H167" s="86" t="str">
        <f t="shared" si="155"/>
        <v>당첨</v>
      </c>
      <c r="I167" s="86" t="str">
        <f t="shared" si="155"/>
        <v>당첨</v>
      </c>
      <c r="J167" s="86" t="str">
        <f t="shared" si="155"/>
        <v>당첨</v>
      </c>
      <c r="K167" s="86" t="str">
        <f t="shared" si="155"/>
        <v>당첨</v>
      </c>
      <c r="L167" s="86" t="str">
        <f t="shared" si="155"/>
        <v>당첨</v>
      </c>
      <c r="M167" s="86" t="str">
        <f t="shared" si="155"/>
        <v>당첨</v>
      </c>
      <c r="N167" s="86" t="str">
        <f t="shared" si="155"/>
        <v>당첨</v>
      </c>
      <c r="O167" s="86" t="str">
        <f t="shared" si="155"/>
        <v>당첨</v>
      </c>
      <c r="P167" s="86" t="str">
        <f t="shared" si="155"/>
        <v>당첨</v>
      </c>
      <c r="Q167" s="86" t="str">
        <f t="shared" si="155"/>
        <v>당첨</v>
      </c>
      <c r="S167" s="254">
        <v>151</v>
      </c>
      <c r="T167" s="788" t="s">
        <v>912</v>
      </c>
      <c r="U167" s="789"/>
      <c r="V167" s="363">
        <v>8</v>
      </c>
      <c r="W167" s="363">
        <v>7</v>
      </c>
      <c r="X167" s="363">
        <v>6</v>
      </c>
      <c r="Y167" s="363">
        <v>17</v>
      </c>
      <c r="Z167" s="363">
        <v>16</v>
      </c>
      <c r="AA167" s="363">
        <v>15</v>
      </c>
      <c r="AB167" s="363">
        <v>26</v>
      </c>
      <c r="AC167" s="363"/>
      <c r="AD167" s="363"/>
      <c r="AE167" s="363"/>
      <c r="AF167" s="363"/>
      <c r="AG167" s="363"/>
      <c r="AH167" s="363"/>
      <c r="AI167" s="363"/>
      <c r="AJ167" s="363"/>
      <c r="AK167" s="363"/>
      <c r="AL167" s="363"/>
      <c r="AM167" s="363"/>
      <c r="AN167" s="363"/>
      <c r="AO167" s="363"/>
      <c r="AP167" s="363"/>
      <c r="AQ167" s="363"/>
      <c r="AR167" s="363"/>
      <c r="AS167" s="363"/>
      <c r="AT167" s="363"/>
      <c r="AU167" s="363"/>
      <c r="AV167" s="364"/>
      <c r="AW167" s="364"/>
      <c r="AX167" s="364"/>
      <c r="AY167" s="364"/>
      <c r="AZ167" s="364"/>
      <c r="BA167" s="364"/>
      <c r="BB167" s="364"/>
      <c r="BC167" s="364"/>
      <c r="BD167" s="364"/>
      <c r="BE167" s="364"/>
      <c r="BF167" s="364"/>
      <c r="BG167" s="364"/>
      <c r="BH167" s="410"/>
      <c r="BI167" s="410"/>
      <c r="BJ167" s="410"/>
      <c r="BK167" s="410"/>
      <c r="BL167" s="365">
        <v>0</v>
      </c>
      <c r="BM167" s="365">
        <v>1</v>
      </c>
      <c r="BN167" s="365">
        <v>2</v>
      </c>
      <c r="BO167" s="365">
        <v>2</v>
      </c>
      <c r="BQ167" s="258"/>
      <c r="BR167" s="258">
        <v>2</v>
      </c>
      <c r="BS167"/>
      <c r="BT167" s="26"/>
    </row>
    <row r="168" spans="1:76" ht="17.5" hidden="1">
      <c r="A168" s="275" t="s">
        <v>289</v>
      </c>
      <c r="B168" s="211" t="s">
        <v>1039</v>
      </c>
      <c r="C168" s="86" t="str">
        <f t="shared" ref="C168:Q168" si="156">IF(C1359=$BM$168,"당첨",IF(C1359=$BN$168,"당첨",IF(C1359=$BO$168,"당첨",IF(C1359=$BL$168,"당첨","낙첨"))))</f>
        <v>낙첨</v>
      </c>
      <c r="D168" s="86" t="str">
        <f t="shared" si="156"/>
        <v>낙첨</v>
      </c>
      <c r="E168" s="86" t="str">
        <f t="shared" si="156"/>
        <v>낙첨</v>
      </c>
      <c r="F168" s="86" t="str">
        <f t="shared" si="156"/>
        <v>낙첨</v>
      </c>
      <c r="G168" s="86" t="str">
        <f t="shared" si="156"/>
        <v>낙첨</v>
      </c>
      <c r="H168" s="86" t="str">
        <f t="shared" si="156"/>
        <v>낙첨</v>
      </c>
      <c r="I168" s="86" t="str">
        <f t="shared" si="156"/>
        <v>낙첨</v>
      </c>
      <c r="J168" s="86" t="str">
        <f t="shared" si="156"/>
        <v>낙첨</v>
      </c>
      <c r="K168" s="86" t="str">
        <f t="shared" si="156"/>
        <v>낙첨</v>
      </c>
      <c r="L168" s="86" t="str">
        <f t="shared" si="156"/>
        <v>낙첨</v>
      </c>
      <c r="M168" s="86" t="str">
        <f t="shared" si="156"/>
        <v>낙첨</v>
      </c>
      <c r="N168" s="86" t="str">
        <f t="shared" si="156"/>
        <v>낙첨</v>
      </c>
      <c r="O168" s="86" t="str">
        <f t="shared" si="156"/>
        <v>낙첨</v>
      </c>
      <c r="P168" s="86" t="str">
        <f t="shared" si="156"/>
        <v>낙첨</v>
      </c>
      <c r="Q168" s="86" t="str">
        <f t="shared" si="156"/>
        <v>낙첨</v>
      </c>
      <c r="S168" s="254">
        <v>152</v>
      </c>
      <c r="T168" s="788" t="s">
        <v>913</v>
      </c>
      <c r="U168" s="789"/>
      <c r="V168" s="363">
        <v>21</v>
      </c>
      <c r="W168" s="363">
        <v>22</v>
      </c>
      <c r="X168" s="363">
        <v>29</v>
      </c>
      <c r="Y168" s="363">
        <v>30</v>
      </c>
      <c r="Z168" s="363">
        <v>31</v>
      </c>
      <c r="AA168" s="363">
        <v>38</v>
      </c>
      <c r="AB168" s="363">
        <v>39</v>
      </c>
      <c r="AC168" s="363"/>
      <c r="AD168" s="363"/>
      <c r="AE168" s="363"/>
      <c r="AF168" s="363"/>
      <c r="AG168" s="363"/>
      <c r="AH168" s="363"/>
      <c r="AI168" s="363"/>
      <c r="AJ168" s="363"/>
      <c r="AK168" s="363"/>
      <c r="AL168" s="363"/>
      <c r="AM168" s="363"/>
      <c r="AN168" s="363"/>
      <c r="AO168" s="363"/>
      <c r="AP168" s="363"/>
      <c r="AQ168" s="363"/>
      <c r="AR168" s="363"/>
      <c r="AS168" s="363"/>
      <c r="AT168" s="363"/>
      <c r="AU168" s="363"/>
      <c r="AV168" s="364"/>
      <c r="AW168" s="364"/>
      <c r="AX168" s="364"/>
      <c r="AY168" s="364"/>
      <c r="AZ168" s="364"/>
      <c r="BA168" s="364"/>
      <c r="BB168" s="364"/>
      <c r="BC168" s="364"/>
      <c r="BD168" s="364"/>
      <c r="BE168" s="364"/>
      <c r="BF168" s="364"/>
      <c r="BG168" s="364"/>
      <c r="BH168" s="410"/>
      <c r="BI168" s="410"/>
      <c r="BJ168" s="410"/>
      <c r="BK168" s="410"/>
      <c r="BL168" s="365">
        <v>0</v>
      </c>
      <c r="BM168" s="365">
        <v>1</v>
      </c>
      <c r="BN168" s="365">
        <v>2</v>
      </c>
      <c r="BO168" s="365">
        <v>2</v>
      </c>
      <c r="BQ168" s="258"/>
      <c r="BR168" s="258">
        <v>2</v>
      </c>
      <c r="BS168" s="257"/>
      <c r="BT168" s="257"/>
      <c r="BU168" s="257"/>
      <c r="BV168" s="257"/>
      <c r="BW168" s="257"/>
      <c r="BX168" s="257"/>
    </row>
    <row r="169" spans="1:76" ht="17.5" hidden="1">
      <c r="A169" s="275" t="s">
        <v>290</v>
      </c>
      <c r="B169" s="211" t="s">
        <v>1040</v>
      </c>
      <c r="C169" s="86" t="str">
        <f t="shared" ref="C169:Q169" si="157">IF(C1366=$BM$169,"당첨",IF(C1366=$BN$169,"당첨",IF(C1366=$BO$169,"당첨",IF(C1366=$BL$169,"당첨","낙첨"))))</f>
        <v>당첨</v>
      </c>
      <c r="D169" s="86" t="str">
        <f t="shared" si="157"/>
        <v>당첨</v>
      </c>
      <c r="E169" s="86" t="str">
        <f t="shared" si="157"/>
        <v>당첨</v>
      </c>
      <c r="F169" s="86" t="str">
        <f t="shared" si="157"/>
        <v>당첨</v>
      </c>
      <c r="G169" s="86" t="str">
        <f t="shared" si="157"/>
        <v>당첨</v>
      </c>
      <c r="H169" s="86" t="str">
        <f t="shared" si="157"/>
        <v>당첨</v>
      </c>
      <c r="I169" s="86" t="str">
        <f t="shared" si="157"/>
        <v>당첨</v>
      </c>
      <c r="J169" s="86" t="str">
        <f t="shared" si="157"/>
        <v>당첨</v>
      </c>
      <c r="K169" s="86" t="str">
        <f t="shared" si="157"/>
        <v>당첨</v>
      </c>
      <c r="L169" s="86" t="str">
        <f t="shared" si="157"/>
        <v>당첨</v>
      </c>
      <c r="M169" s="86" t="str">
        <f t="shared" si="157"/>
        <v>당첨</v>
      </c>
      <c r="N169" s="86" t="str">
        <f t="shared" si="157"/>
        <v>당첨</v>
      </c>
      <c r="O169" s="86" t="str">
        <f t="shared" si="157"/>
        <v>당첨</v>
      </c>
      <c r="P169" s="86" t="str">
        <f t="shared" si="157"/>
        <v>당첨</v>
      </c>
      <c r="Q169" s="86" t="str">
        <f t="shared" si="157"/>
        <v>당첨</v>
      </c>
      <c r="S169" s="254">
        <v>153</v>
      </c>
      <c r="T169" s="788" t="s">
        <v>914</v>
      </c>
      <c r="U169" s="789"/>
      <c r="V169" s="363">
        <v>19</v>
      </c>
      <c r="W169" s="363">
        <v>23</v>
      </c>
      <c r="X169" s="363">
        <v>36</v>
      </c>
      <c r="Y169" s="363">
        <v>28</v>
      </c>
      <c r="Z169" s="363">
        <v>32</v>
      </c>
      <c r="AA169" s="363">
        <v>45</v>
      </c>
      <c r="AB169" s="363">
        <v>37</v>
      </c>
      <c r="AC169" s="363"/>
      <c r="AD169" s="363"/>
      <c r="AE169" s="363"/>
      <c r="AF169" s="363"/>
      <c r="AG169" s="363"/>
      <c r="AH169" s="363"/>
      <c r="AI169" s="363"/>
      <c r="AJ169" s="363"/>
      <c r="AK169" s="363"/>
      <c r="AL169" s="363"/>
      <c r="AM169" s="363"/>
      <c r="AN169" s="363"/>
      <c r="AO169" s="363"/>
      <c r="AP169" s="363"/>
      <c r="AQ169" s="363"/>
      <c r="AR169" s="363"/>
      <c r="AS169" s="363"/>
      <c r="AT169" s="363"/>
      <c r="AU169" s="363"/>
      <c r="AV169" s="364"/>
      <c r="AW169" s="364"/>
      <c r="AX169" s="364"/>
      <c r="AY169" s="364"/>
      <c r="AZ169" s="364"/>
      <c r="BA169" s="364"/>
      <c r="BB169" s="364"/>
      <c r="BC169" s="364"/>
      <c r="BD169" s="364"/>
      <c r="BE169" s="364"/>
      <c r="BF169" s="364"/>
      <c r="BG169" s="364"/>
      <c r="BH169" s="410"/>
      <c r="BI169" s="410"/>
      <c r="BJ169" s="410"/>
      <c r="BK169" s="410"/>
      <c r="BL169" s="365">
        <v>0</v>
      </c>
      <c r="BM169" s="365">
        <v>1</v>
      </c>
      <c r="BN169" s="365">
        <v>2</v>
      </c>
      <c r="BO169" s="365">
        <v>2</v>
      </c>
      <c r="BQ169" s="258"/>
      <c r="BR169" s="258">
        <v>2</v>
      </c>
      <c r="BS169" s="257"/>
      <c r="BT169" s="257"/>
      <c r="BU169" s="257"/>
      <c r="BV169" s="257"/>
      <c r="BW169" s="257"/>
      <c r="BX169" s="257"/>
    </row>
    <row r="170" spans="1:76" ht="17.5" hidden="1">
      <c r="A170" s="275" t="s">
        <v>291</v>
      </c>
      <c r="B170" s="211" t="s">
        <v>1041</v>
      </c>
      <c r="C170" s="86" t="str">
        <f t="shared" ref="C170:Q170" si="158">IF(C1373=$BM$170,"당첨",IF(C1373=$BN$170,"당첨",IF(C1373=$BO$170,"당첨",IF(C1373=$BL$170,"당첨","낙첨"))))</f>
        <v>당첨</v>
      </c>
      <c r="D170" s="86" t="str">
        <f t="shared" si="158"/>
        <v>당첨</v>
      </c>
      <c r="E170" s="86" t="str">
        <f t="shared" si="158"/>
        <v>당첨</v>
      </c>
      <c r="F170" s="86" t="str">
        <f t="shared" si="158"/>
        <v>당첨</v>
      </c>
      <c r="G170" s="86" t="str">
        <f t="shared" si="158"/>
        <v>당첨</v>
      </c>
      <c r="H170" s="86" t="str">
        <f t="shared" si="158"/>
        <v>당첨</v>
      </c>
      <c r="I170" s="86" t="str">
        <f t="shared" si="158"/>
        <v>당첨</v>
      </c>
      <c r="J170" s="86" t="str">
        <f t="shared" si="158"/>
        <v>당첨</v>
      </c>
      <c r="K170" s="86" t="str">
        <f t="shared" si="158"/>
        <v>당첨</v>
      </c>
      <c r="L170" s="86" t="str">
        <f t="shared" si="158"/>
        <v>당첨</v>
      </c>
      <c r="M170" s="86" t="str">
        <f t="shared" si="158"/>
        <v>당첨</v>
      </c>
      <c r="N170" s="86" t="str">
        <f t="shared" si="158"/>
        <v>당첨</v>
      </c>
      <c r="O170" s="86" t="str">
        <f t="shared" si="158"/>
        <v>당첨</v>
      </c>
      <c r="P170" s="86" t="str">
        <f t="shared" si="158"/>
        <v>당첨</v>
      </c>
      <c r="Q170" s="86" t="str">
        <f t="shared" si="158"/>
        <v>당첨</v>
      </c>
      <c r="S170" s="254">
        <v>154</v>
      </c>
      <c r="T170" s="788" t="s">
        <v>915</v>
      </c>
      <c r="U170" s="789"/>
      <c r="V170" s="363">
        <v>25</v>
      </c>
      <c r="W170" s="363">
        <v>24</v>
      </c>
      <c r="X170" s="363">
        <v>35</v>
      </c>
      <c r="Y170" s="363">
        <v>34</v>
      </c>
      <c r="Z170" s="363">
        <v>33</v>
      </c>
      <c r="AA170" s="363">
        <v>44</v>
      </c>
      <c r="AB170" s="363">
        <v>43</v>
      </c>
      <c r="AC170" s="363"/>
      <c r="AD170" s="363"/>
      <c r="AE170" s="363"/>
      <c r="AF170" s="363"/>
      <c r="AG170" s="363"/>
      <c r="AH170" s="363"/>
      <c r="AI170" s="363"/>
      <c r="AJ170" s="363"/>
      <c r="AK170" s="363"/>
      <c r="AL170" s="363"/>
      <c r="AM170" s="363"/>
      <c r="AN170" s="363"/>
      <c r="AO170" s="363"/>
      <c r="AP170" s="363"/>
      <c r="AQ170" s="363"/>
      <c r="AR170" s="363"/>
      <c r="AS170" s="363"/>
      <c r="AT170" s="363"/>
      <c r="AU170" s="363"/>
      <c r="AV170" s="364"/>
      <c r="AW170" s="364"/>
      <c r="AX170" s="364"/>
      <c r="AY170" s="364"/>
      <c r="AZ170" s="364"/>
      <c r="BA170" s="364"/>
      <c r="BB170" s="364"/>
      <c r="BC170" s="364"/>
      <c r="BD170" s="364"/>
      <c r="BE170" s="364"/>
      <c r="BF170" s="364"/>
      <c r="BG170" s="364"/>
      <c r="BH170" s="410"/>
      <c r="BI170" s="410"/>
      <c r="BJ170" s="410"/>
      <c r="BK170" s="410"/>
      <c r="BL170" s="365">
        <v>0</v>
      </c>
      <c r="BM170" s="365">
        <v>1</v>
      </c>
      <c r="BN170" s="365">
        <v>2</v>
      </c>
      <c r="BO170" s="365">
        <v>2</v>
      </c>
      <c r="BQ170" s="258"/>
      <c r="BR170" s="258">
        <v>2</v>
      </c>
      <c r="BS170" s="257"/>
      <c r="BT170" s="257"/>
      <c r="BU170" s="257"/>
      <c r="BV170" s="257"/>
      <c r="BW170" s="257"/>
      <c r="BX170" s="257"/>
    </row>
    <row r="171" spans="1:76" ht="17.5" hidden="1">
      <c r="A171" s="275" t="s">
        <v>292</v>
      </c>
      <c r="B171" s="211" t="s">
        <v>1042</v>
      </c>
      <c r="C171" s="86" t="str">
        <f t="shared" ref="C171:Q171" si="159">IF(C1380=$BM$171,"당첨",IF(C1380=$BN$171,"당첨",IF(C1380=$BO$171,"당첨",IF(C1380=$BL$171,"당첨","낙첨"))))</f>
        <v>당첨</v>
      </c>
      <c r="D171" s="86" t="str">
        <f t="shared" si="159"/>
        <v>당첨</v>
      </c>
      <c r="E171" s="86" t="str">
        <f t="shared" si="159"/>
        <v>당첨</v>
      </c>
      <c r="F171" s="86" t="str">
        <f t="shared" si="159"/>
        <v>당첨</v>
      </c>
      <c r="G171" s="86" t="str">
        <f t="shared" si="159"/>
        <v>당첨</v>
      </c>
      <c r="H171" s="86" t="str">
        <f t="shared" si="159"/>
        <v>당첨</v>
      </c>
      <c r="I171" s="86" t="str">
        <f t="shared" si="159"/>
        <v>당첨</v>
      </c>
      <c r="J171" s="86" t="str">
        <f t="shared" si="159"/>
        <v>당첨</v>
      </c>
      <c r="K171" s="86" t="str">
        <f t="shared" si="159"/>
        <v>당첨</v>
      </c>
      <c r="L171" s="86" t="str">
        <f t="shared" si="159"/>
        <v>당첨</v>
      </c>
      <c r="M171" s="86" t="str">
        <f t="shared" si="159"/>
        <v>당첨</v>
      </c>
      <c r="N171" s="86" t="str">
        <f t="shared" si="159"/>
        <v>당첨</v>
      </c>
      <c r="O171" s="86" t="str">
        <f t="shared" si="159"/>
        <v>당첨</v>
      </c>
      <c r="P171" s="86" t="str">
        <f t="shared" si="159"/>
        <v>당첨</v>
      </c>
      <c r="Q171" s="86" t="str">
        <f t="shared" si="159"/>
        <v>당첨</v>
      </c>
      <c r="S171" s="254">
        <v>155</v>
      </c>
      <c r="T171" s="788" t="s">
        <v>916</v>
      </c>
      <c r="U171" s="789"/>
      <c r="V171" s="363">
        <v>40</v>
      </c>
      <c r="W171" s="363">
        <v>41</v>
      </c>
      <c r="X171" s="363">
        <v>42</v>
      </c>
      <c r="Y171" s="363"/>
      <c r="Z171" s="363"/>
      <c r="AA171" s="363"/>
      <c r="AB171" s="363"/>
      <c r="AC171" s="363"/>
      <c r="AD171" s="363"/>
      <c r="AE171" s="363"/>
      <c r="AF171" s="363"/>
      <c r="AG171" s="363"/>
      <c r="AH171" s="363"/>
      <c r="AI171" s="363"/>
      <c r="AJ171" s="363"/>
      <c r="AK171" s="363"/>
      <c r="AL171" s="363"/>
      <c r="AM171" s="363"/>
      <c r="AN171" s="363"/>
      <c r="AO171" s="363"/>
      <c r="AP171" s="363"/>
      <c r="AQ171" s="363"/>
      <c r="AR171" s="363"/>
      <c r="AS171" s="363"/>
      <c r="AT171" s="363"/>
      <c r="AU171" s="363"/>
      <c r="AV171" s="364"/>
      <c r="AW171" s="364"/>
      <c r="AX171" s="364"/>
      <c r="AY171" s="364"/>
      <c r="AZ171" s="364"/>
      <c r="BA171" s="364"/>
      <c r="BB171" s="364"/>
      <c r="BC171" s="364"/>
      <c r="BD171" s="364"/>
      <c r="BE171" s="364"/>
      <c r="BF171" s="364"/>
      <c r="BG171" s="364"/>
      <c r="BH171" s="410"/>
      <c r="BI171" s="410"/>
      <c r="BJ171" s="410"/>
      <c r="BK171" s="410"/>
      <c r="BL171" s="365">
        <v>0</v>
      </c>
      <c r="BM171" s="365">
        <v>1</v>
      </c>
      <c r="BN171" s="365">
        <v>2</v>
      </c>
      <c r="BO171" s="365">
        <v>2</v>
      </c>
      <c r="BQ171" s="258"/>
      <c r="BR171" s="258">
        <v>2</v>
      </c>
      <c r="BS171" s="257"/>
      <c r="BT171" s="257"/>
      <c r="BU171" s="257"/>
      <c r="BV171" s="257"/>
      <c r="BW171" s="257"/>
      <c r="BX171" s="257"/>
    </row>
    <row r="172" spans="1:76" ht="17.5" hidden="1">
      <c r="A172" s="274" t="s">
        <v>293</v>
      </c>
      <c r="B172" s="210" t="s">
        <v>1043</v>
      </c>
      <c r="C172" s="86" t="str">
        <f t="shared" ref="C172:Q172" si="160">IF(C1387=$BM$172,"당첨",IF(C1387=$BN$172,"당첨",IF(C1387=$BO$172,"당첨",IF(C1387=$BL$172,"당첨","낙첨"))))</f>
        <v>당첨</v>
      </c>
      <c r="D172" s="86" t="str">
        <f t="shared" si="160"/>
        <v>당첨</v>
      </c>
      <c r="E172" s="86" t="str">
        <f t="shared" si="160"/>
        <v>당첨</v>
      </c>
      <c r="F172" s="86" t="str">
        <f t="shared" si="160"/>
        <v>당첨</v>
      </c>
      <c r="G172" s="86" t="str">
        <f t="shared" si="160"/>
        <v>당첨</v>
      </c>
      <c r="H172" s="86" t="str">
        <f t="shared" si="160"/>
        <v>당첨</v>
      </c>
      <c r="I172" s="86" t="str">
        <f t="shared" si="160"/>
        <v>당첨</v>
      </c>
      <c r="J172" s="86" t="str">
        <f t="shared" si="160"/>
        <v>당첨</v>
      </c>
      <c r="K172" s="86" t="str">
        <f t="shared" si="160"/>
        <v>당첨</v>
      </c>
      <c r="L172" s="86" t="str">
        <f t="shared" si="160"/>
        <v>당첨</v>
      </c>
      <c r="M172" s="86" t="str">
        <f t="shared" si="160"/>
        <v>당첨</v>
      </c>
      <c r="N172" s="86" t="str">
        <f t="shared" si="160"/>
        <v>당첨</v>
      </c>
      <c r="O172" s="86" t="str">
        <f t="shared" si="160"/>
        <v>당첨</v>
      </c>
      <c r="P172" s="86" t="str">
        <f t="shared" si="160"/>
        <v>당첨</v>
      </c>
      <c r="Q172" s="86" t="str">
        <f t="shared" si="160"/>
        <v>당첨</v>
      </c>
      <c r="S172" s="287">
        <v>156</v>
      </c>
      <c r="T172" s="800" t="s">
        <v>917</v>
      </c>
      <c r="U172" s="801"/>
      <c r="V172" s="376">
        <v>8</v>
      </c>
      <c r="W172" s="376">
        <v>1</v>
      </c>
      <c r="X172" s="376">
        <v>4</v>
      </c>
      <c r="Y172" s="376">
        <v>27</v>
      </c>
      <c r="Z172" s="376">
        <v>20</v>
      </c>
      <c r="AA172" s="376">
        <v>21</v>
      </c>
      <c r="AB172" s="376">
        <v>43</v>
      </c>
      <c r="AC172" s="376"/>
      <c r="AD172" s="376"/>
      <c r="AE172" s="376"/>
      <c r="AF172" s="376"/>
      <c r="AG172" s="376"/>
      <c r="AH172" s="376"/>
      <c r="AI172" s="376"/>
      <c r="AJ172" s="376"/>
      <c r="AK172" s="376"/>
      <c r="AL172" s="376"/>
      <c r="AM172" s="376"/>
      <c r="AN172" s="376"/>
      <c r="AO172" s="376"/>
      <c r="AP172" s="376"/>
      <c r="AQ172" s="376"/>
      <c r="AR172" s="376"/>
      <c r="AS172" s="376"/>
      <c r="AT172" s="376"/>
      <c r="AU172" s="376"/>
      <c r="AV172" s="377"/>
      <c r="AW172" s="377"/>
      <c r="AX172" s="377"/>
      <c r="AY172" s="377"/>
      <c r="AZ172" s="377"/>
      <c r="BA172" s="377"/>
      <c r="BB172" s="377"/>
      <c r="BC172" s="377"/>
      <c r="BD172" s="377"/>
      <c r="BE172" s="377"/>
      <c r="BF172" s="377"/>
      <c r="BG172" s="377"/>
      <c r="BH172" s="410"/>
      <c r="BI172" s="410"/>
      <c r="BJ172" s="410"/>
      <c r="BK172" s="410"/>
      <c r="BL172" s="378">
        <v>0</v>
      </c>
      <c r="BM172" s="378">
        <v>1</v>
      </c>
      <c r="BN172" s="378">
        <v>2</v>
      </c>
      <c r="BO172" s="378">
        <v>2</v>
      </c>
      <c r="BQ172" s="258"/>
      <c r="BR172" s="258">
        <v>2</v>
      </c>
      <c r="BS172" s="257"/>
      <c r="BT172" s="257"/>
      <c r="BU172" s="257"/>
      <c r="BV172" s="257"/>
      <c r="BW172" s="257"/>
      <c r="BX172" s="257"/>
    </row>
    <row r="173" spans="1:76" ht="17.5" hidden="1">
      <c r="A173" s="274" t="s">
        <v>294</v>
      </c>
      <c r="B173" s="210" t="s">
        <v>1044</v>
      </c>
      <c r="C173" s="86" t="str">
        <f t="shared" ref="C173:Q173" si="161">IF(C1394=$BM$173,"당첨",IF(C1394=$BN$173,"당첨",IF(C1394=$BO$173,"당첨",IF(C1394=$BL$173,"당첨","낙첨"))))</f>
        <v>당첨</v>
      </c>
      <c r="D173" s="86" t="str">
        <f t="shared" si="161"/>
        <v>당첨</v>
      </c>
      <c r="E173" s="86" t="str">
        <f t="shared" si="161"/>
        <v>당첨</v>
      </c>
      <c r="F173" s="86" t="str">
        <f t="shared" si="161"/>
        <v>당첨</v>
      </c>
      <c r="G173" s="86" t="str">
        <f t="shared" si="161"/>
        <v>당첨</v>
      </c>
      <c r="H173" s="86" t="str">
        <f t="shared" si="161"/>
        <v>당첨</v>
      </c>
      <c r="I173" s="86" t="str">
        <f t="shared" si="161"/>
        <v>당첨</v>
      </c>
      <c r="J173" s="86" t="str">
        <f t="shared" si="161"/>
        <v>당첨</v>
      </c>
      <c r="K173" s="86" t="str">
        <f t="shared" si="161"/>
        <v>당첨</v>
      </c>
      <c r="L173" s="86" t="str">
        <f t="shared" si="161"/>
        <v>당첨</v>
      </c>
      <c r="M173" s="86" t="str">
        <f t="shared" si="161"/>
        <v>당첨</v>
      </c>
      <c r="N173" s="86" t="str">
        <f t="shared" si="161"/>
        <v>당첨</v>
      </c>
      <c r="O173" s="86" t="str">
        <f t="shared" si="161"/>
        <v>당첨</v>
      </c>
      <c r="P173" s="86" t="str">
        <f t="shared" si="161"/>
        <v>당첨</v>
      </c>
      <c r="Q173" s="86" t="str">
        <f t="shared" si="161"/>
        <v>당첨</v>
      </c>
      <c r="S173" s="287">
        <v>157</v>
      </c>
      <c r="T173" s="800" t="s">
        <v>918</v>
      </c>
      <c r="U173" s="801"/>
      <c r="V173" s="376">
        <v>9</v>
      </c>
      <c r="W173" s="376">
        <v>2</v>
      </c>
      <c r="X173" s="376">
        <v>3</v>
      </c>
      <c r="Y173" s="376">
        <v>25</v>
      </c>
      <c r="Z173" s="376">
        <v>24</v>
      </c>
      <c r="AA173" s="376">
        <v>23</v>
      </c>
      <c r="AB173" s="376">
        <v>42</v>
      </c>
      <c r="AC173" s="376"/>
      <c r="AD173" s="376"/>
      <c r="AE173" s="376"/>
      <c r="AF173" s="376"/>
      <c r="AG173" s="376"/>
      <c r="AH173" s="376"/>
      <c r="AI173" s="376"/>
      <c r="AJ173" s="376"/>
      <c r="AK173" s="376"/>
      <c r="AL173" s="376"/>
      <c r="AM173" s="376"/>
      <c r="AN173" s="376"/>
      <c r="AO173" s="376"/>
      <c r="AP173" s="376"/>
      <c r="AQ173" s="376"/>
      <c r="AR173" s="376"/>
      <c r="AS173" s="376"/>
      <c r="AT173" s="376"/>
      <c r="AU173" s="376"/>
      <c r="AV173" s="377"/>
      <c r="AW173" s="377"/>
      <c r="AX173" s="377"/>
      <c r="AY173" s="377"/>
      <c r="AZ173" s="377"/>
      <c r="BA173" s="377"/>
      <c r="BB173" s="377"/>
      <c r="BC173" s="377"/>
      <c r="BD173" s="377"/>
      <c r="BE173" s="377"/>
      <c r="BF173" s="377"/>
      <c r="BG173" s="377"/>
      <c r="BH173" s="410"/>
      <c r="BI173" s="410"/>
      <c r="BJ173" s="410"/>
      <c r="BK173" s="410"/>
      <c r="BL173" s="378">
        <v>0</v>
      </c>
      <c r="BM173" s="378">
        <v>1</v>
      </c>
      <c r="BN173" s="378">
        <v>2</v>
      </c>
      <c r="BO173" s="378">
        <v>2</v>
      </c>
      <c r="BQ173" s="258"/>
      <c r="BR173" s="258">
        <v>2</v>
      </c>
      <c r="BS173" s="257"/>
      <c r="BT173" s="257"/>
      <c r="BU173" s="257"/>
      <c r="BV173" s="257"/>
      <c r="BW173" s="257"/>
      <c r="BX173" s="257"/>
    </row>
    <row r="174" spans="1:76" ht="17.5" hidden="1">
      <c r="A174" s="274" t="s">
        <v>295</v>
      </c>
      <c r="B174" s="210" t="s">
        <v>1045</v>
      </c>
      <c r="C174" s="86" t="str">
        <f t="shared" ref="C174:Q174" si="162">IF(C1401=$BM$174,"당첨",IF(C1401=$BN$174,"당첨",IF(C1401=$BO$174,"당첨",IF(C1401=$BL$174,"당첨","낙첨"))))</f>
        <v>당첨</v>
      </c>
      <c r="D174" s="86" t="str">
        <f t="shared" si="162"/>
        <v>당첨</v>
      </c>
      <c r="E174" s="86" t="str">
        <f t="shared" si="162"/>
        <v>당첨</v>
      </c>
      <c r="F174" s="86" t="str">
        <f t="shared" si="162"/>
        <v>당첨</v>
      </c>
      <c r="G174" s="86" t="str">
        <f t="shared" si="162"/>
        <v>당첨</v>
      </c>
      <c r="H174" s="86" t="str">
        <f t="shared" si="162"/>
        <v>당첨</v>
      </c>
      <c r="I174" s="86" t="str">
        <f t="shared" si="162"/>
        <v>당첨</v>
      </c>
      <c r="J174" s="86" t="str">
        <f t="shared" si="162"/>
        <v>당첨</v>
      </c>
      <c r="K174" s="86" t="str">
        <f t="shared" si="162"/>
        <v>당첨</v>
      </c>
      <c r="L174" s="86" t="str">
        <f t="shared" si="162"/>
        <v>당첨</v>
      </c>
      <c r="M174" s="86" t="str">
        <f t="shared" si="162"/>
        <v>당첨</v>
      </c>
      <c r="N174" s="86" t="str">
        <f t="shared" si="162"/>
        <v>당첨</v>
      </c>
      <c r="O174" s="86" t="str">
        <f t="shared" si="162"/>
        <v>당첨</v>
      </c>
      <c r="P174" s="86" t="str">
        <f t="shared" si="162"/>
        <v>당첨</v>
      </c>
      <c r="Q174" s="86" t="str">
        <f t="shared" si="162"/>
        <v>당첨</v>
      </c>
      <c r="S174" s="287">
        <v>158</v>
      </c>
      <c r="T174" s="800" t="s">
        <v>919</v>
      </c>
      <c r="U174" s="801"/>
      <c r="V174" s="376">
        <v>7</v>
      </c>
      <c r="W174" s="376">
        <v>6</v>
      </c>
      <c r="X174" s="376">
        <v>5</v>
      </c>
      <c r="Y174" s="376">
        <v>35</v>
      </c>
      <c r="Z174" s="376">
        <v>28</v>
      </c>
      <c r="AA174" s="376">
        <v>31</v>
      </c>
      <c r="AB174" s="376">
        <v>41</v>
      </c>
      <c r="AC174" s="376"/>
      <c r="AD174" s="376"/>
      <c r="AE174" s="376"/>
      <c r="AF174" s="376"/>
      <c r="AG174" s="376"/>
      <c r="AH174" s="376"/>
      <c r="AI174" s="376"/>
      <c r="AJ174" s="376"/>
      <c r="AK174" s="376"/>
      <c r="AL174" s="376"/>
      <c r="AM174" s="376"/>
      <c r="AN174" s="376"/>
      <c r="AO174" s="376"/>
      <c r="AP174" s="376"/>
      <c r="AQ174" s="376"/>
      <c r="AR174" s="376"/>
      <c r="AS174" s="376"/>
      <c r="AT174" s="376"/>
      <c r="AU174" s="376"/>
      <c r="AV174" s="377"/>
      <c r="AW174" s="377"/>
      <c r="AX174" s="377"/>
      <c r="AY174" s="377"/>
      <c r="AZ174" s="377"/>
      <c r="BA174" s="377"/>
      <c r="BB174" s="377"/>
      <c r="BC174" s="377"/>
      <c r="BD174" s="377"/>
      <c r="BE174" s="377"/>
      <c r="BF174" s="377"/>
      <c r="BG174" s="377"/>
      <c r="BH174" s="410"/>
      <c r="BI174" s="410"/>
      <c r="BJ174" s="410"/>
      <c r="BK174" s="410"/>
      <c r="BL174" s="378">
        <v>0</v>
      </c>
      <c r="BM174" s="378">
        <v>1</v>
      </c>
      <c r="BN174" s="378">
        <v>2</v>
      </c>
      <c r="BO174" s="378">
        <v>2</v>
      </c>
      <c r="BQ174" s="258"/>
      <c r="BR174" s="258">
        <v>2</v>
      </c>
      <c r="BS174" s="256"/>
      <c r="BT174" s="256"/>
      <c r="BU174" s="256"/>
      <c r="BV174" s="256"/>
      <c r="BW174" s="255"/>
      <c r="BX174" s="255"/>
    </row>
    <row r="175" spans="1:76" ht="17.5" hidden="1">
      <c r="A175" s="274" t="s">
        <v>296</v>
      </c>
      <c r="B175" s="210" t="s">
        <v>1046</v>
      </c>
      <c r="C175" s="86" t="str">
        <f t="shared" ref="C175:Q175" si="163">IF(C1408=$BM$175,"당첨",IF(C1408=$BN$175,"당첨",IF(C1408=$BO$175,"당첨",IF(C1408=$BL$175,"당첨","낙첨"))))</f>
        <v>당첨</v>
      </c>
      <c r="D175" s="86" t="str">
        <f t="shared" si="163"/>
        <v>당첨</v>
      </c>
      <c r="E175" s="86" t="str">
        <f t="shared" si="163"/>
        <v>당첨</v>
      </c>
      <c r="F175" s="86" t="str">
        <f t="shared" si="163"/>
        <v>당첨</v>
      </c>
      <c r="G175" s="86" t="str">
        <f t="shared" si="163"/>
        <v>당첨</v>
      </c>
      <c r="H175" s="86" t="str">
        <f t="shared" si="163"/>
        <v>당첨</v>
      </c>
      <c r="I175" s="86" t="str">
        <f t="shared" si="163"/>
        <v>당첨</v>
      </c>
      <c r="J175" s="86" t="str">
        <f t="shared" si="163"/>
        <v>당첨</v>
      </c>
      <c r="K175" s="86" t="str">
        <f t="shared" si="163"/>
        <v>당첨</v>
      </c>
      <c r="L175" s="86" t="str">
        <f t="shared" si="163"/>
        <v>당첨</v>
      </c>
      <c r="M175" s="86" t="str">
        <f t="shared" si="163"/>
        <v>당첨</v>
      </c>
      <c r="N175" s="86" t="str">
        <f t="shared" si="163"/>
        <v>당첨</v>
      </c>
      <c r="O175" s="86" t="str">
        <f t="shared" si="163"/>
        <v>당첨</v>
      </c>
      <c r="P175" s="86" t="str">
        <f t="shared" si="163"/>
        <v>당첨</v>
      </c>
      <c r="Q175" s="86" t="str">
        <f t="shared" si="163"/>
        <v>당첨</v>
      </c>
      <c r="S175" s="287">
        <v>159</v>
      </c>
      <c r="T175" s="800" t="s">
        <v>920</v>
      </c>
      <c r="U175" s="801"/>
      <c r="V175" s="376">
        <v>17</v>
      </c>
      <c r="W175" s="376">
        <v>10</v>
      </c>
      <c r="X175" s="376">
        <v>13</v>
      </c>
      <c r="Y175" s="376">
        <v>36</v>
      </c>
      <c r="Z175" s="376">
        <v>29</v>
      </c>
      <c r="AA175" s="376">
        <v>30</v>
      </c>
      <c r="AB175" s="376"/>
      <c r="AC175" s="376"/>
      <c r="AD175" s="376"/>
      <c r="AE175" s="376"/>
      <c r="AF175" s="376"/>
      <c r="AG175" s="376"/>
      <c r="AH175" s="376"/>
      <c r="AI175" s="376"/>
      <c r="AJ175" s="376"/>
      <c r="AK175" s="376"/>
      <c r="AL175" s="376"/>
      <c r="AM175" s="376"/>
      <c r="AN175" s="376"/>
      <c r="AO175" s="376"/>
      <c r="AP175" s="376"/>
      <c r="AQ175" s="376"/>
      <c r="AR175" s="376"/>
      <c r="AS175" s="376"/>
      <c r="AT175" s="376"/>
      <c r="AU175" s="376"/>
      <c r="AV175" s="377"/>
      <c r="AW175" s="377"/>
      <c r="AX175" s="377"/>
      <c r="AY175" s="377"/>
      <c r="AZ175" s="377"/>
      <c r="BA175" s="377"/>
      <c r="BB175" s="377"/>
      <c r="BC175" s="377"/>
      <c r="BD175" s="377"/>
      <c r="BE175" s="377"/>
      <c r="BF175" s="377"/>
      <c r="BG175" s="377"/>
      <c r="BH175" s="410"/>
      <c r="BI175" s="410"/>
      <c r="BJ175" s="410"/>
      <c r="BK175" s="410"/>
      <c r="BL175" s="378">
        <v>0</v>
      </c>
      <c r="BM175" s="378">
        <v>1</v>
      </c>
      <c r="BN175" s="378">
        <v>2</v>
      </c>
      <c r="BO175" s="378">
        <v>2</v>
      </c>
      <c r="BQ175" s="258"/>
      <c r="BR175" s="258">
        <v>2</v>
      </c>
      <c r="BS175"/>
      <c r="BT175" s="26"/>
    </row>
    <row r="176" spans="1:76" ht="17.5" hidden="1">
      <c r="A176" s="274" t="s">
        <v>297</v>
      </c>
      <c r="B176" s="210" t="s">
        <v>1047</v>
      </c>
      <c r="C176" s="86" t="str">
        <f t="shared" ref="C176:Q176" si="164">IF(C1415=$BM$176,"당첨",IF(C1415=$BN$176,"당첨",IF(C1415=$BO$176,"당첨",IF(C1415=$BL$176,"당첨","낙첨"))))</f>
        <v>당첨</v>
      </c>
      <c r="D176" s="86" t="str">
        <f t="shared" si="164"/>
        <v>당첨</v>
      </c>
      <c r="E176" s="86" t="str">
        <f t="shared" si="164"/>
        <v>당첨</v>
      </c>
      <c r="F176" s="86" t="str">
        <f t="shared" si="164"/>
        <v>당첨</v>
      </c>
      <c r="G176" s="86" t="str">
        <f t="shared" si="164"/>
        <v>당첨</v>
      </c>
      <c r="H176" s="86" t="str">
        <f t="shared" si="164"/>
        <v>당첨</v>
      </c>
      <c r="I176" s="86" t="str">
        <f t="shared" si="164"/>
        <v>당첨</v>
      </c>
      <c r="J176" s="86" t="str">
        <f t="shared" si="164"/>
        <v>당첨</v>
      </c>
      <c r="K176" s="86" t="str">
        <f t="shared" si="164"/>
        <v>당첨</v>
      </c>
      <c r="L176" s="86" t="str">
        <f t="shared" si="164"/>
        <v>당첨</v>
      </c>
      <c r="M176" s="86" t="str">
        <f t="shared" si="164"/>
        <v>당첨</v>
      </c>
      <c r="N176" s="86" t="str">
        <f t="shared" si="164"/>
        <v>당첨</v>
      </c>
      <c r="O176" s="86" t="str">
        <f t="shared" si="164"/>
        <v>당첨</v>
      </c>
      <c r="P176" s="86" t="str">
        <f t="shared" si="164"/>
        <v>당첨</v>
      </c>
      <c r="Q176" s="86" t="str">
        <f t="shared" si="164"/>
        <v>당첨</v>
      </c>
      <c r="S176" s="287">
        <v>160</v>
      </c>
      <c r="T176" s="800" t="s">
        <v>921</v>
      </c>
      <c r="U176" s="801"/>
      <c r="V176" s="376">
        <v>18</v>
      </c>
      <c r="W176" s="376">
        <v>11</v>
      </c>
      <c r="X176" s="376">
        <v>12</v>
      </c>
      <c r="Y176" s="376">
        <v>34</v>
      </c>
      <c r="Z176" s="376">
        <v>33</v>
      </c>
      <c r="AA176" s="376">
        <v>32</v>
      </c>
      <c r="AB176" s="376"/>
      <c r="AC176" s="376"/>
      <c r="AD176" s="376"/>
      <c r="AE176" s="376"/>
      <c r="AF176" s="376"/>
      <c r="AG176" s="376"/>
      <c r="AH176" s="376"/>
      <c r="AI176" s="376"/>
      <c r="AJ176" s="376"/>
      <c r="AK176" s="376"/>
      <c r="AL176" s="376"/>
      <c r="AM176" s="376"/>
      <c r="AN176" s="376"/>
      <c r="AO176" s="376"/>
      <c r="AP176" s="376"/>
      <c r="AQ176" s="376"/>
      <c r="AR176" s="376"/>
      <c r="AS176" s="376"/>
      <c r="AT176" s="376"/>
      <c r="AU176" s="376"/>
      <c r="AV176" s="377"/>
      <c r="AW176" s="377"/>
      <c r="AX176" s="377"/>
      <c r="AY176" s="377"/>
      <c r="AZ176" s="377"/>
      <c r="BA176" s="377"/>
      <c r="BB176" s="377"/>
      <c r="BC176" s="377"/>
      <c r="BD176" s="377"/>
      <c r="BE176" s="377"/>
      <c r="BF176" s="377"/>
      <c r="BG176" s="377"/>
      <c r="BH176" s="410"/>
      <c r="BI176" s="410"/>
      <c r="BJ176" s="410"/>
      <c r="BK176" s="410"/>
      <c r="BL176" s="378">
        <v>0</v>
      </c>
      <c r="BM176" s="378">
        <v>1</v>
      </c>
      <c r="BN176" s="378">
        <v>2</v>
      </c>
      <c r="BO176" s="378">
        <v>3</v>
      </c>
      <c r="BQ176" s="258"/>
      <c r="BR176" s="258">
        <v>3</v>
      </c>
      <c r="BS176"/>
      <c r="BT176" s="26"/>
    </row>
    <row r="177" spans="1:76" ht="17.5" hidden="1">
      <c r="A177" s="274" t="s">
        <v>298</v>
      </c>
      <c r="B177" s="210" t="s">
        <v>1048</v>
      </c>
      <c r="C177" s="86" t="str">
        <f t="shared" ref="C177:Q177" si="165">IF(C1422=$BM$177,"당첨",IF(C1422=$BN$177,"당첨",IF(C1422=$BO$177,"당첨",IF(C1422=$BL$177,"당첨","낙첨"))))</f>
        <v>당첨</v>
      </c>
      <c r="D177" s="86" t="str">
        <f t="shared" si="165"/>
        <v>당첨</v>
      </c>
      <c r="E177" s="86" t="str">
        <f t="shared" si="165"/>
        <v>당첨</v>
      </c>
      <c r="F177" s="86" t="str">
        <f t="shared" si="165"/>
        <v>당첨</v>
      </c>
      <c r="G177" s="86" t="str">
        <f t="shared" si="165"/>
        <v>당첨</v>
      </c>
      <c r="H177" s="86" t="str">
        <f t="shared" si="165"/>
        <v>당첨</v>
      </c>
      <c r="I177" s="86" t="str">
        <f t="shared" si="165"/>
        <v>당첨</v>
      </c>
      <c r="J177" s="86" t="str">
        <f t="shared" si="165"/>
        <v>당첨</v>
      </c>
      <c r="K177" s="86" t="str">
        <f t="shared" si="165"/>
        <v>당첨</v>
      </c>
      <c r="L177" s="86" t="str">
        <f t="shared" si="165"/>
        <v>당첨</v>
      </c>
      <c r="M177" s="86" t="str">
        <f t="shared" si="165"/>
        <v>당첨</v>
      </c>
      <c r="N177" s="86" t="str">
        <f t="shared" si="165"/>
        <v>당첨</v>
      </c>
      <c r="O177" s="86" t="str">
        <f t="shared" si="165"/>
        <v>당첨</v>
      </c>
      <c r="P177" s="86" t="str">
        <f t="shared" si="165"/>
        <v>당첨</v>
      </c>
      <c r="Q177" s="86" t="str">
        <f t="shared" si="165"/>
        <v>당첨</v>
      </c>
      <c r="S177" s="287">
        <v>161</v>
      </c>
      <c r="T177" s="800" t="s">
        <v>922</v>
      </c>
      <c r="U177" s="801"/>
      <c r="V177" s="376">
        <v>16</v>
      </c>
      <c r="W177" s="376">
        <v>15</v>
      </c>
      <c r="X177" s="376">
        <v>14</v>
      </c>
      <c r="Y177" s="376">
        <v>44</v>
      </c>
      <c r="Z177" s="376">
        <v>37</v>
      </c>
      <c r="AA177" s="376">
        <v>40</v>
      </c>
      <c r="AB177" s="376"/>
      <c r="AC177" s="376"/>
      <c r="AD177" s="376"/>
      <c r="AE177" s="376"/>
      <c r="AF177" s="376"/>
      <c r="AG177" s="376"/>
      <c r="AH177" s="376"/>
      <c r="AI177" s="376"/>
      <c r="AJ177" s="376"/>
      <c r="AK177" s="376"/>
      <c r="AL177" s="376"/>
      <c r="AM177" s="376"/>
      <c r="AN177" s="376"/>
      <c r="AO177" s="376"/>
      <c r="AP177" s="376"/>
      <c r="AQ177" s="376"/>
      <c r="AR177" s="376"/>
      <c r="AS177" s="376"/>
      <c r="AT177" s="376"/>
      <c r="AU177" s="376"/>
      <c r="AV177" s="377"/>
      <c r="AW177" s="377"/>
      <c r="AX177" s="377"/>
      <c r="AY177" s="377"/>
      <c r="AZ177" s="377"/>
      <c r="BA177" s="377"/>
      <c r="BB177" s="377"/>
      <c r="BC177" s="377"/>
      <c r="BD177" s="377"/>
      <c r="BE177" s="377"/>
      <c r="BF177" s="377"/>
      <c r="BG177" s="377"/>
      <c r="BH177" s="410"/>
      <c r="BI177" s="410"/>
      <c r="BJ177" s="410"/>
      <c r="BK177" s="410"/>
      <c r="BL177" s="378">
        <v>0</v>
      </c>
      <c r="BM177" s="378">
        <v>1</v>
      </c>
      <c r="BN177" s="378">
        <v>2</v>
      </c>
      <c r="BO177" s="378">
        <v>2</v>
      </c>
      <c r="BQ177" s="258"/>
      <c r="BR177" s="258">
        <v>2</v>
      </c>
      <c r="BS177"/>
      <c r="BT177" s="26"/>
    </row>
    <row r="178" spans="1:76" ht="17.5" hidden="1">
      <c r="A178" s="274" t="s">
        <v>299</v>
      </c>
      <c r="B178" s="210" t="s">
        <v>1049</v>
      </c>
      <c r="C178" s="86" t="str">
        <f t="shared" ref="C178:Q178" si="166">IF(C1429=$BM$178,"당첨",IF(C1429=$BN$178,"당첨",IF(C1429=$BO$178,"당첨",IF(C1429=$BL$178,"당첨","낙첨"))))</f>
        <v>당첨</v>
      </c>
      <c r="D178" s="86" t="str">
        <f t="shared" si="166"/>
        <v>당첨</v>
      </c>
      <c r="E178" s="86" t="str">
        <f t="shared" si="166"/>
        <v>당첨</v>
      </c>
      <c r="F178" s="86" t="str">
        <f t="shared" si="166"/>
        <v>당첨</v>
      </c>
      <c r="G178" s="86" t="str">
        <f t="shared" si="166"/>
        <v>당첨</v>
      </c>
      <c r="H178" s="86" t="str">
        <f t="shared" si="166"/>
        <v>당첨</v>
      </c>
      <c r="I178" s="86" t="str">
        <f t="shared" si="166"/>
        <v>당첨</v>
      </c>
      <c r="J178" s="86" t="str">
        <f t="shared" si="166"/>
        <v>당첨</v>
      </c>
      <c r="K178" s="86" t="str">
        <f t="shared" si="166"/>
        <v>당첨</v>
      </c>
      <c r="L178" s="86" t="str">
        <f t="shared" si="166"/>
        <v>당첨</v>
      </c>
      <c r="M178" s="86" t="str">
        <f t="shared" si="166"/>
        <v>당첨</v>
      </c>
      <c r="N178" s="86" t="str">
        <f t="shared" si="166"/>
        <v>당첨</v>
      </c>
      <c r="O178" s="86" t="str">
        <f t="shared" si="166"/>
        <v>당첨</v>
      </c>
      <c r="P178" s="86" t="str">
        <f t="shared" si="166"/>
        <v>당첨</v>
      </c>
      <c r="Q178" s="86" t="str">
        <f t="shared" si="166"/>
        <v>당첨</v>
      </c>
      <c r="S178" s="287">
        <v>162</v>
      </c>
      <c r="T178" s="800" t="s">
        <v>923</v>
      </c>
      <c r="U178" s="801"/>
      <c r="V178" s="376">
        <v>26</v>
      </c>
      <c r="W178" s="376">
        <v>19</v>
      </c>
      <c r="X178" s="376">
        <v>22</v>
      </c>
      <c r="Y178" s="376">
        <v>45</v>
      </c>
      <c r="Z178" s="376">
        <v>38</v>
      </c>
      <c r="AA178" s="376">
        <v>39</v>
      </c>
      <c r="AB178" s="376"/>
      <c r="AC178" s="376"/>
      <c r="AD178" s="376"/>
      <c r="AE178" s="376"/>
      <c r="AF178" s="376"/>
      <c r="AG178" s="376"/>
      <c r="AH178" s="376"/>
      <c r="AI178" s="376"/>
      <c r="AJ178" s="376"/>
      <c r="AK178" s="376"/>
      <c r="AL178" s="376"/>
      <c r="AM178" s="376"/>
      <c r="AN178" s="376"/>
      <c r="AO178" s="376"/>
      <c r="AP178" s="376"/>
      <c r="AQ178" s="376"/>
      <c r="AR178" s="376"/>
      <c r="AS178" s="376"/>
      <c r="AT178" s="376"/>
      <c r="AU178" s="376"/>
      <c r="AV178" s="377"/>
      <c r="AW178" s="377"/>
      <c r="AX178" s="377"/>
      <c r="AY178" s="377"/>
      <c r="AZ178" s="377"/>
      <c r="BA178" s="377"/>
      <c r="BB178" s="377"/>
      <c r="BC178" s="377"/>
      <c r="BD178" s="377"/>
      <c r="BE178" s="377"/>
      <c r="BF178" s="377"/>
      <c r="BG178" s="377"/>
      <c r="BH178" s="410"/>
      <c r="BI178" s="410"/>
      <c r="BJ178" s="410"/>
      <c r="BK178" s="410"/>
      <c r="BL178" s="378">
        <v>0</v>
      </c>
      <c r="BM178" s="378">
        <v>1</v>
      </c>
      <c r="BN178" s="378">
        <v>2</v>
      </c>
      <c r="BO178" s="378">
        <v>2</v>
      </c>
      <c r="BQ178" s="258"/>
      <c r="BR178" s="258">
        <v>2</v>
      </c>
      <c r="BS178"/>
      <c r="BT178" s="26"/>
    </row>
    <row r="179" spans="1:76" ht="17.5" hidden="1">
      <c r="A179" s="274" t="s">
        <v>300</v>
      </c>
      <c r="B179" s="210" t="s">
        <v>1050</v>
      </c>
      <c r="C179" s="86" t="str">
        <f t="shared" ref="C179:Q179" si="167">IF(C1436=$BM$179,"당첨",IF(C1436=$BN$179,"당첨",IF(C1436=$BO$179,"당첨",IF(C1436=$BL$179,"당첨","낙첨"))))</f>
        <v>당첨</v>
      </c>
      <c r="D179" s="86" t="str">
        <f t="shared" si="167"/>
        <v>당첨</v>
      </c>
      <c r="E179" s="86" t="str">
        <f t="shared" si="167"/>
        <v>당첨</v>
      </c>
      <c r="F179" s="86" t="str">
        <f t="shared" si="167"/>
        <v>당첨</v>
      </c>
      <c r="G179" s="86" t="str">
        <f t="shared" si="167"/>
        <v>당첨</v>
      </c>
      <c r="H179" s="86" t="str">
        <f t="shared" si="167"/>
        <v>당첨</v>
      </c>
      <c r="I179" s="86" t="str">
        <f t="shared" si="167"/>
        <v>당첨</v>
      </c>
      <c r="J179" s="86" t="str">
        <f t="shared" si="167"/>
        <v>당첨</v>
      </c>
      <c r="K179" s="86" t="str">
        <f t="shared" si="167"/>
        <v>당첨</v>
      </c>
      <c r="L179" s="86" t="str">
        <f t="shared" si="167"/>
        <v>당첨</v>
      </c>
      <c r="M179" s="86" t="str">
        <f t="shared" si="167"/>
        <v>당첨</v>
      </c>
      <c r="N179" s="86" t="str">
        <f t="shared" si="167"/>
        <v>당첨</v>
      </c>
      <c r="O179" s="86" t="str">
        <f t="shared" si="167"/>
        <v>당첨</v>
      </c>
      <c r="P179" s="86" t="str">
        <f t="shared" si="167"/>
        <v>당첨</v>
      </c>
      <c r="Q179" s="86" t="str">
        <f t="shared" si="167"/>
        <v>당첨</v>
      </c>
      <c r="S179" s="194">
        <v>163</v>
      </c>
      <c r="T179" s="784" t="s">
        <v>924</v>
      </c>
      <c r="U179" s="785"/>
      <c r="V179" s="379">
        <v>8</v>
      </c>
      <c r="W179" s="379">
        <v>9</v>
      </c>
      <c r="X179" s="379">
        <v>7</v>
      </c>
      <c r="Y179" s="379">
        <v>17</v>
      </c>
      <c r="Z179" s="379">
        <v>18</v>
      </c>
      <c r="AA179" s="379">
        <v>16</v>
      </c>
      <c r="AB179" s="379">
        <v>26</v>
      </c>
      <c r="AC179" s="379"/>
      <c r="AD179" s="379"/>
      <c r="AE179" s="379"/>
      <c r="AF179" s="379"/>
      <c r="AG179" s="379"/>
      <c r="AH179" s="379"/>
      <c r="AI179" s="379"/>
      <c r="AJ179" s="379"/>
      <c r="AK179" s="379"/>
      <c r="AL179" s="379"/>
      <c r="AM179" s="379"/>
      <c r="AN179" s="379"/>
      <c r="AO179" s="379"/>
      <c r="AP179" s="379"/>
      <c r="AQ179" s="379"/>
      <c r="AR179" s="379"/>
      <c r="AS179" s="379"/>
      <c r="AT179" s="379"/>
      <c r="AU179" s="379"/>
      <c r="AV179" s="356"/>
      <c r="AW179" s="356"/>
      <c r="AX179" s="356"/>
      <c r="AY179" s="356"/>
      <c r="AZ179" s="356"/>
      <c r="BA179" s="356"/>
      <c r="BB179" s="356"/>
      <c r="BC179" s="356"/>
      <c r="BD179" s="356"/>
      <c r="BE179" s="356"/>
      <c r="BF179" s="356"/>
      <c r="BG179" s="356"/>
      <c r="BH179" s="410"/>
      <c r="BI179" s="410"/>
      <c r="BJ179" s="410"/>
      <c r="BK179" s="410"/>
      <c r="BL179" s="380">
        <v>0</v>
      </c>
      <c r="BM179" s="380">
        <v>1</v>
      </c>
      <c r="BN179" s="380">
        <v>2</v>
      </c>
      <c r="BO179" s="380">
        <v>2</v>
      </c>
      <c r="BQ179" s="258"/>
      <c r="BR179" s="258">
        <v>2</v>
      </c>
      <c r="BS179"/>
      <c r="BT179" s="26"/>
    </row>
    <row r="180" spans="1:76" ht="17.5" hidden="1">
      <c r="A180" s="274" t="s">
        <v>301</v>
      </c>
      <c r="B180" s="210" t="s">
        <v>1051</v>
      </c>
      <c r="C180" s="86" t="str">
        <f t="shared" ref="C180:Q180" si="168">IF(C1443=$BM$180,"당첨",IF(C1443=$BN$180,"당첨",IF(C1443=$BO$180,"당첨",IF(C1443=$BL$180,"당첨","낙첨"))))</f>
        <v>당첨</v>
      </c>
      <c r="D180" s="86" t="str">
        <f t="shared" si="168"/>
        <v>당첨</v>
      </c>
      <c r="E180" s="86" t="str">
        <f t="shared" si="168"/>
        <v>당첨</v>
      </c>
      <c r="F180" s="86" t="str">
        <f t="shared" si="168"/>
        <v>당첨</v>
      </c>
      <c r="G180" s="86" t="str">
        <f t="shared" si="168"/>
        <v>당첨</v>
      </c>
      <c r="H180" s="86" t="str">
        <f t="shared" si="168"/>
        <v>당첨</v>
      </c>
      <c r="I180" s="86" t="str">
        <f t="shared" si="168"/>
        <v>당첨</v>
      </c>
      <c r="J180" s="86" t="str">
        <f t="shared" si="168"/>
        <v>당첨</v>
      </c>
      <c r="K180" s="86" t="str">
        <f t="shared" si="168"/>
        <v>당첨</v>
      </c>
      <c r="L180" s="86" t="str">
        <f t="shared" si="168"/>
        <v>당첨</v>
      </c>
      <c r="M180" s="86" t="str">
        <f t="shared" si="168"/>
        <v>당첨</v>
      </c>
      <c r="N180" s="86" t="str">
        <f t="shared" si="168"/>
        <v>당첨</v>
      </c>
      <c r="O180" s="86" t="str">
        <f t="shared" si="168"/>
        <v>당첨</v>
      </c>
      <c r="P180" s="86" t="str">
        <f t="shared" si="168"/>
        <v>당첨</v>
      </c>
      <c r="Q180" s="86" t="str">
        <f t="shared" si="168"/>
        <v>당첨</v>
      </c>
      <c r="S180" s="194">
        <v>164</v>
      </c>
      <c r="T180" s="784" t="s">
        <v>925</v>
      </c>
      <c r="U180" s="785"/>
      <c r="V180" s="379">
        <v>1</v>
      </c>
      <c r="W180" s="379">
        <v>2</v>
      </c>
      <c r="X180" s="379">
        <v>6</v>
      </c>
      <c r="Y180" s="379">
        <v>10</v>
      </c>
      <c r="Z180" s="379">
        <v>11</v>
      </c>
      <c r="AA180" s="379">
        <v>15</v>
      </c>
      <c r="AB180" s="379">
        <v>19</v>
      </c>
      <c r="AC180" s="379"/>
      <c r="AD180" s="379"/>
      <c r="AE180" s="379"/>
      <c r="AF180" s="379"/>
      <c r="AG180" s="379"/>
      <c r="AH180" s="379"/>
      <c r="AI180" s="379"/>
      <c r="AJ180" s="379"/>
      <c r="AK180" s="379"/>
      <c r="AL180" s="379"/>
      <c r="AM180" s="379"/>
      <c r="AN180" s="379"/>
      <c r="AO180" s="379"/>
      <c r="AP180" s="379"/>
      <c r="AQ180" s="379"/>
      <c r="AR180" s="379"/>
      <c r="AS180" s="379"/>
      <c r="AT180" s="379"/>
      <c r="AU180" s="379"/>
      <c r="AV180" s="356"/>
      <c r="AW180" s="356"/>
      <c r="AX180" s="356"/>
      <c r="AY180" s="356"/>
      <c r="AZ180" s="356"/>
      <c r="BA180" s="356"/>
      <c r="BB180" s="356"/>
      <c r="BC180" s="356"/>
      <c r="BD180" s="356"/>
      <c r="BE180" s="356"/>
      <c r="BF180" s="356"/>
      <c r="BG180" s="356"/>
      <c r="BH180" s="410"/>
      <c r="BI180" s="410"/>
      <c r="BJ180" s="410"/>
      <c r="BK180" s="410"/>
      <c r="BL180" s="380">
        <v>0</v>
      </c>
      <c r="BM180" s="380">
        <v>1</v>
      </c>
      <c r="BN180" s="380">
        <v>2</v>
      </c>
      <c r="BO180" s="380">
        <v>2</v>
      </c>
      <c r="BQ180" s="258"/>
      <c r="BR180" s="258">
        <v>2</v>
      </c>
      <c r="BS180"/>
      <c r="BT180" s="26"/>
    </row>
    <row r="181" spans="1:76" ht="17.5" hidden="1">
      <c r="A181" s="274" t="s">
        <v>302</v>
      </c>
      <c r="B181" s="210" t="s">
        <v>1052</v>
      </c>
      <c r="C181" s="86" t="str">
        <f t="shared" ref="C181:Q181" si="169">IF(C1450=$BM$181,"당첨",IF(C1450=$BN$181,"당첨",IF(C1450=$BO$181,"당첨",IF(C1450=$BL$181,"당첨","낙첨"))))</f>
        <v>당첨</v>
      </c>
      <c r="D181" s="86" t="str">
        <f t="shared" si="169"/>
        <v>당첨</v>
      </c>
      <c r="E181" s="86" t="str">
        <f t="shared" si="169"/>
        <v>당첨</v>
      </c>
      <c r="F181" s="86" t="str">
        <f t="shared" si="169"/>
        <v>당첨</v>
      </c>
      <c r="G181" s="86" t="str">
        <f t="shared" si="169"/>
        <v>당첨</v>
      </c>
      <c r="H181" s="86" t="str">
        <f t="shared" si="169"/>
        <v>당첨</v>
      </c>
      <c r="I181" s="86" t="str">
        <f t="shared" si="169"/>
        <v>당첨</v>
      </c>
      <c r="J181" s="86" t="str">
        <f t="shared" si="169"/>
        <v>당첨</v>
      </c>
      <c r="K181" s="86" t="str">
        <f t="shared" si="169"/>
        <v>당첨</v>
      </c>
      <c r="L181" s="86" t="str">
        <f t="shared" si="169"/>
        <v>당첨</v>
      </c>
      <c r="M181" s="86" t="str">
        <f t="shared" si="169"/>
        <v>당첨</v>
      </c>
      <c r="N181" s="86" t="str">
        <f t="shared" si="169"/>
        <v>당첨</v>
      </c>
      <c r="O181" s="86" t="str">
        <f t="shared" si="169"/>
        <v>당첨</v>
      </c>
      <c r="P181" s="86" t="str">
        <f t="shared" si="169"/>
        <v>당첨</v>
      </c>
      <c r="Q181" s="86" t="str">
        <f t="shared" si="169"/>
        <v>당첨</v>
      </c>
      <c r="S181" s="194">
        <v>165</v>
      </c>
      <c r="T181" s="784" t="s">
        <v>926</v>
      </c>
      <c r="U181" s="785"/>
      <c r="V181" s="379">
        <v>4</v>
      </c>
      <c r="W181" s="379">
        <v>3</v>
      </c>
      <c r="X181" s="379">
        <v>5</v>
      </c>
      <c r="Y181" s="379">
        <v>13</v>
      </c>
      <c r="Z181" s="379">
        <v>12</v>
      </c>
      <c r="AA181" s="379">
        <v>14</v>
      </c>
      <c r="AB181" s="379">
        <v>22</v>
      </c>
      <c r="AC181" s="379"/>
      <c r="AD181" s="379"/>
      <c r="AE181" s="379"/>
      <c r="AF181" s="379"/>
      <c r="AG181" s="379"/>
      <c r="AH181" s="379"/>
      <c r="AI181" s="379"/>
      <c r="AJ181" s="379"/>
      <c r="AK181" s="379"/>
      <c r="AL181" s="379"/>
      <c r="AM181" s="379"/>
      <c r="AN181" s="379"/>
      <c r="AO181" s="379"/>
      <c r="AP181" s="379"/>
      <c r="AQ181" s="379"/>
      <c r="AR181" s="379"/>
      <c r="AS181" s="379"/>
      <c r="AT181" s="379"/>
      <c r="AU181" s="379"/>
      <c r="AV181" s="356"/>
      <c r="AW181" s="356"/>
      <c r="AX181" s="356"/>
      <c r="AY181" s="356"/>
      <c r="AZ181" s="356"/>
      <c r="BA181" s="356"/>
      <c r="BB181" s="356"/>
      <c r="BC181" s="356"/>
      <c r="BD181" s="356"/>
      <c r="BE181" s="356"/>
      <c r="BF181" s="356"/>
      <c r="BG181" s="356"/>
      <c r="BH181" s="410"/>
      <c r="BI181" s="410"/>
      <c r="BJ181" s="410"/>
      <c r="BK181" s="410"/>
      <c r="BL181" s="380">
        <v>0</v>
      </c>
      <c r="BM181" s="380">
        <v>1</v>
      </c>
      <c r="BN181" s="380">
        <v>2</v>
      </c>
      <c r="BO181" s="380">
        <v>2</v>
      </c>
      <c r="BQ181" s="258"/>
      <c r="BR181" s="258">
        <v>2</v>
      </c>
      <c r="BS181"/>
      <c r="BT181" s="26"/>
    </row>
    <row r="182" spans="1:76" ht="17.5" hidden="1">
      <c r="A182" s="274" t="s">
        <v>303</v>
      </c>
      <c r="B182" s="210" t="s">
        <v>1053</v>
      </c>
      <c r="C182" s="86" t="str">
        <f t="shared" ref="C182:Q182" si="170">IF(C1457=$BM$182,"당첨",IF(C1457=$BN$182,"당첨",IF(C1457=$BO$182,"당첨",IF(C1457=$BL$182,"당첨","낙첨"))))</f>
        <v>당첨</v>
      </c>
      <c r="D182" s="86" t="str">
        <f t="shared" si="170"/>
        <v>당첨</v>
      </c>
      <c r="E182" s="86" t="str">
        <f t="shared" si="170"/>
        <v>당첨</v>
      </c>
      <c r="F182" s="86" t="str">
        <f t="shared" si="170"/>
        <v>당첨</v>
      </c>
      <c r="G182" s="86" t="str">
        <f t="shared" si="170"/>
        <v>당첨</v>
      </c>
      <c r="H182" s="86" t="str">
        <f t="shared" si="170"/>
        <v>당첨</v>
      </c>
      <c r="I182" s="86" t="str">
        <f t="shared" si="170"/>
        <v>당첨</v>
      </c>
      <c r="J182" s="86" t="str">
        <f t="shared" si="170"/>
        <v>당첨</v>
      </c>
      <c r="K182" s="86" t="str">
        <f t="shared" si="170"/>
        <v>당첨</v>
      </c>
      <c r="L182" s="86" t="str">
        <f t="shared" si="170"/>
        <v>당첨</v>
      </c>
      <c r="M182" s="86" t="str">
        <f t="shared" si="170"/>
        <v>당첨</v>
      </c>
      <c r="N182" s="86" t="str">
        <f t="shared" si="170"/>
        <v>당첨</v>
      </c>
      <c r="O182" s="86" t="str">
        <f t="shared" si="170"/>
        <v>당첨</v>
      </c>
      <c r="P182" s="86" t="str">
        <f t="shared" si="170"/>
        <v>당첨</v>
      </c>
      <c r="Q182" s="86" t="str">
        <f t="shared" si="170"/>
        <v>당첨</v>
      </c>
      <c r="S182" s="194">
        <v>166</v>
      </c>
      <c r="T182" s="784" t="s">
        <v>927</v>
      </c>
      <c r="U182" s="785"/>
      <c r="V182" s="379">
        <v>27</v>
      </c>
      <c r="W182" s="379">
        <v>25</v>
      </c>
      <c r="X182" s="379">
        <v>35</v>
      </c>
      <c r="Y182" s="379">
        <v>36</v>
      </c>
      <c r="Z182" s="379">
        <v>34</v>
      </c>
      <c r="AA182" s="379">
        <v>44</v>
      </c>
      <c r="AB182" s="379">
        <v>45</v>
      </c>
      <c r="AC182" s="379"/>
      <c r="AD182" s="379"/>
      <c r="AE182" s="379"/>
      <c r="AF182" s="379"/>
      <c r="AG182" s="379"/>
      <c r="AH182" s="379"/>
      <c r="AI182" s="379"/>
      <c r="AJ182" s="379"/>
      <c r="AK182" s="379"/>
      <c r="AL182" s="379"/>
      <c r="AM182" s="379"/>
      <c r="AN182" s="379"/>
      <c r="AO182" s="379"/>
      <c r="AP182" s="379"/>
      <c r="AQ182" s="379"/>
      <c r="AR182" s="379"/>
      <c r="AS182" s="379"/>
      <c r="AT182" s="379"/>
      <c r="AU182" s="379"/>
      <c r="AV182" s="356"/>
      <c r="AW182" s="356"/>
      <c r="AX182" s="356"/>
      <c r="AY182" s="356"/>
      <c r="AZ182" s="356"/>
      <c r="BA182" s="356"/>
      <c r="BB182" s="356"/>
      <c r="BC182" s="356"/>
      <c r="BD182" s="356"/>
      <c r="BE182" s="356"/>
      <c r="BF182" s="356"/>
      <c r="BG182" s="356"/>
      <c r="BH182" s="410"/>
      <c r="BI182" s="410"/>
      <c r="BJ182" s="410"/>
      <c r="BK182" s="410"/>
      <c r="BL182" s="380">
        <v>0</v>
      </c>
      <c r="BM182" s="380">
        <v>1</v>
      </c>
      <c r="BN182" s="380">
        <v>2</v>
      </c>
      <c r="BO182" s="380">
        <v>3</v>
      </c>
      <c r="BQ182" s="258"/>
      <c r="BR182" s="258">
        <v>3</v>
      </c>
      <c r="BS182"/>
      <c r="BT182" s="26"/>
    </row>
    <row r="183" spans="1:76" ht="17.5" hidden="1">
      <c r="A183" s="274" t="s">
        <v>304</v>
      </c>
      <c r="B183" s="210" t="s">
        <v>1054</v>
      </c>
      <c r="C183" s="86" t="str">
        <f t="shared" ref="C183:Q183" si="171">IF(C1464=$BM$183,"당첨",IF(C1464=$BN$183,"당첨",IF(C1464=$BO$183,"당첨",IF(C1464=$BL$183,"당첨","낙첨"))))</f>
        <v>당첨</v>
      </c>
      <c r="D183" s="86" t="str">
        <f t="shared" si="171"/>
        <v>당첨</v>
      </c>
      <c r="E183" s="86" t="str">
        <f t="shared" si="171"/>
        <v>당첨</v>
      </c>
      <c r="F183" s="86" t="str">
        <f t="shared" si="171"/>
        <v>당첨</v>
      </c>
      <c r="G183" s="86" t="str">
        <f t="shared" si="171"/>
        <v>당첨</v>
      </c>
      <c r="H183" s="86" t="str">
        <f t="shared" si="171"/>
        <v>당첨</v>
      </c>
      <c r="I183" s="86" t="str">
        <f t="shared" si="171"/>
        <v>당첨</v>
      </c>
      <c r="J183" s="86" t="str">
        <f t="shared" si="171"/>
        <v>당첨</v>
      </c>
      <c r="K183" s="86" t="str">
        <f t="shared" si="171"/>
        <v>당첨</v>
      </c>
      <c r="L183" s="86" t="str">
        <f t="shared" si="171"/>
        <v>당첨</v>
      </c>
      <c r="M183" s="86" t="str">
        <f t="shared" si="171"/>
        <v>당첨</v>
      </c>
      <c r="N183" s="86" t="str">
        <f t="shared" si="171"/>
        <v>당첨</v>
      </c>
      <c r="O183" s="86" t="str">
        <f t="shared" si="171"/>
        <v>당첨</v>
      </c>
      <c r="P183" s="86" t="str">
        <f t="shared" si="171"/>
        <v>당첨</v>
      </c>
      <c r="Q183" s="86" t="str">
        <f t="shared" si="171"/>
        <v>당첨</v>
      </c>
      <c r="S183" s="194">
        <v>167</v>
      </c>
      <c r="T183" s="784" t="s">
        <v>928</v>
      </c>
      <c r="U183" s="785"/>
      <c r="V183" s="379">
        <v>20</v>
      </c>
      <c r="W183" s="379">
        <v>24</v>
      </c>
      <c r="X183" s="379">
        <v>28</v>
      </c>
      <c r="Y183" s="379">
        <v>29</v>
      </c>
      <c r="Z183" s="379">
        <v>33</v>
      </c>
      <c r="AA183" s="379">
        <v>37</v>
      </c>
      <c r="AB183" s="379">
        <v>38</v>
      </c>
      <c r="AC183" s="379"/>
      <c r="AD183" s="379"/>
      <c r="AE183" s="379"/>
      <c r="AF183" s="379"/>
      <c r="AG183" s="379"/>
      <c r="AH183" s="379"/>
      <c r="AI183" s="379"/>
      <c r="AJ183" s="379"/>
      <c r="AK183" s="379"/>
      <c r="AL183" s="379"/>
      <c r="AM183" s="379"/>
      <c r="AN183" s="379"/>
      <c r="AO183" s="379"/>
      <c r="AP183" s="379"/>
      <c r="AQ183" s="379"/>
      <c r="AR183" s="379"/>
      <c r="AS183" s="379"/>
      <c r="AT183" s="379"/>
      <c r="AU183" s="379"/>
      <c r="AV183" s="356"/>
      <c r="AW183" s="356"/>
      <c r="AX183" s="356"/>
      <c r="AY183" s="356"/>
      <c r="AZ183" s="356"/>
      <c r="BA183" s="356"/>
      <c r="BB183" s="356"/>
      <c r="BC183" s="356"/>
      <c r="BD183" s="356"/>
      <c r="BE183" s="356"/>
      <c r="BF183" s="356"/>
      <c r="BG183" s="356"/>
      <c r="BH183" s="410"/>
      <c r="BI183" s="410"/>
      <c r="BJ183" s="410"/>
      <c r="BK183" s="410"/>
      <c r="BL183" s="380">
        <v>0</v>
      </c>
      <c r="BM183" s="380">
        <v>1</v>
      </c>
      <c r="BN183" s="380">
        <v>2</v>
      </c>
      <c r="BO183" s="380">
        <v>2</v>
      </c>
      <c r="BQ183" s="258"/>
      <c r="BR183" s="258">
        <v>2</v>
      </c>
      <c r="BS183"/>
      <c r="BT183" s="26"/>
    </row>
    <row r="184" spans="1:76" ht="17.5" hidden="1">
      <c r="A184" s="274" t="s">
        <v>305</v>
      </c>
      <c r="B184" s="210" t="s">
        <v>1055</v>
      </c>
      <c r="C184" s="86" t="str">
        <f t="shared" ref="C184:Q184" si="172">IF(C1471=$BM$184,"당첨",IF(C1471=$BN$184,"당첨",IF(C1471=$BO$184,"당첨",IF(C1471=$BL$184,"당첨","낙첨"))))</f>
        <v>낙첨</v>
      </c>
      <c r="D184" s="86" t="str">
        <f t="shared" si="172"/>
        <v>낙첨</v>
      </c>
      <c r="E184" s="86" t="str">
        <f t="shared" si="172"/>
        <v>낙첨</v>
      </c>
      <c r="F184" s="86" t="str">
        <f t="shared" si="172"/>
        <v>낙첨</v>
      </c>
      <c r="G184" s="86" t="str">
        <f t="shared" si="172"/>
        <v>낙첨</v>
      </c>
      <c r="H184" s="86" t="str">
        <f t="shared" si="172"/>
        <v>낙첨</v>
      </c>
      <c r="I184" s="86" t="str">
        <f t="shared" si="172"/>
        <v>낙첨</v>
      </c>
      <c r="J184" s="86" t="str">
        <f t="shared" si="172"/>
        <v>낙첨</v>
      </c>
      <c r="K184" s="86" t="str">
        <f t="shared" si="172"/>
        <v>낙첨</v>
      </c>
      <c r="L184" s="86" t="str">
        <f t="shared" si="172"/>
        <v>낙첨</v>
      </c>
      <c r="M184" s="86" t="str">
        <f t="shared" si="172"/>
        <v>낙첨</v>
      </c>
      <c r="N184" s="86" t="str">
        <f t="shared" si="172"/>
        <v>낙첨</v>
      </c>
      <c r="O184" s="86" t="str">
        <f t="shared" si="172"/>
        <v>낙첨</v>
      </c>
      <c r="P184" s="86" t="str">
        <f t="shared" si="172"/>
        <v>낙첨</v>
      </c>
      <c r="Q184" s="86" t="str">
        <f t="shared" si="172"/>
        <v>낙첨</v>
      </c>
      <c r="S184" s="194">
        <v>168</v>
      </c>
      <c r="T184" s="784" t="s">
        <v>929</v>
      </c>
      <c r="U184" s="785"/>
      <c r="V184" s="379">
        <v>21</v>
      </c>
      <c r="W184" s="379">
        <v>23</v>
      </c>
      <c r="X184" s="379">
        <v>31</v>
      </c>
      <c r="Y184" s="379">
        <v>30</v>
      </c>
      <c r="Z184" s="379">
        <v>32</v>
      </c>
      <c r="AA184" s="379">
        <v>40</v>
      </c>
      <c r="AB184" s="379">
        <v>39</v>
      </c>
      <c r="AC184" s="379"/>
      <c r="AD184" s="379"/>
      <c r="AE184" s="379"/>
      <c r="AF184" s="379"/>
      <c r="AG184" s="379"/>
      <c r="AH184" s="379"/>
      <c r="AI184" s="379"/>
      <c r="AJ184" s="379"/>
      <c r="AK184" s="379"/>
      <c r="AL184" s="379"/>
      <c r="AM184" s="379"/>
      <c r="AN184" s="379"/>
      <c r="AO184" s="379"/>
      <c r="AP184" s="379"/>
      <c r="AQ184" s="379"/>
      <c r="AR184" s="379"/>
      <c r="AS184" s="379"/>
      <c r="AT184" s="379"/>
      <c r="AU184" s="379"/>
      <c r="AV184" s="356"/>
      <c r="AW184" s="356"/>
      <c r="AX184" s="356"/>
      <c r="AY184" s="356"/>
      <c r="AZ184" s="356"/>
      <c r="BA184" s="356"/>
      <c r="BB184" s="356"/>
      <c r="BC184" s="356"/>
      <c r="BD184" s="356"/>
      <c r="BE184" s="356"/>
      <c r="BF184" s="356"/>
      <c r="BG184" s="356"/>
      <c r="BH184" s="410"/>
      <c r="BI184" s="410"/>
      <c r="BJ184" s="410"/>
      <c r="BK184" s="410"/>
      <c r="BL184" s="380">
        <v>0</v>
      </c>
      <c r="BM184" s="380">
        <v>1</v>
      </c>
      <c r="BN184" s="380">
        <v>2</v>
      </c>
      <c r="BO184" s="380">
        <v>2</v>
      </c>
      <c r="BQ184" s="258"/>
      <c r="BR184" s="258">
        <v>2</v>
      </c>
      <c r="BS184"/>
      <c r="BT184" s="26"/>
    </row>
    <row r="185" spans="1:76" ht="17.5" hidden="1">
      <c r="A185" s="274" t="s">
        <v>306</v>
      </c>
      <c r="B185" s="210" t="s">
        <v>1056</v>
      </c>
      <c r="C185" s="86" t="str">
        <f t="shared" ref="C185:Q185" si="173">IF(C1478=$BM$185,"당첨",IF(C1478=$BN$185,"당첨",IF(C1478=$BO$185,"당첨",IF(C1478=$BL$185,"당첨","낙첨"))))</f>
        <v>당첨</v>
      </c>
      <c r="D185" s="86" t="str">
        <f t="shared" si="173"/>
        <v>당첨</v>
      </c>
      <c r="E185" s="86" t="str">
        <f t="shared" si="173"/>
        <v>당첨</v>
      </c>
      <c r="F185" s="86" t="str">
        <f t="shared" si="173"/>
        <v>당첨</v>
      </c>
      <c r="G185" s="86" t="str">
        <f t="shared" si="173"/>
        <v>당첨</v>
      </c>
      <c r="H185" s="86" t="str">
        <f t="shared" si="173"/>
        <v>당첨</v>
      </c>
      <c r="I185" s="86" t="str">
        <f t="shared" si="173"/>
        <v>당첨</v>
      </c>
      <c r="J185" s="86" t="str">
        <f t="shared" si="173"/>
        <v>당첨</v>
      </c>
      <c r="K185" s="86" t="str">
        <f t="shared" si="173"/>
        <v>당첨</v>
      </c>
      <c r="L185" s="86" t="str">
        <f t="shared" si="173"/>
        <v>당첨</v>
      </c>
      <c r="M185" s="86" t="str">
        <f t="shared" si="173"/>
        <v>당첨</v>
      </c>
      <c r="N185" s="86" t="str">
        <f t="shared" si="173"/>
        <v>당첨</v>
      </c>
      <c r="O185" s="86" t="str">
        <f t="shared" si="173"/>
        <v>당첨</v>
      </c>
      <c r="P185" s="86" t="str">
        <f t="shared" si="173"/>
        <v>당첨</v>
      </c>
      <c r="Q185" s="86" t="str">
        <f t="shared" si="173"/>
        <v>당첨</v>
      </c>
      <c r="S185" s="194">
        <v>169</v>
      </c>
      <c r="T185" s="784" t="s">
        <v>930</v>
      </c>
      <c r="U185" s="785"/>
      <c r="V185" s="379">
        <v>43</v>
      </c>
      <c r="W185" s="379">
        <v>42</v>
      </c>
      <c r="X185" s="379">
        <v>41</v>
      </c>
      <c r="Y185" s="379"/>
      <c r="Z185" s="379"/>
      <c r="AA185" s="379"/>
      <c r="AB185" s="379"/>
      <c r="AC185" s="379"/>
      <c r="AD185" s="379"/>
      <c r="AE185" s="379"/>
      <c r="AF185" s="379"/>
      <c r="AG185" s="379"/>
      <c r="AH185" s="379"/>
      <c r="AI185" s="379"/>
      <c r="AJ185" s="379"/>
      <c r="AK185" s="379"/>
      <c r="AL185" s="379"/>
      <c r="AM185" s="379"/>
      <c r="AN185" s="379"/>
      <c r="AO185" s="379"/>
      <c r="AP185" s="379"/>
      <c r="AQ185" s="379"/>
      <c r="AR185" s="379"/>
      <c r="AS185" s="379"/>
      <c r="AT185" s="379"/>
      <c r="AU185" s="379"/>
      <c r="AV185" s="356"/>
      <c r="AW185" s="356"/>
      <c r="AX185" s="356"/>
      <c r="AY185" s="356"/>
      <c r="AZ185" s="356"/>
      <c r="BA185" s="356"/>
      <c r="BB185" s="356"/>
      <c r="BC185" s="356"/>
      <c r="BD185" s="356"/>
      <c r="BE185" s="356"/>
      <c r="BF185" s="356"/>
      <c r="BG185" s="356"/>
      <c r="BH185" s="410"/>
      <c r="BI185" s="410"/>
      <c r="BJ185" s="410"/>
      <c r="BK185" s="410"/>
      <c r="BL185" s="380">
        <v>0</v>
      </c>
      <c r="BM185" s="380">
        <v>1</v>
      </c>
      <c r="BN185" s="380">
        <v>1</v>
      </c>
      <c r="BO185" s="380">
        <v>1</v>
      </c>
      <c r="BQ185" s="258"/>
      <c r="BR185" s="258">
        <v>1</v>
      </c>
      <c r="BS185" s="257"/>
      <c r="BT185" s="257"/>
      <c r="BU185" s="257"/>
      <c r="BV185" s="257"/>
      <c r="BW185" s="257"/>
      <c r="BX185" s="257"/>
    </row>
    <row r="186" spans="1:76" ht="17.5" hidden="1">
      <c r="A186" s="273" t="s">
        <v>307</v>
      </c>
      <c r="B186" s="266" t="s">
        <v>1057</v>
      </c>
      <c r="C186" s="86" t="str">
        <f t="shared" ref="C186:Q186" si="174">IF(C1485=$BM$186,"당첨",IF(C1485=$BN$186,"당첨",IF(C1485=$BO$186,"당첨",IF(C1485=$BL$186,"당첨","낙첨"))))</f>
        <v>당첨</v>
      </c>
      <c r="D186" s="86" t="str">
        <f t="shared" si="174"/>
        <v>당첨</v>
      </c>
      <c r="E186" s="86" t="str">
        <f t="shared" si="174"/>
        <v>당첨</v>
      </c>
      <c r="F186" s="86" t="str">
        <f t="shared" si="174"/>
        <v>당첨</v>
      </c>
      <c r="G186" s="86" t="str">
        <f t="shared" si="174"/>
        <v>당첨</v>
      </c>
      <c r="H186" s="86" t="str">
        <f t="shared" si="174"/>
        <v>당첨</v>
      </c>
      <c r="I186" s="86" t="str">
        <f t="shared" si="174"/>
        <v>당첨</v>
      </c>
      <c r="J186" s="86" t="str">
        <f t="shared" si="174"/>
        <v>당첨</v>
      </c>
      <c r="K186" s="86" t="str">
        <f t="shared" si="174"/>
        <v>당첨</v>
      </c>
      <c r="L186" s="86" t="str">
        <f t="shared" si="174"/>
        <v>당첨</v>
      </c>
      <c r="M186" s="86" t="str">
        <f t="shared" si="174"/>
        <v>당첨</v>
      </c>
      <c r="N186" s="86" t="str">
        <f t="shared" si="174"/>
        <v>당첨</v>
      </c>
      <c r="O186" s="86" t="str">
        <f t="shared" si="174"/>
        <v>당첨</v>
      </c>
      <c r="P186" s="86" t="str">
        <f t="shared" si="174"/>
        <v>당첨</v>
      </c>
      <c r="Q186" s="86" t="str">
        <f t="shared" si="174"/>
        <v>당첨</v>
      </c>
      <c r="S186" s="287">
        <v>170</v>
      </c>
      <c r="T186" s="800" t="s">
        <v>931</v>
      </c>
      <c r="U186" s="801"/>
      <c r="V186" s="376">
        <v>1</v>
      </c>
      <c r="W186" s="376">
        <v>2</v>
      </c>
      <c r="X186" s="376">
        <v>3</v>
      </c>
      <c r="Y186" s="376">
        <v>22</v>
      </c>
      <c r="Z186" s="376">
        <v>23</v>
      </c>
      <c r="AA186" s="376">
        <v>24</v>
      </c>
      <c r="AB186" s="376">
        <v>43</v>
      </c>
      <c r="AC186" s="376"/>
      <c r="AD186" s="376"/>
      <c r="AE186" s="376"/>
      <c r="AF186" s="376"/>
      <c r="AG186" s="376"/>
      <c r="AH186" s="376"/>
      <c r="AI186" s="376"/>
      <c r="AJ186" s="376"/>
      <c r="AK186" s="376"/>
      <c r="AL186" s="376"/>
      <c r="AM186" s="376"/>
      <c r="AN186" s="376"/>
      <c r="AO186" s="376"/>
      <c r="AP186" s="376"/>
      <c r="AQ186" s="376"/>
      <c r="AR186" s="376"/>
      <c r="AS186" s="376"/>
      <c r="AT186" s="376"/>
      <c r="AU186" s="376"/>
      <c r="AV186" s="377"/>
      <c r="AW186" s="377"/>
      <c r="AX186" s="377"/>
      <c r="AY186" s="377"/>
      <c r="AZ186" s="377"/>
      <c r="BA186" s="377"/>
      <c r="BB186" s="377"/>
      <c r="BC186" s="377"/>
      <c r="BD186" s="377"/>
      <c r="BE186" s="377"/>
      <c r="BF186" s="377"/>
      <c r="BG186" s="377"/>
      <c r="BH186" s="410"/>
      <c r="BI186" s="410"/>
      <c r="BJ186" s="410"/>
      <c r="BK186" s="410"/>
      <c r="BL186" s="378">
        <v>0</v>
      </c>
      <c r="BM186" s="378">
        <v>1</v>
      </c>
      <c r="BN186" s="378">
        <v>2</v>
      </c>
      <c r="BO186" s="378">
        <v>2</v>
      </c>
      <c r="BQ186" s="258"/>
      <c r="BR186" s="258">
        <v>2</v>
      </c>
      <c r="BS186" s="257"/>
      <c r="BT186" s="257"/>
      <c r="BU186" s="257"/>
      <c r="BV186" s="257"/>
      <c r="BW186" s="257"/>
      <c r="BX186" s="257"/>
    </row>
    <row r="187" spans="1:76" ht="17.5" hidden="1">
      <c r="A187" s="273" t="s">
        <v>308</v>
      </c>
      <c r="B187" s="266" t="s">
        <v>1058</v>
      </c>
      <c r="C187" s="86" t="str">
        <f t="shared" ref="C187:Q187" si="175">IF(C1492=$BM$187,"당첨",IF(C1492=$BN$187,"당첨",IF(C1492=$BO$187,"당첨",IF(C1492=$BL$187,"당첨","낙첨"))))</f>
        <v>당첨</v>
      </c>
      <c r="D187" s="86" t="str">
        <f t="shared" si="175"/>
        <v>당첨</v>
      </c>
      <c r="E187" s="86" t="str">
        <f t="shared" si="175"/>
        <v>당첨</v>
      </c>
      <c r="F187" s="86" t="str">
        <f t="shared" si="175"/>
        <v>당첨</v>
      </c>
      <c r="G187" s="86" t="str">
        <f t="shared" si="175"/>
        <v>당첨</v>
      </c>
      <c r="H187" s="86" t="str">
        <f t="shared" si="175"/>
        <v>당첨</v>
      </c>
      <c r="I187" s="86" t="str">
        <f t="shared" si="175"/>
        <v>당첨</v>
      </c>
      <c r="J187" s="86" t="str">
        <f t="shared" si="175"/>
        <v>당첨</v>
      </c>
      <c r="K187" s="86" t="str">
        <f t="shared" si="175"/>
        <v>당첨</v>
      </c>
      <c r="L187" s="86" t="str">
        <f t="shared" si="175"/>
        <v>당첨</v>
      </c>
      <c r="M187" s="86" t="str">
        <f t="shared" si="175"/>
        <v>당첨</v>
      </c>
      <c r="N187" s="86" t="str">
        <f t="shared" si="175"/>
        <v>당첨</v>
      </c>
      <c r="O187" s="86" t="str">
        <f t="shared" si="175"/>
        <v>당첨</v>
      </c>
      <c r="P187" s="86" t="str">
        <f t="shared" si="175"/>
        <v>당첨</v>
      </c>
      <c r="Q187" s="86" t="str">
        <f t="shared" si="175"/>
        <v>당첨</v>
      </c>
      <c r="S187" s="287">
        <v>171</v>
      </c>
      <c r="T187" s="800" t="s">
        <v>932</v>
      </c>
      <c r="U187" s="801"/>
      <c r="V187" s="376">
        <v>4</v>
      </c>
      <c r="W187" s="376">
        <v>5</v>
      </c>
      <c r="X187" s="376">
        <v>6</v>
      </c>
      <c r="Y187" s="376">
        <v>25</v>
      </c>
      <c r="Z187" s="376">
        <v>26</v>
      </c>
      <c r="AA187" s="376">
        <v>27</v>
      </c>
      <c r="AB187" s="376">
        <v>44</v>
      </c>
      <c r="AC187" s="376"/>
      <c r="AD187" s="376"/>
      <c r="AE187" s="376"/>
      <c r="AF187" s="376"/>
      <c r="AG187" s="376"/>
      <c r="AH187" s="376"/>
      <c r="AI187" s="376"/>
      <c r="AJ187" s="376"/>
      <c r="AK187" s="376"/>
      <c r="AL187" s="376"/>
      <c r="AM187" s="376"/>
      <c r="AN187" s="376"/>
      <c r="AO187" s="376"/>
      <c r="AP187" s="376"/>
      <c r="AQ187" s="376"/>
      <c r="AR187" s="376"/>
      <c r="AS187" s="376"/>
      <c r="AT187" s="376"/>
      <c r="AU187" s="376"/>
      <c r="AV187" s="377"/>
      <c r="AW187" s="377"/>
      <c r="AX187" s="377"/>
      <c r="AY187" s="377"/>
      <c r="AZ187" s="377"/>
      <c r="BA187" s="377"/>
      <c r="BB187" s="377"/>
      <c r="BC187" s="377"/>
      <c r="BD187" s="377"/>
      <c r="BE187" s="377"/>
      <c r="BF187" s="377"/>
      <c r="BG187" s="377"/>
      <c r="BH187" s="410"/>
      <c r="BI187" s="410"/>
      <c r="BJ187" s="410"/>
      <c r="BK187" s="410"/>
      <c r="BL187" s="378">
        <v>0</v>
      </c>
      <c r="BM187" s="378">
        <v>1</v>
      </c>
      <c r="BN187" s="378">
        <v>2</v>
      </c>
      <c r="BO187" s="378">
        <v>3</v>
      </c>
      <c r="BQ187" s="258"/>
      <c r="BR187" s="258">
        <v>3</v>
      </c>
      <c r="BS187" s="257"/>
      <c r="BT187" s="257"/>
      <c r="BU187" s="257"/>
      <c r="BV187" s="257"/>
      <c r="BW187" s="257"/>
      <c r="BX187" s="257"/>
    </row>
    <row r="188" spans="1:76" ht="17.5" hidden="1">
      <c r="A188" s="273" t="s">
        <v>309</v>
      </c>
      <c r="B188" s="266" t="s">
        <v>1059</v>
      </c>
      <c r="C188" s="86" t="str">
        <f t="shared" ref="C188:Q188" si="176">IF(C1499=$BM$188,"당첨",IF(C1499=$BN$188,"당첨",IF(C1499=$BO$188,"당첨",IF(C1499=$BL$188,"당첨","낙첨"))))</f>
        <v>당첨</v>
      </c>
      <c r="D188" s="86" t="str">
        <f t="shared" si="176"/>
        <v>당첨</v>
      </c>
      <c r="E188" s="86" t="str">
        <f t="shared" si="176"/>
        <v>당첨</v>
      </c>
      <c r="F188" s="86" t="str">
        <f t="shared" si="176"/>
        <v>당첨</v>
      </c>
      <c r="G188" s="86" t="str">
        <f t="shared" si="176"/>
        <v>당첨</v>
      </c>
      <c r="H188" s="86" t="str">
        <f t="shared" si="176"/>
        <v>당첨</v>
      </c>
      <c r="I188" s="86" t="str">
        <f t="shared" si="176"/>
        <v>당첨</v>
      </c>
      <c r="J188" s="86" t="str">
        <f t="shared" si="176"/>
        <v>당첨</v>
      </c>
      <c r="K188" s="86" t="str">
        <f t="shared" si="176"/>
        <v>당첨</v>
      </c>
      <c r="L188" s="86" t="str">
        <f t="shared" si="176"/>
        <v>당첨</v>
      </c>
      <c r="M188" s="86" t="str">
        <f t="shared" si="176"/>
        <v>당첨</v>
      </c>
      <c r="N188" s="86" t="str">
        <f t="shared" si="176"/>
        <v>당첨</v>
      </c>
      <c r="O188" s="86" t="str">
        <f t="shared" si="176"/>
        <v>당첨</v>
      </c>
      <c r="P188" s="86" t="str">
        <f t="shared" si="176"/>
        <v>당첨</v>
      </c>
      <c r="Q188" s="86" t="str">
        <f t="shared" si="176"/>
        <v>당첨</v>
      </c>
      <c r="S188" s="287">
        <v>172</v>
      </c>
      <c r="T188" s="800" t="s">
        <v>933</v>
      </c>
      <c r="U188" s="801"/>
      <c r="V188" s="376">
        <v>7</v>
      </c>
      <c r="W188" s="376">
        <v>8</v>
      </c>
      <c r="X188" s="376">
        <v>9</v>
      </c>
      <c r="Y188" s="376">
        <v>28</v>
      </c>
      <c r="Z188" s="376">
        <v>29</v>
      </c>
      <c r="AA188" s="376">
        <v>30</v>
      </c>
      <c r="AB188" s="376">
        <v>45</v>
      </c>
      <c r="AC188" s="376"/>
      <c r="AD188" s="376"/>
      <c r="AE188" s="376"/>
      <c r="AF188" s="376"/>
      <c r="AG188" s="376"/>
      <c r="AH188" s="376"/>
      <c r="AI188" s="376"/>
      <c r="AJ188" s="376"/>
      <c r="AK188" s="376"/>
      <c r="AL188" s="376"/>
      <c r="AM188" s="376"/>
      <c r="AN188" s="376"/>
      <c r="AO188" s="376"/>
      <c r="AP188" s="376"/>
      <c r="AQ188" s="376"/>
      <c r="AR188" s="376"/>
      <c r="AS188" s="376"/>
      <c r="AT188" s="376"/>
      <c r="AU188" s="376"/>
      <c r="AV188" s="377"/>
      <c r="AW188" s="377"/>
      <c r="AX188" s="377"/>
      <c r="AY188" s="377"/>
      <c r="AZ188" s="377"/>
      <c r="BA188" s="377"/>
      <c r="BB188" s="377"/>
      <c r="BC188" s="377"/>
      <c r="BD188" s="377"/>
      <c r="BE188" s="377"/>
      <c r="BF188" s="377"/>
      <c r="BG188" s="377"/>
      <c r="BH188" s="410"/>
      <c r="BI188" s="410"/>
      <c r="BJ188" s="410"/>
      <c r="BK188" s="410"/>
      <c r="BL188" s="378">
        <v>0</v>
      </c>
      <c r="BM188" s="378">
        <v>1</v>
      </c>
      <c r="BN188" s="378">
        <v>2</v>
      </c>
      <c r="BO188" s="378">
        <v>2</v>
      </c>
      <c r="BQ188" s="258"/>
      <c r="BR188" s="258">
        <v>2</v>
      </c>
      <c r="BS188" s="257"/>
      <c r="BT188" s="257"/>
      <c r="BU188" s="257"/>
      <c r="BV188" s="257"/>
      <c r="BW188" s="257"/>
      <c r="BX188" s="257"/>
    </row>
    <row r="189" spans="1:76" ht="17.5" hidden="1">
      <c r="A189" s="273" t="s">
        <v>310</v>
      </c>
      <c r="B189" s="266" t="s">
        <v>1060</v>
      </c>
      <c r="C189" s="86" t="str">
        <f t="shared" ref="C189:Q189" si="177">IF(C1506=$BM$189,"당첨",IF(C1506=$BN$189,"당첨",IF(C1506=$BO$189,"당첨",IF(C1506=$BL$189,"당첨","낙첨"))))</f>
        <v>당첨</v>
      </c>
      <c r="D189" s="86" t="str">
        <f t="shared" si="177"/>
        <v>당첨</v>
      </c>
      <c r="E189" s="86" t="str">
        <f t="shared" si="177"/>
        <v>당첨</v>
      </c>
      <c r="F189" s="86" t="str">
        <f t="shared" si="177"/>
        <v>당첨</v>
      </c>
      <c r="G189" s="86" t="str">
        <f t="shared" si="177"/>
        <v>당첨</v>
      </c>
      <c r="H189" s="86" t="str">
        <f t="shared" si="177"/>
        <v>당첨</v>
      </c>
      <c r="I189" s="86" t="str">
        <f t="shared" si="177"/>
        <v>당첨</v>
      </c>
      <c r="J189" s="86" t="str">
        <f t="shared" si="177"/>
        <v>당첨</v>
      </c>
      <c r="K189" s="86" t="str">
        <f t="shared" si="177"/>
        <v>당첨</v>
      </c>
      <c r="L189" s="86" t="str">
        <f t="shared" si="177"/>
        <v>당첨</v>
      </c>
      <c r="M189" s="86" t="str">
        <f t="shared" si="177"/>
        <v>당첨</v>
      </c>
      <c r="N189" s="86" t="str">
        <f t="shared" si="177"/>
        <v>당첨</v>
      </c>
      <c r="O189" s="86" t="str">
        <f t="shared" si="177"/>
        <v>당첨</v>
      </c>
      <c r="P189" s="86" t="str">
        <f t="shared" si="177"/>
        <v>당첨</v>
      </c>
      <c r="Q189" s="86" t="str">
        <f t="shared" si="177"/>
        <v>당첨</v>
      </c>
      <c r="S189" s="287">
        <v>173</v>
      </c>
      <c r="T189" s="800" t="s">
        <v>934</v>
      </c>
      <c r="U189" s="801"/>
      <c r="V189" s="376">
        <v>10</v>
      </c>
      <c r="W189" s="376">
        <v>11</v>
      </c>
      <c r="X189" s="376">
        <v>12</v>
      </c>
      <c r="Y189" s="376">
        <v>31</v>
      </c>
      <c r="Z189" s="376">
        <v>32</v>
      </c>
      <c r="AA189" s="376">
        <v>33</v>
      </c>
      <c r="AB189" s="376"/>
      <c r="AC189" s="376"/>
      <c r="AD189" s="376"/>
      <c r="AE189" s="376"/>
      <c r="AF189" s="376"/>
      <c r="AG189" s="376"/>
      <c r="AH189" s="376"/>
      <c r="AI189" s="376"/>
      <c r="AJ189" s="376"/>
      <c r="AK189" s="376"/>
      <c r="AL189" s="376"/>
      <c r="AM189" s="376"/>
      <c r="AN189" s="376"/>
      <c r="AO189" s="376"/>
      <c r="AP189" s="376"/>
      <c r="AQ189" s="376"/>
      <c r="AR189" s="376"/>
      <c r="AS189" s="376"/>
      <c r="AT189" s="376"/>
      <c r="AU189" s="376"/>
      <c r="AV189" s="377"/>
      <c r="AW189" s="377"/>
      <c r="AX189" s="377"/>
      <c r="AY189" s="377"/>
      <c r="AZ189" s="377"/>
      <c r="BA189" s="377"/>
      <c r="BB189" s="377"/>
      <c r="BC189" s="377"/>
      <c r="BD189" s="377"/>
      <c r="BE189" s="377"/>
      <c r="BF189" s="377"/>
      <c r="BG189" s="377"/>
      <c r="BH189" s="410"/>
      <c r="BI189" s="410"/>
      <c r="BJ189" s="410"/>
      <c r="BK189" s="410"/>
      <c r="BL189" s="378">
        <v>0</v>
      </c>
      <c r="BM189" s="378">
        <v>1</v>
      </c>
      <c r="BN189" s="378">
        <v>2</v>
      </c>
      <c r="BO189" s="378">
        <v>2</v>
      </c>
      <c r="BQ189" s="258"/>
      <c r="BR189" s="258">
        <v>2</v>
      </c>
      <c r="BS189" s="257"/>
      <c r="BT189" s="257"/>
      <c r="BU189" s="257"/>
      <c r="BV189" s="257"/>
      <c r="BW189" s="257"/>
      <c r="BX189" s="257"/>
    </row>
    <row r="190" spans="1:76" ht="17.5" hidden="1">
      <c r="A190" s="273" t="s">
        <v>311</v>
      </c>
      <c r="B190" s="266" t="s">
        <v>1061</v>
      </c>
      <c r="C190" s="86" t="str">
        <f t="shared" ref="C190:Q190" si="178">IF(C1513=$BM$190,"당첨",IF(C1513=$BN$190,"당첨",IF(C1513=$BO$190,"당첨",IF(C1513=$BL$190,"당첨","낙첨"))))</f>
        <v>당첨</v>
      </c>
      <c r="D190" s="86" t="str">
        <f t="shared" si="178"/>
        <v>당첨</v>
      </c>
      <c r="E190" s="86" t="str">
        <f t="shared" si="178"/>
        <v>당첨</v>
      </c>
      <c r="F190" s="86" t="str">
        <f t="shared" si="178"/>
        <v>당첨</v>
      </c>
      <c r="G190" s="86" t="str">
        <f t="shared" si="178"/>
        <v>당첨</v>
      </c>
      <c r="H190" s="86" t="str">
        <f t="shared" si="178"/>
        <v>당첨</v>
      </c>
      <c r="I190" s="86" t="str">
        <f t="shared" si="178"/>
        <v>당첨</v>
      </c>
      <c r="J190" s="86" t="str">
        <f t="shared" si="178"/>
        <v>당첨</v>
      </c>
      <c r="K190" s="86" t="str">
        <f t="shared" si="178"/>
        <v>당첨</v>
      </c>
      <c r="L190" s="86" t="str">
        <f t="shared" si="178"/>
        <v>당첨</v>
      </c>
      <c r="M190" s="86" t="str">
        <f t="shared" si="178"/>
        <v>당첨</v>
      </c>
      <c r="N190" s="86" t="str">
        <f t="shared" si="178"/>
        <v>당첨</v>
      </c>
      <c r="O190" s="86" t="str">
        <f t="shared" si="178"/>
        <v>당첨</v>
      </c>
      <c r="P190" s="86" t="str">
        <f t="shared" si="178"/>
        <v>당첨</v>
      </c>
      <c r="Q190" s="86" t="str">
        <f t="shared" si="178"/>
        <v>당첨</v>
      </c>
      <c r="S190" s="287">
        <v>174</v>
      </c>
      <c r="T190" s="800" t="s">
        <v>935</v>
      </c>
      <c r="U190" s="801"/>
      <c r="V190" s="376">
        <v>13</v>
      </c>
      <c r="W190" s="376">
        <v>14</v>
      </c>
      <c r="X190" s="376">
        <v>15</v>
      </c>
      <c r="Y190" s="376">
        <v>34</v>
      </c>
      <c r="Z190" s="376">
        <v>35</v>
      </c>
      <c r="AA190" s="376">
        <v>36</v>
      </c>
      <c r="AB190" s="376"/>
      <c r="AC190" s="376"/>
      <c r="AD190" s="376"/>
      <c r="AE190" s="376"/>
      <c r="AF190" s="376"/>
      <c r="AG190" s="376"/>
      <c r="AH190" s="376"/>
      <c r="AI190" s="376"/>
      <c r="AJ190" s="376"/>
      <c r="AK190" s="376"/>
      <c r="AL190" s="376"/>
      <c r="AM190" s="376"/>
      <c r="AN190" s="376"/>
      <c r="AO190" s="376"/>
      <c r="AP190" s="376"/>
      <c r="AQ190" s="376"/>
      <c r="AR190" s="376"/>
      <c r="AS190" s="376"/>
      <c r="AT190" s="376"/>
      <c r="AU190" s="376"/>
      <c r="AV190" s="377"/>
      <c r="AW190" s="377"/>
      <c r="AX190" s="377"/>
      <c r="AY190" s="377"/>
      <c r="AZ190" s="377"/>
      <c r="BA190" s="377"/>
      <c r="BB190" s="377"/>
      <c r="BC190" s="377"/>
      <c r="BD190" s="377"/>
      <c r="BE190" s="377"/>
      <c r="BF190" s="377"/>
      <c r="BG190" s="377"/>
      <c r="BH190" s="410"/>
      <c r="BI190" s="410"/>
      <c r="BJ190" s="410"/>
      <c r="BK190" s="410"/>
      <c r="BL190" s="378">
        <v>0</v>
      </c>
      <c r="BM190" s="378">
        <v>1</v>
      </c>
      <c r="BN190" s="378">
        <v>2</v>
      </c>
      <c r="BO190" s="378">
        <v>2</v>
      </c>
      <c r="BQ190" s="258"/>
      <c r="BR190" s="258">
        <v>2</v>
      </c>
      <c r="BS190" s="257"/>
      <c r="BT190" s="257"/>
      <c r="BU190" s="257"/>
      <c r="BV190" s="257"/>
      <c r="BW190" s="257"/>
      <c r="BX190" s="257"/>
    </row>
    <row r="191" spans="1:76" ht="17.5" hidden="1">
      <c r="A191" s="273" t="s">
        <v>312</v>
      </c>
      <c r="B191" s="266" t="s">
        <v>1062</v>
      </c>
      <c r="C191" s="86" t="str">
        <f t="shared" ref="C191:Q191" si="179">IF(C1520=$BM$191,"당첨",IF(C1520=$BN$191,"당첨",IF(C1520=$BO$191,"당첨",IF(C1520=$BL$191,"당첨","낙첨"))))</f>
        <v>당첨</v>
      </c>
      <c r="D191" s="86" t="str">
        <f t="shared" si="179"/>
        <v>당첨</v>
      </c>
      <c r="E191" s="86" t="str">
        <f t="shared" si="179"/>
        <v>당첨</v>
      </c>
      <c r="F191" s="86" t="str">
        <f t="shared" si="179"/>
        <v>당첨</v>
      </c>
      <c r="G191" s="86" t="str">
        <f t="shared" si="179"/>
        <v>당첨</v>
      </c>
      <c r="H191" s="86" t="str">
        <f t="shared" si="179"/>
        <v>당첨</v>
      </c>
      <c r="I191" s="86" t="str">
        <f t="shared" si="179"/>
        <v>당첨</v>
      </c>
      <c r="J191" s="86" t="str">
        <f t="shared" si="179"/>
        <v>당첨</v>
      </c>
      <c r="K191" s="86" t="str">
        <f t="shared" si="179"/>
        <v>당첨</v>
      </c>
      <c r="L191" s="86" t="str">
        <f t="shared" si="179"/>
        <v>당첨</v>
      </c>
      <c r="M191" s="86" t="str">
        <f t="shared" si="179"/>
        <v>당첨</v>
      </c>
      <c r="N191" s="86" t="str">
        <f t="shared" si="179"/>
        <v>당첨</v>
      </c>
      <c r="O191" s="86" t="str">
        <f t="shared" si="179"/>
        <v>당첨</v>
      </c>
      <c r="P191" s="86" t="str">
        <f t="shared" si="179"/>
        <v>당첨</v>
      </c>
      <c r="Q191" s="86" t="str">
        <f t="shared" si="179"/>
        <v>당첨</v>
      </c>
      <c r="S191" s="287">
        <v>175</v>
      </c>
      <c r="T191" s="800" t="s">
        <v>936</v>
      </c>
      <c r="U191" s="801"/>
      <c r="V191" s="376">
        <v>16</v>
      </c>
      <c r="W191" s="376">
        <v>17</v>
      </c>
      <c r="X191" s="376">
        <v>18</v>
      </c>
      <c r="Y191" s="376">
        <v>37</v>
      </c>
      <c r="Z191" s="376">
        <v>38</v>
      </c>
      <c r="AA191" s="376">
        <v>39</v>
      </c>
      <c r="AB191" s="376"/>
      <c r="AC191" s="376"/>
      <c r="AD191" s="376"/>
      <c r="AE191" s="376"/>
      <c r="AF191" s="376"/>
      <c r="AG191" s="376"/>
      <c r="AH191" s="376"/>
      <c r="AI191" s="376"/>
      <c r="AJ191" s="376"/>
      <c r="AK191" s="376"/>
      <c r="AL191" s="376"/>
      <c r="AM191" s="376"/>
      <c r="AN191" s="376"/>
      <c r="AO191" s="376"/>
      <c r="AP191" s="376"/>
      <c r="AQ191" s="376"/>
      <c r="AR191" s="376"/>
      <c r="AS191" s="376"/>
      <c r="AT191" s="376"/>
      <c r="AU191" s="376"/>
      <c r="AV191" s="377"/>
      <c r="AW191" s="377"/>
      <c r="AX191" s="377"/>
      <c r="AY191" s="377"/>
      <c r="AZ191" s="377"/>
      <c r="BA191" s="377"/>
      <c r="BB191" s="377"/>
      <c r="BC191" s="377"/>
      <c r="BD191" s="377"/>
      <c r="BE191" s="377"/>
      <c r="BF191" s="377"/>
      <c r="BG191" s="377"/>
      <c r="BH191" s="410"/>
      <c r="BI191" s="410"/>
      <c r="BJ191" s="410"/>
      <c r="BK191" s="410"/>
      <c r="BL191" s="378">
        <v>0</v>
      </c>
      <c r="BM191" s="378">
        <v>1</v>
      </c>
      <c r="BN191" s="378">
        <v>2</v>
      </c>
      <c r="BO191" s="378">
        <v>2</v>
      </c>
      <c r="BQ191" s="258"/>
      <c r="BR191" s="258">
        <v>2</v>
      </c>
      <c r="BS191" s="255"/>
      <c r="BT191" s="255"/>
      <c r="BU191" s="255"/>
      <c r="BV191" s="255"/>
      <c r="BW191" s="255"/>
      <c r="BX191" s="255"/>
    </row>
    <row r="192" spans="1:76" ht="17.5" hidden="1">
      <c r="A192" s="273" t="s">
        <v>313</v>
      </c>
      <c r="B192" s="266" t="s">
        <v>1063</v>
      </c>
      <c r="C192" s="86" t="str">
        <f t="shared" ref="C192:Q192" si="180">IF(C1527=$BM$192,"당첨",IF(C1527=$BN$192,"당첨",IF(C1527=$BO$192,"당첨",IF(C1527=$BL$192,"당첨","낙첨"))))</f>
        <v>당첨</v>
      </c>
      <c r="D192" s="86" t="str">
        <f t="shared" si="180"/>
        <v>당첨</v>
      </c>
      <c r="E192" s="86" t="str">
        <f t="shared" si="180"/>
        <v>당첨</v>
      </c>
      <c r="F192" s="86" t="str">
        <f t="shared" si="180"/>
        <v>당첨</v>
      </c>
      <c r="G192" s="86" t="str">
        <f t="shared" si="180"/>
        <v>당첨</v>
      </c>
      <c r="H192" s="86" t="str">
        <f t="shared" si="180"/>
        <v>당첨</v>
      </c>
      <c r="I192" s="86" t="str">
        <f t="shared" si="180"/>
        <v>당첨</v>
      </c>
      <c r="J192" s="86" t="str">
        <f t="shared" si="180"/>
        <v>당첨</v>
      </c>
      <c r="K192" s="86" t="str">
        <f t="shared" si="180"/>
        <v>당첨</v>
      </c>
      <c r="L192" s="86" t="str">
        <f t="shared" si="180"/>
        <v>당첨</v>
      </c>
      <c r="M192" s="86" t="str">
        <f t="shared" si="180"/>
        <v>당첨</v>
      </c>
      <c r="N192" s="86" t="str">
        <f t="shared" si="180"/>
        <v>당첨</v>
      </c>
      <c r="O192" s="86" t="str">
        <f t="shared" si="180"/>
        <v>당첨</v>
      </c>
      <c r="P192" s="86" t="str">
        <f t="shared" si="180"/>
        <v>당첨</v>
      </c>
      <c r="Q192" s="86" t="str">
        <f t="shared" si="180"/>
        <v>당첨</v>
      </c>
      <c r="S192" s="287">
        <v>176</v>
      </c>
      <c r="T192" s="800" t="s">
        <v>937</v>
      </c>
      <c r="U192" s="801"/>
      <c r="V192" s="376">
        <v>19</v>
      </c>
      <c r="W192" s="376">
        <v>20</v>
      </c>
      <c r="X192" s="376">
        <v>21</v>
      </c>
      <c r="Y192" s="376">
        <v>40</v>
      </c>
      <c r="Z192" s="376">
        <v>41</v>
      </c>
      <c r="AA192" s="376">
        <v>42</v>
      </c>
      <c r="AB192" s="376"/>
      <c r="AC192" s="376"/>
      <c r="AD192" s="376"/>
      <c r="AE192" s="376"/>
      <c r="AF192" s="376"/>
      <c r="AG192" s="376"/>
      <c r="AH192" s="376"/>
      <c r="AI192" s="376"/>
      <c r="AJ192" s="376"/>
      <c r="AK192" s="376"/>
      <c r="AL192" s="376"/>
      <c r="AM192" s="376"/>
      <c r="AN192" s="376"/>
      <c r="AO192" s="376"/>
      <c r="AP192" s="376"/>
      <c r="AQ192" s="376"/>
      <c r="AR192" s="376"/>
      <c r="AS192" s="376"/>
      <c r="AT192" s="376"/>
      <c r="AU192" s="376"/>
      <c r="AV192" s="377"/>
      <c r="AW192" s="377"/>
      <c r="AX192" s="377"/>
      <c r="AY192" s="377"/>
      <c r="AZ192" s="377"/>
      <c r="BA192" s="377"/>
      <c r="BB192" s="377"/>
      <c r="BC192" s="377"/>
      <c r="BD192" s="377"/>
      <c r="BE192" s="377"/>
      <c r="BF192" s="377"/>
      <c r="BG192" s="377"/>
      <c r="BH192" s="410"/>
      <c r="BI192" s="410"/>
      <c r="BJ192" s="410"/>
      <c r="BK192" s="410"/>
      <c r="BL192" s="378">
        <v>0</v>
      </c>
      <c r="BM192" s="378">
        <v>1</v>
      </c>
      <c r="BN192" s="378">
        <v>2</v>
      </c>
      <c r="BO192" s="378">
        <v>2</v>
      </c>
      <c r="BQ192" s="258"/>
      <c r="BR192" s="258">
        <v>2</v>
      </c>
      <c r="BS192"/>
      <c r="BT192" s="26"/>
    </row>
    <row r="193" spans="1:78" ht="17.5" hidden="1">
      <c r="A193" s="273" t="s">
        <v>314</v>
      </c>
      <c r="B193" s="266" t="s">
        <v>1064</v>
      </c>
      <c r="C193" s="86" t="str">
        <f t="shared" ref="C193:Q193" si="181">IF(C1534=$BM$193,"당첨",IF(C1534=$BN$193,"당첨",IF(C1534=$BO$193,"당첨",IF(C1534=$BL$193,"당첨","낙첨"))))</f>
        <v>당첨</v>
      </c>
      <c r="D193" s="86" t="str">
        <f t="shared" si="181"/>
        <v>당첨</v>
      </c>
      <c r="E193" s="86" t="str">
        <f t="shared" si="181"/>
        <v>당첨</v>
      </c>
      <c r="F193" s="86" t="str">
        <f t="shared" si="181"/>
        <v>당첨</v>
      </c>
      <c r="G193" s="86" t="str">
        <f t="shared" si="181"/>
        <v>당첨</v>
      </c>
      <c r="H193" s="86" t="str">
        <f t="shared" si="181"/>
        <v>당첨</v>
      </c>
      <c r="I193" s="86" t="str">
        <f t="shared" si="181"/>
        <v>당첨</v>
      </c>
      <c r="J193" s="86" t="str">
        <f t="shared" si="181"/>
        <v>당첨</v>
      </c>
      <c r="K193" s="86" t="str">
        <f t="shared" si="181"/>
        <v>당첨</v>
      </c>
      <c r="L193" s="86" t="str">
        <f t="shared" si="181"/>
        <v>당첨</v>
      </c>
      <c r="M193" s="86" t="str">
        <f t="shared" si="181"/>
        <v>당첨</v>
      </c>
      <c r="N193" s="86" t="str">
        <f t="shared" si="181"/>
        <v>당첨</v>
      </c>
      <c r="O193" s="86" t="str">
        <f t="shared" si="181"/>
        <v>당첨</v>
      </c>
      <c r="P193" s="86" t="str">
        <f t="shared" si="181"/>
        <v>당첨</v>
      </c>
      <c r="Q193" s="86" t="str">
        <f t="shared" si="181"/>
        <v>당첨</v>
      </c>
      <c r="S193" s="193">
        <v>177</v>
      </c>
      <c r="T193" s="794" t="s">
        <v>938</v>
      </c>
      <c r="U193" s="795"/>
      <c r="V193" s="366">
        <v>1</v>
      </c>
      <c r="W193" s="366">
        <v>4</v>
      </c>
      <c r="X193" s="366">
        <v>7</v>
      </c>
      <c r="Y193" s="366">
        <v>10</v>
      </c>
      <c r="Z193" s="366">
        <v>13</v>
      </c>
      <c r="AA193" s="366">
        <v>16</v>
      </c>
      <c r="AB193" s="366">
        <v>19</v>
      </c>
      <c r="AC193" s="366"/>
      <c r="AD193" s="366"/>
      <c r="AE193" s="366"/>
      <c r="AF193" s="366"/>
      <c r="AG193" s="366"/>
      <c r="AH193" s="366"/>
      <c r="AI193" s="366"/>
      <c r="AJ193" s="366"/>
      <c r="AK193" s="366"/>
      <c r="AL193" s="366"/>
      <c r="AM193" s="366"/>
      <c r="AN193" s="366"/>
      <c r="AO193" s="366"/>
      <c r="AP193" s="366"/>
      <c r="AQ193" s="366"/>
      <c r="AR193" s="366"/>
      <c r="AS193" s="366"/>
      <c r="AT193" s="366"/>
      <c r="AU193" s="366"/>
      <c r="AV193" s="357"/>
      <c r="AW193" s="357"/>
      <c r="AX193" s="357"/>
      <c r="AY193" s="357"/>
      <c r="AZ193" s="357"/>
      <c r="BA193" s="357"/>
      <c r="BB193" s="357"/>
      <c r="BC193" s="357"/>
      <c r="BD193" s="357"/>
      <c r="BE193" s="357"/>
      <c r="BF193" s="357"/>
      <c r="BG193" s="357"/>
      <c r="BH193" s="410"/>
      <c r="BI193" s="410"/>
      <c r="BJ193" s="410"/>
      <c r="BK193" s="410"/>
      <c r="BL193" s="367">
        <v>0</v>
      </c>
      <c r="BM193" s="367">
        <v>1</v>
      </c>
      <c r="BN193" s="367">
        <v>2</v>
      </c>
      <c r="BO193" s="367">
        <v>2</v>
      </c>
      <c r="BQ193" s="258"/>
      <c r="BR193" s="258">
        <v>2</v>
      </c>
      <c r="BS193"/>
      <c r="BT193" s="26"/>
    </row>
    <row r="194" spans="1:78" ht="17.5" hidden="1">
      <c r="A194" s="273" t="s">
        <v>315</v>
      </c>
      <c r="B194" s="266" t="s">
        <v>1065</v>
      </c>
      <c r="C194" s="86" t="str">
        <f t="shared" ref="C194:Q194" si="182">IF(C1541=$BM$194,"당첨",IF(C1541=$BN$194,"당첨",IF(C1541=$BO$194,"당첨",IF(C1541=$BL$194,"당첨","낙첨"))))</f>
        <v>당첨</v>
      </c>
      <c r="D194" s="86" t="str">
        <f t="shared" si="182"/>
        <v>당첨</v>
      </c>
      <c r="E194" s="86" t="str">
        <f t="shared" si="182"/>
        <v>당첨</v>
      </c>
      <c r="F194" s="86" t="str">
        <f t="shared" si="182"/>
        <v>당첨</v>
      </c>
      <c r="G194" s="86" t="str">
        <f t="shared" si="182"/>
        <v>당첨</v>
      </c>
      <c r="H194" s="86" t="str">
        <f t="shared" si="182"/>
        <v>당첨</v>
      </c>
      <c r="I194" s="86" t="str">
        <f t="shared" si="182"/>
        <v>당첨</v>
      </c>
      <c r="J194" s="86" t="str">
        <f t="shared" si="182"/>
        <v>당첨</v>
      </c>
      <c r="K194" s="86" t="str">
        <f t="shared" si="182"/>
        <v>당첨</v>
      </c>
      <c r="L194" s="86" t="str">
        <f t="shared" si="182"/>
        <v>당첨</v>
      </c>
      <c r="M194" s="86" t="str">
        <f t="shared" si="182"/>
        <v>당첨</v>
      </c>
      <c r="N194" s="86" t="str">
        <f t="shared" si="182"/>
        <v>당첨</v>
      </c>
      <c r="O194" s="86" t="str">
        <f t="shared" si="182"/>
        <v>당첨</v>
      </c>
      <c r="P194" s="86" t="str">
        <f t="shared" si="182"/>
        <v>당첨</v>
      </c>
      <c r="Q194" s="86" t="str">
        <f t="shared" si="182"/>
        <v>당첨</v>
      </c>
      <c r="S194" s="193">
        <v>178</v>
      </c>
      <c r="T194" s="794" t="s">
        <v>939</v>
      </c>
      <c r="U194" s="795"/>
      <c r="V194" s="366">
        <v>2</v>
      </c>
      <c r="W194" s="366">
        <v>5</v>
      </c>
      <c r="X194" s="366">
        <v>8</v>
      </c>
      <c r="Y194" s="366">
        <v>11</v>
      </c>
      <c r="Z194" s="366">
        <v>14</v>
      </c>
      <c r="AA194" s="366">
        <v>17</v>
      </c>
      <c r="AB194" s="366">
        <v>20</v>
      </c>
      <c r="AC194" s="366"/>
      <c r="AD194" s="366"/>
      <c r="AE194" s="366"/>
      <c r="AF194" s="366"/>
      <c r="AG194" s="366"/>
      <c r="AH194" s="366"/>
      <c r="AI194" s="366"/>
      <c r="AJ194" s="366"/>
      <c r="AK194" s="366"/>
      <c r="AL194" s="366"/>
      <c r="AM194" s="366"/>
      <c r="AN194" s="366"/>
      <c r="AO194" s="366"/>
      <c r="AP194" s="366"/>
      <c r="AQ194" s="366"/>
      <c r="AR194" s="366"/>
      <c r="AS194" s="366"/>
      <c r="AT194" s="366"/>
      <c r="AU194" s="366"/>
      <c r="AV194" s="357"/>
      <c r="AW194" s="357"/>
      <c r="AX194" s="357"/>
      <c r="AY194" s="357"/>
      <c r="AZ194" s="357"/>
      <c r="BA194" s="357"/>
      <c r="BB194" s="357"/>
      <c r="BC194" s="357"/>
      <c r="BD194" s="357"/>
      <c r="BE194" s="357"/>
      <c r="BF194" s="357"/>
      <c r="BG194" s="357"/>
      <c r="BH194" s="410"/>
      <c r="BI194" s="410"/>
      <c r="BJ194" s="410"/>
      <c r="BK194" s="410"/>
      <c r="BL194" s="367">
        <v>0</v>
      </c>
      <c r="BM194" s="367">
        <v>1</v>
      </c>
      <c r="BN194" s="367">
        <v>2</v>
      </c>
      <c r="BO194" s="367">
        <v>3</v>
      </c>
      <c r="BQ194" s="258"/>
      <c r="BR194" s="258">
        <v>3</v>
      </c>
      <c r="BS194"/>
      <c r="BT194" s="26"/>
    </row>
    <row r="195" spans="1:78" ht="17.5" hidden="1">
      <c r="A195" s="273" t="s">
        <v>316</v>
      </c>
      <c r="B195" s="266" t="s">
        <v>1066</v>
      </c>
      <c r="C195" s="86" t="str">
        <f>IF(C1548=$BM$195,"당첨",IF(C1548=$BN$195,"당첨",IF(C1548=$BO$195,"당첨",IF(C1548=$BL$195,"당첨","낙첨"))))</f>
        <v>당첨</v>
      </c>
      <c r="D195" s="86" t="str">
        <f t="shared" ref="D195:Q195" si="183">IF(D1548=$BM$195,"당첨",IF(D1548=$BN$195,"당첨",IF(D1548=$BO$195,"당첨",IF(D1548=$BL$195,"당첨","낙첨"))))</f>
        <v>당첨</v>
      </c>
      <c r="E195" s="86" t="str">
        <f t="shared" si="183"/>
        <v>당첨</v>
      </c>
      <c r="F195" s="86" t="str">
        <f t="shared" si="183"/>
        <v>당첨</v>
      </c>
      <c r="G195" s="86" t="str">
        <f t="shared" si="183"/>
        <v>당첨</v>
      </c>
      <c r="H195" s="86" t="str">
        <f t="shared" si="183"/>
        <v>당첨</v>
      </c>
      <c r="I195" s="86" t="str">
        <f t="shared" si="183"/>
        <v>당첨</v>
      </c>
      <c r="J195" s="86" t="str">
        <f t="shared" si="183"/>
        <v>당첨</v>
      </c>
      <c r="K195" s="86" t="str">
        <f t="shared" si="183"/>
        <v>당첨</v>
      </c>
      <c r="L195" s="86" t="str">
        <f t="shared" si="183"/>
        <v>당첨</v>
      </c>
      <c r="M195" s="86" t="str">
        <f t="shared" si="183"/>
        <v>당첨</v>
      </c>
      <c r="N195" s="86" t="str">
        <f t="shared" si="183"/>
        <v>당첨</v>
      </c>
      <c r="O195" s="86" t="str">
        <f t="shared" si="183"/>
        <v>당첨</v>
      </c>
      <c r="P195" s="86" t="str">
        <f t="shared" si="183"/>
        <v>당첨</v>
      </c>
      <c r="Q195" s="86" t="str">
        <f t="shared" si="183"/>
        <v>당첨</v>
      </c>
      <c r="S195" s="193">
        <v>179</v>
      </c>
      <c r="T195" s="794" t="s">
        <v>940</v>
      </c>
      <c r="U195" s="795"/>
      <c r="V195" s="366">
        <v>3</v>
      </c>
      <c r="W195" s="366">
        <v>6</v>
      </c>
      <c r="X195" s="366">
        <v>9</v>
      </c>
      <c r="Y195" s="366">
        <v>12</v>
      </c>
      <c r="Z195" s="366">
        <v>15</v>
      </c>
      <c r="AA195" s="366">
        <v>18</v>
      </c>
      <c r="AB195" s="366">
        <v>21</v>
      </c>
      <c r="AC195" s="366"/>
      <c r="AD195" s="366"/>
      <c r="AE195" s="366"/>
      <c r="AF195" s="366"/>
      <c r="AG195" s="366"/>
      <c r="AH195" s="366"/>
      <c r="AI195" s="366"/>
      <c r="AJ195" s="366"/>
      <c r="AK195" s="366"/>
      <c r="AL195" s="366"/>
      <c r="AM195" s="366"/>
      <c r="AN195" s="366"/>
      <c r="AO195" s="366"/>
      <c r="AP195" s="366"/>
      <c r="AQ195" s="366"/>
      <c r="AR195" s="366"/>
      <c r="AS195" s="366"/>
      <c r="AT195" s="366"/>
      <c r="AU195" s="366"/>
      <c r="AV195" s="357"/>
      <c r="AW195" s="357"/>
      <c r="AX195" s="357"/>
      <c r="AY195" s="357"/>
      <c r="AZ195" s="357"/>
      <c r="BA195" s="357"/>
      <c r="BB195" s="357"/>
      <c r="BC195" s="357"/>
      <c r="BD195" s="357"/>
      <c r="BE195" s="357"/>
      <c r="BF195" s="357"/>
      <c r="BG195" s="357"/>
      <c r="BH195" s="410"/>
      <c r="BI195" s="410"/>
      <c r="BJ195" s="410"/>
      <c r="BK195" s="410"/>
      <c r="BL195" s="367">
        <v>0</v>
      </c>
      <c r="BM195" s="367">
        <v>1</v>
      </c>
      <c r="BN195" s="367">
        <v>2</v>
      </c>
      <c r="BO195" s="367">
        <v>2</v>
      </c>
      <c r="BQ195" s="258"/>
      <c r="BR195" s="258">
        <v>2</v>
      </c>
      <c r="BS195"/>
      <c r="BT195" s="26"/>
    </row>
    <row r="196" spans="1:78" ht="17.5" hidden="1">
      <c r="A196" s="273" t="s">
        <v>317</v>
      </c>
      <c r="B196" s="266" t="s">
        <v>1067</v>
      </c>
      <c r="C196" s="86" t="str">
        <f>IF(C1555=$BM$196,"당첨",IF(C1555=$BN$196,"당첨",IF(C1555=$BO$196,"당첨",IF(C1555=$BL$196,"당첨","낙첨"))))</f>
        <v>당첨</v>
      </c>
      <c r="D196" s="86" t="str">
        <f t="shared" ref="D196:Q196" si="184">IF(D1555=$BM$196,"당첨",IF(D1555=$BN$196,"당첨",IF(D1555=$BO$196,"당첨",IF(D1555=$BL$196,"당첨","낙첨"))))</f>
        <v>당첨</v>
      </c>
      <c r="E196" s="86" t="str">
        <f t="shared" si="184"/>
        <v>당첨</v>
      </c>
      <c r="F196" s="86" t="str">
        <f t="shared" si="184"/>
        <v>당첨</v>
      </c>
      <c r="G196" s="86" t="str">
        <f t="shared" si="184"/>
        <v>당첨</v>
      </c>
      <c r="H196" s="86" t="str">
        <f t="shared" si="184"/>
        <v>당첨</v>
      </c>
      <c r="I196" s="86" t="str">
        <f t="shared" si="184"/>
        <v>당첨</v>
      </c>
      <c r="J196" s="86" t="str">
        <f t="shared" si="184"/>
        <v>당첨</v>
      </c>
      <c r="K196" s="86" t="str">
        <f t="shared" si="184"/>
        <v>당첨</v>
      </c>
      <c r="L196" s="86" t="str">
        <f t="shared" si="184"/>
        <v>당첨</v>
      </c>
      <c r="M196" s="86" t="str">
        <f t="shared" si="184"/>
        <v>당첨</v>
      </c>
      <c r="N196" s="86" t="str">
        <f t="shared" si="184"/>
        <v>당첨</v>
      </c>
      <c r="O196" s="86" t="str">
        <f t="shared" si="184"/>
        <v>당첨</v>
      </c>
      <c r="P196" s="86" t="str">
        <f t="shared" si="184"/>
        <v>당첨</v>
      </c>
      <c r="Q196" s="86" t="str">
        <f t="shared" si="184"/>
        <v>당첨</v>
      </c>
      <c r="S196" s="193">
        <v>180</v>
      </c>
      <c r="T196" s="794" t="s">
        <v>941</v>
      </c>
      <c r="U196" s="795"/>
      <c r="V196" s="366">
        <v>22</v>
      </c>
      <c r="W196" s="366">
        <v>25</v>
      </c>
      <c r="X196" s="366">
        <v>28</v>
      </c>
      <c r="Y196" s="366">
        <v>31</v>
      </c>
      <c r="Z196" s="366">
        <v>34</v>
      </c>
      <c r="AA196" s="366">
        <v>37</v>
      </c>
      <c r="AB196" s="366">
        <v>40</v>
      </c>
      <c r="AC196" s="366"/>
      <c r="AD196" s="366"/>
      <c r="AE196" s="366"/>
      <c r="AF196" s="366"/>
      <c r="AG196" s="366"/>
      <c r="AH196" s="366"/>
      <c r="AI196" s="366"/>
      <c r="AJ196" s="366"/>
      <c r="AK196" s="366"/>
      <c r="AL196" s="366"/>
      <c r="AM196" s="366"/>
      <c r="AN196" s="366"/>
      <c r="AO196" s="366"/>
      <c r="AP196" s="366"/>
      <c r="AQ196" s="366"/>
      <c r="AR196" s="366"/>
      <c r="AS196" s="366"/>
      <c r="AT196" s="366"/>
      <c r="AU196" s="366"/>
      <c r="AV196" s="357"/>
      <c r="AW196" s="357"/>
      <c r="AX196" s="357"/>
      <c r="AY196" s="357"/>
      <c r="AZ196" s="357"/>
      <c r="BA196" s="357"/>
      <c r="BB196" s="357"/>
      <c r="BC196" s="357"/>
      <c r="BD196" s="357"/>
      <c r="BE196" s="357"/>
      <c r="BF196" s="357"/>
      <c r="BG196" s="357"/>
      <c r="BH196" s="410"/>
      <c r="BI196" s="410"/>
      <c r="BJ196" s="410"/>
      <c r="BK196" s="410"/>
      <c r="BL196" s="367">
        <v>0</v>
      </c>
      <c r="BM196" s="367">
        <v>1</v>
      </c>
      <c r="BN196" s="367">
        <v>2</v>
      </c>
      <c r="BO196" s="367">
        <v>3</v>
      </c>
      <c r="BQ196" s="258"/>
      <c r="BR196" s="258">
        <v>3</v>
      </c>
      <c r="BS196"/>
      <c r="BT196" s="26"/>
    </row>
    <row r="197" spans="1:78" ht="17.5" hidden="1">
      <c r="A197" s="273" t="s">
        <v>318</v>
      </c>
      <c r="B197" s="266" t="s">
        <v>1068</v>
      </c>
      <c r="C197" s="86" t="str">
        <f>IF(C1562=$BM$197,"당첨",IF(C1562=$BN$197,"당첨",IF(C1562=$BO$197,"당첨",IF(C1562=$BL$197,"당첨","낙첨"))))</f>
        <v>당첨</v>
      </c>
      <c r="D197" s="86" t="str">
        <f t="shared" ref="D197:Q197" si="185">IF(D1562=$BM$197,"당첨",IF(D1562=$BN$197,"당첨",IF(D1562=$BO$197,"당첨",IF(D1562=$BL$197,"당첨","낙첨"))))</f>
        <v>당첨</v>
      </c>
      <c r="E197" s="86" t="str">
        <f t="shared" si="185"/>
        <v>당첨</v>
      </c>
      <c r="F197" s="86" t="str">
        <f t="shared" si="185"/>
        <v>당첨</v>
      </c>
      <c r="G197" s="86" t="str">
        <f t="shared" si="185"/>
        <v>당첨</v>
      </c>
      <c r="H197" s="86" t="str">
        <f t="shared" si="185"/>
        <v>당첨</v>
      </c>
      <c r="I197" s="86" t="str">
        <f t="shared" si="185"/>
        <v>당첨</v>
      </c>
      <c r="J197" s="86" t="str">
        <f t="shared" si="185"/>
        <v>당첨</v>
      </c>
      <c r="K197" s="86" t="str">
        <f t="shared" si="185"/>
        <v>당첨</v>
      </c>
      <c r="L197" s="86" t="str">
        <f t="shared" si="185"/>
        <v>당첨</v>
      </c>
      <c r="M197" s="86" t="str">
        <f t="shared" si="185"/>
        <v>당첨</v>
      </c>
      <c r="N197" s="86" t="str">
        <f t="shared" si="185"/>
        <v>당첨</v>
      </c>
      <c r="O197" s="86" t="str">
        <f t="shared" si="185"/>
        <v>당첨</v>
      </c>
      <c r="P197" s="86" t="str">
        <f t="shared" si="185"/>
        <v>당첨</v>
      </c>
      <c r="Q197" s="86" t="str">
        <f t="shared" si="185"/>
        <v>당첨</v>
      </c>
      <c r="S197" s="193">
        <v>181</v>
      </c>
      <c r="T197" s="794" t="s">
        <v>942</v>
      </c>
      <c r="U197" s="795"/>
      <c r="V197" s="366">
        <v>23</v>
      </c>
      <c r="W197" s="366">
        <v>26</v>
      </c>
      <c r="X197" s="366">
        <v>29</v>
      </c>
      <c r="Y197" s="366">
        <v>32</v>
      </c>
      <c r="Z197" s="366">
        <v>35</v>
      </c>
      <c r="AA197" s="366">
        <v>38</v>
      </c>
      <c r="AB197" s="366">
        <v>41</v>
      </c>
      <c r="AC197" s="366"/>
      <c r="AD197" s="366"/>
      <c r="AE197" s="366"/>
      <c r="AF197" s="366"/>
      <c r="AG197" s="366"/>
      <c r="AH197" s="366"/>
      <c r="AI197" s="366"/>
      <c r="AJ197" s="366"/>
      <c r="AK197" s="366"/>
      <c r="AL197" s="366"/>
      <c r="AM197" s="366"/>
      <c r="AN197" s="366"/>
      <c r="AO197" s="366"/>
      <c r="AP197" s="366"/>
      <c r="AQ197" s="366"/>
      <c r="AR197" s="366"/>
      <c r="AS197" s="366"/>
      <c r="AT197" s="366"/>
      <c r="AU197" s="366"/>
      <c r="AV197" s="357"/>
      <c r="AW197" s="357"/>
      <c r="AX197" s="357"/>
      <c r="AY197" s="357"/>
      <c r="AZ197" s="357"/>
      <c r="BA197" s="357"/>
      <c r="BB197" s="357"/>
      <c r="BC197" s="357"/>
      <c r="BD197" s="357"/>
      <c r="BE197" s="357"/>
      <c r="BF197" s="357"/>
      <c r="BG197" s="357"/>
      <c r="BH197" s="410"/>
      <c r="BI197" s="410"/>
      <c r="BJ197" s="410"/>
      <c r="BK197" s="410"/>
      <c r="BL197" s="367">
        <v>0</v>
      </c>
      <c r="BM197" s="367">
        <v>1</v>
      </c>
      <c r="BN197" s="367">
        <v>2</v>
      </c>
      <c r="BO197" s="367">
        <v>3</v>
      </c>
      <c r="BQ197" s="258"/>
      <c r="BR197" s="258">
        <v>3</v>
      </c>
      <c r="BS197"/>
      <c r="BT197" s="26"/>
    </row>
    <row r="198" spans="1:78" ht="17.5" hidden="1">
      <c r="A198" s="273" t="s">
        <v>319</v>
      </c>
      <c r="B198" s="266" t="s">
        <v>1069</v>
      </c>
      <c r="C198" s="86" t="str">
        <f>IF(C1569=$BM$198,"당첨",IF(C1569=$BN$198,"당첨",IF(C1569=$BO$198,"당첨",IF(C1569=$BL$198,"당첨","낙첨"))))</f>
        <v>당첨</v>
      </c>
      <c r="D198" s="86" t="str">
        <f t="shared" ref="D198:Q198" si="186">IF(D1569=$BM$198,"당첨",IF(D1569=$BN$198,"당첨",IF(D1569=$BO$198,"당첨",IF(D1569=$BL$198,"당첨","낙첨"))))</f>
        <v>당첨</v>
      </c>
      <c r="E198" s="86" t="str">
        <f t="shared" si="186"/>
        <v>당첨</v>
      </c>
      <c r="F198" s="86" t="str">
        <f t="shared" si="186"/>
        <v>당첨</v>
      </c>
      <c r="G198" s="86" t="str">
        <f t="shared" si="186"/>
        <v>당첨</v>
      </c>
      <c r="H198" s="86" t="str">
        <f t="shared" si="186"/>
        <v>당첨</v>
      </c>
      <c r="I198" s="86" t="str">
        <f t="shared" si="186"/>
        <v>당첨</v>
      </c>
      <c r="J198" s="86" t="str">
        <f t="shared" si="186"/>
        <v>당첨</v>
      </c>
      <c r="K198" s="86" t="str">
        <f t="shared" si="186"/>
        <v>당첨</v>
      </c>
      <c r="L198" s="86" t="str">
        <f t="shared" si="186"/>
        <v>당첨</v>
      </c>
      <c r="M198" s="86" t="str">
        <f t="shared" si="186"/>
        <v>당첨</v>
      </c>
      <c r="N198" s="86" t="str">
        <f t="shared" si="186"/>
        <v>당첨</v>
      </c>
      <c r="O198" s="86" t="str">
        <f t="shared" si="186"/>
        <v>당첨</v>
      </c>
      <c r="P198" s="86" t="str">
        <f t="shared" si="186"/>
        <v>당첨</v>
      </c>
      <c r="Q198" s="86" t="str">
        <f t="shared" si="186"/>
        <v>당첨</v>
      </c>
      <c r="S198" s="193">
        <v>182</v>
      </c>
      <c r="T198" s="794" t="s">
        <v>943</v>
      </c>
      <c r="U198" s="795"/>
      <c r="V198" s="366">
        <v>24</v>
      </c>
      <c r="W198" s="366">
        <v>27</v>
      </c>
      <c r="X198" s="366">
        <v>30</v>
      </c>
      <c r="Y198" s="366">
        <v>33</v>
      </c>
      <c r="Z198" s="366">
        <v>36</v>
      </c>
      <c r="AA198" s="366">
        <v>39</v>
      </c>
      <c r="AB198" s="366">
        <v>42</v>
      </c>
      <c r="AC198" s="366"/>
      <c r="AD198" s="366"/>
      <c r="AE198" s="366"/>
      <c r="AF198" s="366"/>
      <c r="AG198" s="366"/>
      <c r="AH198" s="366"/>
      <c r="AI198" s="366"/>
      <c r="AJ198" s="366"/>
      <c r="AK198" s="366"/>
      <c r="AL198" s="366"/>
      <c r="AM198" s="366"/>
      <c r="AN198" s="366"/>
      <c r="AO198" s="366"/>
      <c r="AP198" s="366"/>
      <c r="AQ198" s="366"/>
      <c r="AR198" s="366"/>
      <c r="AS198" s="366"/>
      <c r="AT198" s="366"/>
      <c r="AU198" s="366"/>
      <c r="AV198" s="357"/>
      <c r="AW198" s="357"/>
      <c r="AX198" s="357"/>
      <c r="AY198" s="357"/>
      <c r="AZ198" s="357"/>
      <c r="BA198" s="357"/>
      <c r="BB198" s="357"/>
      <c r="BC198" s="357"/>
      <c r="BD198" s="357"/>
      <c r="BE198" s="357"/>
      <c r="BF198" s="357"/>
      <c r="BG198" s="357"/>
      <c r="BH198" s="410"/>
      <c r="BI198" s="410"/>
      <c r="BJ198" s="410"/>
      <c r="BK198" s="410"/>
      <c r="BL198" s="367">
        <v>0</v>
      </c>
      <c r="BM198" s="367">
        <v>1</v>
      </c>
      <c r="BN198" s="367">
        <v>2</v>
      </c>
      <c r="BO198" s="367">
        <v>2</v>
      </c>
      <c r="BQ198" s="258"/>
      <c r="BR198" s="258">
        <v>2</v>
      </c>
      <c r="BS198" s="257"/>
      <c r="BT198" s="257"/>
      <c r="BU198" s="257"/>
      <c r="BV198" s="257"/>
      <c r="BW198" s="257"/>
      <c r="BX198" s="257"/>
      <c r="BY198" s="257"/>
      <c r="BZ198" s="257"/>
    </row>
    <row r="199" spans="1:78" ht="17.5" hidden="1">
      <c r="A199" s="273" t="s">
        <v>320</v>
      </c>
      <c r="B199" s="266" t="s">
        <v>1070</v>
      </c>
      <c r="C199" s="86" t="str">
        <f>IF(C1576=$BM$199,"당첨",IF(C1576=$BN$199,"당첨",IF(C1576=$BO$199,"당첨",IF(C1576=$BL$199,"당첨","낙첨"))))</f>
        <v>당첨</v>
      </c>
      <c r="D199" s="86" t="str">
        <f t="shared" ref="D199:Q199" si="187">IF(D1576=$BM$199,"당첨",IF(D1576=$BN$199,"당첨",IF(D1576=$BO$199,"당첨",IF(D1576=$BL$199,"당첨","낙첨"))))</f>
        <v>당첨</v>
      </c>
      <c r="E199" s="86" t="str">
        <f t="shared" si="187"/>
        <v>당첨</v>
      </c>
      <c r="F199" s="86" t="str">
        <f t="shared" si="187"/>
        <v>당첨</v>
      </c>
      <c r="G199" s="86" t="str">
        <f t="shared" si="187"/>
        <v>당첨</v>
      </c>
      <c r="H199" s="86" t="str">
        <f t="shared" si="187"/>
        <v>당첨</v>
      </c>
      <c r="I199" s="86" t="str">
        <f t="shared" si="187"/>
        <v>당첨</v>
      </c>
      <c r="J199" s="86" t="str">
        <f t="shared" si="187"/>
        <v>당첨</v>
      </c>
      <c r="K199" s="86" t="str">
        <f t="shared" si="187"/>
        <v>당첨</v>
      </c>
      <c r="L199" s="86" t="str">
        <f t="shared" si="187"/>
        <v>당첨</v>
      </c>
      <c r="M199" s="86" t="str">
        <f t="shared" si="187"/>
        <v>당첨</v>
      </c>
      <c r="N199" s="86" t="str">
        <f t="shared" si="187"/>
        <v>당첨</v>
      </c>
      <c r="O199" s="86" t="str">
        <f t="shared" si="187"/>
        <v>당첨</v>
      </c>
      <c r="P199" s="86" t="str">
        <f t="shared" si="187"/>
        <v>당첨</v>
      </c>
      <c r="Q199" s="86" t="str">
        <f t="shared" si="187"/>
        <v>당첨</v>
      </c>
      <c r="S199" s="193">
        <v>183</v>
      </c>
      <c r="T199" s="794" t="s">
        <v>944</v>
      </c>
      <c r="U199" s="795"/>
      <c r="V199" s="366">
        <v>43</v>
      </c>
      <c r="W199" s="366">
        <v>44</v>
      </c>
      <c r="X199" s="366">
        <v>45</v>
      </c>
      <c r="Y199" s="366"/>
      <c r="Z199" s="366"/>
      <c r="AA199" s="366"/>
      <c r="AB199" s="366"/>
      <c r="AC199" s="366"/>
      <c r="AD199" s="366"/>
      <c r="AE199" s="366"/>
      <c r="AF199" s="366"/>
      <c r="AG199" s="366"/>
      <c r="AH199" s="366"/>
      <c r="AI199" s="366"/>
      <c r="AJ199" s="366"/>
      <c r="AK199" s="366"/>
      <c r="AL199" s="366"/>
      <c r="AM199" s="366"/>
      <c r="AN199" s="366"/>
      <c r="AO199" s="366"/>
      <c r="AP199" s="366"/>
      <c r="AQ199" s="366"/>
      <c r="AR199" s="366"/>
      <c r="AS199" s="366"/>
      <c r="AT199" s="366"/>
      <c r="AU199" s="366"/>
      <c r="AV199" s="357"/>
      <c r="AW199" s="357"/>
      <c r="AX199" s="357"/>
      <c r="AY199" s="357"/>
      <c r="AZ199" s="357"/>
      <c r="BA199" s="357"/>
      <c r="BB199" s="357"/>
      <c r="BC199" s="357"/>
      <c r="BD199" s="357"/>
      <c r="BE199" s="357"/>
      <c r="BF199" s="357"/>
      <c r="BG199" s="357"/>
      <c r="BH199" s="410"/>
      <c r="BI199" s="410"/>
      <c r="BJ199" s="410"/>
      <c r="BK199" s="410"/>
      <c r="BL199" s="367">
        <v>0</v>
      </c>
      <c r="BM199" s="367">
        <v>1</v>
      </c>
      <c r="BN199" s="367">
        <v>2</v>
      </c>
      <c r="BO199" s="367">
        <v>2</v>
      </c>
      <c r="BQ199" s="258"/>
      <c r="BR199" s="258">
        <v>2</v>
      </c>
      <c r="BS199" s="257"/>
      <c r="BT199" s="257"/>
      <c r="BU199" s="257"/>
      <c r="BV199" s="257"/>
      <c r="BW199" s="257"/>
      <c r="BX199" s="257"/>
      <c r="BY199" s="257"/>
      <c r="BZ199" s="257"/>
    </row>
    <row r="200" spans="1:78" ht="17.5" hidden="1">
      <c r="A200" s="278" t="s">
        <v>321</v>
      </c>
      <c r="B200" s="268" t="s">
        <v>1071</v>
      </c>
      <c r="C200" s="86" t="str">
        <f>IF(C1583=$BM$200,"당첨",IF(C1583=$BN$200,"당첨",IF(C1583=$BO$200,"당첨",IF(C1583=$BL$200,"당첨","낙첨"))))</f>
        <v>당첨</v>
      </c>
      <c r="D200" s="86" t="str">
        <f t="shared" ref="D200:Q200" si="188">IF(D1583=$BM$200,"당첨",IF(D1583=$BN$200,"당첨",IF(D1583=$BO$200,"당첨",IF(D1583=$BL$200,"당첨","낙첨"))))</f>
        <v>당첨</v>
      </c>
      <c r="E200" s="86" t="str">
        <f t="shared" si="188"/>
        <v>당첨</v>
      </c>
      <c r="F200" s="86" t="str">
        <f t="shared" si="188"/>
        <v>당첨</v>
      </c>
      <c r="G200" s="86" t="str">
        <f t="shared" si="188"/>
        <v>당첨</v>
      </c>
      <c r="H200" s="86" t="str">
        <f t="shared" si="188"/>
        <v>당첨</v>
      </c>
      <c r="I200" s="86" t="str">
        <f t="shared" si="188"/>
        <v>당첨</v>
      </c>
      <c r="J200" s="86" t="str">
        <f t="shared" si="188"/>
        <v>당첨</v>
      </c>
      <c r="K200" s="86" t="str">
        <f t="shared" si="188"/>
        <v>당첨</v>
      </c>
      <c r="L200" s="86" t="str">
        <f t="shared" si="188"/>
        <v>당첨</v>
      </c>
      <c r="M200" s="86" t="str">
        <f t="shared" si="188"/>
        <v>당첨</v>
      </c>
      <c r="N200" s="86" t="str">
        <f t="shared" si="188"/>
        <v>당첨</v>
      </c>
      <c r="O200" s="86" t="str">
        <f t="shared" si="188"/>
        <v>당첨</v>
      </c>
      <c r="P200" s="86" t="str">
        <f t="shared" si="188"/>
        <v>당첨</v>
      </c>
      <c r="Q200" s="86" t="str">
        <f t="shared" si="188"/>
        <v>당첨</v>
      </c>
      <c r="S200" s="287">
        <v>184</v>
      </c>
      <c r="T200" s="800" t="s">
        <v>945</v>
      </c>
      <c r="U200" s="801"/>
      <c r="V200" s="376">
        <v>45</v>
      </c>
      <c r="W200" s="376">
        <v>34</v>
      </c>
      <c r="X200" s="376">
        <v>33</v>
      </c>
      <c r="Y200" s="376">
        <v>14</v>
      </c>
      <c r="Z200" s="376">
        <v>13</v>
      </c>
      <c r="AA200" s="376"/>
      <c r="AB200" s="376"/>
      <c r="AC200" s="376"/>
      <c r="AD200" s="376"/>
      <c r="AE200" s="376"/>
      <c r="AF200" s="376"/>
      <c r="AG200" s="376"/>
      <c r="AH200" s="376"/>
      <c r="AI200" s="376"/>
      <c r="AJ200" s="376"/>
      <c r="AK200" s="376"/>
      <c r="AL200" s="376"/>
      <c r="AM200" s="376"/>
      <c r="AN200" s="376"/>
      <c r="AO200" s="376"/>
      <c r="AP200" s="376"/>
      <c r="AQ200" s="376"/>
      <c r="AR200" s="376"/>
      <c r="AS200" s="376"/>
      <c r="AT200" s="376"/>
      <c r="AU200" s="376"/>
      <c r="AV200" s="377"/>
      <c r="AW200" s="377"/>
      <c r="AX200" s="377"/>
      <c r="AY200" s="377"/>
      <c r="AZ200" s="377"/>
      <c r="BA200" s="377"/>
      <c r="BB200" s="377"/>
      <c r="BC200" s="377"/>
      <c r="BD200" s="377"/>
      <c r="BE200" s="377"/>
      <c r="BF200" s="377"/>
      <c r="BG200" s="377"/>
      <c r="BH200" s="410"/>
      <c r="BI200" s="410"/>
      <c r="BJ200" s="410"/>
      <c r="BK200" s="410"/>
      <c r="BL200" s="378">
        <v>0</v>
      </c>
      <c r="BM200" s="378">
        <v>1</v>
      </c>
      <c r="BN200" s="378">
        <v>2</v>
      </c>
      <c r="BO200" s="378">
        <v>2</v>
      </c>
      <c r="BQ200" s="258"/>
      <c r="BR200" s="258">
        <v>2</v>
      </c>
      <c r="BS200" s="257"/>
      <c r="BT200" s="257"/>
      <c r="BU200" s="257"/>
      <c r="BV200" s="257"/>
      <c r="BW200" s="257"/>
      <c r="BX200" s="257"/>
      <c r="BY200" s="257"/>
      <c r="BZ200" s="257"/>
    </row>
    <row r="201" spans="1:78" ht="17.5" hidden="1">
      <c r="A201" s="278" t="s">
        <v>322</v>
      </c>
      <c r="B201" s="268" t="s">
        <v>1072</v>
      </c>
      <c r="C201" s="86" t="str">
        <f>IF(C1590=$BM$201,"당첨",IF(C1590=$BN$201,"당첨",IF(C1590=$BO$201,"당첨",IF(C1590=$BL$201,"당첨","낙첨"))))</f>
        <v>당첨</v>
      </c>
      <c r="D201" s="86" t="str">
        <f t="shared" ref="D201:Q201" si="189">IF(D1590=$BM$201,"당첨",IF(D1590=$BN$201,"당첨",IF(D1590=$BO$201,"당첨",IF(D1590=$BL$201,"당첨","낙첨"))))</f>
        <v>당첨</v>
      </c>
      <c r="E201" s="86" t="str">
        <f t="shared" si="189"/>
        <v>당첨</v>
      </c>
      <c r="F201" s="86" t="str">
        <f t="shared" si="189"/>
        <v>당첨</v>
      </c>
      <c r="G201" s="86" t="str">
        <f t="shared" si="189"/>
        <v>당첨</v>
      </c>
      <c r="H201" s="86" t="str">
        <f t="shared" si="189"/>
        <v>당첨</v>
      </c>
      <c r="I201" s="86" t="str">
        <f t="shared" si="189"/>
        <v>당첨</v>
      </c>
      <c r="J201" s="86" t="str">
        <f t="shared" si="189"/>
        <v>당첨</v>
      </c>
      <c r="K201" s="86" t="str">
        <f t="shared" si="189"/>
        <v>당첨</v>
      </c>
      <c r="L201" s="86" t="str">
        <f t="shared" si="189"/>
        <v>당첨</v>
      </c>
      <c r="M201" s="86" t="str">
        <f t="shared" si="189"/>
        <v>당첨</v>
      </c>
      <c r="N201" s="86" t="str">
        <f t="shared" si="189"/>
        <v>당첨</v>
      </c>
      <c r="O201" s="86" t="str">
        <f t="shared" si="189"/>
        <v>당첨</v>
      </c>
      <c r="P201" s="86" t="str">
        <f t="shared" si="189"/>
        <v>당첨</v>
      </c>
      <c r="Q201" s="86" t="str">
        <f t="shared" si="189"/>
        <v>당첨</v>
      </c>
      <c r="S201" s="287">
        <v>185</v>
      </c>
      <c r="T201" s="800" t="s">
        <v>946</v>
      </c>
      <c r="U201" s="801"/>
      <c r="V201" s="376">
        <v>44</v>
      </c>
      <c r="W201" s="376">
        <v>35</v>
      </c>
      <c r="X201" s="376">
        <v>32</v>
      </c>
      <c r="Y201" s="376">
        <v>15</v>
      </c>
      <c r="Z201" s="376">
        <v>12</v>
      </c>
      <c r="AA201" s="376"/>
      <c r="AB201" s="376"/>
      <c r="AC201" s="376"/>
      <c r="AD201" s="376"/>
      <c r="AE201" s="376"/>
      <c r="AF201" s="376"/>
      <c r="AG201" s="376"/>
      <c r="AH201" s="376"/>
      <c r="AI201" s="376"/>
      <c r="AJ201" s="376"/>
      <c r="AK201" s="376"/>
      <c r="AL201" s="376"/>
      <c r="AM201" s="376"/>
      <c r="AN201" s="376"/>
      <c r="AO201" s="376"/>
      <c r="AP201" s="376"/>
      <c r="AQ201" s="376"/>
      <c r="AR201" s="376"/>
      <c r="AS201" s="376"/>
      <c r="AT201" s="376"/>
      <c r="AU201" s="376"/>
      <c r="AV201" s="377"/>
      <c r="AW201" s="377"/>
      <c r="AX201" s="377"/>
      <c r="AY201" s="377"/>
      <c r="AZ201" s="377"/>
      <c r="BA201" s="377"/>
      <c r="BB201" s="377"/>
      <c r="BC201" s="377"/>
      <c r="BD201" s="377"/>
      <c r="BE201" s="377"/>
      <c r="BF201" s="377"/>
      <c r="BG201" s="377"/>
      <c r="BH201" s="410"/>
      <c r="BI201" s="410"/>
      <c r="BJ201" s="410"/>
      <c r="BK201" s="410"/>
      <c r="BL201" s="378">
        <v>0</v>
      </c>
      <c r="BM201" s="378">
        <v>1</v>
      </c>
      <c r="BN201" s="378">
        <v>2</v>
      </c>
      <c r="BO201" s="378">
        <v>2</v>
      </c>
      <c r="BQ201" s="258"/>
      <c r="BR201" s="258">
        <v>2</v>
      </c>
      <c r="BS201" s="257"/>
      <c r="BT201" s="257"/>
      <c r="BU201" s="257"/>
      <c r="BV201" s="257"/>
      <c r="BW201" s="257"/>
      <c r="BX201" s="257"/>
      <c r="BY201" s="257"/>
      <c r="BZ201" s="257"/>
    </row>
    <row r="202" spans="1:78" ht="17.5" hidden="1">
      <c r="A202" s="278" t="s">
        <v>323</v>
      </c>
      <c r="B202" s="268" t="s">
        <v>1073</v>
      </c>
      <c r="C202" s="86" t="str">
        <f>IF(C1597=$BM$202,"당첨",IF(C1597=$BN$202,"당첨",IF(C1597=$BO$202,"당첨",IF(C1597=$BL$202,"당첨","낙첨"))))</f>
        <v>당첨</v>
      </c>
      <c r="D202" s="86" t="str">
        <f t="shared" ref="D202:Q202" si="190">IF(D1597=$BM$202,"당첨",IF(D1597=$BN$202,"당첨",IF(D1597=$BO$202,"당첨",IF(D1597=$BL$202,"당첨","낙첨"))))</f>
        <v>당첨</v>
      </c>
      <c r="E202" s="86" t="str">
        <f t="shared" si="190"/>
        <v>당첨</v>
      </c>
      <c r="F202" s="86" t="str">
        <f t="shared" si="190"/>
        <v>당첨</v>
      </c>
      <c r="G202" s="86" t="str">
        <f t="shared" si="190"/>
        <v>당첨</v>
      </c>
      <c r="H202" s="86" t="str">
        <f t="shared" si="190"/>
        <v>당첨</v>
      </c>
      <c r="I202" s="86" t="str">
        <f t="shared" si="190"/>
        <v>당첨</v>
      </c>
      <c r="J202" s="86" t="str">
        <f t="shared" si="190"/>
        <v>당첨</v>
      </c>
      <c r="K202" s="86" t="str">
        <f t="shared" si="190"/>
        <v>당첨</v>
      </c>
      <c r="L202" s="86" t="str">
        <f t="shared" si="190"/>
        <v>당첨</v>
      </c>
      <c r="M202" s="86" t="str">
        <f t="shared" si="190"/>
        <v>당첨</v>
      </c>
      <c r="N202" s="86" t="str">
        <f t="shared" si="190"/>
        <v>당첨</v>
      </c>
      <c r="O202" s="86" t="str">
        <f t="shared" si="190"/>
        <v>당첨</v>
      </c>
      <c r="P202" s="86" t="str">
        <f t="shared" si="190"/>
        <v>당첨</v>
      </c>
      <c r="Q202" s="86" t="str">
        <f t="shared" si="190"/>
        <v>당첨</v>
      </c>
      <c r="S202" s="287">
        <v>186</v>
      </c>
      <c r="T202" s="800" t="s">
        <v>947</v>
      </c>
      <c r="U202" s="801"/>
      <c r="V202" s="376">
        <v>43</v>
      </c>
      <c r="W202" s="376">
        <v>36</v>
      </c>
      <c r="X202" s="376">
        <v>31</v>
      </c>
      <c r="Y202" s="376">
        <v>16</v>
      </c>
      <c r="Z202" s="376">
        <v>11</v>
      </c>
      <c r="AA202" s="376"/>
      <c r="AB202" s="376"/>
      <c r="AC202" s="376"/>
      <c r="AD202" s="376"/>
      <c r="AE202" s="376"/>
      <c r="AF202" s="376"/>
      <c r="AG202" s="376"/>
      <c r="AH202" s="376"/>
      <c r="AI202" s="376"/>
      <c r="AJ202" s="376"/>
      <c r="AK202" s="376"/>
      <c r="AL202" s="376"/>
      <c r="AM202" s="376"/>
      <c r="AN202" s="376"/>
      <c r="AO202" s="376"/>
      <c r="AP202" s="376"/>
      <c r="AQ202" s="376"/>
      <c r="AR202" s="376"/>
      <c r="AS202" s="376"/>
      <c r="AT202" s="376"/>
      <c r="AU202" s="376"/>
      <c r="AV202" s="377"/>
      <c r="AW202" s="377"/>
      <c r="AX202" s="377"/>
      <c r="AY202" s="377"/>
      <c r="AZ202" s="377"/>
      <c r="BA202" s="377"/>
      <c r="BB202" s="377"/>
      <c r="BC202" s="377"/>
      <c r="BD202" s="377"/>
      <c r="BE202" s="377"/>
      <c r="BF202" s="377"/>
      <c r="BG202" s="377"/>
      <c r="BH202" s="410"/>
      <c r="BI202" s="410"/>
      <c r="BJ202" s="410"/>
      <c r="BK202" s="410"/>
      <c r="BL202" s="378">
        <v>0</v>
      </c>
      <c r="BM202" s="378">
        <v>1</v>
      </c>
      <c r="BN202" s="378">
        <v>2</v>
      </c>
      <c r="BO202" s="378">
        <v>2</v>
      </c>
      <c r="BQ202" s="258"/>
      <c r="BR202" s="258">
        <v>2</v>
      </c>
      <c r="BS202" s="257"/>
      <c r="BT202" s="257"/>
      <c r="BU202" s="257"/>
      <c r="BV202" s="257"/>
      <c r="BW202" s="257"/>
      <c r="BX202" s="257"/>
      <c r="BY202" s="257"/>
      <c r="BZ202" s="257"/>
    </row>
    <row r="203" spans="1:78" ht="17.5" hidden="1">
      <c r="A203" s="278" t="s">
        <v>324</v>
      </c>
      <c r="B203" s="268" t="s">
        <v>1074</v>
      </c>
      <c r="C203" s="86" t="str">
        <f>IF(C1604=$BM$203,"당첨",IF(C1604=$BN$203,"당첨",IF(C1604=$BO$203,"당첨",IF(C1604=$BL$203,"당첨","낙첨"))))</f>
        <v>당첨</v>
      </c>
      <c r="D203" s="86" t="str">
        <f t="shared" ref="D203:Q203" si="191">IF(D1604=$BM$203,"당첨",IF(D1604=$BN$203,"당첨",IF(D1604=$BO$203,"당첨",IF(D1604=$BL$203,"당첨","낙첨"))))</f>
        <v>당첨</v>
      </c>
      <c r="E203" s="86" t="str">
        <f t="shared" si="191"/>
        <v>당첨</v>
      </c>
      <c r="F203" s="86" t="str">
        <f t="shared" si="191"/>
        <v>당첨</v>
      </c>
      <c r="G203" s="86" t="str">
        <f t="shared" si="191"/>
        <v>당첨</v>
      </c>
      <c r="H203" s="86" t="str">
        <f t="shared" si="191"/>
        <v>당첨</v>
      </c>
      <c r="I203" s="86" t="str">
        <f t="shared" si="191"/>
        <v>당첨</v>
      </c>
      <c r="J203" s="86" t="str">
        <f t="shared" si="191"/>
        <v>당첨</v>
      </c>
      <c r="K203" s="86" t="str">
        <f t="shared" si="191"/>
        <v>당첨</v>
      </c>
      <c r="L203" s="86" t="str">
        <f t="shared" si="191"/>
        <v>당첨</v>
      </c>
      <c r="M203" s="86" t="str">
        <f t="shared" si="191"/>
        <v>당첨</v>
      </c>
      <c r="N203" s="86" t="str">
        <f t="shared" si="191"/>
        <v>당첨</v>
      </c>
      <c r="O203" s="86" t="str">
        <f t="shared" si="191"/>
        <v>당첨</v>
      </c>
      <c r="P203" s="86" t="str">
        <f t="shared" si="191"/>
        <v>당첨</v>
      </c>
      <c r="Q203" s="86" t="str">
        <f t="shared" si="191"/>
        <v>당첨</v>
      </c>
      <c r="S203" s="287">
        <v>187</v>
      </c>
      <c r="T203" s="800" t="s">
        <v>948</v>
      </c>
      <c r="U203" s="801"/>
      <c r="V203" s="376">
        <v>42</v>
      </c>
      <c r="W203" s="376">
        <v>37</v>
      </c>
      <c r="X203" s="376">
        <v>30</v>
      </c>
      <c r="Y203" s="376">
        <v>17</v>
      </c>
      <c r="Z203" s="376">
        <v>10</v>
      </c>
      <c r="AA203" s="376"/>
      <c r="AB203" s="376"/>
      <c r="AC203" s="376"/>
      <c r="AD203" s="376"/>
      <c r="AE203" s="376"/>
      <c r="AF203" s="376"/>
      <c r="AG203" s="376"/>
      <c r="AH203" s="376"/>
      <c r="AI203" s="376"/>
      <c r="AJ203" s="376"/>
      <c r="AK203" s="376"/>
      <c r="AL203" s="376"/>
      <c r="AM203" s="376"/>
      <c r="AN203" s="376"/>
      <c r="AO203" s="376"/>
      <c r="AP203" s="376"/>
      <c r="AQ203" s="376"/>
      <c r="AR203" s="376"/>
      <c r="AS203" s="376"/>
      <c r="AT203" s="376"/>
      <c r="AU203" s="376"/>
      <c r="AV203" s="377"/>
      <c r="AW203" s="377"/>
      <c r="AX203" s="377"/>
      <c r="AY203" s="377"/>
      <c r="AZ203" s="377"/>
      <c r="BA203" s="377"/>
      <c r="BB203" s="377"/>
      <c r="BC203" s="377"/>
      <c r="BD203" s="377"/>
      <c r="BE203" s="377"/>
      <c r="BF203" s="377"/>
      <c r="BG203" s="377"/>
      <c r="BH203" s="410"/>
      <c r="BI203" s="410"/>
      <c r="BJ203" s="410"/>
      <c r="BK203" s="410"/>
      <c r="BL203" s="378">
        <v>0</v>
      </c>
      <c r="BM203" s="378">
        <v>1</v>
      </c>
      <c r="BN203" s="378">
        <v>2</v>
      </c>
      <c r="BO203" s="378">
        <v>2</v>
      </c>
      <c r="BQ203" s="258"/>
      <c r="BR203" s="258">
        <v>2</v>
      </c>
      <c r="BS203"/>
      <c r="BT203" s="26"/>
    </row>
    <row r="204" spans="1:78" ht="17.5" hidden="1">
      <c r="A204" s="278" t="s">
        <v>325</v>
      </c>
      <c r="B204" s="268" t="s">
        <v>1075</v>
      </c>
      <c r="C204" s="86" t="str">
        <f>IF(C1611=$BM$204,"당첨",IF(C1611=$BN$204,"당첨",IF(C1611=$BO$204,"당첨",IF(C1611=$BL$204,"당첨","낙첨"))))</f>
        <v>당첨</v>
      </c>
      <c r="D204" s="86" t="str">
        <f t="shared" ref="D204:Q204" si="192">IF(D1611=$BM$204,"당첨",IF(D1611=$BN$204,"당첨",IF(D1611=$BO$204,"당첨",IF(D1611=$BL$204,"당첨","낙첨"))))</f>
        <v>당첨</v>
      </c>
      <c r="E204" s="86" t="str">
        <f t="shared" si="192"/>
        <v>당첨</v>
      </c>
      <c r="F204" s="86" t="str">
        <f t="shared" si="192"/>
        <v>당첨</v>
      </c>
      <c r="G204" s="86" t="str">
        <f t="shared" si="192"/>
        <v>당첨</v>
      </c>
      <c r="H204" s="86" t="str">
        <f t="shared" si="192"/>
        <v>당첨</v>
      </c>
      <c r="I204" s="86" t="str">
        <f t="shared" si="192"/>
        <v>당첨</v>
      </c>
      <c r="J204" s="86" t="str">
        <f t="shared" si="192"/>
        <v>당첨</v>
      </c>
      <c r="K204" s="86" t="str">
        <f t="shared" si="192"/>
        <v>당첨</v>
      </c>
      <c r="L204" s="86" t="str">
        <f t="shared" si="192"/>
        <v>당첨</v>
      </c>
      <c r="M204" s="86" t="str">
        <f t="shared" si="192"/>
        <v>당첨</v>
      </c>
      <c r="N204" s="86" t="str">
        <f t="shared" si="192"/>
        <v>당첨</v>
      </c>
      <c r="O204" s="86" t="str">
        <f t="shared" si="192"/>
        <v>당첨</v>
      </c>
      <c r="P204" s="86" t="str">
        <f t="shared" si="192"/>
        <v>당첨</v>
      </c>
      <c r="Q204" s="86" t="str">
        <f t="shared" si="192"/>
        <v>당첨</v>
      </c>
      <c r="S204" s="287">
        <v>188</v>
      </c>
      <c r="T204" s="800" t="s">
        <v>949</v>
      </c>
      <c r="U204" s="801"/>
      <c r="V204" s="376">
        <v>41</v>
      </c>
      <c r="W204" s="376">
        <v>38</v>
      </c>
      <c r="X204" s="376">
        <v>29</v>
      </c>
      <c r="Y204" s="376">
        <v>18</v>
      </c>
      <c r="Z204" s="376">
        <v>9</v>
      </c>
      <c r="AA204" s="376"/>
      <c r="AB204" s="376"/>
      <c r="AC204" s="376"/>
      <c r="AD204" s="376"/>
      <c r="AE204" s="376"/>
      <c r="AF204" s="376"/>
      <c r="AG204" s="376"/>
      <c r="AH204" s="376"/>
      <c r="AI204" s="376"/>
      <c r="AJ204" s="376"/>
      <c r="AK204" s="376"/>
      <c r="AL204" s="376"/>
      <c r="AM204" s="376"/>
      <c r="AN204" s="376"/>
      <c r="AO204" s="376"/>
      <c r="AP204" s="376"/>
      <c r="AQ204" s="376"/>
      <c r="AR204" s="376"/>
      <c r="AS204" s="376"/>
      <c r="AT204" s="376"/>
      <c r="AU204" s="376"/>
      <c r="AV204" s="377"/>
      <c r="AW204" s="377"/>
      <c r="AX204" s="377"/>
      <c r="AY204" s="377"/>
      <c r="AZ204" s="377"/>
      <c r="BA204" s="377"/>
      <c r="BB204" s="377"/>
      <c r="BC204" s="377"/>
      <c r="BD204" s="377"/>
      <c r="BE204" s="377"/>
      <c r="BF204" s="377"/>
      <c r="BG204" s="377"/>
      <c r="BH204" s="410"/>
      <c r="BI204" s="410"/>
      <c r="BJ204" s="410"/>
      <c r="BK204" s="410"/>
      <c r="BL204" s="378">
        <v>0</v>
      </c>
      <c r="BM204" s="378">
        <v>1</v>
      </c>
      <c r="BN204" s="378">
        <v>2</v>
      </c>
      <c r="BO204" s="378">
        <v>2</v>
      </c>
      <c r="BQ204" s="258"/>
      <c r="BR204" s="258">
        <v>2</v>
      </c>
      <c r="BS204"/>
      <c r="BT204" s="26"/>
    </row>
    <row r="205" spans="1:78" ht="17.5" hidden="1">
      <c r="A205" s="278" t="s">
        <v>326</v>
      </c>
      <c r="B205" s="268" t="s">
        <v>1076</v>
      </c>
      <c r="C205" s="86" t="str">
        <f>IF(C1618=$BM$205,"당첨",IF(C1618=$BN$205,"당첨",IF(C1618=$BO$205,"당첨",IF(C1618=$BL$205,"당첨","낙첨"))))</f>
        <v>당첨</v>
      </c>
      <c r="D205" s="86" t="str">
        <f t="shared" ref="D205:Q205" si="193">IF(D1618=$BM$205,"당첨",IF(D1618=$BN$205,"당첨",IF(D1618=$BO$205,"당첨",IF(D1618=$BL$205,"당첨","낙첨"))))</f>
        <v>당첨</v>
      </c>
      <c r="E205" s="86" t="str">
        <f t="shared" si="193"/>
        <v>당첨</v>
      </c>
      <c r="F205" s="86" t="str">
        <f t="shared" si="193"/>
        <v>당첨</v>
      </c>
      <c r="G205" s="86" t="str">
        <f t="shared" si="193"/>
        <v>당첨</v>
      </c>
      <c r="H205" s="86" t="str">
        <f t="shared" si="193"/>
        <v>당첨</v>
      </c>
      <c r="I205" s="86" t="str">
        <f t="shared" si="193"/>
        <v>당첨</v>
      </c>
      <c r="J205" s="86" t="str">
        <f t="shared" si="193"/>
        <v>당첨</v>
      </c>
      <c r="K205" s="86" t="str">
        <f t="shared" si="193"/>
        <v>당첨</v>
      </c>
      <c r="L205" s="86" t="str">
        <f t="shared" si="193"/>
        <v>당첨</v>
      </c>
      <c r="M205" s="86" t="str">
        <f t="shared" si="193"/>
        <v>당첨</v>
      </c>
      <c r="N205" s="86" t="str">
        <f t="shared" si="193"/>
        <v>당첨</v>
      </c>
      <c r="O205" s="86" t="str">
        <f t="shared" si="193"/>
        <v>당첨</v>
      </c>
      <c r="P205" s="86" t="str">
        <f t="shared" si="193"/>
        <v>당첨</v>
      </c>
      <c r="Q205" s="86" t="str">
        <f t="shared" si="193"/>
        <v>당첨</v>
      </c>
      <c r="S205" s="287">
        <v>189</v>
      </c>
      <c r="T205" s="800" t="s">
        <v>950</v>
      </c>
      <c r="U205" s="801"/>
      <c r="V205" s="376">
        <v>40</v>
      </c>
      <c r="W205" s="376">
        <v>39</v>
      </c>
      <c r="X205" s="376">
        <v>28</v>
      </c>
      <c r="Y205" s="376">
        <v>19</v>
      </c>
      <c r="Z205" s="376">
        <v>8</v>
      </c>
      <c r="AA205" s="376"/>
      <c r="AB205" s="376"/>
      <c r="AC205" s="376"/>
      <c r="AD205" s="376"/>
      <c r="AE205" s="376"/>
      <c r="AF205" s="376"/>
      <c r="AG205" s="376"/>
      <c r="AH205" s="376"/>
      <c r="AI205" s="376"/>
      <c r="AJ205" s="376"/>
      <c r="AK205" s="376"/>
      <c r="AL205" s="376"/>
      <c r="AM205" s="376"/>
      <c r="AN205" s="376"/>
      <c r="AO205" s="376"/>
      <c r="AP205" s="376"/>
      <c r="AQ205" s="376"/>
      <c r="AR205" s="376"/>
      <c r="AS205" s="376"/>
      <c r="AT205" s="376"/>
      <c r="AU205" s="376"/>
      <c r="AV205" s="377"/>
      <c r="AW205" s="377"/>
      <c r="AX205" s="377"/>
      <c r="AY205" s="377"/>
      <c r="AZ205" s="377"/>
      <c r="BA205" s="377"/>
      <c r="BB205" s="377"/>
      <c r="BC205" s="377"/>
      <c r="BD205" s="377"/>
      <c r="BE205" s="377"/>
      <c r="BF205" s="377"/>
      <c r="BG205" s="377"/>
      <c r="BH205" s="410"/>
      <c r="BI205" s="410"/>
      <c r="BJ205" s="410"/>
      <c r="BK205" s="410"/>
      <c r="BL205" s="378">
        <v>0</v>
      </c>
      <c r="BM205" s="378">
        <v>1</v>
      </c>
      <c r="BN205" s="378">
        <v>2</v>
      </c>
      <c r="BO205" s="378">
        <v>2</v>
      </c>
      <c r="BQ205" s="258"/>
      <c r="BR205" s="258">
        <v>2</v>
      </c>
      <c r="BS205"/>
      <c r="BT205" s="26"/>
    </row>
    <row r="206" spans="1:78" ht="17.5" hidden="1">
      <c r="A206" s="278" t="s">
        <v>327</v>
      </c>
      <c r="B206" s="268" t="s">
        <v>1077</v>
      </c>
      <c r="C206" s="86" t="str">
        <f>IF(C1625=$BM$206,"당첨",IF(C1625=$BN$206,"당첨",IF(C1625=$BO$206,"당첨",IF(C1625=$BL$206,"당첨","낙첨"))))</f>
        <v>당첨</v>
      </c>
      <c r="D206" s="86" t="str">
        <f t="shared" ref="D206:Q206" si="194">IF(D1625=$BM$206,"당첨",IF(D1625=$BN$206,"당첨",IF(D1625=$BO$206,"당첨",IF(D1625=$BL$206,"당첨","낙첨"))))</f>
        <v>당첨</v>
      </c>
      <c r="E206" s="86" t="str">
        <f t="shared" si="194"/>
        <v>당첨</v>
      </c>
      <c r="F206" s="86" t="str">
        <f t="shared" si="194"/>
        <v>당첨</v>
      </c>
      <c r="G206" s="86" t="str">
        <f t="shared" si="194"/>
        <v>당첨</v>
      </c>
      <c r="H206" s="86" t="str">
        <f t="shared" si="194"/>
        <v>당첨</v>
      </c>
      <c r="I206" s="86" t="str">
        <f t="shared" si="194"/>
        <v>당첨</v>
      </c>
      <c r="J206" s="86" t="str">
        <f t="shared" si="194"/>
        <v>당첨</v>
      </c>
      <c r="K206" s="86" t="str">
        <f t="shared" si="194"/>
        <v>당첨</v>
      </c>
      <c r="L206" s="86" t="str">
        <f t="shared" si="194"/>
        <v>당첨</v>
      </c>
      <c r="M206" s="86" t="str">
        <f t="shared" si="194"/>
        <v>당첨</v>
      </c>
      <c r="N206" s="86" t="str">
        <f t="shared" si="194"/>
        <v>당첨</v>
      </c>
      <c r="O206" s="86" t="str">
        <f t="shared" si="194"/>
        <v>당첨</v>
      </c>
      <c r="P206" s="86" t="str">
        <f t="shared" si="194"/>
        <v>당첨</v>
      </c>
      <c r="Q206" s="86" t="str">
        <f t="shared" si="194"/>
        <v>당첨</v>
      </c>
      <c r="S206" s="287">
        <v>190</v>
      </c>
      <c r="T206" s="800" t="s">
        <v>951</v>
      </c>
      <c r="U206" s="801"/>
      <c r="V206" s="376">
        <v>25</v>
      </c>
      <c r="W206" s="376">
        <v>26</v>
      </c>
      <c r="X206" s="376">
        <v>27</v>
      </c>
      <c r="Y206" s="376">
        <v>20</v>
      </c>
      <c r="Z206" s="376">
        <v>7</v>
      </c>
      <c r="AA206" s="376"/>
      <c r="AB206" s="376"/>
      <c r="AC206" s="376"/>
      <c r="AD206" s="376"/>
      <c r="AE206" s="376"/>
      <c r="AF206" s="376"/>
      <c r="AG206" s="376"/>
      <c r="AH206" s="376"/>
      <c r="AI206" s="376"/>
      <c r="AJ206" s="376"/>
      <c r="AK206" s="376"/>
      <c r="AL206" s="376"/>
      <c r="AM206" s="376"/>
      <c r="AN206" s="376"/>
      <c r="AO206" s="376"/>
      <c r="AP206" s="376"/>
      <c r="AQ206" s="376"/>
      <c r="AR206" s="376"/>
      <c r="AS206" s="376"/>
      <c r="AT206" s="376"/>
      <c r="AU206" s="376"/>
      <c r="AV206" s="377"/>
      <c r="AW206" s="377"/>
      <c r="AX206" s="377"/>
      <c r="AY206" s="377"/>
      <c r="AZ206" s="377"/>
      <c r="BA206" s="377"/>
      <c r="BB206" s="377"/>
      <c r="BC206" s="377"/>
      <c r="BD206" s="377"/>
      <c r="BE206" s="377"/>
      <c r="BF206" s="377"/>
      <c r="BG206" s="377"/>
      <c r="BH206" s="410"/>
      <c r="BI206" s="410"/>
      <c r="BJ206" s="410"/>
      <c r="BK206" s="410"/>
      <c r="BL206" s="378">
        <v>0</v>
      </c>
      <c r="BM206" s="378">
        <v>1</v>
      </c>
      <c r="BN206" s="378">
        <v>2</v>
      </c>
      <c r="BO206" s="378">
        <v>2</v>
      </c>
      <c r="BQ206" s="258"/>
      <c r="BR206" s="258">
        <v>2</v>
      </c>
      <c r="BS206"/>
      <c r="BT206" s="26"/>
    </row>
    <row r="207" spans="1:78" ht="17.5" hidden="1">
      <c r="A207" s="278" t="s">
        <v>328</v>
      </c>
      <c r="B207" s="268" t="s">
        <v>1078</v>
      </c>
      <c r="C207" s="86" t="str">
        <f>IF(C1632=$BM$207,"당첨",IF(C1632=$BN$207,"당첨",IF(C1632=$BO$207,"당첨",IF(C1632=$BL$207,"당첨","낙첨"))))</f>
        <v>당첨</v>
      </c>
      <c r="D207" s="86" t="str">
        <f t="shared" ref="D207:Q207" si="195">IF(D1632=$BM$207,"당첨",IF(D1632=$BN$207,"당첨",IF(D1632=$BO$207,"당첨",IF(D1632=$BL$207,"당첨","낙첨"))))</f>
        <v>당첨</v>
      </c>
      <c r="E207" s="86" t="str">
        <f t="shared" si="195"/>
        <v>당첨</v>
      </c>
      <c r="F207" s="86" t="str">
        <f t="shared" si="195"/>
        <v>당첨</v>
      </c>
      <c r="G207" s="86" t="str">
        <f t="shared" si="195"/>
        <v>당첨</v>
      </c>
      <c r="H207" s="86" t="str">
        <f t="shared" si="195"/>
        <v>당첨</v>
      </c>
      <c r="I207" s="86" t="str">
        <f t="shared" si="195"/>
        <v>당첨</v>
      </c>
      <c r="J207" s="86" t="str">
        <f t="shared" si="195"/>
        <v>당첨</v>
      </c>
      <c r="K207" s="86" t="str">
        <f t="shared" si="195"/>
        <v>당첨</v>
      </c>
      <c r="L207" s="86" t="str">
        <f t="shared" si="195"/>
        <v>당첨</v>
      </c>
      <c r="M207" s="86" t="str">
        <f t="shared" si="195"/>
        <v>당첨</v>
      </c>
      <c r="N207" s="86" t="str">
        <f t="shared" si="195"/>
        <v>당첨</v>
      </c>
      <c r="O207" s="86" t="str">
        <f t="shared" si="195"/>
        <v>당첨</v>
      </c>
      <c r="P207" s="86" t="str">
        <f t="shared" si="195"/>
        <v>당첨</v>
      </c>
      <c r="Q207" s="86" t="str">
        <f t="shared" si="195"/>
        <v>당첨</v>
      </c>
      <c r="S207" s="287">
        <v>191</v>
      </c>
      <c r="T207" s="800" t="s">
        <v>952</v>
      </c>
      <c r="U207" s="801"/>
      <c r="V207" s="376">
        <v>24</v>
      </c>
      <c r="W207" s="376">
        <v>23</v>
      </c>
      <c r="X207" s="376">
        <v>22</v>
      </c>
      <c r="Y207" s="376">
        <v>21</v>
      </c>
      <c r="Z207" s="376">
        <v>6</v>
      </c>
      <c r="AA207" s="376"/>
      <c r="AB207" s="376"/>
      <c r="AC207" s="376"/>
      <c r="AD207" s="376"/>
      <c r="AE207" s="376"/>
      <c r="AF207" s="376"/>
      <c r="AG207" s="376"/>
      <c r="AH207" s="376"/>
      <c r="AI207" s="376"/>
      <c r="AJ207" s="376"/>
      <c r="AK207" s="376"/>
      <c r="AL207" s="376"/>
      <c r="AM207" s="376"/>
      <c r="AN207" s="376"/>
      <c r="AO207" s="376"/>
      <c r="AP207" s="376"/>
      <c r="AQ207" s="376"/>
      <c r="AR207" s="376"/>
      <c r="AS207" s="376"/>
      <c r="AT207" s="376"/>
      <c r="AU207" s="376"/>
      <c r="AV207" s="377"/>
      <c r="AW207" s="377"/>
      <c r="AX207" s="377"/>
      <c r="AY207" s="377"/>
      <c r="AZ207" s="377"/>
      <c r="BA207" s="377"/>
      <c r="BB207" s="377"/>
      <c r="BC207" s="377"/>
      <c r="BD207" s="377"/>
      <c r="BE207" s="377"/>
      <c r="BF207" s="377"/>
      <c r="BG207" s="377"/>
      <c r="BH207" s="410"/>
      <c r="BI207" s="410"/>
      <c r="BJ207" s="410"/>
      <c r="BK207" s="410"/>
      <c r="BL207" s="378">
        <v>0</v>
      </c>
      <c r="BM207" s="378">
        <v>1</v>
      </c>
      <c r="BN207" s="378">
        <v>2</v>
      </c>
      <c r="BO207" s="378">
        <v>2</v>
      </c>
      <c r="BQ207" s="258"/>
      <c r="BR207" s="258">
        <v>2</v>
      </c>
      <c r="BS207"/>
      <c r="BT207" s="26"/>
    </row>
    <row r="208" spans="1:78" ht="17.5" hidden="1">
      <c r="A208" s="278" t="s">
        <v>329</v>
      </c>
      <c r="B208" s="268" t="s">
        <v>1079</v>
      </c>
      <c r="C208" s="86" t="str">
        <f>IF(C1639=$BM$208,"당첨",IF(C1639=$BN$208,"당첨",IF(C1639=$BO$208,"당첨",IF(C1639=$BL$208,"당첨","낙첨"))))</f>
        <v>당첨</v>
      </c>
      <c r="D208" s="86" t="str">
        <f t="shared" ref="D208:Q208" si="196">IF(D1639=$BM$208,"당첨",IF(D1639=$BN$208,"당첨",IF(D1639=$BO$208,"당첨",IF(D1639=$BL$208,"당첨","낙첨"))))</f>
        <v>당첨</v>
      </c>
      <c r="E208" s="86" t="str">
        <f t="shared" si="196"/>
        <v>당첨</v>
      </c>
      <c r="F208" s="86" t="str">
        <f t="shared" si="196"/>
        <v>당첨</v>
      </c>
      <c r="G208" s="86" t="str">
        <f t="shared" si="196"/>
        <v>당첨</v>
      </c>
      <c r="H208" s="86" t="str">
        <f t="shared" si="196"/>
        <v>당첨</v>
      </c>
      <c r="I208" s="86" t="str">
        <f t="shared" si="196"/>
        <v>당첨</v>
      </c>
      <c r="J208" s="86" t="str">
        <f t="shared" si="196"/>
        <v>당첨</v>
      </c>
      <c r="K208" s="86" t="str">
        <f t="shared" si="196"/>
        <v>당첨</v>
      </c>
      <c r="L208" s="86" t="str">
        <f t="shared" si="196"/>
        <v>당첨</v>
      </c>
      <c r="M208" s="86" t="str">
        <f t="shared" si="196"/>
        <v>당첨</v>
      </c>
      <c r="N208" s="86" t="str">
        <f t="shared" si="196"/>
        <v>당첨</v>
      </c>
      <c r="O208" s="86" t="str">
        <f t="shared" si="196"/>
        <v>당첨</v>
      </c>
      <c r="P208" s="86" t="str">
        <f t="shared" si="196"/>
        <v>당첨</v>
      </c>
      <c r="Q208" s="86" t="str">
        <f t="shared" si="196"/>
        <v>당첨</v>
      </c>
      <c r="S208" s="287">
        <v>192</v>
      </c>
      <c r="T208" s="800" t="s">
        <v>953</v>
      </c>
      <c r="U208" s="801"/>
      <c r="V208" s="376">
        <v>1</v>
      </c>
      <c r="W208" s="376">
        <v>2</v>
      </c>
      <c r="X208" s="376">
        <v>3</v>
      </c>
      <c r="Y208" s="376">
        <v>4</v>
      </c>
      <c r="Z208" s="376">
        <v>5</v>
      </c>
      <c r="AA208" s="376"/>
      <c r="AB208" s="376"/>
      <c r="AC208" s="376"/>
      <c r="AD208" s="376"/>
      <c r="AE208" s="376"/>
      <c r="AF208" s="376"/>
      <c r="AG208" s="376"/>
      <c r="AH208" s="376"/>
      <c r="AI208" s="376"/>
      <c r="AJ208" s="376"/>
      <c r="AK208" s="376"/>
      <c r="AL208" s="376"/>
      <c r="AM208" s="376"/>
      <c r="AN208" s="376"/>
      <c r="AO208" s="376"/>
      <c r="AP208" s="376"/>
      <c r="AQ208" s="376"/>
      <c r="AR208" s="376"/>
      <c r="AS208" s="376"/>
      <c r="AT208" s="376"/>
      <c r="AU208" s="376"/>
      <c r="AV208" s="377"/>
      <c r="AW208" s="377"/>
      <c r="AX208" s="377"/>
      <c r="AY208" s="377"/>
      <c r="AZ208" s="377"/>
      <c r="BA208" s="377"/>
      <c r="BB208" s="377"/>
      <c r="BC208" s="377"/>
      <c r="BD208" s="377"/>
      <c r="BE208" s="377"/>
      <c r="BF208" s="377"/>
      <c r="BG208" s="377"/>
      <c r="BH208" s="410"/>
      <c r="BI208" s="410"/>
      <c r="BJ208" s="410"/>
      <c r="BK208" s="410"/>
      <c r="BL208" s="378">
        <v>0</v>
      </c>
      <c r="BM208" s="378">
        <v>1</v>
      </c>
      <c r="BN208" s="378">
        <v>2</v>
      </c>
      <c r="BO208" s="378">
        <v>2</v>
      </c>
      <c r="BQ208" s="258"/>
      <c r="BR208" s="258">
        <v>2</v>
      </c>
      <c r="BS208"/>
      <c r="BT208" s="26"/>
    </row>
    <row r="209" spans="1:76" ht="17.5" hidden="1">
      <c r="A209" s="278" t="s">
        <v>330</v>
      </c>
      <c r="B209" s="268" t="s">
        <v>1080</v>
      </c>
      <c r="C209" s="86" t="str">
        <f>IF(C1646=$BM$209,"당첨",IF(C1646=$BN$209,"당첨",IF(C1646=$BO$209,"당첨",IF(C1646=$BL$209,"당첨","낙첨"))))</f>
        <v>당첨</v>
      </c>
      <c r="D209" s="86" t="str">
        <f t="shared" ref="D209:Q209" si="197">IF(D1646=$BM$209,"당첨",IF(D1646=$BN$209,"당첨",IF(D1646=$BO$209,"당첨",IF(D1646=$BL$209,"당첨","낙첨"))))</f>
        <v>당첨</v>
      </c>
      <c r="E209" s="86" t="str">
        <f t="shared" si="197"/>
        <v>당첨</v>
      </c>
      <c r="F209" s="86" t="str">
        <f t="shared" si="197"/>
        <v>당첨</v>
      </c>
      <c r="G209" s="86" t="str">
        <f t="shared" si="197"/>
        <v>당첨</v>
      </c>
      <c r="H209" s="86" t="str">
        <f t="shared" si="197"/>
        <v>당첨</v>
      </c>
      <c r="I209" s="86" t="str">
        <f t="shared" si="197"/>
        <v>당첨</v>
      </c>
      <c r="J209" s="86" t="str">
        <f t="shared" si="197"/>
        <v>당첨</v>
      </c>
      <c r="K209" s="86" t="str">
        <f t="shared" si="197"/>
        <v>당첨</v>
      </c>
      <c r="L209" s="86" t="str">
        <f t="shared" si="197"/>
        <v>당첨</v>
      </c>
      <c r="M209" s="86" t="str">
        <f t="shared" si="197"/>
        <v>당첨</v>
      </c>
      <c r="N209" s="86" t="str">
        <f t="shared" si="197"/>
        <v>당첨</v>
      </c>
      <c r="O209" s="86" t="str">
        <f t="shared" si="197"/>
        <v>당첨</v>
      </c>
      <c r="P209" s="86" t="str">
        <f t="shared" si="197"/>
        <v>당첨</v>
      </c>
      <c r="Q209" s="86" t="str">
        <f t="shared" si="197"/>
        <v>당첨</v>
      </c>
      <c r="S209" s="253">
        <v>193</v>
      </c>
      <c r="T209" s="802" t="s">
        <v>954</v>
      </c>
      <c r="U209" s="803"/>
      <c r="V209" s="381">
        <v>45</v>
      </c>
      <c r="W209" s="381">
        <v>44</v>
      </c>
      <c r="X209" s="381">
        <v>43</v>
      </c>
      <c r="Y209" s="381">
        <v>42</v>
      </c>
      <c r="Z209" s="381">
        <v>41</v>
      </c>
      <c r="AA209" s="381">
        <v>40</v>
      </c>
      <c r="AB209" s="381">
        <v>25</v>
      </c>
      <c r="AC209" s="381">
        <v>24</v>
      </c>
      <c r="AD209" s="381">
        <v>1</v>
      </c>
      <c r="AE209" s="381"/>
      <c r="AF209" s="381"/>
      <c r="AG209" s="381"/>
      <c r="AH209" s="381"/>
      <c r="AI209" s="381"/>
      <c r="AJ209" s="381"/>
      <c r="AK209" s="381"/>
      <c r="AL209" s="381"/>
      <c r="AM209" s="381"/>
      <c r="AN209" s="381"/>
      <c r="AO209" s="381"/>
      <c r="AP209" s="381"/>
      <c r="AQ209" s="381"/>
      <c r="AR209" s="381"/>
      <c r="AS209" s="381"/>
      <c r="AT209" s="381"/>
      <c r="AU209" s="381"/>
      <c r="AV209" s="382"/>
      <c r="AW209" s="382"/>
      <c r="AX209" s="382"/>
      <c r="AY209" s="382"/>
      <c r="AZ209" s="382"/>
      <c r="BA209" s="382"/>
      <c r="BB209" s="382"/>
      <c r="BC209" s="382"/>
      <c r="BD209" s="382"/>
      <c r="BE209" s="382"/>
      <c r="BF209" s="382"/>
      <c r="BG209" s="382"/>
      <c r="BH209" s="410"/>
      <c r="BI209" s="410"/>
      <c r="BJ209" s="410"/>
      <c r="BK209" s="410"/>
      <c r="BL209" s="383">
        <v>0</v>
      </c>
      <c r="BM209" s="383">
        <v>1</v>
      </c>
      <c r="BN209" s="383">
        <v>2</v>
      </c>
      <c r="BO209" s="383">
        <v>3</v>
      </c>
      <c r="BQ209" s="258"/>
      <c r="BR209" s="258">
        <v>3</v>
      </c>
      <c r="BS209"/>
      <c r="BT209" s="26"/>
    </row>
    <row r="210" spans="1:76" ht="17.5" hidden="1">
      <c r="A210" s="278" t="s">
        <v>331</v>
      </c>
      <c r="B210" s="268" t="s">
        <v>1081</v>
      </c>
      <c r="C210" s="86" t="str">
        <f>IF(C1653=$BM$210,"당첨",IF(C1653=$BN$210,"당첨",IF(C1653=$BO$210,"당첨",IF(C1653=$BL$210,"당첨","낙첨"))))</f>
        <v>당첨</v>
      </c>
      <c r="D210" s="86" t="str">
        <f t="shared" ref="D210:Q210" si="198">IF(D1653=$BM$210,"당첨",IF(D1653=$BN$210,"당첨",IF(D1653=$BO$210,"당첨",IF(D1653=$BL$210,"당첨","낙첨"))))</f>
        <v>당첨</v>
      </c>
      <c r="E210" s="86" t="str">
        <f t="shared" si="198"/>
        <v>당첨</v>
      </c>
      <c r="F210" s="86" t="str">
        <f t="shared" si="198"/>
        <v>당첨</v>
      </c>
      <c r="G210" s="86" t="str">
        <f t="shared" si="198"/>
        <v>당첨</v>
      </c>
      <c r="H210" s="86" t="str">
        <f t="shared" si="198"/>
        <v>당첨</v>
      </c>
      <c r="I210" s="86" t="str">
        <f t="shared" si="198"/>
        <v>당첨</v>
      </c>
      <c r="J210" s="86" t="str">
        <f t="shared" si="198"/>
        <v>당첨</v>
      </c>
      <c r="K210" s="86" t="str">
        <f t="shared" si="198"/>
        <v>당첨</v>
      </c>
      <c r="L210" s="86" t="str">
        <f t="shared" si="198"/>
        <v>당첨</v>
      </c>
      <c r="M210" s="86" t="str">
        <f t="shared" si="198"/>
        <v>당첨</v>
      </c>
      <c r="N210" s="86" t="str">
        <f t="shared" si="198"/>
        <v>당첨</v>
      </c>
      <c r="O210" s="86" t="str">
        <f t="shared" si="198"/>
        <v>당첨</v>
      </c>
      <c r="P210" s="86" t="str">
        <f t="shared" si="198"/>
        <v>당첨</v>
      </c>
      <c r="Q210" s="86" t="str">
        <f t="shared" si="198"/>
        <v>당첨</v>
      </c>
      <c r="S210" s="253">
        <v>194</v>
      </c>
      <c r="T210" s="802" t="s">
        <v>955</v>
      </c>
      <c r="U210" s="803"/>
      <c r="V210" s="381">
        <v>34</v>
      </c>
      <c r="W210" s="381">
        <v>35</v>
      </c>
      <c r="X210" s="381">
        <v>36</v>
      </c>
      <c r="Y210" s="381">
        <v>37</v>
      </c>
      <c r="Z210" s="381">
        <v>38</v>
      </c>
      <c r="AA210" s="381">
        <v>39</v>
      </c>
      <c r="AB210" s="381">
        <v>26</v>
      </c>
      <c r="AC210" s="381">
        <v>23</v>
      </c>
      <c r="AD210" s="381">
        <v>2</v>
      </c>
      <c r="AE210" s="381"/>
      <c r="AF210" s="381"/>
      <c r="AG210" s="381"/>
      <c r="AH210" s="381"/>
      <c r="AI210" s="381"/>
      <c r="AJ210" s="381"/>
      <c r="AK210" s="381"/>
      <c r="AL210" s="381"/>
      <c r="AM210" s="381"/>
      <c r="AN210" s="381"/>
      <c r="AO210" s="381"/>
      <c r="AP210" s="381"/>
      <c r="AQ210" s="381"/>
      <c r="AR210" s="381"/>
      <c r="AS210" s="381"/>
      <c r="AT210" s="381"/>
      <c r="AU210" s="381"/>
      <c r="AV210" s="382"/>
      <c r="AW210" s="382"/>
      <c r="AX210" s="382"/>
      <c r="AY210" s="382"/>
      <c r="AZ210" s="382"/>
      <c r="BA210" s="382"/>
      <c r="BB210" s="382"/>
      <c r="BC210" s="382"/>
      <c r="BD210" s="382"/>
      <c r="BE210" s="382"/>
      <c r="BF210" s="382"/>
      <c r="BG210" s="382"/>
      <c r="BH210" s="410"/>
      <c r="BI210" s="410"/>
      <c r="BJ210" s="410"/>
      <c r="BK210" s="410"/>
      <c r="BL210" s="383">
        <v>0</v>
      </c>
      <c r="BM210" s="383">
        <v>1</v>
      </c>
      <c r="BN210" s="383">
        <v>2</v>
      </c>
      <c r="BO210" s="383">
        <v>3</v>
      </c>
      <c r="BQ210" s="258"/>
      <c r="BR210" s="258">
        <v>3</v>
      </c>
      <c r="BS210"/>
      <c r="BT210" s="26"/>
    </row>
    <row r="211" spans="1:76" ht="17.5" hidden="1">
      <c r="A211" s="278" t="s">
        <v>332</v>
      </c>
      <c r="B211" s="268" t="s">
        <v>1082</v>
      </c>
      <c r="C211" s="86" t="str">
        <f>IF(C1660=$BM$211,"당첨",IF(C1660=$BN$211,"당첨",IF(C1660=$BO$211,"당첨",IF(C1660=$BL$211,"당첨","낙첨"))))</f>
        <v>당첨</v>
      </c>
      <c r="D211" s="86" t="str">
        <f t="shared" ref="D211:Q211" si="199">IF(D1660=$BM$211,"당첨",IF(D1660=$BN$211,"당첨",IF(D1660=$BO$211,"당첨",IF(D1660=$BL$211,"당첨","낙첨"))))</f>
        <v>당첨</v>
      </c>
      <c r="E211" s="86" t="str">
        <f t="shared" si="199"/>
        <v>당첨</v>
      </c>
      <c r="F211" s="86" t="str">
        <f t="shared" si="199"/>
        <v>당첨</v>
      </c>
      <c r="G211" s="86" t="str">
        <f t="shared" si="199"/>
        <v>당첨</v>
      </c>
      <c r="H211" s="86" t="str">
        <f t="shared" si="199"/>
        <v>당첨</v>
      </c>
      <c r="I211" s="86" t="str">
        <f t="shared" si="199"/>
        <v>당첨</v>
      </c>
      <c r="J211" s="86" t="str">
        <f t="shared" si="199"/>
        <v>당첨</v>
      </c>
      <c r="K211" s="86" t="str">
        <f t="shared" si="199"/>
        <v>당첨</v>
      </c>
      <c r="L211" s="86" t="str">
        <f t="shared" si="199"/>
        <v>당첨</v>
      </c>
      <c r="M211" s="86" t="str">
        <f t="shared" si="199"/>
        <v>당첨</v>
      </c>
      <c r="N211" s="86" t="str">
        <f t="shared" si="199"/>
        <v>당첨</v>
      </c>
      <c r="O211" s="86" t="str">
        <f t="shared" si="199"/>
        <v>당첨</v>
      </c>
      <c r="P211" s="86" t="str">
        <f t="shared" si="199"/>
        <v>당첨</v>
      </c>
      <c r="Q211" s="86" t="str">
        <f t="shared" si="199"/>
        <v>당첨</v>
      </c>
      <c r="S211" s="253">
        <v>195</v>
      </c>
      <c r="T211" s="802" t="s">
        <v>956</v>
      </c>
      <c r="U211" s="803"/>
      <c r="V211" s="381">
        <v>33</v>
      </c>
      <c r="W211" s="381">
        <v>32</v>
      </c>
      <c r="X211" s="381">
        <v>31</v>
      </c>
      <c r="Y211" s="381">
        <v>30</v>
      </c>
      <c r="Z211" s="381">
        <v>29</v>
      </c>
      <c r="AA211" s="381">
        <v>28</v>
      </c>
      <c r="AB211" s="381">
        <v>27</v>
      </c>
      <c r="AC211" s="381">
        <v>22</v>
      </c>
      <c r="AD211" s="381">
        <v>3</v>
      </c>
      <c r="AE211" s="381"/>
      <c r="AF211" s="381"/>
      <c r="AG211" s="381"/>
      <c r="AH211" s="381"/>
      <c r="AI211" s="381"/>
      <c r="AJ211" s="381"/>
      <c r="AK211" s="381"/>
      <c r="AL211" s="381"/>
      <c r="AM211" s="381"/>
      <c r="AN211" s="381"/>
      <c r="AO211" s="381"/>
      <c r="AP211" s="381"/>
      <c r="AQ211" s="381"/>
      <c r="AR211" s="381"/>
      <c r="AS211" s="381"/>
      <c r="AT211" s="381"/>
      <c r="AU211" s="381"/>
      <c r="AV211" s="382"/>
      <c r="AW211" s="382"/>
      <c r="AX211" s="382"/>
      <c r="AY211" s="382"/>
      <c r="AZ211" s="382"/>
      <c r="BA211" s="382"/>
      <c r="BB211" s="382"/>
      <c r="BC211" s="382"/>
      <c r="BD211" s="382"/>
      <c r="BE211" s="382"/>
      <c r="BF211" s="382"/>
      <c r="BG211" s="382"/>
      <c r="BH211" s="410"/>
      <c r="BI211" s="410"/>
      <c r="BJ211" s="410"/>
      <c r="BK211" s="410"/>
      <c r="BL211" s="383">
        <v>0</v>
      </c>
      <c r="BM211" s="383">
        <v>1</v>
      </c>
      <c r="BN211" s="383">
        <v>2</v>
      </c>
      <c r="BO211" s="383">
        <v>3</v>
      </c>
      <c r="BQ211" s="258"/>
      <c r="BR211" s="258">
        <v>3</v>
      </c>
      <c r="BS211"/>
      <c r="BT211" s="26"/>
    </row>
    <row r="212" spans="1:76" ht="17.5" hidden="1">
      <c r="A212" s="278" t="s">
        <v>333</v>
      </c>
      <c r="B212" s="268" t="s">
        <v>1083</v>
      </c>
      <c r="C212" s="86" t="str">
        <f>IF(C1667=$BM$212,"당첨",IF(C1667=$BN$212,"당첨",IF(C1667=$BO$212,"당첨",IF(C1667=$BL$212,"당첨","낙첨"))))</f>
        <v>당첨</v>
      </c>
      <c r="D212" s="86" t="str">
        <f t="shared" ref="D212:Q212" si="200">IF(D1667=$BM$212,"당첨",IF(D1667=$BN$212,"당첨",IF(D1667=$BO$212,"당첨",IF(D1667=$BL$212,"당첨","낙첨"))))</f>
        <v>당첨</v>
      </c>
      <c r="E212" s="86" t="str">
        <f t="shared" si="200"/>
        <v>당첨</v>
      </c>
      <c r="F212" s="86" t="str">
        <f t="shared" si="200"/>
        <v>당첨</v>
      </c>
      <c r="G212" s="86" t="str">
        <f t="shared" si="200"/>
        <v>당첨</v>
      </c>
      <c r="H212" s="86" t="str">
        <f t="shared" si="200"/>
        <v>당첨</v>
      </c>
      <c r="I212" s="86" t="str">
        <f t="shared" si="200"/>
        <v>당첨</v>
      </c>
      <c r="J212" s="86" t="str">
        <f t="shared" si="200"/>
        <v>당첨</v>
      </c>
      <c r="K212" s="86" t="str">
        <f t="shared" si="200"/>
        <v>당첨</v>
      </c>
      <c r="L212" s="86" t="str">
        <f t="shared" si="200"/>
        <v>당첨</v>
      </c>
      <c r="M212" s="86" t="str">
        <f t="shared" si="200"/>
        <v>당첨</v>
      </c>
      <c r="N212" s="86" t="str">
        <f t="shared" si="200"/>
        <v>당첨</v>
      </c>
      <c r="O212" s="86" t="str">
        <f t="shared" si="200"/>
        <v>당첨</v>
      </c>
      <c r="P212" s="86" t="str">
        <f t="shared" si="200"/>
        <v>당첨</v>
      </c>
      <c r="Q212" s="86" t="str">
        <f t="shared" si="200"/>
        <v>당첨</v>
      </c>
      <c r="S212" s="253">
        <v>196</v>
      </c>
      <c r="T212" s="802" t="s">
        <v>957</v>
      </c>
      <c r="U212" s="803"/>
      <c r="V212" s="381">
        <v>14</v>
      </c>
      <c r="W212" s="381">
        <v>15</v>
      </c>
      <c r="X212" s="381">
        <v>16</v>
      </c>
      <c r="Y212" s="381">
        <v>17</v>
      </c>
      <c r="Z212" s="381">
        <v>18</v>
      </c>
      <c r="AA212" s="381">
        <v>19</v>
      </c>
      <c r="AB212" s="381">
        <v>20</v>
      </c>
      <c r="AC212" s="381">
        <v>21</v>
      </c>
      <c r="AD212" s="381">
        <v>4</v>
      </c>
      <c r="AE212" s="381"/>
      <c r="AF212" s="381"/>
      <c r="AG212" s="381"/>
      <c r="AH212" s="381"/>
      <c r="AI212" s="381"/>
      <c r="AJ212" s="381"/>
      <c r="AK212" s="381"/>
      <c r="AL212" s="381"/>
      <c r="AM212" s="381"/>
      <c r="AN212" s="381"/>
      <c r="AO212" s="381"/>
      <c r="AP212" s="381"/>
      <c r="AQ212" s="381"/>
      <c r="AR212" s="381"/>
      <c r="AS212" s="381"/>
      <c r="AT212" s="381"/>
      <c r="AU212" s="381"/>
      <c r="AV212" s="382"/>
      <c r="AW212" s="382"/>
      <c r="AX212" s="382"/>
      <c r="AY212" s="382"/>
      <c r="AZ212" s="382"/>
      <c r="BA212" s="382"/>
      <c r="BB212" s="382"/>
      <c r="BC212" s="382"/>
      <c r="BD212" s="382"/>
      <c r="BE212" s="382"/>
      <c r="BF212" s="382"/>
      <c r="BG212" s="382"/>
      <c r="BH212" s="410"/>
      <c r="BI212" s="410"/>
      <c r="BJ212" s="410"/>
      <c r="BK212" s="410"/>
      <c r="BL212" s="383">
        <v>0</v>
      </c>
      <c r="BM212" s="383">
        <v>1</v>
      </c>
      <c r="BN212" s="383">
        <v>2</v>
      </c>
      <c r="BO212" s="383">
        <v>3</v>
      </c>
      <c r="BQ212" s="258"/>
      <c r="BR212" s="258">
        <v>3</v>
      </c>
      <c r="BS212" s="257"/>
      <c r="BT212" s="257"/>
      <c r="BU212" s="257"/>
      <c r="BV212" s="257"/>
      <c r="BW212" s="257"/>
      <c r="BX212" s="257"/>
    </row>
    <row r="213" spans="1:76" ht="17.5" hidden="1">
      <c r="A213" s="278" t="s">
        <v>334</v>
      </c>
      <c r="B213" s="268" t="s">
        <v>1084</v>
      </c>
      <c r="C213" s="86" t="str">
        <f>IF(C1674=$BM$213,"당첨",IF(C1674=$BN$213,"당첨",IF(C1674=$BO$213,"당첨",IF(C1674=$BL$213,"당첨","낙첨"))))</f>
        <v>당첨</v>
      </c>
      <c r="D213" s="86" t="str">
        <f t="shared" ref="D213:Q213" si="201">IF(D1674=$BM$213,"당첨",IF(D1674=$BN$213,"당첨",IF(D1674=$BO$213,"당첨",IF(D1674=$BL$213,"당첨","낙첨"))))</f>
        <v>당첨</v>
      </c>
      <c r="E213" s="86" t="str">
        <f t="shared" si="201"/>
        <v>당첨</v>
      </c>
      <c r="F213" s="86" t="str">
        <f t="shared" si="201"/>
        <v>당첨</v>
      </c>
      <c r="G213" s="86" t="str">
        <f t="shared" si="201"/>
        <v>당첨</v>
      </c>
      <c r="H213" s="86" t="str">
        <f t="shared" si="201"/>
        <v>당첨</v>
      </c>
      <c r="I213" s="86" t="str">
        <f t="shared" si="201"/>
        <v>당첨</v>
      </c>
      <c r="J213" s="86" t="str">
        <f t="shared" si="201"/>
        <v>당첨</v>
      </c>
      <c r="K213" s="86" t="str">
        <f t="shared" si="201"/>
        <v>당첨</v>
      </c>
      <c r="L213" s="86" t="str">
        <f t="shared" si="201"/>
        <v>당첨</v>
      </c>
      <c r="M213" s="86" t="str">
        <f t="shared" si="201"/>
        <v>당첨</v>
      </c>
      <c r="N213" s="86" t="str">
        <f t="shared" si="201"/>
        <v>당첨</v>
      </c>
      <c r="O213" s="86" t="str">
        <f t="shared" si="201"/>
        <v>당첨</v>
      </c>
      <c r="P213" s="86" t="str">
        <f t="shared" si="201"/>
        <v>당첨</v>
      </c>
      <c r="Q213" s="86" t="str">
        <f t="shared" si="201"/>
        <v>당첨</v>
      </c>
      <c r="S213" s="253">
        <v>197</v>
      </c>
      <c r="T213" s="802" t="s">
        <v>958</v>
      </c>
      <c r="U213" s="803"/>
      <c r="V213" s="381">
        <v>13</v>
      </c>
      <c r="W213" s="381">
        <v>12</v>
      </c>
      <c r="X213" s="381">
        <v>11</v>
      </c>
      <c r="Y213" s="381">
        <v>10</v>
      </c>
      <c r="Z213" s="381">
        <v>9</v>
      </c>
      <c r="AA213" s="381">
        <v>8</v>
      </c>
      <c r="AB213" s="381">
        <v>7</v>
      </c>
      <c r="AC213" s="381">
        <v>6</v>
      </c>
      <c r="AD213" s="381">
        <v>5</v>
      </c>
      <c r="AE213" s="381"/>
      <c r="AF213" s="381"/>
      <c r="AG213" s="381"/>
      <c r="AH213" s="381"/>
      <c r="AI213" s="381"/>
      <c r="AJ213" s="381"/>
      <c r="AK213" s="381"/>
      <c r="AL213" s="381"/>
      <c r="AM213" s="381"/>
      <c r="AN213" s="381"/>
      <c r="AO213" s="381"/>
      <c r="AP213" s="381"/>
      <c r="AQ213" s="381"/>
      <c r="AR213" s="381"/>
      <c r="AS213" s="381"/>
      <c r="AT213" s="381"/>
      <c r="AU213" s="381"/>
      <c r="AV213" s="382"/>
      <c r="AW213" s="382"/>
      <c r="AX213" s="382"/>
      <c r="AY213" s="382"/>
      <c r="AZ213" s="382"/>
      <c r="BA213" s="382"/>
      <c r="BB213" s="382"/>
      <c r="BC213" s="382"/>
      <c r="BD213" s="382"/>
      <c r="BE213" s="382"/>
      <c r="BF213" s="382"/>
      <c r="BG213" s="382"/>
      <c r="BH213" s="410"/>
      <c r="BI213" s="410"/>
      <c r="BJ213" s="410"/>
      <c r="BK213" s="410"/>
      <c r="BL213" s="383">
        <v>0</v>
      </c>
      <c r="BM213" s="383">
        <v>1</v>
      </c>
      <c r="BN213" s="383">
        <v>2</v>
      </c>
      <c r="BO213" s="383">
        <v>3</v>
      </c>
      <c r="BQ213" s="258"/>
      <c r="BR213" s="258">
        <v>3</v>
      </c>
      <c r="BS213" s="257"/>
      <c r="BT213" s="257"/>
      <c r="BU213" s="257"/>
      <c r="BV213" s="257"/>
      <c r="BW213" s="257"/>
      <c r="BX213" s="257"/>
    </row>
    <row r="214" spans="1:76" ht="17.5" hidden="1">
      <c r="A214" s="279" t="s">
        <v>335</v>
      </c>
      <c r="B214" s="203" t="s">
        <v>1085</v>
      </c>
      <c r="C214" s="86" t="str">
        <f>IF(C1681=$BM$214,"당첨",IF(C1681=$BN$214,"당첨",IF(C1681=$BO$214,"당첨",IF(C1681=$BL$214,"당첨","낙첨"))))</f>
        <v>당첨</v>
      </c>
      <c r="D214" s="86" t="str">
        <f t="shared" ref="D214:Q214" si="202">IF(D1681=$BM$214,"당첨",IF(D1681=$BN$214,"당첨",IF(D1681=$BO$214,"당첨",IF(D1681=$BL$214,"당첨","낙첨"))))</f>
        <v>당첨</v>
      </c>
      <c r="E214" s="86" t="str">
        <f t="shared" si="202"/>
        <v>당첨</v>
      </c>
      <c r="F214" s="86" t="str">
        <f t="shared" si="202"/>
        <v>당첨</v>
      </c>
      <c r="G214" s="86" t="str">
        <f t="shared" si="202"/>
        <v>당첨</v>
      </c>
      <c r="H214" s="86" t="str">
        <f t="shared" si="202"/>
        <v>당첨</v>
      </c>
      <c r="I214" s="86" t="str">
        <f t="shared" si="202"/>
        <v>당첨</v>
      </c>
      <c r="J214" s="86" t="str">
        <f t="shared" si="202"/>
        <v>당첨</v>
      </c>
      <c r="K214" s="86" t="str">
        <f t="shared" si="202"/>
        <v>당첨</v>
      </c>
      <c r="L214" s="86" t="str">
        <f t="shared" si="202"/>
        <v>당첨</v>
      </c>
      <c r="M214" s="86" t="str">
        <f t="shared" si="202"/>
        <v>당첨</v>
      </c>
      <c r="N214" s="86" t="str">
        <f t="shared" si="202"/>
        <v>당첨</v>
      </c>
      <c r="O214" s="86" t="str">
        <f t="shared" si="202"/>
        <v>당첨</v>
      </c>
      <c r="P214" s="86" t="str">
        <f t="shared" si="202"/>
        <v>당첨</v>
      </c>
      <c r="Q214" s="86" t="str">
        <f t="shared" si="202"/>
        <v>당첨</v>
      </c>
      <c r="S214" s="287">
        <v>198</v>
      </c>
      <c r="T214" s="800" t="s">
        <v>959</v>
      </c>
      <c r="U214" s="801"/>
      <c r="V214" s="376">
        <v>1</v>
      </c>
      <c r="W214" s="376">
        <v>12</v>
      </c>
      <c r="X214" s="376">
        <v>23</v>
      </c>
      <c r="Y214" s="376">
        <v>34</v>
      </c>
      <c r="Z214" s="376">
        <v>8</v>
      </c>
      <c r="AA214" s="376">
        <v>22</v>
      </c>
      <c r="AB214" s="376">
        <v>43</v>
      </c>
      <c r="AC214" s="376"/>
      <c r="AD214" s="376"/>
      <c r="AE214" s="376"/>
      <c r="AF214" s="376"/>
      <c r="AG214" s="376"/>
      <c r="AH214" s="376"/>
      <c r="AI214" s="376"/>
      <c r="AJ214" s="376"/>
      <c r="AK214" s="376"/>
      <c r="AL214" s="376"/>
      <c r="AM214" s="376"/>
      <c r="AN214" s="376"/>
      <c r="AO214" s="376"/>
      <c r="AP214" s="376"/>
      <c r="AQ214" s="376"/>
      <c r="AR214" s="376"/>
      <c r="AS214" s="376"/>
      <c r="AT214" s="376"/>
      <c r="AU214" s="376"/>
      <c r="AV214" s="377"/>
      <c r="AW214" s="377"/>
      <c r="AX214" s="377"/>
      <c r="AY214" s="377"/>
      <c r="AZ214" s="377"/>
      <c r="BA214" s="377"/>
      <c r="BB214" s="377"/>
      <c r="BC214" s="377"/>
      <c r="BD214" s="377"/>
      <c r="BE214" s="377"/>
      <c r="BF214" s="377"/>
      <c r="BG214" s="377"/>
      <c r="BH214" s="410"/>
      <c r="BI214" s="410"/>
      <c r="BJ214" s="410"/>
      <c r="BK214" s="410"/>
      <c r="BL214" s="378">
        <v>0</v>
      </c>
      <c r="BM214" s="378">
        <v>1</v>
      </c>
      <c r="BN214" s="378">
        <v>2</v>
      </c>
      <c r="BO214" s="378">
        <v>3</v>
      </c>
      <c r="BQ214" s="258"/>
      <c r="BR214" s="258">
        <v>3</v>
      </c>
      <c r="BS214" s="257"/>
      <c r="BT214" s="257"/>
      <c r="BU214" s="257"/>
      <c r="BV214" s="257"/>
      <c r="BW214" s="257"/>
      <c r="BX214" s="257"/>
    </row>
    <row r="215" spans="1:76" ht="17.5" hidden="1">
      <c r="A215" s="279" t="s">
        <v>336</v>
      </c>
      <c r="B215" s="203" t="s">
        <v>1086</v>
      </c>
      <c r="C215" s="86" t="str">
        <f>IF(C1688=$BM$215,"당첨",IF(C1688=$BN$215,"당첨",IF(C1688=$BO$215,"당첨",IF(C1688=$BL$215,"당첨","낙첨"))))</f>
        <v>당첨</v>
      </c>
      <c r="D215" s="86" t="str">
        <f t="shared" ref="D215:Q215" si="203">IF(D1688=$BM$215,"당첨",IF(D1688=$BN$215,"당첨",IF(D1688=$BO$215,"당첨",IF(D1688=$BL$215,"당첨","낙첨"))))</f>
        <v>당첨</v>
      </c>
      <c r="E215" s="86" t="str">
        <f t="shared" si="203"/>
        <v>당첨</v>
      </c>
      <c r="F215" s="86" t="str">
        <f t="shared" si="203"/>
        <v>당첨</v>
      </c>
      <c r="G215" s="86" t="str">
        <f t="shared" si="203"/>
        <v>당첨</v>
      </c>
      <c r="H215" s="86" t="str">
        <f t="shared" si="203"/>
        <v>당첨</v>
      </c>
      <c r="I215" s="86" t="str">
        <f t="shared" si="203"/>
        <v>당첨</v>
      </c>
      <c r="J215" s="86" t="str">
        <f t="shared" si="203"/>
        <v>당첨</v>
      </c>
      <c r="K215" s="86" t="str">
        <f t="shared" si="203"/>
        <v>당첨</v>
      </c>
      <c r="L215" s="86" t="str">
        <f t="shared" si="203"/>
        <v>당첨</v>
      </c>
      <c r="M215" s="86" t="str">
        <f t="shared" si="203"/>
        <v>당첨</v>
      </c>
      <c r="N215" s="86" t="str">
        <f t="shared" si="203"/>
        <v>당첨</v>
      </c>
      <c r="O215" s="86" t="str">
        <f t="shared" si="203"/>
        <v>당첨</v>
      </c>
      <c r="P215" s="86" t="str">
        <f t="shared" si="203"/>
        <v>당첨</v>
      </c>
      <c r="Q215" s="86" t="str">
        <f t="shared" si="203"/>
        <v>당첨</v>
      </c>
      <c r="S215" s="287">
        <v>199</v>
      </c>
      <c r="T215" s="800" t="s">
        <v>960</v>
      </c>
      <c r="U215" s="801"/>
      <c r="V215" s="376">
        <v>2</v>
      </c>
      <c r="W215" s="376">
        <v>13</v>
      </c>
      <c r="X215" s="376">
        <v>24</v>
      </c>
      <c r="Y215" s="376">
        <v>35</v>
      </c>
      <c r="Z215" s="376">
        <v>9</v>
      </c>
      <c r="AA215" s="376">
        <v>30</v>
      </c>
      <c r="AB215" s="376">
        <v>44</v>
      </c>
      <c r="AC215" s="376"/>
      <c r="AD215" s="376"/>
      <c r="AE215" s="376"/>
      <c r="AF215" s="376"/>
      <c r="AG215" s="376"/>
      <c r="AH215" s="376"/>
      <c r="AI215" s="376"/>
      <c r="AJ215" s="376"/>
      <c r="AK215" s="376"/>
      <c r="AL215" s="376"/>
      <c r="AM215" s="376"/>
      <c r="AN215" s="376"/>
      <c r="AO215" s="376"/>
      <c r="AP215" s="376"/>
      <c r="AQ215" s="376"/>
      <c r="AR215" s="376"/>
      <c r="AS215" s="376"/>
      <c r="AT215" s="376"/>
      <c r="AU215" s="376"/>
      <c r="AV215" s="377"/>
      <c r="AW215" s="377"/>
      <c r="AX215" s="377"/>
      <c r="AY215" s="377"/>
      <c r="AZ215" s="377"/>
      <c r="BA215" s="377"/>
      <c r="BB215" s="377"/>
      <c r="BC215" s="377"/>
      <c r="BD215" s="377"/>
      <c r="BE215" s="377"/>
      <c r="BF215" s="377"/>
      <c r="BG215" s="377"/>
      <c r="BH215" s="410"/>
      <c r="BI215" s="410"/>
      <c r="BJ215" s="410"/>
      <c r="BK215" s="410"/>
      <c r="BL215" s="378">
        <v>0</v>
      </c>
      <c r="BM215" s="378">
        <v>1</v>
      </c>
      <c r="BN215" s="378">
        <v>2</v>
      </c>
      <c r="BO215" s="378">
        <v>2</v>
      </c>
      <c r="BQ215" s="258"/>
      <c r="BR215" s="258">
        <v>2</v>
      </c>
      <c r="BS215" s="257"/>
      <c r="BT215" s="257"/>
      <c r="BU215" s="257"/>
      <c r="BV215" s="257"/>
      <c r="BW215" s="257"/>
      <c r="BX215" s="257"/>
    </row>
    <row r="216" spans="1:76" ht="17.5" hidden="1">
      <c r="A216" s="279" t="s">
        <v>337</v>
      </c>
      <c r="B216" s="203" t="s">
        <v>1087</v>
      </c>
      <c r="C216" s="86" t="str">
        <f>IF(C1695=$BM$216,"당첨",IF(C1695=$BN$216,"당첨",IF(C1695=$BO$216,"당첨",IF(C1695=$BL$216,"당첨","낙첨"))))</f>
        <v>당첨</v>
      </c>
      <c r="D216" s="86" t="str">
        <f t="shared" ref="D216:Q216" si="204">IF(D1695=$BM$216,"당첨",IF(D1695=$BN$216,"당첨",IF(D1695=$BO$216,"당첨",IF(D1695=$BL$216,"당첨","낙첨"))))</f>
        <v>당첨</v>
      </c>
      <c r="E216" s="86" t="str">
        <f t="shared" si="204"/>
        <v>당첨</v>
      </c>
      <c r="F216" s="86" t="str">
        <f t="shared" si="204"/>
        <v>당첨</v>
      </c>
      <c r="G216" s="86" t="str">
        <f t="shared" si="204"/>
        <v>당첨</v>
      </c>
      <c r="H216" s="86" t="str">
        <f t="shared" si="204"/>
        <v>당첨</v>
      </c>
      <c r="I216" s="86" t="str">
        <f t="shared" si="204"/>
        <v>당첨</v>
      </c>
      <c r="J216" s="86" t="str">
        <f t="shared" si="204"/>
        <v>당첨</v>
      </c>
      <c r="K216" s="86" t="str">
        <f t="shared" si="204"/>
        <v>당첨</v>
      </c>
      <c r="L216" s="86" t="str">
        <f t="shared" si="204"/>
        <v>당첨</v>
      </c>
      <c r="M216" s="86" t="str">
        <f t="shared" si="204"/>
        <v>당첨</v>
      </c>
      <c r="N216" s="86" t="str">
        <f t="shared" si="204"/>
        <v>당첨</v>
      </c>
      <c r="O216" s="86" t="str">
        <f t="shared" si="204"/>
        <v>당첨</v>
      </c>
      <c r="P216" s="86" t="str">
        <f t="shared" si="204"/>
        <v>당첨</v>
      </c>
      <c r="Q216" s="86" t="str">
        <f t="shared" si="204"/>
        <v>당첨</v>
      </c>
      <c r="S216" s="287">
        <v>200</v>
      </c>
      <c r="T216" s="800" t="s">
        <v>961</v>
      </c>
      <c r="U216" s="801"/>
      <c r="V216" s="376">
        <v>3</v>
      </c>
      <c r="W216" s="376">
        <v>14</v>
      </c>
      <c r="X216" s="376">
        <v>25</v>
      </c>
      <c r="Y216" s="376">
        <v>36</v>
      </c>
      <c r="Z216" s="376">
        <v>10</v>
      </c>
      <c r="AA216" s="376">
        <v>31</v>
      </c>
      <c r="AB216" s="376">
        <v>45</v>
      </c>
      <c r="AC216" s="376"/>
      <c r="AD216" s="376"/>
      <c r="AE216" s="376"/>
      <c r="AF216" s="376"/>
      <c r="AG216" s="376"/>
      <c r="AH216" s="376"/>
      <c r="AI216" s="376"/>
      <c r="AJ216" s="376"/>
      <c r="AK216" s="376"/>
      <c r="AL216" s="376"/>
      <c r="AM216" s="376"/>
      <c r="AN216" s="376"/>
      <c r="AO216" s="376"/>
      <c r="AP216" s="376"/>
      <c r="AQ216" s="376"/>
      <c r="AR216" s="376"/>
      <c r="AS216" s="376"/>
      <c r="AT216" s="376"/>
      <c r="AU216" s="376"/>
      <c r="AV216" s="377"/>
      <c r="AW216" s="377"/>
      <c r="AX216" s="377"/>
      <c r="AY216" s="377"/>
      <c r="AZ216" s="377"/>
      <c r="BA216" s="377"/>
      <c r="BB216" s="377"/>
      <c r="BC216" s="377"/>
      <c r="BD216" s="377"/>
      <c r="BE216" s="377"/>
      <c r="BF216" s="377"/>
      <c r="BG216" s="377"/>
      <c r="BH216" s="410"/>
      <c r="BI216" s="410"/>
      <c r="BJ216" s="410"/>
      <c r="BK216" s="410"/>
      <c r="BL216" s="378">
        <v>0</v>
      </c>
      <c r="BM216" s="378">
        <v>1</v>
      </c>
      <c r="BN216" s="378">
        <v>2</v>
      </c>
      <c r="BO216" s="378">
        <v>2</v>
      </c>
      <c r="BQ216" s="258"/>
      <c r="BR216" s="258">
        <v>2</v>
      </c>
      <c r="BS216" s="257"/>
      <c r="BT216" s="257"/>
      <c r="BU216" s="257"/>
      <c r="BV216" s="257"/>
      <c r="BW216" s="257"/>
      <c r="BX216" s="257"/>
    </row>
    <row r="217" spans="1:76" ht="17.5" hidden="1">
      <c r="A217" s="279" t="s">
        <v>338</v>
      </c>
      <c r="B217" s="203" t="s">
        <v>1088</v>
      </c>
      <c r="C217" s="86" t="str">
        <f>IF(C1702=$BM$217,"당첨",IF(C1702=$BN$217,"당첨",IF(C1702=$BO$217,"당첨",IF(C1702=$BL$217,"당첨","낙첨"))))</f>
        <v>당첨</v>
      </c>
      <c r="D217" s="86" t="str">
        <f t="shared" ref="D217:Q217" si="205">IF(D1702=$BM$217,"당첨",IF(D1702=$BN$217,"당첨",IF(D1702=$BO$217,"당첨",IF(D1702=$BL$217,"당첨","낙첨"))))</f>
        <v>당첨</v>
      </c>
      <c r="E217" s="86" t="str">
        <f t="shared" si="205"/>
        <v>당첨</v>
      </c>
      <c r="F217" s="86" t="str">
        <f t="shared" si="205"/>
        <v>당첨</v>
      </c>
      <c r="G217" s="86" t="str">
        <f t="shared" si="205"/>
        <v>당첨</v>
      </c>
      <c r="H217" s="86" t="str">
        <f t="shared" si="205"/>
        <v>당첨</v>
      </c>
      <c r="I217" s="86" t="str">
        <f t="shared" si="205"/>
        <v>당첨</v>
      </c>
      <c r="J217" s="86" t="str">
        <f t="shared" si="205"/>
        <v>당첨</v>
      </c>
      <c r="K217" s="86" t="str">
        <f t="shared" si="205"/>
        <v>당첨</v>
      </c>
      <c r="L217" s="86" t="str">
        <f t="shared" si="205"/>
        <v>당첨</v>
      </c>
      <c r="M217" s="86" t="str">
        <f t="shared" si="205"/>
        <v>당첨</v>
      </c>
      <c r="N217" s="86" t="str">
        <f t="shared" si="205"/>
        <v>당첨</v>
      </c>
      <c r="O217" s="86" t="str">
        <f t="shared" si="205"/>
        <v>당첨</v>
      </c>
      <c r="P217" s="86" t="str">
        <f t="shared" si="205"/>
        <v>당첨</v>
      </c>
      <c r="Q217" s="86" t="str">
        <f t="shared" si="205"/>
        <v>당첨</v>
      </c>
      <c r="S217" s="287">
        <v>201</v>
      </c>
      <c r="T217" s="800" t="s">
        <v>962</v>
      </c>
      <c r="U217" s="801"/>
      <c r="V217" s="376">
        <v>4</v>
      </c>
      <c r="W217" s="376">
        <v>15</v>
      </c>
      <c r="X217" s="376">
        <v>26</v>
      </c>
      <c r="Y217" s="376">
        <v>37</v>
      </c>
      <c r="Z217" s="376">
        <v>11</v>
      </c>
      <c r="AA217" s="376">
        <v>32</v>
      </c>
      <c r="AB217" s="376"/>
      <c r="AC217" s="376"/>
      <c r="AD217" s="376"/>
      <c r="AE217" s="376"/>
      <c r="AF217" s="376"/>
      <c r="AG217" s="376"/>
      <c r="AH217" s="376"/>
      <c r="AI217" s="376"/>
      <c r="AJ217" s="376"/>
      <c r="AK217" s="376"/>
      <c r="AL217" s="376"/>
      <c r="AM217" s="376"/>
      <c r="AN217" s="376"/>
      <c r="AO217" s="376"/>
      <c r="AP217" s="376"/>
      <c r="AQ217" s="376"/>
      <c r="AR217" s="376"/>
      <c r="AS217" s="376"/>
      <c r="AT217" s="376"/>
      <c r="AU217" s="376"/>
      <c r="AV217" s="377"/>
      <c r="AW217" s="377"/>
      <c r="AX217" s="377"/>
      <c r="AY217" s="377"/>
      <c r="AZ217" s="377"/>
      <c r="BA217" s="377"/>
      <c r="BB217" s="377"/>
      <c r="BC217" s="377"/>
      <c r="BD217" s="377"/>
      <c r="BE217" s="377"/>
      <c r="BF217" s="377"/>
      <c r="BG217" s="377"/>
      <c r="BH217" s="410"/>
      <c r="BI217" s="410"/>
      <c r="BJ217" s="410"/>
      <c r="BK217" s="410"/>
      <c r="BL217" s="378">
        <v>0</v>
      </c>
      <c r="BM217" s="378">
        <v>1</v>
      </c>
      <c r="BN217" s="378">
        <v>2</v>
      </c>
      <c r="BO217" s="378">
        <v>2</v>
      </c>
      <c r="BQ217" s="258"/>
      <c r="BR217" s="258">
        <v>2</v>
      </c>
      <c r="BS217" s="257"/>
      <c r="BT217" s="257"/>
      <c r="BU217" s="257"/>
      <c r="BV217" s="257"/>
      <c r="BW217" s="257"/>
      <c r="BX217" s="257"/>
    </row>
    <row r="218" spans="1:76" ht="17.5" hidden="1">
      <c r="A218" s="279" t="s">
        <v>339</v>
      </c>
      <c r="B218" s="203" t="s">
        <v>1089</v>
      </c>
      <c r="C218" s="86" t="str">
        <f>IF(C1709=$BM$218,"당첨",IF(C1709=$BN$218,"당첨",IF(C1709=$BO$218,"당첨",IF(C1709=$BL$218,"당첨","낙첨"))))</f>
        <v>당첨</v>
      </c>
      <c r="D218" s="86" t="str">
        <f t="shared" ref="D218:Q218" si="206">IF(D1709=$BM$218,"당첨",IF(D1709=$BN$218,"당첨",IF(D1709=$BO$218,"당첨",IF(D1709=$BL$218,"당첨","낙첨"))))</f>
        <v>당첨</v>
      </c>
      <c r="E218" s="86" t="str">
        <f t="shared" si="206"/>
        <v>당첨</v>
      </c>
      <c r="F218" s="86" t="str">
        <f t="shared" si="206"/>
        <v>당첨</v>
      </c>
      <c r="G218" s="86" t="str">
        <f t="shared" si="206"/>
        <v>당첨</v>
      </c>
      <c r="H218" s="86" t="str">
        <f t="shared" si="206"/>
        <v>당첨</v>
      </c>
      <c r="I218" s="86" t="str">
        <f t="shared" si="206"/>
        <v>당첨</v>
      </c>
      <c r="J218" s="86" t="str">
        <f t="shared" si="206"/>
        <v>당첨</v>
      </c>
      <c r="K218" s="86" t="str">
        <f t="shared" si="206"/>
        <v>당첨</v>
      </c>
      <c r="L218" s="86" t="str">
        <f t="shared" si="206"/>
        <v>당첨</v>
      </c>
      <c r="M218" s="86" t="str">
        <f t="shared" si="206"/>
        <v>당첨</v>
      </c>
      <c r="N218" s="86" t="str">
        <f t="shared" si="206"/>
        <v>당첨</v>
      </c>
      <c r="O218" s="86" t="str">
        <f t="shared" si="206"/>
        <v>당첨</v>
      </c>
      <c r="P218" s="86" t="str">
        <f t="shared" si="206"/>
        <v>당첨</v>
      </c>
      <c r="Q218" s="86" t="str">
        <f t="shared" si="206"/>
        <v>당첨</v>
      </c>
      <c r="S218" s="287">
        <v>202</v>
      </c>
      <c r="T218" s="800" t="s">
        <v>963</v>
      </c>
      <c r="U218" s="801"/>
      <c r="V218" s="376">
        <v>5</v>
      </c>
      <c r="W218" s="376">
        <v>16</v>
      </c>
      <c r="X218" s="376">
        <v>27</v>
      </c>
      <c r="Y218" s="376">
        <v>38</v>
      </c>
      <c r="Z218" s="376">
        <v>19</v>
      </c>
      <c r="AA218" s="376">
        <v>33</v>
      </c>
      <c r="AB218" s="376"/>
      <c r="AC218" s="376"/>
      <c r="AD218" s="376"/>
      <c r="AE218" s="376"/>
      <c r="AF218" s="376"/>
      <c r="AG218" s="376"/>
      <c r="AH218" s="376"/>
      <c r="AI218" s="376"/>
      <c r="AJ218" s="376"/>
      <c r="AK218" s="376"/>
      <c r="AL218" s="376"/>
      <c r="AM218" s="376"/>
      <c r="AN218" s="376"/>
      <c r="AO218" s="376"/>
      <c r="AP218" s="376"/>
      <c r="AQ218" s="376"/>
      <c r="AR218" s="376"/>
      <c r="AS218" s="376"/>
      <c r="AT218" s="376"/>
      <c r="AU218" s="376"/>
      <c r="AV218" s="377"/>
      <c r="AW218" s="377"/>
      <c r="AX218" s="377"/>
      <c r="AY218" s="377"/>
      <c r="AZ218" s="377"/>
      <c r="BA218" s="377"/>
      <c r="BB218" s="377"/>
      <c r="BC218" s="377"/>
      <c r="BD218" s="377"/>
      <c r="BE218" s="377"/>
      <c r="BF218" s="377"/>
      <c r="BG218" s="377"/>
      <c r="BH218" s="410"/>
      <c r="BI218" s="410"/>
      <c r="BJ218" s="410"/>
      <c r="BK218" s="410"/>
      <c r="BL218" s="378">
        <v>0</v>
      </c>
      <c r="BM218" s="378">
        <v>1</v>
      </c>
      <c r="BN218" s="378">
        <v>2</v>
      </c>
      <c r="BO218" s="378">
        <v>2</v>
      </c>
      <c r="BQ218" s="258"/>
      <c r="BR218" s="258">
        <v>2</v>
      </c>
      <c r="BS218" s="257"/>
      <c r="BT218" s="257"/>
      <c r="BU218" s="255"/>
      <c r="BV218" s="255"/>
      <c r="BW218" s="255"/>
      <c r="BX218" s="255"/>
    </row>
    <row r="219" spans="1:76" ht="17.5" hidden="1">
      <c r="A219" s="279" t="s">
        <v>340</v>
      </c>
      <c r="B219" s="203" t="s">
        <v>1090</v>
      </c>
      <c r="C219" s="86" t="str">
        <f>IF(C1716=$BM$219,"당첨",IF(C1716=$BN$219,"당첨",IF(C1716=$BO$219,"당첨",IF(C1716=$BL$219,"당첨","낙첨"))))</f>
        <v>당첨</v>
      </c>
      <c r="D219" s="86" t="str">
        <f t="shared" ref="D219:Q219" si="207">IF(D1716=$BM$219,"당첨",IF(D1716=$BN$219,"당첨",IF(D1716=$BO$219,"당첨",IF(D1716=$BL$219,"당첨","낙첨"))))</f>
        <v>당첨</v>
      </c>
      <c r="E219" s="86" t="str">
        <f t="shared" si="207"/>
        <v>당첨</v>
      </c>
      <c r="F219" s="86" t="str">
        <f t="shared" si="207"/>
        <v>당첨</v>
      </c>
      <c r="G219" s="86" t="str">
        <f t="shared" si="207"/>
        <v>당첨</v>
      </c>
      <c r="H219" s="86" t="str">
        <f t="shared" si="207"/>
        <v>당첨</v>
      </c>
      <c r="I219" s="86" t="str">
        <f t="shared" si="207"/>
        <v>당첨</v>
      </c>
      <c r="J219" s="86" t="str">
        <f t="shared" si="207"/>
        <v>당첨</v>
      </c>
      <c r="K219" s="86" t="str">
        <f t="shared" si="207"/>
        <v>당첨</v>
      </c>
      <c r="L219" s="86" t="str">
        <f t="shared" si="207"/>
        <v>당첨</v>
      </c>
      <c r="M219" s="86" t="str">
        <f t="shared" si="207"/>
        <v>당첨</v>
      </c>
      <c r="N219" s="86" t="str">
        <f t="shared" si="207"/>
        <v>당첨</v>
      </c>
      <c r="O219" s="86" t="str">
        <f t="shared" si="207"/>
        <v>당첨</v>
      </c>
      <c r="P219" s="86" t="str">
        <f t="shared" si="207"/>
        <v>당첨</v>
      </c>
      <c r="Q219" s="86" t="str">
        <f t="shared" si="207"/>
        <v>당첨</v>
      </c>
      <c r="S219" s="287">
        <v>203</v>
      </c>
      <c r="T219" s="800" t="s">
        <v>964</v>
      </c>
      <c r="U219" s="801"/>
      <c r="V219" s="376">
        <v>6</v>
      </c>
      <c r="W219" s="376">
        <v>17</v>
      </c>
      <c r="X219" s="376">
        <v>28</v>
      </c>
      <c r="Y219" s="376">
        <v>39</v>
      </c>
      <c r="Z219" s="376">
        <v>20</v>
      </c>
      <c r="AA219" s="376">
        <v>41</v>
      </c>
      <c r="AB219" s="376"/>
      <c r="AC219" s="376"/>
      <c r="AD219" s="376"/>
      <c r="AE219" s="376"/>
      <c r="AF219" s="376"/>
      <c r="AG219" s="376"/>
      <c r="AH219" s="376"/>
      <c r="AI219" s="376"/>
      <c r="AJ219" s="376"/>
      <c r="AK219" s="376"/>
      <c r="AL219" s="376"/>
      <c r="AM219" s="376"/>
      <c r="AN219" s="376"/>
      <c r="AO219" s="376"/>
      <c r="AP219" s="376"/>
      <c r="AQ219" s="376"/>
      <c r="AR219" s="376"/>
      <c r="AS219" s="376"/>
      <c r="AT219" s="376"/>
      <c r="AU219" s="376"/>
      <c r="AV219" s="377"/>
      <c r="AW219" s="377"/>
      <c r="AX219" s="377"/>
      <c r="AY219" s="377"/>
      <c r="AZ219" s="377"/>
      <c r="BA219" s="377"/>
      <c r="BB219" s="377"/>
      <c r="BC219" s="377"/>
      <c r="BD219" s="377"/>
      <c r="BE219" s="377"/>
      <c r="BF219" s="377"/>
      <c r="BG219" s="377"/>
      <c r="BH219" s="410"/>
      <c r="BI219" s="410"/>
      <c r="BJ219" s="410"/>
      <c r="BK219" s="410"/>
      <c r="BL219" s="378">
        <v>0</v>
      </c>
      <c r="BM219" s="378">
        <v>1</v>
      </c>
      <c r="BN219" s="378">
        <v>2</v>
      </c>
      <c r="BO219" s="378">
        <v>2</v>
      </c>
      <c r="BQ219" s="258"/>
      <c r="BR219" s="258">
        <v>2</v>
      </c>
      <c r="BS219"/>
      <c r="BT219" s="26"/>
    </row>
    <row r="220" spans="1:76" ht="17.5" hidden="1">
      <c r="A220" s="279" t="s">
        <v>341</v>
      </c>
      <c r="B220" s="203" t="s">
        <v>1091</v>
      </c>
      <c r="C220" s="86" t="str">
        <f>IF(C1723=$BM$220,"당첨",IF(C1723=$BN$220,"당첨",IF(C1723=$BO$220,"당첨",IF(C1723=$BL$220,"당첨","낙첨"))))</f>
        <v>당첨</v>
      </c>
      <c r="D220" s="86" t="str">
        <f t="shared" ref="D220:Q220" si="208">IF(D1723=$BM$220,"당첨",IF(D1723=$BN$220,"당첨",IF(D1723=$BO$220,"당첨",IF(D1723=$BL$220,"당첨","낙첨"))))</f>
        <v>당첨</v>
      </c>
      <c r="E220" s="86" t="str">
        <f t="shared" si="208"/>
        <v>당첨</v>
      </c>
      <c r="F220" s="86" t="str">
        <f t="shared" si="208"/>
        <v>당첨</v>
      </c>
      <c r="G220" s="86" t="str">
        <f t="shared" si="208"/>
        <v>당첨</v>
      </c>
      <c r="H220" s="86" t="str">
        <f t="shared" si="208"/>
        <v>당첨</v>
      </c>
      <c r="I220" s="86" t="str">
        <f t="shared" si="208"/>
        <v>당첨</v>
      </c>
      <c r="J220" s="86" t="str">
        <f t="shared" si="208"/>
        <v>당첨</v>
      </c>
      <c r="K220" s="86" t="str">
        <f t="shared" si="208"/>
        <v>당첨</v>
      </c>
      <c r="L220" s="86" t="str">
        <f t="shared" si="208"/>
        <v>당첨</v>
      </c>
      <c r="M220" s="86" t="str">
        <f t="shared" si="208"/>
        <v>당첨</v>
      </c>
      <c r="N220" s="86" t="str">
        <f t="shared" si="208"/>
        <v>당첨</v>
      </c>
      <c r="O220" s="86" t="str">
        <f t="shared" si="208"/>
        <v>당첨</v>
      </c>
      <c r="P220" s="86" t="str">
        <f t="shared" si="208"/>
        <v>당첨</v>
      </c>
      <c r="Q220" s="86" t="str">
        <f t="shared" si="208"/>
        <v>당첨</v>
      </c>
      <c r="S220" s="287">
        <v>204</v>
      </c>
      <c r="T220" s="800" t="s">
        <v>965</v>
      </c>
      <c r="U220" s="801"/>
      <c r="V220" s="376">
        <v>7</v>
      </c>
      <c r="W220" s="376">
        <v>18</v>
      </c>
      <c r="X220" s="376">
        <v>29</v>
      </c>
      <c r="Y220" s="376">
        <v>40</v>
      </c>
      <c r="Z220" s="376">
        <v>21</v>
      </c>
      <c r="AA220" s="376">
        <v>42</v>
      </c>
      <c r="AB220" s="376"/>
      <c r="AC220" s="376"/>
      <c r="AD220" s="376"/>
      <c r="AE220" s="376"/>
      <c r="AF220" s="376"/>
      <c r="AG220" s="376"/>
      <c r="AH220" s="376"/>
      <c r="AI220" s="376"/>
      <c r="AJ220" s="376"/>
      <c r="AK220" s="376"/>
      <c r="AL220" s="376"/>
      <c r="AM220" s="376"/>
      <c r="AN220" s="376"/>
      <c r="AO220" s="376"/>
      <c r="AP220" s="376"/>
      <c r="AQ220" s="376"/>
      <c r="AR220" s="376"/>
      <c r="AS220" s="376"/>
      <c r="AT220" s="376"/>
      <c r="AU220" s="376"/>
      <c r="AV220" s="377"/>
      <c r="AW220" s="377"/>
      <c r="AX220" s="377"/>
      <c r="AY220" s="377"/>
      <c r="AZ220" s="377"/>
      <c r="BA220" s="377"/>
      <c r="BB220" s="377"/>
      <c r="BC220" s="377"/>
      <c r="BD220" s="377"/>
      <c r="BE220" s="377"/>
      <c r="BF220" s="377"/>
      <c r="BG220" s="377"/>
      <c r="BH220" s="410"/>
      <c r="BI220" s="410"/>
      <c r="BJ220" s="410"/>
      <c r="BK220" s="410"/>
      <c r="BL220" s="378">
        <v>0</v>
      </c>
      <c r="BM220" s="378">
        <v>1</v>
      </c>
      <c r="BN220" s="378">
        <v>2</v>
      </c>
      <c r="BO220" s="378">
        <v>2</v>
      </c>
      <c r="BQ220" s="258"/>
      <c r="BR220" s="258">
        <v>2</v>
      </c>
      <c r="BS220"/>
      <c r="BT220" s="26"/>
    </row>
    <row r="221" spans="1:76" ht="17.5" hidden="1">
      <c r="A221" s="279" t="s">
        <v>342</v>
      </c>
      <c r="B221" s="203" t="s">
        <v>1092</v>
      </c>
      <c r="C221" s="86" t="str">
        <f>IF(C1730=$BM$221,"당첨",IF(C1730=$BN$221,"당첨",IF(C1730=$BO$221,"당첨",IF(C1730=$BL$221,"당첨","낙첨"))))</f>
        <v>당첨</v>
      </c>
      <c r="D221" s="86" t="str">
        <f t="shared" ref="D221:Q221" si="209">IF(D1730=$BM$221,"당첨",IF(D1730=$BN$221,"당첨",IF(D1730=$BO$221,"당첨",IF(D1730=$BL$221,"당첨","낙첨"))))</f>
        <v>당첨</v>
      </c>
      <c r="E221" s="86" t="str">
        <f t="shared" si="209"/>
        <v>당첨</v>
      </c>
      <c r="F221" s="86" t="str">
        <f t="shared" si="209"/>
        <v>당첨</v>
      </c>
      <c r="G221" s="86" t="str">
        <f t="shared" si="209"/>
        <v>당첨</v>
      </c>
      <c r="H221" s="86" t="str">
        <f t="shared" si="209"/>
        <v>당첨</v>
      </c>
      <c r="I221" s="86" t="str">
        <f t="shared" si="209"/>
        <v>당첨</v>
      </c>
      <c r="J221" s="86" t="str">
        <f t="shared" si="209"/>
        <v>당첨</v>
      </c>
      <c r="K221" s="86" t="str">
        <f t="shared" si="209"/>
        <v>당첨</v>
      </c>
      <c r="L221" s="86" t="str">
        <f t="shared" si="209"/>
        <v>당첨</v>
      </c>
      <c r="M221" s="86" t="str">
        <f t="shared" si="209"/>
        <v>당첨</v>
      </c>
      <c r="N221" s="86" t="str">
        <f t="shared" si="209"/>
        <v>당첨</v>
      </c>
      <c r="O221" s="86" t="str">
        <f t="shared" si="209"/>
        <v>당첨</v>
      </c>
      <c r="P221" s="86" t="str">
        <f t="shared" si="209"/>
        <v>당첨</v>
      </c>
      <c r="Q221" s="86" t="str">
        <f t="shared" si="209"/>
        <v>당첨</v>
      </c>
      <c r="S221" s="254">
        <v>205</v>
      </c>
      <c r="T221" s="788" t="s">
        <v>966</v>
      </c>
      <c r="U221" s="789"/>
      <c r="V221" s="363">
        <v>1</v>
      </c>
      <c r="W221" s="363">
        <v>2</v>
      </c>
      <c r="X221" s="363">
        <v>3</v>
      </c>
      <c r="Y221" s="363">
        <v>4</v>
      </c>
      <c r="Z221" s="363">
        <v>5</v>
      </c>
      <c r="AA221" s="363">
        <v>6</v>
      </c>
      <c r="AB221" s="363">
        <v>7</v>
      </c>
      <c r="AC221" s="363"/>
      <c r="AD221" s="363"/>
      <c r="AE221" s="363"/>
      <c r="AF221" s="363"/>
      <c r="AG221" s="363"/>
      <c r="AH221" s="363"/>
      <c r="AI221" s="363"/>
      <c r="AJ221" s="363"/>
      <c r="AK221" s="363"/>
      <c r="AL221" s="363"/>
      <c r="AM221" s="363"/>
      <c r="AN221" s="363"/>
      <c r="AO221" s="363"/>
      <c r="AP221" s="363"/>
      <c r="AQ221" s="363"/>
      <c r="AR221" s="363"/>
      <c r="AS221" s="363"/>
      <c r="AT221" s="363"/>
      <c r="AU221" s="363"/>
      <c r="AV221" s="364"/>
      <c r="AW221" s="364"/>
      <c r="AX221" s="364"/>
      <c r="AY221" s="364"/>
      <c r="AZ221" s="364"/>
      <c r="BA221" s="364"/>
      <c r="BB221" s="364"/>
      <c r="BC221" s="364"/>
      <c r="BD221" s="364"/>
      <c r="BE221" s="364"/>
      <c r="BF221" s="364"/>
      <c r="BG221" s="364"/>
      <c r="BH221" s="410"/>
      <c r="BI221" s="410"/>
      <c r="BJ221" s="410"/>
      <c r="BK221" s="410"/>
      <c r="BL221" s="365">
        <v>0</v>
      </c>
      <c r="BM221" s="365">
        <v>1</v>
      </c>
      <c r="BN221" s="365">
        <v>2</v>
      </c>
      <c r="BO221" s="365">
        <v>2</v>
      </c>
      <c r="BQ221" s="258"/>
      <c r="BR221" s="258">
        <v>2</v>
      </c>
      <c r="BS221"/>
      <c r="BT221" s="26"/>
    </row>
    <row r="222" spans="1:76" ht="17.5" hidden="1">
      <c r="A222" s="279" t="s">
        <v>343</v>
      </c>
      <c r="B222" s="203" t="s">
        <v>1093</v>
      </c>
      <c r="C222" s="86" t="str">
        <f>IF(C1737=$BM$222,"당첨",IF(C1737=$BN$222,"당첨",IF(C1737=$BO$222,"당첨",IF(C1737=$BL$222,"당첨","낙첨"))))</f>
        <v>당첨</v>
      </c>
      <c r="D222" s="86" t="str">
        <f t="shared" ref="D222:Q222" si="210">IF(D1737=$BM$222,"당첨",IF(D1737=$BN$222,"당첨",IF(D1737=$BO$222,"당첨",IF(D1737=$BL$222,"당첨","낙첨"))))</f>
        <v>당첨</v>
      </c>
      <c r="E222" s="86" t="str">
        <f t="shared" si="210"/>
        <v>당첨</v>
      </c>
      <c r="F222" s="86" t="str">
        <f t="shared" si="210"/>
        <v>당첨</v>
      </c>
      <c r="G222" s="86" t="str">
        <f t="shared" si="210"/>
        <v>당첨</v>
      </c>
      <c r="H222" s="86" t="str">
        <f t="shared" si="210"/>
        <v>당첨</v>
      </c>
      <c r="I222" s="86" t="str">
        <f t="shared" si="210"/>
        <v>당첨</v>
      </c>
      <c r="J222" s="86" t="str">
        <f t="shared" si="210"/>
        <v>당첨</v>
      </c>
      <c r="K222" s="86" t="str">
        <f t="shared" si="210"/>
        <v>당첨</v>
      </c>
      <c r="L222" s="86" t="str">
        <f t="shared" si="210"/>
        <v>당첨</v>
      </c>
      <c r="M222" s="86" t="str">
        <f t="shared" si="210"/>
        <v>당첨</v>
      </c>
      <c r="N222" s="86" t="str">
        <f t="shared" si="210"/>
        <v>당첨</v>
      </c>
      <c r="O222" s="86" t="str">
        <f t="shared" si="210"/>
        <v>당첨</v>
      </c>
      <c r="P222" s="86" t="str">
        <f t="shared" si="210"/>
        <v>당첨</v>
      </c>
      <c r="Q222" s="86" t="str">
        <f t="shared" si="210"/>
        <v>당첨</v>
      </c>
      <c r="S222" s="254">
        <v>206</v>
      </c>
      <c r="T222" s="788" t="s">
        <v>967</v>
      </c>
      <c r="U222" s="789"/>
      <c r="V222" s="363">
        <v>12</v>
      </c>
      <c r="W222" s="363">
        <v>13</v>
      </c>
      <c r="X222" s="363">
        <v>14</v>
      </c>
      <c r="Y222" s="363">
        <v>15</v>
      </c>
      <c r="Z222" s="363">
        <v>16</v>
      </c>
      <c r="AA222" s="363">
        <v>17</v>
      </c>
      <c r="AB222" s="363">
        <v>18</v>
      </c>
      <c r="AC222" s="363"/>
      <c r="AD222" s="363"/>
      <c r="AE222" s="363"/>
      <c r="AF222" s="363"/>
      <c r="AG222" s="363"/>
      <c r="AH222" s="363"/>
      <c r="AI222" s="363"/>
      <c r="AJ222" s="363"/>
      <c r="AK222" s="363"/>
      <c r="AL222" s="363"/>
      <c r="AM222" s="363"/>
      <c r="AN222" s="363"/>
      <c r="AO222" s="363"/>
      <c r="AP222" s="363"/>
      <c r="AQ222" s="363"/>
      <c r="AR222" s="363"/>
      <c r="AS222" s="363"/>
      <c r="AT222" s="363"/>
      <c r="AU222" s="363"/>
      <c r="AV222" s="364"/>
      <c r="AW222" s="364"/>
      <c r="AX222" s="364"/>
      <c r="AY222" s="364"/>
      <c r="AZ222" s="364"/>
      <c r="BA222" s="364"/>
      <c r="BB222" s="364"/>
      <c r="BC222" s="364"/>
      <c r="BD222" s="364"/>
      <c r="BE222" s="364"/>
      <c r="BF222" s="364"/>
      <c r="BG222" s="364"/>
      <c r="BH222" s="410"/>
      <c r="BI222" s="410"/>
      <c r="BJ222" s="410"/>
      <c r="BK222" s="410"/>
      <c r="BL222" s="365">
        <v>0</v>
      </c>
      <c r="BM222" s="365">
        <v>1</v>
      </c>
      <c r="BN222" s="365">
        <v>2</v>
      </c>
      <c r="BO222" s="365">
        <v>2</v>
      </c>
      <c r="BQ222" s="258"/>
      <c r="BR222" s="258">
        <v>2</v>
      </c>
      <c r="BS222"/>
      <c r="BT222" s="26"/>
    </row>
    <row r="223" spans="1:76" ht="17.5" hidden="1">
      <c r="A223" s="279" t="s">
        <v>344</v>
      </c>
      <c r="B223" s="203" t="s">
        <v>1094</v>
      </c>
      <c r="C223" s="86" t="str">
        <f>IF(C1744=$BM$223,"당첨",IF(C1744=$BN$223,"당첨",IF(C1744=$BO$223,"당첨",IF(C1744=$BL$223,"당첨","낙첨"))))</f>
        <v>당첨</v>
      </c>
      <c r="D223" s="86" t="str">
        <f t="shared" ref="D223:Q223" si="211">IF(D1744=$BM$223,"당첨",IF(D1744=$BN$223,"당첨",IF(D1744=$BO$223,"당첨",IF(D1744=$BL$223,"당첨","낙첨"))))</f>
        <v>당첨</v>
      </c>
      <c r="E223" s="86" t="str">
        <f t="shared" si="211"/>
        <v>당첨</v>
      </c>
      <c r="F223" s="86" t="str">
        <f t="shared" si="211"/>
        <v>당첨</v>
      </c>
      <c r="G223" s="86" t="str">
        <f t="shared" si="211"/>
        <v>당첨</v>
      </c>
      <c r="H223" s="86" t="str">
        <f t="shared" si="211"/>
        <v>당첨</v>
      </c>
      <c r="I223" s="86" t="str">
        <f t="shared" si="211"/>
        <v>당첨</v>
      </c>
      <c r="J223" s="86" t="str">
        <f t="shared" si="211"/>
        <v>당첨</v>
      </c>
      <c r="K223" s="86" t="str">
        <f t="shared" si="211"/>
        <v>당첨</v>
      </c>
      <c r="L223" s="86" t="str">
        <f t="shared" si="211"/>
        <v>당첨</v>
      </c>
      <c r="M223" s="86" t="str">
        <f t="shared" si="211"/>
        <v>당첨</v>
      </c>
      <c r="N223" s="86" t="str">
        <f t="shared" si="211"/>
        <v>당첨</v>
      </c>
      <c r="O223" s="86" t="str">
        <f t="shared" si="211"/>
        <v>당첨</v>
      </c>
      <c r="P223" s="86" t="str">
        <f t="shared" si="211"/>
        <v>당첨</v>
      </c>
      <c r="Q223" s="86" t="str">
        <f t="shared" si="211"/>
        <v>당첨</v>
      </c>
      <c r="S223" s="254">
        <v>207</v>
      </c>
      <c r="T223" s="788" t="s">
        <v>968</v>
      </c>
      <c r="U223" s="789"/>
      <c r="V223" s="363">
        <v>23</v>
      </c>
      <c r="W223" s="363">
        <v>24</v>
      </c>
      <c r="X223" s="363">
        <v>25</v>
      </c>
      <c r="Y223" s="363">
        <v>26</v>
      </c>
      <c r="Z223" s="363">
        <v>27</v>
      </c>
      <c r="AA223" s="363">
        <v>28</v>
      </c>
      <c r="AB223" s="363">
        <v>29</v>
      </c>
      <c r="AC223" s="363"/>
      <c r="AD223" s="363"/>
      <c r="AE223" s="363"/>
      <c r="AF223" s="363"/>
      <c r="AG223" s="363"/>
      <c r="AH223" s="363"/>
      <c r="AI223" s="363"/>
      <c r="AJ223" s="363"/>
      <c r="AK223" s="363"/>
      <c r="AL223" s="363"/>
      <c r="AM223" s="363"/>
      <c r="AN223" s="363"/>
      <c r="AO223" s="363"/>
      <c r="AP223" s="363"/>
      <c r="AQ223" s="363"/>
      <c r="AR223" s="363"/>
      <c r="AS223" s="363"/>
      <c r="AT223" s="363"/>
      <c r="AU223" s="363"/>
      <c r="AV223" s="364"/>
      <c r="AW223" s="364"/>
      <c r="AX223" s="364"/>
      <c r="AY223" s="364"/>
      <c r="AZ223" s="364"/>
      <c r="BA223" s="364"/>
      <c r="BB223" s="364"/>
      <c r="BC223" s="364"/>
      <c r="BD223" s="364"/>
      <c r="BE223" s="364"/>
      <c r="BF223" s="364"/>
      <c r="BG223" s="364"/>
      <c r="BH223" s="410"/>
      <c r="BI223" s="410"/>
      <c r="BJ223" s="410"/>
      <c r="BK223" s="410"/>
      <c r="BL223" s="365">
        <v>0</v>
      </c>
      <c r="BM223" s="365">
        <v>1</v>
      </c>
      <c r="BN223" s="365">
        <v>2</v>
      </c>
      <c r="BO223" s="365">
        <v>3</v>
      </c>
      <c r="BQ223" s="258"/>
      <c r="BR223" s="258">
        <v>3</v>
      </c>
      <c r="BS223"/>
      <c r="BT223" s="26"/>
    </row>
    <row r="224" spans="1:76" ht="17.5" hidden="1">
      <c r="A224" s="279" t="s">
        <v>345</v>
      </c>
      <c r="B224" s="203" t="s">
        <v>1095</v>
      </c>
      <c r="C224" s="86" t="str">
        <f>IF(C1751=$BM$224,"당첨",IF(C1751=$BN$224,"당첨",IF(C1751=$BO$224,"당첨",IF(C1751=$BL$224,"당첨","낙첨"))))</f>
        <v>당첨</v>
      </c>
      <c r="D224" s="86" t="str">
        <f t="shared" ref="D224:Q224" si="212">IF(D1751=$BM$224,"당첨",IF(D1751=$BN$224,"당첨",IF(D1751=$BO$224,"당첨",IF(D1751=$BL$224,"당첨","낙첨"))))</f>
        <v>당첨</v>
      </c>
      <c r="E224" s="86" t="str">
        <f t="shared" si="212"/>
        <v>당첨</v>
      </c>
      <c r="F224" s="86" t="str">
        <f t="shared" si="212"/>
        <v>당첨</v>
      </c>
      <c r="G224" s="86" t="str">
        <f t="shared" si="212"/>
        <v>당첨</v>
      </c>
      <c r="H224" s="86" t="str">
        <f t="shared" si="212"/>
        <v>당첨</v>
      </c>
      <c r="I224" s="86" t="str">
        <f t="shared" si="212"/>
        <v>당첨</v>
      </c>
      <c r="J224" s="86" t="str">
        <f t="shared" si="212"/>
        <v>당첨</v>
      </c>
      <c r="K224" s="86" t="str">
        <f t="shared" si="212"/>
        <v>당첨</v>
      </c>
      <c r="L224" s="86" t="str">
        <f t="shared" si="212"/>
        <v>당첨</v>
      </c>
      <c r="M224" s="86" t="str">
        <f t="shared" si="212"/>
        <v>당첨</v>
      </c>
      <c r="N224" s="86" t="str">
        <f t="shared" si="212"/>
        <v>당첨</v>
      </c>
      <c r="O224" s="86" t="str">
        <f t="shared" si="212"/>
        <v>당첨</v>
      </c>
      <c r="P224" s="86" t="str">
        <f t="shared" si="212"/>
        <v>당첨</v>
      </c>
      <c r="Q224" s="86" t="str">
        <f t="shared" si="212"/>
        <v>당첨</v>
      </c>
      <c r="S224" s="254">
        <v>208</v>
      </c>
      <c r="T224" s="788" t="s">
        <v>969</v>
      </c>
      <c r="U224" s="789"/>
      <c r="V224" s="363">
        <v>34</v>
      </c>
      <c r="W224" s="363">
        <v>35</v>
      </c>
      <c r="X224" s="363">
        <v>36</v>
      </c>
      <c r="Y224" s="363">
        <v>37</v>
      </c>
      <c r="Z224" s="363">
        <v>38</v>
      </c>
      <c r="AA224" s="363">
        <v>39</v>
      </c>
      <c r="AB224" s="363">
        <v>40</v>
      </c>
      <c r="AC224" s="363"/>
      <c r="AD224" s="363"/>
      <c r="AE224" s="363"/>
      <c r="AF224" s="363"/>
      <c r="AG224" s="363"/>
      <c r="AH224" s="363"/>
      <c r="AI224" s="363"/>
      <c r="AJ224" s="363"/>
      <c r="AK224" s="363"/>
      <c r="AL224" s="363"/>
      <c r="AM224" s="363"/>
      <c r="AN224" s="363"/>
      <c r="AO224" s="363"/>
      <c r="AP224" s="363"/>
      <c r="AQ224" s="363"/>
      <c r="AR224" s="363"/>
      <c r="AS224" s="363"/>
      <c r="AT224" s="363"/>
      <c r="AU224" s="363"/>
      <c r="AV224" s="364"/>
      <c r="AW224" s="364"/>
      <c r="AX224" s="364"/>
      <c r="AY224" s="364"/>
      <c r="AZ224" s="364"/>
      <c r="BA224" s="364"/>
      <c r="BB224" s="364"/>
      <c r="BC224" s="364"/>
      <c r="BD224" s="364"/>
      <c r="BE224" s="364"/>
      <c r="BF224" s="364"/>
      <c r="BG224" s="364"/>
      <c r="BH224" s="410"/>
      <c r="BI224" s="410"/>
      <c r="BJ224" s="410"/>
      <c r="BK224" s="410"/>
      <c r="BL224" s="365">
        <v>0</v>
      </c>
      <c r="BM224" s="365">
        <v>1</v>
      </c>
      <c r="BN224" s="365">
        <v>2</v>
      </c>
      <c r="BO224" s="365">
        <v>3</v>
      </c>
      <c r="BQ224" s="258"/>
      <c r="BR224" s="258">
        <v>3</v>
      </c>
      <c r="BS224"/>
      <c r="BT224" s="26"/>
    </row>
    <row r="225" spans="1:72" ht="17.5" hidden="1">
      <c r="A225" s="279" t="s">
        <v>346</v>
      </c>
      <c r="B225" s="203" t="s">
        <v>1096</v>
      </c>
      <c r="C225" s="86" t="str">
        <f>IF(C1758=$BM$225,"당첨",IF(C1758=$BN$225,"당첨",IF(C1758=$BO$225,"당첨",IF(C1758=$BL$225,"당첨","낙첨"))))</f>
        <v>당첨</v>
      </c>
      <c r="D225" s="86" t="str">
        <f t="shared" ref="D225:Q225" si="213">IF(D1758=$BM$225,"당첨",IF(D1758=$BN$225,"당첨",IF(D1758=$BO$225,"당첨",IF(D1758=$BL$225,"당첨","낙첨"))))</f>
        <v>당첨</v>
      </c>
      <c r="E225" s="86" t="str">
        <f t="shared" si="213"/>
        <v>당첨</v>
      </c>
      <c r="F225" s="86" t="str">
        <f t="shared" si="213"/>
        <v>당첨</v>
      </c>
      <c r="G225" s="86" t="str">
        <f t="shared" si="213"/>
        <v>당첨</v>
      </c>
      <c r="H225" s="86" t="str">
        <f t="shared" si="213"/>
        <v>당첨</v>
      </c>
      <c r="I225" s="86" t="str">
        <f t="shared" si="213"/>
        <v>당첨</v>
      </c>
      <c r="J225" s="86" t="str">
        <f t="shared" si="213"/>
        <v>당첨</v>
      </c>
      <c r="K225" s="86" t="str">
        <f t="shared" si="213"/>
        <v>당첨</v>
      </c>
      <c r="L225" s="86" t="str">
        <f t="shared" si="213"/>
        <v>당첨</v>
      </c>
      <c r="M225" s="86" t="str">
        <f t="shared" si="213"/>
        <v>당첨</v>
      </c>
      <c r="N225" s="86" t="str">
        <f t="shared" si="213"/>
        <v>당첨</v>
      </c>
      <c r="O225" s="86" t="str">
        <f t="shared" si="213"/>
        <v>당첨</v>
      </c>
      <c r="P225" s="86" t="str">
        <f t="shared" si="213"/>
        <v>당첨</v>
      </c>
      <c r="Q225" s="86" t="str">
        <f t="shared" si="213"/>
        <v>당첨</v>
      </c>
      <c r="S225" s="254">
        <v>209</v>
      </c>
      <c r="T225" s="788" t="s">
        <v>970</v>
      </c>
      <c r="U225" s="789"/>
      <c r="V225" s="363">
        <v>8</v>
      </c>
      <c r="W225" s="363">
        <v>9</v>
      </c>
      <c r="X225" s="363">
        <v>10</v>
      </c>
      <c r="Y225" s="363">
        <v>11</v>
      </c>
      <c r="Z225" s="363">
        <v>19</v>
      </c>
      <c r="AA225" s="363">
        <v>20</v>
      </c>
      <c r="AB225" s="363">
        <v>21</v>
      </c>
      <c r="AC225" s="363"/>
      <c r="AD225" s="363"/>
      <c r="AE225" s="363"/>
      <c r="AF225" s="363"/>
      <c r="AG225" s="363"/>
      <c r="AH225" s="363"/>
      <c r="AI225" s="363"/>
      <c r="AJ225" s="363"/>
      <c r="AK225" s="363"/>
      <c r="AL225" s="363"/>
      <c r="AM225" s="363"/>
      <c r="AN225" s="363"/>
      <c r="AO225" s="363"/>
      <c r="AP225" s="363"/>
      <c r="AQ225" s="363"/>
      <c r="AR225" s="363"/>
      <c r="AS225" s="363"/>
      <c r="AT225" s="363"/>
      <c r="AU225" s="363"/>
      <c r="AV225" s="364"/>
      <c r="AW225" s="364"/>
      <c r="AX225" s="364"/>
      <c r="AY225" s="364"/>
      <c r="AZ225" s="364"/>
      <c r="BA225" s="364"/>
      <c r="BB225" s="364"/>
      <c r="BC225" s="364"/>
      <c r="BD225" s="364"/>
      <c r="BE225" s="364"/>
      <c r="BF225" s="364"/>
      <c r="BG225" s="364"/>
      <c r="BH225" s="410"/>
      <c r="BI225" s="410"/>
      <c r="BJ225" s="410"/>
      <c r="BK225" s="410"/>
      <c r="BL225" s="365">
        <v>0</v>
      </c>
      <c r="BM225" s="365">
        <v>1</v>
      </c>
      <c r="BN225" s="365">
        <v>2</v>
      </c>
      <c r="BO225" s="365">
        <v>2</v>
      </c>
      <c r="BQ225" s="258"/>
      <c r="BR225" s="258">
        <v>2</v>
      </c>
      <c r="BS225"/>
      <c r="BT225" s="26"/>
    </row>
    <row r="226" spans="1:72" ht="17.5" hidden="1">
      <c r="A226" s="279" t="s">
        <v>347</v>
      </c>
      <c r="B226" s="203" t="s">
        <v>1097</v>
      </c>
      <c r="C226" s="86" t="str">
        <f>IF(C1765=$BM$226,"당첨",IF(C1765=$BN$226,"당첨",IF(C1765=$BO$226,"당첨",IF(C1765=$BL$226,"당첨","낙첨"))))</f>
        <v>당첨</v>
      </c>
      <c r="D226" s="86" t="str">
        <f t="shared" ref="D226:Q226" si="214">IF(D1765=$BM$226,"당첨",IF(D1765=$BN$226,"당첨",IF(D1765=$BO$226,"당첨",IF(D1765=$BL$226,"당첨","낙첨"))))</f>
        <v>당첨</v>
      </c>
      <c r="E226" s="86" t="str">
        <f t="shared" si="214"/>
        <v>당첨</v>
      </c>
      <c r="F226" s="86" t="str">
        <f t="shared" si="214"/>
        <v>당첨</v>
      </c>
      <c r="G226" s="86" t="str">
        <f t="shared" si="214"/>
        <v>당첨</v>
      </c>
      <c r="H226" s="86" t="str">
        <f t="shared" si="214"/>
        <v>당첨</v>
      </c>
      <c r="I226" s="86" t="str">
        <f t="shared" si="214"/>
        <v>당첨</v>
      </c>
      <c r="J226" s="86" t="str">
        <f t="shared" si="214"/>
        <v>당첨</v>
      </c>
      <c r="K226" s="86" t="str">
        <f t="shared" si="214"/>
        <v>당첨</v>
      </c>
      <c r="L226" s="86" t="str">
        <f t="shared" si="214"/>
        <v>당첨</v>
      </c>
      <c r="M226" s="86" t="str">
        <f t="shared" si="214"/>
        <v>당첨</v>
      </c>
      <c r="N226" s="86" t="str">
        <f t="shared" si="214"/>
        <v>당첨</v>
      </c>
      <c r="O226" s="86" t="str">
        <f t="shared" si="214"/>
        <v>당첨</v>
      </c>
      <c r="P226" s="86" t="str">
        <f t="shared" si="214"/>
        <v>당첨</v>
      </c>
      <c r="Q226" s="86" t="str">
        <f t="shared" si="214"/>
        <v>당첨</v>
      </c>
      <c r="S226" s="254">
        <v>210</v>
      </c>
      <c r="T226" s="788" t="s">
        <v>971</v>
      </c>
      <c r="U226" s="789"/>
      <c r="V226" s="363">
        <v>22</v>
      </c>
      <c r="W226" s="363">
        <v>30</v>
      </c>
      <c r="X226" s="363">
        <v>31</v>
      </c>
      <c r="Y226" s="363">
        <v>32</v>
      </c>
      <c r="Z226" s="363">
        <v>33</v>
      </c>
      <c r="AA226" s="363">
        <v>41</v>
      </c>
      <c r="AB226" s="363">
        <v>42</v>
      </c>
      <c r="AC226" s="363"/>
      <c r="AD226" s="363"/>
      <c r="AE226" s="363"/>
      <c r="AF226" s="363"/>
      <c r="AG226" s="363"/>
      <c r="AH226" s="363"/>
      <c r="AI226" s="363"/>
      <c r="AJ226" s="363"/>
      <c r="AK226" s="363"/>
      <c r="AL226" s="363"/>
      <c r="AM226" s="363"/>
      <c r="AN226" s="363"/>
      <c r="AO226" s="363"/>
      <c r="AP226" s="363"/>
      <c r="AQ226" s="363"/>
      <c r="AR226" s="363"/>
      <c r="AS226" s="363"/>
      <c r="AT226" s="363"/>
      <c r="AU226" s="363"/>
      <c r="AV226" s="364"/>
      <c r="AW226" s="364"/>
      <c r="AX226" s="364"/>
      <c r="AY226" s="364"/>
      <c r="AZ226" s="364"/>
      <c r="BA226" s="364"/>
      <c r="BB226" s="364"/>
      <c r="BC226" s="364"/>
      <c r="BD226" s="364"/>
      <c r="BE226" s="364"/>
      <c r="BF226" s="364"/>
      <c r="BG226" s="364"/>
      <c r="BH226" s="410"/>
      <c r="BI226" s="410"/>
      <c r="BJ226" s="410"/>
      <c r="BK226" s="410"/>
      <c r="BL226" s="365">
        <v>0</v>
      </c>
      <c r="BM226" s="365">
        <v>1</v>
      </c>
      <c r="BN226" s="365">
        <v>2</v>
      </c>
      <c r="BO226" s="365">
        <v>2</v>
      </c>
      <c r="BQ226" s="258"/>
      <c r="BR226" s="258">
        <v>2</v>
      </c>
      <c r="BS226"/>
      <c r="BT226" s="26"/>
    </row>
    <row r="227" spans="1:72" ht="17.5" hidden="1">
      <c r="A227" s="279" t="s">
        <v>348</v>
      </c>
      <c r="B227" s="203" t="s">
        <v>1098</v>
      </c>
      <c r="C227" s="86" t="str">
        <f>IF(C1772=$BM$227,"당첨",IF(C1772=$BN$227,"당첨",IF(C1772=$BO$227,"당첨",IF(C1772=$BL$227,"당첨","낙첨"))))</f>
        <v>당첨</v>
      </c>
      <c r="D227" s="86" t="str">
        <f t="shared" ref="D227:Q227" si="215">IF(D1772=$BM$227,"당첨",IF(D1772=$BN$227,"당첨",IF(D1772=$BO$227,"당첨",IF(D1772=$BL$227,"당첨","낙첨"))))</f>
        <v>당첨</v>
      </c>
      <c r="E227" s="86" t="str">
        <f t="shared" si="215"/>
        <v>당첨</v>
      </c>
      <c r="F227" s="86" t="str">
        <f t="shared" si="215"/>
        <v>당첨</v>
      </c>
      <c r="G227" s="86" t="str">
        <f t="shared" si="215"/>
        <v>당첨</v>
      </c>
      <c r="H227" s="86" t="str">
        <f t="shared" si="215"/>
        <v>당첨</v>
      </c>
      <c r="I227" s="86" t="str">
        <f t="shared" si="215"/>
        <v>당첨</v>
      </c>
      <c r="J227" s="86" t="str">
        <f t="shared" si="215"/>
        <v>당첨</v>
      </c>
      <c r="K227" s="86" t="str">
        <f t="shared" si="215"/>
        <v>당첨</v>
      </c>
      <c r="L227" s="86" t="str">
        <f t="shared" si="215"/>
        <v>당첨</v>
      </c>
      <c r="M227" s="86" t="str">
        <f t="shared" si="215"/>
        <v>당첨</v>
      </c>
      <c r="N227" s="86" t="str">
        <f t="shared" si="215"/>
        <v>당첨</v>
      </c>
      <c r="O227" s="86" t="str">
        <f t="shared" si="215"/>
        <v>당첨</v>
      </c>
      <c r="P227" s="86" t="str">
        <f t="shared" si="215"/>
        <v>당첨</v>
      </c>
      <c r="Q227" s="86" t="str">
        <f t="shared" si="215"/>
        <v>당첨</v>
      </c>
      <c r="S227" s="254">
        <v>211</v>
      </c>
      <c r="T227" s="788" t="s">
        <v>972</v>
      </c>
      <c r="U227" s="789"/>
      <c r="V227" s="363">
        <v>43</v>
      </c>
      <c r="W227" s="363">
        <v>44</v>
      </c>
      <c r="X227" s="363">
        <v>45</v>
      </c>
      <c r="Y227" s="363"/>
      <c r="Z227" s="363"/>
      <c r="AA227" s="363"/>
      <c r="AB227" s="363"/>
      <c r="AC227" s="363"/>
      <c r="AD227" s="363"/>
      <c r="AE227" s="363"/>
      <c r="AF227" s="363"/>
      <c r="AG227" s="363"/>
      <c r="AH227" s="363"/>
      <c r="AI227" s="363"/>
      <c r="AJ227" s="363"/>
      <c r="AK227" s="363"/>
      <c r="AL227" s="363"/>
      <c r="AM227" s="363"/>
      <c r="AN227" s="363"/>
      <c r="AO227" s="363"/>
      <c r="AP227" s="363"/>
      <c r="AQ227" s="363"/>
      <c r="AR227" s="363"/>
      <c r="AS227" s="363"/>
      <c r="AT227" s="363"/>
      <c r="AU227" s="363"/>
      <c r="AV227" s="364"/>
      <c r="AW227" s="364"/>
      <c r="AX227" s="364"/>
      <c r="AY227" s="364"/>
      <c r="AZ227" s="364"/>
      <c r="BA227" s="364"/>
      <c r="BB227" s="364"/>
      <c r="BC227" s="364"/>
      <c r="BD227" s="364"/>
      <c r="BE227" s="364"/>
      <c r="BF227" s="364"/>
      <c r="BG227" s="364"/>
      <c r="BH227" s="410"/>
      <c r="BI227" s="410"/>
      <c r="BJ227" s="410"/>
      <c r="BK227" s="410"/>
      <c r="BL227" s="365">
        <v>0</v>
      </c>
      <c r="BM227" s="365">
        <v>1</v>
      </c>
      <c r="BN227" s="365">
        <v>1</v>
      </c>
      <c r="BO227" s="365">
        <v>1</v>
      </c>
      <c r="BQ227" s="258"/>
      <c r="BR227" s="258">
        <v>1</v>
      </c>
      <c r="BS227"/>
      <c r="BT227" s="26"/>
    </row>
    <row r="228" spans="1:72" ht="17.5" hidden="1">
      <c r="A228" s="272" t="s">
        <v>349</v>
      </c>
      <c r="B228" s="265"/>
      <c r="C228" s="86"/>
      <c r="D228" s="86"/>
      <c r="E228" s="86"/>
      <c r="F228" s="86"/>
      <c r="G228" s="86"/>
      <c r="H228" s="86"/>
      <c r="I228" s="86"/>
      <c r="J228" s="86"/>
      <c r="K228" s="86"/>
      <c r="L228" s="86"/>
      <c r="M228" s="86"/>
      <c r="N228" s="86"/>
      <c r="O228" s="86"/>
      <c r="P228" s="86"/>
      <c r="Q228" s="86"/>
      <c r="S228" s="254">
        <v>212</v>
      </c>
      <c r="T228" s="735"/>
      <c r="U228" s="736"/>
      <c r="V228" s="384"/>
      <c r="W228" s="384"/>
      <c r="X228" s="384"/>
      <c r="Y228" s="384"/>
      <c r="Z228" s="384"/>
      <c r="AA228" s="384"/>
      <c r="AB228" s="384"/>
      <c r="AC228" s="384"/>
      <c r="AD228" s="384"/>
      <c r="AE228" s="384"/>
      <c r="AF228" s="384"/>
      <c r="AG228" s="384"/>
      <c r="AH228" s="384"/>
      <c r="AI228" s="384"/>
      <c r="AJ228" s="384"/>
      <c r="AK228" s="384"/>
      <c r="AL228" s="384"/>
      <c r="AM228" s="384"/>
      <c r="AN228" s="384"/>
      <c r="AO228" s="384"/>
      <c r="AP228" s="384"/>
      <c r="AQ228" s="384"/>
      <c r="AR228" s="384"/>
      <c r="AS228" s="384"/>
      <c r="AT228" s="384"/>
      <c r="AU228" s="384"/>
      <c r="AV228" s="358"/>
      <c r="AW228" s="358"/>
      <c r="AX228" s="358"/>
      <c r="AY228" s="358"/>
      <c r="AZ228" s="358"/>
      <c r="BA228" s="358"/>
      <c r="BB228" s="358"/>
      <c r="BC228" s="358"/>
      <c r="BD228" s="358"/>
      <c r="BE228" s="358"/>
      <c r="BF228" s="358"/>
      <c r="BG228" s="358"/>
      <c r="BH228" s="410"/>
      <c r="BI228" s="410"/>
      <c r="BJ228" s="410"/>
      <c r="BK228" s="410"/>
      <c r="BL228" s="385"/>
      <c r="BM228" s="385"/>
      <c r="BN228" s="385"/>
      <c r="BO228" s="385"/>
      <c r="BQ228"/>
      <c r="BR228" s="258"/>
      <c r="BS228"/>
      <c r="BT228" s="26"/>
    </row>
    <row r="229" spans="1:72" ht="17.5" hidden="1">
      <c r="A229" s="272" t="s">
        <v>350</v>
      </c>
      <c r="B229" s="265"/>
      <c r="C229" s="86"/>
      <c r="D229" s="86"/>
      <c r="E229" s="86"/>
      <c r="F229" s="86"/>
      <c r="G229" s="86"/>
      <c r="H229" s="86"/>
      <c r="I229" s="86"/>
      <c r="J229" s="86"/>
      <c r="K229" s="86"/>
      <c r="L229" s="86"/>
      <c r="M229" s="86"/>
      <c r="N229" s="86"/>
      <c r="O229" s="86"/>
      <c r="P229" s="86"/>
      <c r="Q229" s="86"/>
      <c r="S229" s="254">
        <v>213</v>
      </c>
      <c r="T229" s="735"/>
      <c r="U229" s="736"/>
      <c r="V229" s="384"/>
      <c r="W229" s="384"/>
      <c r="X229" s="384"/>
      <c r="Y229" s="384"/>
      <c r="Z229" s="384"/>
      <c r="AA229" s="384"/>
      <c r="AB229" s="384"/>
      <c r="AC229" s="384"/>
      <c r="AD229" s="384"/>
      <c r="AE229" s="384"/>
      <c r="AF229" s="384"/>
      <c r="AG229" s="384"/>
      <c r="AH229" s="384"/>
      <c r="AI229" s="384"/>
      <c r="AJ229" s="384"/>
      <c r="AK229" s="384"/>
      <c r="AL229" s="384"/>
      <c r="AM229" s="384"/>
      <c r="AN229" s="384"/>
      <c r="AO229" s="384"/>
      <c r="AP229" s="384"/>
      <c r="AQ229" s="384"/>
      <c r="AR229" s="384"/>
      <c r="AS229" s="384"/>
      <c r="AT229" s="384"/>
      <c r="AU229" s="384"/>
      <c r="AV229" s="358"/>
      <c r="AW229" s="358"/>
      <c r="AX229" s="358"/>
      <c r="AY229" s="358"/>
      <c r="AZ229" s="358"/>
      <c r="BA229" s="358"/>
      <c r="BB229" s="358"/>
      <c r="BC229" s="358"/>
      <c r="BD229" s="358"/>
      <c r="BE229" s="358"/>
      <c r="BF229" s="358"/>
      <c r="BG229" s="358"/>
      <c r="BH229" s="410"/>
      <c r="BI229" s="410"/>
      <c r="BJ229" s="410"/>
      <c r="BK229" s="410"/>
      <c r="BL229" s="385"/>
      <c r="BM229" s="385"/>
      <c r="BN229" s="385"/>
      <c r="BO229" s="385"/>
      <c r="BQ229"/>
      <c r="BR229" s="258"/>
      <c r="BS229"/>
      <c r="BT229" s="26"/>
    </row>
    <row r="230" spans="1:72" ht="17.5">
      <c r="A230" s="272" t="s">
        <v>351</v>
      </c>
      <c r="B230" s="448" t="s">
        <v>1815</v>
      </c>
      <c r="C230" s="86">
        <f>COUNTIF(C55:C229,"낙첨")</f>
        <v>4</v>
      </c>
      <c r="D230" s="86">
        <f t="shared" ref="D230:Q230" si="216">COUNTIF(D55:D229,"낙첨")</f>
        <v>4</v>
      </c>
      <c r="E230" s="86">
        <f t="shared" si="216"/>
        <v>4</v>
      </c>
      <c r="F230" s="86">
        <f t="shared" si="216"/>
        <v>4</v>
      </c>
      <c r="G230" s="86">
        <f t="shared" si="216"/>
        <v>4</v>
      </c>
      <c r="H230" s="86">
        <f t="shared" si="216"/>
        <v>4</v>
      </c>
      <c r="I230" s="86">
        <f t="shared" si="216"/>
        <v>4</v>
      </c>
      <c r="J230" s="86">
        <f t="shared" si="216"/>
        <v>4</v>
      </c>
      <c r="K230" s="86">
        <f t="shared" si="216"/>
        <v>4</v>
      </c>
      <c r="L230" s="86">
        <f t="shared" si="216"/>
        <v>4</v>
      </c>
      <c r="M230" s="86">
        <f t="shared" si="216"/>
        <v>4</v>
      </c>
      <c r="N230" s="86">
        <f t="shared" si="216"/>
        <v>4</v>
      </c>
      <c r="O230" s="86">
        <f t="shared" si="216"/>
        <v>4</v>
      </c>
      <c r="P230" s="86">
        <f t="shared" si="216"/>
        <v>4</v>
      </c>
      <c r="Q230" s="86">
        <f t="shared" si="216"/>
        <v>4</v>
      </c>
      <c r="S230" s="254">
        <v>214</v>
      </c>
      <c r="T230" s="788"/>
      <c r="U230" s="789"/>
      <c r="V230" s="363"/>
      <c r="W230" s="363"/>
      <c r="X230" s="363"/>
      <c r="Y230" s="363"/>
      <c r="Z230" s="363"/>
      <c r="AA230" s="363"/>
      <c r="AB230" s="363"/>
      <c r="AC230" s="363"/>
      <c r="AD230" s="363"/>
      <c r="AE230" s="363"/>
      <c r="AF230" s="363"/>
      <c r="AG230" s="363"/>
      <c r="AH230" s="363"/>
      <c r="AI230" s="363"/>
      <c r="AJ230" s="363"/>
      <c r="AK230" s="363"/>
      <c r="AL230" s="363"/>
      <c r="AM230" s="363"/>
      <c r="AN230" s="363"/>
      <c r="AO230" s="363"/>
      <c r="AP230" s="363"/>
      <c r="AQ230" s="363"/>
      <c r="AR230" s="363"/>
      <c r="AS230" s="363"/>
      <c r="AT230" s="363"/>
      <c r="AU230" s="363"/>
      <c r="AV230" s="364"/>
      <c r="AW230" s="364"/>
      <c r="AX230" s="364"/>
      <c r="AY230" s="364"/>
      <c r="AZ230" s="364"/>
      <c r="BA230" s="364"/>
      <c r="BB230" s="364"/>
      <c r="BC230" s="364"/>
      <c r="BD230" s="364"/>
      <c r="BE230" s="364"/>
      <c r="BF230" s="364"/>
      <c r="BG230" s="364"/>
      <c r="BH230" s="410"/>
      <c r="BI230" s="410"/>
      <c r="BJ230" s="410"/>
      <c r="BK230" s="410"/>
      <c r="BL230" s="336"/>
      <c r="BM230" s="336"/>
      <c r="BN230" s="336"/>
      <c r="BO230" s="336"/>
      <c r="BQ230"/>
      <c r="BR230" s="258"/>
      <c r="BS230"/>
      <c r="BT230" s="26"/>
    </row>
    <row r="231" spans="1:72" ht="17.5" hidden="1">
      <c r="A231" s="272" t="s">
        <v>352</v>
      </c>
      <c r="B231" s="204" t="s">
        <v>819</v>
      </c>
      <c r="C231" s="86"/>
      <c r="D231" s="86"/>
      <c r="E231" s="86"/>
      <c r="F231" s="86"/>
      <c r="G231" s="86"/>
      <c r="H231" s="86"/>
      <c r="I231" s="86"/>
      <c r="J231" s="86"/>
      <c r="K231" s="86"/>
      <c r="L231" s="86"/>
      <c r="M231" s="86"/>
      <c r="N231" s="86"/>
      <c r="O231" s="86"/>
      <c r="P231" s="86"/>
      <c r="Q231" s="86"/>
      <c r="S231" s="254">
        <v>215</v>
      </c>
      <c r="T231" s="790" t="s">
        <v>802</v>
      </c>
      <c r="U231" s="791"/>
      <c r="V231" s="411">
        <v>1</v>
      </c>
      <c r="W231" s="411">
        <v>2</v>
      </c>
      <c r="X231" s="411">
        <v>3</v>
      </c>
      <c r="Y231" s="411">
        <v>4</v>
      </c>
      <c r="Z231" s="411">
        <v>5</v>
      </c>
      <c r="AA231" s="411">
        <v>10</v>
      </c>
      <c r="AB231" s="411">
        <v>11</v>
      </c>
      <c r="AC231" s="411">
        <v>12</v>
      </c>
      <c r="AD231" s="411">
        <v>13</v>
      </c>
      <c r="AE231" s="411">
        <v>14</v>
      </c>
      <c r="AF231" s="411">
        <v>19</v>
      </c>
      <c r="AG231" s="411">
        <v>20</v>
      </c>
      <c r="AH231" s="411">
        <v>21</v>
      </c>
      <c r="AI231" s="411">
        <v>22</v>
      </c>
      <c r="AJ231" s="411">
        <v>23</v>
      </c>
      <c r="AK231" s="411">
        <v>28</v>
      </c>
      <c r="AL231" s="411">
        <v>29</v>
      </c>
      <c r="AM231" s="411">
        <v>30</v>
      </c>
      <c r="AN231" s="411">
        <v>31</v>
      </c>
      <c r="AO231" s="411">
        <v>32</v>
      </c>
      <c r="AP231" s="411">
        <v>37</v>
      </c>
      <c r="AQ231" s="411">
        <v>38</v>
      </c>
      <c r="AR231" s="411">
        <v>39</v>
      </c>
      <c r="AS231" s="411">
        <v>40</v>
      </c>
      <c r="AT231" s="411">
        <v>41</v>
      </c>
      <c r="AU231" s="250"/>
      <c r="AV231" s="250"/>
      <c r="AW231" s="250"/>
      <c r="AX231" s="250"/>
      <c r="AY231" s="250"/>
      <c r="AZ231" s="250"/>
      <c r="BA231" s="250"/>
      <c r="BB231" s="250"/>
      <c r="BC231" s="250"/>
      <c r="BD231" s="250"/>
      <c r="BE231" s="250"/>
      <c r="BF231" s="250"/>
      <c r="BG231" s="250"/>
      <c r="BH231" s="410"/>
      <c r="BI231" s="410"/>
      <c r="BJ231" s="410"/>
      <c r="BK231" s="410"/>
      <c r="BL231" s="336"/>
      <c r="BM231" s="336"/>
      <c r="BN231" s="336"/>
      <c r="BO231" s="336"/>
      <c r="BP231" s="258"/>
      <c r="BQ231"/>
      <c r="BR231" s="258"/>
      <c r="BS231" s="258"/>
    </row>
    <row r="232" spans="1:72" ht="17.5" hidden="1">
      <c r="A232" s="272" t="s">
        <v>353</v>
      </c>
      <c r="B232" s="204" t="s">
        <v>820</v>
      </c>
      <c r="C232" s="86"/>
      <c r="D232" s="86"/>
      <c r="E232" s="86"/>
      <c r="F232" s="86"/>
      <c r="G232" s="86"/>
      <c r="H232" s="86"/>
      <c r="I232" s="86"/>
      <c r="J232" s="86"/>
      <c r="K232" s="86"/>
      <c r="L232" s="86"/>
      <c r="M232" s="86"/>
      <c r="N232" s="86"/>
      <c r="O232" s="86"/>
      <c r="P232" s="86"/>
      <c r="Q232" s="86"/>
      <c r="S232" s="254">
        <v>216</v>
      </c>
      <c r="T232" s="790" t="s">
        <v>801</v>
      </c>
      <c r="U232" s="791"/>
      <c r="V232" s="411">
        <v>5</v>
      </c>
      <c r="W232" s="411">
        <v>6</v>
      </c>
      <c r="X232" s="411">
        <v>7</v>
      </c>
      <c r="Y232" s="411">
        <v>8</v>
      </c>
      <c r="Z232" s="411">
        <v>9</v>
      </c>
      <c r="AA232" s="411">
        <v>14</v>
      </c>
      <c r="AB232" s="411">
        <v>15</v>
      </c>
      <c r="AC232" s="411">
        <v>16</v>
      </c>
      <c r="AD232" s="411">
        <v>17</v>
      </c>
      <c r="AE232" s="411">
        <v>18</v>
      </c>
      <c r="AF232" s="411">
        <v>23</v>
      </c>
      <c r="AG232" s="411">
        <v>24</v>
      </c>
      <c r="AH232" s="411">
        <v>25</v>
      </c>
      <c r="AI232" s="411">
        <v>26</v>
      </c>
      <c r="AJ232" s="411">
        <v>27</v>
      </c>
      <c r="AK232" s="411">
        <v>32</v>
      </c>
      <c r="AL232" s="411">
        <v>33</v>
      </c>
      <c r="AM232" s="411">
        <v>34</v>
      </c>
      <c r="AN232" s="411">
        <v>35</v>
      </c>
      <c r="AO232" s="411">
        <v>36</v>
      </c>
      <c r="AP232" s="411">
        <v>41</v>
      </c>
      <c r="AQ232" s="411">
        <v>42</v>
      </c>
      <c r="AR232" s="411">
        <v>43</v>
      </c>
      <c r="AS232" s="411">
        <v>44</v>
      </c>
      <c r="AT232" s="411">
        <v>45</v>
      </c>
      <c r="AU232" s="250"/>
      <c r="AV232" s="250"/>
      <c r="AW232" s="250"/>
      <c r="AX232" s="250"/>
      <c r="AY232" s="250"/>
      <c r="AZ232" s="250"/>
      <c r="BA232" s="250"/>
      <c r="BB232" s="250"/>
      <c r="BC232" s="250"/>
      <c r="BD232" s="250"/>
      <c r="BE232" s="250"/>
      <c r="BF232" s="250"/>
      <c r="BG232" s="250"/>
      <c r="BH232" s="410"/>
      <c r="BI232" s="54"/>
      <c r="BJ232" s="410"/>
      <c r="BK232" s="410"/>
      <c r="BL232" s="336"/>
      <c r="BM232" s="336"/>
      <c r="BN232" s="336"/>
      <c r="BO232" s="336"/>
      <c r="BP232" s="258"/>
      <c r="BQ232"/>
      <c r="BR232" s="258"/>
      <c r="BS232" s="258"/>
    </row>
    <row r="233" spans="1:72" ht="17.5" hidden="1">
      <c r="A233" s="272" t="s">
        <v>354</v>
      </c>
      <c r="B233" s="204" t="s">
        <v>821</v>
      </c>
      <c r="C233" s="196" t="str">
        <f>IF(C1787="15","당첨",IF(C1787="24","당첨",IF(C1787="25","당첨",IF(C1787="33","당첨",IF(C1787="34","당첨",IF(C1787="35","당첨",IF(C1787="42","당첨",IF(C1787="43","당첨",IF(C1787="51","당첨",IF(C1787="52","당첨","낙첨"))))))))))</f>
        <v>당첨</v>
      </c>
      <c r="D233" s="196" t="str">
        <f t="shared" ref="D233:Q233" si="217">IF(D1787="15","당첨",IF(D1787="24","당첨",IF(D1787="25","당첨",IF(D1787="33","당첨",IF(D1787="34","당첨",IF(D1787="35","당첨",IF(D1787="42","당첨",IF(D1787="43","당첨",IF(D1787="51","당첨",IF(D1787="52","당첨","낙첨"))))))))))</f>
        <v>당첨</v>
      </c>
      <c r="E233" s="196" t="str">
        <f t="shared" si="217"/>
        <v>당첨</v>
      </c>
      <c r="F233" s="196" t="str">
        <f t="shared" si="217"/>
        <v>당첨</v>
      </c>
      <c r="G233" s="196" t="str">
        <f t="shared" si="217"/>
        <v>당첨</v>
      </c>
      <c r="H233" s="196" t="str">
        <f t="shared" si="217"/>
        <v>당첨</v>
      </c>
      <c r="I233" s="196" t="str">
        <f t="shared" si="217"/>
        <v>당첨</v>
      </c>
      <c r="J233" s="196" t="str">
        <f t="shared" si="217"/>
        <v>당첨</v>
      </c>
      <c r="K233" s="196" t="str">
        <f t="shared" si="217"/>
        <v>당첨</v>
      </c>
      <c r="L233" s="196" t="str">
        <f t="shared" si="217"/>
        <v>당첨</v>
      </c>
      <c r="M233" s="196" t="str">
        <f t="shared" si="217"/>
        <v>당첨</v>
      </c>
      <c r="N233" s="196" t="str">
        <f t="shared" si="217"/>
        <v>당첨</v>
      </c>
      <c r="O233" s="196" t="str">
        <f t="shared" si="217"/>
        <v>당첨</v>
      </c>
      <c r="P233" s="196" t="str">
        <f t="shared" si="217"/>
        <v>당첨</v>
      </c>
      <c r="Q233" s="196" t="str">
        <f t="shared" si="217"/>
        <v>당첨</v>
      </c>
      <c r="S233" s="254">
        <v>217</v>
      </c>
      <c r="T233" s="790" t="s">
        <v>800</v>
      </c>
      <c r="U233" s="791"/>
      <c r="V233" s="413">
        <v>15</v>
      </c>
      <c r="W233" s="413">
        <v>24</v>
      </c>
      <c r="X233" s="413">
        <v>25</v>
      </c>
      <c r="Y233" s="413">
        <v>33</v>
      </c>
      <c r="Z233" s="413">
        <v>34</v>
      </c>
      <c r="AA233" s="413">
        <v>35</v>
      </c>
      <c r="AB233" s="413">
        <v>42</v>
      </c>
      <c r="AC233" s="413">
        <v>43</v>
      </c>
      <c r="AD233" s="413">
        <v>51</v>
      </c>
      <c r="AE233" s="413">
        <v>52</v>
      </c>
      <c r="AF233" s="341"/>
      <c r="AG233" s="341"/>
      <c r="AH233" s="412"/>
      <c r="AI233" s="412"/>
      <c r="AJ233" s="412"/>
      <c r="AK233" s="412"/>
      <c r="AL233" s="412"/>
      <c r="AM233" s="412"/>
      <c r="AN233" s="412"/>
      <c r="AO233" s="412"/>
      <c r="AP233" s="412"/>
      <c r="AQ233" s="412"/>
      <c r="AR233" s="412"/>
      <c r="AS233" s="412"/>
      <c r="AT233" s="412"/>
      <c r="AU233" s="412"/>
      <c r="AV233" s="414"/>
      <c r="AW233" s="414"/>
      <c r="AX233" s="414"/>
      <c r="AY233" s="414"/>
      <c r="AZ233" s="414"/>
      <c r="BA233" s="414"/>
      <c r="BB233" s="414"/>
      <c r="BC233" s="414"/>
      <c r="BD233" s="414"/>
      <c r="BE233" s="414"/>
      <c r="BF233" s="414"/>
      <c r="BG233" s="414"/>
      <c r="BH233" s="410"/>
      <c r="BI233" s="54"/>
      <c r="BJ233" s="410"/>
      <c r="BK233" s="410"/>
      <c r="BL233" s="336"/>
      <c r="BM233" s="336"/>
      <c r="BN233" s="336"/>
      <c r="BO233" s="336"/>
      <c r="BP233" s="258"/>
      <c r="BQ233" s="258"/>
      <c r="BR233" s="258"/>
      <c r="BS233" s="258"/>
    </row>
    <row r="234" spans="1:72" ht="17.5" hidden="1">
      <c r="A234" s="272" t="s">
        <v>355</v>
      </c>
      <c r="B234" s="205" t="s">
        <v>822</v>
      </c>
      <c r="C234" s="86"/>
      <c r="D234" s="86"/>
      <c r="E234" s="86"/>
      <c r="F234" s="86"/>
      <c r="G234" s="86"/>
      <c r="H234" s="86"/>
      <c r="I234" s="86"/>
      <c r="J234" s="86"/>
      <c r="K234" s="86"/>
      <c r="L234" s="86"/>
      <c r="M234" s="86"/>
      <c r="N234" s="86"/>
      <c r="O234" s="86"/>
      <c r="P234" s="86"/>
      <c r="Q234" s="86"/>
      <c r="S234" s="254">
        <v>218</v>
      </c>
      <c r="T234" s="743" t="s">
        <v>799</v>
      </c>
      <c r="U234" s="744"/>
      <c r="V234" s="415">
        <v>1</v>
      </c>
      <c r="W234" s="415">
        <v>2</v>
      </c>
      <c r="X234" s="415">
        <v>3</v>
      </c>
      <c r="Y234" s="415">
        <v>4</v>
      </c>
      <c r="Z234" s="415">
        <v>5</v>
      </c>
      <c r="AA234" s="415">
        <v>6</v>
      </c>
      <c r="AB234" s="415">
        <v>7</v>
      </c>
      <c r="AC234" s="415">
        <v>8</v>
      </c>
      <c r="AD234" s="415">
        <v>9</v>
      </c>
      <c r="AE234" s="415">
        <v>10</v>
      </c>
      <c r="AF234" s="415">
        <v>11</v>
      </c>
      <c r="AG234" s="415">
        <v>12</v>
      </c>
      <c r="AH234" s="415">
        <v>13</v>
      </c>
      <c r="AI234" s="415">
        <v>14</v>
      </c>
      <c r="AJ234" s="415">
        <v>15</v>
      </c>
      <c r="AK234" s="415">
        <v>16</v>
      </c>
      <c r="AL234" s="415">
        <v>17</v>
      </c>
      <c r="AM234" s="415">
        <v>18</v>
      </c>
      <c r="AN234" s="415">
        <v>19</v>
      </c>
      <c r="AO234" s="415">
        <v>20</v>
      </c>
      <c r="AP234" s="415">
        <v>21</v>
      </c>
      <c r="AQ234" s="415">
        <v>22</v>
      </c>
      <c r="AR234" s="415">
        <v>23</v>
      </c>
      <c r="AS234" s="415">
        <v>24</v>
      </c>
      <c r="AT234" s="415">
        <v>25</v>
      </c>
      <c r="AU234" s="415">
        <v>26</v>
      </c>
      <c r="AV234" s="415">
        <v>27</v>
      </c>
      <c r="AW234" s="463"/>
      <c r="AX234" s="463"/>
      <c r="AY234" s="463"/>
      <c r="AZ234" s="463"/>
      <c r="BA234" s="463"/>
      <c r="BB234" s="463"/>
      <c r="BC234" s="463"/>
      <c r="BD234" s="463"/>
      <c r="BE234" s="463"/>
      <c r="BF234" s="463"/>
      <c r="BG234" s="463"/>
      <c r="BH234" s="410"/>
      <c r="BI234" s="54"/>
      <c r="BJ234" s="410"/>
      <c r="BK234" s="410"/>
      <c r="BL234" s="336"/>
      <c r="BM234" s="336"/>
      <c r="BN234" s="336"/>
      <c r="BO234" s="336"/>
      <c r="BP234" s="258"/>
      <c r="BQ234" s="258"/>
      <c r="BR234" s="258"/>
      <c r="BS234" s="258"/>
    </row>
    <row r="235" spans="1:72" ht="17.5" hidden="1">
      <c r="A235" s="272" t="s">
        <v>356</v>
      </c>
      <c r="B235" s="205" t="s">
        <v>823</v>
      </c>
      <c r="C235" s="86"/>
      <c r="D235" s="86"/>
      <c r="E235" s="86"/>
      <c r="F235" s="86"/>
      <c r="G235" s="86"/>
      <c r="H235" s="86"/>
      <c r="I235" s="86"/>
      <c r="J235" s="86"/>
      <c r="K235" s="86"/>
      <c r="L235" s="86"/>
      <c r="M235" s="86"/>
      <c r="N235" s="86"/>
      <c r="O235" s="86"/>
      <c r="P235" s="86"/>
      <c r="Q235" s="86"/>
      <c r="S235" s="254">
        <v>219</v>
      </c>
      <c r="T235" s="743" t="s">
        <v>798</v>
      </c>
      <c r="U235" s="744"/>
      <c r="V235" s="415">
        <v>19</v>
      </c>
      <c r="W235" s="415">
        <v>20</v>
      </c>
      <c r="X235" s="415">
        <v>21</v>
      </c>
      <c r="Y235" s="415">
        <v>22</v>
      </c>
      <c r="Z235" s="415">
        <v>23</v>
      </c>
      <c r="AA235" s="415">
        <v>24</v>
      </c>
      <c r="AB235" s="415">
        <v>25</v>
      </c>
      <c r="AC235" s="415">
        <v>26</v>
      </c>
      <c r="AD235" s="415">
        <v>27</v>
      </c>
      <c r="AE235" s="415">
        <v>28</v>
      </c>
      <c r="AF235" s="415">
        <v>29</v>
      </c>
      <c r="AG235" s="415">
        <v>30</v>
      </c>
      <c r="AH235" s="415">
        <v>31</v>
      </c>
      <c r="AI235" s="415">
        <v>32</v>
      </c>
      <c r="AJ235" s="415">
        <v>33</v>
      </c>
      <c r="AK235" s="415">
        <v>34</v>
      </c>
      <c r="AL235" s="415">
        <v>35</v>
      </c>
      <c r="AM235" s="415">
        <v>36</v>
      </c>
      <c r="AN235" s="415">
        <v>37</v>
      </c>
      <c r="AO235" s="415">
        <v>38</v>
      </c>
      <c r="AP235" s="415">
        <v>39</v>
      </c>
      <c r="AQ235" s="415">
        <v>40</v>
      </c>
      <c r="AR235" s="415">
        <v>41</v>
      </c>
      <c r="AS235" s="415">
        <v>42</v>
      </c>
      <c r="AT235" s="415">
        <v>43</v>
      </c>
      <c r="AU235" s="415">
        <v>44</v>
      </c>
      <c r="AV235" s="415">
        <v>45</v>
      </c>
      <c r="AW235" s="463"/>
      <c r="AX235" s="463"/>
      <c r="AY235" s="463"/>
      <c r="AZ235" s="463"/>
      <c r="BA235" s="463"/>
      <c r="BB235" s="463"/>
      <c r="BC235" s="463"/>
      <c r="BD235" s="463"/>
      <c r="BE235" s="463"/>
      <c r="BF235" s="463"/>
      <c r="BG235" s="463"/>
      <c r="BH235" s="410"/>
      <c r="BI235" s="54"/>
      <c r="BJ235" s="410"/>
      <c r="BK235" s="410"/>
      <c r="BL235" s="336"/>
      <c r="BM235" s="336"/>
      <c r="BN235" s="336"/>
      <c r="BO235" s="336"/>
      <c r="BP235" s="258"/>
      <c r="BQ235" s="258"/>
      <c r="BR235" s="258"/>
      <c r="BS235" s="258"/>
    </row>
    <row r="236" spans="1:72" ht="17.5" hidden="1">
      <c r="A236" s="272" t="s">
        <v>357</v>
      </c>
      <c r="B236" s="205" t="s">
        <v>824</v>
      </c>
      <c r="C236" s="86" t="str">
        <f t="shared" ref="C236:P236" si="218">IF(C1802="24","당첨",IF(C1802="25","당첨",IF(C1802="33","당첨",IF(C1802="34","당첨",IF(C1802="35","당첨",IF(C1802="42","당첨",IF(C1802="43","당첨",IF(C1802="44","당첨",IF(C1802="45","당첨",IF(C1802="52","당첨",IF(C1802="53","당첨","낙첨")))))))))))</f>
        <v>당첨</v>
      </c>
      <c r="D236" s="86" t="str">
        <f t="shared" si="218"/>
        <v>당첨</v>
      </c>
      <c r="E236" s="86" t="str">
        <f t="shared" si="218"/>
        <v>당첨</v>
      </c>
      <c r="F236" s="86" t="str">
        <f t="shared" si="218"/>
        <v>당첨</v>
      </c>
      <c r="G236" s="86" t="str">
        <f t="shared" si="218"/>
        <v>당첨</v>
      </c>
      <c r="H236" s="86" t="str">
        <f t="shared" si="218"/>
        <v>당첨</v>
      </c>
      <c r="I236" s="86" t="str">
        <f t="shared" si="218"/>
        <v>당첨</v>
      </c>
      <c r="J236" s="86" t="str">
        <f t="shared" si="218"/>
        <v>당첨</v>
      </c>
      <c r="K236" s="86" t="str">
        <f t="shared" si="218"/>
        <v>당첨</v>
      </c>
      <c r="L236" s="86" t="str">
        <f t="shared" si="218"/>
        <v>당첨</v>
      </c>
      <c r="M236" s="86" t="str">
        <f t="shared" si="218"/>
        <v>당첨</v>
      </c>
      <c r="N236" s="86" t="str">
        <f t="shared" si="218"/>
        <v>당첨</v>
      </c>
      <c r="O236" s="86" t="str">
        <f t="shared" si="218"/>
        <v>당첨</v>
      </c>
      <c r="P236" s="86" t="str">
        <f t="shared" si="218"/>
        <v>당첨</v>
      </c>
      <c r="Q236" s="86" t="str">
        <f>IF(Q1802="24","당첨",IF(Q1802="25","당첨",IF(Q1802="33","당첨",IF(Q1802="34","당첨",IF(Q1802="35","당첨",IF(Q1802="42","당첨",IF(Q1802="43","당첨",IF(Q1802="44","당첨",IF(Q1802="45","당첨",IF(Q1802="52","당첨",IF(Q1802="53","당첨","낙첨")))))))))))</f>
        <v>당첨</v>
      </c>
      <c r="S236" s="254">
        <v>220</v>
      </c>
      <c r="T236" s="743" t="s">
        <v>797</v>
      </c>
      <c r="U236" s="744"/>
      <c r="V236" s="386"/>
      <c r="W236" s="413">
        <v>24</v>
      </c>
      <c r="X236" s="413">
        <v>25</v>
      </c>
      <c r="Y236" s="413">
        <v>33</v>
      </c>
      <c r="Z236" s="413">
        <v>34</v>
      </c>
      <c r="AA236" s="413">
        <v>35</v>
      </c>
      <c r="AB236" s="413">
        <v>42</v>
      </c>
      <c r="AC236" s="413">
        <v>43</v>
      </c>
      <c r="AD236" s="413">
        <v>44</v>
      </c>
      <c r="AE236" s="413">
        <v>45</v>
      </c>
      <c r="AF236" s="413">
        <v>52</v>
      </c>
      <c r="AG236" s="413">
        <v>53</v>
      </c>
      <c r="AH236" s="413"/>
      <c r="AI236" s="341"/>
      <c r="AJ236" s="416"/>
      <c r="AK236" s="416"/>
      <c r="AL236" s="416"/>
      <c r="AM236" s="416"/>
      <c r="AN236" s="416"/>
      <c r="AO236" s="416"/>
      <c r="AP236" s="416"/>
      <c r="AQ236" s="416"/>
      <c r="AR236" s="416"/>
      <c r="AS236" s="416"/>
      <c r="AT236" s="416"/>
      <c r="AU236" s="416"/>
      <c r="AV236" s="372"/>
      <c r="AW236" s="372"/>
      <c r="AX236" s="372"/>
      <c r="AY236" s="372"/>
      <c r="AZ236" s="372"/>
      <c r="BA236" s="372"/>
      <c r="BB236" s="372"/>
      <c r="BC236" s="372"/>
      <c r="BD236" s="372"/>
      <c r="BE236" s="372"/>
      <c r="BF236" s="372"/>
      <c r="BG236" s="372"/>
      <c r="BH236" s="410"/>
      <c r="BI236" s="54"/>
      <c r="BJ236" s="410"/>
      <c r="BK236" s="410"/>
      <c r="BL236" s="336"/>
      <c r="BM236" s="336"/>
      <c r="BN236" s="336"/>
      <c r="BO236" s="336"/>
      <c r="BP236" s="258"/>
      <c r="BQ236" s="258"/>
      <c r="BR236" s="258"/>
      <c r="BS236" s="258"/>
    </row>
    <row r="237" spans="1:72" ht="17.5" hidden="1">
      <c r="A237" s="272" t="s">
        <v>358</v>
      </c>
      <c r="B237" s="207" t="s">
        <v>825</v>
      </c>
      <c r="C237" s="86"/>
      <c r="D237" s="86"/>
      <c r="E237" s="86"/>
      <c r="F237" s="86"/>
      <c r="G237" s="86"/>
      <c r="H237" s="86"/>
      <c r="I237" s="86"/>
      <c r="J237" s="86"/>
      <c r="K237" s="86"/>
      <c r="L237" s="86"/>
      <c r="M237" s="86"/>
      <c r="N237" s="86"/>
      <c r="O237" s="86"/>
      <c r="P237" s="86"/>
      <c r="Q237" s="86"/>
      <c r="S237" s="254">
        <v>221</v>
      </c>
      <c r="T237" s="737" t="s">
        <v>796</v>
      </c>
      <c r="U237" s="738"/>
      <c r="V237" s="417">
        <v>1</v>
      </c>
      <c r="W237" s="417">
        <v>2</v>
      </c>
      <c r="X237" s="417">
        <v>3</v>
      </c>
      <c r="Y237" s="417">
        <v>6</v>
      </c>
      <c r="Z237" s="417">
        <v>7</v>
      </c>
      <c r="AA237" s="417">
        <v>8</v>
      </c>
      <c r="AB237" s="417">
        <v>11</v>
      </c>
      <c r="AC237" s="417">
        <v>12</v>
      </c>
      <c r="AD237" s="417">
        <v>13</v>
      </c>
      <c r="AE237" s="417">
        <v>16</v>
      </c>
      <c r="AF237" s="417">
        <v>17</v>
      </c>
      <c r="AG237" s="417">
        <v>18</v>
      </c>
      <c r="AH237" s="417">
        <v>21</v>
      </c>
      <c r="AI237" s="417">
        <v>22</v>
      </c>
      <c r="AJ237" s="417">
        <v>23</v>
      </c>
      <c r="AK237" s="417">
        <v>26</v>
      </c>
      <c r="AL237" s="417">
        <v>27</v>
      </c>
      <c r="AM237" s="417">
        <v>28</v>
      </c>
      <c r="AN237" s="417">
        <v>31</v>
      </c>
      <c r="AO237" s="417">
        <v>32</v>
      </c>
      <c r="AP237" s="417">
        <v>33</v>
      </c>
      <c r="AQ237" s="417">
        <v>36</v>
      </c>
      <c r="AR237" s="417">
        <v>37</v>
      </c>
      <c r="AS237" s="417">
        <v>38</v>
      </c>
      <c r="AT237" s="417">
        <v>41</v>
      </c>
      <c r="AU237" s="417">
        <v>42</v>
      </c>
      <c r="AV237" s="417">
        <v>43</v>
      </c>
      <c r="AW237" s="250"/>
      <c r="AX237" s="250"/>
      <c r="AY237" s="250"/>
      <c r="AZ237" s="250"/>
      <c r="BA237" s="250"/>
      <c r="BB237" s="250"/>
      <c r="BC237" s="250"/>
      <c r="BD237" s="250"/>
      <c r="BE237" s="250"/>
      <c r="BF237" s="250"/>
      <c r="BG237" s="250"/>
      <c r="BH237" s="410"/>
      <c r="BI237" s="54"/>
      <c r="BJ237" s="410"/>
      <c r="BK237" s="410"/>
      <c r="BL237" s="336"/>
      <c r="BM237" s="336"/>
      <c r="BN237" s="336"/>
      <c r="BO237" s="336"/>
      <c r="BP237" s="258"/>
      <c r="BQ237" s="258"/>
      <c r="BR237" s="258"/>
      <c r="BS237" s="258"/>
    </row>
    <row r="238" spans="1:72" ht="17.5" hidden="1">
      <c r="A238" s="272" t="s">
        <v>359</v>
      </c>
      <c r="B238" s="207" t="s">
        <v>826</v>
      </c>
      <c r="C238" s="86"/>
      <c r="D238" s="86"/>
      <c r="E238" s="86"/>
      <c r="F238" s="86"/>
      <c r="G238" s="86"/>
      <c r="H238" s="86"/>
      <c r="I238" s="86"/>
      <c r="J238" s="86"/>
      <c r="K238" s="86"/>
      <c r="L238" s="86"/>
      <c r="M238" s="86"/>
      <c r="N238" s="86"/>
      <c r="O238" s="86"/>
      <c r="P238" s="86"/>
      <c r="Q238" s="86"/>
      <c r="S238" s="254">
        <v>222</v>
      </c>
      <c r="T238" s="737" t="s">
        <v>795</v>
      </c>
      <c r="U238" s="738"/>
      <c r="V238" s="417">
        <v>3</v>
      </c>
      <c r="W238" s="417">
        <v>4</v>
      </c>
      <c r="X238" s="417">
        <v>5</v>
      </c>
      <c r="Y238" s="417">
        <v>8</v>
      </c>
      <c r="Z238" s="417">
        <v>9</v>
      </c>
      <c r="AA238" s="417">
        <v>10</v>
      </c>
      <c r="AB238" s="417">
        <v>13</v>
      </c>
      <c r="AC238" s="417">
        <v>14</v>
      </c>
      <c r="AD238" s="417">
        <v>15</v>
      </c>
      <c r="AE238" s="417">
        <v>18</v>
      </c>
      <c r="AF238" s="417">
        <v>19</v>
      </c>
      <c r="AG238" s="417">
        <v>20</v>
      </c>
      <c r="AH238" s="417">
        <v>23</v>
      </c>
      <c r="AI238" s="417">
        <v>24</v>
      </c>
      <c r="AJ238" s="417">
        <v>25</v>
      </c>
      <c r="AK238" s="417">
        <v>28</v>
      </c>
      <c r="AL238" s="417">
        <v>29</v>
      </c>
      <c r="AM238" s="417">
        <v>30</v>
      </c>
      <c r="AN238" s="417">
        <v>33</v>
      </c>
      <c r="AO238" s="417">
        <v>34</v>
      </c>
      <c r="AP238" s="417">
        <v>35</v>
      </c>
      <c r="AQ238" s="417">
        <v>38</v>
      </c>
      <c r="AR238" s="417">
        <v>39</v>
      </c>
      <c r="AS238" s="417">
        <v>40</v>
      </c>
      <c r="AT238" s="417">
        <v>43</v>
      </c>
      <c r="AU238" s="417">
        <v>44</v>
      </c>
      <c r="AV238" s="417">
        <v>45</v>
      </c>
      <c r="AW238" s="250"/>
      <c r="AX238" s="250"/>
      <c r="AY238" s="250"/>
      <c r="AZ238" s="250"/>
      <c r="BA238" s="250"/>
      <c r="BB238" s="250"/>
      <c r="BC238" s="250"/>
      <c r="BD238" s="250"/>
      <c r="BE238" s="250"/>
      <c r="BF238" s="250"/>
      <c r="BG238" s="250"/>
      <c r="BH238" s="410"/>
      <c r="BI238" s="54"/>
      <c r="BJ238" s="410"/>
      <c r="BK238" s="410"/>
      <c r="BL238" s="336"/>
      <c r="BM238" s="336"/>
      <c r="BN238" s="336"/>
      <c r="BO238" s="336"/>
      <c r="BP238" s="258"/>
      <c r="BQ238" s="258"/>
      <c r="BR238" s="258"/>
      <c r="BS238" s="258"/>
    </row>
    <row r="239" spans="1:72" ht="17.5" hidden="1">
      <c r="A239" s="272" t="s">
        <v>360</v>
      </c>
      <c r="B239" s="207" t="s">
        <v>827</v>
      </c>
      <c r="C239" s="86" t="str">
        <f t="shared" ref="C239:P239" si="219">IF(C1817="24","당첨",IF(C1817="25","당첨",IF(C1817="33","당첨",IF(C1817="34","당첨",IF(C1817="35","당첨",IF(C1817="42","당첨",IF(C1817="43","당첨",IF(C1817="44","당첨",IF(C1817="45","당첨",IF(C1817="52","당첨",IF(C1817="53","당첨",IF(C1817="54","당첨","낙첨"))))))))))))</f>
        <v>당첨</v>
      </c>
      <c r="D239" s="86" t="str">
        <f t="shared" si="219"/>
        <v>당첨</v>
      </c>
      <c r="E239" s="86" t="str">
        <f t="shared" si="219"/>
        <v>당첨</v>
      </c>
      <c r="F239" s="86" t="str">
        <f t="shared" si="219"/>
        <v>당첨</v>
      </c>
      <c r="G239" s="86" t="str">
        <f t="shared" si="219"/>
        <v>당첨</v>
      </c>
      <c r="H239" s="86" t="str">
        <f t="shared" si="219"/>
        <v>당첨</v>
      </c>
      <c r="I239" s="86" t="str">
        <f t="shared" si="219"/>
        <v>당첨</v>
      </c>
      <c r="J239" s="86" t="str">
        <f t="shared" si="219"/>
        <v>당첨</v>
      </c>
      <c r="K239" s="86" t="str">
        <f t="shared" si="219"/>
        <v>당첨</v>
      </c>
      <c r="L239" s="86" t="str">
        <f t="shared" si="219"/>
        <v>당첨</v>
      </c>
      <c r="M239" s="86" t="str">
        <f t="shared" si="219"/>
        <v>당첨</v>
      </c>
      <c r="N239" s="86" t="str">
        <f t="shared" si="219"/>
        <v>당첨</v>
      </c>
      <c r="O239" s="86" t="str">
        <f t="shared" si="219"/>
        <v>당첨</v>
      </c>
      <c r="P239" s="86" t="str">
        <f t="shared" si="219"/>
        <v>당첨</v>
      </c>
      <c r="Q239" s="86" t="str">
        <f>IF(Q1817="24","당첨",IF(Q1817="25","당첨",IF(Q1817="33","당첨",IF(Q1817="34","당첨",IF(Q1817="35","당첨",IF(Q1817="42","당첨",IF(Q1817="43","당첨",IF(Q1817="44","당첨",IF(Q1817="45","당첨",IF(Q1817="52","당첨",IF(Q1817="53","당첨",IF(Q1817="54","당첨","낙첨"))))))))))))</f>
        <v>당첨</v>
      </c>
      <c r="S239" s="254">
        <v>223</v>
      </c>
      <c r="T239" s="737" t="s">
        <v>803</v>
      </c>
      <c r="U239" s="738"/>
      <c r="V239" s="387"/>
      <c r="W239" s="418">
        <v>24</v>
      </c>
      <c r="X239" s="418">
        <v>25</v>
      </c>
      <c r="Y239" s="418">
        <v>33</v>
      </c>
      <c r="Z239" s="418">
        <v>34</v>
      </c>
      <c r="AA239" s="418">
        <v>35</v>
      </c>
      <c r="AB239" s="418">
        <v>42</v>
      </c>
      <c r="AC239" s="418">
        <v>43</v>
      </c>
      <c r="AD239" s="418">
        <v>44</v>
      </c>
      <c r="AE239" s="388">
        <v>45</v>
      </c>
      <c r="AF239" s="418"/>
      <c r="AG239" s="418">
        <v>52</v>
      </c>
      <c r="AH239" s="418">
        <v>53</v>
      </c>
      <c r="AI239" s="418">
        <v>54</v>
      </c>
      <c r="AJ239" s="419"/>
      <c r="AK239" s="344"/>
      <c r="AL239" s="344"/>
      <c r="AM239" s="344"/>
      <c r="AN239" s="344"/>
      <c r="AO239" s="344"/>
      <c r="AP239" s="344"/>
      <c r="AQ239" s="344"/>
      <c r="AR239" s="344"/>
      <c r="AS239" s="344"/>
      <c r="AT239" s="344"/>
      <c r="AU239" s="344"/>
      <c r="AV239" s="346"/>
      <c r="AW239" s="346"/>
      <c r="AX239" s="346"/>
      <c r="AY239" s="346"/>
      <c r="AZ239" s="346"/>
      <c r="BA239" s="346"/>
      <c r="BB239" s="346"/>
      <c r="BC239" s="346"/>
      <c r="BD239" s="346"/>
      <c r="BE239" s="346"/>
      <c r="BF239" s="346"/>
      <c r="BG239" s="346"/>
      <c r="BH239" s="410"/>
      <c r="BI239" s="54"/>
      <c r="BJ239" s="410"/>
      <c r="BK239" s="410"/>
      <c r="BL239" s="336"/>
      <c r="BM239" s="336"/>
      <c r="BN239" s="336"/>
      <c r="BO239" s="336"/>
      <c r="BP239" s="258"/>
      <c r="BQ239" s="258"/>
      <c r="BR239" s="258"/>
      <c r="BS239"/>
      <c r="BT239" s="258"/>
    </row>
    <row r="240" spans="1:72" ht="17.5" hidden="1">
      <c r="A240" s="272" t="s">
        <v>361</v>
      </c>
      <c r="B240" s="208" t="s">
        <v>828</v>
      </c>
      <c r="C240" s="86"/>
      <c r="D240" s="86"/>
      <c r="E240" s="86"/>
      <c r="F240" s="86"/>
      <c r="G240" s="86"/>
      <c r="H240" s="86"/>
      <c r="I240" s="86"/>
      <c r="J240" s="86"/>
      <c r="K240" s="86"/>
      <c r="L240" s="86"/>
      <c r="M240" s="86"/>
      <c r="N240" s="86"/>
      <c r="O240" s="86"/>
      <c r="P240" s="86"/>
      <c r="Q240" s="86"/>
      <c r="S240" s="254">
        <v>224</v>
      </c>
      <c r="T240" s="792" t="s">
        <v>804</v>
      </c>
      <c r="U240" s="793"/>
      <c r="V240" s="420">
        <v>1</v>
      </c>
      <c r="W240" s="420">
        <v>2</v>
      </c>
      <c r="X240" s="420">
        <v>3</v>
      </c>
      <c r="Y240" s="420">
        <v>4</v>
      </c>
      <c r="Z240" s="420">
        <v>5</v>
      </c>
      <c r="AA240" s="420">
        <v>6</v>
      </c>
      <c r="AB240" s="420">
        <v>7</v>
      </c>
      <c r="AC240" s="420">
        <v>8</v>
      </c>
      <c r="AD240" s="420">
        <v>9</v>
      </c>
      <c r="AE240" s="420">
        <v>10</v>
      </c>
      <c r="AF240" s="420">
        <v>11</v>
      </c>
      <c r="AG240" s="420">
        <v>12</v>
      </c>
      <c r="AH240" s="420">
        <v>13</v>
      </c>
      <c r="AI240" s="420">
        <v>14</v>
      </c>
      <c r="AJ240" s="420">
        <v>15</v>
      </c>
      <c r="AK240" s="420">
        <v>16</v>
      </c>
      <c r="AL240" s="420">
        <v>17</v>
      </c>
      <c r="AM240" s="420">
        <v>18</v>
      </c>
      <c r="AN240" s="420">
        <v>19</v>
      </c>
      <c r="AO240" s="420">
        <v>20</v>
      </c>
      <c r="AP240" s="420">
        <v>21</v>
      </c>
      <c r="AQ240" s="420">
        <v>22</v>
      </c>
      <c r="AR240" s="420">
        <v>23</v>
      </c>
      <c r="AS240" s="420">
        <v>24</v>
      </c>
      <c r="AT240" s="420">
        <v>25</v>
      </c>
      <c r="AU240" s="250"/>
      <c r="AV240" s="250"/>
      <c r="AW240" s="250"/>
      <c r="AX240" s="250"/>
      <c r="AY240" s="250"/>
      <c r="AZ240" s="250"/>
      <c r="BA240" s="250"/>
      <c r="BB240" s="250"/>
      <c r="BC240" s="250"/>
      <c r="BD240" s="250"/>
      <c r="BE240" s="250"/>
      <c r="BF240" s="250"/>
      <c r="BG240" s="250"/>
      <c r="BH240" s="410"/>
      <c r="BI240" s="54"/>
      <c r="BJ240" s="410"/>
      <c r="BK240" s="410"/>
      <c r="BL240" s="336"/>
      <c r="BM240" s="336"/>
      <c r="BN240" s="336"/>
      <c r="BO240" s="336"/>
      <c r="BP240" s="258"/>
      <c r="BQ240" s="258"/>
      <c r="BR240" s="258"/>
      <c r="BS240"/>
      <c r="BT240" s="258"/>
    </row>
    <row r="241" spans="1:72" ht="17.5" hidden="1">
      <c r="A241" s="272" t="s">
        <v>362</v>
      </c>
      <c r="B241" s="208" t="s">
        <v>829</v>
      </c>
      <c r="C241" s="86"/>
      <c r="D241" s="86"/>
      <c r="E241" s="86"/>
      <c r="F241" s="86"/>
      <c r="G241" s="86"/>
      <c r="H241" s="86"/>
      <c r="I241" s="86"/>
      <c r="J241" s="86"/>
      <c r="K241" s="86"/>
      <c r="L241" s="86"/>
      <c r="M241" s="86"/>
      <c r="N241" s="86"/>
      <c r="O241" s="86"/>
      <c r="P241" s="86"/>
      <c r="Q241" s="86"/>
      <c r="S241" s="254">
        <v>225</v>
      </c>
      <c r="T241" s="792" t="s">
        <v>805</v>
      </c>
      <c r="U241" s="793"/>
      <c r="V241" s="420">
        <v>21</v>
      </c>
      <c r="W241" s="420">
        <v>22</v>
      </c>
      <c r="X241" s="420">
        <v>23</v>
      </c>
      <c r="Y241" s="420">
        <v>24</v>
      </c>
      <c r="Z241" s="420">
        <v>25</v>
      </c>
      <c r="AA241" s="420">
        <v>26</v>
      </c>
      <c r="AB241" s="420">
        <v>27</v>
      </c>
      <c r="AC241" s="420">
        <v>28</v>
      </c>
      <c r="AD241" s="420">
        <v>29</v>
      </c>
      <c r="AE241" s="420">
        <v>30</v>
      </c>
      <c r="AF241" s="420">
        <v>31</v>
      </c>
      <c r="AG241" s="420">
        <v>32</v>
      </c>
      <c r="AH241" s="420">
        <v>33</v>
      </c>
      <c r="AI241" s="420">
        <v>34</v>
      </c>
      <c r="AJ241" s="420">
        <v>35</v>
      </c>
      <c r="AK241" s="420">
        <v>36</v>
      </c>
      <c r="AL241" s="420">
        <v>37</v>
      </c>
      <c r="AM241" s="420">
        <v>38</v>
      </c>
      <c r="AN241" s="420">
        <v>39</v>
      </c>
      <c r="AO241" s="420">
        <v>40</v>
      </c>
      <c r="AP241" s="420">
        <v>41</v>
      </c>
      <c r="AQ241" s="420">
        <v>42</v>
      </c>
      <c r="AR241" s="420">
        <v>43</v>
      </c>
      <c r="AS241" s="420">
        <v>44</v>
      </c>
      <c r="AT241" s="420">
        <v>45</v>
      </c>
      <c r="AU241" s="250"/>
      <c r="AV241" s="250"/>
      <c r="AW241" s="250"/>
      <c r="AX241" s="250"/>
      <c r="AY241" s="250"/>
      <c r="AZ241" s="250"/>
      <c r="BA241" s="250"/>
      <c r="BB241" s="250"/>
      <c r="BC241" s="250"/>
      <c r="BD241" s="250"/>
      <c r="BE241" s="250"/>
      <c r="BF241" s="250"/>
      <c r="BG241" s="250"/>
      <c r="BH241" s="410"/>
      <c r="BI241" s="54"/>
      <c r="BJ241" s="410"/>
      <c r="BK241" s="410"/>
      <c r="BL241" s="336"/>
      <c r="BM241" s="336"/>
      <c r="BN241" s="336"/>
      <c r="BO241" s="336"/>
      <c r="BP241" s="258"/>
      <c r="BQ241" s="258"/>
      <c r="BR241" s="258"/>
      <c r="BS241"/>
      <c r="BT241" s="258"/>
    </row>
    <row r="242" spans="1:72" ht="17.5" hidden="1">
      <c r="A242" s="272" t="s">
        <v>363</v>
      </c>
      <c r="B242" s="208" t="s">
        <v>830</v>
      </c>
      <c r="C242" s="86" t="str">
        <f t="shared" ref="C242:P242" si="220">IF(C1832="24","당첨",IF(C1832="25","당첨",IF(C1832="33","당첨",IF(C1832="34","당첨",IF(C1832="42","당첨",IF(C1832="43","당첨",IF(C1832="44","당첨",IF(C1832="52","당첨","낙첨"))))))))</f>
        <v>당첨</v>
      </c>
      <c r="D242" s="86" t="str">
        <f t="shared" si="220"/>
        <v>당첨</v>
      </c>
      <c r="E242" s="86" t="str">
        <f t="shared" si="220"/>
        <v>당첨</v>
      </c>
      <c r="F242" s="86" t="str">
        <f t="shared" si="220"/>
        <v>당첨</v>
      </c>
      <c r="G242" s="86" t="str">
        <f t="shared" si="220"/>
        <v>당첨</v>
      </c>
      <c r="H242" s="86" t="str">
        <f t="shared" si="220"/>
        <v>당첨</v>
      </c>
      <c r="I242" s="86" t="str">
        <f t="shared" si="220"/>
        <v>당첨</v>
      </c>
      <c r="J242" s="86" t="str">
        <f t="shared" si="220"/>
        <v>당첨</v>
      </c>
      <c r="K242" s="86" t="str">
        <f t="shared" si="220"/>
        <v>당첨</v>
      </c>
      <c r="L242" s="86" t="str">
        <f t="shared" si="220"/>
        <v>당첨</v>
      </c>
      <c r="M242" s="86" t="str">
        <f t="shared" si="220"/>
        <v>당첨</v>
      </c>
      <c r="N242" s="86" t="str">
        <f t="shared" si="220"/>
        <v>당첨</v>
      </c>
      <c r="O242" s="86" t="str">
        <f t="shared" si="220"/>
        <v>당첨</v>
      </c>
      <c r="P242" s="86" t="str">
        <f t="shared" si="220"/>
        <v>당첨</v>
      </c>
      <c r="Q242" s="86" t="str">
        <f>IF(Q1832="24","당첨",IF(Q1832="25","당첨",IF(Q1832="33","당첨",IF(Q1832="34","당첨",IF(Q1832="42","당첨",IF(Q1832="43","당첨",IF(Q1832="44","당첨",IF(Q1832="52","당첨","낙첨"))))))))</f>
        <v>당첨</v>
      </c>
      <c r="S242" s="254">
        <v>226</v>
      </c>
      <c r="T242" s="792" t="s">
        <v>806</v>
      </c>
      <c r="U242" s="793"/>
      <c r="V242" s="390"/>
      <c r="W242" s="389"/>
      <c r="X242" s="390">
        <v>24</v>
      </c>
      <c r="Y242" s="390">
        <v>25</v>
      </c>
      <c r="Z242" s="390">
        <v>33</v>
      </c>
      <c r="AA242" s="390">
        <v>34</v>
      </c>
      <c r="AB242" s="390"/>
      <c r="AC242" s="390">
        <v>42</v>
      </c>
      <c r="AD242" s="390">
        <v>43</v>
      </c>
      <c r="AE242" s="390">
        <v>44</v>
      </c>
      <c r="AF242" s="390"/>
      <c r="AG242" s="390">
        <v>52</v>
      </c>
      <c r="AH242" s="342"/>
      <c r="AI242" s="421"/>
      <c r="AJ242" s="421"/>
      <c r="AK242" s="421"/>
      <c r="AL242" s="421"/>
      <c r="AM242" s="421"/>
      <c r="AN242" s="421"/>
      <c r="AO242" s="421"/>
      <c r="AP242" s="421"/>
      <c r="AQ242" s="421"/>
      <c r="AR242" s="421"/>
      <c r="AS242" s="421"/>
      <c r="AT242" s="421"/>
      <c r="AU242" s="421"/>
      <c r="AV242" s="422"/>
      <c r="AW242" s="422"/>
      <c r="AX242" s="422"/>
      <c r="AY242" s="422"/>
      <c r="AZ242" s="422"/>
      <c r="BA242" s="422"/>
      <c r="BB242" s="422"/>
      <c r="BC242" s="422"/>
      <c r="BD242" s="422"/>
      <c r="BE242" s="422"/>
      <c r="BF242" s="422"/>
      <c r="BG242" s="422"/>
      <c r="BH242" s="410"/>
      <c r="BI242" s="54"/>
      <c r="BJ242" s="410"/>
      <c r="BK242" s="410"/>
      <c r="BL242" s="336"/>
      <c r="BM242" s="336"/>
      <c r="BN242" s="336"/>
      <c r="BO242" s="336"/>
      <c r="BP242" s="258"/>
      <c r="BQ242" s="258"/>
      <c r="BR242" s="258"/>
      <c r="BS242"/>
      <c r="BT242" s="258"/>
    </row>
    <row r="243" spans="1:72" ht="17.5" hidden="1">
      <c r="A243" s="272" t="s">
        <v>364</v>
      </c>
      <c r="B243" s="209" t="s">
        <v>831</v>
      </c>
      <c r="C243" s="86"/>
      <c r="D243" s="86"/>
      <c r="E243" s="86"/>
      <c r="F243" s="86"/>
      <c r="G243" s="86"/>
      <c r="H243" s="86"/>
      <c r="I243" s="86"/>
      <c r="J243" s="86"/>
      <c r="K243" s="86"/>
      <c r="L243" s="86"/>
      <c r="M243" s="86"/>
      <c r="N243" s="86"/>
      <c r="O243" s="86"/>
      <c r="P243" s="86"/>
      <c r="Q243" s="86"/>
      <c r="S243" s="254">
        <v>227</v>
      </c>
      <c r="T243" s="687" t="s">
        <v>807</v>
      </c>
      <c r="U243" s="688"/>
      <c r="V243" s="334">
        <v>1</v>
      </c>
      <c r="W243" s="334">
        <v>14</v>
      </c>
      <c r="X243" s="334">
        <v>15</v>
      </c>
      <c r="Y243" s="334">
        <v>27</v>
      </c>
      <c r="Z243" s="334">
        <v>2</v>
      </c>
      <c r="AA243" s="334">
        <v>13</v>
      </c>
      <c r="AB243" s="334">
        <v>16</v>
      </c>
      <c r="AC243" s="334">
        <v>26</v>
      </c>
      <c r="AD243" s="334">
        <v>3</v>
      </c>
      <c r="AE243" s="334">
        <v>12</v>
      </c>
      <c r="AF243" s="334">
        <v>17</v>
      </c>
      <c r="AG243" s="334">
        <v>25</v>
      </c>
      <c r="AH243" s="334">
        <v>4</v>
      </c>
      <c r="AI243" s="334">
        <v>11</v>
      </c>
      <c r="AJ243" s="334">
        <v>18</v>
      </c>
      <c r="AK243" s="334">
        <v>24</v>
      </c>
      <c r="AL243" s="334">
        <v>5</v>
      </c>
      <c r="AM243" s="334">
        <v>10</v>
      </c>
      <c r="AN243" s="334">
        <v>19</v>
      </c>
      <c r="AO243" s="334">
        <v>23</v>
      </c>
      <c r="AP243" s="334">
        <v>6</v>
      </c>
      <c r="AQ243" s="334">
        <v>9</v>
      </c>
      <c r="AR243" s="334">
        <v>20</v>
      </c>
      <c r="AS243" s="334">
        <v>22</v>
      </c>
      <c r="AT243" s="334">
        <v>7</v>
      </c>
      <c r="AU243" s="334">
        <v>8</v>
      </c>
      <c r="AV243" s="334">
        <v>21</v>
      </c>
      <c r="AW243" s="250"/>
      <c r="AX243" s="250"/>
      <c r="AY243" s="250"/>
      <c r="AZ243" s="250"/>
      <c r="BA243" s="250"/>
      <c r="BB243" s="250"/>
      <c r="BC243" s="250"/>
      <c r="BD243" s="250"/>
      <c r="BE243" s="250"/>
      <c r="BF243" s="250"/>
      <c r="BG243" s="250"/>
      <c r="BH243" s="410"/>
      <c r="BI243" s="54"/>
      <c r="BJ243" s="410"/>
      <c r="BK243" s="410"/>
      <c r="BL243" s="336"/>
      <c r="BM243" s="336"/>
      <c r="BN243" s="336"/>
      <c r="BO243" s="336"/>
      <c r="BP243"/>
      <c r="BQ243" s="258"/>
      <c r="BR243"/>
      <c r="BS243"/>
      <c r="BT243" s="258"/>
    </row>
    <row r="244" spans="1:72" ht="17.5" hidden="1">
      <c r="A244" s="272" t="s">
        <v>365</v>
      </c>
      <c r="B244" s="209" t="s">
        <v>832</v>
      </c>
      <c r="C244" s="86"/>
      <c r="D244" s="86"/>
      <c r="E244" s="86"/>
      <c r="F244" s="86"/>
      <c r="G244" s="86"/>
      <c r="H244" s="86"/>
      <c r="I244" s="86"/>
      <c r="J244" s="86"/>
      <c r="K244" s="86"/>
      <c r="L244" s="86"/>
      <c r="M244" s="86"/>
      <c r="N244" s="86"/>
      <c r="O244" s="86"/>
      <c r="P244" s="86"/>
      <c r="Q244" s="86"/>
      <c r="S244" s="254">
        <v>228</v>
      </c>
      <c r="T244" s="687" t="s">
        <v>808</v>
      </c>
      <c r="U244" s="688"/>
      <c r="V244" s="334">
        <v>27</v>
      </c>
      <c r="W244" s="334">
        <v>28</v>
      </c>
      <c r="X244" s="334">
        <v>39</v>
      </c>
      <c r="Y244" s="334">
        <v>40</v>
      </c>
      <c r="Z244" s="334">
        <v>26</v>
      </c>
      <c r="AA244" s="334">
        <v>29</v>
      </c>
      <c r="AB244" s="334">
        <v>38</v>
      </c>
      <c r="AC244" s="334">
        <v>41</v>
      </c>
      <c r="AD244" s="334">
        <v>25</v>
      </c>
      <c r="AE244" s="334">
        <v>30</v>
      </c>
      <c r="AF244" s="334">
        <v>37</v>
      </c>
      <c r="AG244" s="334">
        <v>42</v>
      </c>
      <c r="AH244" s="334">
        <v>24</v>
      </c>
      <c r="AI244" s="334">
        <v>31</v>
      </c>
      <c r="AJ244" s="334">
        <v>36</v>
      </c>
      <c r="AK244" s="334">
        <v>43</v>
      </c>
      <c r="AL244" s="334">
        <v>23</v>
      </c>
      <c r="AM244" s="334">
        <v>32</v>
      </c>
      <c r="AN244" s="334">
        <v>35</v>
      </c>
      <c r="AO244" s="334">
        <v>44</v>
      </c>
      <c r="AP244" s="334">
        <v>22</v>
      </c>
      <c r="AQ244" s="334">
        <v>33</v>
      </c>
      <c r="AR244" s="334">
        <v>34</v>
      </c>
      <c r="AS244" s="334">
        <v>45</v>
      </c>
      <c r="AT244" s="402"/>
      <c r="AU244" s="402"/>
      <c r="AV244" s="402"/>
      <c r="AW244" s="402"/>
      <c r="AX244" s="402"/>
      <c r="AY244" s="402"/>
      <c r="AZ244" s="402"/>
      <c r="BA244" s="402"/>
      <c r="BB244" s="402"/>
      <c r="BC244" s="402"/>
      <c r="BD244" s="402"/>
      <c r="BE244" s="402"/>
      <c r="BF244" s="402"/>
      <c r="BG244" s="402"/>
      <c r="BH244" s="410"/>
      <c r="BI244" s="54"/>
      <c r="BJ244" s="410"/>
      <c r="BK244" s="410"/>
      <c r="BL244" s="336"/>
      <c r="BM244" s="336"/>
      <c r="BN244" s="336"/>
      <c r="BO244" s="336"/>
      <c r="BP244"/>
      <c r="BQ244" s="258"/>
      <c r="BR244"/>
      <c r="BS244"/>
      <c r="BT244" s="258"/>
    </row>
    <row r="245" spans="1:72" ht="17.5" hidden="1">
      <c r="A245" s="272" t="s">
        <v>103</v>
      </c>
      <c r="B245" s="209" t="s">
        <v>833</v>
      </c>
      <c r="C245" s="86" t="str">
        <f t="shared" ref="C245:P245" si="221">IF(C1847="24","당첨",IF(C1847="25","당첨",IF(C1847="33","당첨",IF(C1847="34","당첨",IF(C1847="42","당첨",IF(C1847="43","당첨",IF(C1847="44","당첨",IF(C1847="52","당첨","낙첨"))))))))</f>
        <v>당첨</v>
      </c>
      <c r="D245" s="86" t="str">
        <f t="shared" si="221"/>
        <v>당첨</v>
      </c>
      <c r="E245" s="86" t="str">
        <f t="shared" si="221"/>
        <v>당첨</v>
      </c>
      <c r="F245" s="86" t="str">
        <f t="shared" si="221"/>
        <v>당첨</v>
      </c>
      <c r="G245" s="86" t="str">
        <f t="shared" si="221"/>
        <v>당첨</v>
      </c>
      <c r="H245" s="86" t="str">
        <f t="shared" si="221"/>
        <v>당첨</v>
      </c>
      <c r="I245" s="86" t="str">
        <f t="shared" si="221"/>
        <v>당첨</v>
      </c>
      <c r="J245" s="86" t="str">
        <f t="shared" si="221"/>
        <v>당첨</v>
      </c>
      <c r="K245" s="86" t="str">
        <f t="shared" si="221"/>
        <v>당첨</v>
      </c>
      <c r="L245" s="86" t="str">
        <f t="shared" si="221"/>
        <v>당첨</v>
      </c>
      <c r="M245" s="86" t="str">
        <f t="shared" si="221"/>
        <v>당첨</v>
      </c>
      <c r="N245" s="86" t="str">
        <f t="shared" si="221"/>
        <v>당첨</v>
      </c>
      <c r="O245" s="86" t="str">
        <f t="shared" si="221"/>
        <v>당첨</v>
      </c>
      <c r="P245" s="86" t="str">
        <f t="shared" si="221"/>
        <v>당첨</v>
      </c>
      <c r="Q245" s="86" t="str">
        <f>IF(Q1847="24","당첨",IF(Q1847="25","당첨",IF(Q1847="33","당첨",IF(Q1847="34","당첨",IF(Q1847="42","당첨",IF(Q1847="43","당첨",IF(Q1847="44","당첨",IF(Q1847="52","당첨","낙첨"))))))))</f>
        <v>당첨</v>
      </c>
      <c r="S245" s="254">
        <v>27</v>
      </c>
      <c r="T245" s="687" t="s">
        <v>809</v>
      </c>
      <c r="U245" s="688"/>
      <c r="V245" s="390"/>
      <c r="W245" s="390">
        <v>24</v>
      </c>
      <c r="X245" s="390">
        <v>25</v>
      </c>
      <c r="Y245" s="390">
        <v>33</v>
      </c>
      <c r="Z245" s="390">
        <v>34</v>
      </c>
      <c r="AA245" s="390"/>
      <c r="AB245" s="390">
        <v>42</v>
      </c>
      <c r="AC245" s="390">
        <v>43</v>
      </c>
      <c r="AD245" s="390">
        <v>44</v>
      </c>
      <c r="AE245" s="390"/>
      <c r="AF245" s="390"/>
      <c r="AG245" s="390">
        <v>52</v>
      </c>
      <c r="AH245" s="390"/>
      <c r="AI245" s="390"/>
      <c r="AJ245" s="423"/>
      <c r="AK245" s="423"/>
      <c r="AL245" s="423"/>
      <c r="AM245" s="423"/>
      <c r="AN245" s="423"/>
      <c r="AO245" s="423"/>
      <c r="AP245" s="423"/>
      <c r="AQ245" s="423"/>
      <c r="AR245" s="423"/>
      <c r="AS245" s="423"/>
      <c r="AT245" s="423"/>
      <c r="AU245" s="423"/>
      <c r="AV245" s="424"/>
      <c r="AW245" s="424"/>
      <c r="AX245" s="424"/>
      <c r="AY245" s="424"/>
      <c r="AZ245" s="424"/>
      <c r="BA245" s="424"/>
      <c r="BB245" s="424"/>
      <c r="BC245" s="424"/>
      <c r="BD245" s="424"/>
      <c r="BE245" s="424"/>
      <c r="BF245" s="424"/>
      <c r="BG245" s="424"/>
      <c r="BH245" s="410"/>
      <c r="BI245" s="54"/>
      <c r="BJ245" s="410"/>
      <c r="BK245" s="410"/>
      <c r="BL245" s="336"/>
      <c r="BM245" s="336"/>
      <c r="BN245" s="336"/>
      <c r="BO245" s="336"/>
      <c r="BP245"/>
      <c r="BQ245" s="258"/>
      <c r="BR245"/>
      <c r="BS245"/>
      <c r="BT245" s="258"/>
    </row>
    <row r="246" spans="1:72" ht="17.5" hidden="1">
      <c r="A246" s="272" t="s">
        <v>366</v>
      </c>
      <c r="B246" s="210" t="s">
        <v>834</v>
      </c>
      <c r="C246" s="86"/>
      <c r="D246" s="86"/>
      <c r="E246" s="86"/>
      <c r="F246" s="86"/>
      <c r="G246" s="86"/>
      <c r="H246" s="86"/>
      <c r="I246" s="86"/>
      <c r="J246" s="86"/>
      <c r="K246" s="86"/>
      <c r="L246" s="86"/>
      <c r="M246" s="86"/>
      <c r="N246" s="86"/>
      <c r="O246" s="86"/>
      <c r="P246" s="86"/>
      <c r="Q246" s="86"/>
      <c r="S246" s="254">
        <v>230</v>
      </c>
      <c r="T246" s="784" t="s">
        <v>810</v>
      </c>
      <c r="U246" s="785"/>
      <c r="V246" s="425">
        <v>1</v>
      </c>
      <c r="W246" s="425">
        <v>14</v>
      </c>
      <c r="X246" s="425">
        <v>15</v>
      </c>
      <c r="Y246" s="425">
        <v>27</v>
      </c>
      <c r="Z246" s="425">
        <v>28</v>
      </c>
      <c r="AA246" s="425">
        <v>39</v>
      </c>
      <c r="AB246" s="425">
        <v>40</v>
      </c>
      <c r="AC246" s="425">
        <v>2</v>
      </c>
      <c r="AD246" s="425">
        <v>13</v>
      </c>
      <c r="AE246" s="425">
        <v>16</v>
      </c>
      <c r="AF246" s="425">
        <v>26</v>
      </c>
      <c r="AG246" s="425">
        <v>29</v>
      </c>
      <c r="AH246" s="425">
        <v>38</v>
      </c>
      <c r="AI246" s="425">
        <v>41</v>
      </c>
      <c r="AJ246" s="425">
        <v>3</v>
      </c>
      <c r="AK246" s="425">
        <v>12</v>
      </c>
      <c r="AL246" s="425">
        <v>17</v>
      </c>
      <c r="AM246" s="425">
        <v>25</v>
      </c>
      <c r="AN246" s="425">
        <v>30</v>
      </c>
      <c r="AO246" s="425">
        <v>37</v>
      </c>
      <c r="AP246" s="425">
        <v>42</v>
      </c>
      <c r="AQ246" s="425">
        <v>4</v>
      </c>
      <c r="AR246" s="425">
        <v>11</v>
      </c>
      <c r="AS246" s="425">
        <v>18</v>
      </c>
      <c r="AT246" s="425">
        <v>24</v>
      </c>
      <c r="AU246" s="425">
        <v>31</v>
      </c>
      <c r="AV246" s="425">
        <v>36</v>
      </c>
      <c r="AW246" s="425">
        <v>43</v>
      </c>
      <c r="AX246" s="250"/>
      <c r="AY246" s="250"/>
      <c r="AZ246" s="250"/>
      <c r="BA246" s="250"/>
      <c r="BB246" s="250"/>
      <c r="BC246" s="250"/>
      <c r="BD246" s="250"/>
      <c r="BE246" s="250"/>
      <c r="BF246" s="250"/>
      <c r="BG246" s="250"/>
      <c r="BH246" s="410"/>
      <c r="BI246" s="54"/>
      <c r="BJ246" s="410"/>
      <c r="BK246" s="410"/>
      <c r="BL246" s="336"/>
      <c r="BM246" s="336"/>
      <c r="BN246" s="336"/>
      <c r="BO246" s="336"/>
      <c r="BP246"/>
      <c r="BQ246" s="258"/>
      <c r="BR246"/>
      <c r="BS246"/>
      <c r="BT246" s="258"/>
    </row>
    <row r="247" spans="1:72" ht="17.5" hidden="1">
      <c r="A247" s="272" t="s">
        <v>367</v>
      </c>
      <c r="B247" s="210" t="s">
        <v>835</v>
      </c>
      <c r="C247" s="86"/>
      <c r="D247" s="86"/>
      <c r="E247" s="86"/>
      <c r="F247" s="86"/>
      <c r="G247" s="86"/>
      <c r="H247" s="86"/>
      <c r="I247" s="86"/>
      <c r="J247" s="86"/>
      <c r="K247" s="86"/>
      <c r="L247" s="86"/>
      <c r="M247" s="86"/>
      <c r="N247" s="86"/>
      <c r="O247" s="86"/>
      <c r="P247" s="86"/>
      <c r="Q247" s="86"/>
      <c r="S247" s="254">
        <v>231</v>
      </c>
      <c r="T247" s="784" t="s">
        <v>811</v>
      </c>
      <c r="U247" s="785"/>
      <c r="V247" s="425">
        <v>4</v>
      </c>
      <c r="W247" s="425">
        <v>11</v>
      </c>
      <c r="X247" s="425">
        <v>18</v>
      </c>
      <c r="Y247" s="425">
        <v>24</v>
      </c>
      <c r="Z247" s="425">
        <v>31</v>
      </c>
      <c r="AA247" s="425">
        <v>36</v>
      </c>
      <c r="AB247" s="425">
        <v>43</v>
      </c>
      <c r="AC247" s="425">
        <v>5</v>
      </c>
      <c r="AD247" s="425">
        <v>10</v>
      </c>
      <c r="AE247" s="425">
        <v>19</v>
      </c>
      <c r="AF247" s="425">
        <v>23</v>
      </c>
      <c r="AG247" s="425">
        <v>32</v>
      </c>
      <c r="AH247" s="425">
        <v>35</v>
      </c>
      <c r="AI247" s="425">
        <v>44</v>
      </c>
      <c r="AJ247" s="425">
        <v>6</v>
      </c>
      <c r="AK247" s="425">
        <v>9</v>
      </c>
      <c r="AL247" s="425">
        <v>20</v>
      </c>
      <c r="AM247" s="425">
        <v>22</v>
      </c>
      <c r="AN247" s="425">
        <v>33</v>
      </c>
      <c r="AO247" s="425">
        <v>34</v>
      </c>
      <c r="AP247" s="425">
        <v>45</v>
      </c>
      <c r="AQ247" s="425">
        <v>7</v>
      </c>
      <c r="AR247" s="425">
        <v>8</v>
      </c>
      <c r="AS247" s="425">
        <v>21</v>
      </c>
      <c r="AT247" s="402"/>
      <c r="AU247" s="402"/>
      <c r="AV247" s="402"/>
      <c r="AW247" s="402"/>
      <c r="AX247" s="402"/>
      <c r="AY247" s="402"/>
      <c r="AZ247" s="402"/>
      <c r="BA247" s="402"/>
      <c r="BB247" s="402"/>
      <c r="BC247" s="402"/>
      <c r="BD247" s="402"/>
      <c r="BE247" s="402"/>
      <c r="BF247" s="402"/>
      <c r="BG247" s="402"/>
      <c r="BH247" s="410"/>
      <c r="BI247" s="54"/>
      <c r="BJ247" s="410"/>
      <c r="BK247" s="410"/>
      <c r="BL247" s="336"/>
      <c r="BM247" s="336"/>
      <c r="BN247" s="336"/>
      <c r="BO247" s="336"/>
      <c r="BP247"/>
      <c r="BQ247" s="258"/>
      <c r="BR247"/>
      <c r="BS247"/>
      <c r="BT247" s="258"/>
    </row>
    <row r="248" spans="1:72" ht="17.5" hidden="1">
      <c r="A248" s="272" t="s">
        <v>368</v>
      </c>
      <c r="B248" s="210" t="s">
        <v>836</v>
      </c>
      <c r="C248" s="86" t="str">
        <f t="shared" ref="C248:P248" si="222">IF(C1862="24","당첨",IF(C1862="25","당첨",IF(C1862="33","당첨",IF(C1862="34","당첨",IF(C1862="35","당첨",IF(C1862="42","당첨",IF(C1862="43","당첨",IF(C1862="44","당첨",IF(C1862="51","당첨",IF(C1862="52","당첨",IF(C1862="54","당첨","낙첨")))))))))))</f>
        <v>당첨</v>
      </c>
      <c r="D248" s="86" t="str">
        <f t="shared" si="222"/>
        <v>당첨</v>
      </c>
      <c r="E248" s="86" t="str">
        <f t="shared" si="222"/>
        <v>당첨</v>
      </c>
      <c r="F248" s="86" t="str">
        <f t="shared" si="222"/>
        <v>당첨</v>
      </c>
      <c r="G248" s="86" t="str">
        <f t="shared" si="222"/>
        <v>당첨</v>
      </c>
      <c r="H248" s="86" t="str">
        <f t="shared" si="222"/>
        <v>당첨</v>
      </c>
      <c r="I248" s="86" t="str">
        <f t="shared" si="222"/>
        <v>당첨</v>
      </c>
      <c r="J248" s="86" t="str">
        <f t="shared" si="222"/>
        <v>당첨</v>
      </c>
      <c r="K248" s="86" t="str">
        <f t="shared" si="222"/>
        <v>당첨</v>
      </c>
      <c r="L248" s="86" t="str">
        <f t="shared" si="222"/>
        <v>당첨</v>
      </c>
      <c r="M248" s="86" t="str">
        <f t="shared" si="222"/>
        <v>당첨</v>
      </c>
      <c r="N248" s="86" t="str">
        <f t="shared" si="222"/>
        <v>당첨</v>
      </c>
      <c r="O248" s="86" t="str">
        <f t="shared" si="222"/>
        <v>당첨</v>
      </c>
      <c r="P248" s="86" t="str">
        <f t="shared" si="222"/>
        <v>당첨</v>
      </c>
      <c r="Q248" s="86" t="str">
        <f>IF(Q1862="24","당첨",IF(Q1862="25","당첨",IF(Q1862="33","당첨",IF(Q1862="34","당첨",IF(Q1862="35","당첨",IF(Q1862="42","당첨",IF(Q1862="43","당첨",IF(Q1862="44","당첨",IF(Q1862="51","당첨",IF(Q1862="52","당첨",IF(Q1862="54","당첨","낙첨")))))))))))</f>
        <v>당첨</v>
      </c>
      <c r="S248" s="254">
        <v>232</v>
      </c>
      <c r="T248" s="784" t="s">
        <v>812</v>
      </c>
      <c r="U248" s="785"/>
      <c r="V248" s="390">
        <v>24</v>
      </c>
      <c r="W248" s="390">
        <v>25</v>
      </c>
      <c r="X248" s="389">
        <v>33</v>
      </c>
      <c r="Y248" s="390">
        <v>34</v>
      </c>
      <c r="Z248" s="390">
        <v>35</v>
      </c>
      <c r="AA248" s="390">
        <v>42</v>
      </c>
      <c r="AB248" s="390">
        <v>43</v>
      </c>
      <c r="AC248" s="390">
        <v>44</v>
      </c>
      <c r="AD248" s="390">
        <v>51</v>
      </c>
      <c r="AE248" s="390">
        <v>52</v>
      </c>
      <c r="AF248" s="390">
        <v>54</v>
      </c>
      <c r="AG248" s="390"/>
      <c r="AH248" s="390"/>
      <c r="AI248" s="390"/>
      <c r="AJ248" s="390"/>
      <c r="AK248" s="390"/>
      <c r="AL248" s="351"/>
      <c r="AM248" s="351"/>
      <c r="AN248" s="351"/>
      <c r="AO248" s="351"/>
      <c r="AP248" s="351"/>
      <c r="AQ248" s="351"/>
      <c r="AR248" s="351"/>
      <c r="AS248" s="351"/>
      <c r="AT248" s="351"/>
      <c r="AU248" s="351"/>
      <c r="AV248" s="356"/>
      <c r="AW248" s="356"/>
      <c r="AX248" s="356"/>
      <c r="AY248" s="356"/>
      <c r="AZ248" s="356"/>
      <c r="BA248" s="356"/>
      <c r="BB248" s="356"/>
      <c r="BC248" s="356"/>
      <c r="BD248" s="356"/>
      <c r="BE248" s="356"/>
      <c r="BF248" s="356"/>
      <c r="BG248" s="356"/>
      <c r="BH248" s="410"/>
      <c r="BI248" s="54"/>
      <c r="BJ248" s="410"/>
      <c r="BK248" s="410"/>
      <c r="BL248" s="336"/>
      <c r="BM248" s="336"/>
      <c r="BN248" s="336"/>
      <c r="BO248" s="336"/>
      <c r="BP248"/>
      <c r="BQ248" s="258"/>
      <c r="BR248" s="258"/>
      <c r="BS248"/>
      <c r="BT248" s="258"/>
    </row>
    <row r="249" spans="1:72" ht="17.5" hidden="1">
      <c r="A249" s="272" t="s">
        <v>369</v>
      </c>
      <c r="B249" s="211" t="s">
        <v>837</v>
      </c>
      <c r="C249" s="86"/>
      <c r="D249" s="86"/>
      <c r="E249" s="86"/>
      <c r="F249" s="86"/>
      <c r="G249" s="86"/>
      <c r="H249" s="86"/>
      <c r="I249" s="86"/>
      <c r="J249" s="86"/>
      <c r="K249" s="86"/>
      <c r="L249" s="86"/>
      <c r="M249" s="86"/>
      <c r="N249" s="86"/>
      <c r="O249" s="86"/>
      <c r="P249" s="86"/>
      <c r="Q249" s="86"/>
      <c r="S249" s="254">
        <v>233</v>
      </c>
      <c r="T249" s="786" t="s">
        <v>813</v>
      </c>
      <c r="U249" s="787"/>
      <c r="V249" s="426">
        <v>9</v>
      </c>
      <c r="W249" s="426">
        <v>10</v>
      </c>
      <c r="X249" s="426">
        <v>11</v>
      </c>
      <c r="Y249" s="426">
        <v>12</v>
      </c>
      <c r="Z249" s="426">
        <v>8</v>
      </c>
      <c r="AA249" s="426">
        <v>29</v>
      </c>
      <c r="AB249" s="426">
        <v>30</v>
      </c>
      <c r="AC249" s="426">
        <v>31</v>
      </c>
      <c r="AD249" s="426">
        <v>7</v>
      </c>
      <c r="AE249" s="426">
        <v>28</v>
      </c>
      <c r="AF249" s="426">
        <v>41</v>
      </c>
      <c r="AG249" s="426">
        <v>42</v>
      </c>
      <c r="AH249" s="426">
        <v>6</v>
      </c>
      <c r="AI249" s="426">
        <v>27</v>
      </c>
      <c r="AJ249" s="426">
        <v>40</v>
      </c>
      <c r="AK249" s="426">
        <v>45</v>
      </c>
      <c r="AL249" s="426">
        <v>5</v>
      </c>
      <c r="AM249" s="426">
        <v>26</v>
      </c>
      <c r="AN249" s="426">
        <v>39</v>
      </c>
      <c r="AO249" s="426">
        <v>38</v>
      </c>
      <c r="AP249" s="426">
        <v>4</v>
      </c>
      <c r="AQ249" s="426">
        <v>25</v>
      </c>
      <c r="AR249" s="426">
        <v>24</v>
      </c>
      <c r="AS249" s="426">
        <v>23</v>
      </c>
      <c r="AT249" s="426">
        <v>3</v>
      </c>
      <c r="AU249" s="426">
        <v>2</v>
      </c>
      <c r="AV249" s="426">
        <v>1</v>
      </c>
      <c r="AW249" s="250"/>
      <c r="AX249" s="250"/>
      <c r="AY249" s="250"/>
      <c r="AZ249" s="250"/>
      <c r="BA249" s="250"/>
      <c r="BB249" s="250"/>
      <c r="BC249" s="250"/>
      <c r="BD249" s="250"/>
      <c r="BE249" s="250"/>
      <c r="BF249" s="250"/>
      <c r="BG249" s="250"/>
      <c r="BH249" s="410"/>
      <c r="BI249" s="54"/>
      <c r="BJ249" s="410"/>
      <c r="BK249" s="410"/>
      <c r="BL249" s="336"/>
      <c r="BM249" s="336"/>
      <c r="BN249" s="336"/>
      <c r="BO249" s="336"/>
      <c r="BP249" s="258"/>
      <c r="BQ249" s="258">
        <v>24</v>
      </c>
      <c r="BR249" s="258"/>
      <c r="BS249"/>
      <c r="BT249" s="258"/>
    </row>
    <row r="250" spans="1:72" ht="17.5" hidden="1">
      <c r="A250" s="272" t="s">
        <v>370</v>
      </c>
      <c r="B250" s="211" t="s">
        <v>838</v>
      </c>
      <c r="C250" s="86"/>
      <c r="D250" s="86"/>
      <c r="E250" s="86"/>
      <c r="F250" s="86"/>
      <c r="G250" s="86"/>
      <c r="H250" s="86"/>
      <c r="I250" s="86"/>
      <c r="J250" s="86"/>
      <c r="K250" s="86"/>
      <c r="L250" s="86"/>
      <c r="M250" s="86"/>
      <c r="N250" s="86"/>
      <c r="O250" s="86"/>
      <c r="P250" s="86"/>
      <c r="Q250" s="86"/>
      <c r="S250" s="254">
        <v>234</v>
      </c>
      <c r="T250" s="786" t="s">
        <v>814</v>
      </c>
      <c r="U250" s="787"/>
      <c r="V250" s="426">
        <v>12</v>
      </c>
      <c r="W250" s="426">
        <v>13</v>
      </c>
      <c r="X250" s="426">
        <v>14</v>
      </c>
      <c r="Y250" s="426">
        <v>15</v>
      </c>
      <c r="Z250" s="426">
        <v>31</v>
      </c>
      <c r="AA250" s="426">
        <v>32</v>
      </c>
      <c r="AB250" s="426">
        <v>33</v>
      </c>
      <c r="AC250" s="426">
        <v>16</v>
      </c>
      <c r="AD250" s="426">
        <v>42</v>
      </c>
      <c r="AE250" s="426">
        <v>43</v>
      </c>
      <c r="AF250" s="426">
        <v>34</v>
      </c>
      <c r="AG250" s="426">
        <v>17</v>
      </c>
      <c r="AH250" s="426">
        <v>45</v>
      </c>
      <c r="AI250" s="426">
        <v>44</v>
      </c>
      <c r="AJ250" s="426">
        <v>35</v>
      </c>
      <c r="AK250" s="426">
        <v>18</v>
      </c>
      <c r="AL250" s="426">
        <v>38</v>
      </c>
      <c r="AM250" s="426">
        <v>37</v>
      </c>
      <c r="AN250" s="426">
        <v>36</v>
      </c>
      <c r="AO250" s="426">
        <v>19</v>
      </c>
      <c r="AP250" s="426">
        <v>23</v>
      </c>
      <c r="AQ250" s="426">
        <v>22</v>
      </c>
      <c r="AR250" s="426">
        <v>21</v>
      </c>
      <c r="AS250" s="426">
        <v>20</v>
      </c>
      <c r="AT250" s="402"/>
      <c r="AU250" s="402"/>
      <c r="AV250" s="402"/>
      <c r="AW250" s="402"/>
      <c r="AX250" s="402"/>
      <c r="AY250" s="402"/>
      <c r="AZ250" s="402"/>
      <c r="BA250" s="402"/>
      <c r="BB250" s="402"/>
      <c r="BC250" s="402"/>
      <c r="BD250" s="402"/>
      <c r="BE250" s="402"/>
      <c r="BF250" s="402"/>
      <c r="BG250" s="402"/>
      <c r="BH250" s="410"/>
      <c r="BI250" s="54"/>
      <c r="BJ250" s="410"/>
      <c r="BK250" s="410"/>
      <c r="BL250" s="336"/>
      <c r="BM250" s="336"/>
      <c r="BN250" s="336"/>
      <c r="BO250" s="336"/>
      <c r="BP250" s="258"/>
      <c r="BQ250" s="258">
        <v>25</v>
      </c>
      <c r="BR250" s="258"/>
      <c r="BS250"/>
      <c r="BT250" s="258"/>
    </row>
    <row r="251" spans="1:72" ht="17.5" hidden="1">
      <c r="A251" s="272" t="s">
        <v>371</v>
      </c>
      <c r="B251" s="211" t="s">
        <v>839</v>
      </c>
      <c r="C251" s="86" t="str">
        <f>IF(C1877="24","당첨",IF(C1877="25","당첨",IF(C1877="33","당첨",IF(C1877="34","당첨",IF(C1877="35","당첨",IF(C1877="42","당첨",IF(C1877="43","당첨",IF(C1877="44","당첨",IF(C1877="51","당첨",IF(C1877="52","당첨",IF(C1877="53","당첨","낙첨")))))))))))</f>
        <v>당첨</v>
      </c>
      <c r="D251" s="86" t="str">
        <f t="shared" ref="D251:Q251" si="223">IF(D1877="24","당첨",IF(D1877="25","당첨",IF(D1877="33","당첨",IF(D1877="34","당첨",IF(D1877="35","당첨",IF(D1877="42","당첨",IF(D1877="43","당첨",IF(D1877="44","당첨",IF(D1877="51","당첨",IF(D1877="52","당첨",IF(D1877="53","당첨","낙첨")))))))))))</f>
        <v>당첨</v>
      </c>
      <c r="E251" s="86" t="str">
        <f t="shared" si="223"/>
        <v>당첨</v>
      </c>
      <c r="F251" s="86" t="str">
        <f t="shared" si="223"/>
        <v>당첨</v>
      </c>
      <c r="G251" s="86" t="str">
        <f t="shared" si="223"/>
        <v>당첨</v>
      </c>
      <c r="H251" s="86" t="str">
        <f t="shared" si="223"/>
        <v>당첨</v>
      </c>
      <c r="I251" s="86" t="str">
        <f t="shared" si="223"/>
        <v>당첨</v>
      </c>
      <c r="J251" s="86" t="str">
        <f t="shared" si="223"/>
        <v>당첨</v>
      </c>
      <c r="K251" s="86" t="str">
        <f t="shared" si="223"/>
        <v>당첨</v>
      </c>
      <c r="L251" s="86" t="str">
        <f t="shared" si="223"/>
        <v>당첨</v>
      </c>
      <c r="M251" s="86" t="str">
        <f t="shared" si="223"/>
        <v>당첨</v>
      </c>
      <c r="N251" s="86" t="str">
        <f t="shared" si="223"/>
        <v>당첨</v>
      </c>
      <c r="O251" s="86" t="str">
        <f t="shared" si="223"/>
        <v>당첨</v>
      </c>
      <c r="P251" s="86" t="str">
        <f t="shared" si="223"/>
        <v>당첨</v>
      </c>
      <c r="Q251" s="86" t="str">
        <f t="shared" si="223"/>
        <v>당첨</v>
      </c>
      <c r="S251" s="254">
        <v>235</v>
      </c>
      <c r="T251" s="786" t="s">
        <v>815</v>
      </c>
      <c r="U251" s="787"/>
      <c r="V251" s="390">
        <v>24</v>
      </c>
      <c r="W251" s="390">
        <v>25</v>
      </c>
      <c r="X251" s="390">
        <v>33</v>
      </c>
      <c r="Y251" s="390">
        <v>34</v>
      </c>
      <c r="Z251" s="390">
        <v>35</v>
      </c>
      <c r="AA251" s="390">
        <v>42</v>
      </c>
      <c r="AB251" s="390">
        <v>43</v>
      </c>
      <c r="AC251" s="390">
        <v>44</v>
      </c>
      <c r="AD251" s="390">
        <v>51</v>
      </c>
      <c r="AE251" s="390">
        <v>52</v>
      </c>
      <c r="AF251" s="390">
        <v>53</v>
      </c>
      <c r="AG251" s="390"/>
      <c r="AH251" s="390"/>
      <c r="AI251" s="353"/>
      <c r="AJ251" s="353"/>
      <c r="AK251" s="353"/>
      <c r="AL251" s="353"/>
      <c r="AM251" s="353"/>
      <c r="AN251" s="353"/>
      <c r="AO251" s="353"/>
      <c r="AP251" s="353"/>
      <c r="AQ251" s="353"/>
      <c r="AR251" s="353"/>
      <c r="AS251" s="353"/>
      <c r="AT251" s="353"/>
      <c r="AU251" s="353"/>
      <c r="AV251" s="354"/>
      <c r="AW251" s="354"/>
      <c r="AX251" s="354"/>
      <c r="AY251" s="354"/>
      <c r="AZ251" s="354"/>
      <c r="BA251" s="354"/>
      <c r="BB251" s="354"/>
      <c r="BC251" s="354"/>
      <c r="BD251" s="354"/>
      <c r="BE251" s="354"/>
      <c r="BF251" s="354"/>
      <c r="BG251" s="354"/>
      <c r="BH251" s="410"/>
      <c r="BI251" s="54"/>
      <c r="BJ251" s="410"/>
      <c r="BK251" s="410"/>
      <c r="BL251" s="336"/>
      <c r="BM251" s="336"/>
      <c r="BN251" s="336"/>
      <c r="BO251" s="336"/>
      <c r="BP251" s="258"/>
      <c r="BQ251" s="258">
        <v>33</v>
      </c>
      <c r="BR251" s="258"/>
      <c r="BS251"/>
      <c r="BT251" s="258"/>
    </row>
    <row r="252" spans="1:72" ht="17.5" hidden="1">
      <c r="A252" s="272" t="s">
        <v>372</v>
      </c>
      <c r="B252" s="206" t="s">
        <v>840</v>
      </c>
      <c r="C252" s="86"/>
      <c r="D252" s="86"/>
      <c r="E252" s="86"/>
      <c r="F252" s="86"/>
      <c r="G252" s="86"/>
      <c r="H252" s="86"/>
      <c r="I252" s="86"/>
      <c r="J252" s="86"/>
      <c r="K252" s="86"/>
      <c r="L252" s="86"/>
      <c r="M252" s="86"/>
      <c r="N252" s="86"/>
      <c r="O252" s="86"/>
      <c r="P252" s="86"/>
      <c r="Q252" s="86"/>
      <c r="S252" s="254">
        <v>236</v>
      </c>
      <c r="T252" s="700" t="s">
        <v>816</v>
      </c>
      <c r="U252" s="701"/>
      <c r="V252" s="392">
        <v>9</v>
      </c>
      <c r="W252" s="392">
        <v>10</v>
      </c>
      <c r="X252" s="392">
        <v>11</v>
      </c>
      <c r="Y252" s="392">
        <v>12</v>
      </c>
      <c r="Z252" s="392">
        <v>13</v>
      </c>
      <c r="AA252" s="392">
        <v>14</v>
      </c>
      <c r="AB252" s="392">
        <v>15</v>
      </c>
      <c r="AC252" s="392">
        <v>8</v>
      </c>
      <c r="AD252" s="392">
        <v>29</v>
      </c>
      <c r="AE252" s="392">
        <v>30</v>
      </c>
      <c r="AF252" s="392">
        <v>31</v>
      </c>
      <c r="AG252" s="392">
        <v>32</v>
      </c>
      <c r="AH252" s="392">
        <v>33</v>
      </c>
      <c r="AI252" s="392">
        <v>16</v>
      </c>
      <c r="AJ252" s="392">
        <v>7</v>
      </c>
      <c r="AK252" s="392">
        <v>28</v>
      </c>
      <c r="AL252" s="392">
        <v>41</v>
      </c>
      <c r="AM252" s="392">
        <v>42</v>
      </c>
      <c r="AN252" s="392">
        <v>43</v>
      </c>
      <c r="AO252" s="392">
        <v>34</v>
      </c>
      <c r="AP252" s="392">
        <v>17</v>
      </c>
      <c r="AQ252" s="392">
        <v>6</v>
      </c>
      <c r="AR252" s="392">
        <v>27</v>
      </c>
      <c r="AS252" s="392">
        <v>40</v>
      </c>
      <c r="AT252" s="392">
        <v>45</v>
      </c>
      <c r="AU252" s="392">
        <v>44</v>
      </c>
      <c r="AV252" s="392">
        <v>35</v>
      </c>
      <c r="AW252" s="392">
        <v>18</v>
      </c>
      <c r="AX252" s="250"/>
      <c r="AY252" s="250"/>
      <c r="AZ252" s="250"/>
      <c r="BA252" s="250"/>
      <c r="BB252" s="250"/>
      <c r="BC252" s="250"/>
      <c r="BD252" s="250"/>
      <c r="BE252" s="250"/>
      <c r="BF252" s="250"/>
      <c r="BG252" s="250"/>
      <c r="BH252" s="410"/>
      <c r="BI252" s="54"/>
      <c r="BJ252" s="410"/>
      <c r="BK252" s="410"/>
      <c r="BL252" s="336"/>
      <c r="BM252" s="336"/>
      <c r="BN252" s="336"/>
      <c r="BO252" s="336"/>
      <c r="BP252" s="258"/>
      <c r="BQ252" s="258">
        <v>34</v>
      </c>
      <c r="BR252" s="258"/>
      <c r="BS252"/>
      <c r="BT252" s="258"/>
    </row>
    <row r="253" spans="1:72" ht="17.5" hidden="1">
      <c r="A253" s="272" t="s">
        <v>373</v>
      </c>
      <c r="B253" s="206" t="s">
        <v>841</v>
      </c>
      <c r="C253" s="86"/>
      <c r="D253" s="86"/>
      <c r="E253" s="86"/>
      <c r="F253" s="86"/>
      <c r="G253" s="86"/>
      <c r="H253" s="86"/>
      <c r="I253" s="86"/>
      <c r="J253" s="86"/>
      <c r="K253" s="86"/>
      <c r="L253" s="86"/>
      <c r="M253" s="86"/>
      <c r="N253" s="86"/>
      <c r="O253" s="86"/>
      <c r="P253" s="86"/>
      <c r="Q253" s="86"/>
      <c r="S253" s="254">
        <v>237</v>
      </c>
      <c r="T253" s="700" t="s">
        <v>817</v>
      </c>
      <c r="U253" s="701"/>
      <c r="V253" s="392">
        <v>6</v>
      </c>
      <c r="W253" s="392">
        <v>27</v>
      </c>
      <c r="X253" s="392">
        <v>40</v>
      </c>
      <c r="Y253" s="392">
        <v>45</v>
      </c>
      <c r="Z253" s="392">
        <v>44</v>
      </c>
      <c r="AA253" s="392">
        <v>35</v>
      </c>
      <c r="AB253" s="392">
        <v>18</v>
      </c>
      <c r="AC253" s="392">
        <v>5</v>
      </c>
      <c r="AD253" s="392">
        <v>26</v>
      </c>
      <c r="AE253" s="392">
        <v>39</v>
      </c>
      <c r="AF253" s="392">
        <v>38</v>
      </c>
      <c r="AG253" s="392">
        <v>37</v>
      </c>
      <c r="AH253" s="392">
        <v>36</v>
      </c>
      <c r="AI253" s="392">
        <v>19</v>
      </c>
      <c r="AJ253" s="392">
        <v>4</v>
      </c>
      <c r="AK253" s="392">
        <v>25</v>
      </c>
      <c r="AL253" s="392">
        <v>24</v>
      </c>
      <c r="AM253" s="392">
        <v>23</v>
      </c>
      <c r="AN253" s="392">
        <v>22</v>
      </c>
      <c r="AO253" s="392">
        <v>21</v>
      </c>
      <c r="AP253" s="392">
        <v>20</v>
      </c>
      <c r="AQ253" s="392">
        <v>3</v>
      </c>
      <c r="AR253" s="392">
        <v>2</v>
      </c>
      <c r="AS253" s="392">
        <v>1</v>
      </c>
      <c r="AT253" s="402"/>
      <c r="AU253" s="402"/>
      <c r="AV253" s="402"/>
      <c r="AW253" s="402"/>
      <c r="AX253" s="402"/>
      <c r="AY253" s="402"/>
      <c r="AZ253" s="402"/>
      <c r="BA253" s="402"/>
      <c r="BB253" s="402"/>
      <c r="BC253" s="402"/>
      <c r="BD253" s="402"/>
      <c r="BE253" s="402"/>
      <c r="BF253" s="402"/>
      <c r="BG253" s="402"/>
      <c r="BH253" s="410"/>
      <c r="BI253" s="54"/>
      <c r="BJ253" s="410"/>
      <c r="BK253" s="410"/>
      <c r="BL253" s="336"/>
      <c r="BM253" s="336"/>
      <c r="BN253" s="336"/>
      <c r="BO253" s="336"/>
      <c r="BP253" s="258"/>
      <c r="BQ253" s="258">
        <v>35</v>
      </c>
      <c r="BR253" s="258"/>
      <c r="BS253"/>
      <c r="BT253" s="258"/>
    </row>
    <row r="254" spans="1:72" ht="17.5" hidden="1">
      <c r="A254" s="272" t="s">
        <v>374</v>
      </c>
      <c r="B254" s="206" t="s">
        <v>842</v>
      </c>
      <c r="C254" s="86" t="str">
        <f>IF(C1892="24","당첨",IF(C1892="25","당첨",IF(C1892="33","당첨",IF(C1892="34","당첨",IF(C1892="35","당첨",IF(C1892="42","당첨",IF(C1892="43","당첨",IF(C1892="44","당첨",IF(C1892="51","당첨",IF(C1892="52","당첨",IF(C1892="53","당첨",IF(C1892="61","당첨","낙첨"))))))))))))</f>
        <v>당첨</v>
      </c>
      <c r="D254" s="86" t="str">
        <f t="shared" ref="D254:Q254" si="224">IF(D1892="24","당첨",IF(D1892="25","당첨",IF(D1892="33","당첨",IF(D1892="34","당첨",IF(D1892="35","당첨",IF(D1892="42","당첨",IF(D1892="43","당첨",IF(D1892="44","당첨",IF(D1892="51","당첨",IF(D1892="52","당첨",IF(D1892="53","당첨",IF(D1892="61","당첨","낙첨"))))))))))))</f>
        <v>당첨</v>
      </c>
      <c r="E254" s="86" t="str">
        <f t="shared" si="224"/>
        <v>당첨</v>
      </c>
      <c r="F254" s="86" t="str">
        <f t="shared" si="224"/>
        <v>당첨</v>
      </c>
      <c r="G254" s="86" t="str">
        <f t="shared" si="224"/>
        <v>당첨</v>
      </c>
      <c r="H254" s="86" t="str">
        <f t="shared" si="224"/>
        <v>당첨</v>
      </c>
      <c r="I254" s="86" t="str">
        <f t="shared" si="224"/>
        <v>당첨</v>
      </c>
      <c r="J254" s="86" t="str">
        <f t="shared" si="224"/>
        <v>당첨</v>
      </c>
      <c r="K254" s="86" t="str">
        <f t="shared" si="224"/>
        <v>당첨</v>
      </c>
      <c r="L254" s="86" t="str">
        <f t="shared" si="224"/>
        <v>당첨</v>
      </c>
      <c r="M254" s="86" t="str">
        <f t="shared" si="224"/>
        <v>당첨</v>
      </c>
      <c r="N254" s="86" t="str">
        <f t="shared" si="224"/>
        <v>당첨</v>
      </c>
      <c r="O254" s="86" t="str">
        <f t="shared" si="224"/>
        <v>당첨</v>
      </c>
      <c r="P254" s="86" t="str">
        <f t="shared" si="224"/>
        <v>당첨</v>
      </c>
      <c r="Q254" s="86" t="str">
        <f t="shared" si="224"/>
        <v>당첨</v>
      </c>
      <c r="S254" s="254">
        <v>238</v>
      </c>
      <c r="T254" s="700" t="s">
        <v>818</v>
      </c>
      <c r="U254" s="701"/>
      <c r="V254" s="390">
        <v>24</v>
      </c>
      <c r="W254" s="390">
        <v>25</v>
      </c>
      <c r="X254" s="390">
        <v>33</v>
      </c>
      <c r="Y254" s="390">
        <v>34</v>
      </c>
      <c r="Z254" s="390">
        <v>35</v>
      </c>
      <c r="AA254" s="390">
        <v>42</v>
      </c>
      <c r="AB254" s="390">
        <v>43</v>
      </c>
      <c r="AC254" s="390">
        <v>44</v>
      </c>
      <c r="AD254" s="390">
        <v>51</v>
      </c>
      <c r="AE254" s="390">
        <v>52</v>
      </c>
      <c r="AF254" s="390">
        <v>53</v>
      </c>
      <c r="AG254" s="390"/>
      <c r="AH254" s="390"/>
      <c r="AI254" s="390"/>
      <c r="AJ254" s="389"/>
      <c r="AK254" s="390"/>
      <c r="AL254" s="390"/>
      <c r="AM254" s="390"/>
      <c r="AN254" s="339"/>
      <c r="AO254" s="339"/>
      <c r="AP254" s="339"/>
      <c r="AQ254" s="339"/>
      <c r="AR254" s="339"/>
      <c r="AS254" s="339"/>
      <c r="AT254" s="339"/>
      <c r="AU254" s="391"/>
      <c r="AV254" s="343"/>
      <c r="AW254" s="343"/>
      <c r="AX254" s="343"/>
      <c r="AY254" s="343"/>
      <c r="AZ254" s="343"/>
      <c r="BA254" s="343"/>
      <c r="BB254" s="343"/>
      <c r="BC254" s="343"/>
      <c r="BD254" s="343"/>
      <c r="BE254" s="343"/>
      <c r="BF254" s="343"/>
      <c r="BG254" s="343"/>
      <c r="BH254" s="410"/>
      <c r="BI254" s="410"/>
      <c r="BJ254" s="410"/>
      <c r="BK254" s="410"/>
      <c r="BL254" s="336"/>
      <c r="BM254" s="336"/>
      <c r="BN254" s="336"/>
      <c r="BO254" s="336"/>
      <c r="BP254" s="258"/>
      <c r="BQ254" s="258">
        <v>42</v>
      </c>
      <c r="BR254" s="258"/>
      <c r="BS254"/>
      <c r="BT254" s="258"/>
    </row>
    <row r="255" spans="1:72" ht="17.5" hidden="1">
      <c r="A255" s="272" t="s">
        <v>375</v>
      </c>
      <c r="B255" s="211" t="s">
        <v>1114</v>
      </c>
      <c r="C255" s="179"/>
      <c r="D255" s="179"/>
      <c r="E255" s="179"/>
      <c r="F255" s="179"/>
      <c r="G255" s="179"/>
      <c r="H255" s="179"/>
      <c r="I255" s="179"/>
      <c r="J255" s="179"/>
      <c r="K255" s="179"/>
      <c r="L255" s="179"/>
      <c r="M255" s="179"/>
      <c r="N255" s="179"/>
      <c r="O255" s="179"/>
      <c r="P255" s="179"/>
      <c r="Q255" s="179"/>
      <c r="S255" s="254">
        <v>239</v>
      </c>
      <c r="T255" s="786" t="s">
        <v>1115</v>
      </c>
      <c r="U255" s="787"/>
      <c r="V255" s="339">
        <v>1</v>
      </c>
      <c r="W255" s="339">
        <v>18</v>
      </c>
      <c r="X255" s="339">
        <v>35</v>
      </c>
      <c r="Y255" s="339">
        <v>8</v>
      </c>
      <c r="Z255" s="339">
        <v>25</v>
      </c>
      <c r="AA255" s="339">
        <v>42</v>
      </c>
      <c r="AB255" s="339">
        <v>32</v>
      </c>
      <c r="AC255" s="339">
        <v>2</v>
      </c>
      <c r="AD255" s="339">
        <v>19</v>
      </c>
      <c r="AE255" s="339">
        <v>36</v>
      </c>
      <c r="AF255" s="339">
        <v>9</v>
      </c>
      <c r="AG255" s="339">
        <v>26</v>
      </c>
      <c r="AH255" s="339">
        <v>43</v>
      </c>
      <c r="AI255" s="339">
        <v>33</v>
      </c>
      <c r="AJ255" s="339">
        <v>3</v>
      </c>
      <c r="AK255" s="339">
        <v>20</v>
      </c>
      <c r="AL255" s="339">
        <v>37</v>
      </c>
      <c r="AM255" s="339">
        <v>10</v>
      </c>
      <c r="AN255" s="339">
        <v>27</v>
      </c>
      <c r="AO255" s="339">
        <v>44</v>
      </c>
      <c r="AP255" s="339">
        <v>34</v>
      </c>
      <c r="AQ255" s="339">
        <v>4</v>
      </c>
      <c r="AR255" s="339">
        <v>21</v>
      </c>
      <c r="AS255" s="339">
        <v>38</v>
      </c>
      <c r="AT255" s="339">
        <v>11</v>
      </c>
      <c r="AU255" s="392">
        <v>28</v>
      </c>
      <c r="AV255" s="392">
        <v>45</v>
      </c>
      <c r="AW255" s="392"/>
      <c r="AX255" s="392"/>
      <c r="AY255" s="392"/>
      <c r="AZ255" s="392"/>
      <c r="BA255" s="392"/>
      <c r="BB255" s="392"/>
      <c r="BC255" s="392"/>
      <c r="BD255" s="392"/>
      <c r="BE255" s="392"/>
      <c r="BF255" s="392"/>
      <c r="BG255" s="392"/>
      <c r="BH255" s="410"/>
      <c r="BI255" s="410"/>
      <c r="BJ255" s="410"/>
      <c r="BK255" s="410"/>
      <c r="BL255" s="336"/>
      <c r="BM255" s="336"/>
      <c r="BN255" s="336"/>
      <c r="BO255" s="336"/>
      <c r="BP255" s="258"/>
      <c r="BQ255" s="258"/>
      <c r="BR255" s="258"/>
      <c r="BS255"/>
      <c r="BT255" s="258"/>
    </row>
    <row r="256" spans="1:72" ht="17.5" hidden="1">
      <c r="A256" s="272" t="s">
        <v>376</v>
      </c>
      <c r="B256" s="211" t="s">
        <v>1116</v>
      </c>
      <c r="C256" s="179"/>
      <c r="D256" s="179"/>
      <c r="E256" s="179"/>
      <c r="F256" s="179"/>
      <c r="G256" s="179"/>
      <c r="H256" s="179"/>
      <c r="I256" s="179"/>
      <c r="J256" s="179"/>
      <c r="K256" s="179"/>
      <c r="L256" s="179"/>
      <c r="M256" s="179"/>
      <c r="N256" s="179"/>
      <c r="O256" s="179"/>
      <c r="P256" s="179"/>
      <c r="Q256" s="179"/>
      <c r="S256" s="254">
        <v>240</v>
      </c>
      <c r="T256" s="786" t="s">
        <v>1117</v>
      </c>
      <c r="U256" s="787"/>
      <c r="V256" s="339">
        <v>4</v>
      </c>
      <c r="W256" s="339">
        <v>21</v>
      </c>
      <c r="X256" s="339">
        <v>38</v>
      </c>
      <c r="Y256" s="339">
        <v>11</v>
      </c>
      <c r="Z256" s="339">
        <v>28</v>
      </c>
      <c r="AA256" s="339">
        <v>45</v>
      </c>
      <c r="AB256" s="339">
        <v>5</v>
      </c>
      <c r="AC256" s="339">
        <v>22</v>
      </c>
      <c r="AD256" s="339">
        <v>39</v>
      </c>
      <c r="AE256" s="339">
        <v>12</v>
      </c>
      <c r="AF256" s="339">
        <v>29</v>
      </c>
      <c r="AG256" s="339">
        <v>15</v>
      </c>
      <c r="AH256" s="339">
        <v>6</v>
      </c>
      <c r="AI256" s="339">
        <v>23</v>
      </c>
      <c r="AJ256" s="339">
        <v>40</v>
      </c>
      <c r="AK256" s="339">
        <v>13</v>
      </c>
      <c r="AL256" s="339">
        <v>30</v>
      </c>
      <c r="AM256" s="339">
        <v>16</v>
      </c>
      <c r="AN256" s="339">
        <v>7</v>
      </c>
      <c r="AO256" s="339">
        <v>24</v>
      </c>
      <c r="AP256" s="339">
        <v>41</v>
      </c>
      <c r="AQ256" s="339">
        <v>14</v>
      </c>
      <c r="AR256" s="339">
        <v>31</v>
      </c>
      <c r="AS256" s="339">
        <v>17</v>
      </c>
      <c r="AT256" s="392"/>
      <c r="AU256" s="392"/>
      <c r="AV256" s="392"/>
      <c r="AW256" s="392"/>
      <c r="AX256" s="392"/>
      <c r="AY256" s="392"/>
      <c r="AZ256" s="392"/>
      <c r="BA256" s="392"/>
      <c r="BB256" s="392"/>
      <c r="BC256" s="392"/>
      <c r="BD256" s="392"/>
      <c r="BE256" s="392"/>
      <c r="BF256" s="392"/>
      <c r="BG256" s="392"/>
      <c r="BH256" s="410"/>
      <c r="BI256" s="410"/>
      <c r="BJ256" s="410"/>
      <c r="BK256" s="410"/>
      <c r="BL256" s="336"/>
      <c r="BM256" s="336"/>
      <c r="BN256" s="336"/>
      <c r="BO256" s="336"/>
      <c r="BP256" s="258"/>
      <c r="BQ256" s="258"/>
      <c r="BR256" s="258"/>
      <c r="BS256"/>
      <c r="BT256" s="258"/>
    </row>
    <row r="257" spans="1:73" ht="17.5" hidden="1">
      <c r="A257" s="272" t="s">
        <v>377</v>
      </c>
      <c r="B257" s="211" t="s">
        <v>1122</v>
      </c>
      <c r="C257" s="86" t="str">
        <f>IF(C1907="15","당첨",IF(C1907="24","당첨",IF(C1907="25","당첨",IF(C1907="33","당첨",IF(C1907="34","당첨",IF(C1907="42","당첨",IF(C1907="43","당첨",IF(C1907="44","당첨",IF(C1907="51","당첨",IF(C1907="52","당첨",IF(C1907="53","당첨","낙첨")))))))))))</f>
        <v>당첨</v>
      </c>
      <c r="D257" s="86" t="str">
        <f t="shared" ref="D257:Q257" si="225">IF(D1907="15","당첨",IF(D1907="24","당첨",IF(D1907="25","당첨",IF(D1907="33","당첨",IF(D1907="34","당첨",IF(D1907="42","당첨",IF(D1907="43","당첨",IF(D1907="44","당첨",IF(D1907="51","당첨",IF(D1907="52","당첨",IF(D1907="53","당첨","낙첨")))))))))))</f>
        <v>당첨</v>
      </c>
      <c r="E257" s="86" t="str">
        <f t="shared" si="225"/>
        <v>당첨</v>
      </c>
      <c r="F257" s="86" t="str">
        <f t="shared" si="225"/>
        <v>당첨</v>
      </c>
      <c r="G257" s="86" t="str">
        <f t="shared" si="225"/>
        <v>당첨</v>
      </c>
      <c r="H257" s="86" t="str">
        <f t="shared" si="225"/>
        <v>당첨</v>
      </c>
      <c r="I257" s="86" t="str">
        <f t="shared" si="225"/>
        <v>당첨</v>
      </c>
      <c r="J257" s="86" t="str">
        <f t="shared" si="225"/>
        <v>당첨</v>
      </c>
      <c r="K257" s="86" t="str">
        <f t="shared" si="225"/>
        <v>당첨</v>
      </c>
      <c r="L257" s="86" t="str">
        <f t="shared" si="225"/>
        <v>당첨</v>
      </c>
      <c r="M257" s="86" t="str">
        <f t="shared" si="225"/>
        <v>당첨</v>
      </c>
      <c r="N257" s="86" t="str">
        <f t="shared" si="225"/>
        <v>당첨</v>
      </c>
      <c r="O257" s="86" t="str">
        <f t="shared" si="225"/>
        <v>당첨</v>
      </c>
      <c r="P257" s="86" t="str">
        <f t="shared" si="225"/>
        <v>당첨</v>
      </c>
      <c r="Q257" s="86" t="str">
        <f t="shared" si="225"/>
        <v>당첨</v>
      </c>
      <c r="S257" s="254">
        <v>241</v>
      </c>
      <c r="T257" s="700" t="s">
        <v>1099</v>
      </c>
      <c r="U257" s="701"/>
      <c r="V257" s="390">
        <v>15</v>
      </c>
      <c r="W257" s="390">
        <v>24</v>
      </c>
      <c r="X257" s="390">
        <v>25</v>
      </c>
      <c r="Y257" s="390">
        <v>33</v>
      </c>
      <c r="Z257" s="390">
        <v>34</v>
      </c>
      <c r="AA257" s="390">
        <v>42</v>
      </c>
      <c r="AB257" s="390">
        <v>43</v>
      </c>
      <c r="AC257" s="390">
        <v>44</v>
      </c>
      <c r="AD257" s="390">
        <v>51</v>
      </c>
      <c r="AE257" s="390">
        <v>52</v>
      </c>
      <c r="AF257" s="390"/>
      <c r="AG257" s="390"/>
      <c r="AH257" s="393"/>
      <c r="AI257" s="392"/>
      <c r="AJ257" s="392"/>
      <c r="AK257" s="392"/>
      <c r="AL257" s="392"/>
      <c r="AM257" s="392"/>
      <c r="AN257" s="392"/>
      <c r="AO257" s="392"/>
      <c r="AP257" s="392"/>
      <c r="AQ257" s="392"/>
      <c r="AR257" s="392"/>
      <c r="AS257" s="339"/>
      <c r="AT257" s="339"/>
      <c r="AU257" s="392"/>
      <c r="AV257" s="392"/>
      <c r="AW257" s="392"/>
      <c r="AX257" s="392"/>
      <c r="AY257" s="392"/>
      <c r="AZ257" s="392"/>
      <c r="BA257" s="392"/>
      <c r="BB257" s="392"/>
      <c r="BC257" s="392"/>
      <c r="BD257" s="392"/>
      <c r="BE257" s="392"/>
      <c r="BF257" s="392"/>
      <c r="BG257" s="392"/>
      <c r="BH257" s="410"/>
      <c r="BI257" s="410"/>
      <c r="BJ257" s="410"/>
      <c r="BK257" s="410"/>
      <c r="BL257" s="336"/>
      <c r="BM257" s="336"/>
      <c r="BN257" s="336"/>
      <c r="BO257" s="336"/>
      <c r="BP257" s="258"/>
      <c r="BQ257" s="258"/>
      <c r="BR257" s="258"/>
      <c r="BS257"/>
      <c r="BT257" s="258"/>
    </row>
    <row r="258" spans="1:73" ht="17.5" hidden="1">
      <c r="A258" s="272" t="s">
        <v>378</v>
      </c>
      <c r="B258" s="206" t="s">
        <v>1118</v>
      </c>
      <c r="C258" s="179"/>
      <c r="D258" s="179"/>
      <c r="E258" s="179"/>
      <c r="F258" s="179"/>
      <c r="G258" s="179"/>
      <c r="H258" s="179"/>
      <c r="I258" s="179"/>
      <c r="J258" s="179"/>
      <c r="K258" s="179"/>
      <c r="L258" s="179"/>
      <c r="M258" s="179"/>
      <c r="N258" s="179"/>
      <c r="O258" s="179"/>
      <c r="P258" s="179"/>
      <c r="Q258" s="179"/>
      <c r="S258" s="254">
        <v>242</v>
      </c>
      <c r="T258" s="700" t="s">
        <v>1119</v>
      </c>
      <c r="U258" s="701"/>
      <c r="V258" s="339">
        <v>1</v>
      </c>
      <c r="W258" s="339">
        <v>2</v>
      </c>
      <c r="X258" s="339">
        <v>3</v>
      </c>
      <c r="Y258" s="339">
        <v>4</v>
      </c>
      <c r="Z258" s="339">
        <v>5</v>
      </c>
      <c r="AA258" s="339">
        <v>6</v>
      </c>
      <c r="AB258" s="339">
        <v>7</v>
      </c>
      <c r="AC258" s="339">
        <v>18</v>
      </c>
      <c r="AD258" s="339">
        <v>19</v>
      </c>
      <c r="AE258" s="339">
        <v>20</v>
      </c>
      <c r="AF258" s="339">
        <v>21</v>
      </c>
      <c r="AG258" s="339">
        <v>22</v>
      </c>
      <c r="AH258" s="339">
        <v>23</v>
      </c>
      <c r="AI258" s="339">
        <v>24</v>
      </c>
      <c r="AJ258" s="339">
        <v>35</v>
      </c>
      <c r="AK258" s="339">
        <v>36</v>
      </c>
      <c r="AL258" s="339">
        <v>37</v>
      </c>
      <c r="AM258" s="339">
        <v>38</v>
      </c>
      <c r="AN258" s="339">
        <v>39</v>
      </c>
      <c r="AO258" s="339">
        <v>40</v>
      </c>
      <c r="AP258" s="339">
        <v>41</v>
      </c>
      <c r="AQ258" s="339">
        <v>8</v>
      </c>
      <c r="AR258" s="339">
        <v>9</v>
      </c>
      <c r="AS258" s="339">
        <v>10</v>
      </c>
      <c r="AT258" s="339">
        <v>11</v>
      </c>
      <c r="AU258" s="392">
        <v>12</v>
      </c>
      <c r="AV258" s="392">
        <v>13</v>
      </c>
      <c r="AW258" s="392">
        <v>14</v>
      </c>
      <c r="AX258" s="392"/>
      <c r="AY258" s="392"/>
      <c r="AZ258" s="392"/>
      <c r="BA258" s="392"/>
      <c r="BB258" s="392"/>
      <c r="BC258" s="392"/>
      <c r="BD258" s="392"/>
      <c r="BE258" s="392"/>
      <c r="BF258" s="392"/>
      <c r="BG258" s="392"/>
      <c r="BH258" s="394"/>
      <c r="BI258" s="410"/>
      <c r="BJ258" s="410"/>
      <c r="BK258" s="410"/>
      <c r="BL258" s="336"/>
      <c r="BM258" s="336"/>
      <c r="BN258" s="336"/>
      <c r="BO258" s="336"/>
      <c r="BP258" s="258"/>
      <c r="BQ258" s="258"/>
      <c r="BR258" s="258"/>
      <c r="BS258"/>
      <c r="BT258" s="258"/>
    </row>
    <row r="259" spans="1:73" ht="17.5" hidden="1">
      <c r="A259" s="272" t="s">
        <v>379</v>
      </c>
      <c r="B259" s="206" t="s">
        <v>1120</v>
      </c>
      <c r="C259" s="179"/>
      <c r="D259" s="179"/>
      <c r="E259" s="179"/>
      <c r="F259" s="179"/>
      <c r="G259" s="179"/>
      <c r="H259" s="179"/>
      <c r="I259" s="179"/>
      <c r="J259" s="179"/>
      <c r="K259" s="179"/>
      <c r="L259" s="179"/>
      <c r="M259" s="179"/>
      <c r="N259" s="179"/>
      <c r="O259" s="179"/>
      <c r="P259" s="179"/>
      <c r="Q259" s="179"/>
      <c r="S259" s="254">
        <v>243</v>
      </c>
      <c r="T259" s="700" t="s">
        <v>1121</v>
      </c>
      <c r="U259" s="701"/>
      <c r="V259" s="339">
        <v>8</v>
      </c>
      <c r="W259" s="339">
        <v>9</v>
      </c>
      <c r="X259" s="339">
        <v>10</v>
      </c>
      <c r="Y259" s="339">
        <v>11</v>
      </c>
      <c r="Z259" s="339">
        <v>12</v>
      </c>
      <c r="AA259" s="339">
        <v>13</v>
      </c>
      <c r="AB259" s="339">
        <v>14</v>
      </c>
      <c r="AC259" s="339">
        <v>25</v>
      </c>
      <c r="AD259" s="339">
        <v>26</v>
      </c>
      <c r="AE259" s="339">
        <v>27</v>
      </c>
      <c r="AF259" s="339">
        <v>28</v>
      </c>
      <c r="AG259" s="339">
        <v>29</v>
      </c>
      <c r="AH259" s="339">
        <v>30</v>
      </c>
      <c r="AI259" s="339">
        <v>31</v>
      </c>
      <c r="AJ259" s="339">
        <v>42</v>
      </c>
      <c r="AK259" s="339">
        <v>43</v>
      </c>
      <c r="AL259" s="339">
        <v>44</v>
      </c>
      <c r="AM259" s="339">
        <v>45</v>
      </c>
      <c r="AN259" s="339">
        <v>15</v>
      </c>
      <c r="AO259" s="339">
        <v>16</v>
      </c>
      <c r="AP259" s="339">
        <v>17</v>
      </c>
      <c r="AQ259" s="339">
        <v>32</v>
      </c>
      <c r="AR259" s="339">
        <v>33</v>
      </c>
      <c r="AS259" s="339">
        <v>34</v>
      </c>
      <c r="AT259" s="392"/>
      <c r="AU259" s="392"/>
      <c r="AV259" s="392"/>
      <c r="AW259" s="392"/>
      <c r="AX259" s="392"/>
      <c r="AY259" s="392"/>
      <c r="AZ259" s="392"/>
      <c r="BA259" s="392"/>
      <c r="BB259" s="392"/>
      <c r="BC259" s="392"/>
      <c r="BD259" s="392"/>
      <c r="BE259" s="392"/>
      <c r="BF259" s="392"/>
      <c r="BG259" s="392"/>
      <c r="BH259" s="410"/>
      <c r="BI259" s="410"/>
      <c r="BJ259" s="410"/>
      <c r="BK259" s="410"/>
      <c r="BL259" s="336"/>
      <c r="BM259" s="336"/>
      <c r="BN259" s="336"/>
      <c r="BO259" s="336"/>
      <c r="BP259" s="258"/>
      <c r="BQ259" s="258"/>
      <c r="BR259" s="258"/>
      <c r="BS259"/>
      <c r="BT259" s="258"/>
    </row>
    <row r="260" spans="1:73" ht="17.5" hidden="1">
      <c r="A260" s="272" t="s">
        <v>380</v>
      </c>
      <c r="B260" s="206" t="s">
        <v>1123</v>
      </c>
      <c r="C260" s="86" t="str">
        <f>IF(C1922="24","당첨",IF(C1922="25","당첨",IF(C1922="26","당첨",IF(C1922="33","당첨",IF(C1922="34","당첨",IF(C1922="35","당첨",IF(C1922="42","당첨",IF(C1922="43","당첨",IF(C1922="44","당첨",IF(C1922="51","당첨",IF(C1922="52","당첨",IF(C1922="53","당첨","낙첨"))))))))))))</f>
        <v>당첨</v>
      </c>
      <c r="D260" s="86" t="str">
        <f t="shared" ref="D260:Q260" si="226">IF(D1922="24","당첨",IF(D1922="25","당첨",IF(D1922="26","당첨",IF(D1922="33","당첨",IF(D1922="34","당첨",IF(D1922="35","당첨",IF(D1922="42","당첨",IF(D1922="43","당첨",IF(D1922="44","당첨",IF(D1922="51","당첨",IF(D1922="52","당첨",IF(D1922="53","당첨","낙첨"))))))))))))</f>
        <v>당첨</v>
      </c>
      <c r="E260" s="86" t="str">
        <f t="shared" si="226"/>
        <v>당첨</v>
      </c>
      <c r="F260" s="86" t="str">
        <f t="shared" si="226"/>
        <v>당첨</v>
      </c>
      <c r="G260" s="86" t="str">
        <f t="shared" si="226"/>
        <v>당첨</v>
      </c>
      <c r="H260" s="86" t="str">
        <f t="shared" si="226"/>
        <v>당첨</v>
      </c>
      <c r="I260" s="86" t="str">
        <f t="shared" si="226"/>
        <v>당첨</v>
      </c>
      <c r="J260" s="86" t="str">
        <f t="shared" si="226"/>
        <v>당첨</v>
      </c>
      <c r="K260" s="86" t="str">
        <f t="shared" si="226"/>
        <v>당첨</v>
      </c>
      <c r="L260" s="86" t="str">
        <f t="shared" si="226"/>
        <v>당첨</v>
      </c>
      <c r="M260" s="86" t="str">
        <f t="shared" si="226"/>
        <v>당첨</v>
      </c>
      <c r="N260" s="86" t="str">
        <f t="shared" si="226"/>
        <v>당첨</v>
      </c>
      <c r="O260" s="86" t="str">
        <f t="shared" si="226"/>
        <v>당첨</v>
      </c>
      <c r="P260" s="86" t="str">
        <f t="shared" si="226"/>
        <v>당첨</v>
      </c>
      <c r="Q260" s="86" t="str">
        <f t="shared" si="226"/>
        <v>당첨</v>
      </c>
      <c r="S260" s="254">
        <v>244</v>
      </c>
      <c r="T260" s="700" t="s">
        <v>1100</v>
      </c>
      <c r="U260" s="701"/>
      <c r="V260" s="389">
        <v>24</v>
      </c>
      <c r="W260" s="390">
        <v>25</v>
      </c>
      <c r="X260" s="390">
        <v>33</v>
      </c>
      <c r="Y260" s="390">
        <v>34</v>
      </c>
      <c r="Z260" s="390">
        <v>35</v>
      </c>
      <c r="AA260" s="390">
        <v>42</v>
      </c>
      <c r="AB260" s="390">
        <v>43</v>
      </c>
      <c r="AC260" s="390">
        <v>44</v>
      </c>
      <c r="AD260" s="390">
        <v>51</v>
      </c>
      <c r="AE260" s="390">
        <v>52</v>
      </c>
      <c r="AF260" s="390">
        <v>53</v>
      </c>
      <c r="AG260" s="390"/>
      <c r="AH260" s="390"/>
      <c r="AI260" s="390"/>
      <c r="AJ260" s="390"/>
      <c r="AK260" s="339"/>
      <c r="AL260" s="339"/>
      <c r="AM260" s="339"/>
      <c r="AN260" s="339"/>
      <c r="AO260" s="339"/>
      <c r="AP260" s="339"/>
      <c r="AQ260" s="339"/>
      <c r="AR260" s="339"/>
      <c r="AS260" s="339"/>
      <c r="AT260" s="339"/>
      <c r="AU260" s="392"/>
      <c r="AV260" s="392"/>
      <c r="AW260" s="392"/>
      <c r="AX260" s="392"/>
      <c r="AY260" s="392"/>
      <c r="AZ260" s="392"/>
      <c r="BA260" s="392"/>
      <c r="BB260" s="392"/>
      <c r="BC260" s="392"/>
      <c r="BD260" s="392"/>
      <c r="BE260" s="392"/>
      <c r="BF260" s="392"/>
      <c r="BG260" s="392"/>
      <c r="BH260" s="410"/>
      <c r="BI260" s="410"/>
      <c r="BJ260" s="410"/>
      <c r="BK260" s="410"/>
      <c r="BL260" s="336"/>
      <c r="BM260" s="336"/>
      <c r="BN260" s="336"/>
      <c r="BO260" s="336"/>
      <c r="BP260" s="258"/>
      <c r="BQ260" s="258"/>
      <c r="BR260" s="258"/>
      <c r="BS260"/>
      <c r="BT260" s="258"/>
    </row>
    <row r="261" spans="1:73" ht="17.5" hidden="1">
      <c r="A261" s="272" t="s">
        <v>381</v>
      </c>
      <c r="B261" s="211" t="s">
        <v>1124</v>
      </c>
      <c r="C261" s="179"/>
      <c r="D261" s="179"/>
      <c r="E261" s="179"/>
      <c r="F261" s="179"/>
      <c r="G261" s="179"/>
      <c r="H261" s="179"/>
      <c r="I261" s="179"/>
      <c r="J261" s="179"/>
      <c r="K261" s="179"/>
      <c r="L261" s="179"/>
      <c r="M261" s="179"/>
      <c r="N261" s="179"/>
      <c r="O261" s="179"/>
      <c r="P261" s="179"/>
      <c r="Q261" s="179"/>
      <c r="S261" s="254">
        <v>245</v>
      </c>
      <c r="T261" s="786" t="s">
        <v>1124</v>
      </c>
      <c r="U261" s="787"/>
      <c r="V261" s="339">
        <v>7</v>
      </c>
      <c r="W261" s="339">
        <v>6</v>
      </c>
      <c r="X261" s="339">
        <v>5</v>
      </c>
      <c r="Y261" s="339">
        <v>26</v>
      </c>
      <c r="Z261" s="339">
        <v>19</v>
      </c>
      <c r="AA261" s="339">
        <v>22</v>
      </c>
      <c r="AB261" s="339">
        <v>45</v>
      </c>
      <c r="AC261" s="339">
        <v>8</v>
      </c>
      <c r="AD261" s="339">
        <v>1</v>
      </c>
      <c r="AE261" s="339">
        <v>4</v>
      </c>
      <c r="AF261" s="339">
        <v>27</v>
      </c>
      <c r="AG261" s="339">
        <v>20</v>
      </c>
      <c r="AH261" s="339">
        <v>21</v>
      </c>
      <c r="AI261" s="339">
        <v>38</v>
      </c>
      <c r="AJ261" s="339">
        <v>9</v>
      </c>
      <c r="AK261" s="339">
        <v>2</v>
      </c>
      <c r="AL261" s="339">
        <v>3</v>
      </c>
      <c r="AM261" s="339">
        <v>34</v>
      </c>
      <c r="AN261" s="339">
        <v>33</v>
      </c>
      <c r="AO261" s="339">
        <v>32</v>
      </c>
      <c r="AP261" s="339">
        <v>39</v>
      </c>
      <c r="AQ261" s="339">
        <v>16</v>
      </c>
      <c r="AR261" s="339">
        <v>15</v>
      </c>
      <c r="AS261" s="339">
        <v>14</v>
      </c>
      <c r="AT261" s="339">
        <v>35</v>
      </c>
      <c r="AU261" s="339">
        <v>28</v>
      </c>
      <c r="AV261" s="392">
        <v>31</v>
      </c>
      <c r="AW261" s="392"/>
      <c r="AX261" s="392"/>
      <c r="AY261" s="392"/>
      <c r="AZ261" s="392"/>
      <c r="BA261" s="392"/>
      <c r="BB261" s="392"/>
      <c r="BC261" s="392"/>
      <c r="BD261" s="392"/>
      <c r="BE261" s="392"/>
      <c r="BF261" s="392"/>
      <c r="BG261" s="392"/>
      <c r="BH261" s="410"/>
      <c r="BI261" s="410"/>
      <c r="BJ261" s="410"/>
      <c r="BK261" s="410"/>
      <c r="BL261" s="336"/>
      <c r="BM261" s="336"/>
      <c r="BN261" s="336"/>
      <c r="BO261" s="336"/>
      <c r="BP261" s="258"/>
      <c r="BQ261" s="258"/>
      <c r="BR261" s="258"/>
      <c r="BS261"/>
      <c r="BT261" s="258"/>
    </row>
    <row r="262" spans="1:73" ht="17.5" hidden="1">
      <c r="A262" s="272" t="s">
        <v>382</v>
      </c>
      <c r="B262" s="211" t="s">
        <v>1125</v>
      </c>
      <c r="C262" s="179"/>
      <c r="D262" s="179"/>
      <c r="E262" s="179"/>
      <c r="F262" s="179"/>
      <c r="G262" s="179"/>
      <c r="H262" s="179"/>
      <c r="I262" s="179"/>
      <c r="J262" s="179"/>
      <c r="K262" s="179"/>
      <c r="L262" s="179"/>
      <c r="M262" s="179"/>
      <c r="N262" s="179"/>
      <c r="O262" s="179"/>
      <c r="P262" s="179"/>
      <c r="Q262" s="179"/>
      <c r="S262" s="254">
        <v>246</v>
      </c>
      <c r="T262" s="786" t="s">
        <v>1125</v>
      </c>
      <c r="U262" s="787"/>
      <c r="V262" s="339">
        <v>16</v>
      </c>
      <c r="W262" s="339">
        <v>15</v>
      </c>
      <c r="X262" s="339">
        <v>14</v>
      </c>
      <c r="Y262" s="339">
        <v>35</v>
      </c>
      <c r="Z262" s="339">
        <v>28</v>
      </c>
      <c r="AA262" s="339">
        <v>31</v>
      </c>
      <c r="AB262" s="339">
        <v>17</v>
      </c>
      <c r="AC262" s="339">
        <v>10</v>
      </c>
      <c r="AD262" s="339">
        <v>13</v>
      </c>
      <c r="AE262" s="339">
        <v>36</v>
      </c>
      <c r="AF262" s="339">
        <v>29</v>
      </c>
      <c r="AG262" s="339">
        <v>30</v>
      </c>
      <c r="AH262" s="339">
        <v>18</v>
      </c>
      <c r="AI262" s="339">
        <v>11</v>
      </c>
      <c r="AJ262" s="339">
        <v>12</v>
      </c>
      <c r="AK262" s="339">
        <v>43</v>
      </c>
      <c r="AL262" s="339">
        <v>42</v>
      </c>
      <c r="AM262" s="339">
        <v>41</v>
      </c>
      <c r="AN262" s="339">
        <v>25</v>
      </c>
      <c r="AO262" s="339">
        <v>24</v>
      </c>
      <c r="AP262" s="339">
        <v>23</v>
      </c>
      <c r="AQ262" s="339">
        <v>44</v>
      </c>
      <c r="AR262" s="339">
        <v>37</v>
      </c>
      <c r="AS262" s="339">
        <v>40</v>
      </c>
      <c r="AT262" s="392"/>
      <c r="AU262" s="392"/>
      <c r="AV262" s="392"/>
      <c r="AW262" s="392"/>
      <c r="AX262" s="392"/>
      <c r="AY262" s="392"/>
      <c r="AZ262" s="392"/>
      <c r="BA262" s="392"/>
      <c r="BB262" s="392"/>
      <c r="BC262" s="392"/>
      <c r="BD262" s="392"/>
      <c r="BE262" s="392"/>
      <c r="BF262" s="392"/>
      <c r="BG262" s="392"/>
      <c r="BH262" s="410"/>
      <c r="BI262" s="410"/>
      <c r="BJ262" s="410"/>
      <c r="BK262" s="410"/>
      <c r="BL262" s="336"/>
      <c r="BM262" s="336"/>
      <c r="BN262" s="336"/>
      <c r="BO262" s="336"/>
      <c r="BP262" s="258"/>
      <c r="BQ262" s="258"/>
      <c r="BR262" s="258"/>
      <c r="BS262"/>
      <c r="BT262"/>
      <c r="BU262" s="258"/>
    </row>
    <row r="263" spans="1:73" ht="17.5" hidden="1">
      <c r="A263" s="272" t="s">
        <v>383</v>
      </c>
      <c r="B263" s="211" t="s">
        <v>1126</v>
      </c>
      <c r="C263" s="86" t="str">
        <f>IF(C1937="24","당첨",IF(C1937="25","당첨",IF(C1937="33","당첨",IF(C1937="34","당첨",IF(C1937="35","당첨",IF(C1937="42","당첨",IF(C1937="43","당첨",IF(C1937="51","당첨",IF(C1937="52","당첨",IF(C1937="53","당첨",IF(C1937="61","당첨","낙첨")))))))))))</f>
        <v>당첨</v>
      </c>
      <c r="D263" s="86" t="str">
        <f t="shared" ref="D263:Q263" si="227">IF(D1937="24","당첨",IF(D1937="25","당첨",IF(D1937="33","당첨",IF(D1937="34","당첨",IF(D1937="35","당첨",IF(D1937="42","당첨",IF(D1937="43","당첨",IF(D1937="51","당첨",IF(D1937="52","당첨",IF(D1937="53","당첨",IF(D1937="61","당첨","낙첨")))))))))))</f>
        <v>당첨</v>
      </c>
      <c r="E263" s="86" t="str">
        <f t="shared" si="227"/>
        <v>당첨</v>
      </c>
      <c r="F263" s="86" t="str">
        <f t="shared" si="227"/>
        <v>당첨</v>
      </c>
      <c r="G263" s="86" t="str">
        <f t="shared" si="227"/>
        <v>당첨</v>
      </c>
      <c r="H263" s="86" t="str">
        <f t="shared" si="227"/>
        <v>당첨</v>
      </c>
      <c r="I263" s="86" t="str">
        <f t="shared" si="227"/>
        <v>당첨</v>
      </c>
      <c r="J263" s="86" t="str">
        <f t="shared" si="227"/>
        <v>당첨</v>
      </c>
      <c r="K263" s="86" t="str">
        <f t="shared" si="227"/>
        <v>당첨</v>
      </c>
      <c r="L263" s="86" t="str">
        <f t="shared" si="227"/>
        <v>당첨</v>
      </c>
      <c r="M263" s="86" t="str">
        <f t="shared" si="227"/>
        <v>당첨</v>
      </c>
      <c r="N263" s="86" t="str">
        <f t="shared" si="227"/>
        <v>당첨</v>
      </c>
      <c r="O263" s="86" t="str">
        <f t="shared" si="227"/>
        <v>당첨</v>
      </c>
      <c r="P263" s="86" t="str">
        <f t="shared" si="227"/>
        <v>당첨</v>
      </c>
      <c r="Q263" s="86" t="str">
        <f t="shared" si="227"/>
        <v>당첨</v>
      </c>
      <c r="S263" s="254">
        <v>247</v>
      </c>
      <c r="T263" s="700" t="s">
        <v>1126</v>
      </c>
      <c r="U263" s="701"/>
      <c r="V263" s="390">
        <v>24</v>
      </c>
      <c r="W263" s="390">
        <v>25</v>
      </c>
      <c r="X263" s="390">
        <v>33</v>
      </c>
      <c r="Y263" s="390">
        <v>34</v>
      </c>
      <c r="Z263" s="390">
        <v>35</v>
      </c>
      <c r="AA263" s="389">
        <v>42</v>
      </c>
      <c r="AB263" s="390">
        <v>43</v>
      </c>
      <c r="AC263" s="390">
        <v>44</v>
      </c>
      <c r="AD263" s="390">
        <v>51</v>
      </c>
      <c r="AE263" s="390">
        <v>52</v>
      </c>
      <c r="AF263" s="390">
        <v>53</v>
      </c>
      <c r="AG263" s="390">
        <v>61</v>
      </c>
      <c r="AH263" s="390"/>
      <c r="AI263" s="339"/>
      <c r="AJ263" s="339"/>
      <c r="AK263" s="339"/>
      <c r="AL263" s="339"/>
      <c r="AM263" s="339"/>
      <c r="AN263" s="339"/>
      <c r="AO263" s="339"/>
      <c r="AP263" s="339"/>
      <c r="AQ263" s="339"/>
      <c r="AR263" s="339"/>
      <c r="AS263" s="339"/>
      <c r="AT263" s="339"/>
      <c r="AU263" s="339"/>
      <c r="AV263" s="392"/>
      <c r="AW263" s="392"/>
      <c r="AX263" s="392"/>
      <c r="AY263" s="392"/>
      <c r="AZ263" s="392"/>
      <c r="BA263" s="392"/>
      <c r="BB263" s="392"/>
      <c r="BC263" s="392"/>
      <c r="BD263" s="392"/>
      <c r="BE263" s="392"/>
      <c r="BF263" s="392"/>
      <c r="BG263" s="392"/>
      <c r="BH263" s="410"/>
      <c r="BI263" s="410"/>
      <c r="BJ263" s="410"/>
      <c r="BK263" s="410"/>
      <c r="BL263" s="336"/>
      <c r="BM263" s="336"/>
      <c r="BN263" s="336"/>
      <c r="BO263" s="336"/>
      <c r="BP263" s="258"/>
      <c r="BQ263" s="258"/>
      <c r="BR263" s="258"/>
      <c r="BS263"/>
      <c r="BT263"/>
      <c r="BU263" s="258"/>
    </row>
    <row r="264" spans="1:73" ht="17.5" hidden="1">
      <c r="A264" s="272" t="s">
        <v>384</v>
      </c>
      <c r="B264" s="206" t="s">
        <v>1127</v>
      </c>
      <c r="C264" s="179"/>
      <c r="D264" s="179"/>
      <c r="E264" s="179"/>
      <c r="F264" s="179"/>
      <c r="G264" s="179"/>
      <c r="H264" s="179"/>
      <c r="I264" s="179"/>
      <c r="J264" s="179"/>
      <c r="K264" s="179"/>
      <c r="L264" s="179"/>
      <c r="M264" s="179"/>
      <c r="N264" s="179"/>
      <c r="O264" s="179"/>
      <c r="P264" s="179"/>
      <c r="Q264" s="179"/>
      <c r="S264" s="254">
        <v>248</v>
      </c>
      <c r="T264" s="700" t="s">
        <v>1127</v>
      </c>
      <c r="U264" s="701"/>
      <c r="V264" s="339">
        <v>7</v>
      </c>
      <c r="W264" s="339">
        <v>8</v>
      </c>
      <c r="X264" s="339">
        <v>9</v>
      </c>
      <c r="Y264" s="339">
        <v>16</v>
      </c>
      <c r="Z264" s="339">
        <v>17</v>
      </c>
      <c r="AA264" s="339">
        <v>18</v>
      </c>
      <c r="AB264" s="339">
        <v>25</v>
      </c>
      <c r="AC264" s="339">
        <v>6</v>
      </c>
      <c r="AD264" s="339">
        <v>1</v>
      </c>
      <c r="AE264" s="339">
        <v>2</v>
      </c>
      <c r="AF264" s="339">
        <v>15</v>
      </c>
      <c r="AG264" s="339">
        <v>10</v>
      </c>
      <c r="AH264" s="339">
        <v>11</v>
      </c>
      <c r="AI264" s="339">
        <v>24</v>
      </c>
      <c r="AJ264" s="339">
        <v>5</v>
      </c>
      <c r="AK264" s="339">
        <v>4</v>
      </c>
      <c r="AL264" s="339">
        <v>3</v>
      </c>
      <c r="AM264" s="339">
        <v>14</v>
      </c>
      <c r="AN264" s="339">
        <v>13</v>
      </c>
      <c r="AO264" s="339">
        <v>12</v>
      </c>
      <c r="AP264" s="339">
        <v>23</v>
      </c>
      <c r="AQ264" s="339">
        <v>26</v>
      </c>
      <c r="AR264" s="339">
        <v>27</v>
      </c>
      <c r="AS264" s="339">
        <v>34</v>
      </c>
      <c r="AT264" s="339">
        <v>35</v>
      </c>
      <c r="AU264" s="339">
        <v>36</v>
      </c>
      <c r="AV264" s="392">
        <v>43</v>
      </c>
      <c r="AW264" s="392">
        <v>44</v>
      </c>
      <c r="AX264" s="392"/>
      <c r="AY264" s="392"/>
      <c r="AZ264" s="392"/>
      <c r="BA264" s="392"/>
      <c r="BB264" s="392"/>
      <c r="BC264" s="392"/>
      <c r="BD264" s="392"/>
      <c r="BE264" s="392"/>
      <c r="BF264" s="392"/>
      <c r="BG264" s="392"/>
      <c r="BH264" s="410"/>
      <c r="BI264" s="410"/>
      <c r="BJ264" s="410"/>
      <c r="BK264" s="410"/>
      <c r="BL264" s="336"/>
      <c r="BM264" s="336"/>
      <c r="BN264" s="336"/>
      <c r="BO264" s="336"/>
      <c r="BP264" s="258"/>
      <c r="BQ264" s="258"/>
      <c r="BR264" s="258"/>
      <c r="BS264"/>
      <c r="BT264"/>
      <c r="BU264" s="258"/>
    </row>
    <row r="265" spans="1:73" ht="17.5" hidden="1">
      <c r="A265" s="272" t="s">
        <v>385</v>
      </c>
      <c r="B265" s="206" t="s">
        <v>1128</v>
      </c>
      <c r="C265" s="179"/>
      <c r="D265" s="179"/>
      <c r="E265" s="179"/>
      <c r="F265" s="179"/>
      <c r="G265" s="179"/>
      <c r="H265" s="179"/>
      <c r="I265" s="179"/>
      <c r="J265" s="179"/>
      <c r="K265" s="179"/>
      <c r="L265" s="179"/>
      <c r="M265" s="179"/>
      <c r="N265" s="179"/>
      <c r="O265" s="179"/>
      <c r="P265" s="179"/>
      <c r="Q265" s="179"/>
      <c r="S265" s="254">
        <v>249</v>
      </c>
      <c r="T265" s="700" t="s">
        <v>1128</v>
      </c>
      <c r="U265" s="701"/>
      <c r="V265" s="339">
        <v>26</v>
      </c>
      <c r="W265" s="339">
        <v>27</v>
      </c>
      <c r="X265" s="339">
        <v>34</v>
      </c>
      <c r="Y265" s="339">
        <v>35</v>
      </c>
      <c r="Z265" s="339">
        <v>36</v>
      </c>
      <c r="AA265" s="339">
        <v>43</v>
      </c>
      <c r="AB265" s="339">
        <v>44</v>
      </c>
      <c r="AC265" s="339">
        <v>19</v>
      </c>
      <c r="AD265" s="339">
        <v>20</v>
      </c>
      <c r="AE265" s="339">
        <v>33</v>
      </c>
      <c r="AF265" s="339">
        <v>28</v>
      </c>
      <c r="AG265" s="339">
        <v>29</v>
      </c>
      <c r="AH265" s="339">
        <v>42</v>
      </c>
      <c r="AI265" s="339">
        <v>37</v>
      </c>
      <c r="AJ265" s="339">
        <v>22</v>
      </c>
      <c r="AK265" s="339">
        <v>21</v>
      </c>
      <c r="AL265" s="339">
        <v>32</v>
      </c>
      <c r="AM265" s="339">
        <v>31</v>
      </c>
      <c r="AN265" s="339">
        <v>30</v>
      </c>
      <c r="AO265" s="339">
        <v>41</v>
      </c>
      <c r="AP265" s="339">
        <v>40</v>
      </c>
      <c r="AQ265" s="339">
        <v>45</v>
      </c>
      <c r="AR265" s="339">
        <v>38</v>
      </c>
      <c r="AS265" s="339">
        <v>39</v>
      </c>
      <c r="AT265" s="392"/>
      <c r="AU265" s="392"/>
      <c r="AV265" s="392"/>
      <c r="AW265" s="392"/>
      <c r="AX265" s="392"/>
      <c r="AY265" s="392"/>
      <c r="AZ265" s="392"/>
      <c r="BA265" s="392"/>
      <c r="BB265" s="392"/>
      <c r="BC265" s="392"/>
      <c r="BD265" s="392"/>
      <c r="BE265" s="392"/>
      <c r="BF265" s="392"/>
      <c r="BG265" s="392"/>
      <c r="BH265" s="410"/>
      <c r="BI265" s="410"/>
      <c r="BJ265" s="410"/>
      <c r="BK265" s="410"/>
      <c r="BL265" s="336"/>
      <c r="BM265" s="336"/>
      <c r="BN265" s="336"/>
      <c r="BO265" s="336"/>
      <c r="BP265" s="258"/>
      <c r="BQ265" s="258"/>
      <c r="BR265" s="258"/>
      <c r="BS265"/>
      <c r="BT265"/>
      <c r="BU265" s="258"/>
    </row>
    <row r="266" spans="1:73" ht="17.5" hidden="1">
      <c r="A266" s="272" t="s">
        <v>386</v>
      </c>
      <c r="B266" s="206" t="s">
        <v>1129</v>
      </c>
      <c r="C266" s="86" t="str">
        <f>IF(C1952="24","당첨",IF(C1952="25","당첨",IF(C1952="33","당첨",IF(C1952="34","당첨",IF(C1952="42","당첨",IF(C1952="43","당첨",IF(C1952="44","당첨",IF(C1952="51","당첨",IF(C1952="52","당첨",IF(C1952="53","당첨",IF(C1952="54","당첨","낙첨")))))))))))</f>
        <v>당첨</v>
      </c>
      <c r="D266" s="86" t="str">
        <f t="shared" ref="D266:Q266" si="228">IF(D1952="24","당첨",IF(D1952="25","당첨",IF(D1952="33","당첨",IF(D1952="34","당첨",IF(D1952="42","당첨",IF(D1952="43","당첨",IF(D1952="44","당첨",IF(D1952="51","당첨",IF(D1952="52","당첨",IF(D1952="53","당첨",IF(D1952="54","당첨","낙첨")))))))))))</f>
        <v>당첨</v>
      </c>
      <c r="E266" s="86" t="str">
        <f t="shared" si="228"/>
        <v>당첨</v>
      </c>
      <c r="F266" s="86" t="str">
        <f t="shared" si="228"/>
        <v>당첨</v>
      </c>
      <c r="G266" s="86" t="str">
        <f t="shared" si="228"/>
        <v>당첨</v>
      </c>
      <c r="H266" s="86" t="str">
        <f t="shared" si="228"/>
        <v>당첨</v>
      </c>
      <c r="I266" s="86" t="str">
        <f t="shared" si="228"/>
        <v>당첨</v>
      </c>
      <c r="J266" s="86" t="str">
        <f t="shared" si="228"/>
        <v>당첨</v>
      </c>
      <c r="K266" s="86" t="str">
        <f t="shared" si="228"/>
        <v>당첨</v>
      </c>
      <c r="L266" s="86" t="str">
        <f t="shared" si="228"/>
        <v>당첨</v>
      </c>
      <c r="M266" s="86" t="str">
        <f t="shared" si="228"/>
        <v>당첨</v>
      </c>
      <c r="N266" s="86" t="str">
        <f t="shared" si="228"/>
        <v>당첨</v>
      </c>
      <c r="O266" s="86" t="str">
        <f t="shared" si="228"/>
        <v>당첨</v>
      </c>
      <c r="P266" s="86" t="str">
        <f t="shared" si="228"/>
        <v>당첨</v>
      </c>
      <c r="Q266" s="86" t="str">
        <f t="shared" si="228"/>
        <v>당첨</v>
      </c>
      <c r="S266" s="254">
        <v>250</v>
      </c>
      <c r="T266" s="700" t="s">
        <v>1129</v>
      </c>
      <c r="U266" s="701"/>
      <c r="V266" s="390">
        <v>24</v>
      </c>
      <c r="W266" s="390">
        <v>25</v>
      </c>
      <c r="X266" s="390">
        <v>33</v>
      </c>
      <c r="Y266" s="390">
        <v>34</v>
      </c>
      <c r="Z266" s="390">
        <v>42</v>
      </c>
      <c r="AA266" s="389">
        <v>43</v>
      </c>
      <c r="AB266" s="390">
        <v>44</v>
      </c>
      <c r="AC266" s="390">
        <v>52</v>
      </c>
      <c r="AD266" s="390">
        <v>53</v>
      </c>
      <c r="AE266" s="390">
        <v>54</v>
      </c>
      <c r="AF266" s="390"/>
      <c r="AG266" s="390"/>
      <c r="AH266" s="390"/>
      <c r="AI266" s="389"/>
      <c r="AJ266" s="390"/>
      <c r="AK266" s="390"/>
      <c r="AL266" s="339"/>
      <c r="AM266" s="339"/>
      <c r="AN266" s="339"/>
      <c r="AO266" s="339"/>
      <c r="AP266" s="339"/>
      <c r="AQ266" s="339"/>
      <c r="AR266" s="339"/>
      <c r="AS266" s="339"/>
      <c r="AT266" s="339"/>
      <c r="AU266" s="339"/>
      <c r="AV266" s="392"/>
      <c r="AW266" s="392"/>
      <c r="AX266" s="392"/>
      <c r="AY266" s="392"/>
      <c r="AZ266" s="392"/>
      <c r="BA266" s="392"/>
      <c r="BB266" s="392"/>
      <c r="BC266" s="392"/>
      <c r="BD266" s="392"/>
      <c r="BE266" s="392"/>
      <c r="BF266" s="392"/>
      <c r="BG266" s="392"/>
      <c r="BH266" s="410"/>
      <c r="BI266" s="410"/>
      <c r="BJ266" s="410"/>
      <c r="BK266" s="410"/>
      <c r="BL266" s="336"/>
      <c r="BM266" s="336"/>
      <c r="BN266" s="336"/>
      <c r="BO266" s="336"/>
      <c r="BP266" s="258"/>
      <c r="BQ266" s="258"/>
      <c r="BR266" s="258"/>
      <c r="BS266"/>
      <c r="BT266"/>
      <c r="BU266" s="258"/>
    </row>
    <row r="267" spans="1:73" ht="17.5" hidden="1">
      <c r="A267" s="272" t="s">
        <v>387</v>
      </c>
      <c r="B267" s="211" t="s">
        <v>1153</v>
      </c>
      <c r="C267" s="179"/>
      <c r="D267" s="179"/>
      <c r="E267" s="179"/>
      <c r="F267" s="179"/>
      <c r="G267" s="179"/>
      <c r="H267" s="179"/>
      <c r="I267" s="179"/>
      <c r="J267" s="179"/>
      <c r="K267" s="179"/>
      <c r="L267" s="179"/>
      <c r="M267" s="179"/>
      <c r="N267" s="179"/>
      <c r="O267" s="179"/>
      <c r="P267" s="179"/>
      <c r="Q267" s="179"/>
      <c r="S267" s="254">
        <v>251</v>
      </c>
      <c r="T267" s="786" t="s">
        <v>1153</v>
      </c>
      <c r="U267" s="787"/>
      <c r="V267" s="339">
        <v>8</v>
      </c>
      <c r="W267" s="339">
        <v>4</v>
      </c>
      <c r="X267" s="339">
        <v>7</v>
      </c>
      <c r="Y267" s="339">
        <v>20</v>
      </c>
      <c r="Z267" s="339">
        <v>19</v>
      </c>
      <c r="AA267" s="339">
        <v>21</v>
      </c>
      <c r="AB267" s="339">
        <v>42</v>
      </c>
      <c r="AC267" s="339">
        <v>2</v>
      </c>
      <c r="AD267" s="339">
        <v>1</v>
      </c>
      <c r="AE267" s="339">
        <v>3</v>
      </c>
      <c r="AF267" s="339">
        <v>24</v>
      </c>
      <c r="AG267" s="339">
        <v>23</v>
      </c>
      <c r="AH267" s="339">
        <v>27</v>
      </c>
      <c r="AI267" s="339">
        <v>41</v>
      </c>
      <c r="AJ267" s="339">
        <v>6</v>
      </c>
      <c r="AK267" s="339">
        <v>5</v>
      </c>
      <c r="AL267" s="339">
        <v>9</v>
      </c>
      <c r="AM267" s="339">
        <v>35</v>
      </c>
      <c r="AN267" s="339">
        <v>31</v>
      </c>
      <c r="AO267" s="339">
        <v>34</v>
      </c>
      <c r="AP267" s="339">
        <v>45</v>
      </c>
      <c r="AQ267" s="339">
        <v>17</v>
      </c>
      <c r="AR267" s="339">
        <v>13</v>
      </c>
      <c r="AS267" s="339">
        <v>16</v>
      </c>
      <c r="AT267" s="339">
        <v>29</v>
      </c>
      <c r="AU267" s="392">
        <v>28</v>
      </c>
      <c r="AV267" s="392">
        <v>30</v>
      </c>
      <c r="AW267" s="339"/>
      <c r="AX267" s="339"/>
      <c r="AY267" s="339"/>
      <c r="AZ267" s="339"/>
      <c r="BA267" s="339"/>
      <c r="BB267" s="339"/>
      <c r="BC267" s="339"/>
      <c r="BD267" s="339"/>
      <c r="BE267" s="339"/>
      <c r="BF267" s="339"/>
      <c r="BG267" s="339"/>
      <c r="BH267" s="410"/>
      <c r="BI267" s="410"/>
      <c r="BJ267" s="410"/>
      <c r="BK267" s="410"/>
      <c r="BL267" s="336"/>
      <c r="BM267" s="336"/>
      <c r="BN267" s="336"/>
      <c r="BO267" s="336"/>
      <c r="BP267" s="258"/>
      <c r="BQ267" s="258"/>
      <c r="BR267" s="258"/>
      <c r="BS267"/>
      <c r="BT267"/>
      <c r="BU267" s="258"/>
    </row>
    <row r="268" spans="1:73" ht="17.5" hidden="1">
      <c r="A268" s="272" t="s">
        <v>388</v>
      </c>
      <c r="B268" s="211" t="s">
        <v>1154</v>
      </c>
      <c r="C268" s="179"/>
      <c r="D268" s="179"/>
      <c r="E268" s="179"/>
      <c r="F268" s="179"/>
      <c r="G268" s="179"/>
      <c r="H268" s="179"/>
      <c r="I268" s="179"/>
      <c r="J268" s="179"/>
      <c r="K268" s="179"/>
      <c r="L268" s="179"/>
      <c r="M268" s="179"/>
      <c r="N268" s="179"/>
      <c r="O268" s="179"/>
      <c r="P268" s="179"/>
      <c r="Q268" s="179"/>
      <c r="S268" s="254">
        <v>252</v>
      </c>
      <c r="T268" s="786" t="s">
        <v>1154</v>
      </c>
      <c r="U268" s="787"/>
      <c r="V268" s="339">
        <v>17</v>
      </c>
      <c r="W268" s="339">
        <v>13</v>
      </c>
      <c r="X268" s="339">
        <v>16</v>
      </c>
      <c r="Y268" s="339">
        <v>29</v>
      </c>
      <c r="Z268" s="339">
        <v>28</v>
      </c>
      <c r="AA268" s="339">
        <v>30</v>
      </c>
      <c r="AB268" s="339">
        <v>11</v>
      </c>
      <c r="AC268" s="339">
        <v>10</v>
      </c>
      <c r="AD268" s="339">
        <v>12</v>
      </c>
      <c r="AE268" s="339">
        <v>33</v>
      </c>
      <c r="AF268" s="339">
        <v>32</v>
      </c>
      <c r="AG268" s="339">
        <v>36</v>
      </c>
      <c r="AH268" s="339">
        <v>15</v>
      </c>
      <c r="AI268" s="339">
        <v>14</v>
      </c>
      <c r="AJ268" s="339">
        <v>18</v>
      </c>
      <c r="AK268" s="339">
        <v>44</v>
      </c>
      <c r="AL268" s="339">
        <v>40</v>
      </c>
      <c r="AM268" s="339">
        <v>43</v>
      </c>
      <c r="AN268" s="339">
        <v>26</v>
      </c>
      <c r="AO268" s="339">
        <v>22</v>
      </c>
      <c r="AP268" s="339">
        <v>25</v>
      </c>
      <c r="AQ268" s="339">
        <v>38</v>
      </c>
      <c r="AR268" s="339">
        <v>37</v>
      </c>
      <c r="AS268" s="339">
        <v>39</v>
      </c>
      <c r="AT268" s="339"/>
      <c r="AU268" s="339"/>
      <c r="AV268" s="339"/>
      <c r="AW268" s="339"/>
      <c r="AX268" s="339"/>
      <c r="AY268" s="339"/>
      <c r="AZ268" s="339"/>
      <c r="BA268" s="339"/>
      <c r="BB268" s="339"/>
      <c r="BC268" s="339"/>
      <c r="BD268" s="339"/>
      <c r="BE268" s="339"/>
      <c r="BF268" s="339"/>
      <c r="BG268" s="339"/>
      <c r="BH268" s="410"/>
      <c r="BI268" s="410"/>
      <c r="BJ268" s="410"/>
      <c r="BK268" s="410"/>
      <c r="BL268" s="336"/>
      <c r="BM268" s="336"/>
      <c r="BN268" s="336"/>
      <c r="BO268" s="336"/>
      <c r="BP268" s="258"/>
      <c r="BQ268"/>
      <c r="BR268" s="258"/>
      <c r="BS268"/>
      <c r="BT268"/>
      <c r="BU268" s="258"/>
    </row>
    <row r="269" spans="1:73" ht="17.5" hidden="1">
      <c r="A269" s="272" t="s">
        <v>389</v>
      </c>
      <c r="B269" s="211" t="s">
        <v>1155</v>
      </c>
      <c r="C269" s="86" t="str">
        <f>IF(C1967="15","당첨",IF(C1967="24","당첨",IF(C1967="25","당첨",IF(C1967="33","당첨",IF(C1967="34","당첨",IF(C1967="42","당첨",IF(C1967="43","당첨",IF(C1967="44","당첨",IF(C1967="51","당첨",IF(C1967="52","당첨",IF(C1967="53","당첨","낙첨")))))))))))</f>
        <v>당첨</v>
      </c>
      <c r="D269" s="86" t="str">
        <f t="shared" ref="D269:Q269" si="229">IF(D1967="15","당첨",IF(D1967="24","당첨",IF(D1967="25","당첨",IF(D1967="33","당첨",IF(D1967="34","당첨",IF(D1967="42","당첨",IF(D1967="43","당첨",IF(D1967="44","당첨",IF(D1967="51","당첨",IF(D1967="52","당첨",IF(D1967="53","당첨","낙첨")))))))))))</f>
        <v>당첨</v>
      </c>
      <c r="E269" s="86" t="str">
        <f t="shared" si="229"/>
        <v>당첨</v>
      </c>
      <c r="F269" s="86" t="str">
        <f t="shared" si="229"/>
        <v>당첨</v>
      </c>
      <c r="G269" s="86" t="str">
        <f t="shared" si="229"/>
        <v>당첨</v>
      </c>
      <c r="H269" s="86" t="str">
        <f t="shared" si="229"/>
        <v>당첨</v>
      </c>
      <c r="I269" s="86" t="str">
        <f t="shared" si="229"/>
        <v>당첨</v>
      </c>
      <c r="J269" s="86" t="str">
        <f t="shared" si="229"/>
        <v>당첨</v>
      </c>
      <c r="K269" s="86" t="str">
        <f t="shared" si="229"/>
        <v>당첨</v>
      </c>
      <c r="L269" s="86" t="str">
        <f t="shared" si="229"/>
        <v>당첨</v>
      </c>
      <c r="M269" s="86" t="str">
        <f t="shared" si="229"/>
        <v>당첨</v>
      </c>
      <c r="N269" s="86" t="str">
        <f t="shared" si="229"/>
        <v>당첨</v>
      </c>
      <c r="O269" s="86" t="str">
        <f t="shared" si="229"/>
        <v>당첨</v>
      </c>
      <c r="P269" s="86" t="str">
        <f t="shared" si="229"/>
        <v>당첨</v>
      </c>
      <c r="Q269" s="86" t="str">
        <f t="shared" si="229"/>
        <v>당첨</v>
      </c>
      <c r="S269" s="254">
        <v>253</v>
      </c>
      <c r="T269" s="700" t="s">
        <v>1155</v>
      </c>
      <c r="U269" s="701"/>
      <c r="V269" s="390">
        <v>15</v>
      </c>
      <c r="W269" s="390">
        <v>24</v>
      </c>
      <c r="X269" s="390">
        <v>25</v>
      </c>
      <c r="Y269" s="390">
        <v>33</v>
      </c>
      <c r="Z269" s="390">
        <v>34</v>
      </c>
      <c r="AA269" s="390">
        <v>42</v>
      </c>
      <c r="AB269" s="390">
        <v>43</v>
      </c>
      <c r="AC269" s="390">
        <v>44</v>
      </c>
      <c r="AD269" s="390">
        <v>51</v>
      </c>
      <c r="AE269" s="390">
        <v>52</v>
      </c>
      <c r="AF269" s="390">
        <v>53</v>
      </c>
      <c r="AG269" s="390"/>
      <c r="AH269" s="339"/>
      <c r="AI269" s="339"/>
      <c r="AJ269" s="339"/>
      <c r="AK269" s="339"/>
      <c r="AL269" s="339"/>
      <c r="AM269" s="339"/>
      <c r="AN269" s="339"/>
      <c r="AO269" s="339"/>
      <c r="AP269" s="339"/>
      <c r="AQ269" s="339"/>
      <c r="AR269" s="339"/>
      <c r="AS269" s="339"/>
      <c r="AT269" s="339"/>
      <c r="AU269" s="392"/>
      <c r="AV269" s="392"/>
      <c r="AW269" s="392"/>
      <c r="AX269" s="392"/>
      <c r="AY269" s="392"/>
      <c r="AZ269" s="392"/>
      <c r="BA269" s="392"/>
      <c r="BB269" s="392"/>
      <c r="BC269" s="392"/>
      <c r="BD269" s="392"/>
      <c r="BE269" s="392"/>
      <c r="BF269" s="392"/>
      <c r="BG269" s="392"/>
      <c r="BH269" s="410"/>
      <c r="BI269" s="410"/>
      <c r="BJ269" s="410"/>
      <c r="BK269" s="410"/>
      <c r="BL269" s="336"/>
      <c r="BM269" s="336"/>
      <c r="BN269" s="336"/>
      <c r="BO269" s="336"/>
      <c r="BP269" s="258"/>
      <c r="BQ269"/>
      <c r="BR269" s="258"/>
      <c r="BS269"/>
      <c r="BT269"/>
      <c r="BU269" s="258"/>
    </row>
    <row r="270" spans="1:73" ht="17.5" hidden="1">
      <c r="A270" s="272" t="s">
        <v>390</v>
      </c>
      <c r="B270" s="206" t="s">
        <v>1156</v>
      </c>
      <c r="C270" s="179"/>
      <c r="D270" s="179"/>
      <c r="E270" s="179"/>
      <c r="F270" s="179"/>
      <c r="G270" s="179"/>
      <c r="H270" s="179"/>
      <c r="I270" s="179"/>
      <c r="J270" s="179"/>
      <c r="K270" s="179"/>
      <c r="L270" s="179"/>
      <c r="M270" s="179"/>
      <c r="N270" s="179"/>
      <c r="O270" s="179"/>
      <c r="P270" s="179"/>
      <c r="Q270" s="179"/>
      <c r="S270" s="254">
        <v>254</v>
      </c>
      <c r="T270" s="700" t="s">
        <v>1156</v>
      </c>
      <c r="U270" s="701"/>
      <c r="V270" s="339">
        <v>8</v>
      </c>
      <c r="W270" s="339">
        <v>2</v>
      </c>
      <c r="X270" s="339">
        <v>6</v>
      </c>
      <c r="Y270" s="339">
        <v>17</v>
      </c>
      <c r="Z270" s="339">
        <v>11</v>
      </c>
      <c r="AA270" s="339">
        <v>15</v>
      </c>
      <c r="AB270" s="339">
        <v>26</v>
      </c>
      <c r="AC270" s="339">
        <v>4</v>
      </c>
      <c r="AD270" s="339">
        <v>1</v>
      </c>
      <c r="AE270" s="339">
        <v>5</v>
      </c>
      <c r="AF270" s="339">
        <v>13</v>
      </c>
      <c r="AG270" s="339">
        <v>10</v>
      </c>
      <c r="AH270" s="339">
        <v>14</v>
      </c>
      <c r="AI270" s="339">
        <v>22</v>
      </c>
      <c r="AJ270" s="339">
        <v>7</v>
      </c>
      <c r="AK270" s="339">
        <v>3</v>
      </c>
      <c r="AL270" s="339">
        <v>9</v>
      </c>
      <c r="AM270" s="339">
        <v>16</v>
      </c>
      <c r="AN270" s="339">
        <v>12</v>
      </c>
      <c r="AO270" s="339">
        <v>18</v>
      </c>
      <c r="AP270" s="339">
        <v>25</v>
      </c>
      <c r="AQ270" s="339">
        <v>20</v>
      </c>
      <c r="AR270" s="339">
        <v>24</v>
      </c>
      <c r="AS270" s="339">
        <v>35</v>
      </c>
      <c r="AT270" s="339">
        <v>29</v>
      </c>
      <c r="AU270" s="392">
        <v>33</v>
      </c>
      <c r="AV270" s="392">
        <v>44</v>
      </c>
      <c r="AW270" s="392">
        <v>38</v>
      </c>
      <c r="AX270" s="339"/>
      <c r="AY270" s="339"/>
      <c r="AZ270" s="339"/>
      <c r="BA270" s="339"/>
      <c r="BB270" s="339"/>
      <c r="BC270" s="339"/>
      <c r="BD270" s="339"/>
      <c r="BE270" s="339"/>
      <c r="BF270" s="339"/>
      <c r="BG270" s="339"/>
      <c r="BH270" s="410"/>
      <c r="BI270" s="410"/>
      <c r="BJ270" s="410"/>
      <c r="BK270" s="410"/>
      <c r="BL270" s="336"/>
      <c r="BM270" s="336"/>
      <c r="BN270" s="336"/>
      <c r="BO270" s="336"/>
      <c r="BP270" s="258"/>
      <c r="BQ270"/>
      <c r="BR270" s="258"/>
      <c r="BS270"/>
      <c r="BT270"/>
      <c r="BU270" s="258"/>
    </row>
    <row r="271" spans="1:73" ht="17.5" hidden="1">
      <c r="A271" s="272" t="s">
        <v>391</v>
      </c>
      <c r="B271" s="206" t="s">
        <v>1157</v>
      </c>
      <c r="C271" s="179"/>
      <c r="D271" s="179"/>
      <c r="E271" s="179"/>
      <c r="F271" s="179"/>
      <c r="G271" s="179"/>
      <c r="H271" s="179"/>
      <c r="I271" s="179"/>
      <c r="J271" s="179"/>
      <c r="K271" s="179"/>
      <c r="L271" s="179"/>
      <c r="M271" s="179"/>
      <c r="N271" s="179"/>
      <c r="O271" s="179"/>
      <c r="P271" s="179"/>
      <c r="Q271" s="179"/>
      <c r="S271" s="254">
        <v>255</v>
      </c>
      <c r="T271" s="700" t="s">
        <v>1157</v>
      </c>
      <c r="U271" s="701"/>
      <c r="V271" s="339">
        <v>20</v>
      </c>
      <c r="W271" s="339">
        <v>24</v>
      </c>
      <c r="X271" s="339">
        <v>35</v>
      </c>
      <c r="Y271" s="339">
        <v>29</v>
      </c>
      <c r="Z271" s="339">
        <v>33</v>
      </c>
      <c r="AA271" s="339">
        <v>44</v>
      </c>
      <c r="AB271" s="339">
        <v>38</v>
      </c>
      <c r="AC271" s="339">
        <v>19</v>
      </c>
      <c r="AD271" s="339">
        <v>23</v>
      </c>
      <c r="AE271" s="339">
        <v>31</v>
      </c>
      <c r="AF271" s="339">
        <v>28</v>
      </c>
      <c r="AG271" s="339">
        <v>32</v>
      </c>
      <c r="AH271" s="339">
        <v>40</v>
      </c>
      <c r="AI271" s="339">
        <v>37</v>
      </c>
      <c r="AJ271" s="339">
        <v>21</v>
      </c>
      <c r="AK271" s="339">
        <v>27</v>
      </c>
      <c r="AL271" s="339">
        <v>34</v>
      </c>
      <c r="AM271" s="339">
        <v>30</v>
      </c>
      <c r="AN271" s="339">
        <v>36</v>
      </c>
      <c r="AO271" s="339">
        <v>43</v>
      </c>
      <c r="AP271" s="339">
        <v>39</v>
      </c>
      <c r="AQ271" s="339">
        <v>42</v>
      </c>
      <c r="AR271" s="339">
        <v>41</v>
      </c>
      <c r="AS271" s="339">
        <v>45</v>
      </c>
      <c r="AT271" s="339"/>
      <c r="AU271" s="339"/>
      <c r="AV271" s="339"/>
      <c r="AW271" s="339"/>
      <c r="AX271" s="339"/>
      <c r="AY271" s="339"/>
      <c r="AZ271" s="339"/>
      <c r="BA271" s="339"/>
      <c r="BB271" s="339"/>
      <c r="BC271" s="339"/>
      <c r="BD271" s="339"/>
      <c r="BE271" s="339"/>
      <c r="BF271" s="339"/>
      <c r="BG271" s="339"/>
      <c r="BH271" s="410"/>
      <c r="BI271" s="410"/>
      <c r="BJ271" s="410"/>
      <c r="BK271" s="410"/>
      <c r="BL271" s="336"/>
      <c r="BM271" s="336"/>
      <c r="BN271" s="336"/>
      <c r="BO271" s="336"/>
      <c r="BP271" s="258"/>
      <c r="BQ271"/>
      <c r="BR271" s="258"/>
      <c r="BS271"/>
      <c r="BT271"/>
      <c r="BU271" s="258"/>
    </row>
    <row r="272" spans="1:73" ht="17.5" hidden="1">
      <c r="A272" s="272" t="s">
        <v>392</v>
      </c>
      <c r="B272" s="206" t="s">
        <v>1158</v>
      </c>
      <c r="C272" s="86" t="str">
        <f>IF(C1982="24","당첨",IF(C1982="25","당첨",IF(C1982="33","당첨",IF(C1982="34","당첨",IF(C1982="35","당첨",IF(C1982="42","당첨",IF(C1982="43","당첨",IF(C1982="44","당첨",IF(C1982="51","당첨",IF(C1982="52","당첨",IF(C1982="53","당첨",IF(C1982="54","당첨","낙첨"))))))))))))</f>
        <v>당첨</v>
      </c>
      <c r="D272" s="86" t="str">
        <f t="shared" ref="D272:Q272" si="230">IF(D1982="24","당첨",IF(D1982="25","당첨",IF(D1982="33","당첨",IF(D1982="34","당첨",IF(D1982="35","당첨",IF(D1982="42","당첨",IF(D1982="43","당첨",IF(D1982="44","당첨",IF(D1982="51","당첨",IF(D1982="52","당첨",IF(D1982="53","당첨",IF(D1982="54","당첨","낙첨"))))))))))))</f>
        <v>당첨</v>
      </c>
      <c r="E272" s="86" t="str">
        <f t="shared" si="230"/>
        <v>당첨</v>
      </c>
      <c r="F272" s="86" t="str">
        <f t="shared" si="230"/>
        <v>당첨</v>
      </c>
      <c r="G272" s="86" t="str">
        <f t="shared" si="230"/>
        <v>당첨</v>
      </c>
      <c r="H272" s="86" t="str">
        <f t="shared" si="230"/>
        <v>당첨</v>
      </c>
      <c r="I272" s="86" t="str">
        <f t="shared" si="230"/>
        <v>당첨</v>
      </c>
      <c r="J272" s="86" t="str">
        <f t="shared" si="230"/>
        <v>당첨</v>
      </c>
      <c r="K272" s="86" t="str">
        <f t="shared" si="230"/>
        <v>당첨</v>
      </c>
      <c r="L272" s="86" t="str">
        <f t="shared" si="230"/>
        <v>당첨</v>
      </c>
      <c r="M272" s="86" t="str">
        <f t="shared" si="230"/>
        <v>당첨</v>
      </c>
      <c r="N272" s="86" t="str">
        <f t="shared" si="230"/>
        <v>당첨</v>
      </c>
      <c r="O272" s="86" t="str">
        <f t="shared" si="230"/>
        <v>당첨</v>
      </c>
      <c r="P272" s="86" t="str">
        <f t="shared" si="230"/>
        <v>당첨</v>
      </c>
      <c r="Q272" s="86" t="str">
        <f t="shared" si="230"/>
        <v>당첨</v>
      </c>
      <c r="S272" s="254">
        <v>256</v>
      </c>
      <c r="T272" s="700" t="s">
        <v>1158</v>
      </c>
      <c r="U272" s="701"/>
      <c r="V272" s="390">
        <v>24</v>
      </c>
      <c r="W272" s="390">
        <v>33</v>
      </c>
      <c r="X272" s="390">
        <v>34</v>
      </c>
      <c r="Y272" s="390">
        <v>35</v>
      </c>
      <c r="Z272" s="390">
        <v>42</v>
      </c>
      <c r="AA272" s="389">
        <v>43</v>
      </c>
      <c r="AB272" s="390">
        <v>44</v>
      </c>
      <c r="AC272" s="390">
        <v>52</v>
      </c>
      <c r="AD272" s="390">
        <v>53</v>
      </c>
      <c r="AE272" s="390"/>
      <c r="AF272" s="390"/>
      <c r="AG272" s="390"/>
      <c r="AH272" s="390"/>
      <c r="AI272" s="339"/>
      <c r="AJ272" s="339"/>
      <c r="AK272" s="339"/>
      <c r="AL272" s="339"/>
      <c r="AM272" s="339"/>
      <c r="AN272" s="339"/>
      <c r="AO272" s="339"/>
      <c r="AP272" s="339"/>
      <c r="AQ272" s="339"/>
      <c r="AR272" s="339"/>
      <c r="AS272" s="339"/>
      <c r="AT272" s="339"/>
      <c r="AU272" s="392"/>
      <c r="AV272" s="392"/>
      <c r="AW272" s="392"/>
      <c r="AX272" s="392"/>
      <c r="AY272" s="392"/>
      <c r="AZ272" s="392"/>
      <c r="BA272" s="392"/>
      <c r="BB272" s="392"/>
      <c r="BC272" s="392"/>
      <c r="BD272" s="392"/>
      <c r="BE272" s="392"/>
      <c r="BF272" s="392"/>
      <c r="BG272" s="392"/>
      <c r="BH272" s="410"/>
      <c r="BI272" s="410"/>
      <c r="BJ272" s="410"/>
      <c r="BK272" s="410"/>
      <c r="BL272" s="336"/>
      <c r="BM272" s="336"/>
      <c r="BN272" s="336"/>
      <c r="BO272" s="336"/>
      <c r="BP272" s="258"/>
      <c r="BQ272"/>
      <c r="BR272" s="258"/>
      <c r="BS272"/>
      <c r="BT272"/>
      <c r="BU272" s="258"/>
    </row>
    <row r="273" spans="1:74" ht="17.5" hidden="1">
      <c r="A273" s="272" t="s">
        <v>393</v>
      </c>
      <c r="B273" s="211" t="s">
        <v>1160</v>
      </c>
      <c r="C273" s="179"/>
      <c r="D273" s="179"/>
      <c r="E273" s="179"/>
      <c r="F273" s="179"/>
      <c r="G273" s="179"/>
      <c r="H273" s="179"/>
      <c r="I273" s="179"/>
      <c r="J273" s="179"/>
      <c r="K273" s="179"/>
      <c r="L273" s="179"/>
      <c r="M273" s="179"/>
      <c r="N273" s="179"/>
      <c r="O273" s="179"/>
      <c r="P273" s="179"/>
      <c r="Q273" s="179"/>
      <c r="S273" s="254">
        <v>257</v>
      </c>
      <c r="T273" s="786" t="s">
        <v>1160</v>
      </c>
      <c r="U273" s="787"/>
      <c r="V273" s="339">
        <v>1</v>
      </c>
      <c r="W273" s="339">
        <v>7</v>
      </c>
      <c r="X273" s="339">
        <v>3</v>
      </c>
      <c r="Y273" s="339">
        <v>23</v>
      </c>
      <c r="Z273" s="339">
        <v>27</v>
      </c>
      <c r="AA273" s="339">
        <v>24</v>
      </c>
      <c r="AB273" s="339">
        <v>38</v>
      </c>
      <c r="AC273" s="339">
        <v>5</v>
      </c>
      <c r="AD273" s="339">
        <v>9</v>
      </c>
      <c r="AE273" s="339">
        <v>6</v>
      </c>
      <c r="AF273" s="339">
        <v>20</v>
      </c>
      <c r="AG273" s="339">
        <v>26</v>
      </c>
      <c r="AH273" s="339">
        <v>22</v>
      </c>
      <c r="AI273" s="339">
        <v>44</v>
      </c>
      <c r="AJ273" s="339">
        <v>2</v>
      </c>
      <c r="AK273" s="339">
        <v>8</v>
      </c>
      <c r="AL273" s="339">
        <v>4</v>
      </c>
      <c r="AM273" s="339">
        <v>28</v>
      </c>
      <c r="AN273" s="339">
        <v>34</v>
      </c>
      <c r="AO273" s="339">
        <v>30</v>
      </c>
      <c r="AP273" s="339">
        <v>40</v>
      </c>
      <c r="AQ273" s="339">
        <v>10</v>
      </c>
      <c r="AR273" s="339">
        <v>16</v>
      </c>
      <c r="AS273" s="339">
        <v>12</v>
      </c>
      <c r="AT273" s="339">
        <v>32</v>
      </c>
      <c r="AU273" s="392">
        <v>36</v>
      </c>
      <c r="AV273" s="392">
        <v>33</v>
      </c>
      <c r="AW273" s="392"/>
      <c r="AX273" s="392"/>
      <c r="AY273" s="392"/>
      <c r="AZ273" s="392"/>
      <c r="BA273" s="392"/>
      <c r="BB273" s="392"/>
      <c r="BC273" s="392"/>
      <c r="BD273" s="392"/>
      <c r="BE273" s="392"/>
      <c r="BF273" s="392"/>
      <c r="BG273" s="392"/>
      <c r="BH273" s="410"/>
      <c r="BI273" s="410"/>
      <c r="BJ273" s="410"/>
      <c r="BK273" s="410"/>
      <c r="BL273" s="336"/>
      <c r="BM273" s="336"/>
      <c r="BN273" s="336"/>
      <c r="BO273" s="336"/>
      <c r="BP273" s="258"/>
      <c r="BQ273"/>
      <c r="BR273" s="258"/>
      <c r="BS273"/>
      <c r="BT273"/>
      <c r="BU273" s="258"/>
    </row>
    <row r="274" spans="1:74" ht="17.5" hidden="1">
      <c r="A274" s="272" t="s">
        <v>394</v>
      </c>
      <c r="B274" s="211" t="s">
        <v>1161</v>
      </c>
      <c r="C274" s="179"/>
      <c r="D274" s="179"/>
      <c r="E274" s="179"/>
      <c r="F274" s="179"/>
      <c r="G274" s="179"/>
      <c r="H274" s="179"/>
      <c r="I274" s="179"/>
      <c r="J274" s="179"/>
      <c r="K274" s="179"/>
      <c r="L274" s="179"/>
      <c r="M274" s="179"/>
      <c r="N274" s="179"/>
      <c r="O274" s="179"/>
      <c r="P274" s="179"/>
      <c r="Q274" s="179"/>
      <c r="S274" s="254">
        <v>258</v>
      </c>
      <c r="T274" s="786" t="s">
        <v>1161</v>
      </c>
      <c r="U274" s="787"/>
      <c r="V274" s="339">
        <v>10</v>
      </c>
      <c r="W274" s="339">
        <v>16</v>
      </c>
      <c r="X274" s="339">
        <v>12</v>
      </c>
      <c r="Y274" s="339">
        <v>32</v>
      </c>
      <c r="Z274" s="339">
        <v>36</v>
      </c>
      <c r="AA274" s="339">
        <v>33</v>
      </c>
      <c r="AB274" s="339">
        <v>14</v>
      </c>
      <c r="AC274" s="339">
        <v>18</v>
      </c>
      <c r="AD274" s="339">
        <v>15</v>
      </c>
      <c r="AE274" s="339">
        <v>29</v>
      </c>
      <c r="AF274" s="339">
        <v>35</v>
      </c>
      <c r="AG274" s="339">
        <v>31</v>
      </c>
      <c r="AH274" s="339">
        <v>11</v>
      </c>
      <c r="AI274" s="339">
        <v>17</v>
      </c>
      <c r="AJ274" s="339">
        <v>13</v>
      </c>
      <c r="AK274" s="339">
        <v>37</v>
      </c>
      <c r="AL274" s="339">
        <v>43</v>
      </c>
      <c r="AM274" s="339">
        <v>39</v>
      </c>
      <c r="AN274" s="339">
        <v>19</v>
      </c>
      <c r="AO274" s="339">
        <v>25</v>
      </c>
      <c r="AP274" s="339">
        <v>21</v>
      </c>
      <c r="AQ274" s="339">
        <v>41</v>
      </c>
      <c r="AR274" s="339">
        <v>45</v>
      </c>
      <c r="AS274" s="339">
        <v>42</v>
      </c>
      <c r="AT274" s="339"/>
      <c r="AU274" s="392"/>
      <c r="AV274" s="392"/>
      <c r="AW274" s="392"/>
      <c r="AX274" s="392"/>
      <c r="AY274" s="392"/>
      <c r="AZ274" s="392"/>
      <c r="BA274" s="392"/>
      <c r="BB274" s="392"/>
      <c r="BC274" s="392"/>
      <c r="BD274" s="392"/>
      <c r="BE274" s="392"/>
      <c r="BF274" s="392"/>
      <c r="BG274" s="392"/>
      <c r="BH274" s="410"/>
      <c r="BI274" s="410"/>
      <c r="BJ274" s="410"/>
      <c r="BK274" s="410"/>
      <c r="BL274" s="336"/>
      <c r="BM274" s="336"/>
      <c r="BN274" s="336"/>
      <c r="BO274" s="336"/>
      <c r="BP274" s="258"/>
      <c r="BQ274"/>
      <c r="BR274" s="258"/>
      <c r="BS274"/>
      <c r="BT274"/>
      <c r="BU274" s="258"/>
    </row>
    <row r="275" spans="1:74" ht="17.5" hidden="1">
      <c r="A275" s="272" t="s">
        <v>395</v>
      </c>
      <c r="B275" s="211" t="s">
        <v>1159</v>
      </c>
      <c r="C275" s="86" t="str">
        <f t="shared" ref="C275:P275" si="231">IF(C1997="24","당첨",IF(C1997="25","당첨",IF(C1997="33","당첨",IF(C1997="34","당첨",IF(C1997="35","당첨",IF(C1997="42","당첨",IF(C1997="43","당첨",IF(C1997="44","당첨",IF(C1997="45","당첨",IF(C1997="51","당첨",IF(C1997="52","당첨",IF(C1997="53","당첨",IF(C1997="61","당첨","낙첨")))))))))))))</f>
        <v>당첨</v>
      </c>
      <c r="D275" s="86" t="str">
        <f t="shared" si="231"/>
        <v>당첨</v>
      </c>
      <c r="E275" s="86" t="str">
        <f t="shared" si="231"/>
        <v>당첨</v>
      </c>
      <c r="F275" s="86" t="str">
        <f t="shared" si="231"/>
        <v>당첨</v>
      </c>
      <c r="G275" s="86" t="str">
        <f t="shared" si="231"/>
        <v>당첨</v>
      </c>
      <c r="H275" s="86" t="str">
        <f t="shared" si="231"/>
        <v>당첨</v>
      </c>
      <c r="I275" s="86" t="str">
        <f t="shared" si="231"/>
        <v>당첨</v>
      </c>
      <c r="J275" s="86" t="str">
        <f t="shared" si="231"/>
        <v>당첨</v>
      </c>
      <c r="K275" s="86" t="str">
        <f t="shared" si="231"/>
        <v>당첨</v>
      </c>
      <c r="L275" s="86" t="str">
        <f t="shared" si="231"/>
        <v>당첨</v>
      </c>
      <c r="M275" s="86" t="str">
        <f t="shared" si="231"/>
        <v>당첨</v>
      </c>
      <c r="N275" s="86" t="str">
        <f t="shared" si="231"/>
        <v>당첨</v>
      </c>
      <c r="O275" s="86" t="str">
        <f t="shared" si="231"/>
        <v>당첨</v>
      </c>
      <c r="P275" s="86" t="str">
        <f t="shared" si="231"/>
        <v>당첨</v>
      </c>
      <c r="Q275" s="86" t="str">
        <f>IF(Q1997="24","당첨",IF(Q1997="25","당첨",IF(Q1997="33","당첨",IF(Q1997="34","당첨",IF(Q1997="35","당첨",IF(Q1997="42","당첨",IF(Q1997="43","당첨",IF(Q1997="44","당첨",IF(Q1997="45","당첨",IF(Q1997="51","당첨",IF(Q1997="52","당첨",IF(Q1997="53","당첨",IF(Q1997="61","당첨","낙첨")))))))))))))</f>
        <v>당첨</v>
      </c>
      <c r="S275" s="254">
        <v>259</v>
      </c>
      <c r="T275" s="700" t="s">
        <v>1159</v>
      </c>
      <c r="U275" s="701"/>
      <c r="V275" s="390">
        <v>16</v>
      </c>
      <c r="W275" s="390">
        <v>24</v>
      </c>
      <c r="X275" s="390">
        <v>25</v>
      </c>
      <c r="Y275" s="390">
        <v>33</v>
      </c>
      <c r="Z275" s="390">
        <v>34</v>
      </c>
      <c r="AA275" s="390">
        <v>42</v>
      </c>
      <c r="AB275" s="390">
        <v>43</v>
      </c>
      <c r="AC275" s="390">
        <v>44</v>
      </c>
      <c r="AD275" s="390">
        <v>51</v>
      </c>
      <c r="AE275" s="390">
        <v>52</v>
      </c>
      <c r="AF275" s="390">
        <v>53</v>
      </c>
      <c r="AG275" s="390">
        <v>61</v>
      </c>
      <c r="AH275" s="390"/>
      <c r="AI275" s="390"/>
      <c r="AJ275" s="390"/>
      <c r="AK275" s="390"/>
      <c r="AL275" s="339"/>
      <c r="AM275" s="339"/>
      <c r="AN275" s="339"/>
      <c r="AO275" s="339"/>
      <c r="AP275" s="339"/>
      <c r="AQ275" s="339"/>
      <c r="AR275" s="339"/>
      <c r="AS275" s="339"/>
      <c r="AT275" s="339"/>
      <c r="AU275" s="392"/>
      <c r="AV275" s="392"/>
      <c r="AW275" s="392"/>
      <c r="AX275" s="392"/>
      <c r="AY275" s="392"/>
      <c r="AZ275" s="392"/>
      <c r="BA275" s="392"/>
      <c r="BB275" s="392"/>
      <c r="BC275" s="392"/>
      <c r="BD275" s="392"/>
      <c r="BE275" s="392"/>
      <c r="BF275" s="392"/>
      <c r="BG275" s="392"/>
      <c r="BH275" s="410"/>
      <c r="BI275" s="410"/>
      <c r="BJ275" s="410"/>
      <c r="BK275" s="410"/>
      <c r="BL275" s="336"/>
      <c r="BM275" s="336"/>
      <c r="BN275" s="336"/>
      <c r="BO275" s="336"/>
      <c r="BP275" s="258"/>
      <c r="BQ275"/>
      <c r="BR275" s="258"/>
      <c r="BS275"/>
      <c r="BT275"/>
      <c r="BU275" s="258"/>
    </row>
    <row r="276" spans="1:74" ht="17.5" hidden="1">
      <c r="A276" s="272" t="s">
        <v>396</v>
      </c>
      <c r="B276" s="206" t="s">
        <v>1162</v>
      </c>
      <c r="C276" s="179"/>
      <c r="D276" s="179"/>
      <c r="E276" s="179"/>
      <c r="F276" s="179"/>
      <c r="G276" s="179"/>
      <c r="H276" s="179"/>
      <c r="I276" s="179"/>
      <c r="J276" s="179"/>
      <c r="K276" s="179"/>
      <c r="L276" s="179"/>
      <c r="M276" s="179"/>
      <c r="N276" s="179"/>
      <c r="O276" s="179"/>
      <c r="P276" s="179"/>
      <c r="Q276" s="179"/>
      <c r="S276" s="254">
        <v>260</v>
      </c>
      <c r="T276" s="700" t="s">
        <v>1162</v>
      </c>
      <c r="U276" s="701"/>
      <c r="V276" s="339">
        <v>1</v>
      </c>
      <c r="W276" s="339">
        <v>5</v>
      </c>
      <c r="X276" s="339">
        <v>2</v>
      </c>
      <c r="Y276" s="339">
        <v>10</v>
      </c>
      <c r="Z276" s="339">
        <v>14</v>
      </c>
      <c r="AA276" s="339">
        <v>11</v>
      </c>
      <c r="AB276" s="339">
        <v>19</v>
      </c>
      <c r="AC276" s="339">
        <v>7</v>
      </c>
      <c r="AD276" s="339">
        <v>9</v>
      </c>
      <c r="AE276" s="339">
        <v>8</v>
      </c>
      <c r="AF276" s="339">
        <v>16</v>
      </c>
      <c r="AG276" s="339">
        <v>18</v>
      </c>
      <c r="AH276" s="339">
        <v>17</v>
      </c>
      <c r="AI276" s="339">
        <v>25</v>
      </c>
      <c r="AJ276" s="339">
        <v>3</v>
      </c>
      <c r="AK276" s="339">
        <v>6</v>
      </c>
      <c r="AL276" s="339">
        <v>4</v>
      </c>
      <c r="AM276" s="339">
        <v>12</v>
      </c>
      <c r="AN276" s="339">
        <v>15</v>
      </c>
      <c r="AO276" s="339">
        <v>13</v>
      </c>
      <c r="AP276" s="339">
        <v>21</v>
      </c>
      <c r="AQ276" s="339">
        <v>23</v>
      </c>
      <c r="AR276" s="339">
        <v>20</v>
      </c>
      <c r="AS276" s="339">
        <v>28</v>
      </c>
      <c r="AT276" s="339">
        <v>32</v>
      </c>
      <c r="AU276" s="392">
        <v>29</v>
      </c>
      <c r="AV276" s="392">
        <v>37</v>
      </c>
      <c r="AW276" s="392">
        <v>41</v>
      </c>
      <c r="AX276" s="392"/>
      <c r="AY276" s="392"/>
      <c r="AZ276" s="392"/>
      <c r="BA276" s="392"/>
      <c r="BB276" s="392"/>
      <c r="BC276" s="392"/>
      <c r="BD276" s="392"/>
      <c r="BE276" s="392"/>
      <c r="BF276" s="392"/>
      <c r="BG276" s="392"/>
      <c r="BH276" s="410"/>
      <c r="BI276" s="410"/>
      <c r="BJ276" s="410"/>
      <c r="BK276" s="410"/>
      <c r="BL276" s="336"/>
      <c r="BM276" s="336"/>
      <c r="BN276" s="336"/>
      <c r="BO276" s="336"/>
      <c r="BP276" s="258"/>
      <c r="BQ276"/>
      <c r="BR276" s="258"/>
      <c r="BS276"/>
      <c r="BT276"/>
      <c r="BU276" s="258"/>
    </row>
    <row r="277" spans="1:74" ht="17.5" hidden="1">
      <c r="A277" s="272" t="s">
        <v>397</v>
      </c>
      <c r="B277" s="206" t="s">
        <v>1163</v>
      </c>
      <c r="C277" s="179"/>
      <c r="D277" s="179"/>
      <c r="E277" s="179"/>
      <c r="F277" s="179"/>
      <c r="G277" s="179"/>
      <c r="H277" s="179"/>
      <c r="I277" s="179"/>
      <c r="J277" s="179"/>
      <c r="K277" s="179"/>
      <c r="L277" s="179"/>
      <c r="M277" s="179"/>
      <c r="N277" s="179"/>
      <c r="O277" s="179"/>
      <c r="P277" s="179"/>
      <c r="Q277" s="179"/>
      <c r="S277" s="254">
        <v>261</v>
      </c>
      <c r="T277" s="700" t="s">
        <v>1163</v>
      </c>
      <c r="U277" s="701"/>
      <c r="V277" s="339">
        <v>23</v>
      </c>
      <c r="W277" s="339">
        <v>20</v>
      </c>
      <c r="X277" s="339">
        <v>28</v>
      </c>
      <c r="Y277" s="339">
        <v>32</v>
      </c>
      <c r="Z277" s="339">
        <v>29</v>
      </c>
      <c r="AA277" s="339">
        <v>37</v>
      </c>
      <c r="AB277" s="339">
        <v>41</v>
      </c>
      <c r="AC277" s="339">
        <v>27</v>
      </c>
      <c r="AD277" s="339">
        <v>26</v>
      </c>
      <c r="AE277" s="339">
        <v>34</v>
      </c>
      <c r="AF277" s="339">
        <v>36</v>
      </c>
      <c r="AG277" s="339">
        <v>35</v>
      </c>
      <c r="AH277" s="339">
        <v>43</v>
      </c>
      <c r="AI277" s="339">
        <v>45</v>
      </c>
      <c r="AJ277" s="339">
        <v>24</v>
      </c>
      <c r="AK277" s="339">
        <v>22</v>
      </c>
      <c r="AL277" s="339">
        <v>30</v>
      </c>
      <c r="AM277" s="339">
        <v>33</v>
      </c>
      <c r="AN277" s="339">
        <v>31</v>
      </c>
      <c r="AO277" s="339">
        <v>39</v>
      </c>
      <c r="AP277" s="339">
        <v>42</v>
      </c>
      <c r="AQ277" s="339">
        <v>38</v>
      </c>
      <c r="AR277" s="339">
        <v>44</v>
      </c>
      <c r="AS277" s="339">
        <v>40</v>
      </c>
      <c r="AT277" s="339"/>
      <c r="AU277" s="392"/>
      <c r="AV277" s="392"/>
      <c r="AW277" s="392"/>
      <c r="AX277" s="392"/>
      <c r="AY277" s="392"/>
      <c r="AZ277" s="392"/>
      <c r="BA277" s="392"/>
      <c r="BB277" s="392"/>
      <c r="BC277" s="392"/>
      <c r="BD277" s="392"/>
      <c r="BE277" s="392"/>
      <c r="BF277" s="392"/>
      <c r="BG277" s="392"/>
      <c r="BH277" s="410"/>
      <c r="BI277" s="410"/>
      <c r="BJ277" s="410"/>
      <c r="BK277" s="410"/>
      <c r="BL277" s="336"/>
      <c r="BM277" s="336"/>
      <c r="BN277" s="336"/>
      <c r="BO277" s="336"/>
      <c r="BP277" s="258"/>
      <c r="BQ277"/>
      <c r="BR277" s="258"/>
      <c r="BS277"/>
      <c r="BT277"/>
      <c r="BU277" s="258"/>
    </row>
    <row r="278" spans="1:74" ht="17.5" hidden="1">
      <c r="A278" s="272" t="s">
        <v>398</v>
      </c>
      <c r="B278" s="206" t="s">
        <v>1164</v>
      </c>
      <c r="C278" s="86" t="str">
        <f t="shared" ref="C278:P278" si="232">IF(C2012="24","당첨",IF(C2012="33","당첨",IF(C2012="34","당첨",IF(C2012="35","당첨",IF(C2012="42","당첨",IF(C2012="43","당첨",IF(C2012="44","당첨",IF(C2012="45","당첨",IF(C2012="52","당첨",IF(C2012="53","당첨",IF(C2012="54","당첨",IF(C2012="62","당첨","낙첨"))))))))))))</f>
        <v>당첨</v>
      </c>
      <c r="D278" s="86" t="str">
        <f t="shared" si="232"/>
        <v>당첨</v>
      </c>
      <c r="E278" s="86" t="str">
        <f t="shared" si="232"/>
        <v>당첨</v>
      </c>
      <c r="F278" s="86" t="str">
        <f t="shared" si="232"/>
        <v>당첨</v>
      </c>
      <c r="G278" s="86" t="str">
        <f t="shared" si="232"/>
        <v>당첨</v>
      </c>
      <c r="H278" s="86" t="str">
        <f t="shared" si="232"/>
        <v>당첨</v>
      </c>
      <c r="I278" s="86" t="str">
        <f t="shared" si="232"/>
        <v>당첨</v>
      </c>
      <c r="J278" s="86" t="str">
        <f t="shared" si="232"/>
        <v>당첨</v>
      </c>
      <c r="K278" s="86" t="str">
        <f t="shared" si="232"/>
        <v>당첨</v>
      </c>
      <c r="L278" s="86" t="str">
        <f t="shared" si="232"/>
        <v>당첨</v>
      </c>
      <c r="M278" s="86" t="str">
        <f t="shared" si="232"/>
        <v>당첨</v>
      </c>
      <c r="N278" s="86" t="str">
        <f t="shared" si="232"/>
        <v>당첨</v>
      </c>
      <c r="O278" s="86" t="str">
        <f t="shared" si="232"/>
        <v>당첨</v>
      </c>
      <c r="P278" s="86" t="str">
        <f t="shared" si="232"/>
        <v>당첨</v>
      </c>
      <c r="Q278" s="86" t="str">
        <f>IF(Q2012="24","당첨",IF(Q2012="33","당첨",IF(Q2012="34","당첨",IF(Q2012="35","당첨",IF(Q2012="42","당첨",IF(Q2012="43","당첨",IF(Q2012="44","당첨",IF(Q2012="45","당첨",IF(Q2012="52","당첨",IF(Q2012="53","당첨",IF(Q2012="54","당첨",IF(Q2012="62","당첨","낙첨"))))))))))))</f>
        <v>당첨</v>
      </c>
      <c r="S278" s="254">
        <v>262</v>
      </c>
      <c r="T278" s="700" t="s">
        <v>1164</v>
      </c>
      <c r="U278" s="701"/>
      <c r="V278" s="390">
        <v>24</v>
      </c>
      <c r="W278" s="390">
        <v>33</v>
      </c>
      <c r="X278" s="390">
        <v>34</v>
      </c>
      <c r="Y278" s="390">
        <v>35</v>
      </c>
      <c r="Z278" s="389">
        <v>42</v>
      </c>
      <c r="AA278" s="390">
        <v>43</v>
      </c>
      <c r="AB278" s="390">
        <v>44</v>
      </c>
      <c r="AC278" s="390">
        <v>52</v>
      </c>
      <c r="AD278" s="390">
        <v>53</v>
      </c>
      <c r="AE278" s="390"/>
      <c r="AF278" s="390"/>
      <c r="AG278" s="390"/>
      <c r="AH278" s="389"/>
      <c r="AI278" s="390"/>
      <c r="AJ278" s="390"/>
      <c r="AK278" s="390"/>
      <c r="AL278" s="390"/>
      <c r="AM278" s="339"/>
      <c r="AN278" s="339"/>
      <c r="AO278" s="339"/>
      <c r="AP278" s="339"/>
      <c r="AQ278" s="339"/>
      <c r="AR278" s="339"/>
      <c r="AS278" s="339"/>
      <c r="AT278" s="339"/>
      <c r="AU278" s="392"/>
      <c r="AV278" s="392"/>
      <c r="AW278" s="392"/>
      <c r="AX278" s="392"/>
      <c r="AY278" s="392"/>
      <c r="AZ278" s="392"/>
      <c r="BA278" s="392"/>
      <c r="BB278" s="392"/>
      <c r="BC278" s="392"/>
      <c r="BD278" s="392"/>
      <c r="BE278" s="392"/>
      <c r="BF278" s="392"/>
      <c r="BG278" s="392"/>
      <c r="BH278" s="410"/>
      <c r="BI278" s="410"/>
      <c r="BJ278" s="410"/>
      <c r="BK278" s="410"/>
      <c r="BL278" s="336"/>
      <c r="BM278" s="336"/>
      <c r="BN278" s="336"/>
      <c r="BO278" s="336"/>
      <c r="BP278"/>
      <c r="BQ278"/>
      <c r="BR278" s="258"/>
      <c r="BS278"/>
      <c r="BT278"/>
      <c r="BU278" s="258"/>
    </row>
    <row r="279" spans="1:74" ht="17.5" hidden="1">
      <c r="A279" s="272" t="s">
        <v>399</v>
      </c>
      <c r="B279" s="211" t="s">
        <v>1166</v>
      </c>
      <c r="C279" s="179"/>
      <c r="D279" s="179"/>
      <c r="E279" s="179"/>
      <c r="F279" s="179"/>
      <c r="G279" s="179"/>
      <c r="H279" s="179"/>
      <c r="I279" s="179"/>
      <c r="J279" s="179"/>
      <c r="K279" s="179"/>
      <c r="L279" s="179"/>
      <c r="M279" s="179"/>
      <c r="N279" s="179"/>
      <c r="O279" s="179"/>
      <c r="P279" s="179"/>
      <c r="Q279" s="179"/>
      <c r="S279" s="254">
        <v>263</v>
      </c>
      <c r="T279" s="786" t="s">
        <v>1166</v>
      </c>
      <c r="U279" s="787"/>
      <c r="V279" s="339">
        <v>2</v>
      </c>
      <c r="W279" s="339">
        <v>9</v>
      </c>
      <c r="X279" s="339">
        <v>8</v>
      </c>
      <c r="Y279" s="339">
        <v>21</v>
      </c>
      <c r="Z279" s="339">
        <v>19</v>
      </c>
      <c r="AA279" s="339">
        <v>25</v>
      </c>
      <c r="AB279" s="339">
        <v>40</v>
      </c>
      <c r="AC279" s="339">
        <v>3</v>
      </c>
      <c r="AD279" s="339">
        <v>1</v>
      </c>
      <c r="AE279" s="339">
        <v>7</v>
      </c>
      <c r="AF279" s="339">
        <v>22</v>
      </c>
      <c r="AG279" s="339">
        <v>23</v>
      </c>
      <c r="AH279" s="339">
        <v>24</v>
      </c>
      <c r="AI279" s="339">
        <v>41</v>
      </c>
      <c r="AJ279" s="339">
        <v>4</v>
      </c>
      <c r="AK279" s="339">
        <v>5</v>
      </c>
      <c r="AL279" s="339">
        <v>6</v>
      </c>
      <c r="AM279" s="339">
        <v>29</v>
      </c>
      <c r="AN279" s="339">
        <v>36</v>
      </c>
      <c r="AO279" s="339">
        <v>35</v>
      </c>
      <c r="AP279" s="339">
        <v>42</v>
      </c>
      <c r="AQ279" s="339">
        <v>11</v>
      </c>
      <c r="AR279" s="339">
        <v>18</v>
      </c>
      <c r="AS279" s="339">
        <v>17</v>
      </c>
      <c r="AT279" s="339">
        <v>30</v>
      </c>
      <c r="AU279" s="339">
        <v>28</v>
      </c>
      <c r="AV279" s="392">
        <v>34</v>
      </c>
      <c r="AW279" s="339"/>
      <c r="AX279" s="339"/>
      <c r="AY279" s="339"/>
      <c r="AZ279" s="339"/>
      <c r="BA279" s="339"/>
      <c r="BB279" s="339"/>
      <c r="BC279" s="339"/>
      <c r="BD279" s="339"/>
      <c r="BE279" s="339"/>
      <c r="BF279" s="339"/>
      <c r="BG279" s="339"/>
      <c r="BH279" s="410"/>
      <c r="BI279" s="410"/>
      <c r="BJ279" s="410"/>
      <c r="BK279" s="410"/>
      <c r="BL279" s="336"/>
      <c r="BM279" s="336"/>
      <c r="BN279" s="336"/>
      <c r="BO279" s="336"/>
      <c r="BP279"/>
      <c r="BQ279"/>
      <c r="BR279" s="258"/>
      <c r="BS279" s="258"/>
      <c r="BT279"/>
      <c r="BU279"/>
      <c r="BV279" s="258"/>
    </row>
    <row r="280" spans="1:74" ht="17.5" hidden="1">
      <c r="A280" s="272" t="s">
        <v>400</v>
      </c>
      <c r="B280" s="211" t="s">
        <v>1167</v>
      </c>
      <c r="C280" s="179"/>
      <c r="D280" s="179"/>
      <c r="E280" s="179"/>
      <c r="F280" s="179"/>
      <c r="G280" s="179"/>
      <c r="H280" s="179"/>
      <c r="I280" s="179"/>
      <c r="J280" s="179"/>
      <c r="K280" s="179"/>
      <c r="L280" s="179"/>
      <c r="M280" s="179"/>
      <c r="N280" s="179"/>
      <c r="O280" s="179"/>
      <c r="P280" s="179"/>
      <c r="Q280" s="179"/>
      <c r="S280" s="254">
        <v>264</v>
      </c>
      <c r="T280" s="786" t="s">
        <v>1167</v>
      </c>
      <c r="U280" s="787"/>
      <c r="V280" s="339">
        <v>11</v>
      </c>
      <c r="W280" s="339">
        <v>18</v>
      </c>
      <c r="X280" s="339">
        <v>17</v>
      </c>
      <c r="Y280" s="339">
        <v>30</v>
      </c>
      <c r="Z280" s="339">
        <v>28</v>
      </c>
      <c r="AA280" s="339">
        <v>34</v>
      </c>
      <c r="AB280" s="339">
        <v>12</v>
      </c>
      <c r="AC280" s="339">
        <v>10</v>
      </c>
      <c r="AD280" s="339">
        <v>16</v>
      </c>
      <c r="AE280" s="339">
        <v>31</v>
      </c>
      <c r="AF280" s="339">
        <v>32</v>
      </c>
      <c r="AG280" s="339">
        <v>33</v>
      </c>
      <c r="AH280" s="339">
        <v>13</v>
      </c>
      <c r="AI280" s="339">
        <v>14</v>
      </c>
      <c r="AJ280" s="339">
        <v>15</v>
      </c>
      <c r="AK280" s="339">
        <v>38</v>
      </c>
      <c r="AL280" s="339">
        <v>45</v>
      </c>
      <c r="AM280" s="339">
        <v>44</v>
      </c>
      <c r="AN280" s="339">
        <v>20</v>
      </c>
      <c r="AO280" s="339">
        <v>27</v>
      </c>
      <c r="AP280" s="339">
        <v>26</v>
      </c>
      <c r="AQ280" s="339">
        <v>39</v>
      </c>
      <c r="AR280" s="339">
        <v>37</v>
      </c>
      <c r="AS280" s="339">
        <v>43</v>
      </c>
      <c r="AT280" s="339"/>
      <c r="AU280" s="339"/>
      <c r="AV280" s="339"/>
      <c r="AW280" s="339"/>
      <c r="AX280" s="339"/>
      <c r="AY280" s="339"/>
      <c r="AZ280" s="339"/>
      <c r="BA280" s="339"/>
      <c r="BB280" s="339"/>
      <c r="BC280" s="339"/>
      <c r="BD280" s="339"/>
      <c r="BE280" s="339"/>
      <c r="BF280" s="339"/>
      <c r="BG280" s="339"/>
      <c r="BH280" s="410"/>
      <c r="BI280" s="410"/>
      <c r="BJ280" s="410"/>
      <c r="BK280" s="410"/>
      <c r="BL280" s="336"/>
      <c r="BM280" s="336"/>
      <c r="BN280" s="336"/>
      <c r="BO280" s="336"/>
      <c r="BP280"/>
      <c r="BQ280"/>
      <c r="BR280" s="258"/>
      <c r="BS280" s="258"/>
      <c r="BT280"/>
      <c r="BU280"/>
      <c r="BV280" s="258"/>
    </row>
    <row r="281" spans="1:74" ht="17.5" hidden="1">
      <c r="A281" s="272" t="s">
        <v>401</v>
      </c>
      <c r="B281" s="211" t="s">
        <v>1165</v>
      </c>
      <c r="C281" s="86" t="str">
        <f t="shared" ref="C281:P281" si="233">IF(C2027="24","당첨",IF(C2027="25","당첨",IF(C2027="33","당첨",IF(C2027="34","당첨",IF(C2027="35","당첨",IF(C2027="42","당첨",IF(C2027="43","당첨",IF(C2027="51","당첨",IF(C2027="52","당첨",IF(C2027="53","당첨","낙첨"))))))))))</f>
        <v>당첨</v>
      </c>
      <c r="D281" s="86" t="str">
        <f t="shared" si="233"/>
        <v>당첨</v>
      </c>
      <c r="E281" s="86" t="str">
        <f t="shared" si="233"/>
        <v>당첨</v>
      </c>
      <c r="F281" s="86" t="str">
        <f t="shared" si="233"/>
        <v>당첨</v>
      </c>
      <c r="G281" s="86" t="str">
        <f t="shared" si="233"/>
        <v>당첨</v>
      </c>
      <c r="H281" s="86" t="str">
        <f t="shared" si="233"/>
        <v>당첨</v>
      </c>
      <c r="I281" s="86" t="str">
        <f t="shared" si="233"/>
        <v>당첨</v>
      </c>
      <c r="J281" s="86" t="str">
        <f t="shared" si="233"/>
        <v>당첨</v>
      </c>
      <c r="K281" s="86" t="str">
        <f t="shared" si="233"/>
        <v>당첨</v>
      </c>
      <c r="L281" s="86" t="str">
        <f t="shared" si="233"/>
        <v>당첨</v>
      </c>
      <c r="M281" s="86" t="str">
        <f t="shared" si="233"/>
        <v>당첨</v>
      </c>
      <c r="N281" s="86" t="str">
        <f t="shared" si="233"/>
        <v>당첨</v>
      </c>
      <c r="O281" s="86" t="str">
        <f t="shared" si="233"/>
        <v>당첨</v>
      </c>
      <c r="P281" s="86" t="str">
        <f t="shared" si="233"/>
        <v>당첨</v>
      </c>
      <c r="Q281" s="86" t="str">
        <f>IF(Q2027="24","당첨",IF(Q2027="25","당첨",IF(Q2027="33","당첨",IF(Q2027="34","당첨",IF(Q2027="35","당첨",IF(Q2027="42","당첨",IF(Q2027="43","당첨",IF(Q2027="51","당첨",IF(Q2027="52","당첨",IF(Q2027="53","당첨","낙첨"))))))))))</f>
        <v>당첨</v>
      </c>
      <c r="S281" s="254">
        <v>265</v>
      </c>
      <c r="T281" s="700" t="s">
        <v>1165</v>
      </c>
      <c r="U281" s="701"/>
      <c r="V281" s="390">
        <v>24</v>
      </c>
      <c r="W281" s="390">
        <v>25</v>
      </c>
      <c r="X281" s="390">
        <v>33</v>
      </c>
      <c r="Y281" s="390">
        <v>34</v>
      </c>
      <c r="Z281" s="390">
        <v>35</v>
      </c>
      <c r="AA281" s="390">
        <v>42</v>
      </c>
      <c r="AB281" s="390">
        <v>43</v>
      </c>
      <c r="AC281" s="390">
        <v>52</v>
      </c>
      <c r="AD281" s="342">
        <v>53</v>
      </c>
      <c r="AE281" s="389"/>
      <c r="AF281" s="390"/>
      <c r="AG281" s="390"/>
      <c r="AH281" s="390"/>
      <c r="AI281" s="339"/>
      <c r="AJ281" s="339"/>
      <c r="AK281" s="339"/>
      <c r="AL281" s="339"/>
      <c r="AM281" s="339"/>
      <c r="AN281" s="339"/>
      <c r="AO281" s="339"/>
      <c r="AP281" s="339"/>
      <c r="AQ281" s="339"/>
      <c r="AR281" s="339"/>
      <c r="AS281" s="339"/>
      <c r="AT281" s="339"/>
      <c r="AU281" s="339"/>
      <c r="AV281" s="392"/>
      <c r="AW281" s="392"/>
      <c r="AX281" s="392"/>
      <c r="AY281" s="392"/>
      <c r="AZ281" s="392"/>
      <c r="BA281" s="392"/>
      <c r="BB281" s="392"/>
      <c r="BC281" s="392"/>
      <c r="BD281" s="392"/>
      <c r="BE281" s="392"/>
      <c r="BF281" s="392"/>
      <c r="BG281" s="392"/>
      <c r="BH281" s="410"/>
      <c r="BI281" s="410"/>
      <c r="BJ281" s="410"/>
      <c r="BK281" s="410"/>
      <c r="BL281" s="336"/>
      <c r="BM281" s="336"/>
      <c r="BN281" s="336"/>
      <c r="BO281" s="336"/>
      <c r="BP281"/>
      <c r="BQ281"/>
      <c r="BR281" s="258"/>
      <c r="BS281" s="258"/>
      <c r="BT281"/>
      <c r="BU281"/>
      <c r="BV281" s="258"/>
    </row>
    <row r="282" spans="1:74" ht="17.5" hidden="1">
      <c r="A282" s="272" t="s">
        <v>402</v>
      </c>
      <c r="B282" s="206" t="s">
        <v>1168</v>
      </c>
      <c r="C282" s="179"/>
      <c r="D282" s="179"/>
      <c r="E282" s="179"/>
      <c r="F282" s="179"/>
      <c r="G282" s="179"/>
      <c r="H282" s="179"/>
      <c r="I282" s="179"/>
      <c r="J282" s="179"/>
      <c r="K282" s="179"/>
      <c r="L282" s="179"/>
      <c r="M282" s="179"/>
      <c r="N282" s="179"/>
      <c r="O282" s="179"/>
      <c r="P282" s="179"/>
      <c r="Q282" s="179"/>
      <c r="S282" s="254">
        <v>266</v>
      </c>
      <c r="T282" s="700" t="s">
        <v>1168</v>
      </c>
      <c r="U282" s="701"/>
      <c r="V282" s="339">
        <v>2</v>
      </c>
      <c r="W282" s="339">
        <v>3</v>
      </c>
      <c r="X282" s="339">
        <v>4</v>
      </c>
      <c r="Y282" s="339">
        <v>11</v>
      </c>
      <c r="Z282" s="339">
        <v>12</v>
      </c>
      <c r="AA282" s="339">
        <v>13</v>
      </c>
      <c r="AB282" s="339">
        <v>20</v>
      </c>
      <c r="AC282" s="339">
        <v>9</v>
      </c>
      <c r="AD282" s="339">
        <v>1</v>
      </c>
      <c r="AE282" s="339">
        <v>5</v>
      </c>
      <c r="AF282" s="339">
        <v>18</v>
      </c>
      <c r="AG282" s="339">
        <v>10</v>
      </c>
      <c r="AH282" s="339">
        <v>14</v>
      </c>
      <c r="AI282" s="339">
        <v>27</v>
      </c>
      <c r="AJ282" s="339">
        <v>8</v>
      </c>
      <c r="AK282" s="339">
        <v>7</v>
      </c>
      <c r="AL282" s="339">
        <v>6</v>
      </c>
      <c r="AM282" s="339">
        <v>17</v>
      </c>
      <c r="AN282" s="339">
        <v>16</v>
      </c>
      <c r="AO282" s="339">
        <v>15</v>
      </c>
      <c r="AP282" s="339">
        <v>26</v>
      </c>
      <c r="AQ282" s="339">
        <v>21</v>
      </c>
      <c r="AR282" s="339">
        <v>22</v>
      </c>
      <c r="AS282" s="339">
        <v>29</v>
      </c>
      <c r="AT282" s="339">
        <v>30</v>
      </c>
      <c r="AU282" s="339">
        <v>31</v>
      </c>
      <c r="AV282" s="392">
        <v>38</v>
      </c>
      <c r="AW282" s="392">
        <v>39</v>
      </c>
      <c r="AX282" s="339"/>
      <c r="AY282" s="339"/>
      <c r="AZ282" s="339"/>
      <c r="BA282" s="339"/>
      <c r="BB282" s="339"/>
      <c r="BC282" s="339"/>
      <c r="BD282" s="339"/>
      <c r="BE282" s="339"/>
      <c r="BF282" s="339"/>
      <c r="BG282" s="339"/>
      <c r="BH282" s="410"/>
      <c r="BI282" s="410"/>
      <c r="BJ282" s="410"/>
      <c r="BK282" s="410"/>
      <c r="BL282" s="336"/>
      <c r="BM282" s="336"/>
      <c r="BN282" s="336"/>
      <c r="BO282" s="336"/>
      <c r="BP282"/>
      <c r="BQ282"/>
      <c r="BR282" s="258"/>
      <c r="BS282" s="258"/>
      <c r="BT282"/>
      <c r="BU282"/>
      <c r="BV282" s="258"/>
    </row>
    <row r="283" spans="1:74" ht="17.5" hidden="1">
      <c r="A283" s="272" t="s">
        <v>403</v>
      </c>
      <c r="B283" s="206" t="s">
        <v>1169</v>
      </c>
      <c r="C283" s="179"/>
      <c r="D283" s="179"/>
      <c r="E283" s="179"/>
      <c r="F283" s="179"/>
      <c r="G283" s="179"/>
      <c r="H283" s="179"/>
      <c r="I283" s="179"/>
      <c r="J283" s="179"/>
      <c r="K283" s="179"/>
      <c r="L283" s="179"/>
      <c r="M283" s="179"/>
      <c r="N283" s="179"/>
      <c r="O283" s="179"/>
      <c r="P283" s="179"/>
      <c r="Q283" s="179"/>
      <c r="S283" s="254">
        <v>267</v>
      </c>
      <c r="T283" s="700" t="s">
        <v>1169</v>
      </c>
      <c r="U283" s="701"/>
      <c r="V283" s="339">
        <v>21</v>
      </c>
      <c r="W283" s="339">
        <v>22</v>
      </c>
      <c r="X283" s="339">
        <v>29</v>
      </c>
      <c r="Y283" s="339">
        <v>30</v>
      </c>
      <c r="Z283" s="339">
        <v>31</v>
      </c>
      <c r="AA283" s="339">
        <v>38</v>
      </c>
      <c r="AB283" s="339">
        <v>39</v>
      </c>
      <c r="AC283" s="339">
        <v>19</v>
      </c>
      <c r="AD283" s="339">
        <v>23</v>
      </c>
      <c r="AE283" s="339">
        <v>36</v>
      </c>
      <c r="AF283" s="339">
        <v>28</v>
      </c>
      <c r="AG283" s="339">
        <v>32</v>
      </c>
      <c r="AH283" s="339">
        <v>45</v>
      </c>
      <c r="AI283" s="339">
        <v>37</v>
      </c>
      <c r="AJ283" s="339">
        <v>25</v>
      </c>
      <c r="AK283" s="339">
        <v>24</v>
      </c>
      <c r="AL283" s="339">
        <v>35</v>
      </c>
      <c r="AM283" s="339">
        <v>34</v>
      </c>
      <c r="AN283" s="339">
        <v>33</v>
      </c>
      <c r="AO283" s="339">
        <v>44</v>
      </c>
      <c r="AP283" s="339">
        <v>43</v>
      </c>
      <c r="AQ283" s="339">
        <v>40</v>
      </c>
      <c r="AR283" s="339">
        <v>41</v>
      </c>
      <c r="AS283" s="339">
        <v>42</v>
      </c>
      <c r="AT283" s="339"/>
      <c r="AU283" s="339"/>
      <c r="AV283" s="339"/>
      <c r="AW283" s="339"/>
      <c r="AX283" s="339"/>
      <c r="AY283" s="339"/>
      <c r="AZ283" s="339"/>
      <c r="BA283" s="339"/>
      <c r="BB283" s="339"/>
      <c r="BC283" s="339"/>
      <c r="BD283" s="339"/>
      <c r="BE283" s="339"/>
      <c r="BF283" s="339"/>
      <c r="BG283" s="339"/>
      <c r="BH283" s="410"/>
      <c r="BI283" s="410"/>
      <c r="BJ283" s="410"/>
      <c r="BK283" s="410"/>
      <c r="BL283" s="336"/>
      <c r="BM283" s="336"/>
      <c r="BN283" s="336"/>
      <c r="BO283" s="336"/>
      <c r="BP283"/>
      <c r="BQ283"/>
      <c r="BR283" s="258"/>
      <c r="BS283" s="258"/>
      <c r="BT283"/>
      <c r="BU283"/>
      <c r="BV283" s="258"/>
    </row>
    <row r="284" spans="1:74" ht="17.5" hidden="1">
      <c r="A284" s="272" t="s">
        <v>404</v>
      </c>
      <c r="B284" s="206" t="s">
        <v>1170</v>
      </c>
      <c r="C284" s="86" t="str">
        <f>IF(C2042="24","당첨",IF(C2042="25","당첨",IF(C2042="33","당첨",IF(C2042="34","당첨",IF(C2042="35","당첨",IF(C2042="42","당첨",IF(C2042="43","당첨",IF(C2042="44","당첨",IF(C2042="52","당첨",IF(C2042="53","당첨","낙첨"))))))))))</f>
        <v>낙첨</v>
      </c>
      <c r="D284" s="86" t="str">
        <f t="shared" ref="D284:Q284" si="234">IF(D2042="24","당첨",IF(D2042="25","당첨",IF(D2042="33","당첨",IF(D2042="34","당첨",IF(D2042="35","당첨",IF(D2042="42","당첨",IF(D2042="43","당첨",IF(D2042="44","당첨",IF(D2042="52","당첨",IF(D2042="53","당첨","낙첨"))))))))))</f>
        <v>낙첨</v>
      </c>
      <c r="E284" s="86" t="str">
        <f t="shared" si="234"/>
        <v>낙첨</v>
      </c>
      <c r="F284" s="86" t="str">
        <f t="shared" si="234"/>
        <v>낙첨</v>
      </c>
      <c r="G284" s="86" t="str">
        <f t="shared" si="234"/>
        <v>낙첨</v>
      </c>
      <c r="H284" s="86" t="str">
        <f t="shared" si="234"/>
        <v>낙첨</v>
      </c>
      <c r="I284" s="86" t="str">
        <f t="shared" si="234"/>
        <v>낙첨</v>
      </c>
      <c r="J284" s="86" t="str">
        <f t="shared" si="234"/>
        <v>낙첨</v>
      </c>
      <c r="K284" s="86" t="str">
        <f t="shared" si="234"/>
        <v>낙첨</v>
      </c>
      <c r="L284" s="86" t="str">
        <f t="shared" si="234"/>
        <v>낙첨</v>
      </c>
      <c r="M284" s="86" t="str">
        <f t="shared" si="234"/>
        <v>낙첨</v>
      </c>
      <c r="N284" s="86" t="str">
        <f t="shared" si="234"/>
        <v>낙첨</v>
      </c>
      <c r="O284" s="86" t="str">
        <f t="shared" si="234"/>
        <v>낙첨</v>
      </c>
      <c r="P284" s="86" t="str">
        <f t="shared" si="234"/>
        <v>낙첨</v>
      </c>
      <c r="Q284" s="86" t="str">
        <f t="shared" si="234"/>
        <v>낙첨</v>
      </c>
      <c r="S284" s="254">
        <v>268</v>
      </c>
      <c r="T284" s="700" t="s">
        <v>1170</v>
      </c>
      <c r="U284" s="701"/>
      <c r="V284" s="390">
        <v>24</v>
      </c>
      <c r="W284" s="390">
        <v>33</v>
      </c>
      <c r="X284" s="390">
        <v>34</v>
      </c>
      <c r="Y284" s="390">
        <v>35</v>
      </c>
      <c r="Z284" s="390">
        <v>42</v>
      </c>
      <c r="AA284" s="390">
        <v>43</v>
      </c>
      <c r="AB284" s="390">
        <v>44</v>
      </c>
      <c r="AC284" s="390">
        <v>52</v>
      </c>
      <c r="AD284" s="390">
        <v>53</v>
      </c>
      <c r="AE284" s="390"/>
      <c r="AF284" s="390"/>
      <c r="AG284" s="390"/>
      <c r="AH284" s="390"/>
      <c r="AI284" s="390"/>
      <c r="AJ284" s="339"/>
      <c r="AK284" s="339"/>
      <c r="AL284" s="339"/>
      <c r="AM284" s="339"/>
      <c r="AN284" s="339"/>
      <c r="AO284" s="339"/>
      <c r="AP284" s="339"/>
      <c r="AQ284" s="339"/>
      <c r="AR284" s="339"/>
      <c r="AS284" s="339"/>
      <c r="AT284" s="339"/>
      <c r="AU284" s="339"/>
      <c r="AV284" s="392"/>
      <c r="AW284" s="392"/>
      <c r="AX284" s="392"/>
      <c r="AY284" s="392"/>
      <c r="AZ284" s="392"/>
      <c r="BA284" s="392"/>
      <c r="BB284" s="392"/>
      <c r="BC284" s="392"/>
      <c r="BD284" s="392"/>
      <c r="BE284" s="392"/>
      <c r="BF284" s="392"/>
      <c r="BG284" s="392"/>
      <c r="BH284" s="410"/>
      <c r="BI284" s="410"/>
      <c r="BJ284" s="410"/>
      <c r="BK284" s="410"/>
      <c r="BL284" s="336"/>
      <c r="BM284" s="336"/>
      <c r="BN284" s="336"/>
      <c r="BO284" s="336"/>
      <c r="BP284"/>
      <c r="BQ284"/>
      <c r="BR284" s="258"/>
      <c r="BS284" s="258"/>
      <c r="BT284"/>
      <c r="BU284"/>
      <c r="BV284" s="258"/>
    </row>
    <row r="285" spans="1:74" ht="17.5" hidden="1">
      <c r="A285" s="272" t="s">
        <v>405</v>
      </c>
      <c r="B285" s="211" t="s">
        <v>1171</v>
      </c>
      <c r="C285" s="179"/>
      <c r="D285" s="179"/>
      <c r="E285" s="179"/>
      <c r="F285" s="179"/>
      <c r="G285" s="179"/>
      <c r="H285" s="179"/>
      <c r="I285" s="179"/>
      <c r="J285" s="179"/>
      <c r="K285" s="179"/>
      <c r="L285" s="179"/>
      <c r="M285" s="179"/>
      <c r="N285" s="179"/>
      <c r="O285" s="179"/>
      <c r="P285" s="179"/>
      <c r="Q285" s="179"/>
      <c r="S285" s="254">
        <v>269</v>
      </c>
      <c r="T285" s="786" t="s">
        <v>1171</v>
      </c>
      <c r="U285" s="787"/>
      <c r="V285" s="339">
        <v>8</v>
      </c>
      <c r="W285" s="339">
        <v>1</v>
      </c>
      <c r="X285" s="339">
        <v>4</v>
      </c>
      <c r="Y285" s="339">
        <v>27</v>
      </c>
      <c r="Z285" s="339">
        <v>20</v>
      </c>
      <c r="AA285" s="339">
        <v>21</v>
      </c>
      <c r="AB285" s="339">
        <v>43</v>
      </c>
      <c r="AC285" s="339">
        <v>9</v>
      </c>
      <c r="AD285" s="339">
        <v>2</v>
      </c>
      <c r="AE285" s="339">
        <v>3</v>
      </c>
      <c r="AF285" s="339">
        <v>25</v>
      </c>
      <c r="AG285" s="339">
        <v>24</v>
      </c>
      <c r="AH285" s="339">
        <v>23</v>
      </c>
      <c r="AI285" s="339">
        <v>42</v>
      </c>
      <c r="AJ285" s="339">
        <v>7</v>
      </c>
      <c r="AK285" s="339">
        <v>6</v>
      </c>
      <c r="AL285" s="339">
        <v>5</v>
      </c>
      <c r="AM285" s="339">
        <v>35</v>
      </c>
      <c r="AN285" s="339">
        <v>28</v>
      </c>
      <c r="AO285" s="339">
        <v>31</v>
      </c>
      <c r="AP285" s="339">
        <v>41</v>
      </c>
      <c r="AQ285" s="339">
        <v>17</v>
      </c>
      <c r="AR285" s="339">
        <v>10</v>
      </c>
      <c r="AS285" s="339">
        <v>13</v>
      </c>
      <c r="AT285" s="339">
        <v>36</v>
      </c>
      <c r="AU285" s="339">
        <v>29</v>
      </c>
      <c r="AV285" s="392">
        <v>30</v>
      </c>
      <c r="AW285" s="339"/>
      <c r="AX285" s="339"/>
      <c r="AY285" s="339"/>
      <c r="AZ285" s="339"/>
      <c r="BA285" s="339"/>
      <c r="BB285" s="339"/>
      <c r="BC285" s="339"/>
      <c r="BD285" s="339"/>
      <c r="BE285" s="339"/>
      <c r="BF285" s="339"/>
      <c r="BG285" s="339"/>
      <c r="BH285" s="410"/>
      <c r="BI285" s="410"/>
      <c r="BJ285" s="410"/>
      <c r="BK285" s="410"/>
      <c r="BL285" s="336"/>
      <c r="BM285" s="336"/>
      <c r="BN285" s="336"/>
      <c r="BO285" s="336"/>
      <c r="BP285"/>
      <c r="BQ285"/>
      <c r="BR285" s="258"/>
      <c r="BS285" s="258"/>
      <c r="BT285"/>
      <c r="BU285"/>
      <c r="BV285" s="258"/>
    </row>
    <row r="286" spans="1:74" ht="17.5" hidden="1">
      <c r="A286" s="272" t="s">
        <v>406</v>
      </c>
      <c r="B286" s="211" t="s">
        <v>1172</v>
      </c>
      <c r="C286" s="179"/>
      <c r="D286" s="179"/>
      <c r="E286" s="179"/>
      <c r="F286" s="179"/>
      <c r="G286" s="179"/>
      <c r="H286" s="179"/>
      <c r="I286" s="179"/>
      <c r="J286" s="179"/>
      <c r="K286" s="179"/>
      <c r="L286" s="179"/>
      <c r="M286" s="179"/>
      <c r="N286" s="179"/>
      <c r="O286" s="179"/>
      <c r="P286" s="179"/>
      <c r="Q286" s="179"/>
      <c r="S286" s="254">
        <v>270</v>
      </c>
      <c r="T286" s="786" t="s">
        <v>1172</v>
      </c>
      <c r="U286" s="787"/>
      <c r="V286" s="339">
        <v>17</v>
      </c>
      <c r="W286" s="339">
        <v>10</v>
      </c>
      <c r="X286" s="339">
        <v>13</v>
      </c>
      <c r="Y286" s="339">
        <v>36</v>
      </c>
      <c r="Z286" s="339">
        <v>29</v>
      </c>
      <c r="AA286" s="339">
        <v>30</v>
      </c>
      <c r="AB286" s="339">
        <v>18</v>
      </c>
      <c r="AC286" s="339">
        <v>11</v>
      </c>
      <c r="AD286" s="339">
        <v>12</v>
      </c>
      <c r="AE286" s="339">
        <v>34</v>
      </c>
      <c r="AF286" s="339">
        <v>33</v>
      </c>
      <c r="AG286" s="339">
        <v>32</v>
      </c>
      <c r="AH286" s="339">
        <v>16</v>
      </c>
      <c r="AI286" s="339">
        <v>15</v>
      </c>
      <c r="AJ286" s="339">
        <v>14</v>
      </c>
      <c r="AK286" s="339">
        <v>44</v>
      </c>
      <c r="AL286" s="339">
        <v>37</v>
      </c>
      <c r="AM286" s="339">
        <v>40</v>
      </c>
      <c r="AN286" s="339">
        <v>26</v>
      </c>
      <c r="AO286" s="339">
        <v>19</v>
      </c>
      <c r="AP286" s="339">
        <v>22</v>
      </c>
      <c r="AQ286" s="339">
        <v>45</v>
      </c>
      <c r="AR286" s="339">
        <v>38</v>
      </c>
      <c r="AS286" s="339">
        <v>39</v>
      </c>
      <c r="AT286" s="339"/>
      <c r="AU286" s="339"/>
      <c r="AV286" s="339"/>
      <c r="AW286" s="339"/>
      <c r="AX286" s="339"/>
      <c r="AY286" s="339"/>
      <c r="AZ286" s="339"/>
      <c r="BA286" s="339"/>
      <c r="BB286" s="339"/>
      <c r="BC286" s="339"/>
      <c r="BD286" s="339"/>
      <c r="BE286" s="339"/>
      <c r="BF286" s="339"/>
      <c r="BG286" s="339"/>
      <c r="BH286" s="410"/>
      <c r="BI286" s="410"/>
      <c r="BJ286" s="410"/>
      <c r="BK286" s="410"/>
      <c r="BL286" s="336"/>
      <c r="BM286" s="336"/>
      <c r="BN286" s="336"/>
      <c r="BO286" s="336"/>
      <c r="BP286"/>
      <c r="BQ286"/>
      <c r="BR286" s="258"/>
      <c r="BS286" s="258"/>
      <c r="BT286"/>
      <c r="BU286"/>
      <c r="BV286" s="258"/>
    </row>
    <row r="287" spans="1:74" ht="17.5" hidden="1">
      <c r="A287" s="272" t="s">
        <v>407</v>
      </c>
      <c r="B287" s="211" t="s">
        <v>1173</v>
      </c>
      <c r="C287" s="86" t="str">
        <f>IF(C2057="15","당첨",IF(C2057="24","당첨",IF(C2057="25","당첨",IF(C2057="33","당첨",IF(C2057="34","당첨",IF(C2057="35","당첨",IF(C2057="42","당첨",IF(C2057="43","당첨",IF(C2057="44","당첨",IF(C2057="51","당첨",IF(C2057="52","당첨",IF(C2057="53","당첨","낙첨"))))))))))))</f>
        <v>당첨</v>
      </c>
      <c r="D287" s="86" t="str">
        <f t="shared" ref="D287:Q287" si="235">IF(D2057="15","당첨",IF(D2057="24","당첨",IF(D2057="25","당첨",IF(D2057="33","당첨",IF(D2057="34","당첨",IF(D2057="35","당첨",IF(D2057="42","당첨",IF(D2057="43","당첨",IF(D2057="44","당첨",IF(D2057="51","당첨",IF(D2057="52","당첨",IF(D2057="53","당첨","낙첨"))))))))))))</f>
        <v>당첨</v>
      </c>
      <c r="E287" s="86" t="str">
        <f t="shared" si="235"/>
        <v>당첨</v>
      </c>
      <c r="F287" s="86" t="str">
        <f t="shared" si="235"/>
        <v>당첨</v>
      </c>
      <c r="G287" s="86" t="str">
        <f t="shared" si="235"/>
        <v>당첨</v>
      </c>
      <c r="H287" s="86" t="str">
        <f t="shared" si="235"/>
        <v>당첨</v>
      </c>
      <c r="I287" s="86" t="str">
        <f t="shared" si="235"/>
        <v>당첨</v>
      </c>
      <c r="J287" s="86" t="str">
        <f t="shared" si="235"/>
        <v>당첨</v>
      </c>
      <c r="K287" s="86" t="str">
        <f t="shared" si="235"/>
        <v>당첨</v>
      </c>
      <c r="L287" s="86" t="str">
        <f t="shared" si="235"/>
        <v>당첨</v>
      </c>
      <c r="M287" s="86" t="str">
        <f t="shared" si="235"/>
        <v>당첨</v>
      </c>
      <c r="N287" s="86" t="str">
        <f t="shared" si="235"/>
        <v>당첨</v>
      </c>
      <c r="O287" s="86" t="str">
        <f t="shared" si="235"/>
        <v>당첨</v>
      </c>
      <c r="P287" s="86" t="str">
        <f t="shared" si="235"/>
        <v>당첨</v>
      </c>
      <c r="Q287" s="86" t="str">
        <f t="shared" si="235"/>
        <v>당첨</v>
      </c>
      <c r="S287" s="254">
        <v>271</v>
      </c>
      <c r="T287" s="700" t="s">
        <v>1173</v>
      </c>
      <c r="U287" s="701"/>
      <c r="V287" s="390">
        <v>24</v>
      </c>
      <c r="W287" s="390">
        <v>25</v>
      </c>
      <c r="X287" s="390">
        <v>33</v>
      </c>
      <c r="Y287" s="390">
        <v>34</v>
      </c>
      <c r="Z287" s="390">
        <v>35</v>
      </c>
      <c r="AA287" s="390">
        <v>42</v>
      </c>
      <c r="AB287" s="390">
        <v>43</v>
      </c>
      <c r="AC287" s="390">
        <v>44</v>
      </c>
      <c r="AD287" s="390">
        <v>51</v>
      </c>
      <c r="AE287" s="390">
        <v>52</v>
      </c>
      <c r="AF287" s="390">
        <v>53</v>
      </c>
      <c r="AG287" s="390"/>
      <c r="AH287" s="390"/>
      <c r="AI287" s="339"/>
      <c r="AJ287" s="339"/>
      <c r="AK287" s="339"/>
      <c r="AL287" s="339"/>
      <c r="AM287" s="339"/>
      <c r="AN287" s="339"/>
      <c r="AO287" s="339"/>
      <c r="AP287" s="339"/>
      <c r="AQ287" s="339"/>
      <c r="AR287" s="339"/>
      <c r="AS287" s="339"/>
      <c r="AT287" s="339"/>
      <c r="AU287" s="339"/>
      <c r="AV287" s="392"/>
      <c r="AW287" s="392"/>
      <c r="AX287" s="392"/>
      <c r="AY287" s="392"/>
      <c r="AZ287" s="392"/>
      <c r="BA287" s="392"/>
      <c r="BB287" s="392"/>
      <c r="BC287" s="392"/>
      <c r="BD287" s="392"/>
      <c r="BE287" s="392"/>
      <c r="BF287" s="392"/>
      <c r="BG287" s="392"/>
      <c r="BH287" s="410"/>
      <c r="BI287" s="410"/>
      <c r="BJ287" s="410"/>
      <c r="BK287" s="410"/>
      <c r="BL287" s="336"/>
      <c r="BM287" s="336"/>
      <c r="BN287" s="336"/>
      <c r="BO287" s="336"/>
      <c r="BP287"/>
      <c r="BQ287"/>
      <c r="BR287" s="258"/>
      <c r="BS287"/>
      <c r="BT287"/>
      <c r="BU287" s="258"/>
      <c r="BV287" s="258"/>
    </row>
    <row r="288" spans="1:74" ht="17.5" hidden="1">
      <c r="A288" s="272" t="s">
        <v>408</v>
      </c>
      <c r="B288" s="206" t="s">
        <v>1174</v>
      </c>
      <c r="C288" s="179"/>
      <c r="D288" s="179"/>
      <c r="E288" s="179"/>
      <c r="F288" s="179"/>
      <c r="G288" s="179"/>
      <c r="H288" s="179"/>
      <c r="I288" s="179"/>
      <c r="J288" s="179"/>
      <c r="K288" s="179"/>
      <c r="L288" s="179"/>
      <c r="M288" s="179"/>
      <c r="N288" s="179"/>
      <c r="O288" s="179"/>
      <c r="P288" s="179"/>
      <c r="Q288" s="179"/>
      <c r="S288" s="254">
        <v>272</v>
      </c>
      <c r="T288" s="700" t="s">
        <v>1174</v>
      </c>
      <c r="U288" s="701"/>
      <c r="V288" s="339">
        <v>8</v>
      </c>
      <c r="W288" s="339">
        <v>9</v>
      </c>
      <c r="X288" s="339">
        <v>7</v>
      </c>
      <c r="Y288" s="339">
        <v>17</v>
      </c>
      <c r="Z288" s="339">
        <v>18</v>
      </c>
      <c r="AA288" s="339">
        <v>16</v>
      </c>
      <c r="AB288" s="339">
        <v>26</v>
      </c>
      <c r="AC288" s="339">
        <v>1</v>
      </c>
      <c r="AD288" s="339">
        <v>2</v>
      </c>
      <c r="AE288" s="339">
        <v>6</v>
      </c>
      <c r="AF288" s="339">
        <v>10</v>
      </c>
      <c r="AG288" s="339">
        <v>11</v>
      </c>
      <c r="AH288" s="339">
        <v>15</v>
      </c>
      <c r="AI288" s="339">
        <v>19</v>
      </c>
      <c r="AJ288" s="339">
        <v>4</v>
      </c>
      <c r="AK288" s="339">
        <v>3</v>
      </c>
      <c r="AL288" s="339">
        <v>5</v>
      </c>
      <c r="AM288" s="339">
        <v>13</v>
      </c>
      <c r="AN288" s="339">
        <v>12</v>
      </c>
      <c r="AO288" s="339">
        <v>14</v>
      </c>
      <c r="AP288" s="339">
        <v>22</v>
      </c>
      <c r="AQ288" s="339">
        <v>27</v>
      </c>
      <c r="AR288" s="339">
        <v>25</v>
      </c>
      <c r="AS288" s="339">
        <v>35</v>
      </c>
      <c r="AT288" s="339">
        <v>36</v>
      </c>
      <c r="AU288" s="339">
        <v>34</v>
      </c>
      <c r="AV288" s="392">
        <v>44</v>
      </c>
      <c r="AW288" s="392">
        <v>45</v>
      </c>
      <c r="AX288" s="339"/>
      <c r="AY288" s="339"/>
      <c r="AZ288" s="339"/>
      <c r="BA288" s="339"/>
      <c r="BB288" s="339"/>
      <c r="BC288" s="339"/>
      <c r="BD288" s="339"/>
      <c r="BE288" s="339"/>
      <c r="BF288" s="339"/>
      <c r="BG288" s="339"/>
      <c r="BH288" s="410"/>
      <c r="BI288" s="410"/>
      <c r="BJ288" s="410"/>
      <c r="BK288" s="410"/>
      <c r="BL288" s="336"/>
      <c r="BM288" s="336"/>
      <c r="BN288" s="336"/>
      <c r="BO288" s="336"/>
      <c r="BP288"/>
      <c r="BQ288"/>
      <c r="BR288" s="258"/>
      <c r="BS288"/>
      <c r="BT288"/>
      <c r="BU288" s="258"/>
      <c r="BV288" s="258"/>
    </row>
    <row r="289" spans="1:74" ht="17.5" hidden="1">
      <c r="A289" s="272" t="s">
        <v>409</v>
      </c>
      <c r="B289" s="206" t="s">
        <v>1175</v>
      </c>
      <c r="C289" s="179"/>
      <c r="D289" s="179"/>
      <c r="E289" s="179"/>
      <c r="F289" s="179"/>
      <c r="G289" s="179"/>
      <c r="H289" s="179"/>
      <c r="I289" s="179"/>
      <c r="J289" s="179"/>
      <c r="K289" s="179"/>
      <c r="L289" s="179"/>
      <c r="M289" s="179"/>
      <c r="N289" s="179"/>
      <c r="O289" s="179"/>
      <c r="P289" s="179"/>
      <c r="Q289" s="179"/>
      <c r="S289" s="254">
        <v>273</v>
      </c>
      <c r="T289" s="700" t="s">
        <v>1175</v>
      </c>
      <c r="U289" s="701"/>
      <c r="V289" s="339">
        <v>27</v>
      </c>
      <c r="W289" s="339">
        <v>25</v>
      </c>
      <c r="X289" s="339">
        <v>35</v>
      </c>
      <c r="Y289" s="339">
        <v>36</v>
      </c>
      <c r="Z289" s="339">
        <v>34</v>
      </c>
      <c r="AA289" s="339">
        <v>44</v>
      </c>
      <c r="AB289" s="339">
        <v>45</v>
      </c>
      <c r="AC289" s="339">
        <v>20</v>
      </c>
      <c r="AD289" s="339">
        <v>24</v>
      </c>
      <c r="AE289" s="339">
        <v>28</v>
      </c>
      <c r="AF289" s="339">
        <v>29</v>
      </c>
      <c r="AG289" s="339">
        <v>33</v>
      </c>
      <c r="AH289" s="339">
        <v>37</v>
      </c>
      <c r="AI289" s="339">
        <v>38</v>
      </c>
      <c r="AJ289" s="339">
        <v>21</v>
      </c>
      <c r="AK289" s="339">
        <v>23</v>
      </c>
      <c r="AL289" s="339">
        <v>31</v>
      </c>
      <c r="AM289" s="339">
        <v>30</v>
      </c>
      <c r="AN289" s="339">
        <v>32</v>
      </c>
      <c r="AO289" s="339">
        <v>40</v>
      </c>
      <c r="AP289" s="339">
        <v>39</v>
      </c>
      <c r="AQ289" s="339">
        <v>43</v>
      </c>
      <c r="AR289" s="339">
        <v>42</v>
      </c>
      <c r="AS289" s="339">
        <v>41</v>
      </c>
      <c r="AT289" s="339"/>
      <c r="AU289" s="339"/>
      <c r="AV289" s="339"/>
      <c r="AW289" s="339"/>
      <c r="AX289" s="339"/>
      <c r="AY289" s="339"/>
      <c r="AZ289" s="339"/>
      <c r="BA289" s="339"/>
      <c r="BB289" s="339"/>
      <c r="BC289" s="339"/>
      <c r="BD289" s="339"/>
      <c r="BE289" s="339"/>
      <c r="BF289" s="339"/>
      <c r="BG289" s="339"/>
      <c r="BH289" s="410"/>
      <c r="BI289" s="410"/>
      <c r="BJ289" s="410"/>
      <c r="BK289" s="410"/>
      <c r="BL289" s="336"/>
      <c r="BM289" s="336"/>
      <c r="BN289" s="336"/>
      <c r="BO289" s="336"/>
      <c r="BP289"/>
      <c r="BQ289"/>
      <c r="BR289" s="258"/>
      <c r="BS289"/>
      <c r="BT289"/>
      <c r="BU289" s="258"/>
      <c r="BV289" s="258"/>
    </row>
    <row r="290" spans="1:74" ht="17.5" hidden="1">
      <c r="A290" s="272" t="s">
        <v>1130</v>
      </c>
      <c r="B290" s="206" t="s">
        <v>1176</v>
      </c>
      <c r="C290" s="86" t="str">
        <f>IF(C2072="24","당첨",IF(C2072="25","당첨",IF(C2072="33","당첨",IF(C2072="34","당첨",IF(C2072="42","당첨",IF(C2072="43","당첨",IF(C2072="44","당첨",IF(C2072="52","당첨",IF(C2072="53","당첨","낙첨")))))))))</f>
        <v>당첨</v>
      </c>
      <c r="D290" s="86" t="str">
        <f t="shared" ref="D290:Q290" si="236">IF(D2072="24","당첨",IF(D2072="25","당첨",IF(D2072="33","당첨",IF(D2072="34","당첨",IF(D2072="42","당첨",IF(D2072="43","당첨",IF(D2072="44","당첨",IF(D2072="52","당첨",IF(D2072="53","당첨","낙첨")))))))))</f>
        <v>당첨</v>
      </c>
      <c r="E290" s="86" t="str">
        <f t="shared" si="236"/>
        <v>당첨</v>
      </c>
      <c r="F290" s="86" t="str">
        <f t="shared" si="236"/>
        <v>당첨</v>
      </c>
      <c r="G290" s="86" t="str">
        <f t="shared" si="236"/>
        <v>당첨</v>
      </c>
      <c r="H290" s="86" t="str">
        <f t="shared" si="236"/>
        <v>당첨</v>
      </c>
      <c r="I290" s="86" t="str">
        <f t="shared" si="236"/>
        <v>당첨</v>
      </c>
      <c r="J290" s="86" t="str">
        <f t="shared" si="236"/>
        <v>당첨</v>
      </c>
      <c r="K290" s="86" t="str">
        <f t="shared" si="236"/>
        <v>당첨</v>
      </c>
      <c r="L290" s="86" t="str">
        <f t="shared" si="236"/>
        <v>당첨</v>
      </c>
      <c r="M290" s="86" t="str">
        <f t="shared" si="236"/>
        <v>당첨</v>
      </c>
      <c r="N290" s="86" t="str">
        <f t="shared" si="236"/>
        <v>당첨</v>
      </c>
      <c r="O290" s="86" t="str">
        <f t="shared" si="236"/>
        <v>당첨</v>
      </c>
      <c r="P290" s="86" t="str">
        <f t="shared" si="236"/>
        <v>당첨</v>
      </c>
      <c r="Q290" s="86" t="str">
        <f t="shared" si="236"/>
        <v>당첨</v>
      </c>
      <c r="S290" s="254">
        <v>274</v>
      </c>
      <c r="T290" s="700" t="s">
        <v>1176</v>
      </c>
      <c r="U290" s="701"/>
      <c r="V290" s="390">
        <v>24</v>
      </c>
      <c r="W290" s="390">
        <v>25</v>
      </c>
      <c r="X290" s="390">
        <v>33</v>
      </c>
      <c r="Y290" s="389">
        <v>34</v>
      </c>
      <c r="Z290" s="390">
        <v>42</v>
      </c>
      <c r="AA290" s="390">
        <v>43</v>
      </c>
      <c r="AB290" s="390">
        <v>44</v>
      </c>
      <c r="AC290" s="390">
        <v>52</v>
      </c>
      <c r="AD290" s="390">
        <v>53</v>
      </c>
      <c r="AE290" s="390"/>
      <c r="AF290" s="389"/>
      <c r="AG290" s="389"/>
      <c r="AH290" s="390"/>
      <c r="AI290" s="390"/>
      <c r="AJ290" s="390"/>
      <c r="AK290" s="390"/>
      <c r="AL290" s="390"/>
      <c r="AM290" s="339"/>
      <c r="AN290" s="339"/>
      <c r="AO290" s="339"/>
      <c r="AP290" s="339"/>
      <c r="AQ290" s="339"/>
      <c r="AR290" s="339"/>
      <c r="AS290" s="339"/>
      <c r="AT290" s="339"/>
      <c r="AU290" s="339"/>
      <c r="AV290" s="392"/>
      <c r="AW290" s="392"/>
      <c r="AX290" s="392"/>
      <c r="AY290" s="392"/>
      <c r="AZ290" s="392"/>
      <c r="BA290" s="392"/>
      <c r="BB290" s="392"/>
      <c r="BC290" s="392"/>
      <c r="BD290" s="392"/>
      <c r="BE290" s="392"/>
      <c r="BF290" s="392"/>
      <c r="BG290" s="392"/>
      <c r="BH290" s="410"/>
      <c r="BI290" s="410"/>
      <c r="BJ290" s="410"/>
      <c r="BK290" s="410"/>
      <c r="BL290" s="336"/>
      <c r="BM290" s="336"/>
      <c r="BN290" s="336"/>
      <c r="BO290" s="336"/>
      <c r="BP290"/>
      <c r="BQ290"/>
      <c r="BR290" s="258"/>
      <c r="BS290"/>
      <c r="BT290"/>
      <c r="BU290" s="258"/>
      <c r="BV290" s="258"/>
    </row>
    <row r="291" spans="1:74" ht="17.5" hidden="1">
      <c r="A291" s="272" t="s">
        <v>1131</v>
      </c>
      <c r="B291" s="211" t="s">
        <v>1178</v>
      </c>
      <c r="C291" s="179"/>
      <c r="D291" s="179"/>
      <c r="E291" s="179"/>
      <c r="F291" s="179"/>
      <c r="G291" s="179"/>
      <c r="H291" s="179"/>
      <c r="I291" s="179"/>
      <c r="J291" s="179"/>
      <c r="K291" s="179"/>
      <c r="L291" s="179"/>
      <c r="M291" s="179"/>
      <c r="N291" s="179"/>
      <c r="O291" s="179"/>
      <c r="P291" s="179"/>
      <c r="Q291" s="179"/>
      <c r="S291" s="254">
        <v>275</v>
      </c>
      <c r="T291" s="786" t="s">
        <v>1178</v>
      </c>
      <c r="U291" s="787"/>
      <c r="V291" s="339">
        <v>1</v>
      </c>
      <c r="W291" s="339">
        <v>2</v>
      </c>
      <c r="X291" s="339">
        <v>3</v>
      </c>
      <c r="Y291" s="339">
        <v>22</v>
      </c>
      <c r="Z291" s="339">
        <v>23</v>
      </c>
      <c r="AA291" s="339">
        <v>24</v>
      </c>
      <c r="AB291" s="339">
        <v>43</v>
      </c>
      <c r="AC291" s="339">
        <v>4</v>
      </c>
      <c r="AD291" s="339">
        <v>5</v>
      </c>
      <c r="AE291" s="339">
        <v>6</v>
      </c>
      <c r="AF291" s="339">
        <v>25</v>
      </c>
      <c r="AG291" s="339">
        <v>26</v>
      </c>
      <c r="AH291" s="339">
        <v>27</v>
      </c>
      <c r="AI291" s="339">
        <v>44</v>
      </c>
      <c r="AJ291" s="339">
        <v>7</v>
      </c>
      <c r="AK291" s="339">
        <v>8</v>
      </c>
      <c r="AL291" s="339">
        <v>9</v>
      </c>
      <c r="AM291" s="339">
        <v>28</v>
      </c>
      <c r="AN291" s="339">
        <v>29</v>
      </c>
      <c r="AO291" s="339">
        <v>30</v>
      </c>
      <c r="AP291" s="339">
        <v>45</v>
      </c>
      <c r="AQ291" s="339">
        <v>10</v>
      </c>
      <c r="AR291" s="339">
        <v>11</v>
      </c>
      <c r="AS291" s="339">
        <v>12</v>
      </c>
      <c r="AT291" s="339">
        <v>31</v>
      </c>
      <c r="AU291" s="339">
        <v>32</v>
      </c>
      <c r="AV291" s="392">
        <v>33</v>
      </c>
      <c r="AW291" s="392"/>
      <c r="AX291" s="392"/>
      <c r="AY291" s="392"/>
      <c r="AZ291" s="392"/>
      <c r="BA291" s="392"/>
      <c r="BB291" s="392"/>
      <c r="BC291" s="392"/>
      <c r="BD291" s="392"/>
      <c r="BE291" s="392"/>
      <c r="BF291" s="392"/>
      <c r="BG291" s="392"/>
      <c r="BH291" s="410"/>
      <c r="BI291" s="410"/>
      <c r="BJ291" s="410"/>
      <c r="BK291" s="410"/>
      <c r="BL291" s="336"/>
      <c r="BM291" s="336"/>
      <c r="BN291" s="336"/>
      <c r="BO291" s="336"/>
      <c r="BP291"/>
      <c r="BQ291"/>
      <c r="BR291" s="258"/>
      <c r="BS291"/>
      <c r="BT291"/>
      <c r="BU291" s="258"/>
      <c r="BV291" s="258"/>
    </row>
    <row r="292" spans="1:74" ht="17.5" hidden="1">
      <c r="A292" s="272" t="s">
        <v>1132</v>
      </c>
      <c r="B292" s="211" t="s">
        <v>1179</v>
      </c>
      <c r="C292" s="179"/>
      <c r="D292" s="179"/>
      <c r="E292" s="179"/>
      <c r="F292" s="179"/>
      <c r="G292" s="179"/>
      <c r="H292" s="179"/>
      <c r="I292" s="179"/>
      <c r="J292" s="179"/>
      <c r="K292" s="179"/>
      <c r="L292" s="179"/>
      <c r="M292" s="179"/>
      <c r="N292" s="179"/>
      <c r="O292" s="179"/>
      <c r="P292" s="179"/>
      <c r="Q292" s="179"/>
      <c r="S292" s="254">
        <v>276</v>
      </c>
      <c r="T292" s="786" t="s">
        <v>1179</v>
      </c>
      <c r="U292" s="787"/>
      <c r="V292" s="339">
        <v>10</v>
      </c>
      <c r="W292" s="339">
        <v>11</v>
      </c>
      <c r="X292" s="339">
        <v>12</v>
      </c>
      <c r="Y292" s="339">
        <v>31</v>
      </c>
      <c r="Z292" s="339">
        <v>32</v>
      </c>
      <c r="AA292" s="339">
        <v>33</v>
      </c>
      <c r="AB292" s="339">
        <v>13</v>
      </c>
      <c r="AC292" s="339">
        <v>14</v>
      </c>
      <c r="AD292" s="339">
        <v>15</v>
      </c>
      <c r="AE292" s="339">
        <v>34</v>
      </c>
      <c r="AF292" s="339">
        <v>35</v>
      </c>
      <c r="AG292" s="339">
        <v>36</v>
      </c>
      <c r="AH292" s="339">
        <v>16</v>
      </c>
      <c r="AI292" s="339">
        <v>17</v>
      </c>
      <c r="AJ292" s="339">
        <v>18</v>
      </c>
      <c r="AK292" s="339">
        <v>37</v>
      </c>
      <c r="AL292" s="339">
        <v>38</v>
      </c>
      <c r="AM292" s="339">
        <v>39</v>
      </c>
      <c r="AN292" s="339">
        <v>19</v>
      </c>
      <c r="AO292" s="339">
        <v>20</v>
      </c>
      <c r="AP292" s="339">
        <v>21</v>
      </c>
      <c r="AQ292" s="339">
        <v>40</v>
      </c>
      <c r="AR292" s="339">
        <v>41</v>
      </c>
      <c r="AS292" s="339">
        <v>42</v>
      </c>
      <c r="AT292" s="392"/>
      <c r="AU292" s="392"/>
      <c r="AV292" s="392"/>
      <c r="AW292" s="392"/>
      <c r="AX292" s="392"/>
      <c r="AY292" s="392"/>
      <c r="AZ292" s="392"/>
      <c r="BA292" s="392"/>
      <c r="BB292" s="392"/>
      <c r="BC292" s="392"/>
      <c r="BD292" s="392"/>
      <c r="BE292" s="392"/>
      <c r="BF292" s="392"/>
      <c r="BG292" s="392"/>
      <c r="BH292" s="410"/>
      <c r="BI292" s="410"/>
      <c r="BJ292" s="410"/>
      <c r="BK292" s="410"/>
      <c r="BL292" s="336"/>
      <c r="BM292" s="336"/>
      <c r="BN292" s="336"/>
      <c r="BO292" s="336"/>
      <c r="BP292"/>
      <c r="BQ292"/>
      <c r="BR292" s="258"/>
      <c r="BS292"/>
      <c r="BT292"/>
      <c r="BU292" s="258"/>
      <c r="BV292" s="258"/>
    </row>
    <row r="293" spans="1:74" ht="17.5" hidden="1">
      <c r="A293" s="272" t="s">
        <v>1133</v>
      </c>
      <c r="B293" s="211" t="s">
        <v>1177</v>
      </c>
      <c r="C293" s="86" t="str">
        <f>IF(C2087="24","당첨",IF(C2087="33","당첨",IF(C2087="34","당첨",IF(C2087="35","당첨",IF(C2087="42","당첨",IF(C2087="43","당첨",IF(C2087="44","당첨",IF(C2087="51","당첨",IF(C2087="52","당첨",IF(C2087="53","당첨",IF(C2087="61","당첨","낙첨")))))))))))</f>
        <v>당첨</v>
      </c>
      <c r="D293" s="86" t="str">
        <f t="shared" ref="D293:Q293" si="237">IF(D2087="24","당첨",IF(D2087="33","당첨",IF(D2087="34","당첨",IF(D2087="35","당첨",IF(D2087="42","당첨",IF(D2087="43","당첨",IF(D2087="44","당첨",IF(D2087="51","당첨",IF(D2087="52","당첨",IF(D2087="53","당첨",IF(D2087="61","당첨","낙첨")))))))))))</f>
        <v>당첨</v>
      </c>
      <c r="E293" s="86" t="str">
        <f t="shared" si="237"/>
        <v>당첨</v>
      </c>
      <c r="F293" s="86" t="str">
        <f t="shared" si="237"/>
        <v>당첨</v>
      </c>
      <c r="G293" s="86" t="str">
        <f t="shared" si="237"/>
        <v>당첨</v>
      </c>
      <c r="H293" s="86" t="str">
        <f t="shared" si="237"/>
        <v>당첨</v>
      </c>
      <c r="I293" s="86" t="str">
        <f t="shared" si="237"/>
        <v>당첨</v>
      </c>
      <c r="J293" s="86" t="str">
        <f t="shared" si="237"/>
        <v>당첨</v>
      </c>
      <c r="K293" s="86" t="str">
        <f t="shared" si="237"/>
        <v>당첨</v>
      </c>
      <c r="L293" s="86" t="str">
        <f t="shared" si="237"/>
        <v>당첨</v>
      </c>
      <c r="M293" s="86" t="str">
        <f t="shared" si="237"/>
        <v>당첨</v>
      </c>
      <c r="N293" s="86" t="str">
        <f t="shared" si="237"/>
        <v>당첨</v>
      </c>
      <c r="O293" s="86" t="str">
        <f t="shared" si="237"/>
        <v>당첨</v>
      </c>
      <c r="P293" s="86" t="str">
        <f t="shared" si="237"/>
        <v>당첨</v>
      </c>
      <c r="Q293" s="86" t="str">
        <f t="shared" si="237"/>
        <v>당첨</v>
      </c>
      <c r="S293" s="254">
        <v>277</v>
      </c>
      <c r="T293" s="700" t="s">
        <v>1177</v>
      </c>
      <c r="U293" s="701"/>
      <c r="V293" s="390">
        <v>24</v>
      </c>
      <c r="W293" s="390">
        <v>25</v>
      </c>
      <c r="X293" s="390">
        <v>33</v>
      </c>
      <c r="Y293" s="390">
        <v>34</v>
      </c>
      <c r="Z293" s="390">
        <v>35</v>
      </c>
      <c r="AA293" s="390">
        <v>42</v>
      </c>
      <c r="AB293" s="390">
        <v>43</v>
      </c>
      <c r="AC293" s="390">
        <v>44</v>
      </c>
      <c r="AD293" s="390">
        <v>51</v>
      </c>
      <c r="AE293" s="390">
        <v>52</v>
      </c>
      <c r="AF293" s="390">
        <v>53</v>
      </c>
      <c r="AG293" s="390">
        <v>61</v>
      </c>
      <c r="AH293" s="390"/>
      <c r="AI293" s="390"/>
      <c r="AJ293" s="390"/>
      <c r="AK293" s="339"/>
      <c r="AL293" s="339"/>
      <c r="AM293" s="339"/>
      <c r="AN293" s="339"/>
      <c r="AO293" s="339"/>
      <c r="AP293" s="339"/>
      <c r="AQ293" s="339"/>
      <c r="AR293" s="339"/>
      <c r="AS293" s="339"/>
      <c r="AT293" s="339"/>
      <c r="AU293" s="339"/>
      <c r="AV293" s="392"/>
      <c r="AW293" s="392"/>
      <c r="AX293" s="392"/>
      <c r="AY293" s="392"/>
      <c r="AZ293" s="392"/>
      <c r="BA293" s="392"/>
      <c r="BB293" s="392"/>
      <c r="BC293" s="392"/>
      <c r="BD293" s="392"/>
      <c r="BE293" s="392"/>
      <c r="BF293" s="392"/>
      <c r="BG293" s="392"/>
      <c r="BH293" s="410"/>
      <c r="BI293" s="410"/>
      <c r="BJ293" s="410"/>
      <c r="BK293" s="410"/>
      <c r="BL293" s="336"/>
      <c r="BM293" s="336"/>
      <c r="BN293" s="336"/>
      <c r="BO293" s="336"/>
      <c r="BP293"/>
      <c r="BQ293"/>
      <c r="BR293" s="258"/>
      <c r="BS293"/>
      <c r="BT293"/>
      <c r="BU293" s="258"/>
      <c r="BV293" s="258"/>
    </row>
    <row r="294" spans="1:74" ht="17.5" hidden="1">
      <c r="A294" s="272" t="s">
        <v>1134</v>
      </c>
      <c r="B294" s="206" t="s">
        <v>1180</v>
      </c>
      <c r="C294" s="179"/>
      <c r="D294" s="179"/>
      <c r="E294" s="179"/>
      <c r="F294" s="179"/>
      <c r="G294" s="179"/>
      <c r="H294" s="179"/>
      <c r="I294" s="179"/>
      <c r="J294" s="179"/>
      <c r="K294" s="179"/>
      <c r="L294" s="179"/>
      <c r="M294" s="179"/>
      <c r="N294" s="179"/>
      <c r="O294" s="179"/>
      <c r="P294" s="179"/>
      <c r="Q294" s="179"/>
      <c r="S294" s="254">
        <v>278</v>
      </c>
      <c r="T294" s="700" t="s">
        <v>1180</v>
      </c>
      <c r="U294" s="701"/>
      <c r="V294" s="339">
        <v>1</v>
      </c>
      <c r="W294" s="339">
        <v>4</v>
      </c>
      <c r="X294" s="339">
        <v>7</v>
      </c>
      <c r="Y294" s="339">
        <v>10</v>
      </c>
      <c r="Z294" s="339">
        <v>13</v>
      </c>
      <c r="AA294" s="339">
        <v>16</v>
      </c>
      <c r="AB294" s="339">
        <v>19</v>
      </c>
      <c r="AC294" s="339">
        <v>2</v>
      </c>
      <c r="AD294" s="339">
        <v>5</v>
      </c>
      <c r="AE294" s="339">
        <v>8</v>
      </c>
      <c r="AF294" s="339">
        <v>11</v>
      </c>
      <c r="AG294" s="339">
        <v>14</v>
      </c>
      <c r="AH294" s="339">
        <v>17</v>
      </c>
      <c r="AI294" s="339">
        <v>20</v>
      </c>
      <c r="AJ294" s="339">
        <v>3</v>
      </c>
      <c r="AK294" s="339">
        <v>6</v>
      </c>
      <c r="AL294" s="339">
        <v>9</v>
      </c>
      <c r="AM294" s="339">
        <v>12</v>
      </c>
      <c r="AN294" s="339">
        <v>15</v>
      </c>
      <c r="AO294" s="339">
        <v>18</v>
      </c>
      <c r="AP294" s="339">
        <v>21</v>
      </c>
      <c r="AQ294" s="339">
        <v>22</v>
      </c>
      <c r="AR294" s="339">
        <v>25</v>
      </c>
      <c r="AS294" s="339">
        <v>28</v>
      </c>
      <c r="AT294" s="339">
        <v>31</v>
      </c>
      <c r="AU294" s="339">
        <v>34</v>
      </c>
      <c r="AV294" s="392">
        <v>37</v>
      </c>
      <c r="AW294" s="392">
        <v>40</v>
      </c>
      <c r="AX294" s="392"/>
      <c r="AY294" s="392"/>
      <c r="AZ294" s="392"/>
      <c r="BA294" s="392"/>
      <c r="BB294" s="392"/>
      <c r="BC294" s="392"/>
      <c r="BD294" s="392"/>
      <c r="BE294" s="392"/>
      <c r="BF294" s="392"/>
      <c r="BG294" s="392"/>
      <c r="BH294" s="410"/>
      <c r="BI294" s="410"/>
      <c r="BJ294" s="410"/>
      <c r="BK294" s="410"/>
      <c r="BL294" s="336"/>
      <c r="BM294" s="336"/>
      <c r="BN294" s="336"/>
      <c r="BO294" s="336"/>
      <c r="BP294"/>
      <c r="BQ294"/>
      <c r="BR294" s="258"/>
      <c r="BS294" s="258"/>
      <c r="BT294"/>
      <c r="BU294"/>
      <c r="BV294" s="258"/>
    </row>
    <row r="295" spans="1:74" ht="17.5" hidden="1">
      <c r="A295" s="272" t="s">
        <v>1135</v>
      </c>
      <c r="B295" s="206" t="s">
        <v>1181</v>
      </c>
      <c r="C295" s="179"/>
      <c r="D295" s="179"/>
      <c r="E295" s="179"/>
      <c r="F295" s="179"/>
      <c r="G295" s="179"/>
      <c r="H295" s="179"/>
      <c r="I295" s="179"/>
      <c r="J295" s="179"/>
      <c r="K295" s="179"/>
      <c r="L295" s="179"/>
      <c r="M295" s="179"/>
      <c r="N295" s="179"/>
      <c r="O295" s="179"/>
      <c r="P295" s="179"/>
      <c r="Q295" s="179"/>
      <c r="S295" s="254">
        <v>279</v>
      </c>
      <c r="T295" s="700" t="s">
        <v>1181</v>
      </c>
      <c r="U295" s="701"/>
      <c r="V295" s="339">
        <v>22</v>
      </c>
      <c r="W295" s="339">
        <v>25</v>
      </c>
      <c r="X295" s="339">
        <v>28</v>
      </c>
      <c r="Y295" s="339">
        <v>31</v>
      </c>
      <c r="Z295" s="339">
        <v>34</v>
      </c>
      <c r="AA295" s="339">
        <v>37</v>
      </c>
      <c r="AB295" s="339">
        <v>40</v>
      </c>
      <c r="AC295" s="339">
        <v>23</v>
      </c>
      <c r="AD295" s="339">
        <v>26</v>
      </c>
      <c r="AE295" s="339">
        <v>29</v>
      </c>
      <c r="AF295" s="339">
        <v>32</v>
      </c>
      <c r="AG295" s="339">
        <v>35</v>
      </c>
      <c r="AH295" s="339">
        <v>38</v>
      </c>
      <c r="AI295" s="339">
        <v>41</v>
      </c>
      <c r="AJ295" s="339">
        <v>24</v>
      </c>
      <c r="AK295" s="339">
        <v>27</v>
      </c>
      <c r="AL295" s="339">
        <v>30</v>
      </c>
      <c r="AM295" s="339">
        <v>33</v>
      </c>
      <c r="AN295" s="339">
        <v>36</v>
      </c>
      <c r="AO295" s="339">
        <v>39</v>
      </c>
      <c r="AP295" s="339">
        <v>42</v>
      </c>
      <c r="AQ295" s="339">
        <v>43</v>
      </c>
      <c r="AR295" s="339">
        <v>44</v>
      </c>
      <c r="AS295" s="339">
        <v>45</v>
      </c>
      <c r="AT295" s="392"/>
      <c r="AU295" s="392"/>
      <c r="AV295" s="392"/>
      <c r="AW295" s="392"/>
      <c r="AX295" s="392"/>
      <c r="AY295" s="392"/>
      <c r="AZ295" s="392"/>
      <c r="BA295" s="392"/>
      <c r="BB295" s="392"/>
      <c r="BC295" s="392"/>
      <c r="BD295" s="392"/>
      <c r="BE295" s="392"/>
      <c r="BF295" s="392"/>
      <c r="BG295" s="392"/>
      <c r="BH295" s="410"/>
      <c r="BI295" s="410"/>
      <c r="BJ295" s="410"/>
      <c r="BK295" s="410"/>
      <c r="BL295" s="336"/>
      <c r="BM295" s="336"/>
      <c r="BN295" s="336"/>
      <c r="BO295" s="336"/>
      <c r="BP295"/>
      <c r="BQ295"/>
      <c r="BR295" s="258"/>
      <c r="BS295" s="258"/>
      <c r="BT295"/>
      <c r="BU295"/>
      <c r="BV295" s="258"/>
    </row>
    <row r="296" spans="1:74" ht="17.5" hidden="1">
      <c r="A296" s="272" t="s">
        <v>1136</v>
      </c>
      <c r="B296" s="206" t="s">
        <v>1182</v>
      </c>
      <c r="C296" s="86" t="str">
        <f>IF(C2102="24","당첨",IF(C2102="25","당첨",IF(C2102="33","당첨",IF(C2102="34","당첨",IF(C2102="35","당첨",IF(C2102="42","당첨",IF(C2102="43","당첨",IF(C2102="44","당첨",IF(C2102="52","당첨",IF(C2102="53","당첨",IF(C2102="54","당첨","낙첨")))))))))))</f>
        <v>당첨</v>
      </c>
      <c r="D296" s="86" t="str">
        <f t="shared" ref="D296:Q296" si="238">IF(D2102="24","당첨",IF(D2102="25","당첨",IF(D2102="33","당첨",IF(D2102="34","당첨",IF(D2102="35","당첨",IF(D2102="42","당첨",IF(D2102="43","당첨",IF(D2102="44","당첨",IF(D2102="52","당첨",IF(D2102="53","당첨",IF(D2102="54","당첨","낙첨")))))))))))</f>
        <v>당첨</v>
      </c>
      <c r="E296" s="86" t="str">
        <f t="shared" si="238"/>
        <v>당첨</v>
      </c>
      <c r="F296" s="86" t="str">
        <f t="shared" si="238"/>
        <v>당첨</v>
      </c>
      <c r="G296" s="86" t="str">
        <f t="shared" si="238"/>
        <v>당첨</v>
      </c>
      <c r="H296" s="86" t="str">
        <f t="shared" si="238"/>
        <v>당첨</v>
      </c>
      <c r="I296" s="86" t="str">
        <f t="shared" si="238"/>
        <v>당첨</v>
      </c>
      <c r="J296" s="86" t="str">
        <f t="shared" si="238"/>
        <v>당첨</v>
      </c>
      <c r="K296" s="86" t="str">
        <f t="shared" si="238"/>
        <v>당첨</v>
      </c>
      <c r="L296" s="86" t="str">
        <f t="shared" si="238"/>
        <v>당첨</v>
      </c>
      <c r="M296" s="86" t="str">
        <f t="shared" si="238"/>
        <v>당첨</v>
      </c>
      <c r="N296" s="86" t="str">
        <f t="shared" si="238"/>
        <v>당첨</v>
      </c>
      <c r="O296" s="86" t="str">
        <f t="shared" si="238"/>
        <v>당첨</v>
      </c>
      <c r="P296" s="86" t="str">
        <f t="shared" si="238"/>
        <v>당첨</v>
      </c>
      <c r="Q296" s="86" t="str">
        <f t="shared" si="238"/>
        <v>당첨</v>
      </c>
      <c r="S296" s="254">
        <v>280</v>
      </c>
      <c r="T296" s="700" t="s">
        <v>1182</v>
      </c>
      <c r="U296" s="701"/>
      <c r="V296" s="390">
        <v>24</v>
      </c>
      <c r="W296" s="390">
        <v>25</v>
      </c>
      <c r="X296" s="390">
        <v>33</v>
      </c>
      <c r="Y296" s="389">
        <v>34</v>
      </c>
      <c r="Z296" s="390">
        <v>42</v>
      </c>
      <c r="AA296" s="390">
        <v>43</v>
      </c>
      <c r="AB296" s="390">
        <v>44</v>
      </c>
      <c r="AC296" s="390">
        <v>52</v>
      </c>
      <c r="AD296" s="390">
        <v>53</v>
      </c>
      <c r="AE296" s="390"/>
      <c r="AF296" s="390"/>
      <c r="AG296" s="390"/>
      <c r="AH296" s="390"/>
      <c r="AI296" s="390"/>
      <c r="AJ296" s="390"/>
      <c r="AK296" s="339"/>
      <c r="AL296" s="339"/>
      <c r="AM296" s="339"/>
      <c r="AN296" s="339"/>
      <c r="AO296" s="339"/>
      <c r="AP296" s="339"/>
      <c r="AQ296" s="339"/>
      <c r="AR296" s="339"/>
      <c r="AS296" s="339"/>
      <c r="AT296" s="339"/>
      <c r="AU296" s="339"/>
      <c r="AV296" s="392"/>
      <c r="AW296" s="392"/>
      <c r="AX296" s="392"/>
      <c r="AY296" s="392"/>
      <c r="AZ296" s="392"/>
      <c r="BA296" s="392"/>
      <c r="BB296" s="392"/>
      <c r="BC296" s="392"/>
      <c r="BD296" s="392"/>
      <c r="BE296" s="392"/>
      <c r="BF296" s="392"/>
      <c r="BG296" s="392"/>
      <c r="BH296" s="410"/>
      <c r="BI296" s="410"/>
      <c r="BJ296" s="410"/>
      <c r="BK296" s="410"/>
      <c r="BL296" s="336"/>
      <c r="BM296" s="336"/>
      <c r="BN296" s="336"/>
      <c r="BO296" s="336"/>
      <c r="BP296"/>
      <c r="BQ296"/>
      <c r="BR296" s="258"/>
      <c r="BS296" s="258"/>
      <c r="BT296"/>
      <c r="BU296"/>
      <c r="BV296" s="258"/>
    </row>
    <row r="297" spans="1:74" ht="22.5" hidden="1" customHeight="1">
      <c r="A297" s="272" t="s">
        <v>1137</v>
      </c>
      <c r="B297" s="211" t="s">
        <v>1183</v>
      </c>
      <c r="C297" s="179"/>
      <c r="D297" s="179"/>
      <c r="E297" s="179"/>
      <c r="F297" s="179"/>
      <c r="G297" s="179"/>
      <c r="H297" s="179"/>
      <c r="I297" s="179"/>
      <c r="J297" s="179"/>
      <c r="K297" s="179"/>
      <c r="L297" s="179"/>
      <c r="M297" s="179"/>
      <c r="N297" s="179"/>
      <c r="O297" s="179"/>
      <c r="P297" s="179"/>
      <c r="Q297" s="179"/>
      <c r="S297" s="254">
        <v>281</v>
      </c>
      <c r="T297" s="786" t="s">
        <v>1183</v>
      </c>
      <c r="U297" s="787"/>
      <c r="V297" s="339">
        <v>45</v>
      </c>
      <c r="W297" s="339">
        <v>34</v>
      </c>
      <c r="X297" s="339">
        <v>33</v>
      </c>
      <c r="Y297" s="339">
        <v>14</v>
      </c>
      <c r="Z297" s="339">
        <v>13</v>
      </c>
      <c r="AA297" s="339">
        <v>44</v>
      </c>
      <c r="AB297" s="339">
        <v>35</v>
      </c>
      <c r="AC297" s="339">
        <v>32</v>
      </c>
      <c r="AD297" s="339">
        <v>15</v>
      </c>
      <c r="AE297" s="339">
        <v>12</v>
      </c>
      <c r="AF297" s="339">
        <v>43</v>
      </c>
      <c r="AG297" s="339">
        <v>36</v>
      </c>
      <c r="AH297" s="339">
        <v>31</v>
      </c>
      <c r="AI297" s="339">
        <v>16</v>
      </c>
      <c r="AJ297" s="339">
        <v>11</v>
      </c>
      <c r="AK297" s="339">
        <v>42</v>
      </c>
      <c r="AL297" s="339">
        <v>37</v>
      </c>
      <c r="AM297" s="339">
        <v>30</v>
      </c>
      <c r="AN297" s="339">
        <v>17</v>
      </c>
      <c r="AO297" s="339">
        <v>10</v>
      </c>
      <c r="AP297" s="339">
        <v>41</v>
      </c>
      <c r="AQ297" s="339">
        <v>38</v>
      </c>
      <c r="AR297" s="339">
        <v>29</v>
      </c>
      <c r="AS297" s="339">
        <v>18</v>
      </c>
      <c r="AT297" s="339">
        <v>9</v>
      </c>
      <c r="AU297" s="339"/>
      <c r="AV297" s="339"/>
      <c r="AW297" s="339"/>
      <c r="AX297" s="339"/>
      <c r="AY297" s="339"/>
      <c r="AZ297" s="339"/>
      <c r="BA297" s="339"/>
      <c r="BB297" s="339"/>
      <c r="BC297" s="339"/>
      <c r="BD297" s="339"/>
      <c r="BE297" s="339"/>
      <c r="BF297" s="339"/>
      <c r="BG297" s="339"/>
      <c r="BH297" s="410"/>
      <c r="BI297" s="410"/>
      <c r="BJ297" s="410"/>
      <c r="BK297" s="410"/>
      <c r="BL297" s="336"/>
      <c r="BM297" s="336"/>
      <c r="BN297" s="336"/>
      <c r="BO297" s="336"/>
      <c r="BP297"/>
      <c r="BQ297"/>
      <c r="BR297" s="258"/>
      <c r="BS297" s="258"/>
      <c r="BT297"/>
      <c r="BU297"/>
      <c r="BV297" s="258"/>
    </row>
    <row r="298" spans="1:74" ht="22.5" hidden="1" customHeight="1">
      <c r="A298" s="272" t="s">
        <v>1138</v>
      </c>
      <c r="B298" s="211" t="s">
        <v>1184</v>
      </c>
      <c r="C298" s="179"/>
      <c r="D298" s="179"/>
      <c r="E298" s="179"/>
      <c r="F298" s="179"/>
      <c r="G298" s="179"/>
      <c r="H298" s="179"/>
      <c r="I298" s="179"/>
      <c r="J298" s="179"/>
      <c r="K298" s="179"/>
      <c r="L298" s="179"/>
      <c r="M298" s="179"/>
      <c r="N298" s="179"/>
      <c r="O298" s="179"/>
      <c r="P298" s="179"/>
      <c r="Q298" s="179"/>
      <c r="S298" s="254">
        <v>282</v>
      </c>
      <c r="T298" s="786" t="s">
        <v>1184</v>
      </c>
      <c r="U298" s="787"/>
      <c r="V298" s="339">
        <v>41</v>
      </c>
      <c r="W298" s="339">
        <v>38</v>
      </c>
      <c r="X298" s="339">
        <v>29</v>
      </c>
      <c r="Y298" s="339">
        <v>18</v>
      </c>
      <c r="Z298" s="339">
        <v>9</v>
      </c>
      <c r="AA298" s="339">
        <v>40</v>
      </c>
      <c r="AB298" s="339">
        <v>39</v>
      </c>
      <c r="AC298" s="339">
        <v>28</v>
      </c>
      <c r="AD298" s="339">
        <v>19</v>
      </c>
      <c r="AE298" s="339">
        <v>8</v>
      </c>
      <c r="AF298" s="339">
        <v>25</v>
      </c>
      <c r="AG298" s="339">
        <v>26</v>
      </c>
      <c r="AH298" s="339">
        <v>27</v>
      </c>
      <c r="AI298" s="339">
        <v>20</v>
      </c>
      <c r="AJ298" s="339">
        <v>7</v>
      </c>
      <c r="AK298" s="339">
        <v>24</v>
      </c>
      <c r="AL298" s="339">
        <v>23</v>
      </c>
      <c r="AM298" s="339">
        <v>22</v>
      </c>
      <c r="AN298" s="339">
        <v>21</v>
      </c>
      <c r="AO298" s="339">
        <v>6</v>
      </c>
      <c r="AP298" s="339">
        <v>1</v>
      </c>
      <c r="AQ298" s="339">
        <v>2</v>
      </c>
      <c r="AR298" s="339">
        <v>3</v>
      </c>
      <c r="AS298" s="339">
        <v>4</v>
      </c>
      <c r="AT298" s="339">
        <v>5</v>
      </c>
      <c r="AU298" s="339"/>
      <c r="AV298" s="339"/>
      <c r="AW298" s="339"/>
      <c r="AX298" s="339"/>
      <c r="AY298" s="339"/>
      <c r="AZ298" s="339"/>
      <c r="BA298" s="339"/>
      <c r="BB298" s="339"/>
      <c r="BC298" s="339"/>
      <c r="BD298" s="339"/>
      <c r="BE298" s="339"/>
      <c r="BF298" s="339"/>
      <c r="BG298" s="339"/>
      <c r="BH298" s="410"/>
      <c r="BI298" s="410"/>
      <c r="BJ298" s="410"/>
      <c r="BK298" s="410"/>
      <c r="BL298" s="336"/>
      <c r="BM298" s="336"/>
      <c r="BN298" s="336"/>
      <c r="BO298" s="336"/>
      <c r="BP298"/>
      <c r="BQ298"/>
      <c r="BR298" s="258"/>
      <c r="BS298" s="258"/>
      <c r="BT298"/>
      <c r="BU298"/>
      <c r="BV298" s="258"/>
    </row>
    <row r="299" spans="1:74" ht="17.5" hidden="1">
      <c r="A299" s="272" t="s">
        <v>1139</v>
      </c>
      <c r="B299" s="211" t="s">
        <v>1185</v>
      </c>
      <c r="C299" s="86" t="str">
        <f>IF(C2117="15","당첨",IF(C2117="24","당첨",IF(C2117="25","당첨",IF(C2117="33","당첨",IF(C2117="34","당첨",IF(C2117="42","당첨",IF(C2117="43","당첨",IF(C2117="44","당첨",IF(C2117="51","당첨",IF(C2117="52","당첨","낙첨"))))))))))</f>
        <v>당첨</v>
      </c>
      <c r="D299" s="86" t="str">
        <f t="shared" ref="D299:Q299" si="239">IF(D2117="15","당첨",IF(D2117="24","당첨",IF(D2117="25","당첨",IF(D2117="33","당첨",IF(D2117="34","당첨",IF(D2117="42","당첨",IF(D2117="43","당첨",IF(D2117="44","당첨",IF(D2117="51","당첨",IF(D2117="52","당첨","낙첨"))))))))))</f>
        <v>당첨</v>
      </c>
      <c r="E299" s="86" t="str">
        <f t="shared" si="239"/>
        <v>당첨</v>
      </c>
      <c r="F299" s="86" t="str">
        <f t="shared" si="239"/>
        <v>당첨</v>
      </c>
      <c r="G299" s="86" t="str">
        <f t="shared" si="239"/>
        <v>당첨</v>
      </c>
      <c r="H299" s="86" t="str">
        <f t="shared" si="239"/>
        <v>당첨</v>
      </c>
      <c r="I299" s="86" t="str">
        <f t="shared" si="239"/>
        <v>당첨</v>
      </c>
      <c r="J299" s="86" t="str">
        <f t="shared" si="239"/>
        <v>당첨</v>
      </c>
      <c r="K299" s="86" t="str">
        <f t="shared" si="239"/>
        <v>당첨</v>
      </c>
      <c r="L299" s="86" t="str">
        <f t="shared" si="239"/>
        <v>당첨</v>
      </c>
      <c r="M299" s="86" t="str">
        <f t="shared" si="239"/>
        <v>당첨</v>
      </c>
      <c r="N299" s="86" t="str">
        <f t="shared" si="239"/>
        <v>당첨</v>
      </c>
      <c r="O299" s="86" t="str">
        <f t="shared" si="239"/>
        <v>당첨</v>
      </c>
      <c r="P299" s="86" t="str">
        <f t="shared" si="239"/>
        <v>당첨</v>
      </c>
      <c r="Q299" s="86" t="str">
        <f t="shared" si="239"/>
        <v>당첨</v>
      </c>
      <c r="S299" s="254">
        <v>283</v>
      </c>
      <c r="T299" s="700" t="s">
        <v>1185</v>
      </c>
      <c r="U299" s="701"/>
      <c r="V299" s="390">
        <v>15</v>
      </c>
      <c r="W299" s="390">
        <v>24</v>
      </c>
      <c r="X299" s="390">
        <v>25</v>
      </c>
      <c r="Y299" s="390">
        <v>33</v>
      </c>
      <c r="Z299" s="390">
        <v>34</v>
      </c>
      <c r="AA299" s="390">
        <v>42</v>
      </c>
      <c r="AB299" s="390">
        <v>43</v>
      </c>
      <c r="AC299" s="390">
        <v>44</v>
      </c>
      <c r="AD299" s="390">
        <v>51</v>
      </c>
      <c r="AE299" s="390">
        <v>52</v>
      </c>
      <c r="AF299" s="390"/>
      <c r="AG299" s="390"/>
      <c r="AH299" s="390"/>
      <c r="AI299" s="339"/>
      <c r="AJ299" s="339"/>
      <c r="AK299" s="339"/>
      <c r="AL299" s="339"/>
      <c r="AM299" s="339"/>
      <c r="AN299" s="339"/>
      <c r="AO299" s="339"/>
      <c r="AP299" s="339"/>
      <c r="AQ299" s="339"/>
      <c r="AR299" s="339"/>
      <c r="AS299" s="339"/>
      <c r="AT299" s="339"/>
      <c r="AU299" s="339"/>
      <c r="AV299" s="392"/>
      <c r="AW299" s="392"/>
      <c r="AX299" s="392"/>
      <c r="AY299" s="392"/>
      <c r="AZ299" s="392"/>
      <c r="BA299" s="392"/>
      <c r="BB299" s="392"/>
      <c r="BC299" s="392"/>
      <c r="BD299" s="392"/>
      <c r="BE299" s="392"/>
      <c r="BF299" s="392"/>
      <c r="BG299" s="392"/>
      <c r="BH299" s="410"/>
      <c r="BI299" s="410"/>
      <c r="BJ299" s="410"/>
      <c r="BK299" s="410"/>
      <c r="BL299" s="336"/>
      <c r="BM299" s="336"/>
      <c r="BN299" s="336"/>
      <c r="BO299" s="336"/>
      <c r="BP299"/>
      <c r="BQ299"/>
      <c r="BR299" s="258"/>
      <c r="BS299"/>
      <c r="BT299"/>
      <c r="BU299" s="258"/>
      <c r="BV299" s="258"/>
    </row>
    <row r="300" spans="1:74" ht="17.5" hidden="1">
      <c r="A300" s="272" t="s">
        <v>1140</v>
      </c>
      <c r="B300" s="206" t="s">
        <v>1186</v>
      </c>
      <c r="C300" s="179"/>
      <c r="D300" s="179"/>
      <c r="E300" s="179"/>
      <c r="F300" s="179"/>
      <c r="G300" s="179"/>
      <c r="H300" s="179"/>
      <c r="I300" s="179"/>
      <c r="J300" s="179"/>
      <c r="K300" s="179"/>
      <c r="L300" s="179"/>
      <c r="M300" s="179"/>
      <c r="N300" s="179"/>
      <c r="O300" s="179"/>
      <c r="P300" s="179"/>
      <c r="Q300" s="179"/>
      <c r="S300" s="254">
        <v>284</v>
      </c>
      <c r="T300" s="700" t="s">
        <v>1186</v>
      </c>
      <c r="U300" s="701"/>
      <c r="V300" s="339">
        <v>45</v>
      </c>
      <c r="W300" s="339">
        <v>44</v>
      </c>
      <c r="X300" s="339">
        <v>43</v>
      </c>
      <c r="Y300" s="339">
        <v>42</v>
      </c>
      <c r="Z300" s="339">
        <v>41</v>
      </c>
      <c r="AA300" s="339">
        <v>40</v>
      </c>
      <c r="AB300" s="339">
        <v>25</v>
      </c>
      <c r="AC300" s="339">
        <v>24</v>
      </c>
      <c r="AD300" s="339">
        <v>1</v>
      </c>
      <c r="AE300" s="339">
        <v>34</v>
      </c>
      <c r="AF300" s="339">
        <v>35</v>
      </c>
      <c r="AG300" s="339">
        <v>36</v>
      </c>
      <c r="AH300" s="339">
        <v>37</v>
      </c>
      <c r="AI300" s="339">
        <v>38</v>
      </c>
      <c r="AJ300" s="339">
        <v>39</v>
      </c>
      <c r="AK300" s="339">
        <v>26</v>
      </c>
      <c r="AL300" s="339">
        <v>23</v>
      </c>
      <c r="AM300" s="339">
        <v>2</v>
      </c>
      <c r="AN300" s="339">
        <v>33</v>
      </c>
      <c r="AO300" s="339">
        <v>32</v>
      </c>
      <c r="AP300" s="339">
        <v>31</v>
      </c>
      <c r="AQ300" s="339">
        <v>30</v>
      </c>
      <c r="AR300" s="339">
        <v>29</v>
      </c>
      <c r="AS300" s="339">
        <v>28</v>
      </c>
      <c r="AT300" s="339">
        <v>27</v>
      </c>
      <c r="AU300" s="339">
        <v>22</v>
      </c>
      <c r="AV300" s="392">
        <v>3</v>
      </c>
      <c r="AW300" s="339"/>
      <c r="AX300" s="339"/>
      <c r="AY300" s="339"/>
      <c r="AZ300" s="339"/>
      <c r="BA300" s="339"/>
      <c r="BB300" s="339"/>
      <c r="BC300" s="339"/>
      <c r="BD300" s="339"/>
      <c r="BE300" s="339"/>
      <c r="BF300" s="339"/>
      <c r="BG300" s="339"/>
      <c r="BH300" s="410"/>
      <c r="BI300" s="410"/>
      <c r="BJ300" s="410"/>
      <c r="BK300" s="410"/>
      <c r="BL300" s="336"/>
      <c r="BM300" s="336"/>
      <c r="BN300" s="336"/>
      <c r="BO300" s="336"/>
      <c r="BP300"/>
      <c r="BQ300"/>
      <c r="BR300" s="258"/>
      <c r="BS300"/>
      <c r="BT300"/>
      <c r="BU300" s="258"/>
      <c r="BV300" s="258"/>
    </row>
    <row r="301" spans="1:74" ht="17.5" hidden="1">
      <c r="A301" s="272" t="s">
        <v>1141</v>
      </c>
      <c r="B301" s="206" t="s">
        <v>1187</v>
      </c>
      <c r="C301" s="179"/>
      <c r="D301" s="179"/>
      <c r="E301" s="179"/>
      <c r="F301" s="179"/>
      <c r="G301" s="179"/>
      <c r="H301" s="179"/>
      <c r="I301" s="179"/>
      <c r="J301" s="179"/>
      <c r="K301" s="179"/>
      <c r="L301" s="179"/>
      <c r="M301" s="179"/>
      <c r="N301" s="179"/>
      <c r="O301" s="179"/>
      <c r="P301" s="179"/>
      <c r="Q301" s="179"/>
      <c r="S301" s="254">
        <v>285</v>
      </c>
      <c r="T301" s="700" t="s">
        <v>1187</v>
      </c>
      <c r="U301" s="701"/>
      <c r="V301" s="339">
        <v>33</v>
      </c>
      <c r="W301" s="339">
        <v>32</v>
      </c>
      <c r="X301" s="339">
        <v>31</v>
      </c>
      <c r="Y301" s="339">
        <v>30</v>
      </c>
      <c r="Z301" s="339">
        <v>29</v>
      </c>
      <c r="AA301" s="339">
        <v>28</v>
      </c>
      <c r="AB301" s="339">
        <v>27</v>
      </c>
      <c r="AC301" s="339">
        <v>22</v>
      </c>
      <c r="AD301" s="339">
        <v>3</v>
      </c>
      <c r="AE301" s="339">
        <v>14</v>
      </c>
      <c r="AF301" s="339">
        <v>15</v>
      </c>
      <c r="AG301" s="339">
        <v>16</v>
      </c>
      <c r="AH301" s="339">
        <v>17</v>
      </c>
      <c r="AI301" s="339">
        <v>18</v>
      </c>
      <c r="AJ301" s="339">
        <v>19</v>
      </c>
      <c r="AK301" s="339">
        <v>20</v>
      </c>
      <c r="AL301" s="339">
        <v>21</v>
      </c>
      <c r="AM301" s="339">
        <v>4</v>
      </c>
      <c r="AN301" s="339">
        <v>13</v>
      </c>
      <c r="AO301" s="339">
        <v>12</v>
      </c>
      <c r="AP301" s="339">
        <v>11</v>
      </c>
      <c r="AQ301" s="339">
        <v>10</v>
      </c>
      <c r="AR301" s="339">
        <v>9</v>
      </c>
      <c r="AS301" s="339">
        <v>8</v>
      </c>
      <c r="AT301" s="339">
        <v>7</v>
      </c>
      <c r="AU301" s="339">
        <v>6</v>
      </c>
      <c r="AV301" s="392">
        <v>5</v>
      </c>
      <c r="AW301" s="339"/>
      <c r="AX301" s="339"/>
      <c r="AY301" s="339"/>
      <c r="AZ301" s="339"/>
      <c r="BA301" s="339"/>
      <c r="BB301" s="339"/>
      <c r="BC301" s="339"/>
      <c r="BD301" s="339"/>
      <c r="BE301" s="339"/>
      <c r="BF301" s="339"/>
      <c r="BG301" s="339"/>
      <c r="BH301" s="410"/>
      <c r="BI301" s="410"/>
      <c r="BJ301" s="410"/>
      <c r="BK301" s="410"/>
      <c r="BL301" s="336"/>
      <c r="BM301" s="336"/>
      <c r="BN301" s="336"/>
      <c r="BO301" s="336"/>
      <c r="BP301"/>
      <c r="BQ301"/>
      <c r="BR301" s="258"/>
      <c r="BS301"/>
      <c r="BT301"/>
      <c r="BU301" s="258"/>
      <c r="BV301" s="258"/>
    </row>
    <row r="302" spans="1:74" ht="17.5" hidden="1">
      <c r="A302" s="272" t="s">
        <v>1142</v>
      </c>
      <c r="B302" s="206" t="s">
        <v>1188</v>
      </c>
      <c r="C302" s="86" t="str">
        <f>IF(C2132="24","당첨",IF(C2132="25","당첨",IF(C2132="33","당첨",IF(C2132="34","당첨",IF(C2132="35","당첨",IF(C2132="42","당첨",IF(C2132="43","당첨",IF(C2132="44","당첨",IF(C2132="52","당첨",IF(C2132="53","당첨",IF(C2132="54","당첨","낙첨")))))))))))</f>
        <v>당첨</v>
      </c>
      <c r="D302" s="86" t="str">
        <f t="shared" ref="D302:Q302" si="240">IF(D2132="24","당첨",IF(D2132="25","당첨",IF(D2132="33","당첨",IF(D2132="34","당첨",IF(D2132="35","당첨",IF(D2132="42","당첨",IF(D2132="43","당첨",IF(D2132="44","당첨",IF(D2132="52","당첨",IF(D2132="53","당첨",IF(D2132="54","당첨","낙첨")))))))))))</f>
        <v>당첨</v>
      </c>
      <c r="E302" s="86" t="str">
        <f t="shared" si="240"/>
        <v>당첨</v>
      </c>
      <c r="F302" s="86" t="str">
        <f t="shared" si="240"/>
        <v>당첨</v>
      </c>
      <c r="G302" s="86" t="str">
        <f t="shared" si="240"/>
        <v>당첨</v>
      </c>
      <c r="H302" s="86" t="str">
        <f t="shared" si="240"/>
        <v>당첨</v>
      </c>
      <c r="I302" s="86" t="str">
        <f t="shared" si="240"/>
        <v>당첨</v>
      </c>
      <c r="J302" s="86" t="str">
        <f t="shared" si="240"/>
        <v>당첨</v>
      </c>
      <c r="K302" s="86" t="str">
        <f t="shared" si="240"/>
        <v>당첨</v>
      </c>
      <c r="L302" s="86" t="str">
        <f t="shared" si="240"/>
        <v>당첨</v>
      </c>
      <c r="M302" s="86" t="str">
        <f t="shared" si="240"/>
        <v>당첨</v>
      </c>
      <c r="N302" s="86" t="str">
        <f t="shared" si="240"/>
        <v>당첨</v>
      </c>
      <c r="O302" s="86" t="str">
        <f t="shared" si="240"/>
        <v>당첨</v>
      </c>
      <c r="P302" s="86" t="str">
        <f t="shared" si="240"/>
        <v>당첨</v>
      </c>
      <c r="Q302" s="86" t="str">
        <f t="shared" si="240"/>
        <v>당첨</v>
      </c>
      <c r="S302" s="254">
        <v>286</v>
      </c>
      <c r="T302" s="700" t="s">
        <v>1188</v>
      </c>
      <c r="U302" s="701"/>
      <c r="V302" s="390">
        <v>24</v>
      </c>
      <c r="W302" s="390">
        <v>25</v>
      </c>
      <c r="X302" s="390">
        <v>33</v>
      </c>
      <c r="Y302" s="390">
        <v>34</v>
      </c>
      <c r="Z302" s="390">
        <v>35</v>
      </c>
      <c r="AA302" s="390">
        <v>42</v>
      </c>
      <c r="AB302" s="390">
        <v>43</v>
      </c>
      <c r="AC302" s="390">
        <v>44</v>
      </c>
      <c r="AD302" s="390">
        <v>52</v>
      </c>
      <c r="AE302" s="390">
        <v>53</v>
      </c>
      <c r="AF302" s="390">
        <v>54</v>
      </c>
      <c r="AG302" s="390"/>
      <c r="AH302" s="390"/>
      <c r="AI302" s="390"/>
      <c r="AJ302" s="339"/>
      <c r="AK302" s="339"/>
      <c r="AL302" s="339"/>
      <c r="AM302" s="339"/>
      <c r="AN302" s="339"/>
      <c r="AO302" s="339"/>
      <c r="AP302" s="339"/>
      <c r="AQ302" s="339"/>
      <c r="AR302" s="339"/>
      <c r="AS302" s="339"/>
      <c r="AT302" s="339"/>
      <c r="AU302" s="339"/>
      <c r="AV302" s="392"/>
      <c r="AW302" s="392"/>
      <c r="AX302" s="392"/>
      <c r="AY302" s="392"/>
      <c r="AZ302" s="392"/>
      <c r="BA302" s="392"/>
      <c r="BB302" s="392"/>
      <c r="BC302" s="392"/>
      <c r="BD302" s="392"/>
      <c r="BE302" s="392"/>
      <c r="BF302" s="392"/>
      <c r="BG302" s="392"/>
      <c r="BH302" s="410"/>
      <c r="BI302" s="410"/>
      <c r="BJ302" s="410"/>
      <c r="BK302" s="410"/>
      <c r="BL302" s="336"/>
      <c r="BM302" s="336"/>
      <c r="BN302" s="336"/>
      <c r="BO302" s="336"/>
      <c r="BP302"/>
      <c r="BQ302"/>
      <c r="BR302" s="258"/>
      <c r="BS302"/>
      <c r="BT302"/>
      <c r="BU302" s="258"/>
      <c r="BV302" s="258"/>
    </row>
    <row r="303" spans="1:74" ht="17.5" hidden="1">
      <c r="A303" s="272" t="s">
        <v>1143</v>
      </c>
      <c r="B303" s="211" t="s">
        <v>1189</v>
      </c>
      <c r="C303" s="179"/>
      <c r="D303" s="179"/>
      <c r="E303" s="179"/>
      <c r="F303" s="179"/>
      <c r="G303" s="179"/>
      <c r="H303" s="179"/>
      <c r="I303" s="179"/>
      <c r="J303" s="179"/>
      <c r="K303" s="179"/>
      <c r="L303" s="179"/>
      <c r="M303" s="179"/>
      <c r="N303" s="179"/>
      <c r="O303" s="179"/>
      <c r="P303" s="179"/>
      <c r="Q303" s="179"/>
      <c r="S303" s="254">
        <v>287</v>
      </c>
      <c r="T303" s="786" t="s">
        <v>1189</v>
      </c>
      <c r="U303" s="787"/>
      <c r="V303" s="339">
        <v>1</v>
      </c>
      <c r="W303" s="339">
        <v>12</v>
      </c>
      <c r="X303" s="339">
        <v>23</v>
      </c>
      <c r="Y303" s="339">
        <v>34</v>
      </c>
      <c r="Z303" s="339">
        <v>8</v>
      </c>
      <c r="AA303" s="339">
        <v>22</v>
      </c>
      <c r="AB303" s="339">
        <v>43</v>
      </c>
      <c r="AC303" s="339">
        <v>2</v>
      </c>
      <c r="AD303" s="339">
        <v>13</v>
      </c>
      <c r="AE303" s="339">
        <v>24</v>
      </c>
      <c r="AF303" s="339">
        <v>35</v>
      </c>
      <c r="AG303" s="339">
        <v>9</v>
      </c>
      <c r="AH303" s="339">
        <v>30</v>
      </c>
      <c r="AI303" s="339">
        <v>44</v>
      </c>
      <c r="AJ303" s="339">
        <v>3</v>
      </c>
      <c r="AK303" s="339">
        <v>14</v>
      </c>
      <c r="AL303" s="339">
        <v>25</v>
      </c>
      <c r="AM303" s="339">
        <v>36</v>
      </c>
      <c r="AN303" s="339">
        <v>10</v>
      </c>
      <c r="AO303" s="339">
        <v>31</v>
      </c>
      <c r="AP303" s="339">
        <v>45</v>
      </c>
      <c r="AQ303" s="339">
        <v>4</v>
      </c>
      <c r="AR303" s="339">
        <v>15</v>
      </c>
      <c r="AS303" s="339">
        <v>26</v>
      </c>
      <c r="AT303" s="339">
        <v>37</v>
      </c>
      <c r="AU303" s="339">
        <v>11</v>
      </c>
      <c r="AV303" s="392">
        <v>32</v>
      </c>
      <c r="AW303" s="392"/>
      <c r="AX303" s="392"/>
      <c r="AY303" s="392"/>
      <c r="AZ303" s="392"/>
      <c r="BA303" s="392"/>
      <c r="BB303" s="392"/>
      <c r="BC303" s="392"/>
      <c r="BD303" s="392"/>
      <c r="BE303" s="392"/>
      <c r="BF303" s="392"/>
      <c r="BG303" s="392"/>
      <c r="BH303" s="410"/>
      <c r="BI303" s="410"/>
      <c r="BJ303" s="410"/>
      <c r="BK303" s="410"/>
      <c r="BL303" s="336"/>
      <c r="BM303" s="336"/>
      <c r="BN303" s="336"/>
      <c r="BO303" s="336"/>
      <c r="BP303"/>
      <c r="BQ303"/>
      <c r="BR303" s="258"/>
      <c r="BS303"/>
      <c r="BT303"/>
      <c r="BU303" s="258"/>
      <c r="BV303" s="258"/>
    </row>
    <row r="304" spans="1:74" ht="17.5" hidden="1">
      <c r="A304" s="272" t="s">
        <v>1144</v>
      </c>
      <c r="B304" s="211" t="s">
        <v>1190</v>
      </c>
      <c r="C304" s="179"/>
      <c r="D304" s="179"/>
      <c r="E304" s="179"/>
      <c r="F304" s="179"/>
      <c r="G304" s="179"/>
      <c r="H304" s="179"/>
      <c r="I304" s="179"/>
      <c r="J304" s="179"/>
      <c r="K304" s="179"/>
      <c r="L304" s="179"/>
      <c r="M304" s="179"/>
      <c r="N304" s="179"/>
      <c r="O304" s="179"/>
      <c r="P304" s="179"/>
      <c r="Q304" s="179"/>
      <c r="S304" s="254">
        <v>288</v>
      </c>
      <c r="T304" s="786" t="s">
        <v>1190</v>
      </c>
      <c r="U304" s="787"/>
      <c r="V304" s="339">
        <v>4</v>
      </c>
      <c r="W304" s="339">
        <v>15</v>
      </c>
      <c r="X304" s="339">
        <v>26</v>
      </c>
      <c r="Y304" s="339">
        <v>37</v>
      </c>
      <c r="Z304" s="339">
        <v>11</v>
      </c>
      <c r="AA304" s="339">
        <v>32</v>
      </c>
      <c r="AB304" s="339">
        <v>5</v>
      </c>
      <c r="AC304" s="339">
        <v>16</v>
      </c>
      <c r="AD304" s="339">
        <v>27</v>
      </c>
      <c r="AE304" s="339">
        <v>38</v>
      </c>
      <c r="AF304" s="339">
        <v>19</v>
      </c>
      <c r="AG304" s="339">
        <v>33</v>
      </c>
      <c r="AH304" s="339">
        <v>6</v>
      </c>
      <c r="AI304" s="339">
        <v>17</v>
      </c>
      <c r="AJ304" s="339">
        <v>28</v>
      </c>
      <c r="AK304" s="339">
        <v>39</v>
      </c>
      <c r="AL304" s="339">
        <v>20</v>
      </c>
      <c r="AM304" s="339">
        <v>41</v>
      </c>
      <c r="AN304" s="339">
        <v>7</v>
      </c>
      <c r="AO304" s="339">
        <v>18</v>
      </c>
      <c r="AP304" s="339">
        <v>29</v>
      </c>
      <c r="AQ304" s="339">
        <v>40</v>
      </c>
      <c r="AR304" s="339">
        <v>21</v>
      </c>
      <c r="AS304" s="339">
        <v>42</v>
      </c>
      <c r="AT304" s="392"/>
      <c r="AU304" s="392"/>
      <c r="AV304" s="392"/>
      <c r="AW304" s="392"/>
      <c r="AX304" s="392"/>
      <c r="AY304" s="392"/>
      <c r="AZ304" s="392"/>
      <c r="BA304" s="392"/>
      <c r="BB304" s="392"/>
      <c r="BC304" s="392"/>
      <c r="BD304" s="392"/>
      <c r="BE304" s="392"/>
      <c r="BF304" s="392"/>
      <c r="BG304" s="392"/>
      <c r="BH304" s="410"/>
      <c r="BI304" s="410"/>
      <c r="BJ304" s="410"/>
      <c r="BK304" s="410"/>
      <c r="BL304" s="336"/>
      <c r="BM304" s="336"/>
      <c r="BN304" s="336"/>
      <c r="BO304" s="336"/>
      <c r="BP304"/>
      <c r="BQ304"/>
      <c r="BR304" s="258"/>
      <c r="BS304"/>
      <c r="BT304"/>
      <c r="BU304" s="258"/>
      <c r="BV304" s="258"/>
    </row>
    <row r="305" spans="1:87" ht="17.5" hidden="1">
      <c r="A305" s="272" t="s">
        <v>1145</v>
      </c>
      <c r="B305" s="211" t="s">
        <v>1191</v>
      </c>
      <c r="C305" s="86" t="str">
        <f>IF(C2147="24","당첨",IF(C2147="25","당첨",IF(C2147="33","당첨",IF(C2147="34","당첨",IF(C2147="42","당첨",IF(C2147="43","당첨",IF(C2147="44","당첨",IF(C2147="51","당첨",IF(C2147="52","당첨",IF(C2147="53","당첨","낙첨"))))))))))</f>
        <v>당첨</v>
      </c>
      <c r="D305" s="86" t="str">
        <f t="shared" ref="D305:Q305" si="241">IF(D2147="24","당첨",IF(D2147="25","당첨",IF(D2147="33","당첨",IF(D2147="34","당첨",IF(D2147="42","당첨",IF(D2147="43","당첨",IF(D2147="44","당첨",IF(D2147="51","당첨",IF(D2147="52","당첨",IF(D2147="53","당첨","낙첨"))))))))))</f>
        <v>당첨</v>
      </c>
      <c r="E305" s="86" t="str">
        <f t="shared" si="241"/>
        <v>당첨</v>
      </c>
      <c r="F305" s="86" t="str">
        <f t="shared" si="241"/>
        <v>당첨</v>
      </c>
      <c r="G305" s="86" t="str">
        <f t="shared" si="241"/>
        <v>당첨</v>
      </c>
      <c r="H305" s="86" t="str">
        <f t="shared" si="241"/>
        <v>당첨</v>
      </c>
      <c r="I305" s="86" t="str">
        <f t="shared" si="241"/>
        <v>당첨</v>
      </c>
      <c r="J305" s="86" t="str">
        <f t="shared" si="241"/>
        <v>당첨</v>
      </c>
      <c r="K305" s="86" t="str">
        <f t="shared" si="241"/>
        <v>당첨</v>
      </c>
      <c r="L305" s="86" t="str">
        <f t="shared" si="241"/>
        <v>당첨</v>
      </c>
      <c r="M305" s="86" t="str">
        <f t="shared" si="241"/>
        <v>당첨</v>
      </c>
      <c r="N305" s="86" t="str">
        <f t="shared" si="241"/>
        <v>당첨</v>
      </c>
      <c r="O305" s="86" t="str">
        <f t="shared" si="241"/>
        <v>당첨</v>
      </c>
      <c r="P305" s="86" t="str">
        <f t="shared" si="241"/>
        <v>당첨</v>
      </c>
      <c r="Q305" s="86" t="str">
        <f t="shared" si="241"/>
        <v>당첨</v>
      </c>
      <c r="S305" s="254">
        <v>289</v>
      </c>
      <c r="T305" s="700" t="s">
        <v>1191</v>
      </c>
      <c r="U305" s="701"/>
      <c r="V305" s="390">
        <v>15</v>
      </c>
      <c r="W305" s="390">
        <v>24</v>
      </c>
      <c r="X305" s="390">
        <v>25</v>
      </c>
      <c r="Y305" s="390">
        <v>33</v>
      </c>
      <c r="Z305" s="390">
        <v>34</v>
      </c>
      <c r="AA305" s="390">
        <v>42</v>
      </c>
      <c r="AB305" s="390">
        <v>43</v>
      </c>
      <c r="AC305" s="390">
        <v>44</v>
      </c>
      <c r="AD305" s="390">
        <v>51</v>
      </c>
      <c r="AE305" s="390">
        <v>52</v>
      </c>
      <c r="AF305" s="390">
        <v>53</v>
      </c>
      <c r="AG305" s="390"/>
      <c r="AH305" s="390"/>
      <c r="AI305" s="390"/>
      <c r="AJ305" s="339"/>
      <c r="AK305" s="339"/>
      <c r="AL305" s="339"/>
      <c r="AM305" s="339"/>
      <c r="AN305" s="339"/>
      <c r="AO305" s="339"/>
      <c r="AP305" s="339"/>
      <c r="AQ305" s="339"/>
      <c r="AR305" s="339"/>
      <c r="AS305" s="339"/>
      <c r="AT305" s="339"/>
      <c r="AU305" s="339"/>
      <c r="AV305" s="392"/>
      <c r="AW305" s="392"/>
      <c r="AX305" s="392"/>
      <c r="AY305" s="392"/>
      <c r="AZ305" s="392"/>
      <c r="BA305" s="392"/>
      <c r="BB305" s="392"/>
      <c r="BC305" s="392"/>
      <c r="BD305" s="392"/>
      <c r="BE305" s="392"/>
      <c r="BF305" s="392"/>
      <c r="BG305" s="392"/>
      <c r="BH305" s="410"/>
      <c r="BI305" s="410"/>
      <c r="BJ305" s="410"/>
      <c r="BK305" s="410"/>
      <c r="BL305" s="336"/>
      <c r="BM305" s="336"/>
      <c r="BN305" s="336"/>
      <c r="BO305" s="336"/>
      <c r="BP305"/>
      <c r="BQ305"/>
      <c r="BR305" s="258"/>
      <c r="BS305"/>
      <c r="BT305"/>
      <c r="BU305" s="258"/>
      <c r="BV305" s="258"/>
      <c r="BW305"/>
      <c r="BX305" s="258"/>
      <c r="BY305" s="258"/>
      <c r="BZ305"/>
      <c r="CA305"/>
      <c r="CB305"/>
      <c r="CC305"/>
      <c r="CD305"/>
      <c r="CE305"/>
      <c r="CF305"/>
      <c r="CG305"/>
      <c r="CH305"/>
      <c r="CI305"/>
    </row>
    <row r="306" spans="1:87" ht="17.5" hidden="1">
      <c r="A306" s="272" t="s">
        <v>1146</v>
      </c>
      <c r="B306" s="206" t="s">
        <v>1192</v>
      </c>
      <c r="C306" s="179"/>
      <c r="D306" s="179"/>
      <c r="E306" s="179"/>
      <c r="F306" s="179"/>
      <c r="G306" s="179"/>
      <c r="H306" s="179"/>
      <c r="I306" s="179"/>
      <c r="J306" s="179"/>
      <c r="K306" s="179"/>
      <c r="L306" s="179"/>
      <c r="M306" s="179"/>
      <c r="N306" s="179"/>
      <c r="O306" s="179"/>
      <c r="P306" s="179"/>
      <c r="Q306" s="179"/>
      <c r="S306" s="254">
        <v>290</v>
      </c>
      <c r="T306" s="700" t="s">
        <v>1192</v>
      </c>
      <c r="U306" s="701"/>
      <c r="V306" s="339">
        <v>1</v>
      </c>
      <c r="W306" s="339">
        <v>2</v>
      </c>
      <c r="X306" s="339">
        <v>3</v>
      </c>
      <c r="Y306" s="339">
        <v>4</v>
      </c>
      <c r="Z306" s="339">
        <v>5</v>
      </c>
      <c r="AA306" s="339">
        <v>6</v>
      </c>
      <c r="AB306" s="339">
        <v>7</v>
      </c>
      <c r="AC306" s="339">
        <v>12</v>
      </c>
      <c r="AD306" s="339">
        <v>13</v>
      </c>
      <c r="AE306" s="339">
        <v>14</v>
      </c>
      <c r="AF306" s="339">
        <v>15</v>
      </c>
      <c r="AG306" s="339">
        <v>16</v>
      </c>
      <c r="AH306" s="339">
        <v>17</v>
      </c>
      <c r="AI306" s="339">
        <v>18</v>
      </c>
      <c r="AJ306" s="339">
        <v>23</v>
      </c>
      <c r="AK306" s="339">
        <v>24</v>
      </c>
      <c r="AL306" s="339">
        <v>25</v>
      </c>
      <c r="AM306" s="339">
        <v>26</v>
      </c>
      <c r="AN306" s="339">
        <v>27</v>
      </c>
      <c r="AO306" s="339">
        <v>28</v>
      </c>
      <c r="AP306" s="339">
        <v>29</v>
      </c>
      <c r="AQ306" s="339">
        <v>34</v>
      </c>
      <c r="AR306" s="339">
        <v>35</v>
      </c>
      <c r="AS306" s="339">
        <v>36</v>
      </c>
      <c r="AT306" s="339">
        <v>37</v>
      </c>
      <c r="AU306" s="339">
        <v>38</v>
      </c>
      <c r="AV306" s="392">
        <v>39</v>
      </c>
      <c r="AW306" s="392">
        <v>40</v>
      </c>
      <c r="AX306" s="392"/>
      <c r="AY306" s="392"/>
      <c r="AZ306" s="392"/>
      <c r="BA306" s="392"/>
      <c r="BB306" s="392"/>
      <c r="BC306" s="392"/>
      <c r="BD306" s="392"/>
      <c r="BE306" s="392"/>
      <c r="BF306" s="392"/>
      <c r="BG306" s="392"/>
      <c r="BH306" s="410"/>
      <c r="BI306" s="410"/>
      <c r="BJ306" s="410"/>
      <c r="BK306" s="410"/>
      <c r="BL306" s="336"/>
      <c r="BM306" s="336"/>
      <c r="BN306" s="336"/>
      <c r="BO306" s="336"/>
      <c r="BP306"/>
      <c r="BQ306"/>
      <c r="BR306" s="258"/>
      <c r="BS306"/>
      <c r="BT306"/>
      <c r="BU306" s="258"/>
      <c r="BV306" s="258"/>
      <c r="BW306"/>
      <c r="BX306" s="258"/>
      <c r="BY306" s="258"/>
      <c r="BZ306"/>
      <c r="CA306"/>
      <c r="CB306"/>
      <c r="CC306"/>
      <c r="CD306"/>
      <c r="CE306"/>
      <c r="CF306"/>
      <c r="CG306"/>
      <c r="CH306"/>
      <c r="CI306"/>
    </row>
    <row r="307" spans="1:87" ht="17.5" hidden="1">
      <c r="A307" s="272" t="s">
        <v>1147</v>
      </c>
      <c r="B307" s="206" t="s">
        <v>1193</v>
      </c>
      <c r="C307" s="179"/>
      <c r="D307" s="179"/>
      <c r="E307" s="179"/>
      <c r="F307" s="179"/>
      <c r="G307" s="179"/>
      <c r="H307" s="179"/>
      <c r="I307" s="179"/>
      <c r="J307" s="179"/>
      <c r="K307" s="179"/>
      <c r="L307" s="179"/>
      <c r="M307" s="179"/>
      <c r="N307" s="179"/>
      <c r="O307" s="179"/>
      <c r="P307" s="179"/>
      <c r="Q307" s="179"/>
      <c r="S307" s="254">
        <v>291</v>
      </c>
      <c r="T307" s="700" t="s">
        <v>1193</v>
      </c>
      <c r="U307" s="701"/>
      <c r="V307" s="339">
        <v>34</v>
      </c>
      <c r="W307" s="339">
        <v>35</v>
      </c>
      <c r="X307" s="339">
        <v>36</v>
      </c>
      <c r="Y307" s="339">
        <v>37</v>
      </c>
      <c r="Z307" s="339">
        <v>38</v>
      </c>
      <c r="AA307" s="339">
        <v>39</v>
      </c>
      <c r="AB307" s="339">
        <v>40</v>
      </c>
      <c r="AC307" s="339">
        <v>8</v>
      </c>
      <c r="AD307" s="339">
        <v>9</v>
      </c>
      <c r="AE307" s="339">
        <v>10</v>
      </c>
      <c r="AF307" s="339">
        <v>11</v>
      </c>
      <c r="AG307" s="339">
        <v>19</v>
      </c>
      <c r="AH307" s="339">
        <v>20</v>
      </c>
      <c r="AI307" s="339">
        <v>21</v>
      </c>
      <c r="AJ307" s="339">
        <v>22</v>
      </c>
      <c r="AK307" s="339">
        <v>30</v>
      </c>
      <c r="AL307" s="339">
        <v>31</v>
      </c>
      <c r="AM307" s="339">
        <v>32</v>
      </c>
      <c r="AN307" s="339">
        <v>33</v>
      </c>
      <c r="AO307" s="339">
        <v>41</v>
      </c>
      <c r="AP307" s="339">
        <v>42</v>
      </c>
      <c r="AQ307" s="339">
        <v>43</v>
      </c>
      <c r="AR307" s="339">
        <v>44</v>
      </c>
      <c r="AS307" s="339">
        <v>45</v>
      </c>
      <c r="AT307" s="392"/>
      <c r="AU307" s="392"/>
      <c r="AV307" s="392"/>
      <c r="AW307" s="392"/>
      <c r="AX307" s="392"/>
      <c r="AY307" s="392"/>
      <c r="AZ307" s="392"/>
      <c r="BA307" s="392"/>
      <c r="BB307" s="392"/>
      <c r="BC307" s="392"/>
      <c r="BD307" s="392"/>
      <c r="BE307" s="392"/>
      <c r="BF307" s="392"/>
      <c r="BG307" s="392"/>
      <c r="BH307" s="410"/>
      <c r="BI307" s="410"/>
      <c r="BJ307" s="410"/>
      <c r="BK307" s="410"/>
      <c r="BL307" s="336"/>
      <c r="BM307" s="336"/>
      <c r="BN307" s="336"/>
      <c r="BO307" s="336"/>
      <c r="BP307"/>
      <c r="BQ307"/>
      <c r="BR307" s="258"/>
      <c r="BS307"/>
      <c r="BT307"/>
      <c r="BU307" s="258"/>
      <c r="BV307"/>
      <c r="BW307"/>
      <c r="BX307" s="258"/>
      <c r="BY307" s="258"/>
      <c r="BZ307"/>
      <c r="CA307"/>
      <c r="CB307"/>
      <c r="CC307"/>
      <c r="CD307"/>
      <c r="CE307"/>
      <c r="CF307"/>
      <c r="CG307"/>
      <c r="CH307"/>
      <c r="CI307"/>
    </row>
    <row r="308" spans="1:87" ht="17.5" hidden="1">
      <c r="A308" s="272" t="s">
        <v>1148</v>
      </c>
      <c r="B308" s="206" t="s">
        <v>1194</v>
      </c>
      <c r="C308" s="86" t="str">
        <f>IF(C2162="24","당첨",IF(C2162="33","당첨",IF(C2162="34","당첨",IF(C2162="42","당첨",IF(C2162="43","당첨",IF(C2162="44","당첨",IF(C2162="45","당첨",IF(C2162="51","당첨",IF(C2162="52","당첨",IF(C2162="53","당첨","낙첨"))))))))))</f>
        <v>당첨</v>
      </c>
      <c r="D308" s="86" t="str">
        <f t="shared" ref="D308:Q308" si="242">IF(D2162="24","당첨",IF(D2162="33","당첨",IF(D2162="34","당첨",IF(D2162="42","당첨",IF(D2162="43","당첨",IF(D2162="44","당첨",IF(D2162="45","당첨",IF(D2162="51","당첨",IF(D2162="52","당첨",IF(D2162="53","당첨","낙첨"))))))))))</f>
        <v>당첨</v>
      </c>
      <c r="E308" s="86" t="str">
        <f t="shared" si="242"/>
        <v>당첨</v>
      </c>
      <c r="F308" s="86" t="str">
        <f t="shared" si="242"/>
        <v>당첨</v>
      </c>
      <c r="G308" s="86" t="str">
        <f t="shared" si="242"/>
        <v>당첨</v>
      </c>
      <c r="H308" s="86" t="str">
        <f t="shared" si="242"/>
        <v>당첨</v>
      </c>
      <c r="I308" s="86" t="str">
        <f t="shared" si="242"/>
        <v>당첨</v>
      </c>
      <c r="J308" s="86" t="str">
        <f t="shared" si="242"/>
        <v>당첨</v>
      </c>
      <c r="K308" s="86" t="str">
        <f t="shared" si="242"/>
        <v>당첨</v>
      </c>
      <c r="L308" s="86" t="str">
        <f t="shared" si="242"/>
        <v>당첨</v>
      </c>
      <c r="M308" s="86" t="str">
        <f t="shared" si="242"/>
        <v>당첨</v>
      </c>
      <c r="N308" s="86" t="str">
        <f t="shared" si="242"/>
        <v>당첨</v>
      </c>
      <c r="O308" s="86" t="str">
        <f t="shared" si="242"/>
        <v>당첨</v>
      </c>
      <c r="P308" s="86" t="str">
        <f t="shared" si="242"/>
        <v>당첨</v>
      </c>
      <c r="Q308" s="86" t="str">
        <f t="shared" si="242"/>
        <v>당첨</v>
      </c>
      <c r="S308" s="254">
        <v>292</v>
      </c>
      <c r="T308" s="700" t="s">
        <v>1194</v>
      </c>
      <c r="U308" s="701"/>
      <c r="V308" s="389">
        <v>24</v>
      </c>
      <c r="W308" s="390">
        <v>25</v>
      </c>
      <c r="X308" s="390">
        <v>33</v>
      </c>
      <c r="Y308" s="390">
        <v>34</v>
      </c>
      <c r="Z308" s="390">
        <v>42</v>
      </c>
      <c r="AA308" s="389">
        <v>43</v>
      </c>
      <c r="AB308" s="390">
        <v>44</v>
      </c>
      <c r="AC308" s="390">
        <v>45</v>
      </c>
      <c r="AD308" s="390">
        <v>51</v>
      </c>
      <c r="AE308" s="390">
        <v>52</v>
      </c>
      <c r="AF308" s="390">
        <v>53</v>
      </c>
      <c r="AG308" s="390"/>
      <c r="AH308" s="390"/>
      <c r="AI308" s="390"/>
      <c r="AJ308" s="389"/>
      <c r="AK308" s="390"/>
      <c r="AL308" s="339"/>
      <c r="AM308" s="339"/>
      <c r="AN308" s="339"/>
      <c r="AO308" s="339"/>
      <c r="AP308" s="339"/>
      <c r="AQ308" s="339"/>
      <c r="AR308" s="339"/>
      <c r="AS308" s="339"/>
      <c r="AT308" s="339"/>
      <c r="AU308" s="339"/>
      <c r="AV308" s="392"/>
      <c r="AW308" s="392"/>
      <c r="AX308" s="392"/>
      <c r="AY308" s="392"/>
      <c r="AZ308" s="392"/>
      <c r="BA308" s="392"/>
      <c r="BB308" s="392"/>
      <c r="BC308" s="392"/>
      <c r="BD308" s="392"/>
      <c r="BE308" s="392"/>
      <c r="BF308" s="392"/>
      <c r="BG308" s="392"/>
      <c r="BH308" s="410"/>
      <c r="BI308" s="410"/>
      <c r="BJ308" s="410"/>
      <c r="BK308" s="410"/>
      <c r="BL308" s="336"/>
      <c r="BM308" s="336"/>
      <c r="BN308" s="336"/>
      <c r="BO308" s="336"/>
      <c r="BP308"/>
      <c r="BR308" s="258"/>
      <c r="BS308"/>
      <c r="BT308"/>
      <c r="BU308" s="258"/>
      <c r="BV308"/>
      <c r="BW308"/>
      <c r="BX308" s="258"/>
      <c r="BY308" s="258"/>
      <c r="BZ308"/>
      <c r="CA308"/>
      <c r="CB308"/>
      <c r="CC308"/>
      <c r="CD308"/>
      <c r="CE308"/>
      <c r="CF308"/>
      <c r="CG308"/>
      <c r="CH308"/>
      <c r="CI308"/>
    </row>
    <row r="309" spans="1:87" ht="17.5">
      <c r="A309" s="272" t="s">
        <v>1149</v>
      </c>
      <c r="B309" s="448" t="s">
        <v>1616</v>
      </c>
      <c r="C309" s="86">
        <f>COUNTIF(C233:C308,"낙첨")</f>
        <v>1</v>
      </c>
      <c r="D309" s="86">
        <f t="shared" ref="D309:Q309" si="243">COUNTIF(D233:D308,"낙첨")</f>
        <v>1</v>
      </c>
      <c r="E309" s="86">
        <f t="shared" si="243"/>
        <v>1</v>
      </c>
      <c r="F309" s="86">
        <f t="shared" si="243"/>
        <v>1</v>
      </c>
      <c r="G309" s="86">
        <f t="shared" si="243"/>
        <v>1</v>
      </c>
      <c r="H309" s="86">
        <f t="shared" si="243"/>
        <v>1</v>
      </c>
      <c r="I309" s="86">
        <f t="shared" si="243"/>
        <v>1</v>
      </c>
      <c r="J309" s="86">
        <f t="shared" si="243"/>
        <v>1</v>
      </c>
      <c r="K309" s="86">
        <f t="shared" si="243"/>
        <v>1</v>
      </c>
      <c r="L309" s="86">
        <f t="shared" si="243"/>
        <v>1</v>
      </c>
      <c r="M309" s="86">
        <f t="shared" si="243"/>
        <v>1</v>
      </c>
      <c r="N309" s="86">
        <f t="shared" si="243"/>
        <v>1</v>
      </c>
      <c r="O309" s="86">
        <f t="shared" si="243"/>
        <v>1</v>
      </c>
      <c r="P309" s="86">
        <f t="shared" si="243"/>
        <v>1</v>
      </c>
      <c r="Q309" s="86">
        <f t="shared" si="243"/>
        <v>1</v>
      </c>
      <c r="S309" s="254">
        <v>293</v>
      </c>
      <c r="T309" s="700"/>
      <c r="U309" s="701"/>
      <c r="V309" s="339"/>
      <c r="W309" s="339"/>
      <c r="X309" s="339"/>
      <c r="Y309" s="339"/>
      <c r="Z309" s="339"/>
      <c r="AA309" s="339"/>
      <c r="AB309" s="339"/>
      <c r="AC309" s="339"/>
      <c r="AD309" s="339"/>
      <c r="AE309" s="339"/>
      <c r="AF309" s="339"/>
      <c r="AG309" s="339"/>
      <c r="AH309" s="339"/>
      <c r="AI309" s="339"/>
      <c r="AJ309" s="339"/>
      <c r="AK309" s="339"/>
      <c r="AL309" s="391"/>
      <c r="AM309" s="391"/>
      <c r="AN309" s="391"/>
      <c r="AO309" s="391"/>
      <c r="AP309" s="391"/>
      <c r="AQ309" s="391"/>
      <c r="AR309" s="391"/>
      <c r="AS309" s="391"/>
      <c r="AT309" s="391"/>
      <c r="AU309" s="391"/>
      <c r="AV309" s="343"/>
      <c r="AW309" s="343"/>
      <c r="AX309" s="343"/>
      <c r="AY309" s="343"/>
      <c r="AZ309" s="343"/>
      <c r="BA309" s="343"/>
      <c r="BB309" s="343"/>
      <c r="BC309" s="343"/>
      <c r="BD309" s="343"/>
      <c r="BE309" s="343"/>
      <c r="BF309" s="343"/>
      <c r="BG309" s="343"/>
      <c r="BH309" s="410"/>
      <c r="BI309" s="410"/>
      <c r="BJ309" s="410"/>
      <c r="BK309" s="410"/>
      <c r="BL309" s="336"/>
      <c r="BM309" s="336"/>
      <c r="BN309" s="336"/>
      <c r="BO309" s="336"/>
      <c r="BP309"/>
      <c r="BR309" s="258"/>
      <c r="BS309"/>
      <c r="BT309"/>
      <c r="BU309" s="258"/>
      <c r="BV309"/>
      <c r="BW309"/>
      <c r="BX309" s="258"/>
      <c r="BY309" s="258"/>
      <c r="BZ309"/>
      <c r="CA309"/>
      <c r="CB309"/>
      <c r="CC309"/>
      <c r="CD309"/>
      <c r="CE309"/>
      <c r="CF309"/>
      <c r="CG309"/>
      <c r="CH309"/>
      <c r="CI309"/>
    </row>
    <row r="310" spans="1:87" ht="17.5" hidden="1">
      <c r="A310" s="272" t="s">
        <v>1150</v>
      </c>
      <c r="B310" s="212" t="s">
        <v>1255</v>
      </c>
      <c r="C310" s="86"/>
      <c r="D310" s="179"/>
      <c r="E310" s="179"/>
      <c r="F310" s="179"/>
      <c r="G310" s="179"/>
      <c r="H310" s="179"/>
      <c r="I310" s="179"/>
      <c r="J310" s="179"/>
      <c r="K310" s="179"/>
      <c r="L310" s="179"/>
      <c r="M310" s="179"/>
      <c r="N310" s="179"/>
      <c r="O310" s="179"/>
      <c r="P310" s="179"/>
      <c r="Q310" s="179"/>
      <c r="S310" s="254">
        <v>294</v>
      </c>
      <c r="T310" s="700" t="s">
        <v>1252</v>
      </c>
      <c r="U310" s="701"/>
      <c r="V310" s="339">
        <v>1</v>
      </c>
      <c r="W310" s="339">
        <v>2</v>
      </c>
      <c r="X310" s="339">
        <v>3</v>
      </c>
      <c r="Y310" s="339">
        <v>10</v>
      </c>
      <c r="Z310" s="339">
        <v>11</v>
      </c>
      <c r="AA310" s="339">
        <v>12</v>
      </c>
      <c r="AB310" s="339">
        <v>19</v>
      </c>
      <c r="AC310" s="339">
        <v>20</v>
      </c>
      <c r="AD310" s="339">
        <v>21</v>
      </c>
      <c r="AE310" s="339">
        <v>28</v>
      </c>
      <c r="AF310" s="339">
        <v>29</v>
      </c>
      <c r="AG310" s="339">
        <v>30</v>
      </c>
      <c r="AH310" s="339">
        <v>37</v>
      </c>
      <c r="AI310" s="339">
        <v>38</v>
      </c>
      <c r="AJ310" s="339">
        <v>39</v>
      </c>
      <c r="AK310" s="395"/>
      <c r="AL310" s="394"/>
      <c r="AM310" s="394"/>
      <c r="AN310" s="394"/>
      <c r="AO310" s="394"/>
      <c r="AP310" s="394"/>
      <c r="AQ310" s="394"/>
      <c r="AR310" s="394"/>
      <c r="AS310" s="394"/>
      <c r="AT310" s="394"/>
      <c r="AU310" s="394"/>
      <c r="AV310" s="394"/>
      <c r="AW310" s="394"/>
      <c r="AX310" s="394"/>
      <c r="AY310" s="394"/>
      <c r="AZ310" s="394"/>
      <c r="BA310" s="394"/>
      <c r="BB310" s="394"/>
      <c r="BC310" s="394"/>
      <c r="BD310" s="394"/>
      <c r="BE310" s="394"/>
      <c r="BF310" s="394"/>
      <c r="BG310" s="394"/>
      <c r="BH310" s="410"/>
      <c r="BI310" s="410"/>
      <c r="BJ310" s="410"/>
      <c r="BK310" s="410"/>
      <c r="BL310" s="336"/>
      <c r="BM310" s="336"/>
      <c r="BN310" s="336"/>
      <c r="BO310" s="336"/>
      <c r="BP310"/>
      <c r="BR310" s="258"/>
      <c r="BS310"/>
      <c r="BT310"/>
      <c r="BU310" s="258"/>
      <c r="BV310"/>
      <c r="BW310"/>
      <c r="BX310" s="258"/>
      <c r="BY310" s="258"/>
      <c r="BZ310"/>
      <c r="CA310"/>
      <c r="CB310"/>
      <c r="CC310"/>
      <c r="CD310"/>
      <c r="CE310"/>
      <c r="CF310"/>
      <c r="CG310"/>
      <c r="CH310"/>
      <c r="CI310"/>
    </row>
    <row r="311" spans="1:87" ht="17.5" hidden="1">
      <c r="A311" s="272" t="s">
        <v>1151</v>
      </c>
      <c r="B311" s="212" t="s">
        <v>1253</v>
      </c>
      <c r="C311" s="179"/>
      <c r="D311" s="179"/>
      <c r="E311" s="179"/>
      <c r="F311" s="179"/>
      <c r="G311" s="179"/>
      <c r="H311" s="179"/>
      <c r="I311" s="179"/>
      <c r="J311" s="179"/>
      <c r="K311" s="179"/>
      <c r="L311" s="179"/>
      <c r="M311" s="179"/>
      <c r="N311" s="179"/>
      <c r="O311" s="179"/>
      <c r="P311" s="179"/>
      <c r="Q311" s="179"/>
      <c r="S311" s="254">
        <v>295</v>
      </c>
      <c r="T311" s="700" t="s">
        <v>1253</v>
      </c>
      <c r="U311" s="701"/>
      <c r="V311" s="339">
        <v>4</v>
      </c>
      <c r="W311" s="339">
        <v>5</v>
      </c>
      <c r="X311" s="339">
        <v>6</v>
      </c>
      <c r="Y311" s="339">
        <v>13</v>
      </c>
      <c r="Z311" s="339">
        <v>14</v>
      </c>
      <c r="AA311" s="339">
        <v>15</v>
      </c>
      <c r="AB311" s="339">
        <v>22</v>
      </c>
      <c r="AC311" s="339">
        <v>23</v>
      </c>
      <c r="AD311" s="339">
        <v>24</v>
      </c>
      <c r="AE311" s="339">
        <v>31</v>
      </c>
      <c r="AF311" s="339">
        <v>32</v>
      </c>
      <c r="AG311" s="339">
        <v>33</v>
      </c>
      <c r="AH311" s="339">
        <v>40</v>
      </c>
      <c r="AI311" s="339">
        <v>41</v>
      </c>
      <c r="AJ311" s="339">
        <v>42</v>
      </c>
      <c r="AK311" s="395"/>
      <c r="AL311" s="394"/>
      <c r="AM311" s="394"/>
      <c r="AN311" s="394"/>
      <c r="AO311" s="394"/>
      <c r="AP311" s="394"/>
      <c r="AQ311" s="394"/>
      <c r="AR311" s="394"/>
      <c r="AS311" s="394"/>
      <c r="AT311" s="394"/>
      <c r="AU311" s="394"/>
      <c r="AV311" s="394"/>
      <c r="AW311" s="394"/>
      <c r="AX311" s="394"/>
      <c r="AY311" s="394"/>
      <c r="AZ311" s="394"/>
      <c r="BA311" s="394"/>
      <c r="BB311" s="394"/>
      <c r="BC311" s="394"/>
      <c r="BD311" s="394"/>
      <c r="BE311" s="394"/>
      <c r="BF311" s="394"/>
      <c r="BG311" s="394"/>
      <c r="BH311" s="410"/>
      <c r="BI311" s="410"/>
      <c r="BJ311" s="410"/>
      <c r="BK311" s="410"/>
      <c r="BL311" s="336"/>
      <c r="BM311" s="336"/>
      <c r="BN311" s="336"/>
      <c r="BO311" s="336"/>
      <c r="BP311"/>
      <c r="BR311" s="258"/>
      <c r="BS311"/>
      <c r="BT311"/>
      <c r="BU311" s="258"/>
      <c r="BV311"/>
      <c r="BW311"/>
      <c r="BX311" s="258"/>
      <c r="BY311" s="258"/>
      <c r="BZ311"/>
      <c r="CA311"/>
      <c r="CB311"/>
      <c r="CC311"/>
      <c r="CD311"/>
      <c r="CE311"/>
      <c r="CF311"/>
      <c r="CG311"/>
      <c r="CH311"/>
      <c r="CI311"/>
    </row>
    <row r="312" spans="1:87" ht="17.5" hidden="1">
      <c r="A312" s="272" t="s">
        <v>1152</v>
      </c>
      <c r="B312" s="212" t="s">
        <v>1254</v>
      </c>
      <c r="C312" s="179"/>
      <c r="D312" s="179"/>
      <c r="E312" s="179"/>
      <c r="F312" s="179"/>
      <c r="G312" s="179"/>
      <c r="H312" s="179"/>
      <c r="I312" s="179"/>
      <c r="J312" s="179"/>
      <c r="K312" s="179"/>
      <c r="L312" s="179"/>
      <c r="M312" s="179"/>
      <c r="N312" s="179"/>
      <c r="O312" s="179"/>
      <c r="P312" s="179"/>
      <c r="Q312" s="179"/>
      <c r="S312" s="254">
        <v>296</v>
      </c>
      <c r="T312" s="700" t="s">
        <v>1254</v>
      </c>
      <c r="U312" s="701"/>
      <c r="V312" s="339">
        <v>7</v>
      </c>
      <c r="W312" s="339">
        <v>8</v>
      </c>
      <c r="X312" s="339">
        <v>9</v>
      </c>
      <c r="Y312" s="339">
        <v>16</v>
      </c>
      <c r="Z312" s="339">
        <v>17</v>
      </c>
      <c r="AA312" s="339">
        <v>18</v>
      </c>
      <c r="AB312" s="339">
        <v>25</v>
      </c>
      <c r="AC312" s="339">
        <v>26</v>
      </c>
      <c r="AD312" s="339">
        <v>27</v>
      </c>
      <c r="AE312" s="339">
        <v>34</v>
      </c>
      <c r="AF312" s="339">
        <v>35</v>
      </c>
      <c r="AG312" s="339">
        <v>36</v>
      </c>
      <c r="AH312" s="339">
        <v>43</v>
      </c>
      <c r="AI312" s="339">
        <v>44</v>
      </c>
      <c r="AJ312" s="339">
        <v>45</v>
      </c>
      <c r="AK312" s="395"/>
      <c r="AL312" s="394"/>
      <c r="AM312" s="394"/>
      <c r="AN312" s="394"/>
      <c r="AO312" s="394"/>
      <c r="AP312" s="394"/>
      <c r="AQ312" s="394"/>
      <c r="AR312" s="394"/>
      <c r="AS312" s="394"/>
      <c r="AT312" s="394"/>
      <c r="AU312" s="394"/>
      <c r="AV312" s="394"/>
      <c r="AW312" s="394"/>
      <c r="AX312" s="394"/>
      <c r="AY312" s="394"/>
      <c r="AZ312" s="394"/>
      <c r="BA312" s="394"/>
      <c r="BB312" s="394"/>
      <c r="BC312" s="394"/>
      <c r="BD312" s="394"/>
      <c r="BE312" s="394"/>
      <c r="BF312" s="394"/>
      <c r="BG312" s="394"/>
      <c r="BH312" s="410"/>
      <c r="BI312" s="410"/>
      <c r="BJ312" s="410"/>
      <c r="BK312" s="410"/>
      <c r="BL312" s="336"/>
      <c r="BM312" s="336"/>
      <c r="BN312" s="336"/>
      <c r="BO312" s="336"/>
      <c r="BP312"/>
      <c r="BR312" s="258"/>
      <c r="BS312"/>
      <c r="BT312"/>
      <c r="BU312" s="258"/>
      <c r="BV312"/>
      <c r="BW312"/>
      <c r="BX312" s="258"/>
      <c r="BY312" s="258"/>
      <c r="BZ312"/>
      <c r="CA312"/>
      <c r="CB312"/>
      <c r="CC312"/>
      <c r="CD312"/>
      <c r="CE312"/>
      <c r="CF312"/>
      <c r="CG312"/>
      <c r="CH312"/>
      <c r="CI312"/>
    </row>
    <row r="313" spans="1:87" ht="17.5" hidden="1">
      <c r="A313" s="272" t="s">
        <v>1266</v>
      </c>
      <c r="B313" s="212" t="s">
        <v>1257</v>
      </c>
      <c r="C313" s="86" t="str">
        <f>IF(C2184="114","당첨",IF(C2184="123","당첨",IF(C2184="132","당첨",IF(C2184="213","당첨",IF(C2184="222","당첨",IF(C2184="XXX","당첨",IF(C2184="231","당첨",IF(C2184="312","당첨",IF(C2184="321","당첨",IF(C2184="411","당첨","낙첨"))))))))))</f>
        <v>당첨</v>
      </c>
      <c r="D313" s="86" t="str">
        <f t="shared" ref="D313:Q313" si="244">IF(D2184="114","당첨",IF(D2184="123","당첨",IF(D2184="132","당첨",IF(D2184="213","당첨",IF(D2184="222","당첨",IF(D2184="XXX","당첨",IF(D2184="231","당첨",IF(D2184="312","당첨",IF(D2184="321","당첨",IF(D2184="411","당첨","낙첨"))))))))))</f>
        <v>당첨</v>
      </c>
      <c r="E313" s="86" t="str">
        <f t="shared" si="244"/>
        <v>당첨</v>
      </c>
      <c r="F313" s="86" t="str">
        <f t="shared" si="244"/>
        <v>당첨</v>
      </c>
      <c r="G313" s="86" t="str">
        <f t="shared" si="244"/>
        <v>당첨</v>
      </c>
      <c r="H313" s="86" t="str">
        <f t="shared" si="244"/>
        <v>당첨</v>
      </c>
      <c r="I313" s="86" t="str">
        <f t="shared" si="244"/>
        <v>당첨</v>
      </c>
      <c r="J313" s="86" t="str">
        <f t="shared" si="244"/>
        <v>당첨</v>
      </c>
      <c r="K313" s="86" t="str">
        <f t="shared" si="244"/>
        <v>당첨</v>
      </c>
      <c r="L313" s="86" t="str">
        <f t="shared" si="244"/>
        <v>당첨</v>
      </c>
      <c r="M313" s="86" t="str">
        <f t="shared" si="244"/>
        <v>당첨</v>
      </c>
      <c r="N313" s="86" t="str">
        <f t="shared" si="244"/>
        <v>당첨</v>
      </c>
      <c r="O313" s="86" t="str">
        <f t="shared" si="244"/>
        <v>당첨</v>
      </c>
      <c r="P313" s="86" t="str">
        <f t="shared" si="244"/>
        <v>당첨</v>
      </c>
      <c r="Q313" s="86" t="str">
        <f t="shared" si="244"/>
        <v>당첨</v>
      </c>
      <c r="S313" s="254">
        <v>2929</v>
      </c>
      <c r="T313" s="281"/>
      <c r="U313" s="280"/>
      <c r="V313" s="396">
        <v>114</v>
      </c>
      <c r="W313" s="396">
        <v>123</v>
      </c>
      <c r="X313" s="396">
        <v>132</v>
      </c>
      <c r="Y313" s="396">
        <v>213</v>
      </c>
      <c r="Z313" s="396">
        <v>222</v>
      </c>
      <c r="AA313" s="396">
        <v>231</v>
      </c>
      <c r="AB313" s="397">
        <v>141</v>
      </c>
      <c r="AC313" s="396">
        <v>312</v>
      </c>
      <c r="AD313" s="398">
        <v>321</v>
      </c>
      <c r="AE313" s="396">
        <v>411</v>
      </c>
      <c r="AF313" s="399">
        <v>240</v>
      </c>
      <c r="AG313" s="400"/>
      <c r="AH313" s="400"/>
      <c r="AI313" s="399"/>
      <c r="AJ313" s="399"/>
      <c r="AK313" s="400"/>
      <c r="AL313" s="399"/>
      <c r="AM313" s="399"/>
      <c r="AN313" s="401"/>
      <c r="AO313" s="401"/>
      <c r="AP313" s="401"/>
      <c r="AQ313" s="401"/>
      <c r="AR313" s="401"/>
      <c r="AS313" s="401"/>
      <c r="AT313" s="401"/>
      <c r="AU313" s="401"/>
      <c r="AV313" s="343"/>
      <c r="AW313" s="343"/>
      <c r="AX313" s="343"/>
      <c r="AY313" s="343"/>
      <c r="AZ313" s="343"/>
      <c r="BA313" s="343"/>
      <c r="BB313" s="343"/>
      <c r="BC313" s="343"/>
      <c r="BD313" s="343"/>
      <c r="BE313" s="343"/>
      <c r="BF313" s="343"/>
      <c r="BG313" s="343"/>
      <c r="BH313" s="410"/>
      <c r="BI313" s="410"/>
      <c r="BJ313" s="410"/>
      <c r="BK313" s="410"/>
      <c r="BL313" s="336"/>
      <c r="BM313" s="336"/>
      <c r="BN313" s="336"/>
      <c r="BO313" s="336"/>
      <c r="BP313"/>
      <c r="BR313" s="258"/>
      <c r="BS313"/>
      <c r="BT313"/>
      <c r="BU313" s="258"/>
      <c r="BV313"/>
      <c r="BW313"/>
      <c r="BX313" s="258"/>
      <c r="BY313" s="258"/>
      <c r="BZ313"/>
      <c r="CA313"/>
      <c r="CB313"/>
      <c r="CC313"/>
      <c r="CD313"/>
      <c r="CE313"/>
      <c r="CF313"/>
      <c r="CG313"/>
      <c r="CH313"/>
      <c r="CI313"/>
    </row>
    <row r="314" spans="1:87" ht="17.5" hidden="1">
      <c r="A314" s="272" t="s">
        <v>1258</v>
      </c>
      <c r="B314" s="212" t="s">
        <v>1262</v>
      </c>
      <c r="C314" s="86"/>
      <c r="D314" s="179"/>
      <c r="E314" s="179"/>
      <c r="F314" s="179"/>
      <c r="G314" s="179"/>
      <c r="H314" s="179"/>
      <c r="I314" s="179"/>
      <c r="J314" s="179"/>
      <c r="K314" s="179"/>
      <c r="L314" s="179"/>
      <c r="M314" s="179"/>
      <c r="N314" s="179"/>
      <c r="O314" s="179"/>
      <c r="P314" s="179"/>
      <c r="Q314" s="179"/>
      <c r="S314" s="254">
        <v>298</v>
      </c>
      <c r="T314" s="700" t="s">
        <v>1262</v>
      </c>
      <c r="U314" s="701"/>
      <c r="V314" s="339">
        <v>1</v>
      </c>
      <c r="W314" s="339">
        <v>2</v>
      </c>
      <c r="X314" s="339">
        <v>3</v>
      </c>
      <c r="Y314" s="339">
        <v>4</v>
      </c>
      <c r="Z314" s="339">
        <v>5</v>
      </c>
      <c r="AA314" s="339">
        <v>6</v>
      </c>
      <c r="AB314" s="339">
        <v>7</v>
      </c>
      <c r="AC314" s="339">
        <v>8</v>
      </c>
      <c r="AD314" s="339">
        <v>9</v>
      </c>
      <c r="AE314" s="339">
        <v>10</v>
      </c>
      <c r="AF314" s="339">
        <v>11</v>
      </c>
      <c r="AG314" s="339">
        <v>12</v>
      </c>
      <c r="AH314" s="339">
        <v>13</v>
      </c>
      <c r="AI314" s="339">
        <v>14</v>
      </c>
      <c r="AJ314" s="339">
        <v>15</v>
      </c>
      <c r="AK314" s="339">
        <v>16</v>
      </c>
      <c r="AL314" s="339">
        <v>17</v>
      </c>
      <c r="AM314" s="339">
        <v>18</v>
      </c>
      <c r="AN314" s="394"/>
      <c r="AO314" s="394"/>
      <c r="AP314" s="394"/>
      <c r="AQ314" s="394"/>
      <c r="AR314" s="394"/>
      <c r="AS314" s="394"/>
      <c r="AT314" s="394"/>
      <c r="AU314" s="394"/>
      <c r="AV314" s="394"/>
      <c r="AW314" s="394"/>
      <c r="AX314" s="394"/>
      <c r="AY314" s="394"/>
      <c r="AZ314" s="394"/>
      <c r="BA314" s="394"/>
      <c r="BB314" s="394"/>
      <c r="BC314" s="394"/>
      <c r="BD314" s="394"/>
      <c r="BE314" s="394"/>
      <c r="BF314" s="394"/>
      <c r="BG314" s="394"/>
      <c r="BH314" s="410"/>
      <c r="BI314" s="410"/>
      <c r="BJ314" s="410"/>
      <c r="BK314" s="410"/>
      <c r="BL314" s="336"/>
      <c r="BM314" s="336"/>
      <c r="BN314" s="336"/>
      <c r="BO314" s="336"/>
      <c r="BP314"/>
      <c r="BR314" s="258"/>
      <c r="BS314"/>
      <c r="BT314"/>
      <c r="BU314" s="258"/>
      <c r="BV314"/>
      <c r="BW314"/>
      <c r="BX314" s="258"/>
      <c r="BY314" s="258"/>
      <c r="BZ314"/>
      <c r="CA314"/>
      <c r="CB314"/>
      <c r="CC314"/>
      <c r="CD314"/>
      <c r="CE314"/>
      <c r="CF314"/>
      <c r="CG314"/>
      <c r="CH314"/>
      <c r="CI314"/>
    </row>
    <row r="315" spans="1:87" ht="17.5" hidden="1">
      <c r="A315" s="272" t="s">
        <v>1259</v>
      </c>
      <c r="B315" s="212" t="s">
        <v>1263</v>
      </c>
      <c r="C315" s="179"/>
      <c r="D315" s="179"/>
      <c r="E315" s="179"/>
      <c r="F315" s="179"/>
      <c r="G315" s="179"/>
      <c r="H315" s="179"/>
      <c r="I315" s="179"/>
      <c r="J315" s="179"/>
      <c r="K315" s="179"/>
      <c r="L315" s="179"/>
      <c r="M315" s="179"/>
      <c r="N315" s="179"/>
      <c r="O315" s="179"/>
      <c r="P315" s="179"/>
      <c r="Q315" s="179"/>
      <c r="S315" s="254">
        <v>299</v>
      </c>
      <c r="T315" s="700" t="s">
        <v>1263</v>
      </c>
      <c r="U315" s="701"/>
      <c r="V315" s="339">
        <v>19</v>
      </c>
      <c r="W315" s="339">
        <v>20</v>
      </c>
      <c r="X315" s="339">
        <v>21</v>
      </c>
      <c r="Y315" s="339">
        <v>22</v>
      </c>
      <c r="Z315" s="339">
        <v>23</v>
      </c>
      <c r="AA315" s="339">
        <v>24</v>
      </c>
      <c r="AB315" s="339">
        <v>25</v>
      </c>
      <c r="AC315" s="339">
        <v>26</v>
      </c>
      <c r="AD315" s="339">
        <v>27</v>
      </c>
      <c r="AE315" s="339">
        <v>28</v>
      </c>
      <c r="AF315" s="339">
        <v>29</v>
      </c>
      <c r="AG315" s="339">
        <v>30</v>
      </c>
      <c r="AH315" s="339">
        <v>31</v>
      </c>
      <c r="AI315" s="339">
        <v>32</v>
      </c>
      <c r="AJ315" s="339">
        <v>33</v>
      </c>
      <c r="AK315" s="339">
        <v>34</v>
      </c>
      <c r="AL315" s="339">
        <v>35</v>
      </c>
      <c r="AM315" s="339">
        <v>36</v>
      </c>
      <c r="AN315" s="394"/>
      <c r="AO315" s="394"/>
      <c r="AP315" s="394"/>
      <c r="AQ315" s="394"/>
      <c r="AR315" s="394"/>
      <c r="AS315" s="394"/>
      <c r="AT315" s="394"/>
      <c r="AU315" s="394"/>
      <c r="AV315" s="394"/>
      <c r="AW315" s="394"/>
      <c r="AX315" s="394"/>
      <c r="AY315" s="394"/>
      <c r="AZ315" s="394"/>
      <c r="BA315" s="394"/>
      <c r="BB315" s="394"/>
      <c r="BC315" s="394"/>
      <c r="BD315" s="394"/>
      <c r="BE315" s="394"/>
      <c r="BF315" s="394"/>
      <c r="BG315" s="394"/>
      <c r="BH315" s="410"/>
      <c r="BI315" s="410"/>
      <c r="BJ315" s="410"/>
      <c r="BK315" s="410"/>
      <c r="BL315" s="336"/>
      <c r="BM315" s="336"/>
      <c r="BN315" s="336"/>
      <c r="BO315" s="336"/>
      <c r="BP315"/>
      <c r="BR315" s="258"/>
      <c r="BS315"/>
      <c r="BT315"/>
      <c r="BU315" s="258"/>
      <c r="BV315"/>
      <c r="BW315"/>
      <c r="BX315" s="258"/>
      <c r="BY315" s="258"/>
      <c r="BZ315"/>
      <c r="CA315"/>
      <c r="CB315"/>
      <c r="CC315"/>
      <c r="CD315"/>
      <c r="CE315"/>
      <c r="CF315"/>
      <c r="CG315"/>
      <c r="CH315"/>
      <c r="CI315"/>
    </row>
    <row r="316" spans="1:87" ht="17.5" hidden="1">
      <c r="A316" s="272" t="s">
        <v>1260</v>
      </c>
      <c r="B316" s="212" t="s">
        <v>1264</v>
      </c>
      <c r="C316" s="179"/>
      <c r="D316" s="179"/>
      <c r="E316" s="179"/>
      <c r="F316" s="179"/>
      <c r="G316" s="179"/>
      <c r="H316" s="179"/>
      <c r="I316" s="179"/>
      <c r="J316" s="179"/>
      <c r="K316" s="179"/>
      <c r="L316" s="179"/>
      <c r="M316" s="179"/>
      <c r="N316" s="179"/>
      <c r="O316" s="179"/>
      <c r="P316" s="179"/>
      <c r="Q316" s="179"/>
      <c r="S316" s="254">
        <v>300</v>
      </c>
      <c r="T316" s="700" t="s">
        <v>1264</v>
      </c>
      <c r="U316" s="701"/>
      <c r="V316" s="339">
        <v>37</v>
      </c>
      <c r="W316" s="339">
        <v>38</v>
      </c>
      <c r="X316" s="339">
        <v>39</v>
      </c>
      <c r="Y316" s="339">
        <v>40</v>
      </c>
      <c r="Z316" s="339">
        <v>41</v>
      </c>
      <c r="AA316" s="339">
        <v>42</v>
      </c>
      <c r="AB316" s="339">
        <v>43</v>
      </c>
      <c r="AC316" s="339">
        <v>44</v>
      </c>
      <c r="AD316" s="339">
        <v>45</v>
      </c>
      <c r="AE316" s="402"/>
      <c r="AF316" s="402"/>
      <c r="AG316" s="402"/>
      <c r="AH316" s="402"/>
      <c r="AI316" s="402"/>
      <c r="AJ316" s="402"/>
      <c r="AK316" s="403"/>
      <c r="AL316" s="394"/>
      <c r="AM316" s="394"/>
      <c r="AN316" s="394"/>
      <c r="AO316" s="394"/>
      <c r="AP316" s="394"/>
      <c r="AQ316" s="394"/>
      <c r="AR316" s="394"/>
      <c r="AS316" s="394"/>
      <c r="AT316" s="394"/>
      <c r="AU316" s="394"/>
      <c r="AV316" s="394"/>
      <c r="AW316" s="394"/>
      <c r="AX316" s="394"/>
      <c r="AY316" s="394"/>
      <c r="AZ316" s="394"/>
      <c r="BA316" s="394"/>
      <c r="BB316" s="394"/>
      <c r="BC316" s="394"/>
      <c r="BD316" s="394"/>
      <c r="BE316" s="394"/>
      <c r="BF316" s="394"/>
      <c r="BG316" s="394"/>
      <c r="BH316" s="410"/>
      <c r="BI316" s="410"/>
      <c r="BJ316" s="410"/>
      <c r="BK316" s="410"/>
      <c r="BL316" s="336"/>
      <c r="BM316" s="336"/>
      <c r="BN316" s="336"/>
      <c r="BO316" s="336"/>
      <c r="BP316"/>
      <c r="BR316" s="258"/>
      <c r="BS316"/>
      <c r="BT316"/>
      <c r="BU316" s="258"/>
      <c r="BV316"/>
      <c r="BW316"/>
      <c r="BX316" s="258"/>
      <c r="BY316" s="258"/>
      <c r="BZ316"/>
      <c r="CA316"/>
      <c r="CB316"/>
      <c r="CC316"/>
      <c r="CD316"/>
      <c r="CE316"/>
      <c r="CF316"/>
      <c r="CG316"/>
      <c r="CH316"/>
      <c r="CI316"/>
    </row>
    <row r="317" spans="1:87" ht="17.5" hidden="1">
      <c r="A317" s="272" t="s">
        <v>1261</v>
      </c>
      <c r="B317" s="212" t="s">
        <v>1265</v>
      </c>
      <c r="C317" s="86" t="str">
        <f>IF(C2206="132","당첨",IF(C2206="141","당첨",IF(C2206="XXX","당첨",IF(C2206="213","당첨",IF(C2206="222","당첨",IF(C2206="231","당첨",IF(C2206="240","당첨",IF(C2206="312","당첨",IF(C2206="321","당첨",IF(C2206="330","당첨",IF(C2206="411","당첨",IF(C2206="420","당첨","낙첨"))))))))))))</f>
        <v>당첨</v>
      </c>
      <c r="D317" s="86" t="str">
        <f t="shared" ref="D317:Q317" si="245">IF(D2206="132","당첨",IF(D2206="141","당첨",IF(D2206="XXX","당첨",IF(D2206="213","당첨",IF(D2206="222","당첨",IF(D2206="231","당첨",IF(D2206="240","당첨",IF(D2206="312","당첨",IF(D2206="321","당첨",IF(D2206="330","당첨",IF(D2206="411","당첨",IF(D2206="420","당첨","낙첨"))))))))))))</f>
        <v>당첨</v>
      </c>
      <c r="E317" s="86" t="str">
        <f t="shared" si="245"/>
        <v>당첨</v>
      </c>
      <c r="F317" s="86" t="str">
        <f t="shared" si="245"/>
        <v>당첨</v>
      </c>
      <c r="G317" s="86" t="str">
        <f t="shared" si="245"/>
        <v>당첨</v>
      </c>
      <c r="H317" s="86" t="str">
        <f t="shared" si="245"/>
        <v>당첨</v>
      </c>
      <c r="I317" s="86" t="str">
        <f t="shared" si="245"/>
        <v>당첨</v>
      </c>
      <c r="J317" s="86" t="str">
        <f t="shared" si="245"/>
        <v>당첨</v>
      </c>
      <c r="K317" s="86" t="str">
        <f t="shared" si="245"/>
        <v>당첨</v>
      </c>
      <c r="L317" s="86" t="str">
        <f t="shared" si="245"/>
        <v>당첨</v>
      </c>
      <c r="M317" s="86" t="str">
        <f t="shared" si="245"/>
        <v>당첨</v>
      </c>
      <c r="N317" s="86" t="str">
        <f t="shared" si="245"/>
        <v>당첨</v>
      </c>
      <c r="O317" s="86" t="str">
        <f t="shared" si="245"/>
        <v>당첨</v>
      </c>
      <c r="P317" s="86" t="str">
        <f t="shared" si="245"/>
        <v>당첨</v>
      </c>
      <c r="Q317" s="86" t="str">
        <f t="shared" si="245"/>
        <v>당첨</v>
      </c>
      <c r="S317" s="254">
        <v>301</v>
      </c>
      <c r="T317" s="281"/>
      <c r="U317" s="280"/>
      <c r="V317" s="398">
        <v>132</v>
      </c>
      <c r="W317" s="396">
        <v>141</v>
      </c>
      <c r="X317" s="397">
        <v>213</v>
      </c>
      <c r="Y317" s="396">
        <v>222</v>
      </c>
      <c r="Z317" s="396">
        <v>231</v>
      </c>
      <c r="AA317" s="396">
        <v>240</v>
      </c>
      <c r="AB317" s="396">
        <v>312</v>
      </c>
      <c r="AC317" s="396">
        <v>321</v>
      </c>
      <c r="AD317" s="398">
        <v>330</v>
      </c>
      <c r="AE317" s="396">
        <v>411</v>
      </c>
      <c r="AF317" s="398">
        <v>420</v>
      </c>
      <c r="AG317" s="398"/>
      <c r="AH317" s="400"/>
      <c r="AI317" s="399"/>
      <c r="AJ317" s="399"/>
      <c r="AK317" s="404"/>
      <c r="AL317" s="401"/>
      <c r="AM317" s="401"/>
      <c r="AN317" s="401"/>
      <c r="AO317" s="401"/>
      <c r="AP317" s="401"/>
      <c r="AQ317" s="401"/>
      <c r="AR317" s="401"/>
      <c r="AS317" s="401"/>
      <c r="AT317" s="401"/>
      <c r="AU317" s="401"/>
      <c r="AV317" s="343"/>
      <c r="AW317" s="343"/>
      <c r="AX317" s="343"/>
      <c r="AY317" s="343"/>
      <c r="AZ317" s="343"/>
      <c r="BA317" s="343"/>
      <c r="BB317" s="343"/>
      <c r="BC317" s="343"/>
      <c r="BD317" s="343"/>
      <c r="BE317" s="343"/>
      <c r="BF317" s="343"/>
      <c r="BG317" s="343"/>
      <c r="BH317" s="410"/>
      <c r="BI317" s="410"/>
      <c r="BJ317" s="410"/>
      <c r="BK317" s="410"/>
      <c r="BL317" s="336"/>
      <c r="BM317" s="336"/>
      <c r="BN317" s="336"/>
      <c r="BO317" s="336"/>
      <c r="BP317"/>
      <c r="BR317" s="258"/>
      <c r="BS317"/>
      <c r="BT317"/>
      <c r="BU317" s="258"/>
      <c r="BV317"/>
      <c r="BW317"/>
      <c r="BX317" s="258"/>
      <c r="BY317" s="258"/>
      <c r="BZ317"/>
      <c r="CA317"/>
      <c r="CB317"/>
      <c r="CC317"/>
      <c r="CD317"/>
      <c r="CE317"/>
      <c r="CF317"/>
      <c r="CG317"/>
      <c r="CH317"/>
      <c r="CI317"/>
    </row>
    <row r="318" spans="1:87" ht="17.5" hidden="1">
      <c r="A318" s="272" t="s">
        <v>1272</v>
      </c>
      <c r="B318" s="212" t="s">
        <v>1270</v>
      </c>
      <c r="C318" s="179"/>
      <c r="D318" s="179"/>
      <c r="E318" s="179"/>
      <c r="F318" s="179"/>
      <c r="G318" s="179"/>
      <c r="H318" s="179"/>
      <c r="I318" s="179"/>
      <c r="J318" s="179"/>
      <c r="K318" s="179"/>
      <c r="L318" s="179"/>
      <c r="M318" s="179"/>
      <c r="N318" s="179"/>
      <c r="O318" s="179"/>
      <c r="P318" s="179"/>
      <c r="Q318" s="179"/>
      <c r="S318" s="254">
        <v>302</v>
      </c>
      <c r="T318" s="700" t="s">
        <v>1271</v>
      </c>
      <c r="U318" s="701"/>
      <c r="V318" s="401">
        <v>1</v>
      </c>
      <c r="W318" s="401">
        <v>2</v>
      </c>
      <c r="X318" s="401">
        <v>6</v>
      </c>
      <c r="Y318" s="401">
        <v>7</v>
      </c>
      <c r="Z318" s="401">
        <v>11</v>
      </c>
      <c r="AA318" s="401">
        <v>12</v>
      </c>
      <c r="AB318" s="401">
        <v>16</v>
      </c>
      <c r="AC318" s="401">
        <v>17</v>
      </c>
      <c r="AD318" s="404">
        <v>21</v>
      </c>
      <c r="AE318" s="401">
        <v>22</v>
      </c>
      <c r="AF318" s="401">
        <v>26</v>
      </c>
      <c r="AG318" s="404">
        <v>27</v>
      </c>
      <c r="AH318" s="404">
        <v>31</v>
      </c>
      <c r="AI318" s="401">
        <v>32</v>
      </c>
      <c r="AJ318" s="401">
        <v>36</v>
      </c>
      <c r="AK318" s="404">
        <v>37</v>
      </c>
      <c r="AL318" s="401">
        <v>41</v>
      </c>
      <c r="AM318" s="401">
        <v>42</v>
      </c>
      <c r="AN318" s="405"/>
      <c r="AO318" s="405"/>
      <c r="AP318" s="405"/>
      <c r="AQ318" s="405"/>
      <c r="AR318" s="405"/>
      <c r="AS318" s="405"/>
      <c r="AT318" s="405"/>
      <c r="AU318" s="405"/>
      <c r="AV318" s="394"/>
      <c r="AW318" s="394"/>
      <c r="AX318" s="394"/>
      <c r="AY318" s="394"/>
      <c r="AZ318" s="394"/>
      <c r="BA318" s="394"/>
      <c r="BB318" s="394"/>
      <c r="BC318" s="394"/>
      <c r="BD318" s="394"/>
      <c r="BE318" s="394"/>
      <c r="BF318" s="394"/>
      <c r="BG318" s="394"/>
      <c r="BH318" s="410"/>
      <c r="BI318" s="410"/>
      <c r="BJ318" s="410"/>
      <c r="BK318" s="410"/>
      <c r="BL318" s="336"/>
      <c r="BM318" s="336"/>
      <c r="BN318" s="336"/>
      <c r="BO318" s="336"/>
      <c r="BP318"/>
      <c r="BR318" s="258"/>
      <c r="BS318"/>
      <c r="BT318"/>
      <c r="BU318" s="258"/>
      <c r="BV318"/>
      <c r="BW318"/>
      <c r="BX318" s="258"/>
      <c r="BY318" s="258"/>
      <c r="BZ318"/>
      <c r="CA318"/>
      <c r="CB318"/>
      <c r="CC318"/>
      <c r="CD318"/>
      <c r="CE318"/>
      <c r="CF318"/>
      <c r="CG318"/>
      <c r="CH318"/>
      <c r="CI318"/>
    </row>
    <row r="319" spans="1:87" ht="17.5" hidden="1">
      <c r="A319" s="272" t="s">
        <v>1273</v>
      </c>
      <c r="B319" s="212" t="s">
        <v>1267</v>
      </c>
      <c r="C319" s="179"/>
      <c r="D319" s="179"/>
      <c r="E319" s="179"/>
      <c r="F319" s="179"/>
      <c r="G319" s="179"/>
      <c r="H319" s="179"/>
      <c r="I319" s="179"/>
      <c r="J319" s="179"/>
      <c r="K319" s="179"/>
      <c r="L319" s="179"/>
      <c r="M319" s="179"/>
      <c r="N319" s="179"/>
      <c r="O319" s="179"/>
      <c r="P319" s="179"/>
      <c r="Q319" s="179"/>
      <c r="S319" s="254">
        <v>303</v>
      </c>
      <c r="T319" s="700" t="s">
        <v>1267</v>
      </c>
      <c r="U319" s="701"/>
      <c r="V319" s="401">
        <v>3</v>
      </c>
      <c r="W319" s="401">
        <v>4</v>
      </c>
      <c r="X319" s="401">
        <v>8</v>
      </c>
      <c r="Y319" s="401">
        <v>9</v>
      </c>
      <c r="Z319" s="401">
        <v>13</v>
      </c>
      <c r="AA319" s="401">
        <v>14</v>
      </c>
      <c r="AB319" s="401">
        <v>18</v>
      </c>
      <c r="AC319" s="401">
        <v>19</v>
      </c>
      <c r="AD319" s="404">
        <v>23</v>
      </c>
      <c r="AE319" s="401">
        <v>24</v>
      </c>
      <c r="AF319" s="401">
        <v>28</v>
      </c>
      <c r="AG319" s="404">
        <v>29</v>
      </c>
      <c r="AH319" s="404">
        <v>33</v>
      </c>
      <c r="AI319" s="401">
        <v>34</v>
      </c>
      <c r="AJ319" s="401">
        <v>38</v>
      </c>
      <c r="AK319" s="404">
        <v>39</v>
      </c>
      <c r="AL319" s="401">
        <v>43</v>
      </c>
      <c r="AM319" s="401">
        <v>44</v>
      </c>
      <c r="AN319" s="405"/>
      <c r="AO319" s="405"/>
      <c r="AP319" s="405"/>
      <c r="AQ319" s="405"/>
      <c r="AR319" s="405"/>
      <c r="AS319" s="405"/>
      <c r="AT319" s="405"/>
      <c r="AU319" s="405"/>
      <c r="AV319" s="394"/>
      <c r="AW319" s="394"/>
      <c r="AX319" s="394"/>
      <c r="AY319" s="394"/>
      <c r="AZ319" s="394"/>
      <c r="BA319" s="394"/>
      <c r="BB319" s="394"/>
      <c r="BC319" s="394"/>
      <c r="BD319" s="394"/>
      <c r="BE319" s="394"/>
      <c r="BF319" s="394"/>
      <c r="BG319" s="394"/>
      <c r="BH319" s="410"/>
      <c r="BI319" s="410"/>
      <c r="BJ319" s="410"/>
      <c r="BK319" s="410"/>
      <c r="BL319" s="336"/>
      <c r="BM319" s="336"/>
      <c r="BN319" s="336"/>
      <c r="BO319" s="336"/>
      <c r="BP319"/>
      <c r="BR319" s="258"/>
      <c r="BS319"/>
      <c r="BT319"/>
      <c r="BU319" s="258"/>
      <c r="BV319"/>
      <c r="BW319"/>
      <c r="BX319" s="258"/>
      <c r="BY319" s="258"/>
      <c r="BZ319"/>
      <c r="CA319"/>
      <c r="CB319"/>
      <c r="CC319"/>
      <c r="CD319"/>
      <c r="CE319"/>
      <c r="CF319"/>
      <c r="CG319"/>
      <c r="CH319"/>
      <c r="CI319"/>
    </row>
    <row r="320" spans="1:87" ht="17.5" hidden="1">
      <c r="A320" s="272" t="s">
        <v>1274</v>
      </c>
      <c r="B320" s="212" t="s">
        <v>1268</v>
      </c>
      <c r="C320" s="179"/>
      <c r="D320" s="179"/>
      <c r="E320" s="179"/>
      <c r="F320" s="179"/>
      <c r="G320" s="179"/>
      <c r="H320" s="179"/>
      <c r="I320" s="179"/>
      <c r="J320" s="179"/>
      <c r="K320" s="179"/>
      <c r="L320" s="179"/>
      <c r="M320" s="179"/>
      <c r="N320" s="179"/>
      <c r="O320" s="179"/>
      <c r="P320" s="179"/>
      <c r="Q320" s="179"/>
      <c r="S320" s="254">
        <v>304</v>
      </c>
      <c r="T320" s="700" t="s">
        <v>1268</v>
      </c>
      <c r="U320" s="701"/>
      <c r="V320" s="401">
        <v>5</v>
      </c>
      <c r="W320" s="401">
        <v>10</v>
      </c>
      <c r="X320" s="401">
        <v>15</v>
      </c>
      <c r="Y320" s="401">
        <v>20</v>
      </c>
      <c r="Z320" s="401">
        <v>25</v>
      </c>
      <c r="AA320" s="401">
        <v>30</v>
      </c>
      <c r="AB320" s="401">
        <v>35</v>
      </c>
      <c r="AC320" s="401">
        <v>40</v>
      </c>
      <c r="AD320" s="404">
        <v>45</v>
      </c>
      <c r="AE320" s="405"/>
      <c r="AF320" s="405"/>
      <c r="AG320" s="406"/>
      <c r="AH320" s="406"/>
      <c r="AI320" s="405"/>
      <c r="AJ320" s="405"/>
      <c r="AK320" s="406"/>
      <c r="AL320" s="405"/>
      <c r="AM320" s="405"/>
      <c r="AN320" s="405"/>
      <c r="AO320" s="405"/>
      <c r="AP320" s="405"/>
      <c r="AQ320" s="405"/>
      <c r="AR320" s="405"/>
      <c r="AS320" s="405"/>
      <c r="AT320" s="405"/>
      <c r="AU320" s="405"/>
      <c r="AV320" s="394"/>
      <c r="AW320" s="394"/>
      <c r="AX320" s="394"/>
      <c r="AY320" s="394"/>
      <c r="AZ320" s="394"/>
      <c r="BA320" s="394"/>
      <c r="BB320" s="394"/>
      <c r="BC320" s="394"/>
      <c r="BD320" s="394"/>
      <c r="BE320" s="394"/>
      <c r="BF320" s="394"/>
      <c r="BG320" s="394"/>
      <c r="BH320" s="410"/>
      <c r="BI320" s="410"/>
      <c r="BJ320" s="410"/>
      <c r="BK320" s="410"/>
      <c r="BL320" s="336"/>
      <c r="BM320" s="336"/>
      <c r="BN320" s="336"/>
      <c r="BO320" s="336"/>
      <c r="BP320"/>
      <c r="BR320" s="258"/>
      <c r="BS320"/>
      <c r="BT320"/>
      <c r="BU320" s="258"/>
      <c r="BV320"/>
      <c r="BW320"/>
      <c r="BX320" s="258"/>
      <c r="BY320" s="258"/>
      <c r="BZ320"/>
      <c r="CA320"/>
      <c r="CB320"/>
      <c r="CC320"/>
      <c r="CD320"/>
      <c r="CE320"/>
      <c r="CF320"/>
      <c r="CG320"/>
      <c r="CH320"/>
      <c r="CI320"/>
    </row>
    <row r="321" spans="1:87" ht="17.5" hidden="1">
      <c r="A321" s="272" t="s">
        <v>1275</v>
      </c>
      <c r="B321" s="212" t="s">
        <v>1269</v>
      </c>
      <c r="C321" s="86" t="str">
        <f>IF(C2228="123","당첨",IF(C2228="132","당첨",IF(C2228="141","당첨",IF(C2228="XXX","당첨",IF(C2228="222","당첨",IF(C2228="231","당첨",IF(C2228="240","당첨",IF(C2228="312","당첨",IF(C2228="321","당첨",IF(C2228="330","당첨",IF(C2228="411","당첨","낙첨")))))))))))</f>
        <v>당첨</v>
      </c>
      <c r="D321" s="86" t="str">
        <f t="shared" ref="D321:Q321" si="246">IF(D2228="123","당첨",IF(D2228="132","당첨",IF(D2228="141","당첨",IF(D2228="XXX","당첨",IF(D2228="222","당첨",IF(D2228="231","당첨",IF(D2228="240","당첨",IF(D2228="312","당첨",IF(D2228="321","당첨",IF(D2228="330","당첨",IF(D2228="411","당첨","낙첨")))))))))))</f>
        <v>당첨</v>
      </c>
      <c r="E321" s="86" t="str">
        <f t="shared" si="246"/>
        <v>당첨</v>
      </c>
      <c r="F321" s="86" t="str">
        <f t="shared" si="246"/>
        <v>당첨</v>
      </c>
      <c r="G321" s="86" t="str">
        <f t="shared" si="246"/>
        <v>당첨</v>
      </c>
      <c r="H321" s="86" t="str">
        <f t="shared" si="246"/>
        <v>당첨</v>
      </c>
      <c r="I321" s="86" t="str">
        <f t="shared" si="246"/>
        <v>당첨</v>
      </c>
      <c r="J321" s="86" t="str">
        <f t="shared" si="246"/>
        <v>당첨</v>
      </c>
      <c r="K321" s="86" t="str">
        <f t="shared" si="246"/>
        <v>당첨</v>
      </c>
      <c r="L321" s="86" t="str">
        <f t="shared" si="246"/>
        <v>당첨</v>
      </c>
      <c r="M321" s="86" t="str">
        <f t="shared" si="246"/>
        <v>당첨</v>
      </c>
      <c r="N321" s="86" t="str">
        <f t="shared" si="246"/>
        <v>당첨</v>
      </c>
      <c r="O321" s="86" t="str">
        <f t="shared" si="246"/>
        <v>당첨</v>
      </c>
      <c r="P321" s="86" t="str">
        <f t="shared" si="246"/>
        <v>당첨</v>
      </c>
      <c r="Q321" s="86" t="str">
        <f t="shared" si="246"/>
        <v>당첨</v>
      </c>
      <c r="S321" s="254">
        <v>305</v>
      </c>
      <c r="T321" s="281"/>
      <c r="U321" s="280"/>
      <c r="V321" s="396">
        <v>123</v>
      </c>
      <c r="W321" s="396">
        <v>132</v>
      </c>
      <c r="X321" s="396">
        <v>141</v>
      </c>
      <c r="Y321" s="397">
        <v>222</v>
      </c>
      <c r="Z321" s="396">
        <v>231</v>
      </c>
      <c r="AA321" s="396">
        <v>240</v>
      </c>
      <c r="AB321" s="396">
        <v>312</v>
      </c>
      <c r="AC321" s="396">
        <v>321</v>
      </c>
      <c r="AD321" s="398">
        <v>330</v>
      </c>
      <c r="AE321" s="396">
        <v>411</v>
      </c>
      <c r="AF321" s="396"/>
      <c r="AG321" s="400"/>
      <c r="AH321" s="400"/>
      <c r="AI321" s="399"/>
      <c r="AJ321" s="401"/>
      <c r="AK321" s="404"/>
      <c r="AL321" s="401"/>
      <c r="AM321" s="401"/>
      <c r="AN321" s="401"/>
      <c r="AO321" s="401"/>
      <c r="AP321" s="401"/>
      <c r="AQ321" s="401"/>
      <c r="AR321" s="401"/>
      <c r="AS321" s="401"/>
      <c r="AT321" s="401"/>
      <c r="AU321" s="401"/>
      <c r="AV321" s="343"/>
      <c r="AW321" s="343"/>
      <c r="AX321" s="343"/>
      <c r="AY321" s="343"/>
      <c r="AZ321" s="343"/>
      <c r="BA321" s="343"/>
      <c r="BB321" s="343"/>
      <c r="BC321" s="343"/>
      <c r="BD321" s="343"/>
      <c r="BE321" s="343"/>
      <c r="BF321" s="343"/>
      <c r="BG321" s="343"/>
      <c r="BH321" s="410"/>
      <c r="BI321" s="410"/>
      <c r="BJ321" s="410"/>
      <c r="BK321" s="410"/>
      <c r="BL321" s="336"/>
      <c r="BM321" s="336"/>
      <c r="BN321" s="336"/>
      <c r="BO321" s="336"/>
      <c r="BP321"/>
      <c r="BR321" s="258"/>
      <c r="BS321"/>
      <c r="BT321"/>
      <c r="BU321" s="258"/>
      <c r="BV321"/>
      <c r="BW321"/>
      <c r="BX321" s="258"/>
      <c r="BY321" s="258"/>
      <c r="BZ321"/>
      <c r="CA321"/>
      <c r="CB321"/>
      <c r="CC321"/>
      <c r="CD321"/>
      <c r="CE321"/>
      <c r="CF321"/>
      <c r="CG321"/>
      <c r="CH321"/>
      <c r="CI321"/>
    </row>
    <row r="322" spans="1:87" ht="17.5" hidden="1">
      <c r="A322" s="272" t="s">
        <v>1280</v>
      </c>
      <c r="B322" s="212" t="s">
        <v>1276</v>
      </c>
      <c r="C322" s="179"/>
      <c r="D322" s="179"/>
      <c r="E322" s="179"/>
      <c r="F322" s="179"/>
      <c r="G322" s="179"/>
      <c r="H322" s="179"/>
      <c r="I322" s="179"/>
      <c r="J322" s="179"/>
      <c r="K322" s="179"/>
      <c r="L322" s="179"/>
      <c r="M322" s="179"/>
      <c r="N322" s="179"/>
      <c r="O322" s="179"/>
      <c r="P322" s="179"/>
      <c r="Q322" s="179"/>
      <c r="S322" s="254">
        <v>306</v>
      </c>
      <c r="T322" s="700" t="s">
        <v>1276</v>
      </c>
      <c r="U322" s="701"/>
      <c r="V322" s="401">
        <v>1</v>
      </c>
      <c r="W322" s="401">
        <v>2</v>
      </c>
      <c r="X322" s="401">
        <v>3</v>
      </c>
      <c r="Y322" s="401">
        <v>4</v>
      </c>
      <c r="Z322" s="401">
        <v>5</v>
      </c>
      <c r="AA322" s="401">
        <v>6</v>
      </c>
      <c r="AB322" s="401">
        <v>7</v>
      </c>
      <c r="AC322" s="401">
        <v>8</v>
      </c>
      <c r="AD322" s="401">
        <v>9</v>
      </c>
      <c r="AE322" s="401">
        <v>10</v>
      </c>
      <c r="AF322" s="401">
        <v>11</v>
      </c>
      <c r="AG322" s="401">
        <v>12</v>
      </c>
      <c r="AH322" s="401">
        <v>13</v>
      </c>
      <c r="AI322" s="401">
        <v>14</v>
      </c>
      <c r="AJ322" s="401">
        <v>15</v>
      </c>
      <c r="AK322" s="406"/>
      <c r="AL322" s="405"/>
      <c r="AM322" s="405"/>
      <c r="AN322" s="405"/>
      <c r="AO322" s="405"/>
      <c r="AP322" s="405"/>
      <c r="AQ322" s="405"/>
      <c r="AR322" s="405"/>
      <c r="AS322" s="405"/>
      <c r="AT322" s="405"/>
      <c r="AU322" s="405"/>
      <c r="AV322" s="394"/>
      <c r="AW322" s="394"/>
      <c r="AX322" s="394"/>
      <c r="AY322" s="394"/>
      <c r="AZ322" s="394"/>
      <c r="BA322" s="394"/>
      <c r="BB322" s="394"/>
      <c r="BC322" s="394"/>
      <c r="BD322" s="394"/>
      <c r="BE322" s="394"/>
      <c r="BF322" s="394"/>
      <c r="BG322" s="394"/>
      <c r="BH322" s="410"/>
      <c r="BI322" s="410"/>
      <c r="BJ322" s="410"/>
      <c r="BK322" s="410"/>
      <c r="BL322" s="336"/>
      <c r="BM322" s="336"/>
      <c r="BN322" s="336"/>
      <c r="BO322" s="336"/>
      <c r="BP322"/>
      <c r="BR322" s="258"/>
      <c r="BS322"/>
      <c r="BT322"/>
      <c r="BU322" s="258"/>
      <c r="BV322"/>
      <c r="BW322"/>
      <c r="BX322" s="258"/>
      <c r="BY322" s="258"/>
      <c r="BZ322"/>
      <c r="CA322"/>
      <c r="CB322"/>
      <c r="CC322"/>
      <c r="CD322"/>
      <c r="CE322"/>
      <c r="CF322"/>
      <c r="CG322"/>
      <c r="CH322"/>
      <c r="CI322"/>
    </row>
    <row r="323" spans="1:87" ht="17.5" hidden="1">
      <c r="A323" s="272" t="s">
        <v>1281</v>
      </c>
      <c r="B323" s="212" t="s">
        <v>1277</v>
      </c>
      <c r="C323" s="179"/>
      <c r="D323" s="179"/>
      <c r="E323" s="179"/>
      <c r="F323" s="179"/>
      <c r="G323" s="179"/>
      <c r="H323" s="179"/>
      <c r="I323" s="179"/>
      <c r="J323" s="179"/>
      <c r="K323" s="179"/>
      <c r="L323" s="179"/>
      <c r="M323" s="179"/>
      <c r="N323" s="179"/>
      <c r="O323" s="179"/>
      <c r="P323" s="179"/>
      <c r="Q323" s="179"/>
      <c r="S323" s="254">
        <v>307</v>
      </c>
      <c r="T323" s="700" t="s">
        <v>1277</v>
      </c>
      <c r="U323" s="701"/>
      <c r="V323" s="401">
        <v>16</v>
      </c>
      <c r="W323" s="401">
        <v>17</v>
      </c>
      <c r="X323" s="401">
        <v>18</v>
      </c>
      <c r="Y323" s="401">
        <v>19</v>
      </c>
      <c r="Z323" s="401">
        <v>20</v>
      </c>
      <c r="AA323" s="401">
        <v>21</v>
      </c>
      <c r="AB323" s="401">
        <v>22</v>
      </c>
      <c r="AC323" s="401">
        <v>23</v>
      </c>
      <c r="AD323" s="401">
        <v>24</v>
      </c>
      <c r="AE323" s="401">
        <v>25</v>
      </c>
      <c r="AF323" s="401">
        <v>26</v>
      </c>
      <c r="AG323" s="401">
        <v>27</v>
      </c>
      <c r="AH323" s="401">
        <v>28</v>
      </c>
      <c r="AI323" s="401">
        <v>29</v>
      </c>
      <c r="AJ323" s="401">
        <v>30</v>
      </c>
      <c r="AK323" s="406"/>
      <c r="AL323" s="405"/>
      <c r="AM323" s="405"/>
      <c r="AN323" s="405"/>
      <c r="AO323" s="405"/>
      <c r="AP323" s="405"/>
      <c r="AQ323" s="405"/>
      <c r="AR323" s="405"/>
      <c r="AS323" s="405"/>
      <c r="AT323" s="405"/>
      <c r="AU323" s="405"/>
      <c r="AV323" s="394"/>
      <c r="AW323" s="394"/>
      <c r="AX323" s="394"/>
      <c r="AY323" s="394"/>
      <c r="AZ323" s="394"/>
      <c r="BA323" s="394"/>
      <c r="BB323" s="394"/>
      <c r="BC323" s="394"/>
      <c r="BD323" s="394"/>
      <c r="BE323" s="394"/>
      <c r="BF323" s="394"/>
      <c r="BG323" s="394"/>
      <c r="BH323" s="410"/>
      <c r="BI323" s="410"/>
      <c r="BJ323" s="410"/>
      <c r="BK323" s="410"/>
      <c r="BL323" s="336"/>
      <c r="BM323" s="336"/>
      <c r="BN323" s="336"/>
      <c r="BO323" s="336"/>
      <c r="BP323"/>
      <c r="BR323" s="258"/>
      <c r="BS323"/>
      <c r="BT323"/>
      <c r="BU323" s="258"/>
      <c r="BV323"/>
      <c r="BW323"/>
      <c r="BX323" s="258"/>
      <c r="BY323" s="258"/>
      <c r="BZ323"/>
      <c r="CA323"/>
      <c r="CB323"/>
      <c r="CC323"/>
      <c r="CD323"/>
      <c r="CE323"/>
      <c r="CF323"/>
      <c r="CG323"/>
      <c r="CH323"/>
      <c r="CI323"/>
    </row>
    <row r="324" spans="1:87" ht="17.5" hidden="1">
      <c r="A324" s="272" t="s">
        <v>1282</v>
      </c>
      <c r="B324" s="212" t="s">
        <v>1278</v>
      </c>
      <c r="C324" s="179"/>
      <c r="D324" s="179"/>
      <c r="E324" s="179"/>
      <c r="F324" s="179"/>
      <c r="G324" s="179"/>
      <c r="H324" s="179"/>
      <c r="I324" s="179"/>
      <c r="J324" s="179"/>
      <c r="K324" s="179"/>
      <c r="L324" s="179"/>
      <c r="M324" s="179"/>
      <c r="N324" s="179"/>
      <c r="O324" s="179"/>
      <c r="P324" s="179"/>
      <c r="Q324" s="179"/>
      <c r="S324" s="254">
        <v>308</v>
      </c>
      <c r="T324" s="700" t="s">
        <v>1278</v>
      </c>
      <c r="U324" s="701"/>
      <c r="V324" s="401">
        <v>31</v>
      </c>
      <c r="W324" s="401">
        <v>32</v>
      </c>
      <c r="X324" s="401">
        <v>33</v>
      </c>
      <c r="Y324" s="401">
        <v>34</v>
      </c>
      <c r="Z324" s="401">
        <v>35</v>
      </c>
      <c r="AA324" s="401">
        <v>36</v>
      </c>
      <c r="AB324" s="401">
        <v>37</v>
      </c>
      <c r="AC324" s="401">
        <v>38</v>
      </c>
      <c r="AD324" s="401">
        <v>39</v>
      </c>
      <c r="AE324" s="401">
        <v>40</v>
      </c>
      <c r="AF324" s="401">
        <v>41</v>
      </c>
      <c r="AG324" s="401">
        <v>42</v>
      </c>
      <c r="AH324" s="401">
        <v>43</v>
      </c>
      <c r="AI324" s="401">
        <v>44</v>
      </c>
      <c r="AJ324" s="401">
        <v>45</v>
      </c>
      <c r="AK324" s="406"/>
      <c r="AL324" s="405"/>
      <c r="AM324" s="405"/>
      <c r="AN324" s="405"/>
      <c r="AO324" s="405"/>
      <c r="AP324" s="405"/>
      <c r="AQ324" s="405"/>
      <c r="AR324" s="405"/>
      <c r="AS324" s="405"/>
      <c r="AT324" s="405"/>
      <c r="AU324" s="405"/>
      <c r="AV324" s="394"/>
      <c r="AW324" s="394"/>
      <c r="AX324" s="394"/>
      <c r="AY324" s="394"/>
      <c r="AZ324" s="394"/>
      <c r="BA324" s="394"/>
      <c r="BB324" s="394"/>
      <c r="BC324" s="394"/>
      <c r="BD324" s="394"/>
      <c r="BE324" s="394"/>
      <c r="BF324" s="394"/>
      <c r="BG324" s="394"/>
      <c r="BH324" s="410"/>
      <c r="BI324" s="410"/>
      <c r="BJ324" s="410"/>
      <c r="BK324" s="410"/>
      <c r="BL324" s="336"/>
      <c r="BM324" s="336"/>
      <c r="BN324" s="336"/>
      <c r="BO324" s="336"/>
      <c r="BP324"/>
      <c r="BR324" s="258"/>
      <c r="BS324"/>
      <c r="BT324"/>
      <c r="BU324" s="258"/>
      <c r="BV324"/>
      <c r="BW324"/>
      <c r="BX324" s="258"/>
      <c r="BY324" s="258"/>
      <c r="BZ324"/>
      <c r="CA324"/>
      <c r="CB324"/>
      <c r="CC324"/>
      <c r="CD324"/>
      <c r="CE324"/>
      <c r="CF324"/>
      <c r="CG324"/>
      <c r="CH324"/>
      <c r="CI324"/>
    </row>
    <row r="325" spans="1:87" ht="17.5" hidden="1">
      <c r="A325" s="272" t="s">
        <v>1283</v>
      </c>
      <c r="B325" s="212" t="s">
        <v>1279</v>
      </c>
      <c r="C325" s="86" t="str">
        <f>IF(C2250="033","당첨",IF(C2250="XXX","당첨",IF(C2250="XXX","당첨",IF(C2250="123","당첨",IF(C2250="132","당첨",IF(C2250="XXX","당첨",IF(C2250="213","당첨",IF(C2250="222","당첨",IF(C2250="231","당첨",IF(C2250="312","당첨",IF(C2250="321","당첨",IF(C2250="411","당첨","낙첨"))))))))))))</f>
        <v>당첨</v>
      </c>
      <c r="D325" s="86" t="str">
        <f t="shared" ref="D325:Q325" si="247">IF(D2250="033","당첨",IF(D2250="XXX","당첨",IF(D2250="XXX","당첨",IF(D2250="123","당첨",IF(D2250="132","당첨",IF(D2250="XXX","당첨",IF(D2250="213","당첨",IF(D2250="222","당첨",IF(D2250="231","당첨",IF(D2250="312","당첨",IF(D2250="321","당첨",IF(D2250="411","당첨","낙첨"))))))))))))</f>
        <v>당첨</v>
      </c>
      <c r="E325" s="86" t="str">
        <f t="shared" si="247"/>
        <v>당첨</v>
      </c>
      <c r="F325" s="86" t="str">
        <f t="shared" si="247"/>
        <v>당첨</v>
      </c>
      <c r="G325" s="86" t="str">
        <f t="shared" si="247"/>
        <v>당첨</v>
      </c>
      <c r="H325" s="86" t="str">
        <f t="shared" si="247"/>
        <v>당첨</v>
      </c>
      <c r="I325" s="86" t="str">
        <f t="shared" si="247"/>
        <v>당첨</v>
      </c>
      <c r="J325" s="86" t="str">
        <f t="shared" si="247"/>
        <v>당첨</v>
      </c>
      <c r="K325" s="86" t="str">
        <f t="shared" si="247"/>
        <v>당첨</v>
      </c>
      <c r="L325" s="86" t="str">
        <f t="shared" si="247"/>
        <v>당첨</v>
      </c>
      <c r="M325" s="86" t="str">
        <f t="shared" si="247"/>
        <v>당첨</v>
      </c>
      <c r="N325" s="86" t="str">
        <f t="shared" si="247"/>
        <v>당첨</v>
      </c>
      <c r="O325" s="86" t="str">
        <f t="shared" si="247"/>
        <v>당첨</v>
      </c>
      <c r="P325" s="86" t="str">
        <f t="shared" si="247"/>
        <v>당첨</v>
      </c>
      <c r="Q325" s="86" t="str">
        <f t="shared" si="247"/>
        <v>당첨</v>
      </c>
      <c r="S325" s="254">
        <v>309</v>
      </c>
      <c r="T325" s="281"/>
      <c r="U325" s="280"/>
      <c r="V325" s="398" t="s">
        <v>1606</v>
      </c>
      <c r="W325" s="407">
        <v>123</v>
      </c>
      <c r="X325" s="397">
        <v>132</v>
      </c>
      <c r="Y325" s="396">
        <v>213</v>
      </c>
      <c r="Z325" s="396">
        <v>222</v>
      </c>
      <c r="AA325" s="397">
        <v>231</v>
      </c>
      <c r="AB325" s="396">
        <v>312</v>
      </c>
      <c r="AC325" s="396">
        <v>321</v>
      </c>
      <c r="AD325" s="398">
        <v>411</v>
      </c>
      <c r="AE325" s="396"/>
      <c r="AF325" s="396"/>
      <c r="AG325" s="398"/>
      <c r="AH325" s="400"/>
      <c r="AI325" s="399"/>
      <c r="AJ325" s="399"/>
      <c r="AK325" s="400"/>
      <c r="AL325" s="401"/>
      <c r="AM325" s="401"/>
      <c r="AN325" s="401"/>
      <c r="AO325" s="401"/>
      <c r="AP325" s="401"/>
      <c r="AQ325" s="401"/>
      <c r="AR325" s="401"/>
      <c r="AS325" s="401"/>
      <c r="AT325" s="401"/>
      <c r="AU325" s="401"/>
      <c r="AV325" s="343"/>
      <c r="AW325" s="343"/>
      <c r="AX325" s="343"/>
      <c r="AY325" s="343"/>
      <c r="AZ325" s="343"/>
      <c r="BA325" s="343"/>
      <c r="BB325" s="343"/>
      <c r="BC325" s="343"/>
      <c r="BD325" s="343"/>
      <c r="BE325" s="343"/>
      <c r="BF325" s="343"/>
      <c r="BG325" s="343"/>
      <c r="BH325" s="410"/>
      <c r="BI325" s="410"/>
      <c r="BJ325" s="410"/>
      <c r="BK325" s="410"/>
      <c r="BL325" s="336"/>
      <c r="BM325" s="336"/>
      <c r="BN325" s="336"/>
      <c r="BO325" s="336"/>
      <c r="BP325"/>
      <c r="BR325" s="258"/>
      <c r="BS325"/>
      <c r="BT325"/>
      <c r="BU325" s="258"/>
      <c r="BV325"/>
      <c r="BW325"/>
      <c r="BX325" s="258"/>
      <c r="BY325" s="258"/>
      <c r="BZ325"/>
      <c r="CA325"/>
      <c r="CB325"/>
      <c r="CC325"/>
      <c r="CD325"/>
      <c r="CE325"/>
      <c r="CF325"/>
      <c r="CG325"/>
      <c r="CH325"/>
      <c r="CI325"/>
    </row>
    <row r="326" spans="1:87" ht="17.5" hidden="1">
      <c r="A326" s="272" t="s">
        <v>1289</v>
      </c>
      <c r="B326" s="212" t="s">
        <v>1284</v>
      </c>
      <c r="C326" s="179"/>
      <c r="D326" s="179"/>
      <c r="E326" s="179"/>
      <c r="F326" s="179"/>
      <c r="G326" s="179"/>
      <c r="H326" s="179"/>
      <c r="I326" s="179"/>
      <c r="J326" s="179"/>
      <c r="K326" s="179"/>
      <c r="L326" s="179"/>
      <c r="M326" s="179"/>
      <c r="N326" s="179"/>
      <c r="O326" s="179"/>
      <c r="P326" s="179"/>
      <c r="Q326" s="179"/>
      <c r="S326" s="254">
        <v>310</v>
      </c>
      <c r="T326" s="700" t="s">
        <v>1284</v>
      </c>
      <c r="U326" s="701"/>
      <c r="V326" s="401">
        <v>1</v>
      </c>
      <c r="W326" s="401">
        <v>2</v>
      </c>
      <c r="X326" s="401">
        <v>3</v>
      </c>
      <c r="Y326" s="401">
        <v>4</v>
      </c>
      <c r="Z326" s="401">
        <v>5</v>
      </c>
      <c r="AA326" s="401">
        <v>6</v>
      </c>
      <c r="AB326" s="401">
        <v>7</v>
      </c>
      <c r="AC326" s="401">
        <v>8</v>
      </c>
      <c r="AD326" s="401">
        <v>9</v>
      </c>
      <c r="AE326" s="401">
        <v>10</v>
      </c>
      <c r="AF326" s="401">
        <v>11</v>
      </c>
      <c r="AG326" s="401">
        <v>12</v>
      </c>
      <c r="AH326" s="401">
        <v>13</v>
      </c>
      <c r="AI326" s="401">
        <v>14</v>
      </c>
      <c r="AJ326" s="405"/>
      <c r="AK326" s="406"/>
      <c r="AL326" s="405"/>
      <c r="AM326" s="405"/>
      <c r="AN326" s="405"/>
      <c r="AO326" s="405"/>
      <c r="AP326" s="405"/>
      <c r="AQ326" s="405"/>
      <c r="AR326" s="405"/>
      <c r="AS326" s="405"/>
      <c r="AT326" s="405"/>
      <c r="AU326" s="405"/>
      <c r="AV326" s="394"/>
      <c r="AW326" s="394"/>
      <c r="AX326" s="394"/>
      <c r="AY326" s="394"/>
      <c r="AZ326" s="394"/>
      <c r="BA326" s="394"/>
      <c r="BB326" s="394"/>
      <c r="BC326" s="394"/>
      <c r="BD326" s="394"/>
      <c r="BE326" s="394"/>
      <c r="BF326" s="394"/>
      <c r="BG326" s="394"/>
      <c r="BH326" s="410"/>
      <c r="BI326" s="410"/>
      <c r="BJ326" s="410"/>
      <c r="BK326" s="410"/>
      <c r="BL326" s="336"/>
      <c r="BM326" s="336"/>
      <c r="BN326" s="336"/>
      <c r="BO326" s="336"/>
      <c r="BP326"/>
      <c r="BR326" s="258"/>
      <c r="BS326"/>
      <c r="BT326"/>
      <c r="BU326" s="258"/>
      <c r="BV326"/>
      <c r="BW326"/>
      <c r="BX326" s="258"/>
      <c r="BY326" s="258"/>
      <c r="BZ326"/>
      <c r="CA326"/>
      <c r="CB326"/>
      <c r="CC326"/>
      <c r="CD326"/>
      <c r="CE326"/>
      <c r="CF326"/>
      <c r="CG326"/>
      <c r="CH326"/>
      <c r="CI326"/>
    </row>
    <row r="327" spans="1:87" ht="17.5" hidden="1">
      <c r="A327" s="272" t="s">
        <v>1290</v>
      </c>
      <c r="B327" s="212" t="s">
        <v>1287</v>
      </c>
      <c r="C327" s="179"/>
      <c r="D327" s="179"/>
      <c r="E327" s="179"/>
      <c r="F327" s="179"/>
      <c r="G327" s="179"/>
      <c r="H327" s="179"/>
      <c r="I327" s="179"/>
      <c r="J327" s="179"/>
      <c r="K327" s="179"/>
      <c r="L327" s="179"/>
      <c r="M327" s="179"/>
      <c r="N327" s="179"/>
      <c r="O327" s="179"/>
      <c r="P327" s="179"/>
      <c r="Q327" s="179"/>
      <c r="S327" s="254">
        <v>311</v>
      </c>
      <c r="T327" s="700" t="s">
        <v>1288</v>
      </c>
      <c r="U327" s="701"/>
      <c r="V327" s="401">
        <v>15</v>
      </c>
      <c r="W327" s="401">
        <v>16</v>
      </c>
      <c r="X327" s="401">
        <v>17</v>
      </c>
      <c r="Y327" s="401">
        <v>18</v>
      </c>
      <c r="Z327" s="401">
        <v>19</v>
      </c>
      <c r="AA327" s="401">
        <v>20</v>
      </c>
      <c r="AB327" s="401">
        <v>21</v>
      </c>
      <c r="AC327" s="401">
        <v>22</v>
      </c>
      <c r="AD327" s="401">
        <v>23</v>
      </c>
      <c r="AE327" s="401">
        <v>24</v>
      </c>
      <c r="AF327" s="401">
        <v>25</v>
      </c>
      <c r="AG327" s="401">
        <v>26</v>
      </c>
      <c r="AH327" s="401">
        <v>27</v>
      </c>
      <c r="AI327" s="405"/>
      <c r="AJ327" s="405"/>
      <c r="AK327" s="406"/>
      <c r="AL327" s="405"/>
      <c r="AM327" s="405"/>
      <c r="AN327" s="405"/>
      <c r="AO327" s="405"/>
      <c r="AP327" s="405"/>
      <c r="AQ327" s="405"/>
      <c r="AR327" s="405"/>
      <c r="AS327" s="405"/>
      <c r="AT327" s="405"/>
      <c r="AU327" s="405"/>
      <c r="AV327" s="394"/>
      <c r="AW327" s="394"/>
      <c r="AX327" s="394"/>
      <c r="AY327" s="394"/>
      <c r="AZ327" s="394"/>
      <c r="BA327" s="394"/>
      <c r="BB327" s="394"/>
      <c r="BC327" s="394"/>
      <c r="BD327" s="394"/>
      <c r="BE327" s="394"/>
      <c r="BF327" s="394"/>
      <c r="BG327" s="394"/>
      <c r="BH327" s="410"/>
      <c r="BI327" s="410"/>
      <c r="BJ327" s="410"/>
      <c r="BK327" s="410"/>
      <c r="BL327" s="336"/>
      <c r="BM327" s="336"/>
      <c r="BN327" s="336"/>
      <c r="BO327" s="336"/>
      <c r="BP327"/>
      <c r="BR327" s="258"/>
      <c r="BS327"/>
      <c r="BT327"/>
      <c r="BU327" s="258"/>
      <c r="BV327"/>
      <c r="BW327"/>
      <c r="BX327" s="258"/>
      <c r="BY327" s="258"/>
      <c r="BZ327"/>
      <c r="CA327"/>
      <c r="CB327"/>
      <c r="CC327"/>
      <c r="CD327"/>
      <c r="CE327"/>
      <c r="CF327"/>
      <c r="CG327"/>
      <c r="CH327"/>
      <c r="CI327"/>
    </row>
    <row r="328" spans="1:87" ht="17.5" hidden="1">
      <c r="A328" s="272" t="s">
        <v>1291</v>
      </c>
      <c r="B328" s="212" t="s">
        <v>1285</v>
      </c>
      <c r="C328" s="179"/>
      <c r="D328" s="179"/>
      <c r="E328" s="179"/>
      <c r="F328" s="179"/>
      <c r="G328" s="179"/>
      <c r="H328" s="179"/>
      <c r="I328" s="179"/>
      <c r="J328" s="179"/>
      <c r="K328" s="179"/>
      <c r="L328" s="179"/>
      <c r="M328" s="179"/>
      <c r="N328" s="179"/>
      <c r="O328" s="179"/>
      <c r="P328" s="179"/>
      <c r="Q328" s="179"/>
      <c r="S328" s="254">
        <v>312</v>
      </c>
      <c r="T328" s="700" t="s">
        <v>1285</v>
      </c>
      <c r="U328" s="701"/>
      <c r="V328" s="401">
        <v>28</v>
      </c>
      <c r="W328" s="401">
        <v>29</v>
      </c>
      <c r="X328" s="401">
        <v>30</v>
      </c>
      <c r="Y328" s="401">
        <v>31</v>
      </c>
      <c r="Z328" s="401">
        <v>32</v>
      </c>
      <c r="AA328" s="401">
        <v>33</v>
      </c>
      <c r="AB328" s="401">
        <v>34</v>
      </c>
      <c r="AC328" s="401">
        <v>35</v>
      </c>
      <c r="AD328" s="401">
        <v>36</v>
      </c>
      <c r="AE328" s="401">
        <v>37</v>
      </c>
      <c r="AF328" s="401">
        <v>38</v>
      </c>
      <c r="AG328" s="401">
        <v>39</v>
      </c>
      <c r="AH328" s="401">
        <v>40</v>
      </c>
      <c r="AI328" s="401">
        <v>41</v>
      </c>
      <c r="AJ328" s="401">
        <v>42</v>
      </c>
      <c r="AK328" s="401">
        <v>43</v>
      </c>
      <c r="AL328" s="401">
        <v>44</v>
      </c>
      <c r="AM328" s="401">
        <v>45</v>
      </c>
      <c r="AN328" s="405"/>
      <c r="AO328" s="405"/>
      <c r="AP328" s="405"/>
      <c r="AQ328" s="405"/>
      <c r="AR328" s="405"/>
      <c r="AS328" s="405"/>
      <c r="AT328" s="405"/>
      <c r="AU328" s="405"/>
      <c r="AV328" s="394"/>
      <c r="AW328" s="394"/>
      <c r="AX328" s="394"/>
      <c r="AY328" s="394"/>
      <c r="AZ328" s="394"/>
      <c r="BA328" s="394"/>
      <c r="BB328" s="394"/>
      <c r="BC328" s="394"/>
      <c r="BD328" s="394"/>
      <c r="BE328" s="394"/>
      <c r="BF328" s="394"/>
      <c r="BG328" s="394"/>
      <c r="BH328" s="410"/>
      <c r="BI328" s="410"/>
      <c r="BJ328" s="410"/>
      <c r="BK328" s="410"/>
      <c r="BL328" s="336"/>
      <c r="BM328" s="336"/>
      <c r="BN328" s="336"/>
      <c r="BO328" s="336"/>
      <c r="BP328"/>
      <c r="BR328" s="258"/>
      <c r="BS328"/>
      <c r="BT328"/>
      <c r="BU328" s="258"/>
      <c r="BV328"/>
      <c r="BW328"/>
      <c r="BX328" s="258"/>
      <c r="BY328" s="258"/>
      <c r="BZ328"/>
      <c r="CA328"/>
      <c r="CB328"/>
      <c r="CC328"/>
      <c r="CD328"/>
      <c r="CE328"/>
      <c r="CF328"/>
      <c r="CG328"/>
      <c r="CH328"/>
      <c r="CI328"/>
    </row>
    <row r="329" spans="1:87" ht="17.5" hidden="1">
      <c r="A329" s="272" t="s">
        <v>1292</v>
      </c>
      <c r="B329" s="212" t="s">
        <v>1286</v>
      </c>
      <c r="C329" s="86" t="str">
        <f>IF(C2272="XXX","당첨",IF(C2272="114","당첨",IF(C2272="123","당첨",IF(C2272="132","당첨",IF(C2272="204","당첨",IF(C2272="213","당첨",IF(C2272="222","당첨",IF(C2272="231","당첨",IF(C2272="312","당첨",IF(C2272="321","당첨",IF(C2272="XXX","당첨","낙첨")))))))))))</f>
        <v>당첨</v>
      </c>
      <c r="D329" s="86" t="str">
        <f t="shared" ref="D329:Q329" si="248">IF(D2272="XXX","당첨",IF(D2272="114","당첨",IF(D2272="123","당첨",IF(D2272="132","당첨",IF(D2272="204","당첨",IF(D2272="213","당첨",IF(D2272="222","당첨",IF(D2272="231","당첨",IF(D2272="312","당첨",IF(D2272="321","당첨",IF(D2272="XXX","당첨","낙첨")))))))))))</f>
        <v>당첨</v>
      </c>
      <c r="E329" s="86" t="str">
        <f t="shared" si="248"/>
        <v>당첨</v>
      </c>
      <c r="F329" s="86" t="str">
        <f t="shared" si="248"/>
        <v>당첨</v>
      </c>
      <c r="G329" s="86" t="str">
        <f t="shared" si="248"/>
        <v>당첨</v>
      </c>
      <c r="H329" s="86" t="str">
        <f t="shared" si="248"/>
        <v>당첨</v>
      </c>
      <c r="I329" s="86" t="str">
        <f t="shared" si="248"/>
        <v>당첨</v>
      </c>
      <c r="J329" s="86" t="str">
        <f t="shared" si="248"/>
        <v>당첨</v>
      </c>
      <c r="K329" s="86" t="str">
        <f t="shared" si="248"/>
        <v>당첨</v>
      </c>
      <c r="L329" s="86" t="str">
        <f t="shared" si="248"/>
        <v>당첨</v>
      </c>
      <c r="M329" s="86" t="str">
        <f t="shared" si="248"/>
        <v>당첨</v>
      </c>
      <c r="N329" s="86" t="str">
        <f t="shared" si="248"/>
        <v>당첨</v>
      </c>
      <c r="O329" s="86" t="str">
        <f t="shared" si="248"/>
        <v>당첨</v>
      </c>
      <c r="P329" s="86" t="str">
        <f t="shared" si="248"/>
        <v>당첨</v>
      </c>
      <c r="Q329" s="86" t="str">
        <f t="shared" si="248"/>
        <v>당첨</v>
      </c>
      <c r="S329" s="254">
        <v>313</v>
      </c>
      <c r="T329" s="281"/>
      <c r="U329" s="280"/>
      <c r="V329" s="407">
        <v>114</v>
      </c>
      <c r="W329" s="398">
        <v>123</v>
      </c>
      <c r="X329" s="396">
        <v>132</v>
      </c>
      <c r="Y329" s="396">
        <v>204</v>
      </c>
      <c r="Z329" s="396">
        <v>213</v>
      </c>
      <c r="AA329" s="396">
        <v>222</v>
      </c>
      <c r="AB329" s="396">
        <v>231</v>
      </c>
      <c r="AC329" s="396">
        <v>312</v>
      </c>
      <c r="AD329" s="398">
        <v>321</v>
      </c>
      <c r="AE329" s="396"/>
      <c r="AF329" s="397"/>
      <c r="AG329" s="400"/>
      <c r="AH329" s="400"/>
      <c r="AI329" s="399"/>
      <c r="AJ329" s="401"/>
      <c r="AK329" s="404"/>
      <c r="AL329" s="401"/>
      <c r="AM329" s="401"/>
      <c r="AN329" s="401"/>
      <c r="AO329" s="401"/>
      <c r="AP329" s="401"/>
      <c r="AQ329" s="401"/>
      <c r="AR329" s="401"/>
      <c r="AS329" s="401"/>
      <c r="AT329" s="401"/>
      <c r="AU329" s="401"/>
      <c r="AV329" s="343"/>
      <c r="AW329" s="343"/>
      <c r="AX329" s="343"/>
      <c r="AY329" s="343"/>
      <c r="AZ329" s="343"/>
      <c r="BA329" s="343"/>
      <c r="BB329" s="343"/>
      <c r="BC329" s="343"/>
      <c r="BD329" s="343"/>
      <c r="BE329" s="343"/>
      <c r="BF329" s="343"/>
      <c r="BG329" s="343"/>
      <c r="BH329" s="410"/>
      <c r="BI329" s="410"/>
      <c r="BJ329" s="410"/>
      <c r="BK329" s="410"/>
      <c r="BL329" s="336"/>
      <c r="BM329" s="336"/>
      <c r="BN329" s="336"/>
      <c r="BO329" s="336"/>
      <c r="BP329"/>
      <c r="BR329" s="258"/>
      <c r="BS329"/>
      <c r="BT329"/>
      <c r="BU329" s="258"/>
      <c r="BV329"/>
      <c r="BW329"/>
      <c r="BX329" s="258"/>
      <c r="BY329" s="258"/>
      <c r="BZ329"/>
      <c r="CA329"/>
      <c r="CB329"/>
      <c r="CC329"/>
      <c r="CD329"/>
      <c r="CE329"/>
      <c r="CF329"/>
      <c r="CG329"/>
      <c r="CH329"/>
      <c r="CI329"/>
    </row>
    <row r="330" spans="1:87" ht="17.5" hidden="1">
      <c r="A330" s="272" t="s">
        <v>1297</v>
      </c>
      <c r="B330" s="212" t="s">
        <v>1293</v>
      </c>
      <c r="C330" s="179"/>
      <c r="D330" s="179"/>
      <c r="E330" s="179"/>
      <c r="F330" s="179"/>
      <c r="G330" s="179"/>
      <c r="H330" s="179"/>
      <c r="I330" s="179"/>
      <c r="J330" s="179"/>
      <c r="K330" s="179"/>
      <c r="L330" s="179"/>
      <c r="M330" s="179"/>
      <c r="N330" s="179"/>
      <c r="O330" s="179"/>
      <c r="P330" s="179"/>
      <c r="Q330" s="179"/>
      <c r="S330" s="254">
        <v>314</v>
      </c>
      <c r="T330" s="700" t="s">
        <v>1293</v>
      </c>
      <c r="U330" s="701"/>
      <c r="V330" s="401">
        <v>1</v>
      </c>
      <c r="W330" s="401">
        <v>14</v>
      </c>
      <c r="X330" s="401">
        <v>15</v>
      </c>
      <c r="Y330" s="401">
        <v>27</v>
      </c>
      <c r="Z330" s="401">
        <v>28</v>
      </c>
      <c r="AA330" s="401">
        <v>39</v>
      </c>
      <c r="AB330" s="401">
        <v>40</v>
      </c>
      <c r="AC330" s="401">
        <v>2</v>
      </c>
      <c r="AD330" s="401">
        <v>13</v>
      </c>
      <c r="AE330" s="401">
        <v>16</v>
      </c>
      <c r="AF330" s="401">
        <v>26</v>
      </c>
      <c r="AG330" s="401">
        <v>29</v>
      </c>
      <c r="AH330" s="401">
        <v>38</v>
      </c>
      <c r="AI330" s="401">
        <v>41</v>
      </c>
      <c r="AJ330" s="405"/>
      <c r="AK330" s="406"/>
      <c r="AL330" s="405"/>
      <c r="AM330" s="405"/>
      <c r="AN330" s="405"/>
      <c r="AO330" s="405"/>
      <c r="AP330" s="405"/>
      <c r="AQ330" s="405"/>
      <c r="AR330" s="405"/>
      <c r="AS330" s="405"/>
      <c r="AT330" s="405"/>
      <c r="AU330" s="405"/>
      <c r="AV330" s="394"/>
      <c r="AW330" s="394"/>
      <c r="AX330" s="394"/>
      <c r="AY330" s="394"/>
      <c r="AZ330" s="394"/>
      <c r="BA330" s="394"/>
      <c r="BB330" s="394"/>
      <c r="BC330" s="394"/>
      <c r="BD330" s="394"/>
      <c r="BE330" s="394"/>
      <c r="BF330" s="394"/>
      <c r="BG330" s="394"/>
      <c r="BH330" s="410"/>
      <c r="BI330" s="410"/>
      <c r="BJ330" s="410"/>
      <c r="BK330" s="410"/>
      <c r="BL330" s="336"/>
      <c r="BM330" s="336"/>
      <c r="BN330" s="336"/>
      <c r="BO330" s="336"/>
      <c r="BP330"/>
      <c r="BR330" s="258"/>
      <c r="BS330"/>
      <c r="BT330"/>
      <c r="BU330" s="258"/>
      <c r="BV330"/>
      <c r="BW330"/>
      <c r="BX330" s="258"/>
      <c r="BY330" s="258"/>
      <c r="BZ330"/>
      <c r="CA330"/>
      <c r="CB330"/>
      <c r="CC330"/>
      <c r="CD330"/>
      <c r="CE330"/>
      <c r="CF330"/>
      <c r="CG330"/>
      <c r="CH330"/>
      <c r="CI330"/>
    </row>
    <row r="331" spans="1:87" ht="17.5" hidden="1">
      <c r="A331" s="272" t="s">
        <v>1298</v>
      </c>
      <c r="B331" s="212" t="s">
        <v>1294</v>
      </c>
      <c r="C331" s="179"/>
      <c r="D331" s="179"/>
      <c r="E331" s="179"/>
      <c r="F331" s="179"/>
      <c r="G331" s="179"/>
      <c r="H331" s="179"/>
      <c r="I331" s="179"/>
      <c r="J331" s="179"/>
      <c r="K331" s="179"/>
      <c r="L331" s="179"/>
      <c r="M331" s="179"/>
      <c r="N331" s="179"/>
      <c r="O331" s="179"/>
      <c r="P331" s="179"/>
      <c r="Q331" s="179"/>
      <c r="S331" s="254">
        <v>315</v>
      </c>
      <c r="T331" s="700" t="s">
        <v>1294</v>
      </c>
      <c r="U331" s="701"/>
      <c r="V331" s="401">
        <v>3</v>
      </c>
      <c r="W331" s="401">
        <v>12</v>
      </c>
      <c r="X331" s="401">
        <v>17</v>
      </c>
      <c r="Y331" s="401">
        <v>25</v>
      </c>
      <c r="Z331" s="401">
        <v>30</v>
      </c>
      <c r="AA331" s="401">
        <v>37</v>
      </c>
      <c r="AB331" s="401">
        <v>42</v>
      </c>
      <c r="AC331" s="401">
        <v>4</v>
      </c>
      <c r="AD331" s="401">
        <v>11</v>
      </c>
      <c r="AE331" s="401">
        <v>18</v>
      </c>
      <c r="AF331" s="401">
        <v>24</v>
      </c>
      <c r="AG331" s="401">
        <v>31</v>
      </c>
      <c r="AH331" s="401">
        <v>36</v>
      </c>
      <c r="AI331" s="401">
        <v>43</v>
      </c>
      <c r="AJ331" s="405"/>
      <c r="AK331" s="406"/>
      <c r="AL331" s="405"/>
      <c r="AM331" s="405"/>
      <c r="AN331" s="405"/>
      <c r="AO331" s="405"/>
      <c r="AP331" s="405"/>
      <c r="AQ331" s="405"/>
      <c r="AR331" s="405"/>
      <c r="AS331" s="405"/>
      <c r="AT331" s="405"/>
      <c r="AU331" s="405"/>
      <c r="AV331" s="394"/>
      <c r="AW331" s="394"/>
      <c r="AX331" s="394"/>
      <c r="AY331" s="394"/>
      <c r="AZ331" s="394"/>
      <c r="BA331" s="394"/>
      <c r="BB331" s="394"/>
      <c r="BC331" s="394"/>
      <c r="BD331" s="394"/>
      <c r="BE331" s="394"/>
      <c r="BF331" s="394"/>
      <c r="BG331" s="394"/>
      <c r="BH331" s="410"/>
      <c r="BI331" s="410"/>
      <c r="BJ331" s="410"/>
      <c r="BK331" s="410"/>
      <c r="BL331" s="336"/>
      <c r="BM331" s="336"/>
      <c r="BN331" s="336"/>
      <c r="BO331" s="336"/>
      <c r="BP331"/>
      <c r="BR331" s="258"/>
      <c r="BS331"/>
      <c r="BT331"/>
      <c r="BU331" s="258"/>
      <c r="BV331"/>
      <c r="BW331"/>
      <c r="BX331" s="258"/>
      <c r="BY331" s="258"/>
      <c r="BZ331"/>
      <c r="CA331"/>
      <c r="CB331"/>
      <c r="CC331"/>
      <c r="CD331"/>
      <c r="CE331"/>
      <c r="CF331"/>
      <c r="CG331"/>
      <c r="CH331"/>
      <c r="CI331"/>
    </row>
    <row r="332" spans="1:87" ht="17.5" hidden="1">
      <c r="A332" s="272" t="s">
        <v>1299</v>
      </c>
      <c r="B332" s="212" t="s">
        <v>1295</v>
      </c>
      <c r="C332" s="179"/>
      <c r="D332" s="179"/>
      <c r="E332" s="179"/>
      <c r="F332" s="179"/>
      <c r="G332" s="179"/>
      <c r="H332" s="179"/>
      <c r="I332" s="179"/>
      <c r="J332" s="179"/>
      <c r="K332" s="179"/>
      <c r="L332" s="179"/>
      <c r="M332" s="179"/>
      <c r="N332" s="179"/>
      <c r="O332" s="179"/>
      <c r="P332" s="179"/>
      <c r="Q332" s="179"/>
      <c r="S332" s="254">
        <v>316</v>
      </c>
      <c r="T332" s="700" t="s">
        <v>1295</v>
      </c>
      <c r="U332" s="701"/>
      <c r="V332" s="401">
        <v>5</v>
      </c>
      <c r="W332" s="401">
        <v>10</v>
      </c>
      <c r="X332" s="401">
        <v>19</v>
      </c>
      <c r="Y332" s="401">
        <v>23</v>
      </c>
      <c r="Z332" s="401">
        <v>32</v>
      </c>
      <c r="AA332" s="401">
        <v>35</v>
      </c>
      <c r="AB332" s="401">
        <v>44</v>
      </c>
      <c r="AC332" s="401">
        <v>6</v>
      </c>
      <c r="AD332" s="401">
        <v>9</v>
      </c>
      <c r="AE332" s="401">
        <v>20</v>
      </c>
      <c r="AF332" s="401">
        <v>22</v>
      </c>
      <c r="AG332" s="401">
        <v>33</v>
      </c>
      <c r="AH332" s="401">
        <v>34</v>
      </c>
      <c r="AI332" s="401">
        <v>45</v>
      </c>
      <c r="AJ332" s="401">
        <v>7</v>
      </c>
      <c r="AK332" s="401">
        <v>8</v>
      </c>
      <c r="AL332" s="401">
        <v>21</v>
      </c>
      <c r="AM332" s="405"/>
      <c r="AN332" s="405"/>
      <c r="AO332" s="405"/>
      <c r="AP332" s="405"/>
      <c r="AQ332" s="405"/>
      <c r="AR332" s="405"/>
      <c r="AS332" s="405"/>
      <c r="AT332" s="405"/>
      <c r="AU332" s="405"/>
      <c r="AV332" s="394"/>
      <c r="AW332" s="394"/>
      <c r="AX332" s="394"/>
      <c r="AY332" s="394"/>
      <c r="AZ332" s="394"/>
      <c r="BA332" s="394"/>
      <c r="BB332" s="394"/>
      <c r="BC332" s="394"/>
      <c r="BD332" s="394"/>
      <c r="BE332" s="394"/>
      <c r="BF332" s="394"/>
      <c r="BG332" s="394"/>
      <c r="BH332" s="410"/>
      <c r="BI332" s="410"/>
      <c r="BJ332" s="410"/>
      <c r="BK332" s="410"/>
      <c r="BL332" s="336"/>
      <c r="BM332" s="336"/>
      <c r="BN332" s="336"/>
      <c r="BO332" s="336"/>
      <c r="BP332"/>
      <c r="BR332" s="258"/>
      <c r="BS332"/>
      <c r="BT332"/>
      <c r="BU332" s="258"/>
      <c r="BV332"/>
      <c r="BW332"/>
      <c r="BX332" s="258"/>
      <c r="BY332" s="258"/>
      <c r="BZ332"/>
      <c r="CA332"/>
      <c r="CB332"/>
      <c r="CC332"/>
      <c r="CD332"/>
      <c r="CE332"/>
      <c r="CF332"/>
      <c r="CG332"/>
      <c r="CH332"/>
      <c r="CI332"/>
    </row>
    <row r="333" spans="1:87" ht="17.5" hidden="1">
      <c r="A333" s="272" t="s">
        <v>1300</v>
      </c>
      <c r="B333" s="212" t="s">
        <v>1296</v>
      </c>
      <c r="C333" s="86" t="str">
        <f>IF(C2294="033","당첨",IF(C2294="114","당첨",IF(C2294="123","당첨",IF(C2294="132","당첨",IF(C2294="141","당첨",IF(C2294="XXX","당첨",IF(C2294="213","당첨",IF(C2294="222","당첨",IF(C2294="231","당첨",IF(C2294="312","당첨",IF(C2294="321","당첨",IF(C2294="411","당첨","낙첨"))))))))))))</f>
        <v>당첨</v>
      </c>
      <c r="D333" s="86" t="str">
        <f t="shared" ref="D333:Q333" si="249">IF(D2294="033","당첨",IF(D2294="114","당첨",IF(D2294="123","당첨",IF(D2294="132","당첨",IF(D2294="141","당첨",IF(D2294="XXX","당첨",IF(D2294="213","당첨",IF(D2294="222","당첨",IF(D2294="231","당첨",IF(D2294="312","당첨",IF(D2294="321","당첨",IF(D2294="411","당첨","낙첨"))))))))))))</f>
        <v>당첨</v>
      </c>
      <c r="E333" s="86" t="str">
        <f t="shared" si="249"/>
        <v>당첨</v>
      </c>
      <c r="F333" s="86" t="str">
        <f t="shared" si="249"/>
        <v>당첨</v>
      </c>
      <c r="G333" s="86" t="str">
        <f t="shared" si="249"/>
        <v>당첨</v>
      </c>
      <c r="H333" s="86" t="str">
        <f t="shared" si="249"/>
        <v>당첨</v>
      </c>
      <c r="I333" s="86" t="str">
        <f t="shared" si="249"/>
        <v>당첨</v>
      </c>
      <c r="J333" s="86" t="str">
        <f t="shared" si="249"/>
        <v>당첨</v>
      </c>
      <c r="K333" s="86" t="str">
        <f t="shared" si="249"/>
        <v>당첨</v>
      </c>
      <c r="L333" s="86" t="str">
        <f t="shared" si="249"/>
        <v>당첨</v>
      </c>
      <c r="M333" s="86" t="str">
        <f t="shared" si="249"/>
        <v>당첨</v>
      </c>
      <c r="N333" s="86" t="str">
        <f t="shared" si="249"/>
        <v>당첨</v>
      </c>
      <c r="O333" s="86" t="str">
        <f t="shared" si="249"/>
        <v>당첨</v>
      </c>
      <c r="P333" s="86" t="str">
        <f t="shared" si="249"/>
        <v>당첨</v>
      </c>
      <c r="Q333" s="86" t="str">
        <f t="shared" si="249"/>
        <v>당첨</v>
      </c>
      <c r="S333" s="254">
        <v>317</v>
      </c>
      <c r="T333" s="281"/>
      <c r="U333" s="280"/>
      <c r="V333" s="398" t="s">
        <v>1606</v>
      </c>
      <c r="W333" s="398">
        <v>114</v>
      </c>
      <c r="X333" s="398">
        <v>123</v>
      </c>
      <c r="Y333" s="396">
        <v>132</v>
      </c>
      <c r="Z333" s="396">
        <v>141</v>
      </c>
      <c r="AA333" s="397">
        <v>213</v>
      </c>
      <c r="AB333" s="396">
        <v>222</v>
      </c>
      <c r="AC333" s="396">
        <v>231</v>
      </c>
      <c r="AD333" s="398">
        <v>312</v>
      </c>
      <c r="AE333" s="396">
        <v>321</v>
      </c>
      <c r="AF333" s="396">
        <v>411</v>
      </c>
      <c r="AG333" s="398"/>
      <c r="AH333" s="400"/>
      <c r="AI333" s="399"/>
      <c r="AJ333" s="399"/>
      <c r="AK333" s="400"/>
      <c r="AL333" s="399"/>
      <c r="AM333" s="401"/>
      <c r="AN333" s="401"/>
      <c r="AO333" s="401"/>
      <c r="AP333" s="401"/>
      <c r="AQ333" s="401"/>
      <c r="AR333" s="401"/>
      <c r="AS333" s="401"/>
      <c r="AT333" s="401"/>
      <c r="AU333" s="401"/>
      <c r="AV333" s="343"/>
      <c r="AW333" s="343"/>
      <c r="AX333" s="343"/>
      <c r="AY333" s="343"/>
      <c r="AZ333" s="343"/>
      <c r="BA333" s="343"/>
      <c r="BB333" s="343"/>
      <c r="BC333" s="343"/>
      <c r="BD333" s="343"/>
      <c r="BE333" s="343"/>
      <c r="BF333" s="343"/>
      <c r="BG333" s="343"/>
      <c r="BH333" s="410"/>
      <c r="BI333" s="410"/>
      <c r="BJ333" s="410"/>
      <c r="BK333" s="410"/>
      <c r="BL333" s="336"/>
      <c r="BM333" s="336"/>
      <c r="BN333" s="336"/>
      <c r="BO333" s="336"/>
      <c r="BP333"/>
      <c r="BR333" s="258"/>
      <c r="BS333"/>
      <c r="BT333"/>
      <c r="BU333" s="258"/>
      <c r="BV333"/>
      <c r="BW333"/>
      <c r="BX333" s="258"/>
      <c r="BY333" s="258"/>
      <c r="BZ333"/>
      <c r="CA333"/>
      <c r="CB333"/>
      <c r="CC333"/>
      <c r="CD333"/>
      <c r="CE333"/>
      <c r="CF333"/>
      <c r="CG333"/>
      <c r="CH333"/>
      <c r="CI333"/>
    </row>
    <row r="334" spans="1:87" ht="17.5" hidden="1">
      <c r="A334" s="272" t="s">
        <v>1309</v>
      </c>
      <c r="B334" s="212" t="s">
        <v>1305</v>
      </c>
      <c r="C334" s="179"/>
      <c r="D334" s="179"/>
      <c r="E334" s="179"/>
      <c r="F334" s="179"/>
      <c r="G334" s="179"/>
      <c r="H334" s="179"/>
      <c r="I334" s="179"/>
      <c r="J334" s="179"/>
      <c r="K334" s="179"/>
      <c r="L334" s="179"/>
      <c r="M334" s="179"/>
      <c r="N334" s="179"/>
      <c r="O334" s="179"/>
      <c r="P334" s="179"/>
      <c r="Q334" s="179"/>
      <c r="S334" s="254">
        <v>318</v>
      </c>
      <c r="T334" s="700" t="s">
        <v>1305</v>
      </c>
      <c r="U334" s="701"/>
      <c r="V334" s="401">
        <v>9</v>
      </c>
      <c r="W334" s="401">
        <v>8</v>
      </c>
      <c r="X334" s="401">
        <v>7</v>
      </c>
      <c r="Y334" s="401">
        <v>6</v>
      </c>
      <c r="Z334" s="401">
        <v>5</v>
      </c>
      <c r="AA334" s="401">
        <v>4</v>
      </c>
      <c r="AB334" s="401">
        <v>3</v>
      </c>
      <c r="AC334" s="401">
        <v>10</v>
      </c>
      <c r="AD334" s="401">
        <v>29</v>
      </c>
      <c r="AE334" s="401">
        <v>28</v>
      </c>
      <c r="AF334" s="401">
        <v>27</v>
      </c>
      <c r="AG334" s="401">
        <v>26</v>
      </c>
      <c r="AH334" s="401">
        <v>25</v>
      </c>
      <c r="AI334" s="401">
        <v>2</v>
      </c>
      <c r="AJ334" s="405"/>
      <c r="AK334" s="406"/>
      <c r="AL334" s="405"/>
      <c r="AM334" s="405"/>
      <c r="AN334" s="405"/>
      <c r="AO334" s="405"/>
      <c r="AP334" s="405"/>
      <c r="AQ334" s="405"/>
      <c r="AR334" s="405"/>
      <c r="AS334" s="405"/>
      <c r="AT334" s="405"/>
      <c r="AU334" s="405"/>
      <c r="AV334" s="394"/>
      <c r="AW334" s="394"/>
      <c r="AX334" s="394"/>
      <c r="AY334" s="394"/>
      <c r="AZ334" s="394"/>
      <c r="BA334" s="394"/>
      <c r="BB334" s="394"/>
      <c r="BC334" s="394"/>
      <c r="BD334" s="394"/>
      <c r="BE334" s="394"/>
      <c r="BF334" s="394"/>
      <c r="BG334" s="394"/>
      <c r="BH334" s="410"/>
      <c r="BI334" s="410"/>
      <c r="BJ334" s="410"/>
      <c r="BK334" s="410"/>
      <c r="BL334" s="336"/>
      <c r="BM334" s="336"/>
      <c r="BN334" s="336"/>
      <c r="BO334" s="336"/>
      <c r="BP334"/>
      <c r="BR334" s="258"/>
      <c r="BS334"/>
      <c r="BT334"/>
      <c r="BU334" s="258"/>
      <c r="BV334"/>
      <c r="BW334"/>
      <c r="BX334" s="258"/>
      <c r="BY334" s="258"/>
      <c r="BZ334"/>
      <c r="CA334"/>
      <c r="CB334"/>
      <c r="CC334"/>
      <c r="CD334"/>
      <c r="CE334"/>
      <c r="CF334"/>
      <c r="CG334"/>
      <c r="CH334"/>
      <c r="CI334"/>
    </row>
    <row r="335" spans="1:87" ht="17.5" hidden="1">
      <c r="A335" s="272" t="s">
        <v>1310</v>
      </c>
      <c r="B335" s="212" t="s">
        <v>1306</v>
      </c>
      <c r="C335" s="179"/>
      <c r="D335" s="179"/>
      <c r="E335" s="179"/>
      <c r="F335" s="179"/>
      <c r="G335" s="179"/>
      <c r="H335" s="179"/>
      <c r="I335" s="179"/>
      <c r="J335" s="179"/>
      <c r="K335" s="179"/>
      <c r="L335" s="179"/>
      <c r="M335" s="179"/>
      <c r="N335" s="179"/>
      <c r="O335" s="179"/>
      <c r="P335" s="179"/>
      <c r="Q335" s="179"/>
      <c r="S335" s="254">
        <v>319</v>
      </c>
      <c r="T335" s="700" t="s">
        <v>1306</v>
      </c>
      <c r="U335" s="701"/>
      <c r="V335" s="401">
        <v>11</v>
      </c>
      <c r="W335" s="401">
        <v>30</v>
      </c>
      <c r="X335" s="401">
        <v>41</v>
      </c>
      <c r="Y335" s="401">
        <v>40</v>
      </c>
      <c r="Z335" s="401">
        <v>39</v>
      </c>
      <c r="AA335" s="401">
        <v>24</v>
      </c>
      <c r="AB335" s="401">
        <v>1</v>
      </c>
      <c r="AC335" s="401">
        <v>12</v>
      </c>
      <c r="AD335" s="401">
        <v>31</v>
      </c>
      <c r="AE335" s="401">
        <v>42</v>
      </c>
      <c r="AF335" s="401">
        <v>45</v>
      </c>
      <c r="AG335" s="401">
        <v>38</v>
      </c>
      <c r="AH335" s="401">
        <v>23</v>
      </c>
      <c r="AI335" s="405"/>
      <c r="AJ335" s="405"/>
      <c r="AK335" s="406"/>
      <c r="AL335" s="405"/>
      <c r="AM335" s="405"/>
      <c r="AN335" s="405"/>
      <c r="AO335" s="405"/>
      <c r="AP335" s="405"/>
      <c r="AQ335" s="405"/>
      <c r="AR335" s="405"/>
      <c r="AS335" s="405"/>
      <c r="AT335" s="405"/>
      <c r="AU335" s="405"/>
      <c r="AV335" s="394"/>
      <c r="AW335" s="394"/>
      <c r="AX335" s="394"/>
      <c r="AY335" s="394"/>
      <c r="AZ335" s="394"/>
      <c r="BA335" s="394"/>
      <c r="BB335" s="394"/>
      <c r="BC335" s="394"/>
      <c r="BD335" s="394"/>
      <c r="BE335" s="394"/>
      <c r="BF335" s="394"/>
      <c r="BG335" s="394"/>
      <c r="BH335" s="410"/>
      <c r="BI335" s="410"/>
      <c r="BJ335" s="410"/>
      <c r="BK335" s="410"/>
      <c r="BL335" s="336"/>
      <c r="BM335" s="336"/>
      <c r="BN335" s="336"/>
      <c r="BO335" s="336"/>
      <c r="BP335"/>
      <c r="BR335" s="258"/>
      <c r="BS335"/>
      <c r="BT335"/>
      <c r="BU335" s="258"/>
      <c r="BV335"/>
      <c r="BW335"/>
      <c r="BX335" s="258"/>
      <c r="BY335" s="258"/>
      <c r="BZ335"/>
      <c r="CA335"/>
      <c r="CB335"/>
      <c r="CC335"/>
      <c r="CD335"/>
      <c r="CE335"/>
      <c r="CF335"/>
      <c r="CG335"/>
      <c r="CH335"/>
      <c r="CI335"/>
    </row>
    <row r="336" spans="1:87" ht="17.5" hidden="1">
      <c r="A336" s="272" t="s">
        <v>1311</v>
      </c>
      <c r="B336" s="212" t="s">
        <v>1307</v>
      </c>
      <c r="C336" s="179"/>
      <c r="D336" s="179"/>
      <c r="E336" s="179"/>
      <c r="F336" s="179"/>
      <c r="G336" s="179"/>
      <c r="H336" s="179"/>
      <c r="I336" s="179"/>
      <c r="J336" s="179"/>
      <c r="K336" s="179"/>
      <c r="L336" s="179"/>
      <c r="M336" s="179"/>
      <c r="N336" s="179"/>
      <c r="O336" s="179"/>
      <c r="P336" s="179"/>
      <c r="Q336" s="179"/>
      <c r="S336" s="254">
        <v>320</v>
      </c>
      <c r="T336" s="700" t="s">
        <v>1307</v>
      </c>
      <c r="U336" s="701"/>
      <c r="V336" s="401">
        <v>13</v>
      </c>
      <c r="W336" s="401">
        <v>14</v>
      </c>
      <c r="X336" s="401">
        <v>15</v>
      </c>
      <c r="Y336" s="401">
        <v>32</v>
      </c>
      <c r="Z336" s="401">
        <v>33</v>
      </c>
      <c r="AA336" s="401">
        <v>16</v>
      </c>
      <c r="AB336" s="401">
        <v>43</v>
      </c>
      <c r="AC336" s="401">
        <v>34</v>
      </c>
      <c r="AD336" s="401">
        <v>17</v>
      </c>
      <c r="AE336" s="401">
        <v>44</v>
      </c>
      <c r="AF336" s="401">
        <v>35</v>
      </c>
      <c r="AG336" s="401">
        <v>18</v>
      </c>
      <c r="AH336" s="401">
        <v>37</v>
      </c>
      <c r="AI336" s="401">
        <v>36</v>
      </c>
      <c r="AJ336" s="401">
        <v>19</v>
      </c>
      <c r="AK336" s="401">
        <v>22</v>
      </c>
      <c r="AL336" s="401">
        <v>21</v>
      </c>
      <c r="AM336" s="401">
        <v>20</v>
      </c>
      <c r="AN336" s="405"/>
      <c r="AO336" s="405"/>
      <c r="AP336" s="405"/>
      <c r="AQ336" s="405"/>
      <c r="AR336" s="405"/>
      <c r="AS336" s="405"/>
      <c r="AT336" s="405"/>
      <c r="AU336" s="405"/>
      <c r="AV336" s="394"/>
      <c r="AW336" s="394"/>
      <c r="AX336" s="394"/>
      <c r="AY336" s="394"/>
      <c r="AZ336" s="394"/>
      <c r="BA336" s="394"/>
      <c r="BB336" s="394"/>
      <c r="BC336" s="394"/>
      <c r="BD336" s="394"/>
      <c r="BE336" s="394"/>
      <c r="BF336" s="394"/>
      <c r="BG336" s="394"/>
      <c r="BH336" s="410"/>
      <c r="BI336" s="410"/>
      <c r="BJ336" s="410"/>
      <c r="BK336" s="410"/>
      <c r="BL336" s="336"/>
      <c r="BM336" s="336"/>
      <c r="BN336" s="336"/>
      <c r="BO336" s="336"/>
      <c r="BP336"/>
      <c r="BR336" s="258"/>
      <c r="BS336"/>
      <c r="BT336"/>
      <c r="BU336" s="258"/>
      <c r="BV336"/>
      <c r="BW336"/>
      <c r="BX336" s="258"/>
      <c r="BY336" s="258"/>
      <c r="BZ336"/>
      <c r="CA336"/>
      <c r="CB336"/>
      <c r="CC336"/>
      <c r="CD336"/>
      <c r="CE336"/>
      <c r="CF336"/>
      <c r="CG336"/>
      <c r="CH336"/>
      <c r="CI336"/>
    </row>
    <row r="337" spans="1:87" ht="17.5" hidden="1">
      <c r="A337" s="272" t="s">
        <v>1312</v>
      </c>
      <c r="B337" s="212" t="s">
        <v>1308</v>
      </c>
      <c r="C337" s="86" t="str">
        <f>IF(C2316="033","당첨",IF(C2316="114","당첨",IF(C2316="123","당첨",IF(C2316="132","당첨",IF(C2316="204","당첨",IF(C2316="213","당첨",IF(C2316="222","당첨",IF(C2316="231","당첨",IF(C2316="303","당첨",IF(C2316="312","당첨",IF(C2316="321","당첨","낙첨")))))))))))</f>
        <v>당첨</v>
      </c>
      <c r="D337" s="86" t="str">
        <f t="shared" ref="D337:Q337" si="250">IF(D2316="033","당첨",IF(D2316="114","당첨",IF(D2316="123","당첨",IF(D2316="132","당첨",IF(D2316="204","당첨",IF(D2316="213","당첨",IF(D2316="222","당첨",IF(D2316="231","당첨",IF(D2316="303","당첨",IF(D2316="312","당첨",IF(D2316="321","당첨","낙첨")))))))))))</f>
        <v>당첨</v>
      </c>
      <c r="E337" s="86" t="str">
        <f t="shared" si="250"/>
        <v>당첨</v>
      </c>
      <c r="F337" s="86" t="str">
        <f t="shared" si="250"/>
        <v>당첨</v>
      </c>
      <c r="G337" s="86" t="str">
        <f t="shared" si="250"/>
        <v>당첨</v>
      </c>
      <c r="H337" s="86" t="str">
        <f t="shared" si="250"/>
        <v>당첨</v>
      </c>
      <c r="I337" s="86" t="str">
        <f t="shared" si="250"/>
        <v>당첨</v>
      </c>
      <c r="J337" s="86" t="str">
        <f t="shared" si="250"/>
        <v>당첨</v>
      </c>
      <c r="K337" s="86" t="str">
        <f t="shared" si="250"/>
        <v>당첨</v>
      </c>
      <c r="L337" s="86" t="str">
        <f t="shared" si="250"/>
        <v>당첨</v>
      </c>
      <c r="M337" s="86" t="str">
        <f t="shared" si="250"/>
        <v>당첨</v>
      </c>
      <c r="N337" s="86" t="str">
        <f t="shared" si="250"/>
        <v>당첨</v>
      </c>
      <c r="O337" s="86" t="str">
        <f t="shared" si="250"/>
        <v>당첨</v>
      </c>
      <c r="P337" s="86" t="str">
        <f t="shared" si="250"/>
        <v>당첨</v>
      </c>
      <c r="Q337" s="86" t="str">
        <f t="shared" si="250"/>
        <v>당첨</v>
      </c>
      <c r="S337" s="254">
        <v>321</v>
      </c>
      <c r="T337" s="281"/>
      <c r="U337" s="280"/>
      <c r="V337" s="398" t="s">
        <v>1606</v>
      </c>
      <c r="W337" s="398">
        <v>114</v>
      </c>
      <c r="X337" s="398">
        <v>123</v>
      </c>
      <c r="Y337" s="396">
        <v>132</v>
      </c>
      <c r="Z337" s="396">
        <v>204</v>
      </c>
      <c r="AA337" s="396">
        <v>213</v>
      </c>
      <c r="AB337" s="396">
        <v>222</v>
      </c>
      <c r="AC337" s="396">
        <v>231</v>
      </c>
      <c r="AD337" s="398">
        <v>303</v>
      </c>
      <c r="AE337" s="396">
        <v>312</v>
      </c>
      <c r="AF337" s="396">
        <v>321</v>
      </c>
      <c r="AG337" s="400"/>
      <c r="AH337" s="400"/>
      <c r="AI337" s="399"/>
      <c r="AJ337" s="399"/>
      <c r="AK337" s="404"/>
      <c r="AL337" s="401"/>
      <c r="AM337" s="401"/>
      <c r="AN337" s="401"/>
      <c r="AO337" s="401"/>
      <c r="AP337" s="401"/>
      <c r="AQ337" s="401"/>
      <c r="AR337" s="401"/>
      <c r="AS337" s="401"/>
      <c r="AT337" s="401"/>
      <c r="AU337" s="401"/>
      <c r="AV337" s="343"/>
      <c r="AW337" s="343"/>
      <c r="AX337" s="343"/>
      <c r="AY337" s="343"/>
      <c r="AZ337" s="343"/>
      <c r="BA337" s="343"/>
      <c r="BB337" s="343"/>
      <c r="BC337" s="343"/>
      <c r="BD337" s="343"/>
      <c r="BE337" s="343"/>
      <c r="BF337" s="343"/>
      <c r="BG337" s="343"/>
      <c r="BH337" s="410"/>
      <c r="BI337" s="410"/>
      <c r="BJ337" s="410"/>
      <c r="BK337" s="410"/>
      <c r="BL337" s="336"/>
      <c r="BM337" s="336"/>
      <c r="BN337" s="336"/>
      <c r="BO337" s="336"/>
      <c r="BP337"/>
      <c r="BR337" s="258"/>
      <c r="BS337"/>
      <c r="BT337"/>
      <c r="BU337" s="258"/>
      <c r="BV337"/>
      <c r="BW337"/>
      <c r="BX337" s="258"/>
      <c r="BY337" s="258"/>
      <c r="BZ337"/>
      <c r="CA337"/>
      <c r="CB337"/>
      <c r="CC337"/>
      <c r="CD337"/>
      <c r="CE337"/>
      <c r="CF337"/>
      <c r="CG337"/>
      <c r="CH337"/>
      <c r="CI337"/>
    </row>
    <row r="338" spans="1:87" ht="17.5" hidden="1">
      <c r="A338" s="272" t="s">
        <v>1313</v>
      </c>
      <c r="B338" s="212" t="s">
        <v>1301</v>
      </c>
      <c r="C338" s="179"/>
      <c r="D338" s="179"/>
      <c r="E338" s="179"/>
      <c r="F338" s="179"/>
      <c r="G338" s="179"/>
      <c r="H338" s="179"/>
      <c r="I338" s="179"/>
      <c r="J338" s="179"/>
      <c r="K338" s="179"/>
      <c r="L338" s="179"/>
      <c r="M338" s="179"/>
      <c r="N338" s="179"/>
      <c r="O338" s="179"/>
      <c r="P338" s="179"/>
      <c r="Q338" s="179"/>
      <c r="S338" s="254">
        <v>322</v>
      </c>
      <c r="T338" s="700" t="s">
        <v>1301</v>
      </c>
      <c r="U338" s="701"/>
      <c r="V338" s="401">
        <v>9</v>
      </c>
      <c r="W338" s="401">
        <v>10</v>
      </c>
      <c r="X338" s="401">
        <v>11</v>
      </c>
      <c r="Y338" s="401">
        <v>12</v>
      </c>
      <c r="Z338" s="401">
        <v>13</v>
      </c>
      <c r="AA338" s="401">
        <v>14</v>
      </c>
      <c r="AB338" s="401">
        <v>15</v>
      </c>
      <c r="AC338" s="401">
        <v>8</v>
      </c>
      <c r="AD338" s="401">
        <v>29</v>
      </c>
      <c r="AE338" s="401">
        <v>30</v>
      </c>
      <c r="AF338" s="401">
        <v>31</v>
      </c>
      <c r="AG338" s="401">
        <v>32</v>
      </c>
      <c r="AH338" s="401">
        <v>33</v>
      </c>
      <c r="AI338" s="401">
        <v>16</v>
      </c>
      <c r="AJ338" s="405"/>
      <c r="AK338" s="406"/>
      <c r="AL338" s="405"/>
      <c r="AM338" s="405"/>
      <c r="AN338" s="405"/>
      <c r="AO338" s="405"/>
      <c r="AP338" s="405"/>
      <c r="AQ338" s="405"/>
      <c r="AR338" s="405"/>
      <c r="AS338" s="405"/>
      <c r="AT338" s="405"/>
      <c r="AU338" s="405"/>
      <c r="AV338" s="394"/>
      <c r="AW338" s="394"/>
      <c r="AX338" s="394"/>
      <c r="AY338" s="394"/>
      <c r="AZ338" s="394"/>
      <c r="BA338" s="394"/>
      <c r="BB338" s="394"/>
      <c r="BC338" s="394"/>
      <c r="BD338" s="394"/>
      <c r="BE338" s="394"/>
      <c r="BF338" s="394"/>
      <c r="BG338" s="394"/>
      <c r="BH338" s="410"/>
      <c r="BI338" s="410"/>
      <c r="BJ338" s="410"/>
      <c r="BK338" s="410"/>
      <c r="BL338" s="336"/>
      <c r="BM338" s="336"/>
      <c r="BN338" s="336"/>
      <c r="BO338" s="336"/>
      <c r="BP338"/>
      <c r="BR338" s="258"/>
      <c r="BS338"/>
      <c r="BT338"/>
      <c r="BU338" s="258"/>
      <c r="BV338"/>
      <c r="BW338"/>
      <c r="BX338" s="258"/>
      <c r="BY338" s="258"/>
      <c r="BZ338"/>
      <c r="CA338"/>
      <c r="CB338"/>
      <c r="CC338"/>
      <c r="CD338"/>
      <c r="CE338"/>
      <c r="CF338"/>
      <c r="CG338"/>
      <c r="CH338"/>
      <c r="CI338"/>
    </row>
    <row r="339" spans="1:87" ht="17.5" hidden="1">
      <c r="A339" s="272" t="s">
        <v>1314</v>
      </c>
      <c r="B339" s="212" t="s">
        <v>1302</v>
      </c>
      <c r="C339" s="179"/>
      <c r="D339" s="179"/>
      <c r="E339" s="179"/>
      <c r="F339" s="179"/>
      <c r="G339" s="179"/>
      <c r="H339" s="179"/>
      <c r="I339" s="179"/>
      <c r="J339" s="179"/>
      <c r="K339" s="179"/>
      <c r="L339" s="179"/>
      <c r="M339" s="179"/>
      <c r="N339" s="179"/>
      <c r="O339" s="179"/>
      <c r="P339" s="179"/>
      <c r="Q339" s="179"/>
      <c r="S339" s="254">
        <v>323</v>
      </c>
      <c r="T339" s="700" t="s">
        <v>1302</v>
      </c>
      <c r="U339" s="701"/>
      <c r="V339" s="401">
        <v>7</v>
      </c>
      <c r="W339" s="401">
        <v>28</v>
      </c>
      <c r="X339" s="401">
        <v>41</v>
      </c>
      <c r="Y339" s="401">
        <v>42</v>
      </c>
      <c r="Z339" s="401">
        <v>43</v>
      </c>
      <c r="AA339" s="401">
        <v>34</v>
      </c>
      <c r="AB339" s="401">
        <v>17</v>
      </c>
      <c r="AC339" s="401">
        <v>6</v>
      </c>
      <c r="AD339" s="401">
        <v>27</v>
      </c>
      <c r="AE339" s="401">
        <v>40</v>
      </c>
      <c r="AF339" s="401">
        <v>45</v>
      </c>
      <c r="AG339" s="401">
        <v>44</v>
      </c>
      <c r="AH339" s="401">
        <v>35</v>
      </c>
      <c r="AI339" s="401">
        <v>18</v>
      </c>
      <c r="AJ339" s="405"/>
      <c r="AK339" s="406"/>
      <c r="AL339" s="405"/>
      <c r="AM339" s="405"/>
      <c r="AN339" s="405"/>
      <c r="AO339" s="405"/>
      <c r="AP339" s="405"/>
      <c r="AQ339" s="405"/>
      <c r="AR339" s="405"/>
      <c r="AS339" s="405"/>
      <c r="AT339" s="405"/>
      <c r="AU339" s="405"/>
      <c r="AV339" s="394"/>
      <c r="AW339" s="394"/>
      <c r="AX339" s="394"/>
      <c r="AY339" s="394"/>
      <c r="AZ339" s="394"/>
      <c r="BA339" s="394"/>
      <c r="BB339" s="394"/>
      <c r="BC339" s="394"/>
      <c r="BD339" s="394"/>
      <c r="BE339" s="394"/>
      <c r="BF339" s="394"/>
      <c r="BG339" s="394"/>
      <c r="BH339" s="410"/>
      <c r="BI339" s="410"/>
      <c r="BJ339" s="410"/>
      <c r="BK339" s="410"/>
      <c r="BL339" s="336"/>
      <c r="BM339" s="336"/>
      <c r="BN339" s="336"/>
      <c r="BO339" s="336"/>
      <c r="BP339"/>
      <c r="BR339" s="258"/>
      <c r="BS339"/>
      <c r="BT339"/>
      <c r="BU339" s="258"/>
      <c r="BV339"/>
      <c r="BW339"/>
      <c r="BX339" s="258"/>
      <c r="BY339" s="258"/>
      <c r="BZ339"/>
      <c r="CA339"/>
      <c r="CB339"/>
      <c r="CC339"/>
      <c r="CD339"/>
      <c r="CE339"/>
      <c r="CF339"/>
      <c r="CG339"/>
      <c r="CH339"/>
      <c r="CI339"/>
    </row>
    <row r="340" spans="1:87" ht="17.5" hidden="1">
      <c r="A340" s="272" t="s">
        <v>1315</v>
      </c>
      <c r="B340" s="212" t="s">
        <v>1303</v>
      </c>
      <c r="C340" s="179"/>
      <c r="D340" s="179"/>
      <c r="E340" s="179"/>
      <c r="F340" s="179"/>
      <c r="G340" s="179"/>
      <c r="H340" s="179"/>
      <c r="I340" s="179"/>
      <c r="J340" s="179"/>
      <c r="K340" s="179"/>
      <c r="L340" s="179"/>
      <c r="M340" s="179"/>
      <c r="N340" s="179"/>
      <c r="O340" s="179"/>
      <c r="P340" s="179"/>
      <c r="Q340" s="179"/>
      <c r="S340" s="254">
        <v>324</v>
      </c>
      <c r="T340" s="700" t="s">
        <v>1303</v>
      </c>
      <c r="U340" s="701"/>
      <c r="V340" s="401">
        <v>5</v>
      </c>
      <c r="W340" s="401">
        <v>26</v>
      </c>
      <c r="X340" s="401">
        <v>39</v>
      </c>
      <c r="Y340" s="401">
        <v>38</v>
      </c>
      <c r="Z340" s="401">
        <v>37</v>
      </c>
      <c r="AA340" s="401">
        <v>36</v>
      </c>
      <c r="AB340" s="401">
        <v>19</v>
      </c>
      <c r="AC340" s="401">
        <v>4</v>
      </c>
      <c r="AD340" s="401">
        <v>25</v>
      </c>
      <c r="AE340" s="401">
        <v>24</v>
      </c>
      <c r="AF340" s="401">
        <v>23</v>
      </c>
      <c r="AG340" s="401">
        <v>22</v>
      </c>
      <c r="AH340" s="401">
        <v>21</v>
      </c>
      <c r="AI340" s="401">
        <v>30</v>
      </c>
      <c r="AJ340" s="401">
        <v>3</v>
      </c>
      <c r="AK340" s="401">
        <v>2</v>
      </c>
      <c r="AL340" s="401">
        <v>1</v>
      </c>
      <c r="AM340" s="405"/>
      <c r="AN340" s="405"/>
      <c r="AO340" s="405"/>
      <c r="AP340" s="405"/>
      <c r="AQ340" s="405"/>
      <c r="AR340" s="405"/>
      <c r="AS340" s="405"/>
      <c r="AT340" s="405"/>
      <c r="AU340" s="405"/>
      <c r="AV340" s="394"/>
      <c r="AW340" s="394"/>
      <c r="AX340" s="394"/>
      <c r="AY340" s="394"/>
      <c r="AZ340" s="394"/>
      <c r="BA340" s="394"/>
      <c r="BB340" s="394"/>
      <c r="BC340" s="394"/>
      <c r="BD340" s="394"/>
      <c r="BE340" s="394"/>
      <c r="BF340" s="394"/>
      <c r="BG340" s="394"/>
      <c r="BH340" s="410"/>
      <c r="BI340" s="410"/>
      <c r="BJ340" s="410"/>
      <c r="BK340" s="410"/>
      <c r="BL340" s="336"/>
      <c r="BM340" s="336"/>
      <c r="BN340" s="336"/>
      <c r="BO340" s="336"/>
      <c r="BP340"/>
      <c r="BR340" s="258"/>
      <c r="BS340"/>
      <c r="BT340"/>
      <c r="BU340" s="258"/>
      <c r="BV340"/>
      <c r="BW340"/>
      <c r="BX340" s="258"/>
      <c r="BY340" s="258"/>
      <c r="BZ340"/>
      <c r="CA340"/>
      <c r="CB340"/>
      <c r="CC340"/>
      <c r="CD340"/>
      <c r="CE340"/>
      <c r="CF340"/>
      <c r="CG340"/>
      <c r="CH340"/>
      <c r="CI340"/>
    </row>
    <row r="341" spans="1:87" ht="17.5" hidden="1">
      <c r="A341" s="272" t="s">
        <v>1316</v>
      </c>
      <c r="B341" s="212" t="s">
        <v>1304</v>
      </c>
      <c r="C341" s="86" t="str">
        <f>IF(C2338="024","당첨",IF(C2338="033","당첨",IF(C2338="114","당첨",IF(C2338="123","당첨",IF(C2338="132","당첨",IF(C2338="XXX","당첨",IF(C2338="213","당첨",IF(C2338="222","당첨",IF(C2338="231","당첨",IF(C2338="312","당첨",IF(C2338="321","당첨",IF(C2338="411","당첨","낙첨"))))))))))))</f>
        <v>낙첨</v>
      </c>
      <c r="D341" s="86" t="str">
        <f t="shared" ref="D341:Q341" si="251">IF(D2338="024","당첨",IF(D2338="033","당첨",IF(D2338="114","당첨",IF(D2338="123","당첨",IF(D2338="132","당첨",IF(D2338="XXX","당첨",IF(D2338="213","당첨",IF(D2338="222","당첨",IF(D2338="231","당첨",IF(D2338="312","당첨",IF(D2338="321","당첨",IF(D2338="411","당첨","낙첨"))))))))))))</f>
        <v>낙첨</v>
      </c>
      <c r="E341" s="86" t="str">
        <f t="shared" si="251"/>
        <v>낙첨</v>
      </c>
      <c r="F341" s="86" t="str">
        <f t="shared" si="251"/>
        <v>낙첨</v>
      </c>
      <c r="G341" s="86" t="str">
        <f t="shared" si="251"/>
        <v>낙첨</v>
      </c>
      <c r="H341" s="86" t="str">
        <f t="shared" si="251"/>
        <v>낙첨</v>
      </c>
      <c r="I341" s="86" t="str">
        <f t="shared" si="251"/>
        <v>낙첨</v>
      </c>
      <c r="J341" s="86" t="str">
        <f t="shared" si="251"/>
        <v>낙첨</v>
      </c>
      <c r="K341" s="86" t="str">
        <f t="shared" si="251"/>
        <v>낙첨</v>
      </c>
      <c r="L341" s="86" t="str">
        <f t="shared" si="251"/>
        <v>낙첨</v>
      </c>
      <c r="M341" s="86" t="str">
        <f t="shared" si="251"/>
        <v>낙첨</v>
      </c>
      <c r="N341" s="86" t="str">
        <f t="shared" si="251"/>
        <v>낙첨</v>
      </c>
      <c r="O341" s="86" t="str">
        <f t="shared" si="251"/>
        <v>낙첨</v>
      </c>
      <c r="P341" s="86" t="str">
        <f t="shared" si="251"/>
        <v>낙첨</v>
      </c>
      <c r="Q341" s="86" t="str">
        <f t="shared" si="251"/>
        <v>낙첨</v>
      </c>
      <c r="S341" s="254">
        <v>325</v>
      </c>
      <c r="T341" s="281"/>
      <c r="U341" s="280"/>
      <c r="V341" s="398" t="s">
        <v>1617</v>
      </c>
      <c r="W341" s="398" t="s">
        <v>1606</v>
      </c>
      <c r="X341" s="398">
        <v>114</v>
      </c>
      <c r="Y341" s="396">
        <v>123</v>
      </c>
      <c r="Z341" s="396">
        <v>132</v>
      </c>
      <c r="AA341" s="397">
        <v>141</v>
      </c>
      <c r="AB341" s="396">
        <v>213</v>
      </c>
      <c r="AC341" s="396">
        <v>222</v>
      </c>
      <c r="AD341" s="398">
        <v>231</v>
      </c>
      <c r="AE341" s="396">
        <v>312</v>
      </c>
      <c r="AF341" s="396">
        <v>321</v>
      </c>
      <c r="AG341" s="398">
        <v>411</v>
      </c>
      <c r="AH341" s="400"/>
      <c r="AI341" s="399"/>
      <c r="AJ341" s="399"/>
      <c r="AK341" s="400"/>
      <c r="AL341" s="399"/>
      <c r="AM341" s="399"/>
      <c r="AN341" s="401"/>
      <c r="AO341" s="401"/>
      <c r="AP341" s="401"/>
      <c r="AQ341" s="401"/>
      <c r="AR341" s="401"/>
      <c r="AS341" s="401"/>
      <c r="AT341" s="401"/>
      <c r="AU341" s="401"/>
      <c r="AV341" s="343"/>
      <c r="AW341" s="343"/>
      <c r="AX341" s="343"/>
      <c r="AY341" s="343"/>
      <c r="AZ341" s="343"/>
      <c r="BA341" s="343"/>
      <c r="BB341" s="343"/>
      <c r="BC341" s="343"/>
      <c r="BD341" s="343"/>
      <c r="BE341" s="343"/>
      <c r="BF341" s="343"/>
      <c r="BG341" s="343"/>
      <c r="BH341" s="410"/>
      <c r="BI341" s="410"/>
      <c r="BJ341" s="410"/>
      <c r="BK341" s="410"/>
      <c r="BL341" s="336"/>
      <c r="BM341" s="336"/>
      <c r="BN341" s="336"/>
      <c r="BO341" s="336"/>
      <c r="BP341"/>
      <c r="BR341" s="258"/>
      <c r="BS341"/>
      <c r="BT341"/>
      <c r="BU341" s="258"/>
      <c r="BV341"/>
      <c r="BW341"/>
      <c r="BX341" s="258"/>
      <c r="BY341" s="258"/>
      <c r="BZ341"/>
      <c r="CA341"/>
      <c r="CB341"/>
      <c r="CC341"/>
      <c r="CD341"/>
      <c r="CE341"/>
      <c r="CF341"/>
      <c r="CG341"/>
      <c r="CH341"/>
      <c r="CI341"/>
    </row>
    <row r="342" spans="1:87" ht="17.5" hidden="1">
      <c r="A342" s="272" t="s">
        <v>1325</v>
      </c>
      <c r="B342" s="212" t="s">
        <v>1321</v>
      </c>
      <c r="C342" s="179"/>
      <c r="D342" s="179"/>
      <c r="E342" s="179"/>
      <c r="F342" s="179"/>
      <c r="G342" s="179"/>
      <c r="H342" s="179"/>
      <c r="I342" s="179"/>
      <c r="J342" s="179"/>
      <c r="K342" s="179"/>
      <c r="L342" s="179"/>
      <c r="M342" s="179"/>
      <c r="N342" s="179"/>
      <c r="O342" s="179"/>
      <c r="P342" s="179"/>
      <c r="Q342" s="179"/>
      <c r="S342" s="254">
        <v>326</v>
      </c>
      <c r="T342" s="700" t="s">
        <v>1321</v>
      </c>
      <c r="U342" s="701"/>
      <c r="V342" s="401">
        <v>1</v>
      </c>
      <c r="W342" s="401">
        <v>18</v>
      </c>
      <c r="X342" s="401">
        <v>35</v>
      </c>
      <c r="Y342" s="401">
        <v>8</v>
      </c>
      <c r="Z342" s="401">
        <v>25</v>
      </c>
      <c r="AA342" s="401">
        <v>42</v>
      </c>
      <c r="AB342" s="401">
        <v>32</v>
      </c>
      <c r="AC342" s="401">
        <v>2</v>
      </c>
      <c r="AD342" s="401">
        <v>19</v>
      </c>
      <c r="AE342" s="401">
        <v>36</v>
      </c>
      <c r="AF342" s="401">
        <v>9</v>
      </c>
      <c r="AG342" s="401">
        <v>26</v>
      </c>
      <c r="AH342" s="401">
        <v>43</v>
      </c>
      <c r="AI342" s="401">
        <v>33</v>
      </c>
      <c r="AJ342" s="405"/>
      <c r="AK342" s="406"/>
      <c r="AL342" s="405"/>
      <c r="AM342" s="405"/>
      <c r="AN342" s="405"/>
      <c r="AO342" s="405"/>
      <c r="AP342" s="405"/>
      <c r="AQ342" s="405"/>
      <c r="AR342" s="405"/>
      <c r="AS342" s="405"/>
      <c r="AT342" s="405"/>
      <c r="AU342" s="405"/>
      <c r="AV342" s="394"/>
      <c r="AW342" s="394"/>
      <c r="AX342" s="394"/>
      <c r="AY342" s="394"/>
      <c r="AZ342" s="394"/>
      <c r="BA342" s="394"/>
      <c r="BB342" s="394"/>
      <c r="BC342" s="394"/>
      <c r="BD342" s="394"/>
      <c r="BE342" s="394"/>
      <c r="BF342" s="394"/>
      <c r="BG342" s="394"/>
      <c r="BH342" s="410"/>
      <c r="BI342" s="410"/>
      <c r="BJ342" s="410"/>
      <c r="BK342" s="410"/>
      <c r="BL342" s="336"/>
      <c r="BM342" s="336"/>
      <c r="BN342" s="336"/>
      <c r="BO342" s="336"/>
      <c r="BP342"/>
      <c r="BR342" s="258"/>
      <c r="BS342"/>
      <c r="BT342"/>
      <c r="BU342" s="258"/>
      <c r="BV342"/>
      <c r="BW342"/>
      <c r="BX342" s="258"/>
      <c r="BY342" s="258"/>
      <c r="BZ342"/>
      <c r="CA342"/>
      <c r="CB342"/>
      <c r="CC342"/>
      <c r="CD342"/>
      <c r="CE342"/>
      <c r="CF342"/>
      <c r="CG342"/>
      <c r="CH342"/>
      <c r="CI342"/>
    </row>
    <row r="343" spans="1:87" ht="17.5" hidden="1">
      <c r="A343" s="272" t="s">
        <v>1326</v>
      </c>
      <c r="B343" s="212" t="s">
        <v>1322</v>
      </c>
      <c r="C343" s="179"/>
      <c r="D343" s="179"/>
      <c r="E343" s="179"/>
      <c r="F343" s="179"/>
      <c r="G343" s="179"/>
      <c r="H343" s="179"/>
      <c r="I343" s="179"/>
      <c r="J343" s="179"/>
      <c r="K343" s="179"/>
      <c r="L343" s="179"/>
      <c r="M343" s="179"/>
      <c r="N343" s="179"/>
      <c r="O343" s="179"/>
      <c r="P343" s="179"/>
      <c r="Q343" s="179"/>
      <c r="S343" s="254">
        <v>327</v>
      </c>
      <c r="T343" s="700" t="s">
        <v>1322</v>
      </c>
      <c r="U343" s="701"/>
      <c r="V343" s="401">
        <v>3</v>
      </c>
      <c r="W343" s="401">
        <v>20</v>
      </c>
      <c r="X343" s="401">
        <v>37</v>
      </c>
      <c r="Y343" s="401">
        <v>10</v>
      </c>
      <c r="Z343" s="401">
        <v>27</v>
      </c>
      <c r="AA343" s="401">
        <v>44</v>
      </c>
      <c r="AB343" s="401">
        <v>34</v>
      </c>
      <c r="AC343" s="401">
        <v>4</v>
      </c>
      <c r="AD343" s="401">
        <v>21</v>
      </c>
      <c r="AE343" s="401">
        <v>38</v>
      </c>
      <c r="AF343" s="401">
        <v>11</v>
      </c>
      <c r="AG343" s="401">
        <v>28</v>
      </c>
      <c r="AH343" s="401">
        <v>45</v>
      </c>
      <c r="AI343" s="405"/>
      <c r="AJ343" s="405"/>
      <c r="AK343" s="406"/>
      <c r="AL343" s="405"/>
      <c r="AM343" s="405"/>
      <c r="AN343" s="405"/>
      <c r="AO343" s="405"/>
      <c r="AP343" s="405"/>
      <c r="AQ343" s="405"/>
      <c r="AR343" s="405"/>
      <c r="AS343" s="405"/>
      <c r="AT343" s="405"/>
      <c r="AU343" s="405"/>
      <c r="AV343" s="394"/>
      <c r="AW343" s="394"/>
      <c r="AX343" s="394"/>
      <c r="AY343" s="394"/>
      <c r="AZ343" s="394"/>
      <c r="BA343" s="394"/>
      <c r="BB343" s="394"/>
      <c r="BC343" s="394"/>
      <c r="BD343" s="394"/>
      <c r="BE343" s="394"/>
      <c r="BF343" s="394"/>
      <c r="BG343" s="394"/>
      <c r="BH343" s="410"/>
      <c r="BI343" s="410"/>
      <c r="BJ343" s="410"/>
      <c r="BK343" s="410"/>
      <c r="BL343" s="336"/>
      <c r="BM343" s="336"/>
      <c r="BN343" s="336"/>
      <c r="BO343" s="336"/>
      <c r="BP343"/>
      <c r="BR343" s="258"/>
      <c r="BS343"/>
      <c r="BT343"/>
      <c r="BU343" s="258"/>
      <c r="BV343"/>
      <c r="BW343"/>
      <c r="BX343" s="258"/>
      <c r="BY343" s="258"/>
      <c r="BZ343"/>
      <c r="CA343"/>
      <c r="CB343"/>
      <c r="CC343"/>
      <c r="CD343"/>
      <c r="CE343"/>
      <c r="CF343"/>
      <c r="CG343"/>
      <c r="CH343"/>
      <c r="CI343"/>
    </row>
    <row r="344" spans="1:87" ht="17.5" hidden="1">
      <c r="A344" s="272" t="s">
        <v>1327</v>
      </c>
      <c r="B344" s="212" t="s">
        <v>1323</v>
      </c>
      <c r="C344" s="179"/>
      <c r="D344" s="179"/>
      <c r="E344" s="179"/>
      <c r="F344" s="179"/>
      <c r="G344" s="179"/>
      <c r="H344" s="179"/>
      <c r="I344" s="179"/>
      <c r="J344" s="179"/>
      <c r="K344" s="179"/>
      <c r="L344" s="179"/>
      <c r="M344" s="179"/>
      <c r="N344" s="179"/>
      <c r="O344" s="179"/>
      <c r="P344" s="179"/>
      <c r="Q344" s="179"/>
      <c r="S344" s="254">
        <v>328</v>
      </c>
      <c r="T344" s="700" t="s">
        <v>1323</v>
      </c>
      <c r="U344" s="701"/>
      <c r="V344" s="401">
        <v>5</v>
      </c>
      <c r="W344" s="401">
        <v>22</v>
      </c>
      <c r="X344" s="401">
        <v>39</v>
      </c>
      <c r="Y344" s="401">
        <v>12</v>
      </c>
      <c r="Z344" s="401">
        <v>29</v>
      </c>
      <c r="AA344" s="401">
        <v>15</v>
      </c>
      <c r="AB344" s="401">
        <v>6</v>
      </c>
      <c r="AC344" s="401">
        <v>23</v>
      </c>
      <c r="AD344" s="401">
        <v>40</v>
      </c>
      <c r="AE344" s="401">
        <v>13</v>
      </c>
      <c r="AF344" s="401">
        <v>30</v>
      </c>
      <c r="AG344" s="401">
        <v>16</v>
      </c>
      <c r="AH344" s="401">
        <v>7</v>
      </c>
      <c r="AI344" s="401">
        <v>24</v>
      </c>
      <c r="AJ344" s="401">
        <v>41</v>
      </c>
      <c r="AK344" s="401">
        <v>14</v>
      </c>
      <c r="AL344" s="401">
        <v>31</v>
      </c>
      <c r="AM344" s="401">
        <v>17</v>
      </c>
      <c r="AN344" s="405"/>
      <c r="AO344" s="405"/>
      <c r="AP344" s="405"/>
      <c r="AQ344" s="405"/>
      <c r="AR344" s="405"/>
      <c r="AS344" s="405"/>
      <c r="AT344" s="405"/>
      <c r="AU344" s="405"/>
      <c r="AV344" s="394"/>
      <c r="AW344" s="394"/>
      <c r="AX344" s="394"/>
      <c r="AY344" s="394"/>
      <c r="AZ344" s="394"/>
      <c r="BA344" s="394"/>
      <c r="BB344" s="394"/>
      <c r="BC344" s="394"/>
      <c r="BD344" s="394"/>
      <c r="BE344" s="394"/>
      <c r="BF344" s="394"/>
      <c r="BG344" s="394"/>
      <c r="BH344" s="410"/>
      <c r="BI344" s="410"/>
      <c r="BJ344" s="410"/>
      <c r="BK344" s="410"/>
      <c r="BL344" s="336"/>
      <c r="BM344" s="336"/>
      <c r="BN344" s="336"/>
      <c r="BO344" s="336"/>
      <c r="BP344"/>
      <c r="BR344" s="258"/>
      <c r="BS344"/>
      <c r="BT344"/>
      <c r="BU344" s="258"/>
      <c r="BV344"/>
      <c r="BW344"/>
      <c r="BX344" s="258"/>
      <c r="BY344" s="258"/>
      <c r="BZ344"/>
      <c r="CA344"/>
      <c r="CB344"/>
      <c r="CC344"/>
      <c r="CD344"/>
      <c r="CE344"/>
      <c r="CF344"/>
      <c r="CG344"/>
      <c r="CH344"/>
      <c r="CI344"/>
    </row>
    <row r="345" spans="1:87" ht="17.5" hidden="1">
      <c r="A345" s="272" t="s">
        <v>1328</v>
      </c>
      <c r="B345" s="212" t="s">
        <v>1324</v>
      </c>
      <c r="C345" s="86" t="str">
        <f>IF(C2360="024","당첨",IF(C2360="XXX","당첨",IF(C2360="042","당첨",IF(C2360="114","당첨",IF(C2360="123","당첨",IF(C2360="132","당첨",IF(C2360="141","당첨",IF(C2360="204","당첨",IF(C2360="213","당첨",IF(C2360="222","당첨",IF(C2360="231","당첨",IF(C2360="312","당첨",IF(C2360="321","당첨",IF(C2360="402","당첨","낙첨"))))))))))))))</f>
        <v>당첨</v>
      </c>
      <c r="D345" s="86" t="str">
        <f t="shared" ref="D345:Q345" si="252">IF(D2360="024","당첨",IF(D2360="XXX","당첨",IF(D2360="042","당첨",IF(D2360="114","당첨",IF(D2360="123","당첨",IF(D2360="132","당첨",IF(D2360="141","당첨",IF(D2360="204","당첨",IF(D2360="213","당첨",IF(D2360="222","당첨",IF(D2360="231","당첨",IF(D2360="312","당첨",IF(D2360="321","당첨",IF(D2360="402","당첨","낙첨"))))))))))))))</f>
        <v>당첨</v>
      </c>
      <c r="E345" s="86" t="str">
        <f t="shared" si="252"/>
        <v>당첨</v>
      </c>
      <c r="F345" s="86" t="str">
        <f t="shared" si="252"/>
        <v>당첨</v>
      </c>
      <c r="G345" s="86" t="str">
        <f t="shared" si="252"/>
        <v>당첨</v>
      </c>
      <c r="H345" s="86" t="str">
        <f t="shared" si="252"/>
        <v>당첨</v>
      </c>
      <c r="I345" s="86" t="str">
        <f t="shared" si="252"/>
        <v>당첨</v>
      </c>
      <c r="J345" s="86" t="str">
        <f t="shared" si="252"/>
        <v>당첨</v>
      </c>
      <c r="K345" s="86" t="str">
        <f t="shared" si="252"/>
        <v>당첨</v>
      </c>
      <c r="L345" s="86" t="str">
        <f t="shared" si="252"/>
        <v>당첨</v>
      </c>
      <c r="M345" s="86" t="str">
        <f t="shared" si="252"/>
        <v>당첨</v>
      </c>
      <c r="N345" s="86" t="str">
        <f t="shared" si="252"/>
        <v>당첨</v>
      </c>
      <c r="O345" s="86" t="str">
        <f t="shared" si="252"/>
        <v>당첨</v>
      </c>
      <c r="P345" s="86" t="str">
        <f t="shared" si="252"/>
        <v>당첨</v>
      </c>
      <c r="Q345" s="86" t="str">
        <f t="shared" si="252"/>
        <v>당첨</v>
      </c>
      <c r="S345" s="254">
        <v>329</v>
      </c>
      <c r="T345" s="281"/>
      <c r="U345" s="280"/>
      <c r="V345" s="398" t="s">
        <v>1617</v>
      </c>
      <c r="W345" s="407" t="s">
        <v>1618</v>
      </c>
      <c r="X345" s="398">
        <v>114</v>
      </c>
      <c r="Y345" s="398">
        <v>123</v>
      </c>
      <c r="Z345" s="396">
        <v>132</v>
      </c>
      <c r="AA345" s="396">
        <v>141</v>
      </c>
      <c r="AB345" s="396">
        <v>204</v>
      </c>
      <c r="AC345" s="396">
        <v>213</v>
      </c>
      <c r="AD345" s="398">
        <v>222</v>
      </c>
      <c r="AE345" s="396">
        <v>231</v>
      </c>
      <c r="AF345" s="396">
        <v>312</v>
      </c>
      <c r="AG345" s="398">
        <v>321</v>
      </c>
      <c r="AH345" s="398">
        <v>402</v>
      </c>
      <c r="AI345" s="396"/>
      <c r="AJ345" s="396"/>
      <c r="AK345" s="400"/>
      <c r="AL345" s="399"/>
      <c r="AM345" s="399"/>
      <c r="AN345" s="399"/>
      <c r="AO345" s="401"/>
      <c r="AP345" s="401"/>
      <c r="AQ345" s="401"/>
      <c r="AR345" s="401"/>
      <c r="AS345" s="401"/>
      <c r="AT345" s="401"/>
      <c r="AU345" s="401"/>
      <c r="AV345" s="343"/>
      <c r="AW345" s="343"/>
      <c r="AX345" s="343"/>
      <c r="AY345" s="343"/>
      <c r="AZ345" s="343"/>
      <c r="BA345" s="343"/>
      <c r="BB345" s="343"/>
      <c r="BC345" s="343"/>
      <c r="BD345" s="343"/>
      <c r="BE345" s="343"/>
      <c r="BF345" s="343"/>
      <c r="BG345" s="343"/>
      <c r="BH345" s="410"/>
      <c r="BI345" s="410"/>
      <c r="BJ345" s="410"/>
      <c r="BK345" s="410"/>
      <c r="BL345" s="336"/>
      <c r="BM345" s="336"/>
      <c r="BN345" s="336"/>
      <c r="BO345" s="336"/>
      <c r="BP345"/>
      <c r="BR345" s="258"/>
      <c r="BS345"/>
      <c r="BT345"/>
      <c r="BU345" s="258"/>
      <c r="BV345"/>
      <c r="BW345"/>
      <c r="BX345" s="258"/>
      <c r="BY345" s="258"/>
      <c r="BZ345"/>
      <c r="CA345"/>
      <c r="CB345"/>
      <c r="CC345"/>
      <c r="CD345"/>
      <c r="CE345"/>
      <c r="CF345"/>
      <c r="CG345"/>
      <c r="CH345"/>
      <c r="CI345"/>
    </row>
    <row r="346" spans="1:87" ht="17.5" hidden="1">
      <c r="A346" s="272" t="s">
        <v>1329</v>
      </c>
      <c r="B346" s="212" t="s">
        <v>1317</v>
      </c>
      <c r="C346" s="179"/>
      <c r="D346" s="179"/>
      <c r="E346" s="179"/>
      <c r="F346" s="179"/>
      <c r="G346" s="179"/>
      <c r="H346" s="179"/>
      <c r="I346" s="179"/>
      <c r="J346" s="179"/>
      <c r="K346" s="179"/>
      <c r="L346" s="179"/>
      <c r="M346" s="179"/>
      <c r="N346" s="179"/>
      <c r="O346" s="179"/>
      <c r="P346" s="179"/>
      <c r="Q346" s="179"/>
      <c r="S346" s="254">
        <v>330</v>
      </c>
      <c r="T346" s="700" t="s">
        <v>1317</v>
      </c>
      <c r="U346" s="701"/>
      <c r="V346" s="401">
        <v>1</v>
      </c>
      <c r="W346" s="401">
        <v>2</v>
      </c>
      <c r="X346" s="401">
        <v>3</v>
      </c>
      <c r="Y346" s="401">
        <v>4</v>
      </c>
      <c r="Z346" s="401">
        <v>5</v>
      </c>
      <c r="AA346" s="401">
        <v>6</v>
      </c>
      <c r="AB346" s="401">
        <v>7</v>
      </c>
      <c r="AC346" s="401">
        <v>18</v>
      </c>
      <c r="AD346" s="401">
        <v>19</v>
      </c>
      <c r="AE346" s="401">
        <v>20</v>
      </c>
      <c r="AF346" s="401">
        <v>21</v>
      </c>
      <c r="AG346" s="401">
        <v>22</v>
      </c>
      <c r="AH346" s="401">
        <v>23</v>
      </c>
      <c r="AI346" s="401">
        <v>24</v>
      </c>
      <c r="AJ346" s="405"/>
      <c r="AK346" s="406"/>
      <c r="AL346" s="405"/>
      <c r="AM346" s="405"/>
      <c r="AN346" s="405"/>
      <c r="AO346" s="405"/>
      <c r="AP346" s="405"/>
      <c r="AQ346" s="405"/>
      <c r="AR346" s="405"/>
      <c r="AS346" s="405"/>
      <c r="AT346" s="405"/>
      <c r="AU346" s="405"/>
      <c r="AV346" s="394"/>
      <c r="AW346" s="394"/>
      <c r="AX346" s="394"/>
      <c r="AY346" s="394"/>
      <c r="AZ346" s="394"/>
      <c r="BA346" s="394"/>
      <c r="BB346" s="394"/>
      <c r="BC346" s="394"/>
      <c r="BD346" s="394"/>
      <c r="BE346" s="394"/>
      <c r="BF346" s="394"/>
      <c r="BG346" s="394"/>
      <c r="BH346" s="410"/>
      <c r="BI346" s="410"/>
      <c r="BJ346" s="410"/>
      <c r="BK346" s="410"/>
      <c r="BL346" s="336"/>
      <c r="BM346" s="336"/>
      <c r="BN346" s="336"/>
      <c r="BO346" s="336"/>
      <c r="BP346"/>
      <c r="BR346" s="258"/>
      <c r="BS346"/>
      <c r="BT346"/>
      <c r="BU346" s="258"/>
      <c r="BV346"/>
      <c r="BW346"/>
      <c r="BX346" s="258"/>
      <c r="BY346" s="258"/>
      <c r="BZ346"/>
      <c r="CA346"/>
      <c r="CB346"/>
      <c r="CC346"/>
      <c r="CD346"/>
      <c r="CE346"/>
      <c r="CF346"/>
      <c r="CG346"/>
      <c r="CH346"/>
      <c r="CI346"/>
    </row>
    <row r="347" spans="1:87" ht="17.5" hidden="1">
      <c r="A347" s="272" t="s">
        <v>1330</v>
      </c>
      <c r="B347" s="212" t="s">
        <v>1318</v>
      </c>
      <c r="C347" s="179"/>
      <c r="D347" s="179"/>
      <c r="E347" s="179"/>
      <c r="F347" s="179"/>
      <c r="G347" s="179"/>
      <c r="H347" s="179"/>
      <c r="I347" s="179"/>
      <c r="J347" s="179"/>
      <c r="K347" s="179"/>
      <c r="L347" s="179"/>
      <c r="M347" s="179"/>
      <c r="N347" s="179"/>
      <c r="O347" s="179"/>
      <c r="P347" s="179"/>
      <c r="Q347" s="179"/>
      <c r="S347" s="254">
        <v>331</v>
      </c>
      <c r="T347" s="700" t="s">
        <v>1318</v>
      </c>
      <c r="U347" s="701"/>
      <c r="V347" s="401">
        <v>35</v>
      </c>
      <c r="W347" s="401">
        <v>36</v>
      </c>
      <c r="X347" s="401">
        <v>37</v>
      </c>
      <c r="Y347" s="401">
        <v>38</v>
      </c>
      <c r="Z347" s="401">
        <v>39</v>
      </c>
      <c r="AA347" s="401">
        <v>40</v>
      </c>
      <c r="AB347" s="401">
        <v>41</v>
      </c>
      <c r="AC347" s="401">
        <v>8</v>
      </c>
      <c r="AD347" s="401">
        <v>9</v>
      </c>
      <c r="AE347" s="401">
        <v>10</v>
      </c>
      <c r="AF347" s="401">
        <v>11</v>
      </c>
      <c r="AG347" s="401">
        <v>12</v>
      </c>
      <c r="AH347" s="401">
        <v>13</v>
      </c>
      <c r="AI347" s="401">
        <v>14</v>
      </c>
      <c r="AJ347" s="405"/>
      <c r="AK347" s="406"/>
      <c r="AL347" s="405"/>
      <c r="AM347" s="405"/>
      <c r="AN347" s="405"/>
      <c r="AO347" s="405"/>
      <c r="AP347" s="405"/>
      <c r="AQ347" s="405"/>
      <c r="AR347" s="405"/>
      <c r="AS347" s="405"/>
      <c r="AT347" s="405"/>
      <c r="AU347" s="405"/>
      <c r="AV347" s="394"/>
      <c r="AW347" s="394"/>
      <c r="AX347" s="394"/>
      <c r="AY347" s="394"/>
      <c r="AZ347" s="394"/>
      <c r="BA347" s="394"/>
      <c r="BB347" s="394"/>
      <c r="BC347" s="394"/>
      <c r="BD347" s="394"/>
      <c r="BE347" s="394"/>
      <c r="BF347" s="394"/>
      <c r="BG347" s="394"/>
      <c r="BH347" s="410"/>
      <c r="BI347" s="410"/>
      <c r="BJ347" s="410"/>
      <c r="BK347" s="410"/>
      <c r="BL347" s="336"/>
      <c r="BM347" s="336"/>
      <c r="BN347" s="336"/>
      <c r="BO347" s="336"/>
      <c r="BP347"/>
      <c r="BR347" s="258"/>
      <c r="BS347"/>
      <c r="BT347"/>
      <c r="BU347" s="258"/>
      <c r="BV347"/>
      <c r="BW347"/>
      <c r="BX347" s="258"/>
      <c r="BY347" s="258"/>
      <c r="BZ347"/>
      <c r="CA347"/>
      <c r="CB347"/>
      <c r="CC347"/>
      <c r="CD347"/>
      <c r="CE347"/>
      <c r="CF347"/>
      <c r="CG347"/>
      <c r="CH347"/>
      <c r="CI347"/>
    </row>
    <row r="348" spans="1:87" ht="17.5" hidden="1">
      <c r="A348" s="272" t="s">
        <v>1331</v>
      </c>
      <c r="B348" s="212" t="s">
        <v>1319</v>
      </c>
      <c r="C348" s="179"/>
      <c r="D348" s="179"/>
      <c r="E348" s="179"/>
      <c r="F348" s="179"/>
      <c r="G348" s="179"/>
      <c r="H348" s="179"/>
      <c r="I348" s="179"/>
      <c r="J348" s="179"/>
      <c r="K348" s="179"/>
      <c r="L348" s="179"/>
      <c r="M348" s="179"/>
      <c r="N348" s="179"/>
      <c r="O348" s="179"/>
      <c r="P348" s="179"/>
      <c r="Q348" s="179"/>
      <c r="S348" s="254">
        <v>332</v>
      </c>
      <c r="T348" s="700" t="s">
        <v>1319</v>
      </c>
      <c r="U348" s="701"/>
      <c r="V348" s="401">
        <v>25</v>
      </c>
      <c r="W348" s="401">
        <v>26</v>
      </c>
      <c r="X348" s="401">
        <v>27</v>
      </c>
      <c r="Y348" s="401">
        <v>28</v>
      </c>
      <c r="Z348" s="401">
        <v>29</v>
      </c>
      <c r="AA348" s="401">
        <v>30</v>
      </c>
      <c r="AB348" s="401">
        <v>31</v>
      </c>
      <c r="AC348" s="401">
        <v>42</v>
      </c>
      <c r="AD348" s="401">
        <v>43</v>
      </c>
      <c r="AE348" s="401">
        <v>44</v>
      </c>
      <c r="AF348" s="401">
        <v>45</v>
      </c>
      <c r="AG348" s="401">
        <v>15</v>
      </c>
      <c r="AH348" s="401">
        <v>16</v>
      </c>
      <c r="AI348" s="401">
        <v>17</v>
      </c>
      <c r="AJ348" s="401">
        <v>32</v>
      </c>
      <c r="AK348" s="401">
        <v>33</v>
      </c>
      <c r="AL348" s="401">
        <v>34</v>
      </c>
      <c r="AM348" s="405"/>
      <c r="AN348" s="405"/>
      <c r="AO348" s="405"/>
      <c r="AP348" s="405"/>
      <c r="AQ348" s="405"/>
      <c r="AR348" s="405"/>
      <c r="AS348" s="405"/>
      <c r="AT348" s="405"/>
      <c r="AU348" s="405"/>
      <c r="AV348" s="394"/>
      <c r="AW348" s="394"/>
      <c r="AX348" s="394"/>
      <c r="AY348" s="394"/>
      <c r="AZ348" s="394"/>
      <c r="BA348" s="394"/>
      <c r="BB348" s="394"/>
      <c r="BC348" s="394"/>
      <c r="BD348" s="394"/>
      <c r="BE348" s="394"/>
      <c r="BF348" s="394"/>
      <c r="BG348" s="394"/>
      <c r="BH348" s="410"/>
      <c r="BI348" s="410"/>
      <c r="BJ348" s="410"/>
      <c r="BK348" s="410"/>
      <c r="BL348" s="336"/>
      <c r="BM348" s="336"/>
      <c r="BN348" s="336"/>
      <c r="BO348" s="336"/>
      <c r="BP348"/>
      <c r="BR348" s="258"/>
      <c r="BS348"/>
      <c r="BT348"/>
      <c r="BU348" s="258"/>
      <c r="BV348"/>
      <c r="BW348"/>
      <c r="BX348" s="258"/>
      <c r="BY348" s="258"/>
      <c r="BZ348"/>
      <c r="CA348"/>
      <c r="CB348"/>
      <c r="CC348"/>
      <c r="CD348"/>
      <c r="CE348"/>
      <c r="CF348"/>
      <c r="CG348"/>
      <c r="CH348"/>
      <c r="CI348"/>
    </row>
    <row r="349" spans="1:87" ht="17.5" hidden="1">
      <c r="A349" s="272" t="s">
        <v>1332</v>
      </c>
      <c r="B349" s="212" t="s">
        <v>1320</v>
      </c>
      <c r="C349" s="86" t="str">
        <f>IF(C2382="024","당첨",IF(C2382="033","당첨",IF(C2382="114","당첨",IF(C2382="123","당첨",IF(C2382="132","당첨",IF(C2382="141","당첨",IF(C2382="213","당첨",IF(C2382="222","당첨",IF(C2382="231","당첨",IF(C2382="312","당첨",IF(C2382="321","당첨",IF(C2382="XXX","당첨","낙첨"))))))))))))</f>
        <v>당첨</v>
      </c>
      <c r="D349" s="86" t="str">
        <f t="shared" ref="D349:Q349" si="253">IF(D2382="024","당첨",IF(D2382="033","당첨",IF(D2382="114","당첨",IF(D2382="123","당첨",IF(D2382="132","당첨",IF(D2382="141","당첨",IF(D2382="213","당첨",IF(D2382="222","당첨",IF(D2382="231","당첨",IF(D2382="312","당첨",IF(D2382="321","당첨",IF(D2382="XXX","당첨","낙첨"))))))))))))</f>
        <v>당첨</v>
      </c>
      <c r="E349" s="86" t="str">
        <f t="shared" si="253"/>
        <v>당첨</v>
      </c>
      <c r="F349" s="86" t="str">
        <f t="shared" si="253"/>
        <v>당첨</v>
      </c>
      <c r="G349" s="86" t="str">
        <f t="shared" si="253"/>
        <v>당첨</v>
      </c>
      <c r="H349" s="86" t="str">
        <f t="shared" si="253"/>
        <v>당첨</v>
      </c>
      <c r="I349" s="86" t="str">
        <f t="shared" si="253"/>
        <v>당첨</v>
      </c>
      <c r="J349" s="86" t="str">
        <f t="shared" si="253"/>
        <v>당첨</v>
      </c>
      <c r="K349" s="86" t="str">
        <f t="shared" si="253"/>
        <v>당첨</v>
      </c>
      <c r="L349" s="86" t="str">
        <f t="shared" si="253"/>
        <v>당첨</v>
      </c>
      <c r="M349" s="86" t="str">
        <f t="shared" si="253"/>
        <v>당첨</v>
      </c>
      <c r="N349" s="86" t="str">
        <f t="shared" si="253"/>
        <v>당첨</v>
      </c>
      <c r="O349" s="86" t="str">
        <f t="shared" si="253"/>
        <v>당첨</v>
      </c>
      <c r="P349" s="86" t="str">
        <f t="shared" si="253"/>
        <v>당첨</v>
      </c>
      <c r="Q349" s="86" t="str">
        <f t="shared" si="253"/>
        <v>당첨</v>
      </c>
      <c r="S349" s="254">
        <v>333</v>
      </c>
      <c r="T349" s="281"/>
      <c r="U349" s="280"/>
      <c r="V349" s="398" t="s">
        <v>1617</v>
      </c>
      <c r="W349" s="398" t="s">
        <v>1606</v>
      </c>
      <c r="X349" s="398">
        <v>114</v>
      </c>
      <c r="Y349" s="398">
        <v>123</v>
      </c>
      <c r="Z349" s="396">
        <v>132</v>
      </c>
      <c r="AA349" s="396">
        <v>141</v>
      </c>
      <c r="AB349" s="396">
        <v>213</v>
      </c>
      <c r="AC349" s="396">
        <v>222</v>
      </c>
      <c r="AD349" s="398">
        <v>231</v>
      </c>
      <c r="AE349" s="396">
        <v>312</v>
      </c>
      <c r="AF349" s="396">
        <v>321</v>
      </c>
      <c r="AG349" s="407">
        <v>411</v>
      </c>
      <c r="AH349" s="400"/>
      <c r="AI349" s="399"/>
      <c r="AJ349" s="399"/>
      <c r="AK349" s="400"/>
      <c r="AL349" s="399"/>
      <c r="AM349" s="401"/>
      <c r="AN349" s="401"/>
      <c r="AO349" s="401"/>
      <c r="AP349" s="401"/>
      <c r="AQ349" s="401"/>
      <c r="AR349" s="401"/>
      <c r="AS349" s="401"/>
      <c r="AT349" s="401"/>
      <c r="AU349" s="401"/>
      <c r="AV349" s="343"/>
      <c r="AW349" s="343"/>
      <c r="AX349" s="343"/>
      <c r="AY349" s="343"/>
      <c r="AZ349" s="343"/>
      <c r="BA349" s="343"/>
      <c r="BB349" s="343"/>
      <c r="BC349" s="343"/>
      <c r="BD349" s="343"/>
      <c r="BE349" s="343"/>
      <c r="BF349" s="343"/>
      <c r="BG349" s="343"/>
      <c r="BH349" s="410"/>
      <c r="BI349" s="410"/>
      <c r="BJ349" s="410"/>
      <c r="BK349" s="410"/>
      <c r="BL349" s="336"/>
      <c r="BM349" s="336"/>
      <c r="BN349" s="336"/>
      <c r="BO349" s="336"/>
      <c r="BP349"/>
      <c r="BR349" s="258"/>
      <c r="BS349"/>
      <c r="BT349"/>
      <c r="BU349" s="258"/>
      <c r="BV349"/>
      <c r="BW349"/>
      <c r="BX349" s="258"/>
      <c r="BY349" s="258"/>
      <c r="BZ349"/>
      <c r="CA349"/>
      <c r="CB349"/>
      <c r="CC349"/>
      <c r="CD349"/>
      <c r="CE349"/>
      <c r="CF349"/>
      <c r="CG349"/>
      <c r="CH349"/>
      <c r="CI349"/>
    </row>
    <row r="350" spans="1:87" ht="17.5" hidden="1">
      <c r="A350" s="272" t="s">
        <v>1341</v>
      </c>
      <c r="B350" s="212" t="s">
        <v>1337</v>
      </c>
      <c r="C350" s="179"/>
      <c r="D350" s="179"/>
      <c r="E350" s="179"/>
      <c r="F350" s="179"/>
      <c r="G350" s="179"/>
      <c r="H350" s="179"/>
      <c r="I350" s="179"/>
      <c r="J350" s="179"/>
      <c r="K350" s="179"/>
      <c r="L350" s="179"/>
      <c r="M350" s="179"/>
      <c r="N350" s="179"/>
      <c r="O350" s="179"/>
      <c r="P350" s="179"/>
      <c r="Q350" s="179"/>
      <c r="S350" s="254">
        <v>334</v>
      </c>
      <c r="T350" s="700" t="s">
        <v>1337</v>
      </c>
      <c r="U350" s="701"/>
      <c r="V350" s="401">
        <v>7</v>
      </c>
      <c r="W350" s="401">
        <v>6</v>
      </c>
      <c r="X350" s="401">
        <v>5</v>
      </c>
      <c r="Y350" s="401">
        <v>26</v>
      </c>
      <c r="Z350" s="401">
        <v>19</v>
      </c>
      <c r="AA350" s="401">
        <v>22</v>
      </c>
      <c r="AB350" s="401">
        <v>45</v>
      </c>
      <c r="AC350" s="401">
        <v>8</v>
      </c>
      <c r="AD350" s="401">
        <v>1</v>
      </c>
      <c r="AE350" s="401">
        <v>4</v>
      </c>
      <c r="AF350" s="401">
        <v>27</v>
      </c>
      <c r="AG350" s="401">
        <v>20</v>
      </c>
      <c r="AH350" s="401">
        <v>21</v>
      </c>
      <c r="AI350" s="401">
        <v>38</v>
      </c>
      <c r="AJ350" s="405"/>
      <c r="AK350" s="406"/>
      <c r="AL350" s="405"/>
      <c r="AM350" s="405"/>
      <c r="AN350" s="405"/>
      <c r="AO350" s="405"/>
      <c r="AP350" s="405"/>
      <c r="AQ350" s="405"/>
      <c r="AR350" s="405"/>
      <c r="AS350" s="405"/>
      <c r="AT350" s="405"/>
      <c r="AU350" s="405"/>
      <c r="AV350" s="394"/>
      <c r="AW350" s="394"/>
      <c r="AX350" s="394"/>
      <c r="AY350" s="394"/>
      <c r="AZ350" s="394"/>
      <c r="BA350" s="394"/>
      <c r="BB350" s="394"/>
      <c r="BC350" s="394"/>
      <c r="BD350" s="394"/>
      <c r="BE350" s="394"/>
      <c r="BF350" s="394"/>
      <c r="BG350" s="394"/>
      <c r="BH350" s="410"/>
      <c r="BI350" s="410"/>
      <c r="BJ350" s="410"/>
      <c r="BK350" s="410"/>
      <c r="BL350" s="336"/>
      <c r="BM350" s="336"/>
      <c r="BN350" s="336"/>
      <c r="BO350" s="336"/>
      <c r="BP350"/>
      <c r="BR350" s="258"/>
      <c r="BS350"/>
      <c r="BT350"/>
      <c r="BU350" s="258"/>
      <c r="BV350"/>
      <c r="BW350"/>
      <c r="BX350" s="258"/>
      <c r="BY350" s="258"/>
      <c r="BZ350"/>
      <c r="CA350"/>
      <c r="CB350"/>
      <c r="CC350"/>
      <c r="CD350"/>
      <c r="CE350"/>
      <c r="CF350"/>
      <c r="CG350"/>
      <c r="CH350"/>
      <c r="CI350"/>
    </row>
    <row r="351" spans="1:87" ht="17.5" hidden="1">
      <c r="A351" s="272" t="s">
        <v>1342</v>
      </c>
      <c r="B351" s="212" t="s">
        <v>1338</v>
      </c>
      <c r="C351" s="179"/>
      <c r="D351" s="179"/>
      <c r="E351" s="179"/>
      <c r="F351" s="179"/>
      <c r="G351" s="179"/>
      <c r="H351" s="179"/>
      <c r="I351" s="179"/>
      <c r="J351" s="179"/>
      <c r="K351" s="179"/>
      <c r="L351" s="179"/>
      <c r="M351" s="179"/>
      <c r="N351" s="179"/>
      <c r="O351" s="179"/>
      <c r="P351" s="179"/>
      <c r="Q351" s="179"/>
      <c r="S351" s="254">
        <v>335</v>
      </c>
      <c r="T351" s="700" t="s">
        <v>1338</v>
      </c>
      <c r="U351" s="701"/>
      <c r="V351" s="401">
        <v>9</v>
      </c>
      <c r="W351" s="401">
        <v>2</v>
      </c>
      <c r="X351" s="401">
        <v>3</v>
      </c>
      <c r="Y351" s="401">
        <v>34</v>
      </c>
      <c r="Z351" s="401">
        <v>33</v>
      </c>
      <c r="AA351" s="401">
        <v>32</v>
      </c>
      <c r="AB351" s="401">
        <v>39</v>
      </c>
      <c r="AC351" s="401">
        <v>16</v>
      </c>
      <c r="AD351" s="401">
        <v>15</v>
      </c>
      <c r="AE351" s="401">
        <v>14</v>
      </c>
      <c r="AF351" s="401">
        <v>35</v>
      </c>
      <c r="AG351" s="401">
        <v>28</v>
      </c>
      <c r="AH351" s="401">
        <v>31</v>
      </c>
      <c r="AI351" s="405"/>
      <c r="AJ351" s="405"/>
      <c r="AK351" s="406"/>
      <c r="AL351" s="405"/>
      <c r="AM351" s="405"/>
      <c r="AN351" s="405"/>
      <c r="AO351" s="405"/>
      <c r="AP351" s="405"/>
      <c r="AQ351" s="405"/>
      <c r="AR351" s="405"/>
      <c r="AS351" s="405"/>
      <c r="AT351" s="405"/>
      <c r="AU351" s="405"/>
      <c r="AV351" s="394"/>
      <c r="AW351" s="394"/>
      <c r="AX351" s="394"/>
      <c r="AY351" s="394"/>
      <c r="AZ351" s="394"/>
      <c r="BA351" s="394"/>
      <c r="BB351" s="394"/>
      <c r="BC351" s="394"/>
      <c r="BD351" s="394"/>
      <c r="BE351" s="394"/>
      <c r="BF351" s="394"/>
      <c r="BG351" s="394"/>
      <c r="BH351" s="410"/>
      <c r="BI351" s="410"/>
      <c r="BJ351" s="410"/>
      <c r="BK351" s="410"/>
      <c r="BL351" s="336"/>
      <c r="BM351" s="336"/>
      <c r="BN351" s="336"/>
      <c r="BO351" s="336"/>
      <c r="BP351"/>
      <c r="BR351" s="258"/>
      <c r="BS351"/>
      <c r="BT351"/>
      <c r="BU351" s="258"/>
      <c r="BV351"/>
      <c r="BW351"/>
      <c r="BX351" s="258"/>
      <c r="BY351" s="258"/>
      <c r="BZ351"/>
      <c r="CA351"/>
      <c r="CB351"/>
      <c r="CC351"/>
      <c r="CD351"/>
      <c r="CE351"/>
      <c r="CF351"/>
      <c r="CG351"/>
      <c r="CH351"/>
      <c r="CI351"/>
    </row>
    <row r="352" spans="1:87" ht="17.5" hidden="1">
      <c r="A352" s="272" t="s">
        <v>1343</v>
      </c>
      <c r="B352" s="212" t="s">
        <v>1339</v>
      </c>
      <c r="C352" s="179"/>
      <c r="D352" s="179"/>
      <c r="E352" s="179"/>
      <c r="F352" s="179"/>
      <c r="G352" s="179"/>
      <c r="H352" s="179"/>
      <c r="I352" s="179"/>
      <c r="J352" s="179"/>
      <c r="K352" s="179"/>
      <c r="L352" s="179"/>
      <c r="M352" s="179"/>
      <c r="N352" s="179"/>
      <c r="O352" s="179"/>
      <c r="P352" s="179"/>
      <c r="Q352" s="179"/>
      <c r="S352" s="254">
        <v>336</v>
      </c>
      <c r="T352" s="700" t="s">
        <v>1339</v>
      </c>
      <c r="U352" s="701"/>
      <c r="V352" s="401">
        <v>17</v>
      </c>
      <c r="W352" s="401">
        <v>10</v>
      </c>
      <c r="X352" s="401">
        <v>13</v>
      </c>
      <c r="Y352" s="401">
        <v>36</v>
      </c>
      <c r="Z352" s="401">
        <v>29</v>
      </c>
      <c r="AA352" s="401">
        <v>30</v>
      </c>
      <c r="AB352" s="401">
        <v>18</v>
      </c>
      <c r="AC352" s="401">
        <v>11</v>
      </c>
      <c r="AD352" s="401">
        <v>12</v>
      </c>
      <c r="AE352" s="401">
        <v>43</v>
      </c>
      <c r="AF352" s="401">
        <v>42</v>
      </c>
      <c r="AG352" s="401">
        <v>41</v>
      </c>
      <c r="AH352" s="401">
        <v>25</v>
      </c>
      <c r="AI352" s="401">
        <v>24</v>
      </c>
      <c r="AJ352" s="401">
        <v>23</v>
      </c>
      <c r="AK352" s="401">
        <v>44</v>
      </c>
      <c r="AL352" s="401">
        <v>37</v>
      </c>
      <c r="AM352" s="401">
        <v>40</v>
      </c>
      <c r="AN352" s="405"/>
      <c r="AO352" s="405"/>
      <c r="AP352" s="405"/>
      <c r="AQ352" s="405"/>
      <c r="AR352" s="405"/>
      <c r="AS352" s="405"/>
      <c r="AT352" s="405"/>
      <c r="AU352" s="405"/>
      <c r="AV352" s="394"/>
      <c r="AW352" s="394"/>
      <c r="AX352" s="394"/>
      <c r="AY352" s="394"/>
      <c r="AZ352" s="394"/>
      <c r="BA352" s="394"/>
      <c r="BB352" s="394"/>
      <c r="BC352" s="394"/>
      <c r="BD352" s="394"/>
      <c r="BE352" s="394"/>
      <c r="BF352" s="394"/>
      <c r="BG352" s="394"/>
      <c r="BH352" s="410"/>
      <c r="BI352" s="410"/>
      <c r="BJ352" s="410"/>
      <c r="BK352" s="410"/>
      <c r="BL352" s="336"/>
      <c r="BM352" s="336"/>
      <c r="BN352" s="336"/>
      <c r="BO352" s="336"/>
      <c r="BP352"/>
      <c r="BR352" s="258"/>
      <c r="BS352"/>
      <c r="BT352"/>
      <c r="BU352" s="258"/>
      <c r="BV352"/>
      <c r="BW352"/>
      <c r="BX352" s="258"/>
      <c r="BY352" s="258"/>
      <c r="BZ352"/>
      <c r="CA352"/>
      <c r="CB352"/>
      <c r="CC352"/>
      <c r="CD352"/>
      <c r="CE352"/>
      <c r="CF352"/>
      <c r="CG352"/>
      <c r="CH352"/>
      <c r="CI352"/>
    </row>
    <row r="353" spans="1:87" ht="17.5" hidden="1">
      <c r="A353" s="272" t="s">
        <v>1344</v>
      </c>
      <c r="B353" s="212" t="s">
        <v>1340</v>
      </c>
      <c r="C353" s="86" t="str">
        <f>IF(C2404="XXX","당첨",IF(C2404="033","당첨",IF(C2404="114","당첨",IF(C2404="123","당첨",IF(C2404="132","당첨",IF(C2404="204","당첨",IF(C2404="213","당첨",IF(C2404="222","당첨",IF(C2404="231","당첨",IF(C2404="303","당첨",IF(C2404="312","당첨",IF(C2404="321","당첨",IF(C2404="402","당첨",IF(C2404="411","당첨","낙첨"))))))))))))))</f>
        <v>당첨</v>
      </c>
      <c r="D353" s="86" t="str">
        <f t="shared" ref="D353:Q353" si="254">IF(D2404="XXX","당첨",IF(D2404="033","당첨",IF(D2404="114","당첨",IF(D2404="123","당첨",IF(D2404="132","당첨",IF(D2404="204","당첨",IF(D2404="213","당첨",IF(D2404="222","당첨",IF(D2404="231","당첨",IF(D2404="303","당첨",IF(D2404="312","당첨",IF(D2404="321","당첨",IF(D2404="402","당첨",IF(D2404="411","당첨","낙첨"))))))))))))))</f>
        <v>당첨</v>
      </c>
      <c r="E353" s="86" t="str">
        <f t="shared" si="254"/>
        <v>당첨</v>
      </c>
      <c r="F353" s="86" t="str">
        <f t="shared" si="254"/>
        <v>당첨</v>
      </c>
      <c r="G353" s="86" t="str">
        <f t="shared" si="254"/>
        <v>당첨</v>
      </c>
      <c r="H353" s="86" t="str">
        <f t="shared" si="254"/>
        <v>당첨</v>
      </c>
      <c r="I353" s="86" t="str">
        <f t="shared" si="254"/>
        <v>당첨</v>
      </c>
      <c r="J353" s="86" t="str">
        <f t="shared" si="254"/>
        <v>당첨</v>
      </c>
      <c r="K353" s="86" t="str">
        <f t="shared" si="254"/>
        <v>당첨</v>
      </c>
      <c r="L353" s="86" t="str">
        <f t="shared" si="254"/>
        <v>당첨</v>
      </c>
      <c r="M353" s="86" t="str">
        <f t="shared" si="254"/>
        <v>당첨</v>
      </c>
      <c r="N353" s="86" t="str">
        <f t="shared" si="254"/>
        <v>당첨</v>
      </c>
      <c r="O353" s="86" t="str">
        <f t="shared" si="254"/>
        <v>당첨</v>
      </c>
      <c r="P353" s="86" t="str">
        <f t="shared" si="254"/>
        <v>당첨</v>
      </c>
      <c r="Q353" s="86" t="str">
        <f t="shared" si="254"/>
        <v>당첨</v>
      </c>
      <c r="S353" s="254">
        <v>337</v>
      </c>
      <c r="T353" s="281"/>
      <c r="U353" s="280"/>
      <c r="V353" s="407" t="s">
        <v>1617</v>
      </c>
      <c r="W353" s="398" t="s">
        <v>1606</v>
      </c>
      <c r="X353" s="398">
        <v>114</v>
      </c>
      <c r="Y353" s="398">
        <v>123</v>
      </c>
      <c r="Z353" s="396">
        <v>132</v>
      </c>
      <c r="AA353" s="396">
        <v>204</v>
      </c>
      <c r="AB353" s="396">
        <v>213</v>
      </c>
      <c r="AC353" s="396">
        <v>222</v>
      </c>
      <c r="AD353" s="398">
        <v>231</v>
      </c>
      <c r="AE353" s="396">
        <v>303</v>
      </c>
      <c r="AF353" s="396">
        <v>312</v>
      </c>
      <c r="AG353" s="398">
        <v>321</v>
      </c>
      <c r="AH353" s="398">
        <v>402</v>
      </c>
      <c r="AI353" s="396">
        <v>411</v>
      </c>
      <c r="AJ353" s="399"/>
      <c r="AK353" s="400"/>
      <c r="AL353" s="399"/>
      <c r="AM353" s="401"/>
      <c r="AN353" s="401"/>
      <c r="AO353" s="401"/>
      <c r="AP353" s="401"/>
      <c r="AQ353" s="401"/>
      <c r="AR353" s="401"/>
      <c r="AS353" s="401"/>
      <c r="AT353" s="401"/>
      <c r="AU353" s="401"/>
      <c r="AV353" s="343"/>
      <c r="AW353" s="343"/>
      <c r="AX353" s="343"/>
      <c r="AY353" s="343"/>
      <c r="AZ353" s="343"/>
      <c r="BA353" s="343"/>
      <c r="BB353" s="343"/>
      <c r="BC353" s="343"/>
      <c r="BD353" s="343"/>
      <c r="BE353" s="343"/>
      <c r="BF353" s="343"/>
      <c r="BG353" s="343"/>
      <c r="BH353" s="410"/>
      <c r="BI353" s="410"/>
      <c r="BJ353" s="410"/>
      <c r="BK353" s="410"/>
      <c r="BL353" s="336"/>
      <c r="BM353" s="336"/>
      <c r="BN353" s="336"/>
      <c r="BO353" s="336"/>
      <c r="BP353"/>
      <c r="BR353" s="258"/>
      <c r="BS353"/>
      <c r="BT353"/>
      <c r="BU353" s="258"/>
      <c r="BV353"/>
      <c r="BW353"/>
      <c r="BX353" s="258"/>
      <c r="BY353" s="258"/>
      <c r="BZ353"/>
      <c r="CA353"/>
      <c r="CB353"/>
      <c r="CC353"/>
      <c r="CD353"/>
      <c r="CE353"/>
      <c r="CF353"/>
      <c r="CG353"/>
      <c r="CH353"/>
      <c r="CI353"/>
    </row>
    <row r="354" spans="1:87" ht="17.5" hidden="1">
      <c r="A354" s="272" t="s">
        <v>1345</v>
      </c>
      <c r="B354" s="212" t="s">
        <v>1333</v>
      </c>
      <c r="C354" s="179"/>
      <c r="D354" s="179"/>
      <c r="E354" s="179"/>
      <c r="F354" s="179"/>
      <c r="G354" s="179"/>
      <c r="H354" s="179"/>
      <c r="I354" s="179"/>
      <c r="J354" s="179"/>
      <c r="K354" s="179"/>
      <c r="L354" s="179"/>
      <c r="M354" s="179"/>
      <c r="N354" s="179"/>
      <c r="O354" s="179"/>
      <c r="P354" s="179"/>
      <c r="Q354" s="179"/>
      <c r="S354" s="254">
        <v>338</v>
      </c>
      <c r="T354" s="700" t="s">
        <v>1333</v>
      </c>
      <c r="U354" s="701"/>
      <c r="V354" s="401">
        <v>7</v>
      </c>
      <c r="W354" s="401">
        <v>8</v>
      </c>
      <c r="X354" s="401">
        <v>9</v>
      </c>
      <c r="Y354" s="401">
        <v>16</v>
      </c>
      <c r="Z354" s="401">
        <v>17</v>
      </c>
      <c r="AA354" s="401">
        <v>18</v>
      </c>
      <c r="AB354" s="401">
        <v>25</v>
      </c>
      <c r="AC354" s="401">
        <v>6</v>
      </c>
      <c r="AD354" s="401">
        <v>1</v>
      </c>
      <c r="AE354" s="401">
        <v>2</v>
      </c>
      <c r="AF354" s="401">
        <v>15</v>
      </c>
      <c r="AG354" s="401">
        <v>10</v>
      </c>
      <c r="AH354" s="401">
        <v>11</v>
      </c>
      <c r="AI354" s="401">
        <v>24</v>
      </c>
      <c r="AJ354" s="405"/>
      <c r="AK354" s="406"/>
      <c r="AL354" s="405"/>
      <c r="AM354" s="405"/>
      <c r="AN354" s="405"/>
      <c r="AO354" s="405"/>
      <c r="AP354" s="405"/>
      <c r="AQ354" s="405"/>
      <c r="AR354" s="405"/>
      <c r="AS354" s="405"/>
      <c r="AT354" s="405"/>
      <c r="AU354" s="405"/>
      <c r="AV354" s="394"/>
      <c r="AW354" s="394"/>
      <c r="AX354" s="394"/>
      <c r="AY354" s="394"/>
      <c r="AZ354" s="394"/>
      <c r="BA354" s="394"/>
      <c r="BB354" s="394"/>
      <c r="BC354" s="394"/>
      <c r="BD354" s="394"/>
      <c r="BE354" s="394"/>
      <c r="BF354" s="394"/>
      <c r="BG354" s="394"/>
      <c r="BH354" s="410"/>
      <c r="BI354" s="410"/>
      <c r="BJ354" s="410"/>
      <c r="BK354" s="410"/>
      <c r="BL354" s="336"/>
      <c r="BM354" s="336"/>
      <c r="BN354" s="336"/>
      <c r="BO354" s="336"/>
      <c r="BP354"/>
      <c r="BR354" s="258"/>
      <c r="BS354"/>
      <c r="BT354"/>
      <c r="BU354" s="258"/>
      <c r="BV354"/>
      <c r="BW354"/>
      <c r="BX354" s="258"/>
      <c r="BY354" s="258"/>
      <c r="BZ354"/>
      <c r="CA354"/>
      <c r="CB354"/>
      <c r="CC354"/>
      <c r="CD354"/>
      <c r="CE354"/>
      <c r="CF354"/>
      <c r="CG354"/>
      <c r="CH354"/>
      <c r="CI354"/>
    </row>
    <row r="355" spans="1:87" ht="17.5" hidden="1">
      <c r="A355" s="272" t="s">
        <v>1346</v>
      </c>
      <c r="B355" s="212" t="s">
        <v>1334</v>
      </c>
      <c r="C355" s="179"/>
      <c r="D355" s="179"/>
      <c r="E355" s="179"/>
      <c r="F355" s="179"/>
      <c r="G355" s="179"/>
      <c r="H355" s="179"/>
      <c r="I355" s="179"/>
      <c r="J355" s="179"/>
      <c r="K355" s="179"/>
      <c r="L355" s="179"/>
      <c r="M355" s="179"/>
      <c r="N355" s="179"/>
      <c r="O355" s="179"/>
      <c r="P355" s="179"/>
      <c r="Q355" s="179"/>
      <c r="S355" s="254">
        <v>339</v>
      </c>
      <c r="T355" s="700" t="s">
        <v>1334</v>
      </c>
      <c r="U355" s="701"/>
      <c r="V355" s="401">
        <v>5</v>
      </c>
      <c r="W355" s="401">
        <v>4</v>
      </c>
      <c r="X355" s="401">
        <v>3</v>
      </c>
      <c r="Y355" s="401">
        <v>14</v>
      </c>
      <c r="Z355" s="401">
        <v>13</v>
      </c>
      <c r="AA355" s="401">
        <v>12</v>
      </c>
      <c r="AB355" s="401">
        <v>23</v>
      </c>
      <c r="AC355" s="401">
        <v>26</v>
      </c>
      <c r="AD355" s="401">
        <v>27</v>
      </c>
      <c r="AE355" s="401">
        <v>34</v>
      </c>
      <c r="AF355" s="401">
        <v>35</v>
      </c>
      <c r="AG355" s="401">
        <v>36</v>
      </c>
      <c r="AH355" s="401">
        <v>43</v>
      </c>
      <c r="AI355" s="401">
        <v>44</v>
      </c>
      <c r="AJ355" s="405"/>
      <c r="AK355" s="406"/>
      <c r="AL355" s="405"/>
      <c r="AM355" s="405"/>
      <c r="AN355" s="405"/>
      <c r="AO355" s="405"/>
      <c r="AP355" s="405"/>
      <c r="AQ355" s="405"/>
      <c r="AR355" s="405"/>
      <c r="AS355" s="405"/>
      <c r="AT355" s="405"/>
      <c r="AU355" s="405"/>
      <c r="AV355" s="394"/>
      <c r="AW355" s="394"/>
      <c r="AX355" s="394"/>
      <c r="AY355" s="394"/>
      <c r="AZ355" s="394"/>
      <c r="BA355" s="394"/>
      <c r="BB355" s="394"/>
      <c r="BC355" s="394"/>
      <c r="BD355" s="394"/>
      <c r="BE355" s="394"/>
      <c r="BF355" s="394"/>
      <c r="BG355" s="394"/>
      <c r="BH355" s="410"/>
      <c r="BI355" s="410"/>
      <c r="BJ355" s="410"/>
      <c r="BK355" s="410"/>
      <c r="BL355" s="336"/>
      <c r="BM355" s="336"/>
      <c r="BN355" s="336"/>
      <c r="BO355" s="336"/>
      <c r="BP355"/>
      <c r="BR355" s="258"/>
      <c r="BS355"/>
      <c r="BT355"/>
      <c r="BU355" s="258"/>
      <c r="BV355"/>
      <c r="BW355"/>
      <c r="BX355" s="258"/>
      <c r="BY355" s="258"/>
      <c r="BZ355"/>
      <c r="CA355"/>
      <c r="CB355"/>
      <c r="CC355"/>
      <c r="CD355"/>
      <c r="CE355"/>
      <c r="CF355"/>
      <c r="CG355"/>
      <c r="CH355"/>
      <c r="CI355"/>
    </row>
    <row r="356" spans="1:87" ht="17.5" hidden="1">
      <c r="A356" s="272" t="s">
        <v>1347</v>
      </c>
      <c r="B356" s="212" t="s">
        <v>1335</v>
      </c>
      <c r="C356" s="179"/>
      <c r="D356" s="179"/>
      <c r="E356" s="179"/>
      <c r="F356" s="179"/>
      <c r="G356" s="179"/>
      <c r="H356" s="179"/>
      <c r="I356" s="179"/>
      <c r="J356" s="179"/>
      <c r="K356" s="179"/>
      <c r="L356" s="179"/>
      <c r="M356" s="179"/>
      <c r="N356" s="179"/>
      <c r="O356" s="179"/>
      <c r="P356" s="179"/>
      <c r="Q356" s="179"/>
      <c r="S356" s="254">
        <v>340</v>
      </c>
      <c r="T356" s="700" t="s">
        <v>1335</v>
      </c>
      <c r="U356" s="701"/>
      <c r="V356" s="401">
        <v>19</v>
      </c>
      <c r="W356" s="401">
        <v>20</v>
      </c>
      <c r="X356" s="401">
        <v>33</v>
      </c>
      <c r="Y356" s="401">
        <v>28</v>
      </c>
      <c r="Z356" s="401">
        <v>29</v>
      </c>
      <c r="AA356" s="401">
        <v>42</v>
      </c>
      <c r="AB356" s="401">
        <v>37</v>
      </c>
      <c r="AC356" s="401">
        <v>22</v>
      </c>
      <c r="AD356" s="401">
        <v>21</v>
      </c>
      <c r="AE356" s="401">
        <v>32</v>
      </c>
      <c r="AF356" s="401">
        <v>31</v>
      </c>
      <c r="AG356" s="401">
        <v>30</v>
      </c>
      <c r="AH356" s="401">
        <v>41</v>
      </c>
      <c r="AI356" s="401">
        <v>40</v>
      </c>
      <c r="AJ356" s="401">
        <v>45</v>
      </c>
      <c r="AK356" s="401">
        <v>38</v>
      </c>
      <c r="AL356" s="401">
        <v>39</v>
      </c>
      <c r="AM356" s="405"/>
      <c r="AN356" s="405"/>
      <c r="AO356" s="405"/>
      <c r="AP356" s="405"/>
      <c r="AQ356" s="405"/>
      <c r="AR356" s="405"/>
      <c r="AS356" s="405"/>
      <c r="AT356" s="405"/>
      <c r="AU356" s="405"/>
      <c r="AV356" s="394"/>
      <c r="AW356" s="394"/>
      <c r="AX356" s="394"/>
      <c r="AY356" s="394"/>
      <c r="AZ356" s="394"/>
      <c r="BA356" s="394"/>
      <c r="BB356" s="394"/>
      <c r="BC356" s="394"/>
      <c r="BD356" s="394"/>
      <c r="BE356" s="394"/>
      <c r="BF356" s="394"/>
      <c r="BG356" s="394"/>
      <c r="BH356" s="410"/>
      <c r="BI356" s="410"/>
      <c r="BJ356" s="410"/>
      <c r="BK356" s="410"/>
      <c r="BL356" s="336"/>
      <c r="BM356" s="336"/>
      <c r="BN356" s="336"/>
      <c r="BO356" s="336"/>
      <c r="BP356"/>
      <c r="BR356" s="258"/>
      <c r="BS356"/>
      <c r="BT356"/>
      <c r="BU356" s="258"/>
      <c r="BV356"/>
      <c r="BW356"/>
      <c r="BX356" s="258"/>
      <c r="BY356" s="258"/>
      <c r="BZ356"/>
      <c r="CA356"/>
      <c r="CB356"/>
      <c r="CC356"/>
      <c r="CD356"/>
      <c r="CE356"/>
      <c r="CF356"/>
      <c r="CG356"/>
      <c r="CH356"/>
      <c r="CI356"/>
    </row>
    <row r="357" spans="1:87" ht="17.5" hidden="1">
      <c r="A357" s="272" t="s">
        <v>1348</v>
      </c>
      <c r="B357" s="212" t="s">
        <v>1336</v>
      </c>
      <c r="C357" s="86" t="str">
        <f t="shared" ref="C357:P357" si="255">IF(C2426="024","당첨",IF(C2426="033","당첨",IF(C2426="114","당첨",IF(C2426="123","당첨",IF(C2426="132","당첨",IF(C2426="141","당첨",IF(C2426="213","당첨",IF(C2426="222","당첨",IF(C2426="231","당첨",IF(C2426="240","당첨",IF(C2426="312","당첨",IF(C2426="321","당첨","낙첨"))))))))))))</f>
        <v>당첨</v>
      </c>
      <c r="D357" s="86" t="str">
        <f t="shared" si="255"/>
        <v>당첨</v>
      </c>
      <c r="E357" s="86" t="str">
        <f t="shared" si="255"/>
        <v>당첨</v>
      </c>
      <c r="F357" s="86" t="str">
        <f t="shared" si="255"/>
        <v>당첨</v>
      </c>
      <c r="G357" s="86" t="str">
        <f t="shared" si="255"/>
        <v>당첨</v>
      </c>
      <c r="H357" s="86" t="str">
        <f t="shared" si="255"/>
        <v>당첨</v>
      </c>
      <c r="I357" s="86" t="str">
        <f t="shared" si="255"/>
        <v>당첨</v>
      </c>
      <c r="J357" s="86" t="str">
        <f t="shared" si="255"/>
        <v>당첨</v>
      </c>
      <c r="K357" s="86" t="str">
        <f t="shared" si="255"/>
        <v>당첨</v>
      </c>
      <c r="L357" s="86" t="str">
        <f t="shared" si="255"/>
        <v>당첨</v>
      </c>
      <c r="M357" s="86" t="str">
        <f t="shared" si="255"/>
        <v>당첨</v>
      </c>
      <c r="N357" s="86" t="str">
        <f t="shared" si="255"/>
        <v>당첨</v>
      </c>
      <c r="O357" s="86" t="str">
        <f t="shared" si="255"/>
        <v>당첨</v>
      </c>
      <c r="P357" s="86" t="str">
        <f t="shared" si="255"/>
        <v>당첨</v>
      </c>
      <c r="Q357" s="86" t="str">
        <f>IF(Q2426="024","당첨",IF(Q2426="033","당첨",IF(Q2426="114","당첨",IF(Q2426="123","당첨",IF(Q2426="132","당첨",IF(Q2426="141","당첨",IF(Q2426="213","당첨",IF(Q2426="222","당첨",IF(Q2426="231","당첨",IF(Q2426="240","당첨",IF(Q2426="312","당첨",IF(Q2426="321","당첨","낙첨"))))))))))))</f>
        <v>당첨</v>
      </c>
      <c r="S357" s="254">
        <v>341</v>
      </c>
      <c r="T357" s="281"/>
      <c r="U357" s="280"/>
      <c r="V357" s="398" t="s">
        <v>1617</v>
      </c>
      <c r="W357" s="398" t="s">
        <v>1606</v>
      </c>
      <c r="X357" s="398">
        <v>114</v>
      </c>
      <c r="Y357" s="398">
        <v>123</v>
      </c>
      <c r="Z357" s="396">
        <v>132</v>
      </c>
      <c r="AA357" s="396">
        <v>141</v>
      </c>
      <c r="AB357" s="396">
        <v>213</v>
      </c>
      <c r="AC357" s="396">
        <v>222</v>
      </c>
      <c r="AD357" s="398">
        <v>231</v>
      </c>
      <c r="AE357" s="408">
        <v>240</v>
      </c>
      <c r="AF357" s="396">
        <v>312</v>
      </c>
      <c r="AG357" s="396">
        <v>321</v>
      </c>
      <c r="AH357" s="400"/>
      <c r="AI357" s="399"/>
      <c r="AJ357" s="399"/>
      <c r="AK357" s="400"/>
      <c r="AL357" s="401"/>
      <c r="AM357" s="401"/>
      <c r="AN357" s="401"/>
      <c r="AO357" s="401"/>
      <c r="AP357" s="401"/>
      <c r="AQ357" s="401"/>
      <c r="AR357" s="401"/>
      <c r="AS357" s="401"/>
      <c r="AT357" s="401"/>
      <c r="AU357" s="401"/>
      <c r="AV357" s="343"/>
      <c r="AW357" s="343"/>
      <c r="AX357" s="343"/>
      <c r="AY357" s="343"/>
      <c r="AZ357" s="343"/>
      <c r="BA357" s="343"/>
      <c r="BB357" s="343"/>
      <c r="BC357" s="343"/>
      <c r="BD357" s="343"/>
      <c r="BE357" s="343"/>
      <c r="BF357" s="343"/>
      <c r="BG357" s="343"/>
      <c r="BH357" s="410"/>
      <c r="BI357" s="410"/>
      <c r="BJ357" s="410"/>
      <c r="BK357" s="410"/>
      <c r="BL357" s="336"/>
      <c r="BM357" s="336"/>
      <c r="BN357" s="336"/>
      <c r="BO357" s="336"/>
      <c r="BP357"/>
      <c r="BR357" s="258"/>
      <c r="BS357"/>
      <c r="BT357"/>
      <c r="BU357" s="258"/>
      <c r="BV357"/>
      <c r="BW357"/>
      <c r="BX357" s="258"/>
      <c r="BY357" s="258"/>
      <c r="BZ357"/>
      <c r="CA357"/>
      <c r="CB357"/>
      <c r="CC357"/>
      <c r="CD357"/>
      <c r="CE357"/>
      <c r="CF357"/>
      <c r="CG357"/>
      <c r="CH357"/>
      <c r="CI357"/>
    </row>
    <row r="358" spans="1:87" ht="17.5" hidden="1">
      <c r="A358" s="272" t="s">
        <v>1353</v>
      </c>
      <c r="B358" s="212" t="s">
        <v>1349</v>
      </c>
      <c r="C358" s="179"/>
      <c r="D358" s="179"/>
      <c r="E358" s="179"/>
      <c r="F358" s="179"/>
      <c r="G358" s="179"/>
      <c r="H358" s="179"/>
      <c r="I358" s="179"/>
      <c r="J358" s="179"/>
      <c r="K358" s="179"/>
      <c r="L358" s="179"/>
      <c r="M358" s="179"/>
      <c r="N358" s="179"/>
      <c r="O358" s="179"/>
      <c r="P358" s="179"/>
      <c r="Q358" s="179"/>
      <c r="S358" s="254">
        <v>342</v>
      </c>
      <c r="T358" s="700" t="s">
        <v>1349</v>
      </c>
      <c r="U358" s="701"/>
      <c r="V358" s="401">
        <v>8</v>
      </c>
      <c r="W358" s="401">
        <v>4</v>
      </c>
      <c r="X358" s="401">
        <v>7</v>
      </c>
      <c r="Y358" s="401">
        <v>20</v>
      </c>
      <c r="Z358" s="401">
        <v>19</v>
      </c>
      <c r="AA358" s="401">
        <v>21</v>
      </c>
      <c r="AB358" s="401">
        <v>42</v>
      </c>
      <c r="AC358" s="401">
        <v>2</v>
      </c>
      <c r="AD358" s="401">
        <v>1</v>
      </c>
      <c r="AE358" s="401">
        <v>3</v>
      </c>
      <c r="AF358" s="401">
        <v>24</v>
      </c>
      <c r="AG358" s="401">
        <v>23</v>
      </c>
      <c r="AH358" s="401">
        <v>27</v>
      </c>
      <c r="AI358" s="401">
        <v>41</v>
      </c>
      <c r="AJ358" s="405"/>
      <c r="AK358" s="406"/>
      <c r="AL358" s="405"/>
      <c r="AM358" s="405"/>
      <c r="AN358" s="405"/>
      <c r="AO358" s="405"/>
      <c r="AP358" s="405"/>
      <c r="AQ358" s="405"/>
      <c r="AR358" s="405"/>
      <c r="AS358" s="405"/>
      <c r="AT358" s="405"/>
      <c r="AU358" s="405"/>
      <c r="AV358" s="394"/>
      <c r="AW358" s="394"/>
      <c r="AX358" s="394"/>
      <c r="AY358" s="394"/>
      <c r="AZ358" s="394"/>
      <c r="BA358" s="394"/>
      <c r="BB358" s="394"/>
      <c r="BC358" s="394"/>
      <c r="BD358" s="394"/>
      <c r="BE358" s="394"/>
      <c r="BF358" s="394"/>
      <c r="BG358" s="394"/>
      <c r="BH358" s="410"/>
      <c r="BI358" s="410"/>
      <c r="BJ358" s="410"/>
      <c r="BK358" s="410"/>
      <c r="BL358" s="336"/>
      <c r="BM358" s="336"/>
      <c r="BN358" s="336"/>
      <c r="BO358" s="336"/>
      <c r="BP358"/>
      <c r="BR358" s="258"/>
      <c r="BS358"/>
      <c r="BT358"/>
      <c r="BU358" s="258"/>
      <c r="BV358"/>
      <c r="BW358"/>
      <c r="BX358" s="258"/>
      <c r="BY358" s="258"/>
      <c r="BZ358"/>
      <c r="CA358"/>
      <c r="CB358"/>
      <c r="CC358"/>
      <c r="CD358"/>
      <c r="CE358"/>
      <c r="CF358"/>
      <c r="CG358"/>
      <c r="CH358"/>
      <c r="CI358"/>
    </row>
    <row r="359" spans="1:87" ht="17.5" hidden="1">
      <c r="A359" s="272" t="s">
        <v>1354</v>
      </c>
      <c r="B359" s="212" t="s">
        <v>1350</v>
      </c>
      <c r="C359" s="179"/>
      <c r="D359" s="179"/>
      <c r="E359" s="179"/>
      <c r="F359" s="179"/>
      <c r="G359" s="179"/>
      <c r="H359" s="179"/>
      <c r="I359" s="179"/>
      <c r="J359" s="179"/>
      <c r="K359" s="179"/>
      <c r="L359" s="179"/>
      <c r="M359" s="179"/>
      <c r="N359" s="179"/>
      <c r="O359" s="179"/>
      <c r="P359" s="179"/>
      <c r="Q359" s="179"/>
      <c r="S359" s="254">
        <v>343</v>
      </c>
      <c r="T359" s="700" t="s">
        <v>1350</v>
      </c>
      <c r="U359" s="701"/>
      <c r="V359" s="401">
        <v>6</v>
      </c>
      <c r="W359" s="401">
        <v>5</v>
      </c>
      <c r="X359" s="401">
        <v>9</v>
      </c>
      <c r="Y359" s="401">
        <v>35</v>
      </c>
      <c r="Z359" s="401">
        <v>31</v>
      </c>
      <c r="AA359" s="401">
        <v>34</v>
      </c>
      <c r="AB359" s="401">
        <v>45</v>
      </c>
      <c r="AC359" s="401">
        <v>17</v>
      </c>
      <c r="AD359" s="401">
        <v>13</v>
      </c>
      <c r="AE359" s="401">
        <v>16</v>
      </c>
      <c r="AF359" s="401">
        <v>29</v>
      </c>
      <c r="AG359" s="401">
        <v>28</v>
      </c>
      <c r="AH359" s="401">
        <v>30</v>
      </c>
      <c r="AI359" s="405"/>
      <c r="AJ359" s="405"/>
      <c r="AK359" s="406"/>
      <c r="AL359" s="405"/>
      <c r="AM359" s="405"/>
      <c r="AN359" s="405"/>
      <c r="AO359" s="405"/>
      <c r="AP359" s="405"/>
      <c r="AQ359" s="405"/>
      <c r="AR359" s="405"/>
      <c r="AS359" s="405"/>
      <c r="AT359" s="405"/>
      <c r="AU359" s="405"/>
      <c r="AV359" s="394"/>
      <c r="AW359" s="394"/>
      <c r="AX359" s="394"/>
      <c r="AY359" s="394"/>
      <c r="AZ359" s="394"/>
      <c r="BA359" s="394"/>
      <c r="BB359" s="394"/>
      <c r="BC359" s="394"/>
      <c r="BD359" s="394"/>
      <c r="BE359" s="394"/>
      <c r="BF359" s="394"/>
      <c r="BG359" s="394"/>
      <c r="BH359" s="410"/>
      <c r="BI359" s="410"/>
      <c r="BJ359" s="410"/>
      <c r="BK359" s="410"/>
      <c r="BL359" s="336"/>
      <c r="BM359" s="336"/>
      <c r="BN359" s="336"/>
      <c r="BO359" s="336"/>
      <c r="BP359"/>
      <c r="BR359" s="258"/>
      <c r="BS359"/>
      <c r="BT359"/>
      <c r="BU359" s="258"/>
      <c r="BV359"/>
      <c r="BW359"/>
      <c r="BX359" s="258"/>
      <c r="BY359" s="258"/>
      <c r="BZ359"/>
      <c r="CA359"/>
      <c r="CB359"/>
      <c r="CC359"/>
      <c r="CD359"/>
      <c r="CE359"/>
      <c r="CF359"/>
      <c r="CG359"/>
      <c r="CH359"/>
      <c r="CI359"/>
    </row>
    <row r="360" spans="1:87" ht="17.5" hidden="1">
      <c r="A360" s="272" t="s">
        <v>1355</v>
      </c>
      <c r="B360" s="212" t="s">
        <v>1351</v>
      </c>
      <c r="C360" s="179"/>
      <c r="D360" s="179"/>
      <c r="E360" s="179"/>
      <c r="F360" s="179"/>
      <c r="G360" s="179"/>
      <c r="H360" s="179"/>
      <c r="I360" s="179"/>
      <c r="J360" s="179"/>
      <c r="K360" s="179"/>
      <c r="L360" s="179"/>
      <c r="M360" s="179"/>
      <c r="N360" s="179"/>
      <c r="O360" s="179"/>
      <c r="P360" s="179"/>
      <c r="Q360" s="179"/>
      <c r="S360" s="254">
        <v>344</v>
      </c>
      <c r="T360" s="700" t="s">
        <v>1351</v>
      </c>
      <c r="U360" s="701"/>
      <c r="V360" s="401">
        <v>11</v>
      </c>
      <c r="W360" s="401">
        <v>10</v>
      </c>
      <c r="X360" s="401">
        <v>12</v>
      </c>
      <c r="Y360" s="401">
        <v>33</v>
      </c>
      <c r="Z360" s="401">
        <v>32</v>
      </c>
      <c r="AA360" s="401">
        <v>36</v>
      </c>
      <c r="AB360" s="401">
        <v>15</v>
      </c>
      <c r="AC360" s="401">
        <v>14</v>
      </c>
      <c r="AD360" s="401">
        <v>18</v>
      </c>
      <c r="AE360" s="401">
        <v>44</v>
      </c>
      <c r="AF360" s="401">
        <v>40</v>
      </c>
      <c r="AG360" s="401">
        <v>43</v>
      </c>
      <c r="AH360" s="401">
        <v>26</v>
      </c>
      <c r="AI360" s="401">
        <v>22</v>
      </c>
      <c r="AJ360" s="401">
        <v>25</v>
      </c>
      <c r="AK360" s="401">
        <v>38</v>
      </c>
      <c r="AL360" s="401">
        <v>37</v>
      </c>
      <c r="AM360" s="401">
        <v>39</v>
      </c>
      <c r="AN360" s="405"/>
      <c r="AO360" s="405"/>
      <c r="AP360" s="405"/>
      <c r="AQ360" s="405"/>
      <c r="AR360" s="405"/>
      <c r="AS360" s="405"/>
      <c r="AT360" s="405"/>
      <c r="AU360" s="405"/>
      <c r="AV360" s="394"/>
      <c r="AW360" s="394"/>
      <c r="AX360" s="394"/>
      <c r="AY360" s="394"/>
      <c r="AZ360" s="394"/>
      <c r="BA360" s="394"/>
      <c r="BB360" s="394"/>
      <c r="BC360" s="394"/>
      <c r="BD360" s="394"/>
      <c r="BE360" s="394"/>
      <c r="BF360" s="394"/>
      <c r="BG360" s="394"/>
      <c r="BH360" s="410"/>
      <c r="BI360" s="410"/>
      <c r="BJ360" s="410"/>
      <c r="BK360" s="410"/>
      <c r="BL360" s="336"/>
      <c r="BM360" s="336"/>
      <c r="BN360" s="336"/>
      <c r="BO360" s="336"/>
      <c r="BP360"/>
      <c r="BR360" s="258"/>
      <c r="BS360"/>
      <c r="BT360"/>
      <c r="BU360" s="258"/>
      <c r="BV360"/>
      <c r="BW360"/>
      <c r="BX360" s="258"/>
      <c r="BY360" s="258"/>
      <c r="BZ360"/>
      <c r="CA360"/>
      <c r="CB360"/>
      <c r="CC360"/>
      <c r="CD360"/>
      <c r="CE360"/>
      <c r="CF360"/>
      <c r="CG360"/>
      <c r="CH360"/>
      <c r="CI360"/>
    </row>
    <row r="361" spans="1:87" ht="17.5" hidden="1">
      <c r="A361" s="272" t="s">
        <v>1356</v>
      </c>
      <c r="B361" s="212" t="s">
        <v>1352</v>
      </c>
      <c r="C361" s="86" t="str">
        <f>IF(C2448="XXX","당첨",IF(C2448="024","당첨",IF(C2448="033","당첨",IF(C2448="114","당첨",IF(C2448="123","당첨",IF(C2448="132","당첨",IF(C2448="204","당첨",IF(C2448="213","당첨",IF(C2448="222","당첨",IF(C2448="231","당첨",IF(C2448="312","당첨",IF(C2448="321","당첨",IF(C2448="402","당첨",IF(C2448="411","당첨","낙첨"))))))))))))))</f>
        <v>당첨</v>
      </c>
      <c r="D361" s="86" t="str">
        <f t="shared" ref="D361:Q361" si="256">IF(D2448="XXX","당첨",IF(D2448="024","당첨",IF(D2448="033","당첨",IF(D2448="114","당첨",IF(D2448="123","당첨",IF(D2448="132","당첨",IF(D2448="204","당첨",IF(D2448="213","당첨",IF(D2448="222","당첨",IF(D2448="231","당첨",IF(D2448="312","당첨",IF(D2448="321","당첨",IF(D2448="402","당첨",IF(D2448="411","당첨","낙첨"))))))))))))))</f>
        <v>당첨</v>
      </c>
      <c r="E361" s="86" t="str">
        <f t="shared" si="256"/>
        <v>당첨</v>
      </c>
      <c r="F361" s="86" t="str">
        <f t="shared" si="256"/>
        <v>당첨</v>
      </c>
      <c r="G361" s="86" t="str">
        <f t="shared" si="256"/>
        <v>당첨</v>
      </c>
      <c r="H361" s="86" t="str">
        <f t="shared" si="256"/>
        <v>당첨</v>
      </c>
      <c r="I361" s="86" t="str">
        <f t="shared" si="256"/>
        <v>당첨</v>
      </c>
      <c r="J361" s="86" t="str">
        <f t="shared" si="256"/>
        <v>당첨</v>
      </c>
      <c r="K361" s="86" t="str">
        <f t="shared" si="256"/>
        <v>당첨</v>
      </c>
      <c r="L361" s="86" t="str">
        <f t="shared" si="256"/>
        <v>당첨</v>
      </c>
      <c r="M361" s="86" t="str">
        <f t="shared" si="256"/>
        <v>당첨</v>
      </c>
      <c r="N361" s="86" t="str">
        <f t="shared" si="256"/>
        <v>당첨</v>
      </c>
      <c r="O361" s="86" t="str">
        <f t="shared" si="256"/>
        <v>당첨</v>
      </c>
      <c r="P361" s="86" t="str">
        <f t="shared" si="256"/>
        <v>당첨</v>
      </c>
      <c r="Q361" s="86" t="str">
        <f t="shared" si="256"/>
        <v>당첨</v>
      </c>
      <c r="S361" s="254">
        <v>345</v>
      </c>
      <c r="T361" s="281"/>
      <c r="U361" s="280"/>
      <c r="V361" s="407" t="s">
        <v>1617</v>
      </c>
      <c r="W361" s="398" t="s">
        <v>1606</v>
      </c>
      <c r="X361" s="398">
        <v>114</v>
      </c>
      <c r="Y361" s="398">
        <v>123</v>
      </c>
      <c r="Z361" s="396">
        <v>132</v>
      </c>
      <c r="AA361" s="396">
        <v>204</v>
      </c>
      <c r="AB361" s="396">
        <v>213</v>
      </c>
      <c r="AC361" s="396">
        <v>222</v>
      </c>
      <c r="AD361" s="398">
        <v>231</v>
      </c>
      <c r="AE361" s="396">
        <v>312</v>
      </c>
      <c r="AF361" s="396">
        <v>321</v>
      </c>
      <c r="AG361" s="398">
        <v>402</v>
      </c>
      <c r="AH361" s="398">
        <v>411</v>
      </c>
      <c r="AI361" s="396"/>
      <c r="AJ361" s="399"/>
      <c r="AK361" s="400"/>
      <c r="AL361" s="401"/>
      <c r="AM361" s="401"/>
      <c r="AN361" s="401"/>
      <c r="AO361" s="401"/>
      <c r="AP361" s="401"/>
      <c r="AQ361" s="401"/>
      <c r="AR361" s="401"/>
      <c r="AS361" s="401"/>
      <c r="AT361" s="401"/>
      <c r="AU361" s="401"/>
      <c r="AV361" s="343"/>
      <c r="AW361" s="343"/>
      <c r="AX361" s="343"/>
      <c r="AY361" s="343"/>
      <c r="AZ361" s="343"/>
      <c r="BA361" s="343"/>
      <c r="BB361" s="343"/>
      <c r="BC361" s="343"/>
      <c r="BD361" s="343"/>
      <c r="BE361" s="343"/>
      <c r="BF361" s="343"/>
      <c r="BG361" s="343"/>
      <c r="BH361" s="410"/>
      <c r="BI361" s="410"/>
      <c r="BJ361" s="410"/>
      <c r="BK361" s="410"/>
      <c r="BL361" s="336"/>
      <c r="BM361" s="336"/>
      <c r="BN361" s="336"/>
      <c r="BO361" s="336"/>
      <c r="BP361"/>
      <c r="BR361" s="258"/>
      <c r="BS361"/>
      <c r="BT361"/>
      <c r="BU361" s="258"/>
      <c r="BV361"/>
      <c r="BW361"/>
      <c r="BX361" s="258"/>
      <c r="BY361" s="258"/>
      <c r="BZ361"/>
      <c r="CA361"/>
      <c r="CB361"/>
      <c r="CC361"/>
      <c r="CD361"/>
      <c r="CE361"/>
      <c r="CF361"/>
      <c r="CG361"/>
      <c r="CH361"/>
      <c r="CI361"/>
    </row>
    <row r="362" spans="1:87" ht="17.5" hidden="1">
      <c r="A362" s="272" t="s">
        <v>1361</v>
      </c>
      <c r="B362" s="212" t="s">
        <v>1357</v>
      </c>
      <c r="C362" s="179"/>
      <c r="D362" s="179"/>
      <c r="E362" s="179"/>
      <c r="F362" s="179"/>
      <c r="G362" s="179"/>
      <c r="H362" s="179"/>
      <c r="I362" s="179"/>
      <c r="J362" s="179"/>
      <c r="K362" s="179"/>
      <c r="L362" s="179"/>
      <c r="M362" s="179"/>
      <c r="N362" s="179"/>
      <c r="O362" s="179"/>
      <c r="P362" s="179"/>
      <c r="Q362" s="179"/>
      <c r="S362" s="254">
        <v>346</v>
      </c>
      <c r="T362" s="700" t="s">
        <v>1357</v>
      </c>
      <c r="U362" s="701"/>
      <c r="V362" s="401">
        <v>8</v>
      </c>
      <c r="W362" s="401">
        <v>2</v>
      </c>
      <c r="X362" s="401">
        <v>6</v>
      </c>
      <c r="Y362" s="401">
        <v>17</v>
      </c>
      <c r="Z362" s="401">
        <v>11</v>
      </c>
      <c r="AA362" s="401">
        <v>15</v>
      </c>
      <c r="AB362" s="401">
        <v>26</v>
      </c>
      <c r="AC362" s="401">
        <v>4</v>
      </c>
      <c r="AD362" s="401">
        <v>1</v>
      </c>
      <c r="AE362" s="401">
        <v>5</v>
      </c>
      <c r="AF362" s="401">
        <v>13</v>
      </c>
      <c r="AG362" s="401">
        <v>10</v>
      </c>
      <c r="AH362" s="401">
        <v>14</v>
      </c>
      <c r="AI362" s="401">
        <v>22</v>
      </c>
      <c r="AJ362" s="405"/>
      <c r="AK362" s="406"/>
      <c r="AL362" s="405"/>
      <c r="AM362" s="405"/>
      <c r="AN362" s="405"/>
      <c r="AO362" s="405"/>
      <c r="AP362" s="405"/>
      <c r="AQ362" s="405"/>
      <c r="AR362" s="405"/>
      <c r="AS362" s="405"/>
      <c r="AT362" s="405"/>
      <c r="AU362" s="405"/>
      <c r="AV362" s="394"/>
      <c r="AW362" s="394"/>
      <c r="AX362" s="394"/>
      <c r="AY362" s="394"/>
      <c r="AZ362" s="394"/>
      <c r="BA362" s="394"/>
      <c r="BB362" s="394"/>
      <c r="BC362" s="394"/>
      <c r="BD362" s="394"/>
      <c r="BE362" s="394"/>
      <c r="BF362" s="394"/>
      <c r="BG362" s="394"/>
      <c r="BH362" s="410"/>
      <c r="BI362" s="410"/>
      <c r="BJ362" s="410"/>
      <c r="BK362" s="410"/>
      <c r="BL362" s="336"/>
      <c r="BM362" s="336"/>
      <c r="BN362" s="336"/>
      <c r="BO362" s="336"/>
      <c r="BP362"/>
      <c r="BR362" s="258"/>
      <c r="BS362"/>
      <c r="BT362"/>
      <c r="BU362" s="258"/>
      <c r="BV362"/>
      <c r="BW362"/>
      <c r="BX362" s="258"/>
      <c r="BY362" s="258"/>
      <c r="BZ362"/>
      <c r="CA362"/>
      <c r="CB362"/>
      <c r="CC362"/>
      <c r="CD362"/>
      <c r="CE362"/>
      <c r="CF362"/>
      <c r="CG362"/>
      <c r="CH362"/>
      <c r="CI362"/>
    </row>
    <row r="363" spans="1:87" ht="17.5" hidden="1">
      <c r="A363" s="272" t="s">
        <v>1362</v>
      </c>
      <c r="B363" s="212" t="s">
        <v>1358</v>
      </c>
      <c r="C363" s="179"/>
      <c r="D363" s="179"/>
      <c r="E363" s="179"/>
      <c r="F363" s="179"/>
      <c r="G363" s="179"/>
      <c r="H363" s="179"/>
      <c r="I363" s="179"/>
      <c r="J363" s="179"/>
      <c r="K363" s="179"/>
      <c r="L363" s="179"/>
      <c r="M363" s="179"/>
      <c r="N363" s="179"/>
      <c r="O363" s="179"/>
      <c r="P363" s="179"/>
      <c r="Q363" s="179"/>
      <c r="S363" s="254">
        <v>347</v>
      </c>
      <c r="T363" s="700" t="s">
        <v>1358</v>
      </c>
      <c r="U363" s="701"/>
      <c r="V363" s="401">
        <v>7</v>
      </c>
      <c r="W363" s="401">
        <v>3</v>
      </c>
      <c r="X363" s="401">
        <v>9</v>
      </c>
      <c r="Y363" s="401">
        <v>16</v>
      </c>
      <c r="Z363" s="401">
        <v>12</v>
      </c>
      <c r="AA363" s="401">
        <v>18</v>
      </c>
      <c r="AB363" s="401">
        <v>25</v>
      </c>
      <c r="AC363" s="401">
        <v>20</v>
      </c>
      <c r="AD363" s="401">
        <v>24</v>
      </c>
      <c r="AE363" s="401">
        <v>35</v>
      </c>
      <c r="AF363" s="401">
        <v>29</v>
      </c>
      <c r="AG363" s="401">
        <v>33</v>
      </c>
      <c r="AH363" s="401">
        <v>44</v>
      </c>
      <c r="AI363" s="401">
        <v>38</v>
      </c>
      <c r="AJ363" s="405"/>
      <c r="AK363" s="406"/>
      <c r="AL363" s="405"/>
      <c r="AM363" s="405"/>
      <c r="AN363" s="405"/>
      <c r="AO363" s="405"/>
      <c r="AP363" s="405"/>
      <c r="AQ363" s="405"/>
      <c r="AR363" s="405"/>
      <c r="AS363" s="405"/>
      <c r="AT363" s="405"/>
      <c r="AU363" s="405"/>
      <c r="AV363" s="394"/>
      <c r="AW363" s="394"/>
      <c r="AX363" s="394"/>
      <c r="AY363" s="394"/>
      <c r="AZ363" s="394"/>
      <c r="BA363" s="394"/>
      <c r="BB363" s="394"/>
      <c r="BC363" s="394"/>
      <c r="BD363" s="394"/>
      <c r="BE363" s="394"/>
      <c r="BF363" s="394"/>
      <c r="BG363" s="394"/>
      <c r="BH363" s="410"/>
      <c r="BI363" s="410"/>
      <c r="BJ363" s="410"/>
      <c r="BK363" s="410"/>
      <c r="BL363" s="336"/>
      <c r="BM363" s="336"/>
      <c r="BN363" s="336"/>
      <c r="BO363" s="336"/>
      <c r="BP363"/>
      <c r="BR363" s="258"/>
      <c r="BS363"/>
      <c r="BT363"/>
      <c r="BU363" s="258"/>
      <c r="BV363"/>
      <c r="BW363"/>
      <c r="BX363" s="258"/>
      <c r="BY363" s="258"/>
      <c r="BZ363"/>
      <c r="CA363"/>
      <c r="CB363"/>
      <c r="CC363"/>
      <c r="CD363"/>
      <c r="CE363"/>
      <c r="CF363"/>
      <c r="CG363"/>
      <c r="CH363"/>
      <c r="CI363"/>
    </row>
    <row r="364" spans="1:87" ht="17.5" hidden="1">
      <c r="A364" s="272" t="s">
        <v>1363</v>
      </c>
      <c r="B364" s="212" t="s">
        <v>1359</v>
      </c>
      <c r="C364" s="179"/>
      <c r="D364" s="179"/>
      <c r="E364" s="179"/>
      <c r="F364" s="179"/>
      <c r="G364" s="179"/>
      <c r="H364" s="179"/>
      <c r="I364" s="179"/>
      <c r="J364" s="179"/>
      <c r="K364" s="179"/>
      <c r="L364" s="179"/>
      <c r="M364" s="179"/>
      <c r="N364" s="179"/>
      <c r="O364" s="179"/>
      <c r="P364" s="179"/>
      <c r="Q364" s="179"/>
      <c r="S364" s="254">
        <v>348</v>
      </c>
      <c r="T364" s="700" t="s">
        <v>1359</v>
      </c>
      <c r="U364" s="701"/>
      <c r="V364" s="401">
        <v>19</v>
      </c>
      <c r="W364" s="401">
        <v>23</v>
      </c>
      <c r="X364" s="401">
        <v>31</v>
      </c>
      <c r="Y364" s="401">
        <v>28</v>
      </c>
      <c r="Z364" s="401">
        <v>32</v>
      </c>
      <c r="AA364" s="401">
        <v>40</v>
      </c>
      <c r="AB364" s="401">
        <v>37</v>
      </c>
      <c r="AC364" s="401">
        <v>21</v>
      </c>
      <c r="AD364" s="401">
        <v>27</v>
      </c>
      <c r="AE364" s="401">
        <v>34</v>
      </c>
      <c r="AF364" s="401">
        <v>30</v>
      </c>
      <c r="AG364" s="401">
        <v>36</v>
      </c>
      <c r="AH364" s="401">
        <v>43</v>
      </c>
      <c r="AI364" s="401">
        <v>39</v>
      </c>
      <c r="AJ364" s="401">
        <v>42</v>
      </c>
      <c r="AK364" s="401">
        <v>41</v>
      </c>
      <c r="AL364" s="401">
        <v>45</v>
      </c>
      <c r="AM364" s="405"/>
      <c r="AN364" s="405"/>
      <c r="AO364" s="405"/>
      <c r="AP364" s="405"/>
      <c r="AQ364" s="405"/>
      <c r="AR364" s="405"/>
      <c r="AS364" s="405"/>
      <c r="AT364" s="405"/>
      <c r="AU364" s="405"/>
      <c r="AV364" s="394"/>
      <c r="AW364" s="394"/>
      <c r="AX364" s="394"/>
      <c r="AY364" s="394"/>
      <c r="AZ364" s="394"/>
      <c r="BA364" s="394"/>
      <c r="BB364" s="394"/>
      <c r="BC364" s="394"/>
      <c r="BD364" s="394"/>
      <c r="BE364" s="394"/>
      <c r="BF364" s="394"/>
      <c r="BG364" s="394"/>
      <c r="BH364" s="410"/>
      <c r="BI364" s="410"/>
      <c r="BJ364" s="410"/>
      <c r="BK364" s="410"/>
      <c r="BL364" s="336"/>
      <c r="BM364" s="336"/>
      <c r="BN364" s="336"/>
      <c r="BO364" s="336"/>
      <c r="BP364"/>
      <c r="BR364" s="258"/>
      <c r="BS364"/>
      <c r="BT364"/>
      <c r="BU364" s="258"/>
      <c r="BV364"/>
      <c r="BW364"/>
      <c r="BX364" s="258"/>
      <c r="BY364" s="258"/>
      <c r="BZ364"/>
      <c r="CA364"/>
      <c r="CB364"/>
      <c r="CC364"/>
      <c r="CD364"/>
      <c r="CE364"/>
      <c r="CF364"/>
      <c r="CG364"/>
      <c r="CH364"/>
      <c r="CI364"/>
    </row>
    <row r="365" spans="1:87" ht="17.5" hidden="1">
      <c r="A365" s="272" t="s">
        <v>1364</v>
      </c>
      <c r="B365" s="212" t="s">
        <v>1360</v>
      </c>
      <c r="C365" s="86" t="str">
        <f t="shared" ref="C365:P365" si="257">IF(C2470="033","당첨",IF(C2470="xxx","당첨",IF(C2470="114","당첨",IF(C2470="123","당첨",IF(C2470="132","당첨",IF(C2470="141","당첨",IF(C2470="xxx","당첨",IF(C2470="213","당첨",IF(C2470="222","당첨",IF(C2470="231","당첨",IF(C2470="303","당첨",IF(C2470="312","당첨",IF(C2470="321","당첨",IF(C2470="411","당첨","낙첨"))))))))))))))</f>
        <v>당첨</v>
      </c>
      <c r="D365" s="86" t="str">
        <f t="shared" si="257"/>
        <v>당첨</v>
      </c>
      <c r="E365" s="86" t="str">
        <f t="shared" si="257"/>
        <v>당첨</v>
      </c>
      <c r="F365" s="86" t="str">
        <f t="shared" si="257"/>
        <v>당첨</v>
      </c>
      <c r="G365" s="86" t="str">
        <f t="shared" si="257"/>
        <v>당첨</v>
      </c>
      <c r="H365" s="86" t="str">
        <f t="shared" si="257"/>
        <v>당첨</v>
      </c>
      <c r="I365" s="86" t="str">
        <f t="shared" si="257"/>
        <v>당첨</v>
      </c>
      <c r="J365" s="86" t="str">
        <f t="shared" si="257"/>
        <v>당첨</v>
      </c>
      <c r="K365" s="86" t="str">
        <f t="shared" si="257"/>
        <v>당첨</v>
      </c>
      <c r="L365" s="86" t="str">
        <f t="shared" si="257"/>
        <v>당첨</v>
      </c>
      <c r="M365" s="86" t="str">
        <f t="shared" si="257"/>
        <v>당첨</v>
      </c>
      <c r="N365" s="86" t="str">
        <f t="shared" si="257"/>
        <v>당첨</v>
      </c>
      <c r="O365" s="86" t="str">
        <f t="shared" si="257"/>
        <v>당첨</v>
      </c>
      <c r="P365" s="86" t="str">
        <f t="shared" si="257"/>
        <v>당첨</v>
      </c>
      <c r="Q365" s="86" t="str">
        <f>IF(Q2470="033","당첨",IF(Q2470="xxx","당첨",IF(Q2470="114","당첨",IF(Q2470="123","당첨",IF(Q2470="132","당첨",IF(Q2470="141","당첨",IF(Q2470="xxx","당첨",IF(Q2470="213","당첨",IF(Q2470="222","당첨",IF(Q2470="231","당첨",IF(Q2470="303","당첨",IF(Q2470="312","당첨",IF(Q2470="321","당첨",IF(Q2470="411","당첨","낙첨"))))))))))))))</f>
        <v>당첨</v>
      </c>
      <c r="S365" s="254">
        <v>349</v>
      </c>
      <c r="T365" s="281"/>
      <c r="U365" s="280"/>
      <c r="V365" s="398" t="s">
        <v>1606</v>
      </c>
      <c r="W365" s="398">
        <v>114</v>
      </c>
      <c r="X365" s="398">
        <v>123</v>
      </c>
      <c r="Y365" s="398">
        <v>132</v>
      </c>
      <c r="Z365" s="396">
        <v>141</v>
      </c>
      <c r="AA365" s="396">
        <v>213</v>
      </c>
      <c r="AB365" s="396">
        <v>222</v>
      </c>
      <c r="AC365" s="396">
        <v>231</v>
      </c>
      <c r="AD365" s="398">
        <v>303</v>
      </c>
      <c r="AE365" s="396">
        <v>312</v>
      </c>
      <c r="AF365" s="396">
        <v>321</v>
      </c>
      <c r="AG365" s="398">
        <v>411</v>
      </c>
      <c r="AH365" s="398"/>
      <c r="AI365" s="396"/>
      <c r="AJ365" s="401"/>
      <c r="AK365" s="404"/>
      <c r="AL365" s="401"/>
      <c r="AM365" s="401"/>
      <c r="AN365" s="401"/>
      <c r="AO365" s="401"/>
      <c r="AP365" s="401"/>
      <c r="AQ365" s="401"/>
      <c r="AR365" s="401"/>
      <c r="AS365" s="401"/>
      <c r="AT365" s="401"/>
      <c r="AU365" s="401"/>
      <c r="AV365" s="343"/>
      <c r="AW365" s="343"/>
      <c r="AX365" s="343"/>
      <c r="AY365" s="343"/>
      <c r="AZ365" s="343"/>
      <c r="BA365" s="343"/>
      <c r="BB365" s="343"/>
      <c r="BC365" s="343"/>
      <c r="BD365" s="343"/>
      <c r="BE365" s="343"/>
      <c r="BF365" s="343"/>
      <c r="BG365" s="343"/>
      <c r="BH365" s="410"/>
      <c r="BI365" s="410"/>
      <c r="BJ365" s="410"/>
      <c r="BK365" s="410"/>
      <c r="BL365" s="336"/>
      <c r="BM365" s="336"/>
      <c r="BN365" s="336"/>
      <c r="BO365" s="336"/>
      <c r="BP365"/>
      <c r="BR365" s="258"/>
      <c r="BS365"/>
      <c r="BT365"/>
      <c r="BU365" s="258"/>
      <c r="BV365"/>
      <c r="BW365"/>
      <c r="BX365" s="258"/>
      <c r="BY365" s="258"/>
      <c r="BZ365"/>
      <c r="CA365"/>
      <c r="CB365"/>
      <c r="CC365"/>
      <c r="CD365"/>
      <c r="CE365"/>
      <c r="CF365"/>
      <c r="CG365"/>
      <c r="CH365"/>
      <c r="CI365"/>
    </row>
    <row r="366" spans="1:87" ht="17.5" hidden="1">
      <c r="A366" s="272" t="s">
        <v>1369</v>
      </c>
      <c r="B366" s="212" t="s">
        <v>1365</v>
      </c>
      <c r="C366" s="179"/>
      <c r="D366" s="179"/>
      <c r="E366" s="179"/>
      <c r="F366" s="179"/>
      <c r="G366" s="179"/>
      <c r="H366" s="179"/>
      <c r="I366" s="179"/>
      <c r="J366" s="179"/>
      <c r="K366" s="179"/>
      <c r="L366" s="179"/>
      <c r="M366" s="179"/>
      <c r="N366" s="179"/>
      <c r="O366" s="179"/>
      <c r="P366" s="179"/>
      <c r="Q366" s="179"/>
      <c r="S366" s="254">
        <v>350</v>
      </c>
      <c r="T366" s="700" t="s">
        <v>1365</v>
      </c>
      <c r="U366" s="701"/>
      <c r="V366" s="401">
        <v>8</v>
      </c>
      <c r="W366" s="401">
        <v>4</v>
      </c>
      <c r="X366" s="401">
        <v>7</v>
      </c>
      <c r="Y366" s="401">
        <v>20</v>
      </c>
      <c r="Z366" s="401">
        <v>19</v>
      </c>
      <c r="AA366" s="401">
        <v>21</v>
      </c>
      <c r="AB366" s="401">
        <v>42</v>
      </c>
      <c r="AC366" s="401">
        <v>2</v>
      </c>
      <c r="AD366" s="401">
        <v>1</v>
      </c>
      <c r="AE366" s="401">
        <v>3</v>
      </c>
      <c r="AF366" s="401">
        <v>24</v>
      </c>
      <c r="AG366" s="401">
        <v>23</v>
      </c>
      <c r="AH366" s="401">
        <v>27</v>
      </c>
      <c r="AI366" s="401">
        <v>41</v>
      </c>
      <c r="AJ366" s="405"/>
      <c r="AK366" s="406"/>
      <c r="AL366" s="405"/>
      <c r="AM366" s="405"/>
      <c r="AN366" s="405"/>
      <c r="AO366" s="405"/>
      <c r="AP366" s="405"/>
      <c r="AQ366" s="405"/>
      <c r="AR366" s="405"/>
      <c r="AS366" s="405"/>
      <c r="AT366" s="405"/>
      <c r="AU366" s="405"/>
      <c r="AV366" s="394"/>
      <c r="AW366" s="394"/>
      <c r="AX366" s="394"/>
      <c r="AY366" s="394"/>
      <c r="AZ366" s="394"/>
      <c r="BA366" s="394"/>
      <c r="BB366" s="394"/>
      <c r="BC366" s="394"/>
      <c r="BD366" s="394"/>
      <c r="BE366" s="394"/>
      <c r="BF366" s="394"/>
      <c r="BG366" s="394"/>
      <c r="BH366" s="410"/>
      <c r="BI366" s="410"/>
      <c r="BJ366" s="410"/>
      <c r="BK366" s="410"/>
      <c r="BL366" s="336"/>
      <c r="BM366" s="336"/>
      <c r="BN366" s="336"/>
      <c r="BO366" s="336"/>
      <c r="BP366"/>
      <c r="BR366" s="258"/>
      <c r="BS366"/>
      <c r="BT366"/>
      <c r="BU366" s="258"/>
      <c r="BV366"/>
      <c r="BW366"/>
      <c r="BX366" s="258"/>
      <c r="BY366" s="258"/>
      <c r="BZ366"/>
      <c r="CA366"/>
      <c r="CB366"/>
      <c r="CC366"/>
      <c r="CD366"/>
      <c r="CE366"/>
      <c r="CF366"/>
      <c r="CG366"/>
      <c r="CH366"/>
      <c r="CI366"/>
    </row>
    <row r="367" spans="1:87" ht="17.5" hidden="1">
      <c r="A367" s="272" t="s">
        <v>1370</v>
      </c>
      <c r="B367" s="212" t="s">
        <v>1366</v>
      </c>
      <c r="C367" s="179"/>
      <c r="D367" s="179"/>
      <c r="E367" s="179"/>
      <c r="F367" s="179"/>
      <c r="G367" s="179"/>
      <c r="H367" s="179"/>
      <c r="I367" s="179"/>
      <c r="J367" s="179"/>
      <c r="K367" s="179"/>
      <c r="L367" s="179"/>
      <c r="M367" s="179"/>
      <c r="N367" s="179"/>
      <c r="O367" s="179"/>
      <c r="P367" s="179"/>
      <c r="Q367" s="179"/>
      <c r="S367" s="254">
        <v>351</v>
      </c>
      <c r="T367" s="700" t="s">
        <v>1366</v>
      </c>
      <c r="U367" s="701"/>
      <c r="V367" s="401">
        <v>6</v>
      </c>
      <c r="W367" s="401">
        <v>5</v>
      </c>
      <c r="X367" s="401">
        <v>9</v>
      </c>
      <c r="Y367" s="401">
        <v>35</v>
      </c>
      <c r="Z367" s="401">
        <v>31</v>
      </c>
      <c r="AA367" s="401">
        <v>34</v>
      </c>
      <c r="AB367" s="401">
        <v>45</v>
      </c>
      <c r="AC367" s="401">
        <v>17</v>
      </c>
      <c r="AD367" s="401">
        <v>13</v>
      </c>
      <c r="AE367" s="401">
        <v>16</v>
      </c>
      <c r="AF367" s="401">
        <v>29</v>
      </c>
      <c r="AG367" s="401">
        <v>28</v>
      </c>
      <c r="AH367" s="401">
        <v>30</v>
      </c>
      <c r="AI367" s="405"/>
      <c r="AJ367" s="405"/>
      <c r="AK367" s="406"/>
      <c r="AL367" s="405"/>
      <c r="AM367" s="405"/>
      <c r="AN367" s="405"/>
      <c r="AO367" s="405"/>
      <c r="AP367" s="405"/>
      <c r="AQ367" s="405"/>
      <c r="AR367" s="405"/>
      <c r="AS367" s="405"/>
      <c r="AT367" s="405"/>
      <c r="AU367" s="405"/>
      <c r="AV367" s="394"/>
      <c r="AW367" s="394"/>
      <c r="AX367" s="394"/>
      <c r="AY367" s="394"/>
      <c r="AZ367" s="394"/>
      <c r="BA367" s="394"/>
      <c r="BB367" s="394"/>
      <c r="BC367" s="394"/>
      <c r="BD367" s="394"/>
      <c r="BE367" s="394"/>
      <c r="BF367" s="394"/>
      <c r="BG367" s="394"/>
      <c r="BH367" s="410"/>
      <c r="BI367" s="410"/>
      <c r="BJ367" s="410"/>
      <c r="BK367" s="410"/>
      <c r="BL367" s="336"/>
      <c r="BM367" s="336"/>
      <c r="BN367" s="336"/>
      <c r="BO367" s="336"/>
      <c r="BP367"/>
      <c r="BR367" s="258"/>
      <c r="BS367"/>
      <c r="BT367"/>
      <c r="BU367" s="258"/>
      <c r="BV367"/>
      <c r="BW367"/>
      <c r="BX367" s="258"/>
      <c r="BY367" s="258"/>
      <c r="BZ367"/>
      <c r="CA367"/>
      <c r="CB367"/>
      <c r="CC367"/>
      <c r="CD367"/>
      <c r="CE367"/>
      <c r="CF367"/>
      <c r="CG367"/>
      <c r="CH367"/>
      <c r="CI367"/>
    </row>
    <row r="368" spans="1:87" ht="17.5" hidden="1">
      <c r="A368" s="272" t="s">
        <v>1371</v>
      </c>
      <c r="B368" s="212" t="s">
        <v>1367</v>
      </c>
      <c r="C368" s="179"/>
      <c r="D368" s="179"/>
      <c r="E368" s="179"/>
      <c r="F368" s="179"/>
      <c r="G368" s="179"/>
      <c r="H368" s="179"/>
      <c r="I368" s="179"/>
      <c r="J368" s="179"/>
      <c r="K368" s="179"/>
      <c r="L368" s="179"/>
      <c r="M368" s="179"/>
      <c r="N368" s="179"/>
      <c r="O368" s="179"/>
      <c r="P368" s="179"/>
      <c r="Q368" s="179"/>
      <c r="S368" s="254">
        <v>352</v>
      </c>
      <c r="T368" s="700" t="s">
        <v>1367</v>
      </c>
      <c r="U368" s="701"/>
      <c r="V368" s="401">
        <v>11</v>
      </c>
      <c r="W368" s="401">
        <v>10</v>
      </c>
      <c r="X368" s="401">
        <v>12</v>
      </c>
      <c r="Y368" s="401">
        <v>33</v>
      </c>
      <c r="Z368" s="401">
        <v>32</v>
      </c>
      <c r="AA368" s="401">
        <v>36</v>
      </c>
      <c r="AB368" s="401">
        <v>15</v>
      </c>
      <c r="AC368" s="401">
        <v>14</v>
      </c>
      <c r="AD368" s="401">
        <v>18</v>
      </c>
      <c r="AE368" s="401">
        <v>44</v>
      </c>
      <c r="AF368" s="401">
        <v>40</v>
      </c>
      <c r="AG368" s="401">
        <v>43</v>
      </c>
      <c r="AH368" s="401">
        <v>26</v>
      </c>
      <c r="AI368" s="401">
        <v>22</v>
      </c>
      <c r="AJ368" s="401">
        <v>25</v>
      </c>
      <c r="AK368" s="401">
        <v>38</v>
      </c>
      <c r="AL368" s="401">
        <v>37</v>
      </c>
      <c r="AM368" s="401">
        <v>39</v>
      </c>
      <c r="AN368" s="405"/>
      <c r="AO368" s="405"/>
      <c r="AP368" s="405"/>
      <c r="AQ368" s="405"/>
      <c r="AR368" s="405"/>
      <c r="AS368" s="405"/>
      <c r="AT368" s="405"/>
      <c r="AU368" s="405"/>
      <c r="AV368" s="394"/>
      <c r="AW368" s="394"/>
      <c r="AX368" s="394"/>
      <c r="AY368" s="394"/>
      <c r="AZ368" s="394"/>
      <c r="BA368" s="394"/>
      <c r="BB368" s="394"/>
      <c r="BC368" s="394"/>
      <c r="BD368" s="394"/>
      <c r="BE368" s="394"/>
      <c r="BF368" s="394"/>
      <c r="BG368" s="394"/>
      <c r="BH368" s="410"/>
      <c r="BI368" s="410"/>
      <c r="BJ368" s="410"/>
      <c r="BK368" s="410"/>
      <c r="BL368" s="336"/>
      <c r="BM368" s="336"/>
      <c r="BN368" s="336"/>
      <c r="BO368" s="336"/>
      <c r="BP368"/>
      <c r="BR368" s="258"/>
      <c r="BS368"/>
      <c r="BT368"/>
      <c r="BU368" s="258"/>
      <c r="BV368"/>
      <c r="BW368"/>
      <c r="BX368" s="258"/>
      <c r="BY368" s="258"/>
      <c r="BZ368"/>
      <c r="CA368"/>
      <c r="CB368"/>
      <c r="CC368"/>
      <c r="CD368"/>
      <c r="CE368"/>
      <c r="CF368"/>
      <c r="CG368"/>
      <c r="CH368"/>
      <c r="CI368"/>
    </row>
    <row r="369" spans="1:87" ht="17.5" hidden="1">
      <c r="A369" s="272" t="s">
        <v>1372</v>
      </c>
      <c r="B369" s="212" t="s">
        <v>1368</v>
      </c>
      <c r="C369" s="86" t="str">
        <f t="shared" ref="C369:P369" si="258">IF(C2492="xxx","당첨",IF(C2492="024","당첨",IF(C2492="114","당첨",IF(C2492="123","당첨",IF(C2492="132","당첨",IF(C2492="204","당첨",IF(C2492="213","당첨",IF(C2492="222","당첨",IF(C2492="231","당첨",IF(C2492="xxx","당첨",IF(C2492="312","당첨",IF(C2492="321","당첨",IF(C2492="xxx","당첨",IF(C2492="402","당첨",IF(C2492="xxx","당첨","낙첨")))))))))))))))</f>
        <v>당첨</v>
      </c>
      <c r="D369" s="86" t="str">
        <f t="shared" si="258"/>
        <v>당첨</v>
      </c>
      <c r="E369" s="86" t="str">
        <f t="shared" si="258"/>
        <v>당첨</v>
      </c>
      <c r="F369" s="86" t="str">
        <f t="shared" si="258"/>
        <v>당첨</v>
      </c>
      <c r="G369" s="86" t="str">
        <f t="shared" si="258"/>
        <v>당첨</v>
      </c>
      <c r="H369" s="86" t="str">
        <f t="shared" si="258"/>
        <v>당첨</v>
      </c>
      <c r="I369" s="86" t="str">
        <f t="shared" si="258"/>
        <v>당첨</v>
      </c>
      <c r="J369" s="86" t="str">
        <f t="shared" si="258"/>
        <v>당첨</v>
      </c>
      <c r="K369" s="86" t="str">
        <f t="shared" si="258"/>
        <v>당첨</v>
      </c>
      <c r="L369" s="86" t="str">
        <f t="shared" si="258"/>
        <v>당첨</v>
      </c>
      <c r="M369" s="86" t="str">
        <f t="shared" si="258"/>
        <v>당첨</v>
      </c>
      <c r="N369" s="86" t="str">
        <f t="shared" si="258"/>
        <v>당첨</v>
      </c>
      <c r="O369" s="86" t="str">
        <f t="shared" si="258"/>
        <v>당첨</v>
      </c>
      <c r="P369" s="86" t="str">
        <f t="shared" si="258"/>
        <v>당첨</v>
      </c>
      <c r="Q369" s="86" t="str">
        <f>IF(Q2492="xxx","당첨",IF(Q2492="024","당첨",IF(Q2492="114","당첨",IF(Q2492="123","당첨",IF(Q2492="132","당첨",IF(Q2492="204","당첨",IF(Q2492="213","당첨",IF(Q2492="222","당첨",IF(Q2492="231","당첨",IF(Q2492="xxx","당첨",IF(Q2492="312","당첨",IF(Q2492="321","당첨",IF(Q2492="xxx","당첨",IF(Q2492="402","당첨",IF(Q2492="xxx","당첨","낙첨")))))))))))))))</f>
        <v>당첨</v>
      </c>
      <c r="S369" s="254">
        <v>353</v>
      </c>
      <c r="T369" s="281"/>
      <c r="U369" s="280"/>
      <c r="V369" s="398" t="s">
        <v>1619</v>
      </c>
      <c r="W369" s="398" t="s">
        <v>1617</v>
      </c>
      <c r="X369" s="398">
        <v>114</v>
      </c>
      <c r="Y369" s="398">
        <v>123</v>
      </c>
      <c r="Z369" s="396">
        <v>132</v>
      </c>
      <c r="AA369" s="396">
        <v>204</v>
      </c>
      <c r="AB369" s="396">
        <v>213</v>
      </c>
      <c r="AC369" s="396">
        <v>222</v>
      </c>
      <c r="AD369" s="398">
        <v>231</v>
      </c>
      <c r="AE369" s="396">
        <v>312</v>
      </c>
      <c r="AF369" s="396">
        <v>321</v>
      </c>
      <c r="AG369" s="398">
        <v>402</v>
      </c>
      <c r="AH369" s="398"/>
      <c r="AI369" s="396"/>
      <c r="AJ369" s="396"/>
      <c r="AK369" s="400"/>
      <c r="AL369" s="401"/>
      <c r="AM369" s="401"/>
      <c r="AN369" s="401"/>
      <c r="AO369" s="401"/>
      <c r="AP369" s="401"/>
      <c r="AQ369" s="401"/>
      <c r="AR369" s="401"/>
      <c r="AS369" s="401"/>
      <c r="AT369" s="401"/>
      <c r="AU369" s="401"/>
      <c r="AV369" s="343"/>
      <c r="AW369" s="343"/>
      <c r="AX369" s="343"/>
      <c r="AY369" s="343"/>
      <c r="AZ369" s="343"/>
      <c r="BA369" s="343"/>
      <c r="BB369" s="343"/>
      <c r="BC369" s="343"/>
      <c r="BD369" s="343"/>
      <c r="BE369" s="343"/>
      <c r="BF369" s="343"/>
      <c r="BG369" s="343"/>
      <c r="BH369" s="410"/>
      <c r="BI369" s="410"/>
      <c r="BJ369" s="410"/>
      <c r="BK369" s="410"/>
      <c r="BL369" s="336"/>
      <c r="BM369" s="336"/>
      <c r="BN369" s="336"/>
      <c r="BO369" s="336"/>
      <c r="BP369"/>
      <c r="BR369" s="258"/>
      <c r="BS369"/>
      <c r="BT369"/>
      <c r="BU369" s="258"/>
      <c r="BV369"/>
      <c r="BW369"/>
      <c r="BX369" s="258"/>
      <c r="BY369" s="258"/>
      <c r="BZ369"/>
      <c r="CA369"/>
      <c r="CB369"/>
      <c r="CC369"/>
      <c r="CD369"/>
      <c r="CE369"/>
      <c r="CF369"/>
      <c r="CG369"/>
      <c r="CH369"/>
      <c r="CI369"/>
    </row>
    <row r="370" spans="1:87" ht="17.5" hidden="1">
      <c r="A370" s="272" t="s">
        <v>1377</v>
      </c>
      <c r="B370" s="212" t="s">
        <v>1373</v>
      </c>
      <c r="C370" s="179"/>
      <c r="D370" s="179"/>
      <c r="E370" s="179"/>
      <c r="F370" s="179"/>
      <c r="G370" s="179"/>
      <c r="H370" s="179"/>
      <c r="I370" s="179"/>
      <c r="J370" s="179"/>
      <c r="K370" s="179"/>
      <c r="L370" s="179"/>
      <c r="M370" s="179"/>
      <c r="N370" s="179"/>
      <c r="O370" s="179"/>
      <c r="P370" s="179"/>
      <c r="Q370" s="179"/>
      <c r="S370" s="254">
        <v>354</v>
      </c>
      <c r="T370" s="700" t="s">
        <v>1373</v>
      </c>
      <c r="U370" s="701"/>
      <c r="V370" s="401">
        <v>1</v>
      </c>
      <c r="W370" s="401">
        <v>5</v>
      </c>
      <c r="X370" s="401">
        <v>2</v>
      </c>
      <c r="Y370" s="401">
        <v>10</v>
      </c>
      <c r="Z370" s="401">
        <v>14</v>
      </c>
      <c r="AA370" s="401">
        <v>11</v>
      </c>
      <c r="AB370" s="401">
        <v>19</v>
      </c>
      <c r="AC370" s="401">
        <v>7</v>
      </c>
      <c r="AD370" s="401">
        <v>9</v>
      </c>
      <c r="AE370" s="401">
        <v>8</v>
      </c>
      <c r="AF370" s="401">
        <v>16</v>
      </c>
      <c r="AG370" s="401">
        <v>18</v>
      </c>
      <c r="AH370" s="401">
        <v>17</v>
      </c>
      <c r="AI370" s="401">
        <v>25</v>
      </c>
      <c r="AJ370" s="405"/>
      <c r="AK370" s="406"/>
      <c r="AL370" s="405"/>
      <c r="AM370" s="405"/>
      <c r="AN370" s="405"/>
      <c r="AO370" s="405"/>
      <c r="AP370" s="405"/>
      <c r="AQ370" s="405"/>
      <c r="AR370" s="405"/>
      <c r="AS370" s="405"/>
      <c r="AT370" s="405"/>
      <c r="AU370" s="405"/>
      <c r="AV370" s="394"/>
      <c r="AW370" s="394"/>
      <c r="AX370" s="394"/>
      <c r="AY370" s="394"/>
      <c r="AZ370" s="394"/>
      <c r="BA370" s="394"/>
      <c r="BB370" s="394"/>
      <c r="BC370" s="394"/>
      <c r="BD370" s="394"/>
      <c r="BE370" s="394"/>
      <c r="BF370" s="394"/>
      <c r="BG370" s="394"/>
      <c r="BH370" s="410"/>
      <c r="BI370" s="410"/>
      <c r="BJ370" s="410"/>
      <c r="BK370" s="410"/>
      <c r="BL370" s="336"/>
      <c r="BM370" s="336"/>
      <c r="BN370" s="336"/>
      <c r="BO370" s="336"/>
      <c r="BP370"/>
      <c r="BR370" s="258"/>
      <c r="BS370"/>
      <c r="BT370"/>
      <c r="BU370" s="258"/>
      <c r="BV370"/>
      <c r="BW370"/>
      <c r="BX370" s="258"/>
      <c r="BY370" s="258"/>
      <c r="BZ370"/>
      <c r="CA370"/>
      <c r="CB370"/>
      <c r="CC370"/>
      <c r="CD370"/>
      <c r="CE370"/>
      <c r="CF370"/>
      <c r="CG370"/>
      <c r="CH370"/>
      <c r="CI370"/>
    </row>
    <row r="371" spans="1:87" ht="17.5" hidden="1">
      <c r="A371" s="272" t="s">
        <v>1378</v>
      </c>
      <c r="B371" s="212" t="s">
        <v>1374</v>
      </c>
      <c r="C371" s="179"/>
      <c r="D371" s="179"/>
      <c r="E371" s="179"/>
      <c r="F371" s="179"/>
      <c r="G371" s="179"/>
      <c r="H371" s="179"/>
      <c r="I371" s="179"/>
      <c r="J371" s="179"/>
      <c r="K371" s="179"/>
      <c r="L371" s="179"/>
      <c r="M371" s="179"/>
      <c r="N371" s="179"/>
      <c r="O371" s="179"/>
      <c r="P371" s="179"/>
      <c r="Q371" s="179"/>
      <c r="S371" s="254">
        <v>355</v>
      </c>
      <c r="T371" s="700" t="s">
        <v>1374</v>
      </c>
      <c r="U371" s="701"/>
      <c r="V371" s="401">
        <v>3</v>
      </c>
      <c r="W371" s="401">
        <v>6</v>
      </c>
      <c r="X371" s="401">
        <v>4</v>
      </c>
      <c r="Y371" s="401">
        <v>12</v>
      </c>
      <c r="Z371" s="401">
        <v>15</v>
      </c>
      <c r="AA371" s="401">
        <v>13</v>
      </c>
      <c r="AB371" s="401">
        <v>21</v>
      </c>
      <c r="AC371" s="401">
        <v>23</v>
      </c>
      <c r="AD371" s="401">
        <v>20</v>
      </c>
      <c r="AE371" s="401">
        <v>28</v>
      </c>
      <c r="AF371" s="401">
        <v>32</v>
      </c>
      <c r="AG371" s="401">
        <v>29</v>
      </c>
      <c r="AH371" s="401">
        <v>37</v>
      </c>
      <c r="AI371" s="401">
        <v>41</v>
      </c>
      <c r="AJ371" s="405"/>
      <c r="AK371" s="406"/>
      <c r="AL371" s="405"/>
      <c r="AM371" s="405"/>
      <c r="AN371" s="405"/>
      <c r="AO371" s="405"/>
      <c r="AP371" s="405"/>
      <c r="AQ371" s="405"/>
      <c r="AR371" s="405"/>
      <c r="AS371" s="405"/>
      <c r="AT371" s="405"/>
      <c r="AU371" s="405"/>
      <c r="AV371" s="394"/>
      <c r="AW371" s="394"/>
      <c r="AX371" s="394"/>
      <c r="AY371" s="394"/>
      <c r="AZ371" s="394"/>
      <c r="BA371" s="394"/>
      <c r="BB371" s="394"/>
      <c r="BC371" s="394"/>
      <c r="BD371" s="394"/>
      <c r="BE371" s="394"/>
      <c r="BF371" s="394"/>
      <c r="BG371" s="394"/>
      <c r="BH371" s="410"/>
      <c r="BI371" s="410"/>
      <c r="BJ371" s="410"/>
      <c r="BK371" s="410"/>
      <c r="BL371" s="336"/>
      <c r="BM371" s="336"/>
      <c r="BN371" s="336"/>
      <c r="BO371" s="336"/>
      <c r="BP371"/>
      <c r="BR371" s="258"/>
      <c r="BS371"/>
      <c r="BT371"/>
      <c r="BU371" s="258"/>
      <c r="BV371"/>
      <c r="BW371"/>
      <c r="BX371" s="258"/>
      <c r="BY371" s="258"/>
      <c r="BZ371"/>
      <c r="CA371"/>
      <c r="CB371"/>
      <c r="CC371"/>
      <c r="CD371"/>
      <c r="CE371"/>
      <c r="CF371"/>
      <c r="CG371"/>
      <c r="CH371"/>
      <c r="CI371"/>
    </row>
    <row r="372" spans="1:87" ht="17.5" hidden="1">
      <c r="A372" s="272" t="s">
        <v>1379</v>
      </c>
      <c r="B372" s="212" t="s">
        <v>1375</v>
      </c>
      <c r="C372" s="179"/>
      <c r="D372" s="179"/>
      <c r="E372" s="179"/>
      <c r="F372" s="179"/>
      <c r="G372" s="179"/>
      <c r="H372" s="179"/>
      <c r="I372" s="179"/>
      <c r="J372" s="179"/>
      <c r="K372" s="179"/>
      <c r="L372" s="179"/>
      <c r="M372" s="179"/>
      <c r="N372" s="179"/>
      <c r="O372" s="179"/>
      <c r="P372" s="179"/>
      <c r="Q372" s="179"/>
      <c r="S372" s="254">
        <v>356</v>
      </c>
      <c r="T372" s="700" t="s">
        <v>1375</v>
      </c>
      <c r="U372" s="701"/>
      <c r="V372" s="401">
        <v>27</v>
      </c>
      <c r="W372" s="401">
        <v>26</v>
      </c>
      <c r="X372" s="401">
        <v>34</v>
      </c>
      <c r="Y372" s="401">
        <v>36</v>
      </c>
      <c r="Z372" s="401">
        <v>35</v>
      </c>
      <c r="AA372" s="401">
        <v>43</v>
      </c>
      <c r="AB372" s="401">
        <v>45</v>
      </c>
      <c r="AC372" s="401">
        <v>24</v>
      </c>
      <c r="AD372" s="401">
        <v>22</v>
      </c>
      <c r="AE372" s="401">
        <v>30</v>
      </c>
      <c r="AF372" s="401">
        <v>33</v>
      </c>
      <c r="AG372" s="401">
        <v>31</v>
      </c>
      <c r="AH372" s="401">
        <v>39</v>
      </c>
      <c r="AI372" s="401">
        <v>42</v>
      </c>
      <c r="AJ372" s="401">
        <v>38</v>
      </c>
      <c r="AK372" s="401">
        <v>44</v>
      </c>
      <c r="AL372" s="401">
        <v>40</v>
      </c>
      <c r="AM372" s="405"/>
      <c r="AN372" s="405"/>
      <c r="AO372" s="405"/>
      <c r="AP372" s="405"/>
      <c r="AQ372" s="405"/>
      <c r="AR372" s="405"/>
      <c r="AS372" s="405"/>
      <c r="AT372" s="405"/>
      <c r="AU372" s="405"/>
      <c r="AV372" s="394"/>
      <c r="AW372" s="394"/>
      <c r="AX372" s="394"/>
      <c r="AY372" s="394"/>
      <c r="AZ372" s="394"/>
      <c r="BA372" s="394"/>
      <c r="BB372" s="394"/>
      <c r="BC372" s="394"/>
      <c r="BD372" s="394"/>
      <c r="BE372" s="394"/>
      <c r="BF372" s="394"/>
      <c r="BG372" s="394"/>
      <c r="BH372" s="410"/>
      <c r="BI372" s="410"/>
      <c r="BJ372" s="410"/>
      <c r="BK372" s="410"/>
      <c r="BL372" s="336"/>
      <c r="BM372" s="336"/>
      <c r="BN372" s="336"/>
      <c r="BO372" s="336"/>
      <c r="BP372"/>
      <c r="BR372" s="258"/>
      <c r="BS372"/>
      <c r="BT372"/>
      <c r="BU372" s="258"/>
      <c r="BV372"/>
      <c r="BW372"/>
      <c r="BX372" s="258"/>
      <c r="BY372" s="258"/>
      <c r="BZ372"/>
      <c r="CA372"/>
      <c r="CB372"/>
      <c r="CC372"/>
      <c r="CD372"/>
      <c r="CE372"/>
      <c r="CF372"/>
      <c r="CG372"/>
      <c r="CH372"/>
      <c r="CI372"/>
    </row>
    <row r="373" spans="1:87" ht="17.5" hidden="1">
      <c r="A373" s="272" t="s">
        <v>1380</v>
      </c>
      <c r="B373" s="212" t="s">
        <v>1376</v>
      </c>
      <c r="C373" s="86" t="str">
        <f>IF(C2514="024","당첨",IF(C2514="033","당첨",IF(C2514="042","당첨",IF(C2514="114","당첨",IF(C2514="123","당첨",IF(C2514="132","당첨",IF(C2514="141","당첨",IF(C2514="XXX","당첨",IF(C2514="213","당첨",IF(C2514="222","당첨",IF(C2514="231","당첨",IF(C2514="312","당첨",IF(C2514="321","당첨","낙첨")))))))))))))</f>
        <v>당첨</v>
      </c>
      <c r="D373" s="86" t="str">
        <f t="shared" ref="D373:Q373" si="259">IF(D2514="024","당첨",IF(D2514="033","당첨",IF(D2514="042","당첨",IF(D2514="114","당첨",IF(D2514="123","당첨",IF(D2514="132","당첨",IF(D2514="141","당첨",IF(D2514="XXX","당첨",IF(D2514="213","당첨",IF(D2514="222","당첨",IF(D2514="231","당첨",IF(D2514="312","당첨",IF(D2514="321","당첨","낙첨")))))))))))))</f>
        <v>당첨</v>
      </c>
      <c r="E373" s="86" t="str">
        <f t="shared" si="259"/>
        <v>당첨</v>
      </c>
      <c r="F373" s="86" t="str">
        <f t="shared" si="259"/>
        <v>당첨</v>
      </c>
      <c r="G373" s="86" t="str">
        <f t="shared" si="259"/>
        <v>당첨</v>
      </c>
      <c r="H373" s="86" t="str">
        <f t="shared" si="259"/>
        <v>당첨</v>
      </c>
      <c r="I373" s="86" t="str">
        <f t="shared" si="259"/>
        <v>당첨</v>
      </c>
      <c r="J373" s="86" t="str">
        <f t="shared" si="259"/>
        <v>당첨</v>
      </c>
      <c r="K373" s="86" t="str">
        <f t="shared" si="259"/>
        <v>당첨</v>
      </c>
      <c r="L373" s="86" t="str">
        <f t="shared" si="259"/>
        <v>당첨</v>
      </c>
      <c r="M373" s="86" t="str">
        <f t="shared" si="259"/>
        <v>당첨</v>
      </c>
      <c r="N373" s="86" t="str">
        <f t="shared" si="259"/>
        <v>당첨</v>
      </c>
      <c r="O373" s="86" t="str">
        <f t="shared" si="259"/>
        <v>당첨</v>
      </c>
      <c r="P373" s="86" t="str">
        <f t="shared" si="259"/>
        <v>당첨</v>
      </c>
      <c r="Q373" s="86" t="str">
        <f t="shared" si="259"/>
        <v>당첨</v>
      </c>
      <c r="S373" s="254">
        <v>357</v>
      </c>
      <c r="T373" s="281"/>
      <c r="U373" s="280"/>
      <c r="V373" s="398" t="s">
        <v>1617</v>
      </c>
      <c r="W373" s="398" t="s">
        <v>1606</v>
      </c>
      <c r="X373" s="398" t="s">
        <v>1618</v>
      </c>
      <c r="Y373" s="398">
        <v>114</v>
      </c>
      <c r="Z373" s="398">
        <v>123</v>
      </c>
      <c r="AA373" s="396">
        <v>132</v>
      </c>
      <c r="AB373" s="396">
        <v>141</v>
      </c>
      <c r="AC373" s="397">
        <v>204</v>
      </c>
      <c r="AD373" s="398">
        <v>213</v>
      </c>
      <c r="AE373" s="396">
        <v>222</v>
      </c>
      <c r="AF373" s="396">
        <v>231</v>
      </c>
      <c r="AG373" s="398">
        <v>312</v>
      </c>
      <c r="AH373" s="398">
        <v>321</v>
      </c>
      <c r="AI373" s="399"/>
      <c r="AJ373" s="399"/>
      <c r="AK373" s="400"/>
      <c r="AL373" s="399"/>
      <c r="AM373" s="399"/>
      <c r="AN373" s="401"/>
      <c r="AO373" s="401"/>
      <c r="AP373" s="401"/>
      <c r="AQ373" s="401"/>
      <c r="AR373" s="401"/>
      <c r="AS373" s="401"/>
      <c r="AT373" s="401"/>
      <c r="AU373" s="401"/>
      <c r="AV373" s="343"/>
      <c r="AW373" s="343"/>
      <c r="AX373" s="343"/>
      <c r="AY373" s="343"/>
      <c r="AZ373" s="343"/>
      <c r="BA373" s="343"/>
      <c r="BB373" s="343"/>
      <c r="BC373" s="343"/>
      <c r="BD373" s="343"/>
      <c r="BE373" s="343"/>
      <c r="BF373" s="343"/>
      <c r="BG373" s="343"/>
      <c r="BH373" s="410"/>
      <c r="BI373" s="410"/>
      <c r="BJ373" s="410"/>
      <c r="BK373" s="410"/>
      <c r="BL373" s="336"/>
      <c r="BM373" s="336"/>
      <c r="BN373" s="336"/>
      <c r="BO373" s="336"/>
      <c r="BP373"/>
      <c r="BR373" s="258"/>
      <c r="BS373"/>
      <c r="BT373"/>
      <c r="BU373" s="258"/>
      <c r="BV373"/>
      <c r="BW373"/>
      <c r="BX373" s="258"/>
      <c r="BY373" s="258"/>
      <c r="BZ373"/>
      <c r="CA373"/>
      <c r="CB373"/>
      <c r="CC373"/>
      <c r="CD373"/>
      <c r="CE373"/>
      <c r="CF373"/>
      <c r="CG373"/>
      <c r="CH373"/>
      <c r="CI373"/>
    </row>
    <row r="374" spans="1:87" ht="17.5" hidden="1">
      <c r="A374" s="272" t="s">
        <v>1385</v>
      </c>
      <c r="B374" s="212" t="s">
        <v>1381</v>
      </c>
      <c r="C374" s="179"/>
      <c r="D374" s="179"/>
      <c r="E374" s="179"/>
      <c r="F374" s="179"/>
      <c r="G374" s="179"/>
      <c r="H374" s="179"/>
      <c r="I374" s="179"/>
      <c r="J374" s="179"/>
      <c r="K374" s="179"/>
      <c r="L374" s="179"/>
      <c r="M374" s="179"/>
      <c r="N374" s="179"/>
      <c r="O374" s="179"/>
      <c r="P374" s="179"/>
      <c r="Q374" s="179"/>
      <c r="S374" s="254">
        <v>358</v>
      </c>
      <c r="T374" s="700" t="s">
        <v>1381</v>
      </c>
      <c r="U374" s="701"/>
      <c r="V374" s="401">
        <v>2</v>
      </c>
      <c r="W374" s="401">
        <v>9</v>
      </c>
      <c r="X374" s="401">
        <v>8</v>
      </c>
      <c r="Y374" s="401">
        <v>21</v>
      </c>
      <c r="Z374" s="401">
        <v>19</v>
      </c>
      <c r="AA374" s="401">
        <v>25</v>
      </c>
      <c r="AB374" s="401">
        <v>40</v>
      </c>
      <c r="AC374" s="401">
        <v>3</v>
      </c>
      <c r="AD374" s="401">
        <v>1</v>
      </c>
      <c r="AE374" s="401">
        <v>7</v>
      </c>
      <c r="AF374" s="401">
        <v>22</v>
      </c>
      <c r="AG374" s="401">
        <v>23</v>
      </c>
      <c r="AH374" s="401">
        <v>24</v>
      </c>
      <c r="AI374" s="401">
        <v>41</v>
      </c>
      <c r="AJ374" s="405"/>
      <c r="AK374" s="406"/>
      <c r="AL374" s="405"/>
      <c r="AM374" s="405"/>
      <c r="AN374" s="405"/>
      <c r="AO374" s="405"/>
      <c r="AP374" s="405"/>
      <c r="AQ374" s="405"/>
      <c r="AR374" s="405"/>
      <c r="AS374" s="405"/>
      <c r="AT374" s="405"/>
      <c r="AU374" s="405"/>
      <c r="AV374" s="394"/>
      <c r="AW374" s="394"/>
      <c r="AX374" s="394"/>
      <c r="AY374" s="394"/>
      <c r="AZ374" s="394"/>
      <c r="BA374" s="394"/>
      <c r="BB374" s="394"/>
      <c r="BC374" s="394"/>
      <c r="BD374" s="394"/>
      <c r="BE374" s="394"/>
      <c r="BF374" s="394"/>
      <c r="BG374" s="394"/>
      <c r="BH374" s="410"/>
      <c r="BI374" s="410"/>
      <c r="BJ374" s="410"/>
      <c r="BK374" s="410"/>
      <c r="BL374" s="336"/>
      <c r="BM374" s="336"/>
      <c r="BN374" s="336"/>
      <c r="BO374" s="336"/>
      <c r="BP374"/>
      <c r="BR374" s="258"/>
      <c r="BS374"/>
      <c r="BT374"/>
      <c r="BU374" s="258"/>
      <c r="BV374"/>
      <c r="BW374"/>
      <c r="BX374" s="258"/>
      <c r="BY374" s="258"/>
      <c r="BZ374"/>
      <c r="CA374"/>
      <c r="CB374"/>
      <c r="CC374"/>
      <c r="CD374"/>
      <c r="CE374"/>
      <c r="CF374"/>
      <c r="CG374"/>
      <c r="CH374"/>
      <c r="CI374"/>
    </row>
    <row r="375" spans="1:87" ht="17.5" hidden="1">
      <c r="A375" s="272" t="s">
        <v>1386</v>
      </c>
      <c r="B375" s="212" t="s">
        <v>1382</v>
      </c>
      <c r="C375" s="179"/>
      <c r="D375" s="179"/>
      <c r="E375" s="179"/>
      <c r="F375" s="179"/>
      <c r="G375" s="179"/>
      <c r="H375" s="179"/>
      <c r="I375" s="179"/>
      <c r="J375" s="179"/>
      <c r="K375" s="179"/>
      <c r="L375" s="179"/>
      <c r="M375" s="179"/>
      <c r="N375" s="179"/>
      <c r="O375" s="179"/>
      <c r="P375" s="179"/>
      <c r="Q375" s="179"/>
      <c r="S375" s="254">
        <v>359</v>
      </c>
      <c r="T375" s="700" t="s">
        <v>1382</v>
      </c>
      <c r="U375" s="701"/>
      <c r="V375" s="401">
        <v>4</v>
      </c>
      <c r="W375" s="401">
        <v>5</v>
      </c>
      <c r="X375" s="401">
        <v>6</v>
      </c>
      <c r="Y375" s="401">
        <v>29</v>
      </c>
      <c r="Z375" s="401">
        <v>36</v>
      </c>
      <c r="AA375" s="401">
        <v>35</v>
      </c>
      <c r="AB375" s="401">
        <v>42</v>
      </c>
      <c r="AC375" s="401">
        <v>11</v>
      </c>
      <c r="AD375" s="401">
        <v>18</v>
      </c>
      <c r="AE375" s="401">
        <v>17</v>
      </c>
      <c r="AF375" s="401">
        <v>30</v>
      </c>
      <c r="AG375" s="401">
        <v>28</v>
      </c>
      <c r="AH375" s="401">
        <v>34</v>
      </c>
      <c r="AI375" s="405"/>
      <c r="AJ375" s="405"/>
      <c r="AK375" s="406"/>
      <c r="AL375" s="405"/>
      <c r="AM375" s="405"/>
      <c r="AN375" s="405"/>
      <c r="AO375" s="405"/>
      <c r="AP375" s="405"/>
      <c r="AQ375" s="405"/>
      <c r="AR375" s="405"/>
      <c r="AS375" s="405"/>
      <c r="AT375" s="405"/>
      <c r="AU375" s="405"/>
      <c r="AV375" s="394"/>
      <c r="AW375" s="394"/>
      <c r="AX375" s="394"/>
      <c r="AY375" s="394"/>
      <c r="AZ375" s="394"/>
      <c r="BA375" s="394"/>
      <c r="BB375" s="394"/>
      <c r="BC375" s="394"/>
      <c r="BD375" s="394"/>
      <c r="BE375" s="394"/>
      <c r="BF375" s="394"/>
      <c r="BG375" s="394"/>
      <c r="BH375" s="410"/>
      <c r="BI375" s="410"/>
      <c r="BJ375" s="410"/>
      <c r="BK375" s="410"/>
      <c r="BL375" s="336"/>
      <c r="BM375" s="336"/>
      <c r="BN375" s="336"/>
      <c r="BO375" s="336"/>
      <c r="BP375"/>
      <c r="BR375" s="258"/>
      <c r="BS375"/>
      <c r="BT375"/>
      <c r="BU375" s="258"/>
      <c r="BV375"/>
      <c r="BW375"/>
      <c r="BX375" s="258"/>
      <c r="BY375" s="258"/>
      <c r="BZ375"/>
      <c r="CA375"/>
      <c r="CB375"/>
      <c r="CC375"/>
      <c r="CD375"/>
      <c r="CE375"/>
      <c r="CF375"/>
      <c r="CG375"/>
      <c r="CH375"/>
      <c r="CI375"/>
    </row>
    <row r="376" spans="1:87" ht="17.5" hidden="1">
      <c r="A376" s="272" t="s">
        <v>1387</v>
      </c>
      <c r="B376" s="212" t="s">
        <v>1383</v>
      </c>
      <c r="C376" s="179"/>
      <c r="D376" s="179"/>
      <c r="E376" s="179"/>
      <c r="F376" s="179"/>
      <c r="G376" s="179"/>
      <c r="H376" s="179"/>
      <c r="I376" s="179"/>
      <c r="J376" s="179"/>
      <c r="K376" s="179"/>
      <c r="L376" s="179"/>
      <c r="M376" s="179"/>
      <c r="N376" s="179"/>
      <c r="O376" s="179"/>
      <c r="P376" s="179"/>
      <c r="Q376" s="179"/>
      <c r="S376" s="254">
        <v>360</v>
      </c>
      <c r="T376" s="700" t="s">
        <v>1383</v>
      </c>
      <c r="U376" s="701"/>
      <c r="V376" s="401">
        <v>12</v>
      </c>
      <c r="W376" s="401">
        <v>10</v>
      </c>
      <c r="X376" s="401">
        <v>16</v>
      </c>
      <c r="Y376" s="401">
        <v>31</v>
      </c>
      <c r="Z376" s="401">
        <v>32</v>
      </c>
      <c r="AA376" s="401">
        <v>33</v>
      </c>
      <c r="AB376" s="401">
        <v>13</v>
      </c>
      <c r="AC376" s="401">
        <v>14</v>
      </c>
      <c r="AD376" s="401">
        <v>15</v>
      </c>
      <c r="AE376" s="401">
        <v>38</v>
      </c>
      <c r="AF376" s="401">
        <v>45</v>
      </c>
      <c r="AG376" s="401">
        <v>44</v>
      </c>
      <c r="AH376" s="401">
        <v>20</v>
      </c>
      <c r="AI376" s="401">
        <v>27</v>
      </c>
      <c r="AJ376" s="401">
        <v>26</v>
      </c>
      <c r="AK376" s="401">
        <v>39</v>
      </c>
      <c r="AL376" s="401">
        <v>37</v>
      </c>
      <c r="AM376" s="401">
        <v>43</v>
      </c>
      <c r="AN376" s="405"/>
      <c r="AO376" s="405"/>
      <c r="AP376" s="405"/>
      <c r="AQ376" s="405"/>
      <c r="AR376" s="405"/>
      <c r="AS376" s="405"/>
      <c r="AT376" s="405"/>
      <c r="AU376" s="405"/>
      <c r="AV376" s="394"/>
      <c r="AW376" s="394"/>
      <c r="AX376" s="394"/>
      <c r="AY376" s="394"/>
      <c r="AZ376" s="394"/>
      <c r="BA376" s="394"/>
      <c r="BB376" s="394"/>
      <c r="BC376" s="394"/>
      <c r="BD376" s="394"/>
      <c r="BE376" s="394"/>
      <c r="BF376" s="394"/>
      <c r="BG376" s="394"/>
      <c r="BH376" s="410"/>
      <c r="BI376" s="410"/>
      <c r="BJ376" s="410"/>
      <c r="BK376" s="410"/>
      <c r="BL376" s="336"/>
      <c r="BM376" s="336"/>
      <c r="BN376" s="336"/>
      <c r="BO376" s="336"/>
      <c r="BP376"/>
      <c r="BR376" s="258"/>
      <c r="BS376"/>
      <c r="BT376"/>
      <c r="BU376" s="258"/>
      <c r="BV376"/>
      <c r="BW376"/>
      <c r="BX376" s="258"/>
      <c r="BY376" s="258"/>
      <c r="BZ376"/>
      <c r="CA376"/>
      <c r="CB376"/>
      <c r="CC376"/>
      <c r="CD376"/>
      <c r="CE376"/>
      <c r="CF376"/>
      <c r="CG376"/>
      <c r="CH376"/>
      <c r="CI376"/>
    </row>
    <row r="377" spans="1:87" ht="17.5" hidden="1">
      <c r="A377" s="272" t="s">
        <v>1388</v>
      </c>
      <c r="B377" s="212" t="s">
        <v>1384</v>
      </c>
      <c r="C377" s="86" t="str">
        <f>IF(C2536="024","당첨",IF(C2536="033","당첨",IF(C2536="114","당첨",IF(C2536="123","당첨",IF(C2536="132","당첨",IF(C2536="204","당첨",IF(C2536="213","당첨",IF(C2536="222","당첨",IF(C2536="231","당첨",IF(C2536="312","당첨","낙첨"))))))))))</f>
        <v>당첨</v>
      </c>
      <c r="D377" s="86" t="str">
        <f t="shared" ref="D377:Q377" si="260">IF(D2536="024","당첨",IF(D2536="033","당첨",IF(D2536="114","당첨",IF(D2536="123","당첨",IF(D2536="132","당첨",IF(D2536="204","당첨",IF(D2536="213","당첨",IF(D2536="222","당첨",IF(D2536="231","당첨",IF(D2536="312","당첨","낙첨"))))))))))</f>
        <v>당첨</v>
      </c>
      <c r="E377" s="86" t="str">
        <f t="shared" si="260"/>
        <v>당첨</v>
      </c>
      <c r="F377" s="86" t="str">
        <f t="shared" si="260"/>
        <v>당첨</v>
      </c>
      <c r="G377" s="86" t="str">
        <f t="shared" si="260"/>
        <v>당첨</v>
      </c>
      <c r="H377" s="86" t="str">
        <f t="shared" si="260"/>
        <v>당첨</v>
      </c>
      <c r="I377" s="86" t="str">
        <f t="shared" si="260"/>
        <v>당첨</v>
      </c>
      <c r="J377" s="86" t="str">
        <f t="shared" si="260"/>
        <v>당첨</v>
      </c>
      <c r="K377" s="86" t="str">
        <f t="shared" si="260"/>
        <v>당첨</v>
      </c>
      <c r="L377" s="86" t="str">
        <f t="shared" si="260"/>
        <v>당첨</v>
      </c>
      <c r="M377" s="86" t="str">
        <f t="shared" si="260"/>
        <v>당첨</v>
      </c>
      <c r="N377" s="86" t="str">
        <f t="shared" si="260"/>
        <v>당첨</v>
      </c>
      <c r="O377" s="86" t="str">
        <f t="shared" si="260"/>
        <v>당첨</v>
      </c>
      <c r="P377" s="86" t="str">
        <f t="shared" si="260"/>
        <v>당첨</v>
      </c>
      <c r="Q377" s="86" t="str">
        <f t="shared" si="260"/>
        <v>당첨</v>
      </c>
      <c r="S377" s="254">
        <v>361</v>
      </c>
      <c r="T377" s="281"/>
      <c r="U377" s="280"/>
      <c r="V377" s="398" t="s">
        <v>1617</v>
      </c>
      <c r="W377" s="398" t="s">
        <v>1606</v>
      </c>
      <c r="X377" s="398">
        <v>114</v>
      </c>
      <c r="Y377" s="398">
        <v>123</v>
      </c>
      <c r="Z377" s="396">
        <v>132</v>
      </c>
      <c r="AA377" s="396">
        <v>204</v>
      </c>
      <c r="AB377" s="396">
        <v>213</v>
      </c>
      <c r="AC377" s="396">
        <v>222</v>
      </c>
      <c r="AD377" s="398">
        <v>231</v>
      </c>
      <c r="AE377" s="396">
        <v>312</v>
      </c>
      <c r="AF377" s="399"/>
      <c r="AG377" s="400"/>
      <c r="AH377" s="400"/>
      <c r="AI377" s="401"/>
      <c r="AJ377" s="401"/>
      <c r="AK377" s="404"/>
      <c r="AL377" s="401"/>
      <c r="AM377" s="401"/>
      <c r="AN377" s="401"/>
      <c r="AO377" s="401"/>
      <c r="AP377" s="401"/>
      <c r="AQ377" s="401"/>
      <c r="AR377" s="401"/>
      <c r="AS377" s="401"/>
      <c r="AT377" s="401"/>
      <c r="AU377" s="401"/>
      <c r="AV377" s="343"/>
      <c r="AW377" s="343"/>
      <c r="AX377" s="343"/>
      <c r="AY377" s="343"/>
      <c r="AZ377" s="343"/>
      <c r="BA377" s="343"/>
      <c r="BB377" s="343"/>
      <c r="BC377" s="343"/>
      <c r="BD377" s="343"/>
      <c r="BE377" s="343"/>
      <c r="BF377" s="343"/>
      <c r="BG377" s="343"/>
      <c r="BH377" s="410"/>
      <c r="BI377" s="410"/>
      <c r="BJ377" s="410"/>
      <c r="BK377" s="410"/>
      <c r="BL377" s="336"/>
      <c r="BM377" s="336"/>
      <c r="BN377" s="336"/>
      <c r="BO377" s="336"/>
      <c r="BP377"/>
      <c r="BR377" s="258"/>
      <c r="BS377"/>
      <c r="BT377"/>
      <c r="BU377" s="258"/>
      <c r="BV377"/>
      <c r="BW377"/>
      <c r="BX377" s="258"/>
      <c r="BY377" s="258"/>
      <c r="BZ377"/>
      <c r="CA377"/>
      <c r="CB377"/>
      <c r="CC377"/>
      <c r="CD377"/>
      <c r="CE377"/>
      <c r="CF377"/>
      <c r="CG377"/>
      <c r="CH377"/>
      <c r="CI377"/>
    </row>
    <row r="378" spans="1:87" ht="17.5" hidden="1">
      <c r="A378" s="272" t="s">
        <v>1393</v>
      </c>
      <c r="B378" s="212" t="s">
        <v>1389</v>
      </c>
      <c r="C378" s="179"/>
      <c r="D378" s="179"/>
      <c r="E378" s="179"/>
      <c r="F378" s="179"/>
      <c r="G378" s="179"/>
      <c r="H378" s="179"/>
      <c r="I378" s="179"/>
      <c r="J378" s="179"/>
      <c r="K378" s="179"/>
      <c r="L378" s="179"/>
      <c r="M378" s="179"/>
      <c r="N378" s="179"/>
      <c r="O378" s="179"/>
      <c r="P378" s="179"/>
      <c r="Q378" s="179"/>
      <c r="S378" s="254">
        <v>362</v>
      </c>
      <c r="T378" s="700" t="s">
        <v>1389</v>
      </c>
      <c r="U378" s="701"/>
      <c r="V378" s="401">
        <v>2</v>
      </c>
      <c r="W378" s="401">
        <v>9</v>
      </c>
      <c r="X378" s="401">
        <v>8</v>
      </c>
      <c r="Y378" s="401">
        <v>21</v>
      </c>
      <c r="Z378" s="401">
        <v>19</v>
      </c>
      <c r="AA378" s="401">
        <v>25</v>
      </c>
      <c r="AB378" s="401">
        <v>40</v>
      </c>
      <c r="AC378" s="401">
        <v>3</v>
      </c>
      <c r="AD378" s="401">
        <v>1</v>
      </c>
      <c r="AE378" s="401">
        <v>7</v>
      </c>
      <c r="AF378" s="401">
        <v>22</v>
      </c>
      <c r="AG378" s="401">
        <v>23</v>
      </c>
      <c r="AH378" s="401">
        <v>24</v>
      </c>
      <c r="AI378" s="401">
        <v>41</v>
      </c>
      <c r="AJ378" s="405"/>
      <c r="AK378" s="406"/>
      <c r="AL378" s="405"/>
      <c r="AM378" s="405"/>
      <c r="AN378" s="405"/>
      <c r="AO378" s="405"/>
      <c r="AP378" s="405"/>
      <c r="AQ378" s="405"/>
      <c r="AR378" s="405"/>
      <c r="AS378" s="405"/>
      <c r="AT378" s="405"/>
      <c r="AU378" s="405"/>
      <c r="AV378" s="394"/>
      <c r="AW378" s="394"/>
      <c r="AX378" s="394"/>
      <c r="AY378" s="394"/>
      <c r="AZ378" s="394"/>
      <c r="BA378" s="394"/>
      <c r="BB378" s="394"/>
      <c r="BC378" s="394"/>
      <c r="BD378" s="394"/>
      <c r="BE378" s="394"/>
      <c r="BF378" s="394"/>
      <c r="BG378" s="394"/>
      <c r="BH378" s="410"/>
      <c r="BI378" s="410"/>
      <c r="BJ378" s="410"/>
      <c r="BK378" s="410"/>
      <c r="BL378" s="336"/>
      <c r="BM378" s="336"/>
      <c r="BN378" s="336"/>
      <c r="BO378" s="336"/>
      <c r="BP378"/>
      <c r="BR378" s="258"/>
      <c r="BS378"/>
      <c r="BT378"/>
      <c r="BU378" s="258"/>
      <c r="BV378"/>
      <c r="BW378"/>
      <c r="BX378" s="258"/>
      <c r="BY378" s="258"/>
      <c r="BZ378"/>
      <c r="CA378"/>
      <c r="CB378"/>
      <c r="CC378"/>
      <c r="CD378"/>
      <c r="CE378"/>
      <c r="CF378"/>
      <c r="CG378"/>
      <c r="CH378"/>
      <c r="CI378"/>
    </row>
    <row r="379" spans="1:87" ht="17.5" hidden="1">
      <c r="A379" s="272" t="s">
        <v>1394</v>
      </c>
      <c r="B379" s="212" t="s">
        <v>1390</v>
      </c>
      <c r="C379" s="179"/>
      <c r="D379" s="179"/>
      <c r="E379" s="179"/>
      <c r="F379" s="179"/>
      <c r="G379" s="179"/>
      <c r="H379" s="179"/>
      <c r="I379" s="179"/>
      <c r="J379" s="179"/>
      <c r="K379" s="179"/>
      <c r="L379" s="179"/>
      <c r="M379" s="179"/>
      <c r="N379" s="179"/>
      <c r="O379" s="179"/>
      <c r="P379" s="179"/>
      <c r="Q379" s="179"/>
      <c r="S379" s="254">
        <v>363</v>
      </c>
      <c r="T379" s="700" t="s">
        <v>1390</v>
      </c>
      <c r="U379" s="701"/>
      <c r="V379" s="401">
        <v>4</v>
      </c>
      <c r="W379" s="401">
        <v>5</v>
      </c>
      <c r="X379" s="401">
        <v>6</v>
      </c>
      <c r="Y379" s="401">
        <v>29</v>
      </c>
      <c r="Z379" s="401">
        <v>36</v>
      </c>
      <c r="AA379" s="401">
        <v>35</v>
      </c>
      <c r="AB379" s="401">
        <v>42</v>
      </c>
      <c r="AC379" s="401">
        <v>44</v>
      </c>
      <c r="AD379" s="401">
        <v>18</v>
      </c>
      <c r="AE379" s="401">
        <v>17</v>
      </c>
      <c r="AF379" s="401">
        <v>30</v>
      </c>
      <c r="AG379" s="401">
        <v>28</v>
      </c>
      <c r="AH379" s="401">
        <v>34</v>
      </c>
      <c r="AI379" s="405"/>
      <c r="AJ379" s="405"/>
      <c r="AK379" s="406"/>
      <c r="AL379" s="405"/>
      <c r="AM379" s="405"/>
      <c r="AN379" s="405"/>
      <c r="AO379" s="405"/>
      <c r="AP379" s="405"/>
      <c r="AQ379" s="405"/>
      <c r="AR379" s="405"/>
      <c r="AS379" s="405"/>
      <c r="AT379" s="405"/>
      <c r="AU379" s="405"/>
      <c r="AV379" s="394"/>
      <c r="AW379" s="394"/>
      <c r="AX379" s="394"/>
      <c r="AY379" s="394"/>
      <c r="AZ379" s="394"/>
      <c r="BA379" s="394"/>
      <c r="BB379" s="394"/>
      <c r="BC379" s="394"/>
      <c r="BD379" s="394"/>
      <c r="BE379" s="394"/>
      <c r="BF379" s="394"/>
      <c r="BG379" s="394"/>
      <c r="BH379" s="410"/>
      <c r="BI379" s="410"/>
      <c r="BJ379" s="410"/>
      <c r="BK379" s="410"/>
      <c r="BL379" s="336"/>
      <c r="BM379" s="336"/>
      <c r="BN379" s="336"/>
      <c r="BO379" s="336"/>
      <c r="BP379"/>
      <c r="BR379" s="258"/>
      <c r="BS379"/>
      <c r="BT379"/>
      <c r="BU379" s="258"/>
      <c r="BV379"/>
      <c r="BW379"/>
      <c r="BX379" s="258"/>
      <c r="BY379" s="258"/>
      <c r="BZ379"/>
      <c r="CA379"/>
      <c r="CB379"/>
      <c r="CC379"/>
      <c r="CD379"/>
      <c r="CE379"/>
      <c r="CF379"/>
      <c r="CG379"/>
      <c r="CH379"/>
      <c r="CI379"/>
    </row>
    <row r="380" spans="1:87" ht="17.5" hidden="1">
      <c r="A380" s="272" t="s">
        <v>1395</v>
      </c>
      <c r="B380" s="212" t="s">
        <v>1391</v>
      </c>
      <c r="C380" s="179"/>
      <c r="D380" s="179"/>
      <c r="E380" s="179"/>
      <c r="F380" s="179"/>
      <c r="G380" s="179"/>
      <c r="H380" s="179"/>
      <c r="I380" s="179"/>
      <c r="J380" s="179"/>
      <c r="K380" s="179"/>
      <c r="L380" s="179"/>
      <c r="M380" s="179"/>
      <c r="N380" s="179"/>
      <c r="O380" s="179"/>
      <c r="P380" s="179"/>
      <c r="Q380" s="179"/>
      <c r="S380" s="254">
        <v>364</v>
      </c>
      <c r="T380" s="700" t="s">
        <v>1391</v>
      </c>
      <c r="U380" s="701"/>
      <c r="V380" s="401">
        <v>12</v>
      </c>
      <c r="W380" s="401">
        <v>10</v>
      </c>
      <c r="X380" s="401">
        <v>16</v>
      </c>
      <c r="Y380" s="401">
        <v>31</v>
      </c>
      <c r="Z380" s="401">
        <v>32</v>
      </c>
      <c r="AA380" s="401">
        <v>33</v>
      </c>
      <c r="AB380" s="401">
        <v>13</v>
      </c>
      <c r="AC380" s="401">
        <v>14</v>
      </c>
      <c r="AD380" s="401">
        <v>15</v>
      </c>
      <c r="AE380" s="401">
        <v>38</v>
      </c>
      <c r="AF380" s="401">
        <v>45</v>
      </c>
      <c r="AG380" s="401">
        <v>44</v>
      </c>
      <c r="AH380" s="401">
        <v>20</v>
      </c>
      <c r="AI380" s="401">
        <v>27</v>
      </c>
      <c r="AJ380" s="401">
        <v>26</v>
      </c>
      <c r="AK380" s="401">
        <v>39</v>
      </c>
      <c r="AL380" s="401">
        <v>37</v>
      </c>
      <c r="AM380" s="401">
        <v>43</v>
      </c>
      <c r="AN380" s="405"/>
      <c r="AO380" s="405"/>
      <c r="AP380" s="405"/>
      <c r="AQ380" s="405"/>
      <c r="AR380" s="405"/>
      <c r="AS380" s="405"/>
      <c r="AT380" s="405"/>
      <c r="AU380" s="405"/>
      <c r="AV380" s="394"/>
      <c r="AW380" s="394"/>
      <c r="AX380" s="394"/>
      <c r="AY380" s="394"/>
      <c r="AZ380" s="394"/>
      <c r="BA380" s="394"/>
      <c r="BB380" s="394"/>
      <c r="BC380" s="394"/>
      <c r="BD380" s="394"/>
      <c r="BE380" s="394"/>
      <c r="BF380" s="394"/>
      <c r="BG380" s="394"/>
      <c r="BH380" s="410"/>
      <c r="BI380" s="410"/>
      <c r="BJ380" s="410"/>
      <c r="BK380" s="410"/>
      <c r="BL380" s="336"/>
      <c r="BM380" s="336"/>
      <c r="BN380" s="336"/>
      <c r="BO380" s="336"/>
      <c r="BP380"/>
      <c r="BR380" s="258"/>
      <c r="BS380"/>
      <c r="BT380"/>
      <c r="BU380" s="258"/>
      <c r="BV380"/>
      <c r="BW380"/>
      <c r="BX380" s="258"/>
      <c r="BY380" s="258"/>
      <c r="BZ380"/>
      <c r="CA380"/>
      <c r="CB380"/>
      <c r="CC380"/>
      <c r="CD380"/>
      <c r="CE380"/>
      <c r="CF380"/>
      <c r="CG380"/>
      <c r="CH380"/>
      <c r="CI380"/>
    </row>
    <row r="381" spans="1:87" ht="17.5" hidden="1">
      <c r="A381" s="272" t="s">
        <v>1396</v>
      </c>
      <c r="B381" s="212" t="s">
        <v>1392</v>
      </c>
      <c r="C381" s="86" t="str">
        <f>IF(C2558="XXX","당첨",IF(C2558="114","당첨",IF(C2558="123","당첨",IF(C2558="132","당첨",IF(C2558="XXX","당첨",IF(C2558="204","당첨",IF(C2558="213","당첨",IF(C2558="222","당첨",IF(C2558="231","당첨",IF(C2558="303","당첨",IF(C2558="312","당첨","낙첨")))))))))))</f>
        <v>당첨</v>
      </c>
      <c r="D381" s="86" t="str">
        <f t="shared" ref="D381:Q381" si="261">IF(D2558="XXX","당첨",IF(D2558="114","당첨",IF(D2558="123","당첨",IF(D2558="132","당첨",IF(D2558="XXX","당첨",IF(D2558="204","당첨",IF(D2558="213","당첨",IF(D2558="222","당첨",IF(D2558="231","당첨",IF(D2558="303","당첨",IF(D2558="312","당첨","낙첨")))))))))))</f>
        <v>당첨</v>
      </c>
      <c r="E381" s="86" t="str">
        <f t="shared" si="261"/>
        <v>당첨</v>
      </c>
      <c r="F381" s="86" t="str">
        <f t="shared" si="261"/>
        <v>당첨</v>
      </c>
      <c r="G381" s="86" t="str">
        <f t="shared" si="261"/>
        <v>당첨</v>
      </c>
      <c r="H381" s="86" t="str">
        <f t="shared" si="261"/>
        <v>당첨</v>
      </c>
      <c r="I381" s="86" t="str">
        <f t="shared" si="261"/>
        <v>당첨</v>
      </c>
      <c r="J381" s="86" t="str">
        <f t="shared" si="261"/>
        <v>당첨</v>
      </c>
      <c r="K381" s="86" t="str">
        <f t="shared" si="261"/>
        <v>당첨</v>
      </c>
      <c r="L381" s="86" t="str">
        <f t="shared" si="261"/>
        <v>당첨</v>
      </c>
      <c r="M381" s="86" t="str">
        <f t="shared" si="261"/>
        <v>당첨</v>
      </c>
      <c r="N381" s="86" t="str">
        <f t="shared" si="261"/>
        <v>당첨</v>
      </c>
      <c r="O381" s="86" t="str">
        <f t="shared" si="261"/>
        <v>당첨</v>
      </c>
      <c r="P381" s="86" t="str">
        <f t="shared" si="261"/>
        <v>당첨</v>
      </c>
      <c r="Q381" s="86" t="str">
        <f t="shared" si="261"/>
        <v>당첨</v>
      </c>
      <c r="S381" s="254">
        <v>365</v>
      </c>
      <c r="T381" s="281"/>
      <c r="U381" s="280"/>
      <c r="V381" s="407">
        <v>114</v>
      </c>
      <c r="W381" s="398">
        <v>123</v>
      </c>
      <c r="X381" s="398">
        <v>132</v>
      </c>
      <c r="Y381" s="398">
        <v>204</v>
      </c>
      <c r="Z381" s="407">
        <v>213</v>
      </c>
      <c r="AA381" s="396">
        <v>222</v>
      </c>
      <c r="AB381" s="396">
        <v>231</v>
      </c>
      <c r="AC381" s="396">
        <v>303</v>
      </c>
      <c r="AD381" s="398">
        <v>312</v>
      </c>
      <c r="AE381" s="396"/>
      <c r="AF381" s="396"/>
      <c r="AG381" s="400"/>
      <c r="AH381" s="400"/>
      <c r="AI381" s="399"/>
      <c r="AJ381" s="399"/>
      <c r="AK381" s="400"/>
      <c r="AL381" s="401"/>
      <c r="AM381" s="401"/>
      <c r="AN381" s="401"/>
      <c r="AO381" s="401"/>
      <c r="AP381" s="401"/>
      <c r="AQ381" s="401"/>
      <c r="AR381" s="401"/>
      <c r="AS381" s="401"/>
      <c r="AT381" s="401"/>
      <c r="AU381" s="401"/>
      <c r="AV381" s="343"/>
      <c r="AW381" s="343"/>
      <c r="AX381" s="343"/>
      <c r="AY381" s="343"/>
      <c r="AZ381" s="343"/>
      <c r="BA381" s="343"/>
      <c r="BB381" s="343"/>
      <c r="BC381" s="343"/>
      <c r="BD381" s="343"/>
      <c r="BE381" s="343"/>
      <c r="BF381" s="343"/>
      <c r="BG381" s="343"/>
      <c r="BH381" s="410"/>
      <c r="BI381" s="410"/>
      <c r="BJ381" s="410"/>
      <c r="BK381" s="410"/>
      <c r="BL381" s="336"/>
      <c r="BM381" s="336"/>
      <c r="BN381" s="336"/>
      <c r="BO381" s="336"/>
      <c r="BP381"/>
      <c r="BR381" s="258"/>
      <c r="BS381"/>
      <c r="BT381"/>
      <c r="BU381" s="258"/>
      <c r="BV381"/>
      <c r="BW381"/>
      <c r="BX381" s="258"/>
      <c r="BY381" s="258"/>
      <c r="BZ381"/>
      <c r="CA381"/>
      <c r="CB381"/>
      <c r="CC381"/>
      <c r="CD381"/>
      <c r="CE381"/>
      <c r="CF381"/>
      <c r="CG381"/>
      <c r="CH381"/>
      <c r="CI381"/>
    </row>
    <row r="382" spans="1:87" ht="17.5" hidden="1">
      <c r="A382" s="272" t="s">
        <v>1401</v>
      </c>
      <c r="B382" s="212" t="s">
        <v>1397</v>
      </c>
      <c r="C382" s="179"/>
      <c r="D382" s="179"/>
      <c r="E382" s="179"/>
      <c r="F382" s="179"/>
      <c r="G382" s="179"/>
      <c r="H382" s="179"/>
      <c r="I382" s="179"/>
      <c r="J382" s="179"/>
      <c r="K382" s="179"/>
      <c r="L382" s="179"/>
      <c r="M382" s="179"/>
      <c r="N382" s="179"/>
      <c r="O382" s="179"/>
      <c r="P382" s="179"/>
      <c r="Q382" s="179"/>
      <c r="S382" s="254">
        <v>366</v>
      </c>
      <c r="T382" s="700" t="s">
        <v>1397</v>
      </c>
      <c r="U382" s="701"/>
      <c r="V382" s="401">
        <v>8</v>
      </c>
      <c r="W382" s="401">
        <v>1</v>
      </c>
      <c r="X382" s="401">
        <v>4</v>
      </c>
      <c r="Y382" s="401">
        <v>27</v>
      </c>
      <c r="Z382" s="401">
        <v>20</v>
      </c>
      <c r="AA382" s="401">
        <v>21</v>
      </c>
      <c r="AB382" s="401">
        <v>43</v>
      </c>
      <c r="AC382" s="401">
        <v>9</v>
      </c>
      <c r="AD382" s="401">
        <v>2</v>
      </c>
      <c r="AE382" s="401">
        <v>3</v>
      </c>
      <c r="AF382" s="401">
        <v>25</v>
      </c>
      <c r="AG382" s="401">
        <v>24</v>
      </c>
      <c r="AH382" s="401">
        <v>23</v>
      </c>
      <c r="AI382" s="401">
        <v>42</v>
      </c>
      <c r="AJ382" s="405"/>
      <c r="AK382" s="406"/>
      <c r="AL382" s="405"/>
      <c r="AM382" s="405"/>
      <c r="AN382" s="405"/>
      <c r="AO382" s="405"/>
      <c r="AP382" s="405"/>
      <c r="AQ382" s="405"/>
      <c r="AR382" s="405"/>
      <c r="AS382" s="405"/>
      <c r="AT382" s="405"/>
      <c r="AU382" s="405"/>
      <c r="AV382" s="394"/>
      <c r="AW382" s="394"/>
      <c r="AX382" s="394"/>
      <c r="AY382" s="394"/>
      <c r="AZ382" s="394"/>
      <c r="BA382" s="394"/>
      <c r="BB382" s="394"/>
      <c r="BC382" s="394"/>
      <c r="BD382" s="394"/>
      <c r="BE382" s="394"/>
      <c r="BF382" s="394"/>
      <c r="BG382" s="394"/>
      <c r="BH382" s="410"/>
      <c r="BI382" s="410"/>
      <c r="BJ382" s="410"/>
      <c r="BK382" s="410"/>
      <c r="BL382" s="336"/>
      <c r="BM382" s="336"/>
      <c r="BN382" s="336"/>
      <c r="BO382" s="336"/>
      <c r="BP382"/>
      <c r="BR382"/>
      <c r="BS382"/>
      <c r="BT382"/>
      <c r="BU382" s="258"/>
      <c r="BV382"/>
      <c r="BW382"/>
      <c r="BX382" s="258"/>
      <c r="BY382" s="258"/>
      <c r="BZ382"/>
      <c r="CA382"/>
      <c r="CB382"/>
      <c r="CC382"/>
      <c r="CD382"/>
      <c r="CE382"/>
      <c r="CF382"/>
      <c r="CG382"/>
      <c r="CH382"/>
      <c r="CI382"/>
    </row>
    <row r="383" spans="1:87" ht="17.5" hidden="1">
      <c r="A383" s="272" t="s">
        <v>1402</v>
      </c>
      <c r="B383" s="212" t="s">
        <v>1398</v>
      </c>
      <c r="C383" s="179"/>
      <c r="D383" s="179"/>
      <c r="E383" s="179"/>
      <c r="F383" s="179"/>
      <c r="G383" s="179"/>
      <c r="H383" s="179"/>
      <c r="I383" s="179"/>
      <c r="J383" s="179"/>
      <c r="K383" s="179"/>
      <c r="L383" s="179"/>
      <c r="M383" s="179"/>
      <c r="N383" s="179"/>
      <c r="O383" s="179"/>
      <c r="P383" s="179"/>
      <c r="Q383" s="179"/>
      <c r="S383" s="254">
        <v>367</v>
      </c>
      <c r="T383" s="700" t="s">
        <v>1398</v>
      </c>
      <c r="U383" s="701"/>
      <c r="V383" s="401">
        <v>7</v>
      </c>
      <c r="W383" s="401">
        <v>6</v>
      </c>
      <c r="X383" s="401">
        <v>5</v>
      </c>
      <c r="Y383" s="401">
        <v>35</v>
      </c>
      <c r="Z383" s="401">
        <v>28</v>
      </c>
      <c r="AA383" s="401">
        <v>31</v>
      </c>
      <c r="AB383" s="401">
        <v>41</v>
      </c>
      <c r="AC383" s="401">
        <v>17</v>
      </c>
      <c r="AD383" s="401">
        <v>10</v>
      </c>
      <c r="AE383" s="401">
        <v>13</v>
      </c>
      <c r="AF383" s="401">
        <v>36</v>
      </c>
      <c r="AG383" s="401">
        <v>29</v>
      </c>
      <c r="AH383" s="401">
        <v>30</v>
      </c>
      <c r="AI383" s="405"/>
      <c r="AJ383" s="405"/>
      <c r="AK383" s="406"/>
      <c r="AL383" s="405"/>
      <c r="AM383" s="405"/>
      <c r="AN383" s="405"/>
      <c r="AO383" s="405"/>
      <c r="AP383" s="405"/>
      <c r="AQ383" s="405"/>
      <c r="AR383" s="405"/>
      <c r="AS383" s="405"/>
      <c r="AT383" s="405"/>
      <c r="AU383" s="405"/>
      <c r="AV383" s="394"/>
      <c r="AW383" s="394"/>
      <c r="AX383" s="394"/>
      <c r="AY383" s="394"/>
      <c r="AZ383" s="394"/>
      <c r="BA383" s="394"/>
      <c r="BB383" s="394"/>
      <c r="BC383" s="394"/>
      <c r="BD383" s="394"/>
      <c r="BE383" s="394"/>
      <c r="BF383" s="394"/>
      <c r="BG383" s="394"/>
      <c r="BH383" s="410"/>
      <c r="BI383" s="410"/>
      <c r="BJ383" s="410"/>
      <c r="BK383" s="410"/>
      <c r="BL383" s="336"/>
      <c r="BM383" s="336"/>
      <c r="BN383" s="336"/>
      <c r="BO383" s="336"/>
      <c r="BP383"/>
      <c r="BS383"/>
      <c r="BT383"/>
      <c r="BU383" s="258"/>
      <c r="BV383"/>
      <c r="BW383"/>
      <c r="BX383" s="258"/>
      <c r="BY383" s="258"/>
      <c r="BZ383"/>
      <c r="CA383"/>
      <c r="CB383"/>
      <c r="CC383"/>
      <c r="CD383"/>
      <c r="CE383"/>
      <c r="CF383"/>
      <c r="CG383"/>
      <c r="CH383"/>
      <c r="CI383"/>
    </row>
    <row r="384" spans="1:87" ht="17.5" hidden="1">
      <c r="A384" s="272" t="s">
        <v>1403</v>
      </c>
      <c r="B384" s="212" t="s">
        <v>1399</v>
      </c>
      <c r="C384" s="179"/>
      <c r="D384" s="179"/>
      <c r="E384" s="179"/>
      <c r="F384" s="179"/>
      <c r="G384" s="179"/>
      <c r="H384" s="179"/>
      <c r="I384" s="179"/>
      <c r="J384" s="179"/>
      <c r="K384" s="179"/>
      <c r="L384" s="179"/>
      <c r="M384" s="179"/>
      <c r="N384" s="179"/>
      <c r="O384" s="179"/>
      <c r="P384" s="179"/>
      <c r="Q384" s="179"/>
      <c r="S384" s="254">
        <v>368</v>
      </c>
      <c r="T384" s="700" t="s">
        <v>1399</v>
      </c>
      <c r="U384" s="701"/>
      <c r="V384" s="401">
        <v>18</v>
      </c>
      <c r="W384" s="401">
        <v>11</v>
      </c>
      <c r="X384" s="401">
        <v>12</v>
      </c>
      <c r="Y384" s="401">
        <v>34</v>
      </c>
      <c r="Z384" s="401">
        <v>33</v>
      </c>
      <c r="AA384" s="401">
        <v>32</v>
      </c>
      <c r="AB384" s="401">
        <v>16</v>
      </c>
      <c r="AC384" s="401">
        <v>15</v>
      </c>
      <c r="AD384" s="401">
        <v>14</v>
      </c>
      <c r="AE384" s="401">
        <v>44</v>
      </c>
      <c r="AF384" s="401">
        <v>37</v>
      </c>
      <c r="AG384" s="401">
        <v>40</v>
      </c>
      <c r="AH384" s="401">
        <v>26</v>
      </c>
      <c r="AI384" s="401">
        <v>19</v>
      </c>
      <c r="AJ384" s="401">
        <v>22</v>
      </c>
      <c r="AK384" s="401">
        <v>45</v>
      </c>
      <c r="AL384" s="401">
        <v>38</v>
      </c>
      <c r="AM384" s="401">
        <v>39</v>
      </c>
      <c r="AN384" s="405"/>
      <c r="AO384" s="405"/>
      <c r="AP384" s="405"/>
      <c r="AQ384" s="405"/>
      <c r="AR384" s="405"/>
      <c r="AS384" s="405"/>
      <c r="AT384" s="405"/>
      <c r="AU384" s="405"/>
      <c r="AV384" s="394"/>
      <c r="AW384" s="394"/>
      <c r="AX384" s="394"/>
      <c r="AY384" s="394"/>
      <c r="AZ384" s="394"/>
      <c r="BA384" s="394"/>
      <c r="BB384" s="394"/>
      <c r="BC384" s="394"/>
      <c r="BD384" s="394"/>
      <c r="BE384" s="394"/>
      <c r="BF384" s="394"/>
      <c r="BG384" s="394"/>
      <c r="BH384" s="410"/>
      <c r="BI384" s="410"/>
      <c r="BJ384" s="410"/>
      <c r="BK384" s="410"/>
      <c r="BL384" s="336"/>
      <c r="BM384" s="336"/>
      <c r="BN384" s="336"/>
      <c r="BO384" s="336"/>
      <c r="BP384"/>
      <c r="BS384"/>
      <c r="BT384"/>
      <c r="BU384" s="258"/>
      <c r="BV384"/>
      <c r="BW384"/>
      <c r="BX384" s="258"/>
      <c r="BY384" s="258"/>
      <c r="BZ384"/>
      <c r="CA384"/>
      <c r="CB384"/>
      <c r="CC384"/>
      <c r="CD384"/>
      <c r="CE384"/>
      <c r="CF384"/>
      <c r="CG384"/>
      <c r="CH384"/>
      <c r="CI384"/>
    </row>
    <row r="385" spans="1:87" ht="17.5" hidden="1">
      <c r="A385" s="272" t="s">
        <v>1404</v>
      </c>
      <c r="B385" s="212" t="s">
        <v>1400</v>
      </c>
      <c r="C385" s="86" t="str">
        <f>IF(C2580="XXX","당첨",IF(C2580="033","당첨",IF(C2580="114","당첨",IF(C2580="123","당첨",IF(C2580="132","당첨",IF(C2580="204","당첨",IF(C2580="213","당첨",IF(C2580="222","당첨",IF(C2580="231","당첨",IF(C2580="312","당첨",IF(C2580="321","당첨",IF(C2580="411","당첨","낙첨"))))))))))))</f>
        <v>당첨</v>
      </c>
      <c r="D385" s="86" t="str">
        <f t="shared" ref="D385:Q385" si="262">IF(D2580="XXX","당첨",IF(D2580="033","당첨",IF(D2580="114","당첨",IF(D2580="123","당첨",IF(D2580="132","당첨",IF(D2580="204","당첨",IF(D2580="213","당첨",IF(D2580="222","당첨",IF(D2580="231","당첨",IF(D2580="312","당첨",IF(D2580="321","당첨",IF(D2580="411","당첨","낙첨"))))))))))))</f>
        <v>당첨</v>
      </c>
      <c r="E385" s="86" t="str">
        <f t="shared" si="262"/>
        <v>당첨</v>
      </c>
      <c r="F385" s="86" t="str">
        <f t="shared" si="262"/>
        <v>당첨</v>
      </c>
      <c r="G385" s="86" t="str">
        <f t="shared" si="262"/>
        <v>당첨</v>
      </c>
      <c r="H385" s="86" t="str">
        <f t="shared" si="262"/>
        <v>당첨</v>
      </c>
      <c r="I385" s="86" t="str">
        <f t="shared" si="262"/>
        <v>당첨</v>
      </c>
      <c r="J385" s="86" t="str">
        <f t="shared" si="262"/>
        <v>당첨</v>
      </c>
      <c r="K385" s="86" t="str">
        <f t="shared" si="262"/>
        <v>당첨</v>
      </c>
      <c r="L385" s="86" t="str">
        <f t="shared" si="262"/>
        <v>당첨</v>
      </c>
      <c r="M385" s="86" t="str">
        <f t="shared" si="262"/>
        <v>당첨</v>
      </c>
      <c r="N385" s="86" t="str">
        <f t="shared" si="262"/>
        <v>당첨</v>
      </c>
      <c r="O385" s="86" t="str">
        <f t="shared" si="262"/>
        <v>당첨</v>
      </c>
      <c r="P385" s="86" t="str">
        <f t="shared" si="262"/>
        <v>당첨</v>
      </c>
      <c r="Q385" s="86" t="str">
        <f t="shared" si="262"/>
        <v>당첨</v>
      </c>
      <c r="S385" s="254">
        <v>369</v>
      </c>
      <c r="T385" s="281"/>
      <c r="U385" s="280"/>
      <c r="V385" s="407" t="s">
        <v>1617</v>
      </c>
      <c r="W385" s="398" t="s">
        <v>1606</v>
      </c>
      <c r="X385" s="398">
        <v>114</v>
      </c>
      <c r="Y385" s="398">
        <v>123</v>
      </c>
      <c r="Z385" s="396">
        <v>132</v>
      </c>
      <c r="AA385" s="396">
        <v>204</v>
      </c>
      <c r="AB385" s="396">
        <v>213</v>
      </c>
      <c r="AC385" s="396">
        <v>222</v>
      </c>
      <c r="AD385" s="398">
        <v>231</v>
      </c>
      <c r="AE385" s="396">
        <v>312</v>
      </c>
      <c r="AF385" s="396">
        <v>321</v>
      </c>
      <c r="AG385" s="398">
        <v>411</v>
      </c>
      <c r="AH385" s="400"/>
      <c r="AI385" s="399"/>
      <c r="AJ385" s="399"/>
      <c r="AK385" s="400"/>
      <c r="AL385" s="401"/>
      <c r="AM385" s="401"/>
      <c r="AN385" s="401"/>
      <c r="AO385" s="401"/>
      <c r="AP385" s="401"/>
      <c r="AQ385" s="401"/>
      <c r="AR385" s="401"/>
      <c r="AS385" s="401"/>
      <c r="AT385" s="401"/>
      <c r="AU385" s="401"/>
      <c r="AV385" s="343"/>
      <c r="AW385" s="343"/>
      <c r="AX385" s="343"/>
      <c r="AY385" s="343"/>
      <c r="AZ385" s="343"/>
      <c r="BA385" s="343"/>
      <c r="BB385" s="343"/>
      <c r="BC385" s="343"/>
      <c r="BD385" s="343"/>
      <c r="BE385" s="343"/>
      <c r="BF385" s="343"/>
      <c r="BG385" s="343"/>
      <c r="BH385" s="410"/>
      <c r="BI385" s="410"/>
      <c r="BJ385" s="410"/>
      <c r="BK385" s="410"/>
      <c r="BL385" s="336"/>
      <c r="BM385" s="336"/>
      <c r="BN385" s="336"/>
      <c r="BO385" s="336"/>
      <c r="BP385"/>
      <c r="BS385"/>
      <c r="BT385"/>
      <c r="BU385" s="258"/>
      <c r="BV385"/>
      <c r="BW385"/>
      <c r="BX385" s="258"/>
      <c r="BY385" s="258"/>
      <c r="BZ385"/>
      <c r="CA385"/>
      <c r="CB385"/>
      <c r="CC385"/>
      <c r="CD385"/>
      <c r="CE385"/>
      <c r="CF385"/>
      <c r="CG385"/>
      <c r="CH385"/>
      <c r="CI385"/>
    </row>
    <row r="386" spans="1:87" ht="17.5" hidden="1">
      <c r="A386" s="272" t="s">
        <v>1409</v>
      </c>
      <c r="B386" s="212" t="s">
        <v>1405</v>
      </c>
      <c r="C386" s="179"/>
      <c r="D386" s="179"/>
      <c r="E386" s="179"/>
      <c r="F386" s="179"/>
      <c r="G386" s="179"/>
      <c r="H386" s="179"/>
      <c r="I386" s="179"/>
      <c r="J386" s="179"/>
      <c r="K386" s="179"/>
      <c r="L386" s="179"/>
      <c r="M386" s="179"/>
      <c r="N386" s="179"/>
      <c r="O386" s="179"/>
      <c r="P386" s="179"/>
      <c r="Q386" s="179"/>
      <c r="S386" s="254">
        <v>370</v>
      </c>
      <c r="T386" s="700" t="s">
        <v>1405</v>
      </c>
      <c r="U386" s="701"/>
      <c r="V386" s="401">
        <v>8</v>
      </c>
      <c r="W386" s="401">
        <v>9</v>
      </c>
      <c r="X386" s="401">
        <v>7</v>
      </c>
      <c r="Y386" s="401">
        <v>17</v>
      </c>
      <c r="Z386" s="401">
        <v>18</v>
      </c>
      <c r="AA386" s="401">
        <v>16</v>
      </c>
      <c r="AB386" s="401">
        <v>26</v>
      </c>
      <c r="AC386" s="401">
        <v>1</v>
      </c>
      <c r="AD386" s="401">
        <v>2</v>
      </c>
      <c r="AE386" s="401">
        <v>6</v>
      </c>
      <c r="AF386" s="401">
        <v>10</v>
      </c>
      <c r="AG386" s="401">
        <v>11</v>
      </c>
      <c r="AH386" s="401">
        <v>15</v>
      </c>
      <c r="AI386" s="401">
        <v>19</v>
      </c>
      <c r="AJ386" s="405"/>
      <c r="AK386" s="406"/>
      <c r="AL386" s="405"/>
      <c r="AM386" s="405"/>
      <c r="AN386" s="405"/>
      <c r="AO386" s="405"/>
      <c r="AP386" s="405"/>
      <c r="AQ386" s="405"/>
      <c r="AR386" s="405"/>
      <c r="AS386" s="405"/>
      <c r="AT386" s="405"/>
      <c r="AU386" s="405"/>
      <c r="AV386" s="394"/>
      <c r="AW386" s="394"/>
      <c r="AX386" s="394"/>
      <c r="AY386" s="394"/>
      <c r="AZ386" s="394"/>
      <c r="BA386" s="394"/>
      <c r="BB386" s="394"/>
      <c r="BC386" s="394"/>
      <c r="BD386" s="394"/>
      <c r="BE386" s="394"/>
      <c r="BF386" s="394"/>
      <c r="BG386" s="394"/>
      <c r="BH386" s="410"/>
      <c r="BI386" s="410"/>
      <c r="BJ386" s="410"/>
      <c r="BK386" s="410"/>
      <c r="BL386" s="336"/>
      <c r="BM386" s="336"/>
      <c r="BN386" s="336"/>
      <c r="BO386" s="336"/>
      <c r="BP386"/>
      <c r="BS386"/>
      <c r="BT386"/>
      <c r="BU386" s="258"/>
      <c r="BV386"/>
      <c r="BW386"/>
      <c r="BX386" s="258"/>
      <c r="BY386" s="258"/>
      <c r="BZ386"/>
      <c r="CA386"/>
      <c r="CB386"/>
      <c r="CC386"/>
      <c r="CD386"/>
      <c r="CE386"/>
      <c r="CF386"/>
      <c r="CG386"/>
      <c r="CH386"/>
      <c r="CI386"/>
    </row>
    <row r="387" spans="1:87" ht="17.5" hidden="1">
      <c r="A387" s="272" t="s">
        <v>1410</v>
      </c>
      <c r="B387" s="212" t="s">
        <v>1406</v>
      </c>
      <c r="C387" s="179"/>
      <c r="D387" s="179"/>
      <c r="E387" s="179"/>
      <c r="F387" s="179"/>
      <c r="G387" s="179"/>
      <c r="H387" s="179"/>
      <c r="I387" s="179"/>
      <c r="J387" s="179"/>
      <c r="K387" s="179"/>
      <c r="L387" s="179"/>
      <c r="M387" s="179"/>
      <c r="N387" s="179"/>
      <c r="O387" s="179"/>
      <c r="P387" s="179"/>
      <c r="Q387" s="179"/>
      <c r="S387" s="254">
        <v>371</v>
      </c>
      <c r="T387" s="700" t="s">
        <v>1406</v>
      </c>
      <c r="U387" s="701"/>
      <c r="V387" s="401">
        <v>4</v>
      </c>
      <c r="W387" s="401">
        <v>3</v>
      </c>
      <c r="X387" s="401">
        <v>5</v>
      </c>
      <c r="Y387" s="401">
        <v>13</v>
      </c>
      <c r="Z387" s="401">
        <v>12</v>
      </c>
      <c r="AA387" s="401">
        <v>14</v>
      </c>
      <c r="AB387" s="401">
        <v>22</v>
      </c>
      <c r="AC387" s="401">
        <v>27</v>
      </c>
      <c r="AD387" s="401">
        <v>25</v>
      </c>
      <c r="AE387" s="401">
        <v>35</v>
      </c>
      <c r="AF387" s="401">
        <v>36</v>
      </c>
      <c r="AG387" s="401">
        <v>34</v>
      </c>
      <c r="AH387" s="401">
        <v>44</v>
      </c>
      <c r="AI387" s="401">
        <v>45</v>
      </c>
      <c r="AJ387" s="405"/>
      <c r="AK387" s="406"/>
      <c r="AL387" s="405"/>
      <c r="AM387" s="405"/>
      <c r="AN387" s="405"/>
      <c r="AO387" s="405"/>
      <c r="AP387" s="405"/>
      <c r="AQ387" s="405"/>
      <c r="AR387" s="405"/>
      <c r="AS387" s="405"/>
      <c r="AT387" s="405"/>
      <c r="AU387" s="405"/>
      <c r="AV387" s="394"/>
      <c r="AW387" s="394"/>
      <c r="AX387" s="394"/>
      <c r="AY387" s="394"/>
      <c r="AZ387" s="394"/>
      <c r="BA387" s="394"/>
      <c r="BB387" s="394"/>
      <c r="BC387" s="394"/>
      <c r="BD387" s="394"/>
      <c r="BE387" s="394"/>
      <c r="BF387" s="394"/>
      <c r="BG387" s="394"/>
      <c r="BH387" s="410"/>
      <c r="BI387" s="410"/>
      <c r="BJ387" s="410"/>
      <c r="BK387" s="410"/>
      <c r="BL387" s="336"/>
      <c r="BM387" s="336"/>
      <c r="BN387" s="336"/>
      <c r="BO387" s="336"/>
      <c r="BP387"/>
      <c r="BS387"/>
      <c r="BT387"/>
      <c r="BU387" s="258"/>
      <c r="BV387"/>
      <c r="BW387"/>
      <c r="BX387" s="258"/>
      <c r="BY387" s="258"/>
      <c r="BZ387"/>
      <c r="CA387"/>
      <c r="CB387"/>
      <c r="CC387"/>
      <c r="CD387"/>
      <c r="CE387"/>
      <c r="CF387"/>
      <c r="CG387"/>
      <c r="CH387"/>
      <c r="CI387"/>
    </row>
    <row r="388" spans="1:87" ht="17.5" hidden="1">
      <c r="A388" s="272" t="s">
        <v>1411</v>
      </c>
      <c r="B388" s="212" t="s">
        <v>1407</v>
      </c>
      <c r="C388" s="179"/>
      <c r="D388" s="179"/>
      <c r="E388" s="179"/>
      <c r="F388" s="179"/>
      <c r="G388" s="179"/>
      <c r="H388" s="179"/>
      <c r="I388" s="179"/>
      <c r="J388" s="179"/>
      <c r="K388" s="179"/>
      <c r="L388" s="179"/>
      <c r="M388" s="179"/>
      <c r="N388" s="179"/>
      <c r="O388" s="179"/>
      <c r="P388" s="179"/>
      <c r="Q388" s="179"/>
      <c r="S388" s="254">
        <v>372</v>
      </c>
      <c r="T388" s="700" t="s">
        <v>1407</v>
      </c>
      <c r="U388" s="701"/>
      <c r="V388" s="401">
        <v>20</v>
      </c>
      <c r="W388" s="401">
        <v>24</v>
      </c>
      <c r="X388" s="401">
        <v>28</v>
      </c>
      <c r="Y388" s="401">
        <v>29</v>
      </c>
      <c r="Z388" s="401">
        <v>33</v>
      </c>
      <c r="AA388" s="401">
        <v>37</v>
      </c>
      <c r="AB388" s="401">
        <v>38</v>
      </c>
      <c r="AC388" s="401">
        <v>21</v>
      </c>
      <c r="AD388" s="401">
        <v>23</v>
      </c>
      <c r="AE388" s="401">
        <v>31</v>
      </c>
      <c r="AF388" s="401">
        <v>30</v>
      </c>
      <c r="AG388" s="401">
        <v>32</v>
      </c>
      <c r="AH388" s="401">
        <v>40</v>
      </c>
      <c r="AI388" s="401">
        <v>39</v>
      </c>
      <c r="AJ388" s="401">
        <v>43</v>
      </c>
      <c r="AK388" s="401">
        <v>42</v>
      </c>
      <c r="AL388" s="401">
        <v>41</v>
      </c>
      <c r="AM388" s="405"/>
      <c r="AN388" s="405"/>
      <c r="AO388" s="405"/>
      <c r="AP388" s="405"/>
      <c r="AQ388" s="405"/>
      <c r="AR388" s="405"/>
      <c r="AS388" s="405"/>
      <c r="AT388" s="405"/>
      <c r="AU388" s="405"/>
      <c r="AV388" s="394"/>
      <c r="AW388" s="394"/>
      <c r="AX388" s="394"/>
      <c r="AY388" s="394"/>
      <c r="AZ388" s="394"/>
      <c r="BA388" s="394"/>
      <c r="BB388" s="394"/>
      <c r="BC388" s="394"/>
      <c r="BD388" s="394"/>
      <c r="BE388" s="394"/>
      <c r="BF388" s="394"/>
      <c r="BG388" s="394"/>
      <c r="BH388" s="410"/>
      <c r="BI388" s="410"/>
      <c r="BJ388" s="410"/>
      <c r="BK388" s="410"/>
      <c r="BL388" s="336"/>
      <c r="BM388" s="336"/>
      <c r="BN388" s="336"/>
      <c r="BO388" s="336"/>
      <c r="BP388"/>
      <c r="BS388"/>
      <c r="BT388"/>
      <c r="BU388" s="258"/>
      <c r="BV388"/>
      <c r="BW388"/>
      <c r="BX388" s="258"/>
      <c r="BY388" s="258"/>
      <c r="BZ388"/>
      <c r="CA388"/>
      <c r="CB388"/>
      <c r="CC388"/>
      <c r="CD388"/>
      <c r="CE388"/>
      <c r="CF388"/>
      <c r="CG388"/>
      <c r="CH388"/>
      <c r="CI388"/>
    </row>
    <row r="389" spans="1:87" ht="17.5" hidden="1">
      <c r="A389" s="272" t="s">
        <v>1412</v>
      </c>
      <c r="B389" s="212" t="s">
        <v>1408</v>
      </c>
      <c r="C389" s="86" t="str">
        <f>IF(C2602="024","당첨",IF(C2602="033","당첨",IF(C2602="XXX","당첨",IF(C2602="114","당첨",IF(C2602="123","당첨",IF(C2602="132","당첨",IF(C2602="141","당첨",IF(C2602="213","당첨",IF(C2602="222","당첨",IF(C2602="231","당첨",IF(C2602="303","당첨",IF(C2602="312","당첨",IF(C2602="321","당첨","낙첨")))))))))))))</f>
        <v>당첨</v>
      </c>
      <c r="D389" s="86" t="str">
        <f t="shared" ref="D389:Q389" si="263">IF(D2602="024","당첨",IF(D2602="033","당첨",IF(D2602="XXX","당첨",IF(D2602="114","당첨",IF(D2602="123","당첨",IF(D2602="132","당첨",IF(D2602="141","당첨",IF(D2602="213","당첨",IF(D2602="222","당첨",IF(D2602="231","당첨",IF(D2602="303","당첨",IF(D2602="312","당첨",IF(D2602="321","당첨","낙첨")))))))))))))</f>
        <v>당첨</v>
      </c>
      <c r="E389" s="86" t="str">
        <f t="shared" si="263"/>
        <v>당첨</v>
      </c>
      <c r="F389" s="86" t="str">
        <f t="shared" si="263"/>
        <v>당첨</v>
      </c>
      <c r="G389" s="86" t="str">
        <f t="shared" si="263"/>
        <v>당첨</v>
      </c>
      <c r="H389" s="86" t="str">
        <f t="shared" si="263"/>
        <v>당첨</v>
      </c>
      <c r="I389" s="86" t="str">
        <f t="shared" si="263"/>
        <v>당첨</v>
      </c>
      <c r="J389" s="86" t="str">
        <f t="shared" si="263"/>
        <v>당첨</v>
      </c>
      <c r="K389" s="86" t="str">
        <f t="shared" si="263"/>
        <v>당첨</v>
      </c>
      <c r="L389" s="86" t="str">
        <f t="shared" si="263"/>
        <v>당첨</v>
      </c>
      <c r="M389" s="86" t="str">
        <f t="shared" si="263"/>
        <v>당첨</v>
      </c>
      <c r="N389" s="86" t="str">
        <f t="shared" si="263"/>
        <v>당첨</v>
      </c>
      <c r="O389" s="86" t="str">
        <f t="shared" si="263"/>
        <v>당첨</v>
      </c>
      <c r="P389" s="86" t="str">
        <f t="shared" si="263"/>
        <v>당첨</v>
      </c>
      <c r="Q389" s="86" t="str">
        <f t="shared" si="263"/>
        <v>당첨</v>
      </c>
      <c r="S389" s="254">
        <v>373</v>
      </c>
      <c r="T389" s="281"/>
      <c r="U389" s="280"/>
      <c r="V389" s="398" t="s">
        <v>1617</v>
      </c>
      <c r="W389" s="398" t="s">
        <v>1606</v>
      </c>
      <c r="X389" s="407" t="s">
        <v>1618</v>
      </c>
      <c r="Y389" s="398">
        <v>114</v>
      </c>
      <c r="Z389" s="398">
        <v>123</v>
      </c>
      <c r="AA389" s="396">
        <v>132</v>
      </c>
      <c r="AB389" s="396">
        <v>141</v>
      </c>
      <c r="AC389" s="396">
        <v>213</v>
      </c>
      <c r="AD389" s="398">
        <v>222</v>
      </c>
      <c r="AE389" s="396">
        <v>231</v>
      </c>
      <c r="AF389" s="396">
        <v>303</v>
      </c>
      <c r="AG389" s="398">
        <v>312</v>
      </c>
      <c r="AH389" s="398">
        <v>321</v>
      </c>
      <c r="AI389" s="399"/>
      <c r="AJ389" s="401"/>
      <c r="AK389" s="404"/>
      <c r="AL389" s="401"/>
      <c r="AM389" s="401"/>
      <c r="AN389" s="401"/>
      <c r="AO389" s="401"/>
      <c r="AP389" s="401"/>
      <c r="AQ389" s="401"/>
      <c r="AR389" s="401"/>
      <c r="AS389" s="401"/>
      <c r="AT389" s="401"/>
      <c r="AU389" s="401"/>
      <c r="AV389" s="343"/>
      <c r="AW389" s="343"/>
      <c r="AX389" s="343"/>
      <c r="AY389" s="343"/>
      <c r="AZ389" s="343"/>
      <c r="BA389" s="343"/>
      <c r="BB389" s="343"/>
      <c r="BC389" s="343"/>
      <c r="BD389" s="343"/>
      <c r="BE389" s="343"/>
      <c r="BF389" s="343"/>
      <c r="BG389" s="343"/>
      <c r="BH389" s="410"/>
      <c r="BI389" s="410"/>
      <c r="BJ389" s="410"/>
      <c r="BK389" s="410"/>
      <c r="BL389" s="336"/>
      <c r="BM389" s="336"/>
      <c r="BN389" s="336"/>
      <c r="BO389" s="336"/>
      <c r="BP389"/>
      <c r="BS389"/>
      <c r="BT389"/>
      <c r="BU389" s="258"/>
      <c r="BV389"/>
      <c r="BW389"/>
      <c r="BX389" s="258"/>
      <c r="BY389" s="258"/>
      <c r="BZ389"/>
      <c r="CA389"/>
      <c r="CB389"/>
      <c r="CC389"/>
      <c r="CD389"/>
      <c r="CE389"/>
      <c r="CF389"/>
      <c r="CG389"/>
      <c r="CH389"/>
      <c r="CI389"/>
    </row>
    <row r="390" spans="1:87" ht="17.5" hidden="1">
      <c r="A390" s="272" t="s">
        <v>1417</v>
      </c>
      <c r="B390" s="212" t="s">
        <v>1413</v>
      </c>
      <c r="C390" s="179"/>
      <c r="D390" s="179"/>
      <c r="E390" s="179"/>
      <c r="F390" s="179"/>
      <c r="G390" s="179"/>
      <c r="H390" s="179"/>
      <c r="I390" s="179"/>
      <c r="J390" s="179"/>
      <c r="K390" s="179"/>
      <c r="L390" s="179"/>
      <c r="M390" s="179"/>
      <c r="N390" s="179"/>
      <c r="O390" s="179"/>
      <c r="P390" s="179"/>
      <c r="Q390" s="179"/>
      <c r="S390" s="254">
        <v>374</v>
      </c>
      <c r="T390" s="700" t="s">
        <v>1413</v>
      </c>
      <c r="U390" s="701"/>
      <c r="V390" s="401">
        <v>1</v>
      </c>
      <c r="W390" s="401">
        <v>2</v>
      </c>
      <c r="X390" s="401">
        <v>3</v>
      </c>
      <c r="Y390" s="401">
        <v>22</v>
      </c>
      <c r="Z390" s="401">
        <v>23</v>
      </c>
      <c r="AA390" s="401">
        <v>24</v>
      </c>
      <c r="AB390" s="401">
        <v>43</v>
      </c>
      <c r="AC390" s="401">
        <v>4</v>
      </c>
      <c r="AD390" s="401">
        <v>5</v>
      </c>
      <c r="AE390" s="401">
        <v>6</v>
      </c>
      <c r="AF390" s="401">
        <v>25</v>
      </c>
      <c r="AG390" s="401">
        <v>26</v>
      </c>
      <c r="AH390" s="401">
        <v>27</v>
      </c>
      <c r="AI390" s="401">
        <v>44</v>
      </c>
      <c r="AJ390" s="405"/>
      <c r="AK390" s="406"/>
      <c r="AL390" s="405"/>
      <c r="AM390" s="405"/>
      <c r="AN390" s="405"/>
      <c r="AO390" s="405"/>
      <c r="AP390" s="405"/>
      <c r="AQ390" s="405"/>
      <c r="AR390" s="405"/>
      <c r="AS390" s="405"/>
      <c r="AT390" s="405"/>
      <c r="AU390" s="405"/>
      <c r="AV390" s="394"/>
      <c r="AW390" s="394"/>
      <c r="AX390" s="394"/>
      <c r="AY390" s="394"/>
      <c r="AZ390" s="394"/>
      <c r="BA390" s="394"/>
      <c r="BB390" s="394"/>
      <c r="BC390" s="394"/>
      <c r="BD390" s="394"/>
      <c r="BE390" s="394"/>
      <c r="BF390" s="394"/>
      <c r="BG390" s="394"/>
      <c r="BH390" s="410"/>
      <c r="BI390" s="410"/>
      <c r="BJ390" s="410"/>
      <c r="BK390" s="410"/>
      <c r="BL390" s="336"/>
      <c r="BM390" s="336"/>
      <c r="BN390" s="336"/>
      <c r="BO390" s="336"/>
      <c r="BP390"/>
      <c r="BS390"/>
      <c r="BT390"/>
      <c r="BU390" s="258"/>
      <c r="BV390"/>
      <c r="BW390"/>
      <c r="BX390" s="258"/>
      <c r="BY390" s="258"/>
      <c r="BZ390"/>
      <c r="CA390"/>
      <c r="CB390"/>
      <c r="CC390"/>
      <c r="CD390"/>
      <c r="CE390"/>
      <c r="CF390"/>
      <c r="CG390"/>
      <c r="CH390"/>
      <c r="CI390"/>
    </row>
    <row r="391" spans="1:87" ht="17.5" hidden="1">
      <c r="A391" s="272" t="s">
        <v>1418</v>
      </c>
      <c r="B391" s="212" t="s">
        <v>1414</v>
      </c>
      <c r="C391" s="179"/>
      <c r="D391" s="179"/>
      <c r="E391" s="179"/>
      <c r="F391" s="179"/>
      <c r="G391" s="179"/>
      <c r="H391" s="179"/>
      <c r="I391" s="179"/>
      <c r="J391" s="179"/>
      <c r="K391" s="179"/>
      <c r="L391" s="179"/>
      <c r="M391" s="179"/>
      <c r="N391" s="179"/>
      <c r="O391" s="179"/>
      <c r="P391" s="179"/>
      <c r="Q391" s="179"/>
      <c r="S391" s="254">
        <v>375</v>
      </c>
      <c r="T391" s="700" t="s">
        <v>1414</v>
      </c>
      <c r="U391" s="701"/>
      <c r="V391" s="401">
        <v>7</v>
      </c>
      <c r="W391" s="401">
        <v>8</v>
      </c>
      <c r="X391" s="401">
        <v>9</v>
      </c>
      <c r="Y391" s="401">
        <v>28</v>
      </c>
      <c r="Z391" s="401">
        <v>29</v>
      </c>
      <c r="AA391" s="401">
        <v>30</v>
      </c>
      <c r="AB391" s="401">
        <v>45</v>
      </c>
      <c r="AC391" s="401">
        <v>10</v>
      </c>
      <c r="AD391" s="401">
        <v>11</v>
      </c>
      <c r="AE391" s="401">
        <v>12</v>
      </c>
      <c r="AF391" s="401">
        <v>31</v>
      </c>
      <c r="AG391" s="401">
        <v>32</v>
      </c>
      <c r="AH391" s="401">
        <v>33</v>
      </c>
      <c r="AI391" s="405"/>
      <c r="AJ391" s="405"/>
      <c r="AK391" s="406"/>
      <c r="AL391" s="405"/>
      <c r="AM391" s="405"/>
      <c r="AN391" s="405"/>
      <c r="AO391" s="405"/>
      <c r="AP391" s="405"/>
      <c r="AQ391" s="405"/>
      <c r="AR391" s="405"/>
      <c r="AS391" s="405"/>
      <c r="AT391" s="405"/>
      <c r="AU391" s="405"/>
      <c r="AV391" s="394"/>
      <c r="AW391" s="394"/>
      <c r="AX391" s="394"/>
      <c r="AY391" s="394"/>
      <c r="AZ391" s="394"/>
      <c r="BA391" s="394"/>
      <c r="BB391" s="394"/>
      <c r="BC391" s="394"/>
      <c r="BD391" s="394"/>
      <c r="BE391" s="394"/>
      <c r="BF391" s="394"/>
      <c r="BG391" s="394"/>
      <c r="BH391" s="410"/>
      <c r="BI391" s="410"/>
      <c r="BJ391" s="410"/>
      <c r="BK391" s="410"/>
      <c r="BL391" s="336"/>
      <c r="BM391" s="336"/>
      <c r="BN391" s="336"/>
      <c r="BO391" s="336"/>
      <c r="BP391"/>
      <c r="BS391"/>
      <c r="BT391"/>
      <c r="BU391" s="258"/>
      <c r="BV391"/>
      <c r="BW391"/>
      <c r="BX391" s="258"/>
      <c r="BY391" s="258"/>
      <c r="BZ391"/>
      <c r="CA391"/>
      <c r="CB391"/>
      <c r="CC391"/>
      <c r="CD391"/>
      <c r="CE391"/>
      <c r="CF391"/>
      <c r="CG391"/>
      <c r="CH391"/>
      <c r="CI391"/>
    </row>
    <row r="392" spans="1:87" ht="17.5" hidden="1">
      <c r="A392" s="272" t="s">
        <v>1419</v>
      </c>
      <c r="B392" s="212" t="s">
        <v>1415</v>
      </c>
      <c r="C392" s="179"/>
      <c r="D392" s="179"/>
      <c r="E392" s="179"/>
      <c r="F392" s="179"/>
      <c r="G392" s="179"/>
      <c r="H392" s="179"/>
      <c r="I392" s="179"/>
      <c r="J392" s="179"/>
      <c r="K392" s="179"/>
      <c r="L392" s="179"/>
      <c r="M392" s="179"/>
      <c r="N392" s="179"/>
      <c r="O392" s="179"/>
      <c r="P392" s="179"/>
      <c r="Q392" s="179"/>
      <c r="S392" s="254">
        <v>376</v>
      </c>
      <c r="T392" s="700" t="s">
        <v>1415</v>
      </c>
      <c r="U392" s="701"/>
      <c r="V392" s="401">
        <v>13</v>
      </c>
      <c r="W392" s="401">
        <v>14</v>
      </c>
      <c r="X392" s="401">
        <v>15</v>
      </c>
      <c r="Y392" s="401">
        <v>34</v>
      </c>
      <c r="Z392" s="401">
        <v>35</v>
      </c>
      <c r="AA392" s="401">
        <v>36</v>
      </c>
      <c r="AB392" s="401">
        <v>16</v>
      </c>
      <c r="AC392" s="401">
        <v>17</v>
      </c>
      <c r="AD392" s="401">
        <v>18</v>
      </c>
      <c r="AE392" s="401">
        <v>37</v>
      </c>
      <c r="AF392" s="401">
        <v>38</v>
      </c>
      <c r="AG392" s="401">
        <v>39</v>
      </c>
      <c r="AH392" s="401">
        <v>19</v>
      </c>
      <c r="AI392" s="401">
        <v>20</v>
      </c>
      <c r="AJ392" s="401">
        <v>21</v>
      </c>
      <c r="AK392" s="401">
        <v>40</v>
      </c>
      <c r="AL392" s="401">
        <v>41</v>
      </c>
      <c r="AM392" s="401">
        <v>42</v>
      </c>
      <c r="AN392" s="405"/>
      <c r="AO392" s="405"/>
      <c r="AP392" s="405"/>
      <c r="AQ392" s="405"/>
      <c r="AR392" s="405"/>
      <c r="AS392" s="405"/>
      <c r="AT392" s="405"/>
      <c r="AU392" s="405"/>
      <c r="AV392" s="394"/>
      <c r="AW392" s="394"/>
      <c r="AX392" s="394"/>
      <c r="AY392" s="394"/>
      <c r="AZ392" s="394"/>
      <c r="BA392" s="394"/>
      <c r="BB392" s="394"/>
      <c r="BC392" s="394"/>
      <c r="BD392" s="394"/>
      <c r="BE392" s="394"/>
      <c r="BF392" s="394"/>
      <c r="BG392" s="394"/>
      <c r="BH392" s="410"/>
      <c r="BI392" s="410"/>
      <c r="BJ392" s="410"/>
      <c r="BK392" s="410"/>
      <c r="BL392" s="336"/>
      <c r="BM392" s="336"/>
      <c r="BN392" s="336"/>
      <c r="BO392" s="336"/>
      <c r="BP392"/>
      <c r="BS392"/>
      <c r="BT392"/>
      <c r="BU392" s="258"/>
      <c r="BV392"/>
      <c r="BW392"/>
      <c r="BX392" s="258"/>
      <c r="BY392" s="258"/>
      <c r="BZ392"/>
      <c r="CA392"/>
      <c r="CB392"/>
      <c r="CC392"/>
      <c r="CD392"/>
      <c r="CE392"/>
      <c r="CF392"/>
      <c r="CG392"/>
      <c r="CH392"/>
      <c r="CI392"/>
    </row>
    <row r="393" spans="1:87" ht="17.5" hidden="1">
      <c r="A393" s="272" t="s">
        <v>1420</v>
      </c>
      <c r="B393" s="212" t="s">
        <v>1416</v>
      </c>
      <c r="C393" s="86" t="str">
        <f t="shared" ref="C393:P393" si="264">IF(C2624="xxx","당첨",IF(C2624="xxx","당첨",IF(C2624="114","당첨",IF(C2624="123","당첨",IF(C2624="132","당첨",IF(C2624="204","당첨",IF(C2624="213","당첨",IF(C2624="222","당첨",IF(C2624="231","당첨",IF(C2624="312","당첨",IF(C2624="321","당첨",IF(C2624="402","당첨","낙첨"))))))))))))</f>
        <v>당첨</v>
      </c>
      <c r="D393" s="86" t="str">
        <f t="shared" si="264"/>
        <v>당첨</v>
      </c>
      <c r="E393" s="86" t="str">
        <f t="shared" si="264"/>
        <v>당첨</v>
      </c>
      <c r="F393" s="86" t="str">
        <f t="shared" si="264"/>
        <v>당첨</v>
      </c>
      <c r="G393" s="86" t="str">
        <f t="shared" si="264"/>
        <v>당첨</v>
      </c>
      <c r="H393" s="86" t="str">
        <f t="shared" si="264"/>
        <v>당첨</v>
      </c>
      <c r="I393" s="86" t="str">
        <f t="shared" si="264"/>
        <v>당첨</v>
      </c>
      <c r="J393" s="86" t="str">
        <f t="shared" si="264"/>
        <v>당첨</v>
      </c>
      <c r="K393" s="86" t="str">
        <f t="shared" si="264"/>
        <v>당첨</v>
      </c>
      <c r="L393" s="86" t="str">
        <f t="shared" si="264"/>
        <v>당첨</v>
      </c>
      <c r="M393" s="86" t="str">
        <f t="shared" si="264"/>
        <v>당첨</v>
      </c>
      <c r="N393" s="86" t="str">
        <f t="shared" si="264"/>
        <v>당첨</v>
      </c>
      <c r="O393" s="86" t="str">
        <f t="shared" si="264"/>
        <v>당첨</v>
      </c>
      <c r="P393" s="86" t="str">
        <f t="shared" si="264"/>
        <v>당첨</v>
      </c>
      <c r="Q393" s="86" t="str">
        <f>IF(Q2624="xxx","당첨",IF(Q2624="xxx","당첨",IF(Q2624="114","당첨",IF(Q2624="123","당첨",IF(Q2624="132","당첨",IF(Q2624="204","당첨",IF(Q2624="213","당첨",IF(Q2624="222","당첨",IF(Q2624="231","당첨",IF(Q2624="312","당첨",IF(Q2624="321","당첨",IF(Q2624="402","당첨","낙첨"))))))))))))</f>
        <v>당첨</v>
      </c>
      <c r="S393" s="254">
        <v>377</v>
      </c>
      <c r="T393" s="281"/>
      <c r="U393" s="280"/>
      <c r="V393" s="398" t="s">
        <v>1617</v>
      </c>
      <c r="W393" s="398">
        <v>303</v>
      </c>
      <c r="X393" s="398">
        <v>114</v>
      </c>
      <c r="Y393" s="398">
        <v>123</v>
      </c>
      <c r="Z393" s="396">
        <v>132</v>
      </c>
      <c r="AA393" s="396">
        <v>204</v>
      </c>
      <c r="AB393" s="396">
        <v>213</v>
      </c>
      <c r="AC393" s="396">
        <v>222</v>
      </c>
      <c r="AD393" s="398">
        <v>231</v>
      </c>
      <c r="AE393" s="396">
        <v>312</v>
      </c>
      <c r="AF393" s="396">
        <v>321</v>
      </c>
      <c r="AG393" s="398">
        <v>402</v>
      </c>
      <c r="AH393" s="400"/>
      <c r="AI393" s="399"/>
      <c r="AJ393" s="399"/>
      <c r="AK393" s="400"/>
      <c r="AL393" s="399"/>
      <c r="AM393" s="399"/>
      <c r="AN393" s="399"/>
      <c r="AO393" s="401"/>
      <c r="AP393" s="401"/>
      <c r="AQ393" s="401"/>
      <c r="AR393" s="401"/>
      <c r="AS393" s="401"/>
      <c r="AT393" s="401"/>
      <c r="AU393" s="401"/>
      <c r="AV393" s="343"/>
      <c r="AW393" s="343"/>
      <c r="AX393" s="343"/>
      <c r="AY393" s="343"/>
      <c r="AZ393" s="343"/>
      <c r="BA393" s="343"/>
      <c r="BB393" s="343"/>
      <c r="BC393" s="343"/>
      <c r="BD393" s="343"/>
      <c r="BE393" s="343"/>
      <c r="BF393" s="343"/>
      <c r="BG393" s="343"/>
      <c r="BH393" s="410"/>
      <c r="BI393" s="410"/>
      <c r="BJ393" s="410"/>
      <c r="BK393" s="410"/>
      <c r="BL393" s="336"/>
      <c r="BM393" s="336"/>
      <c r="BN393" s="336"/>
      <c r="BO393" s="336"/>
      <c r="BP393"/>
      <c r="BS393"/>
      <c r="BT393"/>
      <c r="BU393" s="258"/>
      <c r="BV393"/>
      <c r="BW393"/>
      <c r="BX393" s="258"/>
      <c r="BY393" s="258"/>
      <c r="BZ393"/>
      <c r="CA393"/>
      <c r="CB393"/>
      <c r="CC393"/>
      <c r="CD393"/>
      <c r="CE393"/>
      <c r="CF393"/>
      <c r="CG393"/>
      <c r="CH393"/>
      <c r="CI393"/>
    </row>
    <row r="394" spans="1:87" ht="17.5" hidden="1">
      <c r="A394" s="272" t="s">
        <v>1425</v>
      </c>
      <c r="B394" s="212" t="s">
        <v>1421</v>
      </c>
      <c r="C394" s="179"/>
      <c r="D394" s="179"/>
      <c r="E394" s="179"/>
      <c r="F394" s="179"/>
      <c r="G394" s="179"/>
      <c r="H394" s="179"/>
      <c r="I394" s="179"/>
      <c r="J394" s="179"/>
      <c r="K394" s="179"/>
      <c r="L394" s="179"/>
      <c r="M394" s="179"/>
      <c r="N394" s="179"/>
      <c r="O394" s="179"/>
      <c r="P394" s="179"/>
      <c r="Q394" s="179"/>
      <c r="S394" s="254">
        <v>378</v>
      </c>
      <c r="T394" s="700" t="s">
        <v>1421</v>
      </c>
      <c r="U394" s="701"/>
      <c r="V394" s="401">
        <v>1</v>
      </c>
      <c r="W394" s="401">
        <v>4</v>
      </c>
      <c r="X394" s="401">
        <v>7</v>
      </c>
      <c r="Y394" s="401">
        <v>10</v>
      </c>
      <c r="Z394" s="401">
        <v>13</v>
      </c>
      <c r="AA394" s="401">
        <v>16</v>
      </c>
      <c r="AB394" s="401">
        <v>19</v>
      </c>
      <c r="AC394" s="401">
        <v>2</v>
      </c>
      <c r="AD394" s="401">
        <v>5</v>
      </c>
      <c r="AE394" s="401">
        <v>8</v>
      </c>
      <c r="AF394" s="401">
        <v>11</v>
      </c>
      <c r="AG394" s="401">
        <v>14</v>
      </c>
      <c r="AH394" s="401">
        <v>17</v>
      </c>
      <c r="AI394" s="401">
        <v>20</v>
      </c>
      <c r="AJ394" s="405"/>
      <c r="AK394" s="406"/>
      <c r="AL394" s="405"/>
      <c r="AM394" s="405"/>
      <c r="AN394" s="405"/>
      <c r="AO394" s="405"/>
      <c r="AP394" s="405"/>
      <c r="AQ394" s="405"/>
      <c r="AR394" s="405"/>
      <c r="AS394" s="405"/>
      <c r="AT394" s="405"/>
      <c r="AU394" s="405"/>
      <c r="AV394" s="394"/>
      <c r="AW394" s="394"/>
      <c r="AX394" s="394"/>
      <c r="AY394" s="394"/>
      <c r="AZ394" s="394"/>
      <c r="BA394" s="394"/>
      <c r="BB394" s="394"/>
      <c r="BC394" s="394"/>
      <c r="BD394" s="394"/>
      <c r="BE394" s="394"/>
      <c r="BF394" s="394"/>
      <c r="BG394" s="394"/>
      <c r="BH394" s="410"/>
      <c r="BI394" s="410"/>
      <c r="BJ394" s="410"/>
      <c r="BK394" s="410"/>
      <c r="BL394" s="336"/>
      <c r="BM394" s="336"/>
      <c r="BN394" s="336"/>
      <c r="BO394" s="336"/>
      <c r="BP394"/>
      <c r="BS394"/>
      <c r="BT394"/>
      <c r="BU394" s="258"/>
      <c r="BV394"/>
      <c r="BW394"/>
      <c r="BX394" s="258"/>
      <c r="BY394" s="258"/>
      <c r="BZ394"/>
      <c r="CA394"/>
      <c r="CB394"/>
      <c r="CC394"/>
      <c r="CD394"/>
      <c r="CE394"/>
      <c r="CF394"/>
      <c r="CG394"/>
      <c r="CH394"/>
      <c r="CI394"/>
    </row>
    <row r="395" spans="1:87" ht="17.5" hidden="1">
      <c r="A395" s="272" t="s">
        <v>1426</v>
      </c>
      <c r="B395" s="212" t="s">
        <v>1422</v>
      </c>
      <c r="C395" s="179"/>
      <c r="D395" s="179"/>
      <c r="E395" s="179"/>
      <c r="F395" s="179"/>
      <c r="G395" s="179"/>
      <c r="H395" s="179"/>
      <c r="I395" s="179"/>
      <c r="J395" s="179"/>
      <c r="K395" s="179"/>
      <c r="L395" s="179"/>
      <c r="M395" s="179"/>
      <c r="N395" s="179"/>
      <c r="O395" s="179"/>
      <c r="P395" s="179"/>
      <c r="Q395" s="179"/>
      <c r="S395" s="254">
        <v>379</v>
      </c>
      <c r="T395" s="700" t="s">
        <v>1422</v>
      </c>
      <c r="U395" s="701"/>
      <c r="V395" s="401">
        <v>3</v>
      </c>
      <c r="W395" s="401">
        <v>6</v>
      </c>
      <c r="X395" s="401">
        <v>9</v>
      </c>
      <c r="Y395" s="401">
        <v>12</v>
      </c>
      <c r="Z395" s="401">
        <v>15</v>
      </c>
      <c r="AA395" s="401">
        <v>18</v>
      </c>
      <c r="AB395" s="401">
        <v>21</v>
      </c>
      <c r="AC395" s="401">
        <v>22</v>
      </c>
      <c r="AD395" s="401">
        <v>25</v>
      </c>
      <c r="AE395" s="401">
        <v>28</v>
      </c>
      <c r="AF395" s="401">
        <v>31</v>
      </c>
      <c r="AG395" s="401">
        <v>34</v>
      </c>
      <c r="AH395" s="401">
        <v>37</v>
      </c>
      <c r="AI395" s="401">
        <v>40</v>
      </c>
      <c r="AJ395" s="405"/>
      <c r="AK395" s="406"/>
      <c r="AL395" s="405"/>
      <c r="AM395" s="405"/>
      <c r="AN395" s="405"/>
      <c r="AO395" s="405"/>
      <c r="AP395" s="405"/>
      <c r="AQ395" s="405"/>
      <c r="AR395" s="405"/>
      <c r="AS395" s="405"/>
      <c r="AT395" s="405"/>
      <c r="AU395" s="405"/>
      <c r="AV395" s="394"/>
      <c r="AW395" s="394"/>
      <c r="AX395" s="394"/>
      <c r="AY395" s="394"/>
      <c r="AZ395" s="394"/>
      <c r="BA395" s="394"/>
      <c r="BB395" s="394"/>
      <c r="BC395" s="394"/>
      <c r="BD395" s="394"/>
      <c r="BE395" s="394"/>
      <c r="BF395" s="394"/>
      <c r="BG395" s="394"/>
      <c r="BH395" s="410"/>
      <c r="BI395" s="410"/>
      <c r="BJ395" s="410"/>
      <c r="BK395" s="410"/>
      <c r="BL395" s="336"/>
      <c r="BM395" s="336"/>
      <c r="BN395" s="336"/>
      <c r="BO395" s="336"/>
      <c r="BP395"/>
      <c r="BS395"/>
      <c r="BT395"/>
      <c r="BU395" s="258"/>
      <c r="BV395"/>
      <c r="BW395"/>
      <c r="BX395" s="258"/>
      <c r="BY395" s="258"/>
      <c r="BZ395"/>
      <c r="CA395"/>
      <c r="CB395"/>
      <c r="CC395"/>
      <c r="CD395"/>
      <c r="CE395"/>
      <c r="CF395"/>
      <c r="CG395"/>
      <c r="CH395"/>
      <c r="CI395"/>
    </row>
    <row r="396" spans="1:87" ht="17.5" hidden="1">
      <c r="A396" s="272" t="s">
        <v>1427</v>
      </c>
      <c r="B396" s="212" t="s">
        <v>1423</v>
      </c>
      <c r="C396" s="179"/>
      <c r="D396" s="179"/>
      <c r="E396" s="179"/>
      <c r="F396" s="179"/>
      <c r="G396" s="179"/>
      <c r="H396" s="179"/>
      <c r="I396" s="179"/>
      <c r="J396" s="179"/>
      <c r="K396" s="179"/>
      <c r="L396" s="179"/>
      <c r="M396" s="179"/>
      <c r="N396" s="179"/>
      <c r="O396" s="179"/>
      <c r="P396" s="179"/>
      <c r="Q396" s="179"/>
      <c r="S396" s="254">
        <v>380</v>
      </c>
      <c r="T396" s="700" t="s">
        <v>1423</v>
      </c>
      <c r="U396" s="701"/>
      <c r="V396" s="401">
        <v>23</v>
      </c>
      <c r="W396" s="401">
        <v>26</v>
      </c>
      <c r="X396" s="401">
        <v>29</v>
      </c>
      <c r="Y396" s="401">
        <v>32</v>
      </c>
      <c r="Z396" s="401">
        <v>35</v>
      </c>
      <c r="AA396" s="401">
        <v>38</v>
      </c>
      <c r="AB396" s="401">
        <v>41</v>
      </c>
      <c r="AC396" s="401">
        <v>24</v>
      </c>
      <c r="AD396" s="401">
        <v>27</v>
      </c>
      <c r="AE396" s="401">
        <v>30</v>
      </c>
      <c r="AF396" s="401">
        <v>33</v>
      </c>
      <c r="AG396" s="401">
        <v>36</v>
      </c>
      <c r="AH396" s="401">
        <v>39</v>
      </c>
      <c r="AI396" s="401">
        <v>42</v>
      </c>
      <c r="AJ396" s="401">
        <v>43</v>
      </c>
      <c r="AK396" s="401">
        <v>44</v>
      </c>
      <c r="AL396" s="401">
        <v>45</v>
      </c>
      <c r="AM396" s="405"/>
      <c r="AN396" s="405"/>
      <c r="AO396" s="405"/>
      <c r="AP396" s="405"/>
      <c r="AQ396" s="405"/>
      <c r="AR396" s="405"/>
      <c r="AS396" s="405"/>
      <c r="AT396" s="405"/>
      <c r="AU396" s="405"/>
      <c r="AV396" s="394"/>
      <c r="AW396" s="394"/>
      <c r="AX396" s="394"/>
      <c r="AY396" s="394"/>
      <c r="AZ396" s="394"/>
      <c r="BA396" s="394"/>
      <c r="BB396" s="394"/>
      <c r="BC396" s="394"/>
      <c r="BD396" s="394"/>
      <c r="BE396" s="394"/>
      <c r="BF396" s="394"/>
      <c r="BG396" s="394"/>
      <c r="BH396" s="410"/>
      <c r="BI396" s="410"/>
      <c r="BJ396" s="410"/>
      <c r="BK396" s="410"/>
      <c r="BL396" s="336"/>
      <c r="BM396" s="336"/>
      <c r="BN396" s="336"/>
      <c r="BO396" s="336"/>
      <c r="BP396"/>
      <c r="BS396"/>
      <c r="BT396"/>
      <c r="BU396" s="258"/>
      <c r="BV396"/>
      <c r="BW396"/>
      <c r="BX396" s="258"/>
      <c r="BY396" s="258"/>
      <c r="BZ396"/>
      <c r="CA396"/>
      <c r="CB396"/>
      <c r="CC396"/>
      <c r="CD396"/>
      <c r="CE396"/>
      <c r="CF396"/>
      <c r="CG396"/>
      <c r="CH396"/>
      <c r="CI396"/>
    </row>
    <row r="397" spans="1:87" ht="17.5" hidden="1">
      <c r="A397" s="272" t="s">
        <v>1428</v>
      </c>
      <c r="B397" s="212" t="s">
        <v>1424</v>
      </c>
      <c r="C397" s="86" t="str">
        <f>IF(C2646="024","당첨",IF(C2646="114","당첨",IF(C2646="123","당첨",IF(C2646="132","당첨",IF(C2646="141","당첨",IF(C2646="204","당첨",IF(C2646="213","당첨",IF(C2646="222","당첨",IF(C2646="231","당첨",IF(C2646="303","당첨",IF(C2646="312","당첨",IF(C2646="411","당첨","낙첨"))))))))))))</f>
        <v>당첨</v>
      </c>
      <c r="D397" s="86" t="str">
        <f t="shared" ref="D397:Q397" si="265">IF(D2646="024","당첨",IF(D2646="114","당첨",IF(D2646="123","당첨",IF(D2646="132","당첨",IF(D2646="141","당첨",IF(D2646="204","당첨",IF(D2646="213","당첨",IF(D2646="222","당첨",IF(D2646="231","당첨",IF(D2646="303","당첨",IF(D2646="312","당첨",IF(D2646="411","당첨","낙첨"))))))))))))</f>
        <v>당첨</v>
      </c>
      <c r="E397" s="86" t="str">
        <f t="shared" si="265"/>
        <v>당첨</v>
      </c>
      <c r="F397" s="86" t="str">
        <f t="shared" si="265"/>
        <v>당첨</v>
      </c>
      <c r="G397" s="86" t="str">
        <f t="shared" si="265"/>
        <v>당첨</v>
      </c>
      <c r="H397" s="86" t="str">
        <f t="shared" si="265"/>
        <v>당첨</v>
      </c>
      <c r="I397" s="86" t="str">
        <f t="shared" si="265"/>
        <v>당첨</v>
      </c>
      <c r="J397" s="86" t="str">
        <f t="shared" si="265"/>
        <v>당첨</v>
      </c>
      <c r="K397" s="86" t="str">
        <f t="shared" si="265"/>
        <v>당첨</v>
      </c>
      <c r="L397" s="86" t="str">
        <f t="shared" si="265"/>
        <v>당첨</v>
      </c>
      <c r="M397" s="86" t="str">
        <f t="shared" si="265"/>
        <v>당첨</v>
      </c>
      <c r="N397" s="86" t="str">
        <f t="shared" si="265"/>
        <v>당첨</v>
      </c>
      <c r="O397" s="86" t="str">
        <f t="shared" si="265"/>
        <v>당첨</v>
      </c>
      <c r="P397" s="86" t="str">
        <f t="shared" si="265"/>
        <v>당첨</v>
      </c>
      <c r="Q397" s="86" t="str">
        <f t="shared" si="265"/>
        <v>당첨</v>
      </c>
      <c r="S397" s="254">
        <v>381</v>
      </c>
      <c r="T397" s="281"/>
      <c r="U397" s="280"/>
      <c r="V397" s="398" t="s">
        <v>1617</v>
      </c>
      <c r="W397" s="398">
        <v>114</v>
      </c>
      <c r="X397" s="398">
        <v>123</v>
      </c>
      <c r="Y397" s="398">
        <v>132</v>
      </c>
      <c r="Z397" s="396">
        <v>141</v>
      </c>
      <c r="AA397" s="396">
        <v>204</v>
      </c>
      <c r="AB397" s="396">
        <v>213</v>
      </c>
      <c r="AC397" s="396">
        <v>222</v>
      </c>
      <c r="AD397" s="398">
        <v>231</v>
      </c>
      <c r="AE397" s="396">
        <v>303</v>
      </c>
      <c r="AF397" s="396">
        <v>312</v>
      </c>
      <c r="AG397" s="398">
        <v>321</v>
      </c>
      <c r="AH397" s="400">
        <v>411</v>
      </c>
      <c r="AI397" s="399"/>
      <c r="AJ397" s="401"/>
      <c r="AK397" s="404"/>
      <c r="AL397" s="401"/>
      <c r="AM397" s="401"/>
      <c r="AN397" s="401"/>
      <c r="AO397" s="401"/>
      <c r="AP397" s="401"/>
      <c r="AQ397" s="401"/>
      <c r="AR397" s="401"/>
      <c r="AS397" s="401"/>
      <c r="AT397" s="401"/>
      <c r="AU397" s="401"/>
      <c r="AV397" s="343"/>
      <c r="AW397" s="343"/>
      <c r="AX397" s="343"/>
      <c r="AY397" s="343"/>
      <c r="AZ397" s="343"/>
      <c r="BA397" s="343"/>
      <c r="BB397" s="343"/>
      <c r="BC397" s="343"/>
      <c r="BD397" s="343"/>
      <c r="BE397" s="343"/>
      <c r="BF397" s="343"/>
      <c r="BG397" s="343"/>
      <c r="BH397" s="410"/>
      <c r="BI397" s="410"/>
      <c r="BJ397" s="410"/>
      <c r="BK397" s="410"/>
      <c r="BL397" s="336"/>
      <c r="BM397" s="336"/>
      <c r="BN397" s="336"/>
      <c r="BO397" s="336"/>
      <c r="BP397"/>
      <c r="BS397"/>
      <c r="BT397"/>
      <c r="BU397" s="258"/>
      <c r="BV397"/>
      <c r="BW397"/>
      <c r="BX397" s="258"/>
      <c r="BY397" s="258"/>
      <c r="BZ397"/>
      <c r="CA397"/>
      <c r="CB397"/>
      <c r="CC397"/>
      <c r="CD397"/>
      <c r="CE397"/>
      <c r="CF397"/>
      <c r="CG397"/>
      <c r="CH397"/>
      <c r="CI397"/>
    </row>
    <row r="398" spans="1:87" ht="17.5" hidden="1">
      <c r="A398" s="272" t="s">
        <v>1433</v>
      </c>
      <c r="B398" s="212" t="s">
        <v>1429</v>
      </c>
      <c r="C398" s="179"/>
      <c r="D398" s="179"/>
      <c r="E398" s="179"/>
      <c r="F398" s="179"/>
      <c r="G398" s="179"/>
      <c r="H398" s="179"/>
      <c r="I398" s="179"/>
      <c r="J398" s="179"/>
      <c r="K398" s="179"/>
      <c r="L398" s="179"/>
      <c r="M398" s="179"/>
      <c r="N398" s="179"/>
      <c r="O398" s="179"/>
      <c r="P398" s="179"/>
      <c r="Q398" s="179"/>
      <c r="S398" s="254">
        <v>382</v>
      </c>
      <c r="T398" s="700" t="s">
        <v>1429</v>
      </c>
      <c r="U398" s="701"/>
      <c r="V398" s="401">
        <v>45</v>
      </c>
      <c r="W398" s="401">
        <v>34</v>
      </c>
      <c r="X398" s="401">
        <v>33</v>
      </c>
      <c r="Y398" s="401">
        <v>14</v>
      </c>
      <c r="Z398" s="401">
        <v>13</v>
      </c>
      <c r="AA398" s="401">
        <v>44</v>
      </c>
      <c r="AB398" s="401">
        <v>35</v>
      </c>
      <c r="AC398" s="401">
        <v>32</v>
      </c>
      <c r="AD398" s="401">
        <v>15</v>
      </c>
      <c r="AE398" s="401">
        <v>12</v>
      </c>
      <c r="AF398" s="401">
        <v>43</v>
      </c>
      <c r="AG398" s="401">
        <v>36</v>
      </c>
      <c r="AH398" s="401">
        <v>31</v>
      </c>
      <c r="AI398" s="401">
        <v>16</v>
      </c>
      <c r="AJ398" s="401">
        <v>11</v>
      </c>
      <c r="AK398" s="406"/>
      <c r="AL398" s="405"/>
      <c r="AM398" s="405"/>
      <c r="AN398" s="405"/>
      <c r="AO398" s="405"/>
      <c r="AP398" s="405"/>
      <c r="AQ398" s="405"/>
      <c r="AR398" s="405"/>
      <c r="AS398" s="405"/>
      <c r="AT398" s="405"/>
      <c r="AU398" s="405"/>
      <c r="AV398" s="394"/>
      <c r="AW398" s="394"/>
      <c r="AX398" s="394"/>
      <c r="AY398" s="394"/>
      <c r="AZ398" s="394"/>
      <c r="BA398" s="394"/>
      <c r="BB398" s="394"/>
      <c r="BC398" s="394"/>
      <c r="BD398" s="394"/>
      <c r="BE398" s="394"/>
      <c r="BF398" s="394"/>
      <c r="BG398" s="394"/>
      <c r="BH398" s="410"/>
      <c r="BI398" s="410"/>
      <c r="BJ398" s="410"/>
      <c r="BK398" s="410"/>
      <c r="BL398" s="336"/>
      <c r="BM398" s="336"/>
      <c r="BN398" s="336"/>
      <c r="BO398" s="336"/>
      <c r="BP398"/>
      <c r="BS398"/>
      <c r="BT398"/>
      <c r="BU398" s="258"/>
      <c r="BV398"/>
      <c r="BW398"/>
      <c r="BX398" s="258"/>
      <c r="BY398" s="258"/>
      <c r="BZ398"/>
      <c r="CA398"/>
      <c r="CB398"/>
      <c r="CC398"/>
      <c r="CD398"/>
      <c r="CE398"/>
      <c r="CF398"/>
      <c r="CG398"/>
      <c r="CH398"/>
      <c r="CI398"/>
    </row>
    <row r="399" spans="1:87" ht="17.5" hidden="1">
      <c r="A399" s="272" t="s">
        <v>1434</v>
      </c>
      <c r="B399" s="212" t="s">
        <v>1430</v>
      </c>
      <c r="C399" s="179"/>
      <c r="D399" s="179"/>
      <c r="E399" s="179"/>
      <c r="F399" s="179"/>
      <c r="G399" s="179"/>
      <c r="H399" s="179"/>
      <c r="I399" s="179"/>
      <c r="J399" s="179"/>
      <c r="K399" s="179"/>
      <c r="L399" s="179"/>
      <c r="M399" s="179"/>
      <c r="N399" s="179"/>
      <c r="O399" s="179"/>
      <c r="P399" s="179"/>
      <c r="Q399" s="179"/>
      <c r="S399" s="254">
        <v>383</v>
      </c>
      <c r="T399" s="700" t="s">
        <v>1430</v>
      </c>
      <c r="U399" s="701"/>
      <c r="V399" s="401">
        <v>42</v>
      </c>
      <c r="W399" s="401">
        <v>37</v>
      </c>
      <c r="X399" s="401">
        <v>30</v>
      </c>
      <c r="Y399" s="401">
        <v>17</v>
      </c>
      <c r="Z399" s="401">
        <v>10</v>
      </c>
      <c r="AA399" s="401">
        <v>41</v>
      </c>
      <c r="AB399" s="401">
        <v>38</v>
      </c>
      <c r="AC399" s="401">
        <v>29</v>
      </c>
      <c r="AD399" s="401">
        <v>18</v>
      </c>
      <c r="AE399" s="401">
        <v>9</v>
      </c>
      <c r="AF399" s="401">
        <v>40</v>
      </c>
      <c r="AG399" s="401">
        <v>39</v>
      </c>
      <c r="AH399" s="401">
        <v>28</v>
      </c>
      <c r="AI399" s="401">
        <v>19</v>
      </c>
      <c r="AJ399" s="401">
        <v>8</v>
      </c>
      <c r="AK399" s="406"/>
      <c r="AL399" s="405"/>
      <c r="AM399" s="405"/>
      <c r="AN399" s="405"/>
      <c r="AO399" s="405"/>
      <c r="AP399" s="405"/>
      <c r="AQ399" s="405"/>
      <c r="AR399" s="405"/>
      <c r="AS399" s="405"/>
      <c r="AT399" s="405"/>
      <c r="AU399" s="405"/>
      <c r="AV399" s="394"/>
      <c r="AW399" s="394"/>
      <c r="AX399" s="394"/>
      <c r="AY399" s="394"/>
      <c r="AZ399" s="394"/>
      <c r="BA399" s="394"/>
      <c r="BB399" s="394"/>
      <c r="BC399" s="394"/>
      <c r="BD399" s="394"/>
      <c r="BE399" s="394"/>
      <c r="BF399" s="394"/>
      <c r="BG399" s="394"/>
      <c r="BH399" s="410"/>
      <c r="BI399" s="410"/>
      <c r="BJ399" s="410"/>
      <c r="BK399" s="410"/>
      <c r="BL399" s="336"/>
      <c r="BM399" s="336"/>
      <c r="BN399" s="336"/>
      <c r="BO399" s="336"/>
      <c r="BP399"/>
      <c r="BS399"/>
      <c r="BT399"/>
      <c r="BU399" s="258"/>
      <c r="BV399"/>
      <c r="BW399"/>
      <c r="BX399" s="258"/>
      <c r="BY399" s="258"/>
      <c r="BZ399"/>
      <c r="CA399"/>
      <c r="CB399"/>
      <c r="CC399"/>
      <c r="CD399"/>
      <c r="CE399"/>
      <c r="CF399"/>
      <c r="CG399"/>
      <c r="CH399"/>
      <c r="CI399"/>
    </row>
    <row r="400" spans="1:87" ht="17.5" hidden="1">
      <c r="A400" s="272" t="s">
        <v>1435</v>
      </c>
      <c r="B400" s="212" t="s">
        <v>1431</v>
      </c>
      <c r="C400" s="179"/>
      <c r="D400" s="179"/>
      <c r="E400" s="179"/>
      <c r="F400" s="179"/>
      <c r="G400" s="179"/>
      <c r="H400" s="179"/>
      <c r="I400" s="179"/>
      <c r="J400" s="179"/>
      <c r="K400" s="179"/>
      <c r="L400" s="179"/>
      <c r="M400" s="179"/>
      <c r="N400" s="179"/>
      <c r="O400" s="179"/>
      <c r="P400" s="179"/>
      <c r="Q400" s="179"/>
      <c r="S400" s="254">
        <v>384</v>
      </c>
      <c r="T400" s="700" t="s">
        <v>1431</v>
      </c>
      <c r="U400" s="701"/>
      <c r="V400" s="401">
        <v>25</v>
      </c>
      <c r="W400" s="401">
        <v>26</v>
      </c>
      <c r="X400" s="401">
        <v>27</v>
      </c>
      <c r="Y400" s="401">
        <v>20</v>
      </c>
      <c r="Z400" s="401">
        <v>7</v>
      </c>
      <c r="AA400" s="401">
        <v>24</v>
      </c>
      <c r="AB400" s="401">
        <v>23</v>
      </c>
      <c r="AC400" s="401">
        <v>22</v>
      </c>
      <c r="AD400" s="401">
        <v>21</v>
      </c>
      <c r="AE400" s="401">
        <v>6</v>
      </c>
      <c r="AF400" s="401">
        <v>1</v>
      </c>
      <c r="AG400" s="401">
        <v>2</v>
      </c>
      <c r="AH400" s="401">
        <v>3</v>
      </c>
      <c r="AI400" s="401">
        <v>4</v>
      </c>
      <c r="AJ400" s="401">
        <v>5</v>
      </c>
      <c r="AK400" s="405"/>
      <c r="AL400" s="405"/>
      <c r="AM400" s="405"/>
      <c r="AN400" s="405"/>
      <c r="AO400" s="405"/>
      <c r="AP400" s="405"/>
      <c r="AQ400" s="405"/>
      <c r="AR400" s="405"/>
      <c r="AS400" s="405"/>
      <c r="AT400" s="405"/>
      <c r="AU400" s="405"/>
      <c r="AV400" s="394"/>
      <c r="AW400" s="394"/>
      <c r="AX400" s="394"/>
      <c r="AY400" s="394"/>
      <c r="AZ400" s="394"/>
      <c r="BA400" s="394"/>
      <c r="BB400" s="394"/>
      <c r="BC400" s="394"/>
      <c r="BD400" s="394"/>
      <c r="BE400" s="394"/>
      <c r="BF400" s="394"/>
      <c r="BG400" s="394"/>
      <c r="BH400" s="410"/>
      <c r="BI400" s="410"/>
      <c r="BJ400" s="410"/>
      <c r="BK400" s="410"/>
      <c r="BL400" s="336"/>
      <c r="BM400" s="336"/>
      <c r="BN400" s="336"/>
      <c r="BO400" s="336"/>
      <c r="BP400"/>
      <c r="BS400"/>
      <c r="BT400"/>
      <c r="BU400" s="258"/>
      <c r="BV400"/>
      <c r="BW400"/>
      <c r="BX400" s="258"/>
      <c r="BY400" s="258"/>
      <c r="BZ400"/>
      <c r="CA400"/>
      <c r="CB400"/>
      <c r="CC400"/>
      <c r="CD400"/>
      <c r="CE400"/>
      <c r="CF400"/>
      <c r="CG400"/>
      <c r="CH400"/>
      <c r="CI400"/>
    </row>
    <row r="401" spans="1:87" ht="17.5" hidden="1">
      <c r="A401" s="272" t="s">
        <v>1436</v>
      </c>
      <c r="B401" s="212" t="s">
        <v>1432</v>
      </c>
      <c r="C401" s="86" t="str">
        <f>IF(C2668="114","당첨",IF(C2668="123","당첨",IF(C2668="132","당첨",IF(C2668="XXX","당첨",IF(C2668="213","당첨",IF(C2668="222","당첨",IF(C2668="231","당첨",IF(C2668="312","당첨",IF(C2668="321","당첨",IF(C2668="330","당첨",IF(C2668="XXX","당첨",IF(C2668="411","당첨","낙첨"))))))))))))</f>
        <v>당첨</v>
      </c>
      <c r="D401" s="86" t="str">
        <f t="shared" ref="D401:Q401" si="266">IF(D2668="114","당첨",IF(D2668="123","당첨",IF(D2668="132","당첨",IF(D2668="XXX","당첨",IF(D2668="213","당첨",IF(D2668="222","당첨",IF(D2668="231","당첨",IF(D2668="312","당첨",IF(D2668="321","당첨",IF(D2668="330","당첨",IF(D2668="XXX","당첨",IF(D2668="411","당첨","낙첨"))))))))))))</f>
        <v>당첨</v>
      </c>
      <c r="E401" s="86" t="str">
        <f t="shared" si="266"/>
        <v>당첨</v>
      </c>
      <c r="F401" s="86" t="str">
        <f t="shared" si="266"/>
        <v>당첨</v>
      </c>
      <c r="G401" s="86" t="str">
        <f t="shared" si="266"/>
        <v>당첨</v>
      </c>
      <c r="H401" s="86" t="str">
        <f t="shared" si="266"/>
        <v>당첨</v>
      </c>
      <c r="I401" s="86" t="str">
        <f t="shared" si="266"/>
        <v>당첨</v>
      </c>
      <c r="J401" s="86" t="str">
        <f t="shared" si="266"/>
        <v>당첨</v>
      </c>
      <c r="K401" s="86" t="str">
        <f t="shared" si="266"/>
        <v>당첨</v>
      </c>
      <c r="L401" s="86" t="str">
        <f t="shared" si="266"/>
        <v>당첨</v>
      </c>
      <c r="M401" s="86" t="str">
        <f t="shared" si="266"/>
        <v>당첨</v>
      </c>
      <c r="N401" s="86" t="str">
        <f t="shared" si="266"/>
        <v>당첨</v>
      </c>
      <c r="O401" s="86" t="str">
        <f t="shared" si="266"/>
        <v>당첨</v>
      </c>
      <c r="P401" s="86" t="str">
        <f t="shared" si="266"/>
        <v>당첨</v>
      </c>
      <c r="Q401" s="86" t="str">
        <f t="shared" si="266"/>
        <v>당첨</v>
      </c>
      <c r="S401" s="254">
        <v>385</v>
      </c>
      <c r="T401" s="281"/>
      <c r="U401" s="280"/>
      <c r="V401" s="398">
        <v>114</v>
      </c>
      <c r="W401" s="398">
        <v>123</v>
      </c>
      <c r="X401" s="398">
        <v>132</v>
      </c>
      <c r="Y401" s="407">
        <v>213</v>
      </c>
      <c r="Z401" s="396">
        <v>222</v>
      </c>
      <c r="AA401" s="396">
        <v>231</v>
      </c>
      <c r="AB401" s="396">
        <v>312</v>
      </c>
      <c r="AC401" s="396">
        <v>321</v>
      </c>
      <c r="AD401" s="398">
        <v>330</v>
      </c>
      <c r="AE401" s="396">
        <v>411</v>
      </c>
      <c r="AF401" s="397"/>
      <c r="AG401" s="398"/>
      <c r="AH401" s="400"/>
      <c r="AI401" s="399"/>
      <c r="AJ401" s="399"/>
      <c r="AK401" s="400"/>
      <c r="AL401" s="399"/>
      <c r="AM401" s="399"/>
      <c r="AN401" s="399"/>
      <c r="AO401" s="399"/>
      <c r="AP401" s="401"/>
      <c r="AQ401" s="401"/>
      <c r="AR401" s="401"/>
      <c r="AS401" s="401"/>
      <c r="AT401" s="401"/>
      <c r="AU401" s="401"/>
      <c r="AV401" s="343"/>
      <c r="AW401" s="343"/>
      <c r="AX401" s="343"/>
      <c r="AY401" s="343"/>
      <c r="AZ401" s="343"/>
      <c r="BA401" s="343"/>
      <c r="BB401" s="343"/>
      <c r="BC401" s="343"/>
      <c r="BD401" s="343"/>
      <c r="BE401" s="343"/>
      <c r="BF401" s="343"/>
      <c r="BG401" s="343"/>
      <c r="BH401" s="410"/>
      <c r="BI401" s="410"/>
      <c r="BJ401" s="410"/>
      <c r="BK401" s="410"/>
      <c r="BL401" s="336"/>
      <c r="BM401" s="336"/>
      <c r="BN401" s="336"/>
      <c r="BO401" s="336"/>
      <c r="BP401"/>
      <c r="BS401"/>
      <c r="BT401"/>
      <c r="BU401" s="258"/>
      <c r="BV401"/>
      <c r="BW401"/>
      <c r="BX401" s="258"/>
      <c r="BY401" s="258"/>
      <c r="BZ401"/>
      <c r="CA401"/>
      <c r="CB401"/>
      <c r="CC401"/>
      <c r="CD401"/>
      <c r="CE401"/>
      <c r="CF401"/>
      <c r="CG401"/>
      <c r="CH401"/>
      <c r="CI401"/>
    </row>
    <row r="402" spans="1:87" ht="17.5" hidden="1">
      <c r="A402" s="272" t="s">
        <v>1441</v>
      </c>
      <c r="B402" s="212" t="s">
        <v>1437</v>
      </c>
      <c r="C402" s="179"/>
      <c r="D402" s="179"/>
      <c r="E402" s="179"/>
      <c r="F402" s="179"/>
      <c r="G402" s="179"/>
      <c r="H402" s="179"/>
      <c r="I402" s="179"/>
      <c r="J402" s="179"/>
      <c r="K402" s="179"/>
      <c r="L402" s="179"/>
      <c r="M402" s="179"/>
      <c r="N402" s="179"/>
      <c r="O402" s="179"/>
      <c r="P402" s="179"/>
      <c r="Q402" s="179"/>
      <c r="S402" s="254">
        <v>386</v>
      </c>
      <c r="T402" s="700" t="s">
        <v>1437</v>
      </c>
      <c r="U402" s="701"/>
      <c r="V402" s="401">
        <v>45</v>
      </c>
      <c r="W402" s="401">
        <v>44</v>
      </c>
      <c r="X402" s="401">
        <v>43</v>
      </c>
      <c r="Y402" s="401">
        <v>42</v>
      </c>
      <c r="Z402" s="401">
        <v>41</v>
      </c>
      <c r="AA402" s="401">
        <v>40</v>
      </c>
      <c r="AB402" s="401">
        <v>25</v>
      </c>
      <c r="AC402" s="401">
        <v>24</v>
      </c>
      <c r="AD402" s="401">
        <v>1</v>
      </c>
      <c r="AE402" s="401">
        <v>34</v>
      </c>
      <c r="AF402" s="401">
        <v>35</v>
      </c>
      <c r="AG402" s="401">
        <v>36</v>
      </c>
      <c r="AH402" s="401">
        <v>37</v>
      </c>
      <c r="AI402" s="401">
        <v>38</v>
      </c>
      <c r="AJ402" s="401">
        <v>39</v>
      </c>
      <c r="AK402" s="404">
        <v>26</v>
      </c>
      <c r="AL402" s="401">
        <v>23</v>
      </c>
      <c r="AM402" s="401">
        <v>2</v>
      </c>
      <c r="AN402" s="405"/>
      <c r="AO402" s="405"/>
      <c r="AP402" s="405"/>
      <c r="AQ402" s="405"/>
      <c r="AR402" s="405"/>
      <c r="AS402" s="405"/>
      <c r="AT402" s="405"/>
      <c r="AU402" s="405"/>
      <c r="AV402" s="394"/>
      <c r="AW402" s="394"/>
      <c r="AX402" s="394"/>
      <c r="AY402" s="394"/>
      <c r="AZ402" s="394"/>
      <c r="BA402" s="394"/>
      <c r="BB402" s="394"/>
      <c r="BC402" s="394"/>
      <c r="BD402" s="394"/>
      <c r="BE402" s="394"/>
      <c r="BF402" s="394"/>
      <c r="BG402" s="394"/>
      <c r="BH402" s="410"/>
      <c r="BI402" s="410"/>
      <c r="BJ402" s="410"/>
      <c r="BK402" s="410"/>
      <c r="BL402" s="336"/>
      <c r="BM402" s="336"/>
      <c r="BN402" s="336"/>
      <c r="BO402" s="336"/>
      <c r="BP402"/>
      <c r="BS402"/>
      <c r="BT402"/>
      <c r="BU402" s="258"/>
      <c r="BV402"/>
      <c r="BW402"/>
      <c r="BX402" s="258"/>
      <c r="BY402" s="258"/>
      <c r="BZ402"/>
      <c r="CA402"/>
      <c r="CB402"/>
      <c r="CC402"/>
      <c r="CD402"/>
      <c r="CE402"/>
      <c r="CF402"/>
      <c r="CG402"/>
      <c r="CH402"/>
      <c r="CI402"/>
    </row>
    <row r="403" spans="1:87" ht="17.5" hidden="1">
      <c r="A403" s="272" t="s">
        <v>1442</v>
      </c>
      <c r="B403" s="212" t="s">
        <v>1438</v>
      </c>
      <c r="C403" s="179"/>
      <c r="D403" s="179"/>
      <c r="E403" s="179"/>
      <c r="F403" s="179"/>
      <c r="G403" s="179"/>
      <c r="H403" s="179"/>
      <c r="I403" s="179"/>
      <c r="J403" s="179"/>
      <c r="K403" s="179"/>
      <c r="L403" s="179"/>
      <c r="M403" s="179"/>
      <c r="N403" s="179"/>
      <c r="O403" s="179"/>
      <c r="P403" s="179"/>
      <c r="Q403" s="179"/>
      <c r="S403" s="254">
        <v>387</v>
      </c>
      <c r="T403" s="700" t="s">
        <v>1438</v>
      </c>
      <c r="U403" s="701"/>
      <c r="V403" s="401">
        <v>33</v>
      </c>
      <c r="W403" s="401">
        <v>32</v>
      </c>
      <c r="X403" s="401">
        <v>31</v>
      </c>
      <c r="Y403" s="401">
        <v>30</v>
      </c>
      <c r="Z403" s="401">
        <v>29</v>
      </c>
      <c r="AA403" s="401">
        <v>28</v>
      </c>
      <c r="AB403" s="401">
        <v>27</v>
      </c>
      <c r="AC403" s="401">
        <v>22</v>
      </c>
      <c r="AD403" s="401">
        <v>3</v>
      </c>
      <c r="AE403" s="401">
        <v>14</v>
      </c>
      <c r="AF403" s="401">
        <v>15</v>
      </c>
      <c r="AG403" s="401">
        <v>16</v>
      </c>
      <c r="AH403" s="401">
        <v>17</v>
      </c>
      <c r="AI403" s="401">
        <v>18</v>
      </c>
      <c r="AJ403" s="401">
        <v>19</v>
      </c>
      <c r="AK403" s="404">
        <v>20</v>
      </c>
      <c r="AL403" s="401">
        <v>21</v>
      </c>
      <c r="AM403" s="401">
        <v>4</v>
      </c>
      <c r="AN403" s="405"/>
      <c r="AO403" s="405"/>
      <c r="AP403" s="405"/>
      <c r="AQ403" s="405"/>
      <c r="AR403" s="405"/>
      <c r="AS403" s="405"/>
      <c r="AT403" s="405"/>
      <c r="AU403" s="405"/>
      <c r="AV403" s="394"/>
      <c r="AW403" s="394"/>
      <c r="AX403" s="394"/>
      <c r="AY403" s="394"/>
      <c r="AZ403" s="394"/>
      <c r="BA403" s="394"/>
      <c r="BB403" s="394"/>
      <c r="BC403" s="394"/>
      <c r="BD403" s="394"/>
      <c r="BE403" s="394"/>
      <c r="BF403" s="394"/>
      <c r="BG403" s="394"/>
      <c r="BH403" s="410"/>
      <c r="BI403" s="410"/>
      <c r="BJ403" s="410"/>
      <c r="BK403" s="410"/>
      <c r="BL403" s="336"/>
      <c r="BM403" s="336"/>
      <c r="BN403" s="336"/>
      <c r="BO403" s="336"/>
      <c r="BP403"/>
      <c r="BS403"/>
      <c r="BT403"/>
      <c r="BU403" s="258"/>
      <c r="BV403"/>
      <c r="BW403"/>
      <c r="BX403" s="258"/>
      <c r="BY403" s="258"/>
      <c r="BZ403"/>
      <c r="CA403"/>
      <c r="CB403"/>
      <c r="CC403"/>
      <c r="CD403"/>
      <c r="CE403"/>
      <c r="CF403"/>
      <c r="CG403"/>
      <c r="CH403"/>
      <c r="CI403"/>
    </row>
    <row r="404" spans="1:87" ht="17.5" hidden="1">
      <c r="A404" s="272" t="s">
        <v>1443</v>
      </c>
      <c r="B404" s="212" t="s">
        <v>1439</v>
      </c>
      <c r="C404" s="179"/>
      <c r="D404" s="179"/>
      <c r="E404" s="179"/>
      <c r="F404" s="179"/>
      <c r="G404" s="179"/>
      <c r="H404" s="179"/>
      <c r="I404" s="179"/>
      <c r="J404" s="179"/>
      <c r="K404" s="179"/>
      <c r="L404" s="179"/>
      <c r="M404" s="179"/>
      <c r="N404" s="179"/>
      <c r="O404" s="179"/>
      <c r="P404" s="179"/>
      <c r="Q404" s="179"/>
      <c r="S404" s="254">
        <v>388</v>
      </c>
      <c r="T404" s="700" t="s">
        <v>1439</v>
      </c>
      <c r="U404" s="701"/>
      <c r="V404" s="401">
        <v>13</v>
      </c>
      <c r="W404" s="401">
        <v>12</v>
      </c>
      <c r="X404" s="401">
        <v>11</v>
      </c>
      <c r="Y404" s="401">
        <v>10</v>
      </c>
      <c r="Z404" s="401">
        <v>9</v>
      </c>
      <c r="AA404" s="401">
        <v>8</v>
      </c>
      <c r="AB404" s="401">
        <v>7</v>
      </c>
      <c r="AC404" s="401">
        <v>6</v>
      </c>
      <c r="AD404" s="401">
        <v>5</v>
      </c>
      <c r="AE404" s="405"/>
      <c r="AF404" s="405"/>
      <c r="AG404" s="405"/>
      <c r="AH404" s="405"/>
      <c r="AI404" s="405"/>
      <c r="AJ404" s="405"/>
      <c r="AK404" s="405"/>
      <c r="AL404" s="405"/>
      <c r="AM404" s="405"/>
      <c r="AN404" s="405"/>
      <c r="AO404" s="405"/>
      <c r="AP404" s="405"/>
      <c r="AQ404" s="405"/>
      <c r="AR404" s="405"/>
      <c r="AS404" s="405"/>
      <c r="AT404" s="405"/>
      <c r="AU404" s="405"/>
      <c r="AV404" s="394"/>
      <c r="AW404" s="394"/>
      <c r="AX404" s="394"/>
      <c r="AY404" s="394"/>
      <c r="AZ404" s="394"/>
      <c r="BA404" s="394"/>
      <c r="BB404" s="394"/>
      <c r="BC404" s="394"/>
      <c r="BD404" s="394"/>
      <c r="BE404" s="394"/>
      <c r="BF404" s="394"/>
      <c r="BG404" s="394"/>
      <c r="BH404" s="410"/>
      <c r="BI404" s="410"/>
      <c r="BJ404" s="410"/>
      <c r="BK404" s="410"/>
      <c r="BL404" s="336"/>
      <c r="BM404" s="336"/>
      <c r="BN404" s="336"/>
      <c r="BO404" s="336"/>
      <c r="BP404"/>
      <c r="BS404"/>
      <c r="BT404"/>
      <c r="BU404" s="258"/>
      <c r="BV404"/>
      <c r="BW404"/>
      <c r="BX404" s="258"/>
      <c r="BY404" s="258"/>
      <c r="BZ404"/>
      <c r="CA404"/>
      <c r="CB404"/>
      <c r="CC404"/>
      <c r="CD404"/>
      <c r="CE404"/>
      <c r="CF404"/>
      <c r="CG404"/>
      <c r="CH404"/>
      <c r="CI404"/>
    </row>
    <row r="405" spans="1:87" ht="17.5" hidden="1">
      <c r="A405" s="272" t="s">
        <v>1444</v>
      </c>
      <c r="B405" s="212" t="s">
        <v>1440</v>
      </c>
      <c r="C405" s="86" t="str">
        <f>IF(C2690="123","당첨",IF(C2690="132","당첨",IF(C2690="141","당첨",IF(C2690="222","당첨",IF(C2690="231","당첨",IF(C2690="240","당첨",IF(C2690="312","당첨",IF(C2690="321","당첨",IF(C2690="330","당첨",IF(C2690="411","당첨",IF(C2690="420","당첨","낙첨")))))))))))</f>
        <v>당첨</v>
      </c>
      <c r="D405" s="86" t="str">
        <f t="shared" ref="D405:Q405" si="267">IF(D2690="123","당첨",IF(D2690="132","당첨",IF(D2690="141","당첨",IF(D2690="222","당첨",IF(D2690="231","당첨",IF(D2690="240","당첨",IF(D2690="312","당첨",IF(D2690="321","당첨",IF(D2690="330","당첨",IF(D2690="411","당첨",IF(D2690="420","당첨","낙첨")))))))))))</f>
        <v>당첨</v>
      </c>
      <c r="E405" s="86" t="str">
        <f t="shared" si="267"/>
        <v>당첨</v>
      </c>
      <c r="F405" s="86" t="str">
        <f t="shared" si="267"/>
        <v>당첨</v>
      </c>
      <c r="G405" s="86" t="str">
        <f t="shared" si="267"/>
        <v>당첨</v>
      </c>
      <c r="H405" s="86" t="str">
        <f t="shared" si="267"/>
        <v>당첨</v>
      </c>
      <c r="I405" s="86" t="str">
        <f t="shared" si="267"/>
        <v>당첨</v>
      </c>
      <c r="J405" s="86" t="str">
        <f t="shared" si="267"/>
        <v>당첨</v>
      </c>
      <c r="K405" s="86" t="str">
        <f t="shared" si="267"/>
        <v>당첨</v>
      </c>
      <c r="L405" s="86" t="str">
        <f t="shared" si="267"/>
        <v>당첨</v>
      </c>
      <c r="M405" s="86" t="str">
        <f t="shared" si="267"/>
        <v>당첨</v>
      </c>
      <c r="N405" s="86" t="str">
        <f t="shared" si="267"/>
        <v>당첨</v>
      </c>
      <c r="O405" s="86" t="str">
        <f t="shared" si="267"/>
        <v>당첨</v>
      </c>
      <c r="P405" s="86" t="str">
        <f t="shared" si="267"/>
        <v>당첨</v>
      </c>
      <c r="Q405" s="86" t="str">
        <f t="shared" si="267"/>
        <v>당첨</v>
      </c>
      <c r="S405" s="254">
        <v>389</v>
      </c>
      <c r="T405" s="281"/>
      <c r="U405" s="280"/>
      <c r="V405" s="398">
        <v>123</v>
      </c>
      <c r="W405" s="398">
        <v>132</v>
      </c>
      <c r="X405" s="398">
        <v>141</v>
      </c>
      <c r="Y405" s="398">
        <v>222</v>
      </c>
      <c r="Z405" s="396">
        <v>231</v>
      </c>
      <c r="AA405" s="396">
        <v>240</v>
      </c>
      <c r="AB405" s="396">
        <v>312</v>
      </c>
      <c r="AC405" s="396">
        <v>321</v>
      </c>
      <c r="AD405" s="398">
        <v>330</v>
      </c>
      <c r="AE405" s="396">
        <v>411</v>
      </c>
      <c r="AF405" s="396">
        <v>420</v>
      </c>
      <c r="AG405" s="400"/>
      <c r="AH405" s="404"/>
      <c r="AI405" s="401"/>
      <c r="AJ405" s="401"/>
      <c r="AK405" s="404"/>
      <c r="AL405" s="401"/>
      <c r="AM405" s="401"/>
      <c r="AN405" s="401"/>
      <c r="AO405" s="401"/>
      <c r="AP405" s="401"/>
      <c r="AQ405" s="401"/>
      <c r="AR405" s="401"/>
      <c r="AS405" s="401"/>
      <c r="AT405" s="401"/>
      <c r="AU405" s="401"/>
      <c r="AV405" s="343"/>
      <c r="AW405" s="343"/>
      <c r="AX405" s="343"/>
      <c r="AY405" s="343"/>
      <c r="AZ405" s="343"/>
      <c r="BA405" s="343"/>
      <c r="BB405" s="343"/>
      <c r="BC405" s="343"/>
      <c r="BD405" s="343"/>
      <c r="BE405" s="343"/>
      <c r="BF405" s="343"/>
      <c r="BG405" s="343"/>
      <c r="BH405" s="410"/>
      <c r="BI405" s="410"/>
      <c r="BJ405" s="410"/>
      <c r="BK405" s="410"/>
      <c r="BL405" s="336"/>
      <c r="BM405" s="336"/>
      <c r="BN405" s="336"/>
      <c r="BO405" s="336"/>
      <c r="BP405"/>
      <c r="BS405"/>
      <c r="BT405"/>
      <c r="BU405" s="258"/>
      <c r="BV405"/>
      <c r="BW405"/>
      <c r="BX405" s="258"/>
      <c r="BY405" s="258"/>
      <c r="BZ405"/>
      <c r="CA405"/>
      <c r="CB405"/>
      <c r="CC405"/>
      <c r="CD405"/>
      <c r="CE405"/>
      <c r="CF405"/>
      <c r="CG405"/>
      <c r="CH405"/>
      <c r="CI405"/>
    </row>
    <row r="406" spans="1:87" ht="17.5" hidden="1">
      <c r="A406" s="272" t="s">
        <v>1449</v>
      </c>
      <c r="B406" s="212" t="s">
        <v>1445</v>
      </c>
      <c r="C406" s="179"/>
      <c r="D406" s="179"/>
      <c r="E406" s="179"/>
      <c r="F406" s="179"/>
      <c r="G406" s="179"/>
      <c r="H406" s="179"/>
      <c r="I406" s="179"/>
      <c r="J406" s="179"/>
      <c r="K406" s="179"/>
      <c r="L406" s="179"/>
      <c r="M406" s="179"/>
      <c r="N406" s="179"/>
      <c r="O406" s="179"/>
      <c r="P406" s="179"/>
      <c r="Q406" s="179"/>
      <c r="S406" s="254">
        <v>390</v>
      </c>
      <c r="T406" s="700" t="s">
        <v>1445</v>
      </c>
      <c r="U406" s="701"/>
      <c r="V406" s="401">
        <v>1</v>
      </c>
      <c r="W406" s="401">
        <v>12</v>
      </c>
      <c r="X406" s="401">
        <v>23</v>
      </c>
      <c r="Y406" s="401">
        <v>34</v>
      </c>
      <c r="Z406" s="401">
        <v>8</v>
      </c>
      <c r="AA406" s="401">
        <v>22</v>
      </c>
      <c r="AB406" s="401">
        <v>43</v>
      </c>
      <c r="AC406" s="401">
        <v>2</v>
      </c>
      <c r="AD406" s="401">
        <v>13</v>
      </c>
      <c r="AE406" s="401">
        <v>24</v>
      </c>
      <c r="AF406" s="401">
        <v>35</v>
      </c>
      <c r="AG406" s="401">
        <v>9</v>
      </c>
      <c r="AH406" s="401">
        <v>30</v>
      </c>
      <c r="AI406" s="401">
        <v>44</v>
      </c>
      <c r="AJ406" s="405"/>
      <c r="AK406" s="406"/>
      <c r="AL406" s="405"/>
      <c r="AM406" s="405"/>
      <c r="AN406" s="405"/>
      <c r="AO406" s="405"/>
      <c r="AP406" s="405"/>
      <c r="AQ406" s="405"/>
      <c r="AR406" s="405"/>
      <c r="AS406" s="405"/>
      <c r="AT406" s="405"/>
      <c r="AU406" s="405"/>
      <c r="AV406" s="394"/>
      <c r="AW406" s="394"/>
      <c r="AX406" s="394"/>
      <c r="AY406" s="394"/>
      <c r="AZ406" s="394"/>
      <c r="BA406" s="394"/>
      <c r="BB406" s="394"/>
      <c r="BC406" s="394"/>
      <c r="BD406" s="394"/>
      <c r="BE406" s="394"/>
      <c r="BF406" s="394"/>
      <c r="BG406" s="394"/>
      <c r="BH406" s="410"/>
      <c r="BI406" s="410"/>
      <c r="BJ406" s="410"/>
      <c r="BK406" s="410"/>
      <c r="BL406" s="336"/>
      <c r="BM406" s="336"/>
      <c r="BN406" s="336"/>
      <c r="BO406" s="336"/>
      <c r="BP406"/>
      <c r="BS406"/>
      <c r="BT406"/>
      <c r="BU406" s="258"/>
      <c r="BV406"/>
      <c r="BW406"/>
      <c r="BX406" s="258"/>
      <c r="BY406" s="258"/>
      <c r="BZ406"/>
      <c r="CA406"/>
      <c r="CB406"/>
      <c r="CC406"/>
      <c r="CD406"/>
      <c r="CE406"/>
      <c r="CF406"/>
      <c r="CG406"/>
      <c r="CH406"/>
      <c r="CI406"/>
    </row>
    <row r="407" spans="1:87" ht="17.5" hidden="1">
      <c r="A407" s="272" t="s">
        <v>1450</v>
      </c>
      <c r="B407" s="212" t="s">
        <v>1446</v>
      </c>
      <c r="C407" s="179"/>
      <c r="D407" s="179"/>
      <c r="E407" s="179"/>
      <c r="F407" s="179"/>
      <c r="G407" s="179"/>
      <c r="H407" s="179"/>
      <c r="I407" s="179"/>
      <c r="J407" s="179"/>
      <c r="K407" s="179"/>
      <c r="L407" s="179"/>
      <c r="M407" s="179"/>
      <c r="N407" s="179"/>
      <c r="O407" s="179"/>
      <c r="P407" s="179"/>
      <c r="Q407" s="179"/>
      <c r="S407" s="254">
        <v>391</v>
      </c>
      <c r="T407" s="700" t="s">
        <v>1446</v>
      </c>
      <c r="U407" s="701"/>
      <c r="V407" s="401">
        <v>3</v>
      </c>
      <c r="W407" s="401">
        <v>14</v>
      </c>
      <c r="X407" s="401">
        <v>25</v>
      </c>
      <c r="Y407" s="401">
        <v>36</v>
      </c>
      <c r="Z407" s="401">
        <v>10</v>
      </c>
      <c r="AA407" s="401">
        <v>31</v>
      </c>
      <c r="AB407" s="401">
        <v>45</v>
      </c>
      <c r="AC407" s="401">
        <v>4</v>
      </c>
      <c r="AD407" s="401">
        <v>15</v>
      </c>
      <c r="AE407" s="401">
        <v>26</v>
      </c>
      <c r="AF407" s="401">
        <v>37</v>
      </c>
      <c r="AG407" s="401">
        <v>11</v>
      </c>
      <c r="AH407" s="401">
        <v>32</v>
      </c>
      <c r="AI407" s="405"/>
      <c r="AJ407" s="405"/>
      <c r="AK407" s="406"/>
      <c r="AL407" s="405"/>
      <c r="AM407" s="405"/>
      <c r="AN407" s="405"/>
      <c r="AO407" s="405"/>
      <c r="AP407" s="405"/>
      <c r="AQ407" s="405"/>
      <c r="AR407" s="405"/>
      <c r="AS407" s="405"/>
      <c r="AT407" s="405"/>
      <c r="AU407" s="405"/>
      <c r="AV407" s="394"/>
      <c r="AW407" s="394"/>
      <c r="AX407" s="394"/>
      <c r="AY407" s="394"/>
      <c r="AZ407" s="394"/>
      <c r="BA407" s="394"/>
      <c r="BB407" s="394"/>
      <c r="BC407" s="394"/>
      <c r="BD407" s="394"/>
      <c r="BE407" s="394"/>
      <c r="BF407" s="394"/>
      <c r="BG407" s="394"/>
      <c r="BH407" s="410"/>
      <c r="BI407" s="410"/>
      <c r="BJ407" s="410"/>
      <c r="BK407" s="410"/>
      <c r="BL407" s="336"/>
      <c r="BM407" s="336"/>
      <c r="BN407" s="336"/>
      <c r="BO407" s="336"/>
      <c r="BP407"/>
      <c r="BS407"/>
      <c r="BT407"/>
      <c r="BU407" s="258"/>
      <c r="BV407"/>
      <c r="BW407"/>
      <c r="BX407" s="258"/>
      <c r="BY407" s="258"/>
      <c r="BZ407"/>
      <c r="CA407"/>
      <c r="CB407"/>
      <c r="CC407"/>
      <c r="CD407"/>
      <c r="CE407"/>
      <c r="CF407"/>
      <c r="CG407"/>
      <c r="CH407"/>
      <c r="CI407"/>
    </row>
    <row r="408" spans="1:87" ht="17.5" hidden="1">
      <c r="A408" s="272" t="s">
        <v>1451</v>
      </c>
      <c r="B408" s="212" t="s">
        <v>1447</v>
      </c>
      <c r="C408" s="179"/>
      <c r="D408" s="179"/>
      <c r="E408" s="179"/>
      <c r="F408" s="179"/>
      <c r="G408" s="179"/>
      <c r="H408" s="179"/>
      <c r="I408" s="179"/>
      <c r="J408" s="179"/>
      <c r="K408" s="179"/>
      <c r="L408" s="179"/>
      <c r="M408" s="179"/>
      <c r="N408" s="179"/>
      <c r="O408" s="179"/>
      <c r="P408" s="179"/>
      <c r="Q408" s="179"/>
      <c r="S408" s="254">
        <v>392</v>
      </c>
      <c r="T408" s="700" t="s">
        <v>1447</v>
      </c>
      <c r="U408" s="701"/>
      <c r="V408" s="401">
        <v>5</v>
      </c>
      <c r="W408" s="401">
        <v>16</v>
      </c>
      <c r="X408" s="401">
        <v>27</v>
      </c>
      <c r="Y408" s="401">
        <v>38</v>
      </c>
      <c r="Z408" s="401">
        <v>19</v>
      </c>
      <c r="AA408" s="401">
        <v>33</v>
      </c>
      <c r="AB408" s="401">
        <v>6</v>
      </c>
      <c r="AC408" s="401">
        <v>17</v>
      </c>
      <c r="AD408" s="401">
        <v>28</v>
      </c>
      <c r="AE408" s="401">
        <v>39</v>
      </c>
      <c r="AF408" s="401">
        <v>20</v>
      </c>
      <c r="AG408" s="401">
        <v>41</v>
      </c>
      <c r="AH408" s="401">
        <v>7</v>
      </c>
      <c r="AI408" s="401">
        <v>18</v>
      </c>
      <c r="AJ408" s="401">
        <v>29</v>
      </c>
      <c r="AK408" s="401">
        <v>40</v>
      </c>
      <c r="AL408" s="401">
        <v>21</v>
      </c>
      <c r="AM408" s="401">
        <v>42</v>
      </c>
      <c r="AN408" s="405"/>
      <c r="AO408" s="405"/>
      <c r="AP408" s="405"/>
      <c r="AQ408" s="405"/>
      <c r="AR408" s="405"/>
      <c r="AS408" s="405"/>
      <c r="AT408" s="405"/>
      <c r="AU408" s="405"/>
      <c r="AV408" s="394"/>
      <c r="AW408" s="394"/>
      <c r="AX408" s="394"/>
      <c r="AY408" s="394"/>
      <c r="AZ408" s="394"/>
      <c r="BA408" s="394"/>
      <c r="BB408" s="394"/>
      <c r="BC408" s="394"/>
      <c r="BD408" s="394"/>
      <c r="BE408" s="394"/>
      <c r="BF408" s="394"/>
      <c r="BG408" s="394"/>
      <c r="BH408" s="410"/>
      <c r="BI408" s="410"/>
      <c r="BJ408" s="410"/>
      <c r="BK408" s="410"/>
      <c r="BL408" s="336"/>
      <c r="BM408" s="336"/>
      <c r="BN408" s="336"/>
      <c r="BO408" s="336"/>
      <c r="BP408"/>
      <c r="BS408"/>
      <c r="BT408"/>
      <c r="BU408" s="258"/>
      <c r="BV408"/>
      <c r="BW408"/>
      <c r="BX408" s="258"/>
      <c r="BY408" s="258"/>
      <c r="BZ408"/>
      <c r="CA408"/>
      <c r="CB408"/>
      <c r="CC408"/>
      <c r="CD408"/>
      <c r="CE408"/>
      <c r="CF408"/>
      <c r="CG408"/>
      <c r="CH408"/>
      <c r="CI408"/>
    </row>
    <row r="409" spans="1:87" ht="17.5" hidden="1">
      <c r="A409" s="272" t="s">
        <v>1452</v>
      </c>
      <c r="B409" s="212" t="s">
        <v>1448</v>
      </c>
      <c r="C409" s="86" t="str">
        <f>IF(C2712="XXX","당첨",IF(C2712="XXX","당첨",IF(C2712="114","당첨",IF(C2712="123","당첨",IF(C2712="132","당첨",IF(C2712="213","당첨",IF(C2712="222","당첨",IF(C2712="XXX","당첨",IF(C2712="312","당첨",IF(C2712="321","당첨",IF(C2712="XXX","당첨",IF(C2712="411","당첨","낙첨"))))))))))))</f>
        <v>당첨</v>
      </c>
      <c r="D409" s="86" t="str">
        <f t="shared" ref="D409:Q409" si="268">IF(D2712="XXX","당첨",IF(D2712="XXX","당첨",IF(D2712="114","당첨",IF(D2712="123","당첨",IF(D2712="132","당첨",IF(D2712="213","당첨",IF(D2712="222","당첨",IF(D2712="XXX","당첨",IF(D2712="312","당첨",IF(D2712="321","당첨",IF(D2712="XXX","당첨",IF(D2712="411","당첨","낙첨"))))))))))))</f>
        <v>당첨</v>
      </c>
      <c r="E409" s="86" t="str">
        <f t="shared" si="268"/>
        <v>당첨</v>
      </c>
      <c r="F409" s="86" t="str">
        <f t="shared" si="268"/>
        <v>당첨</v>
      </c>
      <c r="G409" s="86" t="str">
        <f t="shared" si="268"/>
        <v>당첨</v>
      </c>
      <c r="H409" s="86" t="str">
        <f t="shared" si="268"/>
        <v>당첨</v>
      </c>
      <c r="I409" s="86" t="str">
        <f t="shared" si="268"/>
        <v>당첨</v>
      </c>
      <c r="J409" s="86" t="str">
        <f t="shared" si="268"/>
        <v>당첨</v>
      </c>
      <c r="K409" s="86" t="str">
        <f t="shared" si="268"/>
        <v>당첨</v>
      </c>
      <c r="L409" s="86" t="str">
        <f t="shared" si="268"/>
        <v>당첨</v>
      </c>
      <c r="M409" s="86" t="str">
        <f t="shared" si="268"/>
        <v>당첨</v>
      </c>
      <c r="N409" s="86" t="str">
        <f t="shared" si="268"/>
        <v>당첨</v>
      </c>
      <c r="O409" s="86" t="str">
        <f t="shared" si="268"/>
        <v>당첨</v>
      </c>
      <c r="P409" s="86" t="str">
        <f t="shared" si="268"/>
        <v>당첨</v>
      </c>
      <c r="Q409" s="86" t="str">
        <f t="shared" si="268"/>
        <v>당첨</v>
      </c>
      <c r="S409" s="254">
        <v>393</v>
      </c>
      <c r="T409" s="281"/>
      <c r="U409" s="280"/>
      <c r="V409" s="407">
        <v>114</v>
      </c>
      <c r="W409" s="407">
        <v>123</v>
      </c>
      <c r="X409" s="398">
        <v>132</v>
      </c>
      <c r="Y409" s="398">
        <v>213</v>
      </c>
      <c r="Z409" s="396">
        <v>222</v>
      </c>
      <c r="AA409" s="396">
        <v>312</v>
      </c>
      <c r="AB409" s="396">
        <v>321</v>
      </c>
      <c r="AC409" s="397">
        <v>411</v>
      </c>
      <c r="AD409" s="398"/>
      <c r="AE409" s="396"/>
      <c r="AF409" s="397"/>
      <c r="AG409" s="398"/>
      <c r="AH409" s="400"/>
      <c r="AI409" s="399"/>
      <c r="AJ409" s="401"/>
      <c r="AK409" s="404"/>
      <c r="AL409" s="401"/>
      <c r="AM409" s="401"/>
      <c r="AN409" s="401"/>
      <c r="AO409" s="401"/>
      <c r="AP409" s="401"/>
      <c r="AQ409" s="401"/>
      <c r="AR409" s="401"/>
      <c r="AS409" s="401"/>
      <c r="AT409" s="401"/>
      <c r="AU409" s="401"/>
      <c r="AV409" s="343"/>
      <c r="AW409" s="343"/>
      <c r="AX409" s="343"/>
      <c r="AY409" s="343"/>
      <c r="AZ409" s="343"/>
      <c r="BA409" s="343"/>
      <c r="BB409" s="343"/>
      <c r="BC409" s="343"/>
      <c r="BD409" s="343"/>
      <c r="BE409" s="343"/>
      <c r="BF409" s="343"/>
      <c r="BG409" s="343"/>
      <c r="BH409" s="410"/>
      <c r="BI409" s="410"/>
      <c r="BJ409" s="410"/>
      <c r="BK409" s="410"/>
      <c r="BL409" s="336"/>
      <c r="BM409" s="336"/>
      <c r="BN409" s="336"/>
      <c r="BO409" s="336"/>
      <c r="BP409"/>
      <c r="BS409"/>
      <c r="BT409"/>
      <c r="BU409" s="258"/>
      <c r="BV409"/>
      <c r="BW409"/>
      <c r="BX409" s="258"/>
      <c r="BY409" s="258"/>
      <c r="BZ409"/>
      <c r="CA409"/>
      <c r="CB409"/>
      <c r="CC409"/>
      <c r="CD409"/>
      <c r="CE409"/>
      <c r="CF409"/>
      <c r="CG409"/>
      <c r="CH409"/>
      <c r="CI409"/>
    </row>
    <row r="410" spans="1:87" ht="17.5" hidden="1">
      <c r="A410" s="272" t="s">
        <v>1456</v>
      </c>
      <c r="B410" s="212" t="s">
        <v>1453</v>
      </c>
      <c r="C410" s="179"/>
      <c r="D410" s="179"/>
      <c r="E410" s="179"/>
      <c r="F410" s="179"/>
      <c r="G410" s="179"/>
      <c r="H410" s="179"/>
      <c r="I410" s="179"/>
      <c r="J410" s="179"/>
      <c r="K410" s="179"/>
      <c r="L410" s="179"/>
      <c r="M410" s="179"/>
      <c r="N410" s="179"/>
      <c r="O410" s="179"/>
      <c r="P410" s="179"/>
      <c r="Q410" s="179"/>
      <c r="S410" s="254">
        <v>394</v>
      </c>
      <c r="T410" s="700" t="s">
        <v>1453</v>
      </c>
      <c r="U410" s="701"/>
      <c r="V410" s="401">
        <v>1</v>
      </c>
      <c r="W410" s="401">
        <v>2</v>
      </c>
      <c r="X410" s="401">
        <v>3</v>
      </c>
      <c r="Y410" s="401">
        <v>4</v>
      </c>
      <c r="Z410" s="401">
        <v>5</v>
      </c>
      <c r="AA410" s="401">
        <v>6</v>
      </c>
      <c r="AB410" s="401">
        <v>7</v>
      </c>
      <c r="AC410" s="401">
        <v>12</v>
      </c>
      <c r="AD410" s="401">
        <v>13</v>
      </c>
      <c r="AE410" s="401">
        <v>14</v>
      </c>
      <c r="AF410" s="401">
        <v>15</v>
      </c>
      <c r="AG410" s="401">
        <v>16</v>
      </c>
      <c r="AH410" s="401">
        <v>17</v>
      </c>
      <c r="AI410" s="401">
        <v>18</v>
      </c>
      <c r="AJ410" s="405"/>
      <c r="AK410" s="406"/>
      <c r="AL410" s="405"/>
      <c r="AM410" s="405"/>
      <c r="AN410" s="405"/>
      <c r="AO410" s="405"/>
      <c r="AP410" s="405"/>
      <c r="AQ410" s="405"/>
      <c r="AR410" s="405"/>
      <c r="AS410" s="405"/>
      <c r="AT410" s="405"/>
      <c r="AU410" s="405"/>
      <c r="AV410" s="394"/>
      <c r="AW410" s="394"/>
      <c r="AX410" s="394"/>
      <c r="AY410" s="394"/>
      <c r="AZ410" s="394"/>
      <c r="BA410" s="394"/>
      <c r="BB410" s="394"/>
      <c r="BC410" s="394"/>
      <c r="BD410" s="394"/>
      <c r="BE410" s="394"/>
      <c r="BF410" s="394"/>
      <c r="BG410" s="394"/>
      <c r="BH410" s="410"/>
      <c r="BI410" s="410"/>
      <c r="BJ410" s="410"/>
      <c r="BK410" s="410"/>
      <c r="BL410" s="336"/>
      <c r="BM410" s="336"/>
      <c r="BN410" s="336"/>
      <c r="BO410" s="336"/>
      <c r="BP410"/>
      <c r="BS410"/>
      <c r="BT410"/>
      <c r="BU410" s="258"/>
      <c r="BV410"/>
      <c r="BW410"/>
      <c r="BX410" s="258"/>
      <c r="BY410" s="258"/>
      <c r="BZ410"/>
      <c r="CA410"/>
      <c r="CB410"/>
      <c r="CC410"/>
      <c r="CD410"/>
      <c r="CE410"/>
      <c r="CF410"/>
      <c r="CG410"/>
      <c r="CH410"/>
      <c r="CI410"/>
    </row>
    <row r="411" spans="1:87" ht="17.5" hidden="1">
      <c r="A411" s="272" t="s">
        <v>1457</v>
      </c>
      <c r="B411" s="212" t="s">
        <v>1454</v>
      </c>
      <c r="C411" s="179"/>
      <c r="D411" s="179"/>
      <c r="E411" s="179"/>
      <c r="F411" s="179"/>
      <c r="G411" s="179"/>
      <c r="H411" s="179"/>
      <c r="I411" s="179"/>
      <c r="J411" s="179"/>
      <c r="K411" s="179"/>
      <c r="L411" s="179"/>
      <c r="M411" s="179"/>
      <c r="N411" s="179"/>
      <c r="O411" s="179"/>
      <c r="P411" s="179"/>
      <c r="Q411" s="179"/>
      <c r="S411" s="254">
        <v>395</v>
      </c>
      <c r="T411" s="700" t="s">
        <v>1454</v>
      </c>
      <c r="U411" s="701"/>
      <c r="V411" s="401">
        <v>23</v>
      </c>
      <c r="W411" s="401">
        <v>24</v>
      </c>
      <c r="X411" s="401">
        <v>25</v>
      </c>
      <c r="Y411" s="401">
        <v>26</v>
      </c>
      <c r="Z411" s="401">
        <v>27</v>
      </c>
      <c r="AA411" s="401">
        <v>28</v>
      </c>
      <c r="AB411" s="401">
        <v>29</v>
      </c>
      <c r="AC411" s="401">
        <v>34</v>
      </c>
      <c r="AD411" s="401">
        <v>35</v>
      </c>
      <c r="AE411" s="401">
        <v>36</v>
      </c>
      <c r="AF411" s="401">
        <v>37</v>
      </c>
      <c r="AG411" s="401">
        <v>38</v>
      </c>
      <c r="AH411" s="401">
        <v>39</v>
      </c>
      <c r="AI411" s="401">
        <v>40</v>
      </c>
      <c r="AJ411" s="405"/>
      <c r="AK411" s="406"/>
      <c r="AL411" s="405"/>
      <c r="AM411" s="405"/>
      <c r="AN411" s="405"/>
      <c r="AO411" s="405"/>
      <c r="AP411" s="405"/>
      <c r="AQ411" s="405"/>
      <c r="AR411" s="405"/>
      <c r="AS411" s="405"/>
      <c r="AT411" s="405"/>
      <c r="AU411" s="405"/>
      <c r="AV411" s="394"/>
      <c r="AW411" s="394"/>
      <c r="AX411" s="394"/>
      <c r="AY411" s="394"/>
      <c r="AZ411" s="394"/>
      <c r="BA411" s="394"/>
      <c r="BB411" s="394"/>
      <c r="BC411" s="394"/>
      <c r="BD411" s="394"/>
      <c r="BE411" s="394"/>
      <c r="BF411" s="394"/>
      <c r="BG411" s="394"/>
      <c r="BH411" s="410"/>
      <c r="BI411" s="410"/>
      <c r="BJ411" s="410"/>
      <c r="BK411" s="410"/>
      <c r="BL411" s="336"/>
      <c r="BM411" s="336"/>
      <c r="BN411" s="336"/>
      <c r="BO411" s="336"/>
      <c r="BP411"/>
      <c r="BS411"/>
      <c r="BT411"/>
      <c r="BU411" s="258"/>
      <c r="BV411"/>
      <c r="BW411"/>
      <c r="BX411" s="258"/>
      <c r="BY411" s="258"/>
      <c r="BZ411"/>
      <c r="CA411"/>
      <c r="CB411"/>
      <c r="CC411"/>
      <c r="CD411"/>
      <c r="CE411"/>
      <c r="CF411"/>
      <c r="CG411"/>
      <c r="CH411"/>
      <c r="CI411"/>
    </row>
    <row r="412" spans="1:87" ht="17.5" hidden="1">
      <c r="A412" s="272" t="s">
        <v>1458</v>
      </c>
      <c r="B412" s="212" t="s">
        <v>1455</v>
      </c>
      <c r="C412" s="179"/>
      <c r="D412" s="179"/>
      <c r="E412" s="179"/>
      <c r="F412" s="179"/>
      <c r="G412" s="179"/>
      <c r="H412" s="179"/>
      <c r="I412" s="179"/>
      <c r="J412" s="179"/>
      <c r="K412" s="179"/>
      <c r="L412" s="179"/>
      <c r="M412" s="179"/>
      <c r="N412" s="179"/>
      <c r="O412" s="179"/>
      <c r="P412" s="179"/>
      <c r="Q412" s="179"/>
      <c r="S412" s="254">
        <v>396</v>
      </c>
      <c r="T412" s="700" t="s">
        <v>1455</v>
      </c>
      <c r="U412" s="701"/>
      <c r="V412" s="401">
        <v>8</v>
      </c>
      <c r="W412" s="401">
        <v>9</v>
      </c>
      <c r="X412" s="401">
        <v>10</v>
      </c>
      <c r="Y412" s="401">
        <v>11</v>
      </c>
      <c r="Z412" s="401">
        <v>19</v>
      </c>
      <c r="AA412" s="401">
        <v>20</v>
      </c>
      <c r="AB412" s="401">
        <v>21</v>
      </c>
      <c r="AC412" s="401">
        <v>22</v>
      </c>
      <c r="AD412" s="401">
        <v>30</v>
      </c>
      <c r="AE412" s="401">
        <v>31</v>
      </c>
      <c r="AF412" s="401">
        <v>32</v>
      </c>
      <c r="AG412" s="401">
        <v>33</v>
      </c>
      <c r="AH412" s="401">
        <v>41</v>
      </c>
      <c r="AI412" s="401">
        <v>42</v>
      </c>
      <c r="AJ412" s="401">
        <v>43</v>
      </c>
      <c r="AK412" s="401">
        <v>44</v>
      </c>
      <c r="AL412" s="401">
        <v>45</v>
      </c>
      <c r="AM412" s="405"/>
      <c r="AN412" s="405"/>
      <c r="AO412" s="405"/>
      <c r="AP412" s="405"/>
      <c r="AQ412" s="405"/>
      <c r="AR412" s="405"/>
      <c r="AS412" s="405"/>
      <c r="AT412" s="405"/>
      <c r="AU412" s="405"/>
      <c r="AV412" s="394"/>
      <c r="AW412" s="394"/>
      <c r="AX412" s="394"/>
      <c r="AY412" s="394"/>
      <c r="AZ412" s="394"/>
      <c r="BA412" s="394"/>
      <c r="BB412" s="394"/>
      <c r="BC412" s="394"/>
      <c r="BD412" s="394"/>
      <c r="BE412" s="394"/>
      <c r="BF412" s="394"/>
      <c r="BG412" s="394"/>
      <c r="BH412" s="410"/>
      <c r="BI412" s="410"/>
      <c r="BJ412" s="410"/>
      <c r="BK412" s="410"/>
      <c r="BL412" s="336"/>
      <c r="BM412" s="336"/>
      <c r="BN412" s="336"/>
      <c r="BO412" s="336"/>
      <c r="BP412"/>
      <c r="BS412"/>
      <c r="BT412"/>
      <c r="BU412" s="258"/>
      <c r="BV412"/>
      <c r="BW412"/>
      <c r="BX412" s="258"/>
      <c r="BY412" s="258"/>
      <c r="BZ412"/>
      <c r="CA412"/>
      <c r="CB412"/>
      <c r="CC412"/>
      <c r="CD412"/>
      <c r="CE412"/>
      <c r="CF412"/>
      <c r="CG412"/>
      <c r="CH412"/>
      <c r="CI412"/>
    </row>
    <row r="413" spans="1:87" ht="22.5" hidden="1" customHeight="1">
      <c r="A413" s="272" t="s">
        <v>1459</v>
      </c>
      <c r="B413" s="212" t="s">
        <v>1476</v>
      </c>
      <c r="C413" s="86" t="str">
        <f>IF(C2734="XXX","당첨",IF(C2734="114","당첨",IF(C2734="123","당첨",IF(C2734="132","당첨",IF(C2734="141","당첨",IF(C2734="213","당첨",IF(C2734="222","당첨",IF(C2734="231","당첨",IF(C2734="303","당첨",IF(C2734="312","당첨",IF(C2734="321","당첨","낙첨")))))))))))</f>
        <v>당첨</v>
      </c>
      <c r="D413" s="86" t="str">
        <f t="shared" ref="D413:Q413" si="269">IF(D2734="XXX","당첨",IF(D2734="114","당첨",IF(D2734="123","당첨",IF(D2734="132","당첨",IF(D2734="141","당첨",IF(D2734="213","당첨",IF(D2734="222","당첨",IF(D2734="231","당첨",IF(D2734="303","당첨",IF(D2734="312","당첨",IF(D2734="321","당첨","낙첨")))))))))))</f>
        <v>당첨</v>
      </c>
      <c r="E413" s="86" t="str">
        <f t="shared" si="269"/>
        <v>당첨</v>
      </c>
      <c r="F413" s="86" t="str">
        <f t="shared" si="269"/>
        <v>당첨</v>
      </c>
      <c r="G413" s="86" t="str">
        <f t="shared" si="269"/>
        <v>당첨</v>
      </c>
      <c r="H413" s="86" t="str">
        <f t="shared" si="269"/>
        <v>당첨</v>
      </c>
      <c r="I413" s="86" t="str">
        <f t="shared" si="269"/>
        <v>당첨</v>
      </c>
      <c r="J413" s="86" t="str">
        <f t="shared" si="269"/>
        <v>당첨</v>
      </c>
      <c r="K413" s="86" t="str">
        <f t="shared" si="269"/>
        <v>당첨</v>
      </c>
      <c r="L413" s="86" t="str">
        <f t="shared" si="269"/>
        <v>당첨</v>
      </c>
      <c r="M413" s="86" t="str">
        <f t="shared" si="269"/>
        <v>당첨</v>
      </c>
      <c r="N413" s="86" t="str">
        <f t="shared" si="269"/>
        <v>당첨</v>
      </c>
      <c r="O413" s="86" t="str">
        <f t="shared" si="269"/>
        <v>당첨</v>
      </c>
      <c r="P413" s="86" t="str">
        <f t="shared" si="269"/>
        <v>당첨</v>
      </c>
      <c r="Q413" s="86" t="str">
        <f t="shared" si="269"/>
        <v>당첨</v>
      </c>
      <c r="S413" s="254">
        <v>397</v>
      </c>
      <c r="T413" s="281"/>
      <c r="U413" s="280"/>
      <c r="V413" s="407">
        <v>114</v>
      </c>
      <c r="W413" s="398">
        <v>123</v>
      </c>
      <c r="X413" s="398">
        <v>132</v>
      </c>
      <c r="Y413" s="398">
        <v>141</v>
      </c>
      <c r="Z413" s="396">
        <v>213</v>
      </c>
      <c r="AA413" s="396">
        <v>222</v>
      </c>
      <c r="AB413" s="396">
        <v>231</v>
      </c>
      <c r="AC413" s="396">
        <v>303</v>
      </c>
      <c r="AD413" s="398">
        <v>312</v>
      </c>
      <c r="AE413" s="397">
        <v>321</v>
      </c>
      <c r="AF413" s="396"/>
      <c r="AG413" s="400"/>
      <c r="AH413" s="400"/>
      <c r="AI413" s="401"/>
      <c r="AJ413" s="401"/>
      <c r="AK413" s="404"/>
      <c r="AL413" s="401"/>
      <c r="AM413" s="401"/>
      <c r="AN413" s="401"/>
      <c r="AO413" s="401"/>
      <c r="AP413" s="401"/>
      <c r="AQ413" s="401"/>
      <c r="AR413" s="401"/>
      <c r="AS413" s="401"/>
      <c r="AT413" s="401"/>
      <c r="AU413" s="401"/>
      <c r="AV413" s="343"/>
      <c r="AW413" s="343"/>
      <c r="AX413" s="343"/>
      <c r="AY413" s="343"/>
      <c r="AZ413" s="343"/>
      <c r="BA413" s="343"/>
      <c r="BB413" s="343"/>
      <c r="BC413" s="343"/>
      <c r="BD413" s="343"/>
      <c r="BE413" s="343"/>
      <c r="BF413" s="343"/>
      <c r="BG413" s="343"/>
      <c r="BH413" s="410"/>
      <c r="BI413" s="410"/>
      <c r="BJ413" s="410"/>
      <c r="BK413" s="410"/>
      <c r="BL413" s="336"/>
      <c r="BM413" s="336"/>
      <c r="BN413" s="336"/>
      <c r="BO413" s="336"/>
      <c r="BP413"/>
      <c r="BS413"/>
      <c r="BT413"/>
      <c r="BU413" s="258"/>
      <c r="BV413"/>
      <c r="BW413"/>
      <c r="BX413" s="258"/>
      <c r="BY413" s="258"/>
      <c r="BZ413"/>
      <c r="CA413"/>
      <c r="CB413"/>
      <c r="CC413"/>
      <c r="CD413"/>
      <c r="CE413"/>
      <c r="CF413"/>
      <c r="CG413"/>
      <c r="CH413"/>
      <c r="CI413"/>
    </row>
    <row r="414" spans="1:87" ht="17.5">
      <c r="A414" s="272" t="s">
        <v>1460</v>
      </c>
      <c r="B414" s="449" t="s">
        <v>1816</v>
      </c>
      <c r="C414" s="86">
        <f>COUNTIF(C313:C413,"낙첨")</f>
        <v>1</v>
      </c>
      <c r="D414" s="86">
        <f t="shared" ref="D414:Q414" si="270">COUNTIF(D313:D413,"낙첨")</f>
        <v>1</v>
      </c>
      <c r="E414" s="86">
        <f t="shared" si="270"/>
        <v>1</v>
      </c>
      <c r="F414" s="86">
        <f t="shared" si="270"/>
        <v>1</v>
      </c>
      <c r="G414" s="86">
        <f t="shared" si="270"/>
        <v>1</v>
      </c>
      <c r="H414" s="86">
        <f t="shared" si="270"/>
        <v>1</v>
      </c>
      <c r="I414" s="86">
        <f t="shared" si="270"/>
        <v>1</v>
      </c>
      <c r="J414" s="86">
        <f t="shared" si="270"/>
        <v>1</v>
      </c>
      <c r="K414" s="86">
        <f t="shared" si="270"/>
        <v>1</v>
      </c>
      <c r="L414" s="86">
        <f t="shared" si="270"/>
        <v>1</v>
      </c>
      <c r="M414" s="86">
        <f t="shared" si="270"/>
        <v>1</v>
      </c>
      <c r="N414" s="86">
        <f t="shared" si="270"/>
        <v>1</v>
      </c>
      <c r="O414" s="86">
        <f t="shared" si="270"/>
        <v>1</v>
      </c>
      <c r="P414" s="86">
        <f t="shared" si="270"/>
        <v>1</v>
      </c>
      <c r="Q414" s="86">
        <f t="shared" si="270"/>
        <v>1</v>
      </c>
      <c r="S414" s="285">
        <v>398</v>
      </c>
      <c r="T414" s="281"/>
      <c r="U414" s="280"/>
      <c r="V414" s="404"/>
      <c r="W414" s="404"/>
      <c r="X414" s="404"/>
      <c r="Y414" s="404"/>
      <c r="Z414" s="401"/>
      <c r="AA414" s="401"/>
      <c r="AB414" s="401"/>
      <c r="AC414" s="401"/>
      <c r="AD414" s="404"/>
      <c r="AE414" s="401"/>
      <c r="AF414" s="401"/>
      <c r="AG414" s="404"/>
      <c r="AH414" s="404"/>
      <c r="AI414" s="401"/>
      <c r="AJ414" s="401"/>
      <c r="AK414" s="404"/>
      <c r="AL414" s="401"/>
      <c r="AM414" s="401"/>
      <c r="AN414" s="401"/>
      <c r="AO414" s="401"/>
      <c r="AP414" s="401"/>
      <c r="AQ414" s="401"/>
      <c r="AR414" s="401"/>
      <c r="AS414" s="401"/>
      <c r="AT414" s="401"/>
      <c r="AU414" s="401"/>
      <c r="AV414" s="343"/>
      <c r="AW414" s="343"/>
      <c r="AX414" s="343"/>
      <c r="AY414" s="343"/>
      <c r="AZ414" s="343"/>
      <c r="BA414" s="343"/>
      <c r="BB414" s="343"/>
      <c r="BC414" s="343"/>
      <c r="BD414" s="343"/>
      <c r="BE414" s="343"/>
      <c r="BF414" s="343"/>
      <c r="BG414" s="343"/>
      <c r="BH414" s="410"/>
      <c r="BI414" s="410"/>
      <c r="BJ414" s="410"/>
      <c r="BK414" s="410"/>
      <c r="BL414" s="336"/>
      <c r="BM414" s="336"/>
      <c r="BN414" s="336"/>
      <c r="BO414" s="336"/>
      <c r="BP414"/>
      <c r="BS414"/>
      <c r="BT414"/>
      <c r="BU414" s="258"/>
      <c r="BV414"/>
      <c r="BW414"/>
      <c r="BX414" s="258"/>
      <c r="BY414" s="258"/>
      <c r="BZ414"/>
      <c r="CA414"/>
      <c r="CB414"/>
      <c r="CC414"/>
      <c r="CD414"/>
      <c r="CE414"/>
      <c r="CF414"/>
      <c r="CG414"/>
      <c r="CH414"/>
      <c r="CI414"/>
    </row>
    <row r="415" spans="1:87" ht="17.5" hidden="1" thickBot="1">
      <c r="A415" s="272"/>
      <c r="B415" s="84">
        <f>COUNTIF(C415:P415,"당첨")</f>
        <v>0</v>
      </c>
      <c r="C415" s="85" t="str">
        <f>IF(V415&gt;=75,"당첨","낙첨")</f>
        <v>낙첨</v>
      </c>
      <c r="D415" s="85" t="str">
        <f t="shared" ref="D415:Q415" si="271">IF(W415&gt;=75,"당첨","낙첨")</f>
        <v>낙첨</v>
      </c>
      <c r="E415" s="85" t="str">
        <f t="shared" si="271"/>
        <v>낙첨</v>
      </c>
      <c r="F415" s="85" t="str">
        <f t="shared" si="271"/>
        <v>낙첨</v>
      </c>
      <c r="G415" s="85" t="str">
        <f t="shared" si="271"/>
        <v>낙첨</v>
      </c>
      <c r="H415" s="85" t="str">
        <f t="shared" si="271"/>
        <v>낙첨</v>
      </c>
      <c r="I415" s="85" t="str">
        <f t="shared" si="271"/>
        <v>낙첨</v>
      </c>
      <c r="J415" s="85" t="str">
        <f t="shared" si="271"/>
        <v>낙첨</v>
      </c>
      <c r="K415" s="85" t="str">
        <f t="shared" si="271"/>
        <v>낙첨</v>
      </c>
      <c r="L415" s="85" t="str">
        <f t="shared" si="271"/>
        <v>낙첨</v>
      </c>
      <c r="M415" s="85" t="str">
        <f t="shared" si="271"/>
        <v>낙첨</v>
      </c>
      <c r="N415" s="85" t="str">
        <f t="shared" si="271"/>
        <v>낙첨</v>
      </c>
      <c r="O415" s="85" t="str">
        <f t="shared" si="271"/>
        <v>낙첨</v>
      </c>
      <c r="P415" s="85" t="str">
        <f t="shared" si="271"/>
        <v>낙첨</v>
      </c>
      <c r="Q415" s="85" t="str">
        <f t="shared" si="271"/>
        <v>낙첨</v>
      </c>
      <c r="S415" s="659" t="s">
        <v>63</v>
      </c>
      <c r="T415" s="660"/>
      <c r="U415" s="661"/>
      <c r="V415" s="91">
        <f t="shared" ref="V415:AJ415" si="272">COUNTIF(C15:C47,"당첨")</f>
        <v>2</v>
      </c>
      <c r="W415" s="91">
        <f t="shared" si="272"/>
        <v>2</v>
      </c>
      <c r="X415" s="91">
        <f t="shared" si="272"/>
        <v>2</v>
      </c>
      <c r="Y415" s="91">
        <f t="shared" si="272"/>
        <v>2</v>
      </c>
      <c r="Z415" s="91">
        <f t="shared" si="272"/>
        <v>2</v>
      </c>
      <c r="AA415" s="91">
        <f t="shared" si="272"/>
        <v>2</v>
      </c>
      <c r="AB415" s="91">
        <f t="shared" si="272"/>
        <v>2</v>
      </c>
      <c r="AC415" s="91">
        <f t="shared" si="272"/>
        <v>2</v>
      </c>
      <c r="AD415" s="91">
        <f t="shared" si="272"/>
        <v>2</v>
      </c>
      <c r="AE415" s="91">
        <f t="shared" si="272"/>
        <v>2</v>
      </c>
      <c r="AF415" s="91">
        <f t="shared" si="272"/>
        <v>2</v>
      </c>
      <c r="AG415" s="91">
        <f t="shared" si="272"/>
        <v>2</v>
      </c>
      <c r="AH415" s="91">
        <f t="shared" si="272"/>
        <v>2</v>
      </c>
      <c r="AI415" s="91">
        <f t="shared" si="272"/>
        <v>2</v>
      </c>
      <c r="AJ415" s="91">
        <f t="shared" si="272"/>
        <v>2</v>
      </c>
      <c r="AK415" s="91">
        <f t="shared" ref="AK415:AU415" si="273">COUNTIF(R15:R30,"당첨")</f>
        <v>0</v>
      </c>
      <c r="AL415" s="91">
        <f t="shared" si="273"/>
        <v>0</v>
      </c>
      <c r="AM415" s="91">
        <f t="shared" si="273"/>
        <v>0</v>
      </c>
      <c r="AN415" s="91">
        <f t="shared" si="273"/>
        <v>0</v>
      </c>
      <c r="AO415" s="91">
        <f t="shared" si="273"/>
        <v>0</v>
      </c>
      <c r="AP415" s="91">
        <f t="shared" si="273"/>
        <v>0</v>
      </c>
      <c r="AQ415" s="91">
        <f t="shared" si="273"/>
        <v>0</v>
      </c>
      <c r="AR415" s="91">
        <f t="shared" si="273"/>
        <v>0</v>
      </c>
      <c r="AS415" s="91">
        <f t="shared" si="273"/>
        <v>0</v>
      </c>
      <c r="AT415" s="91">
        <f t="shared" si="273"/>
        <v>0</v>
      </c>
      <c r="AU415" s="91">
        <f t="shared" si="273"/>
        <v>0</v>
      </c>
      <c r="BS415"/>
      <c r="BT415"/>
      <c r="BU415" s="258"/>
    </row>
    <row r="416" spans="1:87" ht="21" customHeight="1">
      <c r="A416" s="22"/>
      <c r="B416" s="22"/>
      <c r="D416" s="22"/>
      <c r="E416" s="22"/>
      <c r="F416" s="22"/>
      <c r="G416" s="22"/>
      <c r="H416" s="22"/>
      <c r="I416" s="22"/>
      <c r="J416" s="22"/>
      <c r="K416" s="22"/>
      <c r="L416" s="22"/>
      <c r="M416" s="22"/>
      <c r="N416" s="22"/>
      <c r="O416" s="22"/>
      <c r="P416" s="22"/>
      <c r="Q416" s="22"/>
      <c r="BS416"/>
      <c r="BT416"/>
      <c r="BU416" s="258"/>
    </row>
    <row r="417" spans="1:73" ht="21" customHeight="1">
      <c r="A417" s="22"/>
      <c r="B417" s="22"/>
      <c r="D417" s="22"/>
      <c r="E417" s="22"/>
      <c r="F417" s="22"/>
      <c r="G417" s="22"/>
      <c r="H417" s="22"/>
      <c r="I417" s="22"/>
      <c r="J417" s="22"/>
      <c r="K417" s="22"/>
      <c r="L417" s="22"/>
      <c r="M417" s="22"/>
      <c r="N417" s="22"/>
      <c r="O417" s="22"/>
      <c r="P417" s="22"/>
      <c r="Q417" s="22"/>
      <c r="V417"/>
      <c r="W417"/>
      <c r="X417"/>
      <c r="Y417"/>
      <c r="Z417"/>
      <c r="AA417"/>
      <c r="AB417"/>
      <c r="AC417"/>
      <c r="AE417"/>
      <c r="BS417"/>
      <c r="BT417"/>
      <c r="BU417" s="258"/>
    </row>
    <row r="418" spans="1:73" ht="21" customHeight="1" thickBot="1">
      <c r="A418" s="57" t="s">
        <v>23</v>
      </c>
      <c r="B418" s="38" t="e">
        <f>$J$418+$L$418</f>
        <v>#REF!</v>
      </c>
      <c r="C418" s="651" t="s">
        <v>24</v>
      </c>
      <c r="D418" s="651"/>
      <c r="E418" s="652" t="e">
        <f>$J$418/$B$418</f>
        <v>#REF!</v>
      </c>
      <c r="F418" s="652"/>
      <c r="G418" s="652" t="e">
        <f>$L$418/$B$418</f>
        <v>#REF!</v>
      </c>
      <c r="H418" s="652"/>
      <c r="I418" s="57" t="s">
        <v>25</v>
      </c>
      <c r="J418" s="57" t="e">
        <f>COUNTIFS(당첨,"당첨",홀짝수,"홀수")</f>
        <v>#REF!</v>
      </c>
      <c r="K418" s="57" t="s">
        <v>26</v>
      </c>
      <c r="L418" s="57" t="e">
        <f>COUNTIFS(당첨,"당첨",홀짝수,"짝수")</f>
        <v>#REF!</v>
      </c>
      <c r="V418"/>
      <c r="W418"/>
      <c r="X418"/>
      <c r="Y418"/>
      <c r="Z418"/>
      <c r="AA418"/>
      <c r="AB418"/>
      <c r="AC418"/>
      <c r="AI418"/>
      <c r="AJ418"/>
      <c r="AK418"/>
      <c r="AL418" s="202"/>
      <c r="AM418" s="202"/>
      <c r="AN418" s="202"/>
      <c r="AO418" s="202"/>
      <c r="AP418" s="202"/>
      <c r="AQ418" s="202"/>
      <c r="AR418" s="202"/>
      <c r="AS418" s="155"/>
      <c r="AT418" s="155"/>
      <c r="AU418"/>
      <c r="AV418" s="155"/>
      <c r="AW418" s="155"/>
      <c r="AX418" s="155"/>
      <c r="AY418" s="155"/>
      <c r="AZ418" s="155"/>
      <c r="BA418"/>
      <c r="BC418"/>
      <c r="BD418"/>
      <c r="BF418"/>
      <c r="BS418"/>
      <c r="BT418"/>
      <c r="BU418" s="258"/>
    </row>
    <row r="419" spans="1:73" ht="21" customHeight="1" thickBot="1">
      <c r="A419" s="32"/>
      <c r="B419" s="34"/>
      <c r="C419" s="35"/>
      <c r="D419" s="36"/>
      <c r="E419" s="36"/>
      <c r="F419" s="36"/>
      <c r="G419" s="36"/>
      <c r="H419" s="36"/>
      <c r="I419" s="35"/>
      <c r="J419" s="35"/>
      <c r="K419" s="35"/>
      <c r="L419" s="35"/>
      <c r="M419" s="33"/>
      <c r="N419" s="33"/>
      <c r="O419" s="33"/>
      <c r="P419" s="33"/>
      <c r="Q419" s="31"/>
      <c r="T419" s="258"/>
      <c r="U419" s="499"/>
      <c r="V419" s="499"/>
      <c r="W419" s="499"/>
      <c r="X419" s="499"/>
      <c r="Y419" s="499"/>
      <c r="Z419" s="499"/>
      <c r="AA419" s="499"/>
      <c r="AB419" s="499"/>
      <c r="AC419" s="499"/>
      <c r="AD419" s="499"/>
      <c r="AE419" s="499"/>
      <c r="AF419" s="587"/>
      <c r="AG419" s="588"/>
      <c r="AH419" s="588"/>
      <c r="AI419" s="589"/>
      <c r="AJ419" s="590"/>
      <c r="AL419" s="202"/>
      <c r="AM419" s="202"/>
      <c r="AN419" s="202"/>
      <c r="AO419" s="202"/>
      <c r="AP419" s="202"/>
      <c r="AQ419" s="202"/>
      <c r="AR419" s="202"/>
      <c r="AS419" s="155"/>
      <c r="AT419" s="155"/>
      <c r="AV419" s="155"/>
      <c r="AW419" s="155"/>
      <c r="AX419" s="155"/>
      <c r="AY419" s="155"/>
      <c r="AZ419" s="155"/>
      <c r="BS419"/>
      <c r="BT419"/>
      <c r="BU419" s="258"/>
    </row>
    <row r="420" spans="1:73" ht="21" customHeight="1">
      <c r="A420" s="50">
        <v>1</v>
      </c>
      <c r="B420" s="58" t="s">
        <v>32</v>
      </c>
      <c r="C420" s="58" t="str">
        <f>IF(C7=$V$15,"O",IF(C7=$W$15,"O",IF(C7=$X$15,"O",IF(C7=$Y$15,"O",IF(C7=$Z$15,"O",IF(C7=$AA$15,"O",IF(C7=$AB$15,"O",IF(C7=$AC$15,"O",IF(C7=$AD$15,"O",IF(C7=$AE$15,"O",IF(C7=$AF$15,"O",IF(C7=$AG$15,"O",IF(C7=$AH$15,"O",IF(C7=$AI$15,"O",IF(C7=$AJ$15,"O",IF(C7=$AK$15,"O",IF(C7=$AL$15,"O",IF(C7=$AM$15,"O",IF(C7=$AN$15,"O",IF(C7=$AO$15,"O",IF(C7=$AP$15,"O",IF(C7=$AQ$15,"O",IF(C7=$AR$15,"O",IF(C7=$AS$15,"O",IF(C7=$AT$15,"O",IF(C7=$AU$15,"O",IF(C7=$AV$15,"O",IF(C7=$AW$15,"O",IF(C7=$AX$15,"O",IF(C7=$AY$15,"O",IF(C7=$AZ$15,"O",IF(C7=$BA$15,"O",IF(C7=$BB$15,"O",IF(C7=$BC$15,"O","X"))))))))))))))))))))))))))))))))))</f>
        <v>X</v>
      </c>
      <c r="D420" s="58" t="str">
        <f t="shared" ref="D420:Q420" si="274">IF(D7=$V$15,"O",IF(D7=$W$15,"O",IF(D7=$X$15,"O",IF(D7=$Y$15,"O",IF(D7=$Z$15,"O",IF(D7=$AA$15,"O",IF(D7=$AB$15,"O",IF(D7=$AC$15,"O",IF(D7=$AD$15,"O",IF(D7=$AE$15,"O",IF(D7=$AF$15,"O",IF(D7=$AG$15,"O",IF(D7=$AH$15,"O",IF(D7=$AI$15,"O",IF(D7=$AJ$15,"O",IF(D7=$AK$15,"O",IF(D7=$AL$15,"O",IF(D7=$AM$15,"O",IF(D7=$AN$15,"O",IF(D7=$AO$15,"O",IF(D7=$AP$15,"O",IF(D7=$AQ$15,"O",IF(D7=$AR$15,"O",IF(D7=$AS$15,"O",IF(D7=$AT$15,"O",IF(D7=$AU$15,"O",IF(D7=$AV$15,"O",IF(D7=$AW$15,"O",IF(D7=$AX$15,"O",IF(D7=$AY$15,"O",IF(D7=$AZ$15,"O",IF(D7=$BA$15,"O",IF(D7=$BB$15,"O",IF(D7=$BC$15,"O","X"))))))))))))))))))))))))))))))))))</f>
        <v>X</v>
      </c>
      <c r="E420" s="58" t="str">
        <f t="shared" si="274"/>
        <v>X</v>
      </c>
      <c r="F420" s="58" t="str">
        <f t="shared" si="274"/>
        <v>X</v>
      </c>
      <c r="G420" s="58" t="str">
        <f t="shared" si="274"/>
        <v>X</v>
      </c>
      <c r="H420" s="58" t="str">
        <f t="shared" si="274"/>
        <v>X</v>
      </c>
      <c r="I420" s="58" t="str">
        <f t="shared" si="274"/>
        <v>X</v>
      </c>
      <c r="J420" s="58" t="str">
        <f t="shared" si="274"/>
        <v>X</v>
      </c>
      <c r="K420" s="58" t="str">
        <f t="shared" si="274"/>
        <v>X</v>
      </c>
      <c r="L420" s="58" t="str">
        <f t="shared" si="274"/>
        <v>X</v>
      </c>
      <c r="M420" s="58" t="str">
        <f t="shared" si="274"/>
        <v>X</v>
      </c>
      <c r="N420" s="58" t="str">
        <f t="shared" si="274"/>
        <v>X</v>
      </c>
      <c r="O420" s="58" t="str">
        <f t="shared" si="274"/>
        <v>X</v>
      </c>
      <c r="P420" s="58" t="str">
        <f t="shared" si="274"/>
        <v>X</v>
      </c>
      <c r="Q420" s="58" t="str">
        <f t="shared" si="274"/>
        <v>X</v>
      </c>
      <c r="T420" s="257"/>
      <c r="U420" s="499"/>
      <c r="V420" s="499"/>
      <c r="W420" s="499"/>
      <c r="X420" s="499"/>
      <c r="Y420" s="499"/>
      <c r="Z420" s="499"/>
      <c r="AA420" s="499"/>
      <c r="AB420" s="499"/>
      <c r="AC420" s="499"/>
      <c r="AD420" s="499"/>
      <c r="AE420" s="499"/>
      <c r="AF420" s="544"/>
      <c r="AG420" s="546"/>
      <c r="AH420" s="546"/>
      <c r="AI420" s="547"/>
      <c r="AJ420" s="545"/>
      <c r="AL420" s="202"/>
      <c r="AM420" s="202"/>
      <c r="AN420" s="202"/>
      <c r="AO420" s="202"/>
      <c r="AP420" s="202"/>
      <c r="AQ420" s="202"/>
      <c r="AR420" s="202"/>
      <c r="AS420" s="155"/>
      <c r="AT420" s="155"/>
      <c r="AV420" s="155"/>
      <c r="AW420" s="155"/>
      <c r="AX420" s="155"/>
      <c r="AY420" s="155"/>
      <c r="AZ420" s="155"/>
      <c r="BS420"/>
      <c r="BT420"/>
      <c r="BU420" s="258"/>
    </row>
    <row r="421" spans="1:73" ht="21" customHeight="1">
      <c r="A421" s="132" t="s">
        <v>450</v>
      </c>
      <c r="B421" s="58" t="s">
        <v>33</v>
      </c>
      <c r="C421" s="58" t="str">
        <f t="shared" ref="C421:Q421" si="275">IF(C8=$V$15,"O",IF(C8=$W$15,"O",IF(C8=$X$15,"O",IF(C8=$Y$15,"O",IF(C8=$Z$15,"O",IF(C8=$AA$15,"O",IF(C8=$AB$15,"O",IF(C8=$AC$15,"O",IF(C8=$AD$15,"O",IF(C8=$AE$15,"O",IF(C8=$AF$15,"O",IF(C8=$AG$15,"O",IF(C8=$AH$15,"O",IF(C8=$AI$15,"O",IF(C8=$AJ$15,"O",IF(C8=$AK$15,"O",IF(C8=$AL$15,"O",IF(C8=$AM$15,"O",IF(C8=$AN$15,"O",IF(C8=$AO$15,"O",IF(C8=$AP$15,"O",IF(C8=$AQ$15,"O",IF(C8=$AR$15,"O",IF(C8=$AS$15,"O",IF(C8=$AT$15,"O",IF(C8=$AU$15,"O",IF(C8=$AV$15,"O",IF(C8=$AW$15,"O",IF(C8=$AX$15,"O",IF(C8=$AY$15,"O",IF(C8=$AZ$15,"O",IF(C8=$BA$15,"O",IF(C8=$BB$15,"O",IF(C8=$BC$15,"O","X"))))))))))))))))))))))))))))))))))</f>
        <v>X</v>
      </c>
      <c r="D421" s="58" t="str">
        <f t="shared" si="275"/>
        <v>X</v>
      </c>
      <c r="E421" s="58" t="str">
        <f t="shared" si="275"/>
        <v>X</v>
      </c>
      <c r="F421" s="58" t="str">
        <f t="shared" si="275"/>
        <v>X</v>
      </c>
      <c r="G421" s="58" t="str">
        <f t="shared" si="275"/>
        <v>X</v>
      </c>
      <c r="H421" s="58" t="str">
        <f t="shared" si="275"/>
        <v>X</v>
      </c>
      <c r="I421" s="58" t="str">
        <f t="shared" si="275"/>
        <v>X</v>
      </c>
      <c r="J421" s="58" t="str">
        <f t="shared" si="275"/>
        <v>X</v>
      </c>
      <c r="K421" s="58" t="str">
        <f t="shared" si="275"/>
        <v>X</v>
      </c>
      <c r="L421" s="58" t="str">
        <f t="shared" si="275"/>
        <v>X</v>
      </c>
      <c r="M421" s="58" t="str">
        <f t="shared" si="275"/>
        <v>X</v>
      </c>
      <c r="N421" s="58" t="str">
        <f t="shared" si="275"/>
        <v>X</v>
      </c>
      <c r="O421" s="58" t="str">
        <f t="shared" si="275"/>
        <v>X</v>
      </c>
      <c r="P421" s="58" t="str">
        <f t="shared" si="275"/>
        <v>X</v>
      </c>
      <c r="Q421" s="58" t="str">
        <f t="shared" si="275"/>
        <v>X</v>
      </c>
      <c r="T421" s="257"/>
      <c r="U421" s="499"/>
      <c r="V421" s="499"/>
      <c r="W421" s="499"/>
      <c r="X421" s="499"/>
      <c r="Y421" s="499"/>
      <c r="Z421" s="499"/>
      <c r="AA421" s="499"/>
      <c r="AB421" s="499"/>
      <c r="AC421" s="499"/>
      <c r="AD421" s="499"/>
      <c r="AE421" s="499"/>
      <c r="AF421" s="544"/>
      <c r="AG421" s="546"/>
      <c r="AH421" s="546"/>
      <c r="AI421" s="547"/>
      <c r="AJ421" s="545"/>
      <c r="AL421" s="202"/>
      <c r="AM421" s="202"/>
      <c r="AN421" s="202"/>
      <c r="AO421" s="202"/>
      <c r="AP421" s="202"/>
      <c r="AQ421" s="202"/>
      <c r="AR421" s="202"/>
      <c r="AS421" s="155"/>
      <c r="AT421" s="155"/>
      <c r="AV421" s="155"/>
      <c r="AW421" s="155"/>
      <c r="AX421" s="155"/>
      <c r="AY421" s="155"/>
      <c r="AZ421" s="155"/>
      <c r="BS421"/>
      <c r="BT421"/>
      <c r="BU421"/>
    </row>
    <row r="422" spans="1:73" ht="21" customHeight="1">
      <c r="A422" s="51"/>
      <c r="B422" s="58" t="s">
        <v>34</v>
      </c>
      <c r="C422" s="58" t="str">
        <f t="shared" ref="C422:Q422" si="276">IF(C9=$V$15,"O",IF(C9=$W$15,"O",IF(C9=$X$15,"O",IF(C9=$Y$15,"O",IF(C9=$Z$15,"O",IF(C9=$AA$15,"O",IF(C9=$AB$15,"O",IF(C9=$AC$15,"O",IF(C9=$AD$15,"O",IF(C9=$AE$15,"O",IF(C9=$AF$15,"O",IF(C9=$AG$15,"O",IF(C9=$AH$15,"O",IF(C9=$AI$15,"O",IF(C9=$AJ$15,"O",IF(C9=$AK$15,"O",IF(C9=$AL$15,"O",IF(C9=$AM$15,"O",IF(C9=$AN$15,"O",IF(C9=$AO$15,"O",IF(C9=$AP$15,"O",IF(C9=$AQ$15,"O",IF(C9=$AR$15,"O",IF(C9=$AS$15,"O",IF(C9=$AT$15,"O",IF(C9=$AU$15,"O",IF(C9=$AV$15,"O",IF(C9=$AW$15,"O",IF(C9=$AX$15,"O",IF(C9=$AY$15,"O",IF(C9=$AZ$15,"O",IF(C9=$BA$15,"O",IF(C9=$BB$15,"O",IF(C9=$BC$15,"O","X"))))))))))))))))))))))))))))))))))</f>
        <v>X</v>
      </c>
      <c r="D422" s="58" t="str">
        <f t="shared" si="276"/>
        <v>X</v>
      </c>
      <c r="E422" s="58" t="str">
        <f t="shared" si="276"/>
        <v>X</v>
      </c>
      <c r="F422" s="58" t="str">
        <f t="shared" si="276"/>
        <v>X</v>
      </c>
      <c r="G422" s="58" t="str">
        <f t="shared" si="276"/>
        <v>X</v>
      </c>
      <c r="H422" s="58" t="str">
        <f t="shared" si="276"/>
        <v>X</v>
      </c>
      <c r="I422" s="58" t="str">
        <f t="shared" si="276"/>
        <v>X</v>
      </c>
      <c r="J422" s="58" t="str">
        <f t="shared" si="276"/>
        <v>X</v>
      </c>
      <c r="K422" s="58" t="str">
        <f t="shared" si="276"/>
        <v>X</v>
      </c>
      <c r="L422" s="58" t="str">
        <f t="shared" si="276"/>
        <v>X</v>
      </c>
      <c r="M422" s="58" t="str">
        <f t="shared" si="276"/>
        <v>X</v>
      </c>
      <c r="N422" s="58" t="str">
        <f t="shared" si="276"/>
        <v>X</v>
      </c>
      <c r="O422" s="58" t="str">
        <f t="shared" si="276"/>
        <v>X</v>
      </c>
      <c r="P422" s="58" t="str">
        <f t="shared" si="276"/>
        <v>X</v>
      </c>
      <c r="Q422" s="58" t="str">
        <f t="shared" si="276"/>
        <v>X</v>
      </c>
      <c r="T422" s="257"/>
      <c r="U422" s="499"/>
      <c r="V422" s="499"/>
      <c r="W422" s="499"/>
      <c r="X422" s="499"/>
      <c r="Y422" s="499"/>
      <c r="Z422" s="499"/>
      <c r="AA422" s="499"/>
      <c r="AB422" s="499"/>
      <c r="AC422" s="499"/>
      <c r="AD422" s="499"/>
      <c r="AE422" s="499"/>
      <c r="AF422" s="544"/>
      <c r="AG422" s="546"/>
      <c r="AH422" s="546"/>
      <c r="AI422" s="547"/>
      <c r="AJ422" s="545"/>
      <c r="AL422" s="202"/>
      <c r="AM422" s="202"/>
      <c r="AN422" s="202"/>
      <c r="AO422" s="202"/>
      <c r="AP422" s="202"/>
      <c r="AQ422" s="202"/>
      <c r="AR422" s="202"/>
      <c r="AS422" s="155"/>
      <c r="AT422" s="155"/>
      <c r="AV422" s="155"/>
      <c r="AW422" s="155"/>
      <c r="AX422" s="155"/>
      <c r="AY422" s="155"/>
      <c r="AZ422" s="155"/>
    </row>
    <row r="423" spans="1:73" ht="21" customHeight="1">
      <c r="A423" s="51"/>
      <c r="B423" s="58" t="s">
        <v>35</v>
      </c>
      <c r="C423" s="58" t="str">
        <f t="shared" ref="C423:Q423" si="277">IF(C10=$V$15,"O",IF(C10=$W$15,"O",IF(C10=$X$15,"O",IF(C10=$Y$15,"O",IF(C10=$Z$15,"O",IF(C10=$AA$15,"O",IF(C10=$AB$15,"O",IF(C10=$AC$15,"O",IF(C10=$AD$15,"O",IF(C10=$AE$15,"O",IF(C10=$AF$15,"O",IF(C10=$AG$15,"O",IF(C10=$AH$15,"O",IF(C10=$AI$15,"O",IF(C10=$AJ$15,"O",IF(C10=$AK$15,"O",IF(C10=$AL$15,"O",IF(C10=$AM$15,"O",IF(C10=$AN$15,"O",IF(C10=$AO$15,"O",IF(C10=$AP$15,"O",IF(C10=$AQ$15,"O",IF(C10=$AR$15,"O",IF(C10=$AS$15,"O",IF(C10=$AT$15,"O",IF(C10=$AU$15,"O",IF(C10=$AV$15,"O",IF(C10=$AW$15,"O",IF(C10=$AX$15,"O",IF(C10=$AY$15,"O",IF(C10=$AZ$15,"O",IF(C10=$BA$15,"O",IF(C10=$BB$15,"O",IF(C10=$BC$15,"O","X"))))))))))))))))))))))))))))))))))</f>
        <v>X</v>
      </c>
      <c r="D423" s="58" t="str">
        <f t="shared" si="277"/>
        <v>X</v>
      </c>
      <c r="E423" s="58" t="str">
        <f t="shared" si="277"/>
        <v>X</v>
      </c>
      <c r="F423" s="58" t="str">
        <f t="shared" si="277"/>
        <v>X</v>
      </c>
      <c r="G423" s="58" t="str">
        <f t="shared" si="277"/>
        <v>X</v>
      </c>
      <c r="H423" s="58" t="str">
        <f t="shared" si="277"/>
        <v>X</v>
      </c>
      <c r="I423" s="58" t="str">
        <f t="shared" si="277"/>
        <v>X</v>
      </c>
      <c r="J423" s="58" t="str">
        <f t="shared" si="277"/>
        <v>X</v>
      </c>
      <c r="K423" s="58" t="str">
        <f t="shared" si="277"/>
        <v>X</v>
      </c>
      <c r="L423" s="58" t="str">
        <f t="shared" si="277"/>
        <v>X</v>
      </c>
      <c r="M423" s="58" t="str">
        <f t="shared" si="277"/>
        <v>X</v>
      </c>
      <c r="N423" s="58" t="str">
        <f t="shared" si="277"/>
        <v>X</v>
      </c>
      <c r="O423" s="58" t="str">
        <f t="shared" si="277"/>
        <v>X</v>
      </c>
      <c r="P423" s="58" t="str">
        <f t="shared" si="277"/>
        <v>X</v>
      </c>
      <c r="Q423" s="58" t="str">
        <f t="shared" si="277"/>
        <v>X</v>
      </c>
      <c r="T423" s="257"/>
      <c r="U423" s="499"/>
      <c r="V423" s="499"/>
      <c r="W423" s="499"/>
      <c r="X423" s="499"/>
      <c r="Y423" s="499"/>
      <c r="Z423" s="499"/>
      <c r="AA423" s="499"/>
      <c r="AB423" s="499"/>
      <c r="AC423" s="499"/>
      <c r="AD423" s="499"/>
      <c r="AE423" s="499"/>
      <c r="AF423" s="544"/>
      <c r="AG423" s="546"/>
      <c r="AH423" s="546"/>
      <c r="AI423" s="547"/>
      <c r="AJ423" s="545"/>
      <c r="AL423" s="202"/>
      <c r="AM423" s="202"/>
      <c r="AN423" s="202"/>
      <c r="AO423" s="202"/>
      <c r="AP423" s="202"/>
      <c r="AQ423" s="202"/>
      <c r="AR423" s="202"/>
      <c r="AV423" s="155"/>
      <c r="AW423" s="155"/>
      <c r="AX423" s="155"/>
      <c r="AY423" s="155"/>
      <c r="AZ423" s="155"/>
    </row>
    <row r="424" spans="1:73" ht="21" customHeight="1">
      <c r="A424" s="51"/>
      <c r="B424" s="58" t="s">
        <v>36</v>
      </c>
      <c r="C424" s="58" t="str">
        <f t="shared" ref="C424:Q424" si="278">IF(C11=$V$15,"O",IF(C11=$W$15,"O",IF(C11=$X$15,"O",IF(C11=$Y$15,"O",IF(C11=$Z$15,"O",IF(C11=$AA$15,"O",IF(C11=$AB$15,"O",IF(C11=$AC$15,"O",IF(C11=$AD$15,"O",IF(C11=$AE$15,"O",IF(C11=$AF$15,"O",IF(C11=$AG$15,"O",IF(C11=$AH$15,"O",IF(C11=$AI$15,"O",IF(C11=$AJ$15,"O",IF(C11=$AK$15,"O",IF(C11=$AL$15,"O",IF(C11=$AM$15,"O",IF(C11=$AN$15,"O",IF(C11=$AO$15,"O",IF(C11=$AP$15,"O",IF(C11=$AQ$15,"O",IF(C11=$AR$15,"O",IF(C11=$AS$15,"O",IF(C11=$AT$15,"O",IF(C11=$AU$15,"O",IF(C11=$AV$15,"O",IF(C11=$AW$15,"O",IF(C11=$AX$15,"O",IF(C11=$AY$15,"O",IF(C11=$AZ$15,"O",IF(C11=$BA$15,"O",IF(C11=$BB$15,"O",IF(C11=$BC$15,"O","X"))))))))))))))))))))))))))))))))))</f>
        <v>O</v>
      </c>
      <c r="D424" s="58" t="str">
        <f t="shared" si="278"/>
        <v>O</v>
      </c>
      <c r="E424" s="58" t="str">
        <f t="shared" si="278"/>
        <v>O</v>
      </c>
      <c r="F424" s="58" t="str">
        <f t="shared" si="278"/>
        <v>O</v>
      </c>
      <c r="G424" s="58" t="str">
        <f t="shared" si="278"/>
        <v>O</v>
      </c>
      <c r="H424" s="58" t="str">
        <f t="shared" si="278"/>
        <v>O</v>
      </c>
      <c r="I424" s="58" t="str">
        <f t="shared" si="278"/>
        <v>O</v>
      </c>
      <c r="J424" s="58" t="str">
        <f t="shared" si="278"/>
        <v>O</v>
      </c>
      <c r="K424" s="58" t="str">
        <f t="shared" si="278"/>
        <v>O</v>
      </c>
      <c r="L424" s="58" t="str">
        <f t="shared" si="278"/>
        <v>O</v>
      </c>
      <c r="M424" s="58" t="str">
        <f t="shared" si="278"/>
        <v>O</v>
      </c>
      <c r="N424" s="58" t="str">
        <f t="shared" si="278"/>
        <v>O</v>
      </c>
      <c r="O424" s="58" t="str">
        <f t="shared" si="278"/>
        <v>O</v>
      </c>
      <c r="P424" s="58" t="str">
        <f t="shared" si="278"/>
        <v>O</v>
      </c>
      <c r="Q424" s="58" t="str">
        <f t="shared" si="278"/>
        <v>O</v>
      </c>
      <c r="T424" s="257"/>
      <c r="U424" s="499"/>
      <c r="V424" s="499"/>
      <c r="W424" s="499"/>
      <c r="X424" s="499"/>
      <c r="Y424" s="499"/>
      <c r="Z424" s="499"/>
      <c r="AA424" s="499"/>
      <c r="AB424" s="499"/>
      <c r="AC424" s="499"/>
      <c r="AD424" s="499"/>
      <c r="AE424" s="499"/>
      <c r="AF424" s="544"/>
      <c r="AG424" s="546"/>
      <c r="AH424" s="546"/>
      <c r="AI424" s="547"/>
      <c r="AJ424" s="545"/>
      <c r="AL424" s="202"/>
      <c r="AM424" s="202"/>
      <c r="AN424" s="202"/>
      <c r="AO424" s="202"/>
      <c r="AP424" s="202"/>
      <c r="AQ424" s="202"/>
      <c r="AR424" s="202"/>
      <c r="AV424" s="155"/>
      <c r="AW424" s="155"/>
      <c r="AX424" s="155"/>
      <c r="AY424" s="155"/>
      <c r="AZ424" s="155"/>
    </row>
    <row r="425" spans="1:73" ht="21" customHeight="1">
      <c r="A425" s="51"/>
      <c r="B425" s="58" t="s">
        <v>21</v>
      </c>
      <c r="C425" s="58" t="str">
        <f t="shared" ref="C425:P425" si="279">IF(C12=$V$15,"O",IF(C12=$W$15,"O",IF(C12=$X$15,"O",IF(C12=$Y$15,"O",IF(C12=$Z$15,"O",IF(C12=$AA$15,"O",IF(C12=$AB$15,"O",IF(C12=$AC$15,"O",IF(C12=$AD$15,"O",IF(C12=$AE$15,"O",IF(C12=$AF$15,"O",IF(C12=$AG$15,"O",IF(C12=$AH$15,"O",IF(C12=$AI$15,"O",IF(C12=$AJ$15,"O",IF(C12=$AK$15,"O",IF(C12=$AL$15,"O",IF(C12=$AM$15,"O",IF(C12=$AN$15,"O",IF(C12=$AO$15,"O",IF(C12=$AP$15,"O",IF(C12=$AQ$15,"O",IF(C12=$AR$15,"O",IF(C12=$AS$15,"O",IF(C12=$AT$15,"O",IF(C12=$AU$15,"O",IF(C12=$AV$15,"O",IF(C12=$AW$15,"O",IF(C12=$AX$15,"O",IF(C12=$AY$15,"O",IF(C12=$AZ$15,"O",IF(C12=$BA$15,"O",IF(C12=$BB$15,"O",IF(C12=$BC$15,"O","X"))))))))))))))))))))))))))))))))))</f>
        <v>X</v>
      </c>
      <c r="D425" s="58" t="str">
        <f t="shared" si="279"/>
        <v>X</v>
      </c>
      <c r="E425" s="58" t="str">
        <f t="shared" si="279"/>
        <v>X</v>
      </c>
      <c r="F425" s="58" t="str">
        <f t="shared" si="279"/>
        <v>X</v>
      </c>
      <c r="G425" s="58" t="str">
        <f t="shared" si="279"/>
        <v>X</v>
      </c>
      <c r="H425" s="58" t="str">
        <f t="shared" si="279"/>
        <v>X</v>
      </c>
      <c r="I425" s="58" t="str">
        <f t="shared" si="279"/>
        <v>X</v>
      </c>
      <c r="J425" s="58" t="str">
        <f t="shared" si="279"/>
        <v>X</v>
      </c>
      <c r="K425" s="58" t="str">
        <f t="shared" si="279"/>
        <v>X</v>
      </c>
      <c r="L425" s="58" t="str">
        <f t="shared" si="279"/>
        <v>X</v>
      </c>
      <c r="M425" s="58" t="str">
        <f t="shared" si="279"/>
        <v>X</v>
      </c>
      <c r="N425" s="58" t="str">
        <f t="shared" si="279"/>
        <v>X</v>
      </c>
      <c r="O425" s="58" t="str">
        <f t="shared" si="279"/>
        <v>X</v>
      </c>
      <c r="P425" s="58" t="str">
        <f t="shared" si="279"/>
        <v>X</v>
      </c>
      <c r="Q425" s="58" t="str">
        <f>IF(Q12=$V$15,"O",IF(Q12=$W$15,"O",IF(Q12=$X$15,"O",IF(Q12=$Y$15,"O",IF(Q12=$Z$15,"O",IF(Q12=$AA$15,"O",IF(Q12=$AB$15,"O",IF(Q12=$AC$15,"O",IF(Q12=$AD$15,"O",IF(Q12=$AE$15,"O",IF(Q12=$AF$15,"O",IF(Q12=$AG$15,"O",IF(Q12=$AH$15,"O",IF(Q12=$AI$15,"O",IF(Q12=$AJ$15,"O",IF(Q12=$AK$15,"O",IF(Q12=$AL$15,"O",IF(Q12=$AM$15,"O",IF(Q12=$AN$15,"O",IF(Q12=$AO$15,"O",IF(Q12=$AP$15,"O",IF(Q12=$AQ$15,"O",IF(Q12=$AR$15,"O",IF(Q12=$AS$15,"O",IF(Q12=$AT$15,"O",IF(Q12=$AU$15,"O",IF(Q12=$AV$15,"O",IF(Q12=$AW$15,"O",IF(Q12=$AX$15,"O",IF(Q12=$AY$15,"O",IF(Q12=$AZ$15,"O",IF(Q12=$BA$15,"O",IF(Q12=$BB$15,"O",IF(Q12=$BC$15,"O","X"))))))))))))))))))))))))))))))))))</f>
        <v>X</v>
      </c>
      <c r="T425" s="257"/>
      <c r="U425" s="569"/>
      <c r="V425" s="566"/>
      <c r="W425" s="566"/>
      <c r="X425" s="567"/>
      <c r="Y425" s="568"/>
      <c r="Z425"/>
      <c r="AA425" s="552"/>
      <c r="AB425" s="551"/>
      <c r="AC425" s="551"/>
      <c r="AD425" s="559"/>
      <c r="AE425" s="558"/>
      <c r="AF425" s="544"/>
      <c r="AG425" s="546"/>
      <c r="AH425" s="546"/>
      <c r="AI425" s="547"/>
      <c r="AJ425" s="545"/>
      <c r="AL425" s="155"/>
      <c r="AM425" s="155"/>
      <c r="AN425" s="155"/>
      <c r="AO425" s="155"/>
      <c r="AP425" s="155"/>
      <c r="AV425" s="155"/>
      <c r="AW425" s="155"/>
      <c r="AX425" s="155"/>
      <c r="AY425" s="155"/>
      <c r="AZ425" s="155"/>
    </row>
    <row r="426" spans="1:73" ht="21" customHeight="1">
      <c r="A426" s="60"/>
      <c r="B426" s="30" t="s">
        <v>46</v>
      </c>
      <c r="C426" s="47">
        <f>COUNTIF(C420:C425,"O")</f>
        <v>1</v>
      </c>
      <c r="D426" s="47">
        <f t="shared" ref="D426:Q426" si="280">COUNTIF(D420:D425,"O")</f>
        <v>1</v>
      </c>
      <c r="E426" s="47">
        <f t="shared" si="280"/>
        <v>1</v>
      </c>
      <c r="F426" s="47">
        <f t="shared" si="280"/>
        <v>1</v>
      </c>
      <c r="G426" s="47">
        <f t="shared" si="280"/>
        <v>1</v>
      </c>
      <c r="H426" s="47">
        <f t="shared" si="280"/>
        <v>1</v>
      </c>
      <c r="I426" s="47">
        <f t="shared" si="280"/>
        <v>1</v>
      </c>
      <c r="J426" s="47">
        <f t="shared" si="280"/>
        <v>1</v>
      </c>
      <c r="K426" s="47">
        <f t="shared" si="280"/>
        <v>1</v>
      </c>
      <c r="L426" s="47">
        <f t="shared" si="280"/>
        <v>1</v>
      </c>
      <c r="M426" s="47">
        <f t="shared" si="280"/>
        <v>1</v>
      </c>
      <c r="N426" s="47">
        <f t="shared" si="280"/>
        <v>1</v>
      </c>
      <c r="O426" s="47">
        <f t="shared" si="280"/>
        <v>1</v>
      </c>
      <c r="P426" s="47">
        <f t="shared" si="280"/>
        <v>1</v>
      </c>
      <c r="Q426" s="47">
        <f t="shared" si="280"/>
        <v>1</v>
      </c>
      <c r="T426" s="257"/>
      <c r="U426" s="569"/>
      <c r="V426" s="566"/>
      <c r="W426" s="566"/>
      <c r="X426" s="567"/>
      <c r="Y426" s="568"/>
      <c r="Z426"/>
      <c r="AA426" s="552"/>
      <c r="AB426" s="551"/>
      <c r="AC426" s="551"/>
      <c r="AD426" s="559"/>
      <c r="AE426" s="558"/>
      <c r="AF426" s="544"/>
      <c r="AG426" s="546"/>
      <c r="AH426" s="546"/>
      <c r="AI426" s="547"/>
      <c r="AJ426" s="545"/>
      <c r="AL426" s="155"/>
      <c r="AM426" s="155"/>
      <c r="AN426" s="155"/>
      <c r="AO426" s="155"/>
      <c r="AP426" s="155"/>
      <c r="AV426" s="155"/>
      <c r="AW426" s="155"/>
      <c r="AX426" s="155"/>
      <c r="AY426" s="155"/>
      <c r="AZ426" s="155"/>
    </row>
    <row r="427" spans="1:73" ht="21" customHeight="1">
      <c r="A427" s="50">
        <v>2</v>
      </c>
      <c r="B427" s="58" t="s">
        <v>32</v>
      </c>
      <c r="C427" s="58" t="str">
        <f>IF(C7=$V$16,"O",IF(C7=$W$16,"O",IF(C7=$X$16,"O",IF(C7=$Y$16,"O",IF(C7=$Z$16,"O",IF(C7=$AA$16,"O",IF(C7=$AB$16,"O",IF(C7=$AC$16,"O",IF(C7=$AD$16,"O",IF(C7=$AE$16,"O",IF(C7=$AF$16,"O",IF(C7=$AG$16,"O",IF(C7=$AH$16,"O",IF(C7=$AI$16,"O",IF(C7=$AJ$16,"O",IF(C7=$AK$16,"O",IF(C7=$AL$16,"O",IF(C7=$AM$16,"O",IF(C7=$AN$16,"O",IF(C7=$AO$16,"O",IF(C7=$AP$16,"O",IF(C7=$AQ$16,"O",IF(C7=$AR$16,"O",IF(C7=$AS$16,"O",IF(C7=$AT$16,"O",IF(C7=$AU$16,"O",IF(C7=$AV$16,"O",IF(C7=$AW$16,"O",IF(C7=$AX$16,"O",IF(C7=$AY$16,"O",IF(C7=$AZ$16,"O",IF(C7=$BA$16,"O",IF(C7=$BB$16,"O",IF(C7=$BC$16,"O",IF(C7=$BD$16,"O",IF(C7=$BE$16,"O","X"))))))))))))))))))))))))))))))))))))</f>
        <v>O</v>
      </c>
      <c r="D427" s="58" t="str">
        <f t="shared" ref="D427:Q427" si="281">IF(D7=$V$16,"O",IF(D7=$W$16,"O",IF(D7=$X$16,"O",IF(D7=$Y$16,"O",IF(D7=$Z$16,"O",IF(D7=$AA$16,"O",IF(D7=$AB$16,"O",IF(D7=$AC$16,"O",IF(D7=$AD$16,"O",IF(D7=$AE$16,"O",IF(D7=$AF$16,"O",IF(D7=$AG$16,"O",IF(D7=$AH$16,"O",IF(D7=$AI$16,"O",IF(D7=$AJ$16,"O",IF(D7=$AK$16,"O",IF(D7=$AL$16,"O",IF(D7=$AM$16,"O",IF(D7=$AN$16,"O",IF(D7=$AO$16,"O",IF(D7=$AP$16,"O",IF(D7=$AQ$16,"O",IF(D7=$AR$16,"O",IF(D7=$AS$16,"O",IF(D7=$AT$16,"O",IF(D7=$AU$16,"O",IF(D7=$AV$16,"O",IF(D7=$AW$16,"O",IF(D7=$AX$16,"O",IF(D7=$AY$16,"O",IF(D7=$AZ$16,"O",IF(D7=$BA$16,"O",IF(D7=$BB$16,"O",IF(D7=$BC$16,"O",IF(D7=$BD$16,"O",IF(D7=$BE$16,"O","X"))))))))))))))))))))))))))))))))))))</f>
        <v>O</v>
      </c>
      <c r="E427" s="58" t="str">
        <f t="shared" si="281"/>
        <v>O</v>
      </c>
      <c r="F427" s="58" t="str">
        <f t="shared" si="281"/>
        <v>O</v>
      </c>
      <c r="G427" s="58" t="str">
        <f t="shared" si="281"/>
        <v>O</v>
      </c>
      <c r="H427" s="58" t="str">
        <f t="shared" si="281"/>
        <v>O</v>
      </c>
      <c r="I427" s="58" t="str">
        <f t="shared" si="281"/>
        <v>O</v>
      </c>
      <c r="J427" s="58" t="str">
        <f t="shared" si="281"/>
        <v>O</v>
      </c>
      <c r="K427" s="58" t="str">
        <f t="shared" si="281"/>
        <v>O</v>
      </c>
      <c r="L427" s="58" t="str">
        <f t="shared" si="281"/>
        <v>O</v>
      </c>
      <c r="M427" s="58" t="str">
        <f t="shared" si="281"/>
        <v>O</v>
      </c>
      <c r="N427" s="58" t="str">
        <f t="shared" si="281"/>
        <v>O</v>
      </c>
      <c r="O427" s="58" t="str">
        <f t="shared" si="281"/>
        <v>O</v>
      </c>
      <c r="P427" s="58" t="str">
        <f t="shared" si="281"/>
        <v>O</v>
      </c>
      <c r="Q427" s="58" t="str">
        <f t="shared" si="281"/>
        <v>O</v>
      </c>
      <c r="U427" s="569"/>
      <c r="V427" s="566"/>
      <c r="W427" s="566"/>
      <c r="X427" s="567"/>
      <c r="Y427" s="568"/>
      <c r="Z427"/>
      <c r="AA427" s="552"/>
      <c r="AB427" s="551"/>
      <c r="AC427" s="551"/>
      <c r="AD427" s="559"/>
      <c r="AE427" s="558"/>
      <c r="AF427" s="544"/>
      <c r="AG427" s="546"/>
      <c r="AH427" s="546"/>
      <c r="AI427" s="547"/>
      <c r="AJ427" s="545"/>
    </row>
    <row r="428" spans="1:73" ht="21" customHeight="1">
      <c r="A428" s="132" t="s">
        <v>451</v>
      </c>
      <c r="B428" s="58" t="s">
        <v>33</v>
      </c>
      <c r="C428" s="58" t="str">
        <f t="shared" ref="C428:Q428" si="282">IF(C8=$V$16,"O",IF(C8=$W$16,"O",IF(C8=$X$16,"O",IF(C8=$Y$16,"O",IF(C8=$Z$16,"O",IF(C8=$AA$16,"O",IF(C8=$AB$16,"O",IF(C8=$AC$16,"O",IF(C8=$AD$16,"O",IF(C8=$AE$16,"O",IF(C8=$AF$16,"O",IF(C8=$AG$16,"O",IF(C8=$AH$16,"O",IF(C8=$AI$16,"O",IF(C8=$AJ$16,"O",IF(C8=$AK$16,"O",IF(C8=$AL$16,"O",IF(C8=$AM$16,"O",IF(C8=$AN$16,"O",IF(C8=$AO$16,"O",IF(C8=$AP$16,"O",IF(C8=$AQ$16,"O",IF(C8=$AR$16,"O",IF(C8=$AS$16,"O",IF(C8=$AT$16,"O",IF(C8=$AU$16,"O",IF(C8=$AV$16,"O",IF(C8=$AW$16,"O",IF(C8=$AX$16,"O",IF(C8=$AY$16,"O",IF(C8=$AZ$16,"O",IF(C8=$BA$16,"O",IF(C8=$BB$16,"O",IF(C8=$BC$16,"O",IF(C8=$BD$16,"O",IF(C8=$BE$16,"O","X"))))))))))))))))))))))))))))))))))))</f>
        <v>O</v>
      </c>
      <c r="D428" s="58" t="str">
        <f t="shared" si="282"/>
        <v>O</v>
      </c>
      <c r="E428" s="58" t="str">
        <f t="shared" si="282"/>
        <v>O</v>
      </c>
      <c r="F428" s="58" t="str">
        <f t="shared" si="282"/>
        <v>O</v>
      </c>
      <c r="G428" s="58" t="str">
        <f t="shared" si="282"/>
        <v>O</v>
      </c>
      <c r="H428" s="58" t="str">
        <f t="shared" si="282"/>
        <v>O</v>
      </c>
      <c r="I428" s="58" t="str">
        <f t="shared" si="282"/>
        <v>O</v>
      </c>
      <c r="J428" s="58" t="str">
        <f t="shared" si="282"/>
        <v>O</v>
      </c>
      <c r="K428" s="58" t="str">
        <f t="shared" si="282"/>
        <v>O</v>
      </c>
      <c r="L428" s="58" t="str">
        <f t="shared" si="282"/>
        <v>O</v>
      </c>
      <c r="M428" s="58" t="str">
        <f t="shared" si="282"/>
        <v>O</v>
      </c>
      <c r="N428" s="58" t="str">
        <f t="shared" si="282"/>
        <v>O</v>
      </c>
      <c r="O428" s="58" t="str">
        <f t="shared" si="282"/>
        <v>O</v>
      </c>
      <c r="P428" s="58" t="str">
        <f t="shared" si="282"/>
        <v>O</v>
      </c>
      <c r="Q428" s="58" t="str">
        <f t="shared" si="282"/>
        <v>O</v>
      </c>
      <c r="U428" s="569"/>
      <c r="V428" s="566"/>
      <c r="W428" s="566"/>
      <c r="X428" s="567"/>
      <c r="Y428" s="568"/>
      <c r="Z428"/>
      <c r="AA428" s="552"/>
      <c r="AB428" s="551"/>
      <c r="AC428" s="551"/>
      <c r="AD428" s="559"/>
      <c r="AE428" s="558"/>
      <c r="AF428" s="544"/>
      <c r="AG428" s="546"/>
      <c r="AH428" s="546"/>
      <c r="AI428" s="547"/>
      <c r="AJ428" s="545"/>
    </row>
    <row r="429" spans="1:73" ht="21" customHeight="1">
      <c r="A429" s="51"/>
      <c r="B429" s="58" t="s">
        <v>34</v>
      </c>
      <c r="C429" s="58" t="str">
        <f t="shared" ref="C429:Q429" si="283">IF(C9=$V$16,"O",IF(C9=$W$16,"O",IF(C9=$X$16,"O",IF(C9=$Y$16,"O",IF(C9=$Z$16,"O",IF(C9=$AA$16,"O",IF(C9=$AB$16,"O",IF(C9=$AC$16,"O",IF(C9=$AD$16,"O",IF(C9=$AE$16,"O",IF(C9=$AF$16,"O",IF(C9=$AG$16,"O",IF(C9=$AH$16,"O",IF(C9=$AI$16,"O",IF(C9=$AJ$16,"O",IF(C9=$AK$16,"O",IF(C9=$AL$16,"O",IF(C9=$AM$16,"O",IF(C9=$AN$16,"O",IF(C9=$AO$16,"O",IF(C9=$AP$16,"O",IF(C9=$AQ$16,"O",IF(C9=$AR$16,"O",IF(C9=$AS$16,"O",IF(C9=$AT$16,"O",IF(C9=$AU$16,"O",IF(C9=$AV$16,"O",IF(C9=$AW$16,"O",IF(C9=$AX$16,"O",IF(C9=$AY$16,"O",IF(C9=$AZ$16,"O",IF(C9=$BA$16,"O",IF(C9=$BB$16,"O",IF(C9=$BC$16,"O",IF(C9=$BD$16,"O",IF(C9=$BE$16,"O","X"))))))))))))))))))))))))))))))))))))</f>
        <v>X</v>
      </c>
      <c r="D429" s="58" t="str">
        <f t="shared" si="283"/>
        <v>X</v>
      </c>
      <c r="E429" s="58" t="str">
        <f t="shared" si="283"/>
        <v>X</v>
      </c>
      <c r="F429" s="58" t="str">
        <f t="shared" si="283"/>
        <v>X</v>
      </c>
      <c r="G429" s="58" t="str">
        <f t="shared" si="283"/>
        <v>X</v>
      </c>
      <c r="H429" s="58" t="str">
        <f t="shared" si="283"/>
        <v>X</v>
      </c>
      <c r="I429" s="58" t="str">
        <f t="shared" si="283"/>
        <v>X</v>
      </c>
      <c r="J429" s="58" t="str">
        <f t="shared" si="283"/>
        <v>X</v>
      </c>
      <c r="K429" s="58" t="str">
        <f t="shared" si="283"/>
        <v>X</v>
      </c>
      <c r="L429" s="58" t="str">
        <f t="shared" si="283"/>
        <v>X</v>
      </c>
      <c r="M429" s="58" t="str">
        <f t="shared" si="283"/>
        <v>X</v>
      </c>
      <c r="N429" s="58" t="str">
        <f t="shared" si="283"/>
        <v>X</v>
      </c>
      <c r="O429" s="58" t="str">
        <f t="shared" si="283"/>
        <v>X</v>
      </c>
      <c r="P429" s="58" t="str">
        <f t="shared" si="283"/>
        <v>X</v>
      </c>
      <c r="Q429" s="58" t="str">
        <f t="shared" si="283"/>
        <v>X</v>
      </c>
      <c r="U429" s="569"/>
      <c r="V429" s="566"/>
      <c r="W429" s="566"/>
      <c r="X429" s="567"/>
      <c r="Y429" s="568"/>
      <c r="Z429"/>
      <c r="AA429" s="552"/>
      <c r="AB429" s="551"/>
      <c r="AC429" s="551"/>
      <c r="AD429" s="559"/>
      <c r="AE429" s="558"/>
      <c r="AF429" s="544"/>
      <c r="AG429" s="546"/>
      <c r="AH429" s="546"/>
      <c r="AI429" s="547"/>
      <c r="AJ429" s="545"/>
    </row>
    <row r="430" spans="1:73" ht="21" customHeight="1">
      <c r="A430" s="51"/>
      <c r="B430" s="58" t="s">
        <v>35</v>
      </c>
      <c r="C430" s="58" t="str">
        <f>IF(C10=$V$16,"O",IF(C10=$W$16,"O",IF(C10=$X$16,"O",IF(C10=$Y$16,"O",IF(C10=$Z$16,"O",IF(C10=$AA$16,"O",IF(C10=$AB$16,"O",IF(C10=$AC$16,"O",IF(C10=$AD$16,"O",IF(C10=$AE$16,"O",IF(C10=$AF$16,"O",IF(C10=$AG$16,"O",IF(C10=$AH$16,"O",IF(C10=$AI$16,"O",IF(C10=$AJ$16,"O",IF(C10=$AK$16,"O",IF(C10=$AL$16,"O",IF(C10=$AM$16,"O",IF(C10=$AN$16,"O",IF(C10=$AO$16,"O",IF(C10=$AP$16,"O",IF(C10=$AQ$16,"O",IF(C10=$AR$16,"O",IF(C10=$AS$16,"O",IF(C10=$AT$16,"O",IF(C10=$AU$16,"O",IF(C10=$AV$16,"O",IF(C10=$AW$16,"O",IF(C10=$AX$16,"O",IF(C10=$AY$16,"O",IF(C10=$AZ$16,"O",IF(C10=$BA$16,"O",IF(C10=$BB$16,"O",IF(C10=$BC$16,"O",IF(C10=$BD$16,"O",IF(C10=$BE$16,"O","X"))))))))))))))))))))))))))))))))))))</f>
        <v>X</v>
      </c>
      <c r="D430" s="58" t="str">
        <f t="shared" ref="D430:Q430" si="284">IF(D10=$V$16,"O",IF(D10=$W$16,"O",IF(D10=$X$16,"O",IF(D10=$Y$16,"O",IF(D10=$Z$16,"O",IF(D10=$AA$16,"O",IF(D10=$AB$16,"O",IF(D10=$AC$16,"O",IF(D10=$AD$16,"O",IF(D10=$AE$16,"O",IF(D10=$AF$16,"O",IF(D10=$AG$16,"O",IF(D10=$AH$16,"O",IF(D10=$AI$16,"O",IF(D10=$AJ$16,"O",IF(D10=$AK$16,"O",IF(D10=$AL$16,"O",IF(D10=$AM$16,"O",IF(D10=$AN$16,"O",IF(D10=$AO$16,"O",IF(D10=$AP$16,"O",IF(D10=$AQ$16,"O",IF(D10=$AR$16,"O",IF(D10=$AS$16,"O",IF(D10=$AT$16,"O",IF(D10=$AU$16,"O",IF(D10=$AV$16,"O",IF(D10=$AW$16,"O",IF(D10=$AX$16,"O",IF(D10=$AY$16,"O",IF(D10=$AZ$16,"O",IF(D10=$BA$16,"O",IF(D10=$BB$16,"O",IF(D10=$BC$16,"O",IF(D10=$BD$16,"O",IF(D10=$BE$16,"O","X"))))))))))))))))))))))))))))))))))))</f>
        <v>X</v>
      </c>
      <c r="E430" s="58" t="str">
        <f t="shared" si="284"/>
        <v>X</v>
      </c>
      <c r="F430" s="58" t="str">
        <f t="shared" si="284"/>
        <v>X</v>
      </c>
      <c r="G430" s="58" t="str">
        <f t="shared" si="284"/>
        <v>X</v>
      </c>
      <c r="H430" s="58" t="str">
        <f t="shared" si="284"/>
        <v>X</v>
      </c>
      <c r="I430" s="58" t="str">
        <f t="shared" si="284"/>
        <v>X</v>
      </c>
      <c r="J430" s="58" t="str">
        <f t="shared" si="284"/>
        <v>X</v>
      </c>
      <c r="K430" s="58" t="str">
        <f t="shared" si="284"/>
        <v>X</v>
      </c>
      <c r="L430" s="58" t="str">
        <f t="shared" si="284"/>
        <v>X</v>
      </c>
      <c r="M430" s="58" t="str">
        <f t="shared" si="284"/>
        <v>X</v>
      </c>
      <c r="N430" s="58" t="str">
        <f t="shared" si="284"/>
        <v>X</v>
      </c>
      <c r="O430" s="58" t="str">
        <f t="shared" si="284"/>
        <v>X</v>
      </c>
      <c r="P430" s="58" t="str">
        <f t="shared" si="284"/>
        <v>X</v>
      </c>
      <c r="Q430" s="58" t="str">
        <f t="shared" si="284"/>
        <v>X</v>
      </c>
      <c r="U430" s="569"/>
      <c r="V430" s="566"/>
      <c r="W430" s="566"/>
      <c r="X430" s="567"/>
      <c r="Y430" s="568"/>
      <c r="Z430" s="544"/>
      <c r="AA430" s="552"/>
      <c r="AB430" s="551"/>
      <c r="AC430" s="551"/>
      <c r="AD430" s="559"/>
      <c r="AE430" s="558"/>
      <c r="AF430" s="544"/>
      <c r="AG430" s="546"/>
      <c r="AH430" s="546"/>
      <c r="AI430" s="547"/>
      <c r="AJ430" s="545"/>
    </row>
    <row r="431" spans="1:73" ht="21" customHeight="1">
      <c r="A431" s="51"/>
      <c r="B431" s="58" t="s">
        <v>36</v>
      </c>
      <c r="C431" s="58" t="str">
        <f t="shared" ref="C431:Q431" si="285">IF(C11=$V$16,"O",IF(C11=$W$16,"O",IF(C11=$X$16,"O",IF(C11=$Y$16,"O",IF(C11=$Z$16,"O",IF(C11=$AA$16,"O",IF(C11=$AB$16,"O",IF(C11=$AC$16,"O",IF(C11=$AD$16,"O",IF(C11=$AE$16,"O",IF(C11=$AF$16,"O",IF(C11=$AG$16,"O",IF(C11=$AH$16,"O",IF(C11=$AI$16,"O",IF(C11=$AJ$16,"O",IF(C11=$AK$16,"O",IF(C11=$AL$16,"O",IF(C11=$AM$16,"O",IF(C11=$AN$16,"O",IF(C11=$AO$16,"O",IF(C11=$AP$16,"O",IF(C11=$AQ$16,"O",IF(C11=$AR$16,"O",IF(C11=$AS$16,"O",IF(C11=$AT$16,"O",IF(C11=$AU$16,"O",IF(C11=$AV$16,"O",IF(C11=$AW$16,"O",IF(C11=$AX$16,"O",IF(C11=$AY$16,"O",IF(C11=$AZ$16,"O",IF(C11=$BA$16,"O",IF(C11=$BB$16,"O",IF(C11=$BC$16,"O",IF(C11=$BD$16,"O",IF(C11=$BE$16,"O","X"))))))))))))))))))))))))))))))))))))</f>
        <v>X</v>
      </c>
      <c r="D431" s="58" t="str">
        <f t="shared" si="285"/>
        <v>X</v>
      </c>
      <c r="E431" s="58" t="str">
        <f t="shared" si="285"/>
        <v>X</v>
      </c>
      <c r="F431" s="58" t="str">
        <f t="shared" si="285"/>
        <v>X</v>
      </c>
      <c r="G431" s="58" t="str">
        <f t="shared" si="285"/>
        <v>X</v>
      </c>
      <c r="H431" s="58" t="str">
        <f t="shared" si="285"/>
        <v>X</v>
      </c>
      <c r="I431" s="58" t="str">
        <f t="shared" si="285"/>
        <v>X</v>
      </c>
      <c r="J431" s="58" t="str">
        <f t="shared" si="285"/>
        <v>X</v>
      </c>
      <c r="K431" s="58" t="str">
        <f t="shared" si="285"/>
        <v>X</v>
      </c>
      <c r="L431" s="58" t="str">
        <f t="shared" si="285"/>
        <v>X</v>
      </c>
      <c r="M431" s="58" t="str">
        <f t="shared" si="285"/>
        <v>X</v>
      </c>
      <c r="N431" s="58" t="str">
        <f t="shared" si="285"/>
        <v>X</v>
      </c>
      <c r="O431" s="58" t="str">
        <f t="shared" si="285"/>
        <v>X</v>
      </c>
      <c r="P431" s="58" t="str">
        <f t="shared" si="285"/>
        <v>X</v>
      </c>
      <c r="Q431" s="58" t="str">
        <f t="shared" si="285"/>
        <v>X</v>
      </c>
      <c r="U431" s="569"/>
      <c r="V431" s="566"/>
      <c r="W431" s="566"/>
      <c r="X431" s="567"/>
      <c r="Y431" s="568"/>
      <c r="Z431" s="544"/>
      <c r="AA431" s="552"/>
      <c r="AB431" s="551"/>
      <c r="AC431" s="551"/>
      <c r="AD431" s="559"/>
      <c r="AE431" s="558"/>
      <c r="AF431" s="544"/>
      <c r="AG431" s="546"/>
      <c r="AH431" s="546"/>
      <c r="AI431" s="547"/>
      <c r="AJ431" s="545"/>
    </row>
    <row r="432" spans="1:73" ht="21" customHeight="1">
      <c r="A432" s="51"/>
      <c r="B432" s="58" t="s">
        <v>21</v>
      </c>
      <c r="C432" s="58" t="str">
        <f t="shared" ref="C432:P432" si="286">IF(C12=$V$16,"O",IF(C12=$W$16,"O",IF(C12=$X$16,"O",IF(C12=$Y$16,"O",IF(C12=$Z$16,"O",IF(C12=$AA$16,"O",IF(C12=$AB$16,"O",IF(C12=$AC$16,"O",IF(C12=$AD$16,"O",IF(C12=$AE$16,"O",IF(C12=$AF$16,"O",IF(C12=$AG$16,"O",IF(C12=$AH$16,"O",IF(C12=$AI$16,"O",IF(C12=$AJ$16,"O",IF(C12=$AK$16,"O",IF(C12=$AL$16,"O",IF(C12=$AM$16,"O",IF(C12=$AN$16,"O",IF(C12=$AO$16,"O",IF(C12=$AP$16,"O",IF(C12=$AQ$16,"O",IF(C12=$AR$16,"O",IF(C12=$AS$16,"O",IF(C12=$AT$16,"O",IF(C12=$AU$16,"O",IF(C12=$AV$16,"O",IF(C12=$AW$16,"O",IF(C12=$AX$16,"O",IF(C12=$AY$16,"O",IF(C12=$AZ$16,"O",IF(C12=$BA$16,"O",IF(C12=$BB$16,"O",IF(C12=$BC$16,"O",IF(C12=$BD$16,"O",IF(C12=$BE$16,"O","X"))))))))))))))))))))))))))))))))))))</f>
        <v>O</v>
      </c>
      <c r="D432" s="58" t="str">
        <f t="shared" si="286"/>
        <v>O</v>
      </c>
      <c r="E432" s="58" t="str">
        <f t="shared" si="286"/>
        <v>O</v>
      </c>
      <c r="F432" s="58" t="str">
        <f t="shared" si="286"/>
        <v>O</v>
      </c>
      <c r="G432" s="58" t="str">
        <f t="shared" si="286"/>
        <v>O</v>
      </c>
      <c r="H432" s="58" t="str">
        <f t="shared" si="286"/>
        <v>O</v>
      </c>
      <c r="I432" s="58" t="str">
        <f t="shared" si="286"/>
        <v>O</v>
      </c>
      <c r="J432" s="58" t="str">
        <f t="shared" si="286"/>
        <v>O</v>
      </c>
      <c r="K432" s="58" t="str">
        <f t="shared" si="286"/>
        <v>O</v>
      </c>
      <c r="L432" s="58" t="str">
        <f t="shared" si="286"/>
        <v>O</v>
      </c>
      <c r="M432" s="58" t="str">
        <f t="shared" si="286"/>
        <v>O</v>
      </c>
      <c r="N432" s="58" t="str">
        <f t="shared" si="286"/>
        <v>O</v>
      </c>
      <c r="O432" s="58" t="str">
        <f t="shared" si="286"/>
        <v>O</v>
      </c>
      <c r="P432" s="58" t="str">
        <f t="shared" si="286"/>
        <v>O</v>
      </c>
      <c r="Q432" s="58" t="str">
        <f>IF(Q12=$V$16,"O",IF(Q12=$W$16,"O",IF(Q12=$X$16,"O",IF(Q12=$Y$16,"O",IF(Q12=$Z$16,"O",IF(Q12=$AA$16,"O",IF(Q12=$AB$16,"O",IF(Q12=$AC$16,"O",IF(Q12=$AD$16,"O",IF(Q12=$AE$16,"O",IF(Q12=$AF$16,"O",IF(Q12=$AG$16,"O",IF(Q12=$AH$16,"O",IF(Q12=$AI$16,"O",IF(Q12=$AJ$16,"O",IF(Q12=$AK$16,"O",IF(Q12=$AL$16,"O",IF(Q12=$AM$16,"O",IF(Q12=$AN$16,"O",IF(Q12=$AO$16,"O",IF(Q12=$AP$16,"O",IF(Q12=$AQ$16,"O",IF(Q12=$AR$16,"O",IF(Q12=$AS$16,"O",IF(Q12=$AT$16,"O",IF(Q12=$AU$16,"O",IF(Q12=$AV$16,"O",IF(Q12=$AW$16,"O",IF(Q12=$AX$16,"O",IF(Q12=$AY$16,"O",IF(Q12=$AZ$16,"O",IF(Q12=$BA$16,"O",IF(Q12=$BB$16,"O",IF(Q12=$BC$16,"O",IF(Q12=$BD$16,"O",IF(Q12=$BE$16,"O","X"))))))))))))))))))))))))))))))))))))</f>
        <v>O</v>
      </c>
      <c r="U432" s="569"/>
      <c r="V432" s="566"/>
      <c r="W432" s="566"/>
      <c r="X432" s="567"/>
      <c r="Y432" s="568"/>
      <c r="Z432" s="546"/>
      <c r="AA432" s="552"/>
      <c r="AB432" s="551"/>
      <c r="AC432" s="551"/>
      <c r="AD432" s="559"/>
      <c r="AE432" s="558"/>
    </row>
    <row r="433" spans="1:31" ht="21" customHeight="1">
      <c r="A433" s="60"/>
      <c r="B433" s="30" t="s">
        <v>46</v>
      </c>
      <c r="C433" s="47">
        <f>COUNTIF(C427:C432,"O")</f>
        <v>3</v>
      </c>
      <c r="D433" s="47">
        <f t="shared" ref="D433:Q433" si="287">COUNTIF(D427:D432,"O")</f>
        <v>3</v>
      </c>
      <c r="E433" s="47">
        <f t="shared" si="287"/>
        <v>3</v>
      </c>
      <c r="F433" s="47">
        <f t="shared" si="287"/>
        <v>3</v>
      </c>
      <c r="G433" s="47">
        <f t="shared" si="287"/>
        <v>3</v>
      </c>
      <c r="H433" s="47">
        <f t="shared" si="287"/>
        <v>3</v>
      </c>
      <c r="I433" s="47">
        <f t="shared" si="287"/>
        <v>3</v>
      </c>
      <c r="J433" s="47">
        <f t="shared" si="287"/>
        <v>3</v>
      </c>
      <c r="K433" s="47">
        <f t="shared" si="287"/>
        <v>3</v>
      </c>
      <c r="L433" s="47">
        <f t="shared" si="287"/>
        <v>3</v>
      </c>
      <c r="M433" s="47">
        <f t="shared" si="287"/>
        <v>3</v>
      </c>
      <c r="N433" s="47">
        <f t="shared" si="287"/>
        <v>3</v>
      </c>
      <c r="O433" s="47">
        <f t="shared" si="287"/>
        <v>3</v>
      </c>
      <c r="P433" s="47">
        <f t="shared" si="287"/>
        <v>3</v>
      </c>
      <c r="Q433" s="47">
        <f t="shared" si="287"/>
        <v>3</v>
      </c>
      <c r="U433" s="544"/>
      <c r="V433" s="546"/>
      <c r="W433" s="546"/>
      <c r="X433" s="547"/>
      <c r="Y433" s="545"/>
      <c r="Z433" s="546"/>
      <c r="AA433" s="546"/>
      <c r="AE433"/>
    </row>
    <row r="434" spans="1:31" ht="21" customHeight="1">
      <c r="A434" s="50">
        <v>3</v>
      </c>
      <c r="B434" s="58" t="s">
        <v>32</v>
      </c>
      <c r="C434" s="58" t="str">
        <f>IF(C7=$V$17,"O",IF(C7=$W$17,"O",IF(C7=$X$17,"O",IF(C7=$Y$17,"O",IF(C7=$Z$17,"O",IF(C7=$AA$17,"O",IF(C7=$AB$17,"O",IF(C7=$AC$17,"O",IF(C7=$AD$17,"O",IF(C7=$AE$17,"O",IF(C7=$AF$17,"O",IF(C7=$AG$17,"O",IF(C7=$AH$17,"O",IF(C7=$AI$17,"O",IF(C7=$AJ$17,"O",IF(C7=$AK$17,"O",IF(C7=$AL$17,"O",IF(C7=$AM$17,"O",IF(C7=$AN$17,"O",IF(C7=$AO$17,"O",IF(C7=$AP$17,"O",IF(C7=$AQ$17,"O",IF(C7=$AR$17,"O",IF(C7=$AS$17,"O",IF(C7=$AT$17,"O",IF(C7=$AU$17,"O",IF(C7=$AV$17,"O",IF(C7=$AW$17,"O",IF(C7=$AX$17,"O",IF(C7=$AY$17,"O",IF(C7=$AZ$17,"O",IF(C7=$BA$17,"O",IF(C7=$BB$17,"O",IF(C7=$BC$17,"O",IF(C7=$BD$17,"O",IF(C7=$BE$17,"O",IF(C7=$BF$17,"O","X")))))))))))))))))))))))))))))))))))))</f>
        <v>X</v>
      </c>
      <c r="D434" s="58" t="str">
        <f t="shared" ref="D434:Q434" si="288">IF(D7=$V$17,"O",IF(D7=$W$17,"O",IF(D7=$X$17,"O",IF(D7=$Y$17,"O",IF(D7=$Z$17,"O",IF(D7=$AA$17,"O",IF(D7=$AB$17,"O",IF(D7=$AC$17,"O",IF(D7=$AD$17,"O",IF(D7=$AE$17,"O",IF(D7=$AF$17,"O",IF(D7=$AG$17,"O",IF(D7=$AH$17,"O",IF(D7=$AI$17,"O",IF(D7=$AJ$17,"O",IF(D7=$AK$17,"O",IF(D7=$AL$17,"O",IF(D7=$AM$17,"O",IF(D7=$AN$17,"O",IF(D7=$AO$17,"O",IF(D7=$AP$17,"O",IF(D7=$AQ$17,"O",IF(D7=$AR$17,"O",IF(D7=$AS$17,"O",IF(D7=$AT$17,"O",IF(D7=$AU$17,"O",IF(D7=$AV$17,"O",IF(D7=$AW$17,"O",IF(D7=$AX$17,"O",IF(D7=$AY$17,"O",IF(D7=$AZ$17,"O",IF(D7=$BA$17,"O",IF(D7=$BB$17,"O",IF(D7=$BC$17,"O",IF(D7=$BD$17,"O",IF(D7=$BE$17,"O",IF(D7=$BF$17,"O","X")))))))))))))))))))))))))))))))))))))</f>
        <v>X</v>
      </c>
      <c r="E434" s="58" t="str">
        <f t="shared" si="288"/>
        <v>X</v>
      </c>
      <c r="F434" s="58" t="str">
        <f t="shared" si="288"/>
        <v>X</v>
      </c>
      <c r="G434" s="58" t="str">
        <f t="shared" si="288"/>
        <v>X</v>
      </c>
      <c r="H434" s="58" t="str">
        <f t="shared" si="288"/>
        <v>X</v>
      </c>
      <c r="I434" s="58" t="str">
        <f t="shared" si="288"/>
        <v>X</v>
      </c>
      <c r="J434" s="58" t="str">
        <f t="shared" si="288"/>
        <v>X</v>
      </c>
      <c r="K434" s="58" t="str">
        <f t="shared" si="288"/>
        <v>X</v>
      </c>
      <c r="L434" s="58" t="str">
        <f t="shared" si="288"/>
        <v>X</v>
      </c>
      <c r="M434" s="58" t="str">
        <f t="shared" si="288"/>
        <v>X</v>
      </c>
      <c r="N434" s="58" t="str">
        <f t="shared" si="288"/>
        <v>X</v>
      </c>
      <c r="O434" s="58" t="str">
        <f t="shared" si="288"/>
        <v>X</v>
      </c>
      <c r="P434" s="58" t="str">
        <f t="shared" si="288"/>
        <v>X</v>
      </c>
      <c r="Q434" s="58" t="str">
        <f t="shared" si="288"/>
        <v>X</v>
      </c>
      <c r="U434" s="544"/>
      <c r="V434" s="546"/>
      <c r="W434" s="546"/>
      <c r="X434" s="547"/>
      <c r="Y434" s="545"/>
      <c r="Z434" s="546"/>
      <c r="AA434" s="546"/>
    </row>
    <row r="435" spans="1:31" ht="21" customHeight="1">
      <c r="A435" s="132" t="s">
        <v>454</v>
      </c>
      <c r="B435" s="58" t="s">
        <v>33</v>
      </c>
      <c r="C435" s="58" t="str">
        <f t="shared" ref="C435:Q435" si="289">IF(C8=$V$17,"O",IF(C8=$W$17,"O",IF(C8=$X$17,"O",IF(C8=$Y$17,"O",IF(C8=$Z$17,"O",IF(C8=$AA$17,"O",IF(C8=$AB$17,"O",IF(C8=$AC$17,"O",IF(C8=$AD$17,"O",IF(C8=$AE$17,"O",IF(C8=$AF$17,"O",IF(C8=$AG$17,"O",IF(C8=$AH$17,"O",IF(C8=$AI$17,"O",IF(C8=$AJ$17,"O",IF(C8=$AK$17,"O",IF(C8=$AL$17,"O",IF(C8=$AM$17,"O",IF(C8=$AN$17,"O",IF(C8=$AO$17,"O",IF(C8=$AP$17,"O",IF(C8=$AQ$17,"O",IF(C8=$AR$17,"O",IF(C8=$AS$17,"O",IF(C8=$AT$17,"O",IF(C8=$AU$17,"O",IF(C8=$AV$17,"O",IF(C8=$AW$17,"O",IF(C8=$AX$17,"O",IF(C8=$AY$17,"O",IF(C8=$AZ$17,"O",IF(C8=$BA$17,"O",IF(C8=$BB$17,"O",IF(C8=$BC$17,"O",IF(C8=$BD$17,"O",IF(C8=$BE$17,"O",IF(C8=$BF$17,"O","X")))))))))))))))))))))))))))))))))))))</f>
        <v>X</v>
      </c>
      <c r="D435" s="58" t="str">
        <f t="shared" si="289"/>
        <v>X</v>
      </c>
      <c r="E435" s="58" t="str">
        <f t="shared" si="289"/>
        <v>X</v>
      </c>
      <c r="F435" s="58" t="str">
        <f t="shared" si="289"/>
        <v>X</v>
      </c>
      <c r="G435" s="58" t="str">
        <f t="shared" si="289"/>
        <v>X</v>
      </c>
      <c r="H435" s="58" t="str">
        <f t="shared" si="289"/>
        <v>X</v>
      </c>
      <c r="I435" s="58" t="str">
        <f t="shared" si="289"/>
        <v>X</v>
      </c>
      <c r="J435" s="58" t="str">
        <f t="shared" si="289"/>
        <v>X</v>
      </c>
      <c r="K435" s="58" t="str">
        <f t="shared" si="289"/>
        <v>X</v>
      </c>
      <c r="L435" s="58" t="str">
        <f t="shared" si="289"/>
        <v>X</v>
      </c>
      <c r="M435" s="58" t="str">
        <f t="shared" si="289"/>
        <v>X</v>
      </c>
      <c r="N435" s="58" t="str">
        <f t="shared" si="289"/>
        <v>X</v>
      </c>
      <c r="O435" s="58" t="str">
        <f t="shared" si="289"/>
        <v>X</v>
      </c>
      <c r="P435" s="58" t="str">
        <f t="shared" si="289"/>
        <v>X</v>
      </c>
      <c r="Q435" s="58" t="str">
        <f t="shared" si="289"/>
        <v>X</v>
      </c>
      <c r="U435" s="544"/>
      <c r="V435" s="546"/>
      <c r="W435" s="546"/>
      <c r="X435" s="547"/>
      <c r="Y435" s="545"/>
      <c r="Z435" s="546"/>
      <c r="AA435" s="546"/>
    </row>
    <row r="436" spans="1:31" ht="21" customHeight="1">
      <c r="A436" s="51"/>
      <c r="B436" s="58" t="s">
        <v>34</v>
      </c>
      <c r="C436" s="58" t="str">
        <f t="shared" ref="C436:Q436" si="290">IF(C9=$V$17,"O",IF(C9=$W$17,"O",IF(C9=$X$17,"O",IF(C9=$Y$17,"O",IF(C9=$Z$17,"O",IF(C9=$AA$17,"O",IF(C9=$AB$17,"O",IF(C9=$AC$17,"O",IF(C9=$AD$17,"O",IF(C9=$AE$17,"O",IF(C9=$AF$17,"O",IF(C9=$AG$17,"O",IF(C9=$AH$17,"O",IF(C9=$AI$17,"O",IF(C9=$AJ$17,"O",IF(C9=$AK$17,"O",IF(C9=$AL$17,"O",IF(C9=$AM$17,"O",IF(C9=$AN$17,"O",IF(C9=$AO$17,"O",IF(C9=$AP$17,"O",IF(C9=$AQ$17,"O",IF(C9=$AR$17,"O",IF(C9=$AS$17,"O",IF(C9=$AT$17,"O",IF(C9=$AU$17,"O",IF(C9=$AV$17,"O",IF(C9=$AW$17,"O",IF(C9=$AX$17,"O",IF(C9=$AY$17,"O",IF(C9=$AZ$17,"O",IF(C9=$BA$17,"O",IF(C9=$BB$17,"O",IF(C9=$BC$17,"O",IF(C9=$BD$17,"O",IF(C9=$BE$17,"O",IF(C9=$BF$17,"O","X")))))))))))))))))))))))))))))))))))))</f>
        <v>X</v>
      </c>
      <c r="D436" s="58" t="str">
        <f t="shared" si="290"/>
        <v>X</v>
      </c>
      <c r="E436" s="58" t="str">
        <f t="shared" si="290"/>
        <v>X</v>
      </c>
      <c r="F436" s="58" t="str">
        <f t="shared" si="290"/>
        <v>X</v>
      </c>
      <c r="G436" s="58" t="str">
        <f t="shared" si="290"/>
        <v>X</v>
      </c>
      <c r="H436" s="58" t="str">
        <f t="shared" si="290"/>
        <v>X</v>
      </c>
      <c r="I436" s="58" t="str">
        <f t="shared" si="290"/>
        <v>X</v>
      </c>
      <c r="J436" s="58" t="str">
        <f t="shared" si="290"/>
        <v>X</v>
      </c>
      <c r="K436" s="58" t="str">
        <f t="shared" si="290"/>
        <v>X</v>
      </c>
      <c r="L436" s="58" t="str">
        <f t="shared" si="290"/>
        <v>X</v>
      </c>
      <c r="M436" s="58" t="str">
        <f t="shared" si="290"/>
        <v>X</v>
      </c>
      <c r="N436" s="58" t="str">
        <f t="shared" si="290"/>
        <v>X</v>
      </c>
      <c r="O436" s="58" t="str">
        <f t="shared" si="290"/>
        <v>X</v>
      </c>
      <c r="P436" s="58" t="str">
        <f t="shared" si="290"/>
        <v>X</v>
      </c>
      <c r="Q436" s="58" t="str">
        <f t="shared" si="290"/>
        <v>X</v>
      </c>
      <c r="U436" s="544"/>
      <c r="V436" s="546"/>
      <c r="W436" s="546"/>
      <c r="X436" s="547"/>
      <c r="Y436" s="545"/>
      <c r="Z436" s="546"/>
      <c r="AA436" s="546"/>
      <c r="AE436"/>
    </row>
    <row r="437" spans="1:31" ht="21" customHeight="1">
      <c r="A437" s="51"/>
      <c r="B437" s="58" t="s">
        <v>35</v>
      </c>
      <c r="C437" s="58" t="str">
        <f t="shared" ref="C437:Q437" si="291">IF(C10=$V$17,"O",IF(C10=$W$17,"O",IF(C10=$X$17,"O",IF(C10=$Y$17,"O",IF(C10=$Z$17,"O",IF(C10=$AA$17,"O",IF(C10=$AB$17,"O",IF(C10=$AC$17,"O",IF(C10=$AD$17,"O",IF(C10=$AE$17,"O",IF(C10=$AF$17,"O",IF(C10=$AG$17,"O",IF(C10=$AH$17,"O",IF(C10=$AI$17,"O",IF(C10=$AJ$17,"O",IF(C10=$AK$17,"O",IF(C10=$AL$17,"O",IF(C10=$AM$17,"O",IF(C10=$AN$17,"O",IF(C10=$AO$17,"O",IF(C10=$AP$17,"O",IF(C10=$AQ$17,"O",IF(C10=$AR$17,"O",IF(C10=$AS$17,"O",IF(C10=$AT$17,"O",IF(C10=$AU$17,"O",IF(C10=$AV$17,"O",IF(C10=$AW$17,"O",IF(C10=$AX$17,"O",IF(C10=$AY$17,"O",IF(C10=$AZ$17,"O",IF(C10=$BA$17,"O",IF(C10=$BB$17,"O",IF(C10=$BC$17,"O",IF(C10=$BD$17,"O",IF(C10=$BE$17,"O",IF(C10=$BF$17,"O","X")))))))))))))))))))))))))))))))))))))</f>
        <v>X</v>
      </c>
      <c r="D437" s="58" t="str">
        <f t="shared" si="291"/>
        <v>X</v>
      </c>
      <c r="E437" s="58" t="str">
        <f t="shared" si="291"/>
        <v>X</v>
      </c>
      <c r="F437" s="58" t="str">
        <f t="shared" si="291"/>
        <v>X</v>
      </c>
      <c r="G437" s="58" t="str">
        <f t="shared" si="291"/>
        <v>X</v>
      </c>
      <c r="H437" s="58" t="str">
        <f t="shared" si="291"/>
        <v>X</v>
      </c>
      <c r="I437" s="58" t="str">
        <f t="shared" si="291"/>
        <v>X</v>
      </c>
      <c r="J437" s="58" t="str">
        <f t="shared" si="291"/>
        <v>X</v>
      </c>
      <c r="K437" s="58" t="str">
        <f t="shared" si="291"/>
        <v>X</v>
      </c>
      <c r="L437" s="58" t="str">
        <f t="shared" si="291"/>
        <v>X</v>
      </c>
      <c r="M437" s="58" t="str">
        <f t="shared" si="291"/>
        <v>X</v>
      </c>
      <c r="N437" s="58" t="str">
        <f t="shared" si="291"/>
        <v>X</v>
      </c>
      <c r="O437" s="58" t="str">
        <f t="shared" si="291"/>
        <v>X</v>
      </c>
      <c r="P437" s="58" t="str">
        <f t="shared" si="291"/>
        <v>X</v>
      </c>
      <c r="Q437" s="58" t="str">
        <f t="shared" si="291"/>
        <v>X</v>
      </c>
      <c r="U437" s="544"/>
      <c r="V437" s="546"/>
      <c r="W437" s="546"/>
      <c r="X437" s="547"/>
      <c r="Y437" s="545"/>
      <c r="Z437" s="546"/>
      <c r="AA437" s="546"/>
      <c r="AE437"/>
    </row>
    <row r="438" spans="1:31" ht="21" customHeight="1">
      <c r="A438" s="51"/>
      <c r="B438" s="58" t="s">
        <v>36</v>
      </c>
      <c r="C438" s="58" t="str">
        <f t="shared" ref="C438:Q438" si="292">IF(C11=$V$17,"O",IF(C11=$W$17,"O",IF(C11=$X$17,"O",IF(C11=$Y$17,"O",IF(C11=$Z$17,"O",IF(C11=$AA$17,"O",IF(C11=$AB$17,"O",IF(C11=$AC$17,"O",IF(C11=$AD$17,"O",IF(C11=$AE$17,"O",IF(C11=$AF$17,"O",IF(C11=$AG$17,"O",IF(C11=$AH$17,"O",IF(C11=$AI$17,"O",IF(C11=$AJ$17,"O",IF(C11=$AK$17,"O",IF(C11=$AL$17,"O",IF(C11=$AM$17,"O",IF(C11=$AN$17,"O",IF(C11=$AO$17,"O",IF(C11=$AP$17,"O",IF(C11=$AQ$17,"O",IF(C11=$AR$17,"O",IF(C11=$AS$17,"O",IF(C11=$AT$17,"O",IF(C11=$AU$17,"O",IF(C11=$AV$17,"O",IF(C11=$AW$17,"O",IF(C11=$AX$17,"O",IF(C11=$AY$17,"O",IF(C11=$AZ$17,"O",IF(C11=$BA$17,"O",IF(C11=$BB$17,"O",IF(C11=$BC$17,"O",IF(C11=$BD$17,"O",IF(C11=$BE$17,"O",IF(C11=$BF$17,"O","X")))))))))))))))))))))))))))))))))))))</f>
        <v>X</v>
      </c>
      <c r="D438" s="58" t="str">
        <f t="shared" si="292"/>
        <v>X</v>
      </c>
      <c r="E438" s="58" t="str">
        <f t="shared" si="292"/>
        <v>X</v>
      </c>
      <c r="F438" s="58" t="str">
        <f t="shared" si="292"/>
        <v>X</v>
      </c>
      <c r="G438" s="58" t="str">
        <f t="shared" si="292"/>
        <v>X</v>
      </c>
      <c r="H438" s="58" t="str">
        <f t="shared" si="292"/>
        <v>X</v>
      </c>
      <c r="I438" s="58" t="str">
        <f t="shared" si="292"/>
        <v>X</v>
      </c>
      <c r="J438" s="58" t="str">
        <f t="shared" si="292"/>
        <v>X</v>
      </c>
      <c r="K438" s="58" t="str">
        <f t="shared" si="292"/>
        <v>X</v>
      </c>
      <c r="L438" s="58" t="str">
        <f t="shared" si="292"/>
        <v>X</v>
      </c>
      <c r="M438" s="58" t="str">
        <f t="shared" si="292"/>
        <v>X</v>
      </c>
      <c r="N438" s="58" t="str">
        <f t="shared" si="292"/>
        <v>X</v>
      </c>
      <c r="O438" s="58" t="str">
        <f t="shared" si="292"/>
        <v>X</v>
      </c>
      <c r="P438" s="58" t="str">
        <f t="shared" si="292"/>
        <v>X</v>
      </c>
      <c r="Q438" s="58" t="str">
        <f t="shared" si="292"/>
        <v>X</v>
      </c>
      <c r="U438" s="544"/>
      <c r="V438" s="546"/>
      <c r="W438" s="546"/>
      <c r="X438" s="547"/>
      <c r="Y438" s="545"/>
      <c r="Z438" s="546"/>
      <c r="AA438" s="546"/>
      <c r="AE438"/>
    </row>
    <row r="439" spans="1:31" ht="21" customHeight="1">
      <c r="A439" s="51"/>
      <c r="B439" s="58" t="s">
        <v>21</v>
      </c>
      <c r="C439" s="58" t="str">
        <f t="shared" ref="C439:P439" si="293">IF(C12=$V$17,"O",IF(C12=$W$17,"O",IF(C12=$X$17,"O",IF(C12=$Y$17,"O",IF(C12=$Z$17,"O",IF(C12=$AA$17,"O",IF(C12=$AB$17,"O",IF(C12=$AC$17,"O",IF(C12=$AD$17,"O",IF(C12=$AE$17,"O",IF(C12=$AF$17,"O",IF(C12=$AG$17,"O",IF(C12=$AH$17,"O",IF(C12=$AI$17,"O",IF(C12=$AJ$17,"O",IF(C12=$AK$17,"O",IF(C12=$AL$17,"O",IF(C12=$AM$17,"O",IF(C12=$AN$17,"O",IF(C12=$AO$17,"O",IF(C12=$AP$17,"O",IF(C12=$AQ$17,"O",IF(C12=$AR$17,"O",IF(C12=$AS$17,"O",IF(C12=$AT$17,"O",IF(C12=$AU$17,"O",IF(C12=$AV$17,"O",IF(C12=$AW$17,"O",IF(C12=$AX$17,"O",IF(C12=$AY$17,"O",IF(C12=$AZ$17,"O",IF(C12=$BA$17,"O",IF(C12=$BB$17,"O",IF(C12=$BC$17,"O",IF(C12=$BD$17,"O",IF(C12=$BE$17,"O",IF(C12=$BF$17,"O","X")))))))))))))))))))))))))))))))))))))</f>
        <v>X</v>
      </c>
      <c r="D439" s="58" t="str">
        <f t="shared" si="293"/>
        <v>X</v>
      </c>
      <c r="E439" s="58" t="str">
        <f t="shared" si="293"/>
        <v>X</v>
      </c>
      <c r="F439" s="58" t="str">
        <f t="shared" si="293"/>
        <v>X</v>
      </c>
      <c r="G439" s="58" t="str">
        <f t="shared" si="293"/>
        <v>X</v>
      </c>
      <c r="H439" s="58" t="str">
        <f t="shared" si="293"/>
        <v>X</v>
      </c>
      <c r="I439" s="58" t="str">
        <f t="shared" si="293"/>
        <v>X</v>
      </c>
      <c r="J439" s="58" t="str">
        <f t="shared" si="293"/>
        <v>X</v>
      </c>
      <c r="K439" s="58" t="str">
        <f t="shared" si="293"/>
        <v>X</v>
      </c>
      <c r="L439" s="58" t="str">
        <f t="shared" si="293"/>
        <v>X</v>
      </c>
      <c r="M439" s="58" t="str">
        <f t="shared" si="293"/>
        <v>X</v>
      </c>
      <c r="N439" s="58" t="str">
        <f t="shared" si="293"/>
        <v>X</v>
      </c>
      <c r="O439" s="58" t="str">
        <f t="shared" si="293"/>
        <v>X</v>
      </c>
      <c r="P439" s="58" t="str">
        <f t="shared" si="293"/>
        <v>X</v>
      </c>
      <c r="Q439" s="58" t="str">
        <f>IF(Q12=$V$17,"O",IF(Q12=$W$17,"O",IF(Q12=$X$17,"O",IF(Q12=$Y$17,"O",IF(Q12=$Z$17,"O",IF(Q12=$AA$17,"O",IF(Q12=$AB$17,"O",IF(Q12=$AC$17,"O",IF(Q12=$AD$17,"O",IF(Q12=$AE$17,"O",IF(Q12=$AF$17,"O",IF(Q12=$AG$17,"O",IF(Q12=$AH$17,"O",IF(Q12=$AI$17,"O",IF(Q12=$AJ$17,"O",IF(Q12=$AK$17,"O",IF(Q12=$AL$17,"O",IF(Q12=$AM$17,"O",IF(Q12=$AN$17,"O",IF(Q12=$AO$17,"O",IF(Q12=$AP$17,"O",IF(Q12=$AQ$17,"O",IF(Q12=$AR$17,"O",IF(Q12=$AS$17,"O",IF(Q12=$AT$17,"O",IF(Q12=$AU$17,"O",IF(Q12=$AV$17,"O",IF(Q12=$AW$17,"O",IF(Q12=$AX$17,"O",IF(Q12=$AY$17,"O",IF(Q12=$AZ$17,"O",IF(Q12=$BA$17,"O",IF(Q12=$BB$17,"O",IF(Q12=$BC$17,"O",IF(Q12=$BD$17,"O",IF(Q12=$BE$17,"O",IF(Q12=$BF$17,"O","X")))))))))))))))))))))))))))))))))))))</f>
        <v>X</v>
      </c>
      <c r="U439" s="544"/>
      <c r="V439" s="546"/>
      <c r="W439" s="546"/>
      <c r="X439" s="547"/>
      <c r="Y439" s="545"/>
      <c r="Z439" s="546"/>
      <c r="AA439" s="546"/>
      <c r="AE439"/>
    </row>
    <row r="440" spans="1:31" ht="21" customHeight="1">
      <c r="A440" s="60"/>
      <c r="B440" s="30" t="s">
        <v>46</v>
      </c>
      <c r="C440" s="47">
        <f>COUNTIF(C434:C439,"O")</f>
        <v>0</v>
      </c>
      <c r="D440" s="47">
        <f t="shared" ref="D440:Q440" si="294">COUNTIF(D434:D439,"O")</f>
        <v>0</v>
      </c>
      <c r="E440" s="47">
        <f t="shared" si="294"/>
        <v>0</v>
      </c>
      <c r="F440" s="47">
        <f t="shared" si="294"/>
        <v>0</v>
      </c>
      <c r="G440" s="47">
        <f t="shared" si="294"/>
        <v>0</v>
      </c>
      <c r="H440" s="47">
        <f t="shared" si="294"/>
        <v>0</v>
      </c>
      <c r="I440" s="47">
        <f t="shared" si="294"/>
        <v>0</v>
      </c>
      <c r="J440" s="47">
        <f t="shared" si="294"/>
        <v>0</v>
      </c>
      <c r="K440" s="47">
        <f t="shared" si="294"/>
        <v>0</v>
      </c>
      <c r="L440" s="47">
        <f t="shared" si="294"/>
        <v>0</v>
      </c>
      <c r="M440" s="47">
        <f t="shared" si="294"/>
        <v>0</v>
      </c>
      <c r="N440" s="47">
        <f t="shared" si="294"/>
        <v>0</v>
      </c>
      <c r="O440" s="47">
        <f t="shared" si="294"/>
        <v>0</v>
      </c>
      <c r="P440" s="47">
        <f t="shared" si="294"/>
        <v>0</v>
      </c>
      <c r="Q440" s="47">
        <f t="shared" si="294"/>
        <v>0</v>
      </c>
      <c r="U440" s="544"/>
      <c r="V440" s="546"/>
      <c r="W440" s="546"/>
      <c r="X440" s="547"/>
      <c r="Y440" s="545"/>
      <c r="Z440" s="546"/>
      <c r="AA440" s="546"/>
      <c r="AE440"/>
    </row>
    <row r="441" spans="1:31" ht="21" customHeight="1">
      <c r="A441" s="50">
        <v>4</v>
      </c>
      <c r="B441" s="58" t="s">
        <v>32</v>
      </c>
      <c r="C441" s="58" t="str">
        <f>IF(C7=$V$18,"O",IF(C7=$W$18,"O",IF(C7=$X$18,"O",IF(C7=$Y$18,"O",IF(C7=$Z$18,"O",IF(C7=$AA$18,"O",IF(C7=$AB$18,"O",IF(C7=$AC$18,"O",IF(C7=$AD$18,"O",IF(C7=$AE$18,"O",IF(C7=$AF$18,"O",IF(C7=$AG$18,"O",IF(C7=$AH$18,"O",IF(C7=$AI$18,"O",IF(C7=$AJ$18,"O",IF(C7=$AK$18,"O",IF(C7=$AL$18,"O",IF(C7=$AM$18,"O",IF(C7=$AN$18,"O",IF(C7=$AO$18,"O",IF(C7=$AP$18,"O",IF(C7=$AQ$18,"O",IF(C7=$AR$18,"O",IF(C7=$AS$18,"O",IF(C7=$AT$18,"O",IF(C7=$AU$18,"O",IF(C7=$AV$18,"O",IF(C7=$AW$18,"O",IF(C7=$AX$18,"O",IF(C7=$AY$18,"O",IF(C7=$AZ$18,"O",IF(C7=$BA$18,"O",IF(C7=$BB$18,"O",IF(C7=$BC$18,"O",IF(C7=$BD$18,"O",IF(C7=$BE$18,"O",IF(C7=$BF$18,"O","X")))))))))))))))))))))))))))))))))))))</f>
        <v>X</v>
      </c>
      <c r="D441" s="58" t="str">
        <f t="shared" ref="D441:Q441" si="295">IF(D7=$V$18,"O",IF(D7=$W$18,"O",IF(D7=$X$18,"O",IF(D7=$Y$18,"O",IF(D7=$Z$18,"O",IF(D7=$AA$18,"O",IF(D7=$AB$18,"O",IF(D7=$AC$18,"O",IF(D7=$AD$18,"O",IF(D7=$AE$18,"O",IF(D7=$AF$18,"O",IF(D7=$AG$18,"O",IF(D7=$AH$18,"O",IF(D7=$AI$18,"O",IF(D7=$AJ$18,"O",IF(D7=$AK$18,"O",IF(D7=$AL$18,"O",IF(D7=$AM$18,"O",IF(D7=$AN$18,"O",IF(D7=$AO$18,"O",IF(D7=$AP$18,"O",IF(D7=$AQ$18,"O",IF(D7=$AR$18,"O",IF(D7=$AS$18,"O",IF(D7=$AT$18,"O",IF(D7=$AU$18,"O",IF(D7=$AV$18,"O",IF(D7=$AW$18,"O",IF(D7=$AX$18,"O",IF(D7=$AY$18,"O",IF(D7=$AZ$18,"O",IF(D7=$BA$18,"O",IF(D7=$BB$18,"O",IF(D7=$BC$18,"O",IF(D7=$BD$18,"O",IF(D7=$BE$18,"O",IF(D7=$BF$18,"O","X")))))))))))))))))))))))))))))))))))))</f>
        <v>X</v>
      </c>
      <c r="E441" s="58" t="str">
        <f t="shared" si="295"/>
        <v>X</v>
      </c>
      <c r="F441" s="58" t="str">
        <f t="shared" si="295"/>
        <v>X</v>
      </c>
      <c r="G441" s="58" t="str">
        <f t="shared" si="295"/>
        <v>X</v>
      </c>
      <c r="H441" s="58" t="str">
        <f t="shared" si="295"/>
        <v>X</v>
      </c>
      <c r="I441" s="58" t="str">
        <f t="shared" si="295"/>
        <v>X</v>
      </c>
      <c r="J441" s="58" t="str">
        <f t="shared" si="295"/>
        <v>X</v>
      </c>
      <c r="K441" s="58" t="str">
        <f t="shared" si="295"/>
        <v>X</v>
      </c>
      <c r="L441" s="58" t="str">
        <f t="shared" si="295"/>
        <v>X</v>
      </c>
      <c r="M441" s="58" t="str">
        <f t="shared" si="295"/>
        <v>X</v>
      </c>
      <c r="N441" s="58" t="str">
        <f t="shared" si="295"/>
        <v>X</v>
      </c>
      <c r="O441" s="58" t="str">
        <f t="shared" si="295"/>
        <v>X</v>
      </c>
      <c r="P441" s="58" t="str">
        <f t="shared" si="295"/>
        <v>X</v>
      </c>
      <c r="Q441" s="58" t="str">
        <f t="shared" si="295"/>
        <v>X</v>
      </c>
      <c r="U441" s="544"/>
      <c r="V441" s="546"/>
      <c r="W441" s="546"/>
      <c r="X441" s="547"/>
      <c r="Y441" s="545"/>
      <c r="Z441" s="546"/>
      <c r="AA441" s="546"/>
    </row>
    <row r="442" spans="1:31" ht="21" customHeight="1">
      <c r="A442" s="132" t="s">
        <v>456</v>
      </c>
      <c r="B442" s="58" t="s">
        <v>33</v>
      </c>
      <c r="C442" s="58" t="str">
        <f t="shared" ref="C442:Q442" si="296">IF(C8=$V$18,"O",IF(C8=$W$18,"O",IF(C8=$X$18,"O",IF(C8=$Y$18,"O",IF(C8=$Z$18,"O",IF(C8=$AA$18,"O",IF(C8=$AB$18,"O",IF(C8=$AC$18,"O",IF(C8=$AD$18,"O",IF(C8=$AE$18,"O",IF(C8=$AF$18,"O",IF(C8=$AG$18,"O",IF(C8=$AH$18,"O",IF(C8=$AI$18,"O",IF(C8=$AJ$18,"O",IF(C8=$AK$18,"O",IF(C8=$AL$18,"O",IF(C8=$AM$18,"O",IF(C8=$AN$18,"O",IF(C8=$AO$18,"O",IF(C8=$AP$18,"O",IF(C8=$AQ$18,"O",IF(C8=$AR$18,"O",IF(C8=$AS$18,"O",IF(C8=$AT$18,"O",IF(C8=$AU$18,"O",IF(C8=$AV$18,"O",IF(C8=$AW$18,"O",IF(C8=$AX$18,"O",IF(C8=$AY$18,"O",IF(C8=$AZ$18,"O",IF(C8=$BA$18,"O",IF(C8=$BB$18,"O",IF(C8=$BC$18,"O",IF(C8=$BD$18,"O",IF(C8=$BE$18,"O",IF(C8=$BF$18,"O","X")))))))))))))))))))))))))))))))))))))</f>
        <v>X</v>
      </c>
      <c r="D442" s="58" t="str">
        <f t="shared" si="296"/>
        <v>X</v>
      </c>
      <c r="E442" s="58" t="str">
        <f t="shared" si="296"/>
        <v>X</v>
      </c>
      <c r="F442" s="58" t="str">
        <f t="shared" si="296"/>
        <v>X</v>
      </c>
      <c r="G442" s="58" t="str">
        <f t="shared" si="296"/>
        <v>X</v>
      </c>
      <c r="H442" s="58" t="str">
        <f t="shared" si="296"/>
        <v>X</v>
      </c>
      <c r="I442" s="58" t="str">
        <f t="shared" si="296"/>
        <v>X</v>
      </c>
      <c r="J442" s="58" t="str">
        <f t="shared" si="296"/>
        <v>X</v>
      </c>
      <c r="K442" s="58" t="str">
        <f t="shared" si="296"/>
        <v>X</v>
      </c>
      <c r="L442" s="58" t="str">
        <f t="shared" si="296"/>
        <v>X</v>
      </c>
      <c r="M442" s="58" t="str">
        <f t="shared" si="296"/>
        <v>X</v>
      </c>
      <c r="N442" s="58" t="str">
        <f t="shared" si="296"/>
        <v>X</v>
      </c>
      <c r="O442" s="58" t="str">
        <f t="shared" si="296"/>
        <v>X</v>
      </c>
      <c r="P442" s="58" t="str">
        <f t="shared" si="296"/>
        <v>X</v>
      </c>
      <c r="Q442" s="58" t="str">
        <f t="shared" si="296"/>
        <v>X</v>
      </c>
      <c r="U442" s="544"/>
      <c r="V442" s="546"/>
      <c r="W442" s="546"/>
      <c r="X442" s="547"/>
      <c r="Y442" s="545"/>
      <c r="Z442" s="546"/>
      <c r="AA442" s="546"/>
    </row>
    <row r="443" spans="1:31" ht="21" customHeight="1">
      <c r="A443" s="51"/>
      <c r="B443" s="58" t="s">
        <v>34</v>
      </c>
      <c r="C443" s="58" t="str">
        <f t="shared" ref="C443:Q443" si="297">IF(C9=$V$18,"O",IF(C9=$W$18,"O",IF(C9=$X$18,"O",IF(C9=$Y$18,"O",IF(C9=$Z$18,"O",IF(C9=$AA$18,"O",IF(C9=$AB$18,"O",IF(C9=$AC$18,"O",IF(C9=$AD$18,"O",IF(C9=$AE$18,"O",IF(C9=$AF$18,"O",IF(C9=$AG$18,"O",IF(C9=$AH$18,"O",IF(C9=$AI$18,"O",IF(C9=$AJ$18,"O",IF(C9=$AK$18,"O",IF(C9=$AL$18,"O",IF(C9=$AM$18,"O",IF(C9=$AN$18,"O",IF(C9=$AO$18,"O",IF(C9=$AP$18,"O",IF(C9=$AQ$18,"O",IF(C9=$AR$18,"O",IF(C9=$AS$18,"O",IF(C9=$AT$18,"O",IF(C9=$AU$18,"O",IF(C9=$AV$18,"O",IF(C9=$AW$18,"O",IF(C9=$AX$18,"O",IF(C9=$AY$18,"O",IF(C9=$AZ$18,"O",IF(C9=$BA$18,"O",IF(C9=$BB$18,"O",IF(C9=$BC$18,"O",IF(C9=$BD$18,"O",IF(C9=$BE$18,"O",IF(C9=$BF$18,"O","X")))))))))))))))))))))))))))))))))))))</f>
        <v>O</v>
      </c>
      <c r="D443" s="58" t="str">
        <f t="shared" si="297"/>
        <v>O</v>
      </c>
      <c r="E443" s="58" t="str">
        <f t="shared" si="297"/>
        <v>O</v>
      </c>
      <c r="F443" s="58" t="str">
        <f t="shared" si="297"/>
        <v>O</v>
      </c>
      <c r="G443" s="58" t="str">
        <f t="shared" si="297"/>
        <v>O</v>
      </c>
      <c r="H443" s="58" t="str">
        <f t="shared" si="297"/>
        <v>O</v>
      </c>
      <c r="I443" s="58" t="str">
        <f t="shared" si="297"/>
        <v>O</v>
      </c>
      <c r="J443" s="58" t="str">
        <f t="shared" si="297"/>
        <v>O</v>
      </c>
      <c r="K443" s="58" t="str">
        <f t="shared" si="297"/>
        <v>O</v>
      </c>
      <c r="L443" s="58" t="str">
        <f t="shared" si="297"/>
        <v>O</v>
      </c>
      <c r="M443" s="58" t="str">
        <f t="shared" si="297"/>
        <v>O</v>
      </c>
      <c r="N443" s="58" t="str">
        <f t="shared" si="297"/>
        <v>O</v>
      </c>
      <c r="O443" s="58" t="str">
        <f t="shared" si="297"/>
        <v>O</v>
      </c>
      <c r="P443" s="58" t="str">
        <f t="shared" si="297"/>
        <v>O</v>
      </c>
      <c r="Q443" s="58" t="str">
        <f t="shared" si="297"/>
        <v>O</v>
      </c>
      <c r="U443" s="544"/>
      <c r="V443" s="546"/>
      <c r="W443" s="546"/>
      <c r="X443" s="547"/>
      <c r="Y443" s="545"/>
      <c r="Z443" s="546"/>
      <c r="AA443" s="546"/>
      <c r="AE443"/>
    </row>
    <row r="444" spans="1:31" ht="21" customHeight="1">
      <c r="A444" s="51"/>
      <c r="B444" s="58" t="s">
        <v>35</v>
      </c>
      <c r="C444" s="58" t="str">
        <f t="shared" ref="C444:Q444" si="298">IF(C10=$V$18,"O",IF(C10=$W$18,"O",IF(C10=$X$18,"O",IF(C10=$Y$18,"O",IF(C10=$Z$18,"O",IF(C10=$AA$18,"O",IF(C10=$AB$18,"O",IF(C10=$AC$18,"O",IF(C10=$AD$18,"O",IF(C10=$AE$18,"O",IF(C10=$AF$18,"O",IF(C10=$AG$18,"O",IF(C10=$AH$18,"O",IF(C10=$AI$18,"O",IF(C10=$AJ$18,"O",IF(C10=$AK$18,"O",IF(C10=$AL$18,"O",IF(C10=$AM$18,"O",IF(C10=$AN$18,"O",IF(C10=$AO$18,"O",IF(C10=$AP$18,"O",IF(C10=$AQ$18,"O",IF(C10=$AR$18,"O",IF(C10=$AS$18,"O",IF(C10=$AT$18,"O",IF(C10=$AU$18,"O",IF(C10=$AV$18,"O",IF(C10=$AW$18,"O",IF(C10=$AX$18,"O",IF(C10=$AY$18,"O",IF(C10=$AZ$18,"O",IF(C10=$BA$18,"O",IF(C10=$BB$18,"O",IF(C10=$BC$18,"O",IF(C10=$BD$18,"O",IF(C10=$BE$18,"O",IF(C10=$BF$18,"O","X")))))))))))))))))))))))))))))))))))))</f>
        <v>O</v>
      </c>
      <c r="D444" s="58" t="str">
        <f t="shared" si="298"/>
        <v>O</v>
      </c>
      <c r="E444" s="58" t="str">
        <f t="shared" si="298"/>
        <v>O</v>
      </c>
      <c r="F444" s="58" t="str">
        <f t="shared" si="298"/>
        <v>O</v>
      </c>
      <c r="G444" s="58" t="str">
        <f t="shared" si="298"/>
        <v>O</v>
      </c>
      <c r="H444" s="58" t="str">
        <f t="shared" si="298"/>
        <v>O</v>
      </c>
      <c r="I444" s="58" t="str">
        <f t="shared" si="298"/>
        <v>O</v>
      </c>
      <c r="J444" s="58" t="str">
        <f t="shared" si="298"/>
        <v>O</v>
      </c>
      <c r="K444" s="58" t="str">
        <f t="shared" si="298"/>
        <v>O</v>
      </c>
      <c r="L444" s="58" t="str">
        <f t="shared" si="298"/>
        <v>O</v>
      </c>
      <c r="M444" s="58" t="str">
        <f t="shared" si="298"/>
        <v>O</v>
      </c>
      <c r="N444" s="58" t="str">
        <f t="shared" si="298"/>
        <v>O</v>
      </c>
      <c r="O444" s="58" t="str">
        <f t="shared" si="298"/>
        <v>O</v>
      </c>
      <c r="P444" s="58" t="str">
        <f t="shared" si="298"/>
        <v>O</v>
      </c>
      <c r="Q444" s="58" t="str">
        <f t="shared" si="298"/>
        <v>O</v>
      </c>
      <c r="U444" s="544"/>
      <c r="V444" s="546"/>
      <c r="W444" s="546"/>
      <c r="X444" s="547"/>
      <c r="Y444" s="545"/>
      <c r="Z444" s="546"/>
      <c r="AA444" s="546"/>
      <c r="AE444"/>
    </row>
    <row r="445" spans="1:31" ht="21" customHeight="1">
      <c r="A445" s="51"/>
      <c r="B445" s="58" t="s">
        <v>36</v>
      </c>
      <c r="C445" s="58" t="str">
        <f t="shared" ref="C445:Q445" si="299">IF(C11=$V$18,"O",IF(C11=$W$18,"O",IF(C11=$X$18,"O",IF(C11=$Y$18,"O",IF(C11=$Z$18,"O",IF(C11=$AA$18,"O",IF(C11=$AB$18,"O",IF(C11=$AC$18,"O",IF(C11=$AD$18,"O",IF(C11=$AE$18,"O",IF(C11=$AF$18,"O",IF(C11=$AG$18,"O",IF(C11=$AH$18,"O",IF(C11=$AI$18,"O",IF(C11=$AJ$18,"O",IF(C11=$AK$18,"O",IF(C11=$AL$18,"O",IF(C11=$AM$18,"O",IF(C11=$AN$18,"O",IF(C11=$AO$18,"O",IF(C11=$AP$18,"O",IF(C11=$AQ$18,"O",IF(C11=$AR$18,"O",IF(C11=$AS$18,"O",IF(C11=$AT$18,"O",IF(C11=$AU$18,"O",IF(C11=$AV$18,"O",IF(C11=$AW$18,"O",IF(C11=$AX$18,"O",IF(C11=$AY$18,"O",IF(C11=$AZ$18,"O",IF(C11=$BA$18,"O",IF(C11=$BB$18,"O",IF(C11=$BC$18,"O",IF(C11=$BD$18,"O",IF(C11=$BE$18,"O",IF(C11=$BF$18,"O","X")))))))))))))))))))))))))))))))))))))</f>
        <v>X</v>
      </c>
      <c r="D445" s="58" t="str">
        <f t="shared" si="299"/>
        <v>X</v>
      </c>
      <c r="E445" s="58" t="str">
        <f t="shared" si="299"/>
        <v>X</v>
      </c>
      <c r="F445" s="58" t="str">
        <f t="shared" si="299"/>
        <v>X</v>
      </c>
      <c r="G445" s="58" t="str">
        <f t="shared" si="299"/>
        <v>X</v>
      </c>
      <c r="H445" s="58" t="str">
        <f t="shared" si="299"/>
        <v>X</v>
      </c>
      <c r="I445" s="58" t="str">
        <f t="shared" si="299"/>
        <v>X</v>
      </c>
      <c r="J445" s="58" t="str">
        <f t="shared" si="299"/>
        <v>X</v>
      </c>
      <c r="K445" s="58" t="str">
        <f t="shared" si="299"/>
        <v>X</v>
      </c>
      <c r="L445" s="58" t="str">
        <f t="shared" si="299"/>
        <v>X</v>
      </c>
      <c r="M445" s="58" t="str">
        <f t="shared" si="299"/>
        <v>X</v>
      </c>
      <c r="N445" s="58" t="str">
        <f t="shared" si="299"/>
        <v>X</v>
      </c>
      <c r="O445" s="58" t="str">
        <f t="shared" si="299"/>
        <v>X</v>
      </c>
      <c r="P445" s="58" t="str">
        <f t="shared" si="299"/>
        <v>X</v>
      </c>
      <c r="Q445" s="58" t="str">
        <f t="shared" si="299"/>
        <v>X</v>
      </c>
      <c r="U445" s="544"/>
      <c r="V445" s="546"/>
      <c r="W445" s="546"/>
      <c r="X445" s="547"/>
      <c r="Y445" s="545"/>
      <c r="Z445" s="546"/>
      <c r="AA445" s="546"/>
      <c r="AE445"/>
    </row>
    <row r="446" spans="1:31" ht="21" customHeight="1">
      <c r="A446" s="51"/>
      <c r="B446" s="58" t="s">
        <v>21</v>
      </c>
      <c r="C446" s="58" t="str">
        <f t="shared" ref="C446:P446" si="300">IF(C12=$V$18,"O",IF(C12=$W$18,"O",IF(C12=$X$18,"O",IF(C12=$Y$18,"O",IF(C12=$Z$18,"O",IF(C12=$AA$18,"O",IF(C12=$AB$18,"O",IF(C12=$AC$18,"O",IF(C12=$AD$18,"O",IF(C12=$AE$18,"O",IF(C12=$AF$18,"O",IF(C12=$AG$18,"O",IF(C12=$AH$18,"O",IF(C12=$AI$18,"O",IF(C12=$AJ$18,"O",IF(C12=$AK$18,"O",IF(C12=$AL$18,"O",IF(C12=$AM$18,"O",IF(C12=$AN$18,"O",IF(C12=$AO$18,"O",IF(C12=$AP$18,"O",IF(C12=$AQ$18,"O",IF(C12=$AR$18,"O",IF(C12=$AS$18,"O",IF(C12=$AT$18,"O",IF(C12=$AU$18,"O",IF(C12=$AV$18,"O",IF(C12=$AW$18,"O",IF(C12=$AX$18,"O",IF(C12=$AY$18,"O",IF(C12=$AZ$18,"O",IF(C12=$BA$18,"O",IF(C12=$BB$18,"O",IF(C12=$BC$18,"O",IF(C12=$BD$18,"O",IF(C12=$BE$18,"O",IF(C12=$BF$18,"O","X")))))))))))))))))))))))))))))))))))))</f>
        <v>X</v>
      </c>
      <c r="D446" s="58" t="str">
        <f t="shared" si="300"/>
        <v>X</v>
      </c>
      <c r="E446" s="58" t="str">
        <f t="shared" si="300"/>
        <v>X</v>
      </c>
      <c r="F446" s="58" t="str">
        <f t="shared" si="300"/>
        <v>X</v>
      </c>
      <c r="G446" s="58" t="str">
        <f t="shared" si="300"/>
        <v>X</v>
      </c>
      <c r="H446" s="58" t="str">
        <f t="shared" si="300"/>
        <v>X</v>
      </c>
      <c r="I446" s="58" t="str">
        <f t="shared" si="300"/>
        <v>X</v>
      </c>
      <c r="J446" s="58" t="str">
        <f t="shared" si="300"/>
        <v>X</v>
      </c>
      <c r="K446" s="58" t="str">
        <f t="shared" si="300"/>
        <v>X</v>
      </c>
      <c r="L446" s="58" t="str">
        <f t="shared" si="300"/>
        <v>X</v>
      </c>
      <c r="M446" s="58" t="str">
        <f t="shared" si="300"/>
        <v>X</v>
      </c>
      <c r="N446" s="58" t="str">
        <f t="shared" si="300"/>
        <v>X</v>
      </c>
      <c r="O446" s="58" t="str">
        <f t="shared" si="300"/>
        <v>X</v>
      </c>
      <c r="P446" s="58" t="str">
        <f t="shared" si="300"/>
        <v>X</v>
      </c>
      <c r="Q446" s="58" t="str">
        <f>IF(Q12=$V$18,"O",IF(Q12=$W$18,"O",IF(Q12=$X$18,"O",IF(Q12=$Y$18,"O",IF(Q12=$Z$18,"O",IF(Q12=$AA$18,"O",IF(Q12=$AB$18,"O",IF(Q12=$AC$18,"O",IF(Q12=$AD$18,"O",IF(Q12=$AE$18,"O",IF(Q12=$AF$18,"O",IF(Q12=$AG$18,"O",IF(Q12=$AH$18,"O",IF(Q12=$AI$18,"O",IF(Q12=$AJ$18,"O",IF(Q12=$AK$18,"O",IF(Q12=$AL$18,"O",IF(Q12=$AM$18,"O",IF(Q12=$AN$18,"O",IF(Q12=$AO$18,"O",IF(Q12=$AP$18,"O",IF(Q12=$AQ$18,"O",IF(Q12=$AR$18,"O",IF(Q12=$AS$18,"O",IF(Q12=$AT$18,"O",IF(Q12=$AU$18,"O",IF(Q12=$AV$18,"O",IF(Q12=$AW$18,"O",IF(Q12=$AX$18,"O",IF(Q12=$AY$18,"O",IF(Q12=$AZ$18,"O",IF(Q12=$BA$18,"O",IF(Q12=$BB$18,"O",IF(Q12=$BC$18,"O",IF(Q12=$BD$18,"O",IF(Q12=$BE$18,"O",IF(Q12=$BF$18,"O","X")))))))))))))))))))))))))))))))))))))</f>
        <v>X</v>
      </c>
      <c r="U446" s="544"/>
      <c r="V446" s="546"/>
      <c r="W446" s="546"/>
      <c r="X446" s="547"/>
      <c r="Y446" s="545"/>
      <c r="Z446" s="546"/>
      <c r="AA446" s="546"/>
      <c r="AE446"/>
    </row>
    <row r="447" spans="1:31" ht="21" customHeight="1">
      <c r="A447" s="60"/>
      <c r="B447" s="30" t="s">
        <v>46</v>
      </c>
      <c r="C447" s="47">
        <f>COUNTIF(C441:C446,"O")</f>
        <v>2</v>
      </c>
      <c r="D447" s="47">
        <f t="shared" ref="D447:Q447" si="301">COUNTIF(D441:D446,"O")</f>
        <v>2</v>
      </c>
      <c r="E447" s="47">
        <f t="shared" si="301"/>
        <v>2</v>
      </c>
      <c r="F447" s="47">
        <f t="shared" si="301"/>
        <v>2</v>
      </c>
      <c r="G447" s="47">
        <f t="shared" si="301"/>
        <v>2</v>
      </c>
      <c r="H447" s="47">
        <f t="shared" si="301"/>
        <v>2</v>
      </c>
      <c r="I447" s="47">
        <f t="shared" si="301"/>
        <v>2</v>
      </c>
      <c r="J447" s="47">
        <f t="shared" si="301"/>
        <v>2</v>
      </c>
      <c r="K447" s="47">
        <f t="shared" si="301"/>
        <v>2</v>
      </c>
      <c r="L447" s="47">
        <f t="shared" si="301"/>
        <v>2</v>
      </c>
      <c r="M447" s="47">
        <f t="shared" si="301"/>
        <v>2</v>
      </c>
      <c r="N447" s="47">
        <f t="shared" si="301"/>
        <v>2</v>
      </c>
      <c r="O447" s="47">
        <f t="shared" si="301"/>
        <v>2</v>
      </c>
      <c r="P447" s="47">
        <f t="shared" si="301"/>
        <v>2</v>
      </c>
      <c r="Q447" s="47">
        <f t="shared" si="301"/>
        <v>2</v>
      </c>
      <c r="U447" s="544"/>
      <c r="V447" s="546"/>
      <c r="W447" s="546"/>
      <c r="X447" s="547"/>
      <c r="Y447" s="545"/>
      <c r="Z447" s="546"/>
      <c r="AA447" s="546"/>
      <c r="AE447"/>
    </row>
    <row r="448" spans="1:31" ht="21" customHeight="1">
      <c r="A448" s="50">
        <v>5</v>
      </c>
      <c r="B448" s="58" t="s">
        <v>32</v>
      </c>
      <c r="C448" s="58" t="str">
        <f>IF(C7=$V$19,"O",IF(C7=$W$19,"O",IF(C7=$X$19,"O",IF(C7=$Y$19,"O",IF(C7=$Z$19,"O",IF(C7=$AA$19,"O",IF(C7=$AB$19,"O",IF(C7=$AC$19,"O",IF(C7=$AD$19,"O",IF(C7=$AE$19,"O",IF(C7=$AF$19,"O",IF(C7=$AG$19,"O",IF(C7=$AH$19,"O",IF(C7=$AI$19,"O",IF(C7=$AJ$19,"O",IF(C7=$AK$19,"O",IF(C7=$AL$19,"O",IF(C7=$AM$19,"O",IF(C7=$AN$19,"O",IF(C7=$AO$19,"O",IF(C7=$AP$19,"O",IF(C7=$AQ$19,"O",IF(C7=$AR$19,"O",IF(C7=$AS$19,"O",IF(C7=$AT$19,"O",IF(C7=$AU$19,"O",IF(C7=$AV$19,"O",IF(C7=$AW$19,"O",IF(C7=$AX$19,"O",IF(C7=$AY$19,"O",IF(C7=$AZ$19,"O",IF(C7=$BA$19,"O",IF(C7=$BB$19,"O",IF(C7=$BC$19,"O","X"))))))))))))))))))))))))))))))))))</f>
        <v>X</v>
      </c>
      <c r="D448" s="58" t="str">
        <f t="shared" ref="D448:Q448" si="302">IF(D7=$V$19,"O",IF(D7=$W$19,"O",IF(D7=$X$19,"O",IF(D7=$Y$19,"O",IF(D7=$Z$19,"O",IF(D7=$AA$19,"O",IF(D7=$AB$19,"O",IF(D7=$AC$19,"O",IF(D7=$AD$19,"O",IF(D7=$AE$19,"O",IF(D7=$AF$19,"O",IF(D7=$AG$19,"O",IF(D7=$AH$19,"O",IF(D7=$AI$19,"O",IF(D7=$AJ$19,"O",IF(D7=$AK$19,"O",IF(D7=$AL$19,"O",IF(D7=$AM$19,"O",IF(D7=$AN$19,"O",IF(D7=$AO$19,"O",IF(D7=$AP$19,"O",IF(D7=$AQ$19,"O",IF(D7=$AR$19,"O",IF(D7=$AS$19,"O",IF(D7=$AT$19,"O",IF(D7=$AU$19,"O",IF(D7=$AV$19,"O",IF(D7=$AW$19,"O",IF(D7=$AX$19,"O",IF(D7=$AY$19,"O",IF(D7=$AZ$19,"O",IF(D7=$BA$19,"O",IF(D7=$BB$19,"O",IF(D7=$BC$19,"O","X"))))))))))))))))))))))))))))))))))</f>
        <v>X</v>
      </c>
      <c r="E448" s="58" t="str">
        <f t="shared" si="302"/>
        <v>X</v>
      </c>
      <c r="F448" s="58" t="str">
        <f t="shared" si="302"/>
        <v>X</v>
      </c>
      <c r="G448" s="58" t="str">
        <f t="shared" si="302"/>
        <v>X</v>
      </c>
      <c r="H448" s="58" t="str">
        <f t="shared" si="302"/>
        <v>X</v>
      </c>
      <c r="I448" s="58" t="str">
        <f t="shared" si="302"/>
        <v>X</v>
      </c>
      <c r="J448" s="58" t="str">
        <f t="shared" si="302"/>
        <v>X</v>
      </c>
      <c r="K448" s="58" t="str">
        <f t="shared" si="302"/>
        <v>X</v>
      </c>
      <c r="L448" s="58" t="str">
        <f t="shared" si="302"/>
        <v>X</v>
      </c>
      <c r="M448" s="58" t="str">
        <f t="shared" si="302"/>
        <v>X</v>
      </c>
      <c r="N448" s="58" t="str">
        <f t="shared" si="302"/>
        <v>X</v>
      </c>
      <c r="O448" s="58" t="str">
        <f t="shared" si="302"/>
        <v>X</v>
      </c>
      <c r="P448" s="58" t="str">
        <f t="shared" si="302"/>
        <v>X</v>
      </c>
      <c r="Q448" s="58" t="str">
        <f t="shared" si="302"/>
        <v>X</v>
      </c>
      <c r="U448" s="544"/>
      <c r="V448" s="546"/>
      <c r="W448" s="546"/>
      <c r="X448" s="547"/>
      <c r="Y448" s="545"/>
      <c r="Z448" s="546"/>
      <c r="AA448" s="546"/>
    </row>
    <row r="449" spans="1:31" ht="21" customHeight="1">
      <c r="A449" s="132" t="s">
        <v>458</v>
      </c>
      <c r="B449" s="58" t="s">
        <v>33</v>
      </c>
      <c r="C449" s="58" t="str">
        <f t="shared" ref="C449:Q449" si="303">IF(C8=$V$19,"O",IF(C8=$W$19,"O",IF(C8=$X$19,"O",IF(C8=$Y$19,"O",IF(C8=$Z$19,"O",IF(C8=$AA$19,"O",IF(C8=$AB$19,"O",IF(C8=$AC$19,"O",IF(C8=$AD$19,"O",IF(C8=$AE$19,"O",IF(C8=$AF$19,"O",IF(C8=$AG$19,"O",IF(C8=$AH$19,"O",IF(C8=$AI$19,"O",IF(C8=$AJ$19,"O",IF(C8=$AK$19,"O",IF(C8=$AL$19,"O",IF(C8=$AM$19,"O",IF(C8=$AN$19,"O",IF(C8=$AO$19,"O",IF(C8=$AP$19,"O",IF(C8=$AQ$19,"O",IF(C8=$AR$19,"O",IF(C8=$AS$19,"O",IF(C8=$AT$19,"O",IF(C8=$AU$19,"O",IF(C8=$AV$19,"O",IF(C8=$AW$19,"O",IF(C8=$AX$19,"O",IF(C8=$AY$19,"O",IF(C8=$AZ$19,"O",IF(C8=$BA$19,"O",IF(C8=$BB$19,"O",IF(C8=$BC$19,"O","X"))))))))))))))))))))))))))))))))))</f>
        <v>X</v>
      </c>
      <c r="D449" s="58" t="str">
        <f t="shared" si="303"/>
        <v>X</v>
      </c>
      <c r="E449" s="58" t="str">
        <f t="shared" si="303"/>
        <v>X</v>
      </c>
      <c r="F449" s="58" t="str">
        <f t="shared" si="303"/>
        <v>X</v>
      </c>
      <c r="G449" s="58" t="str">
        <f t="shared" si="303"/>
        <v>X</v>
      </c>
      <c r="H449" s="58" t="str">
        <f t="shared" si="303"/>
        <v>X</v>
      </c>
      <c r="I449" s="58" t="str">
        <f t="shared" si="303"/>
        <v>X</v>
      </c>
      <c r="J449" s="58" t="str">
        <f t="shared" si="303"/>
        <v>X</v>
      </c>
      <c r="K449" s="58" t="str">
        <f t="shared" si="303"/>
        <v>X</v>
      </c>
      <c r="L449" s="58" t="str">
        <f t="shared" si="303"/>
        <v>X</v>
      </c>
      <c r="M449" s="58" t="str">
        <f t="shared" si="303"/>
        <v>X</v>
      </c>
      <c r="N449" s="58" t="str">
        <f t="shared" si="303"/>
        <v>X</v>
      </c>
      <c r="O449" s="58" t="str">
        <f t="shared" si="303"/>
        <v>X</v>
      </c>
      <c r="P449" s="58" t="str">
        <f t="shared" si="303"/>
        <v>X</v>
      </c>
      <c r="Q449" s="58" t="str">
        <f t="shared" si="303"/>
        <v>X</v>
      </c>
      <c r="U449" s="544"/>
      <c r="V449" s="546"/>
      <c r="W449" s="546"/>
      <c r="X449" s="547"/>
      <c r="Y449" s="545"/>
      <c r="Z449" s="546"/>
      <c r="AA449" s="546"/>
    </row>
    <row r="450" spans="1:31" ht="21" customHeight="1">
      <c r="A450" s="51"/>
      <c r="B450" s="58" t="s">
        <v>34</v>
      </c>
      <c r="C450" s="58" t="str">
        <f t="shared" ref="C450:Q450" si="304">IF(C9=$V$19,"O",IF(C9=$W$19,"O",IF(C9=$X$19,"O",IF(C9=$Y$19,"O",IF(C9=$Z$19,"O",IF(C9=$AA$19,"O",IF(C9=$AB$19,"O",IF(C9=$AC$19,"O",IF(C9=$AD$19,"O",IF(C9=$AE$19,"O",IF(C9=$AF$19,"O",IF(C9=$AG$19,"O",IF(C9=$AH$19,"O",IF(C9=$AI$19,"O",IF(C9=$AJ$19,"O",IF(C9=$AK$19,"O",IF(C9=$AL$19,"O",IF(C9=$AM$19,"O",IF(C9=$AN$19,"O",IF(C9=$AO$19,"O",IF(C9=$AP$19,"O",IF(C9=$AQ$19,"O",IF(C9=$AR$19,"O",IF(C9=$AS$19,"O",IF(C9=$AT$19,"O",IF(C9=$AU$19,"O",IF(C9=$AV$19,"O",IF(C9=$AW$19,"O",IF(C9=$AX$19,"O",IF(C9=$AY$19,"O",IF(C9=$AZ$19,"O",IF(C9=$BA$19,"O",IF(C9=$BB$19,"O",IF(C9=$BC$19,"O","X"))))))))))))))))))))))))))))))))))</f>
        <v>X</v>
      </c>
      <c r="D450" s="58" t="str">
        <f t="shared" si="304"/>
        <v>X</v>
      </c>
      <c r="E450" s="58" t="str">
        <f t="shared" si="304"/>
        <v>X</v>
      </c>
      <c r="F450" s="58" t="str">
        <f t="shared" si="304"/>
        <v>X</v>
      </c>
      <c r="G450" s="58" t="str">
        <f t="shared" si="304"/>
        <v>X</v>
      </c>
      <c r="H450" s="58" t="str">
        <f t="shared" si="304"/>
        <v>X</v>
      </c>
      <c r="I450" s="58" t="str">
        <f t="shared" si="304"/>
        <v>X</v>
      </c>
      <c r="J450" s="58" t="str">
        <f t="shared" si="304"/>
        <v>X</v>
      </c>
      <c r="K450" s="58" t="str">
        <f t="shared" si="304"/>
        <v>X</v>
      </c>
      <c r="L450" s="58" t="str">
        <f t="shared" si="304"/>
        <v>X</v>
      </c>
      <c r="M450" s="58" t="str">
        <f t="shared" si="304"/>
        <v>X</v>
      </c>
      <c r="N450" s="58" t="str">
        <f t="shared" si="304"/>
        <v>X</v>
      </c>
      <c r="O450" s="58" t="str">
        <f t="shared" si="304"/>
        <v>X</v>
      </c>
      <c r="P450" s="58" t="str">
        <f t="shared" si="304"/>
        <v>X</v>
      </c>
      <c r="Q450" s="58" t="str">
        <f t="shared" si="304"/>
        <v>X</v>
      </c>
      <c r="U450" s="544"/>
      <c r="V450" s="546"/>
      <c r="W450" s="546"/>
      <c r="X450" s="547"/>
      <c r="Y450" s="545"/>
      <c r="Z450" s="546"/>
      <c r="AA450" s="546"/>
      <c r="AE450"/>
    </row>
    <row r="451" spans="1:31" ht="21" customHeight="1">
      <c r="A451" s="51"/>
      <c r="B451" s="58" t="s">
        <v>35</v>
      </c>
      <c r="C451" s="58" t="str">
        <f t="shared" ref="C451:Q451" si="305">IF(C10=$V$19,"O",IF(C10=$W$19,"O",IF(C10=$X$19,"O",IF(C10=$Y$19,"O",IF(C10=$Z$19,"O",IF(C10=$AA$19,"O",IF(C10=$AB$19,"O",IF(C10=$AC$19,"O",IF(C10=$AD$19,"O",IF(C10=$AE$19,"O",IF(C10=$AF$19,"O",IF(C10=$AG$19,"O",IF(C10=$AH$19,"O",IF(C10=$AI$19,"O",IF(C10=$AJ$19,"O",IF(C10=$AK$19,"O",IF(C10=$AL$19,"O",IF(C10=$AM$19,"O",IF(C10=$AN$19,"O",IF(C10=$AO$19,"O",IF(C10=$AP$19,"O",IF(C10=$AQ$19,"O",IF(C10=$AR$19,"O",IF(C10=$AS$19,"O",IF(C10=$AT$19,"O",IF(C10=$AU$19,"O",IF(C10=$AV$19,"O",IF(C10=$AW$19,"O",IF(C10=$AX$19,"O",IF(C10=$AY$19,"O",IF(C10=$AZ$19,"O",IF(C10=$BA$19,"O",IF(C10=$BB$19,"O",IF(C10=$BC$19,"O","X"))))))))))))))))))))))))))))))))))</f>
        <v>X</v>
      </c>
      <c r="D451" s="58" t="str">
        <f t="shared" si="305"/>
        <v>X</v>
      </c>
      <c r="E451" s="58" t="str">
        <f t="shared" si="305"/>
        <v>X</v>
      </c>
      <c r="F451" s="58" t="str">
        <f t="shared" si="305"/>
        <v>X</v>
      </c>
      <c r="G451" s="58" t="str">
        <f t="shared" si="305"/>
        <v>X</v>
      </c>
      <c r="H451" s="58" t="str">
        <f t="shared" si="305"/>
        <v>X</v>
      </c>
      <c r="I451" s="58" t="str">
        <f t="shared" si="305"/>
        <v>X</v>
      </c>
      <c r="J451" s="58" t="str">
        <f t="shared" si="305"/>
        <v>X</v>
      </c>
      <c r="K451" s="58" t="str">
        <f t="shared" si="305"/>
        <v>X</v>
      </c>
      <c r="L451" s="58" t="str">
        <f t="shared" si="305"/>
        <v>X</v>
      </c>
      <c r="M451" s="58" t="str">
        <f t="shared" si="305"/>
        <v>X</v>
      </c>
      <c r="N451" s="58" t="str">
        <f t="shared" si="305"/>
        <v>X</v>
      </c>
      <c r="O451" s="58" t="str">
        <f t="shared" si="305"/>
        <v>X</v>
      </c>
      <c r="P451" s="58" t="str">
        <f t="shared" si="305"/>
        <v>X</v>
      </c>
      <c r="Q451" s="58" t="str">
        <f t="shared" si="305"/>
        <v>X</v>
      </c>
      <c r="AE451"/>
    </row>
    <row r="452" spans="1:31" ht="21" customHeight="1">
      <c r="A452" s="51"/>
      <c r="B452" s="58" t="s">
        <v>36</v>
      </c>
      <c r="C452" s="58" t="str">
        <f t="shared" ref="C452:Q452" si="306">IF(C11=$V$19,"O",IF(C11=$W$19,"O",IF(C11=$X$19,"O",IF(C11=$Y$19,"O",IF(C11=$Z$19,"O",IF(C11=$AA$19,"O",IF(C11=$AB$19,"O",IF(C11=$AC$19,"O",IF(C11=$AD$19,"O",IF(C11=$AE$19,"O",IF(C11=$AF$19,"O",IF(C11=$AG$19,"O",IF(C11=$AH$19,"O",IF(C11=$AI$19,"O",IF(C11=$AJ$19,"O",IF(C11=$AK$19,"O",IF(C11=$AL$19,"O",IF(C11=$AM$19,"O",IF(C11=$AN$19,"O",IF(C11=$AO$19,"O",IF(C11=$AP$19,"O",IF(C11=$AQ$19,"O",IF(C11=$AR$19,"O",IF(C11=$AS$19,"O",IF(C11=$AT$19,"O",IF(C11=$AU$19,"O",IF(C11=$AV$19,"O",IF(C11=$AW$19,"O",IF(C11=$AX$19,"O",IF(C11=$AY$19,"O",IF(C11=$AZ$19,"O",IF(C11=$BA$19,"O",IF(C11=$BB$19,"O",IF(C11=$BC$19,"O","X"))))))))))))))))))))))))))))))))))</f>
        <v>X</v>
      </c>
      <c r="D452" s="58" t="str">
        <f t="shared" si="306"/>
        <v>X</v>
      </c>
      <c r="E452" s="58" t="str">
        <f t="shared" si="306"/>
        <v>X</v>
      </c>
      <c r="F452" s="58" t="str">
        <f t="shared" si="306"/>
        <v>X</v>
      </c>
      <c r="G452" s="58" t="str">
        <f t="shared" si="306"/>
        <v>X</v>
      </c>
      <c r="H452" s="58" t="str">
        <f t="shared" si="306"/>
        <v>X</v>
      </c>
      <c r="I452" s="58" t="str">
        <f t="shared" si="306"/>
        <v>X</v>
      </c>
      <c r="J452" s="58" t="str">
        <f t="shared" si="306"/>
        <v>X</v>
      </c>
      <c r="K452" s="58" t="str">
        <f t="shared" si="306"/>
        <v>X</v>
      </c>
      <c r="L452" s="58" t="str">
        <f t="shared" si="306"/>
        <v>X</v>
      </c>
      <c r="M452" s="58" t="str">
        <f t="shared" si="306"/>
        <v>X</v>
      </c>
      <c r="N452" s="58" t="str">
        <f t="shared" si="306"/>
        <v>X</v>
      </c>
      <c r="O452" s="58" t="str">
        <f t="shared" si="306"/>
        <v>X</v>
      </c>
      <c r="P452" s="58" t="str">
        <f t="shared" si="306"/>
        <v>X</v>
      </c>
      <c r="Q452" s="58" t="str">
        <f t="shared" si="306"/>
        <v>X</v>
      </c>
      <c r="AE452"/>
    </row>
    <row r="453" spans="1:31" ht="21" customHeight="1">
      <c r="A453" s="51"/>
      <c r="B453" s="58" t="s">
        <v>21</v>
      </c>
      <c r="C453" s="58" t="str">
        <f t="shared" ref="C453:P453" si="307">IF(C12=$V$19,"O",IF(C12=$W$19,"O",IF(C12=$X$19,"O",IF(C12=$Y$19,"O",IF(C12=$Z$19,"O",IF(C12=$AA$19,"O",IF(C12=$AB$19,"O",IF(C12=$AC$19,"O",IF(C12=$AD$19,"O",IF(C12=$AE$19,"O",IF(C12=$AF$19,"O",IF(C12=$AG$19,"O",IF(C12=$AH$19,"O",IF(C12=$AI$19,"O",IF(C12=$AJ$19,"O",IF(C12=$AK$19,"O",IF(C12=$AL$19,"O",IF(C12=$AM$19,"O",IF(C12=$AN$19,"O",IF(C12=$AO$19,"O",IF(C12=$AP$19,"O",IF(C12=$AQ$19,"O",IF(C12=$AR$19,"O",IF(C12=$AS$19,"O",IF(C12=$AT$19,"O",IF(C12=$AU$19,"O",IF(C12=$AV$19,"O",IF(C12=$AW$19,"O",IF(C12=$AX$19,"O",IF(C12=$AY$19,"O",IF(C12=$AZ$19,"O",IF(C12=$BA$19,"O",IF(C12=$BB$19,"O",IF(C12=$BC$19,"O","X"))))))))))))))))))))))))))))))))))</f>
        <v>X</v>
      </c>
      <c r="D453" s="58" t="str">
        <f t="shared" si="307"/>
        <v>X</v>
      </c>
      <c r="E453" s="58" t="str">
        <f t="shared" si="307"/>
        <v>X</v>
      </c>
      <c r="F453" s="58" t="str">
        <f t="shared" si="307"/>
        <v>X</v>
      </c>
      <c r="G453" s="58" t="str">
        <f t="shared" si="307"/>
        <v>X</v>
      </c>
      <c r="H453" s="58" t="str">
        <f t="shared" si="307"/>
        <v>X</v>
      </c>
      <c r="I453" s="58" t="str">
        <f t="shared" si="307"/>
        <v>X</v>
      </c>
      <c r="J453" s="58" t="str">
        <f t="shared" si="307"/>
        <v>X</v>
      </c>
      <c r="K453" s="58" t="str">
        <f t="shared" si="307"/>
        <v>X</v>
      </c>
      <c r="L453" s="58" t="str">
        <f t="shared" si="307"/>
        <v>X</v>
      </c>
      <c r="M453" s="58" t="str">
        <f t="shared" si="307"/>
        <v>X</v>
      </c>
      <c r="N453" s="58" t="str">
        <f t="shared" si="307"/>
        <v>X</v>
      </c>
      <c r="O453" s="58" t="str">
        <f t="shared" si="307"/>
        <v>X</v>
      </c>
      <c r="P453" s="58" t="str">
        <f t="shared" si="307"/>
        <v>X</v>
      </c>
      <c r="Q453" s="58" t="str">
        <f>IF(Q12=$V$19,"O",IF(Q12=$W$19,"O",IF(Q12=$X$19,"O",IF(Q12=$Y$19,"O",IF(Q12=$Z$19,"O",IF(Q12=$AA$19,"O",IF(Q12=$AB$19,"O",IF(Q12=$AC$19,"O",IF(Q12=$AD$19,"O",IF(Q12=$AE$19,"O",IF(Q12=$AF$19,"O",IF(Q12=$AG$19,"O",IF(Q12=$AH$19,"O",IF(Q12=$AI$19,"O",IF(Q12=$AJ$19,"O",IF(Q12=$AK$19,"O",IF(Q12=$AL$19,"O",IF(Q12=$AM$19,"O",IF(Q12=$AN$19,"O",IF(Q12=$AO$19,"O",IF(Q12=$AP$19,"O",IF(Q12=$AQ$19,"O",IF(Q12=$AR$19,"O",IF(Q12=$AS$19,"O",IF(Q12=$AT$19,"O",IF(Q12=$AU$19,"O",IF(Q12=$AV$19,"O",IF(Q12=$AW$19,"O",IF(Q12=$AX$19,"O",IF(Q12=$AY$19,"O",IF(Q12=$AZ$19,"O",IF(Q12=$BA$19,"O",IF(Q12=$BB$19,"O",IF(Q12=$BC$19,"O","X"))))))))))))))))))))))))))))))))))</f>
        <v>X</v>
      </c>
      <c r="AE453"/>
    </row>
    <row r="454" spans="1:31" ht="21" customHeight="1">
      <c r="A454" s="60"/>
      <c r="B454" s="30" t="s">
        <v>46</v>
      </c>
      <c r="C454" s="47">
        <f>COUNTIF(C448:C453,"O")</f>
        <v>0</v>
      </c>
      <c r="D454" s="47">
        <f t="shared" ref="D454:Q454" si="308">COUNTIF(D448:D453,"O")</f>
        <v>0</v>
      </c>
      <c r="E454" s="47">
        <f t="shared" si="308"/>
        <v>0</v>
      </c>
      <c r="F454" s="47">
        <f t="shared" si="308"/>
        <v>0</v>
      </c>
      <c r="G454" s="47">
        <f t="shared" si="308"/>
        <v>0</v>
      </c>
      <c r="H454" s="47">
        <f t="shared" si="308"/>
        <v>0</v>
      </c>
      <c r="I454" s="47">
        <f t="shared" si="308"/>
        <v>0</v>
      </c>
      <c r="J454" s="47">
        <f t="shared" si="308"/>
        <v>0</v>
      </c>
      <c r="K454" s="47">
        <f t="shared" si="308"/>
        <v>0</v>
      </c>
      <c r="L454" s="47">
        <f t="shared" si="308"/>
        <v>0</v>
      </c>
      <c r="M454" s="47">
        <f t="shared" si="308"/>
        <v>0</v>
      </c>
      <c r="N454" s="47">
        <f t="shared" si="308"/>
        <v>0</v>
      </c>
      <c r="O454" s="47">
        <f t="shared" si="308"/>
        <v>0</v>
      </c>
      <c r="P454" s="47">
        <f t="shared" si="308"/>
        <v>0</v>
      </c>
      <c r="Q454" s="47">
        <f t="shared" si="308"/>
        <v>0</v>
      </c>
      <c r="AE454"/>
    </row>
    <row r="455" spans="1:31" ht="21" customHeight="1">
      <c r="A455" s="50">
        <v>6</v>
      </c>
      <c r="B455" s="58" t="s">
        <v>32</v>
      </c>
      <c r="C455" s="58" t="str">
        <f>IF(C7=$V$20,"O",IF(C7=$W$20,"O",IF(C7=$X$20,"O",IF(C7=$Y$20,"O",IF(C7=$Z$20,"O",IF(C7=$AA$20,"O",IF(C7=$AB$20,"O",IF(C7=$AC$20,"O",IF(C7=$AD$20,"O",IF(C7=$AE$20,"O",IF(C7=$AF$20,"O",IF(C7=$AG$20,"O",IF(C7=$AH$20,"O",IF(C7=$AI$20,"O",IF(C7=$AJ$20,"O",IF(C7=$AK$20,"O",IF(C7=$AL$20,"O",IF(C7=$AM$20,"O",IF(C7=$AN$20,"O",IF(C7=$AO$20,"O",IF(C7=$AP$20,"O",IF(C7=$AQ$20,"O",IF(C7=$AR$20,"O",IF(C7=$AS$20,"O",IF(C7=$AT$20,"O",IF(C7=$AU$20,"O",IF(C7=$AV$20,"O",IF(C7=$AW$20,"O",IF(C7=$AX$20,"O",IF(C7=$AY$20,"O",IF(C7=$AZ$20,"O",IF(C7=$BA$20,"O",IF(C7=$BB$20,"O",IF(C7=$BC$20,"O","X"))))))))))))))))))))))))))))))))))</f>
        <v>O</v>
      </c>
      <c r="D455" s="58" t="str">
        <f t="shared" ref="D455:Q455" si="309">IF(D7=$V$20,"O",IF(D7=$W$20,"O",IF(D7=$X$20,"O",IF(D7=$Y$20,"O",IF(D7=$Z$20,"O",IF(D7=$AA$20,"O",IF(D7=$AB$20,"O",IF(D7=$AC$20,"O",IF(D7=$AD$20,"O",IF(D7=$AE$20,"O",IF(D7=$AF$20,"O",IF(D7=$AG$20,"O",IF(D7=$AH$20,"O",IF(D7=$AI$20,"O",IF(D7=$AJ$20,"O",IF(D7=$AK$20,"O",IF(D7=$AL$20,"O",IF(D7=$AM$20,"O",IF(D7=$AN$20,"O",IF(D7=$AO$20,"O",IF(D7=$AP$20,"O",IF(D7=$AQ$20,"O",IF(D7=$AR$20,"O",IF(D7=$AS$20,"O",IF(D7=$AT$20,"O",IF(D7=$AU$20,"O",IF(D7=$AV$20,"O",IF(D7=$AW$20,"O",IF(D7=$AX$20,"O",IF(D7=$AY$20,"O",IF(D7=$AZ$20,"O",IF(D7=$BA$20,"O",IF(D7=$BB$20,"O",IF(D7=$BC$20,"O","X"))))))))))))))))))))))))))))))))))</f>
        <v>O</v>
      </c>
      <c r="E455" s="58" t="str">
        <f t="shared" si="309"/>
        <v>O</v>
      </c>
      <c r="F455" s="58" t="str">
        <f t="shared" si="309"/>
        <v>O</v>
      </c>
      <c r="G455" s="58" t="str">
        <f t="shared" si="309"/>
        <v>O</v>
      </c>
      <c r="H455" s="58" t="str">
        <f t="shared" si="309"/>
        <v>O</v>
      </c>
      <c r="I455" s="58" t="str">
        <f t="shared" si="309"/>
        <v>O</v>
      </c>
      <c r="J455" s="58" t="str">
        <f t="shared" si="309"/>
        <v>O</v>
      </c>
      <c r="K455" s="58" t="str">
        <f t="shared" si="309"/>
        <v>O</v>
      </c>
      <c r="L455" s="58" t="str">
        <f t="shared" si="309"/>
        <v>O</v>
      </c>
      <c r="M455" s="58" t="str">
        <f t="shared" si="309"/>
        <v>O</v>
      </c>
      <c r="N455" s="58" t="str">
        <f t="shared" si="309"/>
        <v>O</v>
      </c>
      <c r="O455" s="58" t="str">
        <f t="shared" si="309"/>
        <v>O</v>
      </c>
      <c r="P455" s="58" t="str">
        <f t="shared" si="309"/>
        <v>O</v>
      </c>
      <c r="Q455" s="58" t="str">
        <f t="shared" si="309"/>
        <v>O</v>
      </c>
    </row>
    <row r="456" spans="1:31" ht="21" customHeight="1">
      <c r="A456" s="132" t="s">
        <v>460</v>
      </c>
      <c r="B456" s="58" t="s">
        <v>33</v>
      </c>
      <c r="C456" s="58" t="str">
        <f t="shared" ref="C456:Q456" si="310">IF(C8=$V$20,"O",IF(C8=$W$20,"O",IF(C8=$X$20,"O",IF(C8=$Y$20,"O",IF(C8=$Z$20,"O",IF(C8=$AA$20,"O",IF(C8=$AB$20,"O",IF(C8=$AC$20,"O",IF(C8=$AD$20,"O",IF(C8=$AE$20,"O",IF(C8=$AF$20,"O",IF(C8=$AG$20,"O",IF(C8=$AH$20,"O",IF(C8=$AI$20,"O",IF(C8=$AJ$20,"O",IF(C8=$AK$20,"O",IF(C8=$AL$20,"O",IF(C8=$AM$20,"O",IF(C8=$AN$20,"O",IF(C8=$AO$20,"O",IF(C8=$AP$20,"O",IF(C8=$AQ$20,"O",IF(C8=$AR$20,"O",IF(C8=$AS$20,"O",IF(C8=$AT$20,"O",IF(C8=$AU$20,"O",IF(C8=$AV$20,"O",IF(C8=$AW$20,"O",IF(C8=$AX$20,"O",IF(C8=$AY$20,"O",IF(C8=$AZ$20,"O",IF(C8=$BA$20,"O",IF(C8=$BB$20,"O",IF(C8=$BC$20,"O","X"))))))))))))))))))))))))))))))))))</f>
        <v>O</v>
      </c>
      <c r="D456" s="58" t="str">
        <f t="shared" si="310"/>
        <v>O</v>
      </c>
      <c r="E456" s="58" t="str">
        <f t="shared" si="310"/>
        <v>O</v>
      </c>
      <c r="F456" s="58" t="str">
        <f t="shared" si="310"/>
        <v>O</v>
      </c>
      <c r="G456" s="58" t="str">
        <f t="shared" si="310"/>
        <v>O</v>
      </c>
      <c r="H456" s="58" t="str">
        <f t="shared" si="310"/>
        <v>O</v>
      </c>
      <c r="I456" s="58" t="str">
        <f t="shared" si="310"/>
        <v>O</v>
      </c>
      <c r="J456" s="58" t="str">
        <f t="shared" si="310"/>
        <v>O</v>
      </c>
      <c r="K456" s="58" t="str">
        <f t="shared" si="310"/>
        <v>O</v>
      </c>
      <c r="L456" s="58" t="str">
        <f t="shared" si="310"/>
        <v>O</v>
      </c>
      <c r="M456" s="58" t="str">
        <f t="shared" si="310"/>
        <v>O</v>
      </c>
      <c r="N456" s="58" t="str">
        <f t="shared" si="310"/>
        <v>O</v>
      </c>
      <c r="O456" s="58" t="str">
        <f t="shared" si="310"/>
        <v>O</v>
      </c>
      <c r="P456" s="58" t="str">
        <f t="shared" si="310"/>
        <v>O</v>
      </c>
      <c r="Q456" s="58" t="str">
        <f t="shared" si="310"/>
        <v>O</v>
      </c>
    </row>
    <row r="457" spans="1:31" ht="21" customHeight="1">
      <c r="A457" s="51"/>
      <c r="B457" s="58" t="s">
        <v>34</v>
      </c>
      <c r="C457" s="58" t="str">
        <f t="shared" ref="C457:Q457" si="311">IF(C9=$V$20,"O",IF(C9=$W$20,"O",IF(C9=$X$20,"O",IF(C9=$Y$20,"O",IF(C9=$Z$20,"O",IF(C9=$AA$20,"O",IF(C9=$AB$20,"O",IF(C9=$AC$20,"O",IF(C9=$AD$20,"O",IF(C9=$AE$20,"O",IF(C9=$AF$20,"O",IF(C9=$AG$20,"O",IF(C9=$AH$20,"O",IF(C9=$AI$20,"O",IF(C9=$AJ$20,"O",IF(C9=$AK$20,"O",IF(C9=$AL$20,"O",IF(C9=$AM$20,"O",IF(C9=$AN$20,"O",IF(C9=$AO$20,"O",IF(C9=$AP$20,"O",IF(C9=$AQ$20,"O",IF(C9=$AR$20,"O",IF(C9=$AS$20,"O",IF(C9=$AT$20,"O",IF(C9=$AU$20,"O",IF(C9=$AV$20,"O",IF(C9=$AW$20,"O",IF(C9=$AX$20,"O",IF(C9=$AY$20,"O",IF(C9=$AZ$20,"O",IF(C9=$BA$20,"O",IF(C9=$BB$20,"O",IF(C9=$BC$20,"O","X"))))))))))))))))))))))))))))))))))</f>
        <v>X</v>
      </c>
      <c r="D457" s="58" t="str">
        <f t="shared" si="311"/>
        <v>X</v>
      </c>
      <c r="E457" s="58" t="str">
        <f t="shared" si="311"/>
        <v>X</v>
      </c>
      <c r="F457" s="58" t="str">
        <f t="shared" si="311"/>
        <v>X</v>
      </c>
      <c r="G457" s="58" t="str">
        <f t="shared" si="311"/>
        <v>X</v>
      </c>
      <c r="H457" s="58" t="str">
        <f t="shared" si="311"/>
        <v>X</v>
      </c>
      <c r="I457" s="58" t="str">
        <f t="shared" si="311"/>
        <v>X</v>
      </c>
      <c r="J457" s="58" t="str">
        <f t="shared" si="311"/>
        <v>X</v>
      </c>
      <c r="K457" s="58" t="str">
        <f t="shared" si="311"/>
        <v>X</v>
      </c>
      <c r="L457" s="58" t="str">
        <f t="shared" si="311"/>
        <v>X</v>
      </c>
      <c r="M457" s="58" t="str">
        <f t="shared" si="311"/>
        <v>X</v>
      </c>
      <c r="N457" s="58" t="str">
        <f t="shared" si="311"/>
        <v>X</v>
      </c>
      <c r="O457" s="58" t="str">
        <f t="shared" si="311"/>
        <v>X</v>
      </c>
      <c r="P457" s="58" t="str">
        <f t="shared" si="311"/>
        <v>X</v>
      </c>
      <c r="Q457" s="58" t="str">
        <f t="shared" si="311"/>
        <v>X</v>
      </c>
      <c r="AE457"/>
    </row>
    <row r="458" spans="1:31" ht="21" customHeight="1">
      <c r="A458" s="51"/>
      <c r="B458" s="58" t="s">
        <v>35</v>
      </c>
      <c r="C458" s="58" t="str">
        <f t="shared" ref="C458:Q458" si="312">IF(C10=$V$20,"O",IF(C10=$W$20,"O",IF(C10=$X$20,"O",IF(C10=$Y$20,"O",IF(C10=$Z$20,"O",IF(C10=$AA$20,"O",IF(C10=$AB$20,"O",IF(C10=$AC$20,"O",IF(C10=$AD$20,"O",IF(C10=$AE$20,"O",IF(C10=$AF$20,"O",IF(C10=$AG$20,"O",IF(C10=$AH$20,"O",IF(C10=$AI$20,"O",IF(C10=$AJ$20,"O",IF(C10=$AK$20,"O",IF(C10=$AL$20,"O",IF(C10=$AM$20,"O",IF(C10=$AN$20,"O",IF(C10=$AO$20,"O",IF(C10=$AP$20,"O",IF(C10=$AQ$20,"O",IF(C10=$AR$20,"O",IF(C10=$AS$20,"O",IF(C10=$AT$20,"O",IF(C10=$AU$20,"O",IF(C10=$AV$20,"O",IF(C10=$AW$20,"O",IF(C10=$AX$20,"O",IF(C10=$AY$20,"O",IF(C10=$AZ$20,"O",IF(C10=$BA$20,"O",IF(C10=$BB$20,"O",IF(C10=$BC$20,"O","X"))))))))))))))))))))))))))))))))))</f>
        <v>X</v>
      </c>
      <c r="D458" s="58" t="str">
        <f t="shared" si="312"/>
        <v>X</v>
      </c>
      <c r="E458" s="58" t="str">
        <f t="shared" si="312"/>
        <v>X</v>
      </c>
      <c r="F458" s="58" t="str">
        <f t="shared" si="312"/>
        <v>X</v>
      </c>
      <c r="G458" s="58" t="str">
        <f t="shared" si="312"/>
        <v>X</v>
      </c>
      <c r="H458" s="58" t="str">
        <f t="shared" si="312"/>
        <v>X</v>
      </c>
      <c r="I458" s="58" t="str">
        <f t="shared" si="312"/>
        <v>X</v>
      </c>
      <c r="J458" s="58" t="str">
        <f t="shared" si="312"/>
        <v>X</v>
      </c>
      <c r="K458" s="58" t="str">
        <f t="shared" si="312"/>
        <v>X</v>
      </c>
      <c r="L458" s="58" t="str">
        <f t="shared" si="312"/>
        <v>X</v>
      </c>
      <c r="M458" s="58" t="str">
        <f t="shared" si="312"/>
        <v>X</v>
      </c>
      <c r="N458" s="58" t="str">
        <f t="shared" si="312"/>
        <v>X</v>
      </c>
      <c r="O458" s="58" t="str">
        <f t="shared" si="312"/>
        <v>X</v>
      </c>
      <c r="P458" s="58" t="str">
        <f t="shared" si="312"/>
        <v>X</v>
      </c>
      <c r="Q458" s="58" t="str">
        <f t="shared" si="312"/>
        <v>X</v>
      </c>
      <c r="AE458"/>
    </row>
    <row r="459" spans="1:31" ht="21" customHeight="1">
      <c r="A459" s="51"/>
      <c r="B459" s="58" t="s">
        <v>36</v>
      </c>
      <c r="C459" s="58" t="str">
        <f t="shared" ref="C459:Q459" si="313">IF(C11=$V$20,"O",IF(C11=$W$20,"O",IF(C11=$X$20,"O",IF(C11=$Y$20,"O",IF(C11=$Z$20,"O",IF(C11=$AA$20,"O",IF(C11=$AB$20,"O",IF(C11=$AC$20,"O",IF(C11=$AD$20,"O",IF(C11=$AE$20,"O",IF(C11=$AF$20,"O",IF(C11=$AG$20,"O",IF(C11=$AH$20,"O",IF(C11=$AI$20,"O",IF(C11=$AJ$20,"O",IF(C11=$AK$20,"O",IF(C11=$AL$20,"O",IF(C11=$AM$20,"O",IF(C11=$AN$20,"O",IF(C11=$AO$20,"O",IF(C11=$AP$20,"O",IF(C11=$AQ$20,"O",IF(C11=$AR$20,"O",IF(C11=$AS$20,"O",IF(C11=$AT$20,"O",IF(C11=$AU$20,"O",IF(C11=$AV$20,"O",IF(C11=$AW$20,"O",IF(C11=$AX$20,"O",IF(C11=$AY$20,"O",IF(C11=$AZ$20,"O",IF(C11=$BA$20,"O",IF(C11=$BB$20,"O",IF(C11=$BC$20,"O","X"))))))))))))))))))))))))))))))))))</f>
        <v>O</v>
      </c>
      <c r="D459" s="58" t="str">
        <f t="shared" si="313"/>
        <v>O</v>
      </c>
      <c r="E459" s="58" t="str">
        <f t="shared" si="313"/>
        <v>O</v>
      </c>
      <c r="F459" s="58" t="str">
        <f t="shared" si="313"/>
        <v>O</v>
      </c>
      <c r="G459" s="58" t="str">
        <f t="shared" si="313"/>
        <v>O</v>
      </c>
      <c r="H459" s="58" t="str">
        <f t="shared" si="313"/>
        <v>O</v>
      </c>
      <c r="I459" s="58" t="str">
        <f t="shared" si="313"/>
        <v>O</v>
      </c>
      <c r="J459" s="58" t="str">
        <f t="shared" si="313"/>
        <v>O</v>
      </c>
      <c r="K459" s="58" t="str">
        <f t="shared" si="313"/>
        <v>O</v>
      </c>
      <c r="L459" s="58" t="str">
        <f t="shared" si="313"/>
        <v>O</v>
      </c>
      <c r="M459" s="58" t="str">
        <f t="shared" si="313"/>
        <v>O</v>
      </c>
      <c r="N459" s="58" t="str">
        <f t="shared" si="313"/>
        <v>O</v>
      </c>
      <c r="O459" s="58" t="str">
        <f t="shared" si="313"/>
        <v>O</v>
      </c>
      <c r="P459" s="58" t="str">
        <f t="shared" si="313"/>
        <v>O</v>
      </c>
      <c r="Q459" s="58" t="str">
        <f t="shared" si="313"/>
        <v>O</v>
      </c>
      <c r="AE459"/>
    </row>
    <row r="460" spans="1:31" ht="21" customHeight="1">
      <c r="A460" s="51"/>
      <c r="B460" s="58" t="s">
        <v>21</v>
      </c>
      <c r="C460" s="58" t="str">
        <f t="shared" ref="C460:P460" si="314">IF(C12=$V$20,"O",IF(C12=$W$20,"O",IF(C12=$X$20,"O",IF(C12=$Y$20,"O",IF(C12=$Z$20,"O",IF(C12=$AA$20,"O",IF(C12=$AB$20,"O",IF(C12=$AC$20,"O",IF(C12=$AD$20,"O",IF(C12=$AE$20,"O",IF(C12=$AF$20,"O",IF(C12=$AG$20,"O",IF(C12=$AH$20,"O",IF(C12=$AI$20,"O",IF(C12=$AJ$20,"O",IF(C12=$AK$20,"O",IF(C12=$AL$20,"O",IF(C12=$AM$20,"O",IF(C12=$AN$20,"O",IF(C12=$AO$20,"O",IF(C12=$AP$20,"O",IF(C12=$AQ$20,"O",IF(C12=$AR$20,"O",IF(C12=$AS$20,"O",IF(C12=$AT$20,"O",IF(C12=$AU$20,"O",IF(C12=$AV$20,"O",IF(C12=$AW$20,"O",IF(C12=$AX$20,"O",IF(C12=$AY$20,"O",IF(C12=$AZ$20,"O",IF(C12=$BA$20,"O",IF(C12=$BB$20,"O",IF(C12=$BC$20,"O","X"))))))))))))))))))))))))))))))))))</f>
        <v>O</v>
      </c>
      <c r="D460" s="58" t="str">
        <f t="shared" si="314"/>
        <v>O</v>
      </c>
      <c r="E460" s="58" t="str">
        <f t="shared" si="314"/>
        <v>O</v>
      </c>
      <c r="F460" s="58" t="str">
        <f t="shared" si="314"/>
        <v>O</v>
      </c>
      <c r="G460" s="58" t="str">
        <f t="shared" si="314"/>
        <v>O</v>
      </c>
      <c r="H460" s="58" t="str">
        <f t="shared" si="314"/>
        <v>O</v>
      </c>
      <c r="I460" s="58" t="str">
        <f t="shared" si="314"/>
        <v>O</v>
      </c>
      <c r="J460" s="58" t="str">
        <f t="shared" si="314"/>
        <v>O</v>
      </c>
      <c r="K460" s="58" t="str">
        <f t="shared" si="314"/>
        <v>O</v>
      </c>
      <c r="L460" s="58" t="str">
        <f t="shared" si="314"/>
        <v>O</v>
      </c>
      <c r="M460" s="58" t="str">
        <f t="shared" si="314"/>
        <v>O</v>
      </c>
      <c r="N460" s="58" t="str">
        <f t="shared" si="314"/>
        <v>O</v>
      </c>
      <c r="O460" s="58" t="str">
        <f t="shared" si="314"/>
        <v>O</v>
      </c>
      <c r="P460" s="58" t="str">
        <f t="shared" si="314"/>
        <v>O</v>
      </c>
      <c r="Q460" s="58" t="str">
        <f>IF(Q12=$V$20,"O",IF(Q12=$W$20,"O",IF(Q12=$X$20,"O",IF(Q12=$Y$20,"O",IF(Q12=$Z$20,"O",IF(Q12=$AA$20,"O",IF(Q12=$AB$20,"O",IF(Q12=$AC$20,"O",IF(Q12=$AD$20,"O",IF(Q12=$AE$20,"O",IF(Q12=$AF$20,"O",IF(Q12=$AG$20,"O",IF(Q12=$AH$20,"O",IF(Q12=$AI$20,"O",IF(Q12=$AJ$20,"O",IF(Q12=$AK$20,"O",IF(Q12=$AL$20,"O",IF(Q12=$AM$20,"O",IF(Q12=$AN$20,"O",IF(Q12=$AO$20,"O",IF(Q12=$AP$20,"O",IF(Q12=$AQ$20,"O",IF(Q12=$AR$20,"O",IF(Q12=$AS$20,"O",IF(Q12=$AT$20,"O",IF(Q12=$AU$20,"O",IF(Q12=$AV$20,"O",IF(Q12=$AW$20,"O",IF(Q12=$AX$20,"O",IF(Q12=$AY$20,"O",IF(Q12=$AZ$20,"O",IF(Q12=$BA$20,"O",IF(Q12=$BB$20,"O",IF(Q12=$BC$20,"O","X"))))))))))))))))))))))))))))))))))</f>
        <v>O</v>
      </c>
      <c r="AE460"/>
    </row>
    <row r="461" spans="1:31" ht="21" customHeight="1">
      <c r="A461" s="60"/>
      <c r="B461" s="30" t="s">
        <v>46</v>
      </c>
      <c r="C461" s="47">
        <f>COUNTIF(C455:C460,"O")</f>
        <v>4</v>
      </c>
      <c r="D461" s="47">
        <f t="shared" ref="D461:Q461" si="315">COUNTIF(D455:D460,"O")</f>
        <v>4</v>
      </c>
      <c r="E461" s="47">
        <f t="shared" si="315"/>
        <v>4</v>
      </c>
      <c r="F461" s="47">
        <f t="shared" si="315"/>
        <v>4</v>
      </c>
      <c r="G461" s="47">
        <f t="shared" si="315"/>
        <v>4</v>
      </c>
      <c r="H461" s="47">
        <f t="shared" si="315"/>
        <v>4</v>
      </c>
      <c r="I461" s="47">
        <f t="shared" si="315"/>
        <v>4</v>
      </c>
      <c r="J461" s="47">
        <f t="shared" si="315"/>
        <v>4</v>
      </c>
      <c r="K461" s="47">
        <f t="shared" si="315"/>
        <v>4</v>
      </c>
      <c r="L461" s="47">
        <f t="shared" si="315"/>
        <v>4</v>
      </c>
      <c r="M461" s="47">
        <f t="shared" si="315"/>
        <v>4</v>
      </c>
      <c r="N461" s="47">
        <f t="shared" si="315"/>
        <v>4</v>
      </c>
      <c r="O461" s="47">
        <f t="shared" si="315"/>
        <v>4</v>
      </c>
      <c r="P461" s="47">
        <f t="shared" si="315"/>
        <v>4</v>
      </c>
      <c r="Q461" s="47">
        <f t="shared" si="315"/>
        <v>4</v>
      </c>
      <c r="AE461"/>
    </row>
    <row r="462" spans="1:31" ht="21" customHeight="1">
      <c r="A462" s="50">
        <v>7</v>
      </c>
      <c r="B462" s="58" t="s">
        <v>32</v>
      </c>
      <c r="C462" s="58" t="str">
        <f>IF(C7=$V$21,"O",IF(C7=$W$21,"O",IF(C7=$X$21,"O",IF(C7=$Y$21,"O",IF(C7=$Z$21,"O",IF(C7=$AA$21,"O",IF(C7=$AB$21,"O",IF(C7=$AC$21,"O",IF(C7=$AD$21,"O",IF(C7=$AE$21,"O",IF(C7=$AF$21,"O",IF(C7=$AG$21,"O",IF(C7=$AH$21,"O",IF(C7=$AI$21,"O",IF(C7=$AJ$21,"O",IF(C7=$AK$21,"O",IF(C7=$AL$21,"O",IF(C7=$AM$21,"O",IF(C7=$AN$21,"O",IF(C7=$AO$21,"O",IF(C7=$AP$21,"O",IF(C7=$AQ$21,"O",IF(C7=$AR$21,"O",IF(C7=$AS$21,"O",IF(C7=$AT$21,"O",IF(C7=$AU$21,"O",IF(C7=$AV$21,"O",IF(C7=$AW$21,"O",IF(C7=$AX$21,"O",IF(C7=$AY$21,"O",IF(C7=$AZ$21,"O",IF(C7=$BA$21,"O",IF(C7=$BB$21,"O","X")))))))))))))))))))))))))))))))))</f>
        <v>O</v>
      </c>
      <c r="D462" s="58" t="str">
        <f t="shared" ref="D462:Q462" si="316">IF(D7=$V$21,"O",IF(D7=$W$21,"O",IF(D7=$X$21,"O",IF(D7=$Y$21,"O",IF(D7=$Z$21,"O",IF(D7=$AA$21,"O",IF(D7=$AB$21,"O",IF(D7=$AC$21,"O",IF(D7=$AD$21,"O",IF(D7=$AE$21,"O",IF(D7=$AF$21,"O",IF(D7=$AG$21,"O",IF(D7=$AH$21,"O",IF(D7=$AI$21,"O",IF(D7=$AJ$21,"O",IF(D7=$AK$21,"O",IF(D7=$AL$21,"O",IF(D7=$AM$21,"O",IF(D7=$AN$21,"O",IF(D7=$AO$21,"O",IF(D7=$AP$21,"O",IF(D7=$AQ$21,"O",IF(D7=$AR$21,"O",IF(D7=$AS$21,"O",IF(D7=$AT$21,"O",IF(D7=$AU$21,"O",IF(D7=$AV$21,"O",IF(D7=$AW$21,"O",IF(D7=$AX$21,"O",IF(D7=$AY$21,"O",IF(D7=$AZ$21,"O",IF(D7=$BA$21,"O",IF(D7=$BB$21,"O","X")))))))))))))))))))))))))))))))))</f>
        <v>O</v>
      </c>
      <c r="E462" s="58" t="str">
        <f t="shared" si="316"/>
        <v>O</v>
      </c>
      <c r="F462" s="58" t="str">
        <f t="shared" si="316"/>
        <v>O</v>
      </c>
      <c r="G462" s="58" t="str">
        <f t="shared" si="316"/>
        <v>O</v>
      </c>
      <c r="H462" s="58" t="str">
        <f t="shared" si="316"/>
        <v>O</v>
      </c>
      <c r="I462" s="58" t="str">
        <f t="shared" si="316"/>
        <v>O</v>
      </c>
      <c r="J462" s="58" t="str">
        <f t="shared" si="316"/>
        <v>O</v>
      </c>
      <c r="K462" s="58" t="str">
        <f t="shared" si="316"/>
        <v>O</v>
      </c>
      <c r="L462" s="58" t="str">
        <f t="shared" si="316"/>
        <v>O</v>
      </c>
      <c r="M462" s="58" t="str">
        <f t="shared" si="316"/>
        <v>O</v>
      </c>
      <c r="N462" s="58" t="str">
        <f t="shared" si="316"/>
        <v>O</v>
      </c>
      <c r="O462" s="58" t="str">
        <f t="shared" si="316"/>
        <v>O</v>
      </c>
      <c r="P462" s="58" t="str">
        <f t="shared" si="316"/>
        <v>O</v>
      </c>
      <c r="Q462" s="58" t="str">
        <f t="shared" si="316"/>
        <v>O</v>
      </c>
    </row>
    <row r="463" spans="1:31" ht="21" customHeight="1">
      <c r="A463" s="132" t="s">
        <v>462</v>
      </c>
      <c r="B463" s="58" t="s">
        <v>33</v>
      </c>
      <c r="C463" s="58" t="str">
        <f t="shared" ref="C463:Q463" si="317">IF(C8=$V$21,"O",IF(C8=$W$21,"O",IF(C8=$X$21,"O",IF(C8=$Y$21,"O",IF(C8=$Z$21,"O",IF(C8=$AA$21,"O",IF(C8=$AB$21,"O",IF(C8=$AC$21,"O",IF(C8=$AD$21,"O",IF(C8=$AE$21,"O",IF(C8=$AF$21,"O",IF(C8=$AG$21,"O",IF(C8=$AH$21,"O",IF(C8=$AI$21,"O",IF(C8=$AJ$21,"O",IF(C8=$AK$21,"O",IF(C8=$AL$21,"O",IF(C8=$AM$21,"O",IF(C8=$AN$21,"O",IF(C8=$AO$21,"O",IF(C8=$AP$21,"O",IF(C8=$AQ$21,"O",IF(C8=$AR$21,"O",IF(C8=$AS$21,"O",IF(C8=$AT$21,"O",IF(C8=$AU$21,"O",IF(C8=$AV$21,"O",IF(C8=$AW$21,"O",IF(C8=$AX$21,"O",IF(C8=$AY$21,"O",IF(C8=$AZ$21,"O",IF(C8=$BA$21,"O",IF(C8=$BB$21,"O","X")))))))))))))))))))))))))))))))))</f>
        <v>O</v>
      </c>
      <c r="D463" s="58" t="str">
        <f t="shared" si="317"/>
        <v>O</v>
      </c>
      <c r="E463" s="58" t="str">
        <f t="shared" si="317"/>
        <v>O</v>
      </c>
      <c r="F463" s="58" t="str">
        <f t="shared" si="317"/>
        <v>O</v>
      </c>
      <c r="G463" s="58" t="str">
        <f t="shared" si="317"/>
        <v>O</v>
      </c>
      <c r="H463" s="58" t="str">
        <f t="shared" si="317"/>
        <v>O</v>
      </c>
      <c r="I463" s="58" t="str">
        <f t="shared" si="317"/>
        <v>O</v>
      </c>
      <c r="J463" s="58" t="str">
        <f t="shared" si="317"/>
        <v>O</v>
      </c>
      <c r="K463" s="58" t="str">
        <f t="shared" si="317"/>
        <v>O</v>
      </c>
      <c r="L463" s="58" t="str">
        <f t="shared" si="317"/>
        <v>O</v>
      </c>
      <c r="M463" s="58" t="str">
        <f t="shared" si="317"/>
        <v>O</v>
      </c>
      <c r="N463" s="58" t="str">
        <f t="shared" si="317"/>
        <v>O</v>
      </c>
      <c r="O463" s="58" t="str">
        <f t="shared" si="317"/>
        <v>O</v>
      </c>
      <c r="P463" s="58" t="str">
        <f t="shared" si="317"/>
        <v>O</v>
      </c>
      <c r="Q463" s="58" t="str">
        <f t="shared" si="317"/>
        <v>O</v>
      </c>
    </row>
    <row r="464" spans="1:31" ht="21" customHeight="1">
      <c r="A464" s="51"/>
      <c r="B464" s="58" t="s">
        <v>34</v>
      </c>
      <c r="C464" s="58" t="str">
        <f t="shared" ref="C464:Q464" si="318">IF(C9=$V$21,"O",IF(C9=$W$21,"O",IF(C9=$X$21,"O",IF(C9=$Y$21,"O",IF(C9=$Z$21,"O",IF(C9=$AA$21,"O",IF(C9=$AB$21,"O",IF(C9=$AC$21,"O",IF(C9=$AD$21,"O",IF(C9=$AE$21,"O",IF(C9=$AF$21,"O",IF(C9=$AG$21,"O",IF(C9=$AH$21,"O",IF(C9=$AI$21,"O",IF(C9=$AJ$21,"O",IF(C9=$AK$21,"O",IF(C9=$AL$21,"O",IF(C9=$AM$21,"O",IF(C9=$AN$21,"O",IF(C9=$AO$21,"O",IF(C9=$AP$21,"O",IF(C9=$AQ$21,"O",IF(C9=$AR$21,"O",IF(C9=$AS$21,"O",IF(C9=$AT$21,"O",IF(C9=$AU$21,"O",IF(C9=$AV$21,"O",IF(C9=$AW$21,"O",IF(C9=$AX$21,"O",IF(C9=$AY$21,"O",IF(C9=$AZ$21,"O",IF(C9=$BA$21,"O",IF(C9=$BB$21,"O","X")))))))))))))))))))))))))))))))))</f>
        <v>X</v>
      </c>
      <c r="D464" s="58" t="str">
        <f t="shared" si="318"/>
        <v>X</v>
      </c>
      <c r="E464" s="58" t="str">
        <f t="shared" si="318"/>
        <v>X</v>
      </c>
      <c r="F464" s="58" t="str">
        <f t="shared" si="318"/>
        <v>X</v>
      </c>
      <c r="G464" s="58" t="str">
        <f t="shared" si="318"/>
        <v>X</v>
      </c>
      <c r="H464" s="58" t="str">
        <f t="shared" si="318"/>
        <v>X</v>
      </c>
      <c r="I464" s="58" t="str">
        <f t="shared" si="318"/>
        <v>X</v>
      </c>
      <c r="J464" s="58" t="str">
        <f t="shared" si="318"/>
        <v>X</v>
      </c>
      <c r="K464" s="58" t="str">
        <f t="shared" si="318"/>
        <v>X</v>
      </c>
      <c r="L464" s="58" t="str">
        <f t="shared" si="318"/>
        <v>X</v>
      </c>
      <c r="M464" s="58" t="str">
        <f t="shared" si="318"/>
        <v>X</v>
      </c>
      <c r="N464" s="58" t="str">
        <f t="shared" si="318"/>
        <v>X</v>
      </c>
      <c r="O464" s="58" t="str">
        <f t="shared" si="318"/>
        <v>X</v>
      </c>
      <c r="P464" s="58" t="str">
        <f t="shared" si="318"/>
        <v>X</v>
      </c>
      <c r="Q464" s="58" t="str">
        <f t="shared" si="318"/>
        <v>X</v>
      </c>
      <c r="AE464"/>
    </row>
    <row r="465" spans="1:31" ht="21" customHeight="1">
      <c r="A465" s="51"/>
      <c r="B465" s="58" t="s">
        <v>35</v>
      </c>
      <c r="C465" s="58" t="str">
        <f t="shared" ref="C465:Q465" si="319">IF(C10=$V$21,"O",IF(C10=$W$21,"O",IF(C10=$X$21,"O",IF(C10=$Y$21,"O",IF(C10=$Z$21,"O",IF(C10=$AA$21,"O",IF(C10=$AB$21,"O",IF(C10=$AC$21,"O",IF(C10=$AD$21,"O",IF(C10=$AE$21,"O",IF(C10=$AF$21,"O",IF(C10=$AG$21,"O",IF(C10=$AH$21,"O",IF(C10=$AI$21,"O",IF(C10=$AJ$21,"O",IF(C10=$AK$21,"O",IF(C10=$AL$21,"O",IF(C10=$AM$21,"O",IF(C10=$AN$21,"O",IF(C10=$AO$21,"O",IF(C10=$AP$21,"O",IF(C10=$AQ$21,"O",IF(C10=$AR$21,"O",IF(C10=$AS$21,"O",IF(C10=$AT$21,"O",IF(C10=$AU$21,"O",IF(C10=$AV$21,"O",IF(C10=$AW$21,"O",IF(C10=$AX$21,"O",IF(C10=$AY$21,"O",IF(C10=$AZ$21,"O",IF(C10=$BA$21,"O",IF(C10=$BB$21,"O","X")))))))))))))))))))))))))))))))))</f>
        <v>X</v>
      </c>
      <c r="D465" s="58" t="str">
        <f t="shared" si="319"/>
        <v>X</v>
      </c>
      <c r="E465" s="58" t="str">
        <f t="shared" si="319"/>
        <v>X</v>
      </c>
      <c r="F465" s="58" t="str">
        <f t="shared" si="319"/>
        <v>X</v>
      </c>
      <c r="G465" s="58" t="str">
        <f t="shared" si="319"/>
        <v>X</v>
      </c>
      <c r="H465" s="58" t="str">
        <f t="shared" si="319"/>
        <v>X</v>
      </c>
      <c r="I465" s="58" t="str">
        <f t="shared" si="319"/>
        <v>X</v>
      </c>
      <c r="J465" s="58" t="str">
        <f t="shared" si="319"/>
        <v>X</v>
      </c>
      <c r="K465" s="58" t="str">
        <f t="shared" si="319"/>
        <v>X</v>
      </c>
      <c r="L465" s="58" t="str">
        <f t="shared" si="319"/>
        <v>X</v>
      </c>
      <c r="M465" s="58" t="str">
        <f t="shared" si="319"/>
        <v>X</v>
      </c>
      <c r="N465" s="58" t="str">
        <f t="shared" si="319"/>
        <v>X</v>
      </c>
      <c r="O465" s="58" t="str">
        <f t="shared" si="319"/>
        <v>X</v>
      </c>
      <c r="P465" s="58" t="str">
        <f t="shared" si="319"/>
        <v>X</v>
      </c>
      <c r="Q465" s="58" t="str">
        <f t="shared" si="319"/>
        <v>X</v>
      </c>
      <c r="AE465"/>
    </row>
    <row r="466" spans="1:31" ht="21" customHeight="1">
      <c r="A466" s="51"/>
      <c r="B466" s="58" t="s">
        <v>36</v>
      </c>
      <c r="C466" s="58" t="str">
        <f t="shared" ref="C466:Q466" si="320">IF(C11=$V$21,"O",IF(C11=$W$21,"O",IF(C11=$X$21,"O",IF(C11=$Y$21,"O",IF(C11=$Z$21,"O",IF(C11=$AA$21,"O",IF(C11=$AB$21,"O",IF(C11=$AC$21,"O",IF(C11=$AD$21,"O",IF(C11=$AE$21,"O",IF(C11=$AF$21,"O",IF(C11=$AG$21,"O",IF(C11=$AH$21,"O",IF(C11=$AI$21,"O",IF(C11=$AJ$21,"O",IF(C11=$AK$21,"O",IF(C11=$AL$21,"O",IF(C11=$AM$21,"O",IF(C11=$AN$21,"O",IF(C11=$AO$21,"O",IF(C11=$AP$21,"O",IF(C11=$AQ$21,"O",IF(C11=$AR$21,"O",IF(C11=$AS$21,"O",IF(C11=$AT$21,"O",IF(C11=$AU$21,"O",IF(C11=$AV$21,"O",IF(C11=$AW$21,"O",IF(C11=$AX$21,"O",IF(C11=$AY$21,"O",IF(C11=$AZ$21,"O",IF(C11=$BA$21,"O",IF(C11=$BB$21,"O","X")))))))))))))))))))))))))))))))))</f>
        <v>O</v>
      </c>
      <c r="D466" s="58" t="str">
        <f t="shared" si="320"/>
        <v>O</v>
      </c>
      <c r="E466" s="58" t="str">
        <f t="shared" si="320"/>
        <v>O</v>
      </c>
      <c r="F466" s="58" t="str">
        <f t="shared" si="320"/>
        <v>O</v>
      </c>
      <c r="G466" s="58" t="str">
        <f t="shared" si="320"/>
        <v>O</v>
      </c>
      <c r="H466" s="58" t="str">
        <f t="shared" si="320"/>
        <v>O</v>
      </c>
      <c r="I466" s="58" t="str">
        <f t="shared" si="320"/>
        <v>O</v>
      </c>
      <c r="J466" s="58" t="str">
        <f t="shared" si="320"/>
        <v>O</v>
      </c>
      <c r="K466" s="58" t="str">
        <f t="shared" si="320"/>
        <v>O</v>
      </c>
      <c r="L466" s="58" t="str">
        <f t="shared" si="320"/>
        <v>O</v>
      </c>
      <c r="M466" s="58" t="str">
        <f t="shared" si="320"/>
        <v>O</v>
      </c>
      <c r="N466" s="58" t="str">
        <f t="shared" si="320"/>
        <v>O</v>
      </c>
      <c r="O466" s="58" t="str">
        <f t="shared" si="320"/>
        <v>O</v>
      </c>
      <c r="P466" s="58" t="str">
        <f t="shared" si="320"/>
        <v>O</v>
      </c>
      <c r="Q466" s="58" t="str">
        <f t="shared" si="320"/>
        <v>O</v>
      </c>
      <c r="AE466"/>
    </row>
    <row r="467" spans="1:31" ht="21" customHeight="1">
      <c r="A467" s="51"/>
      <c r="B467" s="58" t="s">
        <v>21</v>
      </c>
      <c r="C467" s="58" t="str">
        <f t="shared" ref="C467:P467" si="321">IF(C12=$V$21,"O",IF(C12=$W$21,"O",IF(C12=$X$21,"O",IF(C12=$Y$21,"O",IF(C12=$Z$21,"O",IF(C12=$AA$21,"O",IF(C12=$AB$21,"O",IF(C12=$AC$21,"O",IF(C12=$AD$21,"O",IF(C12=$AE$21,"O",IF(C12=$AF$21,"O",IF(C12=$AG$21,"O",IF(C12=$AH$21,"O",IF(C12=$AI$21,"O",IF(C12=$AJ$21,"O",IF(C12=$AK$21,"O",IF(C12=$AL$21,"O",IF(C12=$AM$21,"O",IF(C12=$AN$21,"O",IF(C12=$AO$21,"O",IF(C12=$AP$21,"O",IF(C12=$AQ$21,"O",IF(C12=$AR$21,"O",IF(C12=$AS$21,"O",IF(C12=$AT$21,"O",IF(C12=$AU$21,"O",IF(C12=$AV$21,"O",IF(C12=$AW$21,"O",IF(C12=$AX$21,"O",IF(C12=$AY$21,"O",IF(C12=$AZ$21,"O",IF(C12=$BA$21,"O",IF(C12=$BB$21,"O","X")))))))))))))))))))))))))))))))))</f>
        <v>O</v>
      </c>
      <c r="D467" s="58" t="str">
        <f t="shared" si="321"/>
        <v>O</v>
      </c>
      <c r="E467" s="58" t="str">
        <f t="shared" si="321"/>
        <v>O</v>
      </c>
      <c r="F467" s="58" t="str">
        <f t="shared" si="321"/>
        <v>O</v>
      </c>
      <c r="G467" s="58" t="str">
        <f t="shared" si="321"/>
        <v>O</v>
      </c>
      <c r="H467" s="58" t="str">
        <f t="shared" si="321"/>
        <v>O</v>
      </c>
      <c r="I467" s="58" t="str">
        <f t="shared" si="321"/>
        <v>O</v>
      </c>
      <c r="J467" s="58" t="str">
        <f t="shared" si="321"/>
        <v>O</v>
      </c>
      <c r="K467" s="58" t="str">
        <f t="shared" si="321"/>
        <v>O</v>
      </c>
      <c r="L467" s="58" t="str">
        <f t="shared" si="321"/>
        <v>O</v>
      </c>
      <c r="M467" s="58" t="str">
        <f t="shared" si="321"/>
        <v>O</v>
      </c>
      <c r="N467" s="58" t="str">
        <f t="shared" si="321"/>
        <v>O</v>
      </c>
      <c r="O467" s="58" t="str">
        <f t="shared" si="321"/>
        <v>O</v>
      </c>
      <c r="P467" s="58" t="str">
        <f t="shared" si="321"/>
        <v>O</v>
      </c>
      <c r="Q467" s="58" t="str">
        <f>IF(Q12=$V$21,"O",IF(Q12=$W$21,"O",IF(Q12=$X$21,"O",IF(Q12=$Y$21,"O",IF(Q12=$Z$21,"O",IF(Q12=$AA$21,"O",IF(Q12=$AB$21,"O",IF(Q12=$AC$21,"O",IF(Q12=$AD$21,"O",IF(Q12=$AE$21,"O",IF(Q12=$AF$21,"O",IF(Q12=$AG$21,"O",IF(Q12=$AH$21,"O",IF(Q12=$AI$21,"O",IF(Q12=$AJ$21,"O",IF(Q12=$AK$21,"O",IF(Q12=$AL$21,"O",IF(Q12=$AM$21,"O",IF(Q12=$AN$21,"O",IF(Q12=$AO$21,"O",IF(Q12=$AP$21,"O",IF(Q12=$AQ$21,"O",IF(Q12=$AR$21,"O",IF(Q12=$AS$21,"O",IF(Q12=$AT$21,"O",IF(Q12=$AU$21,"O",IF(Q12=$AV$21,"O",IF(Q12=$AW$21,"O",IF(Q12=$AX$21,"O",IF(Q12=$AY$21,"O",IF(Q12=$AZ$21,"O",IF(Q12=$BA$21,"O",IF(Q12=$BB$21,"O","X")))))))))))))))))))))))))))))))))</f>
        <v>O</v>
      </c>
      <c r="AE467"/>
    </row>
    <row r="468" spans="1:31" ht="21" customHeight="1">
      <c r="A468" s="60"/>
      <c r="B468" s="30" t="s">
        <v>46</v>
      </c>
      <c r="C468" s="47">
        <f>COUNTIF(C462:C467,"O")</f>
        <v>4</v>
      </c>
      <c r="D468" s="47">
        <f t="shared" ref="D468:Q468" si="322">COUNTIF(D462:D467,"O")</f>
        <v>4</v>
      </c>
      <c r="E468" s="47">
        <f t="shared" si="322"/>
        <v>4</v>
      </c>
      <c r="F468" s="47">
        <f t="shared" si="322"/>
        <v>4</v>
      </c>
      <c r="G468" s="47">
        <f t="shared" si="322"/>
        <v>4</v>
      </c>
      <c r="H468" s="47">
        <f t="shared" si="322"/>
        <v>4</v>
      </c>
      <c r="I468" s="47">
        <f t="shared" si="322"/>
        <v>4</v>
      </c>
      <c r="J468" s="47">
        <f t="shared" si="322"/>
        <v>4</v>
      </c>
      <c r="K468" s="47">
        <f t="shared" si="322"/>
        <v>4</v>
      </c>
      <c r="L468" s="47">
        <f t="shared" si="322"/>
        <v>4</v>
      </c>
      <c r="M468" s="47">
        <f t="shared" si="322"/>
        <v>4</v>
      </c>
      <c r="N468" s="47">
        <f t="shared" si="322"/>
        <v>4</v>
      </c>
      <c r="O468" s="47">
        <f t="shared" si="322"/>
        <v>4</v>
      </c>
      <c r="P468" s="47">
        <f t="shared" si="322"/>
        <v>4</v>
      </c>
      <c r="Q468" s="47">
        <f t="shared" si="322"/>
        <v>4</v>
      </c>
      <c r="AE468"/>
    </row>
    <row r="469" spans="1:31" ht="21" customHeight="1">
      <c r="A469" s="50">
        <v>8</v>
      </c>
      <c r="B469" s="58" t="s">
        <v>32</v>
      </c>
      <c r="C469" s="58" t="str">
        <f>IF(C7=$V$22,"O",IF(C7=$W$22,"O",IF(C7=$X$22,"O",IF(C7=$Y$22,"O",IF(C7=$Z$22,"O",IF(C7=$AA$22,"O",IF(C7=$AB$22,"O",IF(C7=$AC$22,"O",IF(C7=$AD$22,"O",IF(C7=$AE$22,"O",IF(C7=$AF$22,"O",IF(C7=$AG$22,"O",IF(C7=$AH$22,"O",IF(C7=$AI$22,"O",IF(C7=$AJ$22,"O",IF(C7=$AK$22,"O",IF(C7=$AL$22,"O",IF(C7=$AM$22,"O",IF(C7=$AN$22,"O",IF(C7=$AO$22,"O",IF(C7=$AP$22,"O",IF(C7=$AQ$22,"O",IF(C7=$AR$22,"O",IF(C7=$AS$22,"O",IF(C7=$AT$22,"O",IF(C7=$AU$22,"O",IF(C7=$AV$22,"O",IF(C7=$AW$22,"O",IF(C7=$AX$22,"O",IF(C7=$AY$22,"O",IF(C7=$AZ$22,"O","X")))))))))))))))))))))))))))))))</f>
        <v>O</v>
      </c>
      <c r="D469" s="58" t="str">
        <f t="shared" ref="D469:Q469" si="323">IF(D7=$V$22,"O",IF(D7=$W$22,"O",IF(D7=$X$22,"O",IF(D7=$Y$22,"O",IF(D7=$Z$22,"O",IF(D7=$AA$22,"O",IF(D7=$AB$22,"O",IF(D7=$AC$22,"O",IF(D7=$AD$22,"O",IF(D7=$AE$22,"O",IF(D7=$AF$22,"O",IF(D7=$AG$22,"O",IF(D7=$AH$22,"O",IF(D7=$AI$22,"O",IF(D7=$AJ$22,"O",IF(D7=$AK$22,"O",IF(D7=$AL$22,"O",IF(D7=$AM$22,"O",IF(D7=$AN$22,"O",IF(D7=$AO$22,"O",IF(D7=$AP$22,"O",IF(D7=$AQ$22,"O",IF(D7=$AR$22,"O",IF(D7=$AS$22,"O",IF(D7=$AT$22,"O",IF(D7=$AU$22,"O",IF(D7=$AV$22,"O",IF(D7=$AW$22,"O",IF(D7=$AX$22,"O",IF(D7=$AY$22,"O",IF(D7=$AZ$22,"O","X")))))))))))))))))))))))))))))))</f>
        <v>O</v>
      </c>
      <c r="E469" s="58" t="str">
        <f t="shared" si="323"/>
        <v>O</v>
      </c>
      <c r="F469" s="58" t="str">
        <f t="shared" si="323"/>
        <v>O</v>
      </c>
      <c r="G469" s="58" t="str">
        <f t="shared" si="323"/>
        <v>O</v>
      </c>
      <c r="H469" s="58" t="str">
        <f t="shared" si="323"/>
        <v>O</v>
      </c>
      <c r="I469" s="58" t="str">
        <f t="shared" si="323"/>
        <v>O</v>
      </c>
      <c r="J469" s="58" t="str">
        <f t="shared" si="323"/>
        <v>O</v>
      </c>
      <c r="K469" s="58" t="str">
        <f t="shared" si="323"/>
        <v>O</v>
      </c>
      <c r="L469" s="58" t="str">
        <f t="shared" si="323"/>
        <v>O</v>
      </c>
      <c r="M469" s="58" t="str">
        <f t="shared" si="323"/>
        <v>O</v>
      </c>
      <c r="N469" s="58" t="str">
        <f t="shared" si="323"/>
        <v>O</v>
      </c>
      <c r="O469" s="58" t="str">
        <f t="shared" si="323"/>
        <v>O</v>
      </c>
      <c r="P469" s="58" t="str">
        <f t="shared" si="323"/>
        <v>O</v>
      </c>
      <c r="Q469" s="58" t="str">
        <f t="shared" si="323"/>
        <v>O</v>
      </c>
    </row>
    <row r="470" spans="1:31" ht="21" customHeight="1">
      <c r="A470" s="132" t="s">
        <v>464</v>
      </c>
      <c r="B470" s="58" t="s">
        <v>33</v>
      </c>
      <c r="C470" s="58" t="str">
        <f t="shared" ref="C470:Q470" si="324">IF(C8=$V$22,"O",IF(C8=$W$22,"O",IF(C8=$X$22,"O",IF(C8=$Y$22,"O",IF(C8=$Z$22,"O",IF(C8=$AA$22,"O",IF(C8=$AB$22,"O",IF(C8=$AC$22,"O",IF(C8=$AD$22,"O",IF(C8=$AE$22,"O",IF(C8=$AF$22,"O",IF(C8=$AG$22,"O",IF(C8=$AH$22,"O",IF(C8=$AI$22,"O",IF(C8=$AJ$22,"O",IF(C8=$AK$22,"O",IF(C8=$AL$22,"O",IF(C8=$AM$22,"O",IF(C8=$AN$22,"O",IF(C8=$AO$22,"O",IF(C8=$AP$22,"O",IF(C8=$AQ$22,"O",IF(C8=$AR$22,"O",IF(C8=$AS$22,"O",IF(C8=$AT$22,"O",IF(C8=$AU$22,"O",IF(C8=$AV$22,"O",IF(C8=$AW$22,"O",IF(C8=$AX$22,"O",IF(C8=$AY$22,"O",IF(C8=$AZ$22,"O","X")))))))))))))))))))))))))))))))</f>
        <v>X</v>
      </c>
      <c r="D470" s="58" t="str">
        <f t="shared" si="324"/>
        <v>X</v>
      </c>
      <c r="E470" s="58" t="str">
        <f t="shared" si="324"/>
        <v>X</v>
      </c>
      <c r="F470" s="58" t="str">
        <f t="shared" si="324"/>
        <v>X</v>
      </c>
      <c r="G470" s="58" t="str">
        <f t="shared" si="324"/>
        <v>X</v>
      </c>
      <c r="H470" s="58" t="str">
        <f t="shared" si="324"/>
        <v>X</v>
      </c>
      <c r="I470" s="58" t="str">
        <f t="shared" si="324"/>
        <v>X</v>
      </c>
      <c r="J470" s="58" t="str">
        <f t="shared" si="324"/>
        <v>X</v>
      </c>
      <c r="K470" s="58" t="str">
        <f t="shared" si="324"/>
        <v>X</v>
      </c>
      <c r="L470" s="58" t="str">
        <f t="shared" si="324"/>
        <v>X</v>
      </c>
      <c r="M470" s="58" t="str">
        <f t="shared" si="324"/>
        <v>X</v>
      </c>
      <c r="N470" s="58" t="str">
        <f t="shared" si="324"/>
        <v>X</v>
      </c>
      <c r="O470" s="58" t="str">
        <f t="shared" si="324"/>
        <v>X</v>
      </c>
      <c r="P470" s="58" t="str">
        <f t="shared" si="324"/>
        <v>X</v>
      </c>
      <c r="Q470" s="58" t="str">
        <f t="shared" si="324"/>
        <v>X</v>
      </c>
    </row>
    <row r="471" spans="1:31" ht="21" customHeight="1">
      <c r="A471" s="51"/>
      <c r="B471" s="58" t="s">
        <v>34</v>
      </c>
      <c r="C471" s="58" t="str">
        <f t="shared" ref="C471:Q471" si="325">IF(C9=$V$22,"O",IF(C9=$W$22,"O",IF(C9=$X$22,"O",IF(C9=$Y$22,"O",IF(C9=$Z$22,"O",IF(C9=$AA$22,"O",IF(C9=$AB$22,"O",IF(C9=$AC$22,"O",IF(C9=$AD$22,"O",IF(C9=$AE$22,"O",IF(C9=$AF$22,"O",IF(C9=$AG$22,"O",IF(C9=$AH$22,"O",IF(C9=$AI$22,"O",IF(C9=$AJ$22,"O",IF(C9=$AK$22,"O",IF(C9=$AL$22,"O",IF(C9=$AM$22,"O",IF(C9=$AN$22,"O",IF(C9=$AO$22,"O",IF(C9=$AP$22,"O",IF(C9=$AQ$22,"O",IF(C9=$AR$22,"O",IF(C9=$AS$22,"O",IF(C9=$AT$22,"O",IF(C9=$AU$22,"O",IF(C9=$AV$22,"O",IF(C9=$AW$22,"O",IF(C9=$AX$22,"O",IF(C9=$AY$22,"O",IF(C9=$AZ$22,"O","X")))))))))))))))))))))))))))))))</f>
        <v>X</v>
      </c>
      <c r="D471" s="58" t="str">
        <f t="shared" si="325"/>
        <v>X</v>
      </c>
      <c r="E471" s="58" t="str">
        <f t="shared" si="325"/>
        <v>X</v>
      </c>
      <c r="F471" s="58" t="str">
        <f t="shared" si="325"/>
        <v>X</v>
      </c>
      <c r="G471" s="58" t="str">
        <f t="shared" si="325"/>
        <v>X</v>
      </c>
      <c r="H471" s="58" t="str">
        <f t="shared" si="325"/>
        <v>X</v>
      </c>
      <c r="I471" s="58" t="str">
        <f t="shared" si="325"/>
        <v>X</v>
      </c>
      <c r="J471" s="58" t="str">
        <f t="shared" si="325"/>
        <v>X</v>
      </c>
      <c r="K471" s="58" t="str">
        <f t="shared" si="325"/>
        <v>X</v>
      </c>
      <c r="L471" s="58" t="str">
        <f t="shared" si="325"/>
        <v>X</v>
      </c>
      <c r="M471" s="58" t="str">
        <f t="shared" si="325"/>
        <v>X</v>
      </c>
      <c r="N471" s="58" t="str">
        <f t="shared" si="325"/>
        <v>X</v>
      </c>
      <c r="O471" s="58" t="str">
        <f t="shared" si="325"/>
        <v>X</v>
      </c>
      <c r="P471" s="58" t="str">
        <f t="shared" si="325"/>
        <v>X</v>
      </c>
      <c r="Q471" s="58" t="str">
        <f t="shared" si="325"/>
        <v>X</v>
      </c>
      <c r="AE471"/>
    </row>
    <row r="472" spans="1:31" ht="21" customHeight="1">
      <c r="A472" s="51"/>
      <c r="B472" s="58" t="s">
        <v>35</v>
      </c>
      <c r="C472" s="58" t="str">
        <f t="shared" ref="C472:Q472" si="326">IF(C10=$V$22,"O",IF(C10=$W$22,"O",IF(C10=$X$22,"O",IF(C10=$Y$22,"O",IF(C10=$Z$22,"O",IF(C10=$AA$22,"O",IF(C10=$AB$22,"O",IF(C10=$AC$22,"O",IF(C10=$AD$22,"O",IF(C10=$AE$22,"O",IF(C10=$AF$22,"O",IF(C10=$AG$22,"O",IF(C10=$AH$22,"O",IF(C10=$AI$22,"O",IF(C10=$AJ$22,"O",IF(C10=$AK$22,"O",IF(C10=$AL$22,"O",IF(C10=$AM$22,"O",IF(C10=$AN$22,"O",IF(C10=$AO$22,"O",IF(C10=$AP$22,"O",IF(C10=$AQ$22,"O",IF(C10=$AR$22,"O",IF(C10=$AS$22,"O",IF(C10=$AT$22,"O",IF(C10=$AU$22,"O",IF(C10=$AV$22,"O",IF(C10=$AW$22,"O",IF(C10=$AX$22,"O",IF(C10=$AY$22,"O",IF(C10=$AZ$22,"O","X")))))))))))))))))))))))))))))))</f>
        <v>X</v>
      </c>
      <c r="D472" s="58" t="str">
        <f t="shared" si="326"/>
        <v>X</v>
      </c>
      <c r="E472" s="58" t="str">
        <f t="shared" si="326"/>
        <v>X</v>
      </c>
      <c r="F472" s="58" t="str">
        <f t="shared" si="326"/>
        <v>X</v>
      </c>
      <c r="G472" s="58" t="str">
        <f t="shared" si="326"/>
        <v>X</v>
      </c>
      <c r="H472" s="58" t="str">
        <f t="shared" si="326"/>
        <v>X</v>
      </c>
      <c r="I472" s="58" t="str">
        <f t="shared" si="326"/>
        <v>X</v>
      </c>
      <c r="J472" s="58" t="str">
        <f t="shared" si="326"/>
        <v>X</v>
      </c>
      <c r="K472" s="58" t="str">
        <f t="shared" si="326"/>
        <v>X</v>
      </c>
      <c r="L472" s="58" t="str">
        <f t="shared" si="326"/>
        <v>X</v>
      </c>
      <c r="M472" s="58" t="str">
        <f t="shared" si="326"/>
        <v>X</v>
      </c>
      <c r="N472" s="58" t="str">
        <f t="shared" si="326"/>
        <v>X</v>
      </c>
      <c r="O472" s="58" t="str">
        <f t="shared" si="326"/>
        <v>X</v>
      </c>
      <c r="P472" s="58" t="str">
        <f t="shared" si="326"/>
        <v>X</v>
      </c>
      <c r="Q472" s="58" t="str">
        <f t="shared" si="326"/>
        <v>X</v>
      </c>
      <c r="AE472"/>
    </row>
    <row r="473" spans="1:31" ht="21" customHeight="1">
      <c r="A473" s="51"/>
      <c r="B473" s="58" t="s">
        <v>36</v>
      </c>
      <c r="C473" s="58" t="str">
        <f t="shared" ref="C473:Q473" si="327">IF(C11=$V$22,"O",IF(C11=$W$22,"O",IF(C11=$X$22,"O",IF(C11=$Y$22,"O",IF(C11=$Z$22,"O",IF(C11=$AA$22,"O",IF(C11=$AB$22,"O",IF(C11=$AC$22,"O",IF(C11=$AD$22,"O",IF(C11=$AE$22,"O",IF(C11=$AF$22,"O",IF(C11=$AG$22,"O",IF(C11=$AH$22,"O",IF(C11=$AI$22,"O",IF(C11=$AJ$22,"O",IF(C11=$AK$22,"O",IF(C11=$AL$22,"O",IF(C11=$AM$22,"O",IF(C11=$AN$22,"O",IF(C11=$AO$22,"O",IF(C11=$AP$22,"O",IF(C11=$AQ$22,"O",IF(C11=$AR$22,"O",IF(C11=$AS$22,"O",IF(C11=$AT$22,"O",IF(C11=$AU$22,"O",IF(C11=$AV$22,"O",IF(C11=$AW$22,"O",IF(C11=$AX$22,"O",IF(C11=$AY$22,"O",IF(C11=$AZ$22,"O","X")))))))))))))))))))))))))))))))</f>
        <v>O</v>
      </c>
      <c r="D473" s="58" t="str">
        <f t="shared" si="327"/>
        <v>O</v>
      </c>
      <c r="E473" s="58" t="str">
        <f t="shared" si="327"/>
        <v>O</v>
      </c>
      <c r="F473" s="58" t="str">
        <f t="shared" si="327"/>
        <v>O</v>
      </c>
      <c r="G473" s="58" t="str">
        <f t="shared" si="327"/>
        <v>O</v>
      </c>
      <c r="H473" s="58" t="str">
        <f t="shared" si="327"/>
        <v>O</v>
      </c>
      <c r="I473" s="58" t="str">
        <f t="shared" si="327"/>
        <v>O</v>
      </c>
      <c r="J473" s="58" t="str">
        <f t="shared" si="327"/>
        <v>O</v>
      </c>
      <c r="K473" s="58" t="str">
        <f t="shared" si="327"/>
        <v>O</v>
      </c>
      <c r="L473" s="58" t="str">
        <f t="shared" si="327"/>
        <v>O</v>
      </c>
      <c r="M473" s="58" t="str">
        <f t="shared" si="327"/>
        <v>O</v>
      </c>
      <c r="N473" s="58" t="str">
        <f t="shared" si="327"/>
        <v>O</v>
      </c>
      <c r="O473" s="58" t="str">
        <f t="shared" si="327"/>
        <v>O</v>
      </c>
      <c r="P473" s="58" t="str">
        <f t="shared" si="327"/>
        <v>O</v>
      </c>
      <c r="Q473" s="58" t="str">
        <f t="shared" si="327"/>
        <v>O</v>
      </c>
      <c r="AE473"/>
    </row>
    <row r="474" spans="1:31" ht="21" customHeight="1">
      <c r="A474" s="51"/>
      <c r="B474" s="58" t="s">
        <v>21</v>
      </c>
      <c r="C474" s="58" t="str">
        <f t="shared" ref="C474:P474" si="328">IF(C12=$V$22,"O",IF(C12=$W$22,"O",IF(C12=$X$22,"O",IF(C12=$Y$22,"O",IF(C12=$Z$22,"O",IF(C12=$AA$22,"O",IF(C12=$AB$22,"O",IF(C12=$AC$22,"O",IF(C12=$AD$22,"O",IF(C12=$AE$22,"O",IF(C12=$AF$22,"O",IF(C12=$AG$22,"O",IF(C12=$AH$22,"O",IF(C12=$AI$22,"O",IF(C12=$AJ$22,"O",IF(C12=$AK$22,"O",IF(C12=$AL$22,"O",IF(C12=$AM$22,"O",IF(C12=$AN$22,"O",IF(C12=$AO$22,"O",IF(C12=$AP$22,"O",IF(C12=$AQ$22,"O",IF(C12=$AR$22,"O",IF(C12=$AS$22,"O",IF(C12=$AT$22,"O",IF(C12=$AU$22,"O",IF(C12=$AV$22,"O",IF(C12=$AW$22,"O",IF(C12=$AX$22,"O",IF(C12=$AY$22,"O",IF(C12=$AZ$22,"O","X")))))))))))))))))))))))))))))))</f>
        <v>X</v>
      </c>
      <c r="D474" s="58" t="str">
        <f t="shared" si="328"/>
        <v>X</v>
      </c>
      <c r="E474" s="58" t="str">
        <f t="shared" si="328"/>
        <v>X</v>
      </c>
      <c r="F474" s="58" t="str">
        <f t="shared" si="328"/>
        <v>X</v>
      </c>
      <c r="G474" s="58" t="str">
        <f t="shared" si="328"/>
        <v>X</v>
      </c>
      <c r="H474" s="58" t="str">
        <f t="shared" si="328"/>
        <v>X</v>
      </c>
      <c r="I474" s="58" t="str">
        <f t="shared" si="328"/>
        <v>X</v>
      </c>
      <c r="J474" s="58" t="str">
        <f t="shared" si="328"/>
        <v>X</v>
      </c>
      <c r="K474" s="58" t="str">
        <f t="shared" si="328"/>
        <v>X</v>
      </c>
      <c r="L474" s="58" t="str">
        <f t="shared" si="328"/>
        <v>X</v>
      </c>
      <c r="M474" s="58" t="str">
        <f t="shared" si="328"/>
        <v>X</v>
      </c>
      <c r="N474" s="58" t="str">
        <f t="shared" si="328"/>
        <v>X</v>
      </c>
      <c r="O474" s="58" t="str">
        <f t="shared" si="328"/>
        <v>X</v>
      </c>
      <c r="P474" s="58" t="str">
        <f t="shared" si="328"/>
        <v>X</v>
      </c>
      <c r="Q474" s="58" t="str">
        <f>IF(Q12=$V$22,"O",IF(Q12=$W$22,"O",IF(Q12=$X$22,"O",IF(Q12=$Y$22,"O",IF(Q12=$Z$22,"O",IF(Q12=$AA$22,"O",IF(Q12=$AB$22,"O",IF(Q12=$AC$22,"O",IF(Q12=$AD$22,"O",IF(Q12=$AE$22,"O",IF(Q12=$AF$22,"O",IF(Q12=$AG$22,"O",IF(Q12=$AH$22,"O",IF(Q12=$AI$22,"O",IF(Q12=$AJ$22,"O",IF(Q12=$AK$22,"O",IF(Q12=$AL$22,"O",IF(Q12=$AM$22,"O",IF(Q12=$AN$22,"O",IF(Q12=$AO$22,"O",IF(Q12=$AP$22,"O",IF(Q12=$AQ$22,"O",IF(Q12=$AR$22,"O",IF(Q12=$AS$22,"O",IF(Q12=$AT$22,"O",IF(Q12=$AU$22,"O",IF(Q12=$AV$22,"O",IF(Q12=$AW$22,"O",IF(Q12=$AX$22,"O",IF(Q12=$AY$22,"O",IF(Q12=$AZ$22,"O","X")))))))))))))))))))))))))))))))</f>
        <v>X</v>
      </c>
      <c r="AE474"/>
    </row>
    <row r="475" spans="1:31" ht="21" customHeight="1">
      <c r="A475" s="60"/>
      <c r="B475" s="30" t="s">
        <v>46</v>
      </c>
      <c r="C475" s="47">
        <f>COUNTIF(C469:C474,"O")</f>
        <v>2</v>
      </c>
      <c r="D475" s="47">
        <f t="shared" ref="D475:Q475" si="329">COUNTIF(D469:D474,"O")</f>
        <v>2</v>
      </c>
      <c r="E475" s="47">
        <f t="shared" si="329"/>
        <v>2</v>
      </c>
      <c r="F475" s="47">
        <f t="shared" si="329"/>
        <v>2</v>
      </c>
      <c r="G475" s="47">
        <f t="shared" si="329"/>
        <v>2</v>
      </c>
      <c r="H475" s="47">
        <f t="shared" si="329"/>
        <v>2</v>
      </c>
      <c r="I475" s="47">
        <f t="shared" si="329"/>
        <v>2</v>
      </c>
      <c r="J475" s="47">
        <f t="shared" si="329"/>
        <v>2</v>
      </c>
      <c r="K475" s="47">
        <f t="shared" si="329"/>
        <v>2</v>
      </c>
      <c r="L475" s="47">
        <f t="shared" si="329"/>
        <v>2</v>
      </c>
      <c r="M475" s="47">
        <f t="shared" si="329"/>
        <v>2</v>
      </c>
      <c r="N475" s="47">
        <f t="shared" si="329"/>
        <v>2</v>
      </c>
      <c r="O475" s="47">
        <f t="shared" si="329"/>
        <v>2</v>
      </c>
      <c r="P475" s="47">
        <f t="shared" si="329"/>
        <v>2</v>
      </c>
      <c r="Q475" s="47">
        <f t="shared" si="329"/>
        <v>2</v>
      </c>
      <c r="AE475"/>
    </row>
    <row r="476" spans="1:31" ht="21" customHeight="1">
      <c r="A476" s="50">
        <v>9</v>
      </c>
      <c r="B476" s="58" t="s">
        <v>32</v>
      </c>
      <c r="C476" s="58" t="str">
        <f>IF(C7=$V$23,"O",IF(C7=$W$23,"O",IF(C7=$X$23,"O",IF(C7=$Y$23,"O",IF(C7=$Z$23,"O",IF(C7=$AA$23,"O",IF(C7=$AB$23,"O",IF(C7=$AC$23,"O",IF(C7=$AD$23,"O",IF(C7=$AE$23,"O",IF(C7=$AF$23,"O",IF(C7=$AG$23,"O",IF(C7=$AH$23,"O",IF(C7=$AI$23,"O",IF(C7=$AJ$23,"O",IF(C7=$AK$23,"O",IF(C7=$AL$23,"O",IF(C7=$AM$23,"O",IF(C7=$AN$23,"O",IF(C7=$AO$23,"O",IF(C7=$AP$23,"O",IF(C7=$AQ$23,"O",IF(C7=$AR$23,"O",IF(C7=$AS$23,"O",IF(C7=$AT$23,"O",IF(C7=$AU$23,"O",IF(C7=$AV$23,"O",IF(C7=$AW$23,"O",IF(C7=$AX$23,"O",IF(C7=$AY$23,"O",IF(C7=$AZ$23,"O","X")))))))))))))))))))))))))))))))</f>
        <v>X</v>
      </c>
      <c r="D476" s="58" t="str">
        <f t="shared" ref="D476:Q476" si="330">IF(D7=$V$23,"O",IF(D7=$W$23,"O",IF(D7=$X$23,"O",IF(D7=$Y$23,"O",IF(D7=$Z$23,"O",IF(D7=$AA$23,"O",IF(D7=$AB$23,"O",IF(D7=$AC$23,"O",IF(D7=$AD$23,"O",IF(D7=$AE$23,"O",IF(D7=$AF$23,"O",IF(D7=$AG$23,"O",IF(D7=$AH$23,"O",IF(D7=$AI$23,"O",IF(D7=$AJ$23,"O",IF(D7=$AK$23,"O",IF(D7=$AL$23,"O",IF(D7=$AM$23,"O",IF(D7=$AN$23,"O",IF(D7=$AO$23,"O",IF(D7=$AP$23,"O",IF(D7=$AQ$23,"O",IF(D7=$AR$23,"O",IF(D7=$AS$23,"O",IF(D7=$AT$23,"O",IF(D7=$AU$23,"O",IF(D7=$AV$23,"O",IF(D7=$AW$23,"O",IF(D7=$AX$23,"O",IF(D7=$AY$23,"O",IF(D7=$AZ$23,"O","X")))))))))))))))))))))))))))))))</f>
        <v>X</v>
      </c>
      <c r="E476" s="58" t="str">
        <f t="shared" si="330"/>
        <v>X</v>
      </c>
      <c r="F476" s="58" t="str">
        <f t="shared" si="330"/>
        <v>X</v>
      </c>
      <c r="G476" s="58" t="str">
        <f t="shared" si="330"/>
        <v>X</v>
      </c>
      <c r="H476" s="58" t="str">
        <f t="shared" si="330"/>
        <v>X</v>
      </c>
      <c r="I476" s="58" t="str">
        <f t="shared" si="330"/>
        <v>X</v>
      </c>
      <c r="J476" s="58" t="str">
        <f t="shared" si="330"/>
        <v>X</v>
      </c>
      <c r="K476" s="58" t="str">
        <f t="shared" si="330"/>
        <v>X</v>
      </c>
      <c r="L476" s="58" t="str">
        <f t="shared" si="330"/>
        <v>X</v>
      </c>
      <c r="M476" s="58" t="str">
        <f t="shared" si="330"/>
        <v>X</v>
      </c>
      <c r="N476" s="58" t="str">
        <f t="shared" si="330"/>
        <v>X</v>
      </c>
      <c r="O476" s="58" t="str">
        <f t="shared" si="330"/>
        <v>X</v>
      </c>
      <c r="P476" s="58" t="str">
        <f t="shared" si="330"/>
        <v>X</v>
      </c>
      <c r="Q476" s="58" t="str">
        <f t="shared" si="330"/>
        <v>X</v>
      </c>
    </row>
    <row r="477" spans="1:31" ht="21" customHeight="1">
      <c r="A477" s="132" t="s">
        <v>466</v>
      </c>
      <c r="B477" s="58" t="s">
        <v>33</v>
      </c>
      <c r="C477" s="58" t="str">
        <f t="shared" ref="C477:Q477" si="331">IF(C8=$V$23,"O",IF(C8=$W$23,"O",IF(C8=$X$23,"O",IF(C8=$Y$23,"O",IF(C8=$Z$23,"O",IF(C8=$AA$23,"O",IF(C8=$AB$23,"O",IF(C8=$AC$23,"O",IF(C8=$AD$23,"O",IF(C8=$AE$23,"O",IF(C8=$AF$23,"O",IF(C8=$AG$23,"O",IF(C8=$AH$23,"O",IF(C8=$AI$23,"O",IF(C8=$AJ$23,"O",IF(C8=$AK$23,"O",IF(C8=$AL$23,"O",IF(C8=$AM$23,"O",IF(C8=$AN$23,"O",IF(C8=$AO$23,"O",IF(C8=$AP$23,"O",IF(C8=$AQ$23,"O",IF(C8=$AR$23,"O",IF(C8=$AS$23,"O",IF(C8=$AT$23,"O",IF(C8=$AU$23,"O",IF(C8=$AV$23,"O",IF(C8=$AW$23,"O",IF(C8=$AX$23,"O",IF(C8=$AY$23,"O",IF(C8=$AZ$23,"O","X")))))))))))))))))))))))))))))))</f>
        <v>X</v>
      </c>
      <c r="D477" s="58" t="str">
        <f t="shared" si="331"/>
        <v>X</v>
      </c>
      <c r="E477" s="58" t="str">
        <f t="shared" si="331"/>
        <v>X</v>
      </c>
      <c r="F477" s="58" t="str">
        <f t="shared" si="331"/>
        <v>X</v>
      </c>
      <c r="G477" s="58" t="str">
        <f t="shared" si="331"/>
        <v>X</v>
      </c>
      <c r="H477" s="58" t="str">
        <f t="shared" si="331"/>
        <v>X</v>
      </c>
      <c r="I477" s="58" t="str">
        <f t="shared" si="331"/>
        <v>X</v>
      </c>
      <c r="J477" s="58" t="str">
        <f t="shared" si="331"/>
        <v>X</v>
      </c>
      <c r="K477" s="58" t="str">
        <f t="shared" si="331"/>
        <v>X</v>
      </c>
      <c r="L477" s="58" t="str">
        <f t="shared" si="331"/>
        <v>X</v>
      </c>
      <c r="M477" s="58" t="str">
        <f t="shared" si="331"/>
        <v>X</v>
      </c>
      <c r="N477" s="58" t="str">
        <f t="shared" si="331"/>
        <v>X</v>
      </c>
      <c r="O477" s="58" t="str">
        <f t="shared" si="331"/>
        <v>X</v>
      </c>
      <c r="P477" s="58" t="str">
        <f t="shared" si="331"/>
        <v>X</v>
      </c>
      <c r="Q477" s="58" t="str">
        <f t="shared" si="331"/>
        <v>X</v>
      </c>
    </row>
    <row r="478" spans="1:31" ht="21" customHeight="1">
      <c r="A478" s="51"/>
      <c r="B478" s="58" t="s">
        <v>34</v>
      </c>
      <c r="C478" s="58" t="str">
        <f t="shared" ref="C478:Q478" si="332">IF(C9=$V$23,"O",IF(C9=$W$23,"O",IF(C9=$X$23,"O",IF(C9=$Y$23,"O",IF(C9=$Z$23,"O",IF(C9=$AA$23,"O",IF(C9=$AB$23,"O",IF(C9=$AC$23,"O",IF(C9=$AD$23,"O",IF(C9=$AE$23,"O",IF(C9=$AF$23,"O",IF(C9=$AG$23,"O",IF(C9=$AH$23,"O",IF(C9=$AI$23,"O",IF(C9=$AJ$23,"O",IF(C9=$AK$23,"O",IF(C9=$AL$23,"O",IF(C9=$AM$23,"O",IF(C9=$AN$23,"O",IF(C9=$AO$23,"O",IF(C9=$AP$23,"O",IF(C9=$AQ$23,"O",IF(C9=$AR$23,"O",IF(C9=$AS$23,"O",IF(C9=$AT$23,"O",IF(C9=$AU$23,"O",IF(C9=$AV$23,"O",IF(C9=$AW$23,"O",IF(C9=$AX$23,"O",IF(C9=$AY$23,"O",IF(C9=$AZ$23,"O","X")))))))))))))))))))))))))))))))</f>
        <v>X</v>
      </c>
      <c r="D478" s="58" t="str">
        <f t="shared" si="332"/>
        <v>X</v>
      </c>
      <c r="E478" s="58" t="str">
        <f t="shared" si="332"/>
        <v>X</v>
      </c>
      <c r="F478" s="58" t="str">
        <f t="shared" si="332"/>
        <v>X</v>
      </c>
      <c r="G478" s="58" t="str">
        <f t="shared" si="332"/>
        <v>X</v>
      </c>
      <c r="H478" s="58" t="str">
        <f t="shared" si="332"/>
        <v>X</v>
      </c>
      <c r="I478" s="58" t="str">
        <f t="shared" si="332"/>
        <v>X</v>
      </c>
      <c r="J478" s="58" t="str">
        <f t="shared" si="332"/>
        <v>X</v>
      </c>
      <c r="K478" s="58" t="str">
        <f t="shared" si="332"/>
        <v>X</v>
      </c>
      <c r="L478" s="58" t="str">
        <f t="shared" si="332"/>
        <v>X</v>
      </c>
      <c r="M478" s="58" t="str">
        <f t="shared" si="332"/>
        <v>X</v>
      </c>
      <c r="N478" s="58" t="str">
        <f t="shared" si="332"/>
        <v>X</v>
      </c>
      <c r="O478" s="58" t="str">
        <f t="shared" si="332"/>
        <v>X</v>
      </c>
      <c r="P478" s="58" t="str">
        <f t="shared" si="332"/>
        <v>X</v>
      </c>
      <c r="Q478" s="58" t="str">
        <f t="shared" si="332"/>
        <v>X</v>
      </c>
      <c r="AE478"/>
    </row>
    <row r="479" spans="1:31" ht="21" customHeight="1">
      <c r="A479" s="51"/>
      <c r="B479" s="58" t="s">
        <v>35</v>
      </c>
      <c r="C479" s="58" t="str">
        <f t="shared" ref="C479:Q479" si="333">IF(C10=$V$23,"O",IF(C10=$W$23,"O",IF(C10=$X$23,"O",IF(C10=$Y$23,"O",IF(C10=$Z$23,"O",IF(C10=$AA$23,"O",IF(C10=$AB$23,"O",IF(C10=$AC$23,"O",IF(C10=$AD$23,"O",IF(C10=$AE$23,"O",IF(C10=$AF$23,"O",IF(C10=$AG$23,"O",IF(C10=$AH$23,"O",IF(C10=$AI$23,"O",IF(C10=$AJ$23,"O",IF(C10=$AK$23,"O",IF(C10=$AL$23,"O",IF(C10=$AM$23,"O",IF(C10=$AN$23,"O",IF(C10=$AO$23,"O",IF(C10=$AP$23,"O",IF(C10=$AQ$23,"O",IF(C10=$AR$23,"O",IF(C10=$AS$23,"O",IF(C10=$AT$23,"O",IF(C10=$AU$23,"O",IF(C10=$AV$23,"O",IF(C10=$AW$23,"O",IF(C10=$AX$23,"O",IF(C10=$AY$23,"O",IF(C10=$AZ$23,"O","X")))))))))))))))))))))))))))))))</f>
        <v>X</v>
      </c>
      <c r="D479" s="58" t="str">
        <f t="shared" si="333"/>
        <v>X</v>
      </c>
      <c r="E479" s="58" t="str">
        <f t="shared" si="333"/>
        <v>X</v>
      </c>
      <c r="F479" s="58" t="str">
        <f t="shared" si="333"/>
        <v>X</v>
      </c>
      <c r="G479" s="58" t="str">
        <f t="shared" si="333"/>
        <v>X</v>
      </c>
      <c r="H479" s="58" t="str">
        <f t="shared" si="333"/>
        <v>X</v>
      </c>
      <c r="I479" s="58" t="str">
        <f t="shared" si="333"/>
        <v>X</v>
      </c>
      <c r="J479" s="58" t="str">
        <f t="shared" si="333"/>
        <v>X</v>
      </c>
      <c r="K479" s="58" t="str">
        <f t="shared" si="333"/>
        <v>X</v>
      </c>
      <c r="L479" s="58" t="str">
        <f t="shared" si="333"/>
        <v>X</v>
      </c>
      <c r="M479" s="58" t="str">
        <f t="shared" si="333"/>
        <v>X</v>
      </c>
      <c r="N479" s="58" t="str">
        <f t="shared" si="333"/>
        <v>X</v>
      </c>
      <c r="O479" s="58" t="str">
        <f t="shared" si="333"/>
        <v>X</v>
      </c>
      <c r="P479" s="58" t="str">
        <f t="shared" si="333"/>
        <v>X</v>
      </c>
      <c r="Q479" s="58" t="str">
        <f t="shared" si="333"/>
        <v>X</v>
      </c>
      <c r="AE479"/>
    </row>
    <row r="480" spans="1:31" ht="21" customHeight="1">
      <c r="A480" s="51"/>
      <c r="B480" s="58" t="s">
        <v>36</v>
      </c>
      <c r="C480" s="58" t="str">
        <f t="shared" ref="C480:Q480" si="334">IF(C11=$V$23,"O",IF(C11=$W$23,"O",IF(C11=$X$23,"O",IF(C11=$Y$23,"O",IF(C11=$Z$23,"O",IF(C11=$AA$23,"O",IF(C11=$AB$23,"O",IF(C11=$AC$23,"O",IF(C11=$AD$23,"O",IF(C11=$AE$23,"O",IF(C11=$AF$23,"O",IF(C11=$AG$23,"O",IF(C11=$AH$23,"O",IF(C11=$AI$23,"O",IF(C11=$AJ$23,"O",IF(C11=$AK$23,"O",IF(C11=$AL$23,"O",IF(C11=$AM$23,"O",IF(C11=$AN$23,"O",IF(C11=$AO$23,"O",IF(C11=$AP$23,"O",IF(C11=$AQ$23,"O",IF(C11=$AR$23,"O",IF(C11=$AS$23,"O",IF(C11=$AT$23,"O",IF(C11=$AU$23,"O",IF(C11=$AV$23,"O",IF(C11=$AW$23,"O",IF(C11=$AX$23,"O",IF(C11=$AY$23,"O",IF(C11=$AZ$23,"O","X")))))))))))))))))))))))))))))))</f>
        <v>X</v>
      </c>
      <c r="D480" s="58" t="str">
        <f t="shared" si="334"/>
        <v>X</v>
      </c>
      <c r="E480" s="58" t="str">
        <f t="shared" si="334"/>
        <v>X</v>
      </c>
      <c r="F480" s="58" t="str">
        <f t="shared" si="334"/>
        <v>X</v>
      </c>
      <c r="G480" s="58" t="str">
        <f t="shared" si="334"/>
        <v>X</v>
      </c>
      <c r="H480" s="58" t="str">
        <f t="shared" si="334"/>
        <v>X</v>
      </c>
      <c r="I480" s="58" t="str">
        <f t="shared" si="334"/>
        <v>X</v>
      </c>
      <c r="J480" s="58" t="str">
        <f t="shared" si="334"/>
        <v>X</v>
      </c>
      <c r="K480" s="58" t="str">
        <f t="shared" si="334"/>
        <v>X</v>
      </c>
      <c r="L480" s="58" t="str">
        <f t="shared" si="334"/>
        <v>X</v>
      </c>
      <c r="M480" s="58" t="str">
        <f t="shared" si="334"/>
        <v>X</v>
      </c>
      <c r="N480" s="58" t="str">
        <f t="shared" si="334"/>
        <v>X</v>
      </c>
      <c r="O480" s="58" t="str">
        <f t="shared" si="334"/>
        <v>X</v>
      </c>
      <c r="P480" s="58" t="str">
        <f t="shared" si="334"/>
        <v>X</v>
      </c>
      <c r="Q480" s="58" t="str">
        <f t="shared" si="334"/>
        <v>X</v>
      </c>
      <c r="AE480"/>
    </row>
    <row r="481" spans="1:31" ht="21" customHeight="1">
      <c r="A481" s="51"/>
      <c r="B481" s="58" t="s">
        <v>21</v>
      </c>
      <c r="C481" s="58" t="str">
        <f t="shared" ref="C481:P481" si="335">IF(C12=$V$23,"O",IF(C12=$W$23,"O",IF(C12=$X$23,"O",IF(C12=$Y$23,"O",IF(C12=$Z$23,"O",IF(C12=$AA$23,"O",IF(C12=$AB$23,"O",IF(C12=$AC$23,"O",IF(C12=$AD$23,"O",IF(C12=$AE$23,"O",IF(C12=$AF$23,"O",IF(C12=$AG$23,"O",IF(C12=$AH$23,"O",IF(C12=$AI$23,"O",IF(C12=$AJ$23,"O",IF(C12=$AK$23,"O",IF(C12=$AL$23,"O",IF(C12=$AM$23,"O",IF(C12=$AN$23,"O",IF(C12=$AO$23,"O",IF(C12=$AP$23,"O",IF(C12=$AQ$23,"O",IF(C12=$AR$23,"O",IF(C12=$AS$23,"O",IF(C12=$AT$23,"O",IF(C12=$AU$23,"O",IF(C12=$AV$23,"O",IF(C12=$AW$23,"O",IF(C12=$AX$23,"O",IF(C12=$AY$23,"O",IF(C12=$AZ$23,"O","X")))))))))))))))))))))))))))))))</f>
        <v>O</v>
      </c>
      <c r="D481" s="58" t="str">
        <f t="shared" si="335"/>
        <v>O</v>
      </c>
      <c r="E481" s="58" t="str">
        <f t="shared" si="335"/>
        <v>O</v>
      </c>
      <c r="F481" s="58" t="str">
        <f t="shared" si="335"/>
        <v>O</v>
      </c>
      <c r="G481" s="58" t="str">
        <f t="shared" si="335"/>
        <v>O</v>
      </c>
      <c r="H481" s="58" t="str">
        <f t="shared" si="335"/>
        <v>O</v>
      </c>
      <c r="I481" s="58" t="str">
        <f t="shared" si="335"/>
        <v>O</v>
      </c>
      <c r="J481" s="58" t="str">
        <f t="shared" si="335"/>
        <v>O</v>
      </c>
      <c r="K481" s="58" t="str">
        <f t="shared" si="335"/>
        <v>O</v>
      </c>
      <c r="L481" s="58" t="str">
        <f t="shared" si="335"/>
        <v>O</v>
      </c>
      <c r="M481" s="58" t="str">
        <f t="shared" si="335"/>
        <v>O</v>
      </c>
      <c r="N481" s="58" t="str">
        <f t="shared" si="335"/>
        <v>O</v>
      </c>
      <c r="O481" s="58" t="str">
        <f t="shared" si="335"/>
        <v>O</v>
      </c>
      <c r="P481" s="58" t="str">
        <f t="shared" si="335"/>
        <v>O</v>
      </c>
      <c r="Q481" s="58" t="str">
        <f>IF(Q12=$V$23,"O",IF(Q12=$W$23,"O",IF(Q12=$X$23,"O",IF(Q12=$Y$23,"O",IF(Q12=$Z$23,"O",IF(Q12=$AA$23,"O",IF(Q12=$AB$23,"O",IF(Q12=$AC$23,"O",IF(Q12=$AD$23,"O",IF(Q12=$AE$23,"O",IF(Q12=$AF$23,"O",IF(Q12=$AG$23,"O",IF(Q12=$AH$23,"O",IF(Q12=$AI$23,"O",IF(Q12=$AJ$23,"O",IF(Q12=$AK$23,"O",IF(Q12=$AL$23,"O",IF(Q12=$AM$23,"O",IF(Q12=$AN$23,"O",IF(Q12=$AO$23,"O",IF(Q12=$AP$23,"O",IF(Q12=$AQ$23,"O",IF(Q12=$AR$23,"O",IF(Q12=$AS$23,"O",IF(Q12=$AT$23,"O",IF(Q12=$AU$23,"O",IF(Q12=$AV$23,"O",IF(Q12=$AW$23,"O",IF(Q12=$AX$23,"O",IF(Q12=$AY$23,"O",IF(Q12=$AZ$23,"O","X")))))))))))))))))))))))))))))))</f>
        <v>O</v>
      </c>
      <c r="AE481"/>
    </row>
    <row r="482" spans="1:31" ht="21" customHeight="1">
      <c r="A482" s="60"/>
      <c r="B482" s="30" t="s">
        <v>46</v>
      </c>
      <c r="C482" s="47">
        <f>COUNTIF(C476:C481,"O")</f>
        <v>1</v>
      </c>
      <c r="D482" s="47">
        <f t="shared" ref="D482:Q482" si="336">COUNTIF(D476:D481,"O")</f>
        <v>1</v>
      </c>
      <c r="E482" s="47">
        <f t="shared" si="336"/>
        <v>1</v>
      </c>
      <c r="F482" s="47">
        <f t="shared" si="336"/>
        <v>1</v>
      </c>
      <c r="G482" s="47">
        <f t="shared" si="336"/>
        <v>1</v>
      </c>
      <c r="H482" s="47">
        <f t="shared" si="336"/>
        <v>1</v>
      </c>
      <c r="I482" s="47">
        <f t="shared" si="336"/>
        <v>1</v>
      </c>
      <c r="J482" s="47">
        <f t="shared" si="336"/>
        <v>1</v>
      </c>
      <c r="K482" s="47">
        <f t="shared" si="336"/>
        <v>1</v>
      </c>
      <c r="L482" s="47">
        <f t="shared" si="336"/>
        <v>1</v>
      </c>
      <c r="M482" s="47">
        <f t="shared" si="336"/>
        <v>1</v>
      </c>
      <c r="N482" s="47">
        <f t="shared" si="336"/>
        <v>1</v>
      </c>
      <c r="O482" s="47">
        <f t="shared" si="336"/>
        <v>1</v>
      </c>
      <c r="P482" s="47">
        <f t="shared" si="336"/>
        <v>1</v>
      </c>
      <c r="Q482" s="47">
        <f t="shared" si="336"/>
        <v>1</v>
      </c>
      <c r="AE482"/>
    </row>
    <row r="483" spans="1:31" ht="21" customHeight="1">
      <c r="A483" s="50">
        <v>10</v>
      </c>
      <c r="B483" s="58" t="s">
        <v>32</v>
      </c>
      <c r="C483" s="58" t="str">
        <f>IF(C7=$V$24,"O",IF(C7=$W$24,"O",IF(C7=$X$24,"O",IF(C7=$Y$24,"O",IF(C7=$Z$24,"O",IF(C7=$AA$24,"O",IF(C7=$AB$24,"O",IF(C7=$AC$24,"O",IF(C7=$AD$24,"O",IF(C7=$AE$24,"O",IF(C7=$AF$24,"O",IF(C7=$AG$24,"O",IF(C7=$AH$24,"O",IF(C7=$AI$24,"O",IF(C7=$AJ$24,"O",IF(C7=$AK$24,"O",IF(C7=$AL$24,"O",IF(C7=$AM$24,"O",IF(C7=$AN$24,"O",IF(C7=$AO$24,"O",IF(C7=$AP$24,"O",IF(C7=$AQ$24,"O",IF(C7=$AR$24,"O",IF(C7=$AS$24,"O",IF(C7=$AT$24,"O",IF(C7=$AU$24,"O",IF(C7=$AV$24,"O",IF(C7=$AW$24,"O",IF(C7=$AX$24,"O",IF(C7=$AY$24,"O",IF(C7=$AZ$24,"O",IF(C7=$BA$24,"O",IF(C7=$BB$24,"O",IF(C7=$BC$24,"O",IF(C7=$BD$24,"O",IF(C7=$BE$24,"O",IF(C7=$BF$24,"O","X")))))))))))))))))))))))))))))))))))))</f>
        <v>X</v>
      </c>
      <c r="D483" s="58" t="str">
        <f t="shared" ref="D483:Q483" si="337">IF(D7=$V$24,"O",IF(D7=$W$24,"O",IF(D7=$X$24,"O",IF(D7=$Y$24,"O",IF(D7=$Z$24,"O",IF(D7=$AA$24,"O",IF(D7=$AB$24,"O",IF(D7=$AC$24,"O",IF(D7=$AD$24,"O",IF(D7=$AE$24,"O",IF(D7=$AF$24,"O",IF(D7=$AG$24,"O",IF(D7=$AH$24,"O",IF(D7=$AI$24,"O",IF(D7=$AJ$24,"O",IF(D7=$AK$24,"O",IF(D7=$AL$24,"O",IF(D7=$AM$24,"O",IF(D7=$AN$24,"O",IF(D7=$AO$24,"O",IF(D7=$AP$24,"O",IF(D7=$AQ$24,"O",IF(D7=$AR$24,"O",IF(D7=$AS$24,"O",IF(D7=$AT$24,"O",IF(D7=$AU$24,"O",IF(D7=$AV$24,"O",IF(D7=$AW$24,"O",IF(D7=$AX$24,"O",IF(D7=$AY$24,"O",IF(D7=$AZ$24,"O",IF(D7=$BA$24,"O",IF(D7=$BB$24,"O",IF(D7=$BC$24,"O",IF(D7=$BD$24,"O",IF(D7=$BE$24,"O",IF(D7=$BF$24,"O","X")))))))))))))))))))))))))))))))))))))</f>
        <v>X</v>
      </c>
      <c r="E483" s="58" t="str">
        <f t="shared" si="337"/>
        <v>X</v>
      </c>
      <c r="F483" s="58" t="str">
        <f t="shared" si="337"/>
        <v>X</v>
      </c>
      <c r="G483" s="58" t="str">
        <f t="shared" si="337"/>
        <v>X</v>
      </c>
      <c r="H483" s="58" t="str">
        <f t="shared" si="337"/>
        <v>X</v>
      </c>
      <c r="I483" s="58" t="str">
        <f t="shared" si="337"/>
        <v>X</v>
      </c>
      <c r="J483" s="58" t="str">
        <f t="shared" si="337"/>
        <v>X</v>
      </c>
      <c r="K483" s="58" t="str">
        <f t="shared" si="337"/>
        <v>X</v>
      </c>
      <c r="L483" s="58" t="str">
        <f t="shared" si="337"/>
        <v>X</v>
      </c>
      <c r="M483" s="58" t="str">
        <f t="shared" si="337"/>
        <v>X</v>
      </c>
      <c r="N483" s="58" t="str">
        <f t="shared" si="337"/>
        <v>X</v>
      </c>
      <c r="O483" s="58" t="str">
        <f t="shared" si="337"/>
        <v>X</v>
      </c>
      <c r="P483" s="58" t="str">
        <f t="shared" si="337"/>
        <v>X</v>
      </c>
      <c r="Q483" s="58" t="str">
        <f t="shared" si="337"/>
        <v>X</v>
      </c>
    </row>
    <row r="484" spans="1:31" ht="21" customHeight="1">
      <c r="A484" s="132" t="s">
        <v>468</v>
      </c>
      <c r="B484" s="58" t="s">
        <v>33</v>
      </c>
      <c r="C484" s="58" t="str">
        <f t="shared" ref="C484:Q484" si="338">IF(C8=$V$24,"O",IF(C8=$W$24,"O",IF(C8=$X$24,"O",IF(C8=$Y$24,"O",IF(C8=$Z$24,"O",IF(C8=$AA$24,"O",IF(C8=$AB$24,"O",IF(C8=$AC$24,"O",IF(C8=$AD$24,"O",IF(C8=$AE$24,"O",IF(C8=$AF$24,"O",IF(C8=$AG$24,"O",IF(C8=$AH$24,"O",IF(C8=$AI$24,"O",IF(C8=$AJ$24,"O",IF(C8=$AK$24,"O",IF(C8=$AL$24,"O",IF(C8=$AM$24,"O",IF(C8=$AN$24,"O",IF(C8=$AO$24,"O",IF(C8=$AP$24,"O",IF(C8=$AQ$24,"O",IF(C8=$AR$24,"O",IF(C8=$AS$24,"O",IF(C8=$AT$24,"O",IF(C8=$AU$24,"O",IF(C8=$AV$24,"O",IF(C8=$AW$24,"O",IF(C8=$AX$24,"O",IF(C8=$AY$24,"O",IF(C8=$AZ$24,"O",IF(C8=$BA$24,"O",IF(C8=$BB$24,"O",IF(C8=$BC$24,"O",IF(C8=$BD$24,"O",IF(C8=$BE$24,"O",IF(C8=$BF$24,"O","X")))))))))))))))))))))))))))))))))))))</f>
        <v>O</v>
      </c>
      <c r="D484" s="58" t="str">
        <f t="shared" si="338"/>
        <v>O</v>
      </c>
      <c r="E484" s="58" t="str">
        <f t="shared" si="338"/>
        <v>O</v>
      </c>
      <c r="F484" s="58" t="str">
        <f t="shared" si="338"/>
        <v>O</v>
      </c>
      <c r="G484" s="58" t="str">
        <f t="shared" si="338"/>
        <v>O</v>
      </c>
      <c r="H484" s="58" t="str">
        <f t="shared" si="338"/>
        <v>O</v>
      </c>
      <c r="I484" s="58" t="str">
        <f t="shared" si="338"/>
        <v>O</v>
      </c>
      <c r="J484" s="58" t="str">
        <f t="shared" si="338"/>
        <v>O</v>
      </c>
      <c r="K484" s="58" t="str">
        <f t="shared" si="338"/>
        <v>O</v>
      </c>
      <c r="L484" s="58" t="str">
        <f t="shared" si="338"/>
        <v>O</v>
      </c>
      <c r="M484" s="58" t="str">
        <f t="shared" si="338"/>
        <v>O</v>
      </c>
      <c r="N484" s="58" t="str">
        <f t="shared" si="338"/>
        <v>O</v>
      </c>
      <c r="O484" s="58" t="str">
        <f t="shared" si="338"/>
        <v>O</v>
      </c>
      <c r="P484" s="58" t="str">
        <f t="shared" si="338"/>
        <v>O</v>
      </c>
      <c r="Q484" s="58" t="str">
        <f t="shared" si="338"/>
        <v>O</v>
      </c>
    </row>
    <row r="485" spans="1:31" ht="21" customHeight="1">
      <c r="A485" s="51"/>
      <c r="B485" s="58" t="s">
        <v>34</v>
      </c>
      <c r="C485" s="58" t="str">
        <f t="shared" ref="C485:Q485" si="339">IF(C9=$V$24,"O",IF(C9=$W$24,"O",IF(C9=$X$24,"O",IF(C9=$Y$24,"O",IF(C9=$Z$24,"O",IF(C9=$AA$24,"O",IF(C9=$AB$24,"O",IF(C9=$AC$24,"O",IF(C9=$AD$24,"O",IF(C9=$AE$24,"O",IF(C9=$AF$24,"O",IF(C9=$AG$24,"O",IF(C9=$AH$24,"O",IF(C9=$AI$24,"O",IF(C9=$AJ$24,"O",IF(C9=$AK$24,"O",IF(C9=$AL$24,"O",IF(C9=$AM$24,"O",IF(C9=$AN$24,"O",IF(C9=$AO$24,"O",IF(C9=$AP$24,"O",IF(C9=$AQ$24,"O",IF(C9=$AR$24,"O",IF(C9=$AS$24,"O",IF(C9=$AT$24,"O",IF(C9=$AU$24,"O",IF(C9=$AV$24,"O",IF(C9=$AW$24,"O",IF(C9=$AX$24,"O",IF(C9=$AY$24,"O",IF(C9=$AZ$24,"O",IF(C9=$BA$24,"O",IF(C9=$BB$24,"O",IF(C9=$BC$24,"O",IF(C9=$BD$24,"O",IF(C9=$BE$24,"O",IF(C9=$BF$24,"O","X")))))))))))))))))))))))))))))))))))))</f>
        <v>X</v>
      </c>
      <c r="D485" s="58" t="str">
        <f t="shared" si="339"/>
        <v>X</v>
      </c>
      <c r="E485" s="58" t="str">
        <f t="shared" si="339"/>
        <v>X</v>
      </c>
      <c r="F485" s="58" t="str">
        <f t="shared" si="339"/>
        <v>X</v>
      </c>
      <c r="G485" s="58" t="str">
        <f t="shared" si="339"/>
        <v>X</v>
      </c>
      <c r="H485" s="58" t="str">
        <f t="shared" si="339"/>
        <v>X</v>
      </c>
      <c r="I485" s="58" t="str">
        <f t="shared" si="339"/>
        <v>X</v>
      </c>
      <c r="J485" s="58" t="str">
        <f t="shared" si="339"/>
        <v>X</v>
      </c>
      <c r="K485" s="58" t="str">
        <f t="shared" si="339"/>
        <v>X</v>
      </c>
      <c r="L485" s="58" t="str">
        <f t="shared" si="339"/>
        <v>X</v>
      </c>
      <c r="M485" s="58" t="str">
        <f t="shared" si="339"/>
        <v>X</v>
      </c>
      <c r="N485" s="58" t="str">
        <f t="shared" si="339"/>
        <v>X</v>
      </c>
      <c r="O485" s="58" t="str">
        <f t="shared" si="339"/>
        <v>X</v>
      </c>
      <c r="P485" s="58" t="str">
        <f t="shared" si="339"/>
        <v>X</v>
      </c>
      <c r="Q485" s="58" t="str">
        <f t="shared" si="339"/>
        <v>X</v>
      </c>
      <c r="AE485"/>
    </row>
    <row r="486" spans="1:31" ht="21" customHeight="1">
      <c r="A486" s="51"/>
      <c r="B486" s="58" t="s">
        <v>35</v>
      </c>
      <c r="C486" s="58" t="str">
        <f t="shared" ref="C486:Q486" si="340">IF(C10=$V$24,"O",IF(C10=$W$24,"O",IF(C10=$X$24,"O",IF(C10=$Y$24,"O",IF(C10=$Z$24,"O",IF(C10=$AA$24,"O",IF(C10=$AB$24,"O",IF(C10=$AC$24,"O",IF(C10=$AD$24,"O",IF(C10=$AE$24,"O",IF(C10=$AF$24,"O",IF(C10=$AG$24,"O",IF(C10=$AH$24,"O",IF(C10=$AI$24,"O",IF(C10=$AJ$24,"O",IF(C10=$AK$24,"O",IF(C10=$AL$24,"O",IF(C10=$AM$24,"O",IF(C10=$AN$24,"O",IF(C10=$AO$24,"O",IF(C10=$AP$24,"O",IF(C10=$AQ$24,"O",IF(C10=$AR$24,"O",IF(C10=$AS$24,"O",IF(C10=$AT$24,"O",IF(C10=$AU$24,"O",IF(C10=$AV$24,"O",IF(C10=$AW$24,"O",IF(C10=$AX$24,"O",IF(C10=$AY$24,"O",IF(C10=$AZ$24,"O",IF(C10=$BA$24,"O",IF(C10=$BB$24,"O",IF(C10=$BC$24,"O",IF(C10=$BD$24,"O",IF(C10=$BE$24,"O",IF(C10=$BF$24,"O","X")))))))))))))))))))))))))))))))))))))</f>
        <v>X</v>
      </c>
      <c r="D486" s="58" t="str">
        <f t="shared" si="340"/>
        <v>X</v>
      </c>
      <c r="E486" s="58" t="str">
        <f t="shared" si="340"/>
        <v>X</v>
      </c>
      <c r="F486" s="58" t="str">
        <f t="shared" si="340"/>
        <v>X</v>
      </c>
      <c r="G486" s="58" t="str">
        <f t="shared" si="340"/>
        <v>X</v>
      </c>
      <c r="H486" s="58" t="str">
        <f t="shared" si="340"/>
        <v>X</v>
      </c>
      <c r="I486" s="58" t="str">
        <f t="shared" si="340"/>
        <v>X</v>
      </c>
      <c r="J486" s="58" t="str">
        <f t="shared" si="340"/>
        <v>X</v>
      </c>
      <c r="K486" s="58" t="str">
        <f t="shared" si="340"/>
        <v>X</v>
      </c>
      <c r="L486" s="58" t="str">
        <f t="shared" si="340"/>
        <v>X</v>
      </c>
      <c r="M486" s="58" t="str">
        <f t="shared" si="340"/>
        <v>X</v>
      </c>
      <c r="N486" s="58" t="str">
        <f t="shared" si="340"/>
        <v>X</v>
      </c>
      <c r="O486" s="58" t="str">
        <f t="shared" si="340"/>
        <v>X</v>
      </c>
      <c r="P486" s="58" t="str">
        <f t="shared" si="340"/>
        <v>X</v>
      </c>
      <c r="Q486" s="58" t="str">
        <f t="shared" si="340"/>
        <v>X</v>
      </c>
      <c r="AE486"/>
    </row>
    <row r="487" spans="1:31" ht="21" customHeight="1">
      <c r="A487" s="51"/>
      <c r="B487" s="58" t="s">
        <v>36</v>
      </c>
      <c r="C487" s="58" t="str">
        <f t="shared" ref="C487:Q487" si="341">IF(C11=$V$24,"O",IF(C11=$W$24,"O",IF(C11=$X$24,"O",IF(C11=$Y$24,"O",IF(C11=$Z$24,"O",IF(C11=$AA$24,"O",IF(C11=$AB$24,"O",IF(C11=$AC$24,"O",IF(C11=$AD$24,"O",IF(C11=$AE$24,"O",IF(C11=$AF$24,"O",IF(C11=$AG$24,"O",IF(C11=$AH$24,"O",IF(C11=$AI$24,"O",IF(C11=$AJ$24,"O",IF(C11=$AK$24,"O",IF(C11=$AL$24,"O",IF(C11=$AM$24,"O",IF(C11=$AN$24,"O",IF(C11=$AO$24,"O",IF(C11=$AP$24,"O",IF(C11=$AQ$24,"O",IF(C11=$AR$24,"O",IF(C11=$AS$24,"O",IF(C11=$AT$24,"O",IF(C11=$AU$24,"O",IF(C11=$AV$24,"O",IF(C11=$AW$24,"O",IF(C11=$AX$24,"O",IF(C11=$AY$24,"O",IF(C11=$AZ$24,"O",IF(C11=$BA$24,"O",IF(C11=$BB$24,"O",IF(C11=$BC$24,"O",IF(C11=$BD$24,"O",IF(C11=$BE$24,"O",IF(C11=$BF$24,"O","X")))))))))))))))))))))))))))))))))))))</f>
        <v>X</v>
      </c>
      <c r="D487" s="58" t="str">
        <f t="shared" si="341"/>
        <v>X</v>
      </c>
      <c r="E487" s="58" t="str">
        <f t="shared" si="341"/>
        <v>X</v>
      </c>
      <c r="F487" s="58" t="str">
        <f t="shared" si="341"/>
        <v>X</v>
      </c>
      <c r="G487" s="58" t="str">
        <f t="shared" si="341"/>
        <v>X</v>
      </c>
      <c r="H487" s="58" t="str">
        <f t="shared" si="341"/>
        <v>X</v>
      </c>
      <c r="I487" s="58" t="str">
        <f t="shared" si="341"/>
        <v>X</v>
      </c>
      <c r="J487" s="58" t="str">
        <f t="shared" si="341"/>
        <v>X</v>
      </c>
      <c r="K487" s="58" t="str">
        <f t="shared" si="341"/>
        <v>X</v>
      </c>
      <c r="L487" s="58" t="str">
        <f t="shared" si="341"/>
        <v>X</v>
      </c>
      <c r="M487" s="58" t="str">
        <f t="shared" si="341"/>
        <v>X</v>
      </c>
      <c r="N487" s="58" t="str">
        <f t="shared" si="341"/>
        <v>X</v>
      </c>
      <c r="O487" s="58" t="str">
        <f t="shared" si="341"/>
        <v>X</v>
      </c>
      <c r="P487" s="58" t="str">
        <f t="shared" si="341"/>
        <v>X</v>
      </c>
      <c r="Q487" s="58" t="str">
        <f t="shared" si="341"/>
        <v>X</v>
      </c>
      <c r="AE487"/>
    </row>
    <row r="488" spans="1:31" ht="21" customHeight="1">
      <c r="A488" s="51"/>
      <c r="B488" s="58" t="s">
        <v>21</v>
      </c>
      <c r="C488" s="58" t="str">
        <f t="shared" ref="C488:P488" si="342">IF(C12=$V$24,"O",IF(C12=$W$24,"O",IF(C12=$X$24,"O",IF(C12=$Y$24,"O",IF(C12=$Z$24,"O",IF(C12=$AA$24,"O",IF(C12=$AB$24,"O",IF(C12=$AC$24,"O",IF(C12=$AD$24,"O",IF(C12=$AE$24,"O",IF(C12=$AF$24,"O",IF(C12=$AG$24,"O",IF(C12=$AH$24,"O",IF(C12=$AI$24,"O",IF(C12=$AJ$24,"O",IF(C12=$AK$24,"O",IF(C12=$AL$24,"O",IF(C12=$AM$24,"O",IF(C12=$AN$24,"O",IF(C12=$AO$24,"O",IF(C12=$AP$24,"O",IF(C12=$AQ$24,"O",IF(C12=$AR$24,"O",IF(C12=$AS$24,"O",IF(C12=$AT$24,"O",IF(C12=$AU$24,"O",IF(C12=$AV$24,"O",IF(C12=$AW$24,"O",IF(C12=$AX$24,"O",IF(C12=$AY$24,"O",IF(C12=$AZ$24,"O",IF(C12=$BA$24,"O",IF(C12=$BB$24,"O",IF(C12=$BC$24,"O",IF(C12=$BD$24,"O",IF(C12=$BE$24,"O",IF(C12=$BF$24,"O","X")))))))))))))))))))))))))))))))))))))</f>
        <v>X</v>
      </c>
      <c r="D488" s="58" t="str">
        <f t="shared" si="342"/>
        <v>X</v>
      </c>
      <c r="E488" s="58" t="str">
        <f t="shared" si="342"/>
        <v>X</v>
      </c>
      <c r="F488" s="58" t="str">
        <f t="shared" si="342"/>
        <v>X</v>
      </c>
      <c r="G488" s="58" t="str">
        <f t="shared" si="342"/>
        <v>X</v>
      </c>
      <c r="H488" s="58" t="str">
        <f t="shared" si="342"/>
        <v>X</v>
      </c>
      <c r="I488" s="58" t="str">
        <f t="shared" si="342"/>
        <v>X</v>
      </c>
      <c r="J488" s="58" t="str">
        <f t="shared" si="342"/>
        <v>X</v>
      </c>
      <c r="K488" s="58" t="str">
        <f t="shared" si="342"/>
        <v>X</v>
      </c>
      <c r="L488" s="58" t="str">
        <f t="shared" si="342"/>
        <v>X</v>
      </c>
      <c r="M488" s="58" t="str">
        <f t="shared" si="342"/>
        <v>X</v>
      </c>
      <c r="N488" s="58" t="str">
        <f t="shared" si="342"/>
        <v>X</v>
      </c>
      <c r="O488" s="58" t="str">
        <f t="shared" si="342"/>
        <v>X</v>
      </c>
      <c r="P488" s="58" t="str">
        <f t="shared" si="342"/>
        <v>X</v>
      </c>
      <c r="Q488" s="58" t="str">
        <f>IF(Q12=$V$24,"O",IF(Q12=$W$24,"O",IF(Q12=$X$24,"O",IF(Q12=$Y$24,"O",IF(Q12=$Z$24,"O",IF(Q12=$AA$24,"O",IF(Q12=$AB$24,"O",IF(Q12=$AC$24,"O",IF(Q12=$AD$24,"O",IF(Q12=$AE$24,"O",IF(Q12=$AF$24,"O",IF(Q12=$AG$24,"O",IF(Q12=$AH$24,"O",IF(Q12=$AI$24,"O",IF(Q12=$AJ$24,"O",IF(Q12=$AK$24,"O",IF(Q12=$AL$24,"O",IF(Q12=$AM$24,"O",IF(Q12=$AN$24,"O",IF(Q12=$AO$24,"O",IF(Q12=$AP$24,"O",IF(Q12=$AQ$24,"O",IF(Q12=$AR$24,"O",IF(Q12=$AS$24,"O",IF(Q12=$AT$24,"O",IF(Q12=$AU$24,"O",IF(Q12=$AV$24,"O",IF(Q12=$AW$24,"O",IF(Q12=$AX$24,"O",IF(Q12=$AY$24,"O",IF(Q12=$AZ$24,"O",IF(Q12=$BA$24,"O",IF(Q12=$BB$24,"O",IF(Q12=$BC$24,"O",IF(Q12=$BD$24,"O",IF(Q12=$BE$24,"O",IF(Q12=$BF$24,"O","X")))))))))))))))))))))))))))))))))))))</f>
        <v>X</v>
      </c>
      <c r="AE488"/>
    </row>
    <row r="489" spans="1:31" ht="21" customHeight="1">
      <c r="A489" s="60"/>
      <c r="B489" s="30" t="s">
        <v>46</v>
      </c>
      <c r="C489" s="47">
        <f>COUNTIF(C483:C488,"O")</f>
        <v>1</v>
      </c>
      <c r="D489" s="47">
        <f t="shared" ref="D489:Q489" si="343">COUNTIF(D483:D488,"O")</f>
        <v>1</v>
      </c>
      <c r="E489" s="47">
        <f t="shared" si="343"/>
        <v>1</v>
      </c>
      <c r="F489" s="47">
        <f t="shared" si="343"/>
        <v>1</v>
      </c>
      <c r="G489" s="47">
        <f t="shared" si="343"/>
        <v>1</v>
      </c>
      <c r="H489" s="47">
        <f t="shared" si="343"/>
        <v>1</v>
      </c>
      <c r="I489" s="47">
        <f t="shared" si="343"/>
        <v>1</v>
      </c>
      <c r="J489" s="47">
        <f t="shared" si="343"/>
        <v>1</v>
      </c>
      <c r="K489" s="47">
        <f t="shared" si="343"/>
        <v>1</v>
      </c>
      <c r="L489" s="47">
        <f t="shared" si="343"/>
        <v>1</v>
      </c>
      <c r="M489" s="47">
        <f t="shared" si="343"/>
        <v>1</v>
      </c>
      <c r="N489" s="47">
        <f t="shared" si="343"/>
        <v>1</v>
      </c>
      <c r="O489" s="47">
        <f t="shared" si="343"/>
        <v>1</v>
      </c>
      <c r="P489" s="47">
        <f t="shared" si="343"/>
        <v>1</v>
      </c>
      <c r="Q489" s="47">
        <f t="shared" si="343"/>
        <v>1</v>
      </c>
      <c r="AE489"/>
    </row>
    <row r="490" spans="1:31" ht="21" customHeight="1">
      <c r="A490" s="50">
        <v>11</v>
      </c>
      <c r="B490" s="58" t="s">
        <v>32</v>
      </c>
      <c r="C490" s="58" t="str">
        <f>IF(C7=$V$25,"O",IF(C7=$W$25,"O",IF(C7=$X$25,"O",IF(C7=$Y$25,"O",IF(C7=$Z$25,"O",IF(C7=$AA$25,"O",IF(C7=$AB$25,"O",IF(C7=$AC$25,"O",IF(C7=$AD$25,"O",IF(C7=$AE$25,"O",IF(C7=$AF$25,"O",IF(C7=$AG$25,"O",IF(C7=$AH$25,"O",IF(C7=$AI$25,"O",IF(C7=$AJ$25,"O",IF(C7=$AK$25,"O",IF(C7=$AL$25,"O",IF(C7=$AM$25,"O",IF(C7=$AN$25,"O",IF(C7=$AO$25,"O",IF(C7=$AP$25,"O",IF(C7=$AQ$25,"O",IF(C7=$AR$25,"O",IF(C7=$AS$25,"O",IF(C7=$AT$25,"O",IF(C7=$AU$25,"O",IF(C7=$AV$25,"O",IF(C7=$AW$25,"O",IF(C7=$AX$25,"O",IF(C7=$AY$25,"O",IF(C7=$AZ$25,"O",IF(C7=$BA$25,"O",IF(C7=$BB$25,"O",IF(C7=$BC$25,"O",IF(C7=$BD$25,"O","X")))))))))))))))))))))))))))))))))))</f>
        <v>X</v>
      </c>
      <c r="D490" s="58" t="str">
        <f t="shared" ref="D490:Q490" si="344">IF(D7=$V$25,"O",IF(D7=$W$25,"O",IF(D7=$X$25,"O",IF(D7=$Y$25,"O",IF(D7=$Z$25,"O",IF(D7=$AA$25,"O",IF(D7=$AB$25,"O",IF(D7=$AC$25,"O",IF(D7=$AD$25,"O",IF(D7=$AE$25,"O",IF(D7=$AF$25,"O",IF(D7=$AG$25,"O",IF(D7=$AH$25,"O",IF(D7=$AI$25,"O",IF(D7=$AJ$25,"O",IF(D7=$AK$25,"O",IF(D7=$AL$25,"O",IF(D7=$AM$25,"O",IF(D7=$AN$25,"O",IF(D7=$AO$25,"O",IF(D7=$AP$25,"O",IF(D7=$AQ$25,"O",IF(D7=$AR$25,"O",IF(D7=$AS$25,"O",IF(D7=$AT$25,"O",IF(D7=$AU$25,"O",IF(D7=$AV$25,"O",IF(D7=$AW$25,"O",IF(D7=$AX$25,"O",IF(D7=$AY$25,"O",IF(D7=$AZ$25,"O",IF(D7=$BA$25,"O",IF(D7=$BB$25,"O",IF(D7=$BC$25,"O",IF(D7=$BD$25,"O","X")))))))))))))))))))))))))))))))))))</f>
        <v>X</v>
      </c>
      <c r="E490" s="58" t="str">
        <f t="shared" si="344"/>
        <v>X</v>
      </c>
      <c r="F490" s="58" t="str">
        <f t="shared" si="344"/>
        <v>X</v>
      </c>
      <c r="G490" s="58" t="str">
        <f t="shared" si="344"/>
        <v>X</v>
      </c>
      <c r="H490" s="58" t="str">
        <f t="shared" si="344"/>
        <v>X</v>
      </c>
      <c r="I490" s="58" t="str">
        <f t="shared" si="344"/>
        <v>X</v>
      </c>
      <c r="J490" s="58" t="str">
        <f t="shared" si="344"/>
        <v>X</v>
      </c>
      <c r="K490" s="58" t="str">
        <f t="shared" si="344"/>
        <v>X</v>
      </c>
      <c r="L490" s="58" t="str">
        <f t="shared" si="344"/>
        <v>X</v>
      </c>
      <c r="M490" s="58" t="str">
        <f t="shared" si="344"/>
        <v>X</v>
      </c>
      <c r="N490" s="58" t="str">
        <f t="shared" si="344"/>
        <v>X</v>
      </c>
      <c r="O490" s="58" t="str">
        <f t="shared" si="344"/>
        <v>X</v>
      </c>
      <c r="P490" s="58" t="str">
        <f t="shared" si="344"/>
        <v>X</v>
      </c>
      <c r="Q490" s="58" t="str">
        <f t="shared" si="344"/>
        <v>X</v>
      </c>
    </row>
    <row r="491" spans="1:31" ht="21" customHeight="1">
      <c r="A491" s="132" t="s">
        <v>470</v>
      </c>
      <c r="B491" s="58" t="s">
        <v>33</v>
      </c>
      <c r="C491" s="58" t="str">
        <f t="shared" ref="C491:Q491" si="345">IF(C8=$V$25,"O",IF(C8=$W$25,"O",IF(C8=$X$25,"O",IF(C8=$Y$25,"O",IF(C8=$Z$25,"O",IF(C8=$AA$25,"O",IF(C8=$AB$25,"O",IF(C8=$AC$25,"O",IF(C8=$AD$25,"O",IF(C8=$AE$25,"O",IF(C8=$AF$25,"O",IF(C8=$AG$25,"O",IF(C8=$AH$25,"O",IF(C8=$AI$25,"O",IF(C8=$AJ$25,"O",IF(C8=$AK$25,"O",IF(C8=$AL$25,"O",IF(C8=$AM$25,"O",IF(C8=$AN$25,"O",IF(C8=$AO$25,"O",IF(C8=$AP$25,"O",IF(C8=$AQ$25,"O",IF(C8=$AR$25,"O",IF(C8=$AS$25,"O",IF(C8=$AT$25,"O",IF(C8=$AU$25,"O",IF(C8=$AV$25,"O",IF(C8=$AW$25,"O",IF(C8=$AX$25,"O",IF(C8=$AY$25,"O",IF(C8=$AZ$25,"O",IF(C8=$BA$25,"O",IF(C8=$BB$25,"O",IF(C8=$BC$25,"O",IF(C8=$BD$25,"O","X")))))))))))))))))))))))))))))))))))</f>
        <v>X</v>
      </c>
      <c r="D491" s="58" t="str">
        <f t="shared" si="345"/>
        <v>X</v>
      </c>
      <c r="E491" s="58" t="str">
        <f t="shared" si="345"/>
        <v>X</v>
      </c>
      <c r="F491" s="58" t="str">
        <f t="shared" si="345"/>
        <v>X</v>
      </c>
      <c r="G491" s="58" t="str">
        <f t="shared" si="345"/>
        <v>X</v>
      </c>
      <c r="H491" s="58" t="str">
        <f t="shared" si="345"/>
        <v>X</v>
      </c>
      <c r="I491" s="58" t="str">
        <f t="shared" si="345"/>
        <v>X</v>
      </c>
      <c r="J491" s="58" t="str">
        <f t="shared" si="345"/>
        <v>X</v>
      </c>
      <c r="K491" s="58" t="str">
        <f t="shared" si="345"/>
        <v>X</v>
      </c>
      <c r="L491" s="58" t="str">
        <f t="shared" si="345"/>
        <v>X</v>
      </c>
      <c r="M491" s="58" t="str">
        <f t="shared" si="345"/>
        <v>X</v>
      </c>
      <c r="N491" s="58" t="str">
        <f t="shared" si="345"/>
        <v>X</v>
      </c>
      <c r="O491" s="58" t="str">
        <f t="shared" si="345"/>
        <v>X</v>
      </c>
      <c r="P491" s="58" t="str">
        <f t="shared" si="345"/>
        <v>X</v>
      </c>
      <c r="Q491" s="58" t="str">
        <f t="shared" si="345"/>
        <v>X</v>
      </c>
    </row>
    <row r="492" spans="1:31" ht="21" customHeight="1">
      <c r="A492" s="51"/>
      <c r="B492" s="58" t="s">
        <v>34</v>
      </c>
      <c r="C492" s="58" t="str">
        <f t="shared" ref="C492:Q492" si="346">IF(C9=$V$25,"O",IF(C9=$W$25,"O",IF(C9=$X$25,"O",IF(C9=$Y$25,"O",IF(C9=$Z$25,"O",IF(C9=$AA$25,"O",IF(C9=$AB$25,"O",IF(C9=$AC$25,"O",IF(C9=$AD$25,"O",IF(C9=$AE$25,"O",IF(C9=$AF$25,"O",IF(C9=$AG$25,"O",IF(C9=$AH$25,"O",IF(C9=$AI$25,"O",IF(C9=$AJ$25,"O",IF(C9=$AK$25,"O",IF(C9=$AL$25,"O",IF(C9=$AM$25,"O",IF(C9=$AN$25,"O",IF(C9=$AO$25,"O",IF(C9=$AP$25,"O",IF(C9=$AQ$25,"O",IF(C9=$AR$25,"O",IF(C9=$AS$25,"O",IF(C9=$AT$25,"O",IF(C9=$AU$25,"O",IF(C9=$AV$25,"O",IF(C9=$AW$25,"O",IF(C9=$AX$25,"O",IF(C9=$AY$25,"O",IF(C9=$AZ$25,"O",IF(C9=$BA$25,"O",IF(C9=$BB$25,"O",IF(C9=$BC$25,"O",IF(C9=$BD$25,"O","X")))))))))))))))))))))))))))))))))))</f>
        <v>O</v>
      </c>
      <c r="D492" s="58" t="str">
        <f t="shared" si="346"/>
        <v>O</v>
      </c>
      <c r="E492" s="58" t="str">
        <f t="shared" si="346"/>
        <v>O</v>
      </c>
      <c r="F492" s="58" t="str">
        <f t="shared" si="346"/>
        <v>O</v>
      </c>
      <c r="G492" s="58" t="str">
        <f t="shared" si="346"/>
        <v>O</v>
      </c>
      <c r="H492" s="58" t="str">
        <f t="shared" si="346"/>
        <v>O</v>
      </c>
      <c r="I492" s="58" t="str">
        <f t="shared" si="346"/>
        <v>O</v>
      </c>
      <c r="J492" s="58" t="str">
        <f t="shared" si="346"/>
        <v>O</v>
      </c>
      <c r="K492" s="58" t="str">
        <f t="shared" si="346"/>
        <v>O</v>
      </c>
      <c r="L492" s="58" t="str">
        <f t="shared" si="346"/>
        <v>O</v>
      </c>
      <c r="M492" s="58" t="str">
        <f t="shared" si="346"/>
        <v>O</v>
      </c>
      <c r="N492" s="58" t="str">
        <f t="shared" si="346"/>
        <v>O</v>
      </c>
      <c r="O492" s="58" t="str">
        <f t="shared" si="346"/>
        <v>O</v>
      </c>
      <c r="P492" s="58" t="str">
        <f t="shared" si="346"/>
        <v>O</v>
      </c>
      <c r="Q492" s="58" t="str">
        <f t="shared" si="346"/>
        <v>O</v>
      </c>
      <c r="AE492"/>
    </row>
    <row r="493" spans="1:31" ht="21" customHeight="1">
      <c r="A493" s="51"/>
      <c r="B493" s="58" t="s">
        <v>35</v>
      </c>
      <c r="C493" s="58" t="str">
        <f t="shared" ref="C493:Q493" si="347">IF(C10=$V$25,"O",IF(C10=$W$25,"O",IF(C10=$X$25,"O",IF(C10=$Y$25,"O",IF(C10=$Z$25,"O",IF(C10=$AA$25,"O",IF(C10=$AB$25,"O",IF(C10=$AC$25,"O",IF(C10=$AD$25,"O",IF(C10=$AE$25,"O",IF(C10=$AF$25,"O",IF(C10=$AG$25,"O",IF(C10=$AH$25,"O",IF(C10=$AI$25,"O",IF(C10=$AJ$25,"O",IF(C10=$AK$25,"O",IF(C10=$AL$25,"O",IF(C10=$AM$25,"O",IF(C10=$AN$25,"O",IF(C10=$AO$25,"O",IF(C10=$AP$25,"O",IF(C10=$AQ$25,"O",IF(C10=$AR$25,"O",IF(C10=$AS$25,"O",IF(C10=$AT$25,"O",IF(C10=$AU$25,"O",IF(C10=$AV$25,"O",IF(C10=$AW$25,"O",IF(C10=$AX$25,"O",IF(C10=$AY$25,"O",IF(C10=$AZ$25,"O",IF(C10=$BA$25,"O",IF(C10=$BB$25,"O",IF(C10=$BC$25,"O",IF(C10=$BD$25,"O","X")))))))))))))))))))))))))))))))))))</f>
        <v>O</v>
      </c>
      <c r="D493" s="58" t="str">
        <f t="shared" si="347"/>
        <v>O</v>
      </c>
      <c r="E493" s="58" t="str">
        <f t="shared" si="347"/>
        <v>O</v>
      </c>
      <c r="F493" s="58" t="str">
        <f t="shared" si="347"/>
        <v>O</v>
      </c>
      <c r="G493" s="58" t="str">
        <f t="shared" si="347"/>
        <v>O</v>
      </c>
      <c r="H493" s="58" t="str">
        <f t="shared" si="347"/>
        <v>O</v>
      </c>
      <c r="I493" s="58" t="str">
        <f t="shared" si="347"/>
        <v>O</v>
      </c>
      <c r="J493" s="58" t="str">
        <f t="shared" si="347"/>
        <v>O</v>
      </c>
      <c r="K493" s="58" t="str">
        <f t="shared" si="347"/>
        <v>O</v>
      </c>
      <c r="L493" s="58" t="str">
        <f t="shared" si="347"/>
        <v>O</v>
      </c>
      <c r="M493" s="58" t="str">
        <f t="shared" si="347"/>
        <v>O</v>
      </c>
      <c r="N493" s="58" t="str">
        <f t="shared" si="347"/>
        <v>O</v>
      </c>
      <c r="O493" s="58" t="str">
        <f t="shared" si="347"/>
        <v>O</v>
      </c>
      <c r="P493" s="58" t="str">
        <f t="shared" si="347"/>
        <v>O</v>
      </c>
      <c r="Q493" s="58" t="str">
        <f t="shared" si="347"/>
        <v>O</v>
      </c>
      <c r="AE493"/>
    </row>
    <row r="494" spans="1:31" ht="21" customHeight="1">
      <c r="A494" s="51"/>
      <c r="B494" s="58" t="s">
        <v>36</v>
      </c>
      <c r="C494" s="58" t="str">
        <f t="shared" ref="C494:Q494" si="348">IF(C11=$V$25,"O",IF(C11=$W$25,"O",IF(C11=$X$25,"O",IF(C11=$Y$25,"O",IF(C11=$Z$25,"O",IF(C11=$AA$25,"O",IF(C11=$AB$25,"O",IF(C11=$AC$25,"O",IF(C11=$AD$25,"O",IF(C11=$AE$25,"O",IF(C11=$AF$25,"O",IF(C11=$AG$25,"O",IF(C11=$AH$25,"O",IF(C11=$AI$25,"O",IF(C11=$AJ$25,"O",IF(C11=$AK$25,"O",IF(C11=$AL$25,"O",IF(C11=$AM$25,"O",IF(C11=$AN$25,"O",IF(C11=$AO$25,"O",IF(C11=$AP$25,"O",IF(C11=$AQ$25,"O",IF(C11=$AR$25,"O",IF(C11=$AS$25,"O",IF(C11=$AT$25,"O",IF(C11=$AU$25,"O",IF(C11=$AV$25,"O",IF(C11=$AW$25,"O",IF(C11=$AX$25,"O",IF(C11=$AY$25,"O",IF(C11=$AZ$25,"O",IF(C11=$BA$25,"O",IF(C11=$BB$25,"O",IF(C11=$BC$25,"O",IF(C11=$BD$25,"O","X")))))))))))))))))))))))))))))))))))</f>
        <v>X</v>
      </c>
      <c r="D494" s="58" t="str">
        <f t="shared" si="348"/>
        <v>X</v>
      </c>
      <c r="E494" s="58" t="str">
        <f t="shared" si="348"/>
        <v>X</v>
      </c>
      <c r="F494" s="58" t="str">
        <f t="shared" si="348"/>
        <v>X</v>
      </c>
      <c r="G494" s="58" t="str">
        <f t="shared" si="348"/>
        <v>X</v>
      </c>
      <c r="H494" s="58" t="str">
        <f t="shared" si="348"/>
        <v>X</v>
      </c>
      <c r="I494" s="58" t="str">
        <f t="shared" si="348"/>
        <v>X</v>
      </c>
      <c r="J494" s="58" t="str">
        <f t="shared" si="348"/>
        <v>X</v>
      </c>
      <c r="K494" s="58" t="str">
        <f t="shared" si="348"/>
        <v>X</v>
      </c>
      <c r="L494" s="58" t="str">
        <f t="shared" si="348"/>
        <v>X</v>
      </c>
      <c r="M494" s="58" t="str">
        <f t="shared" si="348"/>
        <v>X</v>
      </c>
      <c r="N494" s="58" t="str">
        <f t="shared" si="348"/>
        <v>X</v>
      </c>
      <c r="O494" s="58" t="str">
        <f t="shared" si="348"/>
        <v>X</v>
      </c>
      <c r="P494" s="58" t="str">
        <f t="shared" si="348"/>
        <v>X</v>
      </c>
      <c r="Q494" s="58" t="str">
        <f t="shared" si="348"/>
        <v>X</v>
      </c>
      <c r="AE494"/>
    </row>
    <row r="495" spans="1:31" ht="21" customHeight="1">
      <c r="A495" s="51"/>
      <c r="B495" s="58" t="s">
        <v>21</v>
      </c>
      <c r="C495" s="58" t="str">
        <f t="shared" ref="C495:P495" si="349">IF(C12=$V$25,"O",IF(C12=$W$25,"O",IF(C12=$X$25,"O",IF(C12=$Y$25,"O",IF(C12=$Z$25,"O",IF(C12=$AA$25,"O",IF(C12=$AB$25,"O",IF(C12=$AC$25,"O",IF(C12=$AD$25,"O",IF(C12=$AE$25,"O",IF(C12=$AF$25,"O",IF(C12=$AG$25,"O",IF(C12=$AH$25,"O",IF(C12=$AI$25,"O",IF(C12=$AJ$25,"O",IF(C12=$AK$25,"O",IF(C12=$AL$25,"O",IF(C12=$AM$25,"O",IF(C12=$AN$25,"O",IF(C12=$AO$25,"O",IF(C12=$AP$25,"O",IF(C12=$AQ$25,"O",IF(C12=$AR$25,"O",IF(C12=$AS$25,"O",IF(C12=$AT$25,"O",IF(C12=$AU$25,"O",IF(C12=$AV$25,"O",IF(C12=$AW$25,"O",IF(C12=$AX$25,"O",IF(C12=$AY$25,"O",IF(C12=$AZ$25,"O",IF(C12=$BA$25,"O",IF(C12=$BB$25,"O",IF(C12=$BC$25,"O",IF(C12=$BD$25,"O","X")))))))))))))))))))))))))))))))))))</f>
        <v>X</v>
      </c>
      <c r="D495" s="58" t="str">
        <f t="shared" si="349"/>
        <v>X</v>
      </c>
      <c r="E495" s="58" t="str">
        <f t="shared" si="349"/>
        <v>X</v>
      </c>
      <c r="F495" s="58" t="str">
        <f t="shared" si="349"/>
        <v>X</v>
      </c>
      <c r="G495" s="58" t="str">
        <f t="shared" si="349"/>
        <v>X</v>
      </c>
      <c r="H495" s="58" t="str">
        <f t="shared" si="349"/>
        <v>X</v>
      </c>
      <c r="I495" s="58" t="str">
        <f t="shared" si="349"/>
        <v>X</v>
      </c>
      <c r="J495" s="58" t="str">
        <f t="shared" si="349"/>
        <v>X</v>
      </c>
      <c r="K495" s="58" t="str">
        <f t="shared" si="349"/>
        <v>X</v>
      </c>
      <c r="L495" s="58" t="str">
        <f t="shared" si="349"/>
        <v>X</v>
      </c>
      <c r="M495" s="58" t="str">
        <f t="shared" si="349"/>
        <v>X</v>
      </c>
      <c r="N495" s="58" t="str">
        <f t="shared" si="349"/>
        <v>X</v>
      </c>
      <c r="O495" s="58" t="str">
        <f t="shared" si="349"/>
        <v>X</v>
      </c>
      <c r="P495" s="58" t="str">
        <f t="shared" si="349"/>
        <v>X</v>
      </c>
      <c r="Q495" s="58" t="str">
        <f>IF(Q12=$V$25,"O",IF(Q12=$W$25,"O",IF(Q12=$X$25,"O",IF(Q12=$Y$25,"O",IF(Q12=$Z$25,"O",IF(Q12=$AA$25,"O",IF(Q12=$AB$25,"O",IF(Q12=$AC$25,"O",IF(Q12=$AD$25,"O",IF(Q12=$AE$25,"O",IF(Q12=$AF$25,"O",IF(Q12=$AG$25,"O",IF(Q12=$AH$25,"O",IF(Q12=$AI$25,"O",IF(Q12=$AJ$25,"O",IF(Q12=$AK$25,"O",IF(Q12=$AL$25,"O",IF(Q12=$AM$25,"O",IF(Q12=$AN$25,"O",IF(Q12=$AO$25,"O",IF(Q12=$AP$25,"O",IF(Q12=$AQ$25,"O",IF(Q12=$AR$25,"O",IF(Q12=$AS$25,"O",IF(Q12=$AT$25,"O",IF(Q12=$AU$25,"O",IF(Q12=$AV$25,"O",IF(Q12=$AW$25,"O",IF(Q12=$AX$25,"O",IF(Q12=$AY$25,"O",IF(Q12=$AZ$25,"O",IF(Q12=$BA$25,"O",IF(Q12=$BB$25,"O",IF(Q12=$BC$25,"O",IF(Q12=$BD$25,"O","X")))))))))))))))))))))))))))))))))))</f>
        <v>X</v>
      </c>
      <c r="AE495"/>
    </row>
    <row r="496" spans="1:31" ht="21" customHeight="1">
      <c r="A496" s="60"/>
      <c r="B496" s="30" t="s">
        <v>46</v>
      </c>
      <c r="C496" s="47">
        <f>COUNTIF(C490:C495,"O")</f>
        <v>2</v>
      </c>
      <c r="D496" s="47">
        <f t="shared" ref="D496:Q496" si="350">COUNTIF(D490:D495,"O")</f>
        <v>2</v>
      </c>
      <c r="E496" s="47">
        <f t="shared" si="350"/>
        <v>2</v>
      </c>
      <c r="F496" s="47">
        <f t="shared" si="350"/>
        <v>2</v>
      </c>
      <c r="G496" s="47">
        <f t="shared" si="350"/>
        <v>2</v>
      </c>
      <c r="H496" s="47">
        <f t="shared" si="350"/>
        <v>2</v>
      </c>
      <c r="I496" s="47">
        <f t="shared" si="350"/>
        <v>2</v>
      </c>
      <c r="J496" s="47">
        <f t="shared" si="350"/>
        <v>2</v>
      </c>
      <c r="K496" s="47">
        <f t="shared" si="350"/>
        <v>2</v>
      </c>
      <c r="L496" s="47">
        <f t="shared" si="350"/>
        <v>2</v>
      </c>
      <c r="M496" s="47">
        <f t="shared" si="350"/>
        <v>2</v>
      </c>
      <c r="N496" s="47">
        <f t="shared" si="350"/>
        <v>2</v>
      </c>
      <c r="O496" s="47">
        <f t="shared" si="350"/>
        <v>2</v>
      </c>
      <c r="P496" s="47">
        <f t="shared" si="350"/>
        <v>2</v>
      </c>
      <c r="Q496" s="47">
        <f t="shared" si="350"/>
        <v>2</v>
      </c>
      <c r="AE496"/>
    </row>
    <row r="497" spans="1:31" ht="21" customHeight="1">
      <c r="A497" s="50">
        <v>12</v>
      </c>
      <c r="B497" s="58" t="s">
        <v>32</v>
      </c>
      <c r="C497" s="58" t="str">
        <f>IF(C7=$V$26,"O",IF(C7=$W$26,"O",IF(C7=$X$26,"O",IF(C7=$Y$26,"O",IF(C7=$Z$26,"O",IF(C7=$AA$26,"O",IF(C7=$AB$26,"O",IF(C7=$AC$26,"O",IF(C7=$AD$26,"O",IF(C7=$AE$26,"O",IF(C7=$AF$26,"O",IF(C7=$AG$26,"O",IF(C7=$AH$26,"O",IF(C7=$AI$26,"O",IF(C7=$AJ$26,"O",IF(C7=$AK$26,"O",IF(C7=$AL$26,"O",IF(C7=$AM$26,"O",IF(C7=$AN$26,"O",IF(C7=$AO$26,"O",IF(C7=$AP$26,"O",IF(C7=$AQ$26,"O",IF(C7=$AR$26,"O",IF(C7=$AS$26,"O",IF(C7=$AT$26,"O",IF(C7=$AU$26,"O",IF(C7=$AV$26,"O",IF(C7=$AW$26,"O",IF(C7=$AX$26,"O",IF(C7=$AY$26,"O",IF(C7=$AZ$26,"O",IF(C7=$BA$26,"O",IF(C7=$BB$26,"O",IF(C7=$BC$26,"O",IF(C7=$BD$26,"O",IF(C7=$BE$26,"O",IF(C7=$BF$26,"O",IF(C7=$BG$26,"O",IF(C7=$BH$26,"O","X")))))))))))))))))))))))))))))))))))))))</f>
        <v>X</v>
      </c>
      <c r="D497" s="58" t="str">
        <f t="shared" ref="D497:Q497" si="351">IF(D7=$V$26,"O",IF(D7=$W$26,"O",IF(D7=$X$26,"O",IF(D7=$Y$26,"O",IF(D7=$Z$26,"O",IF(D7=$AA$26,"O",IF(D7=$AB$26,"O",IF(D7=$AC$26,"O",IF(D7=$AD$26,"O",IF(D7=$AE$26,"O",IF(D7=$AF$26,"O",IF(D7=$AG$26,"O",IF(D7=$AH$26,"O",IF(D7=$AI$26,"O",IF(D7=$AJ$26,"O",IF(D7=$AK$26,"O",IF(D7=$AL$26,"O",IF(D7=$AM$26,"O",IF(D7=$AN$26,"O",IF(D7=$AO$26,"O",IF(D7=$AP$26,"O",IF(D7=$AQ$26,"O",IF(D7=$AR$26,"O",IF(D7=$AS$26,"O",IF(D7=$AT$26,"O",IF(D7=$AU$26,"O",IF(D7=$AV$26,"O",IF(D7=$AW$26,"O",IF(D7=$AX$26,"O",IF(D7=$AY$26,"O",IF(D7=$AZ$26,"O",IF(D7=$BA$26,"O",IF(D7=$BB$26,"O",IF(D7=$BC$26,"O",IF(D7=$BD$26,"O",IF(D7=$BE$26,"O",IF(D7=$BF$26,"O",IF(D7=$BG$26,"O",IF(D7=$BH$26,"O","X")))))))))))))))))))))))))))))))))))))))</f>
        <v>X</v>
      </c>
      <c r="E497" s="58" t="str">
        <f t="shared" si="351"/>
        <v>X</v>
      </c>
      <c r="F497" s="58" t="str">
        <f t="shared" si="351"/>
        <v>X</v>
      </c>
      <c r="G497" s="58" t="str">
        <f t="shared" si="351"/>
        <v>X</v>
      </c>
      <c r="H497" s="58" t="str">
        <f t="shared" si="351"/>
        <v>X</v>
      </c>
      <c r="I497" s="58" t="str">
        <f t="shared" si="351"/>
        <v>X</v>
      </c>
      <c r="J497" s="58" t="str">
        <f t="shared" si="351"/>
        <v>X</v>
      </c>
      <c r="K497" s="58" t="str">
        <f t="shared" si="351"/>
        <v>X</v>
      </c>
      <c r="L497" s="58" t="str">
        <f t="shared" si="351"/>
        <v>X</v>
      </c>
      <c r="M497" s="58" t="str">
        <f t="shared" si="351"/>
        <v>X</v>
      </c>
      <c r="N497" s="58" t="str">
        <f t="shared" si="351"/>
        <v>X</v>
      </c>
      <c r="O497" s="58" t="str">
        <f t="shared" si="351"/>
        <v>X</v>
      </c>
      <c r="P497" s="58" t="str">
        <f t="shared" si="351"/>
        <v>X</v>
      </c>
      <c r="Q497" s="58" t="str">
        <f t="shared" si="351"/>
        <v>X</v>
      </c>
    </row>
    <row r="498" spans="1:31" ht="21" customHeight="1">
      <c r="A498" s="132" t="s">
        <v>472</v>
      </c>
      <c r="B498" s="58" t="s">
        <v>33</v>
      </c>
      <c r="C498" s="58" t="str">
        <f t="shared" ref="C498:Q498" si="352">IF(C8=$V$26,"O",IF(C8=$W$26,"O",IF(C8=$X$26,"O",IF(C8=$Y$26,"O",IF(C8=$Z$26,"O",IF(C8=$AA$26,"O",IF(C8=$AB$26,"O",IF(C8=$AC$26,"O",IF(C8=$AD$26,"O",IF(C8=$AE$26,"O",IF(C8=$AF$26,"O",IF(C8=$AG$26,"O",IF(C8=$AH$26,"O",IF(C8=$AI$26,"O",IF(C8=$AJ$26,"O",IF(C8=$AK$26,"O",IF(C8=$AL$26,"O",IF(C8=$AM$26,"O",IF(C8=$AN$26,"O",IF(C8=$AO$26,"O",IF(C8=$AP$26,"O",IF(C8=$AQ$26,"O",IF(C8=$AR$26,"O",IF(C8=$AS$26,"O",IF(C8=$AT$26,"O",IF(C8=$AU$26,"O",IF(C8=$AV$26,"O",IF(C8=$AW$26,"O",IF(C8=$AX$26,"O",IF(C8=$AY$26,"O",IF(C8=$AZ$26,"O",IF(C8=$BA$26,"O",IF(C8=$BB$26,"O",IF(C8=$BC$26,"O",IF(C8=$BD$26,"O",IF(C8=$BE$26,"O",IF(C8=$BF$26,"O",IF(C8=$BG$26,"O",IF(C8=$BH$26,"O","X")))))))))))))))))))))))))))))))))))))))</f>
        <v>X</v>
      </c>
      <c r="D498" s="58" t="str">
        <f t="shared" si="352"/>
        <v>X</v>
      </c>
      <c r="E498" s="58" t="str">
        <f t="shared" si="352"/>
        <v>X</v>
      </c>
      <c r="F498" s="58" t="str">
        <f t="shared" si="352"/>
        <v>X</v>
      </c>
      <c r="G498" s="58" t="str">
        <f t="shared" si="352"/>
        <v>X</v>
      </c>
      <c r="H498" s="58" t="str">
        <f t="shared" si="352"/>
        <v>X</v>
      </c>
      <c r="I498" s="58" t="str">
        <f t="shared" si="352"/>
        <v>X</v>
      </c>
      <c r="J498" s="58" t="str">
        <f t="shared" si="352"/>
        <v>X</v>
      </c>
      <c r="K498" s="58" t="str">
        <f t="shared" si="352"/>
        <v>X</v>
      </c>
      <c r="L498" s="58" t="str">
        <f t="shared" si="352"/>
        <v>X</v>
      </c>
      <c r="M498" s="58" t="str">
        <f t="shared" si="352"/>
        <v>X</v>
      </c>
      <c r="N498" s="58" t="str">
        <f t="shared" si="352"/>
        <v>X</v>
      </c>
      <c r="O498" s="58" t="str">
        <f t="shared" si="352"/>
        <v>X</v>
      </c>
      <c r="P498" s="58" t="str">
        <f t="shared" si="352"/>
        <v>X</v>
      </c>
      <c r="Q498" s="58" t="str">
        <f t="shared" si="352"/>
        <v>X</v>
      </c>
    </row>
    <row r="499" spans="1:31" ht="21" customHeight="1">
      <c r="A499" s="51"/>
      <c r="B499" s="58" t="s">
        <v>34</v>
      </c>
      <c r="C499" s="58" t="str">
        <f t="shared" ref="C499:Q499" si="353">IF(C9=$V$26,"O",IF(C9=$W$26,"O",IF(C9=$X$26,"O",IF(C9=$Y$26,"O",IF(C9=$Z$26,"O",IF(C9=$AA$26,"O",IF(C9=$AB$26,"O",IF(C9=$AC$26,"O",IF(C9=$AD$26,"O",IF(C9=$AE$26,"O",IF(C9=$AF$26,"O",IF(C9=$AG$26,"O",IF(C9=$AH$26,"O",IF(C9=$AI$26,"O",IF(C9=$AJ$26,"O",IF(C9=$AK$26,"O",IF(C9=$AL$26,"O",IF(C9=$AM$26,"O",IF(C9=$AN$26,"O",IF(C9=$AO$26,"O",IF(C9=$AP$26,"O",IF(C9=$AQ$26,"O",IF(C9=$AR$26,"O",IF(C9=$AS$26,"O",IF(C9=$AT$26,"O",IF(C9=$AU$26,"O",IF(C9=$AV$26,"O",IF(C9=$AW$26,"O",IF(C9=$AX$26,"O",IF(C9=$AY$26,"O",IF(C9=$AZ$26,"O",IF(C9=$BA$26,"O",IF(C9=$BB$26,"O",IF(C9=$BC$26,"O",IF(C9=$BD$26,"O",IF(C9=$BE$26,"O",IF(C9=$BF$26,"O",IF(C9=$BG$26,"O",IF(C9=$BH$26,"O","X")))))))))))))))))))))))))))))))))))))))</f>
        <v>X</v>
      </c>
      <c r="D499" s="58" t="str">
        <f t="shared" si="353"/>
        <v>X</v>
      </c>
      <c r="E499" s="58" t="str">
        <f t="shared" si="353"/>
        <v>X</v>
      </c>
      <c r="F499" s="58" t="str">
        <f t="shared" si="353"/>
        <v>X</v>
      </c>
      <c r="G499" s="58" t="str">
        <f t="shared" si="353"/>
        <v>X</v>
      </c>
      <c r="H499" s="58" t="str">
        <f t="shared" si="353"/>
        <v>X</v>
      </c>
      <c r="I499" s="58" t="str">
        <f t="shared" si="353"/>
        <v>X</v>
      </c>
      <c r="J499" s="58" t="str">
        <f t="shared" si="353"/>
        <v>X</v>
      </c>
      <c r="K499" s="58" t="str">
        <f t="shared" si="353"/>
        <v>X</v>
      </c>
      <c r="L499" s="58" t="str">
        <f t="shared" si="353"/>
        <v>X</v>
      </c>
      <c r="M499" s="58" t="str">
        <f t="shared" si="353"/>
        <v>X</v>
      </c>
      <c r="N499" s="58" t="str">
        <f t="shared" si="353"/>
        <v>X</v>
      </c>
      <c r="O499" s="58" t="str">
        <f t="shared" si="353"/>
        <v>X</v>
      </c>
      <c r="P499" s="58" t="str">
        <f t="shared" si="353"/>
        <v>X</v>
      </c>
      <c r="Q499" s="58" t="str">
        <f t="shared" si="353"/>
        <v>X</v>
      </c>
      <c r="AE499"/>
    </row>
    <row r="500" spans="1:31" ht="21" customHeight="1">
      <c r="A500" s="51"/>
      <c r="B500" s="58" t="s">
        <v>35</v>
      </c>
      <c r="C500" s="58" t="str">
        <f t="shared" ref="C500:Q500" si="354">IF(C10=$V$26,"O",IF(C10=$W$26,"O",IF(C10=$X$26,"O",IF(C10=$Y$26,"O",IF(C10=$Z$26,"O",IF(C10=$AA$26,"O",IF(C10=$AB$26,"O",IF(C10=$AC$26,"O",IF(C10=$AD$26,"O",IF(C10=$AE$26,"O",IF(C10=$AF$26,"O",IF(C10=$AG$26,"O",IF(C10=$AH$26,"O",IF(C10=$AI$26,"O",IF(C10=$AJ$26,"O",IF(C10=$AK$26,"O",IF(C10=$AL$26,"O",IF(C10=$AM$26,"O",IF(C10=$AN$26,"O",IF(C10=$AO$26,"O",IF(C10=$AP$26,"O",IF(C10=$AQ$26,"O",IF(C10=$AR$26,"O",IF(C10=$AS$26,"O",IF(C10=$AT$26,"O",IF(C10=$AU$26,"O",IF(C10=$AV$26,"O",IF(C10=$AW$26,"O",IF(C10=$AX$26,"O",IF(C10=$AY$26,"O",IF(C10=$AZ$26,"O",IF(C10=$BA$26,"O",IF(C10=$BB$26,"O",IF(C10=$BC$26,"O",IF(C10=$BD$26,"O",IF(C10=$BE$26,"O",IF(C10=$BF$26,"O",IF(C10=$BG$26,"O",IF(C10=$BH$26,"O","X")))))))))))))))))))))))))))))))))))))))</f>
        <v>X</v>
      </c>
      <c r="D500" s="58" t="str">
        <f t="shared" si="354"/>
        <v>X</v>
      </c>
      <c r="E500" s="58" t="str">
        <f t="shared" si="354"/>
        <v>X</v>
      </c>
      <c r="F500" s="58" t="str">
        <f t="shared" si="354"/>
        <v>X</v>
      </c>
      <c r="G500" s="58" t="str">
        <f t="shared" si="354"/>
        <v>X</v>
      </c>
      <c r="H500" s="58" t="str">
        <f t="shared" si="354"/>
        <v>X</v>
      </c>
      <c r="I500" s="58" t="str">
        <f t="shared" si="354"/>
        <v>X</v>
      </c>
      <c r="J500" s="58" t="str">
        <f t="shared" si="354"/>
        <v>X</v>
      </c>
      <c r="K500" s="58" t="str">
        <f t="shared" si="354"/>
        <v>X</v>
      </c>
      <c r="L500" s="58" t="str">
        <f t="shared" si="354"/>
        <v>X</v>
      </c>
      <c r="M500" s="58" t="str">
        <f t="shared" si="354"/>
        <v>X</v>
      </c>
      <c r="N500" s="58" t="str">
        <f t="shared" si="354"/>
        <v>X</v>
      </c>
      <c r="O500" s="58" t="str">
        <f t="shared" si="354"/>
        <v>X</v>
      </c>
      <c r="P500" s="58" t="str">
        <f t="shared" si="354"/>
        <v>X</v>
      </c>
      <c r="Q500" s="58" t="str">
        <f t="shared" si="354"/>
        <v>X</v>
      </c>
      <c r="AE500"/>
    </row>
    <row r="501" spans="1:31" ht="21" customHeight="1">
      <c r="A501" s="51"/>
      <c r="B501" s="58" t="s">
        <v>36</v>
      </c>
      <c r="C501" s="58" t="str">
        <f t="shared" ref="C501:Q501" si="355">IF(C11=$V$26,"O",IF(C11=$W$26,"O",IF(C11=$X$26,"O",IF(C11=$Y$26,"O",IF(C11=$Z$26,"O",IF(C11=$AA$26,"O",IF(C11=$AB$26,"O",IF(C11=$AC$26,"O",IF(C11=$AD$26,"O",IF(C11=$AE$26,"O",IF(C11=$AF$26,"O",IF(C11=$AG$26,"O",IF(C11=$AH$26,"O",IF(C11=$AI$26,"O",IF(C11=$AJ$26,"O",IF(C11=$AK$26,"O",IF(C11=$AL$26,"O",IF(C11=$AM$26,"O",IF(C11=$AN$26,"O",IF(C11=$AO$26,"O",IF(C11=$AP$26,"O",IF(C11=$AQ$26,"O",IF(C11=$AR$26,"O",IF(C11=$AS$26,"O",IF(C11=$AT$26,"O",IF(C11=$AU$26,"O",IF(C11=$AV$26,"O",IF(C11=$AW$26,"O",IF(C11=$AX$26,"O",IF(C11=$AY$26,"O",IF(C11=$AZ$26,"O",IF(C11=$BA$26,"O",IF(C11=$BB$26,"O",IF(C11=$BC$26,"O",IF(C11=$BD$26,"O",IF(C11=$BE$26,"O",IF(C11=$BF$26,"O",IF(C11=$BG$26,"O",IF(C11=$BH$26,"O","X")))))))))))))))))))))))))))))))))))))))</f>
        <v>X</v>
      </c>
      <c r="D501" s="58" t="str">
        <f t="shared" si="355"/>
        <v>X</v>
      </c>
      <c r="E501" s="58" t="str">
        <f t="shared" si="355"/>
        <v>X</v>
      </c>
      <c r="F501" s="58" t="str">
        <f t="shared" si="355"/>
        <v>X</v>
      </c>
      <c r="G501" s="58" t="str">
        <f t="shared" si="355"/>
        <v>X</v>
      </c>
      <c r="H501" s="58" t="str">
        <f t="shared" si="355"/>
        <v>X</v>
      </c>
      <c r="I501" s="58" t="str">
        <f t="shared" si="355"/>
        <v>X</v>
      </c>
      <c r="J501" s="58" t="str">
        <f t="shared" si="355"/>
        <v>X</v>
      </c>
      <c r="K501" s="58" t="str">
        <f t="shared" si="355"/>
        <v>X</v>
      </c>
      <c r="L501" s="58" t="str">
        <f t="shared" si="355"/>
        <v>X</v>
      </c>
      <c r="M501" s="58" t="str">
        <f t="shared" si="355"/>
        <v>X</v>
      </c>
      <c r="N501" s="58" t="str">
        <f t="shared" si="355"/>
        <v>X</v>
      </c>
      <c r="O501" s="58" t="str">
        <f t="shared" si="355"/>
        <v>X</v>
      </c>
      <c r="P501" s="58" t="str">
        <f t="shared" si="355"/>
        <v>X</v>
      </c>
      <c r="Q501" s="58" t="str">
        <f t="shared" si="355"/>
        <v>X</v>
      </c>
      <c r="AE501"/>
    </row>
    <row r="502" spans="1:31" ht="21" customHeight="1">
      <c r="A502" s="51"/>
      <c r="B502" s="58" t="s">
        <v>21</v>
      </c>
      <c r="C502" s="58" t="str">
        <f t="shared" ref="C502:P502" si="356">IF(C12=$V$26,"O",IF(C12=$W$26,"O",IF(C12=$X$26,"O",IF(C12=$Y$26,"O",IF(C12=$Z$26,"O",IF(C12=$AA$26,"O",IF(C12=$AB$26,"O",IF(C12=$AC$26,"O",IF(C12=$AD$26,"O",IF(C12=$AE$26,"O",IF(C12=$AF$26,"O",IF(C12=$AG$26,"O",IF(C12=$AH$26,"O",IF(C12=$AI$26,"O",IF(C12=$AJ$26,"O",IF(C12=$AK$26,"O",IF(C12=$AL$26,"O",IF(C12=$AM$26,"O",IF(C12=$AN$26,"O",IF(C12=$AO$26,"O",IF(C12=$AP$26,"O",IF(C12=$AQ$26,"O",IF(C12=$AR$26,"O",IF(C12=$AS$26,"O",IF(C12=$AT$26,"O",IF(C12=$AU$26,"O",IF(C12=$AV$26,"O",IF(C12=$AW$26,"O",IF(C12=$AX$26,"O",IF(C12=$AY$26,"O",IF(C12=$AZ$26,"O",IF(C12=$BA$26,"O",IF(C12=$BB$26,"O",IF(C12=$BC$26,"O",IF(C12=$BD$26,"O",IF(C12=$BE$26,"O",IF(C12=$BF$26,"O",IF(C12=$BG$26,"O",IF(C12=$BH$26,"O","X")))))))))))))))))))))))))))))))))))))))</f>
        <v>X</v>
      </c>
      <c r="D502" s="58" t="str">
        <f t="shared" si="356"/>
        <v>X</v>
      </c>
      <c r="E502" s="58" t="str">
        <f t="shared" si="356"/>
        <v>X</v>
      </c>
      <c r="F502" s="58" t="str">
        <f t="shared" si="356"/>
        <v>X</v>
      </c>
      <c r="G502" s="58" t="str">
        <f t="shared" si="356"/>
        <v>X</v>
      </c>
      <c r="H502" s="58" t="str">
        <f t="shared" si="356"/>
        <v>X</v>
      </c>
      <c r="I502" s="58" t="str">
        <f t="shared" si="356"/>
        <v>X</v>
      </c>
      <c r="J502" s="58" t="str">
        <f t="shared" si="356"/>
        <v>X</v>
      </c>
      <c r="K502" s="58" t="str">
        <f t="shared" si="356"/>
        <v>X</v>
      </c>
      <c r="L502" s="58" t="str">
        <f t="shared" si="356"/>
        <v>X</v>
      </c>
      <c r="M502" s="58" t="str">
        <f t="shared" si="356"/>
        <v>X</v>
      </c>
      <c r="N502" s="58" t="str">
        <f t="shared" si="356"/>
        <v>X</v>
      </c>
      <c r="O502" s="58" t="str">
        <f t="shared" si="356"/>
        <v>X</v>
      </c>
      <c r="P502" s="58" t="str">
        <f t="shared" si="356"/>
        <v>X</v>
      </c>
      <c r="Q502" s="58" t="str">
        <f>IF(Q12=$V$26,"O",IF(Q12=$W$26,"O",IF(Q12=$X$26,"O",IF(Q12=$Y$26,"O",IF(Q12=$Z$26,"O",IF(Q12=$AA$26,"O",IF(Q12=$AB$26,"O",IF(Q12=$AC$26,"O",IF(Q12=$AD$26,"O",IF(Q12=$AE$26,"O",IF(Q12=$AF$26,"O",IF(Q12=$AG$26,"O",IF(Q12=$AH$26,"O",IF(Q12=$AI$26,"O",IF(Q12=$AJ$26,"O",IF(Q12=$AK$26,"O",IF(Q12=$AL$26,"O",IF(Q12=$AM$26,"O",IF(Q12=$AN$26,"O",IF(Q12=$AO$26,"O",IF(Q12=$AP$26,"O",IF(Q12=$AQ$26,"O",IF(Q12=$AR$26,"O",IF(Q12=$AS$26,"O",IF(Q12=$AT$26,"O",IF(Q12=$AU$26,"O",IF(Q12=$AV$26,"O",IF(Q12=$AW$26,"O",IF(Q12=$AX$26,"O",IF(Q12=$AY$26,"O",IF(Q12=$AZ$26,"O",IF(Q12=$BA$26,"O",IF(Q12=$BB$26,"O",IF(Q12=$BC$26,"O",IF(Q12=$BD$26,"O",IF(Q12=$BE$26,"O",IF(Q12=$BF$26,"O",IF(Q12=$BG$26,"O",IF(Q12=$BH$26,"O","X")))))))))))))))))))))))))))))))))))))))</f>
        <v>X</v>
      </c>
      <c r="AE502"/>
    </row>
    <row r="503" spans="1:31" ht="21" customHeight="1">
      <c r="A503" s="60"/>
      <c r="B503" s="30" t="s">
        <v>46</v>
      </c>
      <c r="C503" s="47">
        <f>COUNTIF(C497:C502,"O")</f>
        <v>0</v>
      </c>
      <c r="D503" s="47">
        <f t="shared" ref="D503:Q503" si="357">COUNTIF(D497:D502,"O")</f>
        <v>0</v>
      </c>
      <c r="E503" s="47">
        <f t="shared" si="357"/>
        <v>0</v>
      </c>
      <c r="F503" s="47">
        <f t="shared" si="357"/>
        <v>0</v>
      </c>
      <c r="G503" s="47">
        <f t="shared" si="357"/>
        <v>0</v>
      </c>
      <c r="H503" s="47">
        <f t="shared" si="357"/>
        <v>0</v>
      </c>
      <c r="I503" s="47">
        <f t="shared" si="357"/>
        <v>0</v>
      </c>
      <c r="J503" s="47">
        <f t="shared" si="357"/>
        <v>0</v>
      </c>
      <c r="K503" s="47">
        <f t="shared" si="357"/>
        <v>0</v>
      </c>
      <c r="L503" s="47">
        <f t="shared" si="357"/>
        <v>0</v>
      </c>
      <c r="M503" s="47">
        <f t="shared" si="357"/>
        <v>0</v>
      </c>
      <c r="N503" s="47">
        <f t="shared" si="357"/>
        <v>0</v>
      </c>
      <c r="O503" s="47">
        <f t="shared" si="357"/>
        <v>0</v>
      </c>
      <c r="P503" s="47">
        <f t="shared" si="357"/>
        <v>0</v>
      </c>
      <c r="Q503" s="47">
        <f t="shared" si="357"/>
        <v>0</v>
      </c>
      <c r="AE503"/>
    </row>
    <row r="504" spans="1:31" ht="21" customHeight="1">
      <c r="A504" s="50">
        <v>13</v>
      </c>
      <c r="B504" s="58" t="s">
        <v>32</v>
      </c>
      <c r="C504" s="58" t="str">
        <f>IF(C7=$V$27,"O",IF(C7=$W$27,"O",IF(C7=$X$27,"O",IF(C7=$Y$27,"O",IF(C7=$Z$27,"O",IF(C7=$AA$27,"O",IF(C7=$AB$27,"O",IF(C7=$AC$27,"O",IF(C7=$AD$27,"O",IF(C7=$AE$27,"O",IF(C7=$AF$27,"O",IF(C7=$AG$27,"O",IF(C7=$AH$27,"O",IF(C7=$AI$27,"O",IF(C7=$AJ$27,"O",IF(C7=$AK$27,"O",IF(C7=$AL$27,"O",IF(C7=$AM$27,"O",IF(C7=$AN$27,"O",IF(C7=$AO$27,"O",IF(C7=$AP$27,"O",IF(C7=$AQ$27,"O",IF(C7=$AR$27,"O",IF(C7=$AS$27,"O",IF(C7=$AT$27,"O",IF(C7=$AU$27,"O",IF(C7=$AV$27,"O",IF(C7=$AW$27,"O",IF(C7=$AX$27,"O",IF(C7=$AY$27,"O",IF(C7=$AZ$27,"O",IF(C7=$BA$27,"O",IF(C7=$BB$27,"O",IF(C7=$BC$27,"O",IF(C7=$BD$27,"O",IF(C7=$BE$27,"O","X"))))))))))))))))))))))))))))))))))))</f>
        <v>O</v>
      </c>
      <c r="D504" s="58" t="str">
        <f t="shared" ref="D504:Q504" si="358">IF(D7=$V$27,"O",IF(D7=$W$27,"O",IF(D7=$X$27,"O",IF(D7=$Y$27,"O",IF(D7=$Z$27,"O",IF(D7=$AA$27,"O",IF(D7=$AB$27,"O",IF(D7=$AC$27,"O",IF(D7=$AD$27,"O",IF(D7=$AE$27,"O",IF(D7=$AF$27,"O",IF(D7=$AG$27,"O",IF(D7=$AH$27,"O",IF(D7=$AI$27,"O",IF(D7=$AJ$27,"O",IF(D7=$AK$27,"O",IF(D7=$AL$27,"O",IF(D7=$AM$27,"O",IF(D7=$AN$27,"O",IF(D7=$AO$27,"O",IF(D7=$AP$27,"O",IF(D7=$AQ$27,"O",IF(D7=$AR$27,"O",IF(D7=$AS$27,"O",IF(D7=$AT$27,"O",IF(D7=$AU$27,"O",IF(D7=$AV$27,"O",IF(D7=$AW$27,"O",IF(D7=$AX$27,"O",IF(D7=$AY$27,"O",IF(D7=$AZ$27,"O",IF(D7=$BA$27,"O",IF(D7=$BB$27,"O",IF(D7=$BC$27,"O",IF(D7=$BD$27,"O",IF(D7=$BE$27,"O","X"))))))))))))))))))))))))))))))))))))</f>
        <v>O</v>
      </c>
      <c r="E504" s="58" t="str">
        <f t="shared" si="358"/>
        <v>O</v>
      </c>
      <c r="F504" s="58" t="str">
        <f t="shared" si="358"/>
        <v>O</v>
      </c>
      <c r="G504" s="58" t="str">
        <f t="shared" si="358"/>
        <v>O</v>
      </c>
      <c r="H504" s="58" t="str">
        <f t="shared" si="358"/>
        <v>O</v>
      </c>
      <c r="I504" s="58" t="str">
        <f t="shared" si="358"/>
        <v>O</v>
      </c>
      <c r="J504" s="58" t="str">
        <f t="shared" si="358"/>
        <v>O</v>
      </c>
      <c r="K504" s="58" t="str">
        <f t="shared" si="358"/>
        <v>O</v>
      </c>
      <c r="L504" s="58" t="str">
        <f t="shared" si="358"/>
        <v>O</v>
      </c>
      <c r="M504" s="58" t="str">
        <f t="shared" si="358"/>
        <v>O</v>
      </c>
      <c r="N504" s="58" t="str">
        <f t="shared" si="358"/>
        <v>O</v>
      </c>
      <c r="O504" s="58" t="str">
        <f t="shared" si="358"/>
        <v>O</v>
      </c>
      <c r="P504" s="58" t="str">
        <f t="shared" si="358"/>
        <v>O</v>
      </c>
      <c r="Q504" s="58" t="str">
        <f t="shared" si="358"/>
        <v>O</v>
      </c>
    </row>
    <row r="505" spans="1:31" ht="21" customHeight="1">
      <c r="A505" s="132" t="s">
        <v>475</v>
      </c>
      <c r="B505" s="58" t="s">
        <v>33</v>
      </c>
      <c r="C505" s="58" t="str">
        <f t="shared" ref="C505:Q505" si="359">IF(C8=$V$27,"O",IF(C8=$W$27,"O",IF(C8=$X$27,"O",IF(C8=$Y$27,"O",IF(C8=$Z$27,"O",IF(C8=$AA$27,"O",IF(C8=$AB$27,"O",IF(C8=$AC$27,"O",IF(C8=$AD$27,"O",IF(C8=$AE$27,"O",IF(C8=$AF$27,"O",IF(C8=$AG$27,"O",IF(C8=$AH$27,"O",IF(C8=$AI$27,"O",IF(C8=$AJ$27,"O",IF(C8=$AK$27,"O",IF(C8=$AL$27,"O",IF(C8=$AM$27,"O",IF(C8=$AN$27,"O",IF(C8=$AO$27,"O",IF(C8=$AP$27,"O",IF(C8=$AQ$27,"O",IF(C8=$AR$27,"O",IF(C8=$AS$27,"O",IF(C8=$AT$27,"O",IF(C8=$AU$27,"O",IF(C8=$AV$27,"O",IF(C8=$AW$27,"O",IF(C8=$AX$27,"O",IF(C8=$AY$27,"O",IF(C8=$AZ$27,"O",IF(C8=$BA$27,"O",IF(C8=$BB$27,"O",IF(C8=$BC$27,"O",IF(C8=$BD$27,"O",IF(C8=$BE$27,"O","X"))))))))))))))))))))))))))))))))))))</f>
        <v>X</v>
      </c>
      <c r="D505" s="58" t="str">
        <f t="shared" si="359"/>
        <v>X</v>
      </c>
      <c r="E505" s="58" t="str">
        <f t="shared" si="359"/>
        <v>X</v>
      </c>
      <c r="F505" s="58" t="str">
        <f t="shared" si="359"/>
        <v>X</v>
      </c>
      <c r="G505" s="58" t="str">
        <f t="shared" si="359"/>
        <v>X</v>
      </c>
      <c r="H505" s="58" t="str">
        <f t="shared" si="359"/>
        <v>X</v>
      </c>
      <c r="I505" s="58" t="str">
        <f t="shared" si="359"/>
        <v>X</v>
      </c>
      <c r="J505" s="58" t="str">
        <f t="shared" si="359"/>
        <v>X</v>
      </c>
      <c r="K505" s="58" t="str">
        <f t="shared" si="359"/>
        <v>X</v>
      </c>
      <c r="L505" s="58" t="str">
        <f t="shared" si="359"/>
        <v>X</v>
      </c>
      <c r="M505" s="58" t="str">
        <f t="shared" si="359"/>
        <v>X</v>
      </c>
      <c r="N505" s="58" t="str">
        <f t="shared" si="359"/>
        <v>X</v>
      </c>
      <c r="O505" s="58" t="str">
        <f t="shared" si="359"/>
        <v>X</v>
      </c>
      <c r="P505" s="58" t="str">
        <f t="shared" si="359"/>
        <v>X</v>
      </c>
      <c r="Q505" s="58" t="str">
        <f t="shared" si="359"/>
        <v>X</v>
      </c>
    </row>
    <row r="506" spans="1:31" ht="21" customHeight="1">
      <c r="A506" s="51"/>
      <c r="B506" s="58" t="s">
        <v>34</v>
      </c>
      <c r="C506" s="58" t="str">
        <f t="shared" ref="C506:Q506" si="360">IF(C9=$V$27,"O",IF(C9=$W$27,"O",IF(C9=$X$27,"O",IF(C9=$Y$27,"O",IF(C9=$Z$27,"O",IF(C9=$AA$27,"O",IF(C9=$AB$27,"O",IF(C9=$AC$27,"O",IF(C9=$AD$27,"O",IF(C9=$AE$27,"O",IF(C9=$AF$27,"O",IF(C9=$AG$27,"O",IF(C9=$AH$27,"O",IF(C9=$AI$27,"O",IF(C9=$AJ$27,"O",IF(C9=$AK$27,"O",IF(C9=$AL$27,"O",IF(C9=$AM$27,"O",IF(C9=$AN$27,"O",IF(C9=$AO$27,"O",IF(C9=$AP$27,"O",IF(C9=$AQ$27,"O",IF(C9=$AR$27,"O",IF(C9=$AS$27,"O",IF(C9=$AT$27,"O",IF(C9=$AU$27,"O",IF(C9=$AV$27,"O",IF(C9=$AW$27,"O",IF(C9=$AX$27,"O",IF(C9=$AY$27,"O",IF(C9=$AZ$27,"O",IF(C9=$BA$27,"O",IF(C9=$BB$27,"O",IF(C9=$BC$27,"O",IF(C9=$BD$27,"O",IF(C9=$BE$27,"O","X"))))))))))))))))))))))))))))))))))))</f>
        <v>X</v>
      </c>
      <c r="D506" s="58" t="str">
        <f t="shared" si="360"/>
        <v>X</v>
      </c>
      <c r="E506" s="58" t="str">
        <f t="shared" si="360"/>
        <v>X</v>
      </c>
      <c r="F506" s="58" t="str">
        <f t="shared" si="360"/>
        <v>X</v>
      </c>
      <c r="G506" s="58" t="str">
        <f t="shared" si="360"/>
        <v>X</v>
      </c>
      <c r="H506" s="58" t="str">
        <f t="shared" si="360"/>
        <v>X</v>
      </c>
      <c r="I506" s="58" t="str">
        <f t="shared" si="360"/>
        <v>X</v>
      </c>
      <c r="J506" s="58" t="str">
        <f t="shared" si="360"/>
        <v>X</v>
      </c>
      <c r="K506" s="58" t="str">
        <f t="shared" si="360"/>
        <v>X</v>
      </c>
      <c r="L506" s="58" t="str">
        <f t="shared" si="360"/>
        <v>X</v>
      </c>
      <c r="M506" s="58" t="str">
        <f t="shared" si="360"/>
        <v>X</v>
      </c>
      <c r="N506" s="58" t="str">
        <f t="shared" si="360"/>
        <v>X</v>
      </c>
      <c r="O506" s="58" t="str">
        <f t="shared" si="360"/>
        <v>X</v>
      </c>
      <c r="P506" s="58" t="str">
        <f t="shared" si="360"/>
        <v>X</v>
      </c>
      <c r="Q506" s="58" t="str">
        <f t="shared" si="360"/>
        <v>X</v>
      </c>
      <c r="AE506"/>
    </row>
    <row r="507" spans="1:31" ht="21" customHeight="1">
      <c r="A507" s="51"/>
      <c r="B507" s="58" t="s">
        <v>35</v>
      </c>
      <c r="C507" s="58" t="str">
        <f t="shared" ref="C507:Q507" si="361">IF(C10=$V$27,"O",IF(C10=$W$27,"O",IF(C10=$X$27,"O",IF(C10=$Y$27,"O",IF(C10=$Z$27,"O",IF(C10=$AA$27,"O",IF(C10=$AB$27,"O",IF(C10=$AC$27,"O",IF(C10=$AD$27,"O",IF(C10=$AE$27,"O",IF(C10=$AF$27,"O",IF(C10=$AG$27,"O",IF(C10=$AH$27,"O",IF(C10=$AI$27,"O",IF(C10=$AJ$27,"O",IF(C10=$AK$27,"O",IF(C10=$AL$27,"O",IF(C10=$AM$27,"O",IF(C10=$AN$27,"O",IF(C10=$AO$27,"O",IF(C10=$AP$27,"O",IF(C10=$AQ$27,"O",IF(C10=$AR$27,"O",IF(C10=$AS$27,"O",IF(C10=$AT$27,"O",IF(C10=$AU$27,"O",IF(C10=$AV$27,"O",IF(C10=$AW$27,"O",IF(C10=$AX$27,"O",IF(C10=$AY$27,"O",IF(C10=$AZ$27,"O",IF(C10=$BA$27,"O",IF(C10=$BB$27,"O",IF(C10=$BC$27,"O",IF(C10=$BD$27,"O",IF(C10=$BE$27,"O","X"))))))))))))))))))))))))))))))))))))</f>
        <v>X</v>
      </c>
      <c r="D507" s="58" t="str">
        <f t="shared" si="361"/>
        <v>X</v>
      </c>
      <c r="E507" s="58" t="str">
        <f t="shared" si="361"/>
        <v>X</v>
      </c>
      <c r="F507" s="58" t="str">
        <f t="shared" si="361"/>
        <v>X</v>
      </c>
      <c r="G507" s="58" t="str">
        <f t="shared" si="361"/>
        <v>X</v>
      </c>
      <c r="H507" s="58" t="str">
        <f t="shared" si="361"/>
        <v>X</v>
      </c>
      <c r="I507" s="58" t="str">
        <f t="shared" si="361"/>
        <v>X</v>
      </c>
      <c r="J507" s="58" t="str">
        <f t="shared" si="361"/>
        <v>X</v>
      </c>
      <c r="K507" s="58" t="str">
        <f t="shared" si="361"/>
        <v>X</v>
      </c>
      <c r="L507" s="58" t="str">
        <f t="shared" si="361"/>
        <v>X</v>
      </c>
      <c r="M507" s="58" t="str">
        <f t="shared" si="361"/>
        <v>X</v>
      </c>
      <c r="N507" s="58" t="str">
        <f t="shared" si="361"/>
        <v>X</v>
      </c>
      <c r="O507" s="58" t="str">
        <f t="shared" si="361"/>
        <v>X</v>
      </c>
      <c r="P507" s="58" t="str">
        <f t="shared" si="361"/>
        <v>X</v>
      </c>
      <c r="Q507" s="58" t="str">
        <f t="shared" si="361"/>
        <v>X</v>
      </c>
      <c r="AE507"/>
    </row>
    <row r="508" spans="1:31" ht="21" customHeight="1">
      <c r="A508" s="51"/>
      <c r="B508" s="58" t="s">
        <v>36</v>
      </c>
      <c r="C508" s="58" t="str">
        <f t="shared" ref="C508:Q508" si="362">IF(C11=$V$27,"O",IF(C11=$W$27,"O",IF(C11=$X$27,"O",IF(C11=$Y$27,"O",IF(C11=$Z$27,"O",IF(C11=$AA$27,"O",IF(C11=$AB$27,"O",IF(C11=$AC$27,"O",IF(C11=$AD$27,"O",IF(C11=$AE$27,"O",IF(C11=$AF$27,"O",IF(C11=$AG$27,"O",IF(C11=$AH$27,"O",IF(C11=$AI$27,"O",IF(C11=$AJ$27,"O",IF(C11=$AK$27,"O",IF(C11=$AL$27,"O",IF(C11=$AM$27,"O",IF(C11=$AN$27,"O",IF(C11=$AO$27,"O",IF(C11=$AP$27,"O",IF(C11=$AQ$27,"O",IF(C11=$AR$27,"O",IF(C11=$AS$27,"O",IF(C11=$AT$27,"O",IF(C11=$AU$27,"O",IF(C11=$AV$27,"O",IF(C11=$AW$27,"O",IF(C11=$AX$27,"O",IF(C11=$AY$27,"O",IF(C11=$AZ$27,"O",IF(C11=$BA$27,"O",IF(C11=$BB$27,"O",IF(C11=$BC$27,"O",IF(C11=$BD$27,"O",IF(C11=$BE$27,"O","X"))))))))))))))))))))))))))))))))))))</f>
        <v>O</v>
      </c>
      <c r="D508" s="58" t="str">
        <f t="shared" si="362"/>
        <v>O</v>
      </c>
      <c r="E508" s="58" t="str">
        <f t="shared" si="362"/>
        <v>O</v>
      </c>
      <c r="F508" s="58" t="str">
        <f t="shared" si="362"/>
        <v>O</v>
      </c>
      <c r="G508" s="58" t="str">
        <f t="shared" si="362"/>
        <v>O</v>
      </c>
      <c r="H508" s="58" t="str">
        <f t="shared" si="362"/>
        <v>O</v>
      </c>
      <c r="I508" s="58" t="str">
        <f t="shared" si="362"/>
        <v>O</v>
      </c>
      <c r="J508" s="58" t="str">
        <f t="shared" si="362"/>
        <v>O</v>
      </c>
      <c r="K508" s="58" t="str">
        <f t="shared" si="362"/>
        <v>O</v>
      </c>
      <c r="L508" s="58" t="str">
        <f t="shared" si="362"/>
        <v>O</v>
      </c>
      <c r="M508" s="58" t="str">
        <f t="shared" si="362"/>
        <v>O</v>
      </c>
      <c r="N508" s="58" t="str">
        <f t="shared" si="362"/>
        <v>O</v>
      </c>
      <c r="O508" s="58" t="str">
        <f t="shared" si="362"/>
        <v>O</v>
      </c>
      <c r="P508" s="58" t="str">
        <f t="shared" si="362"/>
        <v>O</v>
      </c>
      <c r="Q508" s="58" t="str">
        <f t="shared" si="362"/>
        <v>O</v>
      </c>
      <c r="AE508"/>
    </row>
    <row r="509" spans="1:31" ht="21" customHeight="1">
      <c r="A509" s="51"/>
      <c r="B509" s="58" t="s">
        <v>21</v>
      </c>
      <c r="C509" s="58" t="str">
        <f t="shared" ref="C509:P509" si="363">IF(C12=$V$27,"O",IF(C12=$W$27,"O",IF(C12=$X$27,"O",IF(C12=$Y$27,"O",IF(C12=$Z$27,"O",IF(C12=$AA$27,"O",IF(C12=$AB$27,"O",IF(C12=$AC$27,"O",IF(C12=$AD$27,"O",IF(C12=$AE$27,"O",IF(C12=$AF$27,"O",IF(C12=$AG$27,"O",IF(C12=$AH$27,"O",IF(C12=$AI$27,"O",IF(C12=$AJ$27,"O",IF(C12=$AK$27,"O",IF(C12=$AL$27,"O",IF(C12=$AM$27,"O",IF(C12=$AN$27,"O",IF(C12=$AO$27,"O",IF(C12=$AP$27,"O",IF(C12=$AQ$27,"O",IF(C12=$AR$27,"O",IF(C12=$AS$27,"O",IF(C12=$AT$27,"O",IF(C12=$AU$27,"O",IF(C12=$AV$27,"O",IF(C12=$AW$27,"O",IF(C12=$AX$27,"O",IF(C12=$AY$27,"O",IF(C12=$AZ$27,"O",IF(C12=$BA$27,"O",IF(C12=$BB$27,"O",IF(C12=$BC$27,"O",IF(C12=$BD$27,"O",IF(C12=$BE$27,"O","X"))))))))))))))))))))))))))))))))))))</f>
        <v>O</v>
      </c>
      <c r="D509" s="58" t="str">
        <f t="shared" si="363"/>
        <v>O</v>
      </c>
      <c r="E509" s="58" t="str">
        <f t="shared" si="363"/>
        <v>O</v>
      </c>
      <c r="F509" s="58" t="str">
        <f t="shared" si="363"/>
        <v>O</v>
      </c>
      <c r="G509" s="58" t="str">
        <f t="shared" si="363"/>
        <v>O</v>
      </c>
      <c r="H509" s="58" t="str">
        <f t="shared" si="363"/>
        <v>O</v>
      </c>
      <c r="I509" s="58" t="str">
        <f t="shared" si="363"/>
        <v>O</v>
      </c>
      <c r="J509" s="58" t="str">
        <f t="shared" si="363"/>
        <v>O</v>
      </c>
      <c r="K509" s="58" t="str">
        <f t="shared" si="363"/>
        <v>O</v>
      </c>
      <c r="L509" s="58" t="str">
        <f t="shared" si="363"/>
        <v>O</v>
      </c>
      <c r="M509" s="58" t="str">
        <f t="shared" si="363"/>
        <v>O</v>
      </c>
      <c r="N509" s="58" t="str">
        <f t="shared" si="363"/>
        <v>O</v>
      </c>
      <c r="O509" s="58" t="str">
        <f t="shared" si="363"/>
        <v>O</v>
      </c>
      <c r="P509" s="58" t="str">
        <f t="shared" si="363"/>
        <v>O</v>
      </c>
      <c r="Q509" s="58" t="str">
        <f>IF(Q12=$V$27,"O",IF(Q12=$W$27,"O",IF(Q12=$X$27,"O",IF(Q12=$Y$27,"O",IF(Q12=$Z$27,"O",IF(Q12=$AA$27,"O",IF(Q12=$AB$27,"O",IF(Q12=$AC$27,"O",IF(Q12=$AD$27,"O",IF(Q12=$AE$27,"O",IF(Q12=$AF$27,"O",IF(Q12=$AG$27,"O",IF(Q12=$AH$27,"O",IF(Q12=$AI$27,"O",IF(Q12=$AJ$27,"O",IF(Q12=$AK$27,"O",IF(Q12=$AL$27,"O",IF(Q12=$AM$27,"O",IF(Q12=$AN$27,"O",IF(Q12=$AO$27,"O",IF(Q12=$AP$27,"O",IF(Q12=$AQ$27,"O",IF(Q12=$AR$27,"O",IF(Q12=$AS$27,"O",IF(Q12=$AT$27,"O",IF(Q12=$AU$27,"O",IF(Q12=$AV$27,"O",IF(Q12=$AW$27,"O",IF(Q12=$AX$27,"O",IF(Q12=$AY$27,"O",IF(Q12=$AZ$27,"O",IF(Q12=$BA$27,"O",IF(Q12=$BB$27,"O",IF(Q12=$BC$27,"O",IF(Q12=$BD$27,"O",IF(Q12=$BE$27,"O","X"))))))))))))))))))))))))))))))))))))</f>
        <v>O</v>
      </c>
      <c r="AE509"/>
    </row>
    <row r="510" spans="1:31" ht="21" customHeight="1">
      <c r="A510" s="60"/>
      <c r="B510" s="30" t="s">
        <v>46</v>
      </c>
      <c r="C510" s="47">
        <f>COUNTIF(C504:C509,"O")</f>
        <v>3</v>
      </c>
      <c r="D510" s="47">
        <f t="shared" ref="D510:Q510" si="364">COUNTIF(D504:D509,"O")</f>
        <v>3</v>
      </c>
      <c r="E510" s="47">
        <f t="shared" si="364"/>
        <v>3</v>
      </c>
      <c r="F510" s="47">
        <f t="shared" si="364"/>
        <v>3</v>
      </c>
      <c r="G510" s="47">
        <f t="shared" si="364"/>
        <v>3</v>
      </c>
      <c r="H510" s="47">
        <f t="shared" si="364"/>
        <v>3</v>
      </c>
      <c r="I510" s="47">
        <f t="shared" si="364"/>
        <v>3</v>
      </c>
      <c r="J510" s="47">
        <f t="shared" si="364"/>
        <v>3</v>
      </c>
      <c r="K510" s="47">
        <f t="shared" si="364"/>
        <v>3</v>
      </c>
      <c r="L510" s="47">
        <f t="shared" si="364"/>
        <v>3</v>
      </c>
      <c r="M510" s="47">
        <f t="shared" si="364"/>
        <v>3</v>
      </c>
      <c r="N510" s="47">
        <f t="shared" si="364"/>
        <v>3</v>
      </c>
      <c r="O510" s="47">
        <f t="shared" si="364"/>
        <v>3</v>
      </c>
      <c r="P510" s="47">
        <f t="shared" si="364"/>
        <v>3</v>
      </c>
      <c r="Q510" s="47">
        <f t="shared" si="364"/>
        <v>3</v>
      </c>
      <c r="V510" s="128"/>
      <c r="W510" s="128"/>
      <c r="X510" s="135"/>
      <c r="Y510" s="135"/>
      <c r="Z510" s="135"/>
      <c r="AA510" s="135"/>
      <c r="AB510" s="135"/>
      <c r="AC510" s="135"/>
      <c r="AE510"/>
    </row>
    <row r="511" spans="1:31" ht="21" customHeight="1">
      <c r="A511" s="50">
        <v>14</v>
      </c>
      <c r="B511" s="58" t="s">
        <v>32</v>
      </c>
      <c r="C511" s="58" t="str">
        <f>IF(C7=$V$28,"O",IF(C7=$W$28,"O",IF(C7=$X$28,"O",IF(C7=$Y$28,"O",IF(C7=$Z$28,"O",IF(C7=$AA$28,"O",IF(C7=$AB$28,"O",IF(C7=$AC$28,"O",IF(C7=$AD$28,"O",IF(C7=$AE$28,"O",IF(C7=$AF$28,"O",IF(C7=$AG$28,"O",IF(C7=$AH$28,"O",IF(C7=$AI$28,"O",IF(C7=$AJ$28,"O",IF(C7=$AK$28,"O",IF(C7=$AL$28,"O",IF(C7=$AM$28,"O",IF(C7=$AN$28,"O",IF(C7=$AO$28,"O",IF(C7=$AP$28,"O",IF(C7=$AQ$28,"O",IF(C7=$AR$28,"O",IF(C7=$AS$28,"O",IF(C7=$AT$28,"O",IF(C7=$AU$28,"O",IF(C7=$AV$28,"O",IF(C7=$AW$28,"O",IF(C7=$AX$28,"O",IF(C7=$AY$28,"O",IF(C7=$AZ$28,"O",IF(C7=$BA$28,"O",IF(C7=$BB$28,"O",IF(C7=$BC$28,"O",IF(C7=$BD$28,"O","X")))))))))))))))))))))))))))))))))))</f>
        <v>O</v>
      </c>
      <c r="D511" s="58" t="str">
        <f t="shared" ref="D511:Q511" si="365">IF(D7=$V$28,"O",IF(D7=$W$28,"O",IF(D7=$X$28,"O",IF(D7=$Y$28,"O",IF(D7=$Z$28,"O",IF(D7=$AA$28,"O",IF(D7=$AB$28,"O",IF(D7=$AC$28,"O",IF(D7=$AD$28,"O",IF(D7=$AE$28,"O",IF(D7=$AF$28,"O",IF(D7=$AG$28,"O",IF(D7=$AH$28,"O",IF(D7=$AI$28,"O",IF(D7=$AJ$28,"O",IF(D7=$AK$28,"O",IF(D7=$AL$28,"O",IF(D7=$AM$28,"O",IF(D7=$AN$28,"O",IF(D7=$AO$28,"O",IF(D7=$AP$28,"O",IF(D7=$AQ$28,"O",IF(D7=$AR$28,"O",IF(D7=$AS$28,"O",IF(D7=$AT$28,"O",IF(D7=$AU$28,"O",IF(D7=$AV$28,"O",IF(D7=$AW$28,"O",IF(D7=$AX$28,"O",IF(D7=$AY$28,"O",IF(D7=$AZ$28,"O",IF(D7=$BA$28,"O",IF(D7=$BB$28,"O",IF(D7=$BC$28,"O",IF(D7=$BD$28,"O","X")))))))))))))))))))))))))))))))))))</f>
        <v>O</v>
      </c>
      <c r="E511" s="58" t="str">
        <f t="shared" si="365"/>
        <v>O</v>
      </c>
      <c r="F511" s="58" t="str">
        <f t="shared" si="365"/>
        <v>O</v>
      </c>
      <c r="G511" s="58" t="str">
        <f t="shared" si="365"/>
        <v>O</v>
      </c>
      <c r="H511" s="58" t="str">
        <f t="shared" si="365"/>
        <v>O</v>
      </c>
      <c r="I511" s="58" t="str">
        <f t="shared" si="365"/>
        <v>O</v>
      </c>
      <c r="J511" s="58" t="str">
        <f t="shared" si="365"/>
        <v>O</v>
      </c>
      <c r="K511" s="58" t="str">
        <f t="shared" si="365"/>
        <v>O</v>
      </c>
      <c r="L511" s="58" t="str">
        <f t="shared" si="365"/>
        <v>O</v>
      </c>
      <c r="M511" s="58" t="str">
        <f t="shared" si="365"/>
        <v>O</v>
      </c>
      <c r="N511" s="58" t="str">
        <f t="shared" si="365"/>
        <v>O</v>
      </c>
      <c r="O511" s="58" t="str">
        <f t="shared" si="365"/>
        <v>O</v>
      </c>
      <c r="P511" s="58" t="str">
        <f t="shared" si="365"/>
        <v>O</v>
      </c>
      <c r="Q511" s="58" t="str">
        <f t="shared" si="365"/>
        <v>O</v>
      </c>
      <c r="V511" s="128"/>
      <c r="W511" s="128"/>
      <c r="X511" s="135"/>
      <c r="Y511" s="135"/>
      <c r="Z511" s="135"/>
      <c r="AA511" s="135"/>
      <c r="AB511" s="135"/>
      <c r="AC511" s="135"/>
    </row>
    <row r="512" spans="1:31" ht="21" customHeight="1">
      <c r="A512" s="132" t="s">
        <v>477</v>
      </c>
      <c r="B512" s="58" t="s">
        <v>33</v>
      </c>
      <c r="C512" s="58" t="str">
        <f t="shared" ref="C512:Q512" si="366">IF(C8=$V$28,"O",IF(C8=$W$28,"O",IF(C8=$X$28,"O",IF(C8=$Y$28,"O",IF(C8=$Z$28,"O",IF(C8=$AA$28,"O",IF(C8=$AB$28,"O",IF(C8=$AC$28,"O",IF(C8=$AD$28,"O",IF(C8=$AE$28,"O",IF(C8=$AF$28,"O",IF(C8=$AG$28,"O",IF(C8=$AH$28,"O",IF(C8=$AI$28,"O",IF(C8=$AJ$28,"O",IF(C8=$AK$28,"O",IF(C8=$AL$28,"O",IF(C8=$AM$28,"O",IF(C8=$AN$28,"O",IF(C8=$AO$28,"O",IF(C8=$AP$28,"O",IF(C8=$AQ$28,"O",IF(C8=$AR$28,"O",IF(C8=$AS$28,"O",IF(C8=$AT$28,"O",IF(C8=$AU$28,"O",IF(C8=$AV$28,"O",IF(C8=$AW$28,"O",IF(C8=$AX$28,"O",IF(C8=$AY$28,"O",IF(C8=$AZ$28,"O",IF(C8=$BA$28,"O",IF(C8=$BB$28,"O",IF(C8=$BC$28,"O",IF(C8=$BD$28,"O","X")))))))))))))))))))))))))))))))))))</f>
        <v>O</v>
      </c>
      <c r="D512" s="58" t="str">
        <f t="shared" si="366"/>
        <v>O</v>
      </c>
      <c r="E512" s="58" t="str">
        <f t="shared" si="366"/>
        <v>O</v>
      </c>
      <c r="F512" s="58" t="str">
        <f t="shared" si="366"/>
        <v>O</v>
      </c>
      <c r="G512" s="58" t="str">
        <f t="shared" si="366"/>
        <v>O</v>
      </c>
      <c r="H512" s="58" t="str">
        <f t="shared" si="366"/>
        <v>O</v>
      </c>
      <c r="I512" s="58" t="str">
        <f t="shared" si="366"/>
        <v>O</v>
      </c>
      <c r="J512" s="58" t="str">
        <f t="shared" si="366"/>
        <v>O</v>
      </c>
      <c r="K512" s="58" t="str">
        <f t="shared" si="366"/>
        <v>O</v>
      </c>
      <c r="L512" s="58" t="str">
        <f t="shared" si="366"/>
        <v>O</v>
      </c>
      <c r="M512" s="58" t="str">
        <f t="shared" si="366"/>
        <v>O</v>
      </c>
      <c r="N512" s="58" t="str">
        <f t="shared" si="366"/>
        <v>O</v>
      </c>
      <c r="O512" s="58" t="str">
        <f t="shared" si="366"/>
        <v>O</v>
      </c>
      <c r="P512" s="58" t="str">
        <f t="shared" si="366"/>
        <v>O</v>
      </c>
      <c r="Q512" s="58" t="str">
        <f t="shared" si="366"/>
        <v>O</v>
      </c>
      <c r="V512" s="128"/>
      <c r="W512" s="128"/>
      <c r="X512" s="135"/>
      <c r="Y512" s="135"/>
      <c r="Z512" s="135"/>
      <c r="AA512" s="135"/>
      <c r="AB512" s="135"/>
      <c r="AC512" s="135"/>
    </row>
    <row r="513" spans="1:65" ht="21" customHeight="1">
      <c r="A513" s="51"/>
      <c r="B513" s="58" t="s">
        <v>34</v>
      </c>
      <c r="C513" s="58" t="str">
        <f t="shared" ref="C513:Q513" si="367">IF(C9=$V$28,"O",IF(C9=$W$28,"O",IF(C9=$X$28,"O",IF(C9=$Y$28,"O",IF(C9=$Z$28,"O",IF(C9=$AA$28,"O",IF(C9=$AB$28,"O",IF(C9=$AC$28,"O",IF(C9=$AD$28,"O",IF(C9=$AE$28,"O",IF(C9=$AF$28,"O",IF(C9=$AG$28,"O",IF(C9=$AH$28,"O",IF(C9=$AI$28,"O",IF(C9=$AJ$28,"O",IF(C9=$AK$28,"O",IF(C9=$AL$28,"O",IF(C9=$AM$28,"O",IF(C9=$AN$28,"O",IF(C9=$AO$28,"O",IF(C9=$AP$28,"O",IF(C9=$AQ$28,"O",IF(C9=$AR$28,"O",IF(C9=$AS$28,"O",IF(C9=$AT$28,"O",IF(C9=$AU$28,"O",IF(C9=$AV$28,"O",IF(C9=$AW$28,"O",IF(C9=$AX$28,"O",IF(C9=$AY$28,"O",IF(C9=$AZ$28,"O",IF(C9=$BA$28,"O",IF(C9=$BB$28,"O",IF(C9=$BC$28,"O",IF(C9=$BD$28,"O","X")))))))))))))))))))))))))))))))))))</f>
        <v>X</v>
      </c>
      <c r="D513" s="58" t="str">
        <f t="shared" si="367"/>
        <v>X</v>
      </c>
      <c r="E513" s="58" t="str">
        <f t="shared" si="367"/>
        <v>X</v>
      </c>
      <c r="F513" s="58" t="str">
        <f t="shared" si="367"/>
        <v>X</v>
      </c>
      <c r="G513" s="58" t="str">
        <f t="shared" si="367"/>
        <v>X</v>
      </c>
      <c r="H513" s="58" t="str">
        <f t="shared" si="367"/>
        <v>X</v>
      </c>
      <c r="I513" s="58" t="str">
        <f t="shared" si="367"/>
        <v>X</v>
      </c>
      <c r="J513" s="58" t="str">
        <f t="shared" si="367"/>
        <v>X</v>
      </c>
      <c r="K513" s="58" t="str">
        <f t="shared" si="367"/>
        <v>X</v>
      </c>
      <c r="L513" s="58" t="str">
        <f t="shared" si="367"/>
        <v>X</v>
      </c>
      <c r="M513" s="58" t="str">
        <f t="shared" si="367"/>
        <v>X</v>
      </c>
      <c r="N513" s="58" t="str">
        <f t="shared" si="367"/>
        <v>X</v>
      </c>
      <c r="O513" s="58" t="str">
        <f t="shared" si="367"/>
        <v>X</v>
      </c>
      <c r="P513" s="58" t="str">
        <f t="shared" si="367"/>
        <v>X</v>
      </c>
      <c r="Q513" s="58" t="str">
        <f t="shared" si="367"/>
        <v>X</v>
      </c>
      <c r="V513" s="128"/>
      <c r="W513" s="135"/>
      <c r="X513" s="135"/>
      <c r="Y513" s="135"/>
      <c r="Z513" s="135"/>
      <c r="AA513" s="135"/>
      <c r="AB513" s="135"/>
      <c r="AC513" s="135"/>
      <c r="AE513"/>
    </row>
    <row r="514" spans="1:65" ht="21" customHeight="1">
      <c r="A514" s="51"/>
      <c r="B514" s="58" t="s">
        <v>35</v>
      </c>
      <c r="C514" s="58" t="str">
        <f t="shared" ref="C514:Q514" si="368">IF(C10=$V$28,"O",IF(C10=$W$28,"O",IF(C10=$X$28,"O",IF(C10=$Y$28,"O",IF(C10=$Z$28,"O",IF(C10=$AA$28,"O",IF(C10=$AB$28,"O",IF(C10=$AC$28,"O",IF(C10=$AD$28,"O",IF(C10=$AE$28,"O",IF(C10=$AF$28,"O",IF(C10=$AG$28,"O",IF(C10=$AH$28,"O",IF(C10=$AI$28,"O",IF(C10=$AJ$28,"O",IF(C10=$AK$28,"O",IF(C10=$AL$28,"O",IF(C10=$AM$28,"O",IF(C10=$AN$28,"O",IF(C10=$AO$28,"O",IF(C10=$AP$28,"O",IF(C10=$AQ$28,"O",IF(C10=$AR$28,"O",IF(C10=$AS$28,"O",IF(C10=$AT$28,"O",IF(C10=$AU$28,"O",IF(C10=$AV$28,"O",IF(C10=$AW$28,"O",IF(C10=$AX$28,"O",IF(C10=$AY$28,"O",IF(C10=$AZ$28,"O",IF(C10=$BA$28,"O",IF(C10=$BB$28,"O",IF(C10=$BC$28,"O",IF(C10=$BD$28,"O","X")))))))))))))))))))))))))))))))))))</f>
        <v>X</v>
      </c>
      <c r="D514" s="58" t="str">
        <f t="shared" si="368"/>
        <v>X</v>
      </c>
      <c r="E514" s="58" t="str">
        <f t="shared" si="368"/>
        <v>X</v>
      </c>
      <c r="F514" s="58" t="str">
        <f t="shared" si="368"/>
        <v>X</v>
      </c>
      <c r="G514" s="58" t="str">
        <f t="shared" si="368"/>
        <v>X</v>
      </c>
      <c r="H514" s="58" t="str">
        <f t="shared" si="368"/>
        <v>X</v>
      </c>
      <c r="I514" s="58" t="str">
        <f t="shared" si="368"/>
        <v>X</v>
      </c>
      <c r="J514" s="58" t="str">
        <f t="shared" si="368"/>
        <v>X</v>
      </c>
      <c r="K514" s="58" t="str">
        <f t="shared" si="368"/>
        <v>X</v>
      </c>
      <c r="L514" s="58" t="str">
        <f t="shared" si="368"/>
        <v>X</v>
      </c>
      <c r="M514" s="58" t="str">
        <f t="shared" si="368"/>
        <v>X</v>
      </c>
      <c r="N514" s="58" t="str">
        <f t="shared" si="368"/>
        <v>X</v>
      </c>
      <c r="O514" s="58" t="str">
        <f t="shared" si="368"/>
        <v>X</v>
      </c>
      <c r="P514" s="58" t="str">
        <f t="shared" si="368"/>
        <v>X</v>
      </c>
      <c r="Q514" s="58" t="str">
        <f t="shared" si="368"/>
        <v>X</v>
      </c>
      <c r="V514" s="128"/>
      <c r="W514" s="111"/>
      <c r="AE514"/>
    </row>
    <row r="515" spans="1:65" ht="21" customHeight="1">
      <c r="A515" s="51"/>
      <c r="B515" s="58" t="s">
        <v>36</v>
      </c>
      <c r="C515" s="58" t="str">
        <f t="shared" ref="C515:Q515" si="369">IF(C11=$V$28,"O",IF(C11=$W$28,"O",IF(C11=$X$28,"O",IF(C11=$Y$28,"O",IF(C11=$Z$28,"O",IF(C11=$AA$28,"O",IF(C11=$AB$28,"O",IF(C11=$AC$28,"O",IF(C11=$AD$28,"O",IF(C11=$AE$28,"O",IF(C11=$AF$28,"O",IF(C11=$AG$28,"O",IF(C11=$AH$28,"O",IF(C11=$AI$28,"O",IF(C11=$AJ$28,"O",IF(C11=$AK$28,"O",IF(C11=$AL$28,"O",IF(C11=$AM$28,"O",IF(C11=$AN$28,"O",IF(C11=$AO$28,"O",IF(C11=$AP$28,"O",IF(C11=$AQ$28,"O",IF(C11=$AR$28,"O",IF(C11=$AS$28,"O",IF(C11=$AT$28,"O",IF(C11=$AU$28,"O",IF(C11=$AV$28,"O",IF(C11=$AW$28,"O",IF(C11=$AX$28,"O",IF(C11=$AY$28,"O",IF(C11=$AZ$28,"O",IF(C11=$BA$28,"O",IF(C11=$BB$28,"O",IF(C11=$BC$28,"O",IF(C11=$BD$28,"O","X")))))))))))))))))))))))))))))))))))</f>
        <v>O</v>
      </c>
      <c r="D515" s="58" t="str">
        <f t="shared" si="369"/>
        <v>O</v>
      </c>
      <c r="E515" s="58" t="str">
        <f t="shared" si="369"/>
        <v>O</v>
      </c>
      <c r="F515" s="58" t="str">
        <f t="shared" si="369"/>
        <v>O</v>
      </c>
      <c r="G515" s="58" t="str">
        <f t="shared" si="369"/>
        <v>O</v>
      </c>
      <c r="H515" s="58" t="str">
        <f t="shared" si="369"/>
        <v>O</v>
      </c>
      <c r="I515" s="58" t="str">
        <f t="shared" si="369"/>
        <v>O</v>
      </c>
      <c r="J515" s="58" t="str">
        <f t="shared" si="369"/>
        <v>O</v>
      </c>
      <c r="K515" s="58" t="str">
        <f t="shared" si="369"/>
        <v>O</v>
      </c>
      <c r="L515" s="58" t="str">
        <f t="shared" si="369"/>
        <v>O</v>
      </c>
      <c r="M515" s="58" t="str">
        <f t="shared" si="369"/>
        <v>O</v>
      </c>
      <c r="N515" s="58" t="str">
        <f t="shared" si="369"/>
        <v>O</v>
      </c>
      <c r="O515" s="58" t="str">
        <f t="shared" si="369"/>
        <v>O</v>
      </c>
      <c r="P515" s="58" t="str">
        <f t="shared" si="369"/>
        <v>O</v>
      </c>
      <c r="Q515" s="58" t="str">
        <f t="shared" si="369"/>
        <v>O</v>
      </c>
      <c r="V515" s="128"/>
      <c r="AE515"/>
    </row>
    <row r="516" spans="1:65" ht="21" customHeight="1">
      <c r="A516" s="51"/>
      <c r="B516" s="58" t="s">
        <v>21</v>
      </c>
      <c r="C516" s="58" t="str">
        <f t="shared" ref="C516:P516" si="370">IF(C12=$V$28,"O",IF(C12=$W$28,"O",IF(C12=$X$28,"O",IF(C12=$Y$28,"O",IF(C12=$Z$28,"O",IF(C12=$AA$28,"O",IF(C12=$AB$28,"O",IF(C12=$AC$28,"O",IF(C12=$AD$28,"O",IF(C12=$AE$28,"O",IF(C12=$AF$28,"O",IF(C12=$AG$28,"O",IF(C12=$AH$28,"O",IF(C12=$AI$28,"O",IF(C12=$AJ$28,"O",IF(C12=$AK$28,"O",IF(C12=$AL$28,"O",IF(C12=$AM$28,"O",IF(C12=$AN$28,"O",IF(C12=$AO$28,"O",IF(C12=$AP$28,"O",IF(C12=$AQ$28,"O",IF(C12=$AR$28,"O",IF(C12=$AS$28,"O",IF(C12=$AT$28,"O",IF(C12=$AU$28,"O",IF(C12=$AV$28,"O",IF(C12=$AW$28,"O",IF(C12=$AX$28,"O",IF(C12=$AY$28,"O",IF(C12=$AZ$28,"O",IF(C12=$BA$28,"O",IF(C12=$BB$28,"O",IF(C12=$BC$28,"O",IF(C12=$BD$28,"O","X")))))))))))))))))))))))))))))))))))</f>
        <v>O</v>
      </c>
      <c r="D516" s="58" t="str">
        <f t="shared" si="370"/>
        <v>O</v>
      </c>
      <c r="E516" s="58" t="str">
        <f t="shared" si="370"/>
        <v>O</v>
      </c>
      <c r="F516" s="58" t="str">
        <f t="shared" si="370"/>
        <v>O</v>
      </c>
      <c r="G516" s="58" t="str">
        <f t="shared" si="370"/>
        <v>O</v>
      </c>
      <c r="H516" s="58" t="str">
        <f t="shared" si="370"/>
        <v>O</v>
      </c>
      <c r="I516" s="58" t="str">
        <f t="shared" si="370"/>
        <v>O</v>
      </c>
      <c r="J516" s="58" t="str">
        <f t="shared" si="370"/>
        <v>O</v>
      </c>
      <c r="K516" s="58" t="str">
        <f t="shared" si="370"/>
        <v>O</v>
      </c>
      <c r="L516" s="58" t="str">
        <f t="shared" si="370"/>
        <v>O</v>
      </c>
      <c r="M516" s="58" t="str">
        <f t="shared" si="370"/>
        <v>O</v>
      </c>
      <c r="N516" s="58" t="str">
        <f t="shared" si="370"/>
        <v>O</v>
      </c>
      <c r="O516" s="58" t="str">
        <f t="shared" si="370"/>
        <v>O</v>
      </c>
      <c r="P516" s="58" t="str">
        <f t="shared" si="370"/>
        <v>O</v>
      </c>
      <c r="Q516" s="58" t="str">
        <f>IF(Q12=$V$28,"O",IF(Q12=$W$28,"O",IF(Q12=$X$28,"O",IF(Q12=$Y$28,"O",IF(Q12=$Z$28,"O",IF(Q12=$AA$28,"O",IF(Q12=$AB$28,"O",IF(Q12=$AC$28,"O",IF(Q12=$AD$28,"O",IF(Q12=$AE$28,"O",IF(Q12=$AF$28,"O",IF(Q12=$AG$28,"O",IF(Q12=$AH$28,"O",IF(Q12=$AI$28,"O",IF(Q12=$AJ$28,"O",IF(Q12=$AK$28,"O",IF(Q12=$AL$28,"O",IF(Q12=$AM$28,"O",IF(Q12=$AN$28,"O",IF(Q12=$AO$28,"O",IF(Q12=$AP$28,"O",IF(Q12=$AQ$28,"O",IF(Q12=$AR$28,"O",IF(Q12=$AS$28,"O",IF(Q12=$AT$28,"O",IF(Q12=$AU$28,"O",IF(Q12=$AV$28,"O",IF(Q12=$AW$28,"O",IF(Q12=$AX$28,"O",IF(Q12=$AY$28,"O",IF(Q12=$AZ$28,"O",IF(Q12=$BA$28,"O",IF(Q12=$BB$28,"O",IF(Q12=$BC$28,"O",IF(Q12=$BD$28,"O","X")))))))))))))))))))))))))))))))))))</f>
        <v>O</v>
      </c>
      <c r="V516" s="128"/>
      <c r="AE516"/>
    </row>
    <row r="517" spans="1:65" ht="21" customHeight="1">
      <c r="A517" s="60"/>
      <c r="B517" s="30" t="s">
        <v>46</v>
      </c>
      <c r="C517" s="47">
        <f>COUNTIF(C511:C516,"O")</f>
        <v>4</v>
      </c>
      <c r="D517" s="47">
        <f t="shared" ref="D517:Q517" si="371">COUNTIF(D511:D516,"O")</f>
        <v>4</v>
      </c>
      <c r="E517" s="47">
        <f t="shared" si="371"/>
        <v>4</v>
      </c>
      <c r="F517" s="47">
        <f t="shared" si="371"/>
        <v>4</v>
      </c>
      <c r="G517" s="47">
        <f t="shared" si="371"/>
        <v>4</v>
      </c>
      <c r="H517" s="47">
        <f t="shared" si="371"/>
        <v>4</v>
      </c>
      <c r="I517" s="47">
        <f t="shared" si="371"/>
        <v>4</v>
      </c>
      <c r="J517" s="47">
        <f t="shared" si="371"/>
        <v>4</v>
      </c>
      <c r="K517" s="47">
        <f t="shared" si="371"/>
        <v>4</v>
      </c>
      <c r="L517" s="47">
        <f t="shared" si="371"/>
        <v>4</v>
      </c>
      <c r="M517" s="47">
        <f t="shared" si="371"/>
        <v>4</v>
      </c>
      <c r="N517" s="47">
        <f t="shared" si="371"/>
        <v>4</v>
      </c>
      <c r="O517" s="47">
        <f t="shared" si="371"/>
        <v>4</v>
      </c>
      <c r="P517" s="47">
        <f t="shared" si="371"/>
        <v>4</v>
      </c>
      <c r="Q517" s="47">
        <f t="shared" si="371"/>
        <v>4</v>
      </c>
      <c r="V517"/>
      <c r="W517"/>
      <c r="X517"/>
      <c r="Y517"/>
      <c r="AE517"/>
    </row>
    <row r="518" spans="1:65" ht="21" customHeight="1">
      <c r="A518" s="50">
        <v>15</v>
      </c>
      <c r="B518" s="58" t="s">
        <v>32</v>
      </c>
      <c r="C518" s="58" t="str">
        <f>IF(C7=$V$29,"O",IF(C7=$W$29,"O",IF(C7=$X$29,"O",IF(C7=$Y$29,"O",IF(C7=$Z$29,"O",IF(C7=$AA$29,"O",IF(C7=$AB$29,"O",IF(C7=$AC$29,"O",IF(C7=$AD$29,"O",IF(C7=$AE$29,"O",IF(C7=$AF$29,"O",IF(C7=$AG$29,"O",IF(C7=$AH$29,"O",IF(C7=$AI$29,"O",IF(C7=$AJ$29,"O",IF(C7=$AK$29,"O",IF(C7=$AL$29,"O",IF(C7=$AM$29,"O",IF(C7=$AN$29,"O",IF(C7=$AO$29,"O",IF(C7=$AP$29,"O",IF(C7=$AQ$29,"O",IF(C7=$AR$29,"O",IF(C7=$AS$29,"O",IF(C7=$AT$29,"O",IF(C7=$AU$29,"O",IF(C7=$AV$29,"O",IF(C7=$AW$29,"O",IF(C7=$AX$29,"O",IF(C7=$AY$29,"O",IF(C7=$AZ$29,"O",IF(C7=$BA$29,"O",IF(C7=$BB$29,"O",IF(C7=$BC$29,"O",IF(C7=$BD$29,"O",IF(C7=$BE$29,"O",IF(C7=$BF$29,"O",IF(C7=$BG$29,"O",IF(C7=$BH$29,"O",IF(C7=$BI$29,"O",IF(C7=$BJ$29,"O",IF(C7=$BK$29,"O","X"))))))))))))))))))))))))))))))))))))))))))</f>
        <v>O</v>
      </c>
      <c r="D518" s="58" t="str">
        <f t="shared" ref="D518:Q518" si="372">IF(D7=$V$29,"O",IF(D7=$W$29,"O",IF(D7=$X$29,"O",IF(D7=$Y$29,"O",IF(D7=$Z$29,"O",IF(D7=$AA$29,"O",IF(D7=$AB$29,"O",IF(D7=$AC$29,"O",IF(D7=$AD$29,"O",IF(D7=$AE$29,"O",IF(D7=$AF$29,"O",IF(D7=$AG$29,"O",IF(D7=$AH$29,"O",IF(D7=$AI$29,"O",IF(D7=$AJ$29,"O",IF(D7=$AK$29,"O",IF(D7=$AL$29,"O",IF(D7=$AM$29,"O",IF(D7=$AN$29,"O",IF(D7=$AO$29,"O",IF(D7=$AP$29,"O",IF(D7=$AQ$29,"O",IF(D7=$AR$29,"O",IF(D7=$AS$29,"O",IF(D7=$AT$29,"O",IF(D7=$AU$29,"O",IF(D7=$AV$29,"O",IF(D7=$AW$29,"O",IF(D7=$AX$29,"O",IF(D7=$AY$29,"O",IF(D7=$AZ$29,"O",IF(D7=$BA$29,"O",IF(D7=$BB$29,"O",IF(D7=$BC$29,"O",IF(D7=$BD$29,"O",IF(D7=$BE$29,"O",IF(D7=$BF$29,"O",IF(D7=$BG$29,"O",IF(D7=$BH$29,"O",IF(D7=$BI$29,"O",IF(D7=$BJ$29,"O",IF(D7=$BK$29,"O","X"))))))))))))))))))))))))))))))))))))))))))</f>
        <v>O</v>
      </c>
      <c r="E518" s="58" t="str">
        <f t="shared" si="372"/>
        <v>O</v>
      </c>
      <c r="F518" s="58" t="str">
        <f t="shared" si="372"/>
        <v>O</v>
      </c>
      <c r="G518" s="58" t="str">
        <f t="shared" si="372"/>
        <v>O</v>
      </c>
      <c r="H518" s="58" t="str">
        <f t="shared" si="372"/>
        <v>O</v>
      </c>
      <c r="I518" s="58" t="str">
        <f t="shared" si="372"/>
        <v>O</v>
      </c>
      <c r="J518" s="58" t="str">
        <f t="shared" si="372"/>
        <v>O</v>
      </c>
      <c r="K518" s="58" t="str">
        <f t="shared" si="372"/>
        <v>O</v>
      </c>
      <c r="L518" s="58" t="str">
        <f t="shared" si="372"/>
        <v>O</v>
      </c>
      <c r="M518" s="58" t="str">
        <f t="shared" si="372"/>
        <v>O</v>
      </c>
      <c r="N518" s="58" t="str">
        <f t="shared" si="372"/>
        <v>O</v>
      </c>
      <c r="O518" s="58" t="str">
        <f t="shared" si="372"/>
        <v>O</v>
      </c>
      <c r="P518" s="58" t="str">
        <f t="shared" si="372"/>
        <v>O</v>
      </c>
      <c r="Q518" s="58" t="str">
        <f t="shared" si="372"/>
        <v>O</v>
      </c>
      <c r="U518" s="128"/>
      <c r="V518"/>
      <c r="W518"/>
      <c r="X518"/>
      <c r="Y518"/>
      <c r="AD518" s="135"/>
      <c r="AE518" s="135"/>
      <c r="AF518" s="135"/>
      <c r="AG518" s="135"/>
      <c r="AH518" s="135"/>
      <c r="AI518" s="135"/>
      <c r="AJ518" s="135"/>
      <c r="AK518" s="135"/>
      <c r="AL518" s="135"/>
      <c r="AM518" s="135"/>
      <c r="AN518" s="136"/>
      <c r="AO518" s="135"/>
      <c r="AP518" s="135"/>
      <c r="AQ518" s="135"/>
      <c r="AR518" s="135"/>
      <c r="AS518" s="135"/>
      <c r="AT518" s="135"/>
      <c r="AU518" s="135"/>
      <c r="AV518" s="135"/>
      <c r="AW518" s="135"/>
      <c r="AX518" s="135"/>
      <c r="AY518" s="135"/>
      <c r="AZ518" s="135"/>
      <c r="BA518" s="135"/>
      <c r="BB518" s="135"/>
      <c r="BC518" s="135"/>
      <c r="BD518" s="135"/>
      <c r="BE518" s="135"/>
      <c r="BF518" s="141"/>
      <c r="BG518" s="135"/>
      <c r="BH518" s="139"/>
      <c r="BI518" s="142"/>
      <c r="BJ518" s="137"/>
      <c r="BK518" s="135"/>
      <c r="BL518" s="135"/>
      <c r="BM518" s="135"/>
    </row>
    <row r="519" spans="1:65" ht="21" customHeight="1">
      <c r="A519" s="132" t="s">
        <v>479</v>
      </c>
      <c r="B519" s="58" t="s">
        <v>33</v>
      </c>
      <c r="C519" s="58" t="str">
        <f t="shared" ref="C519:Q519" si="373">IF(C8=$V$29,"O",IF(C8=$W$29,"O",IF(C8=$X$29,"O",IF(C8=$Y$29,"O",IF(C8=$Z$29,"O",IF(C8=$AA$29,"O",IF(C8=$AB$29,"O",IF(C8=$AC$29,"O",IF(C8=$AD$29,"O",IF(C8=$AE$29,"O",IF(C8=$AF$29,"O",IF(C8=$AG$29,"O",IF(C8=$AH$29,"O",IF(C8=$AI$29,"O",IF(C8=$AJ$29,"O",IF(C8=$AK$29,"O",IF(C8=$AL$29,"O",IF(C8=$AM$29,"O",IF(C8=$AN$29,"O",IF(C8=$AO$29,"O",IF(C8=$AP$29,"O",IF(C8=$AQ$29,"O",IF(C8=$AR$29,"O",IF(C8=$AS$29,"O",IF(C8=$AT$29,"O",IF(C8=$AU$29,"O",IF(C8=$AV$29,"O",IF(C8=$AW$29,"O",IF(C8=$AX$29,"O",IF(C8=$AY$29,"O",IF(C8=$AZ$29,"O",IF(C8=$BA$29,"O",IF(C8=$BB$29,"O",IF(C8=$BC$29,"O",IF(C8=$BD$29,"O",IF(C8=$BE$29,"O",IF(C8=$BF$29,"O",IF(C8=$BG$29,"O",IF(C8=$BH$29,"O",IF(C8=$BI$29,"O",IF(C8=$BJ$29,"O",IF(C8=$BK$29,"O","X"))))))))))))))))))))))))))))))))))))))))))</f>
        <v>O</v>
      </c>
      <c r="D519" s="58" t="str">
        <f t="shared" si="373"/>
        <v>O</v>
      </c>
      <c r="E519" s="58" t="str">
        <f t="shared" si="373"/>
        <v>O</v>
      </c>
      <c r="F519" s="58" t="str">
        <f t="shared" si="373"/>
        <v>O</v>
      </c>
      <c r="G519" s="58" t="str">
        <f t="shared" si="373"/>
        <v>O</v>
      </c>
      <c r="H519" s="58" t="str">
        <f t="shared" si="373"/>
        <v>O</v>
      </c>
      <c r="I519" s="58" t="str">
        <f t="shared" si="373"/>
        <v>O</v>
      </c>
      <c r="J519" s="58" t="str">
        <f t="shared" si="373"/>
        <v>O</v>
      </c>
      <c r="K519" s="58" t="str">
        <f t="shared" si="373"/>
        <v>O</v>
      </c>
      <c r="L519" s="58" t="str">
        <f t="shared" si="373"/>
        <v>O</v>
      </c>
      <c r="M519" s="58" t="str">
        <f t="shared" si="373"/>
        <v>O</v>
      </c>
      <c r="N519" s="58" t="str">
        <f t="shared" si="373"/>
        <v>O</v>
      </c>
      <c r="O519" s="58" t="str">
        <f t="shared" si="373"/>
        <v>O</v>
      </c>
      <c r="P519" s="58" t="str">
        <f t="shared" si="373"/>
        <v>O</v>
      </c>
      <c r="Q519" s="58" t="str">
        <f t="shared" si="373"/>
        <v>O</v>
      </c>
      <c r="U519" s="128"/>
      <c r="V519"/>
      <c r="W519"/>
      <c r="X519"/>
      <c r="Y519"/>
      <c r="AD519" s="135"/>
      <c r="AE519" s="135"/>
      <c r="AF519" s="135"/>
      <c r="AG519" s="135"/>
      <c r="AH519" s="135"/>
      <c r="AI519" s="135"/>
      <c r="AJ519" s="135"/>
      <c r="AK519" s="135"/>
      <c r="AL519" s="135"/>
      <c r="AM519" s="135"/>
      <c r="AN519" s="136"/>
      <c r="AO519" s="135"/>
      <c r="AP519" s="135"/>
      <c r="AQ519" s="135"/>
      <c r="AR519" s="135"/>
      <c r="AS519" s="135"/>
      <c r="AT519" s="135"/>
      <c r="AU519" s="135"/>
      <c r="AV519" s="135"/>
      <c r="AW519" s="135"/>
      <c r="AX519" s="135"/>
      <c r="AY519" s="135"/>
      <c r="AZ519" s="135"/>
      <c r="BA519" s="135"/>
      <c r="BB519" s="135"/>
      <c r="BC519" s="135"/>
      <c r="BD519" s="135"/>
      <c r="BE519" s="135"/>
      <c r="BF519" s="135"/>
      <c r="BG519" s="135"/>
      <c r="BH519" s="135"/>
      <c r="BI519" s="135"/>
      <c r="BJ519" s="135"/>
      <c r="BK519" s="135"/>
      <c r="BL519" s="137"/>
      <c r="BM519" s="135"/>
    </row>
    <row r="520" spans="1:65" ht="21" customHeight="1">
      <c r="A520" s="51"/>
      <c r="B520" s="58" t="s">
        <v>34</v>
      </c>
      <c r="C520" s="58" t="str">
        <f t="shared" ref="C520:Q520" si="374">IF(C9=$V$29,"O",IF(C9=$W$29,"O",IF(C9=$X$29,"O",IF(C9=$Y$29,"O",IF(C9=$Z$29,"O",IF(C9=$AA$29,"O",IF(C9=$AB$29,"O",IF(C9=$AC$29,"O",IF(C9=$AD$29,"O",IF(C9=$AE$29,"O",IF(C9=$AF$29,"O",IF(C9=$AG$29,"O",IF(C9=$AH$29,"O",IF(C9=$AI$29,"O",IF(C9=$AJ$29,"O",IF(C9=$AK$29,"O",IF(C9=$AL$29,"O",IF(C9=$AM$29,"O",IF(C9=$AN$29,"O",IF(C9=$AO$29,"O",IF(C9=$AP$29,"O",IF(C9=$AQ$29,"O",IF(C9=$AR$29,"O",IF(C9=$AS$29,"O",IF(C9=$AT$29,"O",IF(C9=$AU$29,"O",IF(C9=$AV$29,"O",IF(C9=$AW$29,"O",IF(C9=$AX$29,"O",IF(C9=$AY$29,"O",IF(C9=$AZ$29,"O",IF(C9=$BA$29,"O",IF(C9=$BB$29,"O",IF(C9=$BC$29,"O",IF(C9=$BD$29,"O",IF(C9=$BE$29,"O",IF(C9=$BF$29,"O",IF(C9=$BG$29,"O",IF(C9=$BH$29,"O",IF(C9=$BI$29,"O",IF(C9=$BJ$29,"O",IF(C9=$BK$29,"O","X"))))))))))))))))))))))))))))))))))))))))))</f>
        <v>O</v>
      </c>
      <c r="D520" s="58" t="str">
        <f t="shared" si="374"/>
        <v>O</v>
      </c>
      <c r="E520" s="58" t="str">
        <f t="shared" si="374"/>
        <v>O</v>
      </c>
      <c r="F520" s="58" t="str">
        <f t="shared" si="374"/>
        <v>O</v>
      </c>
      <c r="G520" s="58" t="str">
        <f t="shared" si="374"/>
        <v>O</v>
      </c>
      <c r="H520" s="58" t="str">
        <f t="shared" si="374"/>
        <v>O</v>
      </c>
      <c r="I520" s="58" t="str">
        <f t="shared" si="374"/>
        <v>O</v>
      </c>
      <c r="J520" s="58" t="str">
        <f t="shared" si="374"/>
        <v>O</v>
      </c>
      <c r="K520" s="58" t="str">
        <f t="shared" si="374"/>
        <v>O</v>
      </c>
      <c r="L520" s="58" t="str">
        <f t="shared" si="374"/>
        <v>O</v>
      </c>
      <c r="M520" s="58" t="str">
        <f t="shared" si="374"/>
        <v>O</v>
      </c>
      <c r="N520" s="58" t="str">
        <f t="shared" si="374"/>
        <v>O</v>
      </c>
      <c r="O520" s="58" t="str">
        <f t="shared" si="374"/>
        <v>O</v>
      </c>
      <c r="P520" s="58" t="str">
        <f t="shared" si="374"/>
        <v>O</v>
      </c>
      <c r="Q520" s="58" t="str">
        <f t="shared" si="374"/>
        <v>O</v>
      </c>
      <c r="U520" s="128"/>
      <c r="V520"/>
      <c r="W520"/>
      <c r="X520"/>
      <c r="Y520"/>
      <c r="AD520" s="135"/>
      <c r="AE520" s="135"/>
      <c r="AF520" s="135"/>
      <c r="AG520" s="135"/>
      <c r="AH520" s="135"/>
      <c r="AI520" s="135"/>
      <c r="AJ520" s="135"/>
      <c r="AK520" s="135"/>
      <c r="AL520" s="135"/>
      <c r="AM520" s="135"/>
      <c r="AN520" s="136"/>
      <c r="AO520" s="135"/>
      <c r="AP520" s="135"/>
      <c r="AQ520" s="135"/>
      <c r="AR520" s="135"/>
      <c r="AS520" s="135"/>
      <c r="AT520" s="135"/>
      <c r="AU520" s="135"/>
      <c r="AV520" s="135"/>
      <c r="AW520" s="135"/>
      <c r="AX520" s="135"/>
      <c r="AY520" s="135"/>
      <c r="AZ520" s="135"/>
      <c r="BA520" s="135"/>
      <c r="BB520" s="135"/>
      <c r="BC520" s="135"/>
      <c r="BD520" s="135"/>
      <c r="BE520" s="135"/>
      <c r="BF520" s="135"/>
      <c r="BG520" s="135"/>
      <c r="BH520" s="135"/>
      <c r="BI520" s="135"/>
      <c r="BJ520" s="135"/>
      <c r="BK520" s="135"/>
      <c r="BL520" s="135"/>
      <c r="BM520" s="135"/>
    </row>
    <row r="521" spans="1:65" ht="21" customHeight="1">
      <c r="A521" s="51"/>
      <c r="B521" s="58" t="s">
        <v>35</v>
      </c>
      <c r="C521" s="58" t="str">
        <f t="shared" ref="C521:Q521" si="375">IF(C10=$V$29,"O",IF(C10=$W$29,"O",IF(C10=$X$29,"O",IF(C10=$Y$29,"O",IF(C10=$Z$29,"O",IF(C10=$AA$29,"O",IF(C10=$AB$29,"O",IF(C10=$AC$29,"O",IF(C10=$AD$29,"O",IF(C10=$AE$29,"O",IF(C10=$AF$29,"O",IF(C10=$AG$29,"O",IF(C10=$AH$29,"O",IF(C10=$AI$29,"O",IF(C10=$AJ$29,"O",IF(C10=$AK$29,"O",IF(C10=$AL$29,"O",IF(C10=$AM$29,"O",IF(C10=$AN$29,"O",IF(C10=$AO$29,"O",IF(C10=$AP$29,"O",IF(C10=$AQ$29,"O",IF(C10=$AR$29,"O",IF(C10=$AS$29,"O",IF(C10=$AT$29,"O",IF(C10=$AU$29,"O",IF(C10=$AV$29,"O",IF(C10=$AW$29,"O",IF(C10=$AX$29,"O",IF(C10=$AY$29,"O",IF(C10=$AZ$29,"O",IF(C10=$BA$29,"O",IF(C10=$BB$29,"O",IF(C10=$BC$29,"O",IF(C10=$BD$29,"O",IF(C10=$BE$29,"O",IF(C10=$BF$29,"O",IF(C10=$BG$29,"O",IF(C10=$BH$29,"O",IF(C10=$BI$29,"O",IF(C10=$BJ$29,"O",IF(C10=$BK$29,"O","X"))))))))))))))))))))))))))))))))))))))))))</f>
        <v>O</v>
      </c>
      <c r="D521" s="58" t="str">
        <f t="shared" si="375"/>
        <v>O</v>
      </c>
      <c r="E521" s="58" t="str">
        <f t="shared" si="375"/>
        <v>O</v>
      </c>
      <c r="F521" s="58" t="str">
        <f t="shared" si="375"/>
        <v>O</v>
      </c>
      <c r="G521" s="58" t="str">
        <f t="shared" si="375"/>
        <v>O</v>
      </c>
      <c r="H521" s="58" t="str">
        <f t="shared" si="375"/>
        <v>O</v>
      </c>
      <c r="I521" s="58" t="str">
        <f t="shared" si="375"/>
        <v>O</v>
      </c>
      <c r="J521" s="58" t="str">
        <f t="shared" si="375"/>
        <v>O</v>
      </c>
      <c r="K521" s="58" t="str">
        <f t="shared" si="375"/>
        <v>O</v>
      </c>
      <c r="L521" s="58" t="str">
        <f t="shared" si="375"/>
        <v>O</v>
      </c>
      <c r="M521" s="58" t="str">
        <f t="shared" si="375"/>
        <v>O</v>
      </c>
      <c r="N521" s="58" t="str">
        <f t="shared" si="375"/>
        <v>O</v>
      </c>
      <c r="O521" s="58" t="str">
        <f t="shared" si="375"/>
        <v>O</v>
      </c>
      <c r="P521" s="58" t="str">
        <f t="shared" si="375"/>
        <v>O</v>
      </c>
      <c r="Q521" s="58" t="str">
        <f t="shared" si="375"/>
        <v>O</v>
      </c>
      <c r="U521" s="128"/>
      <c r="V521"/>
      <c r="W521"/>
      <c r="X521"/>
      <c r="Y521"/>
      <c r="AD521" s="135"/>
      <c r="AE521" s="135"/>
      <c r="AF521" s="135"/>
      <c r="AG521" s="135"/>
      <c r="AH521" s="135"/>
      <c r="AI521" s="135"/>
      <c r="AJ521" s="135"/>
      <c r="AK521" s="135"/>
      <c r="AL521" s="135"/>
      <c r="AM521" s="135"/>
      <c r="AN521" s="138"/>
      <c r="AO521" s="135"/>
      <c r="AP521" s="135"/>
      <c r="AQ521" s="135"/>
      <c r="AR521" s="135"/>
      <c r="AS521" s="135"/>
      <c r="AT521" s="135"/>
      <c r="AU521" s="135"/>
      <c r="AV521" s="135"/>
      <c r="AW521" s="135"/>
      <c r="AX521" s="135"/>
      <c r="AY521" s="135"/>
      <c r="AZ521" s="135"/>
      <c r="BA521" s="135"/>
      <c r="BB521" s="135"/>
      <c r="BC521" s="135"/>
      <c r="BD521" s="135"/>
      <c r="BE521" s="135"/>
      <c r="BF521" s="135"/>
      <c r="BG521" s="135"/>
      <c r="BH521" s="139"/>
      <c r="BI521" s="135"/>
      <c r="BJ521" s="140"/>
      <c r="BK521" s="135"/>
      <c r="BL521" s="140"/>
      <c r="BM521" s="135"/>
    </row>
    <row r="522" spans="1:65" ht="21" customHeight="1">
      <c r="A522" s="51"/>
      <c r="B522" s="58" t="s">
        <v>36</v>
      </c>
      <c r="C522" s="58" t="str">
        <f t="shared" ref="C522:Q522" si="376">IF(C11=$V$29,"O",IF(C11=$W$29,"O",IF(C11=$X$29,"O",IF(C11=$Y$29,"O",IF(C11=$Z$29,"O",IF(C11=$AA$29,"O",IF(C11=$AB$29,"O",IF(C11=$AC$29,"O",IF(C11=$AD$29,"O",IF(C11=$AE$29,"O",IF(C11=$AF$29,"O",IF(C11=$AG$29,"O",IF(C11=$AH$29,"O",IF(C11=$AI$29,"O",IF(C11=$AJ$29,"O",IF(C11=$AK$29,"O",IF(C11=$AL$29,"O",IF(C11=$AM$29,"O",IF(C11=$AN$29,"O",IF(C11=$AO$29,"O",IF(C11=$AP$29,"O",IF(C11=$AQ$29,"O",IF(C11=$AR$29,"O",IF(C11=$AS$29,"O",IF(C11=$AT$29,"O",IF(C11=$AU$29,"O",IF(C11=$AV$29,"O",IF(C11=$AW$29,"O",IF(C11=$AX$29,"O",IF(C11=$AY$29,"O",IF(C11=$AZ$29,"O",IF(C11=$BA$29,"O",IF(C11=$BB$29,"O",IF(C11=$BC$29,"O",IF(C11=$BD$29,"O",IF(C11=$BE$29,"O",IF(C11=$BF$29,"O",IF(C11=$BG$29,"O",IF(C11=$BH$29,"O",IF(C11=$BI$29,"O",IF(C11=$BJ$29,"O",IF(C11=$BK$29,"O","X"))))))))))))))))))))))))))))))))))))))))))</f>
        <v>O</v>
      </c>
      <c r="D522" s="58" t="str">
        <f t="shared" si="376"/>
        <v>O</v>
      </c>
      <c r="E522" s="58" t="str">
        <f t="shared" si="376"/>
        <v>O</v>
      </c>
      <c r="F522" s="58" t="str">
        <f t="shared" si="376"/>
        <v>O</v>
      </c>
      <c r="G522" s="58" t="str">
        <f t="shared" si="376"/>
        <v>O</v>
      </c>
      <c r="H522" s="58" t="str">
        <f t="shared" si="376"/>
        <v>O</v>
      </c>
      <c r="I522" s="58" t="str">
        <f t="shared" si="376"/>
        <v>O</v>
      </c>
      <c r="J522" s="58" t="str">
        <f t="shared" si="376"/>
        <v>O</v>
      </c>
      <c r="K522" s="58" t="str">
        <f t="shared" si="376"/>
        <v>O</v>
      </c>
      <c r="L522" s="58" t="str">
        <f t="shared" si="376"/>
        <v>O</v>
      </c>
      <c r="M522" s="58" t="str">
        <f t="shared" si="376"/>
        <v>O</v>
      </c>
      <c r="N522" s="58" t="str">
        <f t="shared" si="376"/>
        <v>O</v>
      </c>
      <c r="O522" s="58" t="str">
        <f t="shared" si="376"/>
        <v>O</v>
      </c>
      <c r="P522" s="58" t="str">
        <f t="shared" si="376"/>
        <v>O</v>
      </c>
      <c r="Q522" s="58" t="str">
        <f t="shared" si="376"/>
        <v>O</v>
      </c>
      <c r="U522" s="128"/>
      <c r="V522"/>
      <c r="W522"/>
      <c r="X522"/>
      <c r="Y522"/>
      <c r="AE522"/>
    </row>
    <row r="523" spans="1:65" ht="21" customHeight="1">
      <c r="A523" s="51"/>
      <c r="B523" s="58" t="s">
        <v>21</v>
      </c>
      <c r="C523" s="58" t="str">
        <f t="shared" ref="C523:P523" si="377">IF(C12=$V$29,"O",IF(C12=$W$29,"O",IF(C12=$X$29,"O",IF(C12=$Y$29,"O",IF(C12=$Z$29,"O",IF(C12=$AA$29,"O",IF(C12=$AB$29,"O",IF(C12=$AC$29,"O",IF(C12=$AD$29,"O",IF(C12=$AE$29,"O",IF(C12=$AF$29,"O",IF(C12=$AG$29,"O",IF(C12=$AH$29,"O",IF(C12=$AI$29,"O",IF(C12=$AJ$29,"O",IF(C12=$AK$29,"O",IF(C12=$AL$29,"O",IF(C12=$AM$29,"O",IF(C12=$AN$29,"O",IF(C12=$AO$29,"O",IF(C12=$AP$29,"O",IF(C12=$AQ$29,"O",IF(C12=$AR$29,"O",IF(C12=$AS$29,"O",IF(C12=$AT$29,"O",IF(C12=$AU$29,"O",IF(C12=$AV$29,"O",IF(C12=$AW$29,"O",IF(C12=$AX$29,"O",IF(C12=$AY$29,"O",IF(C12=$AZ$29,"O",IF(C12=$BA$29,"O",IF(C12=$BB$29,"O",IF(C12=$BC$29,"O",IF(C12=$BD$29,"O",IF(C12=$BE$29,"O",IF(C12=$BF$29,"O",IF(C12=$BG$29,"O",IF(C12=$BH$29,"O",IF(C12=$BI$29,"O",IF(C12=$BJ$29,"O",IF(C12=$BK$29,"O","X"))))))))))))))))))))))))))))))))))))))))))</f>
        <v>O</v>
      </c>
      <c r="D523" s="58" t="str">
        <f t="shared" si="377"/>
        <v>O</v>
      </c>
      <c r="E523" s="58" t="str">
        <f t="shared" si="377"/>
        <v>O</v>
      </c>
      <c r="F523" s="58" t="str">
        <f t="shared" si="377"/>
        <v>O</v>
      </c>
      <c r="G523" s="58" t="str">
        <f t="shared" si="377"/>
        <v>O</v>
      </c>
      <c r="H523" s="58" t="str">
        <f t="shared" si="377"/>
        <v>O</v>
      </c>
      <c r="I523" s="58" t="str">
        <f t="shared" si="377"/>
        <v>O</v>
      </c>
      <c r="J523" s="58" t="str">
        <f t="shared" si="377"/>
        <v>O</v>
      </c>
      <c r="K523" s="58" t="str">
        <f t="shared" si="377"/>
        <v>O</v>
      </c>
      <c r="L523" s="58" t="str">
        <f t="shared" si="377"/>
        <v>O</v>
      </c>
      <c r="M523" s="58" t="str">
        <f t="shared" si="377"/>
        <v>O</v>
      </c>
      <c r="N523" s="58" t="str">
        <f t="shared" si="377"/>
        <v>O</v>
      </c>
      <c r="O523" s="58" t="str">
        <f t="shared" si="377"/>
        <v>O</v>
      </c>
      <c r="P523" s="58" t="str">
        <f t="shared" si="377"/>
        <v>O</v>
      </c>
      <c r="Q523" s="58" t="str">
        <f>IF(Q12=$V$29,"O",IF(Q12=$W$29,"O",IF(Q12=$X$29,"O",IF(Q12=$Y$29,"O",IF(Q12=$Z$29,"O",IF(Q12=$AA$29,"O",IF(Q12=$AB$29,"O",IF(Q12=$AC$29,"O",IF(Q12=$AD$29,"O",IF(Q12=$AE$29,"O",IF(Q12=$AF$29,"O",IF(Q12=$AG$29,"O",IF(Q12=$AH$29,"O",IF(Q12=$AI$29,"O",IF(Q12=$AJ$29,"O",IF(Q12=$AK$29,"O",IF(Q12=$AL$29,"O",IF(Q12=$AM$29,"O",IF(Q12=$AN$29,"O",IF(Q12=$AO$29,"O",IF(Q12=$AP$29,"O",IF(Q12=$AQ$29,"O",IF(Q12=$AR$29,"O",IF(Q12=$AS$29,"O",IF(Q12=$AT$29,"O",IF(Q12=$AU$29,"O",IF(Q12=$AV$29,"O",IF(Q12=$AW$29,"O",IF(Q12=$AX$29,"O",IF(Q12=$AY$29,"O",IF(Q12=$AZ$29,"O",IF(Q12=$BA$29,"O",IF(Q12=$BB$29,"O",IF(Q12=$BC$29,"O",IF(Q12=$BD$29,"O",IF(Q12=$BE$29,"O",IF(Q12=$BF$29,"O",IF(Q12=$BG$29,"O",IF(Q12=$BH$29,"O",IF(Q12=$BI$29,"O",IF(Q12=$BJ$29,"O",IF(Q12=$BK$29,"O","X"))))))))))))))))))))))))))))))))))))))))))</f>
        <v>O</v>
      </c>
      <c r="U523" s="128"/>
      <c r="V523"/>
      <c r="W523"/>
      <c r="X523"/>
      <c r="Y523"/>
      <c r="AE523"/>
    </row>
    <row r="524" spans="1:65" ht="21" customHeight="1">
      <c r="A524" s="60"/>
      <c r="B524" s="30" t="s">
        <v>46</v>
      </c>
      <c r="C524" s="47">
        <f>COUNTIF(C518:C523,"O")</f>
        <v>6</v>
      </c>
      <c r="D524" s="47">
        <f t="shared" ref="D524:Q524" si="378">COUNTIF(D518:D523,"O")</f>
        <v>6</v>
      </c>
      <c r="E524" s="47">
        <f t="shared" si="378"/>
        <v>6</v>
      </c>
      <c r="F524" s="47">
        <f t="shared" si="378"/>
        <v>6</v>
      </c>
      <c r="G524" s="47">
        <f t="shared" si="378"/>
        <v>6</v>
      </c>
      <c r="H524" s="47">
        <f t="shared" si="378"/>
        <v>6</v>
      </c>
      <c r="I524" s="47">
        <f t="shared" si="378"/>
        <v>6</v>
      </c>
      <c r="J524" s="47">
        <f t="shared" si="378"/>
        <v>6</v>
      </c>
      <c r="K524" s="47">
        <f t="shared" si="378"/>
        <v>6</v>
      </c>
      <c r="L524" s="47">
        <f t="shared" si="378"/>
        <v>6</v>
      </c>
      <c r="M524" s="47">
        <f>COUNTIF(M518:M523,"O")</f>
        <v>6</v>
      </c>
      <c r="N524" s="47">
        <f t="shared" si="378"/>
        <v>6</v>
      </c>
      <c r="O524" s="47">
        <f t="shared" si="378"/>
        <v>6</v>
      </c>
      <c r="P524" s="47">
        <f t="shared" si="378"/>
        <v>6</v>
      </c>
      <c r="Q524" s="47">
        <f t="shared" si="378"/>
        <v>6</v>
      </c>
      <c r="U524" s="128"/>
      <c r="W524"/>
      <c r="AE524"/>
    </row>
    <row r="525" spans="1:65" ht="21" customHeight="1">
      <c r="A525" s="779">
        <v>16</v>
      </c>
      <c r="B525" s="58" t="s">
        <v>32</v>
      </c>
      <c r="C525" s="58" t="str">
        <f>IF(C7=$V$30,"O",IF(C7=$W$30,"O",IF(C7=$X$30,"O",IF(C7=$Y$30,"O",IF(C7=$Z$30,"O",IF(C7=$AA$30,"O",IF(C7=$AB$30,"O",IF(C7=$AC$30,"O",IF(C7=$AD$30,"O",IF(C7=$AE$30,"O",IF(C7=$AF$30,"O",IF(C7=$AG$30,"O",IF(C7=$AH$30,"O",IF(C7=$AI$30,"O",IF(C7=$AJ$30,"O",IF(C7=$AK$30,"O",IF(C7=$AL$30,"O",IF(C7=$AM$30,"O",IF(C7=$AN$30,"O",IF(C7=$AO$30,"O",IF(C7=$AP$30,"O",IF(C7=$AQ$30,"O",IF(C7=$AR$30,"O",IF(C7=$AS$30,"O",IF(C7=$AT$30,"O",IF(C7=$AU$30,"O",IF(C7=$AV$30,"O",IF(C7=$AW$30,"O",IF(C7=$AX$30,"O",IF(C7=$AY$30,"O",IF(C7=$AZ$30,"O",IF(C7=$BA$30,"O",IF(C7=$BB$30,"O",IF(C7=$BC$30,"O",IF(C7=$BD$30,"O",IF(C7=$BE$30,"O",IF(C7=$BF$30,"O",IF(C7=$BG$30,"O",IF(C7=$BH$30,"O",IF(C7=$BI$30,"O",IF(C7=$BJ$30,"O",IF(C7=$BK$30,"O","X"))))))))))))))))))))))))))))))))))))))))))</f>
        <v>O</v>
      </c>
      <c r="D525" s="58" t="str">
        <f t="shared" ref="D525:Q525" si="379">IF(D7=$V$30,"O",IF(D7=$W$30,"O",IF(D7=$X$30,"O",IF(D7=$Y$30,"O",IF(D7=$Z$30,"O",IF(D7=$AA$30,"O",IF(D7=$AB$30,"O",IF(D7=$AC$30,"O",IF(D7=$AD$30,"O",IF(D7=$AE$30,"O",IF(D7=$AF$30,"O",IF(D7=$AG$30,"O",IF(D7=$AH$30,"O",IF(D7=$AI$30,"O",IF(D7=$AJ$30,"O",IF(D7=$AK$30,"O",IF(D7=$AL$30,"O",IF(D7=$AM$30,"O",IF(D7=$AN$30,"O",IF(D7=$AO$30,"O",IF(D7=$AP$30,"O",IF(D7=$AQ$30,"O",IF(D7=$AR$30,"O",IF(D7=$AS$30,"O",IF(D7=$AT$30,"O",IF(D7=$AU$30,"O",IF(D7=$AV$30,"O",IF(D7=$AW$30,"O",IF(D7=$AX$30,"O",IF(D7=$AY$30,"O",IF(D7=$AZ$30,"O",IF(D7=$BA$30,"O",IF(D7=$BB$30,"O",IF(D7=$BC$30,"O",IF(D7=$BD$30,"O",IF(D7=$BE$30,"O",IF(D7=$BF$30,"O",IF(D7=$BG$30,"O",IF(D7=$BH$30,"O",IF(D7=$BI$30,"O",IF(D7=$BJ$30,"O",IF(D7=$BK$30,"O","X"))))))))))))))))))))))))))))))))))))))))))</f>
        <v>O</v>
      </c>
      <c r="E525" s="58" t="str">
        <f t="shared" si="379"/>
        <v>O</v>
      </c>
      <c r="F525" s="58" t="str">
        <f t="shared" si="379"/>
        <v>O</v>
      </c>
      <c r="G525" s="58" t="str">
        <f t="shared" si="379"/>
        <v>O</v>
      </c>
      <c r="H525" s="58" t="str">
        <f t="shared" si="379"/>
        <v>O</v>
      </c>
      <c r="I525" s="58" t="str">
        <f t="shared" si="379"/>
        <v>O</v>
      </c>
      <c r="J525" s="58" t="str">
        <f t="shared" si="379"/>
        <v>O</v>
      </c>
      <c r="K525" s="58" t="str">
        <f t="shared" si="379"/>
        <v>O</v>
      </c>
      <c r="L525" s="58" t="str">
        <f t="shared" si="379"/>
        <v>O</v>
      </c>
      <c r="M525" s="58" t="str">
        <f t="shared" si="379"/>
        <v>O</v>
      </c>
      <c r="N525" s="58" t="str">
        <f t="shared" si="379"/>
        <v>O</v>
      </c>
      <c r="O525" s="58" t="str">
        <f t="shared" si="379"/>
        <v>O</v>
      </c>
      <c r="P525" s="58" t="str">
        <f t="shared" si="379"/>
        <v>O</v>
      </c>
      <c r="Q525" s="58" t="str">
        <f t="shared" si="379"/>
        <v>O</v>
      </c>
      <c r="U525"/>
      <c r="W525"/>
    </row>
    <row r="526" spans="1:65" ht="21" customHeight="1">
      <c r="A526" s="780"/>
      <c r="B526" s="58" t="s">
        <v>33</v>
      </c>
      <c r="C526" s="58" t="str">
        <f t="shared" ref="C526:Q526" si="380">IF(C8=$V$30,"O",IF(C8=$W$30,"O",IF(C8=$X$30,"O",IF(C8=$Y$30,"O",IF(C8=$Z$30,"O",IF(C8=$AA$30,"O",IF(C8=$AB$30,"O",IF(C8=$AC$30,"O",IF(C8=$AD$30,"O",IF(C8=$AE$30,"O",IF(C8=$AF$30,"O",IF(C8=$AG$30,"O",IF(C8=$AH$30,"O",IF(C8=$AI$30,"O",IF(C8=$AJ$30,"O",IF(C8=$AK$30,"O",IF(C8=$AL$30,"O",IF(C8=$AM$30,"O",IF(C8=$AN$30,"O",IF(C8=$AO$30,"O",IF(C8=$AP$30,"O",IF(C8=$AQ$30,"O",IF(C8=$AR$30,"O",IF(C8=$AS$30,"O",IF(C8=$AT$30,"O",IF(C8=$AU$30,"O",IF(C8=$AV$30,"O",IF(C8=$AW$30,"O",IF(C8=$AX$30,"O",IF(C8=$AY$30,"O",IF(C8=$AZ$30,"O",IF(C8=$BA$30,"O",IF(C8=$BB$30,"O",IF(C8=$BC$30,"O",IF(C8=$BD$30,"O",IF(C8=$BE$30,"O",IF(C8=$BF$30,"O",IF(C8=$BG$30,"O",IF(C8=$BH$30,"O",IF(C8=$BI$30,"O",IF(C8=$BJ$30,"O",IF(C8=$BK$30,"O","X"))))))))))))))))))))))))))))))))))))))))))</f>
        <v>O</v>
      </c>
      <c r="D526" s="58" t="str">
        <f t="shared" si="380"/>
        <v>O</v>
      </c>
      <c r="E526" s="58" t="str">
        <f t="shared" si="380"/>
        <v>O</v>
      </c>
      <c r="F526" s="58" t="str">
        <f t="shared" si="380"/>
        <v>O</v>
      </c>
      <c r="G526" s="58" t="str">
        <f t="shared" si="380"/>
        <v>O</v>
      </c>
      <c r="H526" s="58" t="str">
        <f t="shared" si="380"/>
        <v>O</v>
      </c>
      <c r="I526" s="58" t="str">
        <f t="shared" si="380"/>
        <v>O</v>
      </c>
      <c r="J526" s="58" t="str">
        <f t="shared" si="380"/>
        <v>O</v>
      </c>
      <c r="K526" s="58" t="str">
        <f t="shared" si="380"/>
        <v>O</v>
      </c>
      <c r="L526" s="58" t="str">
        <f t="shared" si="380"/>
        <v>O</v>
      </c>
      <c r="M526" s="58" t="str">
        <f t="shared" si="380"/>
        <v>O</v>
      </c>
      <c r="N526" s="58" t="str">
        <f t="shared" si="380"/>
        <v>O</v>
      </c>
      <c r="O526" s="58" t="str">
        <f t="shared" si="380"/>
        <v>O</v>
      </c>
      <c r="P526" s="58" t="str">
        <f t="shared" si="380"/>
        <v>O</v>
      </c>
      <c r="Q526" s="58" t="str">
        <f t="shared" si="380"/>
        <v>O</v>
      </c>
      <c r="U526"/>
      <c r="W526"/>
    </row>
    <row r="527" spans="1:65" ht="21" customHeight="1">
      <c r="A527" s="780"/>
      <c r="B527" s="58" t="s">
        <v>34</v>
      </c>
      <c r="C527" s="58" t="str">
        <f t="shared" ref="C527:Q527" si="381">IF(C9=$V$30,"O",IF(C9=$W$30,"O",IF(C9=$X$30,"O",IF(C9=$Y$30,"O",IF(C9=$Z$30,"O",IF(C9=$AA$30,"O",IF(C9=$AB$30,"O",IF(C9=$AC$30,"O",IF(C9=$AD$30,"O",IF(C9=$AE$30,"O",IF(C9=$AF$30,"O",IF(C9=$AG$30,"O",IF(C9=$AH$30,"O",IF(C9=$AI$30,"O",IF(C9=$AJ$30,"O",IF(C9=$AK$30,"O",IF(C9=$AL$30,"O",IF(C9=$AM$30,"O",IF(C9=$AN$30,"O",IF(C9=$AO$30,"O",IF(C9=$AP$30,"O",IF(C9=$AQ$30,"O",IF(C9=$AR$30,"O",IF(C9=$AS$30,"O",IF(C9=$AT$30,"O",IF(C9=$AU$30,"O",IF(C9=$AV$30,"O",IF(C9=$AW$30,"O",IF(C9=$AX$30,"O",IF(C9=$AY$30,"O",IF(C9=$AZ$30,"O",IF(C9=$BA$30,"O",IF(C9=$BB$30,"O",IF(C9=$BC$30,"O",IF(C9=$BD$30,"O",IF(C9=$BE$30,"O",IF(C9=$BF$30,"O",IF(C9=$BG$30,"O",IF(C9=$BH$30,"O",IF(C9=$BI$30,"O",IF(C9=$BJ$30,"O",IF(C9=$BK$30,"O","X"))))))))))))))))))))))))))))))))))))))))))</f>
        <v>O</v>
      </c>
      <c r="D527" s="58" t="str">
        <f t="shared" si="381"/>
        <v>O</v>
      </c>
      <c r="E527" s="58" t="str">
        <f t="shared" si="381"/>
        <v>O</v>
      </c>
      <c r="F527" s="58" t="str">
        <f t="shared" si="381"/>
        <v>O</v>
      </c>
      <c r="G527" s="58" t="str">
        <f t="shared" si="381"/>
        <v>O</v>
      </c>
      <c r="H527" s="58" t="str">
        <f t="shared" si="381"/>
        <v>O</v>
      </c>
      <c r="I527" s="58" t="str">
        <f t="shared" si="381"/>
        <v>O</v>
      </c>
      <c r="J527" s="58" t="str">
        <f t="shared" si="381"/>
        <v>O</v>
      </c>
      <c r="K527" s="58" t="str">
        <f t="shared" si="381"/>
        <v>O</v>
      </c>
      <c r="L527" s="58" t="str">
        <f t="shared" si="381"/>
        <v>O</v>
      </c>
      <c r="M527" s="58" t="str">
        <f t="shared" si="381"/>
        <v>O</v>
      </c>
      <c r="N527" s="58" t="str">
        <f t="shared" si="381"/>
        <v>O</v>
      </c>
      <c r="O527" s="58" t="str">
        <f t="shared" si="381"/>
        <v>O</v>
      </c>
      <c r="P527" s="58" t="str">
        <f t="shared" si="381"/>
        <v>O</v>
      </c>
      <c r="Q527" s="58" t="str">
        <f t="shared" si="381"/>
        <v>O</v>
      </c>
      <c r="U527"/>
      <c r="W527"/>
      <c r="AE527"/>
    </row>
    <row r="528" spans="1:65" ht="21" customHeight="1">
      <c r="A528" s="780"/>
      <c r="B528" s="58" t="s">
        <v>35</v>
      </c>
      <c r="C528" s="58" t="str">
        <f t="shared" ref="C528:Q528" si="382">IF(C10=$V$30,"O",IF(C10=$W$30,"O",IF(C10=$X$30,"O",IF(C10=$Y$30,"O",IF(C10=$Z$30,"O",IF(C10=$AA$30,"O",IF(C10=$AB$30,"O",IF(C10=$AC$30,"O",IF(C10=$AD$30,"O",IF(C10=$AE$30,"O",IF(C10=$AF$30,"O",IF(C10=$AG$30,"O",IF(C10=$AH$30,"O",IF(C10=$AI$30,"O",IF(C10=$AJ$30,"O",IF(C10=$AK$30,"O",IF(C10=$AL$30,"O",IF(C10=$AM$30,"O",IF(C10=$AN$30,"O",IF(C10=$AO$30,"O",IF(C10=$AP$30,"O",IF(C10=$AQ$30,"O",IF(C10=$AR$30,"O",IF(C10=$AS$30,"O",IF(C10=$AT$30,"O",IF(C10=$AU$30,"O",IF(C10=$AV$30,"O",IF(C10=$AW$30,"O",IF(C10=$AX$30,"O",IF(C10=$AY$30,"O",IF(C10=$AZ$30,"O",IF(C10=$BA$30,"O",IF(C10=$BB$30,"O",IF(C10=$BC$30,"O",IF(C10=$BD$30,"O",IF(C10=$BE$30,"O",IF(C10=$BF$30,"O",IF(C10=$BG$30,"O",IF(C10=$BH$30,"O",IF(C10=$BI$30,"O",IF(C10=$BJ$30,"O",IF(C10=$BK$30,"O","X"))))))))))))))))))))))))))))))))))))))))))</f>
        <v>O</v>
      </c>
      <c r="D528" s="58" t="str">
        <f t="shared" si="382"/>
        <v>O</v>
      </c>
      <c r="E528" s="58" t="str">
        <f t="shared" si="382"/>
        <v>O</v>
      </c>
      <c r="F528" s="58" t="str">
        <f t="shared" si="382"/>
        <v>O</v>
      </c>
      <c r="G528" s="58" t="str">
        <f t="shared" si="382"/>
        <v>O</v>
      </c>
      <c r="H528" s="58" t="str">
        <f t="shared" si="382"/>
        <v>O</v>
      </c>
      <c r="I528" s="58" t="str">
        <f t="shared" si="382"/>
        <v>O</v>
      </c>
      <c r="J528" s="58" t="str">
        <f t="shared" si="382"/>
        <v>O</v>
      </c>
      <c r="K528" s="58" t="str">
        <f t="shared" si="382"/>
        <v>O</v>
      </c>
      <c r="L528" s="58" t="str">
        <f t="shared" si="382"/>
        <v>O</v>
      </c>
      <c r="M528" s="58" t="str">
        <f t="shared" si="382"/>
        <v>O</v>
      </c>
      <c r="N528" s="58" t="str">
        <f t="shared" si="382"/>
        <v>O</v>
      </c>
      <c r="O528" s="58" t="str">
        <f t="shared" si="382"/>
        <v>O</v>
      </c>
      <c r="P528" s="58" t="str">
        <f t="shared" si="382"/>
        <v>O</v>
      </c>
      <c r="Q528" s="58" t="str">
        <f t="shared" si="382"/>
        <v>O</v>
      </c>
      <c r="U528"/>
      <c r="AE528"/>
    </row>
    <row r="529" spans="1:31" ht="21" customHeight="1">
      <c r="A529" s="780"/>
      <c r="B529" s="58" t="s">
        <v>36</v>
      </c>
      <c r="C529" s="58" t="str">
        <f t="shared" ref="C529:Q529" si="383">IF(C11=$V$30,"O",IF(C11=$W$30,"O",IF(C11=$X$30,"O",IF(C11=$Y$30,"O",IF(C11=$Z$30,"O",IF(C11=$AA$30,"O",IF(C11=$AB$30,"O",IF(C11=$AC$30,"O",IF(C11=$AD$30,"O",IF(C11=$AE$30,"O",IF(C11=$AF$30,"O",IF(C11=$AG$30,"O",IF(C11=$AH$30,"O",IF(C11=$AI$30,"O",IF(C11=$AJ$30,"O",IF(C11=$AK$30,"O",IF(C11=$AL$30,"O",IF(C11=$AM$30,"O",IF(C11=$AN$30,"O",IF(C11=$AO$30,"O",IF(C11=$AP$30,"O",IF(C11=$AQ$30,"O",IF(C11=$AR$30,"O",IF(C11=$AS$30,"O",IF(C11=$AT$30,"O",IF(C11=$AU$30,"O",IF(C11=$AV$30,"O",IF(C11=$AW$30,"O",IF(C11=$AX$30,"O",IF(C11=$AY$30,"O",IF(C11=$AZ$30,"O",IF(C11=$BA$30,"O",IF(C11=$BB$30,"O",IF(C11=$BC$30,"O",IF(C11=$BD$30,"O",IF(C11=$BE$30,"O",IF(C11=$BF$30,"O",IF(C11=$BG$30,"O",IF(C11=$BH$30,"O",IF(C11=$BI$30,"O",IF(C11=$BJ$30,"O",IF(C11=$BK$30,"O","X"))))))))))))))))))))))))))))))))))))))))))</f>
        <v>O</v>
      </c>
      <c r="D529" s="58" t="str">
        <f t="shared" si="383"/>
        <v>O</v>
      </c>
      <c r="E529" s="58" t="str">
        <f t="shared" si="383"/>
        <v>O</v>
      </c>
      <c r="F529" s="58" t="str">
        <f t="shared" si="383"/>
        <v>O</v>
      </c>
      <c r="G529" s="58" t="str">
        <f t="shared" si="383"/>
        <v>O</v>
      </c>
      <c r="H529" s="58" t="str">
        <f t="shared" si="383"/>
        <v>O</v>
      </c>
      <c r="I529" s="58" t="str">
        <f t="shared" si="383"/>
        <v>O</v>
      </c>
      <c r="J529" s="58" t="str">
        <f t="shared" si="383"/>
        <v>O</v>
      </c>
      <c r="K529" s="58" t="str">
        <f t="shared" si="383"/>
        <v>O</v>
      </c>
      <c r="L529" s="58" t="str">
        <f t="shared" si="383"/>
        <v>O</v>
      </c>
      <c r="M529" s="58" t="str">
        <f t="shared" si="383"/>
        <v>O</v>
      </c>
      <c r="N529" s="58" t="str">
        <f t="shared" si="383"/>
        <v>O</v>
      </c>
      <c r="O529" s="58" t="str">
        <f t="shared" si="383"/>
        <v>O</v>
      </c>
      <c r="P529" s="58" t="str">
        <f t="shared" si="383"/>
        <v>O</v>
      </c>
      <c r="Q529" s="58" t="str">
        <f t="shared" si="383"/>
        <v>O</v>
      </c>
      <c r="U529"/>
      <c r="AE529"/>
    </row>
    <row r="530" spans="1:31" ht="21" customHeight="1">
      <c r="A530" s="780"/>
      <c r="B530" s="58" t="s">
        <v>21</v>
      </c>
      <c r="C530" s="58" t="str">
        <f t="shared" ref="C530:P530" si="384">IF(C12=$V$30,"O",IF(C12=$W$30,"O",IF(C12=$X$30,"O",IF(C12=$Y$30,"O",IF(C12=$Z$30,"O",IF(C12=$AA$30,"O",IF(C12=$AB$30,"O",IF(C12=$AC$30,"O",IF(C12=$AD$30,"O",IF(C12=$AE$30,"O",IF(C12=$AF$30,"O",IF(C12=$AG$30,"O",IF(C12=$AH$30,"O",IF(C12=$AI$30,"O",IF(C12=$AJ$30,"O",IF(C12=$AK$30,"O",IF(C12=$AL$30,"O",IF(C12=$AM$30,"O",IF(C12=$AN$30,"O",IF(C12=$AO$30,"O",IF(C12=$AP$30,"O",IF(C12=$AQ$30,"O",IF(C12=$AR$30,"O",IF(C12=$AS$30,"O",IF(C12=$AT$30,"O",IF(C12=$AU$30,"O",IF(C12=$AV$30,"O",IF(C12=$AW$30,"O",IF(C12=$AX$30,"O",IF(C12=$AY$30,"O",IF(C12=$AZ$30,"O",IF(C12=$BA$30,"O",IF(C12=$BB$30,"O",IF(C12=$BC$30,"O",IF(C12=$BD$30,"O",IF(C12=$BE$30,"O",IF(C12=$BF$30,"O",IF(C12=$BG$30,"O",IF(C12=$BH$30,"O",IF(C12=$BI$30,"O",IF(C12=$BJ$30,"O",IF(C12=$BK$30,"O","X"))))))))))))))))))))))))))))))))))))))))))</f>
        <v>O</v>
      </c>
      <c r="D530" s="58" t="str">
        <f t="shared" si="384"/>
        <v>O</v>
      </c>
      <c r="E530" s="58" t="str">
        <f t="shared" si="384"/>
        <v>O</v>
      </c>
      <c r="F530" s="58" t="str">
        <f t="shared" si="384"/>
        <v>O</v>
      </c>
      <c r="G530" s="58" t="str">
        <f t="shared" si="384"/>
        <v>O</v>
      </c>
      <c r="H530" s="58" t="str">
        <f t="shared" si="384"/>
        <v>O</v>
      </c>
      <c r="I530" s="58" t="str">
        <f t="shared" si="384"/>
        <v>O</v>
      </c>
      <c r="J530" s="58" t="str">
        <f t="shared" si="384"/>
        <v>O</v>
      </c>
      <c r="K530" s="58" t="str">
        <f t="shared" si="384"/>
        <v>O</v>
      </c>
      <c r="L530" s="58" t="str">
        <f t="shared" si="384"/>
        <v>O</v>
      </c>
      <c r="M530" s="58" t="str">
        <f t="shared" si="384"/>
        <v>O</v>
      </c>
      <c r="N530" s="58" t="str">
        <f t="shared" si="384"/>
        <v>O</v>
      </c>
      <c r="O530" s="58" t="str">
        <f t="shared" si="384"/>
        <v>O</v>
      </c>
      <c r="P530" s="58" t="str">
        <f t="shared" si="384"/>
        <v>O</v>
      </c>
      <c r="Q530" s="58" t="str">
        <f>IF(Q12=$V$30,"O",IF(Q12=$W$30,"O",IF(Q12=$X$30,"O",IF(Q12=$Y$30,"O",IF(Q12=$Z$30,"O",IF(Q12=$AA$30,"O",IF(Q12=$AB$30,"O",IF(Q12=$AC$30,"O",IF(Q12=$AD$30,"O",IF(Q12=$AE$30,"O",IF(Q12=$AF$30,"O",IF(Q12=$AG$30,"O",IF(Q12=$AH$30,"O",IF(Q12=$AI$30,"O",IF(Q12=$AJ$30,"O",IF(Q12=$AK$30,"O",IF(Q12=$AL$30,"O",IF(Q12=$AM$30,"O",IF(Q12=$AN$30,"O",IF(Q12=$AO$30,"O",IF(Q12=$AP$30,"O",IF(Q12=$AQ$30,"O",IF(Q12=$AR$30,"O",IF(Q12=$AS$30,"O",IF(Q12=$AT$30,"O",IF(Q12=$AU$30,"O",IF(Q12=$AV$30,"O",IF(Q12=$AW$30,"O",IF(Q12=$AX$30,"O",IF(Q12=$AY$30,"O",IF(Q12=$AZ$30,"O",IF(Q12=$BA$30,"O",IF(Q12=$BB$30,"O",IF(Q12=$BC$30,"O",IF(Q12=$BD$30,"O",IF(Q12=$BE$30,"O",IF(Q12=$BF$30,"O",IF(Q12=$BG$30,"O",IF(Q12=$BH$30,"O",IF(Q12=$BI$30,"O",IF(Q12=$BJ$30,"O",IF(Q12=$BK$30,"O","X"))))))))))))))))))))))))))))))))))))))))))</f>
        <v>O</v>
      </c>
      <c r="U530"/>
      <c r="AE530"/>
    </row>
    <row r="531" spans="1:31" ht="21" customHeight="1">
      <c r="A531" s="781"/>
      <c r="B531" s="30" t="s">
        <v>46</v>
      </c>
      <c r="C531" s="47">
        <f>COUNTIF(C525:C530,"O")</f>
        <v>6</v>
      </c>
      <c r="D531" s="47">
        <f t="shared" ref="D531:Q531" si="385">COUNTIF(D525:D530,"O")</f>
        <v>6</v>
      </c>
      <c r="E531" s="47">
        <f t="shared" si="385"/>
        <v>6</v>
      </c>
      <c r="F531" s="47">
        <f t="shared" si="385"/>
        <v>6</v>
      </c>
      <c r="G531" s="47">
        <f t="shared" si="385"/>
        <v>6</v>
      </c>
      <c r="H531" s="47">
        <f t="shared" si="385"/>
        <v>6</v>
      </c>
      <c r="I531" s="47">
        <f t="shared" si="385"/>
        <v>6</v>
      </c>
      <c r="J531" s="47">
        <f t="shared" si="385"/>
        <v>6</v>
      </c>
      <c r="K531" s="47">
        <f t="shared" si="385"/>
        <v>6</v>
      </c>
      <c r="L531" s="47">
        <f t="shared" si="385"/>
        <v>6</v>
      </c>
      <c r="M531" s="47">
        <f t="shared" si="385"/>
        <v>6</v>
      </c>
      <c r="N531" s="47">
        <f t="shared" si="385"/>
        <v>6</v>
      </c>
      <c r="O531" s="47">
        <f t="shared" si="385"/>
        <v>6</v>
      </c>
      <c r="P531" s="47">
        <f t="shared" si="385"/>
        <v>6</v>
      </c>
      <c r="Q531" s="47">
        <f t="shared" si="385"/>
        <v>6</v>
      </c>
      <c r="U531"/>
      <c r="AE531"/>
    </row>
    <row r="532" spans="1:31">
      <c r="A532" s="779" t="s">
        <v>557</v>
      </c>
      <c r="B532" s="58" t="s">
        <v>32</v>
      </c>
      <c r="C532" s="58" t="str">
        <f>IF(C7=$V$49,"O",IF(C7=$W$49,"O",IF(C7=$X$49,"O",IF(C7=$Y$49,"O",IF(C7=$Z$49,"O",IF(C7=$AA$49,"O",IF(C7=$AB$49,"O",IF(C7=$AC$49,"O",IF(C7=$AD$49,"O",IF(C7=$AE$49,"O",IF(C7=$AF$49,"O",IF(C7=$AG$49,"O",IF(C7=$AH$49,"O",IF(C7=$AI$49,"O",IF(C7=$AJ$49,"O",IF(C7=$AK$49,"O",IF(C7=$AL$49,"O",IF(C7=$AM$49,"O",IF(C7=$AN$49,"O",IF(C7=$AO$49,"O",IF(C7=$AP$49,"O",IF(C7=$AQ$49,"O",IF(C7=$AR$49,"O",IF(C7=$AS$49,"O",IF(C7=$AT$49,"O",IF(C7=$AU$49,"O","X"))))))))))))))))))))))))))</f>
        <v>X</v>
      </c>
      <c r="D532" s="58" t="str">
        <f t="shared" ref="D532:Q532" si="386">IF(D7=$V$49,"O",IF(D7=$W$49,"O",IF(D7=$X$49,"O",IF(D7=$Y$49,"O",IF(D7=$Z$49,"O",IF(D7=$AA$49,"O",IF(D7=$AB$49,"O",IF(D7=$AC$49,"O",IF(D7=$AD$49,"O",IF(D7=$AE$49,"O",IF(D7=$AF$49,"O",IF(D7=$AG$49,"O",IF(D7=$AH$49,"O",IF(D7=$AI$49,"O",IF(D7=$AJ$49,"O",IF(D7=$AK$49,"O",IF(D7=$AL$49,"O",IF(D7=$AM$49,"O",IF(D7=$AN$49,"O",IF(D7=$AO$49,"O",IF(D7=$AP$49,"O",IF(D7=$AQ$49,"O",IF(D7=$AR$49,"O",IF(D7=$AS$49,"O",IF(D7=$AT$49,"O",IF(D7=$AU$49,"O","X"))))))))))))))))))))))))))</f>
        <v>X</v>
      </c>
      <c r="E532" s="58" t="str">
        <f t="shared" si="386"/>
        <v>X</v>
      </c>
      <c r="F532" s="58" t="str">
        <f t="shared" si="386"/>
        <v>X</v>
      </c>
      <c r="G532" s="58" t="str">
        <f t="shared" si="386"/>
        <v>X</v>
      </c>
      <c r="H532" s="58" t="str">
        <f t="shared" si="386"/>
        <v>X</v>
      </c>
      <c r="I532" s="58" t="str">
        <f t="shared" si="386"/>
        <v>X</v>
      </c>
      <c r="J532" s="58" t="str">
        <f t="shared" si="386"/>
        <v>X</v>
      </c>
      <c r="K532" s="58" t="str">
        <f t="shared" si="386"/>
        <v>X</v>
      </c>
      <c r="L532" s="58" t="str">
        <f t="shared" si="386"/>
        <v>X</v>
      </c>
      <c r="M532" s="58" t="str">
        <f t="shared" si="386"/>
        <v>X</v>
      </c>
      <c r="N532" s="58" t="str">
        <f t="shared" si="386"/>
        <v>X</v>
      </c>
      <c r="O532" s="58" t="str">
        <f t="shared" si="386"/>
        <v>X</v>
      </c>
      <c r="P532" s="58" t="str">
        <f t="shared" si="386"/>
        <v>X</v>
      </c>
      <c r="Q532" s="58" t="str">
        <f t="shared" si="386"/>
        <v>X</v>
      </c>
    </row>
    <row r="533" spans="1:31">
      <c r="A533" s="780"/>
      <c r="B533" s="58" t="s">
        <v>33</v>
      </c>
      <c r="C533" s="58" t="str">
        <f t="shared" ref="C533:Q533" si="387">IF(C8=$V$49,"O",IF(C8=$W$49,"O",IF(C8=$X$49,"O",IF(C8=$Y$49,"O",IF(C8=$Z$49,"O",IF(C8=$AA$49,"O",IF(C8=$AB$49,"O",IF(C8=$AC$49,"O",IF(C8=$AD$49,"O",IF(C8=$AE$49,"O",IF(C8=$AF$49,"O",IF(C8=$AG$49,"O",IF(C8=$AH$49,"O",IF(C8=$AI$49,"O",IF(C8=$AJ$49,"O",IF(C8=$AK$49,"O",IF(C8=$AL$49,"O",IF(C8=$AM$49,"O",IF(C8=$AN$49,"O",IF(C8=$AO$49,"O",IF(C8=$AP$49,"O",IF(C8=$AQ$49,"O",IF(C8=$AR$49,"O",IF(C8=$AS$49,"O",IF(C8=$AT$49,"O",IF(C8=$AU$49,"O","X"))))))))))))))))))))))))))</f>
        <v>X</v>
      </c>
      <c r="D533" s="58" t="str">
        <f t="shared" si="387"/>
        <v>X</v>
      </c>
      <c r="E533" s="58" t="str">
        <f t="shared" si="387"/>
        <v>X</v>
      </c>
      <c r="F533" s="58" t="str">
        <f t="shared" si="387"/>
        <v>X</v>
      </c>
      <c r="G533" s="58" t="str">
        <f t="shared" si="387"/>
        <v>X</v>
      </c>
      <c r="H533" s="58" t="str">
        <f t="shared" si="387"/>
        <v>X</v>
      </c>
      <c r="I533" s="58" t="str">
        <f t="shared" si="387"/>
        <v>X</v>
      </c>
      <c r="J533" s="58" t="str">
        <f t="shared" si="387"/>
        <v>X</v>
      </c>
      <c r="K533" s="58" t="str">
        <f t="shared" si="387"/>
        <v>X</v>
      </c>
      <c r="L533" s="58" t="str">
        <f t="shared" si="387"/>
        <v>X</v>
      </c>
      <c r="M533" s="58" t="str">
        <f t="shared" si="387"/>
        <v>X</v>
      </c>
      <c r="N533" s="58" t="str">
        <f t="shared" si="387"/>
        <v>X</v>
      </c>
      <c r="O533" s="58" t="str">
        <f t="shared" si="387"/>
        <v>X</v>
      </c>
      <c r="P533" s="58" t="str">
        <f t="shared" si="387"/>
        <v>X</v>
      </c>
      <c r="Q533" s="58" t="str">
        <f t="shared" si="387"/>
        <v>X</v>
      </c>
    </row>
    <row r="534" spans="1:31">
      <c r="A534" s="780"/>
      <c r="B534" s="58" t="s">
        <v>34</v>
      </c>
      <c r="C534" s="58" t="str">
        <f t="shared" ref="C534:Q534" si="388">IF(C9=$V$49,"O",IF(C9=$W$49,"O",IF(C9=$X$49,"O",IF(C9=$Y$49,"O",IF(C9=$Z$49,"O",IF(C9=$AA$49,"O",IF(C9=$AB$49,"O",IF(C9=$AC$49,"O",IF(C9=$AD$49,"O",IF(C9=$AE$49,"O",IF(C9=$AF$49,"O",IF(C9=$AG$49,"O",IF(C9=$AH$49,"O",IF(C9=$AI$49,"O",IF(C9=$AJ$49,"O",IF(C9=$AK$49,"O",IF(C9=$AL$49,"O",IF(C9=$AM$49,"O",IF(C9=$AN$49,"O",IF(C9=$AO$49,"O",IF(C9=$AP$49,"O",IF(C9=$AQ$49,"O",IF(C9=$AR$49,"O",IF(C9=$AS$49,"O",IF(C9=$AT$49,"O",IF(C9=$AU$49,"O","X"))))))))))))))))))))))))))</f>
        <v>X</v>
      </c>
      <c r="D534" s="58" t="str">
        <f t="shared" si="388"/>
        <v>X</v>
      </c>
      <c r="E534" s="58" t="str">
        <f t="shared" si="388"/>
        <v>X</v>
      </c>
      <c r="F534" s="58" t="str">
        <f t="shared" si="388"/>
        <v>X</v>
      </c>
      <c r="G534" s="58" t="str">
        <f t="shared" si="388"/>
        <v>X</v>
      </c>
      <c r="H534" s="58" t="str">
        <f t="shared" si="388"/>
        <v>X</v>
      </c>
      <c r="I534" s="58" t="str">
        <f t="shared" si="388"/>
        <v>X</v>
      </c>
      <c r="J534" s="58" t="str">
        <f t="shared" si="388"/>
        <v>X</v>
      </c>
      <c r="K534" s="58" t="str">
        <f t="shared" si="388"/>
        <v>X</v>
      </c>
      <c r="L534" s="58" t="str">
        <f t="shared" si="388"/>
        <v>X</v>
      </c>
      <c r="M534" s="58" t="str">
        <f t="shared" si="388"/>
        <v>X</v>
      </c>
      <c r="N534" s="58" t="str">
        <f t="shared" si="388"/>
        <v>X</v>
      </c>
      <c r="O534" s="58" t="str">
        <f t="shared" si="388"/>
        <v>X</v>
      </c>
      <c r="P534" s="58" t="str">
        <f t="shared" si="388"/>
        <v>X</v>
      </c>
      <c r="Q534" s="58" t="str">
        <f t="shared" si="388"/>
        <v>X</v>
      </c>
    </row>
    <row r="535" spans="1:31">
      <c r="A535" s="780"/>
      <c r="B535" s="58" t="s">
        <v>35</v>
      </c>
      <c r="C535" s="58" t="str">
        <f t="shared" ref="C535:Q535" si="389">IF(C10=$V$49,"O",IF(C10=$W$49,"O",IF(C10=$X$49,"O",IF(C10=$Y$49,"O",IF(C10=$Z$49,"O",IF(C10=$AA$49,"O",IF(C10=$AB$49,"O",IF(C10=$AC$49,"O",IF(C10=$AD$49,"O",IF(C10=$AE$49,"O",IF(C10=$AF$49,"O",IF(C10=$AG$49,"O",IF(C10=$AH$49,"O",IF(C10=$AI$49,"O",IF(C10=$AJ$49,"O",IF(C10=$AK$49,"O",IF(C10=$AL$49,"O",IF(C10=$AM$49,"O",IF(C10=$AN$49,"O",IF(C10=$AO$49,"O",IF(C10=$AP$49,"O",IF(C10=$AQ$49,"O",IF(C10=$AR$49,"O",IF(C10=$AS$49,"O",IF(C10=$AT$49,"O",IF(C10=$AU$49,"O","X"))))))))))))))))))))))))))</f>
        <v>O</v>
      </c>
      <c r="D535" s="58" t="str">
        <f t="shared" si="389"/>
        <v>O</v>
      </c>
      <c r="E535" s="58" t="str">
        <f t="shared" si="389"/>
        <v>O</v>
      </c>
      <c r="F535" s="58" t="str">
        <f t="shared" si="389"/>
        <v>O</v>
      </c>
      <c r="G535" s="58" t="str">
        <f t="shared" si="389"/>
        <v>O</v>
      </c>
      <c r="H535" s="58" t="str">
        <f t="shared" si="389"/>
        <v>O</v>
      </c>
      <c r="I535" s="58" t="str">
        <f t="shared" si="389"/>
        <v>O</v>
      </c>
      <c r="J535" s="58" t="str">
        <f t="shared" si="389"/>
        <v>O</v>
      </c>
      <c r="K535" s="58" t="str">
        <f t="shared" si="389"/>
        <v>O</v>
      </c>
      <c r="L535" s="58" t="str">
        <f t="shared" si="389"/>
        <v>O</v>
      </c>
      <c r="M535" s="58" t="str">
        <f t="shared" si="389"/>
        <v>O</v>
      </c>
      <c r="N535" s="58" t="str">
        <f t="shared" si="389"/>
        <v>O</v>
      </c>
      <c r="O535" s="58" t="str">
        <f t="shared" si="389"/>
        <v>O</v>
      </c>
      <c r="P535" s="58" t="str">
        <f t="shared" si="389"/>
        <v>O</v>
      </c>
      <c r="Q535" s="58" t="str">
        <f t="shared" si="389"/>
        <v>O</v>
      </c>
    </row>
    <row r="536" spans="1:31">
      <c r="A536" s="780"/>
      <c r="B536" s="58" t="s">
        <v>36</v>
      </c>
      <c r="C536" s="58" t="str">
        <f t="shared" ref="C536:Q536" si="390">IF(C11=$V$49,"O",IF(C11=$W$49,"O",IF(C11=$X$49,"O",IF(C11=$Y$49,"O",IF(C11=$Z$49,"O",IF(C11=$AA$49,"O",IF(C11=$AB$49,"O",IF(C11=$AC$49,"O",IF(C11=$AD$49,"O",IF(C11=$AE$49,"O",IF(C11=$AF$49,"O",IF(C11=$AG$49,"O",IF(C11=$AH$49,"O",IF(C11=$AI$49,"O",IF(C11=$AJ$49,"O",IF(C11=$AK$49,"O",IF(C11=$AL$49,"O",IF(C11=$AM$49,"O",IF(C11=$AN$49,"O",IF(C11=$AO$49,"O",IF(C11=$AP$49,"O",IF(C11=$AQ$49,"O",IF(C11=$AR$49,"O",IF(C11=$AS$49,"O",IF(C11=$AT$49,"O",IF(C11=$AU$49,"O","X"))))))))))))))))))))))))))</f>
        <v>O</v>
      </c>
      <c r="D536" s="58" t="str">
        <f t="shared" si="390"/>
        <v>O</v>
      </c>
      <c r="E536" s="58" t="str">
        <f t="shared" si="390"/>
        <v>O</v>
      </c>
      <c r="F536" s="58" t="str">
        <f t="shared" si="390"/>
        <v>O</v>
      </c>
      <c r="G536" s="58" t="str">
        <f t="shared" si="390"/>
        <v>O</v>
      </c>
      <c r="H536" s="58" t="str">
        <f t="shared" si="390"/>
        <v>O</v>
      </c>
      <c r="I536" s="58" t="str">
        <f t="shared" si="390"/>
        <v>O</v>
      </c>
      <c r="J536" s="58" t="str">
        <f t="shared" si="390"/>
        <v>O</v>
      </c>
      <c r="K536" s="58" t="str">
        <f t="shared" si="390"/>
        <v>O</v>
      </c>
      <c r="L536" s="58" t="str">
        <f t="shared" si="390"/>
        <v>O</v>
      </c>
      <c r="M536" s="58" t="str">
        <f t="shared" si="390"/>
        <v>O</v>
      </c>
      <c r="N536" s="58" t="str">
        <f t="shared" si="390"/>
        <v>O</v>
      </c>
      <c r="O536" s="58" t="str">
        <f t="shared" si="390"/>
        <v>O</v>
      </c>
      <c r="P536" s="58" t="str">
        <f t="shared" si="390"/>
        <v>O</v>
      </c>
      <c r="Q536" s="58" t="str">
        <f t="shared" si="390"/>
        <v>O</v>
      </c>
    </row>
    <row r="537" spans="1:31">
      <c r="A537" s="780"/>
      <c r="B537" s="58" t="s">
        <v>21</v>
      </c>
      <c r="C537" s="58" t="str">
        <f t="shared" ref="C537:P537" si="391">IF(C12=$V$49,"O",IF(C12=$W$49,"O",IF(C12=$X$49,"O",IF(C12=$Y$49,"O",IF(C12=$Z$49,"O",IF(C12=$AA$49,"O",IF(C12=$AB$49,"O",IF(C12=$AC$49,"O",IF(C12=$AD$49,"O",IF(C12=$AE$49,"O",IF(C12=$AF$49,"O",IF(C12=$AG$49,"O",IF(C12=$AH$49,"O",IF(C12=$AI$49,"O",IF(C12=$AJ$49,"O",IF(C12=$AK$49,"O",IF(C12=$AL$49,"O",IF(C12=$AM$49,"O",IF(C12=$AN$49,"O",IF(C12=$AO$49,"O",IF(C12=$AP$49,"O",IF(C12=$AQ$49,"O",IF(C12=$AR$49,"O",IF(C12=$AS$49,"O",IF(C12=$AT$49,"O",IF(C12=$AU$49,"O","X"))))))))))))))))))))))))))</f>
        <v>O</v>
      </c>
      <c r="D537" s="58" t="str">
        <f t="shared" si="391"/>
        <v>O</v>
      </c>
      <c r="E537" s="58" t="str">
        <f t="shared" si="391"/>
        <v>O</v>
      </c>
      <c r="F537" s="58" t="str">
        <f t="shared" si="391"/>
        <v>O</v>
      </c>
      <c r="G537" s="58" t="str">
        <f t="shared" si="391"/>
        <v>O</v>
      </c>
      <c r="H537" s="58" t="str">
        <f t="shared" si="391"/>
        <v>O</v>
      </c>
      <c r="I537" s="58" t="str">
        <f t="shared" si="391"/>
        <v>O</v>
      </c>
      <c r="J537" s="58" t="str">
        <f t="shared" si="391"/>
        <v>O</v>
      </c>
      <c r="K537" s="58" t="str">
        <f t="shared" si="391"/>
        <v>O</v>
      </c>
      <c r="L537" s="58" t="str">
        <f t="shared" si="391"/>
        <v>O</v>
      </c>
      <c r="M537" s="58" t="str">
        <f t="shared" si="391"/>
        <v>O</v>
      </c>
      <c r="N537" s="58" t="str">
        <f t="shared" si="391"/>
        <v>O</v>
      </c>
      <c r="O537" s="58" t="str">
        <f t="shared" si="391"/>
        <v>O</v>
      </c>
      <c r="P537" s="58" t="str">
        <f t="shared" si="391"/>
        <v>O</v>
      </c>
      <c r="Q537" s="58" t="str">
        <f>IF(Q12=$V$49,"O",IF(Q12=$W$49,"O",IF(Q12=$X$49,"O",IF(Q12=$Y$49,"O",IF(Q12=$Z$49,"O",IF(Q12=$AA$49,"O",IF(Q12=$AB$49,"O",IF(Q12=$AC$49,"O",IF(Q12=$AD$49,"O",IF(Q12=$AE$49,"O",IF(Q12=$AF$49,"O",IF(Q12=$AG$49,"O",IF(Q12=$AH$49,"O",IF(Q12=$AI$49,"O",IF(Q12=$AJ$49,"O",IF(Q12=$AK$49,"O",IF(Q12=$AL$49,"O",IF(Q12=$AM$49,"O",IF(Q12=$AN$49,"O",IF(Q12=$AO$49,"O",IF(Q12=$AP$49,"O",IF(Q12=$AQ$49,"O",IF(Q12=$AR$49,"O",IF(Q12=$AS$49,"O",IF(Q12=$AT$49,"O",IF(Q12=$AU$49,"O","X"))))))))))))))))))))))))))</f>
        <v>O</v>
      </c>
    </row>
    <row r="538" spans="1:31">
      <c r="A538" s="781"/>
      <c r="B538" s="30" t="s">
        <v>46</v>
      </c>
      <c r="C538" s="47">
        <f>COUNTIF(C532:C537,"O")</f>
        <v>3</v>
      </c>
      <c r="D538" s="47">
        <f t="shared" ref="D538:Q538" si="392">COUNTIF(D532:D537,"O")</f>
        <v>3</v>
      </c>
      <c r="E538" s="47">
        <f t="shared" si="392"/>
        <v>3</v>
      </c>
      <c r="F538" s="47">
        <f t="shared" si="392"/>
        <v>3</v>
      </c>
      <c r="G538" s="47">
        <f t="shared" si="392"/>
        <v>3</v>
      </c>
      <c r="H538" s="47">
        <f t="shared" si="392"/>
        <v>3</v>
      </c>
      <c r="I538" s="47">
        <f t="shared" si="392"/>
        <v>3</v>
      </c>
      <c r="J538" s="47">
        <f t="shared" si="392"/>
        <v>3</v>
      </c>
      <c r="K538" s="47">
        <f t="shared" si="392"/>
        <v>3</v>
      </c>
      <c r="L538" s="47">
        <f t="shared" si="392"/>
        <v>3</v>
      </c>
      <c r="M538" s="47">
        <f t="shared" si="392"/>
        <v>3</v>
      </c>
      <c r="N538" s="47">
        <f t="shared" si="392"/>
        <v>3</v>
      </c>
      <c r="O538" s="47">
        <f t="shared" si="392"/>
        <v>3</v>
      </c>
      <c r="P538" s="47">
        <f t="shared" si="392"/>
        <v>3</v>
      </c>
      <c r="Q538" s="47">
        <f t="shared" si="392"/>
        <v>3</v>
      </c>
    </row>
    <row r="539" spans="1:31">
      <c r="A539" s="779" t="s">
        <v>558</v>
      </c>
      <c r="B539" s="58" t="s">
        <v>32</v>
      </c>
      <c r="C539" s="58" t="str">
        <f>IF(C7=$V$50,"O",IF(C7=$W$50,"O",IF(C7=$X$50,"O",IF(C7=$Y$50,"O",IF(C7=$Z$50,"O",IF(C7=$AA$50,"O",IF(C7=$AB$50,"O",IF(C7=$AC$50,"O",IF(C7=$AD$50,"O",IF(C7=$AE$50,"O",IF(C7=$AF$50,"O",IF(C7=$AG$50,"O",IF(C7=$AH$50,"O",IF(C7=$AI$50,"O",IF(C7=$AJ$50,"O",IF(C7=$AK$50,"O",IF(C7=$AL$50,"O",IF(C7=$AM$50,"O",IF(C7=$AN$50,"O",IF(C7=$AO$50,"O",IF(C7=$AP$50,"O",IF(C7=$AQ$50,"O",IF(C7=$AR$50,"O",IF(C7=$AS$50,"O",IF(C7=$AT$50,"O","X")))))))))))))))))))))))))</f>
        <v>O</v>
      </c>
      <c r="D539" s="58" t="str">
        <f t="shared" ref="D539:Q539" si="393">IF(D7=$V$50,"O",IF(D7=$W$50,"O",IF(D7=$X$50,"O",IF(D7=$Y$50,"O",IF(D7=$Z$50,"O",IF(D7=$AA$50,"O",IF(D7=$AB$50,"O",IF(D7=$AC$50,"O",IF(D7=$AD$50,"O",IF(D7=$AE$50,"O",IF(D7=$AF$50,"O",IF(D7=$AG$50,"O",IF(D7=$AH$50,"O",IF(D7=$AI$50,"O",IF(D7=$AJ$50,"O",IF(D7=$AK$50,"O",IF(D7=$AL$50,"O",IF(D7=$AM$50,"O",IF(D7=$AN$50,"O",IF(D7=$AO$50,"O",IF(D7=$AP$50,"O",IF(D7=$AQ$50,"O",IF(D7=$AR$50,"O",IF(D7=$AS$50,"O",IF(D7=$AT$50,"O","X")))))))))))))))))))))))))</f>
        <v>O</v>
      </c>
      <c r="E539" s="58" t="str">
        <f t="shared" si="393"/>
        <v>O</v>
      </c>
      <c r="F539" s="58" t="str">
        <f t="shared" si="393"/>
        <v>O</v>
      </c>
      <c r="G539" s="58" t="str">
        <f t="shared" si="393"/>
        <v>O</v>
      </c>
      <c r="H539" s="58" t="str">
        <f t="shared" si="393"/>
        <v>O</v>
      </c>
      <c r="I539" s="58" t="str">
        <f t="shared" si="393"/>
        <v>O</v>
      </c>
      <c r="J539" s="58" t="str">
        <f t="shared" si="393"/>
        <v>O</v>
      </c>
      <c r="K539" s="58" t="str">
        <f t="shared" si="393"/>
        <v>O</v>
      </c>
      <c r="L539" s="58" t="str">
        <f t="shared" si="393"/>
        <v>O</v>
      </c>
      <c r="M539" s="58" t="str">
        <f t="shared" si="393"/>
        <v>O</v>
      </c>
      <c r="N539" s="58" t="str">
        <f t="shared" si="393"/>
        <v>O</v>
      </c>
      <c r="O539" s="58" t="str">
        <f t="shared" si="393"/>
        <v>O</v>
      </c>
      <c r="P539" s="58" t="str">
        <f t="shared" si="393"/>
        <v>O</v>
      </c>
      <c r="Q539" s="58" t="str">
        <f t="shared" si="393"/>
        <v>O</v>
      </c>
      <c r="T539"/>
      <c r="U539"/>
    </row>
    <row r="540" spans="1:31">
      <c r="A540" s="780"/>
      <c r="B540" s="58" t="s">
        <v>33</v>
      </c>
      <c r="C540" s="58" t="str">
        <f t="shared" ref="C540:Q540" si="394">IF(C8=$V$50,"O",IF(C8=$W$50,"O",IF(C8=$X$50,"O",IF(C8=$Y$50,"O",IF(C8=$Z$50,"O",IF(C8=$AA$50,"O",IF(C8=$AB$50,"O",IF(C8=$AC$50,"O",IF(C8=$AD$50,"O",IF(C8=$AE$50,"O",IF(C8=$AF$50,"O",IF(C8=$AG$50,"O",IF(C8=$AH$50,"O",IF(C8=$AI$50,"O",IF(C8=$AJ$50,"O",IF(C8=$AK$50,"O",IF(C8=$AL$50,"O",IF(C8=$AM$50,"O",IF(C8=$AN$50,"O",IF(C8=$AO$50,"O",IF(C8=$AP$50,"O",IF(C8=$AQ$50,"O",IF(C8=$AR$50,"O",IF(C8=$AS$50,"O",IF(C8=$AT$50,"O","X")))))))))))))))))))))))))</f>
        <v>O</v>
      </c>
      <c r="D540" s="58" t="str">
        <f t="shared" si="394"/>
        <v>O</v>
      </c>
      <c r="E540" s="58" t="str">
        <f t="shared" si="394"/>
        <v>O</v>
      </c>
      <c r="F540" s="58" t="str">
        <f t="shared" si="394"/>
        <v>O</v>
      </c>
      <c r="G540" s="58" t="str">
        <f t="shared" si="394"/>
        <v>O</v>
      </c>
      <c r="H540" s="58" t="str">
        <f t="shared" si="394"/>
        <v>O</v>
      </c>
      <c r="I540" s="58" t="str">
        <f t="shared" si="394"/>
        <v>O</v>
      </c>
      <c r="J540" s="58" t="str">
        <f t="shared" si="394"/>
        <v>O</v>
      </c>
      <c r="K540" s="58" t="str">
        <f t="shared" si="394"/>
        <v>O</v>
      </c>
      <c r="L540" s="58" t="str">
        <f t="shared" si="394"/>
        <v>O</v>
      </c>
      <c r="M540" s="58" t="str">
        <f t="shared" si="394"/>
        <v>O</v>
      </c>
      <c r="N540" s="58" t="str">
        <f t="shared" si="394"/>
        <v>O</v>
      </c>
      <c r="O540" s="58" t="str">
        <f t="shared" si="394"/>
        <v>O</v>
      </c>
      <c r="P540" s="58" t="str">
        <f t="shared" si="394"/>
        <v>O</v>
      </c>
      <c r="Q540" s="58" t="str">
        <f t="shared" si="394"/>
        <v>O</v>
      </c>
      <c r="T540"/>
      <c r="U540"/>
    </row>
    <row r="541" spans="1:31">
      <c r="A541" s="780"/>
      <c r="B541" s="58" t="s">
        <v>34</v>
      </c>
      <c r="C541" s="58" t="str">
        <f t="shared" ref="C541:Q541" si="395">IF(C9=$V$50,"O",IF(C9=$W$50,"O",IF(C9=$X$50,"O",IF(C9=$Y$50,"O",IF(C9=$Z$50,"O",IF(C9=$AA$50,"O",IF(C9=$AB$50,"O",IF(C9=$AC$50,"O",IF(C9=$AD$50,"O",IF(C9=$AE$50,"O",IF(C9=$AF$50,"O",IF(C9=$AG$50,"O",IF(C9=$AH$50,"O",IF(C9=$AI$50,"O",IF(C9=$AJ$50,"O",IF(C9=$AK$50,"O",IF(C9=$AL$50,"O",IF(C9=$AM$50,"O",IF(C9=$AN$50,"O",IF(C9=$AO$50,"O",IF(C9=$AP$50,"O",IF(C9=$AQ$50,"O",IF(C9=$AR$50,"O",IF(C9=$AS$50,"O",IF(C9=$AT$50,"O","X")))))))))))))))))))))))))</f>
        <v>O</v>
      </c>
      <c r="D541" s="58" t="str">
        <f t="shared" si="395"/>
        <v>O</v>
      </c>
      <c r="E541" s="58" t="str">
        <f t="shared" si="395"/>
        <v>O</v>
      </c>
      <c r="F541" s="58" t="str">
        <f t="shared" si="395"/>
        <v>O</v>
      </c>
      <c r="G541" s="58" t="str">
        <f t="shared" si="395"/>
        <v>O</v>
      </c>
      <c r="H541" s="58" t="str">
        <f t="shared" si="395"/>
        <v>O</v>
      </c>
      <c r="I541" s="58" t="str">
        <f t="shared" si="395"/>
        <v>O</v>
      </c>
      <c r="J541" s="58" t="str">
        <f t="shared" si="395"/>
        <v>O</v>
      </c>
      <c r="K541" s="58" t="str">
        <f t="shared" si="395"/>
        <v>O</v>
      </c>
      <c r="L541" s="58" t="str">
        <f t="shared" si="395"/>
        <v>O</v>
      </c>
      <c r="M541" s="58" t="str">
        <f t="shared" si="395"/>
        <v>O</v>
      </c>
      <c r="N541" s="58" t="str">
        <f t="shared" si="395"/>
        <v>O</v>
      </c>
      <c r="O541" s="58" t="str">
        <f t="shared" si="395"/>
        <v>O</v>
      </c>
      <c r="P541" s="58" t="str">
        <f t="shared" si="395"/>
        <v>O</v>
      </c>
      <c r="Q541" s="58" t="str">
        <f t="shared" si="395"/>
        <v>O</v>
      </c>
      <c r="T541"/>
      <c r="U541"/>
    </row>
    <row r="542" spans="1:31">
      <c r="A542" s="780"/>
      <c r="B542" s="58" t="s">
        <v>35</v>
      </c>
      <c r="C542" s="58" t="str">
        <f t="shared" ref="C542:Q542" si="396">IF(C10=$V$50,"O",IF(C10=$W$50,"O",IF(C10=$X$50,"O",IF(C10=$Y$50,"O",IF(C10=$Z$50,"O",IF(C10=$AA$50,"O",IF(C10=$AB$50,"O",IF(C10=$AC$50,"O",IF(C10=$AD$50,"O",IF(C10=$AE$50,"O",IF(C10=$AF$50,"O",IF(C10=$AG$50,"O",IF(C10=$AH$50,"O",IF(C10=$AI$50,"O",IF(C10=$AJ$50,"O",IF(C10=$AK$50,"O",IF(C10=$AL$50,"O",IF(C10=$AM$50,"O",IF(C10=$AN$50,"O",IF(C10=$AO$50,"O",IF(C10=$AP$50,"O",IF(C10=$AQ$50,"O",IF(C10=$AR$50,"O",IF(C10=$AS$50,"O",IF(C10=$AT$50,"O","X")))))))))))))))))))))))))</f>
        <v>X</v>
      </c>
      <c r="D542" s="58" t="str">
        <f t="shared" si="396"/>
        <v>X</v>
      </c>
      <c r="E542" s="58" t="str">
        <f t="shared" si="396"/>
        <v>X</v>
      </c>
      <c r="F542" s="58" t="str">
        <f t="shared" si="396"/>
        <v>X</v>
      </c>
      <c r="G542" s="58" t="str">
        <f t="shared" si="396"/>
        <v>X</v>
      </c>
      <c r="H542" s="58" t="str">
        <f t="shared" si="396"/>
        <v>X</v>
      </c>
      <c r="I542" s="58" t="str">
        <f t="shared" si="396"/>
        <v>X</v>
      </c>
      <c r="J542" s="58" t="str">
        <f t="shared" si="396"/>
        <v>X</v>
      </c>
      <c r="K542" s="58" t="str">
        <f t="shared" si="396"/>
        <v>X</v>
      </c>
      <c r="L542" s="58" t="str">
        <f t="shared" si="396"/>
        <v>X</v>
      </c>
      <c r="M542" s="58" t="str">
        <f t="shared" si="396"/>
        <v>X</v>
      </c>
      <c r="N542" s="58" t="str">
        <f t="shared" si="396"/>
        <v>X</v>
      </c>
      <c r="O542" s="58" t="str">
        <f t="shared" si="396"/>
        <v>X</v>
      </c>
      <c r="P542" s="58" t="str">
        <f t="shared" si="396"/>
        <v>X</v>
      </c>
      <c r="Q542" s="58" t="str">
        <f t="shared" si="396"/>
        <v>X</v>
      </c>
      <c r="T542"/>
      <c r="U542"/>
    </row>
    <row r="543" spans="1:31">
      <c r="A543" s="780"/>
      <c r="B543" s="58" t="s">
        <v>36</v>
      </c>
      <c r="C543" s="58" t="str">
        <f t="shared" ref="C543:Q543" si="397">IF(C11=$V$50,"O",IF(C11=$W$50,"O",IF(C11=$X$50,"O",IF(C11=$Y$50,"O",IF(C11=$Z$50,"O",IF(C11=$AA$50,"O",IF(C11=$AB$50,"O",IF(C11=$AC$50,"O",IF(C11=$AD$50,"O",IF(C11=$AE$50,"O",IF(C11=$AF$50,"O",IF(C11=$AG$50,"O",IF(C11=$AH$50,"O",IF(C11=$AI$50,"O",IF(C11=$AJ$50,"O",IF(C11=$AK$50,"O",IF(C11=$AL$50,"O",IF(C11=$AM$50,"O",IF(C11=$AN$50,"O",IF(C11=$AO$50,"O",IF(C11=$AP$50,"O",IF(C11=$AQ$50,"O",IF(C11=$AR$50,"O",IF(C11=$AS$50,"O",IF(C11=$AT$50,"O","X")))))))))))))))))))))))))</f>
        <v>O</v>
      </c>
      <c r="D543" s="58" t="str">
        <f t="shared" si="397"/>
        <v>O</v>
      </c>
      <c r="E543" s="58" t="str">
        <f t="shared" si="397"/>
        <v>O</v>
      </c>
      <c r="F543" s="58" t="str">
        <f t="shared" si="397"/>
        <v>O</v>
      </c>
      <c r="G543" s="58" t="str">
        <f t="shared" si="397"/>
        <v>O</v>
      </c>
      <c r="H543" s="58" t="str">
        <f t="shared" si="397"/>
        <v>O</v>
      </c>
      <c r="I543" s="58" t="str">
        <f t="shared" si="397"/>
        <v>O</v>
      </c>
      <c r="J543" s="58" t="str">
        <f t="shared" si="397"/>
        <v>O</v>
      </c>
      <c r="K543" s="58" t="str">
        <f t="shared" si="397"/>
        <v>O</v>
      </c>
      <c r="L543" s="58" t="str">
        <f t="shared" si="397"/>
        <v>O</v>
      </c>
      <c r="M543" s="58" t="str">
        <f t="shared" si="397"/>
        <v>O</v>
      </c>
      <c r="N543" s="58" t="str">
        <f t="shared" si="397"/>
        <v>O</v>
      </c>
      <c r="O543" s="58" t="str">
        <f t="shared" si="397"/>
        <v>O</v>
      </c>
      <c r="P543" s="58" t="str">
        <f t="shared" si="397"/>
        <v>O</v>
      </c>
      <c r="Q543" s="58" t="str">
        <f t="shared" si="397"/>
        <v>O</v>
      </c>
      <c r="T543"/>
      <c r="U543"/>
    </row>
    <row r="544" spans="1:31">
      <c r="A544" s="780"/>
      <c r="B544" s="58" t="s">
        <v>21</v>
      </c>
      <c r="C544" s="58" t="str">
        <f t="shared" ref="C544:P544" si="398">IF(C12=$V$50,"O",IF(C12=$W$50,"O",IF(C12=$X$50,"O",IF(C12=$Y$50,"O",IF(C12=$Z$50,"O",IF(C12=$AA$50,"O",IF(C12=$AB$50,"O",IF(C12=$AC$50,"O",IF(C12=$AD$50,"O",IF(C12=$AE$50,"O",IF(C12=$AF$50,"O",IF(C12=$AG$50,"O",IF(C12=$AH$50,"O",IF(C12=$AI$50,"O",IF(C12=$AJ$50,"O",IF(C12=$AK$50,"O",IF(C12=$AL$50,"O",IF(C12=$AM$50,"O",IF(C12=$AN$50,"O",IF(C12=$AO$50,"O",IF(C12=$AP$50,"O",IF(C12=$AQ$50,"O",IF(C12=$AR$50,"O",IF(C12=$AS$50,"O",IF(C12=$AT$50,"O","X")))))))))))))))))))))))))</f>
        <v>X</v>
      </c>
      <c r="D544" s="58" t="str">
        <f t="shared" si="398"/>
        <v>X</v>
      </c>
      <c r="E544" s="58" t="str">
        <f t="shared" si="398"/>
        <v>X</v>
      </c>
      <c r="F544" s="58" t="str">
        <f t="shared" si="398"/>
        <v>X</v>
      </c>
      <c r="G544" s="58" t="str">
        <f t="shared" si="398"/>
        <v>X</v>
      </c>
      <c r="H544" s="58" t="str">
        <f t="shared" si="398"/>
        <v>X</v>
      </c>
      <c r="I544" s="58" t="str">
        <f t="shared" si="398"/>
        <v>X</v>
      </c>
      <c r="J544" s="58" t="str">
        <f t="shared" si="398"/>
        <v>X</v>
      </c>
      <c r="K544" s="58" t="str">
        <f t="shared" si="398"/>
        <v>X</v>
      </c>
      <c r="L544" s="58" t="str">
        <f t="shared" si="398"/>
        <v>X</v>
      </c>
      <c r="M544" s="58" t="str">
        <f t="shared" si="398"/>
        <v>X</v>
      </c>
      <c r="N544" s="58" t="str">
        <f t="shared" si="398"/>
        <v>X</v>
      </c>
      <c r="O544" s="58" t="str">
        <f t="shared" si="398"/>
        <v>X</v>
      </c>
      <c r="P544" s="58" t="str">
        <f t="shared" si="398"/>
        <v>X</v>
      </c>
      <c r="Q544" s="58" t="str">
        <f>IF(Q12=$V$50,"O",IF(Q12=$W$50,"O",IF(Q12=$X$50,"O",IF(Q12=$Y$50,"O",IF(Q12=$Z$50,"O",IF(Q12=$AA$50,"O",IF(Q12=$AB$50,"O",IF(Q12=$AC$50,"O",IF(Q12=$AD$50,"O",IF(Q12=$AE$50,"O",IF(Q12=$AF$50,"O",IF(Q12=$AG$50,"O",IF(Q12=$AH$50,"O",IF(Q12=$AI$50,"O",IF(Q12=$AJ$50,"O",IF(Q12=$AK$50,"O",IF(Q12=$AL$50,"O",IF(Q12=$AM$50,"O",IF(Q12=$AN$50,"O",IF(Q12=$AO$50,"O",IF(Q12=$AP$50,"O",IF(Q12=$AQ$50,"O",IF(Q12=$AR$50,"O",IF(Q12=$AS$50,"O",IF(Q12=$AT$50,"O","X")))))))))))))))))))))))))</f>
        <v>X</v>
      </c>
      <c r="T544"/>
      <c r="U544"/>
    </row>
    <row r="545" spans="1:30">
      <c r="A545" s="781"/>
      <c r="B545" s="30" t="s">
        <v>46</v>
      </c>
      <c r="C545" s="47">
        <f>COUNTIF(C539:C544,"O")</f>
        <v>4</v>
      </c>
      <c r="D545" s="47">
        <f t="shared" ref="D545:Q545" si="399">COUNTIF(D539:D544,"O")</f>
        <v>4</v>
      </c>
      <c r="E545" s="47">
        <f t="shared" si="399"/>
        <v>4</v>
      </c>
      <c r="F545" s="47">
        <f t="shared" si="399"/>
        <v>4</v>
      </c>
      <c r="G545" s="47">
        <f t="shared" si="399"/>
        <v>4</v>
      </c>
      <c r="H545" s="47">
        <f t="shared" si="399"/>
        <v>4</v>
      </c>
      <c r="I545" s="47">
        <f t="shared" si="399"/>
        <v>4</v>
      </c>
      <c r="J545" s="47">
        <f t="shared" si="399"/>
        <v>4</v>
      </c>
      <c r="K545" s="47">
        <f t="shared" si="399"/>
        <v>4</v>
      </c>
      <c r="L545" s="47">
        <f t="shared" si="399"/>
        <v>4</v>
      </c>
      <c r="M545" s="47">
        <f t="shared" si="399"/>
        <v>4</v>
      </c>
      <c r="N545" s="47">
        <f t="shared" si="399"/>
        <v>4</v>
      </c>
      <c r="O545" s="47">
        <f t="shared" si="399"/>
        <v>4</v>
      </c>
      <c r="P545" s="47">
        <f t="shared" si="399"/>
        <v>4</v>
      </c>
      <c r="Q545" s="47">
        <f t="shared" si="399"/>
        <v>4</v>
      </c>
      <c r="T545"/>
      <c r="U545"/>
    </row>
    <row r="546" spans="1:30">
      <c r="A546" s="1">
        <v>35</v>
      </c>
      <c r="B546" s="154" t="s">
        <v>108</v>
      </c>
      <c r="C546" s="58" t="str">
        <f>C538&amp;C545</f>
        <v>34</v>
      </c>
      <c r="D546" s="58" t="str">
        <f t="shared" ref="D546:Q546" si="400">D538&amp;D545</f>
        <v>34</v>
      </c>
      <c r="E546" s="58" t="str">
        <f t="shared" si="400"/>
        <v>34</v>
      </c>
      <c r="F546" s="58" t="str">
        <f t="shared" si="400"/>
        <v>34</v>
      </c>
      <c r="G546" s="58" t="str">
        <f t="shared" si="400"/>
        <v>34</v>
      </c>
      <c r="H546" s="58" t="str">
        <f t="shared" si="400"/>
        <v>34</v>
      </c>
      <c r="I546" s="58" t="str">
        <f t="shared" si="400"/>
        <v>34</v>
      </c>
      <c r="J546" s="58" t="str">
        <f t="shared" si="400"/>
        <v>34</v>
      </c>
      <c r="K546" s="58" t="str">
        <f t="shared" si="400"/>
        <v>34</v>
      </c>
      <c r="L546" s="58" t="str">
        <f t="shared" si="400"/>
        <v>34</v>
      </c>
      <c r="M546" s="58" t="str">
        <f t="shared" si="400"/>
        <v>34</v>
      </c>
      <c r="N546" s="58" t="str">
        <f t="shared" si="400"/>
        <v>34</v>
      </c>
      <c r="O546" s="58" t="str">
        <f t="shared" si="400"/>
        <v>34</v>
      </c>
      <c r="P546" s="58" t="str">
        <f t="shared" si="400"/>
        <v>34</v>
      </c>
      <c r="Q546" s="58" t="str">
        <f t="shared" si="400"/>
        <v>34</v>
      </c>
      <c r="T546"/>
      <c r="U546"/>
      <c r="V546"/>
      <c r="W546"/>
      <c r="X546"/>
      <c r="Y546"/>
      <c r="Z546"/>
      <c r="AA546"/>
      <c r="AB546"/>
      <c r="AC546"/>
    </row>
    <row r="547" spans="1:30">
      <c r="A547" s="779">
        <v>36</v>
      </c>
      <c r="B547" s="58" t="s">
        <v>32</v>
      </c>
      <c r="C547" s="58" t="str">
        <f>IF(C7=$V$52,"O",IF(C7=$W$52,"O",IF(C7=$X$52,"O",IF(C7=$Y$52,"O",IF(C7=$Z$52,"O",IF(C7=$AA$52,"O",IF(C7=$AB$52,"O",IF(C7=$AC$52,"O",IF(C7=$AD$52,"O",IF(C7=$AE$52,"O",IF(C7=$AF$52,"O",IF(C7=$AG$52,"O",IF(C7=$AH$52,"O",IF(C7=$AI$52,"O",IF(C7=$AJ$52,"O",IF(C7=$AK$52,"O",IF(C7=$AL$52,"O",IF(C7=$AM$52,"O",IF(C7=$AN$52,"O",IF(C7=$AO$52,"O",IF(C7=$AP$52,"O",IF(C7=$AQ$52,"O",IF(C7=$AR$52,"O",IF(C7=$AS$52,"O",IF(C7=$AT$52,"O",IF(C7=$AU$52,"O",IF(C7=$AV$52,"O",IF(C7=$AW$52,"O","X"))))))))))))))))))))))))))))</f>
        <v>O</v>
      </c>
      <c r="D547" s="58" t="str">
        <f t="shared" ref="D547:Q547" si="401">IF(D7=$V$52,"O",IF(D7=$W$52,"O",IF(D7=$X$52,"O",IF(D7=$Y$52,"O",IF(D7=$Z$52,"O",IF(D7=$AA$52,"O",IF(D7=$AB$52,"O",IF(D7=$AC$52,"O",IF(D7=$AD$52,"O",IF(D7=$AE$52,"O",IF(D7=$AF$52,"O",IF(D7=$AG$52,"O",IF(D7=$AH$52,"O",IF(D7=$AI$52,"O",IF(D7=$AJ$52,"O",IF(D7=$AK$52,"O",IF(D7=$AL$52,"O",IF(D7=$AM$52,"O",IF(D7=$AN$52,"O",IF(D7=$AO$52,"O",IF(D7=$AP$52,"O",IF(D7=$AQ$52,"O",IF(D7=$AR$52,"O",IF(D7=$AS$52,"O",IF(D7=$AT$52,"O",IF(D7=$AU$52,"O",IF(D7=$AV$52,"O",IF(D7=$AW$52,"O","X"))))))))))))))))))))))))))))</f>
        <v>O</v>
      </c>
      <c r="E547" s="58" t="str">
        <f t="shared" si="401"/>
        <v>O</v>
      </c>
      <c r="F547" s="58" t="str">
        <f t="shared" si="401"/>
        <v>O</v>
      </c>
      <c r="G547" s="58" t="str">
        <f t="shared" si="401"/>
        <v>O</v>
      </c>
      <c r="H547" s="58" t="str">
        <f t="shared" si="401"/>
        <v>O</v>
      </c>
      <c r="I547" s="58" t="str">
        <f t="shared" si="401"/>
        <v>O</v>
      </c>
      <c r="J547" s="58" t="str">
        <f t="shared" si="401"/>
        <v>O</v>
      </c>
      <c r="K547" s="58" t="str">
        <f t="shared" si="401"/>
        <v>O</v>
      </c>
      <c r="L547" s="58" t="str">
        <f t="shared" si="401"/>
        <v>O</v>
      </c>
      <c r="M547" s="58" t="str">
        <f t="shared" si="401"/>
        <v>O</v>
      </c>
      <c r="N547" s="58" t="str">
        <f t="shared" si="401"/>
        <v>O</v>
      </c>
      <c r="O547" s="58" t="str">
        <f t="shared" si="401"/>
        <v>O</v>
      </c>
      <c r="P547" s="58" t="str">
        <f t="shared" si="401"/>
        <v>O</v>
      </c>
      <c r="Q547" s="58" t="str">
        <f t="shared" si="401"/>
        <v>O</v>
      </c>
      <c r="T547"/>
      <c r="U547"/>
      <c r="V547"/>
      <c r="W547"/>
      <c r="X547"/>
      <c r="Y547"/>
      <c r="Z547"/>
      <c r="AA547"/>
      <c r="AB547"/>
      <c r="AC547"/>
    </row>
    <row r="548" spans="1:30">
      <c r="A548" s="780"/>
      <c r="B548" s="58" t="s">
        <v>33</v>
      </c>
      <c r="C548" s="58" t="str">
        <f t="shared" ref="C548:Q548" si="402">IF(C8=$V$52,"O",IF(C8=$W$52,"O",IF(C8=$X$52,"O",IF(C8=$Y$52,"O",IF(C8=$Z$52,"O",IF(C8=$AA$52,"O",IF(C8=$AB$52,"O",IF(C8=$AC$52,"O",IF(C8=$AD$52,"O",IF(C8=$AE$52,"O",IF(C8=$AF$52,"O",IF(C8=$AG$52,"O",IF(C8=$AH$52,"O",IF(C8=$AI$52,"O",IF(C8=$AJ$52,"O",IF(C8=$AK$52,"O",IF(C8=$AL$52,"O",IF(C8=$AM$52,"O",IF(C8=$AN$52,"O",IF(C8=$AO$52,"O",IF(C8=$AP$52,"O",IF(C8=$AQ$52,"O",IF(C8=$AR$52,"O",IF(C8=$AS$52,"O",IF(C8=$AT$52,"O",IF(C8=$AU$52,"O",IF(C8=$AV$52,"O",IF(C8=$AW$52,"O","X"))))))))))))))))))))))))))))</f>
        <v>O</v>
      </c>
      <c r="D548" s="58" t="str">
        <f t="shared" si="402"/>
        <v>O</v>
      </c>
      <c r="E548" s="58" t="str">
        <f t="shared" si="402"/>
        <v>O</v>
      </c>
      <c r="F548" s="58" t="str">
        <f t="shared" si="402"/>
        <v>O</v>
      </c>
      <c r="G548" s="58" t="str">
        <f t="shared" si="402"/>
        <v>O</v>
      </c>
      <c r="H548" s="58" t="str">
        <f t="shared" si="402"/>
        <v>O</v>
      </c>
      <c r="I548" s="58" t="str">
        <f t="shared" si="402"/>
        <v>O</v>
      </c>
      <c r="J548" s="58" t="str">
        <f t="shared" si="402"/>
        <v>O</v>
      </c>
      <c r="K548" s="58" t="str">
        <f t="shared" si="402"/>
        <v>O</v>
      </c>
      <c r="L548" s="58" t="str">
        <f t="shared" si="402"/>
        <v>O</v>
      </c>
      <c r="M548" s="58" t="str">
        <f t="shared" si="402"/>
        <v>O</v>
      </c>
      <c r="N548" s="58" t="str">
        <f t="shared" si="402"/>
        <v>O</v>
      </c>
      <c r="O548" s="58" t="str">
        <f t="shared" si="402"/>
        <v>O</v>
      </c>
      <c r="P548" s="58" t="str">
        <f t="shared" si="402"/>
        <v>O</v>
      </c>
      <c r="Q548" s="58" t="str">
        <f t="shared" si="402"/>
        <v>O</v>
      </c>
      <c r="T548"/>
      <c r="U548"/>
      <c r="V548"/>
      <c r="W548"/>
      <c r="X548"/>
      <c r="Y548"/>
      <c r="Z548"/>
      <c r="AA548"/>
      <c r="AB548"/>
      <c r="AC548"/>
    </row>
    <row r="549" spans="1:30">
      <c r="A549" s="780"/>
      <c r="B549" s="58" t="s">
        <v>34</v>
      </c>
      <c r="C549" s="58" t="str">
        <f t="shared" ref="C549:Q549" si="403">IF(C9=$V$52,"O",IF(C9=$W$52,"O",IF(C9=$X$52,"O",IF(C9=$Y$52,"O",IF(C9=$Z$52,"O",IF(C9=$AA$52,"O",IF(C9=$AB$52,"O",IF(C9=$AC$52,"O",IF(C9=$AD$52,"O",IF(C9=$AE$52,"O",IF(C9=$AF$52,"O",IF(C9=$AG$52,"O",IF(C9=$AH$52,"O",IF(C9=$AI$52,"O",IF(C9=$AJ$52,"O",IF(C9=$AK$52,"O",IF(C9=$AL$52,"O",IF(C9=$AM$52,"O",IF(C9=$AN$52,"O",IF(C9=$AO$52,"O",IF(C9=$AP$52,"O",IF(C9=$AQ$52,"O",IF(C9=$AR$52,"O",IF(C9=$AS$52,"O",IF(C9=$AT$52,"O",IF(C9=$AU$52,"O",IF(C9=$AV$52,"O",IF(C9=$AW$52,"O","X"))))))))))))))))))))))))))))</f>
        <v>O</v>
      </c>
      <c r="D549" s="58" t="str">
        <f t="shared" si="403"/>
        <v>O</v>
      </c>
      <c r="E549" s="58" t="str">
        <f t="shared" si="403"/>
        <v>O</v>
      </c>
      <c r="F549" s="58" t="str">
        <f t="shared" si="403"/>
        <v>O</v>
      </c>
      <c r="G549" s="58" t="str">
        <f t="shared" si="403"/>
        <v>O</v>
      </c>
      <c r="H549" s="58" t="str">
        <f t="shared" si="403"/>
        <v>O</v>
      </c>
      <c r="I549" s="58" t="str">
        <f t="shared" si="403"/>
        <v>O</v>
      </c>
      <c r="J549" s="58" t="str">
        <f t="shared" si="403"/>
        <v>O</v>
      </c>
      <c r="K549" s="58" t="str">
        <f t="shared" si="403"/>
        <v>O</v>
      </c>
      <c r="L549" s="58" t="str">
        <f t="shared" si="403"/>
        <v>O</v>
      </c>
      <c r="M549" s="58" t="str">
        <f t="shared" si="403"/>
        <v>O</v>
      </c>
      <c r="N549" s="58" t="str">
        <f t="shared" si="403"/>
        <v>O</v>
      </c>
      <c r="O549" s="58" t="str">
        <f t="shared" si="403"/>
        <v>O</v>
      </c>
      <c r="P549" s="58" t="str">
        <f t="shared" si="403"/>
        <v>O</v>
      </c>
      <c r="Q549" s="58" t="str">
        <f t="shared" si="403"/>
        <v>O</v>
      </c>
      <c r="T549"/>
      <c r="U549"/>
      <c r="V549"/>
      <c r="W549"/>
      <c r="X549"/>
      <c r="Y549"/>
      <c r="Z549"/>
      <c r="AA549"/>
      <c r="AB549"/>
      <c r="AC549"/>
    </row>
    <row r="550" spans="1:30">
      <c r="A550" s="780"/>
      <c r="B550" s="58" t="s">
        <v>35</v>
      </c>
      <c r="C550" s="58" t="str">
        <f t="shared" ref="C550:Q550" si="404">IF(C10=$V$52,"O",IF(C10=$W$52,"O",IF(C10=$X$52,"O",IF(C10=$Y$52,"O",IF(C10=$Z$52,"O",IF(C10=$AA$52,"O",IF(C10=$AB$52,"O",IF(C10=$AC$52,"O",IF(C10=$AD$52,"O",IF(C10=$AE$52,"O",IF(C10=$AF$52,"O",IF(C10=$AG$52,"O",IF(C10=$AH$52,"O",IF(C10=$AI$52,"O",IF(C10=$AJ$52,"O",IF(C10=$AK$52,"O",IF(C10=$AL$52,"O",IF(C10=$AM$52,"O",IF(C10=$AN$52,"O",IF(C10=$AO$52,"O",IF(C10=$AP$52,"O",IF(C10=$AQ$52,"O",IF(C10=$AR$52,"O",IF(C10=$AS$52,"O",IF(C10=$AT$52,"O",IF(C10=$AU$52,"O",IF(C10=$AV$52,"O",IF(C10=$AW$52,"O","X"))))))))))))))))))))))))))))</f>
        <v>X</v>
      </c>
      <c r="D550" s="58" t="str">
        <f t="shared" si="404"/>
        <v>X</v>
      </c>
      <c r="E550" s="58" t="str">
        <f t="shared" si="404"/>
        <v>X</v>
      </c>
      <c r="F550" s="58" t="str">
        <f t="shared" si="404"/>
        <v>X</v>
      </c>
      <c r="G550" s="58" t="str">
        <f t="shared" si="404"/>
        <v>X</v>
      </c>
      <c r="H550" s="58" t="str">
        <f t="shared" si="404"/>
        <v>X</v>
      </c>
      <c r="I550" s="58" t="str">
        <f t="shared" si="404"/>
        <v>X</v>
      </c>
      <c r="J550" s="58" t="str">
        <f t="shared" si="404"/>
        <v>X</v>
      </c>
      <c r="K550" s="58" t="str">
        <f t="shared" si="404"/>
        <v>X</v>
      </c>
      <c r="L550" s="58" t="str">
        <f t="shared" si="404"/>
        <v>X</v>
      </c>
      <c r="M550" s="58" t="str">
        <f t="shared" si="404"/>
        <v>X</v>
      </c>
      <c r="N550" s="58" t="str">
        <f t="shared" si="404"/>
        <v>X</v>
      </c>
      <c r="O550" s="58" t="str">
        <f t="shared" si="404"/>
        <v>X</v>
      </c>
      <c r="P550" s="58" t="str">
        <f t="shared" si="404"/>
        <v>X</v>
      </c>
      <c r="Q550" s="58" t="str">
        <f t="shared" si="404"/>
        <v>X</v>
      </c>
      <c r="T550"/>
      <c r="U550"/>
      <c r="V550"/>
      <c r="W550"/>
      <c r="X550"/>
      <c r="Y550"/>
      <c r="Z550"/>
      <c r="AA550"/>
      <c r="AB550"/>
      <c r="AC550"/>
    </row>
    <row r="551" spans="1:30">
      <c r="A551" s="780"/>
      <c r="B551" s="58" t="s">
        <v>36</v>
      </c>
      <c r="C551" s="58" t="str">
        <f t="shared" ref="C551:Q551" si="405">IF(C11=$V$52,"O",IF(C11=$W$52,"O",IF(C11=$X$52,"O",IF(C11=$Y$52,"O",IF(C11=$Z$52,"O",IF(C11=$AA$52,"O",IF(C11=$AB$52,"O",IF(C11=$AC$52,"O",IF(C11=$AD$52,"O",IF(C11=$AE$52,"O",IF(C11=$AF$52,"O",IF(C11=$AG$52,"O",IF(C11=$AH$52,"O",IF(C11=$AI$52,"O",IF(C11=$AJ$52,"O",IF(C11=$AK$52,"O",IF(C11=$AL$52,"O",IF(C11=$AM$52,"O",IF(C11=$AN$52,"O",IF(C11=$AO$52,"O",IF(C11=$AP$52,"O",IF(C11=$AQ$52,"O",IF(C11=$AR$52,"O",IF(C11=$AS$52,"O",IF(C11=$AT$52,"O",IF(C11=$AU$52,"O",IF(C11=$AV$52,"O",IF(C11=$AW$52,"O","X"))))))))))))))))))))))))))))</f>
        <v>X</v>
      </c>
      <c r="D551" s="58" t="str">
        <f t="shared" si="405"/>
        <v>X</v>
      </c>
      <c r="E551" s="58" t="str">
        <f t="shared" si="405"/>
        <v>X</v>
      </c>
      <c r="F551" s="58" t="str">
        <f t="shared" si="405"/>
        <v>X</v>
      </c>
      <c r="G551" s="58" t="str">
        <f t="shared" si="405"/>
        <v>X</v>
      </c>
      <c r="H551" s="58" t="str">
        <f t="shared" si="405"/>
        <v>X</v>
      </c>
      <c r="I551" s="58" t="str">
        <f t="shared" si="405"/>
        <v>X</v>
      </c>
      <c r="J551" s="58" t="str">
        <f t="shared" si="405"/>
        <v>X</v>
      </c>
      <c r="K551" s="58" t="str">
        <f t="shared" si="405"/>
        <v>X</v>
      </c>
      <c r="L551" s="58" t="str">
        <f t="shared" si="405"/>
        <v>X</v>
      </c>
      <c r="M551" s="58" t="str">
        <f t="shared" si="405"/>
        <v>X</v>
      </c>
      <c r="N551" s="58" t="str">
        <f t="shared" si="405"/>
        <v>X</v>
      </c>
      <c r="O551" s="58" t="str">
        <f t="shared" si="405"/>
        <v>X</v>
      </c>
      <c r="P551" s="58" t="str">
        <f t="shared" si="405"/>
        <v>X</v>
      </c>
      <c r="Q551" s="58" t="str">
        <f t="shared" si="405"/>
        <v>X</v>
      </c>
      <c r="T551"/>
      <c r="U551"/>
    </row>
    <row r="552" spans="1:30">
      <c r="A552" s="780"/>
      <c r="B552" s="58" t="s">
        <v>21</v>
      </c>
      <c r="C552" s="58" t="str">
        <f t="shared" ref="C552:P552" si="406">IF(C12=$V$52,"O",IF(C12=$W$52,"O",IF(C12=$X$52,"O",IF(C12=$Y$52,"O",IF(C12=$Z$52,"O",IF(C12=$AA$52,"O",IF(C12=$AB$52,"O",IF(C12=$AC$52,"O",IF(C12=$AD$52,"O",IF(C12=$AE$52,"O",IF(C12=$AF$52,"O",IF(C12=$AG$52,"O",IF(C12=$AH$52,"O",IF(C12=$AI$52,"O",IF(C12=$AJ$52,"O",IF(C12=$AK$52,"O",IF(C12=$AL$52,"O",IF(C12=$AM$52,"O",IF(C12=$AN$52,"O",IF(C12=$AO$52,"O",IF(C12=$AP$52,"O",IF(C12=$AQ$52,"O",IF(C12=$AR$52,"O",IF(C12=$AS$52,"O",IF(C12=$AT$52,"O",IF(C12=$AU$52,"O",IF(C12=$AV$52,"O",IF(C12=$AW$52,"O","X"))))))))))))))))))))))))))))</f>
        <v>X</v>
      </c>
      <c r="D552" s="58" t="str">
        <f t="shared" si="406"/>
        <v>X</v>
      </c>
      <c r="E552" s="58" t="str">
        <f t="shared" si="406"/>
        <v>X</v>
      </c>
      <c r="F552" s="58" t="str">
        <f t="shared" si="406"/>
        <v>X</v>
      </c>
      <c r="G552" s="58" t="str">
        <f t="shared" si="406"/>
        <v>X</v>
      </c>
      <c r="H552" s="58" t="str">
        <f t="shared" si="406"/>
        <v>X</v>
      </c>
      <c r="I552" s="58" t="str">
        <f t="shared" si="406"/>
        <v>X</v>
      </c>
      <c r="J552" s="58" t="str">
        <f t="shared" si="406"/>
        <v>X</v>
      </c>
      <c r="K552" s="58" t="str">
        <f t="shared" si="406"/>
        <v>X</v>
      </c>
      <c r="L552" s="58" t="str">
        <f t="shared" si="406"/>
        <v>X</v>
      </c>
      <c r="M552" s="58" t="str">
        <f t="shared" si="406"/>
        <v>X</v>
      </c>
      <c r="N552" s="58" t="str">
        <f t="shared" si="406"/>
        <v>X</v>
      </c>
      <c r="O552" s="58" t="str">
        <f t="shared" si="406"/>
        <v>X</v>
      </c>
      <c r="P552" s="58" t="str">
        <f t="shared" si="406"/>
        <v>X</v>
      </c>
      <c r="Q552" s="58" t="str">
        <f>IF(Q12=$V$52,"O",IF(Q12=$W$52,"O",IF(Q12=$X$52,"O",IF(Q12=$Y$52,"O",IF(Q12=$Z$52,"O",IF(Q12=$AA$52,"O",IF(Q12=$AB$52,"O",IF(Q12=$AC$52,"O",IF(Q12=$AD$52,"O",IF(Q12=$AE$52,"O",IF(Q12=$AF$52,"O",IF(Q12=$AG$52,"O",IF(Q12=$AH$52,"O",IF(Q12=$AI$52,"O",IF(Q12=$AJ$52,"O",IF(Q12=$AK$52,"O",IF(Q12=$AL$52,"O",IF(Q12=$AM$52,"O",IF(Q12=$AN$52,"O",IF(Q12=$AO$52,"O",IF(Q12=$AP$52,"O",IF(Q12=$AQ$52,"O",IF(Q12=$AR$52,"O",IF(Q12=$AS$52,"O",IF(Q12=$AT$52,"O",IF(Q12=$AU$52,"O",IF(Q12=$AV$52,"O",IF(Q12=$AW$52,"O","X"))))))))))))))))))))))))))))</f>
        <v>X</v>
      </c>
      <c r="T552"/>
      <c r="U552"/>
    </row>
    <row r="553" spans="1:30">
      <c r="A553" s="781"/>
      <c r="B553" s="30" t="s">
        <v>46</v>
      </c>
      <c r="C553" s="47">
        <f>COUNTIF(C547:C552,"O")</f>
        <v>3</v>
      </c>
      <c r="D553" s="47">
        <f t="shared" ref="D553:Q553" si="407">COUNTIF(D547:D552,"O")</f>
        <v>3</v>
      </c>
      <c r="E553" s="47">
        <f t="shared" si="407"/>
        <v>3</v>
      </c>
      <c r="F553" s="47">
        <f t="shared" si="407"/>
        <v>3</v>
      </c>
      <c r="G553" s="47">
        <f t="shared" si="407"/>
        <v>3</v>
      </c>
      <c r="H553" s="47">
        <f t="shared" si="407"/>
        <v>3</v>
      </c>
      <c r="I553" s="47">
        <f t="shared" si="407"/>
        <v>3</v>
      </c>
      <c r="J553" s="47">
        <f t="shared" si="407"/>
        <v>3</v>
      </c>
      <c r="K553" s="47">
        <f t="shared" si="407"/>
        <v>3</v>
      </c>
      <c r="L553" s="47">
        <f t="shared" si="407"/>
        <v>3</v>
      </c>
      <c r="M553" s="47">
        <f t="shared" si="407"/>
        <v>3</v>
      </c>
      <c r="N553" s="47">
        <f t="shared" si="407"/>
        <v>3</v>
      </c>
      <c r="O553" s="47">
        <f t="shared" si="407"/>
        <v>3</v>
      </c>
      <c r="P553" s="47">
        <f t="shared" si="407"/>
        <v>3</v>
      </c>
      <c r="Q553" s="47">
        <f t="shared" si="407"/>
        <v>3</v>
      </c>
      <c r="T553"/>
      <c r="U553"/>
    </row>
    <row r="554" spans="1:30">
      <c r="A554" s="779">
        <v>37</v>
      </c>
      <c r="B554" s="58" t="s">
        <v>32</v>
      </c>
      <c r="C554" s="58" t="str">
        <f>IF(C7=$V$53,"O",IF(C7=$W$53,"O",IF(C7=$X$53,"O",IF(C7=$Y$53,"O",IF(C7=$Z$53,"O",IF(C7=$AA$53,"O",IF(C7=$AB$53,"O",IF(C7=$AC$53,"O",IF(C7=$AD$53,"O",IF(C7=$AE$53,"O",IF(C7=$AF$53,"O",IF(C7=$AG$53,"O",IF(C7=$AH$53,"O",IF(C7=$AI$53,"O",IF(C7=$AJ$53,"O",IF(C7=$AK$53,"O",IF(C7=$AL$53,"O",IF(C7=$AM$53,"O",IF(C7=$AN$53,"O",IF(C7=$AO$53,"O",IF(C7=$AP$53,"O",IF(C7=$AQ$53,"O",IF(C7=$AR$53,"O",IF(C7=$AS$53,"O","X"))))))))))))))))))))))))</f>
        <v>X</v>
      </c>
      <c r="D554" s="58" t="str">
        <f t="shared" ref="D554:Q554" si="408">IF(D7=$V$53,"O",IF(D7=$W$53,"O",IF(D7=$X$53,"O",IF(D7=$Y$53,"O",IF(D7=$Z$53,"O",IF(D7=$AA$53,"O",IF(D7=$AB$53,"O",IF(D7=$AC$53,"O",IF(D7=$AD$53,"O",IF(D7=$AE$53,"O",IF(D7=$AF$53,"O",IF(D7=$AG$53,"O",IF(D7=$AH$53,"O",IF(D7=$AI$53,"O",IF(D7=$AJ$53,"O",IF(D7=$AK$53,"O",IF(D7=$AL$53,"O",IF(D7=$AM$53,"O",IF(D7=$AN$53,"O",IF(D7=$AO$53,"O",IF(D7=$AP$53,"O",IF(D7=$AQ$53,"O",IF(D7=$AR$53,"O",IF(D7=$AS$53,"O","X"))))))))))))))))))))))))</f>
        <v>X</v>
      </c>
      <c r="E554" s="58" t="str">
        <f t="shared" si="408"/>
        <v>X</v>
      </c>
      <c r="F554" s="58" t="str">
        <f t="shared" si="408"/>
        <v>X</v>
      </c>
      <c r="G554" s="58" t="str">
        <f t="shared" si="408"/>
        <v>X</v>
      </c>
      <c r="H554" s="58" t="str">
        <f t="shared" si="408"/>
        <v>X</v>
      </c>
      <c r="I554" s="58" t="str">
        <f t="shared" si="408"/>
        <v>X</v>
      </c>
      <c r="J554" s="58" t="str">
        <f t="shared" si="408"/>
        <v>X</v>
      </c>
      <c r="K554" s="58" t="str">
        <f t="shared" si="408"/>
        <v>X</v>
      </c>
      <c r="L554" s="58" t="str">
        <f t="shared" si="408"/>
        <v>X</v>
      </c>
      <c r="M554" s="58" t="str">
        <f t="shared" si="408"/>
        <v>X</v>
      </c>
      <c r="N554" s="58" t="str">
        <f t="shared" si="408"/>
        <v>X</v>
      </c>
      <c r="O554" s="58" t="str">
        <f t="shared" si="408"/>
        <v>X</v>
      </c>
      <c r="P554" s="58" t="str">
        <f t="shared" si="408"/>
        <v>X</v>
      </c>
      <c r="Q554" s="58" t="str">
        <f t="shared" si="408"/>
        <v>X</v>
      </c>
      <c r="T554"/>
      <c r="U554"/>
      <c r="AD554"/>
    </row>
    <row r="555" spans="1:30">
      <c r="A555" s="780"/>
      <c r="B555" s="58" t="s">
        <v>33</v>
      </c>
      <c r="C555" s="58" t="str">
        <f t="shared" ref="C555:Q555" si="409">IF(C8=$V$53,"O",IF(C8=$W$53,"O",IF(C8=$X$53,"O",IF(C8=$Y$53,"O",IF(C8=$Z$53,"O",IF(C8=$AA$53,"O",IF(C8=$AB$53,"O",IF(C8=$AC$53,"O",IF(C8=$AD$53,"O",IF(C8=$AE$53,"O",IF(C8=$AF$53,"O",IF(C8=$AG$53,"O",IF(C8=$AH$53,"O",IF(C8=$AI$53,"O",IF(C8=$AJ$53,"O",IF(C8=$AK$53,"O",IF(C8=$AL$53,"O",IF(C8=$AM$53,"O",IF(C8=$AN$53,"O",IF(C8=$AO$53,"O",IF(C8=$AP$53,"O",IF(C8=$AQ$53,"O",IF(C8=$AR$53,"O",IF(C8=$AS$53,"O","X"))))))))))))))))))))))))</f>
        <v>X</v>
      </c>
      <c r="D555" s="58" t="str">
        <f t="shared" si="409"/>
        <v>X</v>
      </c>
      <c r="E555" s="58" t="str">
        <f t="shared" si="409"/>
        <v>X</v>
      </c>
      <c r="F555" s="58" t="str">
        <f t="shared" si="409"/>
        <v>X</v>
      </c>
      <c r="G555" s="58" t="str">
        <f t="shared" si="409"/>
        <v>X</v>
      </c>
      <c r="H555" s="58" t="str">
        <f t="shared" si="409"/>
        <v>X</v>
      </c>
      <c r="I555" s="58" t="str">
        <f t="shared" si="409"/>
        <v>X</v>
      </c>
      <c r="J555" s="58" t="str">
        <f t="shared" si="409"/>
        <v>X</v>
      </c>
      <c r="K555" s="58" t="str">
        <f t="shared" si="409"/>
        <v>X</v>
      </c>
      <c r="L555" s="58" t="str">
        <f t="shared" si="409"/>
        <v>X</v>
      </c>
      <c r="M555" s="58" t="str">
        <f t="shared" si="409"/>
        <v>X</v>
      </c>
      <c r="N555" s="58" t="str">
        <f t="shared" si="409"/>
        <v>X</v>
      </c>
      <c r="O555" s="58" t="str">
        <f t="shared" si="409"/>
        <v>X</v>
      </c>
      <c r="P555" s="58" t="str">
        <f t="shared" si="409"/>
        <v>X</v>
      </c>
      <c r="Q555" s="58" t="str">
        <f t="shared" si="409"/>
        <v>X</v>
      </c>
      <c r="T555"/>
      <c r="U555"/>
      <c r="AD555"/>
    </row>
    <row r="556" spans="1:30">
      <c r="A556" s="780"/>
      <c r="B556" s="58" t="s">
        <v>34</v>
      </c>
      <c r="C556" s="58" t="str">
        <f t="shared" ref="C556:Q556" si="410">IF(C9=$V$53,"O",IF(C9=$W$53,"O",IF(C9=$X$53,"O",IF(C9=$Y$53,"O",IF(C9=$Z$53,"O",IF(C9=$AA$53,"O",IF(C9=$AB$53,"O",IF(C9=$AC$53,"O",IF(C9=$AD$53,"O",IF(C9=$AE$53,"O",IF(C9=$AF$53,"O",IF(C9=$AG$53,"O",IF(C9=$AH$53,"O",IF(C9=$AI$53,"O",IF(C9=$AJ$53,"O",IF(C9=$AK$53,"O",IF(C9=$AL$53,"O",IF(C9=$AM$53,"O",IF(C9=$AN$53,"O",IF(C9=$AO$53,"O",IF(C9=$AP$53,"O",IF(C9=$AQ$53,"O",IF(C9=$AR$53,"O",IF(C9=$AS$53,"O","X"))))))))))))))))))))))))</f>
        <v>X</v>
      </c>
      <c r="D556" s="58" t="str">
        <f t="shared" si="410"/>
        <v>X</v>
      </c>
      <c r="E556" s="58" t="str">
        <f t="shared" si="410"/>
        <v>X</v>
      </c>
      <c r="F556" s="58" t="str">
        <f t="shared" si="410"/>
        <v>X</v>
      </c>
      <c r="G556" s="58" t="str">
        <f t="shared" si="410"/>
        <v>X</v>
      </c>
      <c r="H556" s="58" t="str">
        <f t="shared" si="410"/>
        <v>X</v>
      </c>
      <c r="I556" s="58" t="str">
        <f t="shared" si="410"/>
        <v>X</v>
      </c>
      <c r="J556" s="58" t="str">
        <f t="shared" si="410"/>
        <v>X</v>
      </c>
      <c r="K556" s="58" t="str">
        <f t="shared" si="410"/>
        <v>X</v>
      </c>
      <c r="L556" s="58" t="str">
        <f t="shared" si="410"/>
        <v>X</v>
      </c>
      <c r="M556" s="58" t="str">
        <f t="shared" si="410"/>
        <v>X</v>
      </c>
      <c r="N556" s="58" t="str">
        <f t="shared" si="410"/>
        <v>X</v>
      </c>
      <c r="O556" s="58" t="str">
        <f t="shared" si="410"/>
        <v>X</v>
      </c>
      <c r="P556" s="58" t="str">
        <f t="shared" si="410"/>
        <v>X</v>
      </c>
      <c r="Q556" s="58" t="str">
        <f t="shared" si="410"/>
        <v>X</v>
      </c>
      <c r="T556"/>
      <c r="U556"/>
      <c r="AD556"/>
    </row>
    <row r="557" spans="1:30">
      <c r="A557" s="780"/>
      <c r="B557" s="58" t="s">
        <v>35</v>
      </c>
      <c r="C557" s="58" t="str">
        <f t="shared" ref="C557:Q557" si="411">IF(C10=$V$53,"O",IF(C10=$W$53,"O",IF(C10=$X$53,"O",IF(C10=$Y$53,"O",IF(C10=$Z$53,"O",IF(C10=$AA$53,"O",IF(C10=$AB$53,"O",IF(C10=$AC$53,"O",IF(C10=$AD$53,"O",IF(C10=$AE$53,"O",IF(C10=$AF$53,"O",IF(C10=$AG$53,"O",IF(C10=$AH$53,"O",IF(C10=$AI$53,"O",IF(C10=$AJ$53,"O",IF(C10=$AK$53,"O",IF(C10=$AL$53,"O",IF(C10=$AM$53,"O",IF(C10=$AN$53,"O",IF(C10=$AO$53,"O",IF(C10=$AP$53,"O",IF(C10=$AQ$53,"O",IF(C10=$AR$53,"O",IF(C10=$AS$53,"O","X"))))))))))))))))))))))))</f>
        <v>O</v>
      </c>
      <c r="D557" s="58" t="str">
        <f t="shared" si="411"/>
        <v>O</v>
      </c>
      <c r="E557" s="58" t="str">
        <f t="shared" si="411"/>
        <v>O</v>
      </c>
      <c r="F557" s="58" t="str">
        <f t="shared" si="411"/>
        <v>O</v>
      </c>
      <c r="G557" s="58" t="str">
        <f t="shared" si="411"/>
        <v>O</v>
      </c>
      <c r="H557" s="58" t="str">
        <f t="shared" si="411"/>
        <v>O</v>
      </c>
      <c r="I557" s="58" t="str">
        <f t="shared" si="411"/>
        <v>O</v>
      </c>
      <c r="J557" s="58" t="str">
        <f t="shared" si="411"/>
        <v>O</v>
      </c>
      <c r="K557" s="58" t="str">
        <f t="shared" si="411"/>
        <v>O</v>
      </c>
      <c r="L557" s="58" t="str">
        <f t="shared" si="411"/>
        <v>O</v>
      </c>
      <c r="M557" s="58" t="str">
        <f t="shared" si="411"/>
        <v>O</v>
      </c>
      <c r="N557" s="58" t="str">
        <f t="shared" si="411"/>
        <v>O</v>
      </c>
      <c r="O557" s="58" t="str">
        <f t="shared" si="411"/>
        <v>O</v>
      </c>
      <c r="P557" s="58" t="str">
        <f t="shared" si="411"/>
        <v>O</v>
      </c>
      <c r="Q557" s="58" t="str">
        <f t="shared" si="411"/>
        <v>O</v>
      </c>
      <c r="T557"/>
      <c r="U557"/>
      <c r="AD557"/>
    </row>
    <row r="558" spans="1:30">
      <c r="A558" s="780"/>
      <c r="B558" s="58" t="s">
        <v>36</v>
      </c>
      <c r="C558" s="58" t="str">
        <f t="shared" ref="C558:Q558" si="412">IF(C11=$V$53,"O",IF(C11=$W$53,"O",IF(C11=$X$53,"O",IF(C11=$Y$53,"O",IF(C11=$Z$53,"O",IF(C11=$AA$53,"O",IF(C11=$AB$53,"O",IF(C11=$AC$53,"O",IF(C11=$AD$53,"O",IF(C11=$AE$53,"O",IF(C11=$AF$53,"O",IF(C11=$AG$53,"O",IF(C11=$AH$53,"O",IF(C11=$AI$53,"O",IF(C11=$AJ$53,"O",IF(C11=$AK$53,"O",IF(C11=$AL$53,"O",IF(C11=$AM$53,"O",IF(C11=$AN$53,"O",IF(C11=$AO$53,"O",IF(C11=$AP$53,"O",IF(C11=$AQ$53,"O",IF(C11=$AR$53,"O",IF(C11=$AS$53,"O","X"))))))))))))))))))))))))</f>
        <v>O</v>
      </c>
      <c r="D558" s="58" t="str">
        <f t="shared" si="412"/>
        <v>O</v>
      </c>
      <c r="E558" s="58" t="str">
        <f t="shared" si="412"/>
        <v>O</v>
      </c>
      <c r="F558" s="58" t="str">
        <f t="shared" si="412"/>
        <v>O</v>
      </c>
      <c r="G558" s="58" t="str">
        <f t="shared" si="412"/>
        <v>O</v>
      </c>
      <c r="H558" s="58" t="str">
        <f t="shared" si="412"/>
        <v>O</v>
      </c>
      <c r="I558" s="58" t="str">
        <f t="shared" si="412"/>
        <v>O</v>
      </c>
      <c r="J558" s="58" t="str">
        <f t="shared" si="412"/>
        <v>O</v>
      </c>
      <c r="K558" s="58" t="str">
        <f t="shared" si="412"/>
        <v>O</v>
      </c>
      <c r="L558" s="58" t="str">
        <f t="shared" si="412"/>
        <v>O</v>
      </c>
      <c r="M558" s="58" t="str">
        <f t="shared" si="412"/>
        <v>O</v>
      </c>
      <c r="N558" s="58" t="str">
        <f t="shared" si="412"/>
        <v>O</v>
      </c>
      <c r="O558" s="58" t="str">
        <f t="shared" si="412"/>
        <v>O</v>
      </c>
      <c r="P558" s="58" t="str">
        <f t="shared" si="412"/>
        <v>O</v>
      </c>
      <c r="Q558" s="58" t="str">
        <f t="shared" si="412"/>
        <v>O</v>
      </c>
      <c r="T558"/>
      <c r="U558"/>
      <c r="AD558"/>
    </row>
    <row r="559" spans="1:30">
      <c r="A559" s="780"/>
      <c r="B559" s="58" t="s">
        <v>21</v>
      </c>
      <c r="C559" s="58" t="str">
        <f t="shared" ref="C559:P559" si="413">IF(C12=$V$53,"O",IF(C12=$W$53,"O",IF(C12=$X$53,"O",IF(C12=$Y$53,"O",IF(C12=$Z$53,"O",IF(C12=$AA$53,"O",IF(C12=$AB$53,"O",IF(C12=$AC$53,"O",IF(C12=$AD$53,"O",IF(C12=$AE$53,"O",IF(C12=$AF$53,"O",IF(C12=$AG$53,"O",IF(C12=$AH$53,"O",IF(C12=$AI$53,"O",IF(C12=$AJ$53,"O",IF(C12=$AK$53,"O",IF(C12=$AL$53,"O",IF(C12=$AM$53,"O",IF(C12=$AN$53,"O",IF(C12=$AO$53,"O",IF(C12=$AP$53,"O",IF(C12=$AQ$53,"O",IF(C12=$AR$53,"O",IF(C12=$AS$53,"O","X"))))))))))))))))))))))))</f>
        <v>O</v>
      </c>
      <c r="D559" s="58" t="str">
        <f t="shared" si="413"/>
        <v>O</v>
      </c>
      <c r="E559" s="58" t="str">
        <f t="shared" si="413"/>
        <v>O</v>
      </c>
      <c r="F559" s="58" t="str">
        <f t="shared" si="413"/>
        <v>O</v>
      </c>
      <c r="G559" s="58" t="str">
        <f t="shared" si="413"/>
        <v>O</v>
      </c>
      <c r="H559" s="58" t="str">
        <f t="shared" si="413"/>
        <v>O</v>
      </c>
      <c r="I559" s="58" t="str">
        <f t="shared" si="413"/>
        <v>O</v>
      </c>
      <c r="J559" s="58" t="str">
        <f t="shared" si="413"/>
        <v>O</v>
      </c>
      <c r="K559" s="58" t="str">
        <f t="shared" si="413"/>
        <v>O</v>
      </c>
      <c r="L559" s="58" t="str">
        <f t="shared" si="413"/>
        <v>O</v>
      </c>
      <c r="M559" s="58" t="str">
        <f t="shared" si="413"/>
        <v>O</v>
      </c>
      <c r="N559" s="58" t="str">
        <f t="shared" si="413"/>
        <v>O</v>
      </c>
      <c r="O559" s="58" t="str">
        <f t="shared" si="413"/>
        <v>O</v>
      </c>
      <c r="P559" s="58" t="str">
        <f t="shared" si="413"/>
        <v>O</v>
      </c>
      <c r="Q559" s="58" t="str">
        <f>IF(Q12=$V$53,"O",IF(Q12=$W$53,"O",IF(Q12=$X$53,"O",IF(Q12=$Y$53,"O",IF(Q12=$Z$53,"O",IF(Q12=$AA$53,"O",IF(Q12=$AB$53,"O",IF(Q12=$AC$53,"O",IF(Q12=$AD$53,"O",IF(Q12=$AE$53,"O",IF(Q12=$AF$53,"O",IF(Q12=$AG$53,"O",IF(Q12=$AH$53,"O",IF(Q12=$AI$53,"O",IF(Q12=$AJ$53,"O",IF(Q12=$AK$53,"O",IF(Q12=$AL$53,"O",IF(Q12=$AM$53,"O",IF(Q12=$AN$53,"O",IF(Q12=$AO$53,"O",IF(Q12=$AP$53,"O",IF(Q12=$AQ$53,"O",IF(Q12=$AR$53,"O",IF(Q12=$AS$53,"O","X"))))))))))))))))))))))))</f>
        <v>O</v>
      </c>
      <c r="T559"/>
      <c r="U559"/>
      <c r="V559" s="1"/>
      <c r="W559" s="1"/>
      <c r="X559" s="1"/>
      <c r="Y559" s="1"/>
    </row>
    <row r="560" spans="1:30">
      <c r="A560" s="781"/>
      <c r="B560" s="30" t="s">
        <v>46</v>
      </c>
      <c r="C560" s="47">
        <f>COUNTIF(C554:C559,"O")</f>
        <v>3</v>
      </c>
      <c r="D560" s="47">
        <f t="shared" ref="D560:Q560" si="414">COUNTIF(D554:D559,"O")</f>
        <v>3</v>
      </c>
      <c r="E560" s="47">
        <f t="shared" si="414"/>
        <v>3</v>
      </c>
      <c r="F560" s="47">
        <f t="shared" si="414"/>
        <v>3</v>
      </c>
      <c r="G560" s="47">
        <f t="shared" si="414"/>
        <v>3</v>
      </c>
      <c r="H560" s="47">
        <f t="shared" si="414"/>
        <v>3</v>
      </c>
      <c r="I560" s="47">
        <f t="shared" si="414"/>
        <v>3</v>
      </c>
      <c r="J560" s="47">
        <f t="shared" si="414"/>
        <v>3</v>
      </c>
      <c r="K560" s="47">
        <f t="shared" si="414"/>
        <v>3</v>
      </c>
      <c r="L560" s="47">
        <f t="shared" si="414"/>
        <v>3</v>
      </c>
      <c r="M560" s="47">
        <f t="shared" si="414"/>
        <v>3</v>
      </c>
      <c r="N560" s="47">
        <f t="shared" si="414"/>
        <v>3</v>
      </c>
      <c r="O560" s="47">
        <f t="shared" si="414"/>
        <v>3</v>
      </c>
      <c r="P560" s="47">
        <f t="shared" si="414"/>
        <v>3</v>
      </c>
      <c r="Q560" s="47">
        <f t="shared" si="414"/>
        <v>3</v>
      </c>
      <c r="T560"/>
      <c r="U560"/>
      <c r="V560" s="1"/>
      <c r="W560" s="1"/>
      <c r="X560" s="1"/>
      <c r="Y560" s="1"/>
    </row>
    <row r="561" spans="1:34" ht="17.5">
      <c r="A561" s="1">
        <v>38</v>
      </c>
      <c r="B561" s="154" t="s">
        <v>109</v>
      </c>
      <c r="C561" s="58" t="str">
        <f>C553&amp;C560</f>
        <v>33</v>
      </c>
      <c r="D561" s="58" t="str">
        <f t="shared" ref="D561:Q561" si="415">D553&amp;D560</f>
        <v>33</v>
      </c>
      <c r="E561" s="58" t="str">
        <f t="shared" si="415"/>
        <v>33</v>
      </c>
      <c r="F561" s="58" t="str">
        <f t="shared" si="415"/>
        <v>33</v>
      </c>
      <c r="G561" s="58" t="str">
        <f t="shared" si="415"/>
        <v>33</v>
      </c>
      <c r="H561" s="58" t="str">
        <f t="shared" si="415"/>
        <v>33</v>
      </c>
      <c r="I561" s="58" t="str">
        <f t="shared" si="415"/>
        <v>33</v>
      </c>
      <c r="J561" s="58" t="str">
        <f t="shared" si="415"/>
        <v>33</v>
      </c>
      <c r="K561" s="58" t="str">
        <f t="shared" si="415"/>
        <v>33</v>
      </c>
      <c r="L561" s="58" t="str">
        <f t="shared" si="415"/>
        <v>33</v>
      </c>
      <c r="M561" s="58" t="str">
        <f t="shared" si="415"/>
        <v>33</v>
      </c>
      <c r="N561" s="58" t="str">
        <f t="shared" si="415"/>
        <v>33</v>
      </c>
      <c r="O561" s="58" t="str">
        <f t="shared" si="415"/>
        <v>33</v>
      </c>
      <c r="P561" s="58" t="str">
        <f t="shared" si="415"/>
        <v>33</v>
      </c>
      <c r="Q561" s="58" t="str">
        <f t="shared" si="415"/>
        <v>33</v>
      </c>
      <c r="T561"/>
      <c r="U561"/>
      <c r="V561"/>
      <c r="W561"/>
      <c r="X561"/>
      <c r="Y561" s="123"/>
      <c r="Z561" s="186"/>
      <c r="AA561" s="186"/>
      <c r="AB561" s="186"/>
      <c r="AC561" s="186"/>
    </row>
    <row r="562" spans="1:34" ht="17.5">
      <c r="A562" s="779">
        <v>39</v>
      </c>
      <c r="B562" s="58" t="s">
        <v>32</v>
      </c>
      <c r="C562" s="58" t="str">
        <f>IF(C7=$V$55,"O",IF(C7=$W$55,"O",IF(C7=$X$55,"O",IF(C7=$Y$55,"O",IF(C7=$Z$55,"O",IF(C7=$AA$55,"O",IF(C7=$AB$55,"O",IF(C7=$AC$55,"O",IF(C7=$AD$55,"O","X")))))))))</f>
        <v>X</v>
      </c>
      <c r="D562" s="58" t="str">
        <f t="shared" ref="D562:Q562" si="416">IF(D7=$V$55,"O",IF(D7=$W$55,"O",IF(D7=$X$55,"O",IF(D7=$Y$55,"O",IF(D7=$Z$55,"O",IF(D7=$AA$55,"O",IF(D7=$AB$55,"O",IF(D7=$AC$55,"O",IF(D7=$AD$55,"O","X")))))))))</f>
        <v>X</v>
      </c>
      <c r="E562" s="58" t="str">
        <f t="shared" si="416"/>
        <v>X</v>
      </c>
      <c r="F562" s="58" t="str">
        <f t="shared" si="416"/>
        <v>X</v>
      </c>
      <c r="G562" s="58" t="str">
        <f t="shared" si="416"/>
        <v>X</v>
      </c>
      <c r="H562" s="58" t="str">
        <f t="shared" si="416"/>
        <v>X</v>
      </c>
      <c r="I562" s="58" t="str">
        <f t="shared" si="416"/>
        <v>X</v>
      </c>
      <c r="J562" s="58" t="str">
        <f t="shared" si="416"/>
        <v>X</v>
      </c>
      <c r="K562" s="58" t="str">
        <f t="shared" si="416"/>
        <v>X</v>
      </c>
      <c r="L562" s="58" t="str">
        <f t="shared" si="416"/>
        <v>X</v>
      </c>
      <c r="M562" s="58" t="str">
        <f t="shared" si="416"/>
        <v>X</v>
      </c>
      <c r="N562" s="58" t="str">
        <f t="shared" si="416"/>
        <v>X</v>
      </c>
      <c r="O562" s="58" t="str">
        <f t="shared" si="416"/>
        <v>X</v>
      </c>
      <c r="P562" s="58" t="str">
        <f t="shared" si="416"/>
        <v>X</v>
      </c>
      <c r="Q562" s="58" t="str">
        <f t="shared" si="416"/>
        <v>X</v>
      </c>
      <c r="T562"/>
      <c r="U562"/>
      <c r="V562"/>
      <c r="W562"/>
      <c r="X562"/>
      <c r="Y562" s="123"/>
      <c r="Z562" s="123"/>
    </row>
    <row r="563" spans="1:34" ht="17.5">
      <c r="A563" s="780"/>
      <c r="B563" s="58" t="s">
        <v>33</v>
      </c>
      <c r="C563" s="58" t="str">
        <f t="shared" ref="C563:Q563" si="417">IF(C8=$V$55,"O",IF(C8=$W$55,"O",IF(C8=$X$55,"O",IF(C8=$Y$55,"O",IF(C8=$Z$55,"O",IF(C8=$AA$55,"O",IF(C8=$AB$55,"O",IF(C8=$AC$55,"O",IF(C8=$AD$55,"O","X")))))))))</f>
        <v>X</v>
      </c>
      <c r="D563" s="58" t="str">
        <f t="shared" si="417"/>
        <v>X</v>
      </c>
      <c r="E563" s="58" t="str">
        <f t="shared" si="417"/>
        <v>X</v>
      </c>
      <c r="F563" s="58" t="str">
        <f t="shared" si="417"/>
        <v>X</v>
      </c>
      <c r="G563" s="58" t="str">
        <f t="shared" si="417"/>
        <v>X</v>
      </c>
      <c r="H563" s="58" t="str">
        <f t="shared" si="417"/>
        <v>X</v>
      </c>
      <c r="I563" s="58" t="str">
        <f t="shared" si="417"/>
        <v>X</v>
      </c>
      <c r="J563" s="58" t="str">
        <f t="shared" si="417"/>
        <v>X</v>
      </c>
      <c r="K563" s="58" t="str">
        <f t="shared" si="417"/>
        <v>X</v>
      </c>
      <c r="L563" s="58" t="str">
        <f t="shared" si="417"/>
        <v>X</v>
      </c>
      <c r="M563" s="58" t="str">
        <f t="shared" si="417"/>
        <v>X</v>
      </c>
      <c r="N563" s="58" t="str">
        <f t="shared" si="417"/>
        <v>X</v>
      </c>
      <c r="O563" s="58" t="str">
        <f t="shared" si="417"/>
        <v>X</v>
      </c>
      <c r="P563" s="58" t="str">
        <f t="shared" si="417"/>
        <v>X</v>
      </c>
      <c r="Q563" s="58" t="str">
        <f t="shared" si="417"/>
        <v>X</v>
      </c>
      <c r="T563"/>
      <c r="U563"/>
      <c r="V563"/>
      <c r="W563"/>
      <c r="X563"/>
      <c r="Y563" s="123"/>
      <c r="Z563" s="123"/>
    </row>
    <row r="564" spans="1:34" ht="17.5">
      <c r="A564" s="780"/>
      <c r="B564" s="58" t="s">
        <v>34</v>
      </c>
      <c r="C564" s="58" t="str">
        <f t="shared" ref="C564:Q564" si="418">IF(C9=$V$55,"O",IF(C9=$W$55,"O",IF(C9=$X$55,"O",IF(C9=$Y$55,"O",IF(C9=$Z$55,"O",IF(C9=$AA$55,"O",IF(C9=$AB$55,"O",IF(C9=$AC$55,"O",IF(C9=$AD$55,"O","X")))))))))</f>
        <v>X</v>
      </c>
      <c r="D564" s="58" t="str">
        <f t="shared" si="418"/>
        <v>X</v>
      </c>
      <c r="E564" s="58" t="str">
        <f t="shared" si="418"/>
        <v>X</v>
      </c>
      <c r="F564" s="58" t="str">
        <f t="shared" si="418"/>
        <v>X</v>
      </c>
      <c r="G564" s="58" t="str">
        <f t="shared" si="418"/>
        <v>X</v>
      </c>
      <c r="H564" s="58" t="str">
        <f t="shared" si="418"/>
        <v>X</v>
      </c>
      <c r="I564" s="58" t="str">
        <f t="shared" si="418"/>
        <v>X</v>
      </c>
      <c r="J564" s="58" t="str">
        <f t="shared" si="418"/>
        <v>X</v>
      </c>
      <c r="K564" s="58" t="str">
        <f t="shared" si="418"/>
        <v>X</v>
      </c>
      <c r="L564" s="58" t="str">
        <f t="shared" si="418"/>
        <v>X</v>
      </c>
      <c r="M564" s="58" t="str">
        <f t="shared" si="418"/>
        <v>X</v>
      </c>
      <c r="N564" s="58" t="str">
        <f t="shared" si="418"/>
        <v>X</v>
      </c>
      <c r="O564" s="58" t="str">
        <f t="shared" si="418"/>
        <v>X</v>
      </c>
      <c r="P564" s="58" t="str">
        <f t="shared" si="418"/>
        <v>X</v>
      </c>
      <c r="Q564" s="58" t="str">
        <f t="shared" si="418"/>
        <v>X</v>
      </c>
      <c r="T564"/>
      <c r="U564"/>
      <c r="V564"/>
      <c r="W564"/>
      <c r="X564"/>
      <c r="Y564" s="123"/>
      <c r="Z564" s="123"/>
    </row>
    <row r="565" spans="1:34" ht="17.5">
      <c r="A565" s="780"/>
      <c r="B565" s="58" t="s">
        <v>35</v>
      </c>
      <c r="C565" s="58" t="str">
        <f t="shared" ref="C565:Q565" si="419">IF(C10=$V$55,"O",IF(C10=$W$55,"O",IF(C10=$X$55,"O",IF(C10=$Y$55,"O",IF(C10=$Z$55,"O",IF(C10=$AA$55,"O",IF(C10=$AB$55,"O",IF(C10=$AC$55,"O",IF(C10=$AD$55,"O","X")))))))))</f>
        <v>X</v>
      </c>
      <c r="D565" s="58" t="str">
        <f t="shared" si="419"/>
        <v>X</v>
      </c>
      <c r="E565" s="58" t="str">
        <f t="shared" si="419"/>
        <v>X</v>
      </c>
      <c r="F565" s="58" t="str">
        <f t="shared" si="419"/>
        <v>X</v>
      </c>
      <c r="G565" s="58" t="str">
        <f t="shared" si="419"/>
        <v>X</v>
      </c>
      <c r="H565" s="58" t="str">
        <f t="shared" si="419"/>
        <v>X</v>
      </c>
      <c r="I565" s="58" t="str">
        <f t="shared" si="419"/>
        <v>X</v>
      </c>
      <c r="J565" s="58" t="str">
        <f t="shared" si="419"/>
        <v>X</v>
      </c>
      <c r="K565" s="58" t="str">
        <f t="shared" si="419"/>
        <v>X</v>
      </c>
      <c r="L565" s="58" t="str">
        <f t="shared" si="419"/>
        <v>X</v>
      </c>
      <c r="M565" s="58" t="str">
        <f t="shared" si="419"/>
        <v>X</v>
      </c>
      <c r="N565" s="58" t="str">
        <f t="shared" si="419"/>
        <v>X</v>
      </c>
      <c r="O565" s="58" t="str">
        <f t="shared" si="419"/>
        <v>X</v>
      </c>
      <c r="P565" s="58" t="str">
        <f t="shared" si="419"/>
        <v>X</v>
      </c>
      <c r="Q565" s="58" t="str">
        <f t="shared" si="419"/>
        <v>X</v>
      </c>
      <c r="T565"/>
      <c r="U565"/>
      <c r="V565"/>
      <c r="W565"/>
      <c r="X565"/>
      <c r="Y565" s="123"/>
      <c r="Z565" s="123"/>
    </row>
    <row r="566" spans="1:34" ht="17.5">
      <c r="A566" s="780"/>
      <c r="B566" s="58" t="s">
        <v>36</v>
      </c>
      <c r="C566" s="58" t="str">
        <f t="shared" ref="C566:Q566" si="420">IF(C11=$V$55,"O",IF(C11=$W$55,"O",IF(C11=$X$55,"O",IF(C11=$Y$55,"O",IF(C11=$Z$55,"O",IF(C11=$AA$55,"O",IF(C11=$AB$55,"O",IF(C11=$AC$55,"O",IF(C11=$AD$55,"O","X")))))))))</f>
        <v>X</v>
      </c>
      <c r="D566" s="58" t="str">
        <f t="shared" si="420"/>
        <v>X</v>
      </c>
      <c r="E566" s="58" t="str">
        <f t="shared" si="420"/>
        <v>X</v>
      </c>
      <c r="F566" s="58" t="str">
        <f t="shared" si="420"/>
        <v>X</v>
      </c>
      <c r="G566" s="58" t="str">
        <f t="shared" si="420"/>
        <v>X</v>
      </c>
      <c r="H566" s="58" t="str">
        <f t="shared" si="420"/>
        <v>X</v>
      </c>
      <c r="I566" s="58" t="str">
        <f t="shared" si="420"/>
        <v>X</v>
      </c>
      <c r="J566" s="58" t="str">
        <f t="shared" si="420"/>
        <v>X</v>
      </c>
      <c r="K566" s="58" t="str">
        <f t="shared" si="420"/>
        <v>X</v>
      </c>
      <c r="L566" s="58" t="str">
        <f t="shared" si="420"/>
        <v>X</v>
      </c>
      <c r="M566" s="58" t="str">
        <f t="shared" si="420"/>
        <v>X</v>
      </c>
      <c r="N566" s="58" t="str">
        <f t="shared" si="420"/>
        <v>X</v>
      </c>
      <c r="O566" s="58" t="str">
        <f t="shared" si="420"/>
        <v>X</v>
      </c>
      <c r="P566" s="58" t="str">
        <f t="shared" si="420"/>
        <v>X</v>
      </c>
      <c r="Q566" s="58" t="str">
        <f t="shared" si="420"/>
        <v>X</v>
      </c>
      <c r="T566"/>
      <c r="U566"/>
      <c r="V566"/>
      <c r="W566"/>
      <c r="X566"/>
      <c r="Y566" s="123"/>
      <c r="Z566" s="123"/>
    </row>
    <row r="567" spans="1:34" ht="17.5">
      <c r="A567" s="780"/>
      <c r="B567" s="58" t="s">
        <v>21</v>
      </c>
      <c r="C567" s="58" t="str">
        <f t="shared" ref="C567:P567" si="421">IF(C12=$V$55,"O",IF(C12=$W$55,"O",IF(C12=$X$55,"O",IF(C12=$Y$55,"O",IF(C12=$Z$55,"O",IF(C12=$AA$55,"O",IF(C12=$AB$55,"O",IF(C12=$AC$55,"O",IF(C12=$AD$55,"O","X")))))))))</f>
        <v>X</v>
      </c>
      <c r="D567" s="58" t="str">
        <f t="shared" si="421"/>
        <v>X</v>
      </c>
      <c r="E567" s="58" t="str">
        <f t="shared" si="421"/>
        <v>X</v>
      </c>
      <c r="F567" s="58" t="str">
        <f t="shared" si="421"/>
        <v>X</v>
      </c>
      <c r="G567" s="58" t="str">
        <f t="shared" si="421"/>
        <v>X</v>
      </c>
      <c r="H567" s="58" t="str">
        <f t="shared" si="421"/>
        <v>X</v>
      </c>
      <c r="I567" s="58" t="str">
        <f t="shared" si="421"/>
        <v>X</v>
      </c>
      <c r="J567" s="58" t="str">
        <f t="shared" si="421"/>
        <v>X</v>
      </c>
      <c r="K567" s="58" t="str">
        <f t="shared" si="421"/>
        <v>X</v>
      </c>
      <c r="L567" s="58" t="str">
        <f t="shared" si="421"/>
        <v>X</v>
      </c>
      <c r="M567" s="58" t="str">
        <f t="shared" si="421"/>
        <v>X</v>
      </c>
      <c r="N567" s="58" t="str">
        <f t="shared" si="421"/>
        <v>X</v>
      </c>
      <c r="O567" s="58" t="str">
        <f t="shared" si="421"/>
        <v>X</v>
      </c>
      <c r="P567" s="58" t="str">
        <f t="shared" si="421"/>
        <v>X</v>
      </c>
      <c r="Q567" s="58" t="str">
        <f>IF(Q12=$V$55,"O",IF(Q12=$W$55,"O",IF(Q12=$X$55,"O",IF(Q12=$Y$55,"O",IF(Q12=$Z$55,"O",IF(Q12=$AA$55,"O",IF(Q12=$AB$55,"O",IF(Q12=$AC$55,"O",IF(Q12=$AD$55,"O","X")))))))))</f>
        <v>X</v>
      </c>
      <c r="V567"/>
      <c r="W567"/>
      <c r="X567"/>
      <c r="Y567" s="123"/>
      <c r="Z567" s="123"/>
    </row>
    <row r="568" spans="1:34" ht="17.5">
      <c r="A568" s="781"/>
      <c r="B568" s="30" t="s">
        <v>46</v>
      </c>
      <c r="C568" s="47">
        <f>COUNTIF(C562:C567,"O")</f>
        <v>0</v>
      </c>
      <c r="D568" s="47">
        <f t="shared" ref="D568:Q568" si="422">COUNTIF(D562:D567,"O")</f>
        <v>0</v>
      </c>
      <c r="E568" s="47">
        <f t="shared" si="422"/>
        <v>0</v>
      </c>
      <c r="F568" s="47">
        <f t="shared" si="422"/>
        <v>0</v>
      </c>
      <c r="G568" s="47">
        <f t="shared" si="422"/>
        <v>0</v>
      </c>
      <c r="H568" s="47">
        <f t="shared" si="422"/>
        <v>0</v>
      </c>
      <c r="I568" s="47">
        <f t="shared" si="422"/>
        <v>0</v>
      </c>
      <c r="J568" s="47">
        <f t="shared" si="422"/>
        <v>0</v>
      </c>
      <c r="K568" s="47">
        <f t="shared" si="422"/>
        <v>0</v>
      </c>
      <c r="L568" s="47">
        <f t="shared" si="422"/>
        <v>0</v>
      </c>
      <c r="M568" s="47">
        <f t="shared" si="422"/>
        <v>0</v>
      </c>
      <c r="N568" s="47">
        <f t="shared" si="422"/>
        <v>0</v>
      </c>
      <c r="O568" s="47">
        <f t="shared" si="422"/>
        <v>0</v>
      </c>
      <c r="P568" s="47">
        <f t="shared" si="422"/>
        <v>0</v>
      </c>
      <c r="Q568" s="47">
        <f t="shared" si="422"/>
        <v>0</v>
      </c>
      <c r="V568"/>
      <c r="W568"/>
      <c r="X568"/>
      <c r="Y568" s="123"/>
      <c r="Z568" s="123"/>
    </row>
    <row r="569" spans="1:34" ht="17.5">
      <c r="A569" s="779">
        <v>40</v>
      </c>
      <c r="B569" s="58" t="s">
        <v>32</v>
      </c>
      <c r="C569" s="58" t="str">
        <f>IF(C7=$V$56,"O",IF(C7=$W$56,"O",IF(C7=$X$56,"O",IF(C7=$Y$56,"O",IF(C7=$Z$56,"O",IF(C7=$AA$56,"O",IF(C7=$AB$56,"O",IF(C7=$AC$56,"O",IF(C7=$AD$56,"O","X")))))))))</f>
        <v>O</v>
      </c>
      <c r="D569" s="58" t="str">
        <f t="shared" ref="D569:Q569" si="423">IF(D7=$V$56,"O",IF(D7=$W$56,"O",IF(D7=$X$56,"O",IF(D7=$Y$56,"O",IF(D7=$Z$56,"O",IF(D7=$AA$56,"O",IF(D7=$AB$56,"O",IF(D7=$AC$56,"O",IF(D7=$AD$56,"O","X")))))))))</f>
        <v>O</v>
      </c>
      <c r="E569" s="58" t="str">
        <f t="shared" si="423"/>
        <v>O</v>
      </c>
      <c r="F569" s="58" t="str">
        <f t="shared" si="423"/>
        <v>O</v>
      </c>
      <c r="G569" s="58" t="str">
        <f t="shared" si="423"/>
        <v>O</v>
      </c>
      <c r="H569" s="58" t="str">
        <f t="shared" si="423"/>
        <v>O</v>
      </c>
      <c r="I569" s="58" t="str">
        <f t="shared" si="423"/>
        <v>O</v>
      </c>
      <c r="J569" s="58" t="str">
        <f t="shared" si="423"/>
        <v>O</v>
      </c>
      <c r="K569" s="58" t="str">
        <f t="shared" si="423"/>
        <v>O</v>
      </c>
      <c r="L569" s="58" t="str">
        <f t="shared" si="423"/>
        <v>O</v>
      </c>
      <c r="M569" s="58" t="str">
        <f t="shared" si="423"/>
        <v>O</v>
      </c>
      <c r="N569" s="58" t="str">
        <f t="shared" si="423"/>
        <v>O</v>
      </c>
      <c r="O569" s="58" t="str">
        <f t="shared" si="423"/>
        <v>O</v>
      </c>
      <c r="P569" s="58" t="str">
        <f t="shared" si="423"/>
        <v>O</v>
      </c>
      <c r="Q569" s="58" t="str">
        <f t="shared" si="423"/>
        <v>O</v>
      </c>
      <c r="T569"/>
      <c r="U569"/>
      <c r="V569"/>
      <c r="W569"/>
      <c r="X569"/>
      <c r="Y569" s="123"/>
      <c r="Z569" s="123"/>
      <c r="AD569" s="187"/>
      <c r="AE569" s="186"/>
      <c r="AF569" s="186"/>
      <c r="AG569" s="186"/>
      <c r="AH569" s="186"/>
    </row>
    <row r="570" spans="1:34" ht="17.5">
      <c r="A570" s="780"/>
      <c r="B570" s="58" t="s">
        <v>33</v>
      </c>
      <c r="C570" s="58" t="str">
        <f t="shared" ref="C570:Q570" si="424">IF(C8=$V$56,"O",IF(C8=$W$56,"O",IF(C8=$X$56,"O",IF(C8=$Y$56,"O",IF(C8=$Z$56,"O",IF(C8=$AA$56,"O",IF(C8=$AB$56,"O",IF(C8=$AC$56,"O",IF(C8=$AD$56,"O","X")))))))))</f>
        <v>O</v>
      </c>
      <c r="D570" s="58" t="str">
        <f t="shared" si="424"/>
        <v>O</v>
      </c>
      <c r="E570" s="58" t="str">
        <f t="shared" si="424"/>
        <v>O</v>
      </c>
      <c r="F570" s="58" t="str">
        <f t="shared" si="424"/>
        <v>O</v>
      </c>
      <c r="G570" s="58" t="str">
        <f t="shared" si="424"/>
        <v>O</v>
      </c>
      <c r="H570" s="58" t="str">
        <f t="shared" si="424"/>
        <v>O</v>
      </c>
      <c r="I570" s="58" t="str">
        <f t="shared" si="424"/>
        <v>O</v>
      </c>
      <c r="J570" s="58" t="str">
        <f t="shared" si="424"/>
        <v>O</v>
      </c>
      <c r="K570" s="58" t="str">
        <f t="shared" si="424"/>
        <v>O</v>
      </c>
      <c r="L570" s="58" t="str">
        <f t="shared" si="424"/>
        <v>O</v>
      </c>
      <c r="M570" s="58" t="str">
        <f t="shared" si="424"/>
        <v>O</v>
      </c>
      <c r="N570" s="58" t="str">
        <f t="shared" si="424"/>
        <v>O</v>
      </c>
      <c r="O570" s="58" t="str">
        <f t="shared" si="424"/>
        <v>O</v>
      </c>
      <c r="P570" s="58" t="str">
        <f t="shared" si="424"/>
        <v>O</v>
      </c>
      <c r="Q570" s="58" t="str">
        <f t="shared" si="424"/>
        <v>O</v>
      </c>
      <c r="T570"/>
      <c r="U570"/>
      <c r="V570" s="123"/>
      <c r="W570" s="123"/>
      <c r="X570" s="123"/>
      <c r="Y570" s="123"/>
      <c r="Z570" s="123"/>
    </row>
    <row r="571" spans="1:34" ht="17.5">
      <c r="A571" s="780"/>
      <c r="B571" s="58" t="s">
        <v>34</v>
      </c>
      <c r="C571" s="58" t="str">
        <f t="shared" ref="C571:Q571" si="425">IF(C9=$V$56,"O",IF(C9=$W$56,"O",IF(C9=$X$56,"O",IF(C9=$Y$56,"O",IF(C9=$Z$56,"O",IF(C9=$AA$56,"O",IF(C9=$AB$56,"O",IF(C9=$AC$56,"O",IF(C9=$AD$56,"O","X")))))))))</f>
        <v>X</v>
      </c>
      <c r="D571" s="58" t="str">
        <f t="shared" si="425"/>
        <v>X</v>
      </c>
      <c r="E571" s="58" t="str">
        <f t="shared" si="425"/>
        <v>X</v>
      </c>
      <c r="F571" s="58" t="str">
        <f t="shared" si="425"/>
        <v>X</v>
      </c>
      <c r="G571" s="58" t="str">
        <f t="shared" si="425"/>
        <v>X</v>
      </c>
      <c r="H571" s="58" t="str">
        <f t="shared" si="425"/>
        <v>X</v>
      </c>
      <c r="I571" s="58" t="str">
        <f t="shared" si="425"/>
        <v>X</v>
      </c>
      <c r="J571" s="58" t="str">
        <f t="shared" si="425"/>
        <v>X</v>
      </c>
      <c r="K571" s="58" t="str">
        <f t="shared" si="425"/>
        <v>X</v>
      </c>
      <c r="L571" s="58" t="str">
        <f t="shared" si="425"/>
        <v>X</v>
      </c>
      <c r="M571" s="58" t="str">
        <f t="shared" si="425"/>
        <v>X</v>
      </c>
      <c r="N571" s="58" t="str">
        <f t="shared" si="425"/>
        <v>X</v>
      </c>
      <c r="O571" s="58" t="str">
        <f t="shared" si="425"/>
        <v>X</v>
      </c>
      <c r="P571" s="58" t="str">
        <f t="shared" si="425"/>
        <v>X</v>
      </c>
      <c r="Q571" s="58" t="str">
        <f t="shared" si="425"/>
        <v>X</v>
      </c>
      <c r="T571"/>
      <c r="U571"/>
      <c r="V571" s="123"/>
      <c r="W571" s="123"/>
      <c r="X571" s="123"/>
      <c r="Y571" s="123"/>
      <c r="Z571" s="123"/>
    </row>
    <row r="572" spans="1:34" ht="17.5">
      <c r="A572" s="780"/>
      <c r="B572" s="58" t="s">
        <v>35</v>
      </c>
      <c r="C572" s="58" t="str">
        <f t="shared" ref="C572:Q572" si="426">IF(C10=$V$56,"O",IF(C10=$W$56,"O",IF(C10=$X$56,"O",IF(C10=$Y$56,"O",IF(C10=$Z$56,"O",IF(C10=$AA$56,"O",IF(C10=$AB$56,"O",IF(C10=$AC$56,"O",IF(C10=$AD$56,"O","X")))))))))</f>
        <v>X</v>
      </c>
      <c r="D572" s="58" t="str">
        <f t="shared" si="426"/>
        <v>X</v>
      </c>
      <c r="E572" s="58" t="str">
        <f t="shared" si="426"/>
        <v>X</v>
      </c>
      <c r="F572" s="58" t="str">
        <f t="shared" si="426"/>
        <v>X</v>
      </c>
      <c r="G572" s="58" t="str">
        <f t="shared" si="426"/>
        <v>X</v>
      </c>
      <c r="H572" s="58" t="str">
        <f t="shared" si="426"/>
        <v>X</v>
      </c>
      <c r="I572" s="58" t="str">
        <f t="shared" si="426"/>
        <v>X</v>
      </c>
      <c r="J572" s="58" t="str">
        <f t="shared" si="426"/>
        <v>X</v>
      </c>
      <c r="K572" s="58" t="str">
        <f t="shared" si="426"/>
        <v>X</v>
      </c>
      <c r="L572" s="58" t="str">
        <f t="shared" si="426"/>
        <v>X</v>
      </c>
      <c r="M572" s="58" t="str">
        <f t="shared" si="426"/>
        <v>X</v>
      </c>
      <c r="N572" s="58" t="str">
        <f t="shared" si="426"/>
        <v>X</v>
      </c>
      <c r="O572" s="58" t="str">
        <f t="shared" si="426"/>
        <v>X</v>
      </c>
      <c r="P572" s="58" t="str">
        <f t="shared" si="426"/>
        <v>X</v>
      </c>
      <c r="Q572" s="58" t="str">
        <f t="shared" si="426"/>
        <v>X</v>
      </c>
      <c r="T572"/>
      <c r="U572"/>
      <c r="V572" s="123"/>
      <c r="W572" s="123"/>
      <c r="X572" s="123"/>
      <c r="Y572" s="123"/>
      <c r="Z572" s="123"/>
    </row>
    <row r="573" spans="1:34" ht="17.5">
      <c r="A573" s="780"/>
      <c r="B573" s="58" t="s">
        <v>36</v>
      </c>
      <c r="C573" s="58" t="str">
        <f t="shared" ref="C573:Q573" si="427">IF(C11=$V$56,"O",IF(C11=$W$56,"O",IF(C11=$X$56,"O",IF(C11=$Y$56,"O",IF(C11=$Z$56,"O",IF(C11=$AA$56,"O",IF(C11=$AB$56,"O",IF(C11=$AC$56,"O",IF(C11=$AD$56,"O","X")))))))))</f>
        <v>X</v>
      </c>
      <c r="D573" s="58" t="str">
        <f t="shared" si="427"/>
        <v>X</v>
      </c>
      <c r="E573" s="58" t="str">
        <f t="shared" si="427"/>
        <v>X</v>
      </c>
      <c r="F573" s="58" t="str">
        <f t="shared" si="427"/>
        <v>X</v>
      </c>
      <c r="G573" s="58" t="str">
        <f t="shared" si="427"/>
        <v>X</v>
      </c>
      <c r="H573" s="58" t="str">
        <f t="shared" si="427"/>
        <v>X</v>
      </c>
      <c r="I573" s="58" t="str">
        <f t="shared" si="427"/>
        <v>X</v>
      </c>
      <c r="J573" s="58" t="str">
        <f t="shared" si="427"/>
        <v>X</v>
      </c>
      <c r="K573" s="58" t="str">
        <f t="shared" si="427"/>
        <v>X</v>
      </c>
      <c r="L573" s="58" t="str">
        <f t="shared" si="427"/>
        <v>X</v>
      </c>
      <c r="M573" s="58" t="str">
        <f t="shared" si="427"/>
        <v>X</v>
      </c>
      <c r="N573" s="58" t="str">
        <f t="shared" si="427"/>
        <v>X</v>
      </c>
      <c r="O573" s="58" t="str">
        <f t="shared" si="427"/>
        <v>X</v>
      </c>
      <c r="P573" s="58" t="str">
        <f t="shared" si="427"/>
        <v>X</v>
      </c>
      <c r="Q573" s="58" t="str">
        <f t="shared" si="427"/>
        <v>X</v>
      </c>
      <c r="T573"/>
      <c r="U573"/>
      <c r="V573" s="123"/>
      <c r="W573" s="123"/>
      <c r="X573" s="123"/>
      <c r="Y573" s="123"/>
      <c r="Z573" s="123"/>
    </row>
    <row r="574" spans="1:34" ht="17.5">
      <c r="A574" s="780"/>
      <c r="B574" s="58" t="s">
        <v>21</v>
      </c>
      <c r="C574" s="58" t="str">
        <f t="shared" ref="C574:P574" si="428">IF(C12=$V$56,"O",IF(C12=$W$56,"O",IF(C12=$X$56,"O",IF(C12=$Y$56,"O",IF(C12=$Z$56,"O",IF(C12=$AA$56,"O",IF(C12=$AB$56,"O",IF(C12=$AC$56,"O",IF(C12=$AD$56,"O","X")))))))))</f>
        <v>X</v>
      </c>
      <c r="D574" s="58" t="str">
        <f t="shared" si="428"/>
        <v>X</v>
      </c>
      <c r="E574" s="58" t="str">
        <f t="shared" si="428"/>
        <v>X</v>
      </c>
      <c r="F574" s="58" t="str">
        <f t="shared" si="428"/>
        <v>X</v>
      </c>
      <c r="G574" s="58" t="str">
        <f t="shared" si="428"/>
        <v>X</v>
      </c>
      <c r="H574" s="58" t="str">
        <f t="shared" si="428"/>
        <v>X</v>
      </c>
      <c r="I574" s="58" t="str">
        <f t="shared" si="428"/>
        <v>X</v>
      </c>
      <c r="J574" s="58" t="str">
        <f t="shared" si="428"/>
        <v>X</v>
      </c>
      <c r="K574" s="58" t="str">
        <f t="shared" si="428"/>
        <v>X</v>
      </c>
      <c r="L574" s="58" t="str">
        <f t="shared" si="428"/>
        <v>X</v>
      </c>
      <c r="M574" s="58" t="str">
        <f t="shared" si="428"/>
        <v>X</v>
      </c>
      <c r="N574" s="58" t="str">
        <f t="shared" si="428"/>
        <v>X</v>
      </c>
      <c r="O574" s="58" t="str">
        <f t="shared" si="428"/>
        <v>X</v>
      </c>
      <c r="P574" s="58" t="str">
        <f t="shared" si="428"/>
        <v>X</v>
      </c>
      <c r="Q574" s="58" t="str">
        <f>IF(Q12=$V$56,"O",IF(Q12=$W$56,"O",IF(Q12=$X$56,"O",IF(Q12=$Y$56,"O",IF(Q12=$Z$56,"O",IF(Q12=$AA$56,"O",IF(Q12=$AB$56,"O",IF(Q12=$AC$56,"O",IF(Q12=$AD$56,"O","X")))))))))</f>
        <v>X</v>
      </c>
      <c r="T574"/>
      <c r="U574"/>
      <c r="V574" s="123"/>
      <c r="W574" s="123"/>
      <c r="X574" s="123"/>
      <c r="Y574" s="123"/>
      <c r="Z574" s="123"/>
    </row>
    <row r="575" spans="1:34" ht="17.5">
      <c r="A575" s="781"/>
      <c r="B575" s="30" t="s">
        <v>46</v>
      </c>
      <c r="C575" s="47">
        <f>COUNTIF(C569:C574,"O")</f>
        <v>2</v>
      </c>
      <c r="D575" s="47">
        <f t="shared" ref="D575:Q575" si="429">COUNTIF(D569:D574,"O")</f>
        <v>2</v>
      </c>
      <c r="E575" s="47">
        <f t="shared" si="429"/>
        <v>2</v>
      </c>
      <c r="F575" s="47">
        <f t="shared" si="429"/>
        <v>2</v>
      </c>
      <c r="G575" s="47">
        <f t="shared" si="429"/>
        <v>2</v>
      </c>
      <c r="H575" s="47">
        <f t="shared" si="429"/>
        <v>2</v>
      </c>
      <c r="I575" s="47">
        <f t="shared" si="429"/>
        <v>2</v>
      </c>
      <c r="J575" s="47">
        <f t="shared" si="429"/>
        <v>2</v>
      </c>
      <c r="K575" s="47">
        <f t="shared" si="429"/>
        <v>2</v>
      </c>
      <c r="L575" s="47">
        <f t="shared" si="429"/>
        <v>2</v>
      </c>
      <c r="M575" s="47">
        <f t="shared" si="429"/>
        <v>2</v>
      </c>
      <c r="N575" s="47">
        <f t="shared" si="429"/>
        <v>2</v>
      </c>
      <c r="O575" s="47">
        <f t="shared" si="429"/>
        <v>2</v>
      </c>
      <c r="P575" s="47">
        <f t="shared" si="429"/>
        <v>2</v>
      </c>
      <c r="Q575" s="47">
        <f t="shared" si="429"/>
        <v>2</v>
      </c>
      <c r="T575"/>
      <c r="U575"/>
      <c r="V575" s="123"/>
      <c r="W575" s="123"/>
      <c r="X575" s="123"/>
      <c r="Y575" s="123"/>
      <c r="Z575" s="123"/>
    </row>
    <row r="576" spans="1:34">
      <c r="A576" s="779">
        <v>41</v>
      </c>
      <c r="B576" s="58" t="s">
        <v>32</v>
      </c>
      <c r="C576" s="58" t="str">
        <f>IF(C7=$V$57,"O",IF(C7=$W$57,"O",IF(C7=$X$57,"O",IF(C7=$Y$57,"O",IF(C7=$Z$57,"O",IF(C7=$AA$57,"O",IF(C7=$AB$57,"O",IF(C7=$AC$57,"O",IF(C7=$AD$57,"O","X")))))))))</f>
        <v>X</v>
      </c>
      <c r="D576" s="58" t="str">
        <f t="shared" ref="D576:Q576" si="430">IF(D7=$V$57,"O",IF(D7=$W$57,"O",IF(D7=$X$57,"O",IF(D7=$Y$57,"O",IF(D7=$Z$57,"O",IF(D7=$AA$57,"O",IF(D7=$AB$57,"O",IF(D7=$AC$57,"O",IF(D7=$AD$57,"O","X")))))))))</f>
        <v>X</v>
      </c>
      <c r="E576" s="58" t="str">
        <f t="shared" si="430"/>
        <v>X</v>
      </c>
      <c r="F576" s="58" t="str">
        <f t="shared" si="430"/>
        <v>X</v>
      </c>
      <c r="G576" s="58" t="str">
        <f t="shared" si="430"/>
        <v>X</v>
      </c>
      <c r="H576" s="58" t="str">
        <f t="shared" si="430"/>
        <v>X</v>
      </c>
      <c r="I576" s="58" t="str">
        <f t="shared" si="430"/>
        <v>X</v>
      </c>
      <c r="J576" s="58" t="str">
        <f t="shared" si="430"/>
        <v>X</v>
      </c>
      <c r="K576" s="58" t="str">
        <f t="shared" si="430"/>
        <v>X</v>
      </c>
      <c r="L576" s="58" t="str">
        <f t="shared" si="430"/>
        <v>X</v>
      </c>
      <c r="M576" s="58" t="str">
        <f t="shared" si="430"/>
        <v>X</v>
      </c>
      <c r="N576" s="58" t="str">
        <f t="shared" si="430"/>
        <v>X</v>
      </c>
      <c r="O576" s="58" t="str">
        <f t="shared" si="430"/>
        <v>X</v>
      </c>
      <c r="P576" s="58" t="str">
        <f t="shared" si="430"/>
        <v>X</v>
      </c>
      <c r="Q576" s="58" t="str">
        <f t="shared" si="430"/>
        <v>X</v>
      </c>
      <c r="T576"/>
      <c r="U576"/>
    </row>
    <row r="577" spans="1:21">
      <c r="A577" s="780"/>
      <c r="B577" s="58" t="s">
        <v>33</v>
      </c>
      <c r="C577" s="58" t="str">
        <f t="shared" ref="C577:Q577" si="431">IF(C8=$V$57,"O",IF(C8=$W$57,"O",IF(C8=$X$57,"O",IF(C8=$Y$57,"O",IF(C8=$Z$57,"O",IF(C8=$AA$57,"O",IF(C8=$AB$57,"O",IF(C8=$AC$57,"O",IF(C8=$AD$57,"O","X")))))))))</f>
        <v>X</v>
      </c>
      <c r="D577" s="58" t="str">
        <f t="shared" si="431"/>
        <v>X</v>
      </c>
      <c r="E577" s="58" t="str">
        <f t="shared" si="431"/>
        <v>X</v>
      </c>
      <c r="F577" s="58" t="str">
        <f t="shared" si="431"/>
        <v>X</v>
      </c>
      <c r="G577" s="58" t="str">
        <f t="shared" si="431"/>
        <v>X</v>
      </c>
      <c r="H577" s="58" t="str">
        <f t="shared" si="431"/>
        <v>X</v>
      </c>
      <c r="I577" s="58" t="str">
        <f t="shared" si="431"/>
        <v>X</v>
      </c>
      <c r="J577" s="58" t="str">
        <f t="shared" si="431"/>
        <v>X</v>
      </c>
      <c r="K577" s="58" t="str">
        <f t="shared" si="431"/>
        <v>X</v>
      </c>
      <c r="L577" s="58" t="str">
        <f t="shared" si="431"/>
        <v>X</v>
      </c>
      <c r="M577" s="58" t="str">
        <f t="shared" si="431"/>
        <v>X</v>
      </c>
      <c r="N577" s="58" t="str">
        <f t="shared" si="431"/>
        <v>X</v>
      </c>
      <c r="O577" s="58" t="str">
        <f t="shared" si="431"/>
        <v>X</v>
      </c>
      <c r="P577" s="58" t="str">
        <f t="shared" si="431"/>
        <v>X</v>
      </c>
      <c r="Q577" s="58" t="str">
        <f t="shared" si="431"/>
        <v>X</v>
      </c>
      <c r="T577"/>
      <c r="U577"/>
    </row>
    <row r="578" spans="1:21" ht="17.5">
      <c r="A578" s="780"/>
      <c r="B578" s="58" t="s">
        <v>34</v>
      </c>
      <c r="C578" s="58" t="str">
        <f t="shared" ref="C578:Q578" si="432">IF(C9=$V$57,"O",IF(C9=$W$57,"O",IF(C9=$X$57,"O",IF(C9=$Y$57,"O",IF(C9=$Z$57,"O",IF(C9=$AA$57,"O",IF(C9=$AB$57,"O",IF(C9=$AC$57,"O",IF(C9=$AD$57,"O","X")))))))))</f>
        <v>O</v>
      </c>
      <c r="D578" s="58" t="str">
        <f t="shared" si="432"/>
        <v>O</v>
      </c>
      <c r="E578" s="58" t="str">
        <f t="shared" si="432"/>
        <v>O</v>
      </c>
      <c r="F578" s="58" t="str">
        <f t="shared" si="432"/>
        <v>O</v>
      </c>
      <c r="G578" s="58" t="str">
        <f t="shared" si="432"/>
        <v>O</v>
      </c>
      <c r="H578" s="58" t="str">
        <f t="shared" si="432"/>
        <v>O</v>
      </c>
      <c r="I578" s="58" t="str">
        <f t="shared" si="432"/>
        <v>O</v>
      </c>
      <c r="J578" s="58" t="str">
        <f t="shared" si="432"/>
        <v>O</v>
      </c>
      <c r="K578" s="58" t="str">
        <f t="shared" si="432"/>
        <v>O</v>
      </c>
      <c r="L578" s="58" t="str">
        <f t="shared" si="432"/>
        <v>O</v>
      </c>
      <c r="M578" s="58" t="str">
        <f t="shared" si="432"/>
        <v>O</v>
      </c>
      <c r="N578" s="58" t="str">
        <f t="shared" si="432"/>
        <v>O</v>
      </c>
      <c r="O578" s="58" t="str">
        <f t="shared" si="432"/>
        <v>O</v>
      </c>
      <c r="P578" s="58" t="str">
        <f t="shared" si="432"/>
        <v>O</v>
      </c>
      <c r="Q578" s="58" t="str">
        <f t="shared" si="432"/>
        <v>O</v>
      </c>
      <c r="U578" s="123"/>
    </row>
    <row r="579" spans="1:21" ht="17.5">
      <c r="A579" s="780"/>
      <c r="B579" s="58" t="s">
        <v>35</v>
      </c>
      <c r="C579" s="58" t="str">
        <f t="shared" ref="C579:Q579" si="433">IF(C10=$V$57,"O",IF(C10=$W$57,"O",IF(C10=$X$57,"O",IF(C10=$Y$57,"O",IF(C10=$Z$57,"O",IF(C10=$AA$57,"O",IF(C10=$AB$57,"O",IF(C10=$AC$57,"O",IF(C10=$AD$57,"O","X")))))))))</f>
        <v>X</v>
      </c>
      <c r="D579" s="58" t="str">
        <f t="shared" si="433"/>
        <v>X</v>
      </c>
      <c r="E579" s="58" t="str">
        <f t="shared" si="433"/>
        <v>X</v>
      </c>
      <c r="F579" s="58" t="str">
        <f t="shared" si="433"/>
        <v>X</v>
      </c>
      <c r="G579" s="58" t="str">
        <f t="shared" si="433"/>
        <v>X</v>
      </c>
      <c r="H579" s="58" t="str">
        <f t="shared" si="433"/>
        <v>X</v>
      </c>
      <c r="I579" s="58" t="str">
        <f t="shared" si="433"/>
        <v>X</v>
      </c>
      <c r="J579" s="58" t="str">
        <f t="shared" si="433"/>
        <v>X</v>
      </c>
      <c r="K579" s="58" t="str">
        <f t="shared" si="433"/>
        <v>X</v>
      </c>
      <c r="L579" s="58" t="str">
        <f t="shared" si="433"/>
        <v>X</v>
      </c>
      <c r="M579" s="58" t="str">
        <f t="shared" si="433"/>
        <v>X</v>
      </c>
      <c r="N579" s="58" t="str">
        <f t="shared" si="433"/>
        <v>X</v>
      </c>
      <c r="O579" s="58" t="str">
        <f t="shared" si="433"/>
        <v>X</v>
      </c>
      <c r="P579" s="58" t="str">
        <f t="shared" si="433"/>
        <v>X</v>
      </c>
      <c r="Q579" s="58" t="str">
        <f t="shared" si="433"/>
        <v>X</v>
      </c>
      <c r="U579" s="123"/>
    </row>
    <row r="580" spans="1:21" ht="17.5">
      <c r="A580" s="780"/>
      <c r="B580" s="58" t="s">
        <v>36</v>
      </c>
      <c r="C580" s="58" t="str">
        <f t="shared" ref="C580:Q580" si="434">IF(C11=$V$57,"O",IF(C11=$W$57,"O",IF(C11=$X$57,"O",IF(C11=$Y$57,"O",IF(C11=$Z$57,"O",IF(C11=$AA$57,"O",IF(C11=$AB$57,"O",IF(C11=$AC$57,"O",IF(C11=$AD$57,"O","X")))))))))</f>
        <v>X</v>
      </c>
      <c r="D580" s="58" t="str">
        <f t="shared" si="434"/>
        <v>X</v>
      </c>
      <c r="E580" s="58" t="str">
        <f t="shared" si="434"/>
        <v>X</v>
      </c>
      <c r="F580" s="58" t="str">
        <f t="shared" si="434"/>
        <v>X</v>
      </c>
      <c r="G580" s="58" t="str">
        <f t="shared" si="434"/>
        <v>X</v>
      </c>
      <c r="H580" s="58" t="str">
        <f t="shared" si="434"/>
        <v>X</v>
      </c>
      <c r="I580" s="58" t="str">
        <f t="shared" si="434"/>
        <v>X</v>
      </c>
      <c r="J580" s="58" t="str">
        <f t="shared" si="434"/>
        <v>X</v>
      </c>
      <c r="K580" s="58" t="str">
        <f t="shared" si="434"/>
        <v>X</v>
      </c>
      <c r="L580" s="58" t="str">
        <f t="shared" si="434"/>
        <v>X</v>
      </c>
      <c r="M580" s="58" t="str">
        <f t="shared" si="434"/>
        <v>X</v>
      </c>
      <c r="N580" s="58" t="str">
        <f t="shared" si="434"/>
        <v>X</v>
      </c>
      <c r="O580" s="58" t="str">
        <f t="shared" si="434"/>
        <v>X</v>
      </c>
      <c r="P580" s="58" t="str">
        <f t="shared" si="434"/>
        <v>X</v>
      </c>
      <c r="Q580" s="58" t="str">
        <f t="shared" si="434"/>
        <v>X</v>
      </c>
      <c r="U580" s="123"/>
    </row>
    <row r="581" spans="1:21" ht="17.5">
      <c r="A581" s="780"/>
      <c r="B581" s="58" t="s">
        <v>21</v>
      </c>
      <c r="C581" s="58" t="str">
        <f t="shared" ref="C581:P581" si="435">IF(C12=$V$57,"O",IF(C12=$W$57,"O",IF(C12=$X$57,"O",IF(C12=$Y$57,"O",IF(C12=$Z$57,"O",IF(C12=$AA$57,"O",IF(C12=$AB$57,"O",IF(C12=$AC$57,"O",IF(C12=$AD$57,"O","X")))))))))</f>
        <v>X</v>
      </c>
      <c r="D581" s="58" t="str">
        <f t="shared" si="435"/>
        <v>X</v>
      </c>
      <c r="E581" s="58" t="str">
        <f t="shared" si="435"/>
        <v>X</v>
      </c>
      <c r="F581" s="58" t="str">
        <f t="shared" si="435"/>
        <v>X</v>
      </c>
      <c r="G581" s="58" t="str">
        <f t="shared" si="435"/>
        <v>X</v>
      </c>
      <c r="H581" s="58" t="str">
        <f t="shared" si="435"/>
        <v>X</v>
      </c>
      <c r="I581" s="58" t="str">
        <f t="shared" si="435"/>
        <v>X</v>
      </c>
      <c r="J581" s="58" t="str">
        <f t="shared" si="435"/>
        <v>X</v>
      </c>
      <c r="K581" s="58" t="str">
        <f t="shared" si="435"/>
        <v>X</v>
      </c>
      <c r="L581" s="58" t="str">
        <f t="shared" si="435"/>
        <v>X</v>
      </c>
      <c r="M581" s="58" t="str">
        <f t="shared" si="435"/>
        <v>X</v>
      </c>
      <c r="N581" s="58" t="str">
        <f t="shared" si="435"/>
        <v>X</v>
      </c>
      <c r="O581" s="58" t="str">
        <f t="shared" si="435"/>
        <v>X</v>
      </c>
      <c r="P581" s="58" t="str">
        <f t="shared" si="435"/>
        <v>X</v>
      </c>
      <c r="Q581" s="58" t="str">
        <f>IF(Q12=$V$57,"O",IF(Q12=$W$57,"O",IF(Q12=$X$57,"O",IF(Q12=$Y$57,"O",IF(Q12=$Z$57,"O",IF(Q12=$AA$57,"O",IF(Q12=$AB$57,"O",IF(Q12=$AC$57,"O",IF(Q12=$AD$57,"O","X")))))))))</f>
        <v>X</v>
      </c>
      <c r="U581" s="123"/>
    </row>
    <row r="582" spans="1:21" ht="17.5">
      <c r="A582" s="781"/>
      <c r="B582" s="30" t="s">
        <v>46</v>
      </c>
      <c r="C582" s="47">
        <f>COUNTIF(C576:C581,"O")</f>
        <v>1</v>
      </c>
      <c r="D582" s="47">
        <f t="shared" ref="D582:Q582" si="436">COUNTIF(D576:D581,"O")</f>
        <v>1</v>
      </c>
      <c r="E582" s="47">
        <f t="shared" si="436"/>
        <v>1</v>
      </c>
      <c r="F582" s="47">
        <f t="shared" si="436"/>
        <v>1</v>
      </c>
      <c r="G582" s="47">
        <f t="shared" si="436"/>
        <v>1</v>
      </c>
      <c r="H582" s="47">
        <f t="shared" si="436"/>
        <v>1</v>
      </c>
      <c r="I582" s="47">
        <f t="shared" si="436"/>
        <v>1</v>
      </c>
      <c r="J582" s="47">
        <f t="shared" si="436"/>
        <v>1</v>
      </c>
      <c r="K582" s="47">
        <f t="shared" si="436"/>
        <v>1</v>
      </c>
      <c r="L582" s="47">
        <f t="shared" si="436"/>
        <v>1</v>
      </c>
      <c r="M582" s="47">
        <f t="shared" si="436"/>
        <v>1</v>
      </c>
      <c r="N582" s="47">
        <f t="shared" si="436"/>
        <v>1</v>
      </c>
      <c r="O582" s="47">
        <f t="shared" si="436"/>
        <v>1</v>
      </c>
      <c r="P582" s="47">
        <f t="shared" si="436"/>
        <v>1</v>
      </c>
      <c r="Q582" s="47">
        <f t="shared" si="436"/>
        <v>1</v>
      </c>
      <c r="U582" s="123"/>
    </row>
    <row r="583" spans="1:21" ht="17.5">
      <c r="A583" s="779">
        <v>42</v>
      </c>
      <c r="B583" s="58" t="s">
        <v>32</v>
      </c>
      <c r="C583" s="58" t="str">
        <f>IF(C7=$V$58,"O",IF(C7=$W$58,"O",IF(C7=$X$58,"O",IF(C7=$Y$58,"O",IF(C7=$Z$58,"O",IF(C7=$AA$58,"O",IF(C7=$AB$58,"O",IF(C7=$AC$58,"O",IF(C7=$AD$58,"O","X")))))))))</f>
        <v>X</v>
      </c>
      <c r="D583" s="58" t="str">
        <f t="shared" ref="D583:Q583" si="437">IF(D7=$V$58,"O",IF(D7=$W$58,"O",IF(D7=$X$58,"O",IF(D7=$Y$58,"O",IF(D7=$Z$58,"O",IF(D7=$AA$58,"O",IF(D7=$AB$58,"O",IF(D7=$AC$58,"O",IF(D7=$AD$58,"O","X")))))))))</f>
        <v>X</v>
      </c>
      <c r="E583" s="58" t="str">
        <f t="shared" si="437"/>
        <v>X</v>
      </c>
      <c r="F583" s="58" t="str">
        <f t="shared" si="437"/>
        <v>X</v>
      </c>
      <c r="G583" s="58" t="str">
        <f t="shared" si="437"/>
        <v>X</v>
      </c>
      <c r="H583" s="58" t="str">
        <f t="shared" si="437"/>
        <v>X</v>
      </c>
      <c r="I583" s="58" t="str">
        <f t="shared" si="437"/>
        <v>X</v>
      </c>
      <c r="J583" s="58" t="str">
        <f t="shared" si="437"/>
        <v>X</v>
      </c>
      <c r="K583" s="58" t="str">
        <f t="shared" si="437"/>
        <v>X</v>
      </c>
      <c r="L583" s="58" t="str">
        <f t="shared" si="437"/>
        <v>X</v>
      </c>
      <c r="M583" s="58" t="str">
        <f t="shared" si="437"/>
        <v>X</v>
      </c>
      <c r="N583" s="58" t="str">
        <f t="shared" si="437"/>
        <v>X</v>
      </c>
      <c r="O583" s="58" t="str">
        <f t="shared" si="437"/>
        <v>X</v>
      </c>
      <c r="P583" s="58" t="str">
        <f t="shared" si="437"/>
        <v>X</v>
      </c>
      <c r="Q583" s="58" t="str">
        <f t="shared" si="437"/>
        <v>X</v>
      </c>
      <c r="U583" s="123"/>
    </row>
    <row r="584" spans="1:21">
      <c r="A584" s="780"/>
      <c r="B584" s="58" t="s">
        <v>33</v>
      </c>
      <c r="C584" s="58" t="str">
        <f t="shared" ref="C584:Q584" si="438">IF(C8=$V$58,"O",IF(C8=$W$58,"O",IF(C8=$X$58,"O",IF(C8=$Y$58,"O",IF(C8=$Z$58,"O",IF(C8=$AA$58,"O",IF(C8=$AB$58,"O",IF(C8=$AC$58,"O",IF(C8=$AD$58,"O","X")))))))))</f>
        <v>X</v>
      </c>
      <c r="D584" s="58" t="str">
        <f t="shared" si="438"/>
        <v>X</v>
      </c>
      <c r="E584" s="58" t="str">
        <f t="shared" si="438"/>
        <v>X</v>
      </c>
      <c r="F584" s="58" t="str">
        <f t="shared" si="438"/>
        <v>X</v>
      </c>
      <c r="G584" s="58" t="str">
        <f t="shared" si="438"/>
        <v>X</v>
      </c>
      <c r="H584" s="58" t="str">
        <f t="shared" si="438"/>
        <v>X</v>
      </c>
      <c r="I584" s="58" t="str">
        <f t="shared" si="438"/>
        <v>X</v>
      </c>
      <c r="J584" s="58" t="str">
        <f t="shared" si="438"/>
        <v>X</v>
      </c>
      <c r="K584" s="58" t="str">
        <f t="shared" si="438"/>
        <v>X</v>
      </c>
      <c r="L584" s="58" t="str">
        <f t="shared" si="438"/>
        <v>X</v>
      </c>
      <c r="M584" s="58" t="str">
        <f t="shared" si="438"/>
        <v>X</v>
      </c>
      <c r="N584" s="58" t="str">
        <f t="shared" si="438"/>
        <v>X</v>
      </c>
      <c r="O584" s="58" t="str">
        <f t="shared" si="438"/>
        <v>X</v>
      </c>
      <c r="P584" s="58" t="str">
        <f t="shared" si="438"/>
        <v>X</v>
      </c>
      <c r="Q584" s="58" t="str">
        <f t="shared" si="438"/>
        <v>X</v>
      </c>
    </row>
    <row r="585" spans="1:21">
      <c r="A585" s="780"/>
      <c r="B585" s="58" t="s">
        <v>34</v>
      </c>
      <c r="C585" s="58" t="str">
        <f t="shared" ref="C585:Q585" si="439">IF(C9=$V$58,"O",IF(C9=$W$58,"O",IF(C9=$X$58,"O",IF(C9=$Y$58,"O",IF(C9=$Z$58,"O",IF(C9=$AA$58,"O",IF(C9=$AB$58,"O",IF(C9=$AC$58,"O",IF(C9=$AD$58,"O","X")))))))))</f>
        <v>X</v>
      </c>
      <c r="D585" s="58" t="str">
        <f t="shared" si="439"/>
        <v>X</v>
      </c>
      <c r="E585" s="58" t="str">
        <f t="shared" si="439"/>
        <v>X</v>
      </c>
      <c r="F585" s="58" t="str">
        <f t="shared" si="439"/>
        <v>X</v>
      </c>
      <c r="G585" s="58" t="str">
        <f t="shared" si="439"/>
        <v>X</v>
      </c>
      <c r="H585" s="58" t="str">
        <f t="shared" si="439"/>
        <v>X</v>
      </c>
      <c r="I585" s="58" t="str">
        <f t="shared" si="439"/>
        <v>X</v>
      </c>
      <c r="J585" s="58" t="str">
        <f t="shared" si="439"/>
        <v>X</v>
      </c>
      <c r="K585" s="58" t="str">
        <f t="shared" si="439"/>
        <v>X</v>
      </c>
      <c r="L585" s="58" t="str">
        <f t="shared" si="439"/>
        <v>X</v>
      </c>
      <c r="M585" s="58" t="str">
        <f t="shared" si="439"/>
        <v>X</v>
      </c>
      <c r="N585" s="58" t="str">
        <f t="shared" si="439"/>
        <v>X</v>
      </c>
      <c r="O585" s="58" t="str">
        <f t="shared" si="439"/>
        <v>X</v>
      </c>
      <c r="P585" s="58" t="str">
        <f t="shared" si="439"/>
        <v>X</v>
      </c>
      <c r="Q585" s="58" t="str">
        <f t="shared" si="439"/>
        <v>X</v>
      </c>
    </row>
    <row r="586" spans="1:21">
      <c r="A586" s="780"/>
      <c r="B586" s="58" t="s">
        <v>35</v>
      </c>
      <c r="C586" s="58" t="str">
        <f t="shared" ref="C586:Q586" si="440">IF(C10=$V$58,"O",IF(C10=$W$58,"O",IF(C10=$X$58,"O",IF(C10=$Y$58,"O",IF(C10=$Z$58,"O",IF(C10=$AA$58,"O",IF(C10=$AB$58,"O",IF(C10=$AC$58,"O",IF(C10=$AD$58,"O","X")))))))))</f>
        <v>O</v>
      </c>
      <c r="D586" s="58" t="str">
        <f t="shared" si="440"/>
        <v>O</v>
      </c>
      <c r="E586" s="58" t="str">
        <f t="shared" si="440"/>
        <v>O</v>
      </c>
      <c r="F586" s="58" t="str">
        <f t="shared" si="440"/>
        <v>O</v>
      </c>
      <c r="G586" s="58" t="str">
        <f t="shared" si="440"/>
        <v>O</v>
      </c>
      <c r="H586" s="58" t="str">
        <f t="shared" si="440"/>
        <v>O</v>
      </c>
      <c r="I586" s="58" t="str">
        <f t="shared" si="440"/>
        <v>O</v>
      </c>
      <c r="J586" s="58" t="str">
        <f t="shared" si="440"/>
        <v>O</v>
      </c>
      <c r="K586" s="58" t="str">
        <f t="shared" si="440"/>
        <v>O</v>
      </c>
      <c r="L586" s="58" t="str">
        <f t="shared" si="440"/>
        <v>O</v>
      </c>
      <c r="M586" s="58" t="str">
        <f t="shared" si="440"/>
        <v>O</v>
      </c>
      <c r="N586" s="58" t="str">
        <f t="shared" si="440"/>
        <v>O</v>
      </c>
      <c r="O586" s="58" t="str">
        <f t="shared" si="440"/>
        <v>O</v>
      </c>
      <c r="P586" s="58" t="str">
        <f t="shared" si="440"/>
        <v>O</v>
      </c>
      <c r="Q586" s="58" t="str">
        <f t="shared" si="440"/>
        <v>O</v>
      </c>
    </row>
    <row r="587" spans="1:21">
      <c r="A587" s="780"/>
      <c r="B587" s="58" t="s">
        <v>36</v>
      </c>
      <c r="C587" s="58" t="str">
        <f t="shared" ref="C587:Q587" si="441">IF(C11=$V$58,"O",IF(C11=$W$58,"O",IF(C11=$X$58,"O",IF(C11=$Y$58,"O",IF(C11=$Z$58,"O",IF(C11=$AA$58,"O",IF(C11=$AB$58,"O",IF(C11=$AC$58,"O",IF(C11=$AD$58,"O","X")))))))))</f>
        <v>X</v>
      </c>
      <c r="D587" s="58" t="str">
        <f t="shared" si="441"/>
        <v>X</v>
      </c>
      <c r="E587" s="58" t="str">
        <f t="shared" si="441"/>
        <v>X</v>
      </c>
      <c r="F587" s="58" t="str">
        <f t="shared" si="441"/>
        <v>X</v>
      </c>
      <c r="G587" s="58" t="str">
        <f t="shared" si="441"/>
        <v>X</v>
      </c>
      <c r="H587" s="58" t="str">
        <f t="shared" si="441"/>
        <v>X</v>
      </c>
      <c r="I587" s="58" t="str">
        <f t="shared" si="441"/>
        <v>X</v>
      </c>
      <c r="J587" s="58" t="str">
        <f t="shared" si="441"/>
        <v>X</v>
      </c>
      <c r="K587" s="58" t="str">
        <f t="shared" si="441"/>
        <v>X</v>
      </c>
      <c r="L587" s="58" t="str">
        <f t="shared" si="441"/>
        <v>X</v>
      </c>
      <c r="M587" s="58" t="str">
        <f t="shared" si="441"/>
        <v>X</v>
      </c>
      <c r="N587" s="58" t="str">
        <f t="shared" si="441"/>
        <v>X</v>
      </c>
      <c r="O587" s="58" t="str">
        <f t="shared" si="441"/>
        <v>X</v>
      </c>
      <c r="P587" s="58" t="str">
        <f t="shared" si="441"/>
        <v>X</v>
      </c>
      <c r="Q587" s="58" t="str">
        <f t="shared" si="441"/>
        <v>X</v>
      </c>
    </row>
    <row r="588" spans="1:21">
      <c r="A588" s="780"/>
      <c r="B588" s="58" t="s">
        <v>21</v>
      </c>
      <c r="C588" s="58" t="str">
        <f t="shared" ref="C588:P588" si="442">IF(C12=$V$58,"O",IF(C12=$W$58,"O",IF(C12=$X$58,"O",IF(C12=$Y$58,"O",IF(C12=$Z$58,"O",IF(C12=$AA$58,"O",IF(C12=$AB$58,"O",IF(C12=$AC$58,"O",IF(C12=$AD$58,"O","X")))))))))</f>
        <v>X</v>
      </c>
      <c r="D588" s="58" t="str">
        <f t="shared" si="442"/>
        <v>X</v>
      </c>
      <c r="E588" s="58" t="str">
        <f t="shared" si="442"/>
        <v>X</v>
      </c>
      <c r="F588" s="58" t="str">
        <f t="shared" si="442"/>
        <v>X</v>
      </c>
      <c r="G588" s="58" t="str">
        <f t="shared" si="442"/>
        <v>X</v>
      </c>
      <c r="H588" s="58" t="str">
        <f t="shared" si="442"/>
        <v>X</v>
      </c>
      <c r="I588" s="58" t="str">
        <f t="shared" si="442"/>
        <v>X</v>
      </c>
      <c r="J588" s="58" t="str">
        <f t="shared" si="442"/>
        <v>X</v>
      </c>
      <c r="K588" s="58" t="str">
        <f t="shared" si="442"/>
        <v>X</v>
      </c>
      <c r="L588" s="58" t="str">
        <f t="shared" si="442"/>
        <v>X</v>
      </c>
      <c r="M588" s="58" t="str">
        <f t="shared" si="442"/>
        <v>X</v>
      </c>
      <c r="N588" s="58" t="str">
        <f t="shared" si="442"/>
        <v>X</v>
      </c>
      <c r="O588" s="58" t="str">
        <f t="shared" si="442"/>
        <v>X</v>
      </c>
      <c r="P588" s="58" t="str">
        <f t="shared" si="442"/>
        <v>X</v>
      </c>
      <c r="Q588" s="58" t="str">
        <f>IF(Q12=$V$58,"O",IF(Q12=$W$58,"O",IF(Q12=$X$58,"O",IF(Q12=$Y$58,"O",IF(Q12=$Z$58,"O",IF(Q12=$AA$58,"O",IF(Q12=$AB$58,"O",IF(Q12=$AC$58,"O",IF(Q12=$AD$58,"O","X")))))))))</f>
        <v>X</v>
      </c>
    </row>
    <row r="589" spans="1:21">
      <c r="A589" s="781"/>
      <c r="B589" s="30" t="s">
        <v>46</v>
      </c>
      <c r="C589" s="47">
        <f>COUNTIF(C583:C588,"O")</f>
        <v>1</v>
      </c>
      <c r="D589" s="47">
        <f t="shared" ref="D589:Q589" si="443">COUNTIF(D583:D588,"O")</f>
        <v>1</v>
      </c>
      <c r="E589" s="47">
        <f t="shared" si="443"/>
        <v>1</v>
      </c>
      <c r="F589" s="47">
        <f t="shared" si="443"/>
        <v>1</v>
      </c>
      <c r="G589" s="47">
        <f t="shared" si="443"/>
        <v>1</v>
      </c>
      <c r="H589" s="47">
        <f t="shared" si="443"/>
        <v>1</v>
      </c>
      <c r="I589" s="47">
        <f t="shared" si="443"/>
        <v>1</v>
      </c>
      <c r="J589" s="47">
        <f t="shared" si="443"/>
        <v>1</v>
      </c>
      <c r="K589" s="47">
        <f t="shared" si="443"/>
        <v>1</v>
      </c>
      <c r="L589" s="47">
        <f t="shared" si="443"/>
        <v>1</v>
      </c>
      <c r="M589" s="47">
        <f t="shared" si="443"/>
        <v>1</v>
      </c>
      <c r="N589" s="47">
        <f t="shared" si="443"/>
        <v>1</v>
      </c>
      <c r="O589" s="47">
        <f t="shared" si="443"/>
        <v>1</v>
      </c>
      <c r="P589" s="47">
        <f t="shared" si="443"/>
        <v>1</v>
      </c>
      <c r="Q589" s="47">
        <f t="shared" si="443"/>
        <v>1</v>
      </c>
    </row>
    <row r="590" spans="1:21">
      <c r="A590" s="779">
        <v>43</v>
      </c>
      <c r="B590" s="58" t="s">
        <v>32</v>
      </c>
      <c r="C590" s="58" t="str">
        <f>IF(C7=$V$59,"O",IF(C7=$W$59,"O",IF(C7=$X$59,"O",IF(C7=$Y$59,"O",IF(C7=$Z$59,"O",IF(C7=$AA$59,"O",IF(C7=$AB$59,"O",IF(C7=$AC$59,"O",IF(C7=$AD$59,"O","X")))))))))</f>
        <v>X</v>
      </c>
      <c r="D590" s="58" t="str">
        <f t="shared" ref="D590:Q590" si="444">IF(D7=$V$59,"O",IF(D7=$W$59,"O",IF(D7=$X$59,"O",IF(D7=$Y$59,"O",IF(D7=$Z$59,"O",IF(D7=$AA$59,"O",IF(D7=$AB$59,"O",IF(D7=$AC$59,"O",IF(D7=$AD$59,"O","X")))))))))</f>
        <v>X</v>
      </c>
      <c r="E590" s="58" t="str">
        <f t="shared" si="444"/>
        <v>X</v>
      </c>
      <c r="F590" s="58" t="str">
        <f t="shared" si="444"/>
        <v>X</v>
      </c>
      <c r="G590" s="58" t="str">
        <f t="shared" si="444"/>
        <v>X</v>
      </c>
      <c r="H590" s="58" t="str">
        <f t="shared" si="444"/>
        <v>X</v>
      </c>
      <c r="I590" s="58" t="str">
        <f t="shared" si="444"/>
        <v>X</v>
      </c>
      <c r="J590" s="58" t="str">
        <f t="shared" si="444"/>
        <v>X</v>
      </c>
      <c r="K590" s="58" t="str">
        <f t="shared" si="444"/>
        <v>X</v>
      </c>
      <c r="L590" s="58" t="str">
        <f t="shared" si="444"/>
        <v>X</v>
      </c>
      <c r="M590" s="58" t="str">
        <f t="shared" si="444"/>
        <v>X</v>
      </c>
      <c r="N590" s="58" t="str">
        <f t="shared" si="444"/>
        <v>X</v>
      </c>
      <c r="O590" s="58" t="str">
        <f t="shared" si="444"/>
        <v>X</v>
      </c>
      <c r="P590" s="58" t="str">
        <f t="shared" si="444"/>
        <v>X</v>
      </c>
      <c r="Q590" s="58" t="str">
        <f t="shared" si="444"/>
        <v>X</v>
      </c>
    </row>
    <row r="591" spans="1:21">
      <c r="A591" s="780"/>
      <c r="B591" s="58" t="s">
        <v>33</v>
      </c>
      <c r="C591" s="58" t="str">
        <f t="shared" ref="C591:Q591" si="445">IF(C8=$V$59,"O",IF(C8=$W$59,"O",IF(C8=$X$59,"O",IF(C8=$Y$59,"O",IF(C8=$Z$59,"O",IF(C8=$AA$59,"O",IF(C8=$AB$59,"O",IF(C8=$AC$59,"O",IF(C8=$AD$59,"O","X")))))))))</f>
        <v>X</v>
      </c>
      <c r="D591" s="58" t="str">
        <f t="shared" si="445"/>
        <v>X</v>
      </c>
      <c r="E591" s="58" t="str">
        <f t="shared" si="445"/>
        <v>X</v>
      </c>
      <c r="F591" s="58" t="str">
        <f t="shared" si="445"/>
        <v>X</v>
      </c>
      <c r="G591" s="58" t="str">
        <f t="shared" si="445"/>
        <v>X</v>
      </c>
      <c r="H591" s="58" t="str">
        <f t="shared" si="445"/>
        <v>X</v>
      </c>
      <c r="I591" s="58" t="str">
        <f t="shared" si="445"/>
        <v>X</v>
      </c>
      <c r="J591" s="58" t="str">
        <f t="shared" si="445"/>
        <v>X</v>
      </c>
      <c r="K591" s="58" t="str">
        <f t="shared" si="445"/>
        <v>X</v>
      </c>
      <c r="L591" s="58" t="str">
        <f t="shared" si="445"/>
        <v>X</v>
      </c>
      <c r="M591" s="58" t="str">
        <f t="shared" si="445"/>
        <v>X</v>
      </c>
      <c r="N591" s="58" t="str">
        <f t="shared" si="445"/>
        <v>X</v>
      </c>
      <c r="O591" s="58" t="str">
        <f t="shared" si="445"/>
        <v>X</v>
      </c>
      <c r="P591" s="58" t="str">
        <f t="shared" si="445"/>
        <v>X</v>
      </c>
      <c r="Q591" s="58" t="str">
        <f t="shared" si="445"/>
        <v>X</v>
      </c>
    </row>
    <row r="592" spans="1:21">
      <c r="A592" s="780"/>
      <c r="B592" s="58" t="s">
        <v>34</v>
      </c>
      <c r="C592" s="58" t="str">
        <f t="shared" ref="C592:Q592" si="446">IF(C9=$V$59,"O",IF(C9=$W$59,"O",IF(C9=$X$59,"O",IF(C9=$Y$59,"O",IF(C9=$Z$59,"O",IF(C9=$AA$59,"O",IF(C9=$AB$59,"O",IF(C9=$AC$59,"O",IF(C9=$AD$59,"O","X")))))))))</f>
        <v>X</v>
      </c>
      <c r="D592" s="58" t="str">
        <f t="shared" si="446"/>
        <v>X</v>
      </c>
      <c r="E592" s="58" t="str">
        <f t="shared" si="446"/>
        <v>X</v>
      </c>
      <c r="F592" s="58" t="str">
        <f t="shared" si="446"/>
        <v>X</v>
      </c>
      <c r="G592" s="58" t="str">
        <f t="shared" si="446"/>
        <v>X</v>
      </c>
      <c r="H592" s="58" t="str">
        <f t="shared" si="446"/>
        <v>X</v>
      </c>
      <c r="I592" s="58" t="str">
        <f t="shared" si="446"/>
        <v>X</v>
      </c>
      <c r="J592" s="58" t="str">
        <f t="shared" si="446"/>
        <v>X</v>
      </c>
      <c r="K592" s="58" t="str">
        <f t="shared" si="446"/>
        <v>X</v>
      </c>
      <c r="L592" s="58" t="str">
        <f t="shared" si="446"/>
        <v>X</v>
      </c>
      <c r="M592" s="58" t="str">
        <f t="shared" si="446"/>
        <v>X</v>
      </c>
      <c r="N592" s="58" t="str">
        <f t="shared" si="446"/>
        <v>X</v>
      </c>
      <c r="O592" s="58" t="str">
        <f t="shared" si="446"/>
        <v>X</v>
      </c>
      <c r="P592" s="58" t="str">
        <f t="shared" si="446"/>
        <v>X</v>
      </c>
      <c r="Q592" s="58" t="str">
        <f t="shared" si="446"/>
        <v>X</v>
      </c>
    </row>
    <row r="593" spans="1:17">
      <c r="A593" s="780"/>
      <c r="B593" s="58" t="s">
        <v>35</v>
      </c>
      <c r="C593" s="58" t="str">
        <f t="shared" ref="C593:Q593" si="447">IF(C10=$V$59,"O",IF(C10=$W$59,"O",IF(C10=$X$59,"O",IF(C10=$Y$59,"O",IF(C10=$Z$59,"O",IF(C10=$AA$59,"O",IF(C10=$AB$59,"O",IF(C10=$AC$59,"O",IF(C10=$AD$59,"O","X")))))))))</f>
        <v>X</v>
      </c>
      <c r="D593" s="58" t="str">
        <f t="shared" si="447"/>
        <v>X</v>
      </c>
      <c r="E593" s="58" t="str">
        <f t="shared" si="447"/>
        <v>X</v>
      </c>
      <c r="F593" s="58" t="str">
        <f t="shared" si="447"/>
        <v>X</v>
      </c>
      <c r="G593" s="58" t="str">
        <f t="shared" si="447"/>
        <v>X</v>
      </c>
      <c r="H593" s="58" t="str">
        <f t="shared" si="447"/>
        <v>X</v>
      </c>
      <c r="I593" s="58" t="str">
        <f t="shared" si="447"/>
        <v>X</v>
      </c>
      <c r="J593" s="58" t="str">
        <f t="shared" si="447"/>
        <v>X</v>
      </c>
      <c r="K593" s="58" t="str">
        <f t="shared" si="447"/>
        <v>X</v>
      </c>
      <c r="L593" s="58" t="str">
        <f t="shared" si="447"/>
        <v>X</v>
      </c>
      <c r="M593" s="58" t="str">
        <f t="shared" si="447"/>
        <v>X</v>
      </c>
      <c r="N593" s="58" t="str">
        <f t="shared" si="447"/>
        <v>X</v>
      </c>
      <c r="O593" s="58" t="str">
        <f t="shared" si="447"/>
        <v>X</v>
      </c>
      <c r="P593" s="58" t="str">
        <f t="shared" si="447"/>
        <v>X</v>
      </c>
      <c r="Q593" s="58" t="str">
        <f t="shared" si="447"/>
        <v>X</v>
      </c>
    </row>
    <row r="594" spans="1:17">
      <c r="A594" s="780"/>
      <c r="B594" s="58" t="s">
        <v>36</v>
      </c>
      <c r="C594" s="58" t="str">
        <f t="shared" ref="C594:Q594" si="448">IF(C11=$V$59,"O",IF(C11=$W$59,"O",IF(C11=$X$59,"O",IF(C11=$Y$59,"O",IF(C11=$Z$59,"O",IF(C11=$AA$59,"O",IF(C11=$AB$59,"O",IF(C11=$AC$59,"O",IF(C11=$AD$59,"O","X")))))))))</f>
        <v>O</v>
      </c>
      <c r="D594" s="58" t="str">
        <f t="shared" si="448"/>
        <v>O</v>
      </c>
      <c r="E594" s="58" t="str">
        <f t="shared" si="448"/>
        <v>O</v>
      </c>
      <c r="F594" s="58" t="str">
        <f t="shared" si="448"/>
        <v>O</v>
      </c>
      <c r="G594" s="58" t="str">
        <f t="shared" si="448"/>
        <v>O</v>
      </c>
      <c r="H594" s="58" t="str">
        <f t="shared" si="448"/>
        <v>O</v>
      </c>
      <c r="I594" s="58" t="str">
        <f t="shared" si="448"/>
        <v>O</v>
      </c>
      <c r="J594" s="58" t="str">
        <f t="shared" si="448"/>
        <v>O</v>
      </c>
      <c r="K594" s="58" t="str">
        <f t="shared" si="448"/>
        <v>O</v>
      </c>
      <c r="L594" s="58" t="str">
        <f t="shared" si="448"/>
        <v>O</v>
      </c>
      <c r="M594" s="58" t="str">
        <f t="shared" si="448"/>
        <v>O</v>
      </c>
      <c r="N594" s="58" t="str">
        <f t="shared" si="448"/>
        <v>O</v>
      </c>
      <c r="O594" s="58" t="str">
        <f t="shared" si="448"/>
        <v>O</v>
      </c>
      <c r="P594" s="58" t="str">
        <f t="shared" si="448"/>
        <v>O</v>
      </c>
      <c r="Q594" s="58" t="str">
        <f t="shared" si="448"/>
        <v>O</v>
      </c>
    </row>
    <row r="595" spans="1:17">
      <c r="A595" s="780"/>
      <c r="B595" s="58" t="s">
        <v>21</v>
      </c>
      <c r="C595" s="58" t="str">
        <f t="shared" ref="C595:P595" si="449">IF(C12=$V$59,"O",IF(C12=$W$59,"O",IF(C12=$X$59,"O",IF(C12=$Y$59,"O",IF(C12=$Z$59,"O",IF(C12=$AA$59,"O",IF(C12=$AB$59,"O",IF(C12=$AC$59,"O",IF(C12=$AD$59,"O","X")))))))))</f>
        <v>O</v>
      </c>
      <c r="D595" s="58" t="str">
        <f t="shared" si="449"/>
        <v>O</v>
      </c>
      <c r="E595" s="58" t="str">
        <f t="shared" si="449"/>
        <v>O</v>
      </c>
      <c r="F595" s="58" t="str">
        <f t="shared" si="449"/>
        <v>O</v>
      </c>
      <c r="G595" s="58" t="str">
        <f t="shared" si="449"/>
        <v>O</v>
      </c>
      <c r="H595" s="58" t="str">
        <f t="shared" si="449"/>
        <v>O</v>
      </c>
      <c r="I595" s="58" t="str">
        <f t="shared" si="449"/>
        <v>O</v>
      </c>
      <c r="J595" s="58" t="str">
        <f t="shared" si="449"/>
        <v>O</v>
      </c>
      <c r="K595" s="58" t="str">
        <f t="shared" si="449"/>
        <v>O</v>
      </c>
      <c r="L595" s="58" t="str">
        <f t="shared" si="449"/>
        <v>O</v>
      </c>
      <c r="M595" s="58" t="str">
        <f t="shared" si="449"/>
        <v>O</v>
      </c>
      <c r="N595" s="58" t="str">
        <f t="shared" si="449"/>
        <v>O</v>
      </c>
      <c r="O595" s="58" t="str">
        <f t="shared" si="449"/>
        <v>O</v>
      </c>
      <c r="P595" s="58" t="str">
        <f t="shared" si="449"/>
        <v>O</v>
      </c>
      <c r="Q595" s="58" t="str">
        <f>IF(Q12=$V$59,"O",IF(Q12=$W$59,"O",IF(Q12=$X$59,"O",IF(Q12=$Y$59,"O",IF(Q12=$Z$59,"O",IF(Q12=$AA$59,"O",IF(Q12=$AB$59,"O",IF(Q12=$AC$59,"O",IF(Q12=$AD$59,"O","X")))))))))</f>
        <v>O</v>
      </c>
    </row>
    <row r="596" spans="1:17">
      <c r="A596" s="781"/>
      <c r="B596" s="30" t="s">
        <v>46</v>
      </c>
      <c r="C596" s="47">
        <f>COUNTIF(C590:C595,"O")</f>
        <v>2</v>
      </c>
      <c r="D596" s="47">
        <f t="shared" ref="D596:Q596" si="450">COUNTIF(D590:D595,"O")</f>
        <v>2</v>
      </c>
      <c r="E596" s="47">
        <f t="shared" si="450"/>
        <v>2</v>
      </c>
      <c r="F596" s="47">
        <f t="shared" si="450"/>
        <v>2</v>
      </c>
      <c r="G596" s="47">
        <f t="shared" si="450"/>
        <v>2</v>
      </c>
      <c r="H596" s="47">
        <f t="shared" si="450"/>
        <v>2</v>
      </c>
      <c r="I596" s="47">
        <f t="shared" si="450"/>
        <v>2</v>
      </c>
      <c r="J596" s="47">
        <f t="shared" si="450"/>
        <v>2</v>
      </c>
      <c r="K596" s="47">
        <f t="shared" si="450"/>
        <v>2</v>
      </c>
      <c r="L596" s="47">
        <f t="shared" si="450"/>
        <v>2</v>
      </c>
      <c r="M596" s="47">
        <f t="shared" si="450"/>
        <v>2</v>
      </c>
      <c r="N596" s="47">
        <f t="shared" si="450"/>
        <v>2</v>
      </c>
      <c r="O596" s="47">
        <f t="shared" si="450"/>
        <v>2</v>
      </c>
      <c r="P596" s="47">
        <f t="shared" si="450"/>
        <v>2</v>
      </c>
      <c r="Q596" s="47">
        <f t="shared" si="450"/>
        <v>2</v>
      </c>
    </row>
    <row r="597" spans="1:17">
      <c r="A597" s="779">
        <v>44</v>
      </c>
      <c r="B597" s="58" t="s">
        <v>32</v>
      </c>
      <c r="C597" s="58" t="str">
        <f>IF(C7=$V$60,"O",IF(C7=$W$60,"O",IF(C7=$X$60,"O",IF(C7=$Y$60,"O",IF(C7=$Z$60,"O",IF(C7=$AA$60,"O",IF(C7=$AB$60,"O",IF(C7=$AC$60,"O",IF(C7=$AD$60,"O","X")))))))))</f>
        <v>X</v>
      </c>
      <c r="D597" s="58" t="str">
        <f t="shared" ref="D597:Q597" si="451">IF(D7=$V$60,"O",IF(D7=$W$60,"O",IF(D7=$X$60,"O",IF(D7=$Y$60,"O",IF(D7=$Z$60,"O",IF(D7=$AA$60,"O",IF(D7=$AB$60,"O",IF(D7=$AC$60,"O",IF(D7=$AD$60,"O","X")))))))))</f>
        <v>X</v>
      </c>
      <c r="E597" s="58" t="str">
        <f t="shared" si="451"/>
        <v>X</v>
      </c>
      <c r="F597" s="58" t="str">
        <f t="shared" si="451"/>
        <v>X</v>
      </c>
      <c r="G597" s="58" t="str">
        <f t="shared" si="451"/>
        <v>X</v>
      </c>
      <c r="H597" s="58" t="str">
        <f t="shared" si="451"/>
        <v>X</v>
      </c>
      <c r="I597" s="58" t="str">
        <f t="shared" si="451"/>
        <v>X</v>
      </c>
      <c r="J597" s="58" t="str">
        <f t="shared" si="451"/>
        <v>X</v>
      </c>
      <c r="K597" s="58" t="str">
        <f t="shared" si="451"/>
        <v>X</v>
      </c>
      <c r="L597" s="58" t="str">
        <f t="shared" si="451"/>
        <v>X</v>
      </c>
      <c r="M597" s="58" t="str">
        <f t="shared" si="451"/>
        <v>X</v>
      </c>
      <c r="N597" s="58" t="str">
        <f t="shared" si="451"/>
        <v>X</v>
      </c>
      <c r="O597" s="58" t="str">
        <f t="shared" si="451"/>
        <v>X</v>
      </c>
      <c r="P597" s="58" t="str">
        <f t="shared" si="451"/>
        <v>X</v>
      </c>
      <c r="Q597" s="58" t="str">
        <f t="shared" si="451"/>
        <v>X</v>
      </c>
    </row>
    <row r="598" spans="1:17">
      <c r="A598" s="780"/>
      <c r="B598" s="58" t="s">
        <v>33</v>
      </c>
      <c r="C598" s="58" t="str">
        <f t="shared" ref="C598:Q598" si="452">IF(C8=$V$60,"O",IF(C8=$W$60,"O",IF(C8=$X$60,"O",IF(C8=$Y$60,"O",IF(C8=$Z$60,"O",IF(C8=$AA$60,"O",IF(C8=$AB$60,"O",IF(C8=$AC$60,"O",IF(C8=$AD$60,"O","X")))))))))</f>
        <v>X</v>
      </c>
      <c r="D598" s="58" t="str">
        <f t="shared" si="452"/>
        <v>X</v>
      </c>
      <c r="E598" s="58" t="str">
        <f t="shared" si="452"/>
        <v>X</v>
      </c>
      <c r="F598" s="58" t="str">
        <f t="shared" si="452"/>
        <v>X</v>
      </c>
      <c r="G598" s="58" t="str">
        <f t="shared" si="452"/>
        <v>X</v>
      </c>
      <c r="H598" s="58" t="str">
        <f t="shared" si="452"/>
        <v>X</v>
      </c>
      <c r="I598" s="58" t="str">
        <f t="shared" si="452"/>
        <v>X</v>
      </c>
      <c r="J598" s="58" t="str">
        <f t="shared" si="452"/>
        <v>X</v>
      </c>
      <c r="K598" s="58" t="str">
        <f t="shared" si="452"/>
        <v>X</v>
      </c>
      <c r="L598" s="58" t="str">
        <f t="shared" si="452"/>
        <v>X</v>
      </c>
      <c r="M598" s="58" t="str">
        <f t="shared" si="452"/>
        <v>X</v>
      </c>
      <c r="N598" s="58" t="str">
        <f t="shared" si="452"/>
        <v>X</v>
      </c>
      <c r="O598" s="58" t="str">
        <f t="shared" si="452"/>
        <v>X</v>
      </c>
      <c r="P598" s="58" t="str">
        <f t="shared" si="452"/>
        <v>X</v>
      </c>
      <c r="Q598" s="58" t="str">
        <f t="shared" si="452"/>
        <v>X</v>
      </c>
    </row>
    <row r="599" spans="1:17">
      <c r="A599" s="780"/>
      <c r="B599" s="58" t="s">
        <v>34</v>
      </c>
      <c r="C599" s="58" t="str">
        <f t="shared" ref="C599:Q599" si="453">IF(C9=$V$60,"O",IF(C9=$W$60,"O",IF(C9=$X$60,"O",IF(C9=$Y$60,"O",IF(C9=$Z$60,"O",IF(C9=$AA$60,"O",IF(C9=$AB$60,"O",IF(C9=$AC$60,"O",IF(C9=$AD$60,"O","X")))))))))</f>
        <v>O</v>
      </c>
      <c r="D599" s="58" t="str">
        <f t="shared" si="453"/>
        <v>O</v>
      </c>
      <c r="E599" s="58" t="str">
        <f t="shared" si="453"/>
        <v>O</v>
      </c>
      <c r="F599" s="58" t="str">
        <f t="shared" si="453"/>
        <v>O</v>
      </c>
      <c r="G599" s="58" t="str">
        <f t="shared" si="453"/>
        <v>O</v>
      </c>
      <c r="H599" s="58" t="str">
        <f t="shared" si="453"/>
        <v>O</v>
      </c>
      <c r="I599" s="58" t="str">
        <f t="shared" si="453"/>
        <v>O</v>
      </c>
      <c r="J599" s="58" t="str">
        <f t="shared" si="453"/>
        <v>O</v>
      </c>
      <c r="K599" s="58" t="str">
        <f t="shared" si="453"/>
        <v>O</v>
      </c>
      <c r="L599" s="58" t="str">
        <f t="shared" si="453"/>
        <v>O</v>
      </c>
      <c r="M599" s="58" t="str">
        <f t="shared" si="453"/>
        <v>O</v>
      </c>
      <c r="N599" s="58" t="str">
        <f t="shared" si="453"/>
        <v>O</v>
      </c>
      <c r="O599" s="58" t="str">
        <f t="shared" si="453"/>
        <v>O</v>
      </c>
      <c r="P599" s="58" t="str">
        <f t="shared" si="453"/>
        <v>O</v>
      </c>
      <c r="Q599" s="58" t="str">
        <f t="shared" si="453"/>
        <v>O</v>
      </c>
    </row>
    <row r="600" spans="1:17">
      <c r="A600" s="780"/>
      <c r="B600" s="58" t="s">
        <v>35</v>
      </c>
      <c r="C600" s="58" t="str">
        <f t="shared" ref="C600:Q600" si="454">IF(C10=$V$60,"O",IF(C10=$W$60,"O",IF(C10=$X$60,"O",IF(C10=$Y$60,"O",IF(C10=$Z$60,"O",IF(C10=$AA$60,"O",IF(C10=$AB$60,"O",IF(C10=$AC$60,"O",IF(C10=$AD$60,"O","X")))))))))</f>
        <v>X</v>
      </c>
      <c r="D600" s="58" t="str">
        <f t="shared" si="454"/>
        <v>X</v>
      </c>
      <c r="E600" s="58" t="str">
        <f t="shared" si="454"/>
        <v>X</v>
      </c>
      <c r="F600" s="58" t="str">
        <f t="shared" si="454"/>
        <v>X</v>
      </c>
      <c r="G600" s="58" t="str">
        <f t="shared" si="454"/>
        <v>X</v>
      </c>
      <c r="H600" s="58" t="str">
        <f t="shared" si="454"/>
        <v>X</v>
      </c>
      <c r="I600" s="58" t="str">
        <f t="shared" si="454"/>
        <v>X</v>
      </c>
      <c r="J600" s="58" t="str">
        <f t="shared" si="454"/>
        <v>X</v>
      </c>
      <c r="K600" s="58" t="str">
        <f t="shared" si="454"/>
        <v>X</v>
      </c>
      <c r="L600" s="58" t="str">
        <f t="shared" si="454"/>
        <v>X</v>
      </c>
      <c r="M600" s="58" t="str">
        <f t="shared" si="454"/>
        <v>X</v>
      </c>
      <c r="N600" s="58" t="str">
        <f t="shared" si="454"/>
        <v>X</v>
      </c>
      <c r="O600" s="58" t="str">
        <f t="shared" si="454"/>
        <v>X</v>
      </c>
      <c r="P600" s="58" t="str">
        <f t="shared" si="454"/>
        <v>X</v>
      </c>
      <c r="Q600" s="58" t="str">
        <f t="shared" si="454"/>
        <v>X</v>
      </c>
    </row>
    <row r="601" spans="1:17">
      <c r="A601" s="780"/>
      <c r="B601" s="58" t="s">
        <v>36</v>
      </c>
      <c r="C601" s="58" t="str">
        <f t="shared" ref="C601:Q601" si="455">IF(C11=$V$60,"O",IF(C11=$W$60,"O",IF(C11=$X$60,"O",IF(C11=$Y$60,"O",IF(C11=$Z$60,"O",IF(C11=$AA$60,"O",IF(C11=$AB$60,"O",IF(C11=$AC$60,"O",IF(C11=$AD$60,"O","X")))))))))</f>
        <v>X</v>
      </c>
      <c r="D601" s="58" t="str">
        <f t="shared" si="455"/>
        <v>X</v>
      </c>
      <c r="E601" s="58" t="str">
        <f t="shared" si="455"/>
        <v>X</v>
      </c>
      <c r="F601" s="58" t="str">
        <f t="shared" si="455"/>
        <v>X</v>
      </c>
      <c r="G601" s="58" t="str">
        <f t="shared" si="455"/>
        <v>X</v>
      </c>
      <c r="H601" s="58" t="str">
        <f t="shared" si="455"/>
        <v>X</v>
      </c>
      <c r="I601" s="58" t="str">
        <f t="shared" si="455"/>
        <v>X</v>
      </c>
      <c r="J601" s="58" t="str">
        <f t="shared" si="455"/>
        <v>X</v>
      </c>
      <c r="K601" s="58" t="str">
        <f t="shared" si="455"/>
        <v>X</v>
      </c>
      <c r="L601" s="58" t="str">
        <f t="shared" si="455"/>
        <v>X</v>
      </c>
      <c r="M601" s="58" t="str">
        <f t="shared" si="455"/>
        <v>X</v>
      </c>
      <c r="N601" s="58" t="str">
        <f t="shared" si="455"/>
        <v>X</v>
      </c>
      <c r="O601" s="58" t="str">
        <f t="shared" si="455"/>
        <v>X</v>
      </c>
      <c r="P601" s="58" t="str">
        <f t="shared" si="455"/>
        <v>X</v>
      </c>
      <c r="Q601" s="58" t="str">
        <f t="shared" si="455"/>
        <v>X</v>
      </c>
    </row>
    <row r="602" spans="1:17">
      <c r="A602" s="780"/>
      <c r="B602" s="58" t="s">
        <v>21</v>
      </c>
      <c r="C602" s="58" t="str">
        <f t="shared" ref="C602:P602" si="456">IF(C12=$V$60,"O",IF(C12=$W$60,"O",IF(C12=$X$60,"O",IF(C12=$Y$60,"O",IF(C12=$Z$60,"O",IF(C12=$AA$60,"O",IF(C12=$AB$60,"O",IF(C12=$AC$60,"O",IF(C12=$AD$60,"O","X")))))))))</f>
        <v>X</v>
      </c>
      <c r="D602" s="58" t="str">
        <f t="shared" si="456"/>
        <v>X</v>
      </c>
      <c r="E602" s="58" t="str">
        <f t="shared" si="456"/>
        <v>X</v>
      </c>
      <c r="F602" s="58" t="str">
        <f t="shared" si="456"/>
        <v>X</v>
      </c>
      <c r="G602" s="58" t="str">
        <f t="shared" si="456"/>
        <v>X</v>
      </c>
      <c r="H602" s="58" t="str">
        <f t="shared" si="456"/>
        <v>X</v>
      </c>
      <c r="I602" s="58" t="str">
        <f t="shared" si="456"/>
        <v>X</v>
      </c>
      <c r="J602" s="58" t="str">
        <f t="shared" si="456"/>
        <v>X</v>
      </c>
      <c r="K602" s="58" t="str">
        <f t="shared" si="456"/>
        <v>X</v>
      </c>
      <c r="L602" s="58" t="str">
        <f t="shared" si="456"/>
        <v>X</v>
      </c>
      <c r="M602" s="58" t="str">
        <f t="shared" si="456"/>
        <v>X</v>
      </c>
      <c r="N602" s="58" t="str">
        <f t="shared" si="456"/>
        <v>X</v>
      </c>
      <c r="O602" s="58" t="str">
        <f t="shared" si="456"/>
        <v>X</v>
      </c>
      <c r="P602" s="58" t="str">
        <f t="shared" si="456"/>
        <v>X</v>
      </c>
      <c r="Q602" s="58" t="str">
        <f>IF(Q12=$V$60,"O",IF(Q12=$W$60,"O",IF(Q12=$X$60,"O",IF(Q12=$Y$60,"O",IF(Q12=$Z$60,"O",IF(Q12=$AA$60,"O",IF(Q12=$AB$60,"O",IF(Q12=$AC$60,"O",IF(Q12=$AD$60,"O","X")))))))))</f>
        <v>X</v>
      </c>
    </row>
    <row r="603" spans="1:17">
      <c r="A603" s="781"/>
      <c r="B603" s="30" t="s">
        <v>46</v>
      </c>
      <c r="C603" s="47">
        <f>COUNTIF(C597:C602,"O")</f>
        <v>1</v>
      </c>
      <c r="D603" s="47">
        <f t="shared" ref="D603:Q603" si="457">COUNTIF(D597:D602,"O")</f>
        <v>1</v>
      </c>
      <c r="E603" s="47">
        <f t="shared" si="457"/>
        <v>1</v>
      </c>
      <c r="F603" s="47">
        <f t="shared" si="457"/>
        <v>1</v>
      </c>
      <c r="G603" s="47">
        <f t="shared" si="457"/>
        <v>1</v>
      </c>
      <c r="H603" s="47">
        <f t="shared" si="457"/>
        <v>1</v>
      </c>
      <c r="I603" s="47">
        <f t="shared" si="457"/>
        <v>1</v>
      </c>
      <c r="J603" s="47">
        <f t="shared" si="457"/>
        <v>1</v>
      </c>
      <c r="K603" s="47">
        <f t="shared" si="457"/>
        <v>1</v>
      </c>
      <c r="L603" s="47">
        <f t="shared" si="457"/>
        <v>1</v>
      </c>
      <c r="M603" s="47">
        <f t="shared" si="457"/>
        <v>1</v>
      </c>
      <c r="N603" s="47">
        <f t="shared" si="457"/>
        <v>1</v>
      </c>
      <c r="O603" s="47">
        <f t="shared" si="457"/>
        <v>1</v>
      </c>
      <c r="P603" s="47">
        <f t="shared" si="457"/>
        <v>1</v>
      </c>
      <c r="Q603" s="47">
        <f t="shared" si="457"/>
        <v>1</v>
      </c>
    </row>
    <row r="604" spans="1:17">
      <c r="A604" s="779">
        <v>45</v>
      </c>
      <c r="B604" s="58" t="s">
        <v>32</v>
      </c>
      <c r="C604" s="58" t="str">
        <f>IF(C7=$V$61,"O",IF(C7=$W$61,"O",IF(C7=$X$61,"O",IF(C7=$Y$61,"O",IF(C7=$Z$61,"O",IF(C7=$AA$61,"O",IF(C7=$AB$61,"O",IF(C7=$AC$61,"O",IF(C7=$AD$61,"O","X")))))))))</f>
        <v>O</v>
      </c>
      <c r="D604" s="58" t="str">
        <f t="shared" ref="D604:Q604" si="458">IF(D7=$V$61,"O",IF(D7=$W$61,"O",IF(D7=$X$61,"O",IF(D7=$Y$61,"O",IF(D7=$Z$61,"O",IF(D7=$AA$61,"O",IF(D7=$AB$61,"O",IF(D7=$AC$61,"O",IF(D7=$AD$61,"O","X")))))))))</f>
        <v>O</v>
      </c>
      <c r="E604" s="58" t="str">
        <f t="shared" si="458"/>
        <v>O</v>
      </c>
      <c r="F604" s="58" t="str">
        <f t="shared" si="458"/>
        <v>O</v>
      </c>
      <c r="G604" s="58" t="str">
        <f t="shared" si="458"/>
        <v>O</v>
      </c>
      <c r="H604" s="58" t="str">
        <f t="shared" si="458"/>
        <v>O</v>
      </c>
      <c r="I604" s="58" t="str">
        <f t="shared" si="458"/>
        <v>O</v>
      </c>
      <c r="J604" s="58" t="str">
        <f t="shared" si="458"/>
        <v>O</v>
      </c>
      <c r="K604" s="58" t="str">
        <f t="shared" si="458"/>
        <v>O</v>
      </c>
      <c r="L604" s="58" t="str">
        <f t="shared" si="458"/>
        <v>O</v>
      </c>
      <c r="M604" s="58" t="str">
        <f t="shared" si="458"/>
        <v>O</v>
      </c>
      <c r="N604" s="58" t="str">
        <f t="shared" si="458"/>
        <v>O</v>
      </c>
      <c r="O604" s="58" t="str">
        <f t="shared" si="458"/>
        <v>O</v>
      </c>
      <c r="P604" s="58" t="str">
        <f t="shared" si="458"/>
        <v>O</v>
      </c>
      <c r="Q604" s="58" t="str">
        <f t="shared" si="458"/>
        <v>O</v>
      </c>
    </row>
    <row r="605" spans="1:17">
      <c r="A605" s="780"/>
      <c r="B605" s="58" t="s">
        <v>33</v>
      </c>
      <c r="C605" s="58" t="str">
        <f t="shared" ref="C605:Q605" si="459">IF(C8=$V$61,"O",IF(C8=$W$61,"O",IF(C8=$X$61,"O",IF(C8=$Y$61,"O",IF(C8=$Z$61,"O",IF(C8=$AA$61,"O",IF(C8=$AB$61,"O",IF(C8=$AC$61,"O",IF(C8=$AD$61,"O","X")))))))))</f>
        <v>X</v>
      </c>
      <c r="D605" s="58" t="str">
        <f t="shared" si="459"/>
        <v>X</v>
      </c>
      <c r="E605" s="58" t="str">
        <f t="shared" si="459"/>
        <v>X</v>
      </c>
      <c r="F605" s="58" t="str">
        <f t="shared" si="459"/>
        <v>X</v>
      </c>
      <c r="G605" s="58" t="str">
        <f t="shared" si="459"/>
        <v>X</v>
      </c>
      <c r="H605" s="58" t="str">
        <f t="shared" si="459"/>
        <v>X</v>
      </c>
      <c r="I605" s="58" t="str">
        <f t="shared" si="459"/>
        <v>X</v>
      </c>
      <c r="J605" s="58" t="str">
        <f t="shared" si="459"/>
        <v>X</v>
      </c>
      <c r="K605" s="58" t="str">
        <f t="shared" si="459"/>
        <v>X</v>
      </c>
      <c r="L605" s="58" t="str">
        <f t="shared" si="459"/>
        <v>X</v>
      </c>
      <c r="M605" s="58" t="str">
        <f t="shared" si="459"/>
        <v>X</v>
      </c>
      <c r="N605" s="58" t="str">
        <f t="shared" si="459"/>
        <v>X</v>
      </c>
      <c r="O605" s="58" t="str">
        <f t="shared" si="459"/>
        <v>X</v>
      </c>
      <c r="P605" s="58" t="str">
        <f t="shared" si="459"/>
        <v>X</v>
      </c>
      <c r="Q605" s="58" t="str">
        <f t="shared" si="459"/>
        <v>X</v>
      </c>
    </row>
    <row r="606" spans="1:17">
      <c r="A606" s="780"/>
      <c r="B606" s="58" t="s">
        <v>34</v>
      </c>
      <c r="C606" s="58" t="str">
        <f t="shared" ref="C606:Q606" si="460">IF(C9=$V$61,"O",IF(C9=$W$61,"O",IF(C9=$X$61,"O",IF(C9=$Y$61,"O",IF(C9=$Z$61,"O",IF(C9=$AA$61,"O",IF(C9=$AB$61,"O",IF(C9=$AC$61,"O",IF(C9=$AD$61,"O","X")))))))))</f>
        <v>X</v>
      </c>
      <c r="D606" s="58" t="str">
        <f t="shared" si="460"/>
        <v>X</v>
      </c>
      <c r="E606" s="58" t="str">
        <f t="shared" si="460"/>
        <v>X</v>
      </c>
      <c r="F606" s="58" t="str">
        <f t="shared" si="460"/>
        <v>X</v>
      </c>
      <c r="G606" s="58" t="str">
        <f t="shared" si="460"/>
        <v>X</v>
      </c>
      <c r="H606" s="58" t="str">
        <f t="shared" si="460"/>
        <v>X</v>
      </c>
      <c r="I606" s="58" t="str">
        <f t="shared" si="460"/>
        <v>X</v>
      </c>
      <c r="J606" s="58" t="str">
        <f t="shared" si="460"/>
        <v>X</v>
      </c>
      <c r="K606" s="58" t="str">
        <f t="shared" si="460"/>
        <v>X</v>
      </c>
      <c r="L606" s="58" t="str">
        <f t="shared" si="460"/>
        <v>X</v>
      </c>
      <c r="M606" s="58" t="str">
        <f t="shared" si="460"/>
        <v>X</v>
      </c>
      <c r="N606" s="58" t="str">
        <f t="shared" si="460"/>
        <v>X</v>
      </c>
      <c r="O606" s="58" t="str">
        <f t="shared" si="460"/>
        <v>X</v>
      </c>
      <c r="P606" s="58" t="str">
        <f t="shared" si="460"/>
        <v>X</v>
      </c>
      <c r="Q606" s="58" t="str">
        <f t="shared" si="460"/>
        <v>X</v>
      </c>
    </row>
    <row r="607" spans="1:17">
      <c r="A607" s="780"/>
      <c r="B607" s="58" t="s">
        <v>35</v>
      </c>
      <c r="C607" s="58" t="str">
        <f t="shared" ref="C607:Q607" si="461">IF(C10=$V$61,"O",IF(C10=$W$61,"O",IF(C10=$X$61,"O",IF(C10=$Y$61,"O",IF(C10=$Z$61,"O",IF(C10=$AA$61,"O",IF(C10=$AB$61,"O",IF(C10=$AC$61,"O",IF(C10=$AD$61,"O","X")))))))))</f>
        <v>X</v>
      </c>
      <c r="D607" s="58" t="str">
        <f t="shared" si="461"/>
        <v>X</v>
      </c>
      <c r="E607" s="58" t="str">
        <f t="shared" si="461"/>
        <v>X</v>
      </c>
      <c r="F607" s="58" t="str">
        <f t="shared" si="461"/>
        <v>X</v>
      </c>
      <c r="G607" s="58" t="str">
        <f t="shared" si="461"/>
        <v>X</v>
      </c>
      <c r="H607" s="58" t="str">
        <f t="shared" si="461"/>
        <v>X</v>
      </c>
      <c r="I607" s="58" t="str">
        <f t="shared" si="461"/>
        <v>X</v>
      </c>
      <c r="J607" s="58" t="str">
        <f t="shared" si="461"/>
        <v>X</v>
      </c>
      <c r="K607" s="58" t="str">
        <f t="shared" si="461"/>
        <v>X</v>
      </c>
      <c r="L607" s="58" t="str">
        <f t="shared" si="461"/>
        <v>X</v>
      </c>
      <c r="M607" s="58" t="str">
        <f t="shared" si="461"/>
        <v>X</v>
      </c>
      <c r="N607" s="58" t="str">
        <f t="shared" si="461"/>
        <v>X</v>
      </c>
      <c r="O607" s="58" t="str">
        <f t="shared" si="461"/>
        <v>X</v>
      </c>
      <c r="P607" s="58" t="str">
        <f t="shared" si="461"/>
        <v>X</v>
      </c>
      <c r="Q607" s="58" t="str">
        <f t="shared" si="461"/>
        <v>X</v>
      </c>
    </row>
    <row r="608" spans="1:17">
      <c r="A608" s="780"/>
      <c r="B608" s="58" t="s">
        <v>36</v>
      </c>
      <c r="C608" s="58" t="str">
        <f t="shared" ref="C608:Q608" si="462">IF(C11=$V$61,"O",IF(C11=$W$61,"O",IF(C11=$X$61,"O",IF(C11=$Y$61,"O",IF(C11=$Z$61,"O",IF(C11=$AA$61,"O",IF(C11=$AB$61,"O",IF(C11=$AC$61,"O",IF(C11=$AD$61,"O","X")))))))))</f>
        <v>X</v>
      </c>
      <c r="D608" s="58" t="str">
        <f t="shared" si="462"/>
        <v>X</v>
      </c>
      <c r="E608" s="58" t="str">
        <f t="shared" si="462"/>
        <v>X</v>
      </c>
      <c r="F608" s="58" t="str">
        <f t="shared" si="462"/>
        <v>X</v>
      </c>
      <c r="G608" s="58" t="str">
        <f t="shared" si="462"/>
        <v>X</v>
      </c>
      <c r="H608" s="58" t="str">
        <f t="shared" si="462"/>
        <v>X</v>
      </c>
      <c r="I608" s="58" t="str">
        <f t="shared" si="462"/>
        <v>X</v>
      </c>
      <c r="J608" s="58" t="str">
        <f t="shared" si="462"/>
        <v>X</v>
      </c>
      <c r="K608" s="58" t="str">
        <f t="shared" si="462"/>
        <v>X</v>
      </c>
      <c r="L608" s="58" t="str">
        <f t="shared" si="462"/>
        <v>X</v>
      </c>
      <c r="M608" s="58" t="str">
        <f t="shared" si="462"/>
        <v>X</v>
      </c>
      <c r="N608" s="58" t="str">
        <f t="shared" si="462"/>
        <v>X</v>
      </c>
      <c r="O608" s="58" t="str">
        <f t="shared" si="462"/>
        <v>X</v>
      </c>
      <c r="P608" s="58" t="str">
        <f t="shared" si="462"/>
        <v>X</v>
      </c>
      <c r="Q608" s="58" t="str">
        <f t="shared" si="462"/>
        <v>X</v>
      </c>
    </row>
    <row r="609" spans="1:29">
      <c r="A609" s="780"/>
      <c r="B609" s="58" t="s">
        <v>21</v>
      </c>
      <c r="C609" s="58" t="str">
        <f t="shared" ref="C609:P609" si="463">IF(C12=$V$61,"O",IF(C12=$W$61,"O",IF(C12=$X$61,"O",IF(C12=$Y$61,"O",IF(C12=$Z$61,"O",IF(C12=$AA$61,"O",IF(C12=$AB$61,"O",IF(C12=$AC$61,"O",IF(C12=$AD$61,"O","X")))))))))</f>
        <v>X</v>
      </c>
      <c r="D609" s="58" t="str">
        <f t="shared" si="463"/>
        <v>X</v>
      </c>
      <c r="E609" s="58" t="str">
        <f t="shared" si="463"/>
        <v>X</v>
      </c>
      <c r="F609" s="58" t="str">
        <f t="shared" si="463"/>
        <v>X</v>
      </c>
      <c r="G609" s="58" t="str">
        <f t="shared" si="463"/>
        <v>X</v>
      </c>
      <c r="H609" s="58" t="str">
        <f t="shared" si="463"/>
        <v>X</v>
      </c>
      <c r="I609" s="58" t="str">
        <f t="shared" si="463"/>
        <v>X</v>
      </c>
      <c r="J609" s="58" t="str">
        <f t="shared" si="463"/>
        <v>X</v>
      </c>
      <c r="K609" s="58" t="str">
        <f t="shared" si="463"/>
        <v>X</v>
      </c>
      <c r="L609" s="58" t="str">
        <f t="shared" si="463"/>
        <v>X</v>
      </c>
      <c r="M609" s="58" t="str">
        <f t="shared" si="463"/>
        <v>X</v>
      </c>
      <c r="N609" s="58" t="str">
        <f t="shared" si="463"/>
        <v>X</v>
      </c>
      <c r="O609" s="58" t="str">
        <f t="shared" si="463"/>
        <v>X</v>
      </c>
      <c r="P609" s="58" t="str">
        <f t="shared" si="463"/>
        <v>X</v>
      </c>
      <c r="Q609" s="58" t="str">
        <f>IF(Q12=$V$61,"O",IF(Q12=$W$61,"O",IF(Q12=$X$61,"O",IF(Q12=$Y$61,"O",IF(Q12=$Z$61,"O",IF(Q12=$AA$61,"O",IF(Q12=$AB$61,"O",IF(Q12=$AC$61,"O",IF(Q12=$AD$61,"O","X")))))))))</f>
        <v>X</v>
      </c>
    </row>
    <row r="610" spans="1:29">
      <c r="A610" s="781"/>
      <c r="B610" s="30" t="s">
        <v>46</v>
      </c>
      <c r="C610" s="47">
        <f>COUNTIF(C604:C609,"O")</f>
        <v>1</v>
      </c>
      <c r="D610" s="47">
        <f t="shared" ref="D610:Q610" si="464">COUNTIF(D604:D609,"O")</f>
        <v>1</v>
      </c>
      <c r="E610" s="47">
        <f t="shared" si="464"/>
        <v>1</v>
      </c>
      <c r="F610" s="47">
        <f t="shared" si="464"/>
        <v>1</v>
      </c>
      <c r="G610" s="47">
        <f t="shared" si="464"/>
        <v>1</v>
      </c>
      <c r="H610" s="47">
        <f t="shared" si="464"/>
        <v>1</v>
      </c>
      <c r="I610" s="47">
        <f t="shared" si="464"/>
        <v>1</v>
      </c>
      <c r="J610" s="47">
        <f t="shared" si="464"/>
        <v>1</v>
      </c>
      <c r="K610" s="47">
        <f t="shared" si="464"/>
        <v>1</v>
      </c>
      <c r="L610" s="47">
        <f t="shared" si="464"/>
        <v>1</v>
      </c>
      <c r="M610" s="47">
        <f t="shared" si="464"/>
        <v>1</v>
      </c>
      <c r="N610" s="47">
        <f t="shared" si="464"/>
        <v>1</v>
      </c>
      <c r="O610" s="47">
        <f t="shared" si="464"/>
        <v>1</v>
      </c>
      <c r="P610" s="47">
        <f t="shared" si="464"/>
        <v>1</v>
      </c>
      <c r="Q610" s="47">
        <f t="shared" si="464"/>
        <v>1</v>
      </c>
    </row>
    <row r="611" spans="1:29">
      <c r="A611" s="779">
        <v>46</v>
      </c>
      <c r="B611" s="58" t="s">
        <v>32</v>
      </c>
      <c r="C611" s="58" t="str">
        <f>IF(C7=$V$62,"O",IF(C7=$W$62,"O",IF(C7=$X$62,"O",IF(C7=$Y$62,"O",IF(C7=$Z$62,"O",IF(C7=$AA$62,"O",IF(C7=$AB$62,"O",IF(C7=$AC$62,"O",IF(C7=$AD$62,"O","X")))))))))</f>
        <v>X</v>
      </c>
      <c r="D611" s="58" t="str">
        <f t="shared" ref="D611:Q611" si="465">IF(D7=$V$62,"O",IF(D7=$W$62,"O",IF(D7=$X$62,"O",IF(D7=$Y$62,"O",IF(D7=$Z$62,"O",IF(D7=$AA$62,"O",IF(D7=$AB$62,"O",IF(D7=$AC$62,"O",IF(D7=$AD$62,"O","X")))))))))</f>
        <v>X</v>
      </c>
      <c r="E611" s="58" t="str">
        <f t="shared" si="465"/>
        <v>X</v>
      </c>
      <c r="F611" s="58" t="str">
        <f t="shared" si="465"/>
        <v>X</v>
      </c>
      <c r="G611" s="58" t="str">
        <f t="shared" si="465"/>
        <v>X</v>
      </c>
      <c r="H611" s="58" t="str">
        <f t="shared" si="465"/>
        <v>X</v>
      </c>
      <c r="I611" s="58" t="str">
        <f t="shared" si="465"/>
        <v>X</v>
      </c>
      <c r="J611" s="58" t="str">
        <f t="shared" si="465"/>
        <v>X</v>
      </c>
      <c r="K611" s="58" t="str">
        <f t="shared" si="465"/>
        <v>X</v>
      </c>
      <c r="L611" s="58" t="str">
        <f t="shared" si="465"/>
        <v>X</v>
      </c>
      <c r="M611" s="58" t="str">
        <f t="shared" si="465"/>
        <v>X</v>
      </c>
      <c r="N611" s="58" t="str">
        <f t="shared" si="465"/>
        <v>X</v>
      </c>
      <c r="O611" s="58" t="str">
        <f t="shared" si="465"/>
        <v>X</v>
      </c>
      <c r="P611" s="58" t="str">
        <f t="shared" si="465"/>
        <v>X</v>
      </c>
      <c r="Q611" s="58" t="str">
        <f t="shared" si="465"/>
        <v>X</v>
      </c>
    </row>
    <row r="612" spans="1:29">
      <c r="A612" s="780"/>
      <c r="B612" s="58" t="s">
        <v>33</v>
      </c>
      <c r="C612" s="58" t="str">
        <f t="shared" ref="C612:Q612" si="466">IF(C8=$V$62,"O",IF(C8=$W$62,"O",IF(C8=$X$62,"O",IF(C8=$Y$62,"O",IF(C8=$Z$62,"O",IF(C8=$AA$62,"O",IF(C8=$AB$62,"O",IF(C8=$AC$62,"O",IF(C8=$AD$62,"O","X")))))))))</f>
        <v>X</v>
      </c>
      <c r="D612" s="58" t="str">
        <f t="shared" si="466"/>
        <v>X</v>
      </c>
      <c r="E612" s="58" t="str">
        <f t="shared" si="466"/>
        <v>X</v>
      </c>
      <c r="F612" s="58" t="str">
        <f t="shared" si="466"/>
        <v>X</v>
      </c>
      <c r="G612" s="58" t="str">
        <f t="shared" si="466"/>
        <v>X</v>
      </c>
      <c r="H612" s="58" t="str">
        <f t="shared" si="466"/>
        <v>X</v>
      </c>
      <c r="I612" s="58" t="str">
        <f t="shared" si="466"/>
        <v>X</v>
      </c>
      <c r="J612" s="58" t="str">
        <f t="shared" si="466"/>
        <v>X</v>
      </c>
      <c r="K612" s="58" t="str">
        <f t="shared" si="466"/>
        <v>X</v>
      </c>
      <c r="L612" s="58" t="str">
        <f t="shared" si="466"/>
        <v>X</v>
      </c>
      <c r="M612" s="58" t="str">
        <f t="shared" si="466"/>
        <v>X</v>
      </c>
      <c r="N612" s="58" t="str">
        <f t="shared" si="466"/>
        <v>X</v>
      </c>
      <c r="O612" s="58" t="str">
        <f t="shared" si="466"/>
        <v>X</v>
      </c>
      <c r="P612" s="58" t="str">
        <f t="shared" si="466"/>
        <v>X</v>
      </c>
      <c r="Q612" s="58" t="str">
        <f t="shared" si="466"/>
        <v>X</v>
      </c>
    </row>
    <row r="613" spans="1:29">
      <c r="A613" s="780"/>
      <c r="B613" s="58" t="s">
        <v>34</v>
      </c>
      <c r="C613" s="58" t="str">
        <f t="shared" ref="C613:Q613" si="467">IF(C9=$V$62,"O",IF(C9=$W$62,"O",IF(C9=$X$62,"O",IF(C9=$Y$62,"O",IF(C9=$Z$62,"O",IF(C9=$AA$62,"O",IF(C9=$AB$62,"O",IF(C9=$AC$62,"O",IF(C9=$AD$62,"O","X")))))))))</f>
        <v>X</v>
      </c>
      <c r="D613" s="58" t="str">
        <f t="shared" si="467"/>
        <v>X</v>
      </c>
      <c r="E613" s="58" t="str">
        <f t="shared" si="467"/>
        <v>X</v>
      </c>
      <c r="F613" s="58" t="str">
        <f t="shared" si="467"/>
        <v>X</v>
      </c>
      <c r="G613" s="58" t="str">
        <f t="shared" si="467"/>
        <v>X</v>
      </c>
      <c r="H613" s="58" t="str">
        <f t="shared" si="467"/>
        <v>X</v>
      </c>
      <c r="I613" s="58" t="str">
        <f t="shared" si="467"/>
        <v>X</v>
      </c>
      <c r="J613" s="58" t="str">
        <f t="shared" si="467"/>
        <v>X</v>
      </c>
      <c r="K613" s="58" t="str">
        <f t="shared" si="467"/>
        <v>X</v>
      </c>
      <c r="L613" s="58" t="str">
        <f t="shared" si="467"/>
        <v>X</v>
      </c>
      <c r="M613" s="58" t="str">
        <f t="shared" si="467"/>
        <v>X</v>
      </c>
      <c r="N613" s="58" t="str">
        <f t="shared" si="467"/>
        <v>X</v>
      </c>
      <c r="O613" s="58" t="str">
        <f t="shared" si="467"/>
        <v>X</v>
      </c>
      <c r="P613" s="58" t="str">
        <f t="shared" si="467"/>
        <v>X</v>
      </c>
      <c r="Q613" s="58" t="str">
        <f t="shared" si="467"/>
        <v>X</v>
      </c>
    </row>
    <row r="614" spans="1:29">
      <c r="A614" s="780"/>
      <c r="B614" s="58" t="s">
        <v>35</v>
      </c>
      <c r="C614" s="58" t="str">
        <f t="shared" ref="C614:Q614" si="468">IF(C10=$V$62,"O",IF(C10=$W$62,"O",IF(C10=$X$62,"O",IF(C10=$Y$62,"O",IF(C10=$Z$62,"O",IF(C10=$AA$62,"O",IF(C10=$AB$62,"O",IF(C10=$AC$62,"O",IF(C10=$AD$62,"O","X")))))))))</f>
        <v>X</v>
      </c>
      <c r="D614" s="58" t="str">
        <f t="shared" si="468"/>
        <v>X</v>
      </c>
      <c r="E614" s="58" t="str">
        <f t="shared" si="468"/>
        <v>X</v>
      </c>
      <c r="F614" s="58" t="str">
        <f t="shared" si="468"/>
        <v>X</v>
      </c>
      <c r="G614" s="58" t="str">
        <f t="shared" si="468"/>
        <v>X</v>
      </c>
      <c r="H614" s="58" t="str">
        <f t="shared" si="468"/>
        <v>X</v>
      </c>
      <c r="I614" s="58" t="str">
        <f t="shared" si="468"/>
        <v>X</v>
      </c>
      <c r="J614" s="58" t="str">
        <f t="shared" si="468"/>
        <v>X</v>
      </c>
      <c r="K614" s="58" t="str">
        <f t="shared" si="468"/>
        <v>X</v>
      </c>
      <c r="L614" s="58" t="str">
        <f t="shared" si="468"/>
        <v>X</v>
      </c>
      <c r="M614" s="58" t="str">
        <f t="shared" si="468"/>
        <v>X</v>
      </c>
      <c r="N614" s="58" t="str">
        <f t="shared" si="468"/>
        <v>X</v>
      </c>
      <c r="O614" s="58" t="str">
        <f t="shared" si="468"/>
        <v>X</v>
      </c>
      <c r="P614" s="58" t="str">
        <f t="shared" si="468"/>
        <v>X</v>
      </c>
      <c r="Q614" s="58" t="str">
        <f t="shared" si="468"/>
        <v>X</v>
      </c>
    </row>
    <row r="615" spans="1:29">
      <c r="A615" s="780"/>
      <c r="B615" s="58" t="s">
        <v>36</v>
      </c>
      <c r="C615" s="58" t="str">
        <f t="shared" ref="C615:Q615" si="469">IF(C11=$V$62,"O",IF(C11=$W$62,"O",IF(C11=$X$62,"O",IF(C11=$Y$62,"O",IF(C11=$Z$62,"O",IF(C11=$AA$62,"O",IF(C11=$AB$62,"O",IF(C11=$AC$62,"O",IF(C11=$AD$62,"O","X")))))))))</f>
        <v>X</v>
      </c>
      <c r="D615" s="58" t="str">
        <f t="shared" si="469"/>
        <v>X</v>
      </c>
      <c r="E615" s="58" t="str">
        <f t="shared" si="469"/>
        <v>X</v>
      </c>
      <c r="F615" s="58" t="str">
        <f t="shared" si="469"/>
        <v>X</v>
      </c>
      <c r="G615" s="58" t="str">
        <f t="shared" si="469"/>
        <v>X</v>
      </c>
      <c r="H615" s="58" t="str">
        <f t="shared" si="469"/>
        <v>X</v>
      </c>
      <c r="I615" s="58" t="str">
        <f t="shared" si="469"/>
        <v>X</v>
      </c>
      <c r="J615" s="58" t="str">
        <f t="shared" si="469"/>
        <v>X</v>
      </c>
      <c r="K615" s="58" t="str">
        <f t="shared" si="469"/>
        <v>X</v>
      </c>
      <c r="L615" s="58" t="str">
        <f t="shared" si="469"/>
        <v>X</v>
      </c>
      <c r="M615" s="58" t="str">
        <f t="shared" si="469"/>
        <v>X</v>
      </c>
      <c r="N615" s="58" t="str">
        <f t="shared" si="469"/>
        <v>X</v>
      </c>
      <c r="O615" s="58" t="str">
        <f t="shared" si="469"/>
        <v>X</v>
      </c>
      <c r="P615" s="58" t="str">
        <f t="shared" si="469"/>
        <v>X</v>
      </c>
      <c r="Q615" s="58" t="str">
        <f t="shared" si="469"/>
        <v>X</v>
      </c>
    </row>
    <row r="616" spans="1:29">
      <c r="A616" s="780"/>
      <c r="B616" s="58" t="s">
        <v>21</v>
      </c>
      <c r="C616" s="58" t="str">
        <f t="shared" ref="C616:P616" si="470">IF(C12=$V$62,"O",IF(C12=$W$62,"O",IF(C12=$X$62,"O",IF(C12=$Y$62,"O",IF(C12=$Z$62,"O",IF(C12=$AA$62,"O",IF(C12=$AB$62,"O",IF(C12=$AC$62,"O",IF(C12=$AD$62,"O","X")))))))))</f>
        <v>O</v>
      </c>
      <c r="D616" s="58" t="str">
        <f t="shared" si="470"/>
        <v>O</v>
      </c>
      <c r="E616" s="58" t="str">
        <f t="shared" si="470"/>
        <v>O</v>
      </c>
      <c r="F616" s="58" t="str">
        <f t="shared" si="470"/>
        <v>O</v>
      </c>
      <c r="G616" s="58" t="str">
        <f t="shared" si="470"/>
        <v>O</v>
      </c>
      <c r="H616" s="58" t="str">
        <f t="shared" si="470"/>
        <v>O</v>
      </c>
      <c r="I616" s="58" t="str">
        <f t="shared" si="470"/>
        <v>O</v>
      </c>
      <c r="J616" s="58" t="str">
        <f t="shared" si="470"/>
        <v>O</v>
      </c>
      <c r="K616" s="58" t="str">
        <f t="shared" si="470"/>
        <v>O</v>
      </c>
      <c r="L616" s="58" t="str">
        <f t="shared" si="470"/>
        <v>O</v>
      </c>
      <c r="M616" s="58" t="str">
        <f t="shared" si="470"/>
        <v>O</v>
      </c>
      <c r="N616" s="58" t="str">
        <f t="shared" si="470"/>
        <v>O</v>
      </c>
      <c r="O616" s="58" t="str">
        <f t="shared" si="470"/>
        <v>O</v>
      </c>
      <c r="P616" s="58" t="str">
        <f t="shared" si="470"/>
        <v>O</v>
      </c>
      <c r="Q616" s="58" t="str">
        <f>IF(Q12=$V$62,"O",IF(Q12=$W$62,"O",IF(Q12=$X$62,"O",IF(Q12=$Y$62,"O",IF(Q12=$Z$62,"O",IF(Q12=$AA$62,"O",IF(Q12=$AB$62,"O",IF(Q12=$AC$62,"O",IF(Q12=$AD$62,"O","X")))))))))</f>
        <v>O</v>
      </c>
    </row>
    <row r="617" spans="1:29">
      <c r="A617" s="781"/>
      <c r="B617" s="30" t="s">
        <v>46</v>
      </c>
      <c r="C617" s="47">
        <f>COUNTIF(C611:C616,"O")</f>
        <v>1</v>
      </c>
      <c r="D617" s="47">
        <f t="shared" ref="D617:P617" si="471">COUNTIF(D611:D616,"O")</f>
        <v>1</v>
      </c>
      <c r="E617" s="47">
        <f t="shared" si="471"/>
        <v>1</v>
      </c>
      <c r="F617" s="47">
        <f t="shared" si="471"/>
        <v>1</v>
      </c>
      <c r="G617" s="47">
        <f t="shared" si="471"/>
        <v>1</v>
      </c>
      <c r="H617" s="47">
        <f t="shared" si="471"/>
        <v>1</v>
      </c>
      <c r="I617" s="47">
        <f t="shared" si="471"/>
        <v>1</v>
      </c>
      <c r="J617" s="47">
        <f t="shared" si="471"/>
        <v>1</v>
      </c>
      <c r="K617" s="47">
        <f t="shared" si="471"/>
        <v>1</v>
      </c>
      <c r="L617" s="47">
        <f t="shared" si="471"/>
        <v>1</v>
      </c>
      <c r="M617" s="47">
        <f t="shared" si="471"/>
        <v>1</v>
      </c>
      <c r="N617" s="47">
        <f t="shared" si="471"/>
        <v>1</v>
      </c>
      <c r="O617" s="47">
        <f t="shared" si="471"/>
        <v>1</v>
      </c>
      <c r="P617" s="47">
        <f t="shared" si="471"/>
        <v>1</v>
      </c>
      <c r="Q617" s="47">
        <f>COUNTIF(Q611:Q616,"O")</f>
        <v>1</v>
      </c>
    </row>
    <row r="618" spans="1:29">
      <c r="A618" s="779">
        <v>47</v>
      </c>
      <c r="B618" s="58" t="s">
        <v>32</v>
      </c>
      <c r="C618" s="58" t="str">
        <f>IF(C7=$V$63,"O",IF(C7=$W$63,"O",IF(C7=$X$63,"O",IF(C7=$Y$63,"O",IF(C7=$Z$63,"O",IF(C7=$AA$63,"O",IF(C7=$AB$63,"O",IF(C7=$AC$63,"O",IF(C7=$AD$63,"O","X")))))))))</f>
        <v>X</v>
      </c>
      <c r="D618" s="58" t="str">
        <f t="shared" ref="D618:Q618" si="472">IF(D7=$V$63,"O",IF(D7=$W$63,"O",IF(D7=$X$63,"O",IF(D7=$Y$63,"O",IF(D7=$Z$63,"O",IF(D7=$AA$63,"O",IF(D7=$AB$63,"O",IF(D7=$AC$63,"O",IF(D7=$AD$63,"O","X")))))))))</f>
        <v>X</v>
      </c>
      <c r="E618" s="58" t="str">
        <f t="shared" si="472"/>
        <v>X</v>
      </c>
      <c r="F618" s="58" t="str">
        <f t="shared" si="472"/>
        <v>X</v>
      </c>
      <c r="G618" s="58" t="str">
        <f t="shared" si="472"/>
        <v>X</v>
      </c>
      <c r="H618" s="58" t="str">
        <f t="shared" si="472"/>
        <v>X</v>
      </c>
      <c r="I618" s="58" t="str">
        <f t="shared" si="472"/>
        <v>X</v>
      </c>
      <c r="J618" s="58" t="str">
        <f t="shared" si="472"/>
        <v>X</v>
      </c>
      <c r="K618" s="58" t="str">
        <f t="shared" si="472"/>
        <v>X</v>
      </c>
      <c r="L618" s="58" t="str">
        <f t="shared" si="472"/>
        <v>X</v>
      </c>
      <c r="M618" s="58" t="str">
        <f t="shared" si="472"/>
        <v>X</v>
      </c>
      <c r="N618" s="58" t="str">
        <f t="shared" si="472"/>
        <v>X</v>
      </c>
      <c r="O618" s="58" t="str">
        <f t="shared" si="472"/>
        <v>X</v>
      </c>
      <c r="P618" s="58" t="str">
        <f t="shared" si="472"/>
        <v>X</v>
      </c>
      <c r="Q618" s="58" t="str">
        <f t="shared" si="472"/>
        <v>X</v>
      </c>
      <c r="V618" s="284"/>
      <c r="W618" s="284"/>
      <c r="X618" s="284"/>
      <c r="Y618" s="284"/>
      <c r="Z618" s="284"/>
      <c r="AA618"/>
      <c r="AB618" s="284"/>
      <c r="AC618" s="282"/>
    </row>
    <row r="619" spans="1:29">
      <c r="A619" s="780"/>
      <c r="B619" s="58" t="s">
        <v>33</v>
      </c>
      <c r="C619" s="58" t="str">
        <f t="shared" ref="C619:Q619" si="473">IF(C8=$V$63,"O",IF(C8=$W$63,"O",IF(C8=$X$63,"O",IF(C8=$Y$63,"O",IF(C8=$Z$63,"O",IF(C8=$AA$63,"O",IF(C8=$AB$63,"O",IF(C8=$AC$63,"O",IF(C8=$AD$63,"O","X")))))))))</f>
        <v>O</v>
      </c>
      <c r="D619" s="58" t="str">
        <f t="shared" si="473"/>
        <v>O</v>
      </c>
      <c r="E619" s="58" t="str">
        <f t="shared" si="473"/>
        <v>O</v>
      </c>
      <c r="F619" s="58" t="str">
        <f t="shared" si="473"/>
        <v>O</v>
      </c>
      <c r="G619" s="58" t="str">
        <f t="shared" si="473"/>
        <v>O</v>
      </c>
      <c r="H619" s="58" t="str">
        <f t="shared" si="473"/>
        <v>O</v>
      </c>
      <c r="I619" s="58" t="str">
        <f t="shared" si="473"/>
        <v>O</v>
      </c>
      <c r="J619" s="58" t="str">
        <f t="shared" si="473"/>
        <v>O</v>
      </c>
      <c r="K619" s="58" t="str">
        <f t="shared" si="473"/>
        <v>O</v>
      </c>
      <c r="L619" s="58" t="str">
        <f t="shared" si="473"/>
        <v>O</v>
      </c>
      <c r="M619" s="58" t="str">
        <f t="shared" si="473"/>
        <v>O</v>
      </c>
      <c r="N619" s="58" t="str">
        <f t="shared" si="473"/>
        <v>O</v>
      </c>
      <c r="O619" s="58" t="str">
        <f t="shared" si="473"/>
        <v>O</v>
      </c>
      <c r="P619" s="58" t="str">
        <f t="shared" si="473"/>
        <v>O</v>
      </c>
      <c r="Q619" s="58" t="str">
        <f t="shared" si="473"/>
        <v>O</v>
      </c>
      <c r="V619" s="284"/>
      <c r="W619" s="284"/>
      <c r="X619" s="284"/>
      <c r="Y619" s="284"/>
      <c r="Z619" s="284"/>
      <c r="AA619"/>
      <c r="AB619" s="284"/>
      <c r="AC619" s="282"/>
    </row>
    <row r="620" spans="1:29">
      <c r="A620" s="780"/>
      <c r="B620" s="58" t="s">
        <v>34</v>
      </c>
      <c r="C620" s="58" t="str">
        <f t="shared" ref="C620:Q620" si="474">IF(C9=$V$63,"O",IF(C9=$W$63,"O",IF(C9=$X$63,"O",IF(C9=$Y$63,"O",IF(C9=$Z$63,"O",IF(C9=$AA$63,"O",IF(C9=$AB$63,"O",IF(C9=$AC$63,"O",IF(C9=$AD$63,"O","X")))))))))</f>
        <v>X</v>
      </c>
      <c r="D620" s="58" t="str">
        <f t="shared" si="474"/>
        <v>X</v>
      </c>
      <c r="E620" s="58" t="str">
        <f t="shared" si="474"/>
        <v>X</v>
      </c>
      <c r="F620" s="58" t="str">
        <f t="shared" si="474"/>
        <v>X</v>
      </c>
      <c r="G620" s="58" t="str">
        <f t="shared" si="474"/>
        <v>X</v>
      </c>
      <c r="H620" s="58" t="str">
        <f t="shared" si="474"/>
        <v>X</v>
      </c>
      <c r="I620" s="58" t="str">
        <f t="shared" si="474"/>
        <v>X</v>
      </c>
      <c r="J620" s="58" t="str">
        <f t="shared" si="474"/>
        <v>X</v>
      </c>
      <c r="K620" s="58" t="str">
        <f t="shared" si="474"/>
        <v>X</v>
      </c>
      <c r="L620" s="58" t="str">
        <f t="shared" si="474"/>
        <v>X</v>
      </c>
      <c r="M620" s="58" t="str">
        <f t="shared" si="474"/>
        <v>X</v>
      </c>
      <c r="N620" s="58" t="str">
        <f t="shared" si="474"/>
        <v>X</v>
      </c>
      <c r="O620" s="58" t="str">
        <f t="shared" si="474"/>
        <v>X</v>
      </c>
      <c r="P620" s="58" t="str">
        <f t="shared" si="474"/>
        <v>X</v>
      </c>
      <c r="Q620" s="58" t="str">
        <f t="shared" si="474"/>
        <v>X</v>
      </c>
      <c r="V620" s="284"/>
      <c r="W620" s="284"/>
      <c r="X620" s="284"/>
      <c r="Y620" s="284"/>
      <c r="Z620" s="284"/>
      <c r="AA620"/>
      <c r="AB620" s="284"/>
      <c r="AC620" s="282"/>
    </row>
    <row r="621" spans="1:29">
      <c r="A621" s="780"/>
      <c r="B621" s="58" t="s">
        <v>35</v>
      </c>
      <c r="C621" s="58" t="str">
        <f t="shared" ref="C621:Q621" si="475">IF(C10=$V$63,"O",IF(C10=$W$63,"O",IF(C10=$X$63,"O",IF(C10=$Y$63,"O",IF(C10=$Z$63,"O",IF(C10=$AA$63,"O",IF(C10=$AB$63,"O",IF(C10=$AC$63,"O",IF(C10=$AD$63,"O","X")))))))))</f>
        <v>X</v>
      </c>
      <c r="D621" s="58" t="str">
        <f t="shared" si="475"/>
        <v>X</v>
      </c>
      <c r="E621" s="58" t="str">
        <f t="shared" si="475"/>
        <v>X</v>
      </c>
      <c r="F621" s="58" t="str">
        <f t="shared" si="475"/>
        <v>X</v>
      </c>
      <c r="G621" s="58" t="str">
        <f t="shared" si="475"/>
        <v>X</v>
      </c>
      <c r="H621" s="58" t="str">
        <f t="shared" si="475"/>
        <v>X</v>
      </c>
      <c r="I621" s="58" t="str">
        <f t="shared" si="475"/>
        <v>X</v>
      </c>
      <c r="J621" s="58" t="str">
        <f t="shared" si="475"/>
        <v>X</v>
      </c>
      <c r="K621" s="58" t="str">
        <f t="shared" si="475"/>
        <v>X</v>
      </c>
      <c r="L621" s="58" t="str">
        <f t="shared" si="475"/>
        <v>X</v>
      </c>
      <c r="M621" s="58" t="str">
        <f t="shared" si="475"/>
        <v>X</v>
      </c>
      <c r="N621" s="58" t="str">
        <f t="shared" si="475"/>
        <v>X</v>
      </c>
      <c r="O621" s="58" t="str">
        <f t="shared" si="475"/>
        <v>X</v>
      </c>
      <c r="P621" s="58" t="str">
        <f t="shared" si="475"/>
        <v>X</v>
      </c>
      <c r="Q621" s="58" t="str">
        <f t="shared" si="475"/>
        <v>X</v>
      </c>
      <c r="V621" s="284"/>
      <c r="W621" s="284"/>
      <c r="X621" s="284"/>
      <c r="Y621" s="284"/>
      <c r="Z621" s="284"/>
      <c r="AA621"/>
      <c r="AB621" s="284"/>
      <c r="AC621" s="282"/>
    </row>
    <row r="622" spans="1:29">
      <c r="A622" s="780"/>
      <c r="B622" s="58" t="s">
        <v>36</v>
      </c>
      <c r="C622" s="58" t="str">
        <f t="shared" ref="C622:Q622" si="476">IF(C11=$V$63,"O",IF(C11=$W$63,"O",IF(C11=$X$63,"O",IF(C11=$Y$63,"O",IF(C11=$Z$63,"O",IF(C11=$AA$63,"O",IF(C11=$AB$63,"O",IF(C11=$AC$63,"O",IF(C11=$AD$63,"O","X")))))))))</f>
        <v>O</v>
      </c>
      <c r="D622" s="58" t="str">
        <f t="shared" si="476"/>
        <v>O</v>
      </c>
      <c r="E622" s="58" t="str">
        <f t="shared" si="476"/>
        <v>O</v>
      </c>
      <c r="F622" s="58" t="str">
        <f t="shared" si="476"/>
        <v>O</v>
      </c>
      <c r="G622" s="58" t="str">
        <f t="shared" si="476"/>
        <v>O</v>
      </c>
      <c r="H622" s="58" t="str">
        <f t="shared" si="476"/>
        <v>O</v>
      </c>
      <c r="I622" s="58" t="str">
        <f t="shared" si="476"/>
        <v>O</v>
      </c>
      <c r="J622" s="58" t="str">
        <f t="shared" si="476"/>
        <v>O</v>
      </c>
      <c r="K622" s="58" t="str">
        <f t="shared" si="476"/>
        <v>O</v>
      </c>
      <c r="L622" s="58" t="str">
        <f t="shared" si="476"/>
        <v>O</v>
      </c>
      <c r="M622" s="58" t="str">
        <f t="shared" si="476"/>
        <v>O</v>
      </c>
      <c r="N622" s="58" t="str">
        <f t="shared" si="476"/>
        <v>O</v>
      </c>
      <c r="O622" s="58" t="str">
        <f t="shared" si="476"/>
        <v>O</v>
      </c>
      <c r="P622" s="58" t="str">
        <f t="shared" si="476"/>
        <v>O</v>
      </c>
      <c r="Q622" s="58" t="str">
        <f t="shared" si="476"/>
        <v>O</v>
      </c>
      <c r="V622" s="284"/>
      <c r="W622" s="284"/>
      <c r="X622" s="284"/>
      <c r="Y622" s="284"/>
      <c r="Z622" s="284"/>
      <c r="AA622"/>
      <c r="AB622" s="284"/>
      <c r="AC622" s="282"/>
    </row>
    <row r="623" spans="1:29">
      <c r="A623" s="780"/>
      <c r="B623" s="58" t="s">
        <v>21</v>
      </c>
      <c r="C623" s="58" t="str">
        <f t="shared" ref="C623:P623" si="477">IF(C12=$V$63,"O",IF(C12=$W$63,"O",IF(C12=$X$63,"O",IF(C12=$Y$63,"O",IF(C12=$Z$63,"O",IF(C12=$AA$63,"O",IF(C12=$AB$63,"O",IF(C12=$AC$63,"O",IF(C12=$AD$63,"O","X")))))))))</f>
        <v>X</v>
      </c>
      <c r="D623" s="58" t="str">
        <f t="shared" si="477"/>
        <v>X</v>
      </c>
      <c r="E623" s="58" t="str">
        <f t="shared" si="477"/>
        <v>X</v>
      </c>
      <c r="F623" s="58" t="str">
        <f t="shared" si="477"/>
        <v>X</v>
      </c>
      <c r="G623" s="58" t="str">
        <f t="shared" si="477"/>
        <v>X</v>
      </c>
      <c r="H623" s="58" t="str">
        <f t="shared" si="477"/>
        <v>X</v>
      </c>
      <c r="I623" s="58" t="str">
        <f t="shared" si="477"/>
        <v>X</v>
      </c>
      <c r="J623" s="58" t="str">
        <f t="shared" si="477"/>
        <v>X</v>
      </c>
      <c r="K623" s="58" t="str">
        <f t="shared" si="477"/>
        <v>X</v>
      </c>
      <c r="L623" s="58" t="str">
        <f t="shared" si="477"/>
        <v>X</v>
      </c>
      <c r="M623" s="58" t="str">
        <f t="shared" si="477"/>
        <v>X</v>
      </c>
      <c r="N623" s="58" t="str">
        <f t="shared" si="477"/>
        <v>X</v>
      </c>
      <c r="O623" s="58" t="str">
        <f t="shared" si="477"/>
        <v>X</v>
      </c>
      <c r="P623" s="58" t="str">
        <f t="shared" si="477"/>
        <v>X</v>
      </c>
      <c r="Q623" s="58" t="str">
        <f>IF(Q12=$V$63,"O",IF(Q12=$W$63,"O",IF(Q12=$X$63,"O",IF(Q12=$Y$63,"O",IF(Q12=$Z$63,"O",IF(Q12=$AA$63,"O",IF(Q12=$AB$63,"O",IF(Q12=$AC$63,"O",IF(Q12=$AD$63,"O","X")))))))))</f>
        <v>X</v>
      </c>
      <c r="V623" s="284"/>
      <c r="W623" s="284"/>
      <c r="X623" s="284"/>
      <c r="Y623" s="284"/>
      <c r="Z623" s="284"/>
      <c r="AA623"/>
      <c r="AB623" s="284"/>
      <c r="AC623" s="282"/>
    </row>
    <row r="624" spans="1:29">
      <c r="A624" s="781"/>
      <c r="B624" s="30" t="s">
        <v>46</v>
      </c>
      <c r="C624" s="47">
        <f>COUNTIF(C618:C623,"O")</f>
        <v>2</v>
      </c>
      <c r="D624" s="47">
        <f t="shared" ref="D624:Q624" si="478">COUNTIF(D618:D623,"O")</f>
        <v>2</v>
      </c>
      <c r="E624" s="47">
        <f t="shared" si="478"/>
        <v>2</v>
      </c>
      <c r="F624" s="47">
        <f t="shared" si="478"/>
        <v>2</v>
      </c>
      <c r="G624" s="47">
        <f t="shared" si="478"/>
        <v>2</v>
      </c>
      <c r="H624" s="47">
        <f t="shared" si="478"/>
        <v>2</v>
      </c>
      <c r="I624" s="47">
        <f t="shared" si="478"/>
        <v>2</v>
      </c>
      <c r="J624" s="47">
        <f t="shared" si="478"/>
        <v>2</v>
      </c>
      <c r="K624" s="47">
        <f t="shared" si="478"/>
        <v>2</v>
      </c>
      <c r="L624" s="47">
        <f t="shared" si="478"/>
        <v>2</v>
      </c>
      <c r="M624" s="47">
        <f t="shared" si="478"/>
        <v>2</v>
      </c>
      <c r="N624" s="47">
        <f t="shared" si="478"/>
        <v>2</v>
      </c>
      <c r="O624" s="47">
        <f t="shared" si="478"/>
        <v>2</v>
      </c>
      <c r="P624" s="47">
        <f t="shared" si="478"/>
        <v>2</v>
      </c>
      <c r="Q624" s="47">
        <f t="shared" si="478"/>
        <v>2</v>
      </c>
      <c r="V624" s="284"/>
      <c r="W624" s="284"/>
      <c r="X624" s="284"/>
      <c r="Y624" s="284"/>
      <c r="Z624" s="284"/>
      <c r="AA624"/>
      <c r="AB624" s="284"/>
      <c r="AC624" s="282"/>
    </row>
    <row r="625" spans="1:34">
      <c r="A625" s="779">
        <v>48</v>
      </c>
      <c r="B625" s="58" t="s">
        <v>32</v>
      </c>
      <c r="C625" s="58" t="str">
        <f>IF(C7=$V$64,"O",IF(C7=$W$64,"O",IF(C7=$X$64,"O",IF(C7=$Y$64,"O",IF(C7=$Z$64,"O",IF(C7=$AA$64,"O",IF(C7=$AB$64,"O",IF(C7=$AC$64,"O",IF(C7=$AD$64,"O","X")))))))))</f>
        <v>X</v>
      </c>
      <c r="D625" s="58" t="str">
        <f t="shared" ref="D625:Q625" si="479">IF(D7=$V$64,"O",IF(D7=$W$64,"O",IF(D7=$X$64,"O",IF(D7=$Y$64,"O",IF(D7=$Z$64,"O",IF(D7=$AA$64,"O",IF(D7=$AB$64,"O",IF(D7=$AC$64,"O",IF(D7=$AD$64,"O","X")))))))))</f>
        <v>X</v>
      </c>
      <c r="E625" s="58" t="str">
        <f t="shared" si="479"/>
        <v>X</v>
      </c>
      <c r="F625" s="58" t="str">
        <f t="shared" si="479"/>
        <v>X</v>
      </c>
      <c r="G625" s="58" t="str">
        <f t="shared" si="479"/>
        <v>X</v>
      </c>
      <c r="H625" s="58" t="str">
        <f t="shared" si="479"/>
        <v>X</v>
      </c>
      <c r="I625" s="58" t="str">
        <f t="shared" si="479"/>
        <v>X</v>
      </c>
      <c r="J625" s="58" t="str">
        <f t="shared" si="479"/>
        <v>X</v>
      </c>
      <c r="K625" s="58" t="str">
        <f t="shared" si="479"/>
        <v>X</v>
      </c>
      <c r="L625" s="58" t="str">
        <f t="shared" si="479"/>
        <v>X</v>
      </c>
      <c r="M625" s="58" t="str">
        <f t="shared" si="479"/>
        <v>X</v>
      </c>
      <c r="N625" s="58" t="str">
        <f t="shared" si="479"/>
        <v>X</v>
      </c>
      <c r="O625" s="58" t="str">
        <f t="shared" si="479"/>
        <v>X</v>
      </c>
      <c r="P625" s="58" t="str">
        <f t="shared" si="479"/>
        <v>X</v>
      </c>
      <c r="Q625" s="58" t="str">
        <f t="shared" si="479"/>
        <v>X</v>
      </c>
    </row>
    <row r="626" spans="1:34">
      <c r="A626" s="780"/>
      <c r="B626" s="58" t="s">
        <v>33</v>
      </c>
      <c r="C626" s="58" t="str">
        <f t="shared" ref="C626:Q626" si="480">IF(C8=$V$64,"O",IF(C8=$W$64,"O",IF(C8=$X$64,"O",IF(C8=$Y$64,"O",IF(C8=$Z$64,"O",IF(C8=$AA$64,"O",IF(C8=$AB$64,"O",IF(C8=$AC$64,"O",IF(C8=$AD$64,"O","X")))))))))</f>
        <v>X</v>
      </c>
      <c r="D626" s="58" t="str">
        <f t="shared" si="480"/>
        <v>X</v>
      </c>
      <c r="E626" s="58" t="str">
        <f t="shared" si="480"/>
        <v>X</v>
      </c>
      <c r="F626" s="58" t="str">
        <f t="shared" si="480"/>
        <v>X</v>
      </c>
      <c r="G626" s="58" t="str">
        <f t="shared" si="480"/>
        <v>X</v>
      </c>
      <c r="H626" s="58" t="str">
        <f t="shared" si="480"/>
        <v>X</v>
      </c>
      <c r="I626" s="58" t="str">
        <f t="shared" si="480"/>
        <v>X</v>
      </c>
      <c r="J626" s="58" t="str">
        <f t="shared" si="480"/>
        <v>X</v>
      </c>
      <c r="K626" s="58" t="str">
        <f t="shared" si="480"/>
        <v>X</v>
      </c>
      <c r="L626" s="58" t="str">
        <f t="shared" si="480"/>
        <v>X</v>
      </c>
      <c r="M626" s="58" t="str">
        <f t="shared" si="480"/>
        <v>X</v>
      </c>
      <c r="N626" s="58" t="str">
        <f t="shared" si="480"/>
        <v>X</v>
      </c>
      <c r="O626" s="58" t="str">
        <f t="shared" si="480"/>
        <v>X</v>
      </c>
      <c r="P626" s="58" t="str">
        <f t="shared" si="480"/>
        <v>X</v>
      </c>
      <c r="Q626" s="58" t="str">
        <f t="shared" si="480"/>
        <v>X</v>
      </c>
      <c r="T626" s="284"/>
      <c r="U626" s="284"/>
      <c r="AD626" s="185"/>
      <c r="AE626" s="185"/>
      <c r="AF626" s="185"/>
      <c r="AG626" s="185"/>
      <c r="AH626" s="185"/>
    </row>
    <row r="627" spans="1:34">
      <c r="A627" s="780"/>
      <c r="B627" s="58" t="s">
        <v>34</v>
      </c>
      <c r="C627" s="58" t="str">
        <f t="shared" ref="C627:Q627" si="481">IF(C9=$V$64,"O",IF(C9=$W$64,"O",IF(C9=$X$64,"O",IF(C9=$Y$64,"O",IF(C9=$Z$64,"O",IF(C9=$AA$64,"O",IF(C9=$AB$64,"O",IF(C9=$AC$64,"O",IF(C9=$AD$64,"O","X")))))))))</f>
        <v>X</v>
      </c>
      <c r="D627" s="58" t="str">
        <f t="shared" si="481"/>
        <v>X</v>
      </c>
      <c r="E627" s="58" t="str">
        <f t="shared" si="481"/>
        <v>X</v>
      </c>
      <c r="F627" s="58" t="str">
        <f t="shared" si="481"/>
        <v>X</v>
      </c>
      <c r="G627" s="58" t="str">
        <f t="shared" si="481"/>
        <v>X</v>
      </c>
      <c r="H627" s="58" t="str">
        <f t="shared" si="481"/>
        <v>X</v>
      </c>
      <c r="I627" s="58" t="str">
        <f t="shared" si="481"/>
        <v>X</v>
      </c>
      <c r="J627" s="58" t="str">
        <f t="shared" si="481"/>
        <v>X</v>
      </c>
      <c r="K627" s="58" t="str">
        <f t="shared" si="481"/>
        <v>X</v>
      </c>
      <c r="L627" s="58" t="str">
        <f t="shared" si="481"/>
        <v>X</v>
      </c>
      <c r="M627" s="58" t="str">
        <f t="shared" si="481"/>
        <v>X</v>
      </c>
      <c r="N627" s="58" t="str">
        <f t="shared" si="481"/>
        <v>X</v>
      </c>
      <c r="O627" s="58" t="str">
        <f t="shared" si="481"/>
        <v>X</v>
      </c>
      <c r="P627" s="58" t="str">
        <f t="shared" si="481"/>
        <v>X</v>
      </c>
      <c r="Q627" s="58" t="str">
        <f t="shared" si="481"/>
        <v>X</v>
      </c>
      <c r="T627" s="284"/>
      <c r="U627" s="284"/>
      <c r="AD627" s="185"/>
      <c r="AE627" s="185"/>
      <c r="AF627" s="185"/>
      <c r="AG627" s="185"/>
      <c r="AH627" s="185"/>
    </row>
    <row r="628" spans="1:34">
      <c r="A628" s="780"/>
      <c r="B628" s="58" t="s">
        <v>35</v>
      </c>
      <c r="C628" s="58" t="str">
        <f t="shared" ref="C628:Q628" si="482">IF(C10=$V$64,"O",IF(C10=$W$64,"O",IF(C10=$X$64,"O",IF(C10=$Y$64,"O",IF(C10=$Z$64,"O",IF(C10=$AA$64,"O",IF(C10=$AB$64,"O",IF(C10=$AC$64,"O",IF(C10=$AD$64,"O","X")))))))))</f>
        <v>O</v>
      </c>
      <c r="D628" s="58" t="str">
        <f t="shared" si="482"/>
        <v>O</v>
      </c>
      <c r="E628" s="58" t="str">
        <f t="shared" si="482"/>
        <v>O</v>
      </c>
      <c r="F628" s="58" t="str">
        <f t="shared" si="482"/>
        <v>O</v>
      </c>
      <c r="G628" s="58" t="str">
        <f t="shared" si="482"/>
        <v>O</v>
      </c>
      <c r="H628" s="58" t="str">
        <f t="shared" si="482"/>
        <v>O</v>
      </c>
      <c r="I628" s="58" t="str">
        <f t="shared" si="482"/>
        <v>O</v>
      </c>
      <c r="J628" s="58" t="str">
        <f t="shared" si="482"/>
        <v>O</v>
      </c>
      <c r="K628" s="58" t="str">
        <f t="shared" si="482"/>
        <v>O</v>
      </c>
      <c r="L628" s="58" t="str">
        <f t="shared" si="482"/>
        <v>O</v>
      </c>
      <c r="M628" s="58" t="str">
        <f t="shared" si="482"/>
        <v>O</v>
      </c>
      <c r="N628" s="58" t="str">
        <f t="shared" si="482"/>
        <v>O</v>
      </c>
      <c r="O628" s="58" t="str">
        <f t="shared" si="482"/>
        <v>O</v>
      </c>
      <c r="P628" s="58" t="str">
        <f t="shared" si="482"/>
        <v>O</v>
      </c>
      <c r="Q628" s="58" t="str">
        <f t="shared" si="482"/>
        <v>O</v>
      </c>
      <c r="T628" s="284"/>
      <c r="U628" s="284"/>
      <c r="AD628" s="185"/>
      <c r="AE628" s="185"/>
      <c r="AF628" s="185"/>
      <c r="AG628" s="185"/>
      <c r="AH628" s="185"/>
    </row>
    <row r="629" spans="1:34">
      <c r="A629" s="780"/>
      <c r="B629" s="58" t="s">
        <v>36</v>
      </c>
      <c r="C629" s="58" t="str">
        <f t="shared" ref="C629:Q629" si="483">IF(C11=$V$64,"O",IF(C11=$W$64,"O",IF(C11=$X$64,"O",IF(C11=$Y$64,"O",IF(C11=$Z$64,"O",IF(C11=$AA$64,"O",IF(C11=$AB$64,"O",IF(C11=$AC$64,"O",IF(C11=$AD$64,"O","X")))))))))</f>
        <v>X</v>
      </c>
      <c r="D629" s="58" t="str">
        <f t="shared" si="483"/>
        <v>X</v>
      </c>
      <c r="E629" s="58" t="str">
        <f t="shared" si="483"/>
        <v>X</v>
      </c>
      <c r="F629" s="58" t="str">
        <f t="shared" si="483"/>
        <v>X</v>
      </c>
      <c r="G629" s="58" t="str">
        <f t="shared" si="483"/>
        <v>X</v>
      </c>
      <c r="H629" s="58" t="str">
        <f t="shared" si="483"/>
        <v>X</v>
      </c>
      <c r="I629" s="58" t="str">
        <f t="shared" si="483"/>
        <v>X</v>
      </c>
      <c r="J629" s="58" t="str">
        <f t="shared" si="483"/>
        <v>X</v>
      </c>
      <c r="K629" s="58" t="str">
        <f t="shared" si="483"/>
        <v>X</v>
      </c>
      <c r="L629" s="58" t="str">
        <f t="shared" si="483"/>
        <v>X</v>
      </c>
      <c r="M629" s="58" t="str">
        <f t="shared" si="483"/>
        <v>X</v>
      </c>
      <c r="N629" s="58" t="str">
        <f t="shared" si="483"/>
        <v>X</v>
      </c>
      <c r="O629" s="58" t="str">
        <f t="shared" si="483"/>
        <v>X</v>
      </c>
      <c r="P629" s="58" t="str">
        <f t="shared" si="483"/>
        <v>X</v>
      </c>
      <c r="Q629" s="58" t="str">
        <f t="shared" si="483"/>
        <v>X</v>
      </c>
      <c r="T629" s="284"/>
      <c r="U629" s="284"/>
      <c r="AD629" s="185"/>
      <c r="AE629" s="185"/>
      <c r="AF629" s="185"/>
      <c r="AG629" s="185"/>
      <c r="AH629" s="185"/>
    </row>
    <row r="630" spans="1:34">
      <c r="A630" s="780"/>
      <c r="B630" s="58" t="s">
        <v>21</v>
      </c>
      <c r="C630" s="58" t="str">
        <f t="shared" ref="C630:P630" si="484">IF(C12=$V$64,"O",IF(C12=$W$64,"O",IF(C12=$X$64,"O",IF(C12=$Y$64,"O",IF(C12=$Z$64,"O",IF(C12=$AA$64,"O",IF(C12=$AB$64,"O",IF(C12=$AC$64,"O",IF(C12=$AD$64,"O","X")))))))))</f>
        <v>X</v>
      </c>
      <c r="D630" s="58" t="str">
        <f t="shared" si="484"/>
        <v>X</v>
      </c>
      <c r="E630" s="58" t="str">
        <f t="shared" si="484"/>
        <v>X</v>
      </c>
      <c r="F630" s="58" t="str">
        <f t="shared" si="484"/>
        <v>X</v>
      </c>
      <c r="G630" s="58" t="str">
        <f t="shared" si="484"/>
        <v>X</v>
      </c>
      <c r="H630" s="58" t="str">
        <f t="shared" si="484"/>
        <v>X</v>
      </c>
      <c r="I630" s="58" t="str">
        <f t="shared" si="484"/>
        <v>X</v>
      </c>
      <c r="J630" s="58" t="str">
        <f t="shared" si="484"/>
        <v>X</v>
      </c>
      <c r="K630" s="58" t="str">
        <f t="shared" si="484"/>
        <v>X</v>
      </c>
      <c r="L630" s="58" t="str">
        <f t="shared" si="484"/>
        <v>X</v>
      </c>
      <c r="M630" s="58" t="str">
        <f t="shared" si="484"/>
        <v>X</v>
      </c>
      <c r="N630" s="58" t="str">
        <f t="shared" si="484"/>
        <v>X</v>
      </c>
      <c r="O630" s="58" t="str">
        <f t="shared" si="484"/>
        <v>X</v>
      </c>
      <c r="P630" s="58" t="str">
        <f t="shared" si="484"/>
        <v>X</v>
      </c>
      <c r="Q630" s="58" t="str">
        <f>IF(Q12=$V$64,"O",IF(Q12=$W$64,"O",IF(Q12=$X$64,"O",IF(Q12=$Y$64,"O",IF(Q12=$Z$64,"O",IF(Q12=$AA$64,"O",IF(Q12=$AB$64,"O",IF(Q12=$AC$64,"O",IF(Q12=$AD$64,"O","X")))))))))</f>
        <v>X</v>
      </c>
      <c r="T630" s="284"/>
      <c r="U630" s="284"/>
      <c r="AD630" s="185"/>
      <c r="AE630" s="185"/>
      <c r="AF630" s="185"/>
      <c r="AG630" s="185"/>
      <c r="AH630" s="185"/>
    </row>
    <row r="631" spans="1:34">
      <c r="A631" s="781"/>
      <c r="B631" s="30" t="s">
        <v>46</v>
      </c>
      <c r="C631" s="47">
        <f>COUNTIF(C625:C630,"O")</f>
        <v>1</v>
      </c>
      <c r="D631" s="47">
        <f t="shared" ref="D631:Q631" si="485">COUNTIF(D625:D630,"O")</f>
        <v>1</v>
      </c>
      <c r="E631" s="47">
        <f t="shared" si="485"/>
        <v>1</v>
      </c>
      <c r="F631" s="47">
        <f t="shared" si="485"/>
        <v>1</v>
      </c>
      <c r="G631" s="47">
        <f t="shared" si="485"/>
        <v>1</v>
      </c>
      <c r="H631" s="47">
        <f t="shared" si="485"/>
        <v>1</v>
      </c>
      <c r="I631" s="47">
        <f t="shared" si="485"/>
        <v>1</v>
      </c>
      <c r="J631" s="47">
        <f t="shared" si="485"/>
        <v>1</v>
      </c>
      <c r="K631" s="47">
        <f t="shared" si="485"/>
        <v>1</v>
      </c>
      <c r="L631" s="47">
        <f t="shared" si="485"/>
        <v>1</v>
      </c>
      <c r="M631" s="47">
        <f t="shared" si="485"/>
        <v>1</v>
      </c>
      <c r="N631" s="47">
        <f t="shared" si="485"/>
        <v>1</v>
      </c>
      <c r="O631" s="47">
        <f t="shared" si="485"/>
        <v>1</v>
      </c>
      <c r="P631" s="47">
        <f t="shared" si="485"/>
        <v>1</v>
      </c>
      <c r="Q631" s="47">
        <f t="shared" si="485"/>
        <v>1</v>
      </c>
      <c r="T631" s="284"/>
      <c r="U631" s="284"/>
      <c r="AD631" s="185"/>
      <c r="AE631" s="185"/>
      <c r="AF631" s="185"/>
      <c r="AG631" s="185"/>
      <c r="AH631" s="185"/>
    </row>
    <row r="632" spans="1:34">
      <c r="A632" s="779">
        <v>49</v>
      </c>
      <c r="B632" s="58" t="s">
        <v>32</v>
      </c>
      <c r="C632" s="58" t="str">
        <f>IF(C7=$V$65,"O",IF(C7=$W$65,"O",IF(C7=$X$65,"O",IF(C7=$Y$65,"O",IF(C7=$Z$65,"O","X")))))</f>
        <v>X</v>
      </c>
      <c r="D632" s="58" t="str">
        <f t="shared" ref="D632:Q632" si="486">IF(D7=$V$65,"O",IF(D7=$W$65,"O",IF(D7=$X$65,"O",IF(D7=$Y$65,"O",IF(D7=$Z$65,"O","X")))))</f>
        <v>X</v>
      </c>
      <c r="E632" s="58" t="str">
        <f t="shared" si="486"/>
        <v>X</v>
      </c>
      <c r="F632" s="58" t="str">
        <f t="shared" si="486"/>
        <v>X</v>
      </c>
      <c r="G632" s="58" t="str">
        <f t="shared" si="486"/>
        <v>X</v>
      </c>
      <c r="H632" s="58" t="str">
        <f t="shared" si="486"/>
        <v>X</v>
      </c>
      <c r="I632" s="58" t="str">
        <f t="shared" si="486"/>
        <v>X</v>
      </c>
      <c r="J632" s="58" t="str">
        <f t="shared" si="486"/>
        <v>X</v>
      </c>
      <c r="K632" s="58" t="str">
        <f t="shared" si="486"/>
        <v>X</v>
      </c>
      <c r="L632" s="58" t="str">
        <f t="shared" si="486"/>
        <v>X</v>
      </c>
      <c r="M632" s="58" t="str">
        <f t="shared" si="486"/>
        <v>X</v>
      </c>
      <c r="N632" s="58" t="str">
        <f t="shared" si="486"/>
        <v>X</v>
      </c>
      <c r="O632" s="58" t="str">
        <f t="shared" si="486"/>
        <v>X</v>
      </c>
      <c r="P632" s="58" t="str">
        <f t="shared" si="486"/>
        <v>X</v>
      </c>
      <c r="Q632" s="58" t="str">
        <f t="shared" si="486"/>
        <v>X</v>
      </c>
      <c r="T632" s="284"/>
      <c r="U632" s="284"/>
      <c r="AD632" s="185"/>
      <c r="AE632" s="185"/>
      <c r="AF632" s="185"/>
      <c r="AG632" s="185"/>
      <c r="AH632" s="185"/>
    </row>
    <row r="633" spans="1:34">
      <c r="A633" s="780"/>
      <c r="B633" s="58" t="s">
        <v>33</v>
      </c>
      <c r="C633" s="58" t="str">
        <f t="shared" ref="C633:Q633" si="487">IF(C8=$V$65,"O",IF(C8=$W$65,"O",IF(C8=$X$65,"O",IF(C8=$Y$65,"O",IF(C8=$Z$65,"O","X")))))</f>
        <v>X</v>
      </c>
      <c r="D633" s="58" t="str">
        <f t="shared" si="487"/>
        <v>X</v>
      </c>
      <c r="E633" s="58" t="str">
        <f t="shared" si="487"/>
        <v>X</v>
      </c>
      <c r="F633" s="58" t="str">
        <f t="shared" si="487"/>
        <v>X</v>
      </c>
      <c r="G633" s="58" t="str">
        <f t="shared" si="487"/>
        <v>X</v>
      </c>
      <c r="H633" s="58" t="str">
        <f t="shared" si="487"/>
        <v>X</v>
      </c>
      <c r="I633" s="58" t="str">
        <f t="shared" si="487"/>
        <v>X</v>
      </c>
      <c r="J633" s="58" t="str">
        <f t="shared" si="487"/>
        <v>X</v>
      </c>
      <c r="K633" s="58" t="str">
        <f t="shared" si="487"/>
        <v>X</v>
      </c>
      <c r="L633" s="58" t="str">
        <f t="shared" si="487"/>
        <v>X</v>
      </c>
      <c r="M633" s="58" t="str">
        <f t="shared" si="487"/>
        <v>X</v>
      </c>
      <c r="N633" s="58" t="str">
        <f t="shared" si="487"/>
        <v>X</v>
      </c>
      <c r="O633" s="58" t="str">
        <f t="shared" si="487"/>
        <v>X</v>
      </c>
      <c r="P633" s="58" t="str">
        <f t="shared" si="487"/>
        <v>X</v>
      </c>
      <c r="Q633" s="58" t="str">
        <f t="shared" si="487"/>
        <v>X</v>
      </c>
    </row>
    <row r="634" spans="1:34">
      <c r="A634" s="780"/>
      <c r="B634" s="58" t="s">
        <v>34</v>
      </c>
      <c r="C634" s="58" t="str">
        <f t="shared" ref="C634:Q634" si="488">IF(C9=$V$65,"O",IF(C9=$W$65,"O",IF(C9=$X$65,"O",IF(C9=$Y$65,"O",IF(C9=$Z$65,"O","X")))))</f>
        <v>X</v>
      </c>
      <c r="D634" s="58" t="str">
        <f t="shared" si="488"/>
        <v>X</v>
      </c>
      <c r="E634" s="58" t="str">
        <f t="shared" si="488"/>
        <v>X</v>
      </c>
      <c r="F634" s="58" t="str">
        <f t="shared" si="488"/>
        <v>X</v>
      </c>
      <c r="G634" s="58" t="str">
        <f t="shared" si="488"/>
        <v>X</v>
      </c>
      <c r="H634" s="58" t="str">
        <f t="shared" si="488"/>
        <v>X</v>
      </c>
      <c r="I634" s="58" t="str">
        <f t="shared" si="488"/>
        <v>X</v>
      </c>
      <c r="J634" s="58" t="str">
        <f t="shared" si="488"/>
        <v>X</v>
      </c>
      <c r="K634" s="58" t="str">
        <f t="shared" si="488"/>
        <v>X</v>
      </c>
      <c r="L634" s="58" t="str">
        <f t="shared" si="488"/>
        <v>X</v>
      </c>
      <c r="M634" s="58" t="str">
        <f t="shared" si="488"/>
        <v>X</v>
      </c>
      <c r="N634" s="58" t="str">
        <f t="shared" si="488"/>
        <v>X</v>
      </c>
      <c r="O634" s="58" t="str">
        <f t="shared" si="488"/>
        <v>X</v>
      </c>
      <c r="P634" s="58" t="str">
        <f t="shared" si="488"/>
        <v>X</v>
      </c>
      <c r="Q634" s="58" t="str">
        <f t="shared" si="488"/>
        <v>X</v>
      </c>
    </row>
    <row r="635" spans="1:34">
      <c r="A635" s="780"/>
      <c r="B635" s="58" t="s">
        <v>35</v>
      </c>
      <c r="C635" s="58" t="str">
        <f t="shared" ref="C635:Q635" si="489">IF(C10=$V$65,"O",IF(C10=$W$65,"O",IF(C10=$X$65,"O",IF(C10=$Y$65,"O",IF(C10=$Z$65,"O","X")))))</f>
        <v>X</v>
      </c>
      <c r="D635" s="58" t="str">
        <f t="shared" si="489"/>
        <v>X</v>
      </c>
      <c r="E635" s="58" t="str">
        <f t="shared" si="489"/>
        <v>X</v>
      </c>
      <c r="F635" s="58" t="str">
        <f t="shared" si="489"/>
        <v>X</v>
      </c>
      <c r="G635" s="58" t="str">
        <f t="shared" si="489"/>
        <v>X</v>
      </c>
      <c r="H635" s="58" t="str">
        <f t="shared" si="489"/>
        <v>X</v>
      </c>
      <c r="I635" s="58" t="str">
        <f t="shared" si="489"/>
        <v>X</v>
      </c>
      <c r="J635" s="58" t="str">
        <f t="shared" si="489"/>
        <v>X</v>
      </c>
      <c r="K635" s="58" t="str">
        <f t="shared" si="489"/>
        <v>X</v>
      </c>
      <c r="L635" s="58" t="str">
        <f t="shared" si="489"/>
        <v>X</v>
      </c>
      <c r="M635" s="58" t="str">
        <f t="shared" si="489"/>
        <v>X</v>
      </c>
      <c r="N635" s="58" t="str">
        <f t="shared" si="489"/>
        <v>X</v>
      </c>
      <c r="O635" s="58" t="str">
        <f t="shared" si="489"/>
        <v>X</v>
      </c>
      <c r="P635" s="58" t="str">
        <f t="shared" si="489"/>
        <v>X</v>
      </c>
      <c r="Q635" s="58" t="str">
        <f t="shared" si="489"/>
        <v>X</v>
      </c>
    </row>
    <row r="636" spans="1:34">
      <c r="A636" s="780"/>
      <c r="B636" s="58" t="s">
        <v>36</v>
      </c>
      <c r="C636" s="58" t="str">
        <f t="shared" ref="C636:Q636" si="490">IF(C11=$V$65,"O",IF(C11=$W$65,"O",IF(C11=$X$65,"O",IF(C11=$Y$65,"O",IF(C11=$Z$65,"O","X")))))</f>
        <v>X</v>
      </c>
      <c r="D636" s="58" t="str">
        <f t="shared" si="490"/>
        <v>X</v>
      </c>
      <c r="E636" s="58" t="str">
        <f t="shared" si="490"/>
        <v>X</v>
      </c>
      <c r="F636" s="58" t="str">
        <f t="shared" si="490"/>
        <v>X</v>
      </c>
      <c r="G636" s="58" t="str">
        <f t="shared" si="490"/>
        <v>X</v>
      </c>
      <c r="H636" s="58" t="str">
        <f t="shared" si="490"/>
        <v>X</v>
      </c>
      <c r="I636" s="58" t="str">
        <f t="shared" si="490"/>
        <v>X</v>
      </c>
      <c r="J636" s="58" t="str">
        <f t="shared" si="490"/>
        <v>X</v>
      </c>
      <c r="K636" s="58" t="str">
        <f t="shared" si="490"/>
        <v>X</v>
      </c>
      <c r="L636" s="58" t="str">
        <f t="shared" si="490"/>
        <v>X</v>
      </c>
      <c r="M636" s="58" t="str">
        <f t="shared" si="490"/>
        <v>X</v>
      </c>
      <c r="N636" s="58" t="str">
        <f t="shared" si="490"/>
        <v>X</v>
      </c>
      <c r="O636" s="58" t="str">
        <f t="shared" si="490"/>
        <v>X</v>
      </c>
      <c r="P636" s="58" t="str">
        <f t="shared" si="490"/>
        <v>X</v>
      </c>
      <c r="Q636" s="58" t="str">
        <f t="shared" si="490"/>
        <v>X</v>
      </c>
    </row>
    <row r="637" spans="1:34">
      <c r="A637" s="780"/>
      <c r="B637" s="58" t="s">
        <v>21</v>
      </c>
      <c r="C637" s="58" t="str">
        <f t="shared" ref="C637:P637" si="491">IF(C12=$V$65,"O",IF(C12=$W$65,"O",IF(C12=$X$65,"O",IF(C12=$Y$65,"O",IF(C12=$Z$65,"O","X")))))</f>
        <v>X</v>
      </c>
      <c r="D637" s="58" t="str">
        <f t="shared" si="491"/>
        <v>X</v>
      </c>
      <c r="E637" s="58" t="str">
        <f t="shared" si="491"/>
        <v>X</v>
      </c>
      <c r="F637" s="58" t="str">
        <f t="shared" si="491"/>
        <v>X</v>
      </c>
      <c r="G637" s="58" t="str">
        <f t="shared" si="491"/>
        <v>X</v>
      </c>
      <c r="H637" s="58" t="str">
        <f t="shared" si="491"/>
        <v>X</v>
      </c>
      <c r="I637" s="58" t="str">
        <f t="shared" si="491"/>
        <v>X</v>
      </c>
      <c r="J637" s="58" t="str">
        <f t="shared" si="491"/>
        <v>X</v>
      </c>
      <c r="K637" s="58" t="str">
        <f t="shared" si="491"/>
        <v>X</v>
      </c>
      <c r="L637" s="58" t="str">
        <f t="shared" si="491"/>
        <v>X</v>
      </c>
      <c r="M637" s="58" t="str">
        <f t="shared" si="491"/>
        <v>X</v>
      </c>
      <c r="N637" s="58" t="str">
        <f t="shared" si="491"/>
        <v>X</v>
      </c>
      <c r="O637" s="58" t="str">
        <f t="shared" si="491"/>
        <v>X</v>
      </c>
      <c r="P637" s="58" t="str">
        <f t="shared" si="491"/>
        <v>X</v>
      </c>
      <c r="Q637" s="58" t="str">
        <f>IF(Q12=$V$65,"O",IF(Q12=$W$65,"O",IF(Q12=$X$65,"O",IF(Q12=$Y$65,"O",IF(Q12=$Z$65,"O","X")))))</f>
        <v>X</v>
      </c>
    </row>
    <row r="638" spans="1:34">
      <c r="A638" s="781"/>
      <c r="B638" s="30" t="s">
        <v>46</v>
      </c>
      <c r="C638" s="47">
        <f>COUNTIF(C632:C637,"O")</f>
        <v>0</v>
      </c>
      <c r="D638" s="47">
        <f t="shared" ref="D638:Q638" si="492">COUNTIF(D632:D637,"O")</f>
        <v>0</v>
      </c>
      <c r="E638" s="47">
        <f t="shared" si="492"/>
        <v>0</v>
      </c>
      <c r="F638" s="47">
        <f t="shared" si="492"/>
        <v>0</v>
      </c>
      <c r="G638" s="47">
        <f t="shared" si="492"/>
        <v>0</v>
      </c>
      <c r="H638" s="47">
        <f t="shared" si="492"/>
        <v>0</v>
      </c>
      <c r="I638" s="47">
        <f t="shared" si="492"/>
        <v>0</v>
      </c>
      <c r="J638" s="47">
        <f t="shared" si="492"/>
        <v>0</v>
      </c>
      <c r="K638" s="47">
        <f t="shared" si="492"/>
        <v>0</v>
      </c>
      <c r="L638" s="47">
        <f t="shared" si="492"/>
        <v>0</v>
      </c>
      <c r="M638" s="47">
        <f t="shared" si="492"/>
        <v>0</v>
      </c>
      <c r="N638" s="47">
        <f t="shared" si="492"/>
        <v>0</v>
      </c>
      <c r="O638" s="47">
        <f t="shared" si="492"/>
        <v>0</v>
      </c>
      <c r="P638" s="47">
        <f t="shared" si="492"/>
        <v>0</v>
      </c>
      <c r="Q638" s="47">
        <f t="shared" si="492"/>
        <v>0</v>
      </c>
    </row>
    <row r="639" spans="1:34">
      <c r="A639" s="779">
        <v>50</v>
      </c>
      <c r="B639" s="58" t="s">
        <v>32</v>
      </c>
      <c r="C639" s="58" t="str">
        <f>IF(C7=$V$66,"O",IF(C7=$W$66,"O",IF(C7=$X$66,"O",IF(C7=$Y$66,"O",IF(C7=$Z$66,"O","X")))))</f>
        <v>X</v>
      </c>
      <c r="D639" s="58" t="str">
        <f t="shared" ref="D639:Q639" si="493">IF(D7=$V$66,"O",IF(D7=$W$66,"O",IF(D7=$X$66,"O",IF(D7=$Y$66,"O",IF(D7=$Z$66,"O","X")))))</f>
        <v>X</v>
      </c>
      <c r="E639" s="58" t="str">
        <f t="shared" si="493"/>
        <v>X</v>
      </c>
      <c r="F639" s="58" t="str">
        <f t="shared" si="493"/>
        <v>X</v>
      </c>
      <c r="G639" s="58" t="str">
        <f t="shared" si="493"/>
        <v>X</v>
      </c>
      <c r="H639" s="58" t="str">
        <f t="shared" si="493"/>
        <v>X</v>
      </c>
      <c r="I639" s="58" t="str">
        <f t="shared" si="493"/>
        <v>X</v>
      </c>
      <c r="J639" s="58" t="str">
        <f t="shared" si="493"/>
        <v>X</v>
      </c>
      <c r="K639" s="58" t="str">
        <f t="shared" si="493"/>
        <v>X</v>
      </c>
      <c r="L639" s="58" t="str">
        <f t="shared" si="493"/>
        <v>X</v>
      </c>
      <c r="M639" s="58" t="str">
        <f t="shared" si="493"/>
        <v>X</v>
      </c>
      <c r="N639" s="58" t="str">
        <f t="shared" si="493"/>
        <v>X</v>
      </c>
      <c r="O639" s="58" t="str">
        <f t="shared" si="493"/>
        <v>X</v>
      </c>
      <c r="P639" s="58" t="str">
        <f t="shared" si="493"/>
        <v>X</v>
      </c>
      <c r="Q639" s="58" t="str">
        <f t="shared" si="493"/>
        <v>X</v>
      </c>
    </row>
    <row r="640" spans="1:34">
      <c r="A640" s="780"/>
      <c r="B640" s="58" t="s">
        <v>33</v>
      </c>
      <c r="C640" s="58" t="str">
        <f t="shared" ref="C640:Q640" si="494">IF(C8=$V$66,"O",IF(C8=$W$66,"O",IF(C8=$X$66,"O",IF(C8=$Y$66,"O",IF(C8=$Z$66,"O","X")))))</f>
        <v>X</v>
      </c>
      <c r="D640" s="58" t="str">
        <f t="shared" si="494"/>
        <v>X</v>
      </c>
      <c r="E640" s="58" t="str">
        <f t="shared" si="494"/>
        <v>X</v>
      </c>
      <c r="F640" s="58" t="str">
        <f t="shared" si="494"/>
        <v>X</v>
      </c>
      <c r="G640" s="58" t="str">
        <f t="shared" si="494"/>
        <v>X</v>
      </c>
      <c r="H640" s="58" t="str">
        <f t="shared" si="494"/>
        <v>X</v>
      </c>
      <c r="I640" s="58" t="str">
        <f t="shared" si="494"/>
        <v>X</v>
      </c>
      <c r="J640" s="58" t="str">
        <f t="shared" si="494"/>
        <v>X</v>
      </c>
      <c r="K640" s="58" t="str">
        <f t="shared" si="494"/>
        <v>X</v>
      </c>
      <c r="L640" s="58" t="str">
        <f t="shared" si="494"/>
        <v>X</v>
      </c>
      <c r="M640" s="58" t="str">
        <f t="shared" si="494"/>
        <v>X</v>
      </c>
      <c r="N640" s="58" t="str">
        <f t="shared" si="494"/>
        <v>X</v>
      </c>
      <c r="O640" s="58" t="str">
        <f t="shared" si="494"/>
        <v>X</v>
      </c>
      <c r="P640" s="58" t="str">
        <f t="shared" si="494"/>
        <v>X</v>
      </c>
      <c r="Q640" s="58" t="str">
        <f t="shared" si="494"/>
        <v>X</v>
      </c>
    </row>
    <row r="641" spans="1:17">
      <c r="A641" s="780"/>
      <c r="B641" s="58" t="s">
        <v>34</v>
      </c>
      <c r="C641" s="58" t="str">
        <f t="shared" ref="C641:Q641" si="495">IF(C9=$V$66,"O",IF(C9=$W$66,"O",IF(C9=$X$66,"O",IF(C9=$Y$66,"O",IF(C9=$Z$66,"O","X")))))</f>
        <v>X</v>
      </c>
      <c r="D641" s="58" t="str">
        <f t="shared" si="495"/>
        <v>X</v>
      </c>
      <c r="E641" s="58" t="str">
        <f t="shared" si="495"/>
        <v>X</v>
      </c>
      <c r="F641" s="58" t="str">
        <f t="shared" si="495"/>
        <v>X</v>
      </c>
      <c r="G641" s="58" t="str">
        <f t="shared" si="495"/>
        <v>X</v>
      </c>
      <c r="H641" s="58" t="str">
        <f t="shared" si="495"/>
        <v>X</v>
      </c>
      <c r="I641" s="58" t="str">
        <f t="shared" si="495"/>
        <v>X</v>
      </c>
      <c r="J641" s="58" t="str">
        <f t="shared" si="495"/>
        <v>X</v>
      </c>
      <c r="K641" s="58" t="str">
        <f t="shared" si="495"/>
        <v>X</v>
      </c>
      <c r="L641" s="58" t="str">
        <f t="shared" si="495"/>
        <v>X</v>
      </c>
      <c r="M641" s="58" t="str">
        <f t="shared" si="495"/>
        <v>X</v>
      </c>
      <c r="N641" s="58" t="str">
        <f t="shared" si="495"/>
        <v>X</v>
      </c>
      <c r="O641" s="58" t="str">
        <f t="shared" si="495"/>
        <v>X</v>
      </c>
      <c r="P641" s="58" t="str">
        <f t="shared" si="495"/>
        <v>X</v>
      </c>
      <c r="Q641" s="58" t="str">
        <f t="shared" si="495"/>
        <v>X</v>
      </c>
    </row>
    <row r="642" spans="1:17">
      <c r="A642" s="780"/>
      <c r="B642" s="58" t="s">
        <v>35</v>
      </c>
      <c r="C642" s="58" t="str">
        <f t="shared" ref="C642:Q642" si="496">IF(C10=$V$66,"O",IF(C10=$W$66,"O",IF(C10=$X$66,"O",IF(C10=$Y$66,"O",IF(C10=$Z$66,"O","X")))))</f>
        <v>X</v>
      </c>
      <c r="D642" s="58" t="str">
        <f t="shared" si="496"/>
        <v>X</v>
      </c>
      <c r="E642" s="58" t="str">
        <f t="shared" si="496"/>
        <v>X</v>
      </c>
      <c r="F642" s="58" t="str">
        <f t="shared" si="496"/>
        <v>X</v>
      </c>
      <c r="G642" s="58" t="str">
        <f t="shared" si="496"/>
        <v>X</v>
      </c>
      <c r="H642" s="58" t="str">
        <f t="shared" si="496"/>
        <v>X</v>
      </c>
      <c r="I642" s="58" t="str">
        <f t="shared" si="496"/>
        <v>X</v>
      </c>
      <c r="J642" s="58" t="str">
        <f t="shared" si="496"/>
        <v>X</v>
      </c>
      <c r="K642" s="58" t="str">
        <f t="shared" si="496"/>
        <v>X</v>
      </c>
      <c r="L642" s="58" t="str">
        <f t="shared" si="496"/>
        <v>X</v>
      </c>
      <c r="M642" s="58" t="str">
        <f t="shared" si="496"/>
        <v>X</v>
      </c>
      <c r="N642" s="58" t="str">
        <f t="shared" si="496"/>
        <v>X</v>
      </c>
      <c r="O642" s="58" t="str">
        <f t="shared" si="496"/>
        <v>X</v>
      </c>
      <c r="P642" s="58" t="str">
        <f t="shared" si="496"/>
        <v>X</v>
      </c>
      <c r="Q642" s="58" t="str">
        <f t="shared" si="496"/>
        <v>X</v>
      </c>
    </row>
    <row r="643" spans="1:17">
      <c r="A643" s="780"/>
      <c r="B643" s="58" t="s">
        <v>36</v>
      </c>
      <c r="C643" s="58" t="str">
        <f t="shared" ref="C643:Q643" si="497">IF(C11=$V$66,"O",IF(C11=$W$66,"O",IF(C11=$X$66,"O",IF(C11=$Y$66,"O",IF(C11=$Z$66,"O","X")))))</f>
        <v>X</v>
      </c>
      <c r="D643" s="58" t="str">
        <f t="shared" si="497"/>
        <v>X</v>
      </c>
      <c r="E643" s="58" t="str">
        <f t="shared" si="497"/>
        <v>X</v>
      </c>
      <c r="F643" s="58" t="str">
        <f t="shared" si="497"/>
        <v>X</v>
      </c>
      <c r="G643" s="58" t="str">
        <f t="shared" si="497"/>
        <v>X</v>
      </c>
      <c r="H643" s="58" t="str">
        <f t="shared" si="497"/>
        <v>X</v>
      </c>
      <c r="I643" s="58" t="str">
        <f t="shared" si="497"/>
        <v>X</v>
      </c>
      <c r="J643" s="58" t="str">
        <f t="shared" si="497"/>
        <v>X</v>
      </c>
      <c r="K643" s="58" t="str">
        <f t="shared" si="497"/>
        <v>X</v>
      </c>
      <c r="L643" s="58" t="str">
        <f t="shared" si="497"/>
        <v>X</v>
      </c>
      <c r="M643" s="58" t="str">
        <f t="shared" si="497"/>
        <v>X</v>
      </c>
      <c r="N643" s="58" t="str">
        <f t="shared" si="497"/>
        <v>X</v>
      </c>
      <c r="O643" s="58" t="str">
        <f t="shared" si="497"/>
        <v>X</v>
      </c>
      <c r="P643" s="58" t="str">
        <f t="shared" si="497"/>
        <v>X</v>
      </c>
      <c r="Q643" s="58" t="str">
        <f t="shared" si="497"/>
        <v>X</v>
      </c>
    </row>
    <row r="644" spans="1:17">
      <c r="A644" s="780"/>
      <c r="B644" s="58" t="s">
        <v>21</v>
      </c>
      <c r="C644" s="58" t="str">
        <f t="shared" ref="C644:P644" si="498">IF(C12=$V$66,"O",IF(C12=$W$66,"O",IF(C12=$X$66,"O",IF(C12=$Y$66,"O",IF(C12=$Z$66,"O","X")))))</f>
        <v>X</v>
      </c>
      <c r="D644" s="58" t="str">
        <f t="shared" si="498"/>
        <v>X</v>
      </c>
      <c r="E644" s="58" t="str">
        <f t="shared" si="498"/>
        <v>X</v>
      </c>
      <c r="F644" s="58" t="str">
        <f t="shared" si="498"/>
        <v>X</v>
      </c>
      <c r="G644" s="58" t="str">
        <f t="shared" si="498"/>
        <v>X</v>
      </c>
      <c r="H644" s="58" t="str">
        <f t="shared" si="498"/>
        <v>X</v>
      </c>
      <c r="I644" s="58" t="str">
        <f t="shared" si="498"/>
        <v>X</v>
      </c>
      <c r="J644" s="58" t="str">
        <f t="shared" si="498"/>
        <v>X</v>
      </c>
      <c r="K644" s="58" t="str">
        <f t="shared" si="498"/>
        <v>X</v>
      </c>
      <c r="L644" s="58" t="str">
        <f t="shared" si="498"/>
        <v>X</v>
      </c>
      <c r="M644" s="58" t="str">
        <f t="shared" si="498"/>
        <v>X</v>
      </c>
      <c r="N644" s="58" t="str">
        <f t="shared" si="498"/>
        <v>X</v>
      </c>
      <c r="O644" s="58" t="str">
        <f t="shared" si="498"/>
        <v>X</v>
      </c>
      <c r="P644" s="58" t="str">
        <f t="shared" si="498"/>
        <v>X</v>
      </c>
      <c r="Q644" s="58" t="str">
        <f>IF(Q12=$V$66,"O",IF(Q12=$W$66,"O",IF(Q12=$X$66,"O",IF(Q12=$Y$66,"O",IF(Q12=$Z$66,"O","X")))))</f>
        <v>X</v>
      </c>
    </row>
    <row r="645" spans="1:17">
      <c r="A645" s="781"/>
      <c r="B645" s="30" t="s">
        <v>46</v>
      </c>
      <c r="C645" s="47">
        <f>COUNTIF(C639:C644,"O")</f>
        <v>0</v>
      </c>
      <c r="D645" s="47">
        <f t="shared" ref="D645:Q645" si="499">COUNTIF(D639:D644,"O")</f>
        <v>0</v>
      </c>
      <c r="E645" s="47">
        <f t="shared" si="499"/>
        <v>0</v>
      </c>
      <c r="F645" s="47">
        <f t="shared" si="499"/>
        <v>0</v>
      </c>
      <c r="G645" s="47">
        <f t="shared" si="499"/>
        <v>0</v>
      </c>
      <c r="H645" s="47">
        <f t="shared" si="499"/>
        <v>0</v>
      </c>
      <c r="I645" s="47">
        <f t="shared" si="499"/>
        <v>0</v>
      </c>
      <c r="J645" s="47">
        <f t="shared" si="499"/>
        <v>0</v>
      </c>
      <c r="K645" s="47">
        <f t="shared" si="499"/>
        <v>0</v>
      </c>
      <c r="L645" s="47">
        <f t="shared" si="499"/>
        <v>0</v>
      </c>
      <c r="M645" s="47">
        <f t="shared" si="499"/>
        <v>0</v>
      </c>
      <c r="N645" s="47">
        <f t="shared" si="499"/>
        <v>0</v>
      </c>
      <c r="O645" s="47">
        <f t="shared" si="499"/>
        <v>0</v>
      </c>
      <c r="P645" s="47">
        <f t="shared" si="499"/>
        <v>0</v>
      </c>
      <c r="Q645" s="47">
        <f t="shared" si="499"/>
        <v>0</v>
      </c>
    </row>
    <row r="646" spans="1:17">
      <c r="A646" s="779">
        <v>51</v>
      </c>
      <c r="B646" s="58" t="s">
        <v>32</v>
      </c>
      <c r="C646" s="58" t="str">
        <f>IF(C7=$V$67,"O",IF(C7=$W$67,"O",IF(C7=$X$67,"O",IF(C7=$Y$67,"O",IF(C7=$Z$67,"O","X")))))</f>
        <v>O</v>
      </c>
      <c r="D646" s="58" t="str">
        <f t="shared" ref="D646:Q646" si="500">IF(D7=$V$67,"O",IF(D7=$W$67,"O",IF(D7=$X$67,"O",IF(D7=$Y$67,"O",IF(D7=$Z$67,"O","X")))))</f>
        <v>O</v>
      </c>
      <c r="E646" s="58" t="str">
        <f t="shared" si="500"/>
        <v>O</v>
      </c>
      <c r="F646" s="58" t="str">
        <f t="shared" si="500"/>
        <v>O</v>
      </c>
      <c r="G646" s="58" t="str">
        <f t="shared" si="500"/>
        <v>O</v>
      </c>
      <c r="H646" s="58" t="str">
        <f t="shared" si="500"/>
        <v>O</v>
      </c>
      <c r="I646" s="58" t="str">
        <f t="shared" si="500"/>
        <v>O</v>
      </c>
      <c r="J646" s="58" t="str">
        <f t="shared" si="500"/>
        <v>O</v>
      </c>
      <c r="K646" s="58" t="str">
        <f t="shared" si="500"/>
        <v>O</v>
      </c>
      <c r="L646" s="58" t="str">
        <f t="shared" si="500"/>
        <v>O</v>
      </c>
      <c r="M646" s="58" t="str">
        <f t="shared" si="500"/>
        <v>O</v>
      </c>
      <c r="N646" s="58" t="str">
        <f t="shared" si="500"/>
        <v>O</v>
      </c>
      <c r="O646" s="58" t="str">
        <f t="shared" si="500"/>
        <v>O</v>
      </c>
      <c r="P646" s="58" t="str">
        <f t="shared" si="500"/>
        <v>O</v>
      </c>
      <c r="Q646" s="58" t="str">
        <f t="shared" si="500"/>
        <v>O</v>
      </c>
    </row>
    <row r="647" spans="1:17">
      <c r="A647" s="780"/>
      <c r="B647" s="58" t="s">
        <v>33</v>
      </c>
      <c r="C647" s="58" t="str">
        <f t="shared" ref="C647:Q647" si="501">IF(C8=$V$67,"O",IF(C8=$W$67,"O",IF(C8=$X$67,"O",IF(C8=$Y$67,"O",IF(C8=$Z$67,"O","X")))))</f>
        <v>O</v>
      </c>
      <c r="D647" s="58" t="str">
        <f t="shared" si="501"/>
        <v>O</v>
      </c>
      <c r="E647" s="58" t="str">
        <f t="shared" si="501"/>
        <v>O</v>
      </c>
      <c r="F647" s="58" t="str">
        <f t="shared" si="501"/>
        <v>O</v>
      </c>
      <c r="G647" s="58" t="str">
        <f t="shared" si="501"/>
        <v>O</v>
      </c>
      <c r="H647" s="58" t="str">
        <f t="shared" si="501"/>
        <v>O</v>
      </c>
      <c r="I647" s="58" t="str">
        <f t="shared" si="501"/>
        <v>O</v>
      </c>
      <c r="J647" s="58" t="str">
        <f t="shared" si="501"/>
        <v>O</v>
      </c>
      <c r="K647" s="58" t="str">
        <f t="shared" si="501"/>
        <v>O</v>
      </c>
      <c r="L647" s="58" t="str">
        <f t="shared" si="501"/>
        <v>O</v>
      </c>
      <c r="M647" s="58" t="str">
        <f t="shared" si="501"/>
        <v>O</v>
      </c>
      <c r="N647" s="58" t="str">
        <f t="shared" si="501"/>
        <v>O</v>
      </c>
      <c r="O647" s="58" t="str">
        <f t="shared" si="501"/>
        <v>O</v>
      </c>
      <c r="P647" s="58" t="str">
        <f t="shared" si="501"/>
        <v>O</v>
      </c>
      <c r="Q647" s="58" t="str">
        <f t="shared" si="501"/>
        <v>O</v>
      </c>
    </row>
    <row r="648" spans="1:17">
      <c r="A648" s="780"/>
      <c r="B648" s="58" t="s">
        <v>34</v>
      </c>
      <c r="C648" s="58" t="str">
        <f t="shared" ref="C648:Q648" si="502">IF(C9=$V$67,"O",IF(C9=$W$67,"O",IF(C9=$X$67,"O",IF(C9=$Y$67,"O",IF(C9=$Z$67,"O","X")))))</f>
        <v>X</v>
      </c>
      <c r="D648" s="58" t="str">
        <f t="shared" si="502"/>
        <v>X</v>
      </c>
      <c r="E648" s="58" t="str">
        <f t="shared" si="502"/>
        <v>X</v>
      </c>
      <c r="F648" s="58" t="str">
        <f t="shared" si="502"/>
        <v>X</v>
      </c>
      <c r="G648" s="58" t="str">
        <f t="shared" si="502"/>
        <v>X</v>
      </c>
      <c r="H648" s="58" t="str">
        <f t="shared" si="502"/>
        <v>X</v>
      </c>
      <c r="I648" s="58" t="str">
        <f t="shared" si="502"/>
        <v>X</v>
      </c>
      <c r="J648" s="58" t="str">
        <f t="shared" si="502"/>
        <v>X</v>
      </c>
      <c r="K648" s="58" t="str">
        <f t="shared" si="502"/>
        <v>X</v>
      </c>
      <c r="L648" s="58" t="str">
        <f t="shared" si="502"/>
        <v>X</v>
      </c>
      <c r="M648" s="58" t="str">
        <f t="shared" si="502"/>
        <v>X</v>
      </c>
      <c r="N648" s="58" t="str">
        <f t="shared" si="502"/>
        <v>X</v>
      </c>
      <c r="O648" s="58" t="str">
        <f t="shared" si="502"/>
        <v>X</v>
      </c>
      <c r="P648" s="58" t="str">
        <f t="shared" si="502"/>
        <v>X</v>
      </c>
      <c r="Q648" s="58" t="str">
        <f t="shared" si="502"/>
        <v>X</v>
      </c>
    </row>
    <row r="649" spans="1:17">
      <c r="A649" s="780"/>
      <c r="B649" s="58" t="s">
        <v>35</v>
      </c>
      <c r="C649" s="58" t="str">
        <f t="shared" ref="C649:Q649" si="503">IF(C10=$V$67,"O",IF(C10=$W$67,"O",IF(C10=$X$67,"O",IF(C10=$Y$67,"O",IF(C10=$Z$67,"O","X")))))</f>
        <v>X</v>
      </c>
      <c r="D649" s="58" t="str">
        <f t="shared" si="503"/>
        <v>X</v>
      </c>
      <c r="E649" s="58" t="str">
        <f t="shared" si="503"/>
        <v>X</v>
      </c>
      <c r="F649" s="58" t="str">
        <f t="shared" si="503"/>
        <v>X</v>
      </c>
      <c r="G649" s="58" t="str">
        <f t="shared" si="503"/>
        <v>X</v>
      </c>
      <c r="H649" s="58" t="str">
        <f t="shared" si="503"/>
        <v>X</v>
      </c>
      <c r="I649" s="58" t="str">
        <f t="shared" si="503"/>
        <v>X</v>
      </c>
      <c r="J649" s="58" t="str">
        <f t="shared" si="503"/>
        <v>X</v>
      </c>
      <c r="K649" s="58" t="str">
        <f t="shared" si="503"/>
        <v>X</v>
      </c>
      <c r="L649" s="58" t="str">
        <f t="shared" si="503"/>
        <v>X</v>
      </c>
      <c r="M649" s="58" t="str">
        <f t="shared" si="503"/>
        <v>X</v>
      </c>
      <c r="N649" s="58" t="str">
        <f t="shared" si="503"/>
        <v>X</v>
      </c>
      <c r="O649" s="58" t="str">
        <f t="shared" si="503"/>
        <v>X</v>
      </c>
      <c r="P649" s="58" t="str">
        <f t="shared" si="503"/>
        <v>X</v>
      </c>
      <c r="Q649" s="58" t="str">
        <f t="shared" si="503"/>
        <v>X</v>
      </c>
    </row>
    <row r="650" spans="1:17">
      <c r="A650" s="780"/>
      <c r="B650" s="58" t="s">
        <v>36</v>
      </c>
      <c r="C650" s="58" t="str">
        <f t="shared" ref="C650:Q650" si="504">IF(C11=$V$67,"O",IF(C11=$W$67,"O",IF(C11=$X$67,"O",IF(C11=$Y$67,"O",IF(C11=$Z$67,"O","X")))))</f>
        <v>X</v>
      </c>
      <c r="D650" s="58" t="str">
        <f t="shared" si="504"/>
        <v>X</v>
      </c>
      <c r="E650" s="58" t="str">
        <f t="shared" si="504"/>
        <v>X</v>
      </c>
      <c r="F650" s="58" t="str">
        <f t="shared" si="504"/>
        <v>X</v>
      </c>
      <c r="G650" s="58" t="str">
        <f t="shared" si="504"/>
        <v>X</v>
      </c>
      <c r="H650" s="58" t="str">
        <f t="shared" si="504"/>
        <v>X</v>
      </c>
      <c r="I650" s="58" t="str">
        <f t="shared" si="504"/>
        <v>X</v>
      </c>
      <c r="J650" s="58" t="str">
        <f t="shared" si="504"/>
        <v>X</v>
      </c>
      <c r="K650" s="58" t="str">
        <f t="shared" si="504"/>
        <v>X</v>
      </c>
      <c r="L650" s="58" t="str">
        <f t="shared" si="504"/>
        <v>X</v>
      </c>
      <c r="M650" s="58" t="str">
        <f t="shared" si="504"/>
        <v>X</v>
      </c>
      <c r="N650" s="58" t="str">
        <f t="shared" si="504"/>
        <v>X</v>
      </c>
      <c r="O650" s="58" t="str">
        <f t="shared" si="504"/>
        <v>X</v>
      </c>
      <c r="P650" s="58" t="str">
        <f t="shared" si="504"/>
        <v>X</v>
      </c>
      <c r="Q650" s="58" t="str">
        <f t="shared" si="504"/>
        <v>X</v>
      </c>
    </row>
    <row r="651" spans="1:17">
      <c r="A651" s="780"/>
      <c r="B651" s="58" t="s">
        <v>21</v>
      </c>
      <c r="C651" s="58" t="str">
        <f t="shared" ref="C651:P651" si="505">IF(C12=$V$67,"O",IF(C12=$W$67,"O",IF(C12=$X$67,"O",IF(C12=$Y$67,"O",IF(C12=$Z$67,"O","X")))))</f>
        <v>X</v>
      </c>
      <c r="D651" s="58" t="str">
        <f t="shared" si="505"/>
        <v>X</v>
      </c>
      <c r="E651" s="58" t="str">
        <f t="shared" si="505"/>
        <v>X</v>
      </c>
      <c r="F651" s="58" t="str">
        <f t="shared" si="505"/>
        <v>X</v>
      </c>
      <c r="G651" s="58" t="str">
        <f t="shared" si="505"/>
        <v>X</v>
      </c>
      <c r="H651" s="58" t="str">
        <f t="shared" si="505"/>
        <v>X</v>
      </c>
      <c r="I651" s="58" t="str">
        <f t="shared" si="505"/>
        <v>X</v>
      </c>
      <c r="J651" s="58" t="str">
        <f t="shared" si="505"/>
        <v>X</v>
      </c>
      <c r="K651" s="58" t="str">
        <f t="shared" si="505"/>
        <v>X</v>
      </c>
      <c r="L651" s="58" t="str">
        <f t="shared" si="505"/>
        <v>X</v>
      </c>
      <c r="M651" s="58" t="str">
        <f t="shared" si="505"/>
        <v>X</v>
      </c>
      <c r="N651" s="58" t="str">
        <f t="shared" si="505"/>
        <v>X</v>
      </c>
      <c r="O651" s="58" t="str">
        <f t="shared" si="505"/>
        <v>X</v>
      </c>
      <c r="P651" s="58" t="str">
        <f t="shared" si="505"/>
        <v>X</v>
      </c>
      <c r="Q651" s="58" t="str">
        <f>IF(Q12=$V$67,"O",IF(Q12=$W$67,"O",IF(Q12=$X$67,"O",IF(Q12=$Y$67,"O",IF(Q12=$Z$67,"O","X")))))</f>
        <v>X</v>
      </c>
    </row>
    <row r="652" spans="1:17">
      <c r="A652" s="781"/>
      <c r="B652" s="30" t="s">
        <v>46</v>
      </c>
      <c r="C652" s="47">
        <f>COUNTIF(C646:C651,"O")</f>
        <v>2</v>
      </c>
      <c r="D652" s="47">
        <f t="shared" ref="D652:Q652" si="506">COUNTIF(D646:D651,"O")</f>
        <v>2</v>
      </c>
      <c r="E652" s="47">
        <f t="shared" si="506"/>
        <v>2</v>
      </c>
      <c r="F652" s="47">
        <f t="shared" si="506"/>
        <v>2</v>
      </c>
      <c r="G652" s="47">
        <f t="shared" si="506"/>
        <v>2</v>
      </c>
      <c r="H652" s="47">
        <f t="shared" si="506"/>
        <v>2</v>
      </c>
      <c r="I652" s="47">
        <f t="shared" si="506"/>
        <v>2</v>
      </c>
      <c r="J652" s="47">
        <f t="shared" si="506"/>
        <v>2</v>
      </c>
      <c r="K652" s="47">
        <f t="shared" si="506"/>
        <v>2</v>
      </c>
      <c r="L652" s="47">
        <f t="shared" si="506"/>
        <v>2</v>
      </c>
      <c r="M652" s="47">
        <f t="shared" si="506"/>
        <v>2</v>
      </c>
      <c r="N652" s="47">
        <f t="shared" si="506"/>
        <v>2</v>
      </c>
      <c r="O652" s="47">
        <f t="shared" si="506"/>
        <v>2</v>
      </c>
      <c r="P652" s="47">
        <f t="shared" si="506"/>
        <v>2</v>
      </c>
      <c r="Q652" s="47">
        <f t="shared" si="506"/>
        <v>2</v>
      </c>
    </row>
    <row r="653" spans="1:17">
      <c r="A653" s="779">
        <v>52</v>
      </c>
      <c r="B653" s="58" t="s">
        <v>32</v>
      </c>
      <c r="C653" s="58" t="str">
        <f>IF(C7=$V$68,"O",IF(C7=$W$68,"O",IF(C7=$X$68,"O",IF(C7=$Y$68,"O",IF(C7=$Z$68,"O","X")))))</f>
        <v>X</v>
      </c>
      <c r="D653" s="58" t="str">
        <f t="shared" ref="D653:Q653" si="507">IF(D7=$V$68,"O",IF(D7=$W$68,"O",IF(D7=$X$68,"O",IF(D7=$Y$68,"O",IF(D7=$Z$68,"O","X")))))</f>
        <v>X</v>
      </c>
      <c r="E653" s="58" t="str">
        <f t="shared" si="507"/>
        <v>X</v>
      </c>
      <c r="F653" s="58" t="str">
        <f t="shared" si="507"/>
        <v>X</v>
      </c>
      <c r="G653" s="58" t="str">
        <f t="shared" si="507"/>
        <v>X</v>
      </c>
      <c r="H653" s="58" t="str">
        <f t="shared" si="507"/>
        <v>X</v>
      </c>
      <c r="I653" s="58" t="str">
        <f t="shared" si="507"/>
        <v>X</v>
      </c>
      <c r="J653" s="58" t="str">
        <f t="shared" si="507"/>
        <v>X</v>
      </c>
      <c r="K653" s="58" t="str">
        <f t="shared" si="507"/>
        <v>X</v>
      </c>
      <c r="L653" s="58" t="str">
        <f t="shared" si="507"/>
        <v>X</v>
      </c>
      <c r="M653" s="58" t="str">
        <f t="shared" si="507"/>
        <v>X</v>
      </c>
      <c r="N653" s="58" t="str">
        <f t="shared" si="507"/>
        <v>X</v>
      </c>
      <c r="O653" s="58" t="str">
        <f t="shared" si="507"/>
        <v>X</v>
      </c>
      <c r="P653" s="58" t="str">
        <f t="shared" si="507"/>
        <v>X</v>
      </c>
      <c r="Q653" s="58" t="str">
        <f t="shared" si="507"/>
        <v>X</v>
      </c>
    </row>
    <row r="654" spans="1:17">
      <c r="A654" s="780"/>
      <c r="B654" s="58" t="s">
        <v>33</v>
      </c>
      <c r="C654" s="58" t="str">
        <f t="shared" ref="C654:Q654" si="508">IF(C8=$V$68,"O",IF(C8=$W$68,"O",IF(C8=$X$68,"O",IF(C8=$Y$68,"O",IF(C8=$Z$68,"O","X")))))</f>
        <v>X</v>
      </c>
      <c r="D654" s="58" t="str">
        <f t="shared" si="508"/>
        <v>X</v>
      </c>
      <c r="E654" s="58" t="str">
        <f t="shared" si="508"/>
        <v>X</v>
      </c>
      <c r="F654" s="58" t="str">
        <f t="shared" si="508"/>
        <v>X</v>
      </c>
      <c r="G654" s="58" t="str">
        <f t="shared" si="508"/>
        <v>X</v>
      </c>
      <c r="H654" s="58" t="str">
        <f t="shared" si="508"/>
        <v>X</v>
      </c>
      <c r="I654" s="58" t="str">
        <f t="shared" si="508"/>
        <v>X</v>
      </c>
      <c r="J654" s="58" t="str">
        <f t="shared" si="508"/>
        <v>X</v>
      </c>
      <c r="K654" s="58" t="str">
        <f t="shared" si="508"/>
        <v>X</v>
      </c>
      <c r="L654" s="58" t="str">
        <f t="shared" si="508"/>
        <v>X</v>
      </c>
      <c r="M654" s="58" t="str">
        <f t="shared" si="508"/>
        <v>X</v>
      </c>
      <c r="N654" s="58" t="str">
        <f t="shared" si="508"/>
        <v>X</v>
      </c>
      <c r="O654" s="58" t="str">
        <f t="shared" si="508"/>
        <v>X</v>
      </c>
      <c r="P654" s="58" t="str">
        <f t="shared" si="508"/>
        <v>X</v>
      </c>
      <c r="Q654" s="58" t="str">
        <f t="shared" si="508"/>
        <v>X</v>
      </c>
    </row>
    <row r="655" spans="1:17">
      <c r="A655" s="780"/>
      <c r="B655" s="58" t="s">
        <v>34</v>
      </c>
      <c r="C655" s="58" t="str">
        <f t="shared" ref="C655:Q655" si="509">IF(C9=$V$68,"O",IF(C9=$W$68,"O",IF(C9=$X$68,"O",IF(C9=$Y$68,"O",IF(C9=$Z$68,"O","X")))))</f>
        <v>X</v>
      </c>
      <c r="D655" s="58" t="str">
        <f t="shared" si="509"/>
        <v>X</v>
      </c>
      <c r="E655" s="58" t="str">
        <f t="shared" si="509"/>
        <v>X</v>
      </c>
      <c r="F655" s="58" t="str">
        <f t="shared" si="509"/>
        <v>X</v>
      </c>
      <c r="G655" s="58" t="str">
        <f t="shared" si="509"/>
        <v>X</v>
      </c>
      <c r="H655" s="58" t="str">
        <f t="shared" si="509"/>
        <v>X</v>
      </c>
      <c r="I655" s="58" t="str">
        <f t="shared" si="509"/>
        <v>X</v>
      </c>
      <c r="J655" s="58" t="str">
        <f t="shared" si="509"/>
        <v>X</v>
      </c>
      <c r="K655" s="58" t="str">
        <f t="shared" si="509"/>
        <v>X</v>
      </c>
      <c r="L655" s="58" t="str">
        <f t="shared" si="509"/>
        <v>X</v>
      </c>
      <c r="M655" s="58" t="str">
        <f t="shared" si="509"/>
        <v>X</v>
      </c>
      <c r="N655" s="58" t="str">
        <f t="shared" si="509"/>
        <v>X</v>
      </c>
      <c r="O655" s="58" t="str">
        <f t="shared" si="509"/>
        <v>X</v>
      </c>
      <c r="P655" s="58" t="str">
        <f t="shared" si="509"/>
        <v>X</v>
      </c>
      <c r="Q655" s="58" t="str">
        <f t="shared" si="509"/>
        <v>X</v>
      </c>
    </row>
    <row r="656" spans="1:17">
      <c r="A656" s="780"/>
      <c r="B656" s="58" t="s">
        <v>35</v>
      </c>
      <c r="C656" s="58" t="str">
        <f t="shared" ref="C656:Q656" si="510">IF(C10=$V$68,"O",IF(C10=$W$68,"O",IF(C10=$X$68,"O",IF(C10=$Y$68,"O",IF(C10=$Z$68,"O","X")))))</f>
        <v>X</v>
      </c>
      <c r="D656" s="58" t="str">
        <f t="shared" si="510"/>
        <v>X</v>
      </c>
      <c r="E656" s="58" t="str">
        <f t="shared" si="510"/>
        <v>X</v>
      </c>
      <c r="F656" s="58" t="str">
        <f t="shared" si="510"/>
        <v>X</v>
      </c>
      <c r="G656" s="58" t="str">
        <f t="shared" si="510"/>
        <v>X</v>
      </c>
      <c r="H656" s="58" t="str">
        <f t="shared" si="510"/>
        <v>X</v>
      </c>
      <c r="I656" s="58" t="str">
        <f t="shared" si="510"/>
        <v>X</v>
      </c>
      <c r="J656" s="58" t="str">
        <f t="shared" si="510"/>
        <v>X</v>
      </c>
      <c r="K656" s="58" t="str">
        <f t="shared" si="510"/>
        <v>X</v>
      </c>
      <c r="L656" s="58" t="str">
        <f t="shared" si="510"/>
        <v>X</v>
      </c>
      <c r="M656" s="58" t="str">
        <f t="shared" si="510"/>
        <v>X</v>
      </c>
      <c r="N656" s="58" t="str">
        <f t="shared" si="510"/>
        <v>X</v>
      </c>
      <c r="O656" s="58" t="str">
        <f t="shared" si="510"/>
        <v>X</v>
      </c>
      <c r="P656" s="58" t="str">
        <f t="shared" si="510"/>
        <v>X</v>
      </c>
      <c r="Q656" s="58" t="str">
        <f t="shared" si="510"/>
        <v>X</v>
      </c>
    </row>
    <row r="657" spans="1:17">
      <c r="A657" s="780"/>
      <c r="B657" s="58" t="s">
        <v>36</v>
      </c>
      <c r="C657" s="58" t="str">
        <f t="shared" ref="C657:Q657" si="511">IF(C11=$V$68,"O",IF(C11=$W$68,"O",IF(C11=$X$68,"O",IF(C11=$Y$68,"O",IF(C11=$Z$68,"O","X")))))</f>
        <v>X</v>
      </c>
      <c r="D657" s="58" t="str">
        <f t="shared" si="511"/>
        <v>X</v>
      </c>
      <c r="E657" s="58" t="str">
        <f t="shared" si="511"/>
        <v>X</v>
      </c>
      <c r="F657" s="58" t="str">
        <f t="shared" si="511"/>
        <v>X</v>
      </c>
      <c r="G657" s="58" t="str">
        <f t="shared" si="511"/>
        <v>X</v>
      </c>
      <c r="H657" s="58" t="str">
        <f t="shared" si="511"/>
        <v>X</v>
      </c>
      <c r="I657" s="58" t="str">
        <f t="shared" si="511"/>
        <v>X</v>
      </c>
      <c r="J657" s="58" t="str">
        <f t="shared" si="511"/>
        <v>X</v>
      </c>
      <c r="K657" s="58" t="str">
        <f t="shared" si="511"/>
        <v>X</v>
      </c>
      <c r="L657" s="58" t="str">
        <f t="shared" si="511"/>
        <v>X</v>
      </c>
      <c r="M657" s="58" t="str">
        <f t="shared" si="511"/>
        <v>X</v>
      </c>
      <c r="N657" s="58" t="str">
        <f t="shared" si="511"/>
        <v>X</v>
      </c>
      <c r="O657" s="58" t="str">
        <f t="shared" si="511"/>
        <v>X</v>
      </c>
      <c r="P657" s="58" t="str">
        <f t="shared" si="511"/>
        <v>X</v>
      </c>
      <c r="Q657" s="58" t="str">
        <f t="shared" si="511"/>
        <v>X</v>
      </c>
    </row>
    <row r="658" spans="1:17">
      <c r="A658" s="780"/>
      <c r="B658" s="58" t="s">
        <v>21</v>
      </c>
      <c r="C658" s="58" t="str">
        <f t="shared" ref="C658:P658" si="512">IF(C12=$V$68,"O",IF(C12=$W$68,"O",IF(C12=$X$68,"O",IF(C12=$Y$68,"O",IF(C12=$Z$68,"O","X")))))</f>
        <v>X</v>
      </c>
      <c r="D658" s="58" t="str">
        <f t="shared" si="512"/>
        <v>X</v>
      </c>
      <c r="E658" s="58" t="str">
        <f t="shared" si="512"/>
        <v>X</v>
      </c>
      <c r="F658" s="58" t="str">
        <f t="shared" si="512"/>
        <v>X</v>
      </c>
      <c r="G658" s="58" t="str">
        <f t="shared" si="512"/>
        <v>X</v>
      </c>
      <c r="H658" s="58" t="str">
        <f t="shared" si="512"/>
        <v>X</v>
      </c>
      <c r="I658" s="58" t="str">
        <f t="shared" si="512"/>
        <v>X</v>
      </c>
      <c r="J658" s="58" t="str">
        <f t="shared" si="512"/>
        <v>X</v>
      </c>
      <c r="K658" s="58" t="str">
        <f t="shared" si="512"/>
        <v>X</v>
      </c>
      <c r="L658" s="58" t="str">
        <f t="shared" si="512"/>
        <v>X</v>
      </c>
      <c r="M658" s="58" t="str">
        <f t="shared" si="512"/>
        <v>X</v>
      </c>
      <c r="N658" s="58" t="str">
        <f t="shared" si="512"/>
        <v>X</v>
      </c>
      <c r="O658" s="58" t="str">
        <f t="shared" si="512"/>
        <v>X</v>
      </c>
      <c r="P658" s="58" t="str">
        <f t="shared" si="512"/>
        <v>X</v>
      </c>
      <c r="Q658" s="58" t="str">
        <f>IF(Q12=$V$68,"O",IF(Q12=$W$68,"O",IF(Q12=$X$68,"O",IF(Q12=$Y$68,"O",IF(Q12=$Z$68,"O","X")))))</f>
        <v>X</v>
      </c>
    </row>
    <row r="659" spans="1:17">
      <c r="A659" s="781"/>
      <c r="B659" s="30" t="s">
        <v>46</v>
      </c>
      <c r="C659" s="47">
        <f>COUNTIF(C653:C658,"O")</f>
        <v>0</v>
      </c>
      <c r="D659" s="47">
        <f t="shared" ref="D659:Q659" si="513">COUNTIF(D653:D658,"O")</f>
        <v>0</v>
      </c>
      <c r="E659" s="47">
        <f t="shared" si="513"/>
        <v>0</v>
      </c>
      <c r="F659" s="47">
        <f t="shared" si="513"/>
        <v>0</v>
      </c>
      <c r="G659" s="47">
        <f t="shared" si="513"/>
        <v>0</v>
      </c>
      <c r="H659" s="47">
        <f t="shared" si="513"/>
        <v>0</v>
      </c>
      <c r="I659" s="47">
        <f t="shared" si="513"/>
        <v>0</v>
      </c>
      <c r="J659" s="47">
        <f t="shared" si="513"/>
        <v>0</v>
      </c>
      <c r="K659" s="47">
        <f t="shared" si="513"/>
        <v>0</v>
      </c>
      <c r="L659" s="47">
        <f t="shared" si="513"/>
        <v>0</v>
      </c>
      <c r="M659" s="47">
        <f t="shared" si="513"/>
        <v>0</v>
      </c>
      <c r="N659" s="47">
        <f t="shared" si="513"/>
        <v>0</v>
      </c>
      <c r="O659" s="47">
        <f t="shared" si="513"/>
        <v>0</v>
      </c>
      <c r="P659" s="47">
        <f t="shared" si="513"/>
        <v>0</v>
      </c>
      <c r="Q659" s="47">
        <f t="shared" si="513"/>
        <v>0</v>
      </c>
    </row>
    <row r="660" spans="1:17">
      <c r="A660" s="779">
        <v>53</v>
      </c>
      <c r="B660" s="58" t="s">
        <v>32</v>
      </c>
      <c r="C660" s="58" t="str">
        <f>IF(C7=$V$69,"O",IF(C7=$W$69,"O",IF(C7=$X$69,"O",IF(C7=$Y$69,"O",IF(C7=$Z$69,"O","X")))))</f>
        <v>X</v>
      </c>
      <c r="D660" s="58" t="str">
        <f t="shared" ref="D660:Q660" si="514">IF(D7=$V$69,"O",IF(D7=$W$69,"O",IF(D7=$X$69,"O",IF(D7=$Y$69,"O",IF(D7=$Z$69,"O","X")))))</f>
        <v>X</v>
      </c>
      <c r="E660" s="58" t="str">
        <f t="shared" si="514"/>
        <v>X</v>
      </c>
      <c r="F660" s="58" t="str">
        <f t="shared" si="514"/>
        <v>X</v>
      </c>
      <c r="G660" s="58" t="str">
        <f t="shared" si="514"/>
        <v>X</v>
      </c>
      <c r="H660" s="58" t="str">
        <f t="shared" si="514"/>
        <v>X</v>
      </c>
      <c r="I660" s="58" t="str">
        <f t="shared" si="514"/>
        <v>X</v>
      </c>
      <c r="J660" s="58" t="str">
        <f t="shared" si="514"/>
        <v>X</v>
      </c>
      <c r="K660" s="58" t="str">
        <f t="shared" si="514"/>
        <v>X</v>
      </c>
      <c r="L660" s="58" t="str">
        <f t="shared" si="514"/>
        <v>X</v>
      </c>
      <c r="M660" s="58" t="str">
        <f t="shared" si="514"/>
        <v>X</v>
      </c>
      <c r="N660" s="58" t="str">
        <f t="shared" si="514"/>
        <v>X</v>
      </c>
      <c r="O660" s="58" t="str">
        <f t="shared" si="514"/>
        <v>X</v>
      </c>
      <c r="P660" s="58" t="str">
        <f t="shared" si="514"/>
        <v>X</v>
      </c>
      <c r="Q660" s="58" t="str">
        <f t="shared" si="514"/>
        <v>X</v>
      </c>
    </row>
    <row r="661" spans="1:17">
      <c r="A661" s="780"/>
      <c r="B661" s="58" t="s">
        <v>33</v>
      </c>
      <c r="C661" s="58" t="str">
        <f t="shared" ref="C661:Q661" si="515">IF(C8=$V$69,"O",IF(C8=$W$69,"O",IF(C8=$X$69,"O",IF(C8=$Y$69,"O",IF(C8=$Z$69,"O","X")))))</f>
        <v>X</v>
      </c>
      <c r="D661" s="58" t="str">
        <f t="shared" si="515"/>
        <v>X</v>
      </c>
      <c r="E661" s="58" t="str">
        <f t="shared" si="515"/>
        <v>X</v>
      </c>
      <c r="F661" s="58" t="str">
        <f t="shared" si="515"/>
        <v>X</v>
      </c>
      <c r="G661" s="58" t="str">
        <f t="shared" si="515"/>
        <v>X</v>
      </c>
      <c r="H661" s="58" t="str">
        <f t="shared" si="515"/>
        <v>X</v>
      </c>
      <c r="I661" s="58" t="str">
        <f t="shared" si="515"/>
        <v>X</v>
      </c>
      <c r="J661" s="58" t="str">
        <f t="shared" si="515"/>
        <v>X</v>
      </c>
      <c r="K661" s="58" t="str">
        <f t="shared" si="515"/>
        <v>X</v>
      </c>
      <c r="L661" s="58" t="str">
        <f t="shared" si="515"/>
        <v>X</v>
      </c>
      <c r="M661" s="58" t="str">
        <f t="shared" si="515"/>
        <v>X</v>
      </c>
      <c r="N661" s="58" t="str">
        <f t="shared" si="515"/>
        <v>X</v>
      </c>
      <c r="O661" s="58" t="str">
        <f t="shared" si="515"/>
        <v>X</v>
      </c>
      <c r="P661" s="58" t="str">
        <f t="shared" si="515"/>
        <v>X</v>
      </c>
      <c r="Q661" s="58" t="str">
        <f t="shared" si="515"/>
        <v>X</v>
      </c>
    </row>
    <row r="662" spans="1:17">
      <c r="A662" s="780"/>
      <c r="B662" s="58" t="s">
        <v>34</v>
      </c>
      <c r="C662" s="58" t="str">
        <f t="shared" ref="C662:Q662" si="516">IF(C9=$V$69,"O",IF(C9=$W$69,"O",IF(C9=$X$69,"O",IF(C9=$Y$69,"O",IF(C9=$Z$69,"O","X")))))</f>
        <v>O</v>
      </c>
      <c r="D662" s="58" t="str">
        <f t="shared" si="516"/>
        <v>O</v>
      </c>
      <c r="E662" s="58" t="str">
        <f t="shared" si="516"/>
        <v>O</v>
      </c>
      <c r="F662" s="58" t="str">
        <f t="shared" si="516"/>
        <v>O</v>
      </c>
      <c r="G662" s="58" t="str">
        <f t="shared" si="516"/>
        <v>O</v>
      </c>
      <c r="H662" s="58" t="str">
        <f t="shared" si="516"/>
        <v>O</v>
      </c>
      <c r="I662" s="58" t="str">
        <f t="shared" si="516"/>
        <v>O</v>
      </c>
      <c r="J662" s="58" t="str">
        <f t="shared" si="516"/>
        <v>O</v>
      </c>
      <c r="K662" s="58" t="str">
        <f t="shared" si="516"/>
        <v>O</v>
      </c>
      <c r="L662" s="58" t="str">
        <f t="shared" si="516"/>
        <v>O</v>
      </c>
      <c r="M662" s="58" t="str">
        <f t="shared" si="516"/>
        <v>O</v>
      </c>
      <c r="N662" s="58" t="str">
        <f t="shared" si="516"/>
        <v>O</v>
      </c>
      <c r="O662" s="58" t="str">
        <f t="shared" si="516"/>
        <v>O</v>
      </c>
      <c r="P662" s="58" t="str">
        <f t="shared" si="516"/>
        <v>O</v>
      </c>
      <c r="Q662" s="58" t="str">
        <f t="shared" si="516"/>
        <v>O</v>
      </c>
    </row>
    <row r="663" spans="1:17">
      <c r="A663" s="780"/>
      <c r="B663" s="58" t="s">
        <v>35</v>
      </c>
      <c r="C663" s="58" t="str">
        <f t="shared" ref="C663:Q663" si="517">IF(C10=$V$69,"O",IF(C10=$W$69,"O",IF(C10=$X$69,"O",IF(C10=$Y$69,"O",IF(C10=$Z$69,"O","X")))))</f>
        <v>X</v>
      </c>
      <c r="D663" s="58" t="str">
        <f t="shared" si="517"/>
        <v>X</v>
      </c>
      <c r="E663" s="58" t="str">
        <f t="shared" si="517"/>
        <v>X</v>
      </c>
      <c r="F663" s="58" t="str">
        <f t="shared" si="517"/>
        <v>X</v>
      </c>
      <c r="G663" s="58" t="str">
        <f t="shared" si="517"/>
        <v>X</v>
      </c>
      <c r="H663" s="58" t="str">
        <f t="shared" si="517"/>
        <v>X</v>
      </c>
      <c r="I663" s="58" t="str">
        <f t="shared" si="517"/>
        <v>X</v>
      </c>
      <c r="J663" s="58" t="str">
        <f t="shared" si="517"/>
        <v>X</v>
      </c>
      <c r="K663" s="58" t="str">
        <f t="shared" si="517"/>
        <v>X</v>
      </c>
      <c r="L663" s="58" t="str">
        <f t="shared" si="517"/>
        <v>X</v>
      </c>
      <c r="M663" s="58" t="str">
        <f t="shared" si="517"/>
        <v>X</v>
      </c>
      <c r="N663" s="58" t="str">
        <f t="shared" si="517"/>
        <v>X</v>
      </c>
      <c r="O663" s="58" t="str">
        <f t="shared" si="517"/>
        <v>X</v>
      </c>
      <c r="P663" s="58" t="str">
        <f t="shared" si="517"/>
        <v>X</v>
      </c>
      <c r="Q663" s="58" t="str">
        <f t="shared" si="517"/>
        <v>X</v>
      </c>
    </row>
    <row r="664" spans="1:17">
      <c r="A664" s="780"/>
      <c r="B664" s="58" t="s">
        <v>36</v>
      </c>
      <c r="C664" s="58" t="str">
        <f t="shared" ref="C664:Q664" si="518">IF(C11=$V$69,"O",IF(C11=$W$69,"O",IF(C11=$X$69,"O",IF(C11=$Y$69,"O",IF(C11=$Z$69,"O","X")))))</f>
        <v>X</v>
      </c>
      <c r="D664" s="58" t="str">
        <f t="shared" si="518"/>
        <v>X</v>
      </c>
      <c r="E664" s="58" t="str">
        <f t="shared" si="518"/>
        <v>X</v>
      </c>
      <c r="F664" s="58" t="str">
        <f t="shared" si="518"/>
        <v>X</v>
      </c>
      <c r="G664" s="58" t="str">
        <f t="shared" si="518"/>
        <v>X</v>
      </c>
      <c r="H664" s="58" t="str">
        <f t="shared" si="518"/>
        <v>X</v>
      </c>
      <c r="I664" s="58" t="str">
        <f t="shared" si="518"/>
        <v>X</v>
      </c>
      <c r="J664" s="58" t="str">
        <f t="shared" si="518"/>
        <v>X</v>
      </c>
      <c r="K664" s="58" t="str">
        <f t="shared" si="518"/>
        <v>X</v>
      </c>
      <c r="L664" s="58" t="str">
        <f t="shared" si="518"/>
        <v>X</v>
      </c>
      <c r="M664" s="58" t="str">
        <f t="shared" si="518"/>
        <v>X</v>
      </c>
      <c r="N664" s="58" t="str">
        <f t="shared" si="518"/>
        <v>X</v>
      </c>
      <c r="O664" s="58" t="str">
        <f t="shared" si="518"/>
        <v>X</v>
      </c>
      <c r="P664" s="58" t="str">
        <f t="shared" si="518"/>
        <v>X</v>
      </c>
      <c r="Q664" s="58" t="str">
        <f t="shared" si="518"/>
        <v>X</v>
      </c>
    </row>
    <row r="665" spans="1:17">
      <c r="A665" s="780"/>
      <c r="B665" s="58" t="s">
        <v>21</v>
      </c>
      <c r="C665" s="58" t="str">
        <f t="shared" ref="C665:P665" si="519">IF(C12=$V$69,"O",IF(C12=$W$69,"O",IF(C12=$X$69,"O",IF(C12=$Y$69,"O",IF(C12=$Z$69,"O","X")))))</f>
        <v>X</v>
      </c>
      <c r="D665" s="58" t="str">
        <f t="shared" si="519"/>
        <v>X</v>
      </c>
      <c r="E665" s="58" t="str">
        <f t="shared" si="519"/>
        <v>X</v>
      </c>
      <c r="F665" s="58" t="str">
        <f t="shared" si="519"/>
        <v>X</v>
      </c>
      <c r="G665" s="58" t="str">
        <f t="shared" si="519"/>
        <v>X</v>
      </c>
      <c r="H665" s="58" t="str">
        <f t="shared" si="519"/>
        <v>X</v>
      </c>
      <c r="I665" s="58" t="str">
        <f t="shared" si="519"/>
        <v>X</v>
      </c>
      <c r="J665" s="58" t="str">
        <f t="shared" si="519"/>
        <v>X</v>
      </c>
      <c r="K665" s="58" t="str">
        <f t="shared" si="519"/>
        <v>X</v>
      </c>
      <c r="L665" s="58" t="str">
        <f t="shared" si="519"/>
        <v>X</v>
      </c>
      <c r="M665" s="58" t="str">
        <f t="shared" si="519"/>
        <v>X</v>
      </c>
      <c r="N665" s="58" t="str">
        <f t="shared" si="519"/>
        <v>X</v>
      </c>
      <c r="O665" s="58" t="str">
        <f t="shared" si="519"/>
        <v>X</v>
      </c>
      <c r="P665" s="58" t="str">
        <f t="shared" si="519"/>
        <v>X</v>
      </c>
      <c r="Q665" s="58" t="str">
        <f>IF(Q12=$V$69,"O",IF(Q12=$W$69,"O",IF(Q12=$X$69,"O",IF(Q12=$Y$69,"O",IF(Q12=$Z$69,"O","X")))))</f>
        <v>X</v>
      </c>
    </row>
    <row r="666" spans="1:17">
      <c r="A666" s="781"/>
      <c r="B666" s="30" t="s">
        <v>46</v>
      </c>
      <c r="C666" s="47">
        <f>COUNTIF(C660:C665,"O")</f>
        <v>1</v>
      </c>
      <c r="D666" s="47">
        <f t="shared" ref="D666:Q666" si="520">COUNTIF(D660:D665,"O")</f>
        <v>1</v>
      </c>
      <c r="E666" s="47">
        <f t="shared" si="520"/>
        <v>1</v>
      </c>
      <c r="F666" s="47">
        <f t="shared" si="520"/>
        <v>1</v>
      </c>
      <c r="G666" s="47">
        <f t="shared" si="520"/>
        <v>1</v>
      </c>
      <c r="H666" s="47">
        <f t="shared" si="520"/>
        <v>1</v>
      </c>
      <c r="I666" s="47">
        <f t="shared" si="520"/>
        <v>1</v>
      </c>
      <c r="J666" s="47">
        <f t="shared" si="520"/>
        <v>1</v>
      </c>
      <c r="K666" s="47">
        <f t="shared" si="520"/>
        <v>1</v>
      </c>
      <c r="L666" s="47">
        <f t="shared" si="520"/>
        <v>1</v>
      </c>
      <c r="M666" s="47">
        <f t="shared" si="520"/>
        <v>1</v>
      </c>
      <c r="N666" s="47">
        <f t="shared" si="520"/>
        <v>1</v>
      </c>
      <c r="O666" s="47">
        <f t="shared" si="520"/>
        <v>1</v>
      </c>
      <c r="P666" s="47">
        <f t="shared" si="520"/>
        <v>1</v>
      </c>
      <c r="Q666" s="47">
        <f t="shared" si="520"/>
        <v>1</v>
      </c>
    </row>
    <row r="667" spans="1:17">
      <c r="A667" s="779">
        <v>54</v>
      </c>
      <c r="B667" s="58" t="s">
        <v>32</v>
      </c>
      <c r="C667" s="58" t="str">
        <f>IF(C7=$V$70,"O",IF(C7=$W$70,"O",IF(C7=$X$70,"O",IF(C7=$Y$70,"O",IF(C7=$Z$70,"O","X")))))</f>
        <v>X</v>
      </c>
      <c r="D667" s="58" t="str">
        <f t="shared" ref="D667:Q667" si="521">IF(D7=$V$70,"O",IF(D7=$W$70,"O",IF(D7=$X$70,"O",IF(D7=$Y$70,"O",IF(D7=$Z$70,"O","X")))))</f>
        <v>X</v>
      </c>
      <c r="E667" s="58" t="str">
        <f t="shared" si="521"/>
        <v>X</v>
      </c>
      <c r="F667" s="58" t="str">
        <f t="shared" si="521"/>
        <v>X</v>
      </c>
      <c r="G667" s="58" t="str">
        <f t="shared" si="521"/>
        <v>X</v>
      </c>
      <c r="H667" s="58" t="str">
        <f t="shared" si="521"/>
        <v>X</v>
      </c>
      <c r="I667" s="58" t="str">
        <f t="shared" si="521"/>
        <v>X</v>
      </c>
      <c r="J667" s="58" t="str">
        <f t="shared" si="521"/>
        <v>X</v>
      </c>
      <c r="K667" s="58" t="str">
        <f t="shared" si="521"/>
        <v>X</v>
      </c>
      <c r="L667" s="58" t="str">
        <f t="shared" si="521"/>
        <v>X</v>
      </c>
      <c r="M667" s="58" t="str">
        <f t="shared" si="521"/>
        <v>X</v>
      </c>
      <c r="N667" s="58" t="str">
        <f t="shared" si="521"/>
        <v>X</v>
      </c>
      <c r="O667" s="58" t="str">
        <f t="shared" si="521"/>
        <v>X</v>
      </c>
      <c r="P667" s="58" t="str">
        <f t="shared" si="521"/>
        <v>X</v>
      </c>
      <c r="Q667" s="58" t="str">
        <f t="shared" si="521"/>
        <v>X</v>
      </c>
    </row>
    <row r="668" spans="1:17">
      <c r="A668" s="780"/>
      <c r="B668" s="58" t="s">
        <v>33</v>
      </c>
      <c r="C668" s="58" t="str">
        <f t="shared" ref="C668:Q668" si="522">IF(C8=$V$70,"O",IF(C8=$W$70,"O",IF(C8=$X$70,"O",IF(C8=$Y$70,"O",IF(C8=$Z$70,"O","X")))))</f>
        <v>X</v>
      </c>
      <c r="D668" s="58" t="str">
        <f t="shared" si="522"/>
        <v>X</v>
      </c>
      <c r="E668" s="58" t="str">
        <f t="shared" si="522"/>
        <v>X</v>
      </c>
      <c r="F668" s="58" t="str">
        <f t="shared" si="522"/>
        <v>X</v>
      </c>
      <c r="G668" s="58" t="str">
        <f t="shared" si="522"/>
        <v>X</v>
      </c>
      <c r="H668" s="58" t="str">
        <f t="shared" si="522"/>
        <v>X</v>
      </c>
      <c r="I668" s="58" t="str">
        <f t="shared" si="522"/>
        <v>X</v>
      </c>
      <c r="J668" s="58" t="str">
        <f t="shared" si="522"/>
        <v>X</v>
      </c>
      <c r="K668" s="58" t="str">
        <f t="shared" si="522"/>
        <v>X</v>
      </c>
      <c r="L668" s="58" t="str">
        <f t="shared" si="522"/>
        <v>X</v>
      </c>
      <c r="M668" s="58" t="str">
        <f t="shared" si="522"/>
        <v>X</v>
      </c>
      <c r="N668" s="58" t="str">
        <f t="shared" si="522"/>
        <v>X</v>
      </c>
      <c r="O668" s="58" t="str">
        <f t="shared" si="522"/>
        <v>X</v>
      </c>
      <c r="P668" s="58" t="str">
        <f t="shared" si="522"/>
        <v>X</v>
      </c>
      <c r="Q668" s="58" t="str">
        <f t="shared" si="522"/>
        <v>X</v>
      </c>
    </row>
    <row r="669" spans="1:17">
      <c r="A669" s="780"/>
      <c r="B669" s="58" t="s">
        <v>34</v>
      </c>
      <c r="C669" s="58" t="str">
        <f t="shared" ref="C669:Q669" si="523">IF(C9=$V$70,"O",IF(C9=$W$70,"O",IF(C9=$X$70,"O",IF(C9=$Y$70,"O",IF(C9=$Z$70,"O","X")))))</f>
        <v>X</v>
      </c>
      <c r="D669" s="58" t="str">
        <f t="shared" si="523"/>
        <v>X</v>
      </c>
      <c r="E669" s="58" t="str">
        <f t="shared" si="523"/>
        <v>X</v>
      </c>
      <c r="F669" s="58" t="str">
        <f t="shared" si="523"/>
        <v>X</v>
      </c>
      <c r="G669" s="58" t="str">
        <f t="shared" si="523"/>
        <v>X</v>
      </c>
      <c r="H669" s="58" t="str">
        <f t="shared" si="523"/>
        <v>X</v>
      </c>
      <c r="I669" s="58" t="str">
        <f t="shared" si="523"/>
        <v>X</v>
      </c>
      <c r="J669" s="58" t="str">
        <f t="shared" si="523"/>
        <v>X</v>
      </c>
      <c r="K669" s="58" t="str">
        <f t="shared" si="523"/>
        <v>X</v>
      </c>
      <c r="L669" s="58" t="str">
        <f t="shared" si="523"/>
        <v>X</v>
      </c>
      <c r="M669" s="58" t="str">
        <f t="shared" si="523"/>
        <v>X</v>
      </c>
      <c r="N669" s="58" t="str">
        <f t="shared" si="523"/>
        <v>X</v>
      </c>
      <c r="O669" s="58" t="str">
        <f t="shared" si="523"/>
        <v>X</v>
      </c>
      <c r="P669" s="58" t="str">
        <f t="shared" si="523"/>
        <v>X</v>
      </c>
      <c r="Q669" s="58" t="str">
        <f t="shared" si="523"/>
        <v>X</v>
      </c>
    </row>
    <row r="670" spans="1:17">
      <c r="A670" s="780"/>
      <c r="B670" s="58" t="s">
        <v>35</v>
      </c>
      <c r="C670" s="58" t="str">
        <f t="shared" ref="C670:Q670" si="524">IF(C10=$V$70,"O",IF(C10=$W$70,"O",IF(C10=$X$70,"O",IF(C10=$Y$70,"O",IF(C10=$Z$70,"O","X")))))</f>
        <v>O</v>
      </c>
      <c r="D670" s="58" t="str">
        <f t="shared" si="524"/>
        <v>O</v>
      </c>
      <c r="E670" s="58" t="str">
        <f t="shared" si="524"/>
        <v>O</v>
      </c>
      <c r="F670" s="58" t="str">
        <f t="shared" si="524"/>
        <v>O</v>
      </c>
      <c r="G670" s="58" t="str">
        <f t="shared" si="524"/>
        <v>O</v>
      </c>
      <c r="H670" s="58" t="str">
        <f t="shared" si="524"/>
        <v>O</v>
      </c>
      <c r="I670" s="58" t="str">
        <f t="shared" si="524"/>
        <v>O</v>
      </c>
      <c r="J670" s="58" t="str">
        <f t="shared" si="524"/>
        <v>O</v>
      </c>
      <c r="K670" s="58" t="str">
        <f t="shared" si="524"/>
        <v>O</v>
      </c>
      <c r="L670" s="58" t="str">
        <f t="shared" si="524"/>
        <v>O</v>
      </c>
      <c r="M670" s="58" t="str">
        <f t="shared" si="524"/>
        <v>O</v>
      </c>
      <c r="N670" s="58" t="str">
        <f t="shared" si="524"/>
        <v>O</v>
      </c>
      <c r="O670" s="58" t="str">
        <f t="shared" si="524"/>
        <v>O</v>
      </c>
      <c r="P670" s="58" t="str">
        <f t="shared" si="524"/>
        <v>O</v>
      </c>
      <c r="Q670" s="58" t="str">
        <f t="shared" si="524"/>
        <v>O</v>
      </c>
    </row>
    <row r="671" spans="1:17">
      <c r="A671" s="780"/>
      <c r="B671" s="58" t="s">
        <v>36</v>
      </c>
      <c r="C671" s="58" t="str">
        <f t="shared" ref="C671:Q671" si="525">IF(C11=$V$70,"O",IF(C11=$W$70,"O",IF(C11=$X$70,"O",IF(C11=$Y$70,"O",IF(C11=$Z$70,"O","X")))))</f>
        <v>X</v>
      </c>
      <c r="D671" s="58" t="str">
        <f t="shared" si="525"/>
        <v>X</v>
      </c>
      <c r="E671" s="58" t="str">
        <f t="shared" si="525"/>
        <v>X</v>
      </c>
      <c r="F671" s="58" t="str">
        <f t="shared" si="525"/>
        <v>X</v>
      </c>
      <c r="G671" s="58" t="str">
        <f t="shared" si="525"/>
        <v>X</v>
      </c>
      <c r="H671" s="58" t="str">
        <f t="shared" si="525"/>
        <v>X</v>
      </c>
      <c r="I671" s="58" t="str">
        <f t="shared" si="525"/>
        <v>X</v>
      </c>
      <c r="J671" s="58" t="str">
        <f t="shared" si="525"/>
        <v>X</v>
      </c>
      <c r="K671" s="58" t="str">
        <f t="shared" si="525"/>
        <v>X</v>
      </c>
      <c r="L671" s="58" t="str">
        <f t="shared" si="525"/>
        <v>X</v>
      </c>
      <c r="M671" s="58" t="str">
        <f t="shared" si="525"/>
        <v>X</v>
      </c>
      <c r="N671" s="58" t="str">
        <f t="shared" si="525"/>
        <v>X</v>
      </c>
      <c r="O671" s="58" t="str">
        <f t="shared" si="525"/>
        <v>X</v>
      </c>
      <c r="P671" s="58" t="str">
        <f t="shared" si="525"/>
        <v>X</v>
      </c>
      <c r="Q671" s="58" t="str">
        <f t="shared" si="525"/>
        <v>X</v>
      </c>
    </row>
    <row r="672" spans="1:17">
      <c r="A672" s="780"/>
      <c r="B672" s="58" t="s">
        <v>21</v>
      </c>
      <c r="C672" s="58" t="str">
        <f t="shared" ref="C672:P672" si="526">IF(C12=$V$70,"O",IF(C12=$W$70,"O",IF(C12=$X$70,"O",IF(C12=$Y$70,"O",IF(C12=$Z$70,"O","X")))))</f>
        <v>X</v>
      </c>
      <c r="D672" s="58" t="str">
        <f t="shared" si="526"/>
        <v>X</v>
      </c>
      <c r="E672" s="58" t="str">
        <f t="shared" si="526"/>
        <v>X</v>
      </c>
      <c r="F672" s="58" t="str">
        <f t="shared" si="526"/>
        <v>X</v>
      </c>
      <c r="G672" s="58" t="str">
        <f t="shared" si="526"/>
        <v>X</v>
      </c>
      <c r="H672" s="58" t="str">
        <f t="shared" si="526"/>
        <v>X</v>
      </c>
      <c r="I672" s="58" t="str">
        <f t="shared" si="526"/>
        <v>X</v>
      </c>
      <c r="J672" s="58" t="str">
        <f t="shared" si="526"/>
        <v>X</v>
      </c>
      <c r="K672" s="58" t="str">
        <f t="shared" si="526"/>
        <v>X</v>
      </c>
      <c r="L672" s="58" t="str">
        <f t="shared" si="526"/>
        <v>X</v>
      </c>
      <c r="M672" s="58" t="str">
        <f t="shared" si="526"/>
        <v>X</v>
      </c>
      <c r="N672" s="58" t="str">
        <f t="shared" si="526"/>
        <v>X</v>
      </c>
      <c r="O672" s="58" t="str">
        <f t="shared" si="526"/>
        <v>X</v>
      </c>
      <c r="P672" s="58" t="str">
        <f t="shared" si="526"/>
        <v>X</v>
      </c>
      <c r="Q672" s="58" t="str">
        <f>IF(Q12=$V$70,"O",IF(Q12=$W$70,"O",IF(Q12=$X$70,"O",IF(Q12=$Y$70,"O",IF(Q12=$Z$70,"O","X")))))</f>
        <v>X</v>
      </c>
    </row>
    <row r="673" spans="1:17">
      <c r="A673" s="781"/>
      <c r="B673" s="30" t="s">
        <v>46</v>
      </c>
      <c r="C673" s="47">
        <f>COUNTIF(C667:C672,"O")</f>
        <v>1</v>
      </c>
      <c r="D673" s="47">
        <f t="shared" ref="D673:Q673" si="527">COUNTIF(D667:D672,"O")</f>
        <v>1</v>
      </c>
      <c r="E673" s="47">
        <f t="shared" si="527"/>
        <v>1</v>
      </c>
      <c r="F673" s="47">
        <f t="shared" si="527"/>
        <v>1</v>
      </c>
      <c r="G673" s="47">
        <f t="shared" si="527"/>
        <v>1</v>
      </c>
      <c r="H673" s="47">
        <f t="shared" si="527"/>
        <v>1</v>
      </c>
      <c r="I673" s="47">
        <f t="shared" si="527"/>
        <v>1</v>
      </c>
      <c r="J673" s="47">
        <f t="shared" si="527"/>
        <v>1</v>
      </c>
      <c r="K673" s="47">
        <f t="shared" si="527"/>
        <v>1</v>
      </c>
      <c r="L673" s="47">
        <f t="shared" si="527"/>
        <v>1</v>
      </c>
      <c r="M673" s="47">
        <f t="shared" si="527"/>
        <v>1</v>
      </c>
      <c r="N673" s="47">
        <f t="shared" si="527"/>
        <v>1</v>
      </c>
      <c r="O673" s="47">
        <f t="shared" si="527"/>
        <v>1</v>
      </c>
      <c r="P673" s="47">
        <f t="shared" si="527"/>
        <v>1</v>
      </c>
      <c r="Q673" s="47">
        <f t="shared" si="527"/>
        <v>1</v>
      </c>
    </row>
    <row r="674" spans="1:17">
      <c r="A674" s="779">
        <v>55</v>
      </c>
      <c r="B674" s="58" t="s">
        <v>32</v>
      </c>
      <c r="C674" s="58" t="str">
        <f>IF(C7=$V$71,"O",IF(C7=$W$71,"O",IF(C7=$X$71,"O",IF(C7=$Y$71,"O",IF(C7=$Z$71,"O","X")))))</f>
        <v>X</v>
      </c>
      <c r="D674" s="58" t="str">
        <f t="shared" ref="D674:Q674" si="528">IF(D7=$V$71,"O",IF(D7=$W$71,"O",IF(D7=$X$71,"O",IF(D7=$Y$71,"O",IF(D7=$Z$71,"O","X")))))</f>
        <v>X</v>
      </c>
      <c r="E674" s="58" t="str">
        <f t="shared" si="528"/>
        <v>X</v>
      </c>
      <c r="F674" s="58" t="str">
        <f t="shared" si="528"/>
        <v>X</v>
      </c>
      <c r="G674" s="58" t="str">
        <f t="shared" si="528"/>
        <v>X</v>
      </c>
      <c r="H674" s="58" t="str">
        <f t="shared" si="528"/>
        <v>X</v>
      </c>
      <c r="I674" s="58" t="str">
        <f t="shared" si="528"/>
        <v>X</v>
      </c>
      <c r="J674" s="58" t="str">
        <f t="shared" si="528"/>
        <v>X</v>
      </c>
      <c r="K674" s="58" t="str">
        <f t="shared" si="528"/>
        <v>X</v>
      </c>
      <c r="L674" s="58" t="str">
        <f t="shared" si="528"/>
        <v>X</v>
      </c>
      <c r="M674" s="58" t="str">
        <f t="shared" si="528"/>
        <v>X</v>
      </c>
      <c r="N674" s="58" t="str">
        <f t="shared" si="528"/>
        <v>X</v>
      </c>
      <c r="O674" s="58" t="str">
        <f t="shared" si="528"/>
        <v>X</v>
      </c>
      <c r="P674" s="58" t="str">
        <f t="shared" si="528"/>
        <v>X</v>
      </c>
      <c r="Q674" s="58" t="str">
        <f t="shared" si="528"/>
        <v>X</v>
      </c>
    </row>
    <row r="675" spans="1:17">
      <c r="A675" s="780"/>
      <c r="B675" s="58" t="s">
        <v>33</v>
      </c>
      <c r="C675" s="58" t="str">
        <f t="shared" ref="C675:Q675" si="529">IF(C8=$V$71,"O",IF(C8=$W$71,"O",IF(C8=$X$71,"O",IF(C8=$Y$71,"O",IF(C8=$Z$71,"O","X")))))</f>
        <v>X</v>
      </c>
      <c r="D675" s="58" t="str">
        <f t="shared" si="529"/>
        <v>X</v>
      </c>
      <c r="E675" s="58" t="str">
        <f t="shared" si="529"/>
        <v>X</v>
      </c>
      <c r="F675" s="58" t="str">
        <f t="shared" si="529"/>
        <v>X</v>
      </c>
      <c r="G675" s="58" t="str">
        <f t="shared" si="529"/>
        <v>X</v>
      </c>
      <c r="H675" s="58" t="str">
        <f t="shared" si="529"/>
        <v>X</v>
      </c>
      <c r="I675" s="58" t="str">
        <f t="shared" si="529"/>
        <v>X</v>
      </c>
      <c r="J675" s="58" t="str">
        <f t="shared" si="529"/>
        <v>X</v>
      </c>
      <c r="K675" s="58" t="str">
        <f t="shared" si="529"/>
        <v>X</v>
      </c>
      <c r="L675" s="58" t="str">
        <f t="shared" si="529"/>
        <v>X</v>
      </c>
      <c r="M675" s="58" t="str">
        <f t="shared" si="529"/>
        <v>X</v>
      </c>
      <c r="N675" s="58" t="str">
        <f t="shared" si="529"/>
        <v>X</v>
      </c>
      <c r="O675" s="58" t="str">
        <f t="shared" si="529"/>
        <v>X</v>
      </c>
      <c r="P675" s="58" t="str">
        <f t="shared" si="529"/>
        <v>X</v>
      </c>
      <c r="Q675" s="58" t="str">
        <f t="shared" si="529"/>
        <v>X</v>
      </c>
    </row>
    <row r="676" spans="1:17">
      <c r="A676" s="780"/>
      <c r="B676" s="58" t="s">
        <v>34</v>
      </c>
      <c r="C676" s="58" t="str">
        <f t="shared" ref="C676:Q676" si="530">IF(C9=$V$71,"O",IF(C9=$W$71,"O",IF(C9=$X$71,"O",IF(C9=$Y$71,"O",IF(C9=$Z$71,"O","X")))))</f>
        <v>X</v>
      </c>
      <c r="D676" s="58" t="str">
        <f t="shared" si="530"/>
        <v>X</v>
      </c>
      <c r="E676" s="58" t="str">
        <f t="shared" si="530"/>
        <v>X</v>
      </c>
      <c r="F676" s="58" t="str">
        <f t="shared" si="530"/>
        <v>X</v>
      </c>
      <c r="G676" s="58" t="str">
        <f t="shared" si="530"/>
        <v>X</v>
      </c>
      <c r="H676" s="58" t="str">
        <f t="shared" si="530"/>
        <v>X</v>
      </c>
      <c r="I676" s="58" t="str">
        <f t="shared" si="530"/>
        <v>X</v>
      </c>
      <c r="J676" s="58" t="str">
        <f t="shared" si="530"/>
        <v>X</v>
      </c>
      <c r="K676" s="58" t="str">
        <f t="shared" si="530"/>
        <v>X</v>
      </c>
      <c r="L676" s="58" t="str">
        <f t="shared" si="530"/>
        <v>X</v>
      </c>
      <c r="M676" s="58" t="str">
        <f t="shared" si="530"/>
        <v>X</v>
      </c>
      <c r="N676" s="58" t="str">
        <f t="shared" si="530"/>
        <v>X</v>
      </c>
      <c r="O676" s="58" t="str">
        <f t="shared" si="530"/>
        <v>X</v>
      </c>
      <c r="P676" s="58" t="str">
        <f t="shared" si="530"/>
        <v>X</v>
      </c>
      <c r="Q676" s="58" t="str">
        <f t="shared" si="530"/>
        <v>X</v>
      </c>
    </row>
    <row r="677" spans="1:17">
      <c r="A677" s="780"/>
      <c r="B677" s="58" t="s">
        <v>35</v>
      </c>
      <c r="C677" s="58" t="str">
        <f t="shared" ref="C677:Q677" si="531">IF(C10=$V$71,"O",IF(C10=$W$71,"O",IF(C10=$X$71,"O",IF(C10=$Y$71,"O",IF(C10=$Z$71,"O","X")))))</f>
        <v>X</v>
      </c>
      <c r="D677" s="58" t="str">
        <f t="shared" si="531"/>
        <v>X</v>
      </c>
      <c r="E677" s="58" t="str">
        <f t="shared" si="531"/>
        <v>X</v>
      </c>
      <c r="F677" s="58" t="str">
        <f t="shared" si="531"/>
        <v>X</v>
      </c>
      <c r="G677" s="58" t="str">
        <f t="shared" si="531"/>
        <v>X</v>
      </c>
      <c r="H677" s="58" t="str">
        <f t="shared" si="531"/>
        <v>X</v>
      </c>
      <c r="I677" s="58" t="str">
        <f t="shared" si="531"/>
        <v>X</v>
      </c>
      <c r="J677" s="58" t="str">
        <f t="shared" si="531"/>
        <v>X</v>
      </c>
      <c r="K677" s="58" t="str">
        <f t="shared" si="531"/>
        <v>X</v>
      </c>
      <c r="L677" s="58" t="str">
        <f t="shared" si="531"/>
        <v>X</v>
      </c>
      <c r="M677" s="58" t="str">
        <f t="shared" si="531"/>
        <v>X</v>
      </c>
      <c r="N677" s="58" t="str">
        <f t="shared" si="531"/>
        <v>X</v>
      </c>
      <c r="O677" s="58" t="str">
        <f t="shared" si="531"/>
        <v>X</v>
      </c>
      <c r="P677" s="58" t="str">
        <f t="shared" si="531"/>
        <v>X</v>
      </c>
      <c r="Q677" s="58" t="str">
        <f t="shared" si="531"/>
        <v>X</v>
      </c>
    </row>
    <row r="678" spans="1:17">
      <c r="A678" s="780"/>
      <c r="B678" s="58" t="s">
        <v>36</v>
      </c>
      <c r="C678" s="58" t="str">
        <f t="shared" ref="C678:Q678" si="532">IF(C11=$V$71,"O",IF(C11=$W$71,"O",IF(C11=$X$71,"O",IF(C11=$Y$71,"O",IF(C11=$Z$71,"O","X")))))</f>
        <v>X</v>
      </c>
      <c r="D678" s="58" t="str">
        <f t="shared" si="532"/>
        <v>X</v>
      </c>
      <c r="E678" s="58" t="str">
        <f t="shared" si="532"/>
        <v>X</v>
      </c>
      <c r="F678" s="58" t="str">
        <f t="shared" si="532"/>
        <v>X</v>
      </c>
      <c r="G678" s="58" t="str">
        <f t="shared" si="532"/>
        <v>X</v>
      </c>
      <c r="H678" s="58" t="str">
        <f t="shared" si="532"/>
        <v>X</v>
      </c>
      <c r="I678" s="58" t="str">
        <f t="shared" si="532"/>
        <v>X</v>
      </c>
      <c r="J678" s="58" t="str">
        <f t="shared" si="532"/>
        <v>X</v>
      </c>
      <c r="K678" s="58" t="str">
        <f t="shared" si="532"/>
        <v>X</v>
      </c>
      <c r="L678" s="58" t="str">
        <f t="shared" si="532"/>
        <v>X</v>
      </c>
      <c r="M678" s="58" t="str">
        <f t="shared" si="532"/>
        <v>X</v>
      </c>
      <c r="N678" s="58" t="str">
        <f t="shared" si="532"/>
        <v>X</v>
      </c>
      <c r="O678" s="58" t="str">
        <f t="shared" si="532"/>
        <v>X</v>
      </c>
      <c r="P678" s="58" t="str">
        <f t="shared" si="532"/>
        <v>X</v>
      </c>
      <c r="Q678" s="58" t="str">
        <f t="shared" si="532"/>
        <v>X</v>
      </c>
    </row>
    <row r="679" spans="1:17">
      <c r="A679" s="780"/>
      <c r="B679" s="58" t="s">
        <v>21</v>
      </c>
      <c r="C679" s="58" t="str">
        <f t="shared" ref="C679:P679" si="533">IF(C12=$V$71,"O",IF(C12=$W$71,"O",IF(C12=$X$71,"O",IF(C12=$Y$71,"O",IF(C12=$Z$71,"O","X")))))</f>
        <v>X</v>
      </c>
      <c r="D679" s="58" t="str">
        <f t="shared" si="533"/>
        <v>X</v>
      </c>
      <c r="E679" s="58" t="str">
        <f t="shared" si="533"/>
        <v>X</v>
      </c>
      <c r="F679" s="58" t="str">
        <f t="shared" si="533"/>
        <v>X</v>
      </c>
      <c r="G679" s="58" t="str">
        <f t="shared" si="533"/>
        <v>X</v>
      </c>
      <c r="H679" s="58" t="str">
        <f t="shared" si="533"/>
        <v>X</v>
      </c>
      <c r="I679" s="58" t="str">
        <f t="shared" si="533"/>
        <v>X</v>
      </c>
      <c r="J679" s="58" t="str">
        <f t="shared" si="533"/>
        <v>X</v>
      </c>
      <c r="K679" s="58" t="str">
        <f t="shared" si="533"/>
        <v>X</v>
      </c>
      <c r="L679" s="58" t="str">
        <f t="shared" si="533"/>
        <v>X</v>
      </c>
      <c r="M679" s="58" t="str">
        <f t="shared" si="533"/>
        <v>X</v>
      </c>
      <c r="N679" s="58" t="str">
        <f t="shared" si="533"/>
        <v>X</v>
      </c>
      <c r="O679" s="58" t="str">
        <f t="shared" si="533"/>
        <v>X</v>
      </c>
      <c r="P679" s="58" t="str">
        <f t="shared" si="533"/>
        <v>X</v>
      </c>
      <c r="Q679" s="58" t="str">
        <f>IF(Q12=$V$71,"O",IF(Q12=$W$71,"O",IF(Q12=$X$71,"O",IF(Q12=$Y$71,"O",IF(Q12=$Z$71,"O","X")))))</f>
        <v>X</v>
      </c>
    </row>
    <row r="680" spans="1:17">
      <c r="A680" s="781"/>
      <c r="B680" s="30" t="s">
        <v>46</v>
      </c>
      <c r="C680" s="47">
        <f>COUNTIF(C674:C679,"O")</f>
        <v>0</v>
      </c>
      <c r="D680" s="47">
        <f t="shared" ref="D680:Q680" si="534">COUNTIF(D674:D679,"O")</f>
        <v>0</v>
      </c>
      <c r="E680" s="47">
        <f t="shared" si="534"/>
        <v>0</v>
      </c>
      <c r="F680" s="47">
        <f t="shared" si="534"/>
        <v>0</v>
      </c>
      <c r="G680" s="47">
        <f t="shared" si="534"/>
        <v>0</v>
      </c>
      <c r="H680" s="47">
        <f t="shared" si="534"/>
        <v>0</v>
      </c>
      <c r="I680" s="47">
        <f t="shared" si="534"/>
        <v>0</v>
      </c>
      <c r="J680" s="47">
        <f t="shared" si="534"/>
        <v>0</v>
      </c>
      <c r="K680" s="47">
        <f t="shared" si="534"/>
        <v>0</v>
      </c>
      <c r="L680" s="47">
        <f t="shared" si="534"/>
        <v>0</v>
      </c>
      <c r="M680" s="47">
        <f t="shared" si="534"/>
        <v>0</v>
      </c>
      <c r="N680" s="47">
        <f t="shared" si="534"/>
        <v>0</v>
      </c>
      <c r="O680" s="47">
        <f t="shared" si="534"/>
        <v>0</v>
      </c>
      <c r="P680" s="47">
        <f t="shared" si="534"/>
        <v>0</v>
      </c>
      <c r="Q680" s="47">
        <f t="shared" si="534"/>
        <v>0</v>
      </c>
    </row>
    <row r="681" spans="1:17">
      <c r="A681" s="779">
        <v>56</v>
      </c>
      <c r="B681" s="58" t="s">
        <v>32</v>
      </c>
      <c r="C681" s="58" t="str">
        <f>IF(C7=$V$72,"O",IF(C7=$W$72,"O",IF(C7=$X$72,"O",IF(C7=$Y$72,"O",IF(C7=$Z$72,"O","X")))))</f>
        <v>X</v>
      </c>
      <c r="D681" s="58" t="str">
        <f t="shared" ref="D681:Q681" si="535">IF(D7=$V$72,"O",IF(D7=$W$72,"O",IF(D7=$X$72,"O",IF(D7=$Y$72,"O",IF(D7=$Z$72,"O","X")))))</f>
        <v>X</v>
      </c>
      <c r="E681" s="58" t="str">
        <f t="shared" si="535"/>
        <v>X</v>
      </c>
      <c r="F681" s="58" t="str">
        <f t="shared" si="535"/>
        <v>X</v>
      </c>
      <c r="G681" s="58" t="str">
        <f t="shared" si="535"/>
        <v>X</v>
      </c>
      <c r="H681" s="58" t="str">
        <f t="shared" si="535"/>
        <v>X</v>
      </c>
      <c r="I681" s="58" t="str">
        <f t="shared" si="535"/>
        <v>X</v>
      </c>
      <c r="J681" s="58" t="str">
        <f t="shared" si="535"/>
        <v>X</v>
      </c>
      <c r="K681" s="58" t="str">
        <f t="shared" si="535"/>
        <v>X</v>
      </c>
      <c r="L681" s="58" t="str">
        <f t="shared" si="535"/>
        <v>X</v>
      </c>
      <c r="M681" s="58" t="str">
        <f t="shared" si="535"/>
        <v>X</v>
      </c>
      <c r="N681" s="58" t="str">
        <f t="shared" si="535"/>
        <v>X</v>
      </c>
      <c r="O681" s="58" t="str">
        <f t="shared" si="535"/>
        <v>X</v>
      </c>
      <c r="P681" s="58" t="str">
        <f t="shared" si="535"/>
        <v>X</v>
      </c>
      <c r="Q681" s="58" t="str">
        <f t="shared" si="535"/>
        <v>X</v>
      </c>
    </row>
    <row r="682" spans="1:17">
      <c r="A682" s="780"/>
      <c r="B682" s="58" t="s">
        <v>33</v>
      </c>
      <c r="C682" s="58" t="str">
        <f t="shared" ref="C682:Q682" si="536">IF(C8=$V$72,"O",IF(C8=$W$72,"O",IF(C8=$X$72,"O",IF(C8=$Y$72,"O",IF(C8=$Z$72,"O","X")))))</f>
        <v>X</v>
      </c>
      <c r="D682" s="58" t="str">
        <f t="shared" si="536"/>
        <v>X</v>
      </c>
      <c r="E682" s="58" t="str">
        <f t="shared" si="536"/>
        <v>X</v>
      </c>
      <c r="F682" s="58" t="str">
        <f t="shared" si="536"/>
        <v>X</v>
      </c>
      <c r="G682" s="58" t="str">
        <f t="shared" si="536"/>
        <v>X</v>
      </c>
      <c r="H682" s="58" t="str">
        <f t="shared" si="536"/>
        <v>X</v>
      </c>
      <c r="I682" s="58" t="str">
        <f t="shared" si="536"/>
        <v>X</v>
      </c>
      <c r="J682" s="58" t="str">
        <f t="shared" si="536"/>
        <v>X</v>
      </c>
      <c r="K682" s="58" t="str">
        <f t="shared" si="536"/>
        <v>X</v>
      </c>
      <c r="L682" s="58" t="str">
        <f t="shared" si="536"/>
        <v>X</v>
      </c>
      <c r="M682" s="58" t="str">
        <f t="shared" si="536"/>
        <v>X</v>
      </c>
      <c r="N682" s="58" t="str">
        <f t="shared" si="536"/>
        <v>X</v>
      </c>
      <c r="O682" s="58" t="str">
        <f t="shared" si="536"/>
        <v>X</v>
      </c>
      <c r="P682" s="58" t="str">
        <f t="shared" si="536"/>
        <v>X</v>
      </c>
      <c r="Q682" s="58" t="str">
        <f t="shared" si="536"/>
        <v>X</v>
      </c>
    </row>
    <row r="683" spans="1:17">
      <c r="A683" s="780"/>
      <c r="B683" s="58" t="s">
        <v>34</v>
      </c>
      <c r="C683" s="58" t="str">
        <f t="shared" ref="C683:Q683" si="537">IF(C9=$V$72,"O",IF(C9=$W$72,"O",IF(C9=$X$72,"O",IF(C9=$Y$72,"O",IF(C9=$Z$72,"O","X")))))</f>
        <v>X</v>
      </c>
      <c r="D683" s="58" t="str">
        <f t="shared" si="537"/>
        <v>X</v>
      </c>
      <c r="E683" s="58" t="str">
        <f t="shared" si="537"/>
        <v>X</v>
      </c>
      <c r="F683" s="58" t="str">
        <f t="shared" si="537"/>
        <v>X</v>
      </c>
      <c r="G683" s="58" t="str">
        <f t="shared" si="537"/>
        <v>X</v>
      </c>
      <c r="H683" s="58" t="str">
        <f t="shared" si="537"/>
        <v>X</v>
      </c>
      <c r="I683" s="58" t="str">
        <f t="shared" si="537"/>
        <v>X</v>
      </c>
      <c r="J683" s="58" t="str">
        <f t="shared" si="537"/>
        <v>X</v>
      </c>
      <c r="K683" s="58" t="str">
        <f t="shared" si="537"/>
        <v>X</v>
      </c>
      <c r="L683" s="58" t="str">
        <f t="shared" si="537"/>
        <v>X</v>
      </c>
      <c r="M683" s="58" t="str">
        <f t="shared" si="537"/>
        <v>X</v>
      </c>
      <c r="N683" s="58" t="str">
        <f t="shared" si="537"/>
        <v>X</v>
      </c>
      <c r="O683" s="58" t="str">
        <f t="shared" si="537"/>
        <v>X</v>
      </c>
      <c r="P683" s="58" t="str">
        <f t="shared" si="537"/>
        <v>X</v>
      </c>
      <c r="Q683" s="58" t="str">
        <f t="shared" si="537"/>
        <v>X</v>
      </c>
    </row>
    <row r="684" spans="1:17">
      <c r="A684" s="780"/>
      <c r="B684" s="58" t="s">
        <v>35</v>
      </c>
      <c r="C684" s="58" t="str">
        <f t="shared" ref="C684:Q684" si="538">IF(C10=$V$72,"O",IF(C10=$W$72,"O",IF(C10=$X$72,"O",IF(C10=$Y$72,"O",IF(C10=$Z$72,"O","X")))))</f>
        <v>X</v>
      </c>
      <c r="D684" s="58" t="str">
        <f t="shared" si="538"/>
        <v>X</v>
      </c>
      <c r="E684" s="58" t="str">
        <f t="shared" si="538"/>
        <v>X</v>
      </c>
      <c r="F684" s="58" t="str">
        <f t="shared" si="538"/>
        <v>X</v>
      </c>
      <c r="G684" s="58" t="str">
        <f t="shared" si="538"/>
        <v>X</v>
      </c>
      <c r="H684" s="58" t="str">
        <f t="shared" si="538"/>
        <v>X</v>
      </c>
      <c r="I684" s="58" t="str">
        <f t="shared" si="538"/>
        <v>X</v>
      </c>
      <c r="J684" s="58" t="str">
        <f t="shared" si="538"/>
        <v>X</v>
      </c>
      <c r="K684" s="58" t="str">
        <f t="shared" si="538"/>
        <v>X</v>
      </c>
      <c r="L684" s="58" t="str">
        <f t="shared" si="538"/>
        <v>X</v>
      </c>
      <c r="M684" s="58" t="str">
        <f t="shared" si="538"/>
        <v>X</v>
      </c>
      <c r="N684" s="58" t="str">
        <f t="shared" si="538"/>
        <v>X</v>
      </c>
      <c r="O684" s="58" t="str">
        <f t="shared" si="538"/>
        <v>X</v>
      </c>
      <c r="P684" s="58" t="str">
        <f t="shared" si="538"/>
        <v>X</v>
      </c>
      <c r="Q684" s="58" t="str">
        <f t="shared" si="538"/>
        <v>X</v>
      </c>
    </row>
    <row r="685" spans="1:17">
      <c r="A685" s="780"/>
      <c r="B685" s="58" t="s">
        <v>36</v>
      </c>
      <c r="C685" s="58" t="str">
        <f t="shared" ref="C685:Q685" si="539">IF(C11=$V$72,"O",IF(C11=$W$72,"O",IF(C11=$X$72,"O",IF(C11=$Y$72,"O",IF(C11=$Z$72,"O","X")))))</f>
        <v>O</v>
      </c>
      <c r="D685" s="58" t="str">
        <f t="shared" si="539"/>
        <v>O</v>
      </c>
      <c r="E685" s="58" t="str">
        <f t="shared" si="539"/>
        <v>O</v>
      </c>
      <c r="F685" s="58" t="str">
        <f t="shared" si="539"/>
        <v>O</v>
      </c>
      <c r="G685" s="58" t="str">
        <f t="shared" si="539"/>
        <v>O</v>
      </c>
      <c r="H685" s="58" t="str">
        <f t="shared" si="539"/>
        <v>O</v>
      </c>
      <c r="I685" s="58" t="str">
        <f t="shared" si="539"/>
        <v>O</v>
      </c>
      <c r="J685" s="58" t="str">
        <f t="shared" si="539"/>
        <v>O</v>
      </c>
      <c r="K685" s="58" t="str">
        <f t="shared" si="539"/>
        <v>O</v>
      </c>
      <c r="L685" s="58" t="str">
        <f t="shared" si="539"/>
        <v>O</v>
      </c>
      <c r="M685" s="58" t="str">
        <f t="shared" si="539"/>
        <v>O</v>
      </c>
      <c r="N685" s="58" t="str">
        <f t="shared" si="539"/>
        <v>O</v>
      </c>
      <c r="O685" s="58" t="str">
        <f t="shared" si="539"/>
        <v>O</v>
      </c>
      <c r="P685" s="58" t="str">
        <f t="shared" si="539"/>
        <v>O</v>
      </c>
      <c r="Q685" s="58" t="str">
        <f t="shared" si="539"/>
        <v>O</v>
      </c>
    </row>
    <row r="686" spans="1:17">
      <c r="A686" s="780"/>
      <c r="B686" s="58" t="s">
        <v>21</v>
      </c>
      <c r="C686" s="58" t="str">
        <f t="shared" ref="C686:P686" si="540">IF(C12=$V$72,"O",IF(C12=$W$72,"O",IF(C12=$X$72,"O",IF(C12=$Y$72,"O",IF(C12=$Z$72,"O","X")))))</f>
        <v>X</v>
      </c>
      <c r="D686" s="58" t="str">
        <f t="shared" si="540"/>
        <v>X</v>
      </c>
      <c r="E686" s="58" t="str">
        <f t="shared" si="540"/>
        <v>X</v>
      </c>
      <c r="F686" s="58" t="str">
        <f t="shared" si="540"/>
        <v>X</v>
      </c>
      <c r="G686" s="58" t="str">
        <f t="shared" si="540"/>
        <v>X</v>
      </c>
      <c r="H686" s="58" t="str">
        <f t="shared" si="540"/>
        <v>X</v>
      </c>
      <c r="I686" s="58" t="str">
        <f t="shared" si="540"/>
        <v>X</v>
      </c>
      <c r="J686" s="58" t="str">
        <f t="shared" si="540"/>
        <v>X</v>
      </c>
      <c r="K686" s="58" t="str">
        <f t="shared" si="540"/>
        <v>X</v>
      </c>
      <c r="L686" s="58" t="str">
        <f t="shared" si="540"/>
        <v>X</v>
      </c>
      <c r="M686" s="58" t="str">
        <f t="shared" si="540"/>
        <v>X</v>
      </c>
      <c r="N686" s="58" t="str">
        <f t="shared" si="540"/>
        <v>X</v>
      </c>
      <c r="O686" s="58" t="str">
        <f t="shared" si="540"/>
        <v>X</v>
      </c>
      <c r="P686" s="58" t="str">
        <f t="shared" si="540"/>
        <v>X</v>
      </c>
      <c r="Q686" s="58" t="str">
        <f>IF(Q12=$V$72,"O",IF(Q12=$W$72,"O",IF(Q12=$X$72,"O",IF(Q12=$Y$72,"O",IF(Q12=$Z$72,"O","X")))))</f>
        <v>X</v>
      </c>
    </row>
    <row r="687" spans="1:17">
      <c r="A687" s="781"/>
      <c r="B687" s="30" t="s">
        <v>46</v>
      </c>
      <c r="C687" s="47">
        <f>COUNTIF(C681:C686,"O")</f>
        <v>1</v>
      </c>
      <c r="D687" s="47">
        <f t="shared" ref="D687:Q687" si="541">COUNTIF(D681:D686,"O")</f>
        <v>1</v>
      </c>
      <c r="E687" s="47">
        <f t="shared" si="541"/>
        <v>1</v>
      </c>
      <c r="F687" s="47">
        <f t="shared" si="541"/>
        <v>1</v>
      </c>
      <c r="G687" s="47">
        <f t="shared" si="541"/>
        <v>1</v>
      </c>
      <c r="H687" s="47">
        <f t="shared" si="541"/>
        <v>1</v>
      </c>
      <c r="I687" s="47">
        <f t="shared" si="541"/>
        <v>1</v>
      </c>
      <c r="J687" s="47">
        <f t="shared" si="541"/>
        <v>1</v>
      </c>
      <c r="K687" s="47">
        <f t="shared" si="541"/>
        <v>1</v>
      </c>
      <c r="L687" s="47">
        <f t="shared" si="541"/>
        <v>1</v>
      </c>
      <c r="M687" s="47">
        <f t="shared" si="541"/>
        <v>1</v>
      </c>
      <c r="N687" s="47">
        <f t="shared" si="541"/>
        <v>1</v>
      </c>
      <c r="O687" s="47">
        <f t="shared" si="541"/>
        <v>1</v>
      </c>
      <c r="P687" s="47">
        <f t="shared" si="541"/>
        <v>1</v>
      </c>
      <c r="Q687" s="47">
        <f t="shared" si="541"/>
        <v>1</v>
      </c>
    </row>
    <row r="688" spans="1:17">
      <c r="A688" s="779">
        <v>57</v>
      </c>
      <c r="B688" s="58" t="s">
        <v>32</v>
      </c>
      <c r="C688" s="58" t="str">
        <f>IF(C7=$V$73,"O",IF(C7=$W$73,"O",IF(C7=$X$73,"O",IF(C7=$Y$73,"O",IF(C7=$Z$73,"O","X")))))</f>
        <v>X</v>
      </c>
      <c r="D688" s="58" t="str">
        <f t="shared" ref="D688:Q688" si="542">IF(D7=$V$73,"O",IF(D7=$W$73,"O",IF(D7=$X$73,"O",IF(D7=$Y$73,"O",IF(D7=$Z$73,"O","X")))))</f>
        <v>X</v>
      </c>
      <c r="E688" s="58" t="str">
        <f t="shared" si="542"/>
        <v>X</v>
      </c>
      <c r="F688" s="58" t="str">
        <f t="shared" si="542"/>
        <v>X</v>
      </c>
      <c r="G688" s="58" t="str">
        <f t="shared" si="542"/>
        <v>X</v>
      </c>
      <c r="H688" s="58" t="str">
        <f t="shared" si="542"/>
        <v>X</v>
      </c>
      <c r="I688" s="58" t="str">
        <f t="shared" si="542"/>
        <v>X</v>
      </c>
      <c r="J688" s="58" t="str">
        <f t="shared" si="542"/>
        <v>X</v>
      </c>
      <c r="K688" s="58" t="str">
        <f t="shared" si="542"/>
        <v>X</v>
      </c>
      <c r="L688" s="58" t="str">
        <f t="shared" si="542"/>
        <v>X</v>
      </c>
      <c r="M688" s="58" t="str">
        <f t="shared" si="542"/>
        <v>X</v>
      </c>
      <c r="N688" s="58" t="str">
        <f t="shared" si="542"/>
        <v>X</v>
      </c>
      <c r="O688" s="58" t="str">
        <f t="shared" si="542"/>
        <v>X</v>
      </c>
      <c r="P688" s="58" t="str">
        <f t="shared" si="542"/>
        <v>X</v>
      </c>
      <c r="Q688" s="58" t="str">
        <f t="shared" si="542"/>
        <v>X</v>
      </c>
    </row>
    <row r="689" spans="1:17">
      <c r="A689" s="780"/>
      <c r="B689" s="58" t="s">
        <v>33</v>
      </c>
      <c r="C689" s="58" t="str">
        <f t="shared" ref="C689:Q689" si="543">IF(C8=$V$73,"O",IF(C8=$W$73,"O",IF(C8=$X$73,"O",IF(C8=$Y$73,"O",IF(C8=$Z$73,"O","X")))))</f>
        <v>X</v>
      </c>
      <c r="D689" s="58" t="str">
        <f t="shared" si="543"/>
        <v>X</v>
      </c>
      <c r="E689" s="58" t="str">
        <f t="shared" si="543"/>
        <v>X</v>
      </c>
      <c r="F689" s="58" t="str">
        <f t="shared" si="543"/>
        <v>X</v>
      </c>
      <c r="G689" s="58" t="str">
        <f t="shared" si="543"/>
        <v>X</v>
      </c>
      <c r="H689" s="58" t="str">
        <f t="shared" si="543"/>
        <v>X</v>
      </c>
      <c r="I689" s="58" t="str">
        <f t="shared" si="543"/>
        <v>X</v>
      </c>
      <c r="J689" s="58" t="str">
        <f t="shared" si="543"/>
        <v>X</v>
      </c>
      <c r="K689" s="58" t="str">
        <f t="shared" si="543"/>
        <v>X</v>
      </c>
      <c r="L689" s="58" t="str">
        <f t="shared" si="543"/>
        <v>X</v>
      </c>
      <c r="M689" s="58" t="str">
        <f t="shared" si="543"/>
        <v>X</v>
      </c>
      <c r="N689" s="58" t="str">
        <f t="shared" si="543"/>
        <v>X</v>
      </c>
      <c r="O689" s="58" t="str">
        <f t="shared" si="543"/>
        <v>X</v>
      </c>
      <c r="P689" s="58" t="str">
        <f t="shared" si="543"/>
        <v>X</v>
      </c>
      <c r="Q689" s="58" t="str">
        <f t="shared" si="543"/>
        <v>X</v>
      </c>
    </row>
    <row r="690" spans="1:17">
      <c r="A690" s="780"/>
      <c r="B690" s="58" t="s">
        <v>34</v>
      </c>
      <c r="C690" s="58" t="str">
        <f t="shared" ref="C690:Q690" si="544">IF(C9=$V$73,"O",IF(C9=$W$73,"O",IF(C9=$X$73,"O",IF(C9=$Y$73,"O",IF(C9=$Z$73,"O","X")))))</f>
        <v>X</v>
      </c>
      <c r="D690" s="58" t="str">
        <f t="shared" si="544"/>
        <v>X</v>
      </c>
      <c r="E690" s="58" t="str">
        <f t="shared" si="544"/>
        <v>X</v>
      </c>
      <c r="F690" s="58" t="str">
        <f t="shared" si="544"/>
        <v>X</v>
      </c>
      <c r="G690" s="58" t="str">
        <f t="shared" si="544"/>
        <v>X</v>
      </c>
      <c r="H690" s="58" t="str">
        <f t="shared" si="544"/>
        <v>X</v>
      </c>
      <c r="I690" s="58" t="str">
        <f t="shared" si="544"/>
        <v>X</v>
      </c>
      <c r="J690" s="58" t="str">
        <f t="shared" si="544"/>
        <v>X</v>
      </c>
      <c r="K690" s="58" t="str">
        <f t="shared" si="544"/>
        <v>X</v>
      </c>
      <c r="L690" s="58" t="str">
        <f t="shared" si="544"/>
        <v>X</v>
      </c>
      <c r="M690" s="58" t="str">
        <f t="shared" si="544"/>
        <v>X</v>
      </c>
      <c r="N690" s="58" t="str">
        <f t="shared" si="544"/>
        <v>X</v>
      </c>
      <c r="O690" s="58" t="str">
        <f t="shared" si="544"/>
        <v>X</v>
      </c>
      <c r="P690" s="58" t="str">
        <f t="shared" si="544"/>
        <v>X</v>
      </c>
      <c r="Q690" s="58" t="str">
        <f t="shared" si="544"/>
        <v>X</v>
      </c>
    </row>
    <row r="691" spans="1:17">
      <c r="A691" s="780"/>
      <c r="B691" s="58" t="s">
        <v>35</v>
      </c>
      <c r="C691" s="58" t="str">
        <f t="shared" ref="C691:Q691" si="545">IF(C10=$V$73,"O",IF(C10=$W$73,"O",IF(C10=$X$73,"O",IF(C10=$Y$73,"O",IF(C10=$Z$73,"O","X")))))</f>
        <v>X</v>
      </c>
      <c r="D691" s="58" t="str">
        <f t="shared" si="545"/>
        <v>X</v>
      </c>
      <c r="E691" s="58" t="str">
        <f t="shared" si="545"/>
        <v>X</v>
      </c>
      <c r="F691" s="58" t="str">
        <f t="shared" si="545"/>
        <v>X</v>
      </c>
      <c r="G691" s="58" t="str">
        <f t="shared" si="545"/>
        <v>X</v>
      </c>
      <c r="H691" s="58" t="str">
        <f t="shared" si="545"/>
        <v>X</v>
      </c>
      <c r="I691" s="58" t="str">
        <f t="shared" si="545"/>
        <v>X</v>
      </c>
      <c r="J691" s="58" t="str">
        <f t="shared" si="545"/>
        <v>X</v>
      </c>
      <c r="K691" s="58" t="str">
        <f t="shared" si="545"/>
        <v>X</v>
      </c>
      <c r="L691" s="58" t="str">
        <f t="shared" si="545"/>
        <v>X</v>
      </c>
      <c r="M691" s="58" t="str">
        <f t="shared" si="545"/>
        <v>X</v>
      </c>
      <c r="N691" s="58" t="str">
        <f t="shared" si="545"/>
        <v>X</v>
      </c>
      <c r="O691" s="58" t="str">
        <f t="shared" si="545"/>
        <v>X</v>
      </c>
      <c r="P691" s="58" t="str">
        <f t="shared" si="545"/>
        <v>X</v>
      </c>
      <c r="Q691" s="58" t="str">
        <f t="shared" si="545"/>
        <v>X</v>
      </c>
    </row>
    <row r="692" spans="1:17">
      <c r="A692" s="780"/>
      <c r="B692" s="58" t="s">
        <v>36</v>
      </c>
      <c r="C692" s="58" t="str">
        <f t="shared" ref="C692:Q692" si="546">IF(C11=$V$73,"O",IF(C11=$W$73,"O",IF(C11=$X$73,"O",IF(C11=$Y$73,"O",IF(C11=$Z$73,"O","X")))))</f>
        <v>X</v>
      </c>
      <c r="D692" s="58" t="str">
        <f t="shared" si="546"/>
        <v>X</v>
      </c>
      <c r="E692" s="58" t="str">
        <f t="shared" si="546"/>
        <v>X</v>
      </c>
      <c r="F692" s="58" t="str">
        <f t="shared" si="546"/>
        <v>X</v>
      </c>
      <c r="G692" s="58" t="str">
        <f t="shared" si="546"/>
        <v>X</v>
      </c>
      <c r="H692" s="58" t="str">
        <f t="shared" si="546"/>
        <v>X</v>
      </c>
      <c r="I692" s="58" t="str">
        <f t="shared" si="546"/>
        <v>X</v>
      </c>
      <c r="J692" s="58" t="str">
        <f t="shared" si="546"/>
        <v>X</v>
      </c>
      <c r="K692" s="58" t="str">
        <f t="shared" si="546"/>
        <v>X</v>
      </c>
      <c r="L692" s="58" t="str">
        <f t="shared" si="546"/>
        <v>X</v>
      </c>
      <c r="M692" s="58" t="str">
        <f t="shared" si="546"/>
        <v>X</v>
      </c>
      <c r="N692" s="58" t="str">
        <f t="shared" si="546"/>
        <v>X</v>
      </c>
      <c r="O692" s="58" t="str">
        <f t="shared" si="546"/>
        <v>X</v>
      </c>
      <c r="P692" s="58" t="str">
        <f t="shared" si="546"/>
        <v>X</v>
      </c>
      <c r="Q692" s="58" t="str">
        <f t="shared" si="546"/>
        <v>X</v>
      </c>
    </row>
    <row r="693" spans="1:17">
      <c r="A693" s="780"/>
      <c r="B693" s="58" t="s">
        <v>21</v>
      </c>
      <c r="C693" s="58" t="str">
        <f t="shared" ref="C693:P693" si="547">IF(C12=$V$73,"O",IF(C12=$W$73,"O",IF(C12=$X$73,"O",IF(C12=$Y$73,"O",IF(C12=$Z$73,"O","X")))))</f>
        <v>O</v>
      </c>
      <c r="D693" s="58" t="str">
        <f t="shared" si="547"/>
        <v>O</v>
      </c>
      <c r="E693" s="58" t="str">
        <f t="shared" si="547"/>
        <v>O</v>
      </c>
      <c r="F693" s="58" t="str">
        <f t="shared" si="547"/>
        <v>O</v>
      </c>
      <c r="G693" s="58" t="str">
        <f t="shared" si="547"/>
        <v>O</v>
      </c>
      <c r="H693" s="58" t="str">
        <f t="shared" si="547"/>
        <v>O</v>
      </c>
      <c r="I693" s="58" t="str">
        <f t="shared" si="547"/>
        <v>O</v>
      </c>
      <c r="J693" s="58" t="str">
        <f t="shared" si="547"/>
        <v>O</v>
      </c>
      <c r="K693" s="58" t="str">
        <f t="shared" si="547"/>
        <v>O</v>
      </c>
      <c r="L693" s="58" t="str">
        <f t="shared" si="547"/>
        <v>O</v>
      </c>
      <c r="M693" s="58" t="str">
        <f t="shared" si="547"/>
        <v>O</v>
      </c>
      <c r="N693" s="58" t="str">
        <f t="shared" si="547"/>
        <v>O</v>
      </c>
      <c r="O693" s="58" t="str">
        <f t="shared" si="547"/>
        <v>O</v>
      </c>
      <c r="P693" s="58" t="str">
        <f t="shared" si="547"/>
        <v>O</v>
      </c>
      <c r="Q693" s="58" t="str">
        <f>IF(Q12=$V$73,"O",IF(Q12=$W$73,"O",IF(Q12=$X$73,"O",IF(Q12=$Y$73,"O",IF(Q12=$Z$73,"O","X")))))</f>
        <v>O</v>
      </c>
    </row>
    <row r="694" spans="1:17">
      <c r="A694" s="781"/>
      <c r="B694" s="30" t="s">
        <v>46</v>
      </c>
      <c r="C694" s="47">
        <f>COUNTIF(C688:C693,"O")</f>
        <v>1</v>
      </c>
      <c r="D694" s="47">
        <f t="shared" ref="D694:Q694" si="548">COUNTIF(D688:D693,"O")</f>
        <v>1</v>
      </c>
      <c r="E694" s="47">
        <f t="shared" si="548"/>
        <v>1</v>
      </c>
      <c r="F694" s="47">
        <f t="shared" si="548"/>
        <v>1</v>
      </c>
      <c r="G694" s="47">
        <f t="shared" si="548"/>
        <v>1</v>
      </c>
      <c r="H694" s="47">
        <f t="shared" si="548"/>
        <v>1</v>
      </c>
      <c r="I694" s="47">
        <f t="shared" si="548"/>
        <v>1</v>
      </c>
      <c r="J694" s="47">
        <f t="shared" si="548"/>
        <v>1</v>
      </c>
      <c r="K694" s="47">
        <f t="shared" si="548"/>
        <v>1</v>
      </c>
      <c r="L694" s="47">
        <f t="shared" si="548"/>
        <v>1</v>
      </c>
      <c r="M694" s="47">
        <f t="shared" si="548"/>
        <v>1</v>
      </c>
      <c r="N694" s="47">
        <f t="shared" si="548"/>
        <v>1</v>
      </c>
      <c r="O694" s="47">
        <f t="shared" si="548"/>
        <v>1</v>
      </c>
      <c r="P694" s="47">
        <f t="shared" si="548"/>
        <v>1</v>
      </c>
      <c r="Q694" s="47">
        <f t="shared" si="548"/>
        <v>1</v>
      </c>
    </row>
    <row r="695" spans="1:17">
      <c r="A695" s="779">
        <v>58</v>
      </c>
      <c r="B695" s="58" t="s">
        <v>32</v>
      </c>
      <c r="C695" s="58" t="str">
        <f>IF(C7=$V$74,"O",IF(C7=$W$74,"O",IF(C7=$X$74,"O",IF(C7=$Y$74,"O",IF(C7=$Z$74,"O",IF(C7=$AA$74,"O",IF(C7=$AB$74,"O","X")))))))</f>
        <v>X</v>
      </c>
      <c r="D695" s="58" t="str">
        <f t="shared" ref="D695:Q695" si="549">IF(D7=$V$74,"O",IF(D7=$W$74,"O",IF(D7=$X$74,"O",IF(D7=$Y$74,"O",IF(D7=$Z$74,"O",IF(D7=$AA$74,"O",IF(D7=$AB$74,"O","X")))))))</f>
        <v>X</v>
      </c>
      <c r="E695" s="58" t="str">
        <f t="shared" si="549"/>
        <v>X</v>
      </c>
      <c r="F695" s="58" t="str">
        <f t="shared" si="549"/>
        <v>X</v>
      </c>
      <c r="G695" s="58" t="str">
        <f t="shared" si="549"/>
        <v>X</v>
      </c>
      <c r="H695" s="58" t="str">
        <f t="shared" si="549"/>
        <v>X</v>
      </c>
      <c r="I695" s="58" t="str">
        <f t="shared" si="549"/>
        <v>X</v>
      </c>
      <c r="J695" s="58" t="str">
        <f t="shared" si="549"/>
        <v>X</v>
      </c>
      <c r="K695" s="58" t="str">
        <f t="shared" si="549"/>
        <v>X</v>
      </c>
      <c r="L695" s="58" t="str">
        <f t="shared" si="549"/>
        <v>X</v>
      </c>
      <c r="M695" s="58" t="str">
        <f t="shared" si="549"/>
        <v>X</v>
      </c>
      <c r="N695" s="58" t="str">
        <f t="shared" si="549"/>
        <v>X</v>
      </c>
      <c r="O695" s="58" t="str">
        <f t="shared" si="549"/>
        <v>X</v>
      </c>
      <c r="P695" s="58" t="str">
        <f t="shared" si="549"/>
        <v>X</v>
      </c>
      <c r="Q695" s="58" t="str">
        <f t="shared" si="549"/>
        <v>X</v>
      </c>
    </row>
    <row r="696" spans="1:17">
      <c r="A696" s="780"/>
      <c r="B696" s="58" t="s">
        <v>33</v>
      </c>
      <c r="C696" s="58" t="str">
        <f t="shared" ref="C696:Q696" si="550">IF(C8=$V$74,"O",IF(C8=$W$74,"O",IF(C8=$X$74,"O",IF(C8=$Y$74,"O",IF(C8=$Z$74,"O",IF(C8=$AA$74,"O",IF(C8=$AB$74,"O","X")))))))</f>
        <v>X</v>
      </c>
      <c r="D696" s="58" t="str">
        <f t="shared" si="550"/>
        <v>X</v>
      </c>
      <c r="E696" s="58" t="str">
        <f t="shared" si="550"/>
        <v>X</v>
      </c>
      <c r="F696" s="58" t="str">
        <f t="shared" si="550"/>
        <v>X</v>
      </c>
      <c r="G696" s="58" t="str">
        <f t="shared" si="550"/>
        <v>X</v>
      </c>
      <c r="H696" s="58" t="str">
        <f t="shared" si="550"/>
        <v>X</v>
      </c>
      <c r="I696" s="58" t="str">
        <f t="shared" si="550"/>
        <v>X</v>
      </c>
      <c r="J696" s="58" t="str">
        <f t="shared" si="550"/>
        <v>X</v>
      </c>
      <c r="K696" s="58" t="str">
        <f t="shared" si="550"/>
        <v>X</v>
      </c>
      <c r="L696" s="58" t="str">
        <f t="shared" si="550"/>
        <v>X</v>
      </c>
      <c r="M696" s="58" t="str">
        <f t="shared" si="550"/>
        <v>X</v>
      </c>
      <c r="N696" s="58" t="str">
        <f t="shared" si="550"/>
        <v>X</v>
      </c>
      <c r="O696" s="58" t="str">
        <f t="shared" si="550"/>
        <v>X</v>
      </c>
      <c r="P696" s="58" t="str">
        <f t="shared" si="550"/>
        <v>X</v>
      </c>
      <c r="Q696" s="58" t="str">
        <f t="shared" si="550"/>
        <v>X</v>
      </c>
    </row>
    <row r="697" spans="1:17">
      <c r="A697" s="780"/>
      <c r="B697" s="58" t="s">
        <v>34</v>
      </c>
      <c r="C697" s="58" t="str">
        <f t="shared" ref="C697:Q697" si="551">IF(C9=$V$74,"O",IF(C9=$W$74,"O",IF(C9=$X$74,"O",IF(C9=$Y$74,"O",IF(C9=$Z$74,"O",IF(C9=$AA$74,"O",IF(C9=$AB$74,"O","X")))))))</f>
        <v>X</v>
      </c>
      <c r="D697" s="58" t="str">
        <f t="shared" si="551"/>
        <v>X</v>
      </c>
      <c r="E697" s="58" t="str">
        <f t="shared" si="551"/>
        <v>X</v>
      </c>
      <c r="F697" s="58" t="str">
        <f t="shared" si="551"/>
        <v>X</v>
      </c>
      <c r="G697" s="58" t="str">
        <f t="shared" si="551"/>
        <v>X</v>
      </c>
      <c r="H697" s="58" t="str">
        <f t="shared" si="551"/>
        <v>X</v>
      </c>
      <c r="I697" s="58" t="str">
        <f t="shared" si="551"/>
        <v>X</v>
      </c>
      <c r="J697" s="58" t="str">
        <f t="shared" si="551"/>
        <v>X</v>
      </c>
      <c r="K697" s="58" t="str">
        <f t="shared" si="551"/>
        <v>X</v>
      </c>
      <c r="L697" s="58" t="str">
        <f t="shared" si="551"/>
        <v>X</v>
      </c>
      <c r="M697" s="58" t="str">
        <f t="shared" si="551"/>
        <v>X</v>
      </c>
      <c r="N697" s="58" t="str">
        <f t="shared" si="551"/>
        <v>X</v>
      </c>
      <c r="O697" s="58" t="str">
        <f t="shared" si="551"/>
        <v>X</v>
      </c>
      <c r="P697" s="58" t="str">
        <f t="shared" si="551"/>
        <v>X</v>
      </c>
      <c r="Q697" s="58" t="str">
        <f t="shared" si="551"/>
        <v>X</v>
      </c>
    </row>
    <row r="698" spans="1:17">
      <c r="A698" s="780"/>
      <c r="B698" s="58" t="s">
        <v>35</v>
      </c>
      <c r="C698" s="58" t="str">
        <f t="shared" ref="C698:Q698" si="552">IF(C10=$V$74,"O",IF(C10=$W$74,"O",IF(C10=$X$74,"O",IF(C10=$Y$74,"O",IF(C10=$Z$74,"O",IF(C10=$AA$74,"O",IF(C10=$AB$74,"O","X")))))))</f>
        <v>X</v>
      </c>
      <c r="D698" s="58" t="str">
        <f t="shared" si="552"/>
        <v>X</v>
      </c>
      <c r="E698" s="58" t="str">
        <f t="shared" si="552"/>
        <v>X</v>
      </c>
      <c r="F698" s="58" t="str">
        <f t="shared" si="552"/>
        <v>X</v>
      </c>
      <c r="G698" s="58" t="str">
        <f t="shared" si="552"/>
        <v>X</v>
      </c>
      <c r="H698" s="58" t="str">
        <f t="shared" si="552"/>
        <v>X</v>
      </c>
      <c r="I698" s="58" t="str">
        <f t="shared" si="552"/>
        <v>X</v>
      </c>
      <c r="J698" s="58" t="str">
        <f t="shared" si="552"/>
        <v>X</v>
      </c>
      <c r="K698" s="58" t="str">
        <f t="shared" si="552"/>
        <v>X</v>
      </c>
      <c r="L698" s="58" t="str">
        <f t="shared" si="552"/>
        <v>X</v>
      </c>
      <c r="M698" s="58" t="str">
        <f t="shared" si="552"/>
        <v>X</v>
      </c>
      <c r="N698" s="58" t="str">
        <f t="shared" si="552"/>
        <v>X</v>
      </c>
      <c r="O698" s="58" t="str">
        <f t="shared" si="552"/>
        <v>X</v>
      </c>
      <c r="P698" s="58" t="str">
        <f t="shared" si="552"/>
        <v>X</v>
      </c>
      <c r="Q698" s="58" t="str">
        <f t="shared" si="552"/>
        <v>X</v>
      </c>
    </row>
    <row r="699" spans="1:17">
      <c r="A699" s="780"/>
      <c r="B699" s="58" t="s">
        <v>36</v>
      </c>
      <c r="C699" s="58" t="str">
        <f t="shared" ref="C699:Q699" si="553">IF(C11=$V$74,"O",IF(C11=$W$74,"O",IF(C11=$X$74,"O",IF(C11=$Y$74,"O",IF(C11=$Z$74,"O",IF(C11=$AA$74,"O",IF(C11=$AB$74,"O","X")))))))</f>
        <v>X</v>
      </c>
      <c r="D699" s="58" t="str">
        <f t="shared" si="553"/>
        <v>X</v>
      </c>
      <c r="E699" s="58" t="str">
        <f t="shared" si="553"/>
        <v>X</v>
      </c>
      <c r="F699" s="58" t="str">
        <f t="shared" si="553"/>
        <v>X</v>
      </c>
      <c r="G699" s="58" t="str">
        <f t="shared" si="553"/>
        <v>X</v>
      </c>
      <c r="H699" s="58" t="str">
        <f t="shared" si="553"/>
        <v>X</v>
      </c>
      <c r="I699" s="58" t="str">
        <f t="shared" si="553"/>
        <v>X</v>
      </c>
      <c r="J699" s="58" t="str">
        <f t="shared" si="553"/>
        <v>X</v>
      </c>
      <c r="K699" s="58" t="str">
        <f t="shared" si="553"/>
        <v>X</v>
      </c>
      <c r="L699" s="58" t="str">
        <f t="shared" si="553"/>
        <v>X</v>
      </c>
      <c r="M699" s="58" t="str">
        <f t="shared" si="553"/>
        <v>X</v>
      </c>
      <c r="N699" s="58" t="str">
        <f t="shared" si="553"/>
        <v>X</v>
      </c>
      <c r="O699" s="58" t="str">
        <f t="shared" si="553"/>
        <v>X</v>
      </c>
      <c r="P699" s="58" t="str">
        <f t="shared" si="553"/>
        <v>X</v>
      </c>
      <c r="Q699" s="58" t="str">
        <f t="shared" si="553"/>
        <v>X</v>
      </c>
    </row>
    <row r="700" spans="1:17">
      <c r="A700" s="780"/>
      <c r="B700" s="58" t="s">
        <v>21</v>
      </c>
      <c r="C700" s="58" t="str">
        <f t="shared" ref="C700:P700" si="554">IF(C12=$V$74,"O",IF(C12=$W$74,"O",IF(C12=$X$74,"O",IF(C12=$Y$74,"O",IF(C12=$Z$74,"O",IF(C12=$AA$74,"O",IF(C12=$AB$74,"O","X")))))))</f>
        <v>X</v>
      </c>
      <c r="D700" s="58" t="str">
        <f t="shared" si="554"/>
        <v>X</v>
      </c>
      <c r="E700" s="58" t="str">
        <f t="shared" si="554"/>
        <v>X</v>
      </c>
      <c r="F700" s="58" t="str">
        <f t="shared" si="554"/>
        <v>X</v>
      </c>
      <c r="G700" s="58" t="str">
        <f t="shared" si="554"/>
        <v>X</v>
      </c>
      <c r="H700" s="58" t="str">
        <f t="shared" si="554"/>
        <v>X</v>
      </c>
      <c r="I700" s="58" t="str">
        <f t="shared" si="554"/>
        <v>X</v>
      </c>
      <c r="J700" s="58" t="str">
        <f t="shared" si="554"/>
        <v>X</v>
      </c>
      <c r="K700" s="58" t="str">
        <f t="shared" si="554"/>
        <v>X</v>
      </c>
      <c r="L700" s="58" t="str">
        <f t="shared" si="554"/>
        <v>X</v>
      </c>
      <c r="M700" s="58" t="str">
        <f t="shared" si="554"/>
        <v>X</v>
      </c>
      <c r="N700" s="58" t="str">
        <f t="shared" si="554"/>
        <v>X</v>
      </c>
      <c r="O700" s="58" t="str">
        <f t="shared" si="554"/>
        <v>X</v>
      </c>
      <c r="P700" s="58" t="str">
        <f t="shared" si="554"/>
        <v>X</v>
      </c>
      <c r="Q700" s="58" t="str">
        <f>IF(Q12=$V$74,"O",IF(Q12=$W$74,"O",IF(Q12=$X$74,"O",IF(Q12=$Y$74,"O",IF(Q12=$Z$74,"O",IF(Q12=$AA$74,"O",IF(Q12=$AB$74,"O","X")))))))</f>
        <v>X</v>
      </c>
    </row>
    <row r="701" spans="1:17">
      <c r="A701" s="781"/>
      <c r="B701" s="30" t="s">
        <v>46</v>
      </c>
      <c r="C701" s="47">
        <f>COUNTIF(C695:C700,"O")</f>
        <v>0</v>
      </c>
      <c r="D701" s="47">
        <f t="shared" ref="D701:Q701" si="555">COUNTIF(D695:D700,"O")</f>
        <v>0</v>
      </c>
      <c r="E701" s="47">
        <f t="shared" si="555"/>
        <v>0</v>
      </c>
      <c r="F701" s="47">
        <f t="shared" si="555"/>
        <v>0</v>
      </c>
      <c r="G701" s="47">
        <f t="shared" si="555"/>
        <v>0</v>
      </c>
      <c r="H701" s="47">
        <f t="shared" si="555"/>
        <v>0</v>
      </c>
      <c r="I701" s="47">
        <f t="shared" si="555"/>
        <v>0</v>
      </c>
      <c r="J701" s="47">
        <f t="shared" si="555"/>
        <v>0</v>
      </c>
      <c r="K701" s="47">
        <f t="shared" si="555"/>
        <v>0</v>
      </c>
      <c r="L701" s="47">
        <f t="shared" si="555"/>
        <v>0</v>
      </c>
      <c r="M701" s="47">
        <f t="shared" si="555"/>
        <v>0</v>
      </c>
      <c r="N701" s="47">
        <f t="shared" si="555"/>
        <v>0</v>
      </c>
      <c r="O701" s="47">
        <f t="shared" si="555"/>
        <v>0</v>
      </c>
      <c r="P701" s="47">
        <f t="shared" si="555"/>
        <v>0</v>
      </c>
      <c r="Q701" s="47">
        <f t="shared" si="555"/>
        <v>0</v>
      </c>
    </row>
    <row r="702" spans="1:17">
      <c r="A702" s="779">
        <v>59</v>
      </c>
      <c r="B702" s="58" t="s">
        <v>32</v>
      </c>
      <c r="C702" s="58" t="str">
        <f>IF(C7=$V$75,"O",IF(C7=$W$75,"O",IF(C7=$X$75,"O",IF(C7=$Y$75,"O",IF(C7=$Z$75,"O",IF(C7=$AA$75,"O",IF(C7=$AB$75,"O","X")))))))</f>
        <v>O</v>
      </c>
      <c r="D702" s="58" t="str">
        <f t="shared" ref="D702:Q702" si="556">IF(D7=$V$75,"O",IF(D7=$W$75,"O",IF(D7=$X$75,"O",IF(D7=$Y$75,"O",IF(D7=$Z$75,"O",IF(D7=$AA$75,"O",IF(D7=$AB$75,"O","X")))))))</f>
        <v>O</v>
      </c>
      <c r="E702" s="58" t="str">
        <f t="shared" si="556"/>
        <v>O</v>
      </c>
      <c r="F702" s="58" t="str">
        <f t="shared" si="556"/>
        <v>O</v>
      </c>
      <c r="G702" s="58" t="str">
        <f t="shared" si="556"/>
        <v>O</v>
      </c>
      <c r="H702" s="58" t="str">
        <f t="shared" si="556"/>
        <v>O</v>
      </c>
      <c r="I702" s="58" t="str">
        <f t="shared" si="556"/>
        <v>O</v>
      </c>
      <c r="J702" s="58" t="str">
        <f t="shared" si="556"/>
        <v>O</v>
      </c>
      <c r="K702" s="58" t="str">
        <f t="shared" si="556"/>
        <v>O</v>
      </c>
      <c r="L702" s="58" t="str">
        <f t="shared" si="556"/>
        <v>O</v>
      </c>
      <c r="M702" s="58" t="str">
        <f t="shared" si="556"/>
        <v>O</v>
      </c>
      <c r="N702" s="58" t="str">
        <f t="shared" si="556"/>
        <v>O</v>
      </c>
      <c r="O702" s="58" t="str">
        <f t="shared" si="556"/>
        <v>O</v>
      </c>
      <c r="P702" s="58" t="str">
        <f t="shared" si="556"/>
        <v>O</v>
      </c>
      <c r="Q702" s="58" t="str">
        <f t="shared" si="556"/>
        <v>O</v>
      </c>
    </row>
    <row r="703" spans="1:17">
      <c r="A703" s="780"/>
      <c r="B703" s="58" t="s">
        <v>33</v>
      </c>
      <c r="C703" s="58" t="str">
        <f t="shared" ref="C703:Q703" si="557">IF(C8=$V$75,"O",IF(C8=$W$75,"O",IF(C8=$X$75,"O",IF(C8=$Y$75,"O",IF(C8=$Z$75,"O",IF(C8=$AA$75,"O",IF(C8=$AB$75,"O","X")))))))</f>
        <v>O</v>
      </c>
      <c r="D703" s="58" t="str">
        <f t="shared" si="557"/>
        <v>O</v>
      </c>
      <c r="E703" s="58" t="str">
        <f t="shared" si="557"/>
        <v>O</v>
      </c>
      <c r="F703" s="58" t="str">
        <f t="shared" si="557"/>
        <v>O</v>
      </c>
      <c r="G703" s="58" t="str">
        <f t="shared" si="557"/>
        <v>O</v>
      </c>
      <c r="H703" s="58" t="str">
        <f t="shared" si="557"/>
        <v>O</v>
      </c>
      <c r="I703" s="58" t="str">
        <f t="shared" si="557"/>
        <v>O</v>
      </c>
      <c r="J703" s="58" t="str">
        <f t="shared" si="557"/>
        <v>O</v>
      </c>
      <c r="K703" s="58" t="str">
        <f t="shared" si="557"/>
        <v>O</v>
      </c>
      <c r="L703" s="58" t="str">
        <f t="shared" si="557"/>
        <v>O</v>
      </c>
      <c r="M703" s="58" t="str">
        <f t="shared" si="557"/>
        <v>O</v>
      </c>
      <c r="N703" s="58" t="str">
        <f t="shared" si="557"/>
        <v>O</v>
      </c>
      <c r="O703" s="58" t="str">
        <f t="shared" si="557"/>
        <v>O</v>
      </c>
      <c r="P703" s="58" t="str">
        <f t="shared" si="557"/>
        <v>O</v>
      </c>
      <c r="Q703" s="58" t="str">
        <f t="shared" si="557"/>
        <v>O</v>
      </c>
    </row>
    <row r="704" spans="1:17">
      <c r="A704" s="780"/>
      <c r="B704" s="58" t="s">
        <v>34</v>
      </c>
      <c r="C704" s="58" t="str">
        <f t="shared" ref="C704:Q704" si="558">IF(C9=$V$75,"O",IF(C9=$W$75,"O",IF(C9=$X$75,"O",IF(C9=$Y$75,"O",IF(C9=$Z$75,"O",IF(C9=$AA$75,"O",IF(C9=$AB$75,"O","X")))))))</f>
        <v>X</v>
      </c>
      <c r="D704" s="58" t="str">
        <f t="shared" si="558"/>
        <v>X</v>
      </c>
      <c r="E704" s="58" t="str">
        <f t="shared" si="558"/>
        <v>X</v>
      </c>
      <c r="F704" s="58" t="str">
        <f t="shared" si="558"/>
        <v>X</v>
      </c>
      <c r="G704" s="58" t="str">
        <f t="shared" si="558"/>
        <v>X</v>
      </c>
      <c r="H704" s="58" t="str">
        <f t="shared" si="558"/>
        <v>X</v>
      </c>
      <c r="I704" s="58" t="str">
        <f t="shared" si="558"/>
        <v>X</v>
      </c>
      <c r="J704" s="58" t="str">
        <f t="shared" si="558"/>
        <v>X</v>
      </c>
      <c r="K704" s="58" t="str">
        <f t="shared" si="558"/>
        <v>X</v>
      </c>
      <c r="L704" s="58" t="str">
        <f t="shared" si="558"/>
        <v>X</v>
      </c>
      <c r="M704" s="58" t="str">
        <f t="shared" si="558"/>
        <v>X</v>
      </c>
      <c r="N704" s="58" t="str">
        <f t="shared" si="558"/>
        <v>X</v>
      </c>
      <c r="O704" s="58" t="str">
        <f t="shared" si="558"/>
        <v>X</v>
      </c>
      <c r="P704" s="58" t="str">
        <f t="shared" si="558"/>
        <v>X</v>
      </c>
      <c r="Q704" s="58" t="str">
        <f t="shared" si="558"/>
        <v>X</v>
      </c>
    </row>
    <row r="705" spans="1:17">
      <c r="A705" s="780"/>
      <c r="B705" s="58" t="s">
        <v>35</v>
      </c>
      <c r="C705" s="58" t="str">
        <f t="shared" ref="C705:Q705" si="559">IF(C10=$V$75,"O",IF(C10=$W$75,"O",IF(C10=$X$75,"O",IF(C10=$Y$75,"O",IF(C10=$Z$75,"O",IF(C10=$AA$75,"O",IF(C10=$AB$75,"O","X")))))))</f>
        <v>X</v>
      </c>
      <c r="D705" s="58" t="str">
        <f t="shared" si="559"/>
        <v>X</v>
      </c>
      <c r="E705" s="58" t="str">
        <f t="shared" si="559"/>
        <v>X</v>
      </c>
      <c r="F705" s="58" t="str">
        <f t="shared" si="559"/>
        <v>X</v>
      </c>
      <c r="G705" s="58" t="str">
        <f t="shared" si="559"/>
        <v>X</v>
      </c>
      <c r="H705" s="58" t="str">
        <f t="shared" si="559"/>
        <v>X</v>
      </c>
      <c r="I705" s="58" t="str">
        <f t="shared" si="559"/>
        <v>X</v>
      </c>
      <c r="J705" s="58" t="str">
        <f t="shared" si="559"/>
        <v>X</v>
      </c>
      <c r="K705" s="58" t="str">
        <f t="shared" si="559"/>
        <v>X</v>
      </c>
      <c r="L705" s="58" t="str">
        <f t="shared" si="559"/>
        <v>X</v>
      </c>
      <c r="M705" s="58" t="str">
        <f t="shared" si="559"/>
        <v>X</v>
      </c>
      <c r="N705" s="58" t="str">
        <f t="shared" si="559"/>
        <v>X</v>
      </c>
      <c r="O705" s="58" t="str">
        <f t="shared" si="559"/>
        <v>X</v>
      </c>
      <c r="P705" s="58" t="str">
        <f t="shared" si="559"/>
        <v>X</v>
      </c>
      <c r="Q705" s="58" t="str">
        <f t="shared" si="559"/>
        <v>X</v>
      </c>
    </row>
    <row r="706" spans="1:17">
      <c r="A706" s="780"/>
      <c r="B706" s="58" t="s">
        <v>36</v>
      </c>
      <c r="C706" s="58" t="str">
        <f t="shared" ref="C706:Q706" si="560">IF(C11=$V$75,"O",IF(C11=$W$75,"O",IF(C11=$X$75,"O",IF(C11=$Y$75,"O",IF(C11=$Z$75,"O",IF(C11=$AA$75,"O",IF(C11=$AB$75,"O","X")))))))</f>
        <v>X</v>
      </c>
      <c r="D706" s="58" t="str">
        <f t="shared" si="560"/>
        <v>X</v>
      </c>
      <c r="E706" s="58" t="str">
        <f t="shared" si="560"/>
        <v>X</v>
      </c>
      <c r="F706" s="58" t="str">
        <f t="shared" si="560"/>
        <v>X</v>
      </c>
      <c r="G706" s="58" t="str">
        <f t="shared" si="560"/>
        <v>X</v>
      </c>
      <c r="H706" s="58" t="str">
        <f t="shared" si="560"/>
        <v>X</v>
      </c>
      <c r="I706" s="58" t="str">
        <f t="shared" si="560"/>
        <v>X</v>
      </c>
      <c r="J706" s="58" t="str">
        <f t="shared" si="560"/>
        <v>X</v>
      </c>
      <c r="K706" s="58" t="str">
        <f t="shared" si="560"/>
        <v>X</v>
      </c>
      <c r="L706" s="58" t="str">
        <f t="shared" si="560"/>
        <v>X</v>
      </c>
      <c r="M706" s="58" t="str">
        <f t="shared" si="560"/>
        <v>X</v>
      </c>
      <c r="N706" s="58" t="str">
        <f t="shared" si="560"/>
        <v>X</v>
      </c>
      <c r="O706" s="58" t="str">
        <f t="shared" si="560"/>
        <v>X</v>
      </c>
      <c r="P706" s="58" t="str">
        <f t="shared" si="560"/>
        <v>X</v>
      </c>
      <c r="Q706" s="58" t="str">
        <f t="shared" si="560"/>
        <v>X</v>
      </c>
    </row>
    <row r="707" spans="1:17">
      <c r="A707" s="780"/>
      <c r="B707" s="58" t="s">
        <v>21</v>
      </c>
      <c r="C707" s="58" t="str">
        <f t="shared" ref="C707:P707" si="561">IF(C12=$V$75,"O",IF(C12=$W$75,"O",IF(C12=$X$75,"O",IF(C12=$Y$75,"O",IF(C12=$Z$75,"O",IF(C12=$AA$75,"O",IF(C12=$AB$75,"O","X")))))))</f>
        <v>X</v>
      </c>
      <c r="D707" s="58" t="str">
        <f t="shared" si="561"/>
        <v>X</v>
      </c>
      <c r="E707" s="58" t="str">
        <f t="shared" si="561"/>
        <v>X</v>
      </c>
      <c r="F707" s="58" t="str">
        <f t="shared" si="561"/>
        <v>X</v>
      </c>
      <c r="G707" s="58" t="str">
        <f t="shared" si="561"/>
        <v>X</v>
      </c>
      <c r="H707" s="58" t="str">
        <f t="shared" si="561"/>
        <v>X</v>
      </c>
      <c r="I707" s="58" t="str">
        <f t="shared" si="561"/>
        <v>X</v>
      </c>
      <c r="J707" s="58" t="str">
        <f t="shared" si="561"/>
        <v>X</v>
      </c>
      <c r="K707" s="58" t="str">
        <f t="shared" si="561"/>
        <v>X</v>
      </c>
      <c r="L707" s="58" t="str">
        <f t="shared" si="561"/>
        <v>X</v>
      </c>
      <c r="M707" s="58" t="str">
        <f t="shared" si="561"/>
        <v>X</v>
      </c>
      <c r="N707" s="58" t="str">
        <f t="shared" si="561"/>
        <v>X</v>
      </c>
      <c r="O707" s="58" t="str">
        <f t="shared" si="561"/>
        <v>X</v>
      </c>
      <c r="P707" s="58" t="str">
        <f t="shared" si="561"/>
        <v>X</v>
      </c>
      <c r="Q707" s="58" t="str">
        <f>IF(Q12=$V$75,"O",IF(Q12=$W$75,"O",IF(Q12=$X$75,"O",IF(Q12=$Y$75,"O",IF(Q12=$Z$75,"O",IF(Q12=$AA$75,"O",IF(Q12=$AB$75,"O","X")))))))</f>
        <v>X</v>
      </c>
    </row>
    <row r="708" spans="1:17">
      <c r="A708" s="781"/>
      <c r="B708" s="30" t="s">
        <v>46</v>
      </c>
      <c r="C708" s="47">
        <f>COUNTIF(C702:C707,"O")</f>
        <v>2</v>
      </c>
      <c r="D708" s="47">
        <f t="shared" ref="D708:Q708" si="562">COUNTIF(D702:D707,"O")</f>
        <v>2</v>
      </c>
      <c r="E708" s="47">
        <f t="shared" si="562"/>
        <v>2</v>
      </c>
      <c r="F708" s="47">
        <f t="shared" si="562"/>
        <v>2</v>
      </c>
      <c r="G708" s="47">
        <f t="shared" si="562"/>
        <v>2</v>
      </c>
      <c r="H708" s="47">
        <f t="shared" si="562"/>
        <v>2</v>
      </c>
      <c r="I708" s="47">
        <f t="shared" si="562"/>
        <v>2</v>
      </c>
      <c r="J708" s="47">
        <f t="shared" si="562"/>
        <v>2</v>
      </c>
      <c r="K708" s="47">
        <f t="shared" si="562"/>
        <v>2</v>
      </c>
      <c r="L708" s="47">
        <f t="shared" si="562"/>
        <v>2</v>
      </c>
      <c r="M708" s="47">
        <f t="shared" si="562"/>
        <v>2</v>
      </c>
      <c r="N708" s="47">
        <f t="shared" si="562"/>
        <v>2</v>
      </c>
      <c r="O708" s="47">
        <f t="shared" si="562"/>
        <v>2</v>
      </c>
      <c r="P708" s="47">
        <f t="shared" si="562"/>
        <v>2</v>
      </c>
      <c r="Q708" s="47">
        <f t="shared" si="562"/>
        <v>2</v>
      </c>
    </row>
    <row r="709" spans="1:17">
      <c r="A709" s="779">
        <v>60</v>
      </c>
      <c r="B709" s="58" t="s">
        <v>32</v>
      </c>
      <c r="C709" s="58" t="str">
        <f>IF(C7=$V$76,"O",IF(C7=$W$76,"O",IF(C7=$X$76,"O",IF(C7=$Y$76,"O",IF(C7=$Z$76,"O",IF(C7=$AA$76,"O",IF(C7=$AB$76,"O","X")))))))</f>
        <v>X</v>
      </c>
      <c r="D709" s="58" t="str">
        <f t="shared" ref="D709:Q709" si="563">IF(D7=$V$76,"O",IF(D7=$W$76,"O",IF(D7=$X$76,"O",IF(D7=$Y$76,"O",IF(D7=$Z$76,"O",IF(D7=$AA$76,"O",IF(D7=$AB$76,"O","X")))))))</f>
        <v>X</v>
      </c>
      <c r="E709" s="58" t="str">
        <f t="shared" si="563"/>
        <v>X</v>
      </c>
      <c r="F709" s="58" t="str">
        <f t="shared" si="563"/>
        <v>X</v>
      </c>
      <c r="G709" s="58" t="str">
        <f t="shared" si="563"/>
        <v>X</v>
      </c>
      <c r="H709" s="58" t="str">
        <f t="shared" si="563"/>
        <v>X</v>
      </c>
      <c r="I709" s="58" t="str">
        <f t="shared" si="563"/>
        <v>X</v>
      </c>
      <c r="J709" s="58" t="str">
        <f t="shared" si="563"/>
        <v>X</v>
      </c>
      <c r="K709" s="58" t="str">
        <f t="shared" si="563"/>
        <v>X</v>
      </c>
      <c r="L709" s="58" t="str">
        <f t="shared" si="563"/>
        <v>X</v>
      </c>
      <c r="M709" s="58" t="str">
        <f t="shared" si="563"/>
        <v>X</v>
      </c>
      <c r="N709" s="58" t="str">
        <f t="shared" si="563"/>
        <v>X</v>
      </c>
      <c r="O709" s="58" t="str">
        <f t="shared" si="563"/>
        <v>X</v>
      </c>
      <c r="P709" s="58" t="str">
        <f t="shared" si="563"/>
        <v>X</v>
      </c>
      <c r="Q709" s="58" t="str">
        <f t="shared" si="563"/>
        <v>X</v>
      </c>
    </row>
    <row r="710" spans="1:17">
      <c r="A710" s="780"/>
      <c r="B710" s="58" t="s">
        <v>33</v>
      </c>
      <c r="C710" s="58" t="str">
        <f t="shared" ref="C710:Q710" si="564">IF(C8=$V$76,"O",IF(C8=$W$76,"O",IF(C8=$X$76,"O",IF(C8=$Y$76,"O",IF(C8=$Z$76,"O",IF(C8=$AA$76,"O",IF(C8=$AB$76,"O","X")))))))</f>
        <v>X</v>
      </c>
      <c r="D710" s="58" t="str">
        <f t="shared" si="564"/>
        <v>X</v>
      </c>
      <c r="E710" s="58" t="str">
        <f t="shared" si="564"/>
        <v>X</v>
      </c>
      <c r="F710" s="58" t="str">
        <f t="shared" si="564"/>
        <v>X</v>
      </c>
      <c r="G710" s="58" t="str">
        <f t="shared" si="564"/>
        <v>X</v>
      </c>
      <c r="H710" s="58" t="str">
        <f t="shared" si="564"/>
        <v>X</v>
      </c>
      <c r="I710" s="58" t="str">
        <f t="shared" si="564"/>
        <v>X</v>
      </c>
      <c r="J710" s="58" t="str">
        <f t="shared" si="564"/>
        <v>X</v>
      </c>
      <c r="K710" s="58" t="str">
        <f t="shared" si="564"/>
        <v>X</v>
      </c>
      <c r="L710" s="58" t="str">
        <f t="shared" si="564"/>
        <v>X</v>
      </c>
      <c r="M710" s="58" t="str">
        <f t="shared" si="564"/>
        <v>X</v>
      </c>
      <c r="N710" s="58" t="str">
        <f t="shared" si="564"/>
        <v>X</v>
      </c>
      <c r="O710" s="58" t="str">
        <f t="shared" si="564"/>
        <v>X</v>
      </c>
      <c r="P710" s="58" t="str">
        <f t="shared" si="564"/>
        <v>X</v>
      </c>
      <c r="Q710" s="58" t="str">
        <f t="shared" si="564"/>
        <v>X</v>
      </c>
    </row>
    <row r="711" spans="1:17">
      <c r="A711" s="780"/>
      <c r="B711" s="58" t="s">
        <v>34</v>
      </c>
      <c r="C711" s="58" t="str">
        <f t="shared" ref="C711:Q711" si="565">IF(C9=$V$76,"O",IF(C9=$W$76,"O",IF(C9=$X$76,"O",IF(C9=$Y$76,"O",IF(C9=$Z$76,"O",IF(C9=$AA$76,"O",IF(C9=$AB$76,"O","X")))))))</f>
        <v>O</v>
      </c>
      <c r="D711" s="58" t="str">
        <f t="shared" si="565"/>
        <v>O</v>
      </c>
      <c r="E711" s="58" t="str">
        <f t="shared" si="565"/>
        <v>O</v>
      </c>
      <c r="F711" s="58" t="str">
        <f t="shared" si="565"/>
        <v>O</v>
      </c>
      <c r="G711" s="58" t="str">
        <f t="shared" si="565"/>
        <v>O</v>
      </c>
      <c r="H711" s="58" t="str">
        <f t="shared" si="565"/>
        <v>O</v>
      </c>
      <c r="I711" s="58" t="str">
        <f t="shared" si="565"/>
        <v>O</v>
      </c>
      <c r="J711" s="58" t="str">
        <f t="shared" si="565"/>
        <v>O</v>
      </c>
      <c r="K711" s="58" t="str">
        <f t="shared" si="565"/>
        <v>O</v>
      </c>
      <c r="L711" s="58" t="str">
        <f t="shared" si="565"/>
        <v>O</v>
      </c>
      <c r="M711" s="58" t="str">
        <f t="shared" si="565"/>
        <v>O</v>
      </c>
      <c r="N711" s="58" t="str">
        <f t="shared" si="565"/>
        <v>O</v>
      </c>
      <c r="O711" s="58" t="str">
        <f t="shared" si="565"/>
        <v>O</v>
      </c>
      <c r="P711" s="58" t="str">
        <f t="shared" si="565"/>
        <v>O</v>
      </c>
      <c r="Q711" s="58" t="str">
        <f t="shared" si="565"/>
        <v>O</v>
      </c>
    </row>
    <row r="712" spans="1:17">
      <c r="A712" s="780"/>
      <c r="B712" s="58" t="s">
        <v>35</v>
      </c>
      <c r="C712" s="58" t="str">
        <f t="shared" ref="C712:Q712" si="566">IF(C10=$V$76,"O",IF(C10=$W$76,"O",IF(C10=$X$76,"O",IF(C10=$Y$76,"O",IF(C10=$Z$76,"O",IF(C10=$AA$76,"O",IF(C10=$AB$76,"O","X")))))))</f>
        <v>X</v>
      </c>
      <c r="D712" s="58" t="str">
        <f t="shared" si="566"/>
        <v>X</v>
      </c>
      <c r="E712" s="58" t="str">
        <f t="shared" si="566"/>
        <v>X</v>
      </c>
      <c r="F712" s="58" t="str">
        <f t="shared" si="566"/>
        <v>X</v>
      </c>
      <c r="G712" s="58" t="str">
        <f t="shared" si="566"/>
        <v>X</v>
      </c>
      <c r="H712" s="58" t="str">
        <f t="shared" si="566"/>
        <v>X</v>
      </c>
      <c r="I712" s="58" t="str">
        <f t="shared" si="566"/>
        <v>X</v>
      </c>
      <c r="J712" s="58" t="str">
        <f t="shared" si="566"/>
        <v>X</v>
      </c>
      <c r="K712" s="58" t="str">
        <f t="shared" si="566"/>
        <v>X</v>
      </c>
      <c r="L712" s="58" t="str">
        <f t="shared" si="566"/>
        <v>X</v>
      </c>
      <c r="M712" s="58" t="str">
        <f t="shared" si="566"/>
        <v>X</v>
      </c>
      <c r="N712" s="58" t="str">
        <f t="shared" si="566"/>
        <v>X</v>
      </c>
      <c r="O712" s="58" t="str">
        <f t="shared" si="566"/>
        <v>X</v>
      </c>
      <c r="P712" s="58" t="str">
        <f t="shared" si="566"/>
        <v>X</v>
      </c>
      <c r="Q712" s="58" t="str">
        <f t="shared" si="566"/>
        <v>X</v>
      </c>
    </row>
    <row r="713" spans="1:17">
      <c r="A713" s="780"/>
      <c r="B713" s="58" t="s">
        <v>36</v>
      </c>
      <c r="C713" s="58" t="str">
        <f t="shared" ref="C713:Q713" si="567">IF(C11=$V$76,"O",IF(C11=$W$76,"O",IF(C11=$X$76,"O",IF(C11=$Y$76,"O",IF(C11=$Z$76,"O",IF(C11=$AA$76,"O",IF(C11=$AB$76,"O","X")))))))</f>
        <v>X</v>
      </c>
      <c r="D713" s="58" t="str">
        <f t="shared" si="567"/>
        <v>X</v>
      </c>
      <c r="E713" s="58" t="str">
        <f t="shared" si="567"/>
        <v>X</v>
      </c>
      <c r="F713" s="58" t="str">
        <f t="shared" si="567"/>
        <v>X</v>
      </c>
      <c r="G713" s="58" t="str">
        <f t="shared" si="567"/>
        <v>X</v>
      </c>
      <c r="H713" s="58" t="str">
        <f t="shared" si="567"/>
        <v>X</v>
      </c>
      <c r="I713" s="58" t="str">
        <f t="shared" si="567"/>
        <v>X</v>
      </c>
      <c r="J713" s="58" t="str">
        <f t="shared" si="567"/>
        <v>X</v>
      </c>
      <c r="K713" s="58" t="str">
        <f t="shared" si="567"/>
        <v>X</v>
      </c>
      <c r="L713" s="58" t="str">
        <f t="shared" si="567"/>
        <v>X</v>
      </c>
      <c r="M713" s="58" t="str">
        <f t="shared" si="567"/>
        <v>X</v>
      </c>
      <c r="N713" s="58" t="str">
        <f t="shared" si="567"/>
        <v>X</v>
      </c>
      <c r="O713" s="58" t="str">
        <f t="shared" si="567"/>
        <v>X</v>
      </c>
      <c r="P713" s="58" t="str">
        <f t="shared" si="567"/>
        <v>X</v>
      </c>
      <c r="Q713" s="58" t="str">
        <f t="shared" si="567"/>
        <v>X</v>
      </c>
    </row>
    <row r="714" spans="1:17">
      <c r="A714" s="780"/>
      <c r="B714" s="58" t="s">
        <v>21</v>
      </c>
      <c r="C714" s="58" t="str">
        <f t="shared" ref="C714:P714" si="568">IF(C12=$V$76,"O",IF(C12=$W$76,"O",IF(C12=$X$76,"O",IF(C12=$Y$76,"O",IF(C12=$Z$76,"O",IF(C12=$AA$76,"O",IF(C12=$AB$76,"O","X")))))))</f>
        <v>X</v>
      </c>
      <c r="D714" s="58" t="str">
        <f t="shared" si="568"/>
        <v>X</v>
      </c>
      <c r="E714" s="58" t="str">
        <f t="shared" si="568"/>
        <v>X</v>
      </c>
      <c r="F714" s="58" t="str">
        <f t="shared" si="568"/>
        <v>X</v>
      </c>
      <c r="G714" s="58" t="str">
        <f t="shared" si="568"/>
        <v>X</v>
      </c>
      <c r="H714" s="58" t="str">
        <f t="shared" si="568"/>
        <v>X</v>
      </c>
      <c r="I714" s="58" t="str">
        <f t="shared" si="568"/>
        <v>X</v>
      </c>
      <c r="J714" s="58" t="str">
        <f t="shared" si="568"/>
        <v>X</v>
      </c>
      <c r="K714" s="58" t="str">
        <f t="shared" si="568"/>
        <v>X</v>
      </c>
      <c r="L714" s="58" t="str">
        <f t="shared" si="568"/>
        <v>X</v>
      </c>
      <c r="M714" s="58" t="str">
        <f t="shared" si="568"/>
        <v>X</v>
      </c>
      <c r="N714" s="58" t="str">
        <f t="shared" si="568"/>
        <v>X</v>
      </c>
      <c r="O714" s="58" t="str">
        <f t="shared" si="568"/>
        <v>X</v>
      </c>
      <c r="P714" s="58" t="str">
        <f t="shared" si="568"/>
        <v>X</v>
      </c>
      <c r="Q714" s="58" t="str">
        <f>IF(Q12=$V$76,"O",IF(Q12=$W$76,"O",IF(Q12=$X$76,"O",IF(Q12=$Y$76,"O",IF(Q12=$Z$76,"O",IF(Q12=$AA$76,"O",IF(Q12=$AB$76,"O","X")))))))</f>
        <v>X</v>
      </c>
    </row>
    <row r="715" spans="1:17">
      <c r="A715" s="781"/>
      <c r="B715" s="30" t="s">
        <v>46</v>
      </c>
      <c r="C715" s="47">
        <f>COUNTIF(C709:C714,"O")</f>
        <v>1</v>
      </c>
      <c r="D715" s="47">
        <f t="shared" ref="D715:Q715" si="569">COUNTIF(D709:D714,"O")</f>
        <v>1</v>
      </c>
      <c r="E715" s="47">
        <f t="shared" si="569"/>
        <v>1</v>
      </c>
      <c r="F715" s="47">
        <f t="shared" si="569"/>
        <v>1</v>
      </c>
      <c r="G715" s="47">
        <f t="shared" si="569"/>
        <v>1</v>
      </c>
      <c r="H715" s="47">
        <f t="shared" si="569"/>
        <v>1</v>
      </c>
      <c r="I715" s="47">
        <f t="shared" si="569"/>
        <v>1</v>
      </c>
      <c r="J715" s="47">
        <f t="shared" si="569"/>
        <v>1</v>
      </c>
      <c r="K715" s="47">
        <f t="shared" si="569"/>
        <v>1</v>
      </c>
      <c r="L715" s="47">
        <f t="shared" si="569"/>
        <v>1</v>
      </c>
      <c r="M715" s="47">
        <f t="shared" si="569"/>
        <v>1</v>
      </c>
      <c r="N715" s="47">
        <f t="shared" si="569"/>
        <v>1</v>
      </c>
      <c r="O715" s="47">
        <f t="shared" si="569"/>
        <v>1</v>
      </c>
      <c r="P715" s="47">
        <f t="shared" si="569"/>
        <v>1</v>
      </c>
      <c r="Q715" s="47">
        <f t="shared" si="569"/>
        <v>1</v>
      </c>
    </row>
    <row r="716" spans="1:17">
      <c r="A716" s="779">
        <v>61</v>
      </c>
      <c r="B716" s="58" t="s">
        <v>32</v>
      </c>
      <c r="C716" s="58" t="str">
        <f>IF(C7=$V$77,"O",IF(C7=$W$77,"O",IF(C7=$X$77,"O",IF(C7=$Y$77,"O",IF(C7=$Z$77,"O",IF(C7=$AA$77,"O","X"))))))</f>
        <v>X</v>
      </c>
      <c r="D716" s="58" t="str">
        <f t="shared" ref="D716:Q716" si="570">IF(D7=$V$77,"O",IF(D7=$W$77,"O",IF(D7=$X$77,"O",IF(D7=$Y$77,"O",IF(D7=$Z$77,"O",IF(D7=$AA$77,"O","X"))))))</f>
        <v>X</v>
      </c>
      <c r="E716" s="58" t="str">
        <f t="shared" si="570"/>
        <v>X</v>
      </c>
      <c r="F716" s="58" t="str">
        <f t="shared" si="570"/>
        <v>X</v>
      </c>
      <c r="G716" s="58" t="str">
        <f t="shared" si="570"/>
        <v>X</v>
      </c>
      <c r="H716" s="58" t="str">
        <f t="shared" si="570"/>
        <v>X</v>
      </c>
      <c r="I716" s="58" t="str">
        <f t="shared" si="570"/>
        <v>X</v>
      </c>
      <c r="J716" s="58" t="str">
        <f t="shared" si="570"/>
        <v>X</v>
      </c>
      <c r="K716" s="58" t="str">
        <f t="shared" si="570"/>
        <v>X</v>
      </c>
      <c r="L716" s="58" t="str">
        <f t="shared" si="570"/>
        <v>X</v>
      </c>
      <c r="M716" s="58" t="str">
        <f t="shared" si="570"/>
        <v>X</v>
      </c>
      <c r="N716" s="58" t="str">
        <f t="shared" si="570"/>
        <v>X</v>
      </c>
      <c r="O716" s="58" t="str">
        <f t="shared" si="570"/>
        <v>X</v>
      </c>
      <c r="P716" s="58" t="str">
        <f t="shared" si="570"/>
        <v>X</v>
      </c>
      <c r="Q716" s="58" t="str">
        <f t="shared" si="570"/>
        <v>X</v>
      </c>
    </row>
    <row r="717" spans="1:17">
      <c r="A717" s="780"/>
      <c r="B717" s="58" t="s">
        <v>33</v>
      </c>
      <c r="C717" s="58" t="str">
        <f t="shared" ref="C717:Q717" si="571">IF(C8=$V$77,"O",IF(C8=$W$77,"O",IF(C8=$X$77,"O",IF(C8=$Y$77,"O",IF(C8=$Z$77,"O",IF(C8=$AA$77,"O","X"))))))</f>
        <v>X</v>
      </c>
      <c r="D717" s="58" t="str">
        <f t="shared" si="571"/>
        <v>X</v>
      </c>
      <c r="E717" s="58" t="str">
        <f t="shared" si="571"/>
        <v>X</v>
      </c>
      <c r="F717" s="58" t="str">
        <f t="shared" si="571"/>
        <v>X</v>
      </c>
      <c r="G717" s="58" t="str">
        <f t="shared" si="571"/>
        <v>X</v>
      </c>
      <c r="H717" s="58" t="str">
        <f t="shared" si="571"/>
        <v>X</v>
      </c>
      <c r="I717" s="58" t="str">
        <f t="shared" si="571"/>
        <v>X</v>
      </c>
      <c r="J717" s="58" t="str">
        <f t="shared" si="571"/>
        <v>X</v>
      </c>
      <c r="K717" s="58" t="str">
        <f t="shared" si="571"/>
        <v>X</v>
      </c>
      <c r="L717" s="58" t="str">
        <f t="shared" si="571"/>
        <v>X</v>
      </c>
      <c r="M717" s="58" t="str">
        <f t="shared" si="571"/>
        <v>X</v>
      </c>
      <c r="N717" s="58" t="str">
        <f t="shared" si="571"/>
        <v>X</v>
      </c>
      <c r="O717" s="58" t="str">
        <f t="shared" si="571"/>
        <v>X</v>
      </c>
      <c r="P717" s="58" t="str">
        <f t="shared" si="571"/>
        <v>X</v>
      </c>
      <c r="Q717" s="58" t="str">
        <f t="shared" si="571"/>
        <v>X</v>
      </c>
    </row>
    <row r="718" spans="1:17">
      <c r="A718" s="780"/>
      <c r="B718" s="58" t="s">
        <v>34</v>
      </c>
      <c r="C718" s="58" t="str">
        <f t="shared" ref="C718:Q718" si="572">IF(C9=$V$77,"O",IF(C9=$W$77,"O",IF(C9=$X$77,"O",IF(C9=$Y$77,"O",IF(C9=$Z$77,"O",IF(C9=$AA$77,"O","X"))))))</f>
        <v>X</v>
      </c>
      <c r="D718" s="58" t="str">
        <f t="shared" si="572"/>
        <v>X</v>
      </c>
      <c r="E718" s="58" t="str">
        <f t="shared" si="572"/>
        <v>X</v>
      </c>
      <c r="F718" s="58" t="str">
        <f t="shared" si="572"/>
        <v>X</v>
      </c>
      <c r="G718" s="58" t="str">
        <f t="shared" si="572"/>
        <v>X</v>
      </c>
      <c r="H718" s="58" t="str">
        <f t="shared" si="572"/>
        <v>X</v>
      </c>
      <c r="I718" s="58" t="str">
        <f t="shared" si="572"/>
        <v>X</v>
      </c>
      <c r="J718" s="58" t="str">
        <f t="shared" si="572"/>
        <v>X</v>
      </c>
      <c r="K718" s="58" t="str">
        <f t="shared" si="572"/>
        <v>X</v>
      </c>
      <c r="L718" s="58" t="str">
        <f t="shared" si="572"/>
        <v>X</v>
      </c>
      <c r="M718" s="58" t="str">
        <f t="shared" si="572"/>
        <v>X</v>
      </c>
      <c r="N718" s="58" t="str">
        <f t="shared" si="572"/>
        <v>X</v>
      </c>
      <c r="O718" s="58" t="str">
        <f t="shared" si="572"/>
        <v>X</v>
      </c>
      <c r="P718" s="58" t="str">
        <f t="shared" si="572"/>
        <v>X</v>
      </c>
      <c r="Q718" s="58" t="str">
        <f t="shared" si="572"/>
        <v>X</v>
      </c>
    </row>
    <row r="719" spans="1:17">
      <c r="A719" s="780"/>
      <c r="B719" s="58" t="s">
        <v>35</v>
      </c>
      <c r="C719" s="58" t="str">
        <f t="shared" ref="C719:Q719" si="573">IF(C10=$V$77,"O",IF(C10=$W$77,"O",IF(C10=$X$77,"O",IF(C10=$Y$77,"O",IF(C10=$Z$77,"O",IF(C10=$AA$77,"O","X"))))))</f>
        <v>X</v>
      </c>
      <c r="D719" s="58" t="str">
        <f t="shared" si="573"/>
        <v>X</v>
      </c>
      <c r="E719" s="58" t="str">
        <f t="shared" si="573"/>
        <v>X</v>
      </c>
      <c r="F719" s="58" t="str">
        <f t="shared" si="573"/>
        <v>X</v>
      </c>
      <c r="G719" s="58" t="str">
        <f t="shared" si="573"/>
        <v>X</v>
      </c>
      <c r="H719" s="58" t="str">
        <f t="shared" si="573"/>
        <v>X</v>
      </c>
      <c r="I719" s="58" t="str">
        <f t="shared" si="573"/>
        <v>X</v>
      </c>
      <c r="J719" s="58" t="str">
        <f t="shared" si="573"/>
        <v>X</v>
      </c>
      <c r="K719" s="58" t="str">
        <f t="shared" si="573"/>
        <v>X</v>
      </c>
      <c r="L719" s="58" t="str">
        <f t="shared" si="573"/>
        <v>X</v>
      </c>
      <c r="M719" s="58" t="str">
        <f t="shared" si="573"/>
        <v>X</v>
      </c>
      <c r="N719" s="58" t="str">
        <f t="shared" si="573"/>
        <v>X</v>
      </c>
      <c r="O719" s="58" t="str">
        <f t="shared" si="573"/>
        <v>X</v>
      </c>
      <c r="P719" s="58" t="str">
        <f t="shared" si="573"/>
        <v>X</v>
      </c>
      <c r="Q719" s="58" t="str">
        <f t="shared" si="573"/>
        <v>X</v>
      </c>
    </row>
    <row r="720" spans="1:17">
      <c r="A720" s="780"/>
      <c r="B720" s="58" t="s">
        <v>36</v>
      </c>
      <c r="C720" s="58" t="str">
        <f t="shared" ref="C720:Q720" si="574">IF(C11=$V$77,"O",IF(C11=$W$77,"O",IF(C11=$X$77,"O",IF(C11=$Y$77,"O",IF(C11=$Z$77,"O",IF(C11=$AA$77,"O","X"))))))</f>
        <v>X</v>
      </c>
      <c r="D720" s="58" t="str">
        <f t="shared" si="574"/>
        <v>X</v>
      </c>
      <c r="E720" s="58" t="str">
        <f t="shared" si="574"/>
        <v>X</v>
      </c>
      <c r="F720" s="58" t="str">
        <f t="shared" si="574"/>
        <v>X</v>
      </c>
      <c r="G720" s="58" t="str">
        <f t="shared" si="574"/>
        <v>X</v>
      </c>
      <c r="H720" s="58" t="str">
        <f t="shared" si="574"/>
        <v>X</v>
      </c>
      <c r="I720" s="58" t="str">
        <f t="shared" si="574"/>
        <v>X</v>
      </c>
      <c r="J720" s="58" t="str">
        <f t="shared" si="574"/>
        <v>X</v>
      </c>
      <c r="K720" s="58" t="str">
        <f t="shared" si="574"/>
        <v>X</v>
      </c>
      <c r="L720" s="58" t="str">
        <f t="shared" si="574"/>
        <v>X</v>
      </c>
      <c r="M720" s="58" t="str">
        <f t="shared" si="574"/>
        <v>X</v>
      </c>
      <c r="N720" s="58" t="str">
        <f t="shared" si="574"/>
        <v>X</v>
      </c>
      <c r="O720" s="58" t="str">
        <f t="shared" si="574"/>
        <v>X</v>
      </c>
      <c r="P720" s="58" t="str">
        <f t="shared" si="574"/>
        <v>X</v>
      </c>
      <c r="Q720" s="58" t="str">
        <f t="shared" si="574"/>
        <v>X</v>
      </c>
    </row>
    <row r="721" spans="1:17">
      <c r="A721" s="780"/>
      <c r="B721" s="58" t="s">
        <v>21</v>
      </c>
      <c r="C721" s="58" t="str">
        <f t="shared" ref="C721:P721" si="575">IF(C12=$V$77,"O",IF(C12=$W$77,"O",IF(C12=$X$77,"O",IF(C12=$Y$77,"O",IF(C12=$Z$77,"O",IF(C12=$AA$77,"O","X"))))))</f>
        <v>X</v>
      </c>
      <c r="D721" s="58" t="str">
        <f t="shared" si="575"/>
        <v>X</v>
      </c>
      <c r="E721" s="58" t="str">
        <f t="shared" si="575"/>
        <v>X</v>
      </c>
      <c r="F721" s="58" t="str">
        <f t="shared" si="575"/>
        <v>X</v>
      </c>
      <c r="G721" s="58" t="str">
        <f t="shared" si="575"/>
        <v>X</v>
      </c>
      <c r="H721" s="58" t="str">
        <f t="shared" si="575"/>
        <v>X</v>
      </c>
      <c r="I721" s="58" t="str">
        <f t="shared" si="575"/>
        <v>X</v>
      </c>
      <c r="J721" s="58" t="str">
        <f t="shared" si="575"/>
        <v>X</v>
      </c>
      <c r="K721" s="58" t="str">
        <f t="shared" si="575"/>
        <v>X</v>
      </c>
      <c r="L721" s="58" t="str">
        <f t="shared" si="575"/>
        <v>X</v>
      </c>
      <c r="M721" s="58" t="str">
        <f t="shared" si="575"/>
        <v>X</v>
      </c>
      <c r="N721" s="58" t="str">
        <f t="shared" si="575"/>
        <v>X</v>
      </c>
      <c r="O721" s="58" t="str">
        <f t="shared" si="575"/>
        <v>X</v>
      </c>
      <c r="P721" s="58" t="str">
        <f t="shared" si="575"/>
        <v>X</v>
      </c>
      <c r="Q721" s="58" t="str">
        <f>IF(Q12=$V$77,"O",IF(Q12=$W$77,"O",IF(Q12=$X$77,"O",IF(Q12=$Y$77,"O",IF(Q12=$Z$77,"O",IF(Q12=$AA$77,"O","X"))))))</f>
        <v>X</v>
      </c>
    </row>
    <row r="722" spans="1:17">
      <c r="A722" s="781"/>
      <c r="B722" s="30" t="s">
        <v>46</v>
      </c>
      <c r="C722" s="47">
        <f>COUNTIF(C716:C721,"O")</f>
        <v>0</v>
      </c>
      <c r="D722" s="47">
        <f t="shared" ref="D722:Q722" si="576">COUNTIF(D716:D721,"O")</f>
        <v>0</v>
      </c>
      <c r="E722" s="47">
        <f t="shared" si="576"/>
        <v>0</v>
      </c>
      <c r="F722" s="47">
        <f t="shared" si="576"/>
        <v>0</v>
      </c>
      <c r="G722" s="47">
        <f t="shared" si="576"/>
        <v>0</v>
      </c>
      <c r="H722" s="47">
        <f t="shared" si="576"/>
        <v>0</v>
      </c>
      <c r="I722" s="47">
        <f t="shared" si="576"/>
        <v>0</v>
      </c>
      <c r="J722" s="47">
        <f t="shared" si="576"/>
        <v>0</v>
      </c>
      <c r="K722" s="47">
        <f t="shared" si="576"/>
        <v>0</v>
      </c>
      <c r="L722" s="47">
        <f t="shared" si="576"/>
        <v>0</v>
      </c>
      <c r="M722" s="47">
        <f t="shared" si="576"/>
        <v>0</v>
      </c>
      <c r="N722" s="47">
        <f t="shared" si="576"/>
        <v>0</v>
      </c>
      <c r="O722" s="47">
        <f t="shared" si="576"/>
        <v>0</v>
      </c>
      <c r="P722" s="47">
        <f t="shared" si="576"/>
        <v>0</v>
      </c>
      <c r="Q722" s="47">
        <f t="shared" si="576"/>
        <v>0</v>
      </c>
    </row>
    <row r="723" spans="1:17">
      <c r="A723" s="779">
        <v>62</v>
      </c>
      <c r="B723" s="58" t="s">
        <v>32</v>
      </c>
      <c r="C723" s="58" t="str">
        <f>IF(C7=$V$78,"O",IF(C7=$W$78,"O",IF(C7=$X$78,"O",IF(C7=$Y$78,"O",IF(C7=$Z$78,"O",IF(C7=$AA$78,"O","X"))))))</f>
        <v>X</v>
      </c>
      <c r="D723" s="58" t="str">
        <f t="shared" ref="D723:Q723" si="577">IF(D7=$V$78,"O",IF(D7=$W$78,"O",IF(D7=$X$78,"O",IF(D7=$Y$78,"O",IF(D7=$Z$78,"O",IF(D7=$AA$78,"O","X"))))))</f>
        <v>X</v>
      </c>
      <c r="E723" s="58" t="str">
        <f t="shared" si="577"/>
        <v>X</v>
      </c>
      <c r="F723" s="58" t="str">
        <f t="shared" si="577"/>
        <v>X</v>
      </c>
      <c r="G723" s="58" t="str">
        <f t="shared" si="577"/>
        <v>X</v>
      </c>
      <c r="H723" s="58" t="str">
        <f t="shared" si="577"/>
        <v>X</v>
      </c>
      <c r="I723" s="58" t="str">
        <f t="shared" si="577"/>
        <v>X</v>
      </c>
      <c r="J723" s="58" t="str">
        <f t="shared" si="577"/>
        <v>X</v>
      </c>
      <c r="K723" s="58" t="str">
        <f t="shared" si="577"/>
        <v>X</v>
      </c>
      <c r="L723" s="58" t="str">
        <f t="shared" si="577"/>
        <v>X</v>
      </c>
      <c r="M723" s="58" t="str">
        <f t="shared" si="577"/>
        <v>X</v>
      </c>
      <c r="N723" s="58" t="str">
        <f t="shared" si="577"/>
        <v>X</v>
      </c>
      <c r="O723" s="58" t="str">
        <f t="shared" si="577"/>
        <v>X</v>
      </c>
      <c r="P723" s="58" t="str">
        <f t="shared" si="577"/>
        <v>X</v>
      </c>
      <c r="Q723" s="58" t="str">
        <f t="shared" si="577"/>
        <v>X</v>
      </c>
    </row>
    <row r="724" spans="1:17">
      <c r="A724" s="780"/>
      <c r="B724" s="58" t="s">
        <v>33</v>
      </c>
      <c r="C724" s="58" t="str">
        <f t="shared" ref="C724:Q724" si="578">IF(C8=$V$78,"O",IF(C8=$W$78,"O",IF(C8=$X$78,"O",IF(C8=$Y$78,"O",IF(C8=$Z$78,"O",IF(C8=$AA$78,"O","X"))))))</f>
        <v>X</v>
      </c>
      <c r="D724" s="58" t="str">
        <f t="shared" si="578"/>
        <v>X</v>
      </c>
      <c r="E724" s="58" t="str">
        <f t="shared" si="578"/>
        <v>X</v>
      </c>
      <c r="F724" s="58" t="str">
        <f t="shared" si="578"/>
        <v>X</v>
      </c>
      <c r="G724" s="58" t="str">
        <f t="shared" si="578"/>
        <v>X</v>
      </c>
      <c r="H724" s="58" t="str">
        <f t="shared" si="578"/>
        <v>X</v>
      </c>
      <c r="I724" s="58" t="str">
        <f t="shared" si="578"/>
        <v>X</v>
      </c>
      <c r="J724" s="58" t="str">
        <f t="shared" si="578"/>
        <v>X</v>
      </c>
      <c r="K724" s="58" t="str">
        <f t="shared" si="578"/>
        <v>X</v>
      </c>
      <c r="L724" s="58" t="str">
        <f t="shared" si="578"/>
        <v>X</v>
      </c>
      <c r="M724" s="58" t="str">
        <f t="shared" si="578"/>
        <v>X</v>
      </c>
      <c r="N724" s="58" t="str">
        <f t="shared" si="578"/>
        <v>X</v>
      </c>
      <c r="O724" s="58" t="str">
        <f t="shared" si="578"/>
        <v>X</v>
      </c>
      <c r="P724" s="58" t="str">
        <f t="shared" si="578"/>
        <v>X</v>
      </c>
      <c r="Q724" s="58" t="str">
        <f t="shared" si="578"/>
        <v>X</v>
      </c>
    </row>
    <row r="725" spans="1:17">
      <c r="A725" s="780"/>
      <c r="B725" s="58" t="s">
        <v>34</v>
      </c>
      <c r="C725" s="58" t="str">
        <f t="shared" ref="C725:Q725" si="579">IF(C9=$V$78,"O",IF(C9=$W$78,"O",IF(C9=$X$78,"O",IF(C9=$Y$78,"O",IF(C9=$Z$78,"O",IF(C9=$AA$78,"O","X"))))))</f>
        <v>X</v>
      </c>
      <c r="D725" s="58" t="str">
        <f t="shared" si="579"/>
        <v>X</v>
      </c>
      <c r="E725" s="58" t="str">
        <f t="shared" si="579"/>
        <v>X</v>
      </c>
      <c r="F725" s="58" t="str">
        <f t="shared" si="579"/>
        <v>X</v>
      </c>
      <c r="G725" s="58" t="str">
        <f t="shared" si="579"/>
        <v>X</v>
      </c>
      <c r="H725" s="58" t="str">
        <f t="shared" si="579"/>
        <v>X</v>
      </c>
      <c r="I725" s="58" t="str">
        <f t="shared" si="579"/>
        <v>X</v>
      </c>
      <c r="J725" s="58" t="str">
        <f t="shared" si="579"/>
        <v>X</v>
      </c>
      <c r="K725" s="58" t="str">
        <f t="shared" si="579"/>
        <v>X</v>
      </c>
      <c r="L725" s="58" t="str">
        <f t="shared" si="579"/>
        <v>X</v>
      </c>
      <c r="M725" s="58" t="str">
        <f t="shared" si="579"/>
        <v>X</v>
      </c>
      <c r="N725" s="58" t="str">
        <f t="shared" si="579"/>
        <v>X</v>
      </c>
      <c r="O725" s="58" t="str">
        <f t="shared" si="579"/>
        <v>X</v>
      </c>
      <c r="P725" s="58" t="str">
        <f t="shared" si="579"/>
        <v>X</v>
      </c>
      <c r="Q725" s="58" t="str">
        <f t="shared" si="579"/>
        <v>X</v>
      </c>
    </row>
    <row r="726" spans="1:17">
      <c r="A726" s="780"/>
      <c r="B726" s="58" t="s">
        <v>35</v>
      </c>
      <c r="C726" s="58" t="str">
        <f t="shared" ref="C726:Q726" si="580">IF(C10=$V$78,"O",IF(C10=$W$78,"O",IF(C10=$X$78,"O",IF(C10=$Y$78,"O",IF(C10=$Z$78,"O",IF(C10=$AA$78,"O","X"))))))</f>
        <v>O</v>
      </c>
      <c r="D726" s="58" t="str">
        <f t="shared" si="580"/>
        <v>O</v>
      </c>
      <c r="E726" s="58" t="str">
        <f t="shared" si="580"/>
        <v>O</v>
      </c>
      <c r="F726" s="58" t="str">
        <f t="shared" si="580"/>
        <v>O</v>
      </c>
      <c r="G726" s="58" t="str">
        <f t="shared" si="580"/>
        <v>O</v>
      </c>
      <c r="H726" s="58" t="str">
        <f t="shared" si="580"/>
        <v>O</v>
      </c>
      <c r="I726" s="58" t="str">
        <f t="shared" si="580"/>
        <v>O</v>
      </c>
      <c r="J726" s="58" t="str">
        <f t="shared" si="580"/>
        <v>O</v>
      </c>
      <c r="K726" s="58" t="str">
        <f t="shared" si="580"/>
        <v>O</v>
      </c>
      <c r="L726" s="58" t="str">
        <f t="shared" si="580"/>
        <v>O</v>
      </c>
      <c r="M726" s="58" t="str">
        <f t="shared" si="580"/>
        <v>O</v>
      </c>
      <c r="N726" s="58" t="str">
        <f t="shared" si="580"/>
        <v>O</v>
      </c>
      <c r="O726" s="58" t="str">
        <f t="shared" si="580"/>
        <v>O</v>
      </c>
      <c r="P726" s="58" t="str">
        <f t="shared" si="580"/>
        <v>O</v>
      </c>
      <c r="Q726" s="58" t="str">
        <f t="shared" si="580"/>
        <v>O</v>
      </c>
    </row>
    <row r="727" spans="1:17">
      <c r="A727" s="780"/>
      <c r="B727" s="58" t="s">
        <v>36</v>
      </c>
      <c r="C727" s="58" t="str">
        <f t="shared" ref="C727:Q727" si="581">IF(C11=$V$78,"O",IF(C11=$W$78,"O",IF(C11=$X$78,"O",IF(C11=$Y$78,"O",IF(C11=$Z$78,"O",IF(C11=$AA$78,"O","X"))))))</f>
        <v>X</v>
      </c>
      <c r="D727" s="58" t="str">
        <f t="shared" si="581"/>
        <v>X</v>
      </c>
      <c r="E727" s="58" t="str">
        <f t="shared" si="581"/>
        <v>X</v>
      </c>
      <c r="F727" s="58" t="str">
        <f t="shared" si="581"/>
        <v>X</v>
      </c>
      <c r="G727" s="58" t="str">
        <f t="shared" si="581"/>
        <v>X</v>
      </c>
      <c r="H727" s="58" t="str">
        <f t="shared" si="581"/>
        <v>X</v>
      </c>
      <c r="I727" s="58" t="str">
        <f t="shared" si="581"/>
        <v>X</v>
      </c>
      <c r="J727" s="58" t="str">
        <f t="shared" si="581"/>
        <v>X</v>
      </c>
      <c r="K727" s="58" t="str">
        <f t="shared" si="581"/>
        <v>X</v>
      </c>
      <c r="L727" s="58" t="str">
        <f t="shared" si="581"/>
        <v>X</v>
      </c>
      <c r="M727" s="58" t="str">
        <f t="shared" si="581"/>
        <v>X</v>
      </c>
      <c r="N727" s="58" t="str">
        <f t="shared" si="581"/>
        <v>X</v>
      </c>
      <c r="O727" s="58" t="str">
        <f t="shared" si="581"/>
        <v>X</v>
      </c>
      <c r="P727" s="58" t="str">
        <f t="shared" si="581"/>
        <v>X</v>
      </c>
      <c r="Q727" s="58" t="str">
        <f t="shared" si="581"/>
        <v>X</v>
      </c>
    </row>
    <row r="728" spans="1:17">
      <c r="A728" s="780"/>
      <c r="B728" s="58" t="s">
        <v>21</v>
      </c>
      <c r="C728" s="58" t="str">
        <f t="shared" ref="C728:Q728" si="582">IF(C12=$V$78,"O",IF(C12=$W$78,"O",IF(C12=$X$78,"O",IF(C12=$Y$78,"O",IF(C12=$Z$78,"O",IF(C12=$AA$78,"O","X"))))))</f>
        <v>X</v>
      </c>
      <c r="D728" s="58" t="str">
        <f t="shared" si="582"/>
        <v>X</v>
      </c>
      <c r="E728" s="58" t="str">
        <f t="shared" si="582"/>
        <v>X</v>
      </c>
      <c r="F728" s="58" t="str">
        <f t="shared" si="582"/>
        <v>X</v>
      </c>
      <c r="G728" s="58" t="str">
        <f t="shared" si="582"/>
        <v>X</v>
      </c>
      <c r="H728" s="58" t="str">
        <f t="shared" si="582"/>
        <v>X</v>
      </c>
      <c r="I728" s="58" t="str">
        <f t="shared" si="582"/>
        <v>X</v>
      </c>
      <c r="J728" s="58" t="str">
        <f t="shared" si="582"/>
        <v>X</v>
      </c>
      <c r="K728" s="58" t="str">
        <f t="shared" si="582"/>
        <v>X</v>
      </c>
      <c r="L728" s="58" t="str">
        <f t="shared" si="582"/>
        <v>X</v>
      </c>
      <c r="M728" s="58" t="str">
        <f t="shared" si="582"/>
        <v>X</v>
      </c>
      <c r="N728" s="58" t="str">
        <f t="shared" si="582"/>
        <v>X</v>
      </c>
      <c r="O728" s="58" t="str">
        <f t="shared" si="582"/>
        <v>X</v>
      </c>
      <c r="P728" s="58" t="str">
        <f t="shared" si="582"/>
        <v>X</v>
      </c>
      <c r="Q728" s="58" t="str">
        <f t="shared" si="582"/>
        <v>X</v>
      </c>
    </row>
    <row r="729" spans="1:17">
      <c r="A729" s="781"/>
      <c r="B729" s="30" t="s">
        <v>46</v>
      </c>
      <c r="C729" s="47">
        <f>COUNTIF(C723:C728,"O")</f>
        <v>1</v>
      </c>
      <c r="D729" s="47">
        <f t="shared" ref="D729:Q729" si="583">COUNTIF(D723:D728,"O")</f>
        <v>1</v>
      </c>
      <c r="E729" s="47">
        <f t="shared" si="583"/>
        <v>1</v>
      </c>
      <c r="F729" s="47">
        <f t="shared" si="583"/>
        <v>1</v>
      </c>
      <c r="G729" s="47">
        <f t="shared" si="583"/>
        <v>1</v>
      </c>
      <c r="H729" s="47">
        <f t="shared" si="583"/>
        <v>1</v>
      </c>
      <c r="I729" s="47">
        <f t="shared" si="583"/>
        <v>1</v>
      </c>
      <c r="J729" s="47">
        <f t="shared" si="583"/>
        <v>1</v>
      </c>
      <c r="K729" s="47">
        <f t="shared" si="583"/>
        <v>1</v>
      </c>
      <c r="L729" s="47">
        <f t="shared" si="583"/>
        <v>1</v>
      </c>
      <c r="M729" s="47">
        <f t="shared" si="583"/>
        <v>1</v>
      </c>
      <c r="N729" s="47">
        <f t="shared" si="583"/>
        <v>1</v>
      </c>
      <c r="O729" s="47">
        <f t="shared" si="583"/>
        <v>1</v>
      </c>
      <c r="P729" s="47">
        <f t="shared" si="583"/>
        <v>1</v>
      </c>
      <c r="Q729" s="47">
        <f t="shared" si="583"/>
        <v>1</v>
      </c>
    </row>
    <row r="730" spans="1:17">
      <c r="A730" s="779">
        <v>63</v>
      </c>
      <c r="B730" s="58" t="s">
        <v>32</v>
      </c>
      <c r="C730" s="58" t="str">
        <f>IF(C7=$V$79,"O",IF(C7=$W$79,"O",IF(C7=$X$79,"O",IF(C7=$Y$79,"O",IF(C7=$Z$79,"O",IF(C7=$AA$79,"O","X"))))))</f>
        <v>X</v>
      </c>
      <c r="D730" s="58" t="str">
        <f t="shared" ref="D730:Q730" si="584">IF(D7=$V$79,"O",IF(D7=$W$79,"O",IF(D7=$X$79,"O",IF(D7=$Y$79,"O",IF(D7=$Z$79,"O",IF(D7=$AA$79,"O","X"))))))</f>
        <v>X</v>
      </c>
      <c r="E730" s="58" t="str">
        <f t="shared" si="584"/>
        <v>X</v>
      </c>
      <c r="F730" s="58" t="str">
        <f t="shared" si="584"/>
        <v>X</v>
      </c>
      <c r="G730" s="58" t="str">
        <f t="shared" si="584"/>
        <v>X</v>
      </c>
      <c r="H730" s="58" t="str">
        <f t="shared" si="584"/>
        <v>X</v>
      </c>
      <c r="I730" s="58" t="str">
        <f t="shared" si="584"/>
        <v>X</v>
      </c>
      <c r="J730" s="58" t="str">
        <f t="shared" si="584"/>
        <v>X</v>
      </c>
      <c r="K730" s="58" t="str">
        <f t="shared" si="584"/>
        <v>X</v>
      </c>
      <c r="L730" s="58" t="str">
        <f t="shared" si="584"/>
        <v>X</v>
      </c>
      <c r="M730" s="58" t="str">
        <f t="shared" si="584"/>
        <v>X</v>
      </c>
      <c r="N730" s="58" t="str">
        <f t="shared" si="584"/>
        <v>X</v>
      </c>
      <c r="O730" s="58" t="str">
        <f t="shared" si="584"/>
        <v>X</v>
      </c>
      <c r="P730" s="58" t="str">
        <f t="shared" si="584"/>
        <v>X</v>
      </c>
      <c r="Q730" s="58" t="str">
        <f t="shared" si="584"/>
        <v>X</v>
      </c>
    </row>
    <row r="731" spans="1:17">
      <c r="A731" s="780"/>
      <c r="B731" s="58" t="s">
        <v>33</v>
      </c>
      <c r="C731" s="58" t="str">
        <f t="shared" ref="C731:Q731" si="585">IF(C8=$V$79,"O",IF(C8=$W$79,"O",IF(C8=$X$79,"O",IF(C8=$Y$79,"O",IF(C8=$Z$79,"O",IF(C8=$AA$79,"O","X"))))))</f>
        <v>X</v>
      </c>
      <c r="D731" s="58" t="str">
        <f t="shared" si="585"/>
        <v>X</v>
      </c>
      <c r="E731" s="58" t="str">
        <f t="shared" si="585"/>
        <v>X</v>
      </c>
      <c r="F731" s="58" t="str">
        <f t="shared" si="585"/>
        <v>X</v>
      </c>
      <c r="G731" s="58" t="str">
        <f t="shared" si="585"/>
        <v>X</v>
      </c>
      <c r="H731" s="58" t="str">
        <f t="shared" si="585"/>
        <v>X</v>
      </c>
      <c r="I731" s="58" t="str">
        <f t="shared" si="585"/>
        <v>X</v>
      </c>
      <c r="J731" s="58" t="str">
        <f t="shared" si="585"/>
        <v>X</v>
      </c>
      <c r="K731" s="58" t="str">
        <f t="shared" si="585"/>
        <v>X</v>
      </c>
      <c r="L731" s="58" t="str">
        <f t="shared" si="585"/>
        <v>X</v>
      </c>
      <c r="M731" s="58" t="str">
        <f t="shared" si="585"/>
        <v>X</v>
      </c>
      <c r="N731" s="58" t="str">
        <f t="shared" si="585"/>
        <v>X</v>
      </c>
      <c r="O731" s="58" t="str">
        <f t="shared" si="585"/>
        <v>X</v>
      </c>
      <c r="P731" s="58" t="str">
        <f t="shared" si="585"/>
        <v>X</v>
      </c>
      <c r="Q731" s="58" t="str">
        <f t="shared" si="585"/>
        <v>X</v>
      </c>
    </row>
    <row r="732" spans="1:17">
      <c r="A732" s="780"/>
      <c r="B732" s="58" t="s">
        <v>34</v>
      </c>
      <c r="C732" s="58" t="str">
        <f t="shared" ref="C732:Q732" si="586">IF(C9=$V$79,"O",IF(C9=$W$79,"O",IF(C9=$X$79,"O",IF(C9=$Y$79,"O",IF(C9=$Z$79,"O",IF(C9=$AA$79,"O","X"))))))</f>
        <v>X</v>
      </c>
      <c r="D732" s="58" t="str">
        <f t="shared" si="586"/>
        <v>X</v>
      </c>
      <c r="E732" s="58" t="str">
        <f t="shared" si="586"/>
        <v>X</v>
      </c>
      <c r="F732" s="58" t="str">
        <f t="shared" si="586"/>
        <v>X</v>
      </c>
      <c r="G732" s="58" t="str">
        <f t="shared" si="586"/>
        <v>X</v>
      </c>
      <c r="H732" s="58" t="str">
        <f t="shared" si="586"/>
        <v>X</v>
      </c>
      <c r="I732" s="58" t="str">
        <f t="shared" si="586"/>
        <v>X</v>
      </c>
      <c r="J732" s="58" t="str">
        <f t="shared" si="586"/>
        <v>X</v>
      </c>
      <c r="K732" s="58" t="str">
        <f t="shared" si="586"/>
        <v>X</v>
      </c>
      <c r="L732" s="58" t="str">
        <f t="shared" si="586"/>
        <v>X</v>
      </c>
      <c r="M732" s="58" t="str">
        <f t="shared" si="586"/>
        <v>X</v>
      </c>
      <c r="N732" s="58" t="str">
        <f t="shared" si="586"/>
        <v>X</v>
      </c>
      <c r="O732" s="58" t="str">
        <f t="shared" si="586"/>
        <v>X</v>
      </c>
      <c r="P732" s="58" t="str">
        <f t="shared" si="586"/>
        <v>X</v>
      </c>
      <c r="Q732" s="58" t="str">
        <f t="shared" si="586"/>
        <v>X</v>
      </c>
    </row>
    <row r="733" spans="1:17">
      <c r="A733" s="780"/>
      <c r="B733" s="58" t="s">
        <v>35</v>
      </c>
      <c r="C733" s="58" t="str">
        <f t="shared" ref="C733:Q733" si="587">IF(C10=$V$79,"O",IF(C10=$W$79,"O",IF(C10=$X$79,"O",IF(C10=$Y$79,"O",IF(C10=$Z$79,"O",IF(C10=$AA$79,"O","X"))))))</f>
        <v>X</v>
      </c>
      <c r="D733" s="58" t="str">
        <f t="shared" si="587"/>
        <v>X</v>
      </c>
      <c r="E733" s="58" t="str">
        <f t="shared" si="587"/>
        <v>X</v>
      </c>
      <c r="F733" s="58" t="str">
        <f t="shared" si="587"/>
        <v>X</v>
      </c>
      <c r="G733" s="58" t="str">
        <f t="shared" si="587"/>
        <v>X</v>
      </c>
      <c r="H733" s="58" t="str">
        <f t="shared" si="587"/>
        <v>X</v>
      </c>
      <c r="I733" s="58" t="str">
        <f t="shared" si="587"/>
        <v>X</v>
      </c>
      <c r="J733" s="58" t="str">
        <f t="shared" si="587"/>
        <v>X</v>
      </c>
      <c r="K733" s="58" t="str">
        <f t="shared" si="587"/>
        <v>X</v>
      </c>
      <c r="L733" s="58" t="str">
        <f t="shared" si="587"/>
        <v>X</v>
      </c>
      <c r="M733" s="58" t="str">
        <f t="shared" si="587"/>
        <v>X</v>
      </c>
      <c r="N733" s="58" t="str">
        <f t="shared" si="587"/>
        <v>X</v>
      </c>
      <c r="O733" s="58" t="str">
        <f t="shared" si="587"/>
        <v>X</v>
      </c>
      <c r="P733" s="58" t="str">
        <f t="shared" si="587"/>
        <v>X</v>
      </c>
      <c r="Q733" s="58" t="str">
        <f t="shared" si="587"/>
        <v>X</v>
      </c>
    </row>
    <row r="734" spans="1:17">
      <c r="A734" s="780"/>
      <c r="B734" s="58" t="s">
        <v>36</v>
      </c>
      <c r="C734" s="58" t="str">
        <f t="shared" ref="C734:Q734" si="588">IF(C11=$V$79,"O",IF(C11=$W$79,"O",IF(C11=$X$79,"O",IF(C11=$Y$79,"O",IF(C11=$Z$79,"O",IF(C11=$AA$79,"O","X"))))))</f>
        <v>O</v>
      </c>
      <c r="D734" s="58" t="str">
        <f t="shared" si="588"/>
        <v>O</v>
      </c>
      <c r="E734" s="58" t="str">
        <f t="shared" si="588"/>
        <v>O</v>
      </c>
      <c r="F734" s="58" t="str">
        <f t="shared" si="588"/>
        <v>O</v>
      </c>
      <c r="G734" s="58" t="str">
        <f t="shared" si="588"/>
        <v>O</v>
      </c>
      <c r="H734" s="58" t="str">
        <f t="shared" si="588"/>
        <v>O</v>
      </c>
      <c r="I734" s="58" t="str">
        <f t="shared" si="588"/>
        <v>O</v>
      </c>
      <c r="J734" s="58" t="str">
        <f t="shared" si="588"/>
        <v>O</v>
      </c>
      <c r="K734" s="58" t="str">
        <f t="shared" si="588"/>
        <v>O</v>
      </c>
      <c r="L734" s="58" t="str">
        <f t="shared" si="588"/>
        <v>O</v>
      </c>
      <c r="M734" s="58" t="str">
        <f t="shared" si="588"/>
        <v>O</v>
      </c>
      <c r="N734" s="58" t="str">
        <f t="shared" si="588"/>
        <v>O</v>
      </c>
      <c r="O734" s="58" t="str">
        <f t="shared" si="588"/>
        <v>O</v>
      </c>
      <c r="P734" s="58" t="str">
        <f t="shared" si="588"/>
        <v>O</v>
      </c>
      <c r="Q734" s="58" t="str">
        <f t="shared" si="588"/>
        <v>O</v>
      </c>
    </row>
    <row r="735" spans="1:17">
      <c r="A735" s="780"/>
      <c r="B735" s="58" t="s">
        <v>21</v>
      </c>
      <c r="C735" s="58" t="str">
        <f t="shared" ref="C735:P735" si="589">IF(C12=$V$79,"O",IF(C12=$W$79,"O",IF(C12=$X$79,"O",IF(C12=$Y$79,"O",IF(C12=$Z$79,"O",IF(C12=$AA$79,"O","X"))))))</f>
        <v>X</v>
      </c>
      <c r="D735" s="58" t="str">
        <f t="shared" si="589"/>
        <v>X</v>
      </c>
      <c r="E735" s="58" t="str">
        <f t="shared" si="589"/>
        <v>X</v>
      </c>
      <c r="F735" s="58" t="str">
        <f t="shared" si="589"/>
        <v>X</v>
      </c>
      <c r="G735" s="58" t="str">
        <f t="shared" si="589"/>
        <v>X</v>
      </c>
      <c r="H735" s="58" t="str">
        <f t="shared" si="589"/>
        <v>X</v>
      </c>
      <c r="I735" s="58" t="str">
        <f t="shared" si="589"/>
        <v>X</v>
      </c>
      <c r="J735" s="58" t="str">
        <f t="shared" si="589"/>
        <v>X</v>
      </c>
      <c r="K735" s="58" t="str">
        <f t="shared" si="589"/>
        <v>X</v>
      </c>
      <c r="L735" s="58" t="str">
        <f t="shared" si="589"/>
        <v>X</v>
      </c>
      <c r="M735" s="58" t="str">
        <f t="shared" si="589"/>
        <v>X</v>
      </c>
      <c r="N735" s="58" t="str">
        <f t="shared" si="589"/>
        <v>X</v>
      </c>
      <c r="O735" s="58" t="str">
        <f t="shared" si="589"/>
        <v>X</v>
      </c>
      <c r="P735" s="58" t="str">
        <f t="shared" si="589"/>
        <v>X</v>
      </c>
      <c r="Q735" s="58" t="str">
        <f>IF(Q12=$V$79,"O",IF(Q12=$W$79,"O",IF(Q12=$X$79,"O",IF(Q12=$Y$79,"O",IF(Q12=$Z$79,"O",IF(Q12=$AA$79,"O","X"))))))</f>
        <v>X</v>
      </c>
    </row>
    <row r="736" spans="1:17">
      <c r="A736" s="781"/>
      <c r="B736" s="30" t="s">
        <v>46</v>
      </c>
      <c r="C736" s="47">
        <f>COUNTIF(C730:C735,"O")</f>
        <v>1</v>
      </c>
      <c r="D736" s="47">
        <f t="shared" ref="D736:Q736" si="590">COUNTIF(D730:D735,"O")</f>
        <v>1</v>
      </c>
      <c r="E736" s="47">
        <f t="shared" si="590"/>
        <v>1</v>
      </c>
      <c r="F736" s="47">
        <f t="shared" si="590"/>
        <v>1</v>
      </c>
      <c r="G736" s="47">
        <f t="shared" si="590"/>
        <v>1</v>
      </c>
      <c r="H736" s="47">
        <f t="shared" si="590"/>
        <v>1</v>
      </c>
      <c r="I736" s="47">
        <f t="shared" si="590"/>
        <v>1</v>
      </c>
      <c r="J736" s="47">
        <f t="shared" si="590"/>
        <v>1</v>
      </c>
      <c r="K736" s="47">
        <f t="shared" si="590"/>
        <v>1</v>
      </c>
      <c r="L736" s="47">
        <f t="shared" si="590"/>
        <v>1</v>
      </c>
      <c r="M736" s="47">
        <f t="shared" si="590"/>
        <v>1</v>
      </c>
      <c r="N736" s="47">
        <f t="shared" si="590"/>
        <v>1</v>
      </c>
      <c r="O736" s="47">
        <f t="shared" si="590"/>
        <v>1</v>
      </c>
      <c r="P736" s="47">
        <f t="shared" si="590"/>
        <v>1</v>
      </c>
      <c r="Q736" s="47">
        <f t="shared" si="590"/>
        <v>1</v>
      </c>
    </row>
    <row r="737" spans="1:17">
      <c r="A737" s="779">
        <v>64</v>
      </c>
      <c r="B737" s="58" t="s">
        <v>32</v>
      </c>
      <c r="C737" s="58" t="str">
        <f>IF(C7=$V$80,"O",IF(C7=$W$80,"O",IF(C7=$X$80,"O",IF(C7=$Y$80,"O",IF(C7=$Z$80,"O",IF(C7=$AA$80,"O","X"))))))</f>
        <v>X</v>
      </c>
      <c r="D737" s="58" t="str">
        <f t="shared" ref="D737:Q737" si="591">IF(D7=$V$80,"O",IF(D7=$W$80,"O",IF(D7=$X$80,"O",IF(D7=$Y$80,"O",IF(D7=$Z$80,"O",IF(D7=$AA$80,"O","X"))))))</f>
        <v>X</v>
      </c>
      <c r="E737" s="58" t="str">
        <f t="shared" si="591"/>
        <v>X</v>
      </c>
      <c r="F737" s="58" t="str">
        <f t="shared" si="591"/>
        <v>X</v>
      </c>
      <c r="G737" s="58" t="str">
        <f t="shared" si="591"/>
        <v>X</v>
      </c>
      <c r="H737" s="58" t="str">
        <f t="shared" si="591"/>
        <v>X</v>
      </c>
      <c r="I737" s="58" t="str">
        <f t="shared" si="591"/>
        <v>X</v>
      </c>
      <c r="J737" s="58" t="str">
        <f t="shared" si="591"/>
        <v>X</v>
      </c>
      <c r="K737" s="58" t="str">
        <f t="shared" si="591"/>
        <v>X</v>
      </c>
      <c r="L737" s="58" t="str">
        <f t="shared" si="591"/>
        <v>X</v>
      </c>
      <c r="M737" s="58" t="str">
        <f t="shared" si="591"/>
        <v>X</v>
      </c>
      <c r="N737" s="58" t="str">
        <f t="shared" si="591"/>
        <v>X</v>
      </c>
      <c r="O737" s="58" t="str">
        <f t="shared" si="591"/>
        <v>X</v>
      </c>
      <c r="P737" s="58" t="str">
        <f t="shared" si="591"/>
        <v>X</v>
      </c>
      <c r="Q737" s="58" t="str">
        <f t="shared" si="591"/>
        <v>X</v>
      </c>
    </row>
    <row r="738" spans="1:17">
      <c r="A738" s="780"/>
      <c r="B738" s="58" t="s">
        <v>33</v>
      </c>
      <c r="C738" s="58" t="str">
        <f t="shared" ref="C738:Q738" si="592">IF(C8=$V$80,"O",IF(C8=$W$80,"O",IF(C8=$X$80,"O",IF(C8=$Y$80,"O",IF(C8=$Z$80,"O",IF(C8=$AA$80,"O","X"))))))</f>
        <v>X</v>
      </c>
      <c r="D738" s="58" t="str">
        <f t="shared" si="592"/>
        <v>X</v>
      </c>
      <c r="E738" s="58" t="str">
        <f t="shared" si="592"/>
        <v>X</v>
      </c>
      <c r="F738" s="58" t="str">
        <f t="shared" si="592"/>
        <v>X</v>
      </c>
      <c r="G738" s="58" t="str">
        <f t="shared" si="592"/>
        <v>X</v>
      </c>
      <c r="H738" s="58" t="str">
        <f t="shared" si="592"/>
        <v>X</v>
      </c>
      <c r="I738" s="58" t="str">
        <f t="shared" si="592"/>
        <v>X</v>
      </c>
      <c r="J738" s="58" t="str">
        <f t="shared" si="592"/>
        <v>X</v>
      </c>
      <c r="K738" s="58" t="str">
        <f t="shared" si="592"/>
        <v>X</v>
      </c>
      <c r="L738" s="58" t="str">
        <f t="shared" si="592"/>
        <v>X</v>
      </c>
      <c r="M738" s="58" t="str">
        <f t="shared" si="592"/>
        <v>X</v>
      </c>
      <c r="N738" s="58" t="str">
        <f t="shared" si="592"/>
        <v>X</v>
      </c>
      <c r="O738" s="58" t="str">
        <f t="shared" si="592"/>
        <v>X</v>
      </c>
      <c r="P738" s="58" t="str">
        <f t="shared" si="592"/>
        <v>X</v>
      </c>
      <c r="Q738" s="58" t="str">
        <f t="shared" si="592"/>
        <v>X</v>
      </c>
    </row>
    <row r="739" spans="1:17">
      <c r="A739" s="780"/>
      <c r="B739" s="58" t="s">
        <v>34</v>
      </c>
      <c r="C739" s="58" t="str">
        <f t="shared" ref="C739:Q739" si="593">IF(C9=$V$80,"O",IF(C9=$W$80,"O",IF(C9=$X$80,"O",IF(C9=$Y$80,"O",IF(C9=$Z$80,"O",IF(C9=$AA$80,"O","X"))))))</f>
        <v>X</v>
      </c>
      <c r="D739" s="58" t="str">
        <f t="shared" si="593"/>
        <v>X</v>
      </c>
      <c r="E739" s="58" t="str">
        <f t="shared" si="593"/>
        <v>X</v>
      </c>
      <c r="F739" s="58" t="str">
        <f t="shared" si="593"/>
        <v>X</v>
      </c>
      <c r="G739" s="58" t="str">
        <f t="shared" si="593"/>
        <v>X</v>
      </c>
      <c r="H739" s="58" t="str">
        <f t="shared" si="593"/>
        <v>X</v>
      </c>
      <c r="I739" s="58" t="str">
        <f t="shared" si="593"/>
        <v>X</v>
      </c>
      <c r="J739" s="58" t="str">
        <f t="shared" si="593"/>
        <v>X</v>
      </c>
      <c r="K739" s="58" t="str">
        <f t="shared" si="593"/>
        <v>X</v>
      </c>
      <c r="L739" s="58" t="str">
        <f t="shared" si="593"/>
        <v>X</v>
      </c>
      <c r="M739" s="58" t="str">
        <f t="shared" si="593"/>
        <v>X</v>
      </c>
      <c r="N739" s="58" t="str">
        <f t="shared" si="593"/>
        <v>X</v>
      </c>
      <c r="O739" s="58" t="str">
        <f t="shared" si="593"/>
        <v>X</v>
      </c>
      <c r="P739" s="58" t="str">
        <f t="shared" si="593"/>
        <v>X</v>
      </c>
      <c r="Q739" s="58" t="str">
        <f t="shared" si="593"/>
        <v>X</v>
      </c>
    </row>
    <row r="740" spans="1:17">
      <c r="A740" s="780"/>
      <c r="B740" s="58" t="s">
        <v>35</v>
      </c>
      <c r="C740" s="58" t="str">
        <f t="shared" ref="C740:Q740" si="594">IF(C10=$V$80,"O",IF(C10=$W$80,"O",IF(C10=$X$80,"O",IF(C10=$Y$80,"O",IF(C10=$Z$80,"O",IF(C10=$AA$80,"O","X"))))))</f>
        <v>X</v>
      </c>
      <c r="D740" s="58" t="str">
        <f t="shared" si="594"/>
        <v>X</v>
      </c>
      <c r="E740" s="58" t="str">
        <f t="shared" si="594"/>
        <v>X</v>
      </c>
      <c r="F740" s="58" t="str">
        <f t="shared" si="594"/>
        <v>X</v>
      </c>
      <c r="G740" s="58" t="str">
        <f t="shared" si="594"/>
        <v>X</v>
      </c>
      <c r="H740" s="58" t="str">
        <f t="shared" si="594"/>
        <v>X</v>
      </c>
      <c r="I740" s="58" t="str">
        <f t="shared" si="594"/>
        <v>X</v>
      </c>
      <c r="J740" s="58" t="str">
        <f t="shared" si="594"/>
        <v>X</v>
      </c>
      <c r="K740" s="58" t="str">
        <f t="shared" si="594"/>
        <v>X</v>
      </c>
      <c r="L740" s="58" t="str">
        <f t="shared" si="594"/>
        <v>X</v>
      </c>
      <c r="M740" s="58" t="str">
        <f t="shared" si="594"/>
        <v>X</v>
      </c>
      <c r="N740" s="58" t="str">
        <f t="shared" si="594"/>
        <v>X</v>
      </c>
      <c r="O740" s="58" t="str">
        <f t="shared" si="594"/>
        <v>X</v>
      </c>
      <c r="P740" s="58" t="str">
        <f t="shared" si="594"/>
        <v>X</v>
      </c>
      <c r="Q740" s="58" t="str">
        <f t="shared" si="594"/>
        <v>X</v>
      </c>
    </row>
    <row r="741" spans="1:17">
      <c r="A741" s="780"/>
      <c r="B741" s="58" t="s">
        <v>36</v>
      </c>
      <c r="C741" s="58" t="str">
        <f t="shared" ref="C741:Q741" si="595">IF(C11=$V$80,"O",IF(C11=$W$80,"O",IF(C11=$X$80,"O",IF(C11=$Y$80,"O",IF(C11=$Z$80,"O",IF(C11=$AA$80,"O","X"))))))</f>
        <v>X</v>
      </c>
      <c r="D741" s="58" t="str">
        <f t="shared" si="595"/>
        <v>X</v>
      </c>
      <c r="E741" s="58" t="str">
        <f t="shared" si="595"/>
        <v>X</v>
      </c>
      <c r="F741" s="58" t="str">
        <f t="shared" si="595"/>
        <v>X</v>
      </c>
      <c r="G741" s="58" t="str">
        <f t="shared" si="595"/>
        <v>X</v>
      </c>
      <c r="H741" s="58" t="str">
        <f t="shared" si="595"/>
        <v>X</v>
      </c>
      <c r="I741" s="58" t="str">
        <f t="shared" si="595"/>
        <v>X</v>
      </c>
      <c r="J741" s="58" t="str">
        <f t="shared" si="595"/>
        <v>X</v>
      </c>
      <c r="K741" s="58" t="str">
        <f t="shared" si="595"/>
        <v>X</v>
      </c>
      <c r="L741" s="58" t="str">
        <f t="shared" si="595"/>
        <v>X</v>
      </c>
      <c r="M741" s="58" t="str">
        <f t="shared" si="595"/>
        <v>X</v>
      </c>
      <c r="N741" s="58" t="str">
        <f t="shared" si="595"/>
        <v>X</v>
      </c>
      <c r="O741" s="58" t="str">
        <f t="shared" si="595"/>
        <v>X</v>
      </c>
      <c r="P741" s="58" t="str">
        <f t="shared" si="595"/>
        <v>X</v>
      </c>
      <c r="Q741" s="58" t="str">
        <f t="shared" si="595"/>
        <v>X</v>
      </c>
    </row>
    <row r="742" spans="1:17">
      <c r="A742" s="780"/>
      <c r="B742" s="58" t="s">
        <v>21</v>
      </c>
      <c r="C742" s="58" t="str">
        <f t="shared" ref="C742:Q742" si="596">IF(C12=$V$80,"O",IF(C12=$W$80,"O",IF(C12=$X$80,"O",IF(C12=$Y$80,"O",IF(C12=$Z$80,"O",IF(C12=$AA$80,"O","X"))))))</f>
        <v>O</v>
      </c>
      <c r="D742" s="58" t="str">
        <f t="shared" si="596"/>
        <v>O</v>
      </c>
      <c r="E742" s="58" t="str">
        <f t="shared" si="596"/>
        <v>O</v>
      </c>
      <c r="F742" s="58" t="str">
        <f t="shared" si="596"/>
        <v>O</v>
      </c>
      <c r="G742" s="58" t="str">
        <f t="shared" si="596"/>
        <v>O</v>
      </c>
      <c r="H742" s="58" t="str">
        <f t="shared" si="596"/>
        <v>O</v>
      </c>
      <c r="I742" s="58" t="str">
        <f t="shared" si="596"/>
        <v>O</v>
      </c>
      <c r="J742" s="58" t="str">
        <f t="shared" si="596"/>
        <v>O</v>
      </c>
      <c r="K742" s="58" t="str">
        <f t="shared" si="596"/>
        <v>O</v>
      </c>
      <c r="L742" s="58" t="str">
        <f t="shared" si="596"/>
        <v>O</v>
      </c>
      <c r="M742" s="58" t="str">
        <f t="shared" si="596"/>
        <v>O</v>
      </c>
      <c r="N742" s="58" t="str">
        <f t="shared" si="596"/>
        <v>O</v>
      </c>
      <c r="O742" s="58" t="str">
        <f t="shared" si="596"/>
        <v>O</v>
      </c>
      <c r="P742" s="58" t="str">
        <f t="shared" si="596"/>
        <v>O</v>
      </c>
      <c r="Q742" s="58" t="str">
        <f t="shared" si="596"/>
        <v>O</v>
      </c>
    </row>
    <row r="743" spans="1:17">
      <c r="A743" s="781"/>
      <c r="B743" s="30" t="s">
        <v>46</v>
      </c>
      <c r="C743" s="47">
        <f>COUNTIF(C737:C742,"O")</f>
        <v>1</v>
      </c>
      <c r="D743" s="47">
        <f t="shared" ref="D743:Q743" si="597">COUNTIF(D737:D742,"O")</f>
        <v>1</v>
      </c>
      <c r="E743" s="47">
        <f t="shared" si="597"/>
        <v>1</v>
      </c>
      <c r="F743" s="47">
        <f t="shared" si="597"/>
        <v>1</v>
      </c>
      <c r="G743" s="47">
        <f t="shared" si="597"/>
        <v>1</v>
      </c>
      <c r="H743" s="47">
        <f t="shared" si="597"/>
        <v>1</v>
      </c>
      <c r="I743" s="47">
        <f t="shared" si="597"/>
        <v>1</v>
      </c>
      <c r="J743" s="47">
        <f t="shared" si="597"/>
        <v>1</v>
      </c>
      <c r="K743" s="47">
        <f t="shared" si="597"/>
        <v>1</v>
      </c>
      <c r="L743" s="47">
        <f t="shared" si="597"/>
        <v>1</v>
      </c>
      <c r="M743" s="47">
        <f t="shared" si="597"/>
        <v>1</v>
      </c>
      <c r="N743" s="47">
        <f t="shared" si="597"/>
        <v>1</v>
      </c>
      <c r="O743" s="47">
        <f t="shared" si="597"/>
        <v>1</v>
      </c>
      <c r="P743" s="47">
        <f t="shared" si="597"/>
        <v>1</v>
      </c>
      <c r="Q743" s="47">
        <f t="shared" si="597"/>
        <v>1</v>
      </c>
    </row>
    <row r="744" spans="1:17">
      <c r="A744" s="779">
        <v>65</v>
      </c>
      <c r="B744" s="58" t="s">
        <v>32</v>
      </c>
      <c r="C744" s="58" t="str">
        <f>IF(C7=$V$81,"O",IF(C7=$W$81,"O",IF(C7=$X$81,"O",IF(C7=$Y$81,"O",IF(C7=$Z$81,"O",IF(C7=$AA$81,"O",IF(C7=$AB$81,"O","X")))))))</f>
        <v>X</v>
      </c>
      <c r="D744" s="58" t="str">
        <f t="shared" ref="D744:Q744" si="598">IF(D7=$V$81,"O",IF(D7=$W$81,"O",IF(D7=$X$81,"O",IF(D7=$Y$81,"O",IF(D7=$Z$81,"O",IF(D7=$AA$81,"O",IF(D7=$AB$81,"O","X")))))))</f>
        <v>X</v>
      </c>
      <c r="E744" s="58" t="str">
        <f t="shared" si="598"/>
        <v>X</v>
      </c>
      <c r="F744" s="58" t="str">
        <f t="shared" si="598"/>
        <v>X</v>
      </c>
      <c r="G744" s="58" t="str">
        <f t="shared" si="598"/>
        <v>X</v>
      </c>
      <c r="H744" s="58" t="str">
        <f t="shared" si="598"/>
        <v>X</v>
      </c>
      <c r="I744" s="58" t="str">
        <f t="shared" si="598"/>
        <v>X</v>
      </c>
      <c r="J744" s="58" t="str">
        <f t="shared" si="598"/>
        <v>X</v>
      </c>
      <c r="K744" s="58" t="str">
        <f t="shared" si="598"/>
        <v>X</v>
      </c>
      <c r="L744" s="58" t="str">
        <f t="shared" si="598"/>
        <v>X</v>
      </c>
      <c r="M744" s="58" t="str">
        <f t="shared" si="598"/>
        <v>X</v>
      </c>
      <c r="N744" s="58" t="str">
        <f t="shared" si="598"/>
        <v>X</v>
      </c>
      <c r="O744" s="58" t="str">
        <f t="shared" si="598"/>
        <v>X</v>
      </c>
      <c r="P744" s="58" t="str">
        <f t="shared" si="598"/>
        <v>X</v>
      </c>
      <c r="Q744" s="58" t="str">
        <f t="shared" si="598"/>
        <v>X</v>
      </c>
    </row>
    <row r="745" spans="1:17">
      <c r="A745" s="780"/>
      <c r="B745" s="58" t="s">
        <v>33</v>
      </c>
      <c r="C745" s="58" t="str">
        <f t="shared" ref="C745:Q745" si="599">IF(C8=$V$81,"O",IF(C8=$W$81,"O",IF(C8=$X$81,"O",IF(C8=$Y$81,"O",IF(C8=$Z$81,"O",IF(C8=$AA$81,"O",IF(C8=$AB$81,"O","X")))))))</f>
        <v>O</v>
      </c>
      <c r="D745" s="58" t="str">
        <f t="shared" si="599"/>
        <v>O</v>
      </c>
      <c r="E745" s="58" t="str">
        <f t="shared" si="599"/>
        <v>O</v>
      </c>
      <c r="F745" s="58" t="str">
        <f t="shared" si="599"/>
        <v>O</v>
      </c>
      <c r="G745" s="58" t="str">
        <f t="shared" si="599"/>
        <v>O</v>
      </c>
      <c r="H745" s="58" t="str">
        <f t="shared" si="599"/>
        <v>O</v>
      </c>
      <c r="I745" s="58" t="str">
        <f t="shared" si="599"/>
        <v>O</v>
      </c>
      <c r="J745" s="58" t="str">
        <f t="shared" si="599"/>
        <v>O</v>
      </c>
      <c r="K745" s="58" t="str">
        <f t="shared" si="599"/>
        <v>O</v>
      </c>
      <c r="L745" s="58" t="str">
        <f t="shared" si="599"/>
        <v>O</v>
      </c>
      <c r="M745" s="58" t="str">
        <f t="shared" si="599"/>
        <v>O</v>
      </c>
      <c r="N745" s="58" t="str">
        <f t="shared" si="599"/>
        <v>O</v>
      </c>
      <c r="O745" s="58" t="str">
        <f t="shared" si="599"/>
        <v>O</v>
      </c>
      <c r="P745" s="58" t="str">
        <f t="shared" si="599"/>
        <v>O</v>
      </c>
      <c r="Q745" s="58" t="str">
        <f t="shared" si="599"/>
        <v>O</v>
      </c>
    </row>
    <row r="746" spans="1:17">
      <c r="A746" s="780"/>
      <c r="B746" s="58" t="s">
        <v>34</v>
      </c>
      <c r="C746" s="58" t="str">
        <f t="shared" ref="C746:Q746" si="600">IF(C9=$V$81,"O",IF(C9=$W$81,"O",IF(C9=$X$81,"O",IF(C9=$Y$81,"O",IF(C9=$Z$81,"O",IF(C9=$AA$81,"O",IF(C9=$AB$81,"O","X")))))))</f>
        <v>X</v>
      </c>
      <c r="D746" s="58" t="str">
        <f t="shared" si="600"/>
        <v>X</v>
      </c>
      <c r="E746" s="58" t="str">
        <f t="shared" si="600"/>
        <v>X</v>
      </c>
      <c r="F746" s="58" t="str">
        <f t="shared" si="600"/>
        <v>X</v>
      </c>
      <c r="G746" s="58" t="str">
        <f t="shared" si="600"/>
        <v>X</v>
      </c>
      <c r="H746" s="58" t="str">
        <f t="shared" si="600"/>
        <v>X</v>
      </c>
      <c r="I746" s="58" t="str">
        <f t="shared" si="600"/>
        <v>X</v>
      </c>
      <c r="J746" s="58" t="str">
        <f t="shared" si="600"/>
        <v>X</v>
      </c>
      <c r="K746" s="58" t="str">
        <f t="shared" si="600"/>
        <v>X</v>
      </c>
      <c r="L746" s="58" t="str">
        <f t="shared" si="600"/>
        <v>X</v>
      </c>
      <c r="M746" s="58" t="str">
        <f t="shared" si="600"/>
        <v>X</v>
      </c>
      <c r="N746" s="58" t="str">
        <f t="shared" si="600"/>
        <v>X</v>
      </c>
      <c r="O746" s="58" t="str">
        <f t="shared" si="600"/>
        <v>X</v>
      </c>
      <c r="P746" s="58" t="str">
        <f t="shared" si="600"/>
        <v>X</v>
      </c>
      <c r="Q746" s="58" t="str">
        <f t="shared" si="600"/>
        <v>X</v>
      </c>
    </row>
    <row r="747" spans="1:17">
      <c r="A747" s="780"/>
      <c r="B747" s="58" t="s">
        <v>35</v>
      </c>
      <c r="C747" s="58" t="str">
        <f t="shared" ref="C747:Q747" si="601">IF(C10=$V$81,"O",IF(C10=$W$81,"O",IF(C10=$X$81,"O",IF(C10=$Y$81,"O",IF(C10=$Z$81,"O",IF(C10=$AA$81,"O",IF(C10=$AB$81,"O","X")))))))</f>
        <v>X</v>
      </c>
      <c r="D747" s="58" t="str">
        <f t="shared" si="601"/>
        <v>X</v>
      </c>
      <c r="E747" s="58" t="str">
        <f t="shared" si="601"/>
        <v>X</v>
      </c>
      <c r="F747" s="58" t="str">
        <f t="shared" si="601"/>
        <v>X</v>
      </c>
      <c r="G747" s="58" t="str">
        <f t="shared" si="601"/>
        <v>X</v>
      </c>
      <c r="H747" s="58" t="str">
        <f t="shared" si="601"/>
        <v>X</v>
      </c>
      <c r="I747" s="58" t="str">
        <f t="shared" si="601"/>
        <v>X</v>
      </c>
      <c r="J747" s="58" t="str">
        <f t="shared" si="601"/>
        <v>X</v>
      </c>
      <c r="K747" s="58" t="str">
        <f t="shared" si="601"/>
        <v>X</v>
      </c>
      <c r="L747" s="58" t="str">
        <f t="shared" si="601"/>
        <v>X</v>
      </c>
      <c r="M747" s="58" t="str">
        <f t="shared" si="601"/>
        <v>X</v>
      </c>
      <c r="N747" s="58" t="str">
        <f t="shared" si="601"/>
        <v>X</v>
      </c>
      <c r="O747" s="58" t="str">
        <f t="shared" si="601"/>
        <v>X</v>
      </c>
      <c r="P747" s="58" t="str">
        <f t="shared" si="601"/>
        <v>X</v>
      </c>
      <c r="Q747" s="58" t="str">
        <f t="shared" si="601"/>
        <v>X</v>
      </c>
    </row>
    <row r="748" spans="1:17">
      <c r="A748" s="780"/>
      <c r="B748" s="58" t="s">
        <v>36</v>
      </c>
      <c r="C748" s="58" t="str">
        <f t="shared" ref="C748:Q748" si="602">IF(C11=$V$81,"O",IF(C11=$W$81,"O",IF(C11=$X$81,"O",IF(C11=$Y$81,"O",IF(C11=$Z$81,"O",IF(C11=$AA$81,"O",IF(C11=$AB$81,"O","X")))))))</f>
        <v>O</v>
      </c>
      <c r="D748" s="58" t="str">
        <f t="shared" si="602"/>
        <v>O</v>
      </c>
      <c r="E748" s="58" t="str">
        <f t="shared" si="602"/>
        <v>O</v>
      </c>
      <c r="F748" s="58" t="str">
        <f t="shared" si="602"/>
        <v>O</v>
      </c>
      <c r="G748" s="58" t="str">
        <f t="shared" si="602"/>
        <v>O</v>
      </c>
      <c r="H748" s="58" t="str">
        <f t="shared" si="602"/>
        <v>O</v>
      </c>
      <c r="I748" s="58" t="str">
        <f t="shared" si="602"/>
        <v>O</v>
      </c>
      <c r="J748" s="58" t="str">
        <f t="shared" si="602"/>
        <v>O</v>
      </c>
      <c r="K748" s="58" t="str">
        <f t="shared" si="602"/>
        <v>O</v>
      </c>
      <c r="L748" s="58" t="str">
        <f t="shared" si="602"/>
        <v>O</v>
      </c>
      <c r="M748" s="58" t="str">
        <f t="shared" si="602"/>
        <v>O</v>
      </c>
      <c r="N748" s="58" t="str">
        <f t="shared" si="602"/>
        <v>O</v>
      </c>
      <c r="O748" s="58" t="str">
        <f t="shared" si="602"/>
        <v>O</v>
      </c>
      <c r="P748" s="58" t="str">
        <f t="shared" si="602"/>
        <v>O</v>
      </c>
      <c r="Q748" s="58" t="str">
        <f t="shared" si="602"/>
        <v>O</v>
      </c>
    </row>
    <row r="749" spans="1:17">
      <c r="A749" s="780"/>
      <c r="B749" s="58" t="s">
        <v>21</v>
      </c>
      <c r="C749" s="58" t="str">
        <f t="shared" ref="C749:P749" si="603">IF(C12=$V$81,"O",IF(C12=$W$81,"O",IF(C12=$X$81,"O",IF(C12=$Y$81,"O",IF(C12=$Z$81,"O",IF(C12=$AA$81,"O",IF(C12=$AB$81,"O","X")))))))</f>
        <v>X</v>
      </c>
      <c r="D749" s="58" t="str">
        <f t="shared" si="603"/>
        <v>X</v>
      </c>
      <c r="E749" s="58" t="str">
        <f t="shared" si="603"/>
        <v>X</v>
      </c>
      <c r="F749" s="58" t="str">
        <f t="shared" si="603"/>
        <v>X</v>
      </c>
      <c r="G749" s="58" t="str">
        <f t="shared" si="603"/>
        <v>X</v>
      </c>
      <c r="H749" s="58" t="str">
        <f t="shared" si="603"/>
        <v>X</v>
      </c>
      <c r="I749" s="58" t="str">
        <f t="shared" si="603"/>
        <v>X</v>
      </c>
      <c r="J749" s="58" t="str">
        <f t="shared" si="603"/>
        <v>X</v>
      </c>
      <c r="K749" s="58" t="str">
        <f t="shared" si="603"/>
        <v>X</v>
      </c>
      <c r="L749" s="58" t="str">
        <f t="shared" si="603"/>
        <v>X</v>
      </c>
      <c r="M749" s="58" t="str">
        <f t="shared" si="603"/>
        <v>X</v>
      </c>
      <c r="N749" s="58" t="str">
        <f t="shared" si="603"/>
        <v>X</v>
      </c>
      <c r="O749" s="58" t="str">
        <f t="shared" si="603"/>
        <v>X</v>
      </c>
      <c r="P749" s="58" t="str">
        <f t="shared" si="603"/>
        <v>X</v>
      </c>
      <c r="Q749" s="58" t="str">
        <f>IF(Q12=$V$81,"O",IF(Q12=$W$81,"O",IF(Q12=$X$81,"O",IF(Q12=$Y$81,"O",IF(Q12=$Z$81,"O",IF(Q12=$AA$81,"O",IF(Q12=$AB$81,"O","X")))))))</f>
        <v>X</v>
      </c>
    </row>
    <row r="750" spans="1:17">
      <c r="A750" s="781"/>
      <c r="B750" s="30" t="s">
        <v>46</v>
      </c>
      <c r="C750" s="47">
        <f>COUNTIF(C744:C749,"O")</f>
        <v>2</v>
      </c>
      <c r="D750" s="47">
        <f t="shared" ref="D750:Q750" si="604">COUNTIF(D744:D749,"O")</f>
        <v>2</v>
      </c>
      <c r="E750" s="47">
        <f t="shared" si="604"/>
        <v>2</v>
      </c>
      <c r="F750" s="47">
        <f t="shared" si="604"/>
        <v>2</v>
      </c>
      <c r="G750" s="47">
        <f t="shared" si="604"/>
        <v>2</v>
      </c>
      <c r="H750" s="47">
        <f t="shared" si="604"/>
        <v>2</v>
      </c>
      <c r="I750" s="47">
        <f t="shared" si="604"/>
        <v>2</v>
      </c>
      <c r="J750" s="47">
        <f t="shared" si="604"/>
        <v>2</v>
      </c>
      <c r="K750" s="47">
        <f t="shared" si="604"/>
        <v>2</v>
      </c>
      <c r="L750" s="47">
        <f t="shared" si="604"/>
        <v>2</v>
      </c>
      <c r="M750" s="47">
        <f t="shared" si="604"/>
        <v>2</v>
      </c>
      <c r="N750" s="47">
        <f t="shared" si="604"/>
        <v>2</v>
      </c>
      <c r="O750" s="47">
        <f t="shared" si="604"/>
        <v>2</v>
      </c>
      <c r="P750" s="47">
        <f t="shared" si="604"/>
        <v>2</v>
      </c>
      <c r="Q750" s="47">
        <f t="shared" si="604"/>
        <v>2</v>
      </c>
    </row>
    <row r="751" spans="1:17">
      <c r="A751" s="779">
        <v>66</v>
      </c>
      <c r="B751" s="58" t="s">
        <v>32</v>
      </c>
      <c r="C751" s="58" t="str">
        <f>IF(C7=$V$82,"O",IF(C7=$W$82,"O",IF(C7=$X$82,"O",IF(C7=$Y$82,"O",IF(C7=$Z$82,"O",IF(C7=$AA$82,"O",IF(C7=$AB$82,"O","X")))))))</f>
        <v>X</v>
      </c>
      <c r="D751" s="58" t="str">
        <f t="shared" ref="D751:Q751" si="605">IF(D7=$V$82,"O",IF(D7=$W$82,"O",IF(D7=$X$82,"O",IF(D7=$Y$82,"O",IF(D7=$Z$82,"O",IF(D7=$AA$82,"O",IF(D7=$AB$82,"O","X")))))))</f>
        <v>X</v>
      </c>
      <c r="E751" s="58" t="str">
        <f t="shared" si="605"/>
        <v>X</v>
      </c>
      <c r="F751" s="58" t="str">
        <f t="shared" si="605"/>
        <v>X</v>
      </c>
      <c r="G751" s="58" t="str">
        <f t="shared" si="605"/>
        <v>X</v>
      </c>
      <c r="H751" s="58" t="str">
        <f t="shared" si="605"/>
        <v>X</v>
      </c>
      <c r="I751" s="58" t="str">
        <f t="shared" si="605"/>
        <v>X</v>
      </c>
      <c r="J751" s="58" t="str">
        <f t="shared" si="605"/>
        <v>X</v>
      </c>
      <c r="K751" s="58" t="str">
        <f t="shared" si="605"/>
        <v>X</v>
      </c>
      <c r="L751" s="58" t="str">
        <f t="shared" si="605"/>
        <v>X</v>
      </c>
      <c r="M751" s="58" t="str">
        <f t="shared" si="605"/>
        <v>X</v>
      </c>
      <c r="N751" s="58" t="str">
        <f t="shared" si="605"/>
        <v>X</v>
      </c>
      <c r="O751" s="58" t="str">
        <f t="shared" si="605"/>
        <v>X</v>
      </c>
      <c r="P751" s="58" t="str">
        <f t="shared" si="605"/>
        <v>X</v>
      </c>
      <c r="Q751" s="58" t="str">
        <f t="shared" si="605"/>
        <v>X</v>
      </c>
    </row>
    <row r="752" spans="1:17">
      <c r="A752" s="780"/>
      <c r="B752" s="58" t="s">
        <v>33</v>
      </c>
      <c r="C752" s="58" t="str">
        <f t="shared" ref="C752:Q752" si="606">IF(C8=$V$82,"O",IF(C8=$W$82,"O",IF(C8=$X$82,"O",IF(C8=$Y$82,"O",IF(C8=$Z$82,"O",IF(C8=$AA$82,"O",IF(C8=$AB$82,"O","X")))))))</f>
        <v>X</v>
      </c>
      <c r="D752" s="58" t="str">
        <f t="shared" si="606"/>
        <v>X</v>
      </c>
      <c r="E752" s="58" t="str">
        <f t="shared" si="606"/>
        <v>X</v>
      </c>
      <c r="F752" s="58" t="str">
        <f t="shared" si="606"/>
        <v>X</v>
      </c>
      <c r="G752" s="58" t="str">
        <f t="shared" si="606"/>
        <v>X</v>
      </c>
      <c r="H752" s="58" t="str">
        <f t="shared" si="606"/>
        <v>X</v>
      </c>
      <c r="I752" s="58" t="str">
        <f t="shared" si="606"/>
        <v>X</v>
      </c>
      <c r="J752" s="58" t="str">
        <f t="shared" si="606"/>
        <v>X</v>
      </c>
      <c r="K752" s="58" t="str">
        <f t="shared" si="606"/>
        <v>X</v>
      </c>
      <c r="L752" s="58" t="str">
        <f t="shared" si="606"/>
        <v>X</v>
      </c>
      <c r="M752" s="58" t="str">
        <f t="shared" si="606"/>
        <v>X</v>
      </c>
      <c r="N752" s="58" t="str">
        <f t="shared" si="606"/>
        <v>X</v>
      </c>
      <c r="O752" s="58" t="str">
        <f t="shared" si="606"/>
        <v>X</v>
      </c>
      <c r="P752" s="58" t="str">
        <f t="shared" si="606"/>
        <v>X</v>
      </c>
      <c r="Q752" s="58" t="str">
        <f t="shared" si="606"/>
        <v>X</v>
      </c>
    </row>
    <row r="753" spans="1:17">
      <c r="A753" s="780"/>
      <c r="B753" s="58" t="s">
        <v>34</v>
      </c>
      <c r="C753" s="58" t="str">
        <f t="shared" ref="C753:Q753" si="607">IF(C9=$V$82,"O",IF(C9=$W$82,"O",IF(C9=$X$82,"O",IF(C9=$Y$82,"O",IF(C9=$Z$82,"O",IF(C9=$AA$82,"O",IF(C9=$AB$82,"O","X")))))))</f>
        <v>X</v>
      </c>
      <c r="D753" s="58" t="str">
        <f t="shared" si="607"/>
        <v>X</v>
      </c>
      <c r="E753" s="58" t="str">
        <f t="shared" si="607"/>
        <v>X</v>
      </c>
      <c r="F753" s="58" t="str">
        <f t="shared" si="607"/>
        <v>X</v>
      </c>
      <c r="G753" s="58" t="str">
        <f t="shared" si="607"/>
        <v>X</v>
      </c>
      <c r="H753" s="58" t="str">
        <f t="shared" si="607"/>
        <v>X</v>
      </c>
      <c r="I753" s="58" t="str">
        <f t="shared" si="607"/>
        <v>X</v>
      </c>
      <c r="J753" s="58" t="str">
        <f t="shared" si="607"/>
        <v>X</v>
      </c>
      <c r="K753" s="58" t="str">
        <f t="shared" si="607"/>
        <v>X</v>
      </c>
      <c r="L753" s="58" t="str">
        <f t="shared" si="607"/>
        <v>X</v>
      </c>
      <c r="M753" s="58" t="str">
        <f t="shared" si="607"/>
        <v>X</v>
      </c>
      <c r="N753" s="58" t="str">
        <f t="shared" si="607"/>
        <v>X</v>
      </c>
      <c r="O753" s="58" t="str">
        <f t="shared" si="607"/>
        <v>X</v>
      </c>
      <c r="P753" s="58" t="str">
        <f t="shared" si="607"/>
        <v>X</v>
      </c>
      <c r="Q753" s="58" t="str">
        <f t="shared" si="607"/>
        <v>X</v>
      </c>
    </row>
    <row r="754" spans="1:17">
      <c r="A754" s="780"/>
      <c r="B754" s="58" t="s">
        <v>35</v>
      </c>
      <c r="C754" s="58" t="str">
        <f t="shared" ref="C754:Q754" si="608">IF(C10=$V$82,"O",IF(C10=$W$82,"O",IF(C10=$X$82,"O",IF(C10=$Y$82,"O",IF(C10=$Z$82,"O",IF(C10=$AA$82,"O",IF(C10=$AB$82,"O","X")))))))</f>
        <v>X</v>
      </c>
      <c r="D754" s="58" t="str">
        <f t="shared" si="608"/>
        <v>X</v>
      </c>
      <c r="E754" s="58" t="str">
        <f t="shared" si="608"/>
        <v>X</v>
      </c>
      <c r="F754" s="58" t="str">
        <f t="shared" si="608"/>
        <v>X</v>
      </c>
      <c r="G754" s="58" t="str">
        <f t="shared" si="608"/>
        <v>X</v>
      </c>
      <c r="H754" s="58" t="str">
        <f t="shared" si="608"/>
        <v>X</v>
      </c>
      <c r="I754" s="58" t="str">
        <f t="shared" si="608"/>
        <v>X</v>
      </c>
      <c r="J754" s="58" t="str">
        <f t="shared" si="608"/>
        <v>X</v>
      </c>
      <c r="K754" s="58" t="str">
        <f t="shared" si="608"/>
        <v>X</v>
      </c>
      <c r="L754" s="58" t="str">
        <f t="shared" si="608"/>
        <v>X</v>
      </c>
      <c r="M754" s="58" t="str">
        <f t="shared" si="608"/>
        <v>X</v>
      </c>
      <c r="N754" s="58" t="str">
        <f t="shared" si="608"/>
        <v>X</v>
      </c>
      <c r="O754" s="58" t="str">
        <f t="shared" si="608"/>
        <v>X</v>
      </c>
      <c r="P754" s="58" t="str">
        <f t="shared" si="608"/>
        <v>X</v>
      </c>
      <c r="Q754" s="58" t="str">
        <f t="shared" si="608"/>
        <v>X</v>
      </c>
    </row>
    <row r="755" spans="1:17">
      <c r="A755" s="780"/>
      <c r="B755" s="58" t="s">
        <v>36</v>
      </c>
      <c r="C755" s="58" t="str">
        <f t="shared" ref="C755:Q755" si="609">IF(C11=$V$82,"O",IF(C11=$W$82,"O",IF(C11=$X$82,"O",IF(C11=$Y$82,"O",IF(C11=$Z$82,"O",IF(C11=$AA$82,"O",IF(C11=$AB$82,"O","X")))))))</f>
        <v>X</v>
      </c>
      <c r="D755" s="58" t="str">
        <f t="shared" si="609"/>
        <v>X</v>
      </c>
      <c r="E755" s="58" t="str">
        <f t="shared" si="609"/>
        <v>X</v>
      </c>
      <c r="F755" s="58" t="str">
        <f t="shared" si="609"/>
        <v>X</v>
      </c>
      <c r="G755" s="58" t="str">
        <f t="shared" si="609"/>
        <v>X</v>
      </c>
      <c r="H755" s="58" t="str">
        <f t="shared" si="609"/>
        <v>X</v>
      </c>
      <c r="I755" s="58" t="str">
        <f t="shared" si="609"/>
        <v>X</v>
      </c>
      <c r="J755" s="58" t="str">
        <f t="shared" si="609"/>
        <v>X</v>
      </c>
      <c r="K755" s="58" t="str">
        <f t="shared" si="609"/>
        <v>X</v>
      </c>
      <c r="L755" s="58" t="str">
        <f t="shared" si="609"/>
        <v>X</v>
      </c>
      <c r="M755" s="58" t="str">
        <f t="shared" si="609"/>
        <v>X</v>
      </c>
      <c r="N755" s="58" t="str">
        <f t="shared" si="609"/>
        <v>X</v>
      </c>
      <c r="O755" s="58" t="str">
        <f t="shared" si="609"/>
        <v>X</v>
      </c>
      <c r="P755" s="58" t="str">
        <f t="shared" si="609"/>
        <v>X</v>
      </c>
      <c r="Q755" s="58" t="str">
        <f t="shared" si="609"/>
        <v>X</v>
      </c>
    </row>
    <row r="756" spans="1:17">
      <c r="A756" s="780"/>
      <c r="B756" s="58" t="s">
        <v>21</v>
      </c>
      <c r="C756" s="58" t="str">
        <f t="shared" ref="C756:P756" si="610">IF(C12=$V$82,"O",IF(C12=$W$82,"O",IF(C12=$X$82,"O",IF(C12=$Y$82,"O",IF(C12=$Z$82,"O",IF(C12=$AA$82,"O",IF(C12=$AB$82,"O","X")))))))</f>
        <v>X</v>
      </c>
      <c r="D756" s="58" t="str">
        <f t="shared" si="610"/>
        <v>X</v>
      </c>
      <c r="E756" s="58" t="str">
        <f t="shared" si="610"/>
        <v>X</v>
      </c>
      <c r="F756" s="58" t="str">
        <f t="shared" si="610"/>
        <v>X</v>
      </c>
      <c r="G756" s="58" t="str">
        <f t="shared" si="610"/>
        <v>X</v>
      </c>
      <c r="H756" s="58" t="str">
        <f t="shared" si="610"/>
        <v>X</v>
      </c>
      <c r="I756" s="58" t="str">
        <f t="shared" si="610"/>
        <v>X</v>
      </c>
      <c r="J756" s="58" t="str">
        <f t="shared" si="610"/>
        <v>X</v>
      </c>
      <c r="K756" s="58" t="str">
        <f t="shared" si="610"/>
        <v>X</v>
      </c>
      <c r="L756" s="58" t="str">
        <f t="shared" si="610"/>
        <v>X</v>
      </c>
      <c r="M756" s="58" t="str">
        <f t="shared" si="610"/>
        <v>X</v>
      </c>
      <c r="N756" s="58" t="str">
        <f t="shared" si="610"/>
        <v>X</v>
      </c>
      <c r="O756" s="58" t="str">
        <f t="shared" si="610"/>
        <v>X</v>
      </c>
      <c r="P756" s="58" t="str">
        <f t="shared" si="610"/>
        <v>X</v>
      </c>
      <c r="Q756" s="58" t="str">
        <f>IF(Q12=$V$82,"O",IF(Q12=$W$82,"O",IF(Q12=$X$82,"O",IF(Q12=$Y$82,"O",IF(Q12=$Z$82,"O",IF(Q12=$AA$82,"O",IF(Q12=$AB$82,"O","X")))))))</f>
        <v>X</v>
      </c>
    </row>
    <row r="757" spans="1:17">
      <c r="A757" s="781"/>
      <c r="B757" s="30" t="s">
        <v>46</v>
      </c>
      <c r="C757" s="47">
        <f>COUNTIF(C751:C756,"O")</f>
        <v>0</v>
      </c>
      <c r="D757" s="47">
        <f t="shared" ref="D757:Q757" si="611">COUNTIF(D751:D756,"O")</f>
        <v>0</v>
      </c>
      <c r="E757" s="47">
        <f t="shared" si="611"/>
        <v>0</v>
      </c>
      <c r="F757" s="47">
        <f t="shared" si="611"/>
        <v>0</v>
      </c>
      <c r="G757" s="47">
        <f t="shared" si="611"/>
        <v>0</v>
      </c>
      <c r="H757" s="47">
        <f t="shared" si="611"/>
        <v>0</v>
      </c>
      <c r="I757" s="47">
        <f t="shared" si="611"/>
        <v>0</v>
      </c>
      <c r="J757" s="47">
        <f t="shared" si="611"/>
        <v>0</v>
      </c>
      <c r="K757" s="47">
        <f t="shared" si="611"/>
        <v>0</v>
      </c>
      <c r="L757" s="47">
        <f t="shared" si="611"/>
        <v>0</v>
      </c>
      <c r="M757" s="47">
        <f t="shared" si="611"/>
        <v>0</v>
      </c>
      <c r="N757" s="47">
        <f t="shared" si="611"/>
        <v>0</v>
      </c>
      <c r="O757" s="47">
        <f t="shared" si="611"/>
        <v>0</v>
      </c>
      <c r="P757" s="47">
        <f t="shared" si="611"/>
        <v>0</v>
      </c>
      <c r="Q757" s="47">
        <f t="shared" si="611"/>
        <v>0</v>
      </c>
    </row>
    <row r="758" spans="1:17">
      <c r="A758" s="779">
        <v>67</v>
      </c>
      <c r="B758" s="58" t="s">
        <v>32</v>
      </c>
      <c r="C758" s="58" t="str">
        <f>IF(C7=$V$83,"O",IF(C7=$W$83,"O",IF(C7=$X$83,"O",IF(C7=$Y$83,"O",IF(C7=$Z$83,"O",IF(C7=$AA$83,"O",IF(C7=$AB$83,"O","X")))))))</f>
        <v>O</v>
      </c>
      <c r="D758" s="58" t="str">
        <f t="shared" ref="D758:Q758" si="612">IF(D7=$V$83,"O",IF(D7=$W$83,"O",IF(D7=$X$83,"O",IF(D7=$Y$83,"O",IF(D7=$Z$83,"O",IF(D7=$AA$83,"O",IF(D7=$AB$83,"O","X")))))))</f>
        <v>O</v>
      </c>
      <c r="E758" s="58" t="str">
        <f t="shared" si="612"/>
        <v>O</v>
      </c>
      <c r="F758" s="58" t="str">
        <f t="shared" si="612"/>
        <v>O</v>
      </c>
      <c r="G758" s="58" t="str">
        <f t="shared" si="612"/>
        <v>O</v>
      </c>
      <c r="H758" s="58" t="str">
        <f t="shared" si="612"/>
        <v>O</v>
      </c>
      <c r="I758" s="58" t="str">
        <f t="shared" si="612"/>
        <v>O</v>
      </c>
      <c r="J758" s="58" t="str">
        <f t="shared" si="612"/>
        <v>O</v>
      </c>
      <c r="K758" s="58" t="str">
        <f t="shared" si="612"/>
        <v>O</v>
      </c>
      <c r="L758" s="58" t="str">
        <f t="shared" si="612"/>
        <v>O</v>
      </c>
      <c r="M758" s="58" t="str">
        <f t="shared" si="612"/>
        <v>O</v>
      </c>
      <c r="N758" s="58" t="str">
        <f t="shared" si="612"/>
        <v>O</v>
      </c>
      <c r="O758" s="58" t="str">
        <f t="shared" si="612"/>
        <v>O</v>
      </c>
      <c r="P758" s="58" t="str">
        <f t="shared" si="612"/>
        <v>O</v>
      </c>
      <c r="Q758" s="58" t="str">
        <f t="shared" si="612"/>
        <v>O</v>
      </c>
    </row>
    <row r="759" spans="1:17">
      <c r="A759" s="780"/>
      <c r="B759" s="58" t="s">
        <v>33</v>
      </c>
      <c r="C759" s="58" t="str">
        <f t="shared" ref="C759:Q759" si="613">IF(C8=$V$83,"O",IF(C8=$W$83,"O",IF(C8=$X$83,"O",IF(C8=$Y$83,"O",IF(C8=$Z$83,"O",IF(C8=$AA$83,"O",IF(C8=$AB$83,"O","X")))))))</f>
        <v>X</v>
      </c>
      <c r="D759" s="58" t="str">
        <f t="shared" si="613"/>
        <v>X</v>
      </c>
      <c r="E759" s="58" t="str">
        <f t="shared" si="613"/>
        <v>X</v>
      </c>
      <c r="F759" s="58" t="str">
        <f t="shared" si="613"/>
        <v>X</v>
      </c>
      <c r="G759" s="58" t="str">
        <f t="shared" si="613"/>
        <v>X</v>
      </c>
      <c r="H759" s="58" t="str">
        <f t="shared" si="613"/>
        <v>X</v>
      </c>
      <c r="I759" s="58" t="str">
        <f t="shared" si="613"/>
        <v>X</v>
      </c>
      <c r="J759" s="58" t="str">
        <f t="shared" si="613"/>
        <v>X</v>
      </c>
      <c r="K759" s="58" t="str">
        <f t="shared" si="613"/>
        <v>X</v>
      </c>
      <c r="L759" s="58" t="str">
        <f t="shared" si="613"/>
        <v>X</v>
      </c>
      <c r="M759" s="58" t="str">
        <f t="shared" si="613"/>
        <v>X</v>
      </c>
      <c r="N759" s="58" t="str">
        <f t="shared" si="613"/>
        <v>X</v>
      </c>
      <c r="O759" s="58" t="str">
        <f t="shared" si="613"/>
        <v>X</v>
      </c>
      <c r="P759" s="58" t="str">
        <f t="shared" si="613"/>
        <v>X</v>
      </c>
      <c r="Q759" s="58" t="str">
        <f t="shared" si="613"/>
        <v>X</v>
      </c>
    </row>
    <row r="760" spans="1:17">
      <c r="A760" s="780"/>
      <c r="B760" s="58" t="s">
        <v>34</v>
      </c>
      <c r="C760" s="58" t="str">
        <f t="shared" ref="C760:Q760" si="614">IF(C9=$V$83,"O",IF(C9=$W$83,"O",IF(C9=$X$83,"O",IF(C9=$Y$83,"O",IF(C9=$Z$83,"O",IF(C9=$AA$83,"O",IF(C9=$AB$83,"O","X")))))))</f>
        <v>X</v>
      </c>
      <c r="D760" s="58" t="str">
        <f t="shared" si="614"/>
        <v>X</v>
      </c>
      <c r="E760" s="58" t="str">
        <f t="shared" si="614"/>
        <v>X</v>
      </c>
      <c r="F760" s="58" t="str">
        <f t="shared" si="614"/>
        <v>X</v>
      </c>
      <c r="G760" s="58" t="str">
        <f t="shared" si="614"/>
        <v>X</v>
      </c>
      <c r="H760" s="58" t="str">
        <f t="shared" si="614"/>
        <v>X</v>
      </c>
      <c r="I760" s="58" t="str">
        <f t="shared" si="614"/>
        <v>X</v>
      </c>
      <c r="J760" s="58" t="str">
        <f t="shared" si="614"/>
        <v>X</v>
      </c>
      <c r="K760" s="58" t="str">
        <f t="shared" si="614"/>
        <v>X</v>
      </c>
      <c r="L760" s="58" t="str">
        <f t="shared" si="614"/>
        <v>X</v>
      </c>
      <c r="M760" s="58" t="str">
        <f t="shared" si="614"/>
        <v>X</v>
      </c>
      <c r="N760" s="58" t="str">
        <f t="shared" si="614"/>
        <v>X</v>
      </c>
      <c r="O760" s="58" t="str">
        <f t="shared" si="614"/>
        <v>X</v>
      </c>
      <c r="P760" s="58" t="str">
        <f t="shared" si="614"/>
        <v>X</v>
      </c>
      <c r="Q760" s="58" t="str">
        <f t="shared" si="614"/>
        <v>X</v>
      </c>
    </row>
    <row r="761" spans="1:17">
      <c r="A761" s="780"/>
      <c r="B761" s="58" t="s">
        <v>35</v>
      </c>
      <c r="C761" s="58" t="str">
        <f t="shared" ref="C761:Q761" si="615">IF(C10=$V$83,"O",IF(C10=$W$83,"O",IF(C10=$X$83,"O",IF(C10=$Y$83,"O",IF(C10=$Z$83,"O",IF(C10=$AA$83,"O",IF(C10=$AB$83,"O","X")))))))</f>
        <v>O</v>
      </c>
      <c r="D761" s="58" t="str">
        <f t="shared" si="615"/>
        <v>O</v>
      </c>
      <c r="E761" s="58" t="str">
        <f t="shared" si="615"/>
        <v>O</v>
      </c>
      <c r="F761" s="58" t="str">
        <f t="shared" si="615"/>
        <v>O</v>
      </c>
      <c r="G761" s="58" t="str">
        <f t="shared" si="615"/>
        <v>O</v>
      </c>
      <c r="H761" s="58" t="str">
        <f t="shared" si="615"/>
        <v>O</v>
      </c>
      <c r="I761" s="58" t="str">
        <f t="shared" si="615"/>
        <v>O</v>
      </c>
      <c r="J761" s="58" t="str">
        <f t="shared" si="615"/>
        <v>O</v>
      </c>
      <c r="K761" s="58" t="str">
        <f t="shared" si="615"/>
        <v>O</v>
      </c>
      <c r="L761" s="58" t="str">
        <f t="shared" si="615"/>
        <v>O</v>
      </c>
      <c r="M761" s="58" t="str">
        <f t="shared" si="615"/>
        <v>O</v>
      </c>
      <c r="N761" s="58" t="str">
        <f t="shared" si="615"/>
        <v>O</v>
      </c>
      <c r="O761" s="58" t="str">
        <f t="shared" si="615"/>
        <v>O</v>
      </c>
      <c r="P761" s="58" t="str">
        <f t="shared" si="615"/>
        <v>O</v>
      </c>
      <c r="Q761" s="58" t="str">
        <f t="shared" si="615"/>
        <v>O</v>
      </c>
    </row>
    <row r="762" spans="1:17">
      <c r="A762" s="780"/>
      <c r="B762" s="58" t="s">
        <v>36</v>
      </c>
      <c r="C762" s="58" t="str">
        <f t="shared" ref="C762:Q762" si="616">IF(C11=$V$83,"O",IF(C11=$W$83,"O",IF(C11=$X$83,"O",IF(C11=$Y$83,"O",IF(C11=$Z$83,"O",IF(C11=$AA$83,"O",IF(C11=$AB$83,"O","X")))))))</f>
        <v>X</v>
      </c>
      <c r="D762" s="58" t="str">
        <f t="shared" si="616"/>
        <v>X</v>
      </c>
      <c r="E762" s="58" t="str">
        <f t="shared" si="616"/>
        <v>X</v>
      </c>
      <c r="F762" s="58" t="str">
        <f t="shared" si="616"/>
        <v>X</v>
      </c>
      <c r="G762" s="58" t="str">
        <f t="shared" si="616"/>
        <v>X</v>
      </c>
      <c r="H762" s="58" t="str">
        <f t="shared" si="616"/>
        <v>X</v>
      </c>
      <c r="I762" s="58" t="str">
        <f t="shared" si="616"/>
        <v>X</v>
      </c>
      <c r="J762" s="58" t="str">
        <f t="shared" si="616"/>
        <v>X</v>
      </c>
      <c r="K762" s="58" t="str">
        <f t="shared" si="616"/>
        <v>X</v>
      </c>
      <c r="L762" s="58" t="str">
        <f t="shared" si="616"/>
        <v>X</v>
      </c>
      <c r="M762" s="58" t="str">
        <f t="shared" si="616"/>
        <v>X</v>
      </c>
      <c r="N762" s="58" t="str">
        <f t="shared" si="616"/>
        <v>X</v>
      </c>
      <c r="O762" s="58" t="str">
        <f t="shared" si="616"/>
        <v>X</v>
      </c>
      <c r="P762" s="58" t="str">
        <f t="shared" si="616"/>
        <v>X</v>
      </c>
      <c r="Q762" s="58" t="str">
        <f t="shared" si="616"/>
        <v>X</v>
      </c>
    </row>
    <row r="763" spans="1:17">
      <c r="A763" s="780"/>
      <c r="B763" s="58" t="s">
        <v>21</v>
      </c>
      <c r="C763" s="58" t="str">
        <f t="shared" ref="C763:P763" si="617">IF(C12=$V$83,"O",IF(C12=$W$83,"O",IF(C12=$X$83,"O",IF(C12=$Y$83,"O",IF(C12=$Z$83,"O",IF(C12=$AA$83,"O",IF(C12=$AB$83,"O","X")))))))</f>
        <v>X</v>
      </c>
      <c r="D763" s="58" t="str">
        <f t="shared" si="617"/>
        <v>X</v>
      </c>
      <c r="E763" s="58" t="str">
        <f t="shared" si="617"/>
        <v>X</v>
      </c>
      <c r="F763" s="58" t="str">
        <f t="shared" si="617"/>
        <v>X</v>
      </c>
      <c r="G763" s="58" t="str">
        <f t="shared" si="617"/>
        <v>X</v>
      </c>
      <c r="H763" s="58" t="str">
        <f t="shared" si="617"/>
        <v>X</v>
      </c>
      <c r="I763" s="58" t="str">
        <f t="shared" si="617"/>
        <v>X</v>
      </c>
      <c r="J763" s="58" t="str">
        <f t="shared" si="617"/>
        <v>X</v>
      </c>
      <c r="K763" s="58" t="str">
        <f t="shared" si="617"/>
        <v>X</v>
      </c>
      <c r="L763" s="58" t="str">
        <f t="shared" si="617"/>
        <v>X</v>
      </c>
      <c r="M763" s="58" t="str">
        <f t="shared" si="617"/>
        <v>X</v>
      </c>
      <c r="N763" s="58" t="str">
        <f t="shared" si="617"/>
        <v>X</v>
      </c>
      <c r="O763" s="58" t="str">
        <f t="shared" si="617"/>
        <v>X</v>
      </c>
      <c r="P763" s="58" t="str">
        <f t="shared" si="617"/>
        <v>X</v>
      </c>
      <c r="Q763" s="58" t="str">
        <f>IF(Q12=$V$83,"O",IF(Q12=$W$83,"O",IF(Q12=$X$83,"O",IF(Q12=$Y$83,"O",IF(Q12=$Z$83,"O",IF(Q12=$AA$83,"O",IF(Q12=$AB$83,"O","X")))))))</f>
        <v>X</v>
      </c>
    </row>
    <row r="764" spans="1:17">
      <c r="A764" s="781"/>
      <c r="B764" s="30" t="s">
        <v>46</v>
      </c>
      <c r="C764" s="47">
        <f>COUNTIF(C758:C763,"O")</f>
        <v>2</v>
      </c>
      <c r="D764" s="47">
        <f t="shared" ref="D764:Q764" si="618">COUNTIF(D758:D763,"O")</f>
        <v>2</v>
      </c>
      <c r="E764" s="47">
        <f t="shared" si="618"/>
        <v>2</v>
      </c>
      <c r="F764" s="47">
        <f t="shared" si="618"/>
        <v>2</v>
      </c>
      <c r="G764" s="47">
        <f t="shared" si="618"/>
        <v>2</v>
      </c>
      <c r="H764" s="47">
        <f t="shared" si="618"/>
        <v>2</v>
      </c>
      <c r="I764" s="47">
        <f t="shared" si="618"/>
        <v>2</v>
      </c>
      <c r="J764" s="47">
        <f t="shared" si="618"/>
        <v>2</v>
      </c>
      <c r="K764" s="47">
        <f t="shared" si="618"/>
        <v>2</v>
      </c>
      <c r="L764" s="47">
        <f t="shared" si="618"/>
        <v>2</v>
      </c>
      <c r="M764" s="47">
        <f t="shared" si="618"/>
        <v>2</v>
      </c>
      <c r="N764" s="47">
        <f t="shared" si="618"/>
        <v>2</v>
      </c>
      <c r="O764" s="47">
        <f t="shared" si="618"/>
        <v>2</v>
      </c>
      <c r="P764" s="47">
        <f t="shared" si="618"/>
        <v>2</v>
      </c>
      <c r="Q764" s="47">
        <f t="shared" si="618"/>
        <v>2</v>
      </c>
    </row>
    <row r="765" spans="1:17">
      <c r="A765" s="779">
        <v>68</v>
      </c>
      <c r="B765" s="58" t="s">
        <v>32</v>
      </c>
      <c r="C765" s="58" t="str">
        <f>IF(C7=$V$84,"O",IF(C7=$W$84,"O",IF(C7=$X$84,"O",IF(C7=$Y$84,"O",IF(C7=$Z$84,"O",IF(C7=$AA$84,"O",IF(C7=$AB$84,"O","X")))))))</f>
        <v>X</v>
      </c>
      <c r="D765" s="58" t="str">
        <f t="shared" ref="D765:Q765" si="619">IF(D7=$V$84,"O",IF(D7=$W$84,"O",IF(D7=$X$84,"O",IF(D7=$Y$84,"O",IF(D7=$Z$84,"O",IF(D7=$AA$84,"O",IF(D7=$AB$84,"O","X")))))))</f>
        <v>X</v>
      </c>
      <c r="E765" s="58" t="str">
        <f t="shared" si="619"/>
        <v>X</v>
      </c>
      <c r="F765" s="58" t="str">
        <f t="shared" si="619"/>
        <v>X</v>
      </c>
      <c r="G765" s="58" t="str">
        <f t="shared" si="619"/>
        <v>X</v>
      </c>
      <c r="H765" s="58" t="str">
        <f t="shared" si="619"/>
        <v>X</v>
      </c>
      <c r="I765" s="58" t="str">
        <f t="shared" si="619"/>
        <v>X</v>
      </c>
      <c r="J765" s="58" t="str">
        <f t="shared" si="619"/>
        <v>X</v>
      </c>
      <c r="K765" s="58" t="str">
        <f t="shared" si="619"/>
        <v>X</v>
      </c>
      <c r="L765" s="58" t="str">
        <f t="shared" si="619"/>
        <v>X</v>
      </c>
      <c r="M765" s="58" t="str">
        <f t="shared" si="619"/>
        <v>X</v>
      </c>
      <c r="N765" s="58" t="str">
        <f t="shared" si="619"/>
        <v>X</v>
      </c>
      <c r="O765" s="58" t="str">
        <f t="shared" si="619"/>
        <v>X</v>
      </c>
      <c r="P765" s="58" t="str">
        <f t="shared" si="619"/>
        <v>X</v>
      </c>
      <c r="Q765" s="58" t="str">
        <f t="shared" si="619"/>
        <v>X</v>
      </c>
    </row>
    <row r="766" spans="1:17">
      <c r="A766" s="780"/>
      <c r="B766" s="58" t="s">
        <v>33</v>
      </c>
      <c r="C766" s="58" t="str">
        <f t="shared" ref="C766:Q766" si="620">IF(C8=$V$84,"O",IF(C8=$W$84,"O",IF(C8=$X$84,"O",IF(C8=$Y$84,"O",IF(C8=$Z$84,"O",IF(C8=$AA$84,"O",IF(C8=$AB$84,"O","X")))))))</f>
        <v>X</v>
      </c>
      <c r="D766" s="58" t="str">
        <f t="shared" si="620"/>
        <v>X</v>
      </c>
      <c r="E766" s="58" t="str">
        <f t="shared" si="620"/>
        <v>X</v>
      </c>
      <c r="F766" s="58" t="str">
        <f t="shared" si="620"/>
        <v>X</v>
      </c>
      <c r="G766" s="58" t="str">
        <f t="shared" si="620"/>
        <v>X</v>
      </c>
      <c r="H766" s="58" t="str">
        <f t="shared" si="620"/>
        <v>X</v>
      </c>
      <c r="I766" s="58" t="str">
        <f t="shared" si="620"/>
        <v>X</v>
      </c>
      <c r="J766" s="58" t="str">
        <f t="shared" si="620"/>
        <v>X</v>
      </c>
      <c r="K766" s="58" t="str">
        <f t="shared" si="620"/>
        <v>X</v>
      </c>
      <c r="L766" s="58" t="str">
        <f t="shared" si="620"/>
        <v>X</v>
      </c>
      <c r="M766" s="58" t="str">
        <f t="shared" si="620"/>
        <v>X</v>
      </c>
      <c r="N766" s="58" t="str">
        <f t="shared" si="620"/>
        <v>X</v>
      </c>
      <c r="O766" s="58" t="str">
        <f t="shared" si="620"/>
        <v>X</v>
      </c>
      <c r="P766" s="58" t="str">
        <f t="shared" si="620"/>
        <v>X</v>
      </c>
      <c r="Q766" s="58" t="str">
        <f t="shared" si="620"/>
        <v>X</v>
      </c>
    </row>
    <row r="767" spans="1:17">
      <c r="A767" s="780"/>
      <c r="B767" s="58" t="s">
        <v>34</v>
      </c>
      <c r="C767" s="58" t="str">
        <f t="shared" ref="C767:Q767" si="621">IF(C9=$V$84,"O",IF(C9=$W$84,"O",IF(C9=$X$84,"O",IF(C9=$Y$84,"O",IF(C9=$Z$84,"O",IF(C9=$AA$84,"O",IF(C9=$AB$84,"O","X")))))))</f>
        <v>X</v>
      </c>
      <c r="D767" s="58" t="str">
        <f t="shared" si="621"/>
        <v>X</v>
      </c>
      <c r="E767" s="58" t="str">
        <f t="shared" si="621"/>
        <v>X</v>
      </c>
      <c r="F767" s="58" t="str">
        <f t="shared" si="621"/>
        <v>X</v>
      </c>
      <c r="G767" s="58" t="str">
        <f t="shared" si="621"/>
        <v>X</v>
      </c>
      <c r="H767" s="58" t="str">
        <f t="shared" si="621"/>
        <v>X</v>
      </c>
      <c r="I767" s="58" t="str">
        <f t="shared" si="621"/>
        <v>X</v>
      </c>
      <c r="J767" s="58" t="str">
        <f t="shared" si="621"/>
        <v>X</v>
      </c>
      <c r="K767" s="58" t="str">
        <f t="shared" si="621"/>
        <v>X</v>
      </c>
      <c r="L767" s="58" t="str">
        <f t="shared" si="621"/>
        <v>X</v>
      </c>
      <c r="M767" s="58" t="str">
        <f t="shared" si="621"/>
        <v>X</v>
      </c>
      <c r="N767" s="58" t="str">
        <f t="shared" si="621"/>
        <v>X</v>
      </c>
      <c r="O767" s="58" t="str">
        <f t="shared" si="621"/>
        <v>X</v>
      </c>
      <c r="P767" s="58" t="str">
        <f t="shared" si="621"/>
        <v>X</v>
      </c>
      <c r="Q767" s="58" t="str">
        <f t="shared" si="621"/>
        <v>X</v>
      </c>
    </row>
    <row r="768" spans="1:17">
      <c r="A768" s="780"/>
      <c r="B768" s="58" t="s">
        <v>35</v>
      </c>
      <c r="C768" s="58" t="str">
        <f t="shared" ref="C768:Q768" si="622">IF(C10=$V$84,"O",IF(C10=$W$84,"O",IF(C10=$X$84,"O",IF(C10=$Y$84,"O",IF(C10=$Z$84,"O",IF(C10=$AA$84,"O",IF(C10=$AB$84,"O","X")))))))</f>
        <v>X</v>
      </c>
      <c r="D768" s="58" t="str">
        <f t="shared" si="622"/>
        <v>X</v>
      </c>
      <c r="E768" s="58" t="str">
        <f t="shared" si="622"/>
        <v>X</v>
      </c>
      <c r="F768" s="58" t="str">
        <f t="shared" si="622"/>
        <v>X</v>
      </c>
      <c r="G768" s="58" t="str">
        <f t="shared" si="622"/>
        <v>X</v>
      </c>
      <c r="H768" s="58" t="str">
        <f t="shared" si="622"/>
        <v>X</v>
      </c>
      <c r="I768" s="58" t="str">
        <f t="shared" si="622"/>
        <v>X</v>
      </c>
      <c r="J768" s="58" t="str">
        <f t="shared" si="622"/>
        <v>X</v>
      </c>
      <c r="K768" s="58" t="str">
        <f t="shared" si="622"/>
        <v>X</v>
      </c>
      <c r="L768" s="58" t="str">
        <f t="shared" si="622"/>
        <v>X</v>
      </c>
      <c r="M768" s="58" t="str">
        <f t="shared" si="622"/>
        <v>X</v>
      </c>
      <c r="N768" s="58" t="str">
        <f t="shared" si="622"/>
        <v>X</v>
      </c>
      <c r="O768" s="58" t="str">
        <f t="shared" si="622"/>
        <v>X</v>
      </c>
      <c r="P768" s="58" t="str">
        <f t="shared" si="622"/>
        <v>X</v>
      </c>
      <c r="Q768" s="58" t="str">
        <f t="shared" si="622"/>
        <v>X</v>
      </c>
    </row>
    <row r="769" spans="1:17">
      <c r="A769" s="780"/>
      <c r="B769" s="58" t="s">
        <v>36</v>
      </c>
      <c r="C769" s="58" t="str">
        <f t="shared" ref="C769:Q769" si="623">IF(C11=$V$84,"O",IF(C11=$W$84,"O",IF(C11=$X$84,"O",IF(C11=$Y$84,"O",IF(C11=$Z$84,"O",IF(C11=$AA$84,"O",IF(C11=$AB$84,"O","X")))))))</f>
        <v>X</v>
      </c>
      <c r="D769" s="58" t="str">
        <f t="shared" si="623"/>
        <v>X</v>
      </c>
      <c r="E769" s="58" t="str">
        <f t="shared" si="623"/>
        <v>X</v>
      </c>
      <c r="F769" s="58" t="str">
        <f t="shared" si="623"/>
        <v>X</v>
      </c>
      <c r="G769" s="58" t="str">
        <f t="shared" si="623"/>
        <v>X</v>
      </c>
      <c r="H769" s="58" t="str">
        <f t="shared" si="623"/>
        <v>X</v>
      </c>
      <c r="I769" s="58" t="str">
        <f t="shared" si="623"/>
        <v>X</v>
      </c>
      <c r="J769" s="58" t="str">
        <f t="shared" si="623"/>
        <v>X</v>
      </c>
      <c r="K769" s="58" t="str">
        <f t="shared" si="623"/>
        <v>X</v>
      </c>
      <c r="L769" s="58" t="str">
        <f t="shared" si="623"/>
        <v>X</v>
      </c>
      <c r="M769" s="58" t="str">
        <f t="shared" si="623"/>
        <v>X</v>
      </c>
      <c r="N769" s="58" t="str">
        <f t="shared" si="623"/>
        <v>X</v>
      </c>
      <c r="O769" s="58" t="str">
        <f t="shared" si="623"/>
        <v>X</v>
      </c>
      <c r="P769" s="58" t="str">
        <f t="shared" si="623"/>
        <v>X</v>
      </c>
      <c r="Q769" s="58" t="str">
        <f t="shared" si="623"/>
        <v>X</v>
      </c>
    </row>
    <row r="770" spans="1:17">
      <c r="A770" s="780"/>
      <c r="B770" s="58" t="s">
        <v>21</v>
      </c>
      <c r="C770" s="58" t="str">
        <f t="shared" ref="C770:P770" si="624">IF(C12=$V$84,"O",IF(C12=$W$84,"O",IF(C12=$X$84,"O",IF(C12=$Y$84,"O",IF(C12=$Z$84,"O",IF(C12=$AA$84,"O",IF(C12=$AB$84,"O","X")))))))</f>
        <v>O</v>
      </c>
      <c r="D770" s="58" t="str">
        <f t="shared" si="624"/>
        <v>O</v>
      </c>
      <c r="E770" s="58" t="str">
        <f t="shared" si="624"/>
        <v>O</v>
      </c>
      <c r="F770" s="58" t="str">
        <f t="shared" si="624"/>
        <v>O</v>
      </c>
      <c r="G770" s="58" t="str">
        <f t="shared" si="624"/>
        <v>O</v>
      </c>
      <c r="H770" s="58" t="str">
        <f t="shared" si="624"/>
        <v>O</v>
      </c>
      <c r="I770" s="58" t="str">
        <f t="shared" si="624"/>
        <v>O</v>
      </c>
      <c r="J770" s="58" t="str">
        <f t="shared" si="624"/>
        <v>O</v>
      </c>
      <c r="K770" s="58" t="str">
        <f t="shared" si="624"/>
        <v>O</v>
      </c>
      <c r="L770" s="58" t="str">
        <f t="shared" si="624"/>
        <v>O</v>
      </c>
      <c r="M770" s="58" t="str">
        <f t="shared" si="624"/>
        <v>O</v>
      </c>
      <c r="N770" s="58" t="str">
        <f t="shared" si="624"/>
        <v>O</v>
      </c>
      <c r="O770" s="58" t="str">
        <f t="shared" si="624"/>
        <v>O</v>
      </c>
      <c r="P770" s="58" t="str">
        <f t="shared" si="624"/>
        <v>O</v>
      </c>
      <c r="Q770" s="58" t="str">
        <f>IF(Q12=$V$84,"O",IF(Q12=$W$84,"O",IF(Q12=$X$84,"O",IF(Q12=$Y$84,"O",IF(Q12=$Z$84,"O",IF(Q12=$AA$84,"O",IF(Q12=$AB$84,"O","X")))))))</f>
        <v>O</v>
      </c>
    </row>
    <row r="771" spans="1:17">
      <c r="A771" s="781"/>
      <c r="B771" s="30" t="s">
        <v>46</v>
      </c>
      <c r="C771" s="47">
        <f>COUNTIF(C765:C770,"O")</f>
        <v>1</v>
      </c>
      <c r="D771" s="47">
        <f t="shared" ref="D771:Q771" si="625">COUNTIF(D765:D770,"O")</f>
        <v>1</v>
      </c>
      <c r="E771" s="47">
        <f t="shared" si="625"/>
        <v>1</v>
      </c>
      <c r="F771" s="47">
        <f t="shared" si="625"/>
        <v>1</v>
      </c>
      <c r="G771" s="47">
        <f t="shared" si="625"/>
        <v>1</v>
      </c>
      <c r="H771" s="47">
        <f t="shared" si="625"/>
        <v>1</v>
      </c>
      <c r="I771" s="47">
        <f t="shared" si="625"/>
        <v>1</v>
      </c>
      <c r="J771" s="47">
        <f t="shared" si="625"/>
        <v>1</v>
      </c>
      <c r="K771" s="47">
        <f t="shared" si="625"/>
        <v>1</v>
      </c>
      <c r="L771" s="47">
        <f t="shared" si="625"/>
        <v>1</v>
      </c>
      <c r="M771" s="47">
        <f t="shared" si="625"/>
        <v>1</v>
      </c>
      <c r="N771" s="47">
        <f t="shared" si="625"/>
        <v>1</v>
      </c>
      <c r="O771" s="47">
        <f t="shared" si="625"/>
        <v>1</v>
      </c>
      <c r="P771" s="47">
        <f t="shared" si="625"/>
        <v>1</v>
      </c>
      <c r="Q771" s="47">
        <f t="shared" si="625"/>
        <v>1</v>
      </c>
    </row>
    <row r="772" spans="1:17">
      <c r="A772" s="779">
        <v>69</v>
      </c>
      <c r="B772" s="58" t="s">
        <v>32</v>
      </c>
      <c r="C772" s="58" t="str">
        <f>IF(C7=$V$85,"O",IF(C7=$W$85,"O",IF(C7=$X$85,"O",IF(C7=$Y$85,"O",IF(C7=$Z$85,"O",IF(C7=$AA$85,"O",IF(C7=$AB$85,"O","X")))))))</f>
        <v>X</v>
      </c>
      <c r="D772" s="58" t="str">
        <f t="shared" ref="D772:Q772" si="626">IF(D7=$V$85,"O",IF(D7=$W$85,"O",IF(D7=$X$85,"O",IF(D7=$Y$85,"O",IF(D7=$Z$85,"O",IF(D7=$AA$85,"O",IF(D7=$AB$85,"O","X")))))))</f>
        <v>X</v>
      </c>
      <c r="E772" s="58" t="str">
        <f t="shared" si="626"/>
        <v>X</v>
      </c>
      <c r="F772" s="58" t="str">
        <f t="shared" si="626"/>
        <v>X</v>
      </c>
      <c r="G772" s="58" t="str">
        <f t="shared" si="626"/>
        <v>X</v>
      </c>
      <c r="H772" s="58" t="str">
        <f t="shared" si="626"/>
        <v>X</v>
      </c>
      <c r="I772" s="58" t="str">
        <f t="shared" si="626"/>
        <v>X</v>
      </c>
      <c r="J772" s="58" t="str">
        <f t="shared" si="626"/>
        <v>X</v>
      </c>
      <c r="K772" s="58" t="str">
        <f t="shared" si="626"/>
        <v>X</v>
      </c>
      <c r="L772" s="58" t="str">
        <f t="shared" si="626"/>
        <v>X</v>
      </c>
      <c r="M772" s="58" t="str">
        <f t="shared" si="626"/>
        <v>X</v>
      </c>
      <c r="N772" s="58" t="str">
        <f t="shared" si="626"/>
        <v>X</v>
      </c>
      <c r="O772" s="58" t="str">
        <f t="shared" si="626"/>
        <v>X</v>
      </c>
      <c r="P772" s="58" t="str">
        <f t="shared" si="626"/>
        <v>X</v>
      </c>
      <c r="Q772" s="58" t="str">
        <f t="shared" si="626"/>
        <v>X</v>
      </c>
    </row>
    <row r="773" spans="1:17">
      <c r="A773" s="780"/>
      <c r="B773" s="58" t="s">
        <v>33</v>
      </c>
      <c r="C773" s="58" t="str">
        <f t="shared" ref="C773:Q773" si="627">IF(C8=$V$85,"O",IF(C8=$W$85,"O",IF(C8=$X$85,"O",IF(C8=$Y$85,"O",IF(C8=$Z$85,"O",IF(C8=$AA$85,"O",IF(C8=$AB$85,"O","X")))))))</f>
        <v>X</v>
      </c>
      <c r="D773" s="58" t="str">
        <f t="shared" si="627"/>
        <v>X</v>
      </c>
      <c r="E773" s="58" t="str">
        <f t="shared" si="627"/>
        <v>X</v>
      </c>
      <c r="F773" s="58" t="str">
        <f t="shared" si="627"/>
        <v>X</v>
      </c>
      <c r="G773" s="58" t="str">
        <f t="shared" si="627"/>
        <v>X</v>
      </c>
      <c r="H773" s="58" t="str">
        <f t="shared" si="627"/>
        <v>X</v>
      </c>
      <c r="I773" s="58" t="str">
        <f t="shared" si="627"/>
        <v>X</v>
      </c>
      <c r="J773" s="58" t="str">
        <f t="shared" si="627"/>
        <v>X</v>
      </c>
      <c r="K773" s="58" t="str">
        <f t="shared" si="627"/>
        <v>X</v>
      </c>
      <c r="L773" s="58" t="str">
        <f t="shared" si="627"/>
        <v>X</v>
      </c>
      <c r="M773" s="58" t="str">
        <f t="shared" si="627"/>
        <v>X</v>
      </c>
      <c r="N773" s="58" t="str">
        <f t="shared" si="627"/>
        <v>X</v>
      </c>
      <c r="O773" s="58" t="str">
        <f t="shared" si="627"/>
        <v>X</v>
      </c>
      <c r="P773" s="58" t="str">
        <f t="shared" si="627"/>
        <v>X</v>
      </c>
      <c r="Q773" s="58" t="str">
        <f t="shared" si="627"/>
        <v>X</v>
      </c>
    </row>
    <row r="774" spans="1:17">
      <c r="A774" s="780"/>
      <c r="B774" s="58" t="s">
        <v>34</v>
      </c>
      <c r="C774" s="58" t="str">
        <f t="shared" ref="C774:Q774" si="628">IF(C9=$V$85,"O",IF(C9=$W$85,"O",IF(C9=$X$85,"O",IF(C9=$Y$85,"O",IF(C9=$Z$85,"O",IF(C9=$AA$85,"O",IF(C9=$AB$85,"O","X")))))))</f>
        <v>X</v>
      </c>
      <c r="D774" s="58" t="str">
        <f t="shared" si="628"/>
        <v>X</v>
      </c>
      <c r="E774" s="58" t="str">
        <f t="shared" si="628"/>
        <v>X</v>
      </c>
      <c r="F774" s="58" t="str">
        <f t="shared" si="628"/>
        <v>X</v>
      </c>
      <c r="G774" s="58" t="str">
        <f t="shared" si="628"/>
        <v>X</v>
      </c>
      <c r="H774" s="58" t="str">
        <f t="shared" si="628"/>
        <v>X</v>
      </c>
      <c r="I774" s="58" t="str">
        <f t="shared" si="628"/>
        <v>X</v>
      </c>
      <c r="J774" s="58" t="str">
        <f t="shared" si="628"/>
        <v>X</v>
      </c>
      <c r="K774" s="58" t="str">
        <f t="shared" si="628"/>
        <v>X</v>
      </c>
      <c r="L774" s="58" t="str">
        <f t="shared" si="628"/>
        <v>X</v>
      </c>
      <c r="M774" s="58" t="str">
        <f t="shared" si="628"/>
        <v>X</v>
      </c>
      <c r="N774" s="58" t="str">
        <f t="shared" si="628"/>
        <v>X</v>
      </c>
      <c r="O774" s="58" t="str">
        <f t="shared" si="628"/>
        <v>X</v>
      </c>
      <c r="P774" s="58" t="str">
        <f t="shared" si="628"/>
        <v>X</v>
      </c>
      <c r="Q774" s="58" t="str">
        <f t="shared" si="628"/>
        <v>X</v>
      </c>
    </row>
    <row r="775" spans="1:17">
      <c r="A775" s="780"/>
      <c r="B775" s="58" t="s">
        <v>35</v>
      </c>
      <c r="C775" s="58" t="str">
        <f t="shared" ref="C775:Q775" si="629">IF(C10=$V$85,"O",IF(C10=$W$85,"O",IF(C10=$X$85,"O",IF(C10=$Y$85,"O",IF(C10=$Z$85,"O",IF(C10=$AA$85,"O",IF(C10=$AB$85,"O","X")))))))</f>
        <v>X</v>
      </c>
      <c r="D775" s="58" t="str">
        <f t="shared" si="629"/>
        <v>X</v>
      </c>
      <c r="E775" s="58" t="str">
        <f t="shared" si="629"/>
        <v>X</v>
      </c>
      <c r="F775" s="58" t="str">
        <f t="shared" si="629"/>
        <v>X</v>
      </c>
      <c r="G775" s="58" t="str">
        <f t="shared" si="629"/>
        <v>X</v>
      </c>
      <c r="H775" s="58" t="str">
        <f t="shared" si="629"/>
        <v>X</v>
      </c>
      <c r="I775" s="58" t="str">
        <f t="shared" si="629"/>
        <v>X</v>
      </c>
      <c r="J775" s="58" t="str">
        <f t="shared" si="629"/>
        <v>X</v>
      </c>
      <c r="K775" s="58" t="str">
        <f t="shared" si="629"/>
        <v>X</v>
      </c>
      <c r="L775" s="58" t="str">
        <f t="shared" si="629"/>
        <v>X</v>
      </c>
      <c r="M775" s="58" t="str">
        <f t="shared" si="629"/>
        <v>X</v>
      </c>
      <c r="N775" s="58" t="str">
        <f t="shared" si="629"/>
        <v>X</v>
      </c>
      <c r="O775" s="58" t="str">
        <f t="shared" si="629"/>
        <v>X</v>
      </c>
      <c r="P775" s="58" t="str">
        <f t="shared" si="629"/>
        <v>X</v>
      </c>
      <c r="Q775" s="58" t="str">
        <f t="shared" si="629"/>
        <v>X</v>
      </c>
    </row>
    <row r="776" spans="1:17">
      <c r="A776" s="780"/>
      <c r="B776" s="58" t="s">
        <v>36</v>
      </c>
      <c r="C776" s="58" t="str">
        <f t="shared" ref="C776:Q776" si="630">IF(C11=$V$85,"O",IF(C11=$W$85,"O",IF(C11=$X$85,"O",IF(C11=$Y$85,"O",IF(C11=$Z$85,"O",IF(C11=$AA$85,"O",IF(C11=$AB$85,"O","X")))))))</f>
        <v>X</v>
      </c>
      <c r="D776" s="58" t="str">
        <f t="shared" si="630"/>
        <v>X</v>
      </c>
      <c r="E776" s="58" t="str">
        <f t="shared" si="630"/>
        <v>X</v>
      </c>
      <c r="F776" s="58" t="str">
        <f t="shared" si="630"/>
        <v>X</v>
      </c>
      <c r="G776" s="58" t="str">
        <f t="shared" si="630"/>
        <v>X</v>
      </c>
      <c r="H776" s="58" t="str">
        <f t="shared" si="630"/>
        <v>X</v>
      </c>
      <c r="I776" s="58" t="str">
        <f t="shared" si="630"/>
        <v>X</v>
      </c>
      <c r="J776" s="58" t="str">
        <f t="shared" si="630"/>
        <v>X</v>
      </c>
      <c r="K776" s="58" t="str">
        <f t="shared" si="630"/>
        <v>X</v>
      </c>
      <c r="L776" s="58" t="str">
        <f t="shared" si="630"/>
        <v>X</v>
      </c>
      <c r="M776" s="58" t="str">
        <f t="shared" si="630"/>
        <v>X</v>
      </c>
      <c r="N776" s="58" t="str">
        <f t="shared" si="630"/>
        <v>X</v>
      </c>
      <c r="O776" s="58" t="str">
        <f t="shared" si="630"/>
        <v>X</v>
      </c>
      <c r="P776" s="58" t="str">
        <f t="shared" si="630"/>
        <v>X</v>
      </c>
      <c r="Q776" s="58" t="str">
        <f t="shared" si="630"/>
        <v>X</v>
      </c>
    </row>
    <row r="777" spans="1:17">
      <c r="A777" s="780"/>
      <c r="B777" s="58" t="s">
        <v>21</v>
      </c>
      <c r="C777" s="58" t="str">
        <f t="shared" ref="C777:P777" si="631">IF(C12=$V$85,"O",IF(C12=$W$85,"O",IF(C12=$X$85,"O",IF(C12=$Y$85,"O",IF(C12=$Z$85,"O",IF(C12=$AA$85,"O",IF(C12=$AB$85,"O","X")))))))</f>
        <v>X</v>
      </c>
      <c r="D777" s="58" t="str">
        <f t="shared" si="631"/>
        <v>X</v>
      </c>
      <c r="E777" s="58" t="str">
        <f t="shared" si="631"/>
        <v>X</v>
      </c>
      <c r="F777" s="58" t="str">
        <f t="shared" si="631"/>
        <v>X</v>
      </c>
      <c r="G777" s="58" t="str">
        <f t="shared" si="631"/>
        <v>X</v>
      </c>
      <c r="H777" s="58" t="str">
        <f t="shared" si="631"/>
        <v>X</v>
      </c>
      <c r="I777" s="58" t="str">
        <f t="shared" si="631"/>
        <v>X</v>
      </c>
      <c r="J777" s="58" t="str">
        <f t="shared" si="631"/>
        <v>X</v>
      </c>
      <c r="K777" s="58" t="str">
        <f t="shared" si="631"/>
        <v>X</v>
      </c>
      <c r="L777" s="58" t="str">
        <f t="shared" si="631"/>
        <v>X</v>
      </c>
      <c r="M777" s="58" t="str">
        <f t="shared" si="631"/>
        <v>X</v>
      </c>
      <c r="N777" s="58" t="str">
        <f t="shared" si="631"/>
        <v>X</v>
      </c>
      <c r="O777" s="58" t="str">
        <f t="shared" si="631"/>
        <v>X</v>
      </c>
      <c r="P777" s="58" t="str">
        <f t="shared" si="631"/>
        <v>X</v>
      </c>
      <c r="Q777" s="58" t="str">
        <f>IF(Q12=$V$85,"O",IF(Q12=$W$85,"O",IF(Q12=$X$85,"O",IF(Q12=$Y$85,"O",IF(Q12=$Z$85,"O",IF(Q12=$AA$85,"O",IF(Q12=$AB$85,"O","X")))))))</f>
        <v>X</v>
      </c>
    </row>
    <row r="778" spans="1:17">
      <c r="A778" s="781"/>
      <c r="B778" s="30" t="s">
        <v>46</v>
      </c>
      <c r="C778" s="47">
        <f>COUNTIF(C772:C777,"O")</f>
        <v>0</v>
      </c>
      <c r="D778" s="47">
        <f t="shared" ref="D778:Q778" si="632">COUNTIF(D772:D777,"O")</f>
        <v>0</v>
      </c>
      <c r="E778" s="47">
        <f t="shared" si="632"/>
        <v>0</v>
      </c>
      <c r="F778" s="47">
        <f t="shared" si="632"/>
        <v>0</v>
      </c>
      <c r="G778" s="47">
        <f t="shared" si="632"/>
        <v>0</v>
      </c>
      <c r="H778" s="47">
        <f t="shared" si="632"/>
        <v>0</v>
      </c>
      <c r="I778" s="47">
        <f t="shared" si="632"/>
        <v>0</v>
      </c>
      <c r="J778" s="47">
        <f t="shared" si="632"/>
        <v>0</v>
      </c>
      <c r="K778" s="47">
        <f t="shared" si="632"/>
        <v>0</v>
      </c>
      <c r="L778" s="47">
        <f t="shared" si="632"/>
        <v>0</v>
      </c>
      <c r="M778" s="47">
        <f t="shared" si="632"/>
        <v>0</v>
      </c>
      <c r="N778" s="47">
        <f t="shared" si="632"/>
        <v>0</v>
      </c>
      <c r="O778" s="47">
        <f t="shared" si="632"/>
        <v>0</v>
      </c>
      <c r="P778" s="47">
        <f t="shared" si="632"/>
        <v>0</v>
      </c>
      <c r="Q778" s="47">
        <f t="shared" si="632"/>
        <v>0</v>
      </c>
    </row>
    <row r="779" spans="1:17">
      <c r="A779" s="779">
        <v>70</v>
      </c>
      <c r="B779" s="58" t="s">
        <v>32</v>
      </c>
      <c r="C779" s="58" t="str">
        <f>IF(C7=$V$86,"O",IF(C7=$W$86,"O",IF(C7=$X$86,"O",IF(C7=$Y$86,"O",IF(C7=$Z$86,"O",IF(C7=$AA$86,"O",IF(C7=$AB$86,"O","X")))))))</f>
        <v>X</v>
      </c>
      <c r="D779" s="58" t="str">
        <f t="shared" ref="D779:Q779" si="633">IF(D7=$V$86,"O",IF(D7=$W$86,"O",IF(D7=$X$86,"O",IF(D7=$Y$86,"O",IF(D7=$Z$86,"O",IF(D7=$AA$86,"O",IF(D7=$AB$86,"O","X")))))))</f>
        <v>X</v>
      </c>
      <c r="E779" s="58" t="str">
        <f t="shared" si="633"/>
        <v>X</v>
      </c>
      <c r="F779" s="58" t="str">
        <f t="shared" si="633"/>
        <v>X</v>
      </c>
      <c r="G779" s="58" t="str">
        <f t="shared" si="633"/>
        <v>X</v>
      </c>
      <c r="H779" s="58" t="str">
        <f t="shared" si="633"/>
        <v>X</v>
      </c>
      <c r="I779" s="58" t="str">
        <f t="shared" si="633"/>
        <v>X</v>
      </c>
      <c r="J779" s="58" t="str">
        <f t="shared" si="633"/>
        <v>X</v>
      </c>
      <c r="K779" s="58" t="str">
        <f t="shared" si="633"/>
        <v>X</v>
      </c>
      <c r="L779" s="58" t="str">
        <f t="shared" si="633"/>
        <v>X</v>
      </c>
      <c r="M779" s="58" t="str">
        <f t="shared" si="633"/>
        <v>X</v>
      </c>
      <c r="N779" s="58" t="str">
        <f t="shared" si="633"/>
        <v>X</v>
      </c>
      <c r="O779" s="58" t="str">
        <f t="shared" si="633"/>
        <v>X</v>
      </c>
      <c r="P779" s="58" t="str">
        <f t="shared" si="633"/>
        <v>X</v>
      </c>
      <c r="Q779" s="58" t="str">
        <f t="shared" si="633"/>
        <v>X</v>
      </c>
    </row>
    <row r="780" spans="1:17">
      <c r="A780" s="780"/>
      <c r="B780" s="58" t="s">
        <v>33</v>
      </c>
      <c r="C780" s="58" t="str">
        <f t="shared" ref="C780:Q780" si="634">IF(C8=$V$86,"O",IF(C8=$W$86,"O",IF(C8=$X$86,"O",IF(C8=$Y$86,"O",IF(C8=$Z$86,"O",IF(C8=$AA$86,"O",IF(C8=$AB$86,"O","X")))))))</f>
        <v>X</v>
      </c>
      <c r="D780" s="58" t="str">
        <f t="shared" si="634"/>
        <v>X</v>
      </c>
      <c r="E780" s="58" t="str">
        <f t="shared" si="634"/>
        <v>X</v>
      </c>
      <c r="F780" s="58" t="str">
        <f t="shared" si="634"/>
        <v>X</v>
      </c>
      <c r="G780" s="58" t="str">
        <f t="shared" si="634"/>
        <v>X</v>
      </c>
      <c r="H780" s="58" t="str">
        <f t="shared" si="634"/>
        <v>X</v>
      </c>
      <c r="I780" s="58" t="str">
        <f t="shared" si="634"/>
        <v>X</v>
      </c>
      <c r="J780" s="58" t="str">
        <f t="shared" si="634"/>
        <v>X</v>
      </c>
      <c r="K780" s="58" t="str">
        <f t="shared" si="634"/>
        <v>X</v>
      </c>
      <c r="L780" s="58" t="str">
        <f t="shared" si="634"/>
        <v>X</v>
      </c>
      <c r="M780" s="58" t="str">
        <f t="shared" si="634"/>
        <v>X</v>
      </c>
      <c r="N780" s="58" t="str">
        <f t="shared" si="634"/>
        <v>X</v>
      </c>
      <c r="O780" s="58" t="str">
        <f t="shared" si="634"/>
        <v>X</v>
      </c>
      <c r="P780" s="58" t="str">
        <f t="shared" si="634"/>
        <v>X</v>
      </c>
      <c r="Q780" s="58" t="str">
        <f t="shared" si="634"/>
        <v>X</v>
      </c>
    </row>
    <row r="781" spans="1:17">
      <c r="A781" s="780"/>
      <c r="B781" s="58" t="s">
        <v>34</v>
      </c>
      <c r="C781" s="58" t="str">
        <f t="shared" ref="C781:Q781" si="635">IF(C9=$V$86,"O",IF(C9=$W$86,"O",IF(C9=$X$86,"O",IF(C9=$Y$86,"O",IF(C9=$Z$86,"O",IF(C9=$AA$86,"O",IF(C9=$AB$86,"O","X")))))))</f>
        <v>X</v>
      </c>
      <c r="D781" s="58" t="str">
        <f t="shared" si="635"/>
        <v>X</v>
      </c>
      <c r="E781" s="58" t="str">
        <f t="shared" si="635"/>
        <v>X</v>
      </c>
      <c r="F781" s="58" t="str">
        <f t="shared" si="635"/>
        <v>X</v>
      </c>
      <c r="G781" s="58" t="str">
        <f t="shared" si="635"/>
        <v>X</v>
      </c>
      <c r="H781" s="58" t="str">
        <f t="shared" si="635"/>
        <v>X</v>
      </c>
      <c r="I781" s="58" t="str">
        <f t="shared" si="635"/>
        <v>X</v>
      </c>
      <c r="J781" s="58" t="str">
        <f t="shared" si="635"/>
        <v>X</v>
      </c>
      <c r="K781" s="58" t="str">
        <f t="shared" si="635"/>
        <v>X</v>
      </c>
      <c r="L781" s="58" t="str">
        <f t="shared" si="635"/>
        <v>X</v>
      </c>
      <c r="M781" s="58" t="str">
        <f t="shared" si="635"/>
        <v>X</v>
      </c>
      <c r="N781" s="58" t="str">
        <f t="shared" si="635"/>
        <v>X</v>
      </c>
      <c r="O781" s="58" t="str">
        <f t="shared" si="635"/>
        <v>X</v>
      </c>
      <c r="P781" s="58" t="str">
        <f t="shared" si="635"/>
        <v>X</v>
      </c>
      <c r="Q781" s="58" t="str">
        <f t="shared" si="635"/>
        <v>X</v>
      </c>
    </row>
    <row r="782" spans="1:17">
      <c r="A782" s="780"/>
      <c r="B782" s="58" t="s">
        <v>35</v>
      </c>
      <c r="C782" s="58" t="str">
        <f t="shared" ref="C782:Q782" si="636">IF(C10=$V$86,"O",IF(C10=$W$86,"O",IF(C10=$X$86,"O",IF(C10=$Y$86,"O",IF(C10=$Z$86,"O",IF(C10=$AA$86,"O",IF(C10=$AB$86,"O","X")))))))</f>
        <v>X</v>
      </c>
      <c r="D782" s="58" t="str">
        <f t="shared" si="636"/>
        <v>X</v>
      </c>
      <c r="E782" s="58" t="str">
        <f t="shared" si="636"/>
        <v>X</v>
      </c>
      <c r="F782" s="58" t="str">
        <f t="shared" si="636"/>
        <v>X</v>
      </c>
      <c r="G782" s="58" t="str">
        <f t="shared" si="636"/>
        <v>X</v>
      </c>
      <c r="H782" s="58" t="str">
        <f t="shared" si="636"/>
        <v>X</v>
      </c>
      <c r="I782" s="58" t="str">
        <f t="shared" si="636"/>
        <v>X</v>
      </c>
      <c r="J782" s="58" t="str">
        <f t="shared" si="636"/>
        <v>X</v>
      </c>
      <c r="K782" s="58" t="str">
        <f t="shared" si="636"/>
        <v>X</v>
      </c>
      <c r="L782" s="58" t="str">
        <f t="shared" si="636"/>
        <v>X</v>
      </c>
      <c r="M782" s="58" t="str">
        <f t="shared" si="636"/>
        <v>X</v>
      </c>
      <c r="N782" s="58" t="str">
        <f t="shared" si="636"/>
        <v>X</v>
      </c>
      <c r="O782" s="58" t="str">
        <f t="shared" si="636"/>
        <v>X</v>
      </c>
      <c r="P782" s="58" t="str">
        <f t="shared" si="636"/>
        <v>X</v>
      </c>
      <c r="Q782" s="58" t="str">
        <f t="shared" si="636"/>
        <v>X</v>
      </c>
    </row>
    <row r="783" spans="1:17">
      <c r="A783" s="780"/>
      <c r="B783" s="58" t="s">
        <v>36</v>
      </c>
      <c r="C783" s="58" t="str">
        <f t="shared" ref="C783:Q783" si="637">IF(C11=$V$86,"O",IF(C11=$W$86,"O",IF(C11=$X$86,"O",IF(C11=$Y$86,"O",IF(C11=$Z$86,"O",IF(C11=$AA$86,"O",IF(C11=$AB$86,"O","X")))))))</f>
        <v>X</v>
      </c>
      <c r="D783" s="58" t="str">
        <f t="shared" si="637"/>
        <v>X</v>
      </c>
      <c r="E783" s="58" t="str">
        <f t="shared" si="637"/>
        <v>X</v>
      </c>
      <c r="F783" s="58" t="str">
        <f t="shared" si="637"/>
        <v>X</v>
      </c>
      <c r="G783" s="58" t="str">
        <f t="shared" si="637"/>
        <v>X</v>
      </c>
      <c r="H783" s="58" t="str">
        <f t="shared" si="637"/>
        <v>X</v>
      </c>
      <c r="I783" s="58" t="str">
        <f t="shared" si="637"/>
        <v>X</v>
      </c>
      <c r="J783" s="58" t="str">
        <f t="shared" si="637"/>
        <v>X</v>
      </c>
      <c r="K783" s="58" t="str">
        <f t="shared" si="637"/>
        <v>X</v>
      </c>
      <c r="L783" s="58" t="str">
        <f t="shared" si="637"/>
        <v>X</v>
      </c>
      <c r="M783" s="58" t="str">
        <f t="shared" si="637"/>
        <v>X</v>
      </c>
      <c r="N783" s="58" t="str">
        <f t="shared" si="637"/>
        <v>X</v>
      </c>
      <c r="O783" s="58" t="str">
        <f t="shared" si="637"/>
        <v>X</v>
      </c>
      <c r="P783" s="58" t="str">
        <f t="shared" si="637"/>
        <v>X</v>
      </c>
      <c r="Q783" s="58" t="str">
        <f t="shared" si="637"/>
        <v>X</v>
      </c>
    </row>
    <row r="784" spans="1:17">
      <c r="A784" s="780"/>
      <c r="B784" s="58" t="s">
        <v>21</v>
      </c>
      <c r="C784" s="58" t="str">
        <f t="shared" ref="C784:P784" si="638">IF(C12=$V$86,"O",IF(C12=$W$86,"O",IF(C12=$X$86,"O",IF(C12=$Y$86,"O",IF(C12=$Z$86,"O",IF(C12=$AA$86,"O",IF(C12=$AB$86,"O","X")))))))</f>
        <v>X</v>
      </c>
      <c r="D784" s="58" t="str">
        <f t="shared" si="638"/>
        <v>X</v>
      </c>
      <c r="E784" s="58" t="str">
        <f t="shared" si="638"/>
        <v>X</v>
      </c>
      <c r="F784" s="58" t="str">
        <f t="shared" si="638"/>
        <v>X</v>
      </c>
      <c r="G784" s="58" t="str">
        <f t="shared" si="638"/>
        <v>X</v>
      </c>
      <c r="H784" s="58" t="str">
        <f t="shared" si="638"/>
        <v>X</v>
      </c>
      <c r="I784" s="58" t="str">
        <f t="shared" si="638"/>
        <v>X</v>
      </c>
      <c r="J784" s="58" t="str">
        <f t="shared" si="638"/>
        <v>X</v>
      </c>
      <c r="K784" s="58" t="str">
        <f t="shared" si="638"/>
        <v>X</v>
      </c>
      <c r="L784" s="58" t="str">
        <f t="shared" si="638"/>
        <v>X</v>
      </c>
      <c r="M784" s="58" t="str">
        <f t="shared" si="638"/>
        <v>X</v>
      </c>
      <c r="N784" s="58" t="str">
        <f t="shared" si="638"/>
        <v>X</v>
      </c>
      <c r="O784" s="58" t="str">
        <f t="shared" si="638"/>
        <v>X</v>
      </c>
      <c r="P784" s="58" t="str">
        <f t="shared" si="638"/>
        <v>X</v>
      </c>
      <c r="Q784" s="58" t="str">
        <f>IF(Q12=$V$86,"O",IF(Q12=$W$86,"O",IF(Q12=$X$86,"O",IF(Q12=$Y$86,"O",IF(Q12=$Z$86,"O",IF(Q12=$AA$86,"O",IF(Q12=$AB$86,"O","X")))))))</f>
        <v>X</v>
      </c>
    </row>
    <row r="785" spans="1:17">
      <c r="A785" s="781"/>
      <c r="B785" s="30" t="s">
        <v>46</v>
      </c>
      <c r="C785" s="47">
        <f>COUNTIF(C779:C784,"O")</f>
        <v>0</v>
      </c>
      <c r="D785" s="47">
        <f t="shared" ref="D785:Q785" si="639">COUNTIF(D779:D784,"O")</f>
        <v>0</v>
      </c>
      <c r="E785" s="47">
        <f t="shared" si="639"/>
        <v>0</v>
      </c>
      <c r="F785" s="47">
        <f t="shared" si="639"/>
        <v>0</v>
      </c>
      <c r="G785" s="47">
        <f t="shared" si="639"/>
        <v>0</v>
      </c>
      <c r="H785" s="47">
        <f t="shared" si="639"/>
        <v>0</v>
      </c>
      <c r="I785" s="47">
        <f t="shared" si="639"/>
        <v>0</v>
      </c>
      <c r="J785" s="47">
        <f t="shared" si="639"/>
        <v>0</v>
      </c>
      <c r="K785" s="47">
        <f t="shared" si="639"/>
        <v>0</v>
      </c>
      <c r="L785" s="47">
        <f t="shared" si="639"/>
        <v>0</v>
      </c>
      <c r="M785" s="47">
        <f t="shared" si="639"/>
        <v>0</v>
      </c>
      <c r="N785" s="47">
        <f t="shared" si="639"/>
        <v>0</v>
      </c>
      <c r="O785" s="47">
        <f t="shared" si="639"/>
        <v>0</v>
      </c>
      <c r="P785" s="47">
        <f t="shared" si="639"/>
        <v>0</v>
      </c>
      <c r="Q785" s="47">
        <f t="shared" si="639"/>
        <v>0</v>
      </c>
    </row>
    <row r="786" spans="1:17">
      <c r="A786" s="779">
        <v>71</v>
      </c>
      <c r="B786" s="58" t="s">
        <v>32</v>
      </c>
      <c r="C786" s="58" t="str">
        <f>IF(C7=$V$87,"O",IF(C7=$W$87,"O",IF(C7=$X$87,"O","X")))</f>
        <v>X</v>
      </c>
      <c r="D786" s="58" t="str">
        <f t="shared" ref="D786:Q786" si="640">IF(D7=$V$87,"O",IF(D7=$W$87,"O",IF(D7=$X$87,"O","X")))</f>
        <v>X</v>
      </c>
      <c r="E786" s="58" t="str">
        <f t="shared" si="640"/>
        <v>X</v>
      </c>
      <c r="F786" s="58" t="str">
        <f t="shared" si="640"/>
        <v>X</v>
      </c>
      <c r="G786" s="58" t="str">
        <f t="shared" si="640"/>
        <v>X</v>
      </c>
      <c r="H786" s="58" t="str">
        <f t="shared" si="640"/>
        <v>X</v>
      </c>
      <c r="I786" s="58" t="str">
        <f t="shared" si="640"/>
        <v>X</v>
      </c>
      <c r="J786" s="58" t="str">
        <f t="shared" si="640"/>
        <v>X</v>
      </c>
      <c r="K786" s="58" t="str">
        <f t="shared" si="640"/>
        <v>X</v>
      </c>
      <c r="L786" s="58" t="str">
        <f t="shared" si="640"/>
        <v>X</v>
      </c>
      <c r="M786" s="58" t="str">
        <f t="shared" si="640"/>
        <v>X</v>
      </c>
      <c r="N786" s="58" t="str">
        <f t="shared" si="640"/>
        <v>X</v>
      </c>
      <c r="O786" s="58" t="str">
        <f t="shared" si="640"/>
        <v>X</v>
      </c>
      <c r="P786" s="58" t="str">
        <f t="shared" si="640"/>
        <v>X</v>
      </c>
      <c r="Q786" s="58" t="str">
        <f t="shared" si="640"/>
        <v>X</v>
      </c>
    </row>
    <row r="787" spans="1:17">
      <c r="A787" s="780"/>
      <c r="B787" s="58" t="s">
        <v>33</v>
      </c>
      <c r="C787" s="58" t="str">
        <f t="shared" ref="C787:Q787" si="641">IF(C8=$V$87,"O",IF(C8=$W$87,"O",IF(C8=$X$87,"O","X")))</f>
        <v>X</v>
      </c>
      <c r="D787" s="58" t="str">
        <f t="shared" si="641"/>
        <v>X</v>
      </c>
      <c r="E787" s="58" t="str">
        <f t="shared" si="641"/>
        <v>X</v>
      </c>
      <c r="F787" s="58" t="str">
        <f t="shared" si="641"/>
        <v>X</v>
      </c>
      <c r="G787" s="58" t="str">
        <f t="shared" si="641"/>
        <v>X</v>
      </c>
      <c r="H787" s="58" t="str">
        <f t="shared" si="641"/>
        <v>X</v>
      </c>
      <c r="I787" s="58" t="str">
        <f t="shared" si="641"/>
        <v>X</v>
      </c>
      <c r="J787" s="58" t="str">
        <f t="shared" si="641"/>
        <v>X</v>
      </c>
      <c r="K787" s="58" t="str">
        <f t="shared" si="641"/>
        <v>X</v>
      </c>
      <c r="L787" s="58" t="str">
        <f t="shared" si="641"/>
        <v>X</v>
      </c>
      <c r="M787" s="58" t="str">
        <f t="shared" si="641"/>
        <v>X</v>
      </c>
      <c r="N787" s="58" t="str">
        <f t="shared" si="641"/>
        <v>X</v>
      </c>
      <c r="O787" s="58" t="str">
        <f t="shared" si="641"/>
        <v>X</v>
      </c>
      <c r="P787" s="58" t="str">
        <f t="shared" si="641"/>
        <v>X</v>
      </c>
      <c r="Q787" s="58" t="str">
        <f t="shared" si="641"/>
        <v>X</v>
      </c>
    </row>
    <row r="788" spans="1:17">
      <c r="A788" s="780"/>
      <c r="B788" s="58" t="s">
        <v>34</v>
      </c>
      <c r="C788" s="58" t="str">
        <f t="shared" ref="C788:Q788" si="642">IF(C9=$V$87,"O",IF(C9=$W$87,"O",IF(C9=$X$87,"O","X")))</f>
        <v>O</v>
      </c>
      <c r="D788" s="58" t="str">
        <f t="shared" si="642"/>
        <v>O</v>
      </c>
      <c r="E788" s="58" t="str">
        <f t="shared" si="642"/>
        <v>O</v>
      </c>
      <c r="F788" s="58" t="str">
        <f t="shared" si="642"/>
        <v>O</v>
      </c>
      <c r="G788" s="58" t="str">
        <f t="shared" si="642"/>
        <v>O</v>
      </c>
      <c r="H788" s="58" t="str">
        <f t="shared" si="642"/>
        <v>O</v>
      </c>
      <c r="I788" s="58" t="str">
        <f t="shared" si="642"/>
        <v>O</v>
      </c>
      <c r="J788" s="58" t="str">
        <f t="shared" si="642"/>
        <v>O</v>
      </c>
      <c r="K788" s="58" t="str">
        <f t="shared" si="642"/>
        <v>O</v>
      </c>
      <c r="L788" s="58" t="str">
        <f t="shared" si="642"/>
        <v>O</v>
      </c>
      <c r="M788" s="58" t="str">
        <f t="shared" si="642"/>
        <v>O</v>
      </c>
      <c r="N788" s="58" t="str">
        <f t="shared" si="642"/>
        <v>O</v>
      </c>
      <c r="O788" s="58" t="str">
        <f t="shared" si="642"/>
        <v>O</v>
      </c>
      <c r="P788" s="58" t="str">
        <f t="shared" si="642"/>
        <v>O</v>
      </c>
      <c r="Q788" s="58" t="str">
        <f t="shared" si="642"/>
        <v>O</v>
      </c>
    </row>
    <row r="789" spans="1:17">
      <c r="A789" s="780"/>
      <c r="B789" s="58" t="s">
        <v>35</v>
      </c>
      <c r="C789" s="58" t="str">
        <f t="shared" ref="C789:Q789" si="643">IF(C10=$V$87,"O",IF(C10=$W$87,"O",IF(C10=$X$87,"O","X")))</f>
        <v>X</v>
      </c>
      <c r="D789" s="58" t="str">
        <f t="shared" si="643"/>
        <v>X</v>
      </c>
      <c r="E789" s="58" t="str">
        <f t="shared" si="643"/>
        <v>X</v>
      </c>
      <c r="F789" s="58" t="str">
        <f t="shared" si="643"/>
        <v>X</v>
      </c>
      <c r="G789" s="58" t="str">
        <f t="shared" si="643"/>
        <v>X</v>
      </c>
      <c r="H789" s="58" t="str">
        <f t="shared" si="643"/>
        <v>X</v>
      </c>
      <c r="I789" s="58" t="str">
        <f t="shared" si="643"/>
        <v>X</v>
      </c>
      <c r="J789" s="58" t="str">
        <f t="shared" si="643"/>
        <v>X</v>
      </c>
      <c r="K789" s="58" t="str">
        <f t="shared" si="643"/>
        <v>X</v>
      </c>
      <c r="L789" s="58" t="str">
        <f t="shared" si="643"/>
        <v>X</v>
      </c>
      <c r="M789" s="58" t="str">
        <f t="shared" si="643"/>
        <v>X</v>
      </c>
      <c r="N789" s="58" t="str">
        <f t="shared" si="643"/>
        <v>X</v>
      </c>
      <c r="O789" s="58" t="str">
        <f t="shared" si="643"/>
        <v>X</v>
      </c>
      <c r="P789" s="58" t="str">
        <f t="shared" si="643"/>
        <v>X</v>
      </c>
      <c r="Q789" s="58" t="str">
        <f t="shared" si="643"/>
        <v>X</v>
      </c>
    </row>
    <row r="790" spans="1:17">
      <c r="A790" s="780"/>
      <c r="B790" s="58" t="s">
        <v>36</v>
      </c>
      <c r="C790" s="58" t="str">
        <f t="shared" ref="C790:Q790" si="644">IF(C11=$V$87,"O",IF(C11=$W$87,"O",IF(C11=$X$87,"O","X")))</f>
        <v>X</v>
      </c>
      <c r="D790" s="58" t="str">
        <f t="shared" si="644"/>
        <v>X</v>
      </c>
      <c r="E790" s="58" t="str">
        <f t="shared" si="644"/>
        <v>X</v>
      </c>
      <c r="F790" s="58" t="str">
        <f t="shared" si="644"/>
        <v>X</v>
      </c>
      <c r="G790" s="58" t="str">
        <f t="shared" si="644"/>
        <v>X</v>
      </c>
      <c r="H790" s="58" t="str">
        <f t="shared" si="644"/>
        <v>X</v>
      </c>
      <c r="I790" s="58" t="str">
        <f t="shared" si="644"/>
        <v>X</v>
      </c>
      <c r="J790" s="58" t="str">
        <f t="shared" si="644"/>
        <v>X</v>
      </c>
      <c r="K790" s="58" t="str">
        <f t="shared" si="644"/>
        <v>X</v>
      </c>
      <c r="L790" s="58" t="str">
        <f t="shared" si="644"/>
        <v>X</v>
      </c>
      <c r="M790" s="58" t="str">
        <f t="shared" si="644"/>
        <v>X</v>
      </c>
      <c r="N790" s="58" t="str">
        <f t="shared" si="644"/>
        <v>X</v>
      </c>
      <c r="O790" s="58" t="str">
        <f t="shared" si="644"/>
        <v>X</v>
      </c>
      <c r="P790" s="58" t="str">
        <f t="shared" si="644"/>
        <v>X</v>
      </c>
      <c r="Q790" s="58" t="str">
        <f t="shared" si="644"/>
        <v>X</v>
      </c>
    </row>
    <row r="791" spans="1:17">
      <c r="A791" s="780"/>
      <c r="B791" s="58" t="s">
        <v>21</v>
      </c>
      <c r="C791" s="58" t="str">
        <f t="shared" ref="C791:P791" si="645">IF(C12=$V$87,"O",IF(C12=$W$87,"O",IF(C12=$X$87,"O","X")))</f>
        <v>X</v>
      </c>
      <c r="D791" s="58" t="str">
        <f t="shared" si="645"/>
        <v>X</v>
      </c>
      <c r="E791" s="58" t="str">
        <f t="shared" si="645"/>
        <v>X</v>
      </c>
      <c r="F791" s="58" t="str">
        <f t="shared" si="645"/>
        <v>X</v>
      </c>
      <c r="G791" s="58" t="str">
        <f t="shared" si="645"/>
        <v>X</v>
      </c>
      <c r="H791" s="58" t="str">
        <f t="shared" si="645"/>
        <v>X</v>
      </c>
      <c r="I791" s="58" t="str">
        <f t="shared" si="645"/>
        <v>X</v>
      </c>
      <c r="J791" s="58" t="str">
        <f t="shared" si="645"/>
        <v>X</v>
      </c>
      <c r="K791" s="58" t="str">
        <f t="shared" si="645"/>
        <v>X</v>
      </c>
      <c r="L791" s="58" t="str">
        <f t="shared" si="645"/>
        <v>X</v>
      </c>
      <c r="M791" s="58" t="str">
        <f t="shared" si="645"/>
        <v>X</v>
      </c>
      <c r="N791" s="58" t="str">
        <f t="shared" si="645"/>
        <v>X</v>
      </c>
      <c r="O791" s="58" t="str">
        <f t="shared" si="645"/>
        <v>X</v>
      </c>
      <c r="P791" s="58" t="str">
        <f t="shared" si="645"/>
        <v>X</v>
      </c>
      <c r="Q791" s="58" t="str">
        <f>IF(Q12=$V$87,"O",IF(Q12=$W$87,"O",IF(Q12=$X$87,"O","X")))</f>
        <v>X</v>
      </c>
    </row>
    <row r="792" spans="1:17">
      <c r="A792" s="781"/>
      <c r="B792" s="30" t="s">
        <v>46</v>
      </c>
      <c r="C792" s="47">
        <f>COUNTIF(C786:C791,"O")</f>
        <v>1</v>
      </c>
      <c r="D792" s="47">
        <f t="shared" ref="D792:Q792" si="646">COUNTIF(D786:D791,"O")</f>
        <v>1</v>
      </c>
      <c r="E792" s="47">
        <f t="shared" si="646"/>
        <v>1</v>
      </c>
      <c r="F792" s="47">
        <f t="shared" si="646"/>
        <v>1</v>
      </c>
      <c r="G792" s="47">
        <f t="shared" si="646"/>
        <v>1</v>
      </c>
      <c r="H792" s="47">
        <f t="shared" si="646"/>
        <v>1</v>
      </c>
      <c r="I792" s="47">
        <f t="shared" si="646"/>
        <v>1</v>
      </c>
      <c r="J792" s="47">
        <f t="shared" si="646"/>
        <v>1</v>
      </c>
      <c r="K792" s="47">
        <f t="shared" si="646"/>
        <v>1</v>
      </c>
      <c r="L792" s="47">
        <f t="shared" si="646"/>
        <v>1</v>
      </c>
      <c r="M792" s="47">
        <f t="shared" si="646"/>
        <v>1</v>
      </c>
      <c r="N792" s="47">
        <f t="shared" si="646"/>
        <v>1</v>
      </c>
      <c r="O792" s="47">
        <f t="shared" si="646"/>
        <v>1</v>
      </c>
      <c r="P792" s="47">
        <f t="shared" si="646"/>
        <v>1</v>
      </c>
      <c r="Q792" s="47">
        <f t="shared" si="646"/>
        <v>1</v>
      </c>
    </row>
    <row r="793" spans="1:17">
      <c r="A793" s="779">
        <v>72</v>
      </c>
      <c r="B793" s="58" t="s">
        <v>32</v>
      </c>
      <c r="C793" s="58" t="str">
        <f>IF(C7=$V$88,"O",IF(C7=$W$88,"O",IF(C7=$X$88,"O",IF(C7=$Y$88,"O",IF(C7=$Z$88,"O",IF(C7=$AA$88,"O",IF(C7=$AB$88,"O","X")))))))</f>
        <v>X</v>
      </c>
      <c r="D793" s="58" t="str">
        <f t="shared" ref="D793:Q793" si="647">IF(D7=$V$88,"O",IF(D7=$W$88,"O",IF(D7=$X$88,"O",IF(D7=$Y$88,"O",IF(D7=$Z$88,"O",IF(D7=$AA$88,"O",IF(D7=$AB$88,"O","X")))))))</f>
        <v>X</v>
      </c>
      <c r="E793" s="58" t="str">
        <f t="shared" si="647"/>
        <v>X</v>
      </c>
      <c r="F793" s="58" t="str">
        <f t="shared" si="647"/>
        <v>X</v>
      </c>
      <c r="G793" s="58" t="str">
        <f t="shared" si="647"/>
        <v>X</v>
      </c>
      <c r="H793" s="58" t="str">
        <f t="shared" si="647"/>
        <v>X</v>
      </c>
      <c r="I793" s="58" t="str">
        <f t="shared" si="647"/>
        <v>X</v>
      </c>
      <c r="J793" s="58" t="str">
        <f t="shared" si="647"/>
        <v>X</v>
      </c>
      <c r="K793" s="58" t="str">
        <f t="shared" si="647"/>
        <v>X</v>
      </c>
      <c r="L793" s="58" t="str">
        <f t="shared" si="647"/>
        <v>X</v>
      </c>
      <c r="M793" s="58" t="str">
        <f t="shared" si="647"/>
        <v>X</v>
      </c>
      <c r="N793" s="58" t="str">
        <f t="shared" si="647"/>
        <v>X</v>
      </c>
      <c r="O793" s="58" t="str">
        <f t="shared" si="647"/>
        <v>X</v>
      </c>
      <c r="P793" s="58" t="str">
        <f t="shared" si="647"/>
        <v>X</v>
      </c>
      <c r="Q793" s="58" t="str">
        <f t="shared" si="647"/>
        <v>X</v>
      </c>
    </row>
    <row r="794" spans="1:17">
      <c r="A794" s="780"/>
      <c r="B794" s="58" t="s">
        <v>33</v>
      </c>
      <c r="C794" s="58" t="str">
        <f t="shared" ref="C794:Q794" si="648">IF(C8=$V$88,"O",IF(C8=$W$88,"O",IF(C8=$X$88,"O",IF(C8=$Y$88,"O",IF(C8=$Z$88,"O",IF(C8=$AA$88,"O",IF(C8=$AB$88,"O","X")))))))</f>
        <v>X</v>
      </c>
      <c r="D794" s="58" t="str">
        <f t="shared" si="648"/>
        <v>X</v>
      </c>
      <c r="E794" s="58" t="str">
        <f t="shared" si="648"/>
        <v>X</v>
      </c>
      <c r="F794" s="58" t="str">
        <f t="shared" si="648"/>
        <v>X</v>
      </c>
      <c r="G794" s="58" t="str">
        <f t="shared" si="648"/>
        <v>X</v>
      </c>
      <c r="H794" s="58" t="str">
        <f t="shared" si="648"/>
        <v>X</v>
      </c>
      <c r="I794" s="58" t="str">
        <f t="shared" si="648"/>
        <v>X</v>
      </c>
      <c r="J794" s="58" t="str">
        <f t="shared" si="648"/>
        <v>X</v>
      </c>
      <c r="K794" s="58" t="str">
        <f t="shared" si="648"/>
        <v>X</v>
      </c>
      <c r="L794" s="58" t="str">
        <f t="shared" si="648"/>
        <v>X</v>
      </c>
      <c r="M794" s="58" t="str">
        <f t="shared" si="648"/>
        <v>X</v>
      </c>
      <c r="N794" s="58" t="str">
        <f t="shared" si="648"/>
        <v>X</v>
      </c>
      <c r="O794" s="58" t="str">
        <f t="shared" si="648"/>
        <v>X</v>
      </c>
      <c r="P794" s="58" t="str">
        <f t="shared" si="648"/>
        <v>X</v>
      </c>
      <c r="Q794" s="58" t="str">
        <f t="shared" si="648"/>
        <v>X</v>
      </c>
    </row>
    <row r="795" spans="1:17">
      <c r="A795" s="780"/>
      <c r="B795" s="58" t="s">
        <v>34</v>
      </c>
      <c r="C795" s="58" t="str">
        <f t="shared" ref="C795:Q795" si="649">IF(C9=$V$88,"O",IF(C9=$W$88,"O",IF(C9=$X$88,"O",IF(C9=$Y$88,"O",IF(C9=$Z$88,"O",IF(C9=$AA$88,"O",IF(C9=$AB$88,"O","X")))))))</f>
        <v>X</v>
      </c>
      <c r="D795" s="58" t="str">
        <f t="shared" si="649"/>
        <v>X</v>
      </c>
      <c r="E795" s="58" t="str">
        <f t="shared" si="649"/>
        <v>X</v>
      </c>
      <c r="F795" s="58" t="str">
        <f t="shared" si="649"/>
        <v>X</v>
      </c>
      <c r="G795" s="58" t="str">
        <f t="shared" si="649"/>
        <v>X</v>
      </c>
      <c r="H795" s="58" t="str">
        <f t="shared" si="649"/>
        <v>X</v>
      </c>
      <c r="I795" s="58" t="str">
        <f t="shared" si="649"/>
        <v>X</v>
      </c>
      <c r="J795" s="58" t="str">
        <f t="shared" si="649"/>
        <v>X</v>
      </c>
      <c r="K795" s="58" t="str">
        <f t="shared" si="649"/>
        <v>X</v>
      </c>
      <c r="L795" s="58" t="str">
        <f t="shared" si="649"/>
        <v>X</v>
      </c>
      <c r="M795" s="58" t="str">
        <f t="shared" si="649"/>
        <v>X</v>
      </c>
      <c r="N795" s="58" t="str">
        <f t="shared" si="649"/>
        <v>X</v>
      </c>
      <c r="O795" s="58" t="str">
        <f t="shared" si="649"/>
        <v>X</v>
      </c>
      <c r="P795" s="58" t="str">
        <f t="shared" si="649"/>
        <v>X</v>
      </c>
      <c r="Q795" s="58" t="str">
        <f t="shared" si="649"/>
        <v>X</v>
      </c>
    </row>
    <row r="796" spans="1:17">
      <c r="A796" s="780"/>
      <c r="B796" s="58" t="s">
        <v>35</v>
      </c>
      <c r="C796" s="58" t="str">
        <f t="shared" ref="C796:Q796" si="650">IF(C10=$V$88,"O",IF(C10=$W$88,"O",IF(C10=$X$88,"O",IF(C10=$Y$88,"O",IF(C10=$Z$88,"O",IF(C10=$AA$88,"O",IF(C10=$AB$88,"O","X")))))))</f>
        <v>X</v>
      </c>
      <c r="D796" s="58" t="str">
        <f t="shared" si="650"/>
        <v>X</v>
      </c>
      <c r="E796" s="58" t="str">
        <f t="shared" si="650"/>
        <v>X</v>
      </c>
      <c r="F796" s="58" t="str">
        <f t="shared" si="650"/>
        <v>X</v>
      </c>
      <c r="G796" s="58" t="str">
        <f t="shared" si="650"/>
        <v>X</v>
      </c>
      <c r="H796" s="58" t="str">
        <f t="shared" si="650"/>
        <v>X</v>
      </c>
      <c r="I796" s="58" t="str">
        <f t="shared" si="650"/>
        <v>X</v>
      </c>
      <c r="J796" s="58" t="str">
        <f t="shared" si="650"/>
        <v>X</v>
      </c>
      <c r="K796" s="58" t="str">
        <f t="shared" si="650"/>
        <v>X</v>
      </c>
      <c r="L796" s="58" t="str">
        <f t="shared" si="650"/>
        <v>X</v>
      </c>
      <c r="M796" s="58" t="str">
        <f t="shared" si="650"/>
        <v>X</v>
      </c>
      <c r="N796" s="58" t="str">
        <f t="shared" si="650"/>
        <v>X</v>
      </c>
      <c r="O796" s="58" t="str">
        <f t="shared" si="650"/>
        <v>X</v>
      </c>
      <c r="P796" s="58" t="str">
        <f t="shared" si="650"/>
        <v>X</v>
      </c>
      <c r="Q796" s="58" t="str">
        <f t="shared" si="650"/>
        <v>X</v>
      </c>
    </row>
    <row r="797" spans="1:17">
      <c r="A797" s="780"/>
      <c r="B797" s="58" t="s">
        <v>36</v>
      </c>
      <c r="C797" s="58" t="str">
        <f t="shared" ref="C797:Q797" si="651">IF(C11=$V$88,"O",IF(C11=$W$88,"O",IF(C11=$X$88,"O",IF(C11=$Y$88,"O",IF(C11=$Z$88,"O",IF(C11=$AA$88,"O",IF(C11=$AB$88,"O","X")))))))</f>
        <v>X</v>
      </c>
      <c r="D797" s="58" t="str">
        <f t="shared" si="651"/>
        <v>X</v>
      </c>
      <c r="E797" s="58" t="str">
        <f t="shared" si="651"/>
        <v>X</v>
      </c>
      <c r="F797" s="58" t="str">
        <f t="shared" si="651"/>
        <v>X</v>
      </c>
      <c r="G797" s="58" t="str">
        <f t="shared" si="651"/>
        <v>X</v>
      </c>
      <c r="H797" s="58" t="str">
        <f t="shared" si="651"/>
        <v>X</v>
      </c>
      <c r="I797" s="58" t="str">
        <f t="shared" si="651"/>
        <v>X</v>
      </c>
      <c r="J797" s="58" t="str">
        <f t="shared" si="651"/>
        <v>X</v>
      </c>
      <c r="K797" s="58" t="str">
        <f t="shared" si="651"/>
        <v>X</v>
      </c>
      <c r="L797" s="58" t="str">
        <f t="shared" si="651"/>
        <v>X</v>
      </c>
      <c r="M797" s="58" t="str">
        <f t="shared" si="651"/>
        <v>X</v>
      </c>
      <c r="N797" s="58" t="str">
        <f t="shared" si="651"/>
        <v>X</v>
      </c>
      <c r="O797" s="58" t="str">
        <f t="shared" si="651"/>
        <v>X</v>
      </c>
      <c r="P797" s="58" t="str">
        <f t="shared" si="651"/>
        <v>X</v>
      </c>
      <c r="Q797" s="58" t="str">
        <f t="shared" si="651"/>
        <v>X</v>
      </c>
    </row>
    <row r="798" spans="1:17">
      <c r="A798" s="780"/>
      <c r="B798" s="58" t="s">
        <v>21</v>
      </c>
      <c r="C798" s="58" t="str">
        <f t="shared" ref="C798:P798" si="652">IF(C12=$V$88,"O",IF(C12=$W$88,"O",IF(C12=$X$88,"O",IF(C12=$Y$88,"O",IF(C12=$Z$88,"O",IF(C12=$AA$88,"O",IF(C12=$AB$88,"O","X")))))))</f>
        <v>X</v>
      </c>
      <c r="D798" s="58" t="str">
        <f t="shared" si="652"/>
        <v>X</v>
      </c>
      <c r="E798" s="58" t="str">
        <f t="shared" si="652"/>
        <v>X</v>
      </c>
      <c r="F798" s="58" t="str">
        <f t="shared" si="652"/>
        <v>X</v>
      </c>
      <c r="G798" s="58" t="str">
        <f t="shared" si="652"/>
        <v>X</v>
      </c>
      <c r="H798" s="58" t="str">
        <f t="shared" si="652"/>
        <v>X</v>
      </c>
      <c r="I798" s="58" t="str">
        <f t="shared" si="652"/>
        <v>X</v>
      </c>
      <c r="J798" s="58" t="str">
        <f t="shared" si="652"/>
        <v>X</v>
      </c>
      <c r="K798" s="58" t="str">
        <f t="shared" si="652"/>
        <v>X</v>
      </c>
      <c r="L798" s="58" t="str">
        <f t="shared" si="652"/>
        <v>X</v>
      </c>
      <c r="M798" s="58" t="str">
        <f t="shared" si="652"/>
        <v>X</v>
      </c>
      <c r="N798" s="58" t="str">
        <f t="shared" si="652"/>
        <v>X</v>
      </c>
      <c r="O798" s="58" t="str">
        <f t="shared" si="652"/>
        <v>X</v>
      </c>
      <c r="P798" s="58" t="str">
        <f t="shared" si="652"/>
        <v>X</v>
      </c>
      <c r="Q798" s="58" t="str">
        <f>IF(Q12=$V$88,"O",IF(Q12=$W$88,"O",IF(Q12=$X$88,"O",IF(Q12=$Y$88,"O",IF(Q12=$Z$88,"O",IF(Q12=$AA$88,"O",IF(Q12=$AB$88,"O","X")))))))</f>
        <v>X</v>
      </c>
    </row>
    <row r="799" spans="1:17">
      <c r="A799" s="781"/>
      <c r="B799" s="30" t="s">
        <v>46</v>
      </c>
      <c r="C799" s="47">
        <f>COUNTIF(C793:C798,"O")</f>
        <v>0</v>
      </c>
      <c r="D799" s="47">
        <f t="shared" ref="D799:Q799" si="653">COUNTIF(D793:D798,"O")</f>
        <v>0</v>
      </c>
      <c r="E799" s="47">
        <f t="shared" si="653"/>
        <v>0</v>
      </c>
      <c r="F799" s="47">
        <f t="shared" si="653"/>
        <v>0</v>
      </c>
      <c r="G799" s="47">
        <f t="shared" si="653"/>
        <v>0</v>
      </c>
      <c r="H799" s="47">
        <f t="shared" si="653"/>
        <v>0</v>
      </c>
      <c r="I799" s="47">
        <f t="shared" si="653"/>
        <v>0</v>
      </c>
      <c r="J799" s="47">
        <f t="shared" si="653"/>
        <v>0</v>
      </c>
      <c r="K799" s="47">
        <f t="shared" si="653"/>
        <v>0</v>
      </c>
      <c r="L799" s="47">
        <f t="shared" si="653"/>
        <v>0</v>
      </c>
      <c r="M799" s="47">
        <f t="shared" si="653"/>
        <v>0</v>
      </c>
      <c r="N799" s="47">
        <f t="shared" si="653"/>
        <v>0</v>
      </c>
      <c r="O799" s="47">
        <f t="shared" si="653"/>
        <v>0</v>
      </c>
      <c r="P799" s="47">
        <f t="shared" si="653"/>
        <v>0</v>
      </c>
      <c r="Q799" s="47">
        <f t="shared" si="653"/>
        <v>0</v>
      </c>
    </row>
    <row r="800" spans="1:17">
      <c r="A800" s="779">
        <v>73</v>
      </c>
      <c r="B800" s="58" t="s">
        <v>32</v>
      </c>
      <c r="C800" s="58" t="str">
        <f>IF(C7=$V$89,"O",IF(C7=$W$89,"O",IF(C7=$X$89,"O",IF(C7=$Y$89,"O",IF(C7=$Z$89,"O",IF(C7=$AA$89,"O",IF(C7=$AB$89,"O","X")))))))</f>
        <v>X</v>
      </c>
      <c r="D800" s="58" t="str">
        <f t="shared" ref="D800:Q800" si="654">IF(D7=$V$89,"O",IF(D7=$W$89,"O",IF(D7=$X$89,"O",IF(D7=$Y$89,"O",IF(D7=$Z$89,"O",IF(D7=$AA$89,"O",IF(D7=$AB$89,"O","X")))))))</f>
        <v>X</v>
      </c>
      <c r="E800" s="58" t="str">
        <f t="shared" si="654"/>
        <v>X</v>
      </c>
      <c r="F800" s="58" t="str">
        <f t="shared" si="654"/>
        <v>X</v>
      </c>
      <c r="G800" s="58" t="str">
        <f t="shared" si="654"/>
        <v>X</v>
      </c>
      <c r="H800" s="58" t="str">
        <f t="shared" si="654"/>
        <v>X</v>
      </c>
      <c r="I800" s="58" t="str">
        <f t="shared" si="654"/>
        <v>X</v>
      </c>
      <c r="J800" s="58" t="str">
        <f t="shared" si="654"/>
        <v>X</v>
      </c>
      <c r="K800" s="58" t="str">
        <f t="shared" si="654"/>
        <v>X</v>
      </c>
      <c r="L800" s="58" t="str">
        <f t="shared" si="654"/>
        <v>X</v>
      </c>
      <c r="M800" s="58" t="str">
        <f t="shared" si="654"/>
        <v>X</v>
      </c>
      <c r="N800" s="58" t="str">
        <f t="shared" si="654"/>
        <v>X</v>
      </c>
      <c r="O800" s="58" t="str">
        <f t="shared" si="654"/>
        <v>X</v>
      </c>
      <c r="P800" s="58" t="str">
        <f t="shared" si="654"/>
        <v>X</v>
      </c>
      <c r="Q800" s="58" t="str">
        <f t="shared" si="654"/>
        <v>X</v>
      </c>
    </row>
    <row r="801" spans="1:17">
      <c r="A801" s="780"/>
      <c r="B801" s="58" t="s">
        <v>33</v>
      </c>
      <c r="C801" s="58" t="str">
        <f t="shared" ref="C801:Q801" si="655">IF(C8=$V$89,"O",IF(C8=$W$89,"O",IF(C8=$X$89,"O",IF(C8=$Y$89,"O",IF(C8=$Z$89,"O",IF(C8=$AA$89,"O",IF(C8=$AB$89,"O","X")))))))</f>
        <v>X</v>
      </c>
      <c r="D801" s="58" t="str">
        <f t="shared" si="655"/>
        <v>X</v>
      </c>
      <c r="E801" s="58" t="str">
        <f t="shared" si="655"/>
        <v>X</v>
      </c>
      <c r="F801" s="58" t="str">
        <f t="shared" si="655"/>
        <v>X</v>
      </c>
      <c r="G801" s="58" t="str">
        <f t="shared" si="655"/>
        <v>X</v>
      </c>
      <c r="H801" s="58" t="str">
        <f t="shared" si="655"/>
        <v>X</v>
      </c>
      <c r="I801" s="58" t="str">
        <f t="shared" si="655"/>
        <v>X</v>
      </c>
      <c r="J801" s="58" t="str">
        <f t="shared" si="655"/>
        <v>X</v>
      </c>
      <c r="K801" s="58" t="str">
        <f t="shared" si="655"/>
        <v>X</v>
      </c>
      <c r="L801" s="58" t="str">
        <f t="shared" si="655"/>
        <v>X</v>
      </c>
      <c r="M801" s="58" t="str">
        <f t="shared" si="655"/>
        <v>X</v>
      </c>
      <c r="N801" s="58" t="str">
        <f t="shared" si="655"/>
        <v>X</v>
      </c>
      <c r="O801" s="58" t="str">
        <f t="shared" si="655"/>
        <v>X</v>
      </c>
      <c r="P801" s="58" t="str">
        <f t="shared" si="655"/>
        <v>X</v>
      </c>
      <c r="Q801" s="58" t="str">
        <f t="shared" si="655"/>
        <v>X</v>
      </c>
    </row>
    <row r="802" spans="1:17">
      <c r="A802" s="780"/>
      <c r="B802" s="58" t="s">
        <v>34</v>
      </c>
      <c r="C802" s="58" t="str">
        <f t="shared" ref="C802:Q802" si="656">IF(C9=$V$89,"O",IF(C9=$W$89,"O",IF(C9=$X$89,"O",IF(C9=$Y$89,"O",IF(C9=$Z$89,"O",IF(C9=$AA$89,"O",IF(C9=$AB$89,"O","X")))))))</f>
        <v>X</v>
      </c>
      <c r="D802" s="58" t="str">
        <f t="shared" si="656"/>
        <v>X</v>
      </c>
      <c r="E802" s="58" t="str">
        <f t="shared" si="656"/>
        <v>X</v>
      </c>
      <c r="F802" s="58" t="str">
        <f t="shared" si="656"/>
        <v>X</v>
      </c>
      <c r="G802" s="58" t="str">
        <f t="shared" si="656"/>
        <v>X</v>
      </c>
      <c r="H802" s="58" t="str">
        <f t="shared" si="656"/>
        <v>X</v>
      </c>
      <c r="I802" s="58" t="str">
        <f t="shared" si="656"/>
        <v>X</v>
      </c>
      <c r="J802" s="58" t="str">
        <f t="shared" si="656"/>
        <v>X</v>
      </c>
      <c r="K802" s="58" t="str">
        <f t="shared" si="656"/>
        <v>X</v>
      </c>
      <c r="L802" s="58" t="str">
        <f t="shared" si="656"/>
        <v>X</v>
      </c>
      <c r="M802" s="58" t="str">
        <f t="shared" si="656"/>
        <v>X</v>
      </c>
      <c r="N802" s="58" t="str">
        <f t="shared" si="656"/>
        <v>X</v>
      </c>
      <c r="O802" s="58" t="str">
        <f t="shared" si="656"/>
        <v>X</v>
      </c>
      <c r="P802" s="58" t="str">
        <f t="shared" si="656"/>
        <v>X</v>
      </c>
      <c r="Q802" s="58" t="str">
        <f t="shared" si="656"/>
        <v>X</v>
      </c>
    </row>
    <row r="803" spans="1:17">
      <c r="A803" s="780"/>
      <c r="B803" s="58" t="s">
        <v>35</v>
      </c>
      <c r="C803" s="58" t="str">
        <f t="shared" ref="C803:Q803" si="657">IF(C10=$V$89,"O",IF(C10=$W$89,"O",IF(C10=$X$89,"O",IF(C10=$Y$89,"O",IF(C10=$Z$89,"O",IF(C10=$AA$89,"O",IF(C10=$AB$89,"O","X")))))))</f>
        <v>X</v>
      </c>
      <c r="D803" s="58" t="str">
        <f t="shared" si="657"/>
        <v>X</v>
      </c>
      <c r="E803" s="58" t="str">
        <f t="shared" si="657"/>
        <v>X</v>
      </c>
      <c r="F803" s="58" t="str">
        <f t="shared" si="657"/>
        <v>X</v>
      </c>
      <c r="G803" s="58" t="str">
        <f t="shared" si="657"/>
        <v>X</v>
      </c>
      <c r="H803" s="58" t="str">
        <f t="shared" si="657"/>
        <v>X</v>
      </c>
      <c r="I803" s="58" t="str">
        <f t="shared" si="657"/>
        <v>X</v>
      </c>
      <c r="J803" s="58" t="str">
        <f t="shared" si="657"/>
        <v>X</v>
      </c>
      <c r="K803" s="58" t="str">
        <f t="shared" si="657"/>
        <v>X</v>
      </c>
      <c r="L803" s="58" t="str">
        <f t="shared" si="657"/>
        <v>X</v>
      </c>
      <c r="M803" s="58" t="str">
        <f t="shared" si="657"/>
        <v>X</v>
      </c>
      <c r="N803" s="58" t="str">
        <f t="shared" si="657"/>
        <v>X</v>
      </c>
      <c r="O803" s="58" t="str">
        <f t="shared" si="657"/>
        <v>X</v>
      </c>
      <c r="P803" s="58" t="str">
        <f t="shared" si="657"/>
        <v>X</v>
      </c>
      <c r="Q803" s="58" t="str">
        <f t="shared" si="657"/>
        <v>X</v>
      </c>
    </row>
    <row r="804" spans="1:17">
      <c r="A804" s="780"/>
      <c r="B804" s="58" t="s">
        <v>36</v>
      </c>
      <c r="C804" s="58" t="str">
        <f t="shared" ref="C804:Q804" si="658">IF(C11=$V$89,"O",IF(C11=$W$89,"O",IF(C11=$X$89,"O",IF(C11=$Y$89,"O",IF(C11=$Z$89,"O",IF(C11=$AA$89,"O",IF(C11=$AB$89,"O","X")))))))</f>
        <v>X</v>
      </c>
      <c r="D804" s="58" t="str">
        <f t="shared" si="658"/>
        <v>X</v>
      </c>
      <c r="E804" s="58" t="str">
        <f t="shared" si="658"/>
        <v>X</v>
      </c>
      <c r="F804" s="58" t="str">
        <f t="shared" si="658"/>
        <v>X</v>
      </c>
      <c r="G804" s="58" t="str">
        <f t="shared" si="658"/>
        <v>X</v>
      </c>
      <c r="H804" s="58" t="str">
        <f t="shared" si="658"/>
        <v>X</v>
      </c>
      <c r="I804" s="58" t="str">
        <f t="shared" si="658"/>
        <v>X</v>
      </c>
      <c r="J804" s="58" t="str">
        <f t="shared" si="658"/>
        <v>X</v>
      </c>
      <c r="K804" s="58" t="str">
        <f t="shared" si="658"/>
        <v>X</v>
      </c>
      <c r="L804" s="58" t="str">
        <f t="shared" si="658"/>
        <v>X</v>
      </c>
      <c r="M804" s="58" t="str">
        <f t="shared" si="658"/>
        <v>X</v>
      </c>
      <c r="N804" s="58" t="str">
        <f t="shared" si="658"/>
        <v>X</v>
      </c>
      <c r="O804" s="58" t="str">
        <f t="shared" si="658"/>
        <v>X</v>
      </c>
      <c r="P804" s="58" t="str">
        <f t="shared" si="658"/>
        <v>X</v>
      </c>
      <c r="Q804" s="58" t="str">
        <f t="shared" si="658"/>
        <v>X</v>
      </c>
    </row>
    <row r="805" spans="1:17">
      <c r="A805" s="780"/>
      <c r="B805" s="58" t="s">
        <v>21</v>
      </c>
      <c r="C805" s="58" t="str">
        <f t="shared" ref="C805:P805" si="659">IF(C12=$V$89,"O",IF(C12=$W$89,"O",IF(C12=$X$89,"O",IF(C12=$Y$89,"O",IF(C12=$Z$89,"O",IF(C12=$AA$89,"O",IF(C12=$AB$89,"O","X")))))))</f>
        <v>X</v>
      </c>
      <c r="D805" s="58" t="str">
        <f t="shared" si="659"/>
        <v>X</v>
      </c>
      <c r="E805" s="58" t="str">
        <f t="shared" si="659"/>
        <v>X</v>
      </c>
      <c r="F805" s="58" t="str">
        <f t="shared" si="659"/>
        <v>X</v>
      </c>
      <c r="G805" s="58" t="str">
        <f t="shared" si="659"/>
        <v>X</v>
      </c>
      <c r="H805" s="58" t="str">
        <f t="shared" si="659"/>
        <v>X</v>
      </c>
      <c r="I805" s="58" t="str">
        <f t="shared" si="659"/>
        <v>X</v>
      </c>
      <c r="J805" s="58" t="str">
        <f t="shared" si="659"/>
        <v>X</v>
      </c>
      <c r="K805" s="58" t="str">
        <f t="shared" si="659"/>
        <v>X</v>
      </c>
      <c r="L805" s="58" t="str">
        <f t="shared" si="659"/>
        <v>X</v>
      </c>
      <c r="M805" s="58" t="str">
        <f t="shared" si="659"/>
        <v>X</v>
      </c>
      <c r="N805" s="58" t="str">
        <f t="shared" si="659"/>
        <v>X</v>
      </c>
      <c r="O805" s="58" t="str">
        <f t="shared" si="659"/>
        <v>X</v>
      </c>
      <c r="P805" s="58" t="str">
        <f t="shared" si="659"/>
        <v>X</v>
      </c>
      <c r="Q805" s="58" t="str">
        <f>IF(Q12=$V$89,"O",IF(Q12=$W$89,"O",IF(Q12=$X$89,"O",IF(Q12=$Y$89,"O",IF(Q12=$Z$89,"O",IF(Q12=$AA$89,"O",IF(Q12=$AB$89,"O","X")))))))</f>
        <v>X</v>
      </c>
    </row>
    <row r="806" spans="1:17">
      <c r="A806" s="781"/>
      <c r="B806" s="30" t="s">
        <v>46</v>
      </c>
      <c r="C806" s="47">
        <f>COUNTIF(C800:C805,"O")</f>
        <v>0</v>
      </c>
      <c r="D806" s="47">
        <f t="shared" ref="D806:Q806" si="660">COUNTIF(D800:D805,"O")</f>
        <v>0</v>
      </c>
      <c r="E806" s="47">
        <f t="shared" si="660"/>
        <v>0</v>
      </c>
      <c r="F806" s="47">
        <f t="shared" si="660"/>
        <v>0</v>
      </c>
      <c r="G806" s="47">
        <f t="shared" si="660"/>
        <v>0</v>
      </c>
      <c r="H806" s="47">
        <f t="shared" si="660"/>
        <v>0</v>
      </c>
      <c r="I806" s="47">
        <f t="shared" si="660"/>
        <v>0</v>
      </c>
      <c r="J806" s="47">
        <f t="shared" si="660"/>
        <v>0</v>
      </c>
      <c r="K806" s="47">
        <f t="shared" si="660"/>
        <v>0</v>
      </c>
      <c r="L806" s="47">
        <f t="shared" si="660"/>
        <v>0</v>
      </c>
      <c r="M806" s="47">
        <f t="shared" si="660"/>
        <v>0</v>
      </c>
      <c r="N806" s="47">
        <f t="shared" si="660"/>
        <v>0</v>
      </c>
      <c r="O806" s="47">
        <f t="shared" si="660"/>
        <v>0</v>
      </c>
      <c r="P806" s="47">
        <f t="shared" si="660"/>
        <v>0</v>
      </c>
      <c r="Q806" s="47">
        <f t="shared" si="660"/>
        <v>0</v>
      </c>
    </row>
    <row r="807" spans="1:17">
      <c r="A807" s="779">
        <v>74</v>
      </c>
      <c r="B807" s="58" t="s">
        <v>32</v>
      </c>
      <c r="C807" s="58" t="str">
        <f>IF(C7=$V$90,"O",IF(C7=$W$90,"O",IF(C7=$X$90,"O",IF(C7=$Y$90,"O",IF(C7=$Z$90,"O",IF(C7=$AA$90,"O",IF(C7=$AB$90,"O","X")))))))</f>
        <v>X</v>
      </c>
      <c r="D807" s="58" t="str">
        <f t="shared" ref="D807:Q807" si="661">IF(D7=$V$90,"O",IF(D7=$W$90,"O",IF(D7=$X$90,"O",IF(D7=$Y$90,"O",IF(D7=$Z$90,"O",IF(D7=$AA$90,"O",IF(D7=$AB$90,"O","X")))))))</f>
        <v>X</v>
      </c>
      <c r="E807" s="58" t="str">
        <f t="shared" si="661"/>
        <v>X</v>
      </c>
      <c r="F807" s="58" t="str">
        <f t="shared" si="661"/>
        <v>X</v>
      </c>
      <c r="G807" s="58" t="str">
        <f t="shared" si="661"/>
        <v>X</v>
      </c>
      <c r="H807" s="58" t="str">
        <f t="shared" si="661"/>
        <v>X</v>
      </c>
      <c r="I807" s="58" t="str">
        <f t="shared" si="661"/>
        <v>X</v>
      </c>
      <c r="J807" s="58" t="str">
        <f t="shared" si="661"/>
        <v>X</v>
      </c>
      <c r="K807" s="58" t="str">
        <f t="shared" si="661"/>
        <v>X</v>
      </c>
      <c r="L807" s="58" t="str">
        <f t="shared" si="661"/>
        <v>X</v>
      </c>
      <c r="M807" s="58" t="str">
        <f t="shared" si="661"/>
        <v>X</v>
      </c>
      <c r="N807" s="58" t="str">
        <f t="shared" si="661"/>
        <v>X</v>
      </c>
      <c r="O807" s="58" t="str">
        <f t="shared" si="661"/>
        <v>X</v>
      </c>
      <c r="P807" s="58" t="str">
        <f t="shared" si="661"/>
        <v>X</v>
      </c>
      <c r="Q807" s="58" t="str">
        <f t="shared" si="661"/>
        <v>X</v>
      </c>
    </row>
    <row r="808" spans="1:17">
      <c r="A808" s="780"/>
      <c r="B808" s="58" t="s">
        <v>33</v>
      </c>
      <c r="C808" s="58" t="str">
        <f t="shared" ref="C808:Q808" si="662">IF(C8=$V$90,"O",IF(C8=$W$90,"O",IF(C8=$X$90,"O",IF(C8=$Y$90,"O",IF(C8=$Z$90,"O",IF(C8=$AA$90,"O",IF(C8=$AB$90,"O","X")))))))</f>
        <v>X</v>
      </c>
      <c r="D808" s="58" t="str">
        <f t="shared" si="662"/>
        <v>X</v>
      </c>
      <c r="E808" s="58" t="str">
        <f t="shared" si="662"/>
        <v>X</v>
      </c>
      <c r="F808" s="58" t="str">
        <f t="shared" si="662"/>
        <v>X</v>
      </c>
      <c r="G808" s="58" t="str">
        <f t="shared" si="662"/>
        <v>X</v>
      </c>
      <c r="H808" s="58" t="str">
        <f t="shared" si="662"/>
        <v>X</v>
      </c>
      <c r="I808" s="58" t="str">
        <f t="shared" si="662"/>
        <v>X</v>
      </c>
      <c r="J808" s="58" t="str">
        <f t="shared" si="662"/>
        <v>X</v>
      </c>
      <c r="K808" s="58" t="str">
        <f t="shared" si="662"/>
        <v>X</v>
      </c>
      <c r="L808" s="58" t="str">
        <f t="shared" si="662"/>
        <v>X</v>
      </c>
      <c r="M808" s="58" t="str">
        <f t="shared" si="662"/>
        <v>X</v>
      </c>
      <c r="N808" s="58" t="str">
        <f t="shared" si="662"/>
        <v>X</v>
      </c>
      <c r="O808" s="58" t="str">
        <f t="shared" si="662"/>
        <v>X</v>
      </c>
      <c r="P808" s="58" t="str">
        <f t="shared" si="662"/>
        <v>X</v>
      </c>
      <c r="Q808" s="58" t="str">
        <f t="shared" si="662"/>
        <v>X</v>
      </c>
    </row>
    <row r="809" spans="1:17">
      <c r="A809" s="780"/>
      <c r="B809" s="58" t="s">
        <v>34</v>
      </c>
      <c r="C809" s="58" t="str">
        <f t="shared" ref="C809:Q809" si="663">IF(C9=$V$90,"O",IF(C9=$W$90,"O",IF(C9=$X$90,"O",IF(C9=$Y$90,"O",IF(C9=$Z$90,"O",IF(C9=$AA$90,"O",IF(C9=$AB$90,"O","X")))))))</f>
        <v>X</v>
      </c>
      <c r="D809" s="58" t="str">
        <f t="shared" si="663"/>
        <v>X</v>
      </c>
      <c r="E809" s="58" t="str">
        <f t="shared" si="663"/>
        <v>X</v>
      </c>
      <c r="F809" s="58" t="str">
        <f t="shared" si="663"/>
        <v>X</v>
      </c>
      <c r="G809" s="58" t="str">
        <f t="shared" si="663"/>
        <v>X</v>
      </c>
      <c r="H809" s="58" t="str">
        <f t="shared" si="663"/>
        <v>X</v>
      </c>
      <c r="I809" s="58" t="str">
        <f t="shared" si="663"/>
        <v>X</v>
      </c>
      <c r="J809" s="58" t="str">
        <f t="shared" si="663"/>
        <v>X</v>
      </c>
      <c r="K809" s="58" t="str">
        <f t="shared" si="663"/>
        <v>X</v>
      </c>
      <c r="L809" s="58" t="str">
        <f t="shared" si="663"/>
        <v>X</v>
      </c>
      <c r="M809" s="58" t="str">
        <f t="shared" si="663"/>
        <v>X</v>
      </c>
      <c r="N809" s="58" t="str">
        <f t="shared" si="663"/>
        <v>X</v>
      </c>
      <c r="O809" s="58" t="str">
        <f t="shared" si="663"/>
        <v>X</v>
      </c>
      <c r="P809" s="58" t="str">
        <f t="shared" si="663"/>
        <v>X</v>
      </c>
      <c r="Q809" s="58" t="str">
        <f t="shared" si="663"/>
        <v>X</v>
      </c>
    </row>
    <row r="810" spans="1:17">
      <c r="A810" s="780"/>
      <c r="B810" s="58" t="s">
        <v>35</v>
      </c>
      <c r="C810" s="58" t="str">
        <f t="shared" ref="C810:Q810" si="664">IF(C10=$V$90,"O",IF(C10=$W$90,"O",IF(C10=$X$90,"O",IF(C10=$Y$90,"O",IF(C10=$Z$90,"O",IF(C10=$AA$90,"O",IF(C10=$AB$90,"O","X")))))))</f>
        <v>O</v>
      </c>
      <c r="D810" s="58" t="str">
        <f t="shared" si="664"/>
        <v>O</v>
      </c>
      <c r="E810" s="58" t="str">
        <f t="shared" si="664"/>
        <v>O</v>
      </c>
      <c r="F810" s="58" t="str">
        <f t="shared" si="664"/>
        <v>O</v>
      </c>
      <c r="G810" s="58" t="str">
        <f t="shared" si="664"/>
        <v>O</v>
      </c>
      <c r="H810" s="58" t="str">
        <f t="shared" si="664"/>
        <v>O</v>
      </c>
      <c r="I810" s="58" t="str">
        <f t="shared" si="664"/>
        <v>O</v>
      </c>
      <c r="J810" s="58" t="str">
        <f t="shared" si="664"/>
        <v>O</v>
      </c>
      <c r="K810" s="58" t="str">
        <f t="shared" si="664"/>
        <v>O</v>
      </c>
      <c r="L810" s="58" t="str">
        <f t="shared" si="664"/>
        <v>O</v>
      </c>
      <c r="M810" s="58" t="str">
        <f t="shared" si="664"/>
        <v>O</v>
      </c>
      <c r="N810" s="58" t="str">
        <f t="shared" si="664"/>
        <v>O</v>
      </c>
      <c r="O810" s="58" t="str">
        <f t="shared" si="664"/>
        <v>O</v>
      </c>
      <c r="P810" s="58" t="str">
        <f t="shared" si="664"/>
        <v>O</v>
      </c>
      <c r="Q810" s="58" t="str">
        <f t="shared" si="664"/>
        <v>O</v>
      </c>
    </row>
    <row r="811" spans="1:17">
      <c r="A811" s="780"/>
      <c r="B811" s="58" t="s">
        <v>36</v>
      </c>
      <c r="C811" s="58" t="str">
        <f t="shared" ref="C811:Q811" si="665">IF(C11=$V$90,"O",IF(C11=$W$90,"O",IF(C11=$X$90,"O",IF(C11=$Y$90,"O",IF(C11=$Z$90,"O",IF(C11=$AA$90,"O",IF(C11=$AB$90,"O","X")))))))</f>
        <v>O</v>
      </c>
      <c r="D811" s="58" t="str">
        <f t="shared" si="665"/>
        <v>O</v>
      </c>
      <c r="E811" s="58" t="str">
        <f t="shared" si="665"/>
        <v>O</v>
      </c>
      <c r="F811" s="58" t="str">
        <f t="shared" si="665"/>
        <v>O</v>
      </c>
      <c r="G811" s="58" t="str">
        <f t="shared" si="665"/>
        <v>O</v>
      </c>
      <c r="H811" s="58" t="str">
        <f t="shared" si="665"/>
        <v>O</v>
      </c>
      <c r="I811" s="58" t="str">
        <f t="shared" si="665"/>
        <v>O</v>
      </c>
      <c r="J811" s="58" t="str">
        <f t="shared" si="665"/>
        <v>O</v>
      </c>
      <c r="K811" s="58" t="str">
        <f t="shared" si="665"/>
        <v>O</v>
      </c>
      <c r="L811" s="58" t="str">
        <f t="shared" si="665"/>
        <v>O</v>
      </c>
      <c r="M811" s="58" t="str">
        <f t="shared" si="665"/>
        <v>O</v>
      </c>
      <c r="N811" s="58" t="str">
        <f t="shared" si="665"/>
        <v>O</v>
      </c>
      <c r="O811" s="58" t="str">
        <f t="shared" si="665"/>
        <v>O</v>
      </c>
      <c r="P811" s="58" t="str">
        <f t="shared" si="665"/>
        <v>O</v>
      </c>
      <c r="Q811" s="58" t="str">
        <f t="shared" si="665"/>
        <v>O</v>
      </c>
    </row>
    <row r="812" spans="1:17">
      <c r="A812" s="780"/>
      <c r="B812" s="58" t="s">
        <v>21</v>
      </c>
      <c r="C812" s="58" t="str">
        <f t="shared" ref="C812:P812" si="666">IF(C12=$V$90,"O",IF(C12=$W$90,"O",IF(C12=$X$90,"O",IF(C12=$Y$90,"O",IF(C12=$Z$90,"O",IF(C12=$AA$90,"O",IF(C12=$AB$90,"O","X")))))))</f>
        <v>X</v>
      </c>
      <c r="D812" s="58" t="str">
        <f t="shared" si="666"/>
        <v>X</v>
      </c>
      <c r="E812" s="58" t="str">
        <f t="shared" si="666"/>
        <v>X</v>
      </c>
      <c r="F812" s="58" t="str">
        <f t="shared" si="666"/>
        <v>X</v>
      </c>
      <c r="G812" s="58" t="str">
        <f t="shared" si="666"/>
        <v>X</v>
      </c>
      <c r="H812" s="58" t="str">
        <f t="shared" si="666"/>
        <v>X</v>
      </c>
      <c r="I812" s="58" t="str">
        <f t="shared" si="666"/>
        <v>X</v>
      </c>
      <c r="J812" s="58" t="str">
        <f t="shared" si="666"/>
        <v>X</v>
      </c>
      <c r="K812" s="58" t="str">
        <f t="shared" si="666"/>
        <v>X</v>
      </c>
      <c r="L812" s="58" t="str">
        <f t="shared" si="666"/>
        <v>X</v>
      </c>
      <c r="M812" s="58" t="str">
        <f t="shared" si="666"/>
        <v>X</v>
      </c>
      <c r="N812" s="58" t="str">
        <f t="shared" si="666"/>
        <v>X</v>
      </c>
      <c r="O812" s="58" t="str">
        <f t="shared" si="666"/>
        <v>X</v>
      </c>
      <c r="P812" s="58" t="str">
        <f t="shared" si="666"/>
        <v>X</v>
      </c>
      <c r="Q812" s="58" t="str">
        <f>IF(Q12=$V$90,"O",IF(Q12=$W$90,"O",IF(Q12=$X$90,"O",IF(Q12=$Y$90,"O",IF(Q12=$Z$90,"O",IF(Q12=$AA$90,"O",IF(Q12=$AB$90,"O","X")))))))</f>
        <v>X</v>
      </c>
    </row>
    <row r="813" spans="1:17">
      <c r="A813" s="781"/>
      <c r="B813" s="30" t="s">
        <v>46</v>
      </c>
      <c r="C813" s="47">
        <f>COUNTIF(C807:C812,"O")</f>
        <v>2</v>
      </c>
      <c r="D813" s="47">
        <f t="shared" ref="D813:Q813" si="667">COUNTIF(D807:D812,"O")</f>
        <v>2</v>
      </c>
      <c r="E813" s="47">
        <f t="shared" si="667"/>
        <v>2</v>
      </c>
      <c r="F813" s="47">
        <f t="shared" si="667"/>
        <v>2</v>
      </c>
      <c r="G813" s="47">
        <f t="shared" si="667"/>
        <v>2</v>
      </c>
      <c r="H813" s="47">
        <f t="shared" si="667"/>
        <v>2</v>
      </c>
      <c r="I813" s="47">
        <f t="shared" si="667"/>
        <v>2</v>
      </c>
      <c r="J813" s="47">
        <f t="shared" si="667"/>
        <v>2</v>
      </c>
      <c r="K813" s="47">
        <f t="shared" si="667"/>
        <v>2</v>
      </c>
      <c r="L813" s="47">
        <f t="shared" si="667"/>
        <v>2</v>
      </c>
      <c r="M813" s="47">
        <f t="shared" si="667"/>
        <v>2</v>
      </c>
      <c r="N813" s="47">
        <f t="shared" si="667"/>
        <v>2</v>
      </c>
      <c r="O813" s="47">
        <f t="shared" si="667"/>
        <v>2</v>
      </c>
      <c r="P813" s="47">
        <f t="shared" si="667"/>
        <v>2</v>
      </c>
      <c r="Q813" s="47">
        <f t="shared" si="667"/>
        <v>2</v>
      </c>
    </row>
    <row r="814" spans="1:17">
      <c r="A814" s="779">
        <v>75</v>
      </c>
      <c r="B814" s="58" t="s">
        <v>32</v>
      </c>
      <c r="C814" s="58" t="str">
        <f>IF(C7=$V$91,"O",IF(C7=$W$91,"O",IF(C7=$X$91,"O",IF(C7=$Y$91,"O",IF(C7=$Z$91,"O",IF(C7=$AA$91,"O","X"))))))</f>
        <v>O</v>
      </c>
      <c r="D814" s="58" t="str">
        <f t="shared" ref="D814:Q814" si="668">IF(D7=$V$91,"O",IF(D7=$W$91,"O",IF(D7=$X$91,"O",IF(D7=$Y$91,"O",IF(D7=$Z$91,"O",IF(D7=$AA$91,"O","X"))))))</f>
        <v>O</v>
      </c>
      <c r="E814" s="58" t="str">
        <f t="shared" si="668"/>
        <v>O</v>
      </c>
      <c r="F814" s="58" t="str">
        <f t="shared" si="668"/>
        <v>O</v>
      </c>
      <c r="G814" s="58" t="str">
        <f t="shared" si="668"/>
        <v>O</v>
      </c>
      <c r="H814" s="58" t="str">
        <f t="shared" si="668"/>
        <v>O</v>
      </c>
      <c r="I814" s="58" t="str">
        <f t="shared" si="668"/>
        <v>O</v>
      </c>
      <c r="J814" s="58" t="str">
        <f t="shared" si="668"/>
        <v>O</v>
      </c>
      <c r="K814" s="58" t="str">
        <f t="shared" si="668"/>
        <v>O</v>
      </c>
      <c r="L814" s="58" t="str">
        <f t="shared" si="668"/>
        <v>O</v>
      </c>
      <c r="M814" s="58" t="str">
        <f t="shared" si="668"/>
        <v>O</v>
      </c>
      <c r="N814" s="58" t="str">
        <f t="shared" si="668"/>
        <v>O</v>
      </c>
      <c r="O814" s="58" t="str">
        <f t="shared" si="668"/>
        <v>O</v>
      </c>
      <c r="P814" s="58" t="str">
        <f t="shared" si="668"/>
        <v>O</v>
      </c>
      <c r="Q814" s="58" t="str">
        <f t="shared" si="668"/>
        <v>O</v>
      </c>
    </row>
    <row r="815" spans="1:17">
      <c r="A815" s="780"/>
      <c r="B815" s="58" t="s">
        <v>33</v>
      </c>
      <c r="C815" s="58" t="str">
        <f t="shared" ref="C815:Q815" si="669">IF(C8=$V$91,"O",IF(C8=$W$91,"O",IF(C8=$X$91,"O",IF(C8=$Y$91,"O",IF(C8=$Z$91,"O",IF(C8=$AA$91,"O","X"))))))</f>
        <v>X</v>
      </c>
      <c r="D815" s="58" t="str">
        <f t="shared" si="669"/>
        <v>X</v>
      </c>
      <c r="E815" s="58" t="str">
        <f t="shared" si="669"/>
        <v>X</v>
      </c>
      <c r="F815" s="58" t="str">
        <f t="shared" si="669"/>
        <v>X</v>
      </c>
      <c r="G815" s="58" t="str">
        <f t="shared" si="669"/>
        <v>X</v>
      </c>
      <c r="H815" s="58" t="str">
        <f t="shared" si="669"/>
        <v>X</v>
      </c>
      <c r="I815" s="58" t="str">
        <f t="shared" si="669"/>
        <v>X</v>
      </c>
      <c r="J815" s="58" t="str">
        <f t="shared" si="669"/>
        <v>X</v>
      </c>
      <c r="K815" s="58" t="str">
        <f t="shared" si="669"/>
        <v>X</v>
      </c>
      <c r="L815" s="58" t="str">
        <f t="shared" si="669"/>
        <v>X</v>
      </c>
      <c r="M815" s="58" t="str">
        <f t="shared" si="669"/>
        <v>X</v>
      </c>
      <c r="N815" s="58" t="str">
        <f t="shared" si="669"/>
        <v>X</v>
      </c>
      <c r="O815" s="58" t="str">
        <f t="shared" si="669"/>
        <v>X</v>
      </c>
      <c r="P815" s="58" t="str">
        <f t="shared" si="669"/>
        <v>X</v>
      </c>
      <c r="Q815" s="58" t="str">
        <f t="shared" si="669"/>
        <v>X</v>
      </c>
    </row>
    <row r="816" spans="1:17">
      <c r="A816" s="780"/>
      <c r="B816" s="58" t="s">
        <v>34</v>
      </c>
      <c r="C816" s="58" t="str">
        <f t="shared" ref="C816:Q816" si="670">IF(C9=$V$91,"O",IF(C9=$W$91,"O",IF(C9=$X$91,"O",IF(C9=$Y$91,"O",IF(C9=$Z$91,"O",IF(C9=$AA$91,"O","X"))))))</f>
        <v>X</v>
      </c>
      <c r="D816" s="58" t="str">
        <f t="shared" si="670"/>
        <v>X</v>
      </c>
      <c r="E816" s="58" t="str">
        <f t="shared" si="670"/>
        <v>X</v>
      </c>
      <c r="F816" s="58" t="str">
        <f t="shared" si="670"/>
        <v>X</v>
      </c>
      <c r="G816" s="58" t="str">
        <f t="shared" si="670"/>
        <v>X</v>
      </c>
      <c r="H816" s="58" t="str">
        <f t="shared" si="670"/>
        <v>X</v>
      </c>
      <c r="I816" s="58" t="str">
        <f t="shared" si="670"/>
        <v>X</v>
      </c>
      <c r="J816" s="58" t="str">
        <f t="shared" si="670"/>
        <v>X</v>
      </c>
      <c r="K816" s="58" t="str">
        <f t="shared" si="670"/>
        <v>X</v>
      </c>
      <c r="L816" s="58" t="str">
        <f t="shared" si="670"/>
        <v>X</v>
      </c>
      <c r="M816" s="58" t="str">
        <f t="shared" si="670"/>
        <v>X</v>
      </c>
      <c r="N816" s="58" t="str">
        <f t="shared" si="670"/>
        <v>X</v>
      </c>
      <c r="O816" s="58" t="str">
        <f t="shared" si="670"/>
        <v>X</v>
      </c>
      <c r="P816" s="58" t="str">
        <f t="shared" si="670"/>
        <v>X</v>
      </c>
      <c r="Q816" s="58" t="str">
        <f t="shared" si="670"/>
        <v>X</v>
      </c>
    </row>
    <row r="817" spans="1:17">
      <c r="A817" s="780"/>
      <c r="B817" s="58" t="s">
        <v>35</v>
      </c>
      <c r="C817" s="58" t="str">
        <f t="shared" ref="C817:Q817" si="671">IF(C10=$V$91,"O",IF(C10=$W$91,"O",IF(C10=$X$91,"O",IF(C10=$Y$91,"O",IF(C10=$Z$91,"O",IF(C10=$AA$91,"O","X"))))))</f>
        <v>X</v>
      </c>
      <c r="D817" s="58" t="str">
        <f t="shared" si="671"/>
        <v>X</v>
      </c>
      <c r="E817" s="58" t="str">
        <f t="shared" si="671"/>
        <v>X</v>
      </c>
      <c r="F817" s="58" t="str">
        <f t="shared" si="671"/>
        <v>X</v>
      </c>
      <c r="G817" s="58" t="str">
        <f t="shared" si="671"/>
        <v>X</v>
      </c>
      <c r="H817" s="58" t="str">
        <f t="shared" si="671"/>
        <v>X</v>
      </c>
      <c r="I817" s="58" t="str">
        <f t="shared" si="671"/>
        <v>X</v>
      </c>
      <c r="J817" s="58" t="str">
        <f t="shared" si="671"/>
        <v>X</v>
      </c>
      <c r="K817" s="58" t="str">
        <f t="shared" si="671"/>
        <v>X</v>
      </c>
      <c r="L817" s="58" t="str">
        <f t="shared" si="671"/>
        <v>X</v>
      </c>
      <c r="M817" s="58" t="str">
        <f t="shared" si="671"/>
        <v>X</v>
      </c>
      <c r="N817" s="58" t="str">
        <f t="shared" si="671"/>
        <v>X</v>
      </c>
      <c r="O817" s="58" t="str">
        <f t="shared" si="671"/>
        <v>X</v>
      </c>
      <c r="P817" s="58" t="str">
        <f t="shared" si="671"/>
        <v>X</v>
      </c>
      <c r="Q817" s="58" t="str">
        <f t="shared" si="671"/>
        <v>X</v>
      </c>
    </row>
    <row r="818" spans="1:17">
      <c r="A818" s="780"/>
      <c r="B818" s="58" t="s">
        <v>36</v>
      </c>
      <c r="C818" s="58" t="str">
        <f t="shared" ref="C818:Q818" si="672">IF(C11=$V$91,"O",IF(C11=$W$91,"O",IF(C11=$X$91,"O",IF(C11=$Y$91,"O",IF(C11=$Z$91,"O",IF(C11=$AA$91,"O","X"))))))</f>
        <v>X</v>
      </c>
      <c r="D818" s="58" t="str">
        <f t="shared" si="672"/>
        <v>X</v>
      </c>
      <c r="E818" s="58" t="str">
        <f t="shared" si="672"/>
        <v>X</v>
      </c>
      <c r="F818" s="58" t="str">
        <f t="shared" si="672"/>
        <v>X</v>
      </c>
      <c r="G818" s="58" t="str">
        <f t="shared" si="672"/>
        <v>X</v>
      </c>
      <c r="H818" s="58" t="str">
        <f t="shared" si="672"/>
        <v>X</v>
      </c>
      <c r="I818" s="58" t="str">
        <f t="shared" si="672"/>
        <v>X</v>
      </c>
      <c r="J818" s="58" t="str">
        <f t="shared" si="672"/>
        <v>X</v>
      </c>
      <c r="K818" s="58" t="str">
        <f t="shared" si="672"/>
        <v>X</v>
      </c>
      <c r="L818" s="58" t="str">
        <f t="shared" si="672"/>
        <v>X</v>
      </c>
      <c r="M818" s="58" t="str">
        <f t="shared" si="672"/>
        <v>X</v>
      </c>
      <c r="N818" s="58" t="str">
        <f t="shared" si="672"/>
        <v>X</v>
      </c>
      <c r="O818" s="58" t="str">
        <f t="shared" si="672"/>
        <v>X</v>
      </c>
      <c r="P818" s="58" t="str">
        <f t="shared" si="672"/>
        <v>X</v>
      </c>
      <c r="Q818" s="58" t="str">
        <f t="shared" si="672"/>
        <v>X</v>
      </c>
    </row>
    <row r="819" spans="1:17">
      <c r="A819" s="780"/>
      <c r="B819" s="58" t="s">
        <v>21</v>
      </c>
      <c r="C819" s="58" t="str">
        <f t="shared" ref="C819:P819" si="673">IF(C12=$V$91,"O",IF(C12=$W$91,"O",IF(C12=$X$91,"O",IF(C12=$Y$91,"O",IF(C12=$Z$91,"O",IF(C12=$AA$91,"O","X"))))))</f>
        <v>X</v>
      </c>
      <c r="D819" s="58" t="str">
        <f t="shared" si="673"/>
        <v>X</v>
      </c>
      <c r="E819" s="58" t="str">
        <f t="shared" si="673"/>
        <v>X</v>
      </c>
      <c r="F819" s="58" t="str">
        <f t="shared" si="673"/>
        <v>X</v>
      </c>
      <c r="G819" s="58" t="str">
        <f t="shared" si="673"/>
        <v>X</v>
      </c>
      <c r="H819" s="58" t="str">
        <f t="shared" si="673"/>
        <v>X</v>
      </c>
      <c r="I819" s="58" t="str">
        <f t="shared" si="673"/>
        <v>X</v>
      </c>
      <c r="J819" s="58" t="str">
        <f t="shared" si="673"/>
        <v>X</v>
      </c>
      <c r="K819" s="58" t="str">
        <f t="shared" si="673"/>
        <v>X</v>
      </c>
      <c r="L819" s="58" t="str">
        <f t="shared" si="673"/>
        <v>X</v>
      </c>
      <c r="M819" s="58" t="str">
        <f t="shared" si="673"/>
        <v>X</v>
      </c>
      <c r="N819" s="58" t="str">
        <f t="shared" si="673"/>
        <v>X</v>
      </c>
      <c r="O819" s="58" t="str">
        <f t="shared" si="673"/>
        <v>X</v>
      </c>
      <c r="P819" s="58" t="str">
        <f t="shared" si="673"/>
        <v>X</v>
      </c>
      <c r="Q819" s="58" t="str">
        <f>IF(Q12=$V$91,"O",IF(Q12=$W$91,"O",IF(Q12=$X$91,"O",IF(Q12=$Y$91,"O",IF(Q12=$Z$91,"O",IF(Q12=$AA$91,"O","X"))))))</f>
        <v>X</v>
      </c>
    </row>
    <row r="820" spans="1:17">
      <c r="A820" s="781"/>
      <c r="B820" s="30" t="s">
        <v>46</v>
      </c>
      <c r="C820" s="47">
        <f>COUNTIF(C814:C819,"O")</f>
        <v>1</v>
      </c>
      <c r="D820" s="47">
        <f t="shared" ref="D820:Q820" si="674">COUNTIF(D814:D819,"O")</f>
        <v>1</v>
      </c>
      <c r="E820" s="47">
        <f t="shared" si="674"/>
        <v>1</v>
      </c>
      <c r="F820" s="47">
        <f t="shared" si="674"/>
        <v>1</v>
      </c>
      <c r="G820" s="47">
        <f t="shared" si="674"/>
        <v>1</v>
      </c>
      <c r="H820" s="47">
        <f t="shared" si="674"/>
        <v>1</v>
      </c>
      <c r="I820" s="47">
        <f t="shared" si="674"/>
        <v>1</v>
      </c>
      <c r="J820" s="47">
        <f t="shared" si="674"/>
        <v>1</v>
      </c>
      <c r="K820" s="47">
        <f t="shared" si="674"/>
        <v>1</v>
      </c>
      <c r="L820" s="47">
        <f t="shared" si="674"/>
        <v>1</v>
      </c>
      <c r="M820" s="47">
        <f t="shared" si="674"/>
        <v>1</v>
      </c>
      <c r="N820" s="47">
        <f t="shared" si="674"/>
        <v>1</v>
      </c>
      <c r="O820" s="47">
        <f t="shared" si="674"/>
        <v>1</v>
      </c>
      <c r="P820" s="47">
        <f t="shared" si="674"/>
        <v>1</v>
      </c>
      <c r="Q820" s="47">
        <f t="shared" si="674"/>
        <v>1</v>
      </c>
    </row>
    <row r="821" spans="1:17">
      <c r="A821" s="779">
        <v>76</v>
      </c>
      <c r="B821" s="58" t="s">
        <v>32</v>
      </c>
      <c r="C821" s="58" t="str">
        <f>IF(C7=$V$92,"O",IF(C7=$W$92,"O",IF(C7=$X$92,"O",IF(C7=$Y$92,"O",IF(C7=$Z$92,"O",IF(C7=$AA$92,"O","X"))))))</f>
        <v>X</v>
      </c>
      <c r="D821" s="58" t="str">
        <f t="shared" ref="D821:Q821" si="675">IF(D7=$V$92,"O",IF(D7=$W$92,"O",IF(D7=$X$92,"O",IF(D7=$Y$92,"O",IF(D7=$Z$92,"O",IF(D7=$AA$92,"O","X"))))))</f>
        <v>X</v>
      </c>
      <c r="E821" s="58" t="str">
        <f t="shared" si="675"/>
        <v>X</v>
      </c>
      <c r="F821" s="58" t="str">
        <f t="shared" si="675"/>
        <v>X</v>
      </c>
      <c r="G821" s="58" t="str">
        <f t="shared" si="675"/>
        <v>X</v>
      </c>
      <c r="H821" s="58" t="str">
        <f t="shared" si="675"/>
        <v>X</v>
      </c>
      <c r="I821" s="58" t="str">
        <f t="shared" si="675"/>
        <v>X</v>
      </c>
      <c r="J821" s="58" t="str">
        <f t="shared" si="675"/>
        <v>X</v>
      </c>
      <c r="K821" s="58" t="str">
        <f t="shared" si="675"/>
        <v>X</v>
      </c>
      <c r="L821" s="58" t="str">
        <f t="shared" si="675"/>
        <v>X</v>
      </c>
      <c r="M821" s="58" t="str">
        <f t="shared" si="675"/>
        <v>X</v>
      </c>
      <c r="N821" s="58" t="str">
        <f t="shared" si="675"/>
        <v>X</v>
      </c>
      <c r="O821" s="58" t="str">
        <f t="shared" si="675"/>
        <v>X</v>
      </c>
      <c r="P821" s="58" t="str">
        <f t="shared" si="675"/>
        <v>X</v>
      </c>
      <c r="Q821" s="58" t="str">
        <f t="shared" si="675"/>
        <v>X</v>
      </c>
    </row>
    <row r="822" spans="1:17">
      <c r="A822" s="780"/>
      <c r="B822" s="58" t="s">
        <v>33</v>
      </c>
      <c r="C822" s="58" t="str">
        <f t="shared" ref="C822:Q822" si="676">IF(C8=$V$92,"O",IF(C8=$W$92,"O",IF(C8=$X$92,"O",IF(C8=$Y$92,"O",IF(C8=$Z$92,"O",IF(C8=$AA$92,"O","X"))))))</f>
        <v>X</v>
      </c>
      <c r="D822" s="58" t="str">
        <f t="shared" si="676"/>
        <v>X</v>
      </c>
      <c r="E822" s="58" t="str">
        <f t="shared" si="676"/>
        <v>X</v>
      </c>
      <c r="F822" s="58" t="str">
        <f t="shared" si="676"/>
        <v>X</v>
      </c>
      <c r="G822" s="58" t="str">
        <f t="shared" si="676"/>
        <v>X</v>
      </c>
      <c r="H822" s="58" t="str">
        <f t="shared" si="676"/>
        <v>X</v>
      </c>
      <c r="I822" s="58" t="str">
        <f t="shared" si="676"/>
        <v>X</v>
      </c>
      <c r="J822" s="58" t="str">
        <f t="shared" si="676"/>
        <v>X</v>
      </c>
      <c r="K822" s="58" t="str">
        <f t="shared" si="676"/>
        <v>X</v>
      </c>
      <c r="L822" s="58" t="str">
        <f t="shared" si="676"/>
        <v>X</v>
      </c>
      <c r="M822" s="58" t="str">
        <f t="shared" si="676"/>
        <v>X</v>
      </c>
      <c r="N822" s="58" t="str">
        <f t="shared" si="676"/>
        <v>X</v>
      </c>
      <c r="O822" s="58" t="str">
        <f t="shared" si="676"/>
        <v>X</v>
      </c>
      <c r="P822" s="58" t="str">
        <f t="shared" si="676"/>
        <v>X</v>
      </c>
      <c r="Q822" s="58" t="str">
        <f t="shared" si="676"/>
        <v>X</v>
      </c>
    </row>
    <row r="823" spans="1:17">
      <c r="A823" s="780"/>
      <c r="B823" s="58" t="s">
        <v>34</v>
      </c>
      <c r="C823" s="58" t="str">
        <f t="shared" ref="C823:Q823" si="677">IF(C9=$V$92,"O",IF(C9=$W$92,"O",IF(C9=$X$92,"O",IF(C9=$Y$92,"O",IF(C9=$Z$92,"O",IF(C9=$AA$92,"O","X"))))))</f>
        <v>X</v>
      </c>
      <c r="D823" s="58" t="str">
        <f t="shared" si="677"/>
        <v>X</v>
      </c>
      <c r="E823" s="58" t="str">
        <f t="shared" si="677"/>
        <v>X</v>
      </c>
      <c r="F823" s="58" t="str">
        <f t="shared" si="677"/>
        <v>X</v>
      </c>
      <c r="G823" s="58" t="str">
        <f t="shared" si="677"/>
        <v>X</v>
      </c>
      <c r="H823" s="58" t="str">
        <f t="shared" si="677"/>
        <v>X</v>
      </c>
      <c r="I823" s="58" t="str">
        <f t="shared" si="677"/>
        <v>X</v>
      </c>
      <c r="J823" s="58" t="str">
        <f t="shared" si="677"/>
        <v>X</v>
      </c>
      <c r="K823" s="58" t="str">
        <f t="shared" si="677"/>
        <v>X</v>
      </c>
      <c r="L823" s="58" t="str">
        <f t="shared" si="677"/>
        <v>X</v>
      </c>
      <c r="M823" s="58" t="str">
        <f t="shared" si="677"/>
        <v>X</v>
      </c>
      <c r="N823" s="58" t="str">
        <f t="shared" si="677"/>
        <v>X</v>
      </c>
      <c r="O823" s="58" t="str">
        <f t="shared" si="677"/>
        <v>X</v>
      </c>
      <c r="P823" s="58" t="str">
        <f t="shared" si="677"/>
        <v>X</v>
      </c>
      <c r="Q823" s="58" t="str">
        <f t="shared" si="677"/>
        <v>X</v>
      </c>
    </row>
    <row r="824" spans="1:17">
      <c r="A824" s="780"/>
      <c r="B824" s="58" t="s">
        <v>35</v>
      </c>
      <c r="C824" s="58" t="str">
        <f t="shared" ref="C824:Q824" si="678">IF(C10=$V$92,"O",IF(C10=$W$92,"O",IF(C10=$X$92,"O",IF(C10=$Y$92,"O",IF(C10=$Z$92,"O",IF(C10=$AA$92,"O","X"))))))</f>
        <v>X</v>
      </c>
      <c r="D824" s="58" t="str">
        <f t="shared" si="678"/>
        <v>X</v>
      </c>
      <c r="E824" s="58" t="str">
        <f t="shared" si="678"/>
        <v>X</v>
      </c>
      <c r="F824" s="58" t="str">
        <f t="shared" si="678"/>
        <v>X</v>
      </c>
      <c r="G824" s="58" t="str">
        <f t="shared" si="678"/>
        <v>X</v>
      </c>
      <c r="H824" s="58" t="str">
        <f t="shared" si="678"/>
        <v>X</v>
      </c>
      <c r="I824" s="58" t="str">
        <f t="shared" si="678"/>
        <v>X</v>
      </c>
      <c r="J824" s="58" t="str">
        <f t="shared" si="678"/>
        <v>X</v>
      </c>
      <c r="K824" s="58" t="str">
        <f t="shared" si="678"/>
        <v>X</v>
      </c>
      <c r="L824" s="58" t="str">
        <f t="shared" si="678"/>
        <v>X</v>
      </c>
      <c r="M824" s="58" t="str">
        <f t="shared" si="678"/>
        <v>X</v>
      </c>
      <c r="N824" s="58" t="str">
        <f t="shared" si="678"/>
        <v>X</v>
      </c>
      <c r="O824" s="58" t="str">
        <f t="shared" si="678"/>
        <v>X</v>
      </c>
      <c r="P824" s="58" t="str">
        <f t="shared" si="678"/>
        <v>X</v>
      </c>
      <c r="Q824" s="58" t="str">
        <f t="shared" si="678"/>
        <v>X</v>
      </c>
    </row>
    <row r="825" spans="1:17">
      <c r="A825" s="780"/>
      <c r="B825" s="58" t="s">
        <v>36</v>
      </c>
      <c r="C825" s="58" t="str">
        <f t="shared" ref="C825:Q825" si="679">IF(C11=$V$92,"O",IF(C11=$W$92,"O",IF(C11=$X$92,"O",IF(C11=$Y$92,"O",IF(C11=$Z$92,"O",IF(C11=$AA$92,"O","X"))))))</f>
        <v>X</v>
      </c>
      <c r="D825" s="58" t="str">
        <f t="shared" si="679"/>
        <v>X</v>
      </c>
      <c r="E825" s="58" t="str">
        <f t="shared" si="679"/>
        <v>X</v>
      </c>
      <c r="F825" s="58" t="str">
        <f t="shared" si="679"/>
        <v>X</v>
      </c>
      <c r="G825" s="58" t="str">
        <f t="shared" si="679"/>
        <v>X</v>
      </c>
      <c r="H825" s="58" t="str">
        <f t="shared" si="679"/>
        <v>X</v>
      </c>
      <c r="I825" s="58" t="str">
        <f t="shared" si="679"/>
        <v>X</v>
      </c>
      <c r="J825" s="58" t="str">
        <f t="shared" si="679"/>
        <v>X</v>
      </c>
      <c r="K825" s="58" t="str">
        <f t="shared" si="679"/>
        <v>X</v>
      </c>
      <c r="L825" s="58" t="str">
        <f t="shared" si="679"/>
        <v>X</v>
      </c>
      <c r="M825" s="58" t="str">
        <f t="shared" si="679"/>
        <v>X</v>
      </c>
      <c r="N825" s="58" t="str">
        <f t="shared" si="679"/>
        <v>X</v>
      </c>
      <c r="O825" s="58" t="str">
        <f t="shared" si="679"/>
        <v>X</v>
      </c>
      <c r="P825" s="58" t="str">
        <f t="shared" si="679"/>
        <v>X</v>
      </c>
      <c r="Q825" s="58" t="str">
        <f t="shared" si="679"/>
        <v>X</v>
      </c>
    </row>
    <row r="826" spans="1:17">
      <c r="A826" s="780"/>
      <c r="B826" s="58" t="s">
        <v>21</v>
      </c>
      <c r="C826" s="58" t="str">
        <f t="shared" ref="C826:P826" si="680">IF(C12=$V$92,"O",IF(C12=$W$92,"O",IF(C12=$X$92,"O",IF(C12=$Y$92,"O",IF(C12=$Z$92,"O",IF(C12=$AA$92,"O","X"))))))</f>
        <v>O</v>
      </c>
      <c r="D826" s="58" t="str">
        <f t="shared" si="680"/>
        <v>O</v>
      </c>
      <c r="E826" s="58" t="str">
        <f t="shared" si="680"/>
        <v>O</v>
      </c>
      <c r="F826" s="58" t="str">
        <f t="shared" si="680"/>
        <v>O</v>
      </c>
      <c r="G826" s="58" t="str">
        <f t="shared" si="680"/>
        <v>O</v>
      </c>
      <c r="H826" s="58" t="str">
        <f t="shared" si="680"/>
        <v>O</v>
      </c>
      <c r="I826" s="58" t="str">
        <f t="shared" si="680"/>
        <v>O</v>
      </c>
      <c r="J826" s="58" t="str">
        <f t="shared" si="680"/>
        <v>O</v>
      </c>
      <c r="K826" s="58" t="str">
        <f t="shared" si="680"/>
        <v>O</v>
      </c>
      <c r="L826" s="58" t="str">
        <f t="shared" si="680"/>
        <v>O</v>
      </c>
      <c r="M826" s="58" t="str">
        <f t="shared" si="680"/>
        <v>O</v>
      </c>
      <c r="N826" s="58" t="str">
        <f t="shared" si="680"/>
        <v>O</v>
      </c>
      <c r="O826" s="58" t="str">
        <f t="shared" si="680"/>
        <v>O</v>
      </c>
      <c r="P826" s="58" t="str">
        <f t="shared" si="680"/>
        <v>O</v>
      </c>
      <c r="Q826" s="58" t="str">
        <f>IF(Q12=$V$92,"O",IF(Q12=$W$92,"O",IF(Q12=$X$92,"O",IF(Q12=$Y$92,"O",IF(Q12=$Z$92,"O",IF(Q12=$AA$92,"O","X"))))))</f>
        <v>O</v>
      </c>
    </row>
    <row r="827" spans="1:17">
      <c r="A827" s="781"/>
      <c r="B827" s="30" t="s">
        <v>46</v>
      </c>
      <c r="C827" s="47">
        <f>COUNTIF(C821:C826,"O")</f>
        <v>1</v>
      </c>
      <c r="D827" s="47">
        <f t="shared" ref="D827:Q827" si="681">COUNTIF(D821:D826,"O")</f>
        <v>1</v>
      </c>
      <c r="E827" s="47">
        <f t="shared" si="681"/>
        <v>1</v>
      </c>
      <c r="F827" s="47">
        <f t="shared" si="681"/>
        <v>1</v>
      </c>
      <c r="G827" s="47">
        <f t="shared" si="681"/>
        <v>1</v>
      </c>
      <c r="H827" s="47">
        <f t="shared" si="681"/>
        <v>1</v>
      </c>
      <c r="I827" s="47">
        <f t="shared" si="681"/>
        <v>1</v>
      </c>
      <c r="J827" s="47">
        <f t="shared" si="681"/>
        <v>1</v>
      </c>
      <c r="K827" s="47">
        <f t="shared" si="681"/>
        <v>1</v>
      </c>
      <c r="L827" s="47">
        <f t="shared" si="681"/>
        <v>1</v>
      </c>
      <c r="M827" s="47">
        <f t="shared" si="681"/>
        <v>1</v>
      </c>
      <c r="N827" s="47">
        <f t="shared" si="681"/>
        <v>1</v>
      </c>
      <c r="O827" s="47">
        <f t="shared" si="681"/>
        <v>1</v>
      </c>
      <c r="P827" s="47">
        <f t="shared" si="681"/>
        <v>1</v>
      </c>
      <c r="Q827" s="47">
        <f t="shared" si="681"/>
        <v>1</v>
      </c>
    </row>
    <row r="828" spans="1:17">
      <c r="A828" s="779">
        <v>77</v>
      </c>
      <c r="B828" s="58" t="s">
        <v>32</v>
      </c>
      <c r="C828" s="58" t="str">
        <f>IF(C7=$V$93,"O",IF(C7=$W$93,"O",IF(C7=$X$93,"O",IF(C7=$Y$93,"O",IF(C7=$Z$93,"O",IF(C7=$AA$93,"O","X"))))))</f>
        <v>X</v>
      </c>
      <c r="D828" s="58" t="str">
        <f t="shared" ref="D828:Q828" si="682">IF(D7=$V$93,"O",IF(D7=$W$93,"O",IF(D7=$X$93,"O",IF(D7=$Y$93,"O",IF(D7=$Z$93,"O",IF(D7=$AA$93,"O","X"))))))</f>
        <v>X</v>
      </c>
      <c r="E828" s="58" t="str">
        <f t="shared" si="682"/>
        <v>X</v>
      </c>
      <c r="F828" s="58" t="str">
        <f t="shared" si="682"/>
        <v>X</v>
      </c>
      <c r="G828" s="58" t="str">
        <f t="shared" si="682"/>
        <v>X</v>
      </c>
      <c r="H828" s="58" t="str">
        <f t="shared" si="682"/>
        <v>X</v>
      </c>
      <c r="I828" s="58" t="str">
        <f t="shared" si="682"/>
        <v>X</v>
      </c>
      <c r="J828" s="58" t="str">
        <f t="shared" si="682"/>
        <v>X</v>
      </c>
      <c r="K828" s="58" t="str">
        <f t="shared" si="682"/>
        <v>X</v>
      </c>
      <c r="L828" s="58" t="str">
        <f t="shared" si="682"/>
        <v>X</v>
      </c>
      <c r="M828" s="58" t="str">
        <f t="shared" si="682"/>
        <v>X</v>
      </c>
      <c r="N828" s="58" t="str">
        <f t="shared" si="682"/>
        <v>X</v>
      </c>
      <c r="O828" s="58" t="str">
        <f t="shared" si="682"/>
        <v>X</v>
      </c>
      <c r="P828" s="58" t="str">
        <f t="shared" si="682"/>
        <v>X</v>
      </c>
      <c r="Q828" s="58" t="str">
        <f t="shared" si="682"/>
        <v>X</v>
      </c>
    </row>
    <row r="829" spans="1:17">
      <c r="A829" s="780"/>
      <c r="B829" s="58" t="s">
        <v>33</v>
      </c>
      <c r="C829" s="58" t="str">
        <f t="shared" ref="C829:Q829" si="683">IF(C8=$V$93,"O",IF(C8=$W$93,"O",IF(C8=$X$93,"O",IF(C8=$Y$93,"O",IF(C8=$Z$93,"O",IF(C8=$AA$93,"O","X"))))))</f>
        <v>O</v>
      </c>
      <c r="D829" s="58" t="str">
        <f t="shared" si="683"/>
        <v>O</v>
      </c>
      <c r="E829" s="58" t="str">
        <f t="shared" si="683"/>
        <v>O</v>
      </c>
      <c r="F829" s="58" t="str">
        <f t="shared" si="683"/>
        <v>O</v>
      </c>
      <c r="G829" s="58" t="str">
        <f t="shared" si="683"/>
        <v>O</v>
      </c>
      <c r="H829" s="58" t="str">
        <f t="shared" si="683"/>
        <v>O</v>
      </c>
      <c r="I829" s="58" t="str">
        <f t="shared" si="683"/>
        <v>O</v>
      </c>
      <c r="J829" s="58" t="str">
        <f t="shared" si="683"/>
        <v>O</v>
      </c>
      <c r="K829" s="58" t="str">
        <f t="shared" si="683"/>
        <v>O</v>
      </c>
      <c r="L829" s="58" t="str">
        <f t="shared" si="683"/>
        <v>O</v>
      </c>
      <c r="M829" s="58" t="str">
        <f t="shared" si="683"/>
        <v>O</v>
      </c>
      <c r="N829" s="58" t="str">
        <f t="shared" si="683"/>
        <v>O</v>
      </c>
      <c r="O829" s="58" t="str">
        <f t="shared" si="683"/>
        <v>O</v>
      </c>
      <c r="P829" s="58" t="str">
        <f t="shared" si="683"/>
        <v>O</v>
      </c>
      <c r="Q829" s="58" t="str">
        <f t="shared" si="683"/>
        <v>O</v>
      </c>
    </row>
    <row r="830" spans="1:17">
      <c r="A830" s="780"/>
      <c r="B830" s="58" t="s">
        <v>34</v>
      </c>
      <c r="C830" s="58" t="str">
        <f t="shared" ref="C830:Q830" si="684">IF(C9=$V$93,"O",IF(C9=$W$93,"O",IF(C9=$X$93,"O",IF(C9=$Y$93,"O",IF(C9=$Z$93,"O",IF(C9=$AA$93,"O","X"))))))</f>
        <v>O</v>
      </c>
      <c r="D830" s="58" t="str">
        <f t="shared" si="684"/>
        <v>O</v>
      </c>
      <c r="E830" s="58" t="str">
        <f t="shared" si="684"/>
        <v>O</v>
      </c>
      <c r="F830" s="58" t="str">
        <f t="shared" si="684"/>
        <v>O</v>
      </c>
      <c r="G830" s="58" t="str">
        <f t="shared" si="684"/>
        <v>O</v>
      </c>
      <c r="H830" s="58" t="str">
        <f t="shared" si="684"/>
        <v>O</v>
      </c>
      <c r="I830" s="58" t="str">
        <f t="shared" si="684"/>
        <v>O</v>
      </c>
      <c r="J830" s="58" t="str">
        <f t="shared" si="684"/>
        <v>O</v>
      </c>
      <c r="K830" s="58" t="str">
        <f t="shared" si="684"/>
        <v>O</v>
      </c>
      <c r="L830" s="58" t="str">
        <f t="shared" si="684"/>
        <v>O</v>
      </c>
      <c r="M830" s="58" t="str">
        <f t="shared" si="684"/>
        <v>O</v>
      </c>
      <c r="N830" s="58" t="str">
        <f t="shared" si="684"/>
        <v>O</v>
      </c>
      <c r="O830" s="58" t="str">
        <f t="shared" si="684"/>
        <v>O</v>
      </c>
      <c r="P830" s="58" t="str">
        <f t="shared" si="684"/>
        <v>O</v>
      </c>
      <c r="Q830" s="58" t="str">
        <f t="shared" si="684"/>
        <v>O</v>
      </c>
    </row>
    <row r="831" spans="1:17">
      <c r="A831" s="780"/>
      <c r="B831" s="58" t="s">
        <v>35</v>
      </c>
      <c r="C831" s="58" t="str">
        <f t="shared" ref="C831:Q831" si="685">IF(C10=$V$93,"O",IF(C10=$W$93,"O",IF(C10=$X$93,"O",IF(C10=$Y$93,"O",IF(C10=$Z$93,"O",IF(C10=$AA$93,"O","X"))))))</f>
        <v>X</v>
      </c>
      <c r="D831" s="58" t="str">
        <f t="shared" si="685"/>
        <v>X</v>
      </c>
      <c r="E831" s="58" t="str">
        <f t="shared" si="685"/>
        <v>X</v>
      </c>
      <c r="F831" s="58" t="str">
        <f t="shared" si="685"/>
        <v>X</v>
      </c>
      <c r="G831" s="58" t="str">
        <f t="shared" si="685"/>
        <v>X</v>
      </c>
      <c r="H831" s="58" t="str">
        <f t="shared" si="685"/>
        <v>X</v>
      </c>
      <c r="I831" s="58" t="str">
        <f t="shared" si="685"/>
        <v>X</v>
      </c>
      <c r="J831" s="58" t="str">
        <f t="shared" si="685"/>
        <v>X</v>
      </c>
      <c r="K831" s="58" t="str">
        <f t="shared" si="685"/>
        <v>X</v>
      </c>
      <c r="L831" s="58" t="str">
        <f t="shared" si="685"/>
        <v>X</v>
      </c>
      <c r="M831" s="58" t="str">
        <f t="shared" si="685"/>
        <v>X</v>
      </c>
      <c r="N831" s="58" t="str">
        <f t="shared" si="685"/>
        <v>X</v>
      </c>
      <c r="O831" s="58" t="str">
        <f t="shared" si="685"/>
        <v>X</v>
      </c>
      <c r="P831" s="58" t="str">
        <f t="shared" si="685"/>
        <v>X</v>
      </c>
      <c r="Q831" s="58" t="str">
        <f t="shared" si="685"/>
        <v>X</v>
      </c>
    </row>
    <row r="832" spans="1:17">
      <c r="A832" s="780"/>
      <c r="B832" s="58" t="s">
        <v>36</v>
      </c>
      <c r="C832" s="58" t="str">
        <f t="shared" ref="C832:Q832" si="686">IF(C11=$V$93,"O",IF(C11=$W$93,"O",IF(C11=$X$93,"O",IF(C11=$Y$93,"O",IF(C11=$Z$93,"O",IF(C11=$AA$93,"O","X"))))))</f>
        <v>X</v>
      </c>
      <c r="D832" s="58" t="str">
        <f t="shared" si="686"/>
        <v>X</v>
      </c>
      <c r="E832" s="58" t="str">
        <f t="shared" si="686"/>
        <v>X</v>
      </c>
      <c r="F832" s="58" t="str">
        <f t="shared" si="686"/>
        <v>X</v>
      </c>
      <c r="G832" s="58" t="str">
        <f t="shared" si="686"/>
        <v>X</v>
      </c>
      <c r="H832" s="58" t="str">
        <f t="shared" si="686"/>
        <v>X</v>
      </c>
      <c r="I832" s="58" t="str">
        <f t="shared" si="686"/>
        <v>X</v>
      </c>
      <c r="J832" s="58" t="str">
        <f t="shared" si="686"/>
        <v>X</v>
      </c>
      <c r="K832" s="58" t="str">
        <f t="shared" si="686"/>
        <v>X</v>
      </c>
      <c r="L832" s="58" t="str">
        <f t="shared" si="686"/>
        <v>X</v>
      </c>
      <c r="M832" s="58" t="str">
        <f t="shared" si="686"/>
        <v>X</v>
      </c>
      <c r="N832" s="58" t="str">
        <f t="shared" si="686"/>
        <v>X</v>
      </c>
      <c r="O832" s="58" t="str">
        <f t="shared" si="686"/>
        <v>X</v>
      </c>
      <c r="P832" s="58" t="str">
        <f t="shared" si="686"/>
        <v>X</v>
      </c>
      <c r="Q832" s="58" t="str">
        <f t="shared" si="686"/>
        <v>X</v>
      </c>
    </row>
    <row r="833" spans="1:17">
      <c r="A833" s="780"/>
      <c r="B833" s="58" t="s">
        <v>21</v>
      </c>
      <c r="C833" s="58" t="str">
        <f t="shared" ref="C833:P833" si="687">IF(C12=$V$93,"O",IF(C12=$W$93,"O",IF(C12=$X$93,"O",IF(C12=$Y$93,"O",IF(C12=$Z$93,"O",IF(C12=$AA$93,"O","X"))))))</f>
        <v>X</v>
      </c>
      <c r="D833" s="58" t="str">
        <f t="shared" si="687"/>
        <v>X</v>
      </c>
      <c r="E833" s="58" t="str">
        <f t="shared" si="687"/>
        <v>X</v>
      </c>
      <c r="F833" s="58" t="str">
        <f t="shared" si="687"/>
        <v>X</v>
      </c>
      <c r="G833" s="58" t="str">
        <f t="shared" si="687"/>
        <v>X</v>
      </c>
      <c r="H833" s="58" t="str">
        <f t="shared" si="687"/>
        <v>X</v>
      </c>
      <c r="I833" s="58" t="str">
        <f t="shared" si="687"/>
        <v>X</v>
      </c>
      <c r="J833" s="58" t="str">
        <f t="shared" si="687"/>
        <v>X</v>
      </c>
      <c r="K833" s="58" t="str">
        <f t="shared" si="687"/>
        <v>X</v>
      </c>
      <c r="L833" s="58" t="str">
        <f t="shared" si="687"/>
        <v>X</v>
      </c>
      <c r="M833" s="58" t="str">
        <f t="shared" si="687"/>
        <v>X</v>
      </c>
      <c r="N833" s="58" t="str">
        <f t="shared" si="687"/>
        <v>X</v>
      </c>
      <c r="O833" s="58" t="str">
        <f t="shared" si="687"/>
        <v>X</v>
      </c>
      <c r="P833" s="58" t="str">
        <f t="shared" si="687"/>
        <v>X</v>
      </c>
      <c r="Q833" s="58" t="str">
        <f>IF(Q12=$V$93,"O",IF(Q12=$W$93,"O",IF(Q12=$X$93,"O",IF(Q12=$Y$93,"O",IF(Q12=$Z$93,"O",IF(Q12=$AA$93,"O","X"))))))</f>
        <v>X</v>
      </c>
    </row>
    <row r="834" spans="1:17">
      <c r="A834" s="781"/>
      <c r="B834" s="30" t="s">
        <v>46</v>
      </c>
      <c r="C834" s="47">
        <f>COUNTIF(C828:C833,"O")</f>
        <v>2</v>
      </c>
      <c r="D834" s="47">
        <f t="shared" ref="D834:Q834" si="688">COUNTIF(D828:D833,"O")</f>
        <v>2</v>
      </c>
      <c r="E834" s="47">
        <f t="shared" si="688"/>
        <v>2</v>
      </c>
      <c r="F834" s="47">
        <f t="shared" si="688"/>
        <v>2</v>
      </c>
      <c r="G834" s="47">
        <f t="shared" si="688"/>
        <v>2</v>
      </c>
      <c r="H834" s="47">
        <f t="shared" si="688"/>
        <v>2</v>
      </c>
      <c r="I834" s="47">
        <f t="shared" si="688"/>
        <v>2</v>
      </c>
      <c r="J834" s="47">
        <f t="shared" si="688"/>
        <v>2</v>
      </c>
      <c r="K834" s="47">
        <f t="shared" si="688"/>
        <v>2</v>
      </c>
      <c r="L834" s="47">
        <f t="shared" si="688"/>
        <v>2</v>
      </c>
      <c r="M834" s="47">
        <f t="shared" si="688"/>
        <v>2</v>
      </c>
      <c r="N834" s="47">
        <f t="shared" si="688"/>
        <v>2</v>
      </c>
      <c r="O834" s="47">
        <f t="shared" si="688"/>
        <v>2</v>
      </c>
      <c r="P834" s="47">
        <f t="shared" si="688"/>
        <v>2</v>
      </c>
      <c r="Q834" s="47">
        <f t="shared" si="688"/>
        <v>2</v>
      </c>
    </row>
    <row r="835" spans="1:17">
      <c r="A835" s="779">
        <v>78</v>
      </c>
      <c r="B835" s="58" t="s">
        <v>32</v>
      </c>
      <c r="C835" s="58" t="str">
        <f>IF(C7=$V$94,"O",IF(C7=$W$94,"O",IF(C7=$X$94,"O",IF(C7=$Y$94,"O",IF(C7=$Z$94,"O",IF(C7=$AA$94,"O","X"))))))</f>
        <v>X</v>
      </c>
      <c r="D835" s="58" t="str">
        <f t="shared" ref="D835:Q835" si="689">IF(D7=$V$94,"O",IF(D7=$W$94,"O",IF(D7=$X$94,"O",IF(D7=$Y$94,"O",IF(D7=$Z$94,"O",IF(D7=$AA$94,"O","X"))))))</f>
        <v>X</v>
      </c>
      <c r="E835" s="58" t="str">
        <f t="shared" si="689"/>
        <v>X</v>
      </c>
      <c r="F835" s="58" t="str">
        <f t="shared" si="689"/>
        <v>X</v>
      </c>
      <c r="G835" s="58" t="str">
        <f t="shared" si="689"/>
        <v>X</v>
      </c>
      <c r="H835" s="58" t="str">
        <f t="shared" si="689"/>
        <v>X</v>
      </c>
      <c r="I835" s="58" t="str">
        <f t="shared" si="689"/>
        <v>X</v>
      </c>
      <c r="J835" s="58" t="str">
        <f t="shared" si="689"/>
        <v>X</v>
      </c>
      <c r="K835" s="58" t="str">
        <f t="shared" si="689"/>
        <v>X</v>
      </c>
      <c r="L835" s="58" t="str">
        <f t="shared" si="689"/>
        <v>X</v>
      </c>
      <c r="M835" s="58" t="str">
        <f t="shared" si="689"/>
        <v>X</v>
      </c>
      <c r="N835" s="58" t="str">
        <f t="shared" si="689"/>
        <v>X</v>
      </c>
      <c r="O835" s="58" t="str">
        <f t="shared" si="689"/>
        <v>X</v>
      </c>
      <c r="P835" s="58" t="str">
        <f t="shared" si="689"/>
        <v>X</v>
      </c>
      <c r="Q835" s="58" t="str">
        <f t="shared" si="689"/>
        <v>X</v>
      </c>
    </row>
    <row r="836" spans="1:17">
      <c r="A836" s="780"/>
      <c r="B836" s="58" t="s">
        <v>33</v>
      </c>
      <c r="C836" s="58" t="str">
        <f t="shared" ref="C836:Q836" si="690">IF(C8=$V$94,"O",IF(C8=$W$94,"O",IF(C8=$X$94,"O",IF(C8=$Y$94,"O",IF(C8=$Z$94,"O",IF(C8=$AA$94,"O","X"))))))</f>
        <v>X</v>
      </c>
      <c r="D836" s="58" t="str">
        <f t="shared" si="690"/>
        <v>X</v>
      </c>
      <c r="E836" s="58" t="str">
        <f t="shared" si="690"/>
        <v>X</v>
      </c>
      <c r="F836" s="58" t="str">
        <f t="shared" si="690"/>
        <v>X</v>
      </c>
      <c r="G836" s="58" t="str">
        <f t="shared" si="690"/>
        <v>X</v>
      </c>
      <c r="H836" s="58" t="str">
        <f t="shared" si="690"/>
        <v>X</v>
      </c>
      <c r="I836" s="58" t="str">
        <f t="shared" si="690"/>
        <v>X</v>
      </c>
      <c r="J836" s="58" t="str">
        <f t="shared" si="690"/>
        <v>X</v>
      </c>
      <c r="K836" s="58" t="str">
        <f t="shared" si="690"/>
        <v>X</v>
      </c>
      <c r="L836" s="58" t="str">
        <f t="shared" si="690"/>
        <v>X</v>
      </c>
      <c r="M836" s="58" t="str">
        <f t="shared" si="690"/>
        <v>X</v>
      </c>
      <c r="N836" s="58" t="str">
        <f t="shared" si="690"/>
        <v>X</v>
      </c>
      <c r="O836" s="58" t="str">
        <f t="shared" si="690"/>
        <v>X</v>
      </c>
      <c r="P836" s="58" t="str">
        <f t="shared" si="690"/>
        <v>X</v>
      </c>
      <c r="Q836" s="58" t="str">
        <f t="shared" si="690"/>
        <v>X</v>
      </c>
    </row>
    <row r="837" spans="1:17">
      <c r="A837" s="780"/>
      <c r="B837" s="58" t="s">
        <v>34</v>
      </c>
      <c r="C837" s="58" t="str">
        <f t="shared" ref="C837:Q837" si="691">IF(C9=$V$94,"O",IF(C9=$W$94,"O",IF(C9=$X$94,"O",IF(C9=$Y$94,"O",IF(C9=$Z$94,"O",IF(C9=$AA$94,"O","X"))))))</f>
        <v>X</v>
      </c>
      <c r="D837" s="58" t="str">
        <f t="shared" si="691"/>
        <v>X</v>
      </c>
      <c r="E837" s="58" t="str">
        <f t="shared" si="691"/>
        <v>X</v>
      </c>
      <c r="F837" s="58" t="str">
        <f t="shared" si="691"/>
        <v>X</v>
      </c>
      <c r="G837" s="58" t="str">
        <f t="shared" si="691"/>
        <v>X</v>
      </c>
      <c r="H837" s="58" t="str">
        <f t="shared" si="691"/>
        <v>X</v>
      </c>
      <c r="I837" s="58" t="str">
        <f t="shared" si="691"/>
        <v>X</v>
      </c>
      <c r="J837" s="58" t="str">
        <f t="shared" si="691"/>
        <v>X</v>
      </c>
      <c r="K837" s="58" t="str">
        <f t="shared" si="691"/>
        <v>X</v>
      </c>
      <c r="L837" s="58" t="str">
        <f t="shared" si="691"/>
        <v>X</v>
      </c>
      <c r="M837" s="58" t="str">
        <f t="shared" si="691"/>
        <v>X</v>
      </c>
      <c r="N837" s="58" t="str">
        <f t="shared" si="691"/>
        <v>X</v>
      </c>
      <c r="O837" s="58" t="str">
        <f t="shared" si="691"/>
        <v>X</v>
      </c>
      <c r="P837" s="58" t="str">
        <f t="shared" si="691"/>
        <v>X</v>
      </c>
      <c r="Q837" s="58" t="str">
        <f t="shared" si="691"/>
        <v>X</v>
      </c>
    </row>
    <row r="838" spans="1:17">
      <c r="A838" s="780"/>
      <c r="B838" s="58" t="s">
        <v>35</v>
      </c>
      <c r="C838" s="58" t="str">
        <f t="shared" ref="C838:Q838" si="692">IF(C10=$V$94,"O",IF(C10=$W$94,"O",IF(C10=$X$94,"O",IF(C10=$Y$94,"O",IF(C10=$Z$94,"O",IF(C10=$AA$94,"O","X"))))))</f>
        <v>X</v>
      </c>
      <c r="D838" s="58" t="str">
        <f t="shared" si="692"/>
        <v>X</v>
      </c>
      <c r="E838" s="58" t="str">
        <f t="shared" si="692"/>
        <v>X</v>
      </c>
      <c r="F838" s="58" t="str">
        <f t="shared" si="692"/>
        <v>X</v>
      </c>
      <c r="G838" s="58" t="str">
        <f t="shared" si="692"/>
        <v>X</v>
      </c>
      <c r="H838" s="58" t="str">
        <f t="shared" si="692"/>
        <v>X</v>
      </c>
      <c r="I838" s="58" t="str">
        <f t="shared" si="692"/>
        <v>X</v>
      </c>
      <c r="J838" s="58" t="str">
        <f t="shared" si="692"/>
        <v>X</v>
      </c>
      <c r="K838" s="58" t="str">
        <f t="shared" si="692"/>
        <v>X</v>
      </c>
      <c r="L838" s="58" t="str">
        <f t="shared" si="692"/>
        <v>X</v>
      </c>
      <c r="M838" s="58" t="str">
        <f t="shared" si="692"/>
        <v>X</v>
      </c>
      <c r="N838" s="58" t="str">
        <f t="shared" si="692"/>
        <v>X</v>
      </c>
      <c r="O838" s="58" t="str">
        <f t="shared" si="692"/>
        <v>X</v>
      </c>
      <c r="P838" s="58" t="str">
        <f t="shared" si="692"/>
        <v>X</v>
      </c>
      <c r="Q838" s="58" t="str">
        <f t="shared" si="692"/>
        <v>X</v>
      </c>
    </row>
    <row r="839" spans="1:17">
      <c r="A839" s="780"/>
      <c r="B839" s="58" t="s">
        <v>36</v>
      </c>
      <c r="C839" s="58" t="str">
        <f t="shared" ref="C839:Q839" si="693">IF(C11=$V$94,"O",IF(C11=$W$94,"O",IF(C11=$X$94,"O",IF(C11=$Y$94,"O",IF(C11=$Z$94,"O",IF(C11=$AA$94,"O","X"))))))</f>
        <v>X</v>
      </c>
      <c r="D839" s="58" t="str">
        <f t="shared" si="693"/>
        <v>X</v>
      </c>
      <c r="E839" s="58" t="str">
        <f t="shared" si="693"/>
        <v>X</v>
      </c>
      <c r="F839" s="58" t="str">
        <f t="shared" si="693"/>
        <v>X</v>
      </c>
      <c r="G839" s="58" t="str">
        <f t="shared" si="693"/>
        <v>X</v>
      </c>
      <c r="H839" s="58" t="str">
        <f t="shared" si="693"/>
        <v>X</v>
      </c>
      <c r="I839" s="58" t="str">
        <f t="shared" si="693"/>
        <v>X</v>
      </c>
      <c r="J839" s="58" t="str">
        <f t="shared" si="693"/>
        <v>X</v>
      </c>
      <c r="K839" s="58" t="str">
        <f t="shared" si="693"/>
        <v>X</v>
      </c>
      <c r="L839" s="58" t="str">
        <f t="shared" si="693"/>
        <v>X</v>
      </c>
      <c r="M839" s="58" t="str">
        <f t="shared" si="693"/>
        <v>X</v>
      </c>
      <c r="N839" s="58" t="str">
        <f t="shared" si="693"/>
        <v>X</v>
      </c>
      <c r="O839" s="58" t="str">
        <f t="shared" si="693"/>
        <v>X</v>
      </c>
      <c r="P839" s="58" t="str">
        <f t="shared" si="693"/>
        <v>X</v>
      </c>
      <c r="Q839" s="58" t="str">
        <f t="shared" si="693"/>
        <v>X</v>
      </c>
    </row>
    <row r="840" spans="1:17">
      <c r="A840" s="780"/>
      <c r="B840" s="58" t="s">
        <v>21</v>
      </c>
      <c r="C840" s="58" t="str">
        <f t="shared" ref="C840:P840" si="694">IF(C12=$V$94,"O",IF(C12=$W$94,"O",IF(C12=$X$94,"O",IF(C12=$Y$94,"O",IF(C12=$Z$94,"O",IF(C12=$AA$94,"O","X"))))))</f>
        <v>X</v>
      </c>
      <c r="D840" s="58" t="str">
        <f t="shared" si="694"/>
        <v>X</v>
      </c>
      <c r="E840" s="58" t="str">
        <f t="shared" si="694"/>
        <v>X</v>
      </c>
      <c r="F840" s="58" t="str">
        <f t="shared" si="694"/>
        <v>X</v>
      </c>
      <c r="G840" s="58" t="str">
        <f t="shared" si="694"/>
        <v>X</v>
      </c>
      <c r="H840" s="58" t="str">
        <f t="shared" si="694"/>
        <v>X</v>
      </c>
      <c r="I840" s="58" t="str">
        <f t="shared" si="694"/>
        <v>X</v>
      </c>
      <c r="J840" s="58" t="str">
        <f t="shared" si="694"/>
        <v>X</v>
      </c>
      <c r="K840" s="58" t="str">
        <f t="shared" si="694"/>
        <v>X</v>
      </c>
      <c r="L840" s="58" t="str">
        <f t="shared" si="694"/>
        <v>X</v>
      </c>
      <c r="M840" s="58" t="str">
        <f t="shared" si="694"/>
        <v>X</v>
      </c>
      <c r="N840" s="58" t="str">
        <f t="shared" si="694"/>
        <v>X</v>
      </c>
      <c r="O840" s="58" t="str">
        <f t="shared" si="694"/>
        <v>X</v>
      </c>
      <c r="P840" s="58" t="str">
        <f t="shared" si="694"/>
        <v>X</v>
      </c>
      <c r="Q840" s="58" t="str">
        <f>IF(Q12=$V$94,"O",IF(Q12=$W$94,"O",IF(Q12=$X$94,"O",IF(Q12=$Y$94,"O",IF(Q12=$Z$94,"O",IF(Q12=$AA$94,"O","X"))))))</f>
        <v>X</v>
      </c>
    </row>
    <row r="841" spans="1:17">
      <c r="A841" s="781"/>
      <c r="B841" s="30" t="s">
        <v>46</v>
      </c>
      <c r="C841" s="47">
        <f>COUNTIF(C835:C840,"O")</f>
        <v>0</v>
      </c>
      <c r="D841" s="47">
        <f t="shared" ref="D841:Q841" si="695">COUNTIF(D835:D840,"O")</f>
        <v>0</v>
      </c>
      <c r="E841" s="47">
        <f t="shared" si="695"/>
        <v>0</v>
      </c>
      <c r="F841" s="47">
        <f t="shared" si="695"/>
        <v>0</v>
      </c>
      <c r="G841" s="47">
        <f t="shared" si="695"/>
        <v>0</v>
      </c>
      <c r="H841" s="47">
        <f t="shared" si="695"/>
        <v>0</v>
      </c>
      <c r="I841" s="47">
        <f t="shared" si="695"/>
        <v>0</v>
      </c>
      <c r="J841" s="47">
        <f t="shared" si="695"/>
        <v>0</v>
      </c>
      <c r="K841" s="47">
        <f t="shared" si="695"/>
        <v>0</v>
      </c>
      <c r="L841" s="47">
        <f t="shared" si="695"/>
        <v>0</v>
      </c>
      <c r="M841" s="47">
        <f t="shared" si="695"/>
        <v>0</v>
      </c>
      <c r="N841" s="47">
        <f t="shared" si="695"/>
        <v>0</v>
      </c>
      <c r="O841" s="47">
        <f t="shared" si="695"/>
        <v>0</v>
      </c>
      <c r="P841" s="47">
        <f t="shared" si="695"/>
        <v>0</v>
      </c>
      <c r="Q841" s="47">
        <f t="shared" si="695"/>
        <v>0</v>
      </c>
    </row>
    <row r="842" spans="1:17">
      <c r="A842" s="779">
        <v>79</v>
      </c>
      <c r="B842" s="58" t="s">
        <v>32</v>
      </c>
      <c r="C842" s="58" t="str">
        <f>IF(C7=$V$95,"O",IF(C7=$W$95,"O",IF(C7=$X$95,"O",IF(C7=$Y$95,"O",IF(C7=$Z$95,"O",IF(C7=$AA$95,"O",IF(C7=$AB$95,"O","X")))))))</f>
        <v>O</v>
      </c>
      <c r="D842" s="58" t="str">
        <f t="shared" ref="D842:Q842" si="696">IF(D7=$V$95,"O",IF(D7=$W$95,"O",IF(D7=$X$95,"O",IF(D7=$Y$95,"O",IF(D7=$Z$95,"O",IF(D7=$AA$95,"O",IF(D7=$AB$95,"O","X")))))))</f>
        <v>O</v>
      </c>
      <c r="E842" s="58" t="str">
        <f t="shared" si="696"/>
        <v>O</v>
      </c>
      <c r="F842" s="58" t="str">
        <f t="shared" si="696"/>
        <v>O</v>
      </c>
      <c r="G842" s="58" t="str">
        <f t="shared" si="696"/>
        <v>O</v>
      </c>
      <c r="H842" s="58" t="str">
        <f t="shared" si="696"/>
        <v>O</v>
      </c>
      <c r="I842" s="58" t="str">
        <f t="shared" si="696"/>
        <v>O</v>
      </c>
      <c r="J842" s="58" t="str">
        <f t="shared" si="696"/>
        <v>O</v>
      </c>
      <c r="K842" s="58" t="str">
        <f t="shared" si="696"/>
        <v>O</v>
      </c>
      <c r="L842" s="58" t="str">
        <f t="shared" si="696"/>
        <v>O</v>
      </c>
      <c r="M842" s="58" t="str">
        <f t="shared" si="696"/>
        <v>O</v>
      </c>
      <c r="N842" s="58" t="str">
        <f t="shared" si="696"/>
        <v>O</v>
      </c>
      <c r="O842" s="58" t="str">
        <f t="shared" si="696"/>
        <v>O</v>
      </c>
      <c r="P842" s="58" t="str">
        <f t="shared" si="696"/>
        <v>O</v>
      </c>
      <c r="Q842" s="58" t="str">
        <f t="shared" si="696"/>
        <v>O</v>
      </c>
    </row>
    <row r="843" spans="1:17">
      <c r="A843" s="780"/>
      <c r="B843" s="58" t="s">
        <v>33</v>
      </c>
      <c r="C843" s="58" t="str">
        <f t="shared" ref="C843:Q843" si="697">IF(C8=$V$95,"O",IF(C8=$W$95,"O",IF(C8=$X$95,"O",IF(C8=$Y$95,"O",IF(C8=$Z$95,"O",IF(C8=$AA$95,"O",IF(C8=$AB$95,"O","X")))))))</f>
        <v>O</v>
      </c>
      <c r="D843" s="58" t="str">
        <f t="shared" si="697"/>
        <v>O</v>
      </c>
      <c r="E843" s="58" t="str">
        <f t="shared" si="697"/>
        <v>O</v>
      </c>
      <c r="F843" s="58" t="str">
        <f t="shared" si="697"/>
        <v>O</v>
      </c>
      <c r="G843" s="58" t="str">
        <f t="shared" si="697"/>
        <v>O</v>
      </c>
      <c r="H843" s="58" t="str">
        <f t="shared" si="697"/>
        <v>O</v>
      </c>
      <c r="I843" s="58" t="str">
        <f t="shared" si="697"/>
        <v>O</v>
      </c>
      <c r="J843" s="58" t="str">
        <f t="shared" si="697"/>
        <v>O</v>
      </c>
      <c r="K843" s="58" t="str">
        <f t="shared" si="697"/>
        <v>O</v>
      </c>
      <c r="L843" s="58" t="str">
        <f t="shared" si="697"/>
        <v>O</v>
      </c>
      <c r="M843" s="58" t="str">
        <f t="shared" si="697"/>
        <v>O</v>
      </c>
      <c r="N843" s="58" t="str">
        <f t="shared" si="697"/>
        <v>O</v>
      </c>
      <c r="O843" s="58" t="str">
        <f t="shared" si="697"/>
        <v>O</v>
      </c>
      <c r="P843" s="58" t="str">
        <f t="shared" si="697"/>
        <v>O</v>
      </c>
      <c r="Q843" s="58" t="str">
        <f t="shared" si="697"/>
        <v>O</v>
      </c>
    </row>
    <row r="844" spans="1:17">
      <c r="A844" s="780"/>
      <c r="B844" s="58" t="s">
        <v>34</v>
      </c>
      <c r="C844" s="58" t="str">
        <f t="shared" ref="C844:Q844" si="698">IF(C9=$V$95,"O",IF(C9=$W$95,"O",IF(C9=$X$95,"O",IF(C9=$Y$95,"O",IF(C9=$Z$95,"O",IF(C9=$AA$95,"O",IF(C9=$AB$95,"O","X")))))))</f>
        <v>X</v>
      </c>
      <c r="D844" s="58" t="str">
        <f t="shared" si="698"/>
        <v>X</v>
      </c>
      <c r="E844" s="58" t="str">
        <f t="shared" si="698"/>
        <v>X</v>
      </c>
      <c r="F844" s="58" t="str">
        <f t="shared" si="698"/>
        <v>X</v>
      </c>
      <c r="G844" s="58" t="str">
        <f t="shared" si="698"/>
        <v>X</v>
      </c>
      <c r="H844" s="58" t="str">
        <f t="shared" si="698"/>
        <v>X</v>
      </c>
      <c r="I844" s="58" t="str">
        <f t="shared" si="698"/>
        <v>X</v>
      </c>
      <c r="J844" s="58" t="str">
        <f t="shared" si="698"/>
        <v>X</v>
      </c>
      <c r="K844" s="58" t="str">
        <f t="shared" si="698"/>
        <v>X</v>
      </c>
      <c r="L844" s="58" t="str">
        <f t="shared" si="698"/>
        <v>X</v>
      </c>
      <c r="M844" s="58" t="str">
        <f t="shared" si="698"/>
        <v>X</v>
      </c>
      <c r="N844" s="58" t="str">
        <f t="shared" si="698"/>
        <v>X</v>
      </c>
      <c r="O844" s="58" t="str">
        <f t="shared" si="698"/>
        <v>X</v>
      </c>
      <c r="P844" s="58" t="str">
        <f t="shared" si="698"/>
        <v>X</v>
      </c>
      <c r="Q844" s="58" t="str">
        <f t="shared" si="698"/>
        <v>X</v>
      </c>
    </row>
    <row r="845" spans="1:17">
      <c r="A845" s="780"/>
      <c r="B845" s="58" t="s">
        <v>35</v>
      </c>
      <c r="C845" s="58" t="str">
        <f t="shared" ref="C845:Q845" si="699">IF(C10=$V$95,"O",IF(C10=$W$95,"O",IF(C10=$X$95,"O",IF(C10=$Y$95,"O",IF(C10=$Z$95,"O",IF(C10=$AA$95,"O",IF(C10=$AB$95,"O","X")))))))</f>
        <v>X</v>
      </c>
      <c r="D845" s="58" t="str">
        <f t="shared" si="699"/>
        <v>X</v>
      </c>
      <c r="E845" s="58" t="str">
        <f t="shared" si="699"/>
        <v>X</v>
      </c>
      <c r="F845" s="58" t="str">
        <f t="shared" si="699"/>
        <v>X</v>
      </c>
      <c r="G845" s="58" t="str">
        <f t="shared" si="699"/>
        <v>X</v>
      </c>
      <c r="H845" s="58" t="str">
        <f t="shared" si="699"/>
        <v>X</v>
      </c>
      <c r="I845" s="58" t="str">
        <f t="shared" si="699"/>
        <v>X</v>
      </c>
      <c r="J845" s="58" t="str">
        <f t="shared" si="699"/>
        <v>X</v>
      </c>
      <c r="K845" s="58" t="str">
        <f t="shared" si="699"/>
        <v>X</v>
      </c>
      <c r="L845" s="58" t="str">
        <f t="shared" si="699"/>
        <v>X</v>
      </c>
      <c r="M845" s="58" t="str">
        <f t="shared" si="699"/>
        <v>X</v>
      </c>
      <c r="N845" s="58" t="str">
        <f t="shared" si="699"/>
        <v>X</v>
      </c>
      <c r="O845" s="58" t="str">
        <f t="shared" si="699"/>
        <v>X</v>
      </c>
      <c r="P845" s="58" t="str">
        <f t="shared" si="699"/>
        <v>X</v>
      </c>
      <c r="Q845" s="58" t="str">
        <f t="shared" si="699"/>
        <v>X</v>
      </c>
    </row>
    <row r="846" spans="1:17">
      <c r="A846" s="780"/>
      <c r="B846" s="58" t="s">
        <v>36</v>
      </c>
      <c r="C846" s="58" t="str">
        <f t="shared" ref="C846:Q846" si="700">IF(C11=$V$95,"O",IF(C11=$W$95,"O",IF(C11=$X$95,"O",IF(C11=$Y$95,"O",IF(C11=$Z$95,"O",IF(C11=$AA$95,"O",IF(C11=$AB$95,"O","X")))))))</f>
        <v>X</v>
      </c>
      <c r="D846" s="58" t="str">
        <f t="shared" si="700"/>
        <v>X</v>
      </c>
      <c r="E846" s="58" t="str">
        <f t="shared" si="700"/>
        <v>X</v>
      </c>
      <c r="F846" s="58" t="str">
        <f t="shared" si="700"/>
        <v>X</v>
      </c>
      <c r="G846" s="58" t="str">
        <f t="shared" si="700"/>
        <v>X</v>
      </c>
      <c r="H846" s="58" t="str">
        <f t="shared" si="700"/>
        <v>X</v>
      </c>
      <c r="I846" s="58" t="str">
        <f t="shared" si="700"/>
        <v>X</v>
      </c>
      <c r="J846" s="58" t="str">
        <f t="shared" si="700"/>
        <v>X</v>
      </c>
      <c r="K846" s="58" t="str">
        <f t="shared" si="700"/>
        <v>X</v>
      </c>
      <c r="L846" s="58" t="str">
        <f t="shared" si="700"/>
        <v>X</v>
      </c>
      <c r="M846" s="58" t="str">
        <f t="shared" si="700"/>
        <v>X</v>
      </c>
      <c r="N846" s="58" t="str">
        <f t="shared" si="700"/>
        <v>X</v>
      </c>
      <c r="O846" s="58" t="str">
        <f t="shared" si="700"/>
        <v>X</v>
      </c>
      <c r="P846" s="58" t="str">
        <f t="shared" si="700"/>
        <v>X</v>
      </c>
      <c r="Q846" s="58" t="str">
        <f t="shared" si="700"/>
        <v>X</v>
      </c>
    </row>
    <row r="847" spans="1:17">
      <c r="A847" s="780"/>
      <c r="B847" s="58" t="s">
        <v>21</v>
      </c>
      <c r="C847" s="58" t="str">
        <f t="shared" ref="C847:P847" si="701">IF(C12=$V$95,"O",IF(C12=$W$95,"O",IF(C12=$X$95,"O",IF(C12=$Y$95,"O",IF(C12=$Z$95,"O",IF(C12=$AA$95,"O",IF(C12=$AB$95,"O","X")))))))</f>
        <v>X</v>
      </c>
      <c r="D847" s="58" t="str">
        <f t="shared" si="701"/>
        <v>X</v>
      </c>
      <c r="E847" s="58" t="str">
        <f t="shared" si="701"/>
        <v>X</v>
      </c>
      <c r="F847" s="58" t="str">
        <f t="shared" si="701"/>
        <v>X</v>
      </c>
      <c r="G847" s="58" t="str">
        <f t="shared" si="701"/>
        <v>X</v>
      </c>
      <c r="H847" s="58" t="str">
        <f t="shared" si="701"/>
        <v>X</v>
      </c>
      <c r="I847" s="58" t="str">
        <f t="shared" si="701"/>
        <v>X</v>
      </c>
      <c r="J847" s="58" t="str">
        <f t="shared" si="701"/>
        <v>X</v>
      </c>
      <c r="K847" s="58" t="str">
        <f t="shared" si="701"/>
        <v>X</v>
      </c>
      <c r="L847" s="58" t="str">
        <f t="shared" si="701"/>
        <v>X</v>
      </c>
      <c r="M847" s="58" t="str">
        <f t="shared" si="701"/>
        <v>X</v>
      </c>
      <c r="N847" s="58" t="str">
        <f t="shared" si="701"/>
        <v>X</v>
      </c>
      <c r="O847" s="58" t="str">
        <f t="shared" si="701"/>
        <v>X</v>
      </c>
      <c r="P847" s="58" t="str">
        <f t="shared" si="701"/>
        <v>X</v>
      </c>
      <c r="Q847" s="58" t="str">
        <f>IF(Q12=$V$95,"O",IF(Q12=$W$95,"O",IF(Q12=$X$95,"O",IF(Q12=$Y$95,"O",IF(Q12=$Z$95,"O",IF(Q12=$AA$95,"O",IF(Q12=$AB$95,"O","X")))))))</f>
        <v>X</v>
      </c>
    </row>
    <row r="848" spans="1:17">
      <c r="A848" s="781"/>
      <c r="B848" s="30" t="s">
        <v>46</v>
      </c>
      <c r="C848" s="47">
        <f>COUNTIF(C842:C847,"O")</f>
        <v>2</v>
      </c>
      <c r="D848" s="47">
        <f t="shared" ref="D848:Q848" si="702">COUNTIF(D842:D847,"O")</f>
        <v>2</v>
      </c>
      <c r="E848" s="47">
        <f t="shared" si="702"/>
        <v>2</v>
      </c>
      <c r="F848" s="47">
        <f t="shared" si="702"/>
        <v>2</v>
      </c>
      <c r="G848" s="47">
        <f t="shared" si="702"/>
        <v>2</v>
      </c>
      <c r="H848" s="47">
        <f t="shared" si="702"/>
        <v>2</v>
      </c>
      <c r="I848" s="47">
        <f t="shared" si="702"/>
        <v>2</v>
      </c>
      <c r="J848" s="47">
        <f t="shared" si="702"/>
        <v>2</v>
      </c>
      <c r="K848" s="47">
        <f t="shared" si="702"/>
        <v>2</v>
      </c>
      <c r="L848" s="47">
        <f t="shared" si="702"/>
        <v>2</v>
      </c>
      <c r="M848" s="47">
        <f t="shared" si="702"/>
        <v>2</v>
      </c>
      <c r="N848" s="47">
        <f t="shared" si="702"/>
        <v>2</v>
      </c>
      <c r="O848" s="47">
        <f t="shared" si="702"/>
        <v>2</v>
      </c>
      <c r="P848" s="47">
        <f t="shared" si="702"/>
        <v>2</v>
      </c>
      <c r="Q848" s="47">
        <f t="shared" si="702"/>
        <v>2</v>
      </c>
    </row>
    <row r="849" spans="1:17">
      <c r="A849" s="779">
        <v>80</v>
      </c>
      <c r="B849" s="58" t="s">
        <v>32</v>
      </c>
      <c r="C849" s="58" t="str">
        <f>IF(C7=$V$96,"O",IF(C7=$W$96,"O",IF(C7=$X$96,"O",IF(C7=$Y$96,"O",IF(C7=$Z$96,"O",IF(C7=$AA$96,"O",IF(C7=$AB$96,"O","X")))))))</f>
        <v>X</v>
      </c>
      <c r="D849" s="58" t="str">
        <f t="shared" ref="D849:Q849" si="703">IF(D7=$V$96,"O",IF(D7=$W$96,"O",IF(D7=$X$96,"O",IF(D7=$Y$96,"O",IF(D7=$Z$96,"O",IF(D7=$AA$96,"O",IF(D7=$AB$96,"O","X")))))))</f>
        <v>X</v>
      </c>
      <c r="E849" s="58" t="str">
        <f t="shared" si="703"/>
        <v>X</v>
      </c>
      <c r="F849" s="58" t="str">
        <f t="shared" si="703"/>
        <v>X</v>
      </c>
      <c r="G849" s="58" t="str">
        <f t="shared" si="703"/>
        <v>X</v>
      </c>
      <c r="H849" s="58" t="str">
        <f t="shared" si="703"/>
        <v>X</v>
      </c>
      <c r="I849" s="58" t="str">
        <f t="shared" si="703"/>
        <v>X</v>
      </c>
      <c r="J849" s="58" t="str">
        <f t="shared" si="703"/>
        <v>X</v>
      </c>
      <c r="K849" s="58" t="str">
        <f t="shared" si="703"/>
        <v>X</v>
      </c>
      <c r="L849" s="58" t="str">
        <f t="shared" si="703"/>
        <v>X</v>
      </c>
      <c r="M849" s="58" t="str">
        <f t="shared" si="703"/>
        <v>X</v>
      </c>
      <c r="N849" s="58" t="str">
        <f t="shared" si="703"/>
        <v>X</v>
      </c>
      <c r="O849" s="58" t="str">
        <f t="shared" si="703"/>
        <v>X</v>
      </c>
      <c r="P849" s="58" t="str">
        <f t="shared" si="703"/>
        <v>X</v>
      </c>
      <c r="Q849" s="58" t="str">
        <f t="shared" si="703"/>
        <v>X</v>
      </c>
    </row>
    <row r="850" spans="1:17">
      <c r="A850" s="780"/>
      <c r="B850" s="58" t="s">
        <v>33</v>
      </c>
      <c r="C850" s="58" t="str">
        <f t="shared" ref="C850:Q850" si="704">IF(C8=$V$96,"O",IF(C8=$W$96,"O",IF(C8=$X$96,"O",IF(C8=$Y$96,"O",IF(C8=$Z$96,"O",IF(C8=$AA$96,"O",IF(C8=$AB$96,"O","X")))))))</f>
        <v>X</v>
      </c>
      <c r="D850" s="58" t="str">
        <f t="shared" si="704"/>
        <v>X</v>
      </c>
      <c r="E850" s="58" t="str">
        <f t="shared" si="704"/>
        <v>X</v>
      </c>
      <c r="F850" s="58" t="str">
        <f t="shared" si="704"/>
        <v>X</v>
      </c>
      <c r="G850" s="58" t="str">
        <f t="shared" si="704"/>
        <v>X</v>
      </c>
      <c r="H850" s="58" t="str">
        <f t="shared" si="704"/>
        <v>X</v>
      </c>
      <c r="I850" s="58" t="str">
        <f t="shared" si="704"/>
        <v>X</v>
      </c>
      <c r="J850" s="58" t="str">
        <f t="shared" si="704"/>
        <v>X</v>
      </c>
      <c r="K850" s="58" t="str">
        <f t="shared" si="704"/>
        <v>X</v>
      </c>
      <c r="L850" s="58" t="str">
        <f t="shared" si="704"/>
        <v>X</v>
      </c>
      <c r="M850" s="58" t="str">
        <f t="shared" si="704"/>
        <v>X</v>
      </c>
      <c r="N850" s="58" t="str">
        <f t="shared" si="704"/>
        <v>X</v>
      </c>
      <c r="O850" s="58" t="str">
        <f t="shared" si="704"/>
        <v>X</v>
      </c>
      <c r="P850" s="58" t="str">
        <f t="shared" si="704"/>
        <v>X</v>
      </c>
      <c r="Q850" s="58" t="str">
        <f t="shared" si="704"/>
        <v>X</v>
      </c>
    </row>
    <row r="851" spans="1:17">
      <c r="A851" s="780"/>
      <c r="B851" s="58" t="s">
        <v>34</v>
      </c>
      <c r="C851" s="58" t="str">
        <f t="shared" ref="C851:Q851" si="705">IF(C9=$V$96,"O",IF(C9=$W$96,"O",IF(C9=$X$96,"O",IF(C9=$Y$96,"O",IF(C9=$Z$96,"O",IF(C9=$AA$96,"O",IF(C9=$AB$96,"O","X")))))))</f>
        <v>X</v>
      </c>
      <c r="D851" s="58" t="str">
        <f t="shared" si="705"/>
        <v>X</v>
      </c>
      <c r="E851" s="58" t="str">
        <f t="shared" si="705"/>
        <v>X</v>
      </c>
      <c r="F851" s="58" t="str">
        <f t="shared" si="705"/>
        <v>X</v>
      </c>
      <c r="G851" s="58" t="str">
        <f t="shared" si="705"/>
        <v>X</v>
      </c>
      <c r="H851" s="58" t="str">
        <f t="shared" si="705"/>
        <v>X</v>
      </c>
      <c r="I851" s="58" t="str">
        <f t="shared" si="705"/>
        <v>X</v>
      </c>
      <c r="J851" s="58" t="str">
        <f t="shared" si="705"/>
        <v>X</v>
      </c>
      <c r="K851" s="58" t="str">
        <f t="shared" si="705"/>
        <v>X</v>
      </c>
      <c r="L851" s="58" t="str">
        <f t="shared" si="705"/>
        <v>X</v>
      </c>
      <c r="M851" s="58" t="str">
        <f t="shared" si="705"/>
        <v>X</v>
      </c>
      <c r="N851" s="58" t="str">
        <f t="shared" si="705"/>
        <v>X</v>
      </c>
      <c r="O851" s="58" t="str">
        <f t="shared" si="705"/>
        <v>X</v>
      </c>
      <c r="P851" s="58" t="str">
        <f t="shared" si="705"/>
        <v>X</v>
      </c>
      <c r="Q851" s="58" t="str">
        <f t="shared" si="705"/>
        <v>X</v>
      </c>
    </row>
    <row r="852" spans="1:17">
      <c r="A852" s="780"/>
      <c r="B852" s="58" t="s">
        <v>35</v>
      </c>
      <c r="C852" s="58" t="str">
        <f t="shared" ref="C852:Q852" si="706">IF(C10=$V$96,"O",IF(C10=$W$96,"O",IF(C10=$X$96,"O",IF(C10=$Y$96,"O",IF(C10=$Z$96,"O",IF(C10=$AA$96,"O",IF(C10=$AB$96,"O","X")))))))</f>
        <v>O</v>
      </c>
      <c r="D852" s="58" t="str">
        <f t="shared" si="706"/>
        <v>O</v>
      </c>
      <c r="E852" s="58" t="str">
        <f t="shared" si="706"/>
        <v>O</v>
      </c>
      <c r="F852" s="58" t="str">
        <f t="shared" si="706"/>
        <v>O</v>
      </c>
      <c r="G852" s="58" t="str">
        <f t="shared" si="706"/>
        <v>O</v>
      </c>
      <c r="H852" s="58" t="str">
        <f t="shared" si="706"/>
        <v>O</v>
      </c>
      <c r="I852" s="58" t="str">
        <f t="shared" si="706"/>
        <v>O</v>
      </c>
      <c r="J852" s="58" t="str">
        <f t="shared" si="706"/>
        <v>O</v>
      </c>
      <c r="K852" s="58" t="str">
        <f t="shared" si="706"/>
        <v>O</v>
      </c>
      <c r="L852" s="58" t="str">
        <f t="shared" si="706"/>
        <v>O</v>
      </c>
      <c r="M852" s="58" t="str">
        <f t="shared" si="706"/>
        <v>O</v>
      </c>
      <c r="N852" s="58" t="str">
        <f t="shared" si="706"/>
        <v>O</v>
      </c>
      <c r="O852" s="58" t="str">
        <f t="shared" si="706"/>
        <v>O</v>
      </c>
      <c r="P852" s="58" t="str">
        <f t="shared" si="706"/>
        <v>O</v>
      </c>
      <c r="Q852" s="58" t="str">
        <f t="shared" si="706"/>
        <v>O</v>
      </c>
    </row>
    <row r="853" spans="1:17">
      <c r="A853" s="780"/>
      <c r="B853" s="58" t="s">
        <v>36</v>
      </c>
      <c r="C853" s="58" t="str">
        <f t="shared" ref="C853:Q853" si="707">IF(C11=$V$96,"O",IF(C11=$W$96,"O",IF(C11=$X$96,"O",IF(C11=$Y$96,"O",IF(C11=$Z$96,"O",IF(C11=$AA$96,"O",IF(C11=$AB$96,"O","X")))))))</f>
        <v>X</v>
      </c>
      <c r="D853" s="58" t="str">
        <f t="shared" si="707"/>
        <v>X</v>
      </c>
      <c r="E853" s="58" t="str">
        <f t="shared" si="707"/>
        <v>X</v>
      </c>
      <c r="F853" s="58" t="str">
        <f t="shared" si="707"/>
        <v>X</v>
      </c>
      <c r="G853" s="58" t="str">
        <f t="shared" si="707"/>
        <v>X</v>
      </c>
      <c r="H853" s="58" t="str">
        <f t="shared" si="707"/>
        <v>X</v>
      </c>
      <c r="I853" s="58" t="str">
        <f t="shared" si="707"/>
        <v>X</v>
      </c>
      <c r="J853" s="58" t="str">
        <f t="shared" si="707"/>
        <v>X</v>
      </c>
      <c r="K853" s="58" t="str">
        <f t="shared" si="707"/>
        <v>X</v>
      </c>
      <c r="L853" s="58" t="str">
        <f t="shared" si="707"/>
        <v>X</v>
      </c>
      <c r="M853" s="58" t="str">
        <f t="shared" si="707"/>
        <v>X</v>
      </c>
      <c r="N853" s="58" t="str">
        <f t="shared" si="707"/>
        <v>X</v>
      </c>
      <c r="O853" s="58" t="str">
        <f t="shared" si="707"/>
        <v>X</v>
      </c>
      <c r="P853" s="58" t="str">
        <f t="shared" si="707"/>
        <v>X</v>
      </c>
      <c r="Q853" s="58" t="str">
        <f t="shared" si="707"/>
        <v>X</v>
      </c>
    </row>
    <row r="854" spans="1:17">
      <c r="A854" s="780"/>
      <c r="B854" s="58" t="s">
        <v>21</v>
      </c>
      <c r="C854" s="58" t="str">
        <f t="shared" ref="C854:P854" si="708">IF(C12=$V$96,"O",IF(C12=$W$96,"O",IF(C12=$X$96,"O",IF(C12=$Y$96,"O",IF(C12=$Z$96,"O",IF(C12=$AA$96,"O",IF(C12=$AB$96,"O","X")))))))</f>
        <v>X</v>
      </c>
      <c r="D854" s="58" t="str">
        <f t="shared" si="708"/>
        <v>X</v>
      </c>
      <c r="E854" s="58" t="str">
        <f t="shared" si="708"/>
        <v>X</v>
      </c>
      <c r="F854" s="58" t="str">
        <f t="shared" si="708"/>
        <v>X</v>
      </c>
      <c r="G854" s="58" t="str">
        <f t="shared" si="708"/>
        <v>X</v>
      </c>
      <c r="H854" s="58" t="str">
        <f t="shared" si="708"/>
        <v>X</v>
      </c>
      <c r="I854" s="58" t="str">
        <f t="shared" si="708"/>
        <v>X</v>
      </c>
      <c r="J854" s="58" t="str">
        <f t="shared" si="708"/>
        <v>X</v>
      </c>
      <c r="K854" s="58" t="str">
        <f t="shared" si="708"/>
        <v>X</v>
      </c>
      <c r="L854" s="58" t="str">
        <f t="shared" si="708"/>
        <v>X</v>
      </c>
      <c r="M854" s="58" t="str">
        <f t="shared" si="708"/>
        <v>X</v>
      </c>
      <c r="N854" s="58" t="str">
        <f t="shared" si="708"/>
        <v>X</v>
      </c>
      <c r="O854" s="58" t="str">
        <f t="shared" si="708"/>
        <v>X</v>
      </c>
      <c r="P854" s="58" t="str">
        <f t="shared" si="708"/>
        <v>X</v>
      </c>
      <c r="Q854" s="58" t="str">
        <f>IF(Q12=$V$96,"O",IF(Q12=$W$96,"O",IF(Q12=$X$96,"O",IF(Q12=$Y$96,"O",IF(Q12=$Z$96,"O",IF(Q12=$AA$96,"O",IF(Q12=$AB$96,"O","X")))))))</f>
        <v>X</v>
      </c>
    </row>
    <row r="855" spans="1:17">
      <c r="A855" s="781"/>
      <c r="B855" s="30" t="s">
        <v>46</v>
      </c>
      <c r="C855" s="47">
        <f>COUNTIF(C849:C854,"O")</f>
        <v>1</v>
      </c>
      <c r="D855" s="47">
        <f t="shared" ref="D855:Q855" si="709">COUNTIF(D849:D854,"O")</f>
        <v>1</v>
      </c>
      <c r="E855" s="47">
        <f t="shared" si="709"/>
        <v>1</v>
      </c>
      <c r="F855" s="47">
        <f t="shared" si="709"/>
        <v>1</v>
      </c>
      <c r="G855" s="47">
        <f t="shared" si="709"/>
        <v>1</v>
      </c>
      <c r="H855" s="47">
        <f t="shared" si="709"/>
        <v>1</v>
      </c>
      <c r="I855" s="47">
        <f t="shared" si="709"/>
        <v>1</v>
      </c>
      <c r="J855" s="47">
        <f t="shared" si="709"/>
        <v>1</v>
      </c>
      <c r="K855" s="47">
        <f t="shared" si="709"/>
        <v>1</v>
      </c>
      <c r="L855" s="47">
        <f t="shared" si="709"/>
        <v>1</v>
      </c>
      <c r="M855" s="47">
        <f t="shared" si="709"/>
        <v>1</v>
      </c>
      <c r="N855" s="47">
        <f t="shared" si="709"/>
        <v>1</v>
      </c>
      <c r="O855" s="47">
        <f t="shared" si="709"/>
        <v>1</v>
      </c>
      <c r="P855" s="47">
        <f t="shared" si="709"/>
        <v>1</v>
      </c>
      <c r="Q855" s="47">
        <f t="shared" si="709"/>
        <v>1</v>
      </c>
    </row>
    <row r="856" spans="1:17">
      <c r="A856" s="779">
        <v>81</v>
      </c>
      <c r="B856" s="58" t="s">
        <v>32</v>
      </c>
      <c r="C856" s="58" t="str">
        <f>IF(C7=$V$97,"O",IF(C7=$W$97,"O",IF(C7=$X$97,"O",IF(C7=$Y$97,"O",IF(C7=$Z$97,"O",IF(C7=$AA$97,"O",IF(C7=$AB$97,"O","X")))))))</f>
        <v>X</v>
      </c>
      <c r="D856" s="58" t="str">
        <f t="shared" ref="D856:Q856" si="710">IF(D7=$V$97,"O",IF(D7=$W$97,"O",IF(D7=$X$97,"O",IF(D7=$Y$97,"O",IF(D7=$Z$97,"O",IF(D7=$AA$97,"O",IF(D7=$AB$97,"O","X")))))))</f>
        <v>X</v>
      </c>
      <c r="E856" s="58" t="str">
        <f t="shared" si="710"/>
        <v>X</v>
      </c>
      <c r="F856" s="58" t="str">
        <f t="shared" si="710"/>
        <v>X</v>
      </c>
      <c r="G856" s="58" t="str">
        <f t="shared" si="710"/>
        <v>X</v>
      </c>
      <c r="H856" s="58" t="str">
        <f t="shared" si="710"/>
        <v>X</v>
      </c>
      <c r="I856" s="58" t="str">
        <f t="shared" si="710"/>
        <v>X</v>
      </c>
      <c r="J856" s="58" t="str">
        <f t="shared" si="710"/>
        <v>X</v>
      </c>
      <c r="K856" s="58" t="str">
        <f t="shared" si="710"/>
        <v>X</v>
      </c>
      <c r="L856" s="58" t="str">
        <f t="shared" si="710"/>
        <v>X</v>
      </c>
      <c r="M856" s="58" t="str">
        <f t="shared" si="710"/>
        <v>X</v>
      </c>
      <c r="N856" s="58" t="str">
        <f t="shared" si="710"/>
        <v>X</v>
      </c>
      <c r="O856" s="58" t="str">
        <f t="shared" si="710"/>
        <v>X</v>
      </c>
      <c r="P856" s="58" t="str">
        <f t="shared" si="710"/>
        <v>X</v>
      </c>
      <c r="Q856" s="58" t="str">
        <f t="shared" si="710"/>
        <v>X</v>
      </c>
    </row>
    <row r="857" spans="1:17">
      <c r="A857" s="780"/>
      <c r="B857" s="58" t="s">
        <v>33</v>
      </c>
      <c r="C857" s="58" t="str">
        <f t="shared" ref="C857:Q857" si="711">IF(C8=$V$97,"O",IF(C8=$W$97,"O",IF(C8=$X$97,"O",IF(C8=$Y$97,"O",IF(C8=$Z$97,"O",IF(C8=$AA$97,"O",IF(C8=$AB$97,"O","X")))))))</f>
        <v>X</v>
      </c>
      <c r="D857" s="58" t="str">
        <f t="shared" si="711"/>
        <v>X</v>
      </c>
      <c r="E857" s="58" t="str">
        <f t="shared" si="711"/>
        <v>X</v>
      </c>
      <c r="F857" s="58" t="str">
        <f t="shared" si="711"/>
        <v>X</v>
      </c>
      <c r="G857" s="58" t="str">
        <f t="shared" si="711"/>
        <v>X</v>
      </c>
      <c r="H857" s="58" t="str">
        <f t="shared" si="711"/>
        <v>X</v>
      </c>
      <c r="I857" s="58" t="str">
        <f t="shared" si="711"/>
        <v>X</v>
      </c>
      <c r="J857" s="58" t="str">
        <f t="shared" si="711"/>
        <v>X</v>
      </c>
      <c r="K857" s="58" t="str">
        <f t="shared" si="711"/>
        <v>X</v>
      </c>
      <c r="L857" s="58" t="str">
        <f t="shared" si="711"/>
        <v>X</v>
      </c>
      <c r="M857" s="58" t="str">
        <f t="shared" si="711"/>
        <v>X</v>
      </c>
      <c r="N857" s="58" t="str">
        <f t="shared" si="711"/>
        <v>X</v>
      </c>
      <c r="O857" s="58" t="str">
        <f t="shared" si="711"/>
        <v>X</v>
      </c>
      <c r="P857" s="58" t="str">
        <f t="shared" si="711"/>
        <v>X</v>
      </c>
      <c r="Q857" s="58" t="str">
        <f t="shared" si="711"/>
        <v>X</v>
      </c>
    </row>
    <row r="858" spans="1:17">
      <c r="A858" s="780"/>
      <c r="B858" s="58" t="s">
        <v>34</v>
      </c>
      <c r="C858" s="58" t="str">
        <f t="shared" ref="C858:Q858" si="712">IF(C9=$V$97,"O",IF(C9=$W$97,"O",IF(C9=$X$97,"O",IF(C9=$Y$97,"O",IF(C9=$Z$97,"O",IF(C9=$AA$97,"O",IF(C9=$AB$97,"O","X")))))))</f>
        <v>X</v>
      </c>
      <c r="D858" s="58" t="str">
        <f t="shared" si="712"/>
        <v>X</v>
      </c>
      <c r="E858" s="58" t="str">
        <f t="shared" si="712"/>
        <v>X</v>
      </c>
      <c r="F858" s="58" t="str">
        <f t="shared" si="712"/>
        <v>X</v>
      </c>
      <c r="G858" s="58" t="str">
        <f t="shared" si="712"/>
        <v>X</v>
      </c>
      <c r="H858" s="58" t="str">
        <f t="shared" si="712"/>
        <v>X</v>
      </c>
      <c r="I858" s="58" t="str">
        <f t="shared" si="712"/>
        <v>X</v>
      </c>
      <c r="J858" s="58" t="str">
        <f t="shared" si="712"/>
        <v>X</v>
      </c>
      <c r="K858" s="58" t="str">
        <f t="shared" si="712"/>
        <v>X</v>
      </c>
      <c r="L858" s="58" t="str">
        <f t="shared" si="712"/>
        <v>X</v>
      </c>
      <c r="M858" s="58" t="str">
        <f t="shared" si="712"/>
        <v>X</v>
      </c>
      <c r="N858" s="58" t="str">
        <f t="shared" si="712"/>
        <v>X</v>
      </c>
      <c r="O858" s="58" t="str">
        <f t="shared" si="712"/>
        <v>X</v>
      </c>
      <c r="P858" s="58" t="str">
        <f t="shared" si="712"/>
        <v>X</v>
      </c>
      <c r="Q858" s="58" t="str">
        <f t="shared" si="712"/>
        <v>X</v>
      </c>
    </row>
    <row r="859" spans="1:17">
      <c r="A859" s="780"/>
      <c r="B859" s="58" t="s">
        <v>35</v>
      </c>
      <c r="C859" s="58" t="str">
        <f t="shared" ref="C859:Q859" si="713">IF(C10=$V$97,"O",IF(C10=$W$97,"O",IF(C10=$X$97,"O",IF(C10=$Y$97,"O",IF(C10=$Z$97,"O",IF(C10=$AA$97,"O",IF(C10=$AB$97,"O","X")))))))</f>
        <v>X</v>
      </c>
      <c r="D859" s="58" t="str">
        <f t="shared" si="713"/>
        <v>X</v>
      </c>
      <c r="E859" s="58" t="str">
        <f t="shared" si="713"/>
        <v>X</v>
      </c>
      <c r="F859" s="58" t="str">
        <f t="shared" si="713"/>
        <v>X</v>
      </c>
      <c r="G859" s="58" t="str">
        <f t="shared" si="713"/>
        <v>X</v>
      </c>
      <c r="H859" s="58" t="str">
        <f t="shared" si="713"/>
        <v>X</v>
      </c>
      <c r="I859" s="58" t="str">
        <f t="shared" si="713"/>
        <v>X</v>
      </c>
      <c r="J859" s="58" t="str">
        <f t="shared" si="713"/>
        <v>X</v>
      </c>
      <c r="K859" s="58" t="str">
        <f t="shared" si="713"/>
        <v>X</v>
      </c>
      <c r="L859" s="58" t="str">
        <f t="shared" si="713"/>
        <v>X</v>
      </c>
      <c r="M859" s="58" t="str">
        <f t="shared" si="713"/>
        <v>X</v>
      </c>
      <c r="N859" s="58" t="str">
        <f t="shared" si="713"/>
        <v>X</v>
      </c>
      <c r="O859" s="58" t="str">
        <f t="shared" si="713"/>
        <v>X</v>
      </c>
      <c r="P859" s="58" t="str">
        <f t="shared" si="713"/>
        <v>X</v>
      </c>
      <c r="Q859" s="58" t="str">
        <f t="shared" si="713"/>
        <v>X</v>
      </c>
    </row>
    <row r="860" spans="1:17">
      <c r="A860" s="780"/>
      <c r="B860" s="58" t="s">
        <v>36</v>
      </c>
      <c r="C860" s="58" t="str">
        <f t="shared" ref="C860:Q860" si="714">IF(C11=$V$97,"O",IF(C11=$W$97,"O",IF(C11=$X$97,"O",IF(C11=$Y$97,"O",IF(C11=$Z$97,"O",IF(C11=$AA$97,"O",IF(C11=$AB$97,"O","X")))))))</f>
        <v>X</v>
      </c>
      <c r="D860" s="58" t="str">
        <f t="shared" si="714"/>
        <v>X</v>
      </c>
      <c r="E860" s="58" t="str">
        <f t="shared" si="714"/>
        <v>X</v>
      </c>
      <c r="F860" s="58" t="str">
        <f t="shared" si="714"/>
        <v>X</v>
      </c>
      <c r="G860" s="58" t="str">
        <f t="shared" si="714"/>
        <v>X</v>
      </c>
      <c r="H860" s="58" t="str">
        <f t="shared" si="714"/>
        <v>X</v>
      </c>
      <c r="I860" s="58" t="str">
        <f t="shared" si="714"/>
        <v>X</v>
      </c>
      <c r="J860" s="58" t="str">
        <f t="shared" si="714"/>
        <v>X</v>
      </c>
      <c r="K860" s="58" t="str">
        <f t="shared" si="714"/>
        <v>X</v>
      </c>
      <c r="L860" s="58" t="str">
        <f t="shared" si="714"/>
        <v>X</v>
      </c>
      <c r="M860" s="58" t="str">
        <f t="shared" si="714"/>
        <v>X</v>
      </c>
      <c r="N860" s="58" t="str">
        <f t="shared" si="714"/>
        <v>X</v>
      </c>
      <c r="O860" s="58" t="str">
        <f t="shared" si="714"/>
        <v>X</v>
      </c>
      <c r="P860" s="58" t="str">
        <f t="shared" si="714"/>
        <v>X</v>
      </c>
      <c r="Q860" s="58" t="str">
        <f t="shared" si="714"/>
        <v>X</v>
      </c>
    </row>
    <row r="861" spans="1:17">
      <c r="A861" s="780"/>
      <c r="B861" s="58" t="s">
        <v>21</v>
      </c>
      <c r="C861" s="58" t="str">
        <f t="shared" ref="C861:P861" si="715">IF(C12=$V$97,"O",IF(C12=$W$97,"O",IF(C12=$X$97,"O",IF(C12=$Y$97,"O",IF(C12=$Z$97,"O",IF(C12=$AA$97,"O",IF(C12=$AB$97,"O","X")))))))</f>
        <v>O</v>
      </c>
      <c r="D861" s="58" t="str">
        <f t="shared" si="715"/>
        <v>O</v>
      </c>
      <c r="E861" s="58" t="str">
        <f t="shared" si="715"/>
        <v>O</v>
      </c>
      <c r="F861" s="58" t="str">
        <f t="shared" si="715"/>
        <v>O</v>
      </c>
      <c r="G861" s="58" t="str">
        <f t="shared" si="715"/>
        <v>O</v>
      </c>
      <c r="H861" s="58" t="str">
        <f t="shared" si="715"/>
        <v>O</v>
      </c>
      <c r="I861" s="58" t="str">
        <f t="shared" si="715"/>
        <v>O</v>
      </c>
      <c r="J861" s="58" t="str">
        <f t="shared" si="715"/>
        <v>O</v>
      </c>
      <c r="K861" s="58" t="str">
        <f t="shared" si="715"/>
        <v>O</v>
      </c>
      <c r="L861" s="58" t="str">
        <f t="shared" si="715"/>
        <v>O</v>
      </c>
      <c r="M861" s="58" t="str">
        <f t="shared" si="715"/>
        <v>O</v>
      </c>
      <c r="N861" s="58" t="str">
        <f t="shared" si="715"/>
        <v>O</v>
      </c>
      <c r="O861" s="58" t="str">
        <f t="shared" si="715"/>
        <v>O</v>
      </c>
      <c r="P861" s="58" t="str">
        <f t="shared" si="715"/>
        <v>O</v>
      </c>
      <c r="Q861" s="58" t="str">
        <f>IF(Q12=$V$97,"O",IF(Q12=$W$97,"O",IF(Q12=$X$97,"O",IF(Q12=$Y$97,"O",IF(Q12=$Z$97,"O",IF(Q12=$AA$97,"O",IF(Q12=$AB$97,"O","X")))))))</f>
        <v>O</v>
      </c>
    </row>
    <row r="862" spans="1:17">
      <c r="A862" s="781"/>
      <c r="B862" s="30" t="s">
        <v>46</v>
      </c>
      <c r="C862" s="47">
        <f>COUNTIF(C856:C861,"O")</f>
        <v>1</v>
      </c>
      <c r="D862" s="47">
        <f t="shared" ref="D862:Q862" si="716">COUNTIF(D856:D861,"O")</f>
        <v>1</v>
      </c>
      <c r="E862" s="47">
        <f t="shared" si="716"/>
        <v>1</v>
      </c>
      <c r="F862" s="47">
        <f t="shared" si="716"/>
        <v>1</v>
      </c>
      <c r="G862" s="47">
        <f t="shared" si="716"/>
        <v>1</v>
      </c>
      <c r="H862" s="47">
        <f t="shared" si="716"/>
        <v>1</v>
      </c>
      <c r="I862" s="47">
        <f t="shared" si="716"/>
        <v>1</v>
      </c>
      <c r="J862" s="47">
        <f t="shared" si="716"/>
        <v>1</v>
      </c>
      <c r="K862" s="47">
        <f t="shared" si="716"/>
        <v>1</v>
      </c>
      <c r="L862" s="47">
        <f t="shared" si="716"/>
        <v>1</v>
      </c>
      <c r="M862" s="47">
        <f t="shared" si="716"/>
        <v>1</v>
      </c>
      <c r="N862" s="47">
        <f t="shared" si="716"/>
        <v>1</v>
      </c>
      <c r="O862" s="47">
        <f t="shared" si="716"/>
        <v>1</v>
      </c>
      <c r="P862" s="47">
        <f t="shared" si="716"/>
        <v>1</v>
      </c>
      <c r="Q862" s="47">
        <f t="shared" si="716"/>
        <v>1</v>
      </c>
    </row>
    <row r="863" spans="1:17">
      <c r="A863" s="779">
        <v>82</v>
      </c>
      <c r="B863" s="58" t="s">
        <v>32</v>
      </c>
      <c r="C863" s="58" t="str">
        <f>IF(C7=$V$98,"O",IF(C7=$W$98,"O",IF(C7=$X$98,"O",IF(C7=$Y$98,"O",IF(C7=$Z$98,"O",IF(C7=$AA$98,"O",IF(C7=$AB$98,"O","X")))))))</f>
        <v>X</v>
      </c>
      <c r="D863" s="58" t="str">
        <f t="shared" ref="D863:Q863" si="717">IF(D7=$V$98,"O",IF(D7=$W$98,"O",IF(D7=$X$98,"O",IF(D7=$Y$98,"O",IF(D7=$Z$98,"O",IF(D7=$AA$98,"O",IF(D7=$AB$98,"O","X")))))))</f>
        <v>X</v>
      </c>
      <c r="E863" s="58" t="str">
        <f t="shared" si="717"/>
        <v>X</v>
      </c>
      <c r="F863" s="58" t="str">
        <f t="shared" si="717"/>
        <v>X</v>
      </c>
      <c r="G863" s="58" t="str">
        <f t="shared" si="717"/>
        <v>X</v>
      </c>
      <c r="H863" s="58" t="str">
        <f t="shared" si="717"/>
        <v>X</v>
      </c>
      <c r="I863" s="58" t="str">
        <f t="shared" si="717"/>
        <v>X</v>
      </c>
      <c r="J863" s="58" t="str">
        <f t="shared" si="717"/>
        <v>X</v>
      </c>
      <c r="K863" s="58" t="str">
        <f t="shared" si="717"/>
        <v>X</v>
      </c>
      <c r="L863" s="58" t="str">
        <f t="shared" si="717"/>
        <v>X</v>
      </c>
      <c r="M863" s="58" t="str">
        <f t="shared" si="717"/>
        <v>X</v>
      </c>
      <c r="N863" s="58" t="str">
        <f t="shared" si="717"/>
        <v>X</v>
      </c>
      <c r="O863" s="58" t="str">
        <f t="shared" si="717"/>
        <v>X</v>
      </c>
      <c r="P863" s="58" t="str">
        <f t="shared" si="717"/>
        <v>X</v>
      </c>
      <c r="Q863" s="58" t="str">
        <f t="shared" si="717"/>
        <v>X</v>
      </c>
    </row>
    <row r="864" spans="1:17">
      <c r="A864" s="780"/>
      <c r="B864" s="58" t="s">
        <v>33</v>
      </c>
      <c r="C864" s="58" t="str">
        <f t="shared" ref="C864:Q864" si="718">IF(C8=$V$98,"O",IF(C8=$W$98,"O",IF(C8=$X$98,"O",IF(C8=$Y$98,"O",IF(C8=$Z$98,"O",IF(C8=$AA$98,"O",IF(C8=$AB$98,"O","X")))))))</f>
        <v>X</v>
      </c>
      <c r="D864" s="58" t="str">
        <f t="shared" si="718"/>
        <v>X</v>
      </c>
      <c r="E864" s="58" t="str">
        <f t="shared" si="718"/>
        <v>X</v>
      </c>
      <c r="F864" s="58" t="str">
        <f t="shared" si="718"/>
        <v>X</v>
      </c>
      <c r="G864" s="58" t="str">
        <f t="shared" si="718"/>
        <v>X</v>
      </c>
      <c r="H864" s="58" t="str">
        <f t="shared" si="718"/>
        <v>X</v>
      </c>
      <c r="I864" s="58" t="str">
        <f t="shared" si="718"/>
        <v>X</v>
      </c>
      <c r="J864" s="58" t="str">
        <f t="shared" si="718"/>
        <v>X</v>
      </c>
      <c r="K864" s="58" t="str">
        <f t="shared" si="718"/>
        <v>X</v>
      </c>
      <c r="L864" s="58" t="str">
        <f t="shared" si="718"/>
        <v>X</v>
      </c>
      <c r="M864" s="58" t="str">
        <f t="shared" si="718"/>
        <v>X</v>
      </c>
      <c r="N864" s="58" t="str">
        <f t="shared" si="718"/>
        <v>X</v>
      </c>
      <c r="O864" s="58" t="str">
        <f t="shared" si="718"/>
        <v>X</v>
      </c>
      <c r="P864" s="58" t="str">
        <f t="shared" si="718"/>
        <v>X</v>
      </c>
      <c r="Q864" s="58" t="str">
        <f t="shared" si="718"/>
        <v>X</v>
      </c>
    </row>
    <row r="865" spans="1:17">
      <c r="A865" s="780"/>
      <c r="B865" s="58" t="s">
        <v>34</v>
      </c>
      <c r="C865" s="58" t="str">
        <f t="shared" ref="C865:Q865" si="719">IF(C9=$V$98,"O",IF(C9=$W$98,"O",IF(C9=$X$98,"O",IF(C9=$Y$98,"O",IF(C9=$Z$98,"O",IF(C9=$AA$98,"O",IF(C9=$AB$98,"O","X")))))))</f>
        <v>X</v>
      </c>
      <c r="D865" s="58" t="str">
        <f t="shared" si="719"/>
        <v>X</v>
      </c>
      <c r="E865" s="58" t="str">
        <f t="shared" si="719"/>
        <v>X</v>
      </c>
      <c r="F865" s="58" t="str">
        <f t="shared" si="719"/>
        <v>X</v>
      </c>
      <c r="G865" s="58" t="str">
        <f t="shared" si="719"/>
        <v>X</v>
      </c>
      <c r="H865" s="58" t="str">
        <f t="shared" si="719"/>
        <v>X</v>
      </c>
      <c r="I865" s="58" t="str">
        <f t="shared" si="719"/>
        <v>X</v>
      </c>
      <c r="J865" s="58" t="str">
        <f t="shared" si="719"/>
        <v>X</v>
      </c>
      <c r="K865" s="58" t="str">
        <f t="shared" si="719"/>
        <v>X</v>
      </c>
      <c r="L865" s="58" t="str">
        <f t="shared" si="719"/>
        <v>X</v>
      </c>
      <c r="M865" s="58" t="str">
        <f t="shared" si="719"/>
        <v>X</v>
      </c>
      <c r="N865" s="58" t="str">
        <f t="shared" si="719"/>
        <v>X</v>
      </c>
      <c r="O865" s="58" t="str">
        <f t="shared" si="719"/>
        <v>X</v>
      </c>
      <c r="P865" s="58" t="str">
        <f t="shared" si="719"/>
        <v>X</v>
      </c>
      <c r="Q865" s="58" t="str">
        <f t="shared" si="719"/>
        <v>X</v>
      </c>
    </row>
    <row r="866" spans="1:17">
      <c r="A866" s="780"/>
      <c r="B866" s="58" t="s">
        <v>35</v>
      </c>
      <c r="C866" s="58" t="str">
        <f t="shared" ref="C866:Q866" si="720">IF(C10=$V$98,"O",IF(C10=$W$98,"O",IF(C10=$X$98,"O",IF(C10=$Y$98,"O",IF(C10=$Z$98,"O",IF(C10=$AA$98,"O",IF(C10=$AB$98,"O","X")))))))</f>
        <v>X</v>
      </c>
      <c r="D866" s="58" t="str">
        <f t="shared" si="720"/>
        <v>X</v>
      </c>
      <c r="E866" s="58" t="str">
        <f t="shared" si="720"/>
        <v>X</v>
      </c>
      <c r="F866" s="58" t="str">
        <f t="shared" si="720"/>
        <v>X</v>
      </c>
      <c r="G866" s="58" t="str">
        <f t="shared" si="720"/>
        <v>X</v>
      </c>
      <c r="H866" s="58" t="str">
        <f t="shared" si="720"/>
        <v>X</v>
      </c>
      <c r="I866" s="58" t="str">
        <f t="shared" si="720"/>
        <v>X</v>
      </c>
      <c r="J866" s="58" t="str">
        <f t="shared" si="720"/>
        <v>X</v>
      </c>
      <c r="K866" s="58" t="str">
        <f t="shared" si="720"/>
        <v>X</v>
      </c>
      <c r="L866" s="58" t="str">
        <f t="shared" si="720"/>
        <v>X</v>
      </c>
      <c r="M866" s="58" t="str">
        <f t="shared" si="720"/>
        <v>X</v>
      </c>
      <c r="N866" s="58" t="str">
        <f t="shared" si="720"/>
        <v>X</v>
      </c>
      <c r="O866" s="58" t="str">
        <f t="shared" si="720"/>
        <v>X</v>
      </c>
      <c r="P866" s="58" t="str">
        <f t="shared" si="720"/>
        <v>X</v>
      </c>
      <c r="Q866" s="58" t="str">
        <f t="shared" si="720"/>
        <v>X</v>
      </c>
    </row>
    <row r="867" spans="1:17">
      <c r="A867" s="780"/>
      <c r="B867" s="58" t="s">
        <v>36</v>
      </c>
      <c r="C867" s="58" t="str">
        <f t="shared" ref="C867:Q867" si="721">IF(C11=$V$98,"O",IF(C11=$W$98,"O",IF(C11=$X$98,"O",IF(C11=$Y$98,"O",IF(C11=$Z$98,"O",IF(C11=$AA$98,"O",IF(C11=$AB$98,"O","X")))))))</f>
        <v>X</v>
      </c>
      <c r="D867" s="58" t="str">
        <f t="shared" si="721"/>
        <v>X</v>
      </c>
      <c r="E867" s="58" t="str">
        <f t="shared" si="721"/>
        <v>X</v>
      </c>
      <c r="F867" s="58" t="str">
        <f t="shared" si="721"/>
        <v>X</v>
      </c>
      <c r="G867" s="58" t="str">
        <f t="shared" si="721"/>
        <v>X</v>
      </c>
      <c r="H867" s="58" t="str">
        <f t="shared" si="721"/>
        <v>X</v>
      </c>
      <c r="I867" s="58" t="str">
        <f t="shared" si="721"/>
        <v>X</v>
      </c>
      <c r="J867" s="58" t="str">
        <f t="shared" si="721"/>
        <v>X</v>
      </c>
      <c r="K867" s="58" t="str">
        <f t="shared" si="721"/>
        <v>X</v>
      </c>
      <c r="L867" s="58" t="str">
        <f t="shared" si="721"/>
        <v>X</v>
      </c>
      <c r="M867" s="58" t="str">
        <f t="shared" si="721"/>
        <v>X</v>
      </c>
      <c r="N867" s="58" t="str">
        <f t="shared" si="721"/>
        <v>X</v>
      </c>
      <c r="O867" s="58" t="str">
        <f t="shared" si="721"/>
        <v>X</v>
      </c>
      <c r="P867" s="58" t="str">
        <f t="shared" si="721"/>
        <v>X</v>
      </c>
      <c r="Q867" s="58" t="str">
        <f t="shared" si="721"/>
        <v>X</v>
      </c>
    </row>
    <row r="868" spans="1:17">
      <c r="A868" s="780"/>
      <c r="B868" s="58" t="s">
        <v>21</v>
      </c>
      <c r="C868" s="58" t="str">
        <f t="shared" ref="C868:Q868" si="722">IF(C12=$V$98,"O",IF(C12=$W$98,"O",IF(C12=$X$98,"O",IF(C12=$Y$98,"O",IF(C12=$Z$98,"O",IF(C12=$AA$98,"O",IF(C12=$AB$98,"O","X")))))))</f>
        <v>X</v>
      </c>
      <c r="D868" s="58" t="str">
        <f t="shared" si="722"/>
        <v>X</v>
      </c>
      <c r="E868" s="58" t="str">
        <f t="shared" si="722"/>
        <v>X</v>
      </c>
      <c r="F868" s="58" t="str">
        <f t="shared" si="722"/>
        <v>X</v>
      </c>
      <c r="G868" s="58" t="str">
        <f t="shared" si="722"/>
        <v>X</v>
      </c>
      <c r="H868" s="58" t="str">
        <f t="shared" si="722"/>
        <v>X</v>
      </c>
      <c r="I868" s="58" t="str">
        <f t="shared" si="722"/>
        <v>X</v>
      </c>
      <c r="J868" s="58" t="str">
        <f t="shared" si="722"/>
        <v>X</v>
      </c>
      <c r="K868" s="58" t="str">
        <f t="shared" si="722"/>
        <v>X</v>
      </c>
      <c r="L868" s="58" t="str">
        <f t="shared" si="722"/>
        <v>X</v>
      </c>
      <c r="M868" s="58" t="str">
        <f t="shared" si="722"/>
        <v>X</v>
      </c>
      <c r="N868" s="58" t="str">
        <f t="shared" si="722"/>
        <v>X</v>
      </c>
      <c r="O868" s="58" t="str">
        <f t="shared" si="722"/>
        <v>X</v>
      </c>
      <c r="P868" s="58" t="str">
        <f t="shared" si="722"/>
        <v>X</v>
      </c>
      <c r="Q868" s="58" t="str">
        <f t="shared" si="722"/>
        <v>X</v>
      </c>
    </row>
    <row r="869" spans="1:17">
      <c r="A869" s="781"/>
      <c r="B869" s="30" t="s">
        <v>46</v>
      </c>
      <c r="C869" s="47">
        <f>COUNTIF(C863:C868,"O")</f>
        <v>0</v>
      </c>
      <c r="D869" s="47">
        <f t="shared" ref="D869:Q869" si="723">COUNTIF(D863:D868,"O")</f>
        <v>0</v>
      </c>
      <c r="E869" s="47">
        <f t="shared" si="723"/>
        <v>0</v>
      </c>
      <c r="F869" s="47">
        <f t="shared" si="723"/>
        <v>0</v>
      </c>
      <c r="G869" s="47">
        <f t="shared" si="723"/>
        <v>0</v>
      </c>
      <c r="H869" s="47">
        <f t="shared" si="723"/>
        <v>0</v>
      </c>
      <c r="I869" s="47">
        <f t="shared" si="723"/>
        <v>0</v>
      </c>
      <c r="J869" s="47">
        <f t="shared" si="723"/>
        <v>0</v>
      </c>
      <c r="K869" s="47">
        <f t="shared" si="723"/>
        <v>0</v>
      </c>
      <c r="L869" s="47">
        <f t="shared" si="723"/>
        <v>0</v>
      </c>
      <c r="M869" s="47">
        <f t="shared" si="723"/>
        <v>0</v>
      </c>
      <c r="N869" s="47">
        <f t="shared" si="723"/>
        <v>0</v>
      </c>
      <c r="O869" s="47">
        <f t="shared" si="723"/>
        <v>0</v>
      </c>
      <c r="P869" s="47">
        <f t="shared" si="723"/>
        <v>0</v>
      </c>
      <c r="Q869" s="47">
        <f t="shared" si="723"/>
        <v>0</v>
      </c>
    </row>
    <row r="870" spans="1:17">
      <c r="A870" s="779">
        <v>83</v>
      </c>
      <c r="B870" s="58" t="s">
        <v>32</v>
      </c>
      <c r="C870" s="58" t="str">
        <f>IF(C7=$V$99,"O",IF(C7=$W$99,"O",IF(C7=$X$99,"O",IF(C7=$Y$99,"O",IF(C7=$Z$99,"O",IF(C7=$AA$99,"O",IF(C7=$AB$99,"O","X")))))))</f>
        <v>X</v>
      </c>
      <c r="D870" s="58" t="str">
        <f t="shared" ref="D870:Q870" si="724">IF(D7=$V$99,"O",IF(D7=$W$99,"O",IF(D7=$X$99,"O",IF(D7=$Y$99,"O",IF(D7=$Z$99,"O",IF(D7=$AA$99,"O",IF(D7=$AB$99,"O","X")))))))</f>
        <v>X</v>
      </c>
      <c r="E870" s="58" t="str">
        <f t="shared" si="724"/>
        <v>X</v>
      </c>
      <c r="F870" s="58" t="str">
        <f t="shared" si="724"/>
        <v>X</v>
      </c>
      <c r="G870" s="58" t="str">
        <f t="shared" si="724"/>
        <v>X</v>
      </c>
      <c r="H870" s="58" t="str">
        <f t="shared" si="724"/>
        <v>X</v>
      </c>
      <c r="I870" s="58" t="str">
        <f t="shared" si="724"/>
        <v>X</v>
      </c>
      <c r="J870" s="58" t="str">
        <f t="shared" si="724"/>
        <v>X</v>
      </c>
      <c r="K870" s="58" t="str">
        <f t="shared" si="724"/>
        <v>X</v>
      </c>
      <c r="L870" s="58" t="str">
        <f t="shared" si="724"/>
        <v>X</v>
      </c>
      <c r="M870" s="58" t="str">
        <f t="shared" si="724"/>
        <v>X</v>
      </c>
      <c r="N870" s="58" t="str">
        <f t="shared" si="724"/>
        <v>X</v>
      </c>
      <c r="O870" s="58" t="str">
        <f t="shared" si="724"/>
        <v>X</v>
      </c>
      <c r="P870" s="58" t="str">
        <f t="shared" si="724"/>
        <v>X</v>
      </c>
      <c r="Q870" s="58" t="str">
        <f t="shared" si="724"/>
        <v>X</v>
      </c>
    </row>
    <row r="871" spans="1:17">
      <c r="A871" s="780"/>
      <c r="B871" s="58" t="s">
        <v>33</v>
      </c>
      <c r="C871" s="58" t="str">
        <f t="shared" ref="C871:Q871" si="725">IF(C8=$V$99,"O",IF(C8=$W$99,"O",IF(C8=$X$99,"O",IF(C8=$Y$99,"O",IF(C8=$Z$99,"O",IF(C8=$AA$99,"O",IF(C8=$AB$99,"O","X")))))))</f>
        <v>X</v>
      </c>
      <c r="D871" s="58" t="str">
        <f t="shared" si="725"/>
        <v>X</v>
      </c>
      <c r="E871" s="58" t="str">
        <f t="shared" si="725"/>
        <v>X</v>
      </c>
      <c r="F871" s="58" t="str">
        <f t="shared" si="725"/>
        <v>X</v>
      </c>
      <c r="G871" s="58" t="str">
        <f t="shared" si="725"/>
        <v>X</v>
      </c>
      <c r="H871" s="58" t="str">
        <f t="shared" si="725"/>
        <v>X</v>
      </c>
      <c r="I871" s="58" t="str">
        <f t="shared" si="725"/>
        <v>X</v>
      </c>
      <c r="J871" s="58" t="str">
        <f t="shared" si="725"/>
        <v>X</v>
      </c>
      <c r="K871" s="58" t="str">
        <f t="shared" si="725"/>
        <v>X</v>
      </c>
      <c r="L871" s="58" t="str">
        <f t="shared" si="725"/>
        <v>X</v>
      </c>
      <c r="M871" s="58" t="str">
        <f t="shared" si="725"/>
        <v>X</v>
      </c>
      <c r="N871" s="58" t="str">
        <f t="shared" si="725"/>
        <v>X</v>
      </c>
      <c r="O871" s="58" t="str">
        <f t="shared" si="725"/>
        <v>X</v>
      </c>
      <c r="P871" s="58" t="str">
        <f t="shared" si="725"/>
        <v>X</v>
      </c>
      <c r="Q871" s="58" t="str">
        <f t="shared" si="725"/>
        <v>X</v>
      </c>
    </row>
    <row r="872" spans="1:17">
      <c r="A872" s="780"/>
      <c r="B872" s="58" t="s">
        <v>34</v>
      </c>
      <c r="C872" s="58" t="str">
        <f t="shared" ref="C872:Q872" si="726">IF(C9=$V$99,"O",IF(C9=$W$99,"O",IF(C9=$X$99,"O",IF(C9=$Y$99,"O",IF(C9=$Z$99,"O",IF(C9=$AA$99,"O",IF(C9=$AB$99,"O","X")))))))</f>
        <v>X</v>
      </c>
      <c r="D872" s="58" t="str">
        <f t="shared" si="726"/>
        <v>X</v>
      </c>
      <c r="E872" s="58" t="str">
        <f t="shared" si="726"/>
        <v>X</v>
      </c>
      <c r="F872" s="58" t="str">
        <f t="shared" si="726"/>
        <v>X</v>
      </c>
      <c r="G872" s="58" t="str">
        <f t="shared" si="726"/>
        <v>X</v>
      </c>
      <c r="H872" s="58" t="str">
        <f t="shared" si="726"/>
        <v>X</v>
      </c>
      <c r="I872" s="58" t="str">
        <f t="shared" si="726"/>
        <v>X</v>
      </c>
      <c r="J872" s="58" t="str">
        <f t="shared" si="726"/>
        <v>X</v>
      </c>
      <c r="K872" s="58" t="str">
        <f t="shared" si="726"/>
        <v>X</v>
      </c>
      <c r="L872" s="58" t="str">
        <f t="shared" si="726"/>
        <v>X</v>
      </c>
      <c r="M872" s="58" t="str">
        <f t="shared" si="726"/>
        <v>X</v>
      </c>
      <c r="N872" s="58" t="str">
        <f t="shared" si="726"/>
        <v>X</v>
      </c>
      <c r="O872" s="58" t="str">
        <f t="shared" si="726"/>
        <v>X</v>
      </c>
      <c r="P872" s="58" t="str">
        <f t="shared" si="726"/>
        <v>X</v>
      </c>
      <c r="Q872" s="58" t="str">
        <f t="shared" si="726"/>
        <v>X</v>
      </c>
    </row>
    <row r="873" spans="1:17">
      <c r="A873" s="780"/>
      <c r="B873" s="58" t="s">
        <v>35</v>
      </c>
      <c r="C873" s="58" t="str">
        <f t="shared" ref="C873:Q873" si="727">IF(C10=$V$99,"O",IF(C10=$W$99,"O",IF(C10=$X$99,"O",IF(C10=$Y$99,"O",IF(C10=$Z$99,"O",IF(C10=$AA$99,"O",IF(C10=$AB$99,"O","X")))))))</f>
        <v>X</v>
      </c>
      <c r="D873" s="58" t="str">
        <f t="shared" si="727"/>
        <v>X</v>
      </c>
      <c r="E873" s="58" t="str">
        <f t="shared" si="727"/>
        <v>X</v>
      </c>
      <c r="F873" s="58" t="str">
        <f t="shared" si="727"/>
        <v>X</v>
      </c>
      <c r="G873" s="58" t="str">
        <f t="shared" si="727"/>
        <v>X</v>
      </c>
      <c r="H873" s="58" t="str">
        <f t="shared" si="727"/>
        <v>X</v>
      </c>
      <c r="I873" s="58" t="str">
        <f t="shared" si="727"/>
        <v>X</v>
      </c>
      <c r="J873" s="58" t="str">
        <f t="shared" si="727"/>
        <v>X</v>
      </c>
      <c r="K873" s="58" t="str">
        <f t="shared" si="727"/>
        <v>X</v>
      </c>
      <c r="L873" s="58" t="str">
        <f t="shared" si="727"/>
        <v>X</v>
      </c>
      <c r="M873" s="58" t="str">
        <f t="shared" si="727"/>
        <v>X</v>
      </c>
      <c r="N873" s="58" t="str">
        <f t="shared" si="727"/>
        <v>X</v>
      </c>
      <c r="O873" s="58" t="str">
        <f t="shared" si="727"/>
        <v>X</v>
      </c>
      <c r="P873" s="58" t="str">
        <f t="shared" si="727"/>
        <v>X</v>
      </c>
      <c r="Q873" s="58" t="str">
        <f t="shared" si="727"/>
        <v>X</v>
      </c>
    </row>
    <row r="874" spans="1:17">
      <c r="A874" s="780"/>
      <c r="B874" s="58" t="s">
        <v>36</v>
      </c>
      <c r="C874" s="58" t="str">
        <f t="shared" ref="C874:Q874" si="728">IF(C11=$V$99,"O",IF(C11=$W$99,"O",IF(C11=$X$99,"O",IF(C11=$Y$99,"O",IF(C11=$Z$99,"O",IF(C11=$AA$99,"O",IF(C11=$AB$99,"O","X")))))))</f>
        <v>O</v>
      </c>
      <c r="D874" s="58" t="str">
        <f t="shared" si="728"/>
        <v>O</v>
      </c>
      <c r="E874" s="58" t="str">
        <f t="shared" si="728"/>
        <v>O</v>
      </c>
      <c r="F874" s="58" t="str">
        <f t="shared" si="728"/>
        <v>O</v>
      </c>
      <c r="G874" s="58" t="str">
        <f t="shared" si="728"/>
        <v>O</v>
      </c>
      <c r="H874" s="58" t="str">
        <f t="shared" si="728"/>
        <v>O</v>
      </c>
      <c r="I874" s="58" t="str">
        <f t="shared" si="728"/>
        <v>O</v>
      </c>
      <c r="J874" s="58" t="str">
        <f t="shared" si="728"/>
        <v>O</v>
      </c>
      <c r="K874" s="58" t="str">
        <f t="shared" si="728"/>
        <v>O</v>
      </c>
      <c r="L874" s="58" t="str">
        <f t="shared" si="728"/>
        <v>O</v>
      </c>
      <c r="M874" s="58" t="str">
        <f t="shared" si="728"/>
        <v>O</v>
      </c>
      <c r="N874" s="58" t="str">
        <f t="shared" si="728"/>
        <v>O</v>
      </c>
      <c r="O874" s="58" t="str">
        <f t="shared" si="728"/>
        <v>O</v>
      </c>
      <c r="P874" s="58" t="str">
        <f t="shared" si="728"/>
        <v>O</v>
      </c>
      <c r="Q874" s="58" t="str">
        <f t="shared" si="728"/>
        <v>O</v>
      </c>
    </row>
    <row r="875" spans="1:17">
      <c r="A875" s="780"/>
      <c r="B875" s="58" t="s">
        <v>21</v>
      </c>
      <c r="C875" s="58" t="str">
        <f t="shared" ref="C875:Q875" si="729">IF(C12=$V$99,"O",IF(C12=$W$99,"O",IF(C12=$X$99,"O",IF(C12=$Y$99,"O",IF(C12=$Z$99,"O",IF(C12=$AA$99,"O",IF(C12=$AB$99,"O","X")))))))</f>
        <v>X</v>
      </c>
      <c r="D875" s="58" t="str">
        <f t="shared" si="729"/>
        <v>X</v>
      </c>
      <c r="E875" s="58" t="str">
        <f t="shared" si="729"/>
        <v>X</v>
      </c>
      <c r="F875" s="58" t="str">
        <f t="shared" si="729"/>
        <v>X</v>
      </c>
      <c r="G875" s="58" t="str">
        <f t="shared" si="729"/>
        <v>X</v>
      </c>
      <c r="H875" s="58" t="str">
        <f t="shared" si="729"/>
        <v>X</v>
      </c>
      <c r="I875" s="58" t="str">
        <f t="shared" si="729"/>
        <v>X</v>
      </c>
      <c r="J875" s="58" t="str">
        <f t="shared" si="729"/>
        <v>X</v>
      </c>
      <c r="K875" s="58" t="str">
        <f t="shared" si="729"/>
        <v>X</v>
      </c>
      <c r="L875" s="58" t="str">
        <f t="shared" si="729"/>
        <v>X</v>
      </c>
      <c r="M875" s="58" t="str">
        <f t="shared" si="729"/>
        <v>X</v>
      </c>
      <c r="N875" s="58" t="str">
        <f t="shared" si="729"/>
        <v>X</v>
      </c>
      <c r="O875" s="58" t="str">
        <f t="shared" si="729"/>
        <v>X</v>
      </c>
      <c r="P875" s="58" t="str">
        <f t="shared" si="729"/>
        <v>X</v>
      </c>
      <c r="Q875" s="58" t="str">
        <f t="shared" si="729"/>
        <v>X</v>
      </c>
    </row>
    <row r="876" spans="1:17">
      <c r="A876" s="781"/>
      <c r="B876" s="30" t="s">
        <v>46</v>
      </c>
      <c r="C876" s="47">
        <f>COUNTIF(C870:C875,"O")</f>
        <v>1</v>
      </c>
      <c r="D876" s="47">
        <f t="shared" ref="D876:Q876" si="730">COUNTIF(D870:D875,"O")</f>
        <v>1</v>
      </c>
      <c r="E876" s="47">
        <f t="shared" si="730"/>
        <v>1</v>
      </c>
      <c r="F876" s="47">
        <f t="shared" si="730"/>
        <v>1</v>
      </c>
      <c r="G876" s="47">
        <f t="shared" si="730"/>
        <v>1</v>
      </c>
      <c r="H876" s="47">
        <f t="shared" si="730"/>
        <v>1</v>
      </c>
      <c r="I876" s="47">
        <f t="shared" si="730"/>
        <v>1</v>
      </c>
      <c r="J876" s="47">
        <f t="shared" si="730"/>
        <v>1</v>
      </c>
      <c r="K876" s="47">
        <f t="shared" si="730"/>
        <v>1</v>
      </c>
      <c r="L876" s="47">
        <f t="shared" si="730"/>
        <v>1</v>
      </c>
      <c r="M876" s="47">
        <f t="shared" si="730"/>
        <v>1</v>
      </c>
      <c r="N876" s="47">
        <f t="shared" si="730"/>
        <v>1</v>
      </c>
      <c r="O876" s="47">
        <f t="shared" si="730"/>
        <v>1</v>
      </c>
      <c r="P876" s="47">
        <f t="shared" si="730"/>
        <v>1</v>
      </c>
      <c r="Q876" s="47">
        <f t="shared" si="730"/>
        <v>1</v>
      </c>
    </row>
    <row r="877" spans="1:17">
      <c r="A877" s="779">
        <v>84</v>
      </c>
      <c r="B877" s="58" t="s">
        <v>32</v>
      </c>
      <c r="C877" s="58" t="str">
        <f>IF(C7=$V$100,"O",IF(C7=$W$100,"O",IF(C7=$X$100,"O",IF(C7=$Y$100,"O",IF(C7=$Z$100,"O",IF(C7=$AA$100,"O",IF(C7=$AB$100,"O","X")))))))</f>
        <v>X</v>
      </c>
      <c r="D877" s="58" t="str">
        <f t="shared" ref="D877:Q877" si="731">IF(D7=$V$100,"O",IF(D7=$W$100,"O",IF(D7=$X$100,"O",IF(D7=$Y$100,"O",IF(D7=$Z$100,"O",IF(D7=$AA$100,"O",IF(D7=$AB$100,"O","X")))))))</f>
        <v>X</v>
      </c>
      <c r="E877" s="58" t="str">
        <f t="shared" si="731"/>
        <v>X</v>
      </c>
      <c r="F877" s="58" t="str">
        <f t="shared" si="731"/>
        <v>X</v>
      </c>
      <c r="G877" s="58" t="str">
        <f t="shared" si="731"/>
        <v>X</v>
      </c>
      <c r="H877" s="58" t="str">
        <f t="shared" si="731"/>
        <v>X</v>
      </c>
      <c r="I877" s="58" t="str">
        <f t="shared" si="731"/>
        <v>X</v>
      </c>
      <c r="J877" s="58" t="str">
        <f t="shared" si="731"/>
        <v>X</v>
      </c>
      <c r="K877" s="58" t="str">
        <f t="shared" si="731"/>
        <v>X</v>
      </c>
      <c r="L877" s="58" t="str">
        <f t="shared" si="731"/>
        <v>X</v>
      </c>
      <c r="M877" s="58" t="str">
        <f t="shared" si="731"/>
        <v>X</v>
      </c>
      <c r="N877" s="58" t="str">
        <f t="shared" si="731"/>
        <v>X</v>
      </c>
      <c r="O877" s="58" t="str">
        <f t="shared" si="731"/>
        <v>X</v>
      </c>
      <c r="P877" s="58" t="str">
        <f t="shared" si="731"/>
        <v>X</v>
      </c>
      <c r="Q877" s="58" t="str">
        <f t="shared" si="731"/>
        <v>X</v>
      </c>
    </row>
    <row r="878" spans="1:17">
      <c r="A878" s="780"/>
      <c r="B878" s="58" t="s">
        <v>33</v>
      </c>
      <c r="C878" s="58" t="str">
        <f t="shared" ref="C878:Q878" si="732">IF(C8=$V$100,"O",IF(C8=$W$100,"O",IF(C8=$X$100,"O",IF(C8=$Y$100,"O",IF(C8=$Z$100,"O",IF(C8=$AA$100,"O",IF(C8=$AB$100,"O","X")))))))</f>
        <v>X</v>
      </c>
      <c r="D878" s="58" t="str">
        <f t="shared" si="732"/>
        <v>X</v>
      </c>
      <c r="E878" s="58" t="str">
        <f t="shared" si="732"/>
        <v>X</v>
      </c>
      <c r="F878" s="58" t="str">
        <f t="shared" si="732"/>
        <v>X</v>
      </c>
      <c r="G878" s="58" t="str">
        <f t="shared" si="732"/>
        <v>X</v>
      </c>
      <c r="H878" s="58" t="str">
        <f t="shared" si="732"/>
        <v>X</v>
      </c>
      <c r="I878" s="58" t="str">
        <f t="shared" si="732"/>
        <v>X</v>
      </c>
      <c r="J878" s="58" t="str">
        <f t="shared" si="732"/>
        <v>X</v>
      </c>
      <c r="K878" s="58" t="str">
        <f t="shared" si="732"/>
        <v>X</v>
      </c>
      <c r="L878" s="58" t="str">
        <f t="shared" si="732"/>
        <v>X</v>
      </c>
      <c r="M878" s="58" t="str">
        <f t="shared" si="732"/>
        <v>X</v>
      </c>
      <c r="N878" s="58" t="str">
        <f t="shared" si="732"/>
        <v>X</v>
      </c>
      <c r="O878" s="58" t="str">
        <f t="shared" si="732"/>
        <v>X</v>
      </c>
      <c r="P878" s="58" t="str">
        <f t="shared" si="732"/>
        <v>X</v>
      </c>
      <c r="Q878" s="58" t="str">
        <f t="shared" si="732"/>
        <v>X</v>
      </c>
    </row>
    <row r="879" spans="1:17">
      <c r="A879" s="780"/>
      <c r="B879" s="58" t="s">
        <v>34</v>
      </c>
      <c r="C879" s="58" t="str">
        <f t="shared" ref="C879:Q879" si="733">IF(C9=$V$100,"O",IF(C9=$W$100,"O",IF(C9=$X$100,"O",IF(C9=$Y$100,"O",IF(C9=$Z$100,"O",IF(C9=$AA$100,"O",IF(C9=$AB$100,"O","X")))))))</f>
        <v>O</v>
      </c>
      <c r="D879" s="58" t="str">
        <f t="shared" si="733"/>
        <v>O</v>
      </c>
      <c r="E879" s="58" t="str">
        <f t="shared" si="733"/>
        <v>O</v>
      </c>
      <c r="F879" s="58" t="str">
        <f t="shared" si="733"/>
        <v>O</v>
      </c>
      <c r="G879" s="58" t="str">
        <f t="shared" si="733"/>
        <v>O</v>
      </c>
      <c r="H879" s="58" t="str">
        <f t="shared" si="733"/>
        <v>O</v>
      </c>
      <c r="I879" s="58" t="str">
        <f t="shared" si="733"/>
        <v>O</v>
      </c>
      <c r="J879" s="58" t="str">
        <f t="shared" si="733"/>
        <v>O</v>
      </c>
      <c r="K879" s="58" t="str">
        <f t="shared" si="733"/>
        <v>O</v>
      </c>
      <c r="L879" s="58" t="str">
        <f t="shared" si="733"/>
        <v>O</v>
      </c>
      <c r="M879" s="58" t="str">
        <f t="shared" si="733"/>
        <v>O</v>
      </c>
      <c r="N879" s="58" t="str">
        <f t="shared" si="733"/>
        <v>O</v>
      </c>
      <c r="O879" s="58" t="str">
        <f t="shared" si="733"/>
        <v>O</v>
      </c>
      <c r="P879" s="58" t="str">
        <f t="shared" si="733"/>
        <v>O</v>
      </c>
      <c r="Q879" s="58" t="str">
        <f t="shared" si="733"/>
        <v>O</v>
      </c>
    </row>
    <row r="880" spans="1:17">
      <c r="A880" s="780"/>
      <c r="B880" s="58" t="s">
        <v>35</v>
      </c>
      <c r="C880" s="58" t="str">
        <f t="shared" ref="C880:Q880" si="734">IF(C10=$V$100,"O",IF(C10=$W$100,"O",IF(C10=$X$100,"O",IF(C10=$Y$100,"O",IF(C10=$Z$100,"O",IF(C10=$AA$100,"O",IF(C10=$AB$100,"O","X")))))))</f>
        <v>X</v>
      </c>
      <c r="D880" s="58" t="str">
        <f t="shared" si="734"/>
        <v>X</v>
      </c>
      <c r="E880" s="58" t="str">
        <f t="shared" si="734"/>
        <v>X</v>
      </c>
      <c r="F880" s="58" t="str">
        <f t="shared" si="734"/>
        <v>X</v>
      </c>
      <c r="G880" s="58" t="str">
        <f t="shared" si="734"/>
        <v>X</v>
      </c>
      <c r="H880" s="58" t="str">
        <f t="shared" si="734"/>
        <v>X</v>
      </c>
      <c r="I880" s="58" t="str">
        <f t="shared" si="734"/>
        <v>X</v>
      </c>
      <c r="J880" s="58" t="str">
        <f t="shared" si="734"/>
        <v>X</v>
      </c>
      <c r="K880" s="58" t="str">
        <f t="shared" si="734"/>
        <v>X</v>
      </c>
      <c r="L880" s="58" t="str">
        <f t="shared" si="734"/>
        <v>X</v>
      </c>
      <c r="M880" s="58" t="str">
        <f t="shared" si="734"/>
        <v>X</v>
      </c>
      <c r="N880" s="58" t="str">
        <f t="shared" si="734"/>
        <v>X</v>
      </c>
      <c r="O880" s="58" t="str">
        <f t="shared" si="734"/>
        <v>X</v>
      </c>
      <c r="P880" s="58" t="str">
        <f t="shared" si="734"/>
        <v>X</v>
      </c>
      <c r="Q880" s="58" t="str">
        <f t="shared" si="734"/>
        <v>X</v>
      </c>
    </row>
    <row r="881" spans="1:17">
      <c r="A881" s="780"/>
      <c r="B881" s="58" t="s">
        <v>36</v>
      </c>
      <c r="C881" s="58" t="str">
        <f t="shared" ref="C881:Q881" si="735">IF(C11=$V$100,"O",IF(C11=$W$100,"O",IF(C11=$X$100,"O",IF(C11=$Y$100,"O",IF(C11=$Z$100,"O",IF(C11=$AA$100,"O",IF(C11=$AB$100,"O","X")))))))</f>
        <v>X</v>
      </c>
      <c r="D881" s="58" t="str">
        <f t="shared" si="735"/>
        <v>X</v>
      </c>
      <c r="E881" s="58" t="str">
        <f t="shared" si="735"/>
        <v>X</v>
      </c>
      <c r="F881" s="58" t="str">
        <f t="shared" si="735"/>
        <v>X</v>
      </c>
      <c r="G881" s="58" t="str">
        <f t="shared" si="735"/>
        <v>X</v>
      </c>
      <c r="H881" s="58" t="str">
        <f t="shared" si="735"/>
        <v>X</v>
      </c>
      <c r="I881" s="58" t="str">
        <f t="shared" si="735"/>
        <v>X</v>
      </c>
      <c r="J881" s="58" t="str">
        <f t="shared" si="735"/>
        <v>X</v>
      </c>
      <c r="K881" s="58" t="str">
        <f t="shared" si="735"/>
        <v>X</v>
      </c>
      <c r="L881" s="58" t="str">
        <f t="shared" si="735"/>
        <v>X</v>
      </c>
      <c r="M881" s="58" t="str">
        <f t="shared" si="735"/>
        <v>X</v>
      </c>
      <c r="N881" s="58" t="str">
        <f t="shared" si="735"/>
        <v>X</v>
      </c>
      <c r="O881" s="58" t="str">
        <f t="shared" si="735"/>
        <v>X</v>
      </c>
      <c r="P881" s="58" t="str">
        <f t="shared" si="735"/>
        <v>X</v>
      </c>
      <c r="Q881" s="58" t="str">
        <f t="shared" si="735"/>
        <v>X</v>
      </c>
    </row>
    <row r="882" spans="1:17">
      <c r="A882" s="780"/>
      <c r="B882" s="58" t="s">
        <v>21</v>
      </c>
      <c r="C882" s="58" t="str">
        <f t="shared" ref="C882:P882" si="736">IF(C12=$V$100,"O",IF(C12=$W$100,"O",IF(C12=$X$100,"O",IF(C12=$Y$100,"O",IF(C12=$Z$100,"O",IF(C12=$AA$100,"O",IF(C12=$AB$100,"O","X")))))))</f>
        <v>X</v>
      </c>
      <c r="D882" s="58" t="str">
        <f t="shared" si="736"/>
        <v>X</v>
      </c>
      <c r="E882" s="58" t="str">
        <f t="shared" si="736"/>
        <v>X</v>
      </c>
      <c r="F882" s="58" t="str">
        <f t="shared" si="736"/>
        <v>X</v>
      </c>
      <c r="G882" s="58" t="str">
        <f t="shared" si="736"/>
        <v>X</v>
      </c>
      <c r="H882" s="58" t="str">
        <f t="shared" si="736"/>
        <v>X</v>
      </c>
      <c r="I882" s="58" t="str">
        <f t="shared" si="736"/>
        <v>X</v>
      </c>
      <c r="J882" s="58" t="str">
        <f t="shared" si="736"/>
        <v>X</v>
      </c>
      <c r="K882" s="58" t="str">
        <f t="shared" si="736"/>
        <v>X</v>
      </c>
      <c r="L882" s="58" t="str">
        <f t="shared" si="736"/>
        <v>X</v>
      </c>
      <c r="M882" s="58" t="str">
        <f t="shared" si="736"/>
        <v>X</v>
      </c>
      <c r="N882" s="58" t="str">
        <f t="shared" si="736"/>
        <v>X</v>
      </c>
      <c r="O882" s="58" t="str">
        <f t="shared" si="736"/>
        <v>X</v>
      </c>
      <c r="P882" s="58" t="str">
        <f t="shared" si="736"/>
        <v>X</v>
      </c>
      <c r="Q882" s="58" t="str">
        <f>IF(Q12=$V$100,"O",IF(Q12=$W$100,"O",IF(Q12=$X$100,"O",IF(Q12=$Y$100,"O",IF(Q12=$Z$100,"O",IF(Q12=$AA$100,"O",IF(Q12=$AB$100,"O","X")))))))</f>
        <v>X</v>
      </c>
    </row>
    <row r="883" spans="1:17">
      <c r="A883" s="781"/>
      <c r="B883" s="30" t="s">
        <v>46</v>
      </c>
      <c r="C883" s="47">
        <f>COUNTIF(C877:C882,"O")</f>
        <v>1</v>
      </c>
      <c r="D883" s="47">
        <f t="shared" ref="D883:Q883" si="737">COUNTIF(D877:D882,"O")</f>
        <v>1</v>
      </c>
      <c r="E883" s="47">
        <f t="shared" si="737"/>
        <v>1</v>
      </c>
      <c r="F883" s="47">
        <f t="shared" si="737"/>
        <v>1</v>
      </c>
      <c r="G883" s="47">
        <f t="shared" si="737"/>
        <v>1</v>
      </c>
      <c r="H883" s="47">
        <f t="shared" si="737"/>
        <v>1</v>
      </c>
      <c r="I883" s="47">
        <f t="shared" si="737"/>
        <v>1</v>
      </c>
      <c r="J883" s="47">
        <f t="shared" si="737"/>
        <v>1</v>
      </c>
      <c r="K883" s="47">
        <f t="shared" si="737"/>
        <v>1</v>
      </c>
      <c r="L883" s="47">
        <f t="shared" si="737"/>
        <v>1</v>
      </c>
      <c r="M883" s="47">
        <f t="shared" si="737"/>
        <v>1</v>
      </c>
      <c r="N883" s="47">
        <f t="shared" si="737"/>
        <v>1</v>
      </c>
      <c r="O883" s="47">
        <f t="shared" si="737"/>
        <v>1</v>
      </c>
      <c r="P883" s="47">
        <f t="shared" si="737"/>
        <v>1</v>
      </c>
      <c r="Q883" s="47">
        <f t="shared" si="737"/>
        <v>1</v>
      </c>
    </row>
    <row r="884" spans="1:17">
      <c r="A884" s="779">
        <v>85</v>
      </c>
      <c r="B884" s="58" t="s">
        <v>32</v>
      </c>
      <c r="C884" s="58" t="str">
        <f>IF(C7=$V$101,"O",IF(C7=$W$101,"O",IF(C7=$X$101,"O","X")))</f>
        <v>X</v>
      </c>
      <c r="D884" s="58" t="str">
        <f t="shared" ref="D884:Q884" si="738">IF(D7=$V$101,"O",IF(D7=$W$101,"O",IF(D7=$X$101,"O","X")))</f>
        <v>X</v>
      </c>
      <c r="E884" s="58" t="str">
        <f t="shared" si="738"/>
        <v>X</v>
      </c>
      <c r="F884" s="58" t="str">
        <f t="shared" si="738"/>
        <v>X</v>
      </c>
      <c r="G884" s="58" t="str">
        <f t="shared" si="738"/>
        <v>X</v>
      </c>
      <c r="H884" s="58" t="str">
        <f t="shared" si="738"/>
        <v>X</v>
      </c>
      <c r="I884" s="58" t="str">
        <f t="shared" si="738"/>
        <v>X</v>
      </c>
      <c r="J884" s="58" t="str">
        <f t="shared" si="738"/>
        <v>X</v>
      </c>
      <c r="K884" s="58" t="str">
        <f t="shared" si="738"/>
        <v>X</v>
      </c>
      <c r="L884" s="58" t="str">
        <f t="shared" si="738"/>
        <v>X</v>
      </c>
      <c r="M884" s="58" t="str">
        <f t="shared" si="738"/>
        <v>X</v>
      </c>
      <c r="N884" s="58" t="str">
        <f t="shared" si="738"/>
        <v>X</v>
      </c>
      <c r="O884" s="58" t="str">
        <f t="shared" si="738"/>
        <v>X</v>
      </c>
      <c r="P884" s="58" t="str">
        <f t="shared" si="738"/>
        <v>X</v>
      </c>
      <c r="Q884" s="58" t="str">
        <f t="shared" si="738"/>
        <v>X</v>
      </c>
    </row>
    <row r="885" spans="1:17">
      <c r="A885" s="780"/>
      <c r="B885" s="58" t="s">
        <v>33</v>
      </c>
      <c r="C885" s="58" t="str">
        <f t="shared" ref="C885:Q885" si="739">IF(C8=$V$101,"O",IF(C8=$W$101,"O",IF(C8=$X$101,"O","X")))</f>
        <v>X</v>
      </c>
      <c r="D885" s="58" t="str">
        <f t="shared" si="739"/>
        <v>X</v>
      </c>
      <c r="E885" s="58" t="str">
        <f t="shared" si="739"/>
        <v>X</v>
      </c>
      <c r="F885" s="58" t="str">
        <f t="shared" si="739"/>
        <v>X</v>
      </c>
      <c r="G885" s="58" t="str">
        <f t="shared" si="739"/>
        <v>X</v>
      </c>
      <c r="H885" s="58" t="str">
        <f t="shared" si="739"/>
        <v>X</v>
      </c>
      <c r="I885" s="58" t="str">
        <f t="shared" si="739"/>
        <v>X</v>
      </c>
      <c r="J885" s="58" t="str">
        <f t="shared" si="739"/>
        <v>X</v>
      </c>
      <c r="K885" s="58" t="str">
        <f t="shared" si="739"/>
        <v>X</v>
      </c>
      <c r="L885" s="58" t="str">
        <f t="shared" si="739"/>
        <v>X</v>
      </c>
      <c r="M885" s="58" t="str">
        <f t="shared" si="739"/>
        <v>X</v>
      </c>
      <c r="N885" s="58" t="str">
        <f t="shared" si="739"/>
        <v>X</v>
      </c>
      <c r="O885" s="58" t="str">
        <f t="shared" si="739"/>
        <v>X</v>
      </c>
      <c r="P885" s="58" t="str">
        <f t="shared" si="739"/>
        <v>X</v>
      </c>
      <c r="Q885" s="58" t="str">
        <f t="shared" si="739"/>
        <v>X</v>
      </c>
    </row>
    <row r="886" spans="1:17">
      <c r="A886" s="780"/>
      <c r="B886" s="58" t="s">
        <v>34</v>
      </c>
      <c r="C886" s="58" t="str">
        <f t="shared" ref="C886:Q886" si="740">IF(C9=$V$101,"O",IF(C9=$W$101,"O",IF(C9=$X$101,"O","X")))</f>
        <v>X</v>
      </c>
      <c r="D886" s="58" t="str">
        <f t="shared" si="740"/>
        <v>X</v>
      </c>
      <c r="E886" s="58" t="str">
        <f t="shared" si="740"/>
        <v>X</v>
      </c>
      <c r="F886" s="58" t="str">
        <f t="shared" si="740"/>
        <v>X</v>
      </c>
      <c r="G886" s="58" t="str">
        <f t="shared" si="740"/>
        <v>X</v>
      </c>
      <c r="H886" s="58" t="str">
        <f t="shared" si="740"/>
        <v>X</v>
      </c>
      <c r="I886" s="58" t="str">
        <f t="shared" si="740"/>
        <v>X</v>
      </c>
      <c r="J886" s="58" t="str">
        <f t="shared" si="740"/>
        <v>X</v>
      </c>
      <c r="K886" s="58" t="str">
        <f t="shared" si="740"/>
        <v>X</v>
      </c>
      <c r="L886" s="58" t="str">
        <f t="shared" si="740"/>
        <v>X</v>
      </c>
      <c r="M886" s="58" t="str">
        <f t="shared" si="740"/>
        <v>X</v>
      </c>
      <c r="N886" s="58" t="str">
        <f t="shared" si="740"/>
        <v>X</v>
      </c>
      <c r="O886" s="58" t="str">
        <f t="shared" si="740"/>
        <v>X</v>
      </c>
      <c r="P886" s="58" t="str">
        <f t="shared" si="740"/>
        <v>X</v>
      </c>
      <c r="Q886" s="58" t="str">
        <f t="shared" si="740"/>
        <v>X</v>
      </c>
    </row>
    <row r="887" spans="1:17">
      <c r="A887" s="780"/>
      <c r="B887" s="58" t="s">
        <v>35</v>
      </c>
      <c r="C887" s="58" t="str">
        <f t="shared" ref="C887:Q887" si="741">IF(C10=$V$101,"O",IF(C10=$W$101,"O",IF(C10=$X$101,"O","X")))</f>
        <v>X</v>
      </c>
      <c r="D887" s="58" t="str">
        <f t="shared" si="741"/>
        <v>X</v>
      </c>
      <c r="E887" s="58" t="str">
        <f t="shared" si="741"/>
        <v>X</v>
      </c>
      <c r="F887" s="58" t="str">
        <f t="shared" si="741"/>
        <v>X</v>
      </c>
      <c r="G887" s="58" t="str">
        <f t="shared" si="741"/>
        <v>X</v>
      </c>
      <c r="H887" s="58" t="str">
        <f t="shared" si="741"/>
        <v>X</v>
      </c>
      <c r="I887" s="58" t="str">
        <f t="shared" si="741"/>
        <v>X</v>
      </c>
      <c r="J887" s="58" t="str">
        <f t="shared" si="741"/>
        <v>X</v>
      </c>
      <c r="K887" s="58" t="str">
        <f t="shared" si="741"/>
        <v>X</v>
      </c>
      <c r="L887" s="58" t="str">
        <f t="shared" si="741"/>
        <v>X</v>
      </c>
      <c r="M887" s="58" t="str">
        <f t="shared" si="741"/>
        <v>X</v>
      </c>
      <c r="N887" s="58" t="str">
        <f t="shared" si="741"/>
        <v>X</v>
      </c>
      <c r="O887" s="58" t="str">
        <f t="shared" si="741"/>
        <v>X</v>
      </c>
      <c r="P887" s="58" t="str">
        <f t="shared" si="741"/>
        <v>X</v>
      </c>
      <c r="Q887" s="58" t="str">
        <f t="shared" si="741"/>
        <v>X</v>
      </c>
    </row>
    <row r="888" spans="1:17">
      <c r="A888" s="780"/>
      <c r="B888" s="58" t="s">
        <v>36</v>
      </c>
      <c r="C888" s="58" t="str">
        <f t="shared" ref="C888:Q888" si="742">IF(C11=$V$101,"O",IF(C11=$W$101,"O",IF(C11=$X$101,"O","X")))</f>
        <v>X</v>
      </c>
      <c r="D888" s="58" t="str">
        <f t="shared" si="742"/>
        <v>X</v>
      </c>
      <c r="E888" s="58" t="str">
        <f t="shared" si="742"/>
        <v>X</v>
      </c>
      <c r="F888" s="58" t="str">
        <f t="shared" si="742"/>
        <v>X</v>
      </c>
      <c r="G888" s="58" t="str">
        <f t="shared" si="742"/>
        <v>X</v>
      </c>
      <c r="H888" s="58" t="str">
        <f t="shared" si="742"/>
        <v>X</v>
      </c>
      <c r="I888" s="58" t="str">
        <f t="shared" si="742"/>
        <v>X</v>
      </c>
      <c r="J888" s="58" t="str">
        <f t="shared" si="742"/>
        <v>X</v>
      </c>
      <c r="K888" s="58" t="str">
        <f t="shared" si="742"/>
        <v>X</v>
      </c>
      <c r="L888" s="58" t="str">
        <f t="shared" si="742"/>
        <v>X</v>
      </c>
      <c r="M888" s="58" t="str">
        <f t="shared" si="742"/>
        <v>X</v>
      </c>
      <c r="N888" s="58" t="str">
        <f t="shared" si="742"/>
        <v>X</v>
      </c>
      <c r="O888" s="58" t="str">
        <f t="shared" si="742"/>
        <v>X</v>
      </c>
      <c r="P888" s="58" t="str">
        <f t="shared" si="742"/>
        <v>X</v>
      </c>
      <c r="Q888" s="58" t="str">
        <f t="shared" si="742"/>
        <v>X</v>
      </c>
    </row>
    <row r="889" spans="1:17">
      <c r="A889" s="780"/>
      <c r="B889" s="58" t="s">
        <v>21</v>
      </c>
      <c r="C889" s="58" t="str">
        <f t="shared" ref="C889:Q889" si="743">IF(C12=$V$101,"O",IF(C12=$W$101,"O",IF(C12=$X$101,"O","X")))</f>
        <v>X</v>
      </c>
      <c r="D889" s="58" t="str">
        <f t="shared" si="743"/>
        <v>X</v>
      </c>
      <c r="E889" s="58" t="str">
        <f t="shared" si="743"/>
        <v>X</v>
      </c>
      <c r="F889" s="58" t="str">
        <f t="shared" si="743"/>
        <v>X</v>
      </c>
      <c r="G889" s="58" t="str">
        <f t="shared" si="743"/>
        <v>X</v>
      </c>
      <c r="H889" s="58" t="str">
        <f t="shared" si="743"/>
        <v>X</v>
      </c>
      <c r="I889" s="58" t="str">
        <f t="shared" si="743"/>
        <v>X</v>
      </c>
      <c r="J889" s="58" t="str">
        <f t="shared" si="743"/>
        <v>X</v>
      </c>
      <c r="K889" s="58" t="str">
        <f t="shared" si="743"/>
        <v>X</v>
      </c>
      <c r="L889" s="58" t="str">
        <f t="shared" si="743"/>
        <v>X</v>
      </c>
      <c r="M889" s="58" t="str">
        <f t="shared" si="743"/>
        <v>X</v>
      </c>
      <c r="N889" s="58" t="str">
        <f t="shared" si="743"/>
        <v>X</v>
      </c>
      <c r="O889" s="58" t="str">
        <f t="shared" si="743"/>
        <v>X</v>
      </c>
      <c r="P889" s="58" t="str">
        <f t="shared" si="743"/>
        <v>X</v>
      </c>
      <c r="Q889" s="58" t="str">
        <f t="shared" si="743"/>
        <v>X</v>
      </c>
    </row>
    <row r="890" spans="1:17">
      <c r="A890" s="781"/>
      <c r="B890" s="30" t="s">
        <v>46</v>
      </c>
      <c r="C890" s="47">
        <f>COUNTIF(C884:C889,"O")</f>
        <v>0</v>
      </c>
      <c r="D890" s="47">
        <f t="shared" ref="D890:Q890" si="744">COUNTIF(D884:D889,"O")</f>
        <v>0</v>
      </c>
      <c r="E890" s="47">
        <f t="shared" si="744"/>
        <v>0</v>
      </c>
      <c r="F890" s="47">
        <f t="shared" si="744"/>
        <v>0</v>
      </c>
      <c r="G890" s="47">
        <f t="shared" si="744"/>
        <v>0</v>
      </c>
      <c r="H890" s="47">
        <f t="shared" si="744"/>
        <v>0</v>
      </c>
      <c r="I890" s="47">
        <f t="shared" si="744"/>
        <v>0</v>
      </c>
      <c r="J890" s="47">
        <f t="shared" si="744"/>
        <v>0</v>
      </c>
      <c r="K890" s="47">
        <f t="shared" si="744"/>
        <v>0</v>
      </c>
      <c r="L890" s="47">
        <f t="shared" si="744"/>
        <v>0</v>
      </c>
      <c r="M890" s="47">
        <f t="shared" si="744"/>
        <v>0</v>
      </c>
      <c r="N890" s="47">
        <f t="shared" si="744"/>
        <v>0</v>
      </c>
      <c r="O890" s="47">
        <f t="shared" si="744"/>
        <v>0</v>
      </c>
      <c r="P890" s="47">
        <f t="shared" si="744"/>
        <v>0</v>
      </c>
      <c r="Q890" s="47">
        <f t="shared" si="744"/>
        <v>0</v>
      </c>
    </row>
    <row r="891" spans="1:17" ht="18.75" customHeight="1">
      <c r="A891" s="779">
        <v>86</v>
      </c>
      <c r="B891" s="58" t="s">
        <v>32</v>
      </c>
      <c r="C891" s="58" t="str">
        <f>IF(C7=$V$102,"O",IF(C7=$W$102,"O",IF(C7=$X$102,"O",IF(C7=$Y$102,"O",IF(C7=$Z$102,"O",IF(C7=$AA$102,"O",IF(C7=$AB$102,"O","X")))))))</f>
        <v>X</v>
      </c>
      <c r="D891" s="58" t="str">
        <f t="shared" ref="D891:Q891" si="745">IF(D7=$V$102,"O",IF(D7=$W$102,"O",IF(D7=$X$102,"O",IF(D7=$Y$102,"O",IF(D7=$Z$102,"O",IF(D7=$AA$102,"O",IF(D7=$AB$102,"O","X")))))))</f>
        <v>X</v>
      </c>
      <c r="E891" s="58" t="str">
        <f t="shared" si="745"/>
        <v>X</v>
      </c>
      <c r="F891" s="58" t="str">
        <f t="shared" si="745"/>
        <v>X</v>
      </c>
      <c r="G891" s="58" t="str">
        <f t="shared" si="745"/>
        <v>X</v>
      </c>
      <c r="H891" s="58" t="str">
        <f t="shared" si="745"/>
        <v>X</v>
      </c>
      <c r="I891" s="58" t="str">
        <f t="shared" si="745"/>
        <v>X</v>
      </c>
      <c r="J891" s="58" t="str">
        <f t="shared" si="745"/>
        <v>X</v>
      </c>
      <c r="K891" s="58" t="str">
        <f t="shared" si="745"/>
        <v>X</v>
      </c>
      <c r="L891" s="58" t="str">
        <f t="shared" si="745"/>
        <v>X</v>
      </c>
      <c r="M891" s="58" t="str">
        <f t="shared" si="745"/>
        <v>X</v>
      </c>
      <c r="N891" s="58" t="str">
        <f t="shared" si="745"/>
        <v>X</v>
      </c>
      <c r="O891" s="58" t="str">
        <f t="shared" si="745"/>
        <v>X</v>
      </c>
      <c r="P891" s="58" t="str">
        <f t="shared" si="745"/>
        <v>X</v>
      </c>
      <c r="Q891" s="58" t="str">
        <f t="shared" si="745"/>
        <v>X</v>
      </c>
    </row>
    <row r="892" spans="1:17" ht="18.75" customHeight="1">
      <c r="A892" s="780"/>
      <c r="B892" s="58" t="s">
        <v>33</v>
      </c>
      <c r="C892" s="58" t="str">
        <f t="shared" ref="C892:Q892" si="746">IF(C8=$V$102,"O",IF(C8=$W$102,"O",IF(C8=$X$102,"O",IF(C8=$Y$102,"O",IF(C8=$Z$102,"O",IF(C8=$AA$102,"O",IF(C8=$AB$102,"O","X")))))))</f>
        <v>X</v>
      </c>
      <c r="D892" s="58" t="str">
        <f t="shared" si="746"/>
        <v>X</v>
      </c>
      <c r="E892" s="58" t="str">
        <f t="shared" si="746"/>
        <v>X</v>
      </c>
      <c r="F892" s="58" t="str">
        <f t="shared" si="746"/>
        <v>X</v>
      </c>
      <c r="G892" s="58" t="str">
        <f t="shared" si="746"/>
        <v>X</v>
      </c>
      <c r="H892" s="58" t="str">
        <f t="shared" si="746"/>
        <v>X</v>
      </c>
      <c r="I892" s="58" t="str">
        <f t="shared" si="746"/>
        <v>X</v>
      </c>
      <c r="J892" s="58" t="str">
        <f t="shared" si="746"/>
        <v>X</v>
      </c>
      <c r="K892" s="58" t="str">
        <f t="shared" si="746"/>
        <v>X</v>
      </c>
      <c r="L892" s="58" t="str">
        <f t="shared" si="746"/>
        <v>X</v>
      </c>
      <c r="M892" s="58" t="str">
        <f t="shared" si="746"/>
        <v>X</v>
      </c>
      <c r="N892" s="58" t="str">
        <f t="shared" si="746"/>
        <v>X</v>
      </c>
      <c r="O892" s="58" t="str">
        <f t="shared" si="746"/>
        <v>X</v>
      </c>
      <c r="P892" s="58" t="str">
        <f t="shared" si="746"/>
        <v>X</v>
      </c>
      <c r="Q892" s="58" t="str">
        <f t="shared" si="746"/>
        <v>X</v>
      </c>
    </row>
    <row r="893" spans="1:17" ht="18.75" customHeight="1">
      <c r="A893" s="780"/>
      <c r="B893" s="58" t="s">
        <v>34</v>
      </c>
      <c r="C893" s="58" t="str">
        <f t="shared" ref="C893:Q893" si="747">IF(C9=$V$102,"O",IF(C9=$W$102,"O",IF(C9=$X$102,"O",IF(C9=$Y$102,"O",IF(C9=$Z$102,"O",IF(C9=$AA$102,"O",IF(C9=$AB$102,"O","X")))))))</f>
        <v>X</v>
      </c>
      <c r="D893" s="58" t="str">
        <f t="shared" si="747"/>
        <v>X</v>
      </c>
      <c r="E893" s="58" t="str">
        <f t="shared" si="747"/>
        <v>X</v>
      </c>
      <c r="F893" s="58" t="str">
        <f t="shared" si="747"/>
        <v>X</v>
      </c>
      <c r="G893" s="58" t="str">
        <f t="shared" si="747"/>
        <v>X</v>
      </c>
      <c r="H893" s="58" t="str">
        <f t="shared" si="747"/>
        <v>X</v>
      </c>
      <c r="I893" s="58" t="str">
        <f t="shared" si="747"/>
        <v>X</v>
      </c>
      <c r="J893" s="58" t="str">
        <f t="shared" si="747"/>
        <v>X</v>
      </c>
      <c r="K893" s="58" t="str">
        <f t="shared" si="747"/>
        <v>X</v>
      </c>
      <c r="L893" s="58" t="str">
        <f t="shared" si="747"/>
        <v>X</v>
      </c>
      <c r="M893" s="58" t="str">
        <f t="shared" si="747"/>
        <v>X</v>
      </c>
      <c r="N893" s="58" t="str">
        <f t="shared" si="747"/>
        <v>X</v>
      </c>
      <c r="O893" s="58" t="str">
        <f t="shared" si="747"/>
        <v>X</v>
      </c>
      <c r="P893" s="58" t="str">
        <f t="shared" si="747"/>
        <v>X</v>
      </c>
      <c r="Q893" s="58" t="str">
        <f t="shared" si="747"/>
        <v>X</v>
      </c>
    </row>
    <row r="894" spans="1:17" ht="18.75" customHeight="1">
      <c r="A894" s="780"/>
      <c r="B894" s="58" t="s">
        <v>35</v>
      </c>
      <c r="C894" s="58" t="str">
        <f t="shared" ref="C894:Q894" si="748">IF(C10=$V$102,"O",IF(C10=$W$102,"O",IF(C10=$X$102,"O",IF(C10=$Y$102,"O",IF(C10=$Z$102,"O",IF(C10=$AA$102,"O",IF(C10=$AB$102,"O","X")))))))</f>
        <v>X</v>
      </c>
      <c r="D894" s="58" t="str">
        <f t="shared" si="748"/>
        <v>X</v>
      </c>
      <c r="E894" s="58" t="str">
        <f t="shared" si="748"/>
        <v>X</v>
      </c>
      <c r="F894" s="58" t="str">
        <f t="shared" si="748"/>
        <v>X</v>
      </c>
      <c r="G894" s="58" t="str">
        <f t="shared" si="748"/>
        <v>X</v>
      </c>
      <c r="H894" s="58" t="str">
        <f t="shared" si="748"/>
        <v>X</v>
      </c>
      <c r="I894" s="58" t="str">
        <f t="shared" si="748"/>
        <v>X</v>
      </c>
      <c r="J894" s="58" t="str">
        <f t="shared" si="748"/>
        <v>X</v>
      </c>
      <c r="K894" s="58" t="str">
        <f t="shared" si="748"/>
        <v>X</v>
      </c>
      <c r="L894" s="58" t="str">
        <f t="shared" si="748"/>
        <v>X</v>
      </c>
      <c r="M894" s="58" t="str">
        <f t="shared" si="748"/>
        <v>X</v>
      </c>
      <c r="N894" s="58" t="str">
        <f t="shared" si="748"/>
        <v>X</v>
      </c>
      <c r="O894" s="58" t="str">
        <f t="shared" si="748"/>
        <v>X</v>
      </c>
      <c r="P894" s="58" t="str">
        <f t="shared" si="748"/>
        <v>X</v>
      </c>
      <c r="Q894" s="58" t="str">
        <f t="shared" si="748"/>
        <v>X</v>
      </c>
    </row>
    <row r="895" spans="1:17" ht="18.75" customHeight="1">
      <c r="A895" s="780"/>
      <c r="B895" s="58" t="s">
        <v>36</v>
      </c>
      <c r="C895" s="58" t="str">
        <f t="shared" ref="C895:Q895" si="749">IF(C11=$V$102,"O",IF(C11=$W$102,"O",IF(C11=$X$102,"O",IF(C11=$Y$102,"O",IF(C11=$Z$102,"O",IF(C11=$AA$102,"O",IF(C11=$AB$102,"O","X")))))))</f>
        <v>X</v>
      </c>
      <c r="D895" s="58" t="str">
        <f t="shared" si="749"/>
        <v>X</v>
      </c>
      <c r="E895" s="58" t="str">
        <f t="shared" si="749"/>
        <v>X</v>
      </c>
      <c r="F895" s="58" t="str">
        <f t="shared" si="749"/>
        <v>X</v>
      </c>
      <c r="G895" s="58" t="str">
        <f t="shared" si="749"/>
        <v>X</v>
      </c>
      <c r="H895" s="58" t="str">
        <f t="shared" si="749"/>
        <v>X</v>
      </c>
      <c r="I895" s="58" t="str">
        <f t="shared" si="749"/>
        <v>X</v>
      </c>
      <c r="J895" s="58" t="str">
        <f t="shared" si="749"/>
        <v>X</v>
      </c>
      <c r="K895" s="58" t="str">
        <f t="shared" si="749"/>
        <v>X</v>
      </c>
      <c r="L895" s="58" t="str">
        <f t="shared" si="749"/>
        <v>X</v>
      </c>
      <c r="M895" s="58" t="str">
        <f t="shared" si="749"/>
        <v>X</v>
      </c>
      <c r="N895" s="58" t="str">
        <f t="shared" si="749"/>
        <v>X</v>
      </c>
      <c r="O895" s="58" t="str">
        <f t="shared" si="749"/>
        <v>X</v>
      </c>
      <c r="P895" s="58" t="str">
        <f t="shared" si="749"/>
        <v>X</v>
      </c>
      <c r="Q895" s="58" t="str">
        <f t="shared" si="749"/>
        <v>X</v>
      </c>
    </row>
    <row r="896" spans="1:17" ht="18.75" customHeight="1">
      <c r="A896" s="780"/>
      <c r="B896" s="58" t="s">
        <v>21</v>
      </c>
      <c r="C896" s="58" t="str">
        <f t="shared" ref="C896:Q896" si="750">IF(C12=$V$102,"O",IF(C12=$W$102,"O",IF(C12=$X$102,"O",IF(C12=$Y$102,"O",IF(C12=$Z$102,"O",IF(C12=$AA$102,"O",IF(C12=$AB$102,"O","X")))))))</f>
        <v>X</v>
      </c>
      <c r="D896" s="58" t="str">
        <f t="shared" si="750"/>
        <v>X</v>
      </c>
      <c r="E896" s="58" t="str">
        <f t="shared" si="750"/>
        <v>X</v>
      </c>
      <c r="F896" s="58" t="str">
        <f t="shared" si="750"/>
        <v>X</v>
      </c>
      <c r="G896" s="58" t="str">
        <f t="shared" si="750"/>
        <v>X</v>
      </c>
      <c r="H896" s="58" t="str">
        <f t="shared" si="750"/>
        <v>X</v>
      </c>
      <c r="I896" s="58" t="str">
        <f t="shared" si="750"/>
        <v>X</v>
      </c>
      <c r="J896" s="58" t="str">
        <f t="shared" si="750"/>
        <v>X</v>
      </c>
      <c r="K896" s="58" t="str">
        <f t="shared" si="750"/>
        <v>X</v>
      </c>
      <c r="L896" s="58" t="str">
        <f t="shared" si="750"/>
        <v>X</v>
      </c>
      <c r="M896" s="58" t="str">
        <f t="shared" si="750"/>
        <v>X</v>
      </c>
      <c r="N896" s="58" t="str">
        <f t="shared" si="750"/>
        <v>X</v>
      </c>
      <c r="O896" s="58" t="str">
        <f t="shared" si="750"/>
        <v>X</v>
      </c>
      <c r="P896" s="58" t="str">
        <f t="shared" si="750"/>
        <v>X</v>
      </c>
      <c r="Q896" s="58" t="str">
        <f t="shared" si="750"/>
        <v>X</v>
      </c>
    </row>
    <row r="897" spans="1:17" ht="18.75" customHeight="1">
      <c r="A897" s="781"/>
      <c r="B897" s="30" t="s">
        <v>46</v>
      </c>
      <c r="C897" s="47">
        <f>COUNTIF(C891:C896,"O")</f>
        <v>0</v>
      </c>
      <c r="D897" s="47">
        <f t="shared" ref="D897:Q897" si="751">COUNTIF(D891:D896,"O")</f>
        <v>0</v>
      </c>
      <c r="E897" s="47">
        <f t="shared" si="751"/>
        <v>0</v>
      </c>
      <c r="F897" s="47">
        <f t="shared" si="751"/>
        <v>0</v>
      </c>
      <c r="G897" s="47">
        <f t="shared" si="751"/>
        <v>0</v>
      </c>
      <c r="H897" s="47">
        <f t="shared" si="751"/>
        <v>0</v>
      </c>
      <c r="I897" s="47">
        <f t="shared" si="751"/>
        <v>0</v>
      </c>
      <c r="J897" s="47">
        <f t="shared" si="751"/>
        <v>0</v>
      </c>
      <c r="K897" s="47">
        <f t="shared" si="751"/>
        <v>0</v>
      </c>
      <c r="L897" s="47">
        <f t="shared" si="751"/>
        <v>0</v>
      </c>
      <c r="M897" s="47">
        <f t="shared" si="751"/>
        <v>0</v>
      </c>
      <c r="N897" s="47">
        <f t="shared" si="751"/>
        <v>0</v>
      </c>
      <c r="O897" s="47">
        <f t="shared" si="751"/>
        <v>0</v>
      </c>
      <c r="P897" s="47">
        <f t="shared" si="751"/>
        <v>0</v>
      </c>
      <c r="Q897" s="47">
        <f t="shared" si="751"/>
        <v>0</v>
      </c>
    </row>
    <row r="898" spans="1:17" ht="18.75" customHeight="1">
      <c r="A898" s="779">
        <v>87</v>
      </c>
      <c r="B898" s="58" t="s">
        <v>32</v>
      </c>
      <c r="C898" s="58" t="str">
        <f>IF(C7=$V$103,"O",IF(C7=$W$103,"O",IF(C7=$X$103,"O",IF(C7=$Y$103,"O",IF(C7=$Z$103,"O",IF(C7=$AA$103,"O",IF(C7=$AB$103,"O","X")))))))</f>
        <v>X</v>
      </c>
      <c r="D898" s="58" t="str">
        <f t="shared" ref="D898:Q898" si="752">IF(D7=$V$103,"O",IF(D7=$W$103,"O",IF(D7=$X$103,"O",IF(D7=$Y$103,"O",IF(D7=$Z$103,"O",IF(D7=$AA$103,"O",IF(D7=$AB$103,"O","X")))))))</f>
        <v>X</v>
      </c>
      <c r="E898" s="58" t="str">
        <f t="shared" si="752"/>
        <v>X</v>
      </c>
      <c r="F898" s="58" t="str">
        <f t="shared" si="752"/>
        <v>X</v>
      </c>
      <c r="G898" s="58" t="str">
        <f t="shared" si="752"/>
        <v>X</v>
      </c>
      <c r="H898" s="58" t="str">
        <f t="shared" si="752"/>
        <v>X</v>
      </c>
      <c r="I898" s="58" t="str">
        <f t="shared" si="752"/>
        <v>X</v>
      </c>
      <c r="J898" s="58" t="str">
        <f t="shared" si="752"/>
        <v>X</v>
      </c>
      <c r="K898" s="58" t="str">
        <f t="shared" si="752"/>
        <v>X</v>
      </c>
      <c r="L898" s="58" t="str">
        <f t="shared" si="752"/>
        <v>X</v>
      </c>
      <c r="M898" s="58" t="str">
        <f t="shared" si="752"/>
        <v>X</v>
      </c>
      <c r="N898" s="58" t="str">
        <f t="shared" si="752"/>
        <v>X</v>
      </c>
      <c r="O898" s="58" t="str">
        <f t="shared" si="752"/>
        <v>X</v>
      </c>
      <c r="P898" s="58" t="str">
        <f t="shared" si="752"/>
        <v>X</v>
      </c>
      <c r="Q898" s="58" t="str">
        <f t="shared" si="752"/>
        <v>X</v>
      </c>
    </row>
    <row r="899" spans="1:17" ht="18.75" customHeight="1">
      <c r="A899" s="780"/>
      <c r="B899" s="58" t="s">
        <v>33</v>
      </c>
      <c r="C899" s="58" t="str">
        <f t="shared" ref="C899:Q899" si="753">IF(C8=$V$103,"O",IF(C8=$W$103,"O",IF(C8=$X$103,"O",IF(C8=$Y$103,"O",IF(C8=$Z$103,"O",IF(C8=$AA$103,"O",IF(C8=$AB$103,"O","X")))))))</f>
        <v>X</v>
      </c>
      <c r="D899" s="58" t="str">
        <f t="shared" si="753"/>
        <v>X</v>
      </c>
      <c r="E899" s="58" t="str">
        <f t="shared" si="753"/>
        <v>X</v>
      </c>
      <c r="F899" s="58" t="str">
        <f t="shared" si="753"/>
        <v>X</v>
      </c>
      <c r="G899" s="58" t="str">
        <f t="shared" si="753"/>
        <v>X</v>
      </c>
      <c r="H899" s="58" t="str">
        <f t="shared" si="753"/>
        <v>X</v>
      </c>
      <c r="I899" s="58" t="str">
        <f t="shared" si="753"/>
        <v>X</v>
      </c>
      <c r="J899" s="58" t="str">
        <f t="shared" si="753"/>
        <v>X</v>
      </c>
      <c r="K899" s="58" t="str">
        <f t="shared" si="753"/>
        <v>X</v>
      </c>
      <c r="L899" s="58" t="str">
        <f t="shared" si="753"/>
        <v>X</v>
      </c>
      <c r="M899" s="58" t="str">
        <f t="shared" si="753"/>
        <v>X</v>
      </c>
      <c r="N899" s="58" t="str">
        <f t="shared" si="753"/>
        <v>X</v>
      </c>
      <c r="O899" s="58" t="str">
        <f t="shared" si="753"/>
        <v>X</v>
      </c>
      <c r="P899" s="58" t="str">
        <f t="shared" si="753"/>
        <v>X</v>
      </c>
      <c r="Q899" s="58" t="str">
        <f t="shared" si="753"/>
        <v>X</v>
      </c>
    </row>
    <row r="900" spans="1:17" ht="18.75" customHeight="1">
      <c r="A900" s="780"/>
      <c r="B900" s="58" t="s">
        <v>34</v>
      </c>
      <c r="C900" s="58" t="str">
        <f t="shared" ref="C900:Q900" si="754">IF(C9=$V$103,"O",IF(C9=$W$103,"O",IF(C9=$X$103,"O",IF(C9=$Y$103,"O",IF(C9=$Z$103,"O",IF(C9=$AA$103,"O",IF(C9=$AB$103,"O","X")))))))</f>
        <v>X</v>
      </c>
      <c r="D900" s="58" t="str">
        <f t="shared" si="754"/>
        <v>X</v>
      </c>
      <c r="E900" s="58" t="str">
        <f t="shared" si="754"/>
        <v>X</v>
      </c>
      <c r="F900" s="58" t="str">
        <f t="shared" si="754"/>
        <v>X</v>
      </c>
      <c r="G900" s="58" t="str">
        <f t="shared" si="754"/>
        <v>X</v>
      </c>
      <c r="H900" s="58" t="str">
        <f t="shared" si="754"/>
        <v>X</v>
      </c>
      <c r="I900" s="58" t="str">
        <f t="shared" si="754"/>
        <v>X</v>
      </c>
      <c r="J900" s="58" t="str">
        <f t="shared" si="754"/>
        <v>X</v>
      </c>
      <c r="K900" s="58" t="str">
        <f t="shared" si="754"/>
        <v>X</v>
      </c>
      <c r="L900" s="58" t="str">
        <f t="shared" si="754"/>
        <v>X</v>
      </c>
      <c r="M900" s="58" t="str">
        <f t="shared" si="754"/>
        <v>X</v>
      </c>
      <c r="N900" s="58" t="str">
        <f t="shared" si="754"/>
        <v>X</v>
      </c>
      <c r="O900" s="58" t="str">
        <f t="shared" si="754"/>
        <v>X</v>
      </c>
      <c r="P900" s="58" t="str">
        <f t="shared" si="754"/>
        <v>X</v>
      </c>
      <c r="Q900" s="58" t="str">
        <f t="shared" si="754"/>
        <v>X</v>
      </c>
    </row>
    <row r="901" spans="1:17" ht="18.75" customHeight="1">
      <c r="A901" s="780"/>
      <c r="B901" s="58" t="s">
        <v>35</v>
      </c>
      <c r="C901" s="58" t="str">
        <f t="shared" ref="C901:Q901" si="755">IF(C10=$V$103,"O",IF(C10=$W$103,"O",IF(C10=$X$103,"O",IF(C10=$Y$103,"O",IF(C10=$Z$103,"O",IF(C10=$AA$103,"O",IF(C10=$AB$103,"O","X")))))))</f>
        <v>X</v>
      </c>
      <c r="D901" s="58" t="str">
        <f t="shared" si="755"/>
        <v>X</v>
      </c>
      <c r="E901" s="58" t="str">
        <f t="shared" si="755"/>
        <v>X</v>
      </c>
      <c r="F901" s="58" t="str">
        <f t="shared" si="755"/>
        <v>X</v>
      </c>
      <c r="G901" s="58" t="str">
        <f t="shared" si="755"/>
        <v>X</v>
      </c>
      <c r="H901" s="58" t="str">
        <f t="shared" si="755"/>
        <v>X</v>
      </c>
      <c r="I901" s="58" t="str">
        <f t="shared" si="755"/>
        <v>X</v>
      </c>
      <c r="J901" s="58" t="str">
        <f t="shared" si="755"/>
        <v>X</v>
      </c>
      <c r="K901" s="58" t="str">
        <f t="shared" si="755"/>
        <v>X</v>
      </c>
      <c r="L901" s="58" t="str">
        <f t="shared" si="755"/>
        <v>X</v>
      </c>
      <c r="M901" s="58" t="str">
        <f t="shared" si="755"/>
        <v>X</v>
      </c>
      <c r="N901" s="58" t="str">
        <f t="shared" si="755"/>
        <v>X</v>
      </c>
      <c r="O901" s="58" t="str">
        <f t="shared" si="755"/>
        <v>X</v>
      </c>
      <c r="P901" s="58" t="str">
        <f t="shared" si="755"/>
        <v>X</v>
      </c>
      <c r="Q901" s="58" t="str">
        <f t="shared" si="755"/>
        <v>X</v>
      </c>
    </row>
    <row r="902" spans="1:17" ht="18.75" customHeight="1">
      <c r="A902" s="780"/>
      <c r="B902" s="58" t="s">
        <v>36</v>
      </c>
      <c r="C902" s="58" t="str">
        <f t="shared" ref="C902:Q902" si="756">IF(C11=$V$103,"O",IF(C11=$W$103,"O",IF(C11=$X$103,"O",IF(C11=$Y$103,"O",IF(C11=$Z$103,"O",IF(C11=$AA$103,"O",IF(C11=$AB$103,"O","X")))))))</f>
        <v>X</v>
      </c>
      <c r="D902" s="58" t="str">
        <f t="shared" si="756"/>
        <v>X</v>
      </c>
      <c r="E902" s="58" t="str">
        <f t="shared" si="756"/>
        <v>X</v>
      </c>
      <c r="F902" s="58" t="str">
        <f t="shared" si="756"/>
        <v>X</v>
      </c>
      <c r="G902" s="58" t="str">
        <f t="shared" si="756"/>
        <v>X</v>
      </c>
      <c r="H902" s="58" t="str">
        <f t="shared" si="756"/>
        <v>X</v>
      </c>
      <c r="I902" s="58" t="str">
        <f t="shared" si="756"/>
        <v>X</v>
      </c>
      <c r="J902" s="58" t="str">
        <f t="shared" si="756"/>
        <v>X</v>
      </c>
      <c r="K902" s="58" t="str">
        <f t="shared" si="756"/>
        <v>X</v>
      </c>
      <c r="L902" s="58" t="str">
        <f t="shared" si="756"/>
        <v>X</v>
      </c>
      <c r="M902" s="58" t="str">
        <f t="shared" si="756"/>
        <v>X</v>
      </c>
      <c r="N902" s="58" t="str">
        <f t="shared" si="756"/>
        <v>X</v>
      </c>
      <c r="O902" s="58" t="str">
        <f t="shared" si="756"/>
        <v>X</v>
      </c>
      <c r="P902" s="58" t="str">
        <f t="shared" si="756"/>
        <v>X</v>
      </c>
      <c r="Q902" s="58" t="str">
        <f t="shared" si="756"/>
        <v>X</v>
      </c>
    </row>
    <row r="903" spans="1:17" ht="18.75" customHeight="1">
      <c r="A903" s="780"/>
      <c r="B903" s="58" t="s">
        <v>21</v>
      </c>
      <c r="C903" s="58" t="str">
        <f t="shared" ref="C903:Q903" si="757">IF(C12=$V$103,"O",IF(C12=$W$103,"O",IF(C12=$X$103,"O",IF(C12=$Y$103,"O",IF(C12=$Z$103,"O",IF(C12=$AA$103,"O",IF(C12=$AB$103,"O","X")))))))</f>
        <v>O</v>
      </c>
      <c r="D903" s="58" t="str">
        <f t="shared" si="757"/>
        <v>O</v>
      </c>
      <c r="E903" s="58" t="str">
        <f t="shared" si="757"/>
        <v>O</v>
      </c>
      <c r="F903" s="58" t="str">
        <f t="shared" si="757"/>
        <v>O</v>
      </c>
      <c r="G903" s="58" t="str">
        <f t="shared" si="757"/>
        <v>O</v>
      </c>
      <c r="H903" s="58" t="str">
        <f t="shared" si="757"/>
        <v>O</v>
      </c>
      <c r="I903" s="58" t="str">
        <f t="shared" si="757"/>
        <v>O</v>
      </c>
      <c r="J903" s="58" t="str">
        <f t="shared" si="757"/>
        <v>O</v>
      </c>
      <c r="K903" s="58" t="str">
        <f t="shared" si="757"/>
        <v>O</v>
      </c>
      <c r="L903" s="58" t="str">
        <f t="shared" si="757"/>
        <v>O</v>
      </c>
      <c r="M903" s="58" t="str">
        <f t="shared" si="757"/>
        <v>O</v>
      </c>
      <c r="N903" s="58" t="str">
        <f t="shared" si="757"/>
        <v>O</v>
      </c>
      <c r="O903" s="58" t="str">
        <f t="shared" si="757"/>
        <v>O</v>
      </c>
      <c r="P903" s="58" t="str">
        <f t="shared" si="757"/>
        <v>O</v>
      </c>
      <c r="Q903" s="58" t="str">
        <f t="shared" si="757"/>
        <v>O</v>
      </c>
    </row>
    <row r="904" spans="1:17" ht="18.75" customHeight="1">
      <c r="A904" s="781"/>
      <c r="B904" s="30" t="s">
        <v>46</v>
      </c>
      <c r="C904" s="47">
        <f>COUNTIF(C898:C903,"O")</f>
        <v>1</v>
      </c>
      <c r="D904" s="47">
        <f t="shared" ref="D904:Q904" si="758">COUNTIF(D898:D903,"O")</f>
        <v>1</v>
      </c>
      <c r="E904" s="47">
        <f t="shared" si="758"/>
        <v>1</v>
      </c>
      <c r="F904" s="47">
        <f t="shared" si="758"/>
        <v>1</v>
      </c>
      <c r="G904" s="47">
        <f t="shared" si="758"/>
        <v>1</v>
      </c>
      <c r="H904" s="47">
        <f t="shared" si="758"/>
        <v>1</v>
      </c>
      <c r="I904" s="47">
        <f t="shared" si="758"/>
        <v>1</v>
      </c>
      <c r="J904" s="47">
        <f t="shared" si="758"/>
        <v>1</v>
      </c>
      <c r="K904" s="47">
        <f t="shared" si="758"/>
        <v>1</v>
      </c>
      <c r="L904" s="47">
        <f t="shared" si="758"/>
        <v>1</v>
      </c>
      <c r="M904" s="47">
        <f t="shared" si="758"/>
        <v>1</v>
      </c>
      <c r="N904" s="47">
        <f t="shared" si="758"/>
        <v>1</v>
      </c>
      <c r="O904" s="47">
        <f t="shared" si="758"/>
        <v>1</v>
      </c>
      <c r="P904" s="47">
        <f t="shared" si="758"/>
        <v>1</v>
      </c>
      <c r="Q904" s="47">
        <f t="shared" si="758"/>
        <v>1</v>
      </c>
    </row>
    <row r="905" spans="1:17" ht="18.75" customHeight="1">
      <c r="A905" s="779">
        <v>88</v>
      </c>
      <c r="B905" s="58" t="s">
        <v>32</v>
      </c>
      <c r="C905" s="58" t="str">
        <f>IF(C7=$V$104,"O",IF(C7=$W$104,"O",IF(C7=$X$104,"O",IF(C7=$Y$104,"O",IF(C7=$Z$104,"O",IF(C7=$AA$104,"O",IF(C7=$AB$104,"O","X")))))))</f>
        <v>X</v>
      </c>
      <c r="D905" s="58" t="str">
        <f t="shared" ref="D905:Q905" si="759">IF(D7=$V$104,"O",IF(D7=$W$104,"O",IF(D7=$X$104,"O",IF(D7=$Y$104,"O",IF(D7=$Z$104,"O",IF(D7=$AA$104,"O",IF(D7=$AB$104,"O","X")))))))</f>
        <v>X</v>
      </c>
      <c r="E905" s="58" t="str">
        <f t="shared" si="759"/>
        <v>X</v>
      </c>
      <c r="F905" s="58" t="str">
        <f t="shared" si="759"/>
        <v>X</v>
      </c>
      <c r="G905" s="58" t="str">
        <f t="shared" si="759"/>
        <v>X</v>
      </c>
      <c r="H905" s="58" t="str">
        <f t="shared" si="759"/>
        <v>X</v>
      </c>
      <c r="I905" s="58" t="str">
        <f t="shared" si="759"/>
        <v>X</v>
      </c>
      <c r="J905" s="58" t="str">
        <f t="shared" si="759"/>
        <v>X</v>
      </c>
      <c r="K905" s="58" t="str">
        <f t="shared" si="759"/>
        <v>X</v>
      </c>
      <c r="L905" s="58" t="str">
        <f t="shared" si="759"/>
        <v>X</v>
      </c>
      <c r="M905" s="58" t="str">
        <f t="shared" si="759"/>
        <v>X</v>
      </c>
      <c r="N905" s="58" t="str">
        <f t="shared" si="759"/>
        <v>X</v>
      </c>
      <c r="O905" s="58" t="str">
        <f t="shared" si="759"/>
        <v>X</v>
      </c>
      <c r="P905" s="58" t="str">
        <f t="shared" si="759"/>
        <v>X</v>
      </c>
      <c r="Q905" s="58" t="str">
        <f t="shared" si="759"/>
        <v>X</v>
      </c>
    </row>
    <row r="906" spans="1:17" ht="18.75" customHeight="1">
      <c r="A906" s="780"/>
      <c r="B906" s="58" t="s">
        <v>33</v>
      </c>
      <c r="C906" s="58" t="str">
        <f t="shared" ref="C906:Q906" si="760">IF(C8=$V$104,"O",IF(C8=$W$104,"O",IF(C8=$X$104,"O",IF(C8=$Y$104,"O",IF(C8=$Z$104,"O",IF(C8=$AA$104,"O",IF(C8=$AB$104,"O","X")))))))</f>
        <v>X</v>
      </c>
      <c r="D906" s="58" t="str">
        <f t="shared" si="760"/>
        <v>X</v>
      </c>
      <c r="E906" s="58" t="str">
        <f t="shared" si="760"/>
        <v>X</v>
      </c>
      <c r="F906" s="58" t="str">
        <f t="shared" si="760"/>
        <v>X</v>
      </c>
      <c r="G906" s="58" t="str">
        <f t="shared" si="760"/>
        <v>X</v>
      </c>
      <c r="H906" s="58" t="str">
        <f t="shared" si="760"/>
        <v>X</v>
      </c>
      <c r="I906" s="58" t="str">
        <f t="shared" si="760"/>
        <v>X</v>
      </c>
      <c r="J906" s="58" t="str">
        <f t="shared" si="760"/>
        <v>X</v>
      </c>
      <c r="K906" s="58" t="str">
        <f t="shared" si="760"/>
        <v>X</v>
      </c>
      <c r="L906" s="58" t="str">
        <f t="shared" si="760"/>
        <v>X</v>
      </c>
      <c r="M906" s="58" t="str">
        <f t="shared" si="760"/>
        <v>X</v>
      </c>
      <c r="N906" s="58" t="str">
        <f t="shared" si="760"/>
        <v>X</v>
      </c>
      <c r="O906" s="58" t="str">
        <f t="shared" si="760"/>
        <v>X</v>
      </c>
      <c r="P906" s="58" t="str">
        <f t="shared" si="760"/>
        <v>X</v>
      </c>
      <c r="Q906" s="58" t="str">
        <f t="shared" si="760"/>
        <v>X</v>
      </c>
    </row>
    <row r="907" spans="1:17" ht="18.75" customHeight="1">
      <c r="A907" s="780"/>
      <c r="B907" s="58" t="s">
        <v>34</v>
      </c>
      <c r="C907" s="58" t="str">
        <f t="shared" ref="C907:Q907" si="761">IF(C9=$V$104,"O",IF(C9=$W$104,"O",IF(C9=$X$104,"O",IF(C9=$Y$104,"O",IF(C9=$Z$104,"O",IF(C9=$AA$104,"O",IF(C9=$AB$104,"O","X")))))))</f>
        <v>X</v>
      </c>
      <c r="D907" s="58" t="str">
        <f t="shared" si="761"/>
        <v>X</v>
      </c>
      <c r="E907" s="58" t="str">
        <f t="shared" si="761"/>
        <v>X</v>
      </c>
      <c r="F907" s="58" t="str">
        <f t="shared" si="761"/>
        <v>X</v>
      </c>
      <c r="G907" s="58" t="str">
        <f t="shared" si="761"/>
        <v>X</v>
      </c>
      <c r="H907" s="58" t="str">
        <f t="shared" si="761"/>
        <v>X</v>
      </c>
      <c r="I907" s="58" t="str">
        <f t="shared" si="761"/>
        <v>X</v>
      </c>
      <c r="J907" s="58" t="str">
        <f t="shared" si="761"/>
        <v>X</v>
      </c>
      <c r="K907" s="58" t="str">
        <f t="shared" si="761"/>
        <v>X</v>
      </c>
      <c r="L907" s="58" t="str">
        <f t="shared" si="761"/>
        <v>X</v>
      </c>
      <c r="M907" s="58" t="str">
        <f t="shared" si="761"/>
        <v>X</v>
      </c>
      <c r="N907" s="58" t="str">
        <f t="shared" si="761"/>
        <v>X</v>
      </c>
      <c r="O907" s="58" t="str">
        <f t="shared" si="761"/>
        <v>X</v>
      </c>
      <c r="P907" s="58" t="str">
        <f t="shared" si="761"/>
        <v>X</v>
      </c>
      <c r="Q907" s="58" t="str">
        <f t="shared" si="761"/>
        <v>X</v>
      </c>
    </row>
    <row r="908" spans="1:17" ht="18.75" customHeight="1">
      <c r="A908" s="780"/>
      <c r="B908" s="58" t="s">
        <v>35</v>
      </c>
      <c r="C908" s="58" t="str">
        <f t="shared" ref="C908:Q908" si="762">IF(C10=$V$104,"O",IF(C10=$W$104,"O",IF(C10=$X$104,"O",IF(C10=$Y$104,"O",IF(C10=$Z$104,"O",IF(C10=$AA$104,"O",IF(C10=$AB$104,"O","X")))))))</f>
        <v>X</v>
      </c>
      <c r="D908" s="58" t="str">
        <f t="shared" si="762"/>
        <v>X</v>
      </c>
      <c r="E908" s="58" t="str">
        <f t="shared" si="762"/>
        <v>X</v>
      </c>
      <c r="F908" s="58" t="str">
        <f t="shared" si="762"/>
        <v>X</v>
      </c>
      <c r="G908" s="58" t="str">
        <f t="shared" si="762"/>
        <v>X</v>
      </c>
      <c r="H908" s="58" t="str">
        <f t="shared" si="762"/>
        <v>X</v>
      </c>
      <c r="I908" s="58" t="str">
        <f t="shared" si="762"/>
        <v>X</v>
      </c>
      <c r="J908" s="58" t="str">
        <f t="shared" si="762"/>
        <v>X</v>
      </c>
      <c r="K908" s="58" t="str">
        <f t="shared" si="762"/>
        <v>X</v>
      </c>
      <c r="L908" s="58" t="str">
        <f t="shared" si="762"/>
        <v>X</v>
      </c>
      <c r="M908" s="58" t="str">
        <f t="shared" si="762"/>
        <v>X</v>
      </c>
      <c r="N908" s="58" t="str">
        <f t="shared" si="762"/>
        <v>X</v>
      </c>
      <c r="O908" s="58" t="str">
        <f t="shared" si="762"/>
        <v>X</v>
      </c>
      <c r="P908" s="58" t="str">
        <f t="shared" si="762"/>
        <v>X</v>
      </c>
      <c r="Q908" s="58" t="str">
        <f t="shared" si="762"/>
        <v>X</v>
      </c>
    </row>
    <row r="909" spans="1:17" ht="18.75" customHeight="1">
      <c r="A909" s="780"/>
      <c r="B909" s="58" t="s">
        <v>36</v>
      </c>
      <c r="C909" s="58" t="str">
        <f t="shared" ref="C909:Q909" si="763">IF(C11=$V$104,"O",IF(C11=$W$104,"O",IF(C11=$X$104,"O",IF(C11=$Y$104,"O",IF(C11=$Z$104,"O",IF(C11=$AA$104,"O",IF(C11=$AB$104,"O","X")))))))</f>
        <v>X</v>
      </c>
      <c r="D909" s="58" t="str">
        <f t="shared" si="763"/>
        <v>X</v>
      </c>
      <c r="E909" s="58" t="str">
        <f t="shared" si="763"/>
        <v>X</v>
      </c>
      <c r="F909" s="58" t="str">
        <f t="shared" si="763"/>
        <v>X</v>
      </c>
      <c r="G909" s="58" t="str">
        <f t="shared" si="763"/>
        <v>X</v>
      </c>
      <c r="H909" s="58" t="str">
        <f t="shared" si="763"/>
        <v>X</v>
      </c>
      <c r="I909" s="58" t="str">
        <f t="shared" si="763"/>
        <v>X</v>
      </c>
      <c r="J909" s="58" t="str">
        <f t="shared" si="763"/>
        <v>X</v>
      </c>
      <c r="K909" s="58" t="str">
        <f t="shared" si="763"/>
        <v>X</v>
      </c>
      <c r="L909" s="58" t="str">
        <f t="shared" si="763"/>
        <v>X</v>
      </c>
      <c r="M909" s="58" t="str">
        <f t="shared" si="763"/>
        <v>X</v>
      </c>
      <c r="N909" s="58" t="str">
        <f t="shared" si="763"/>
        <v>X</v>
      </c>
      <c r="O909" s="58" t="str">
        <f t="shared" si="763"/>
        <v>X</v>
      </c>
      <c r="P909" s="58" t="str">
        <f t="shared" si="763"/>
        <v>X</v>
      </c>
      <c r="Q909" s="58" t="str">
        <f t="shared" si="763"/>
        <v>X</v>
      </c>
    </row>
    <row r="910" spans="1:17" ht="18.75" customHeight="1">
      <c r="A910" s="780"/>
      <c r="B910" s="58" t="s">
        <v>21</v>
      </c>
      <c r="C910" s="58" t="str">
        <f t="shared" ref="C910:P910" si="764">IF(C12=$V$104,"O",IF(C12=$W$104,"O",IF(C12=$X$104,"O",IF(C12=$Y$104,"O",IF(C12=$Z$104,"O",IF(C12=$AA$104,"O",IF(C12=$AB$104,"O","X")))))))</f>
        <v>X</v>
      </c>
      <c r="D910" s="58" t="str">
        <f t="shared" si="764"/>
        <v>X</v>
      </c>
      <c r="E910" s="58" t="str">
        <f t="shared" si="764"/>
        <v>X</v>
      </c>
      <c r="F910" s="58" t="str">
        <f t="shared" si="764"/>
        <v>X</v>
      </c>
      <c r="G910" s="58" t="str">
        <f t="shared" si="764"/>
        <v>X</v>
      </c>
      <c r="H910" s="58" t="str">
        <f t="shared" si="764"/>
        <v>X</v>
      </c>
      <c r="I910" s="58" t="str">
        <f t="shared" si="764"/>
        <v>X</v>
      </c>
      <c r="J910" s="58" t="str">
        <f t="shared" si="764"/>
        <v>X</v>
      </c>
      <c r="K910" s="58" t="str">
        <f t="shared" si="764"/>
        <v>X</v>
      </c>
      <c r="L910" s="58" t="str">
        <f t="shared" si="764"/>
        <v>X</v>
      </c>
      <c r="M910" s="58" t="str">
        <f t="shared" si="764"/>
        <v>X</v>
      </c>
      <c r="N910" s="58" t="str">
        <f t="shared" si="764"/>
        <v>X</v>
      </c>
      <c r="O910" s="58" t="str">
        <f t="shared" si="764"/>
        <v>X</v>
      </c>
      <c r="P910" s="58" t="str">
        <f t="shared" si="764"/>
        <v>X</v>
      </c>
      <c r="Q910" s="58" t="str">
        <f>IF(Q12=$V$104,"O",IF(Q12=$W$104,"O",IF(Q12=$X$104,"O",IF(Q12=$Y$104,"O",IF(Q12=$Z$104,"O",IF(Q12=$AA$104,"O",IF(Q12=$AB$104,"O","X")))))))</f>
        <v>X</v>
      </c>
    </row>
    <row r="911" spans="1:17" ht="18.75" customHeight="1">
      <c r="A911" s="781"/>
      <c r="B911" s="30" t="s">
        <v>46</v>
      </c>
      <c r="C911" s="47">
        <f>COUNTIF(C905:C910,"O")</f>
        <v>0</v>
      </c>
      <c r="D911" s="47">
        <f t="shared" ref="D911:Q911" si="765">COUNTIF(D905:D910,"O")</f>
        <v>0</v>
      </c>
      <c r="E911" s="47">
        <f t="shared" si="765"/>
        <v>0</v>
      </c>
      <c r="F911" s="47">
        <f t="shared" si="765"/>
        <v>0</v>
      </c>
      <c r="G911" s="47">
        <f t="shared" si="765"/>
        <v>0</v>
      </c>
      <c r="H911" s="47">
        <f t="shared" si="765"/>
        <v>0</v>
      </c>
      <c r="I911" s="47">
        <f t="shared" si="765"/>
        <v>0</v>
      </c>
      <c r="J911" s="47">
        <f t="shared" si="765"/>
        <v>0</v>
      </c>
      <c r="K911" s="47">
        <f t="shared" si="765"/>
        <v>0</v>
      </c>
      <c r="L911" s="47">
        <f t="shared" si="765"/>
        <v>0</v>
      </c>
      <c r="M911" s="47">
        <f t="shared" si="765"/>
        <v>0</v>
      </c>
      <c r="N911" s="47">
        <f t="shared" si="765"/>
        <v>0</v>
      </c>
      <c r="O911" s="47">
        <f t="shared" si="765"/>
        <v>0</v>
      </c>
      <c r="P911" s="47">
        <f t="shared" si="765"/>
        <v>0</v>
      </c>
      <c r="Q911" s="47">
        <f t="shared" si="765"/>
        <v>0</v>
      </c>
    </row>
    <row r="912" spans="1:17" ht="18.75" customHeight="1">
      <c r="A912" s="779">
        <v>89</v>
      </c>
      <c r="B912" s="58" t="s">
        <v>32</v>
      </c>
      <c r="C912" s="58" t="str">
        <f>IF(C7=$V$105,"O",IF(C7=$W$105,"O",IF(C7=$X$105,"O",IF(C7=$Y$105,"O",IF(C7=$Z$105,"O",IF(C7=$AA$105,"O","X"))))))</f>
        <v>X</v>
      </c>
      <c r="D912" s="58" t="str">
        <f t="shared" ref="D912:Q912" si="766">IF(D7=$V$105,"O",IF(D7=$W$105,"O",IF(D7=$X$105,"O",IF(D7=$Y$105,"O",IF(D7=$Z$105,"O",IF(D7=$AA$105,"O","X"))))))</f>
        <v>X</v>
      </c>
      <c r="E912" s="58" t="str">
        <f t="shared" si="766"/>
        <v>X</v>
      </c>
      <c r="F912" s="58" t="str">
        <f t="shared" si="766"/>
        <v>X</v>
      </c>
      <c r="G912" s="58" t="str">
        <f t="shared" si="766"/>
        <v>X</v>
      </c>
      <c r="H912" s="58" t="str">
        <f t="shared" si="766"/>
        <v>X</v>
      </c>
      <c r="I912" s="58" t="str">
        <f t="shared" si="766"/>
        <v>X</v>
      </c>
      <c r="J912" s="58" t="str">
        <f t="shared" si="766"/>
        <v>X</v>
      </c>
      <c r="K912" s="58" t="str">
        <f t="shared" si="766"/>
        <v>X</v>
      </c>
      <c r="L912" s="58" t="str">
        <f t="shared" si="766"/>
        <v>X</v>
      </c>
      <c r="M912" s="58" t="str">
        <f t="shared" si="766"/>
        <v>X</v>
      </c>
      <c r="N912" s="58" t="str">
        <f t="shared" si="766"/>
        <v>X</v>
      </c>
      <c r="O912" s="58" t="str">
        <f t="shared" si="766"/>
        <v>X</v>
      </c>
      <c r="P912" s="58" t="str">
        <f t="shared" si="766"/>
        <v>X</v>
      </c>
      <c r="Q912" s="58" t="str">
        <f t="shared" si="766"/>
        <v>X</v>
      </c>
    </row>
    <row r="913" spans="1:17" ht="18.75" customHeight="1">
      <c r="A913" s="780"/>
      <c r="B913" s="58" t="s">
        <v>33</v>
      </c>
      <c r="C913" s="58" t="str">
        <f t="shared" ref="C913:Q913" si="767">IF(C8=$V$105,"O",IF(C8=$W$105,"O",IF(C8=$X$105,"O",IF(C8=$Y$105,"O",IF(C8=$Z$105,"O",IF(C8=$AA$105,"O","X"))))))</f>
        <v>X</v>
      </c>
      <c r="D913" s="58" t="str">
        <f t="shared" si="767"/>
        <v>X</v>
      </c>
      <c r="E913" s="58" t="str">
        <f t="shared" si="767"/>
        <v>X</v>
      </c>
      <c r="F913" s="58" t="str">
        <f t="shared" si="767"/>
        <v>X</v>
      </c>
      <c r="G913" s="58" t="str">
        <f t="shared" si="767"/>
        <v>X</v>
      </c>
      <c r="H913" s="58" t="str">
        <f t="shared" si="767"/>
        <v>X</v>
      </c>
      <c r="I913" s="58" t="str">
        <f t="shared" si="767"/>
        <v>X</v>
      </c>
      <c r="J913" s="58" t="str">
        <f t="shared" si="767"/>
        <v>X</v>
      </c>
      <c r="K913" s="58" t="str">
        <f t="shared" si="767"/>
        <v>X</v>
      </c>
      <c r="L913" s="58" t="str">
        <f t="shared" si="767"/>
        <v>X</v>
      </c>
      <c r="M913" s="58" t="str">
        <f t="shared" si="767"/>
        <v>X</v>
      </c>
      <c r="N913" s="58" t="str">
        <f t="shared" si="767"/>
        <v>X</v>
      </c>
      <c r="O913" s="58" t="str">
        <f t="shared" si="767"/>
        <v>X</v>
      </c>
      <c r="P913" s="58" t="str">
        <f t="shared" si="767"/>
        <v>X</v>
      </c>
      <c r="Q913" s="58" t="str">
        <f t="shared" si="767"/>
        <v>X</v>
      </c>
    </row>
    <row r="914" spans="1:17" ht="18.75" customHeight="1">
      <c r="A914" s="780"/>
      <c r="B914" s="58" t="s">
        <v>34</v>
      </c>
      <c r="C914" s="58" t="str">
        <f t="shared" ref="C914:Q914" si="768">IF(C9=$V$105,"O",IF(C9=$W$105,"O",IF(C9=$X$105,"O",IF(C9=$Y$105,"O",IF(C9=$Z$105,"O",IF(C9=$AA$105,"O","X"))))))</f>
        <v>O</v>
      </c>
      <c r="D914" s="58" t="str">
        <f t="shared" si="768"/>
        <v>O</v>
      </c>
      <c r="E914" s="58" t="str">
        <f t="shared" si="768"/>
        <v>O</v>
      </c>
      <c r="F914" s="58" t="str">
        <f t="shared" si="768"/>
        <v>O</v>
      </c>
      <c r="G914" s="58" t="str">
        <f t="shared" si="768"/>
        <v>O</v>
      </c>
      <c r="H914" s="58" t="str">
        <f t="shared" si="768"/>
        <v>O</v>
      </c>
      <c r="I914" s="58" t="str">
        <f t="shared" si="768"/>
        <v>O</v>
      </c>
      <c r="J914" s="58" t="str">
        <f t="shared" si="768"/>
        <v>O</v>
      </c>
      <c r="K914" s="58" t="str">
        <f t="shared" si="768"/>
        <v>O</v>
      </c>
      <c r="L914" s="58" t="str">
        <f t="shared" si="768"/>
        <v>O</v>
      </c>
      <c r="M914" s="58" t="str">
        <f t="shared" si="768"/>
        <v>O</v>
      </c>
      <c r="N914" s="58" t="str">
        <f t="shared" si="768"/>
        <v>O</v>
      </c>
      <c r="O914" s="58" t="str">
        <f t="shared" si="768"/>
        <v>O</v>
      </c>
      <c r="P914" s="58" t="str">
        <f t="shared" si="768"/>
        <v>O</v>
      </c>
      <c r="Q914" s="58" t="str">
        <f t="shared" si="768"/>
        <v>O</v>
      </c>
    </row>
    <row r="915" spans="1:17" ht="18.75" customHeight="1">
      <c r="A915" s="780"/>
      <c r="B915" s="58" t="s">
        <v>35</v>
      </c>
      <c r="C915" s="58" t="str">
        <f t="shared" ref="C915:Q915" si="769">IF(C10=$V$105,"O",IF(C10=$W$105,"O",IF(C10=$X$105,"O",IF(C10=$Y$105,"O",IF(C10=$Z$105,"O",IF(C10=$AA$105,"O","X"))))))</f>
        <v>X</v>
      </c>
      <c r="D915" s="58" t="str">
        <f t="shared" si="769"/>
        <v>X</v>
      </c>
      <c r="E915" s="58" t="str">
        <f t="shared" si="769"/>
        <v>X</v>
      </c>
      <c r="F915" s="58" t="str">
        <f t="shared" si="769"/>
        <v>X</v>
      </c>
      <c r="G915" s="58" t="str">
        <f t="shared" si="769"/>
        <v>X</v>
      </c>
      <c r="H915" s="58" t="str">
        <f t="shared" si="769"/>
        <v>X</v>
      </c>
      <c r="I915" s="58" t="str">
        <f t="shared" si="769"/>
        <v>X</v>
      </c>
      <c r="J915" s="58" t="str">
        <f t="shared" si="769"/>
        <v>X</v>
      </c>
      <c r="K915" s="58" t="str">
        <f t="shared" si="769"/>
        <v>X</v>
      </c>
      <c r="L915" s="58" t="str">
        <f t="shared" si="769"/>
        <v>X</v>
      </c>
      <c r="M915" s="58" t="str">
        <f t="shared" si="769"/>
        <v>X</v>
      </c>
      <c r="N915" s="58" t="str">
        <f t="shared" si="769"/>
        <v>X</v>
      </c>
      <c r="O915" s="58" t="str">
        <f t="shared" si="769"/>
        <v>X</v>
      </c>
      <c r="P915" s="58" t="str">
        <f t="shared" si="769"/>
        <v>X</v>
      </c>
      <c r="Q915" s="58" t="str">
        <f t="shared" si="769"/>
        <v>X</v>
      </c>
    </row>
    <row r="916" spans="1:17" ht="18.75" customHeight="1">
      <c r="A916" s="780"/>
      <c r="B916" s="58" t="s">
        <v>36</v>
      </c>
      <c r="C916" s="58" t="str">
        <f t="shared" ref="C916:Q916" si="770">IF(C11=$V$105,"O",IF(C11=$W$105,"O",IF(C11=$X$105,"O",IF(C11=$Y$105,"O",IF(C11=$Z$105,"O",IF(C11=$AA$105,"O","X"))))))</f>
        <v>X</v>
      </c>
      <c r="D916" s="58" t="str">
        <f t="shared" si="770"/>
        <v>X</v>
      </c>
      <c r="E916" s="58" t="str">
        <f t="shared" si="770"/>
        <v>X</v>
      </c>
      <c r="F916" s="58" t="str">
        <f t="shared" si="770"/>
        <v>X</v>
      </c>
      <c r="G916" s="58" t="str">
        <f t="shared" si="770"/>
        <v>X</v>
      </c>
      <c r="H916" s="58" t="str">
        <f t="shared" si="770"/>
        <v>X</v>
      </c>
      <c r="I916" s="58" t="str">
        <f t="shared" si="770"/>
        <v>X</v>
      </c>
      <c r="J916" s="58" t="str">
        <f t="shared" si="770"/>
        <v>X</v>
      </c>
      <c r="K916" s="58" t="str">
        <f t="shared" si="770"/>
        <v>X</v>
      </c>
      <c r="L916" s="58" t="str">
        <f t="shared" si="770"/>
        <v>X</v>
      </c>
      <c r="M916" s="58" t="str">
        <f t="shared" si="770"/>
        <v>X</v>
      </c>
      <c r="N916" s="58" t="str">
        <f t="shared" si="770"/>
        <v>X</v>
      </c>
      <c r="O916" s="58" t="str">
        <f t="shared" si="770"/>
        <v>X</v>
      </c>
      <c r="P916" s="58" t="str">
        <f t="shared" si="770"/>
        <v>X</v>
      </c>
      <c r="Q916" s="58" t="str">
        <f t="shared" si="770"/>
        <v>X</v>
      </c>
    </row>
    <row r="917" spans="1:17" ht="18.75" customHeight="1">
      <c r="A917" s="780"/>
      <c r="B917" s="58" t="s">
        <v>21</v>
      </c>
      <c r="C917" s="58" t="str">
        <f t="shared" ref="C917:Q917" si="771">IF(C12=$V$105,"O",IF(C12=$W$105,"O",IF(C12=$X$105,"O",IF(C12=$Y$105,"O",IF(C12=$Z$105,"O",IF(C12=$AA$105,"O","X"))))))</f>
        <v>X</v>
      </c>
      <c r="D917" s="58" t="str">
        <f t="shared" si="771"/>
        <v>X</v>
      </c>
      <c r="E917" s="58" t="str">
        <f t="shared" si="771"/>
        <v>X</v>
      </c>
      <c r="F917" s="58" t="str">
        <f t="shared" si="771"/>
        <v>X</v>
      </c>
      <c r="G917" s="58" t="str">
        <f t="shared" si="771"/>
        <v>X</v>
      </c>
      <c r="H917" s="58" t="str">
        <f t="shared" si="771"/>
        <v>X</v>
      </c>
      <c r="I917" s="58" t="str">
        <f t="shared" si="771"/>
        <v>X</v>
      </c>
      <c r="J917" s="58" t="str">
        <f t="shared" si="771"/>
        <v>X</v>
      </c>
      <c r="K917" s="58" t="str">
        <f t="shared" si="771"/>
        <v>X</v>
      </c>
      <c r="L917" s="58" t="str">
        <f t="shared" si="771"/>
        <v>X</v>
      </c>
      <c r="M917" s="58" t="str">
        <f t="shared" si="771"/>
        <v>X</v>
      </c>
      <c r="N917" s="58" t="str">
        <f t="shared" si="771"/>
        <v>X</v>
      </c>
      <c r="O917" s="58" t="str">
        <f t="shared" si="771"/>
        <v>X</v>
      </c>
      <c r="P917" s="58" t="str">
        <f t="shared" si="771"/>
        <v>X</v>
      </c>
      <c r="Q917" s="58" t="str">
        <f t="shared" si="771"/>
        <v>X</v>
      </c>
    </row>
    <row r="918" spans="1:17" ht="18.75" customHeight="1">
      <c r="A918" s="781"/>
      <c r="B918" s="30" t="s">
        <v>46</v>
      </c>
      <c r="C918" s="47">
        <f>COUNTIF(C912:C917,"O")</f>
        <v>1</v>
      </c>
      <c r="D918" s="47">
        <f t="shared" ref="D918:Q918" si="772">COUNTIF(D912:D917,"O")</f>
        <v>1</v>
      </c>
      <c r="E918" s="47">
        <f t="shared" si="772"/>
        <v>1</v>
      </c>
      <c r="F918" s="47">
        <f t="shared" si="772"/>
        <v>1</v>
      </c>
      <c r="G918" s="47">
        <f t="shared" si="772"/>
        <v>1</v>
      </c>
      <c r="H918" s="47">
        <f t="shared" si="772"/>
        <v>1</v>
      </c>
      <c r="I918" s="47">
        <f t="shared" si="772"/>
        <v>1</v>
      </c>
      <c r="J918" s="47">
        <f t="shared" si="772"/>
        <v>1</v>
      </c>
      <c r="K918" s="47">
        <f t="shared" si="772"/>
        <v>1</v>
      </c>
      <c r="L918" s="47">
        <f t="shared" si="772"/>
        <v>1</v>
      </c>
      <c r="M918" s="47">
        <f t="shared" si="772"/>
        <v>1</v>
      </c>
      <c r="N918" s="47">
        <f t="shared" si="772"/>
        <v>1</v>
      </c>
      <c r="O918" s="47">
        <f t="shared" si="772"/>
        <v>1</v>
      </c>
      <c r="P918" s="47">
        <f t="shared" si="772"/>
        <v>1</v>
      </c>
      <c r="Q918" s="47">
        <f t="shared" si="772"/>
        <v>1</v>
      </c>
    </row>
    <row r="919" spans="1:17" ht="18.75" customHeight="1">
      <c r="A919" s="779">
        <v>90</v>
      </c>
      <c r="B919" s="58" t="s">
        <v>32</v>
      </c>
      <c r="C919" s="58" t="str">
        <f>IF(C7=$V$106,"O",IF(C7=$W$106,"O",IF(C7=$X$106,"O",IF(C7=$Y$106,"O",IF(C7=$Z$106,"O",IF(C7=$AA$106,"O","X"))))))</f>
        <v>X</v>
      </c>
      <c r="D919" s="58" t="str">
        <f t="shared" ref="D919:Q919" si="773">IF(D7=$V$106,"O",IF(D7=$W$106,"O",IF(D7=$X$106,"O",IF(D7=$Y$106,"O",IF(D7=$Z$106,"O",IF(D7=$AA$106,"O","X"))))))</f>
        <v>X</v>
      </c>
      <c r="E919" s="58" t="str">
        <f t="shared" si="773"/>
        <v>X</v>
      </c>
      <c r="F919" s="58" t="str">
        <f t="shared" si="773"/>
        <v>X</v>
      </c>
      <c r="G919" s="58" t="str">
        <f t="shared" si="773"/>
        <v>X</v>
      </c>
      <c r="H919" s="58" t="str">
        <f t="shared" si="773"/>
        <v>X</v>
      </c>
      <c r="I919" s="58" t="str">
        <f t="shared" si="773"/>
        <v>X</v>
      </c>
      <c r="J919" s="58" t="str">
        <f t="shared" si="773"/>
        <v>X</v>
      </c>
      <c r="K919" s="58" t="str">
        <f t="shared" si="773"/>
        <v>X</v>
      </c>
      <c r="L919" s="58" t="str">
        <f t="shared" si="773"/>
        <v>X</v>
      </c>
      <c r="M919" s="58" t="str">
        <f t="shared" si="773"/>
        <v>X</v>
      </c>
      <c r="N919" s="58" t="str">
        <f t="shared" si="773"/>
        <v>X</v>
      </c>
      <c r="O919" s="58" t="str">
        <f t="shared" si="773"/>
        <v>X</v>
      </c>
      <c r="P919" s="58" t="str">
        <f t="shared" si="773"/>
        <v>X</v>
      </c>
      <c r="Q919" s="58" t="str">
        <f t="shared" si="773"/>
        <v>X</v>
      </c>
    </row>
    <row r="920" spans="1:17" ht="18.75" customHeight="1">
      <c r="A920" s="780"/>
      <c r="B920" s="58" t="s">
        <v>33</v>
      </c>
      <c r="C920" s="58" t="str">
        <f t="shared" ref="C920:Q920" si="774">IF(C8=$V$106,"O",IF(C8=$W$106,"O",IF(C8=$X$106,"O",IF(C8=$Y$106,"O",IF(C8=$Z$106,"O",IF(C8=$AA$106,"O","X"))))))</f>
        <v>X</v>
      </c>
      <c r="D920" s="58" t="str">
        <f t="shared" si="774"/>
        <v>X</v>
      </c>
      <c r="E920" s="58" t="str">
        <f t="shared" si="774"/>
        <v>X</v>
      </c>
      <c r="F920" s="58" t="str">
        <f t="shared" si="774"/>
        <v>X</v>
      </c>
      <c r="G920" s="58" t="str">
        <f t="shared" si="774"/>
        <v>X</v>
      </c>
      <c r="H920" s="58" t="str">
        <f t="shared" si="774"/>
        <v>X</v>
      </c>
      <c r="I920" s="58" t="str">
        <f t="shared" si="774"/>
        <v>X</v>
      </c>
      <c r="J920" s="58" t="str">
        <f t="shared" si="774"/>
        <v>X</v>
      </c>
      <c r="K920" s="58" t="str">
        <f t="shared" si="774"/>
        <v>X</v>
      </c>
      <c r="L920" s="58" t="str">
        <f t="shared" si="774"/>
        <v>X</v>
      </c>
      <c r="M920" s="58" t="str">
        <f t="shared" si="774"/>
        <v>X</v>
      </c>
      <c r="N920" s="58" t="str">
        <f t="shared" si="774"/>
        <v>X</v>
      </c>
      <c r="O920" s="58" t="str">
        <f t="shared" si="774"/>
        <v>X</v>
      </c>
      <c r="P920" s="58" t="str">
        <f t="shared" si="774"/>
        <v>X</v>
      </c>
      <c r="Q920" s="58" t="str">
        <f t="shared" si="774"/>
        <v>X</v>
      </c>
    </row>
    <row r="921" spans="1:17" ht="18.75" customHeight="1">
      <c r="A921" s="780"/>
      <c r="B921" s="58" t="s">
        <v>34</v>
      </c>
      <c r="C921" s="58" t="str">
        <f t="shared" ref="C921:Q921" si="775">IF(C9=$V$106,"O",IF(C9=$W$106,"O",IF(C9=$X$106,"O",IF(C9=$Y$106,"O",IF(C9=$Z$106,"O",IF(C9=$AA$106,"O","X"))))))</f>
        <v>X</v>
      </c>
      <c r="D921" s="58" t="str">
        <f t="shared" si="775"/>
        <v>X</v>
      </c>
      <c r="E921" s="58" t="str">
        <f t="shared" si="775"/>
        <v>X</v>
      </c>
      <c r="F921" s="58" t="str">
        <f t="shared" si="775"/>
        <v>X</v>
      </c>
      <c r="G921" s="58" t="str">
        <f t="shared" si="775"/>
        <v>X</v>
      </c>
      <c r="H921" s="58" t="str">
        <f t="shared" si="775"/>
        <v>X</v>
      </c>
      <c r="I921" s="58" t="str">
        <f t="shared" si="775"/>
        <v>X</v>
      </c>
      <c r="J921" s="58" t="str">
        <f t="shared" si="775"/>
        <v>X</v>
      </c>
      <c r="K921" s="58" t="str">
        <f t="shared" si="775"/>
        <v>X</v>
      </c>
      <c r="L921" s="58" t="str">
        <f t="shared" si="775"/>
        <v>X</v>
      </c>
      <c r="M921" s="58" t="str">
        <f t="shared" si="775"/>
        <v>X</v>
      </c>
      <c r="N921" s="58" t="str">
        <f t="shared" si="775"/>
        <v>X</v>
      </c>
      <c r="O921" s="58" t="str">
        <f t="shared" si="775"/>
        <v>X</v>
      </c>
      <c r="P921" s="58" t="str">
        <f t="shared" si="775"/>
        <v>X</v>
      </c>
      <c r="Q921" s="58" t="str">
        <f t="shared" si="775"/>
        <v>X</v>
      </c>
    </row>
    <row r="922" spans="1:17" ht="18.75" customHeight="1">
      <c r="A922" s="780"/>
      <c r="B922" s="58" t="s">
        <v>35</v>
      </c>
      <c r="C922" s="58" t="str">
        <f t="shared" ref="C922:Q922" si="776">IF(C10=$V$106,"O",IF(C10=$W$106,"O",IF(C10=$X$106,"O",IF(C10=$Y$106,"O",IF(C10=$Z$106,"O",IF(C10=$AA$106,"O","X"))))))</f>
        <v>X</v>
      </c>
      <c r="D922" s="58" t="str">
        <f t="shared" si="776"/>
        <v>X</v>
      </c>
      <c r="E922" s="58" t="str">
        <f t="shared" si="776"/>
        <v>X</v>
      </c>
      <c r="F922" s="58" t="str">
        <f t="shared" si="776"/>
        <v>X</v>
      </c>
      <c r="G922" s="58" t="str">
        <f t="shared" si="776"/>
        <v>X</v>
      </c>
      <c r="H922" s="58" t="str">
        <f t="shared" si="776"/>
        <v>X</v>
      </c>
      <c r="I922" s="58" t="str">
        <f t="shared" si="776"/>
        <v>X</v>
      </c>
      <c r="J922" s="58" t="str">
        <f t="shared" si="776"/>
        <v>X</v>
      </c>
      <c r="K922" s="58" t="str">
        <f t="shared" si="776"/>
        <v>X</v>
      </c>
      <c r="L922" s="58" t="str">
        <f t="shared" si="776"/>
        <v>X</v>
      </c>
      <c r="M922" s="58" t="str">
        <f t="shared" si="776"/>
        <v>X</v>
      </c>
      <c r="N922" s="58" t="str">
        <f t="shared" si="776"/>
        <v>X</v>
      </c>
      <c r="O922" s="58" t="str">
        <f t="shared" si="776"/>
        <v>X</v>
      </c>
      <c r="P922" s="58" t="str">
        <f t="shared" si="776"/>
        <v>X</v>
      </c>
      <c r="Q922" s="58" t="str">
        <f t="shared" si="776"/>
        <v>X</v>
      </c>
    </row>
    <row r="923" spans="1:17" ht="18.75" customHeight="1">
      <c r="A923" s="780"/>
      <c r="B923" s="58" t="s">
        <v>36</v>
      </c>
      <c r="C923" s="58" t="str">
        <f t="shared" ref="C923:Q923" si="777">IF(C11=$V$106,"O",IF(C11=$W$106,"O",IF(C11=$X$106,"O",IF(C11=$Y$106,"O",IF(C11=$Z$106,"O",IF(C11=$AA$106,"O","X"))))))</f>
        <v>O</v>
      </c>
      <c r="D923" s="58" t="str">
        <f t="shared" si="777"/>
        <v>O</v>
      </c>
      <c r="E923" s="58" t="str">
        <f t="shared" si="777"/>
        <v>O</v>
      </c>
      <c r="F923" s="58" t="str">
        <f t="shared" si="777"/>
        <v>O</v>
      </c>
      <c r="G923" s="58" t="str">
        <f t="shared" si="777"/>
        <v>O</v>
      </c>
      <c r="H923" s="58" t="str">
        <f t="shared" si="777"/>
        <v>O</v>
      </c>
      <c r="I923" s="58" t="str">
        <f t="shared" si="777"/>
        <v>O</v>
      </c>
      <c r="J923" s="58" t="str">
        <f t="shared" si="777"/>
        <v>O</v>
      </c>
      <c r="K923" s="58" t="str">
        <f t="shared" si="777"/>
        <v>O</v>
      </c>
      <c r="L923" s="58" t="str">
        <f t="shared" si="777"/>
        <v>O</v>
      </c>
      <c r="M923" s="58" t="str">
        <f t="shared" si="777"/>
        <v>O</v>
      </c>
      <c r="N923" s="58" t="str">
        <f t="shared" si="777"/>
        <v>O</v>
      </c>
      <c r="O923" s="58" t="str">
        <f t="shared" si="777"/>
        <v>O</v>
      </c>
      <c r="P923" s="58" t="str">
        <f t="shared" si="777"/>
        <v>O</v>
      </c>
      <c r="Q923" s="58" t="str">
        <f t="shared" si="777"/>
        <v>O</v>
      </c>
    </row>
    <row r="924" spans="1:17" ht="18.75" customHeight="1">
      <c r="A924" s="780"/>
      <c r="B924" s="58" t="s">
        <v>21</v>
      </c>
      <c r="C924" s="58" t="str">
        <f t="shared" ref="C924:Q924" si="778">IF(C12=$V$106,"O",IF(C12=$W$106,"O",IF(C12=$X$106,"O",IF(C12=$Y$106,"O",IF(C12=$Z$106,"O",IF(C12=$AA$106,"O","X"))))))</f>
        <v>X</v>
      </c>
      <c r="D924" s="58" t="str">
        <f t="shared" si="778"/>
        <v>X</v>
      </c>
      <c r="E924" s="58" t="str">
        <f t="shared" si="778"/>
        <v>X</v>
      </c>
      <c r="F924" s="58" t="str">
        <f t="shared" si="778"/>
        <v>X</v>
      </c>
      <c r="G924" s="58" t="str">
        <f t="shared" si="778"/>
        <v>X</v>
      </c>
      <c r="H924" s="58" t="str">
        <f t="shared" si="778"/>
        <v>X</v>
      </c>
      <c r="I924" s="58" t="str">
        <f t="shared" si="778"/>
        <v>X</v>
      </c>
      <c r="J924" s="58" t="str">
        <f t="shared" si="778"/>
        <v>X</v>
      </c>
      <c r="K924" s="58" t="str">
        <f t="shared" si="778"/>
        <v>X</v>
      </c>
      <c r="L924" s="58" t="str">
        <f t="shared" si="778"/>
        <v>X</v>
      </c>
      <c r="M924" s="58" t="str">
        <f t="shared" si="778"/>
        <v>X</v>
      </c>
      <c r="N924" s="58" t="str">
        <f t="shared" si="778"/>
        <v>X</v>
      </c>
      <c r="O924" s="58" t="str">
        <f t="shared" si="778"/>
        <v>X</v>
      </c>
      <c r="P924" s="58" t="str">
        <f t="shared" si="778"/>
        <v>X</v>
      </c>
      <c r="Q924" s="58" t="str">
        <f t="shared" si="778"/>
        <v>X</v>
      </c>
    </row>
    <row r="925" spans="1:17" ht="18.75" customHeight="1">
      <c r="A925" s="781"/>
      <c r="B925" s="30" t="s">
        <v>46</v>
      </c>
      <c r="C925" s="47">
        <f>COUNTIF(C919:C924,"O")</f>
        <v>1</v>
      </c>
      <c r="D925" s="47">
        <f t="shared" ref="D925:Q925" si="779">COUNTIF(D919:D924,"O")</f>
        <v>1</v>
      </c>
      <c r="E925" s="47">
        <f t="shared" si="779"/>
        <v>1</v>
      </c>
      <c r="F925" s="47">
        <f t="shared" si="779"/>
        <v>1</v>
      </c>
      <c r="G925" s="47">
        <f t="shared" si="779"/>
        <v>1</v>
      </c>
      <c r="H925" s="47">
        <f t="shared" si="779"/>
        <v>1</v>
      </c>
      <c r="I925" s="47">
        <f t="shared" si="779"/>
        <v>1</v>
      </c>
      <c r="J925" s="47">
        <f t="shared" si="779"/>
        <v>1</v>
      </c>
      <c r="K925" s="47">
        <f t="shared" si="779"/>
        <v>1</v>
      </c>
      <c r="L925" s="47">
        <f t="shared" si="779"/>
        <v>1</v>
      </c>
      <c r="M925" s="47">
        <f t="shared" si="779"/>
        <v>1</v>
      </c>
      <c r="N925" s="47">
        <f t="shared" si="779"/>
        <v>1</v>
      </c>
      <c r="O925" s="47">
        <f t="shared" si="779"/>
        <v>1</v>
      </c>
      <c r="P925" s="47">
        <f t="shared" si="779"/>
        <v>1</v>
      </c>
      <c r="Q925" s="47">
        <f t="shared" si="779"/>
        <v>1</v>
      </c>
    </row>
    <row r="926" spans="1:17" ht="18.75" customHeight="1">
      <c r="A926" s="779">
        <v>91</v>
      </c>
      <c r="B926" s="58" t="s">
        <v>32</v>
      </c>
      <c r="C926" s="58" t="str">
        <f>IF(C7=$V$107,"O",IF(C7=$W$107,"O",IF(C7=$X$107,"O",IF(C7=$Y$107,"O",IF(C7=$Z$107,"O",IF(C7=$AA$107,"O","X"))))))</f>
        <v>X</v>
      </c>
      <c r="D926" s="58" t="str">
        <f t="shared" ref="D926:Q926" si="780">IF(D7=$V$107,"O",IF(D7=$W$107,"O",IF(D7=$X$107,"O",IF(D7=$Y$107,"O",IF(D7=$Z$107,"O",IF(D7=$AA$107,"O","X"))))))</f>
        <v>X</v>
      </c>
      <c r="E926" s="58" t="str">
        <f t="shared" si="780"/>
        <v>X</v>
      </c>
      <c r="F926" s="58" t="str">
        <f t="shared" si="780"/>
        <v>X</v>
      </c>
      <c r="G926" s="58" t="str">
        <f t="shared" si="780"/>
        <v>X</v>
      </c>
      <c r="H926" s="58" t="str">
        <f t="shared" si="780"/>
        <v>X</v>
      </c>
      <c r="I926" s="58" t="str">
        <f t="shared" si="780"/>
        <v>X</v>
      </c>
      <c r="J926" s="58" t="str">
        <f t="shared" si="780"/>
        <v>X</v>
      </c>
      <c r="K926" s="58" t="str">
        <f t="shared" si="780"/>
        <v>X</v>
      </c>
      <c r="L926" s="58" t="str">
        <f t="shared" si="780"/>
        <v>X</v>
      </c>
      <c r="M926" s="58" t="str">
        <f t="shared" si="780"/>
        <v>X</v>
      </c>
      <c r="N926" s="58" t="str">
        <f t="shared" si="780"/>
        <v>X</v>
      </c>
      <c r="O926" s="58" t="str">
        <f t="shared" si="780"/>
        <v>X</v>
      </c>
      <c r="P926" s="58" t="str">
        <f t="shared" si="780"/>
        <v>X</v>
      </c>
      <c r="Q926" s="58" t="str">
        <f t="shared" si="780"/>
        <v>X</v>
      </c>
    </row>
    <row r="927" spans="1:17" ht="18.75" customHeight="1">
      <c r="A927" s="780"/>
      <c r="B927" s="58" t="s">
        <v>33</v>
      </c>
      <c r="C927" s="58" t="str">
        <f t="shared" ref="C927:Q927" si="781">IF(C8=$V$107,"O",IF(C8=$W$107,"O",IF(C8=$X$107,"O",IF(C8=$Y$107,"O",IF(C8=$Z$107,"O",IF(C8=$AA$107,"O","X"))))))</f>
        <v>X</v>
      </c>
      <c r="D927" s="58" t="str">
        <f t="shared" si="781"/>
        <v>X</v>
      </c>
      <c r="E927" s="58" t="str">
        <f t="shared" si="781"/>
        <v>X</v>
      </c>
      <c r="F927" s="58" t="str">
        <f t="shared" si="781"/>
        <v>X</v>
      </c>
      <c r="G927" s="58" t="str">
        <f t="shared" si="781"/>
        <v>X</v>
      </c>
      <c r="H927" s="58" t="str">
        <f t="shared" si="781"/>
        <v>X</v>
      </c>
      <c r="I927" s="58" t="str">
        <f t="shared" si="781"/>
        <v>X</v>
      </c>
      <c r="J927" s="58" t="str">
        <f t="shared" si="781"/>
        <v>X</v>
      </c>
      <c r="K927" s="58" t="str">
        <f t="shared" si="781"/>
        <v>X</v>
      </c>
      <c r="L927" s="58" t="str">
        <f t="shared" si="781"/>
        <v>X</v>
      </c>
      <c r="M927" s="58" t="str">
        <f t="shared" si="781"/>
        <v>X</v>
      </c>
      <c r="N927" s="58" t="str">
        <f t="shared" si="781"/>
        <v>X</v>
      </c>
      <c r="O927" s="58" t="str">
        <f t="shared" si="781"/>
        <v>X</v>
      </c>
      <c r="P927" s="58" t="str">
        <f t="shared" si="781"/>
        <v>X</v>
      </c>
      <c r="Q927" s="58" t="str">
        <f t="shared" si="781"/>
        <v>X</v>
      </c>
    </row>
    <row r="928" spans="1:17" ht="18.75" customHeight="1">
      <c r="A928" s="780"/>
      <c r="B928" s="58" t="s">
        <v>34</v>
      </c>
      <c r="C928" s="58" t="str">
        <f t="shared" ref="C928:Q928" si="782">IF(C9=$V$107,"O",IF(C9=$W$107,"O",IF(C9=$X$107,"O",IF(C9=$Y$107,"O",IF(C9=$Z$107,"O",IF(C9=$AA$107,"O","X"))))))</f>
        <v>X</v>
      </c>
      <c r="D928" s="58" t="str">
        <f t="shared" si="782"/>
        <v>X</v>
      </c>
      <c r="E928" s="58" t="str">
        <f t="shared" si="782"/>
        <v>X</v>
      </c>
      <c r="F928" s="58" t="str">
        <f t="shared" si="782"/>
        <v>X</v>
      </c>
      <c r="G928" s="58" t="str">
        <f t="shared" si="782"/>
        <v>X</v>
      </c>
      <c r="H928" s="58" t="str">
        <f t="shared" si="782"/>
        <v>X</v>
      </c>
      <c r="I928" s="58" t="str">
        <f t="shared" si="782"/>
        <v>X</v>
      </c>
      <c r="J928" s="58" t="str">
        <f t="shared" si="782"/>
        <v>X</v>
      </c>
      <c r="K928" s="58" t="str">
        <f t="shared" si="782"/>
        <v>X</v>
      </c>
      <c r="L928" s="58" t="str">
        <f t="shared" si="782"/>
        <v>X</v>
      </c>
      <c r="M928" s="58" t="str">
        <f t="shared" si="782"/>
        <v>X</v>
      </c>
      <c r="N928" s="58" t="str">
        <f t="shared" si="782"/>
        <v>X</v>
      </c>
      <c r="O928" s="58" t="str">
        <f t="shared" si="782"/>
        <v>X</v>
      </c>
      <c r="P928" s="58" t="str">
        <f t="shared" si="782"/>
        <v>X</v>
      </c>
      <c r="Q928" s="58" t="str">
        <f t="shared" si="782"/>
        <v>X</v>
      </c>
    </row>
    <row r="929" spans="1:17" ht="18.75" customHeight="1">
      <c r="A929" s="780"/>
      <c r="B929" s="58" t="s">
        <v>35</v>
      </c>
      <c r="C929" s="58" t="str">
        <f t="shared" ref="C929:Q929" si="783">IF(C10=$V$107,"O",IF(C10=$W$107,"O",IF(C10=$X$107,"O",IF(C10=$Y$107,"O",IF(C10=$Z$107,"O",IF(C10=$AA$107,"O","X"))))))</f>
        <v>O</v>
      </c>
      <c r="D929" s="58" t="str">
        <f t="shared" si="783"/>
        <v>O</v>
      </c>
      <c r="E929" s="58" t="str">
        <f t="shared" si="783"/>
        <v>O</v>
      </c>
      <c r="F929" s="58" t="str">
        <f t="shared" si="783"/>
        <v>O</v>
      </c>
      <c r="G929" s="58" t="str">
        <f t="shared" si="783"/>
        <v>O</v>
      </c>
      <c r="H929" s="58" t="str">
        <f t="shared" si="783"/>
        <v>O</v>
      </c>
      <c r="I929" s="58" t="str">
        <f t="shared" si="783"/>
        <v>O</v>
      </c>
      <c r="J929" s="58" t="str">
        <f t="shared" si="783"/>
        <v>O</v>
      </c>
      <c r="K929" s="58" t="str">
        <f t="shared" si="783"/>
        <v>O</v>
      </c>
      <c r="L929" s="58" t="str">
        <f t="shared" si="783"/>
        <v>O</v>
      </c>
      <c r="M929" s="58" t="str">
        <f t="shared" si="783"/>
        <v>O</v>
      </c>
      <c r="N929" s="58" t="str">
        <f t="shared" si="783"/>
        <v>O</v>
      </c>
      <c r="O929" s="58" t="str">
        <f t="shared" si="783"/>
        <v>O</v>
      </c>
      <c r="P929" s="58" t="str">
        <f t="shared" si="783"/>
        <v>O</v>
      </c>
      <c r="Q929" s="58" t="str">
        <f t="shared" si="783"/>
        <v>O</v>
      </c>
    </row>
    <row r="930" spans="1:17" ht="18.75" customHeight="1">
      <c r="A930" s="780"/>
      <c r="B930" s="58" t="s">
        <v>36</v>
      </c>
      <c r="C930" s="58" t="str">
        <f t="shared" ref="C930:Q930" si="784">IF(C11=$V$107,"O",IF(C11=$W$107,"O",IF(C11=$X$107,"O",IF(C11=$Y$107,"O",IF(C11=$Z$107,"O",IF(C11=$AA$107,"O","X"))))))</f>
        <v>X</v>
      </c>
      <c r="D930" s="58" t="str">
        <f t="shared" si="784"/>
        <v>X</v>
      </c>
      <c r="E930" s="58" t="str">
        <f t="shared" si="784"/>
        <v>X</v>
      </c>
      <c r="F930" s="58" t="str">
        <f t="shared" si="784"/>
        <v>X</v>
      </c>
      <c r="G930" s="58" t="str">
        <f t="shared" si="784"/>
        <v>X</v>
      </c>
      <c r="H930" s="58" t="str">
        <f t="shared" si="784"/>
        <v>X</v>
      </c>
      <c r="I930" s="58" t="str">
        <f t="shared" si="784"/>
        <v>X</v>
      </c>
      <c r="J930" s="58" t="str">
        <f t="shared" si="784"/>
        <v>X</v>
      </c>
      <c r="K930" s="58" t="str">
        <f t="shared" si="784"/>
        <v>X</v>
      </c>
      <c r="L930" s="58" t="str">
        <f t="shared" si="784"/>
        <v>X</v>
      </c>
      <c r="M930" s="58" t="str">
        <f t="shared" si="784"/>
        <v>X</v>
      </c>
      <c r="N930" s="58" t="str">
        <f t="shared" si="784"/>
        <v>X</v>
      </c>
      <c r="O930" s="58" t="str">
        <f t="shared" si="784"/>
        <v>X</v>
      </c>
      <c r="P930" s="58" t="str">
        <f t="shared" si="784"/>
        <v>X</v>
      </c>
      <c r="Q930" s="58" t="str">
        <f t="shared" si="784"/>
        <v>X</v>
      </c>
    </row>
    <row r="931" spans="1:17" ht="18.75" customHeight="1">
      <c r="A931" s="780"/>
      <c r="B931" s="58" t="s">
        <v>21</v>
      </c>
      <c r="C931" s="58" t="str">
        <f t="shared" ref="C931:Q931" si="785">IF(C12=$V$107,"O",IF(C12=$W$107,"O",IF(C12=$X$107,"O",IF(C12=$Y$107,"O",IF(C12=$Z$107,"O",IF(C12=$AA$107,"O","X"))))))</f>
        <v>X</v>
      </c>
      <c r="D931" s="58" t="str">
        <f t="shared" si="785"/>
        <v>X</v>
      </c>
      <c r="E931" s="58" t="str">
        <f t="shared" si="785"/>
        <v>X</v>
      </c>
      <c r="F931" s="58" t="str">
        <f t="shared" si="785"/>
        <v>X</v>
      </c>
      <c r="G931" s="58" t="str">
        <f t="shared" si="785"/>
        <v>X</v>
      </c>
      <c r="H931" s="58" t="str">
        <f t="shared" si="785"/>
        <v>X</v>
      </c>
      <c r="I931" s="58" t="str">
        <f t="shared" si="785"/>
        <v>X</v>
      </c>
      <c r="J931" s="58" t="str">
        <f t="shared" si="785"/>
        <v>X</v>
      </c>
      <c r="K931" s="58" t="str">
        <f t="shared" si="785"/>
        <v>X</v>
      </c>
      <c r="L931" s="58" t="str">
        <f t="shared" si="785"/>
        <v>X</v>
      </c>
      <c r="M931" s="58" t="str">
        <f t="shared" si="785"/>
        <v>X</v>
      </c>
      <c r="N931" s="58" t="str">
        <f t="shared" si="785"/>
        <v>X</v>
      </c>
      <c r="O931" s="58" t="str">
        <f t="shared" si="785"/>
        <v>X</v>
      </c>
      <c r="P931" s="58" t="str">
        <f t="shared" si="785"/>
        <v>X</v>
      </c>
      <c r="Q931" s="58" t="str">
        <f t="shared" si="785"/>
        <v>X</v>
      </c>
    </row>
    <row r="932" spans="1:17" ht="18.75" customHeight="1">
      <c r="A932" s="781"/>
      <c r="B932" s="30" t="s">
        <v>46</v>
      </c>
      <c r="C932" s="47">
        <f>COUNTIF(C926:C931,"O")</f>
        <v>1</v>
      </c>
      <c r="D932" s="47">
        <f t="shared" ref="D932:Q932" si="786">COUNTIF(D926:D931,"O")</f>
        <v>1</v>
      </c>
      <c r="E932" s="47">
        <f t="shared" si="786"/>
        <v>1</v>
      </c>
      <c r="F932" s="47">
        <f t="shared" si="786"/>
        <v>1</v>
      </c>
      <c r="G932" s="47">
        <f t="shared" si="786"/>
        <v>1</v>
      </c>
      <c r="H932" s="47">
        <f t="shared" si="786"/>
        <v>1</v>
      </c>
      <c r="I932" s="47">
        <f t="shared" si="786"/>
        <v>1</v>
      </c>
      <c r="J932" s="47">
        <f t="shared" si="786"/>
        <v>1</v>
      </c>
      <c r="K932" s="47">
        <f t="shared" si="786"/>
        <v>1</v>
      </c>
      <c r="L932" s="47">
        <f t="shared" si="786"/>
        <v>1</v>
      </c>
      <c r="M932" s="47">
        <f t="shared" si="786"/>
        <v>1</v>
      </c>
      <c r="N932" s="47">
        <f t="shared" si="786"/>
        <v>1</v>
      </c>
      <c r="O932" s="47">
        <f t="shared" si="786"/>
        <v>1</v>
      </c>
      <c r="P932" s="47">
        <f t="shared" si="786"/>
        <v>1</v>
      </c>
      <c r="Q932" s="47">
        <f t="shared" si="786"/>
        <v>1</v>
      </c>
    </row>
    <row r="933" spans="1:17" ht="18.75" customHeight="1">
      <c r="A933" s="779">
        <v>92</v>
      </c>
      <c r="B933" s="58" t="s">
        <v>32</v>
      </c>
      <c r="C933" s="58" t="str">
        <f>IF(C7=$V$108,"O",IF(C7=$W$108,"O",IF(C7=$X$108,"O",IF(C7=$Y$108,"O",IF(C7=$Z$108,"O",IF(C7=$AA$108,"O","X"))))))</f>
        <v>X</v>
      </c>
      <c r="D933" s="58" t="str">
        <f t="shared" ref="D933:Q933" si="787">IF(D7=$V$108,"O",IF(D7=$W$108,"O",IF(D7=$X$108,"O",IF(D7=$Y$108,"O",IF(D7=$Z$108,"O",IF(D7=$AA$108,"O","X"))))))</f>
        <v>X</v>
      </c>
      <c r="E933" s="58" t="str">
        <f t="shared" si="787"/>
        <v>X</v>
      </c>
      <c r="F933" s="58" t="str">
        <f t="shared" si="787"/>
        <v>X</v>
      </c>
      <c r="G933" s="58" t="str">
        <f t="shared" si="787"/>
        <v>X</v>
      </c>
      <c r="H933" s="58" t="str">
        <f t="shared" si="787"/>
        <v>X</v>
      </c>
      <c r="I933" s="58" t="str">
        <f t="shared" si="787"/>
        <v>X</v>
      </c>
      <c r="J933" s="58" t="str">
        <f t="shared" si="787"/>
        <v>X</v>
      </c>
      <c r="K933" s="58" t="str">
        <f t="shared" si="787"/>
        <v>X</v>
      </c>
      <c r="L933" s="58" t="str">
        <f t="shared" si="787"/>
        <v>X</v>
      </c>
      <c r="M933" s="58" t="str">
        <f t="shared" si="787"/>
        <v>X</v>
      </c>
      <c r="N933" s="58" t="str">
        <f t="shared" si="787"/>
        <v>X</v>
      </c>
      <c r="O933" s="58" t="str">
        <f t="shared" si="787"/>
        <v>X</v>
      </c>
      <c r="P933" s="58" t="str">
        <f t="shared" si="787"/>
        <v>X</v>
      </c>
      <c r="Q933" s="58" t="str">
        <f t="shared" si="787"/>
        <v>X</v>
      </c>
    </row>
    <row r="934" spans="1:17" ht="18.75" customHeight="1">
      <c r="A934" s="780"/>
      <c r="B934" s="58" t="s">
        <v>33</v>
      </c>
      <c r="C934" s="58" t="str">
        <f t="shared" ref="C934:Q934" si="788">IF(C8=$V$108,"O",IF(C8=$W$108,"O",IF(C8=$X$108,"O",IF(C8=$Y$108,"O",IF(C8=$Z$108,"O",IF(C8=$AA$108,"O","X"))))))</f>
        <v>O</v>
      </c>
      <c r="D934" s="58" t="str">
        <f t="shared" si="788"/>
        <v>O</v>
      </c>
      <c r="E934" s="58" t="str">
        <f t="shared" si="788"/>
        <v>O</v>
      </c>
      <c r="F934" s="58" t="str">
        <f t="shared" si="788"/>
        <v>O</v>
      </c>
      <c r="G934" s="58" t="str">
        <f t="shared" si="788"/>
        <v>O</v>
      </c>
      <c r="H934" s="58" t="str">
        <f t="shared" si="788"/>
        <v>O</v>
      </c>
      <c r="I934" s="58" t="str">
        <f t="shared" si="788"/>
        <v>O</v>
      </c>
      <c r="J934" s="58" t="str">
        <f t="shared" si="788"/>
        <v>O</v>
      </c>
      <c r="K934" s="58" t="str">
        <f t="shared" si="788"/>
        <v>O</v>
      </c>
      <c r="L934" s="58" t="str">
        <f t="shared" si="788"/>
        <v>O</v>
      </c>
      <c r="M934" s="58" t="str">
        <f t="shared" si="788"/>
        <v>O</v>
      </c>
      <c r="N934" s="58" t="str">
        <f t="shared" si="788"/>
        <v>O</v>
      </c>
      <c r="O934" s="58" t="str">
        <f t="shared" si="788"/>
        <v>O</v>
      </c>
      <c r="P934" s="58" t="str">
        <f t="shared" si="788"/>
        <v>O</v>
      </c>
      <c r="Q934" s="58" t="str">
        <f t="shared" si="788"/>
        <v>O</v>
      </c>
    </row>
    <row r="935" spans="1:17" ht="18.75" customHeight="1">
      <c r="A935" s="780"/>
      <c r="B935" s="58" t="s">
        <v>34</v>
      </c>
      <c r="C935" s="58" t="str">
        <f t="shared" ref="C935:Q935" si="789">IF(C9=$V$108,"O",IF(C9=$W$108,"O",IF(C9=$X$108,"O",IF(C9=$Y$108,"O",IF(C9=$Z$108,"O",IF(C9=$AA$108,"O","X"))))))</f>
        <v>X</v>
      </c>
      <c r="D935" s="58" t="str">
        <f t="shared" si="789"/>
        <v>X</v>
      </c>
      <c r="E935" s="58" t="str">
        <f t="shared" si="789"/>
        <v>X</v>
      </c>
      <c r="F935" s="58" t="str">
        <f t="shared" si="789"/>
        <v>X</v>
      </c>
      <c r="G935" s="58" t="str">
        <f t="shared" si="789"/>
        <v>X</v>
      </c>
      <c r="H935" s="58" t="str">
        <f t="shared" si="789"/>
        <v>X</v>
      </c>
      <c r="I935" s="58" t="str">
        <f t="shared" si="789"/>
        <v>X</v>
      </c>
      <c r="J935" s="58" t="str">
        <f t="shared" si="789"/>
        <v>X</v>
      </c>
      <c r="K935" s="58" t="str">
        <f t="shared" si="789"/>
        <v>X</v>
      </c>
      <c r="L935" s="58" t="str">
        <f t="shared" si="789"/>
        <v>X</v>
      </c>
      <c r="M935" s="58" t="str">
        <f t="shared" si="789"/>
        <v>X</v>
      </c>
      <c r="N935" s="58" t="str">
        <f t="shared" si="789"/>
        <v>X</v>
      </c>
      <c r="O935" s="58" t="str">
        <f t="shared" si="789"/>
        <v>X</v>
      </c>
      <c r="P935" s="58" t="str">
        <f t="shared" si="789"/>
        <v>X</v>
      </c>
      <c r="Q935" s="58" t="str">
        <f t="shared" si="789"/>
        <v>X</v>
      </c>
    </row>
    <row r="936" spans="1:17" ht="18.75" customHeight="1">
      <c r="A936" s="780"/>
      <c r="B936" s="58" t="s">
        <v>35</v>
      </c>
      <c r="C936" s="58" t="str">
        <f t="shared" ref="C936:Q936" si="790">IF(C10=$V$108,"O",IF(C10=$W$108,"O",IF(C10=$X$108,"O",IF(C10=$Y$108,"O",IF(C10=$Z$108,"O",IF(C10=$AA$108,"O","X"))))))</f>
        <v>X</v>
      </c>
      <c r="D936" s="58" t="str">
        <f t="shared" si="790"/>
        <v>X</v>
      </c>
      <c r="E936" s="58" t="str">
        <f t="shared" si="790"/>
        <v>X</v>
      </c>
      <c r="F936" s="58" t="str">
        <f t="shared" si="790"/>
        <v>X</v>
      </c>
      <c r="G936" s="58" t="str">
        <f t="shared" si="790"/>
        <v>X</v>
      </c>
      <c r="H936" s="58" t="str">
        <f t="shared" si="790"/>
        <v>X</v>
      </c>
      <c r="I936" s="58" t="str">
        <f t="shared" si="790"/>
        <v>X</v>
      </c>
      <c r="J936" s="58" t="str">
        <f t="shared" si="790"/>
        <v>X</v>
      </c>
      <c r="K936" s="58" t="str">
        <f t="shared" si="790"/>
        <v>X</v>
      </c>
      <c r="L936" s="58" t="str">
        <f t="shared" si="790"/>
        <v>X</v>
      </c>
      <c r="M936" s="58" t="str">
        <f t="shared" si="790"/>
        <v>X</v>
      </c>
      <c r="N936" s="58" t="str">
        <f t="shared" si="790"/>
        <v>X</v>
      </c>
      <c r="O936" s="58" t="str">
        <f t="shared" si="790"/>
        <v>X</v>
      </c>
      <c r="P936" s="58" t="str">
        <f t="shared" si="790"/>
        <v>X</v>
      </c>
      <c r="Q936" s="58" t="str">
        <f t="shared" si="790"/>
        <v>X</v>
      </c>
    </row>
    <row r="937" spans="1:17" ht="18.75" customHeight="1">
      <c r="A937" s="780"/>
      <c r="B937" s="58" t="s">
        <v>36</v>
      </c>
      <c r="C937" s="58" t="str">
        <f t="shared" ref="C937:Q937" si="791">IF(C11=$V$108,"O",IF(C11=$W$108,"O",IF(C11=$X$108,"O",IF(C11=$Y$108,"O",IF(C11=$Z$108,"O",IF(C11=$AA$108,"O","X"))))))</f>
        <v>X</v>
      </c>
      <c r="D937" s="58" t="str">
        <f t="shared" si="791"/>
        <v>X</v>
      </c>
      <c r="E937" s="58" t="str">
        <f t="shared" si="791"/>
        <v>X</v>
      </c>
      <c r="F937" s="58" t="str">
        <f t="shared" si="791"/>
        <v>X</v>
      </c>
      <c r="G937" s="58" t="str">
        <f t="shared" si="791"/>
        <v>X</v>
      </c>
      <c r="H937" s="58" t="str">
        <f t="shared" si="791"/>
        <v>X</v>
      </c>
      <c r="I937" s="58" t="str">
        <f t="shared" si="791"/>
        <v>X</v>
      </c>
      <c r="J937" s="58" t="str">
        <f t="shared" si="791"/>
        <v>X</v>
      </c>
      <c r="K937" s="58" t="str">
        <f t="shared" si="791"/>
        <v>X</v>
      </c>
      <c r="L937" s="58" t="str">
        <f t="shared" si="791"/>
        <v>X</v>
      </c>
      <c r="M937" s="58" t="str">
        <f t="shared" si="791"/>
        <v>X</v>
      </c>
      <c r="N937" s="58" t="str">
        <f t="shared" si="791"/>
        <v>X</v>
      </c>
      <c r="O937" s="58" t="str">
        <f t="shared" si="791"/>
        <v>X</v>
      </c>
      <c r="P937" s="58" t="str">
        <f t="shared" si="791"/>
        <v>X</v>
      </c>
      <c r="Q937" s="58" t="str">
        <f t="shared" si="791"/>
        <v>X</v>
      </c>
    </row>
    <row r="938" spans="1:17" ht="18.75" customHeight="1">
      <c r="A938" s="780"/>
      <c r="B938" s="58" t="s">
        <v>21</v>
      </c>
      <c r="C938" s="58" t="str">
        <f t="shared" ref="C938:Q938" si="792">IF(C12=$V$108,"O",IF(C12=$W$108,"O",IF(C12=$X$108,"O",IF(C12=$Y$108,"O",IF(C12=$Z$108,"O",IF(C12=$AA$108,"O","X"))))))</f>
        <v>X</v>
      </c>
      <c r="D938" s="58" t="str">
        <f t="shared" si="792"/>
        <v>X</v>
      </c>
      <c r="E938" s="58" t="str">
        <f t="shared" si="792"/>
        <v>X</v>
      </c>
      <c r="F938" s="58" t="str">
        <f t="shared" si="792"/>
        <v>X</v>
      </c>
      <c r="G938" s="58" t="str">
        <f t="shared" si="792"/>
        <v>X</v>
      </c>
      <c r="H938" s="58" t="str">
        <f t="shared" si="792"/>
        <v>X</v>
      </c>
      <c r="I938" s="58" t="str">
        <f t="shared" si="792"/>
        <v>X</v>
      </c>
      <c r="J938" s="58" t="str">
        <f t="shared" si="792"/>
        <v>X</v>
      </c>
      <c r="K938" s="58" t="str">
        <f t="shared" si="792"/>
        <v>X</v>
      </c>
      <c r="L938" s="58" t="str">
        <f t="shared" si="792"/>
        <v>X</v>
      </c>
      <c r="M938" s="58" t="str">
        <f t="shared" si="792"/>
        <v>X</v>
      </c>
      <c r="N938" s="58" t="str">
        <f t="shared" si="792"/>
        <v>X</v>
      </c>
      <c r="O938" s="58" t="str">
        <f t="shared" si="792"/>
        <v>X</v>
      </c>
      <c r="P938" s="58" t="str">
        <f t="shared" si="792"/>
        <v>X</v>
      </c>
      <c r="Q938" s="58" t="str">
        <f t="shared" si="792"/>
        <v>X</v>
      </c>
    </row>
    <row r="939" spans="1:17" ht="18.75" customHeight="1">
      <c r="A939" s="781"/>
      <c r="B939" s="30" t="s">
        <v>46</v>
      </c>
      <c r="C939" s="47">
        <f>COUNTIF(C933:C938,"O")</f>
        <v>1</v>
      </c>
      <c r="D939" s="47">
        <f t="shared" ref="D939:Q939" si="793">COUNTIF(D933:D938,"O")</f>
        <v>1</v>
      </c>
      <c r="E939" s="47">
        <f t="shared" si="793"/>
        <v>1</v>
      </c>
      <c r="F939" s="47">
        <f t="shared" si="793"/>
        <v>1</v>
      </c>
      <c r="G939" s="47">
        <f t="shared" si="793"/>
        <v>1</v>
      </c>
      <c r="H939" s="47">
        <f t="shared" si="793"/>
        <v>1</v>
      </c>
      <c r="I939" s="47">
        <f t="shared" si="793"/>
        <v>1</v>
      </c>
      <c r="J939" s="47">
        <f t="shared" si="793"/>
        <v>1</v>
      </c>
      <c r="K939" s="47">
        <f t="shared" si="793"/>
        <v>1</v>
      </c>
      <c r="L939" s="47">
        <f t="shared" si="793"/>
        <v>1</v>
      </c>
      <c r="M939" s="47">
        <f t="shared" si="793"/>
        <v>1</v>
      </c>
      <c r="N939" s="47">
        <f t="shared" si="793"/>
        <v>1</v>
      </c>
      <c r="O939" s="47">
        <f t="shared" si="793"/>
        <v>1</v>
      </c>
      <c r="P939" s="47">
        <f t="shared" si="793"/>
        <v>1</v>
      </c>
      <c r="Q939" s="47">
        <f t="shared" si="793"/>
        <v>1</v>
      </c>
    </row>
    <row r="940" spans="1:17" ht="18.75" customHeight="1">
      <c r="A940" s="779">
        <v>93</v>
      </c>
      <c r="B940" s="58" t="s">
        <v>32</v>
      </c>
      <c r="C940" s="58" t="str">
        <f>IF(C7=$V$109,"O",IF(C7=$W$109,"O",IF(C7=$X$109,"O",IF(C7=$Y$109,"O",IF(C7=$Z$109,"O",IF(C7=$AA$109,"O",IF(C7=$AB$109,"O","X")))))))</f>
        <v>X</v>
      </c>
      <c r="D940" s="58" t="str">
        <f t="shared" ref="D940:Q940" si="794">IF(D7=$V$109,"O",IF(D7=$W$109,"O",IF(D7=$X$109,"O",IF(D7=$Y$109,"O",IF(D7=$Z$109,"O",IF(D7=$AA$109,"O",IF(D7=$AB$109,"O","X")))))))</f>
        <v>X</v>
      </c>
      <c r="E940" s="58" t="str">
        <f t="shared" si="794"/>
        <v>X</v>
      </c>
      <c r="F940" s="58" t="str">
        <f t="shared" si="794"/>
        <v>X</v>
      </c>
      <c r="G940" s="58" t="str">
        <f t="shared" si="794"/>
        <v>X</v>
      </c>
      <c r="H940" s="58" t="str">
        <f t="shared" si="794"/>
        <v>X</v>
      </c>
      <c r="I940" s="58" t="str">
        <f t="shared" si="794"/>
        <v>X</v>
      </c>
      <c r="J940" s="58" t="str">
        <f t="shared" si="794"/>
        <v>X</v>
      </c>
      <c r="K940" s="58" t="str">
        <f t="shared" si="794"/>
        <v>X</v>
      </c>
      <c r="L940" s="58" t="str">
        <f t="shared" si="794"/>
        <v>X</v>
      </c>
      <c r="M940" s="58" t="str">
        <f t="shared" si="794"/>
        <v>X</v>
      </c>
      <c r="N940" s="58" t="str">
        <f t="shared" si="794"/>
        <v>X</v>
      </c>
      <c r="O940" s="58" t="str">
        <f t="shared" si="794"/>
        <v>X</v>
      </c>
      <c r="P940" s="58" t="str">
        <f t="shared" si="794"/>
        <v>X</v>
      </c>
      <c r="Q940" s="58" t="str">
        <f t="shared" si="794"/>
        <v>X</v>
      </c>
    </row>
    <row r="941" spans="1:17" ht="18.75" customHeight="1">
      <c r="A941" s="780"/>
      <c r="B941" s="58" t="s">
        <v>33</v>
      </c>
      <c r="C941" s="58" t="str">
        <f t="shared" ref="C941:Q941" si="795">IF(C8=$V$109,"O",IF(C8=$W$109,"O",IF(C8=$X$109,"O",IF(C8=$Y$109,"O",IF(C8=$Z$109,"O",IF(C8=$AA$109,"O",IF(C8=$AB$109,"O","X")))))))</f>
        <v>X</v>
      </c>
      <c r="D941" s="58" t="str">
        <f t="shared" si="795"/>
        <v>X</v>
      </c>
      <c r="E941" s="58" t="str">
        <f t="shared" si="795"/>
        <v>X</v>
      </c>
      <c r="F941" s="58" t="str">
        <f t="shared" si="795"/>
        <v>X</v>
      </c>
      <c r="G941" s="58" t="str">
        <f t="shared" si="795"/>
        <v>X</v>
      </c>
      <c r="H941" s="58" t="str">
        <f t="shared" si="795"/>
        <v>X</v>
      </c>
      <c r="I941" s="58" t="str">
        <f t="shared" si="795"/>
        <v>X</v>
      </c>
      <c r="J941" s="58" t="str">
        <f t="shared" si="795"/>
        <v>X</v>
      </c>
      <c r="K941" s="58" t="str">
        <f t="shared" si="795"/>
        <v>X</v>
      </c>
      <c r="L941" s="58" t="str">
        <f t="shared" si="795"/>
        <v>X</v>
      </c>
      <c r="M941" s="58" t="str">
        <f t="shared" si="795"/>
        <v>X</v>
      </c>
      <c r="N941" s="58" t="str">
        <f t="shared" si="795"/>
        <v>X</v>
      </c>
      <c r="O941" s="58" t="str">
        <f t="shared" si="795"/>
        <v>X</v>
      </c>
      <c r="P941" s="58" t="str">
        <f t="shared" si="795"/>
        <v>X</v>
      </c>
      <c r="Q941" s="58" t="str">
        <f t="shared" si="795"/>
        <v>X</v>
      </c>
    </row>
    <row r="942" spans="1:17" ht="18.75" customHeight="1">
      <c r="A942" s="780"/>
      <c r="B942" s="58" t="s">
        <v>34</v>
      </c>
      <c r="C942" s="58" t="str">
        <f t="shared" ref="C942:Q942" si="796">IF(C9=$V$109,"O",IF(C9=$W$109,"O",IF(C9=$X$109,"O",IF(C9=$Y$109,"O",IF(C9=$Z$109,"O",IF(C9=$AA$109,"O",IF(C9=$AB$109,"O","X")))))))</f>
        <v>X</v>
      </c>
      <c r="D942" s="58" t="str">
        <f t="shared" si="796"/>
        <v>X</v>
      </c>
      <c r="E942" s="58" t="str">
        <f t="shared" si="796"/>
        <v>X</v>
      </c>
      <c r="F942" s="58" t="str">
        <f t="shared" si="796"/>
        <v>X</v>
      </c>
      <c r="G942" s="58" t="str">
        <f t="shared" si="796"/>
        <v>X</v>
      </c>
      <c r="H942" s="58" t="str">
        <f t="shared" si="796"/>
        <v>X</v>
      </c>
      <c r="I942" s="58" t="str">
        <f t="shared" si="796"/>
        <v>X</v>
      </c>
      <c r="J942" s="58" t="str">
        <f t="shared" si="796"/>
        <v>X</v>
      </c>
      <c r="K942" s="58" t="str">
        <f t="shared" si="796"/>
        <v>X</v>
      </c>
      <c r="L942" s="58" t="str">
        <f t="shared" si="796"/>
        <v>X</v>
      </c>
      <c r="M942" s="58" t="str">
        <f t="shared" si="796"/>
        <v>X</v>
      </c>
      <c r="N942" s="58" t="str">
        <f t="shared" si="796"/>
        <v>X</v>
      </c>
      <c r="O942" s="58" t="str">
        <f t="shared" si="796"/>
        <v>X</v>
      </c>
      <c r="P942" s="58" t="str">
        <f t="shared" si="796"/>
        <v>X</v>
      </c>
      <c r="Q942" s="58" t="str">
        <f t="shared" si="796"/>
        <v>X</v>
      </c>
    </row>
    <row r="943" spans="1:17" ht="18.75" customHeight="1">
      <c r="A943" s="780"/>
      <c r="B943" s="58" t="s">
        <v>35</v>
      </c>
      <c r="C943" s="58" t="str">
        <f t="shared" ref="C943:Q943" si="797">IF(C10=$V$109,"O",IF(C10=$W$109,"O",IF(C10=$X$109,"O",IF(C10=$Y$109,"O",IF(C10=$Z$109,"O",IF(C10=$AA$109,"O",IF(C10=$AB$109,"O","X")))))))</f>
        <v>X</v>
      </c>
      <c r="D943" s="58" t="str">
        <f t="shared" si="797"/>
        <v>X</v>
      </c>
      <c r="E943" s="58" t="str">
        <f t="shared" si="797"/>
        <v>X</v>
      </c>
      <c r="F943" s="58" t="str">
        <f t="shared" si="797"/>
        <v>X</v>
      </c>
      <c r="G943" s="58" t="str">
        <f t="shared" si="797"/>
        <v>X</v>
      </c>
      <c r="H943" s="58" t="str">
        <f t="shared" si="797"/>
        <v>X</v>
      </c>
      <c r="I943" s="58" t="str">
        <f t="shared" si="797"/>
        <v>X</v>
      </c>
      <c r="J943" s="58" t="str">
        <f t="shared" si="797"/>
        <v>X</v>
      </c>
      <c r="K943" s="58" t="str">
        <f t="shared" si="797"/>
        <v>X</v>
      </c>
      <c r="L943" s="58" t="str">
        <f t="shared" si="797"/>
        <v>X</v>
      </c>
      <c r="M943" s="58" t="str">
        <f t="shared" si="797"/>
        <v>X</v>
      </c>
      <c r="N943" s="58" t="str">
        <f t="shared" si="797"/>
        <v>X</v>
      </c>
      <c r="O943" s="58" t="str">
        <f t="shared" si="797"/>
        <v>X</v>
      </c>
      <c r="P943" s="58" t="str">
        <f t="shared" si="797"/>
        <v>X</v>
      </c>
      <c r="Q943" s="58" t="str">
        <f t="shared" si="797"/>
        <v>X</v>
      </c>
    </row>
    <row r="944" spans="1:17" ht="18.75" customHeight="1">
      <c r="A944" s="780"/>
      <c r="B944" s="58" t="s">
        <v>36</v>
      </c>
      <c r="C944" s="58" t="str">
        <f t="shared" ref="C944:Q944" si="798">IF(C11=$V$109,"O",IF(C11=$W$109,"O",IF(C11=$X$109,"O",IF(C11=$Y$109,"O",IF(C11=$Z$109,"O",IF(C11=$AA$109,"O",IF(C11=$AB$109,"O","X")))))))</f>
        <v>X</v>
      </c>
      <c r="D944" s="58" t="str">
        <f t="shared" si="798"/>
        <v>X</v>
      </c>
      <c r="E944" s="58" t="str">
        <f t="shared" si="798"/>
        <v>X</v>
      </c>
      <c r="F944" s="58" t="str">
        <f t="shared" si="798"/>
        <v>X</v>
      </c>
      <c r="G944" s="58" t="str">
        <f t="shared" si="798"/>
        <v>X</v>
      </c>
      <c r="H944" s="58" t="str">
        <f t="shared" si="798"/>
        <v>X</v>
      </c>
      <c r="I944" s="58" t="str">
        <f t="shared" si="798"/>
        <v>X</v>
      </c>
      <c r="J944" s="58" t="str">
        <f t="shared" si="798"/>
        <v>X</v>
      </c>
      <c r="K944" s="58" t="str">
        <f t="shared" si="798"/>
        <v>X</v>
      </c>
      <c r="L944" s="58" t="str">
        <f t="shared" si="798"/>
        <v>X</v>
      </c>
      <c r="M944" s="58" t="str">
        <f t="shared" si="798"/>
        <v>X</v>
      </c>
      <c r="N944" s="58" t="str">
        <f t="shared" si="798"/>
        <v>X</v>
      </c>
      <c r="O944" s="58" t="str">
        <f t="shared" si="798"/>
        <v>X</v>
      </c>
      <c r="P944" s="58" t="str">
        <f t="shared" si="798"/>
        <v>X</v>
      </c>
      <c r="Q944" s="58" t="str">
        <f t="shared" si="798"/>
        <v>X</v>
      </c>
    </row>
    <row r="945" spans="1:17" ht="18.75" customHeight="1">
      <c r="A945" s="780"/>
      <c r="B945" s="58" t="s">
        <v>21</v>
      </c>
      <c r="C945" s="58" t="str">
        <f t="shared" ref="C945:Q945" si="799">IF(C12=$V$109,"O",IF(C12=$W$109,"O",IF(C12=$X$109,"O",IF(C12=$Y$109,"O",IF(C12=$Z$109,"O",IF(C12=$AA$109,"O",IF(C12=$AB$109,"O","X")))))))</f>
        <v>X</v>
      </c>
      <c r="D945" s="58" t="str">
        <f t="shared" si="799"/>
        <v>X</v>
      </c>
      <c r="E945" s="58" t="str">
        <f t="shared" si="799"/>
        <v>X</v>
      </c>
      <c r="F945" s="58" t="str">
        <f t="shared" si="799"/>
        <v>X</v>
      </c>
      <c r="G945" s="58" t="str">
        <f t="shared" si="799"/>
        <v>X</v>
      </c>
      <c r="H945" s="58" t="str">
        <f t="shared" si="799"/>
        <v>X</v>
      </c>
      <c r="I945" s="58" t="str">
        <f t="shared" si="799"/>
        <v>X</v>
      </c>
      <c r="J945" s="58" t="str">
        <f t="shared" si="799"/>
        <v>X</v>
      </c>
      <c r="K945" s="58" t="str">
        <f t="shared" si="799"/>
        <v>X</v>
      </c>
      <c r="L945" s="58" t="str">
        <f t="shared" si="799"/>
        <v>X</v>
      </c>
      <c r="M945" s="58" t="str">
        <f t="shared" si="799"/>
        <v>X</v>
      </c>
      <c r="N945" s="58" t="str">
        <f t="shared" si="799"/>
        <v>X</v>
      </c>
      <c r="O945" s="58" t="str">
        <f t="shared" si="799"/>
        <v>X</v>
      </c>
      <c r="P945" s="58" t="str">
        <f t="shared" si="799"/>
        <v>X</v>
      </c>
      <c r="Q945" s="58" t="str">
        <f t="shared" si="799"/>
        <v>X</v>
      </c>
    </row>
    <row r="946" spans="1:17" ht="18.75" customHeight="1">
      <c r="A946" s="781"/>
      <c r="B946" s="30" t="s">
        <v>46</v>
      </c>
      <c r="C946" s="47">
        <f>COUNTIF(C940:C945,"O")</f>
        <v>0</v>
      </c>
      <c r="D946" s="47">
        <f t="shared" ref="D946:Q946" si="800">COUNTIF(D940:D945,"O")</f>
        <v>0</v>
      </c>
      <c r="E946" s="47">
        <f t="shared" si="800"/>
        <v>0</v>
      </c>
      <c r="F946" s="47">
        <f t="shared" si="800"/>
        <v>0</v>
      </c>
      <c r="G946" s="47">
        <f t="shared" si="800"/>
        <v>0</v>
      </c>
      <c r="H946" s="47">
        <f t="shared" si="800"/>
        <v>0</v>
      </c>
      <c r="I946" s="47">
        <f t="shared" si="800"/>
        <v>0</v>
      </c>
      <c r="J946" s="47">
        <f t="shared" si="800"/>
        <v>0</v>
      </c>
      <c r="K946" s="47">
        <f t="shared" si="800"/>
        <v>0</v>
      </c>
      <c r="L946" s="47">
        <f t="shared" si="800"/>
        <v>0</v>
      </c>
      <c r="M946" s="47">
        <f t="shared" si="800"/>
        <v>0</v>
      </c>
      <c r="N946" s="47">
        <f t="shared" si="800"/>
        <v>0</v>
      </c>
      <c r="O946" s="47">
        <f t="shared" si="800"/>
        <v>0</v>
      </c>
      <c r="P946" s="47">
        <f t="shared" si="800"/>
        <v>0</v>
      </c>
      <c r="Q946" s="47">
        <f t="shared" si="800"/>
        <v>0</v>
      </c>
    </row>
    <row r="947" spans="1:17" ht="18.75" customHeight="1">
      <c r="A947" s="779">
        <v>94</v>
      </c>
      <c r="B947" s="58" t="s">
        <v>32</v>
      </c>
      <c r="C947" s="58" t="str">
        <f>IF(C7=$V$110,"O",IF(C7=$W$110,"O",IF(C7=$X$110,"O",IF(C7=$Y$110,"O",IF(C7=$Z$110,"O",IF(C7=$AA$110,"O",IF(C7=$AB$110,"O","X")))))))</f>
        <v>X</v>
      </c>
      <c r="D947" s="58" t="str">
        <f t="shared" ref="D947:Q947" si="801">IF(D7=$V$110,"O",IF(D7=$W$110,"O",IF(D7=$X$110,"O",IF(D7=$Y$110,"O",IF(D7=$Z$110,"O",IF(D7=$AA$110,"O",IF(D7=$AB$110,"O","X")))))))</f>
        <v>X</v>
      </c>
      <c r="E947" s="58" t="str">
        <f t="shared" si="801"/>
        <v>X</v>
      </c>
      <c r="F947" s="58" t="str">
        <f t="shared" si="801"/>
        <v>X</v>
      </c>
      <c r="G947" s="58" t="str">
        <f t="shared" si="801"/>
        <v>X</v>
      </c>
      <c r="H947" s="58" t="str">
        <f t="shared" si="801"/>
        <v>X</v>
      </c>
      <c r="I947" s="58" t="str">
        <f t="shared" si="801"/>
        <v>X</v>
      </c>
      <c r="J947" s="58" t="str">
        <f t="shared" si="801"/>
        <v>X</v>
      </c>
      <c r="K947" s="58" t="str">
        <f t="shared" si="801"/>
        <v>X</v>
      </c>
      <c r="L947" s="58" t="str">
        <f t="shared" si="801"/>
        <v>X</v>
      </c>
      <c r="M947" s="58" t="str">
        <f t="shared" si="801"/>
        <v>X</v>
      </c>
      <c r="N947" s="58" t="str">
        <f t="shared" si="801"/>
        <v>X</v>
      </c>
      <c r="O947" s="58" t="str">
        <f t="shared" si="801"/>
        <v>X</v>
      </c>
      <c r="P947" s="58" t="str">
        <f t="shared" si="801"/>
        <v>X</v>
      </c>
      <c r="Q947" s="58" t="str">
        <f t="shared" si="801"/>
        <v>X</v>
      </c>
    </row>
    <row r="948" spans="1:17" ht="18.75" customHeight="1">
      <c r="A948" s="780"/>
      <c r="B948" s="58" t="s">
        <v>33</v>
      </c>
      <c r="C948" s="58" t="str">
        <f t="shared" ref="C948:Q948" si="802">IF(C8=$V$110,"O",IF(C8=$W$110,"O",IF(C8=$X$110,"O",IF(C8=$Y$110,"O",IF(C8=$Z$110,"O",IF(C8=$AA$110,"O",IF(C8=$AB$110,"O","X")))))))</f>
        <v>X</v>
      </c>
      <c r="D948" s="58" t="str">
        <f t="shared" si="802"/>
        <v>X</v>
      </c>
      <c r="E948" s="58" t="str">
        <f t="shared" si="802"/>
        <v>X</v>
      </c>
      <c r="F948" s="58" t="str">
        <f t="shared" si="802"/>
        <v>X</v>
      </c>
      <c r="G948" s="58" t="str">
        <f t="shared" si="802"/>
        <v>X</v>
      </c>
      <c r="H948" s="58" t="str">
        <f t="shared" si="802"/>
        <v>X</v>
      </c>
      <c r="I948" s="58" t="str">
        <f t="shared" si="802"/>
        <v>X</v>
      </c>
      <c r="J948" s="58" t="str">
        <f t="shared" si="802"/>
        <v>X</v>
      </c>
      <c r="K948" s="58" t="str">
        <f t="shared" si="802"/>
        <v>X</v>
      </c>
      <c r="L948" s="58" t="str">
        <f t="shared" si="802"/>
        <v>X</v>
      </c>
      <c r="M948" s="58" t="str">
        <f t="shared" si="802"/>
        <v>X</v>
      </c>
      <c r="N948" s="58" t="str">
        <f t="shared" si="802"/>
        <v>X</v>
      </c>
      <c r="O948" s="58" t="str">
        <f t="shared" si="802"/>
        <v>X</v>
      </c>
      <c r="P948" s="58" t="str">
        <f t="shared" si="802"/>
        <v>X</v>
      </c>
      <c r="Q948" s="58" t="str">
        <f t="shared" si="802"/>
        <v>X</v>
      </c>
    </row>
    <row r="949" spans="1:17" ht="18.75" customHeight="1">
      <c r="A949" s="780"/>
      <c r="B949" s="58" t="s">
        <v>34</v>
      </c>
      <c r="C949" s="58" t="str">
        <f t="shared" ref="C949:Q949" si="803">IF(C9=$V$110,"O",IF(C9=$W$110,"O",IF(C9=$X$110,"O",IF(C9=$Y$110,"O",IF(C9=$Z$110,"O",IF(C9=$AA$110,"O",IF(C9=$AB$110,"O","X")))))))</f>
        <v>O</v>
      </c>
      <c r="D949" s="58" t="str">
        <f t="shared" si="803"/>
        <v>O</v>
      </c>
      <c r="E949" s="58" t="str">
        <f t="shared" si="803"/>
        <v>O</v>
      </c>
      <c r="F949" s="58" t="str">
        <f t="shared" si="803"/>
        <v>O</v>
      </c>
      <c r="G949" s="58" t="str">
        <f t="shared" si="803"/>
        <v>O</v>
      </c>
      <c r="H949" s="58" t="str">
        <f t="shared" si="803"/>
        <v>O</v>
      </c>
      <c r="I949" s="58" t="str">
        <f t="shared" si="803"/>
        <v>O</v>
      </c>
      <c r="J949" s="58" t="str">
        <f t="shared" si="803"/>
        <v>O</v>
      </c>
      <c r="K949" s="58" t="str">
        <f t="shared" si="803"/>
        <v>O</v>
      </c>
      <c r="L949" s="58" t="str">
        <f t="shared" si="803"/>
        <v>O</v>
      </c>
      <c r="M949" s="58" t="str">
        <f t="shared" si="803"/>
        <v>O</v>
      </c>
      <c r="N949" s="58" t="str">
        <f t="shared" si="803"/>
        <v>O</v>
      </c>
      <c r="O949" s="58" t="str">
        <f t="shared" si="803"/>
        <v>O</v>
      </c>
      <c r="P949" s="58" t="str">
        <f t="shared" si="803"/>
        <v>O</v>
      </c>
      <c r="Q949" s="58" t="str">
        <f t="shared" si="803"/>
        <v>O</v>
      </c>
    </row>
    <row r="950" spans="1:17" ht="18.75" customHeight="1">
      <c r="A950" s="780"/>
      <c r="B950" s="58" t="s">
        <v>35</v>
      </c>
      <c r="C950" s="58" t="str">
        <f t="shared" ref="C950:Q950" si="804">IF(C10=$V$110,"O",IF(C10=$W$110,"O",IF(C10=$X$110,"O",IF(C10=$Y$110,"O",IF(C10=$Z$110,"O",IF(C10=$AA$110,"O",IF(C10=$AB$110,"O","X")))))))</f>
        <v>X</v>
      </c>
      <c r="D950" s="58" t="str">
        <f t="shared" si="804"/>
        <v>X</v>
      </c>
      <c r="E950" s="58" t="str">
        <f t="shared" si="804"/>
        <v>X</v>
      </c>
      <c r="F950" s="58" t="str">
        <f t="shared" si="804"/>
        <v>X</v>
      </c>
      <c r="G950" s="58" t="str">
        <f t="shared" si="804"/>
        <v>X</v>
      </c>
      <c r="H950" s="58" t="str">
        <f t="shared" si="804"/>
        <v>X</v>
      </c>
      <c r="I950" s="58" t="str">
        <f t="shared" si="804"/>
        <v>X</v>
      </c>
      <c r="J950" s="58" t="str">
        <f t="shared" si="804"/>
        <v>X</v>
      </c>
      <c r="K950" s="58" t="str">
        <f t="shared" si="804"/>
        <v>X</v>
      </c>
      <c r="L950" s="58" t="str">
        <f t="shared" si="804"/>
        <v>X</v>
      </c>
      <c r="M950" s="58" t="str">
        <f t="shared" si="804"/>
        <v>X</v>
      </c>
      <c r="N950" s="58" t="str">
        <f t="shared" si="804"/>
        <v>X</v>
      </c>
      <c r="O950" s="58" t="str">
        <f t="shared" si="804"/>
        <v>X</v>
      </c>
      <c r="P950" s="58" t="str">
        <f t="shared" si="804"/>
        <v>X</v>
      </c>
      <c r="Q950" s="58" t="str">
        <f t="shared" si="804"/>
        <v>X</v>
      </c>
    </row>
    <row r="951" spans="1:17" ht="18.75" customHeight="1">
      <c r="A951" s="780"/>
      <c r="B951" s="58" t="s">
        <v>36</v>
      </c>
      <c r="C951" s="58" t="str">
        <f t="shared" ref="C951:Q951" si="805">IF(C11=$V$110,"O",IF(C11=$W$110,"O",IF(C11=$X$110,"O",IF(C11=$Y$110,"O",IF(C11=$Z$110,"O",IF(C11=$AA$110,"O",IF(C11=$AB$110,"O","X")))))))</f>
        <v>X</v>
      </c>
      <c r="D951" s="58" t="str">
        <f t="shared" si="805"/>
        <v>X</v>
      </c>
      <c r="E951" s="58" t="str">
        <f t="shared" si="805"/>
        <v>X</v>
      </c>
      <c r="F951" s="58" t="str">
        <f t="shared" si="805"/>
        <v>X</v>
      </c>
      <c r="G951" s="58" t="str">
        <f t="shared" si="805"/>
        <v>X</v>
      </c>
      <c r="H951" s="58" t="str">
        <f t="shared" si="805"/>
        <v>X</v>
      </c>
      <c r="I951" s="58" t="str">
        <f t="shared" si="805"/>
        <v>X</v>
      </c>
      <c r="J951" s="58" t="str">
        <f t="shared" si="805"/>
        <v>X</v>
      </c>
      <c r="K951" s="58" t="str">
        <f t="shared" si="805"/>
        <v>X</v>
      </c>
      <c r="L951" s="58" t="str">
        <f t="shared" si="805"/>
        <v>X</v>
      </c>
      <c r="M951" s="58" t="str">
        <f t="shared" si="805"/>
        <v>X</v>
      </c>
      <c r="N951" s="58" t="str">
        <f t="shared" si="805"/>
        <v>X</v>
      </c>
      <c r="O951" s="58" t="str">
        <f t="shared" si="805"/>
        <v>X</v>
      </c>
      <c r="P951" s="58" t="str">
        <f t="shared" si="805"/>
        <v>X</v>
      </c>
      <c r="Q951" s="58" t="str">
        <f t="shared" si="805"/>
        <v>X</v>
      </c>
    </row>
    <row r="952" spans="1:17" ht="18.75" customHeight="1">
      <c r="A952" s="780"/>
      <c r="B952" s="58" t="s">
        <v>21</v>
      </c>
      <c r="C952" s="58" t="str">
        <f t="shared" ref="C952:Q952" si="806">IF(C12=$V$110,"O",IF(C12=$W$110,"O",IF(C12=$X$110,"O",IF(C12=$Y$110,"O",IF(C12=$Z$110,"O",IF(C12=$AA$110,"O",IF(C12=$AB$110,"O","X")))))))</f>
        <v>X</v>
      </c>
      <c r="D952" s="58" t="str">
        <f t="shared" si="806"/>
        <v>X</v>
      </c>
      <c r="E952" s="58" t="str">
        <f t="shared" si="806"/>
        <v>X</v>
      </c>
      <c r="F952" s="58" t="str">
        <f t="shared" si="806"/>
        <v>X</v>
      </c>
      <c r="G952" s="58" t="str">
        <f t="shared" si="806"/>
        <v>X</v>
      </c>
      <c r="H952" s="58" t="str">
        <f t="shared" si="806"/>
        <v>X</v>
      </c>
      <c r="I952" s="58" t="str">
        <f t="shared" si="806"/>
        <v>X</v>
      </c>
      <c r="J952" s="58" t="str">
        <f t="shared" si="806"/>
        <v>X</v>
      </c>
      <c r="K952" s="58" t="str">
        <f t="shared" si="806"/>
        <v>X</v>
      </c>
      <c r="L952" s="58" t="str">
        <f t="shared" si="806"/>
        <v>X</v>
      </c>
      <c r="M952" s="58" t="str">
        <f t="shared" si="806"/>
        <v>X</v>
      </c>
      <c r="N952" s="58" t="str">
        <f t="shared" si="806"/>
        <v>X</v>
      </c>
      <c r="O952" s="58" t="str">
        <f t="shared" si="806"/>
        <v>X</v>
      </c>
      <c r="P952" s="58" t="str">
        <f t="shared" si="806"/>
        <v>X</v>
      </c>
      <c r="Q952" s="58" t="str">
        <f t="shared" si="806"/>
        <v>X</v>
      </c>
    </row>
    <row r="953" spans="1:17" ht="18.75" customHeight="1">
      <c r="A953" s="781"/>
      <c r="B953" s="30" t="s">
        <v>46</v>
      </c>
      <c r="C953" s="47">
        <f>COUNTIF(C947:C952,"O")</f>
        <v>1</v>
      </c>
      <c r="D953" s="47">
        <f t="shared" ref="D953:Q953" si="807">COUNTIF(D947:D952,"O")</f>
        <v>1</v>
      </c>
      <c r="E953" s="47">
        <f t="shared" si="807"/>
        <v>1</v>
      </c>
      <c r="F953" s="47">
        <f t="shared" si="807"/>
        <v>1</v>
      </c>
      <c r="G953" s="47">
        <f t="shared" si="807"/>
        <v>1</v>
      </c>
      <c r="H953" s="47">
        <f t="shared" si="807"/>
        <v>1</v>
      </c>
      <c r="I953" s="47">
        <f t="shared" si="807"/>
        <v>1</v>
      </c>
      <c r="J953" s="47">
        <f t="shared" si="807"/>
        <v>1</v>
      </c>
      <c r="K953" s="47">
        <f t="shared" si="807"/>
        <v>1</v>
      </c>
      <c r="L953" s="47">
        <f t="shared" si="807"/>
        <v>1</v>
      </c>
      <c r="M953" s="47">
        <f t="shared" si="807"/>
        <v>1</v>
      </c>
      <c r="N953" s="47">
        <f t="shared" si="807"/>
        <v>1</v>
      </c>
      <c r="O953" s="47">
        <f t="shared" si="807"/>
        <v>1</v>
      </c>
      <c r="P953" s="47">
        <f t="shared" si="807"/>
        <v>1</v>
      </c>
      <c r="Q953" s="47">
        <f t="shared" si="807"/>
        <v>1</v>
      </c>
    </row>
    <row r="954" spans="1:17" ht="18.75" customHeight="1">
      <c r="A954" s="779">
        <v>95</v>
      </c>
      <c r="B954" s="58" t="s">
        <v>32</v>
      </c>
      <c r="C954" s="58" t="str">
        <f>IF(C7=$V$111,"O",IF(C7=$W$111,"O",IF(C7=$X$111,"O",IF(C7=$Y$111,"O",IF(C7=$Z$111,"O",IF(C7=$AA$111,"O",IF(C7=$AB$111,"O","X")))))))</f>
        <v>X</v>
      </c>
      <c r="D954" s="58" t="str">
        <f t="shared" ref="D954:Q954" si="808">IF(D7=$V$111,"O",IF(D7=$W$111,"O",IF(D7=$X$111,"O",IF(D7=$Y$111,"O",IF(D7=$Z$111,"O",IF(D7=$AA$111,"O",IF(D7=$AB$111,"O","X")))))))</f>
        <v>X</v>
      </c>
      <c r="E954" s="58" t="str">
        <f t="shared" si="808"/>
        <v>X</v>
      </c>
      <c r="F954" s="58" t="str">
        <f t="shared" si="808"/>
        <v>X</v>
      </c>
      <c r="G954" s="58" t="str">
        <f t="shared" si="808"/>
        <v>X</v>
      </c>
      <c r="H954" s="58" t="str">
        <f t="shared" si="808"/>
        <v>X</v>
      </c>
      <c r="I954" s="58" t="str">
        <f t="shared" si="808"/>
        <v>X</v>
      </c>
      <c r="J954" s="58" t="str">
        <f t="shared" si="808"/>
        <v>X</v>
      </c>
      <c r="K954" s="58" t="str">
        <f t="shared" si="808"/>
        <v>X</v>
      </c>
      <c r="L954" s="58" t="str">
        <f t="shared" si="808"/>
        <v>X</v>
      </c>
      <c r="M954" s="58" t="str">
        <f t="shared" si="808"/>
        <v>X</v>
      </c>
      <c r="N954" s="58" t="str">
        <f t="shared" si="808"/>
        <v>X</v>
      </c>
      <c r="O954" s="58" t="str">
        <f t="shared" si="808"/>
        <v>X</v>
      </c>
      <c r="P954" s="58" t="str">
        <f t="shared" si="808"/>
        <v>X</v>
      </c>
      <c r="Q954" s="58" t="str">
        <f t="shared" si="808"/>
        <v>X</v>
      </c>
    </row>
    <row r="955" spans="1:17" ht="18.75" customHeight="1">
      <c r="A955" s="780"/>
      <c r="B955" s="58" t="s">
        <v>33</v>
      </c>
      <c r="C955" s="58" t="str">
        <f t="shared" ref="C955:Q955" si="809">IF(C8=$V$111,"O",IF(C8=$W$111,"O",IF(C8=$X$111,"O",IF(C8=$Y$111,"O",IF(C8=$Z$111,"O",IF(C8=$AA$111,"O",IF(C8=$AB$111,"O","X")))))))</f>
        <v>X</v>
      </c>
      <c r="D955" s="58" t="str">
        <f t="shared" si="809"/>
        <v>X</v>
      </c>
      <c r="E955" s="58" t="str">
        <f t="shared" si="809"/>
        <v>X</v>
      </c>
      <c r="F955" s="58" t="str">
        <f t="shared" si="809"/>
        <v>X</v>
      </c>
      <c r="G955" s="58" t="str">
        <f t="shared" si="809"/>
        <v>X</v>
      </c>
      <c r="H955" s="58" t="str">
        <f t="shared" si="809"/>
        <v>X</v>
      </c>
      <c r="I955" s="58" t="str">
        <f t="shared" si="809"/>
        <v>X</v>
      </c>
      <c r="J955" s="58" t="str">
        <f t="shared" si="809"/>
        <v>X</v>
      </c>
      <c r="K955" s="58" t="str">
        <f t="shared" si="809"/>
        <v>X</v>
      </c>
      <c r="L955" s="58" t="str">
        <f t="shared" si="809"/>
        <v>X</v>
      </c>
      <c r="M955" s="58" t="str">
        <f t="shared" si="809"/>
        <v>X</v>
      </c>
      <c r="N955" s="58" t="str">
        <f t="shared" si="809"/>
        <v>X</v>
      </c>
      <c r="O955" s="58" t="str">
        <f t="shared" si="809"/>
        <v>X</v>
      </c>
      <c r="P955" s="58" t="str">
        <f t="shared" si="809"/>
        <v>X</v>
      </c>
      <c r="Q955" s="58" t="str">
        <f t="shared" si="809"/>
        <v>X</v>
      </c>
    </row>
    <row r="956" spans="1:17" ht="18.75" customHeight="1">
      <c r="A956" s="780"/>
      <c r="B956" s="58" t="s">
        <v>34</v>
      </c>
      <c r="C956" s="58" t="str">
        <f t="shared" ref="C956:Q956" si="810">IF(C9=$V$111,"O",IF(C9=$W$111,"O",IF(C9=$X$111,"O",IF(C9=$Y$111,"O",IF(C9=$Z$111,"O",IF(C9=$AA$111,"O",IF(C9=$AB$111,"O","X")))))))</f>
        <v>X</v>
      </c>
      <c r="D956" s="58" t="str">
        <f t="shared" si="810"/>
        <v>X</v>
      </c>
      <c r="E956" s="58" t="str">
        <f t="shared" si="810"/>
        <v>X</v>
      </c>
      <c r="F956" s="58" t="str">
        <f t="shared" si="810"/>
        <v>X</v>
      </c>
      <c r="G956" s="58" t="str">
        <f t="shared" si="810"/>
        <v>X</v>
      </c>
      <c r="H956" s="58" t="str">
        <f t="shared" si="810"/>
        <v>X</v>
      </c>
      <c r="I956" s="58" t="str">
        <f t="shared" si="810"/>
        <v>X</v>
      </c>
      <c r="J956" s="58" t="str">
        <f t="shared" si="810"/>
        <v>X</v>
      </c>
      <c r="K956" s="58" t="str">
        <f t="shared" si="810"/>
        <v>X</v>
      </c>
      <c r="L956" s="58" t="str">
        <f t="shared" si="810"/>
        <v>X</v>
      </c>
      <c r="M956" s="58" t="str">
        <f t="shared" si="810"/>
        <v>X</v>
      </c>
      <c r="N956" s="58" t="str">
        <f t="shared" si="810"/>
        <v>X</v>
      </c>
      <c r="O956" s="58" t="str">
        <f t="shared" si="810"/>
        <v>X</v>
      </c>
      <c r="P956" s="58" t="str">
        <f t="shared" si="810"/>
        <v>X</v>
      </c>
      <c r="Q956" s="58" t="str">
        <f t="shared" si="810"/>
        <v>X</v>
      </c>
    </row>
    <row r="957" spans="1:17" ht="18.75" customHeight="1">
      <c r="A957" s="780"/>
      <c r="B957" s="58" t="s">
        <v>35</v>
      </c>
      <c r="C957" s="58" t="str">
        <f t="shared" ref="C957:Q957" si="811">IF(C10=$V$111,"O",IF(C10=$W$111,"O",IF(C10=$X$111,"O",IF(C10=$Y$111,"O",IF(C10=$Z$111,"O",IF(C10=$AA$111,"O",IF(C10=$AB$111,"O","X")))))))</f>
        <v>X</v>
      </c>
      <c r="D957" s="58" t="str">
        <f t="shared" si="811"/>
        <v>X</v>
      </c>
      <c r="E957" s="58" t="str">
        <f t="shared" si="811"/>
        <v>X</v>
      </c>
      <c r="F957" s="58" t="str">
        <f t="shared" si="811"/>
        <v>X</v>
      </c>
      <c r="G957" s="58" t="str">
        <f t="shared" si="811"/>
        <v>X</v>
      </c>
      <c r="H957" s="58" t="str">
        <f t="shared" si="811"/>
        <v>X</v>
      </c>
      <c r="I957" s="58" t="str">
        <f t="shared" si="811"/>
        <v>X</v>
      </c>
      <c r="J957" s="58" t="str">
        <f t="shared" si="811"/>
        <v>X</v>
      </c>
      <c r="K957" s="58" t="str">
        <f t="shared" si="811"/>
        <v>X</v>
      </c>
      <c r="L957" s="58" t="str">
        <f t="shared" si="811"/>
        <v>X</v>
      </c>
      <c r="M957" s="58" t="str">
        <f t="shared" si="811"/>
        <v>X</v>
      </c>
      <c r="N957" s="58" t="str">
        <f t="shared" si="811"/>
        <v>X</v>
      </c>
      <c r="O957" s="58" t="str">
        <f t="shared" si="811"/>
        <v>X</v>
      </c>
      <c r="P957" s="58" t="str">
        <f t="shared" si="811"/>
        <v>X</v>
      </c>
      <c r="Q957" s="58" t="str">
        <f t="shared" si="811"/>
        <v>X</v>
      </c>
    </row>
    <row r="958" spans="1:17" ht="18.75" customHeight="1">
      <c r="A958" s="780"/>
      <c r="B958" s="58" t="s">
        <v>36</v>
      </c>
      <c r="C958" s="58" t="str">
        <f t="shared" ref="C958:Q958" si="812">IF(C11=$V$111,"O",IF(C11=$W$111,"O",IF(C11=$X$111,"O",IF(C11=$Y$111,"O",IF(C11=$Z$111,"O",IF(C11=$AA$111,"O",IF(C11=$AB$111,"O","X")))))))</f>
        <v>O</v>
      </c>
      <c r="D958" s="58" t="str">
        <f t="shared" si="812"/>
        <v>O</v>
      </c>
      <c r="E958" s="58" t="str">
        <f t="shared" si="812"/>
        <v>O</v>
      </c>
      <c r="F958" s="58" t="str">
        <f t="shared" si="812"/>
        <v>O</v>
      </c>
      <c r="G958" s="58" t="str">
        <f t="shared" si="812"/>
        <v>O</v>
      </c>
      <c r="H958" s="58" t="str">
        <f t="shared" si="812"/>
        <v>O</v>
      </c>
      <c r="I958" s="58" t="str">
        <f t="shared" si="812"/>
        <v>O</v>
      </c>
      <c r="J958" s="58" t="str">
        <f t="shared" si="812"/>
        <v>O</v>
      </c>
      <c r="K958" s="58" t="str">
        <f t="shared" si="812"/>
        <v>O</v>
      </c>
      <c r="L958" s="58" t="str">
        <f t="shared" si="812"/>
        <v>O</v>
      </c>
      <c r="M958" s="58" t="str">
        <f t="shared" si="812"/>
        <v>O</v>
      </c>
      <c r="N958" s="58" t="str">
        <f t="shared" si="812"/>
        <v>O</v>
      </c>
      <c r="O958" s="58" t="str">
        <f t="shared" si="812"/>
        <v>O</v>
      </c>
      <c r="P958" s="58" t="str">
        <f t="shared" si="812"/>
        <v>O</v>
      </c>
      <c r="Q958" s="58" t="str">
        <f t="shared" si="812"/>
        <v>O</v>
      </c>
    </row>
    <row r="959" spans="1:17" ht="18.75" customHeight="1">
      <c r="A959" s="780"/>
      <c r="B959" s="58" t="s">
        <v>21</v>
      </c>
      <c r="C959" s="58" t="str">
        <f t="shared" ref="C959:Q959" si="813">IF(C12=$V$111,"O",IF(C12=$W$111,"O",IF(C12=$X$111,"O",IF(C12=$Y$111,"O",IF(C12=$Z$111,"O",IF(C12=$AA$111,"O",IF(C12=$AB$111,"O","X")))))))</f>
        <v>X</v>
      </c>
      <c r="D959" s="58" t="str">
        <f t="shared" si="813"/>
        <v>X</v>
      </c>
      <c r="E959" s="58" t="str">
        <f t="shared" si="813"/>
        <v>X</v>
      </c>
      <c r="F959" s="58" t="str">
        <f t="shared" si="813"/>
        <v>X</v>
      </c>
      <c r="G959" s="58" t="str">
        <f t="shared" si="813"/>
        <v>X</v>
      </c>
      <c r="H959" s="58" t="str">
        <f t="shared" si="813"/>
        <v>X</v>
      </c>
      <c r="I959" s="58" t="str">
        <f t="shared" si="813"/>
        <v>X</v>
      </c>
      <c r="J959" s="58" t="str">
        <f t="shared" si="813"/>
        <v>X</v>
      </c>
      <c r="K959" s="58" t="str">
        <f t="shared" si="813"/>
        <v>X</v>
      </c>
      <c r="L959" s="58" t="str">
        <f t="shared" si="813"/>
        <v>X</v>
      </c>
      <c r="M959" s="58" t="str">
        <f t="shared" si="813"/>
        <v>X</v>
      </c>
      <c r="N959" s="58" t="str">
        <f t="shared" si="813"/>
        <v>X</v>
      </c>
      <c r="O959" s="58" t="str">
        <f t="shared" si="813"/>
        <v>X</v>
      </c>
      <c r="P959" s="58" t="str">
        <f t="shared" si="813"/>
        <v>X</v>
      </c>
      <c r="Q959" s="58" t="str">
        <f t="shared" si="813"/>
        <v>X</v>
      </c>
    </row>
    <row r="960" spans="1:17" ht="18.75" customHeight="1">
      <c r="A960" s="781"/>
      <c r="B960" s="30" t="s">
        <v>46</v>
      </c>
      <c r="C960" s="47">
        <f>COUNTIF(C954:C959,"O")</f>
        <v>1</v>
      </c>
      <c r="D960" s="47">
        <f t="shared" ref="D960:Q960" si="814">COUNTIF(D954:D959,"O")</f>
        <v>1</v>
      </c>
      <c r="E960" s="47">
        <f t="shared" si="814"/>
        <v>1</v>
      </c>
      <c r="F960" s="47">
        <f t="shared" si="814"/>
        <v>1</v>
      </c>
      <c r="G960" s="47">
        <f t="shared" si="814"/>
        <v>1</v>
      </c>
      <c r="H960" s="47">
        <f t="shared" si="814"/>
        <v>1</v>
      </c>
      <c r="I960" s="47">
        <f t="shared" si="814"/>
        <v>1</v>
      </c>
      <c r="J960" s="47">
        <f t="shared" si="814"/>
        <v>1</v>
      </c>
      <c r="K960" s="47">
        <f t="shared" si="814"/>
        <v>1</v>
      </c>
      <c r="L960" s="47">
        <f t="shared" si="814"/>
        <v>1</v>
      </c>
      <c r="M960" s="47">
        <f t="shared" si="814"/>
        <v>1</v>
      </c>
      <c r="N960" s="47">
        <f t="shared" si="814"/>
        <v>1</v>
      </c>
      <c r="O960" s="47">
        <f t="shared" si="814"/>
        <v>1</v>
      </c>
      <c r="P960" s="47">
        <f t="shared" si="814"/>
        <v>1</v>
      </c>
      <c r="Q960" s="47">
        <f t="shared" si="814"/>
        <v>1</v>
      </c>
    </row>
    <row r="961" spans="1:17" ht="18.75" customHeight="1">
      <c r="A961" s="779">
        <v>96</v>
      </c>
      <c r="B961" s="58" t="s">
        <v>32</v>
      </c>
      <c r="C961" s="58" t="str">
        <f>IF(C7=$V$112,"O",IF(C7=$W$112,"O",IF(C7=$X$112,"O",IF(C7=$Y$112,"O",IF(C7=$Z$112,"O",IF(C7=$AA$112,"O",IF(C7=$AB$112,"O","X")))))))</f>
        <v>O</v>
      </c>
      <c r="D961" s="58" t="str">
        <f t="shared" ref="D961:Q961" si="815">IF(D7=$V$112,"O",IF(D7=$W$112,"O",IF(D7=$X$112,"O",IF(D7=$Y$112,"O",IF(D7=$Z$112,"O",IF(D7=$AA$112,"O",IF(D7=$AB$112,"O","X")))))))</f>
        <v>O</v>
      </c>
      <c r="E961" s="58" t="str">
        <f t="shared" si="815"/>
        <v>O</v>
      </c>
      <c r="F961" s="58" t="str">
        <f t="shared" si="815"/>
        <v>O</v>
      </c>
      <c r="G961" s="58" t="str">
        <f t="shared" si="815"/>
        <v>O</v>
      </c>
      <c r="H961" s="58" t="str">
        <f t="shared" si="815"/>
        <v>O</v>
      </c>
      <c r="I961" s="58" t="str">
        <f t="shared" si="815"/>
        <v>O</v>
      </c>
      <c r="J961" s="58" t="str">
        <f t="shared" si="815"/>
        <v>O</v>
      </c>
      <c r="K961" s="58" t="str">
        <f t="shared" si="815"/>
        <v>O</v>
      </c>
      <c r="L961" s="58" t="str">
        <f t="shared" si="815"/>
        <v>O</v>
      </c>
      <c r="M961" s="58" t="str">
        <f t="shared" si="815"/>
        <v>O</v>
      </c>
      <c r="N961" s="58" t="str">
        <f t="shared" si="815"/>
        <v>O</v>
      </c>
      <c r="O961" s="58" t="str">
        <f t="shared" si="815"/>
        <v>O</v>
      </c>
      <c r="P961" s="58" t="str">
        <f t="shared" si="815"/>
        <v>O</v>
      </c>
      <c r="Q961" s="58" t="str">
        <f t="shared" si="815"/>
        <v>O</v>
      </c>
    </row>
    <row r="962" spans="1:17" ht="18.75" customHeight="1">
      <c r="A962" s="780"/>
      <c r="B962" s="58" t="s">
        <v>33</v>
      </c>
      <c r="C962" s="58" t="str">
        <f t="shared" ref="C962:Q962" si="816">IF(C8=$V$112,"O",IF(C8=$W$112,"O",IF(C8=$X$112,"O",IF(C8=$Y$112,"O",IF(C8=$Z$112,"O",IF(C8=$AA$112,"O",IF(C8=$AB$112,"O","X")))))))</f>
        <v>O</v>
      </c>
      <c r="D962" s="58" t="str">
        <f t="shared" si="816"/>
        <v>O</v>
      </c>
      <c r="E962" s="58" t="str">
        <f t="shared" si="816"/>
        <v>O</v>
      </c>
      <c r="F962" s="58" t="str">
        <f t="shared" si="816"/>
        <v>O</v>
      </c>
      <c r="G962" s="58" t="str">
        <f t="shared" si="816"/>
        <v>O</v>
      </c>
      <c r="H962" s="58" t="str">
        <f t="shared" si="816"/>
        <v>O</v>
      </c>
      <c r="I962" s="58" t="str">
        <f t="shared" si="816"/>
        <v>O</v>
      </c>
      <c r="J962" s="58" t="str">
        <f t="shared" si="816"/>
        <v>O</v>
      </c>
      <c r="K962" s="58" t="str">
        <f t="shared" si="816"/>
        <v>O</v>
      </c>
      <c r="L962" s="58" t="str">
        <f t="shared" si="816"/>
        <v>O</v>
      </c>
      <c r="M962" s="58" t="str">
        <f t="shared" si="816"/>
        <v>O</v>
      </c>
      <c r="N962" s="58" t="str">
        <f t="shared" si="816"/>
        <v>O</v>
      </c>
      <c r="O962" s="58" t="str">
        <f t="shared" si="816"/>
        <v>O</v>
      </c>
      <c r="P962" s="58" t="str">
        <f t="shared" si="816"/>
        <v>O</v>
      </c>
      <c r="Q962" s="58" t="str">
        <f t="shared" si="816"/>
        <v>O</v>
      </c>
    </row>
    <row r="963" spans="1:17" ht="18.75" customHeight="1">
      <c r="A963" s="780"/>
      <c r="B963" s="58" t="s">
        <v>34</v>
      </c>
      <c r="C963" s="58" t="str">
        <f t="shared" ref="C963:Q963" si="817">IF(C9=$V$112,"O",IF(C9=$W$112,"O",IF(C9=$X$112,"O",IF(C9=$Y$112,"O",IF(C9=$Z$112,"O",IF(C9=$AA$112,"O",IF(C9=$AB$112,"O","X")))))))</f>
        <v>X</v>
      </c>
      <c r="D963" s="58" t="str">
        <f t="shared" si="817"/>
        <v>X</v>
      </c>
      <c r="E963" s="58" t="str">
        <f t="shared" si="817"/>
        <v>X</v>
      </c>
      <c r="F963" s="58" t="str">
        <f t="shared" si="817"/>
        <v>X</v>
      </c>
      <c r="G963" s="58" t="str">
        <f t="shared" si="817"/>
        <v>X</v>
      </c>
      <c r="H963" s="58" t="str">
        <f t="shared" si="817"/>
        <v>X</v>
      </c>
      <c r="I963" s="58" t="str">
        <f t="shared" si="817"/>
        <v>X</v>
      </c>
      <c r="J963" s="58" t="str">
        <f t="shared" si="817"/>
        <v>X</v>
      </c>
      <c r="K963" s="58" t="str">
        <f t="shared" si="817"/>
        <v>X</v>
      </c>
      <c r="L963" s="58" t="str">
        <f t="shared" si="817"/>
        <v>X</v>
      </c>
      <c r="M963" s="58" t="str">
        <f t="shared" si="817"/>
        <v>X</v>
      </c>
      <c r="N963" s="58" t="str">
        <f t="shared" si="817"/>
        <v>X</v>
      </c>
      <c r="O963" s="58" t="str">
        <f t="shared" si="817"/>
        <v>X</v>
      </c>
      <c r="P963" s="58" t="str">
        <f t="shared" si="817"/>
        <v>X</v>
      </c>
      <c r="Q963" s="58" t="str">
        <f t="shared" si="817"/>
        <v>X</v>
      </c>
    </row>
    <row r="964" spans="1:17" ht="18.75" customHeight="1">
      <c r="A964" s="780"/>
      <c r="B964" s="58" t="s">
        <v>35</v>
      </c>
      <c r="C964" s="58" t="str">
        <f t="shared" ref="C964:Q964" si="818">IF(C10=$V$112,"O",IF(C10=$W$112,"O",IF(C10=$X$112,"O",IF(C10=$Y$112,"O",IF(C10=$Z$112,"O",IF(C10=$AA$112,"O",IF(C10=$AB$112,"O","X")))))))</f>
        <v>X</v>
      </c>
      <c r="D964" s="58" t="str">
        <f t="shared" si="818"/>
        <v>X</v>
      </c>
      <c r="E964" s="58" t="str">
        <f t="shared" si="818"/>
        <v>X</v>
      </c>
      <c r="F964" s="58" t="str">
        <f t="shared" si="818"/>
        <v>X</v>
      </c>
      <c r="G964" s="58" t="str">
        <f t="shared" si="818"/>
        <v>X</v>
      </c>
      <c r="H964" s="58" t="str">
        <f t="shared" si="818"/>
        <v>X</v>
      </c>
      <c r="I964" s="58" t="str">
        <f t="shared" si="818"/>
        <v>X</v>
      </c>
      <c r="J964" s="58" t="str">
        <f t="shared" si="818"/>
        <v>X</v>
      </c>
      <c r="K964" s="58" t="str">
        <f t="shared" si="818"/>
        <v>X</v>
      </c>
      <c r="L964" s="58" t="str">
        <f t="shared" si="818"/>
        <v>X</v>
      </c>
      <c r="M964" s="58" t="str">
        <f t="shared" si="818"/>
        <v>X</v>
      </c>
      <c r="N964" s="58" t="str">
        <f t="shared" si="818"/>
        <v>X</v>
      </c>
      <c r="O964" s="58" t="str">
        <f t="shared" si="818"/>
        <v>X</v>
      </c>
      <c r="P964" s="58" t="str">
        <f t="shared" si="818"/>
        <v>X</v>
      </c>
      <c r="Q964" s="58" t="str">
        <f t="shared" si="818"/>
        <v>X</v>
      </c>
    </row>
    <row r="965" spans="1:17" ht="18.75" customHeight="1">
      <c r="A965" s="780"/>
      <c r="B965" s="58" t="s">
        <v>36</v>
      </c>
      <c r="C965" s="58" t="str">
        <f t="shared" ref="C965:Q965" si="819">IF(C11=$V$112,"O",IF(C11=$W$112,"O",IF(C11=$X$112,"O",IF(C11=$Y$112,"O",IF(C11=$Z$112,"O",IF(C11=$AA$112,"O",IF(C11=$AB$112,"O","X")))))))</f>
        <v>X</v>
      </c>
      <c r="D965" s="58" t="str">
        <f t="shared" si="819"/>
        <v>X</v>
      </c>
      <c r="E965" s="58" t="str">
        <f t="shared" si="819"/>
        <v>X</v>
      </c>
      <c r="F965" s="58" t="str">
        <f t="shared" si="819"/>
        <v>X</v>
      </c>
      <c r="G965" s="58" t="str">
        <f t="shared" si="819"/>
        <v>X</v>
      </c>
      <c r="H965" s="58" t="str">
        <f t="shared" si="819"/>
        <v>X</v>
      </c>
      <c r="I965" s="58" t="str">
        <f t="shared" si="819"/>
        <v>X</v>
      </c>
      <c r="J965" s="58" t="str">
        <f t="shared" si="819"/>
        <v>X</v>
      </c>
      <c r="K965" s="58" t="str">
        <f t="shared" si="819"/>
        <v>X</v>
      </c>
      <c r="L965" s="58" t="str">
        <f t="shared" si="819"/>
        <v>X</v>
      </c>
      <c r="M965" s="58" t="str">
        <f t="shared" si="819"/>
        <v>X</v>
      </c>
      <c r="N965" s="58" t="str">
        <f t="shared" si="819"/>
        <v>X</v>
      </c>
      <c r="O965" s="58" t="str">
        <f t="shared" si="819"/>
        <v>X</v>
      </c>
      <c r="P965" s="58" t="str">
        <f t="shared" si="819"/>
        <v>X</v>
      </c>
      <c r="Q965" s="58" t="str">
        <f t="shared" si="819"/>
        <v>X</v>
      </c>
    </row>
    <row r="966" spans="1:17" ht="18.75" customHeight="1">
      <c r="A966" s="780"/>
      <c r="B966" s="58" t="s">
        <v>21</v>
      </c>
      <c r="C966" s="58" t="str">
        <f t="shared" ref="C966:Q966" si="820">IF(C12=$V$112,"O",IF(C12=$W$112,"O",IF(C12=$X$112,"O",IF(C12=$Y$112,"O",IF(C12=$Z$112,"O",IF(C12=$AA$112,"O",IF(C12=$AB$112,"O","X")))))))</f>
        <v>X</v>
      </c>
      <c r="D966" s="58" t="str">
        <f t="shared" si="820"/>
        <v>X</v>
      </c>
      <c r="E966" s="58" t="str">
        <f t="shared" si="820"/>
        <v>X</v>
      </c>
      <c r="F966" s="58" t="str">
        <f t="shared" si="820"/>
        <v>X</v>
      </c>
      <c r="G966" s="58" t="str">
        <f t="shared" si="820"/>
        <v>X</v>
      </c>
      <c r="H966" s="58" t="str">
        <f t="shared" si="820"/>
        <v>X</v>
      </c>
      <c r="I966" s="58" t="str">
        <f t="shared" si="820"/>
        <v>X</v>
      </c>
      <c r="J966" s="58" t="str">
        <f t="shared" si="820"/>
        <v>X</v>
      </c>
      <c r="K966" s="58" t="str">
        <f t="shared" si="820"/>
        <v>X</v>
      </c>
      <c r="L966" s="58" t="str">
        <f t="shared" si="820"/>
        <v>X</v>
      </c>
      <c r="M966" s="58" t="str">
        <f t="shared" si="820"/>
        <v>X</v>
      </c>
      <c r="N966" s="58" t="str">
        <f t="shared" si="820"/>
        <v>X</v>
      </c>
      <c r="O966" s="58" t="str">
        <f t="shared" si="820"/>
        <v>X</v>
      </c>
      <c r="P966" s="58" t="str">
        <f t="shared" si="820"/>
        <v>X</v>
      </c>
      <c r="Q966" s="58" t="str">
        <f t="shared" si="820"/>
        <v>X</v>
      </c>
    </row>
    <row r="967" spans="1:17" ht="18.75" customHeight="1">
      <c r="A967" s="781"/>
      <c r="B967" s="30" t="s">
        <v>46</v>
      </c>
      <c r="C967" s="47">
        <f>COUNTIF(C961:C966,"O")</f>
        <v>2</v>
      </c>
      <c r="D967" s="47">
        <f t="shared" ref="D967:Q967" si="821">COUNTIF(D961:D966,"O")</f>
        <v>2</v>
      </c>
      <c r="E967" s="47">
        <f t="shared" si="821"/>
        <v>2</v>
      </c>
      <c r="F967" s="47">
        <f t="shared" si="821"/>
        <v>2</v>
      </c>
      <c r="G967" s="47">
        <f t="shared" si="821"/>
        <v>2</v>
      </c>
      <c r="H967" s="47">
        <f t="shared" si="821"/>
        <v>2</v>
      </c>
      <c r="I967" s="47">
        <f t="shared" si="821"/>
        <v>2</v>
      </c>
      <c r="J967" s="47">
        <f t="shared" si="821"/>
        <v>2</v>
      </c>
      <c r="K967" s="47">
        <f t="shared" si="821"/>
        <v>2</v>
      </c>
      <c r="L967" s="47">
        <f t="shared" si="821"/>
        <v>2</v>
      </c>
      <c r="M967" s="47">
        <f t="shared" si="821"/>
        <v>2</v>
      </c>
      <c r="N967" s="47">
        <f t="shared" si="821"/>
        <v>2</v>
      </c>
      <c r="O967" s="47">
        <f t="shared" si="821"/>
        <v>2</v>
      </c>
      <c r="P967" s="47">
        <f t="shared" si="821"/>
        <v>2</v>
      </c>
      <c r="Q967" s="47">
        <f t="shared" si="821"/>
        <v>2</v>
      </c>
    </row>
    <row r="968" spans="1:17" ht="18.75" customHeight="1">
      <c r="A968" s="779">
        <v>97</v>
      </c>
      <c r="B968" s="58" t="s">
        <v>32</v>
      </c>
      <c r="C968" s="58" t="str">
        <f>IF(C7=$V$113,"O",IF(C7=$W$113,"O",IF(C7=$X$113,"O",IF(C7=$Y$113,"O",IF(C7=$Z$113,"O",IF(C7=$AA$113,"O",IF(C7=$AB$113,"O","X")))))))</f>
        <v>X</v>
      </c>
      <c r="D968" s="58" t="str">
        <f t="shared" ref="D968:Q968" si="822">IF(D7=$V$113,"O",IF(D7=$W$113,"O",IF(D7=$X$113,"O",IF(D7=$Y$113,"O",IF(D7=$Z$113,"O",IF(D7=$AA$113,"O",IF(D7=$AB$113,"O","X")))))))</f>
        <v>X</v>
      </c>
      <c r="E968" s="58" t="str">
        <f t="shared" si="822"/>
        <v>X</v>
      </c>
      <c r="F968" s="58" t="str">
        <f t="shared" si="822"/>
        <v>X</v>
      </c>
      <c r="G968" s="58" t="str">
        <f t="shared" si="822"/>
        <v>X</v>
      </c>
      <c r="H968" s="58" t="str">
        <f t="shared" si="822"/>
        <v>X</v>
      </c>
      <c r="I968" s="58" t="str">
        <f t="shared" si="822"/>
        <v>X</v>
      </c>
      <c r="J968" s="58" t="str">
        <f t="shared" si="822"/>
        <v>X</v>
      </c>
      <c r="K968" s="58" t="str">
        <f t="shared" si="822"/>
        <v>X</v>
      </c>
      <c r="L968" s="58" t="str">
        <f t="shared" si="822"/>
        <v>X</v>
      </c>
      <c r="M968" s="58" t="str">
        <f t="shared" si="822"/>
        <v>X</v>
      </c>
      <c r="N968" s="58" t="str">
        <f t="shared" si="822"/>
        <v>X</v>
      </c>
      <c r="O968" s="58" t="str">
        <f t="shared" si="822"/>
        <v>X</v>
      </c>
      <c r="P968" s="58" t="str">
        <f t="shared" si="822"/>
        <v>X</v>
      </c>
      <c r="Q968" s="58" t="str">
        <f t="shared" si="822"/>
        <v>X</v>
      </c>
    </row>
    <row r="969" spans="1:17" ht="18.75" customHeight="1">
      <c r="A969" s="780"/>
      <c r="B969" s="58" t="s">
        <v>33</v>
      </c>
      <c r="C969" s="58" t="str">
        <f t="shared" ref="C969:Q969" si="823">IF(C8=$V$113,"O",IF(C8=$W$113,"O",IF(C8=$X$113,"O",IF(C8=$Y$113,"O",IF(C8=$Z$113,"O",IF(C8=$AA$113,"O",IF(C8=$AB$113,"O","X")))))))</f>
        <v>X</v>
      </c>
      <c r="D969" s="58" t="str">
        <f t="shared" si="823"/>
        <v>X</v>
      </c>
      <c r="E969" s="58" t="str">
        <f t="shared" si="823"/>
        <v>X</v>
      </c>
      <c r="F969" s="58" t="str">
        <f t="shared" si="823"/>
        <v>X</v>
      </c>
      <c r="G969" s="58" t="str">
        <f t="shared" si="823"/>
        <v>X</v>
      </c>
      <c r="H969" s="58" t="str">
        <f t="shared" si="823"/>
        <v>X</v>
      </c>
      <c r="I969" s="58" t="str">
        <f t="shared" si="823"/>
        <v>X</v>
      </c>
      <c r="J969" s="58" t="str">
        <f t="shared" si="823"/>
        <v>X</v>
      </c>
      <c r="K969" s="58" t="str">
        <f t="shared" si="823"/>
        <v>X</v>
      </c>
      <c r="L969" s="58" t="str">
        <f t="shared" si="823"/>
        <v>X</v>
      </c>
      <c r="M969" s="58" t="str">
        <f t="shared" si="823"/>
        <v>X</v>
      </c>
      <c r="N969" s="58" t="str">
        <f t="shared" si="823"/>
        <v>X</v>
      </c>
      <c r="O969" s="58" t="str">
        <f t="shared" si="823"/>
        <v>X</v>
      </c>
      <c r="P969" s="58" t="str">
        <f t="shared" si="823"/>
        <v>X</v>
      </c>
      <c r="Q969" s="58" t="str">
        <f t="shared" si="823"/>
        <v>X</v>
      </c>
    </row>
    <row r="970" spans="1:17" ht="18.75" customHeight="1">
      <c r="A970" s="780"/>
      <c r="B970" s="58" t="s">
        <v>34</v>
      </c>
      <c r="C970" s="58" t="str">
        <f t="shared" ref="C970:Q970" si="824">IF(C9=$V$113,"O",IF(C9=$W$113,"O",IF(C9=$X$113,"O",IF(C9=$Y$113,"O",IF(C9=$Z$113,"O",IF(C9=$AA$113,"O",IF(C9=$AB$113,"O","X")))))))</f>
        <v>X</v>
      </c>
      <c r="D970" s="58" t="str">
        <f t="shared" si="824"/>
        <v>X</v>
      </c>
      <c r="E970" s="58" t="str">
        <f t="shared" si="824"/>
        <v>X</v>
      </c>
      <c r="F970" s="58" t="str">
        <f t="shared" si="824"/>
        <v>X</v>
      </c>
      <c r="G970" s="58" t="str">
        <f t="shared" si="824"/>
        <v>X</v>
      </c>
      <c r="H970" s="58" t="str">
        <f t="shared" si="824"/>
        <v>X</v>
      </c>
      <c r="I970" s="58" t="str">
        <f t="shared" si="824"/>
        <v>X</v>
      </c>
      <c r="J970" s="58" t="str">
        <f t="shared" si="824"/>
        <v>X</v>
      </c>
      <c r="K970" s="58" t="str">
        <f t="shared" si="824"/>
        <v>X</v>
      </c>
      <c r="L970" s="58" t="str">
        <f t="shared" si="824"/>
        <v>X</v>
      </c>
      <c r="M970" s="58" t="str">
        <f t="shared" si="824"/>
        <v>X</v>
      </c>
      <c r="N970" s="58" t="str">
        <f t="shared" si="824"/>
        <v>X</v>
      </c>
      <c r="O970" s="58" t="str">
        <f t="shared" si="824"/>
        <v>X</v>
      </c>
      <c r="P970" s="58" t="str">
        <f t="shared" si="824"/>
        <v>X</v>
      </c>
      <c r="Q970" s="58" t="str">
        <f t="shared" si="824"/>
        <v>X</v>
      </c>
    </row>
    <row r="971" spans="1:17" ht="18.75" customHeight="1">
      <c r="A971" s="780"/>
      <c r="B971" s="58" t="s">
        <v>35</v>
      </c>
      <c r="C971" s="58" t="str">
        <f t="shared" ref="C971:Q971" si="825">IF(C10=$V$113,"O",IF(C10=$W$113,"O",IF(C10=$X$113,"O",IF(C10=$Y$113,"O",IF(C10=$Z$113,"O",IF(C10=$AA$113,"O",IF(C10=$AB$113,"O","X")))))))</f>
        <v>O</v>
      </c>
      <c r="D971" s="58" t="str">
        <f t="shared" si="825"/>
        <v>O</v>
      </c>
      <c r="E971" s="58" t="str">
        <f t="shared" si="825"/>
        <v>O</v>
      </c>
      <c r="F971" s="58" t="str">
        <f t="shared" si="825"/>
        <v>O</v>
      </c>
      <c r="G971" s="58" t="str">
        <f t="shared" si="825"/>
        <v>O</v>
      </c>
      <c r="H971" s="58" t="str">
        <f t="shared" si="825"/>
        <v>O</v>
      </c>
      <c r="I971" s="58" t="str">
        <f t="shared" si="825"/>
        <v>O</v>
      </c>
      <c r="J971" s="58" t="str">
        <f t="shared" si="825"/>
        <v>O</v>
      </c>
      <c r="K971" s="58" t="str">
        <f t="shared" si="825"/>
        <v>O</v>
      </c>
      <c r="L971" s="58" t="str">
        <f t="shared" si="825"/>
        <v>O</v>
      </c>
      <c r="M971" s="58" t="str">
        <f t="shared" si="825"/>
        <v>O</v>
      </c>
      <c r="N971" s="58" t="str">
        <f t="shared" si="825"/>
        <v>O</v>
      </c>
      <c r="O971" s="58" t="str">
        <f t="shared" si="825"/>
        <v>O</v>
      </c>
      <c r="P971" s="58" t="str">
        <f t="shared" si="825"/>
        <v>O</v>
      </c>
      <c r="Q971" s="58" t="str">
        <f t="shared" si="825"/>
        <v>O</v>
      </c>
    </row>
    <row r="972" spans="1:17" ht="18.75" customHeight="1">
      <c r="A972" s="780"/>
      <c r="B972" s="58" t="s">
        <v>36</v>
      </c>
      <c r="C972" s="58" t="str">
        <f t="shared" ref="C972:Q972" si="826">IF(C11=$V$113,"O",IF(C11=$W$113,"O",IF(C11=$X$113,"O",IF(C11=$Y$113,"O",IF(C11=$Z$113,"O",IF(C11=$AA$113,"O",IF(C11=$AB$113,"O","X")))))))</f>
        <v>X</v>
      </c>
      <c r="D972" s="58" t="str">
        <f t="shared" si="826"/>
        <v>X</v>
      </c>
      <c r="E972" s="58" t="str">
        <f t="shared" si="826"/>
        <v>X</v>
      </c>
      <c r="F972" s="58" t="str">
        <f t="shared" si="826"/>
        <v>X</v>
      </c>
      <c r="G972" s="58" t="str">
        <f t="shared" si="826"/>
        <v>X</v>
      </c>
      <c r="H972" s="58" t="str">
        <f t="shared" si="826"/>
        <v>X</v>
      </c>
      <c r="I972" s="58" t="str">
        <f t="shared" si="826"/>
        <v>X</v>
      </c>
      <c r="J972" s="58" t="str">
        <f t="shared" si="826"/>
        <v>X</v>
      </c>
      <c r="K972" s="58" t="str">
        <f t="shared" si="826"/>
        <v>X</v>
      </c>
      <c r="L972" s="58" t="str">
        <f t="shared" si="826"/>
        <v>X</v>
      </c>
      <c r="M972" s="58" t="str">
        <f t="shared" si="826"/>
        <v>X</v>
      </c>
      <c r="N972" s="58" t="str">
        <f t="shared" si="826"/>
        <v>X</v>
      </c>
      <c r="O972" s="58" t="str">
        <f t="shared" si="826"/>
        <v>X</v>
      </c>
      <c r="P972" s="58" t="str">
        <f t="shared" si="826"/>
        <v>X</v>
      </c>
      <c r="Q972" s="58" t="str">
        <f t="shared" si="826"/>
        <v>X</v>
      </c>
    </row>
    <row r="973" spans="1:17" ht="18.75" customHeight="1">
      <c r="A973" s="780"/>
      <c r="B973" s="58" t="s">
        <v>21</v>
      </c>
      <c r="C973" s="58" t="str">
        <f t="shared" ref="C973:Q973" si="827">IF(C12=$V$113,"O",IF(C12=$W$113,"O",IF(C12=$X$113,"O",IF(C12=$Y$113,"O",IF(C12=$Z$113,"O",IF(C12=$AA$113,"O",IF(C12=$AB$113,"O","X")))))))</f>
        <v>X</v>
      </c>
      <c r="D973" s="58" t="str">
        <f t="shared" si="827"/>
        <v>X</v>
      </c>
      <c r="E973" s="58" t="str">
        <f t="shared" si="827"/>
        <v>X</v>
      </c>
      <c r="F973" s="58" t="str">
        <f t="shared" si="827"/>
        <v>X</v>
      </c>
      <c r="G973" s="58" t="str">
        <f t="shared" si="827"/>
        <v>X</v>
      </c>
      <c r="H973" s="58" t="str">
        <f t="shared" si="827"/>
        <v>X</v>
      </c>
      <c r="I973" s="58" t="str">
        <f t="shared" si="827"/>
        <v>X</v>
      </c>
      <c r="J973" s="58" t="str">
        <f t="shared" si="827"/>
        <v>X</v>
      </c>
      <c r="K973" s="58" t="str">
        <f t="shared" si="827"/>
        <v>X</v>
      </c>
      <c r="L973" s="58" t="str">
        <f t="shared" si="827"/>
        <v>X</v>
      </c>
      <c r="M973" s="58" t="str">
        <f t="shared" si="827"/>
        <v>X</v>
      </c>
      <c r="N973" s="58" t="str">
        <f t="shared" si="827"/>
        <v>X</v>
      </c>
      <c r="O973" s="58" t="str">
        <f t="shared" si="827"/>
        <v>X</v>
      </c>
      <c r="P973" s="58" t="str">
        <f t="shared" si="827"/>
        <v>X</v>
      </c>
      <c r="Q973" s="58" t="str">
        <f t="shared" si="827"/>
        <v>X</v>
      </c>
    </row>
    <row r="974" spans="1:17" ht="18.75" customHeight="1">
      <c r="A974" s="781"/>
      <c r="B974" s="30" t="s">
        <v>46</v>
      </c>
      <c r="C974" s="47">
        <f>COUNTIF(C968:C973,"O")</f>
        <v>1</v>
      </c>
      <c r="D974" s="47">
        <f t="shared" ref="D974:Q974" si="828">COUNTIF(D968:D973,"O")</f>
        <v>1</v>
      </c>
      <c r="E974" s="47">
        <f t="shared" si="828"/>
        <v>1</v>
      </c>
      <c r="F974" s="47">
        <f t="shared" si="828"/>
        <v>1</v>
      </c>
      <c r="G974" s="47">
        <f t="shared" si="828"/>
        <v>1</v>
      </c>
      <c r="H974" s="47">
        <f t="shared" si="828"/>
        <v>1</v>
      </c>
      <c r="I974" s="47">
        <f t="shared" si="828"/>
        <v>1</v>
      </c>
      <c r="J974" s="47">
        <f t="shared" si="828"/>
        <v>1</v>
      </c>
      <c r="K974" s="47">
        <f t="shared" si="828"/>
        <v>1</v>
      </c>
      <c r="L974" s="47">
        <f t="shared" si="828"/>
        <v>1</v>
      </c>
      <c r="M974" s="47">
        <f t="shared" si="828"/>
        <v>1</v>
      </c>
      <c r="N974" s="47">
        <f t="shared" si="828"/>
        <v>1</v>
      </c>
      <c r="O974" s="47">
        <f t="shared" si="828"/>
        <v>1</v>
      </c>
      <c r="P974" s="47">
        <f t="shared" si="828"/>
        <v>1</v>
      </c>
      <c r="Q974" s="47">
        <f t="shared" si="828"/>
        <v>1</v>
      </c>
    </row>
    <row r="975" spans="1:17" ht="18.75" customHeight="1">
      <c r="A975" s="779">
        <v>98</v>
      </c>
      <c r="B975" s="58" t="s">
        <v>32</v>
      </c>
      <c r="C975" s="58" t="str">
        <f>IF(C7=$V$114,"O",IF(C7=$W$114,"O",IF(C7=$X$114,"O",IF(C7=$Y$114,"O",IF(C7=$Z$114,"O",IF(C7=$AA$114,"O",IF(C7=$AB$114,"O","X")))))))</f>
        <v>X</v>
      </c>
      <c r="D975" s="58" t="str">
        <f t="shared" ref="D975:Q975" si="829">IF(D7=$V$114,"O",IF(D7=$W$114,"O",IF(D7=$X$114,"O",IF(D7=$Y$114,"O",IF(D7=$Z$114,"O",IF(D7=$AA$114,"O",IF(D7=$AB$114,"O","X")))))))</f>
        <v>X</v>
      </c>
      <c r="E975" s="58" t="str">
        <f t="shared" si="829"/>
        <v>X</v>
      </c>
      <c r="F975" s="58" t="str">
        <f t="shared" si="829"/>
        <v>X</v>
      </c>
      <c r="G975" s="58" t="str">
        <f t="shared" si="829"/>
        <v>X</v>
      </c>
      <c r="H975" s="58" t="str">
        <f t="shared" si="829"/>
        <v>X</v>
      </c>
      <c r="I975" s="58" t="str">
        <f t="shared" si="829"/>
        <v>X</v>
      </c>
      <c r="J975" s="58" t="str">
        <f t="shared" si="829"/>
        <v>X</v>
      </c>
      <c r="K975" s="58" t="str">
        <f t="shared" si="829"/>
        <v>X</v>
      </c>
      <c r="L975" s="58" t="str">
        <f t="shared" si="829"/>
        <v>X</v>
      </c>
      <c r="M975" s="58" t="str">
        <f t="shared" si="829"/>
        <v>X</v>
      </c>
      <c r="N975" s="58" t="str">
        <f t="shared" si="829"/>
        <v>X</v>
      </c>
      <c r="O975" s="58" t="str">
        <f t="shared" si="829"/>
        <v>X</v>
      </c>
      <c r="P975" s="58" t="str">
        <f t="shared" si="829"/>
        <v>X</v>
      </c>
      <c r="Q975" s="58" t="str">
        <f t="shared" si="829"/>
        <v>X</v>
      </c>
    </row>
    <row r="976" spans="1:17" ht="18.75" customHeight="1">
      <c r="A976" s="780"/>
      <c r="B976" s="58" t="s">
        <v>33</v>
      </c>
      <c r="C976" s="58" t="str">
        <f t="shared" ref="C976:Q976" si="830">IF(C8=$V$114,"O",IF(C8=$W$114,"O",IF(C8=$X$114,"O",IF(C8=$Y$114,"O",IF(C8=$Z$114,"O",IF(C8=$AA$114,"O",IF(C8=$AB$114,"O","X")))))))</f>
        <v>X</v>
      </c>
      <c r="D976" s="58" t="str">
        <f t="shared" si="830"/>
        <v>X</v>
      </c>
      <c r="E976" s="58" t="str">
        <f t="shared" si="830"/>
        <v>X</v>
      </c>
      <c r="F976" s="58" t="str">
        <f t="shared" si="830"/>
        <v>X</v>
      </c>
      <c r="G976" s="58" t="str">
        <f t="shared" si="830"/>
        <v>X</v>
      </c>
      <c r="H976" s="58" t="str">
        <f t="shared" si="830"/>
        <v>X</v>
      </c>
      <c r="I976" s="58" t="str">
        <f t="shared" si="830"/>
        <v>X</v>
      </c>
      <c r="J976" s="58" t="str">
        <f t="shared" si="830"/>
        <v>X</v>
      </c>
      <c r="K976" s="58" t="str">
        <f t="shared" si="830"/>
        <v>X</v>
      </c>
      <c r="L976" s="58" t="str">
        <f t="shared" si="830"/>
        <v>X</v>
      </c>
      <c r="M976" s="58" t="str">
        <f t="shared" si="830"/>
        <v>X</v>
      </c>
      <c r="N976" s="58" t="str">
        <f t="shared" si="830"/>
        <v>X</v>
      </c>
      <c r="O976" s="58" t="str">
        <f t="shared" si="830"/>
        <v>X</v>
      </c>
      <c r="P976" s="58" t="str">
        <f t="shared" si="830"/>
        <v>X</v>
      </c>
      <c r="Q976" s="58" t="str">
        <f t="shared" si="830"/>
        <v>X</v>
      </c>
    </row>
    <row r="977" spans="1:17" ht="18.75" customHeight="1">
      <c r="A977" s="780"/>
      <c r="B977" s="58" t="s">
        <v>34</v>
      </c>
      <c r="C977" s="58" t="str">
        <f t="shared" ref="C977:Q977" si="831">IF(C9=$V$114,"O",IF(C9=$W$114,"O",IF(C9=$X$114,"O",IF(C9=$Y$114,"O",IF(C9=$Z$114,"O",IF(C9=$AA$114,"O",IF(C9=$AB$114,"O","X")))))))</f>
        <v>X</v>
      </c>
      <c r="D977" s="58" t="str">
        <f t="shared" si="831"/>
        <v>X</v>
      </c>
      <c r="E977" s="58" t="str">
        <f t="shared" si="831"/>
        <v>X</v>
      </c>
      <c r="F977" s="58" t="str">
        <f t="shared" si="831"/>
        <v>X</v>
      </c>
      <c r="G977" s="58" t="str">
        <f t="shared" si="831"/>
        <v>X</v>
      </c>
      <c r="H977" s="58" t="str">
        <f t="shared" si="831"/>
        <v>X</v>
      </c>
      <c r="I977" s="58" t="str">
        <f t="shared" si="831"/>
        <v>X</v>
      </c>
      <c r="J977" s="58" t="str">
        <f t="shared" si="831"/>
        <v>X</v>
      </c>
      <c r="K977" s="58" t="str">
        <f t="shared" si="831"/>
        <v>X</v>
      </c>
      <c r="L977" s="58" t="str">
        <f t="shared" si="831"/>
        <v>X</v>
      </c>
      <c r="M977" s="58" t="str">
        <f t="shared" si="831"/>
        <v>X</v>
      </c>
      <c r="N977" s="58" t="str">
        <f t="shared" si="831"/>
        <v>X</v>
      </c>
      <c r="O977" s="58" t="str">
        <f t="shared" si="831"/>
        <v>X</v>
      </c>
      <c r="P977" s="58" t="str">
        <f t="shared" si="831"/>
        <v>X</v>
      </c>
      <c r="Q977" s="58" t="str">
        <f t="shared" si="831"/>
        <v>X</v>
      </c>
    </row>
    <row r="978" spans="1:17" ht="18.75" customHeight="1">
      <c r="A978" s="780"/>
      <c r="B978" s="58" t="s">
        <v>35</v>
      </c>
      <c r="C978" s="58" t="str">
        <f t="shared" ref="C978:Q978" si="832">IF(C10=$V$114,"O",IF(C10=$W$114,"O",IF(C10=$X$114,"O",IF(C10=$Y$114,"O",IF(C10=$Z$114,"O",IF(C10=$AA$114,"O",IF(C10=$AB$114,"O","X")))))))</f>
        <v>X</v>
      </c>
      <c r="D978" s="58" t="str">
        <f t="shared" si="832"/>
        <v>X</v>
      </c>
      <c r="E978" s="58" t="str">
        <f t="shared" si="832"/>
        <v>X</v>
      </c>
      <c r="F978" s="58" t="str">
        <f t="shared" si="832"/>
        <v>X</v>
      </c>
      <c r="G978" s="58" t="str">
        <f t="shared" si="832"/>
        <v>X</v>
      </c>
      <c r="H978" s="58" t="str">
        <f t="shared" si="832"/>
        <v>X</v>
      </c>
      <c r="I978" s="58" t="str">
        <f t="shared" si="832"/>
        <v>X</v>
      </c>
      <c r="J978" s="58" t="str">
        <f t="shared" si="832"/>
        <v>X</v>
      </c>
      <c r="K978" s="58" t="str">
        <f t="shared" si="832"/>
        <v>X</v>
      </c>
      <c r="L978" s="58" t="str">
        <f t="shared" si="832"/>
        <v>X</v>
      </c>
      <c r="M978" s="58" t="str">
        <f t="shared" si="832"/>
        <v>X</v>
      </c>
      <c r="N978" s="58" t="str">
        <f t="shared" si="832"/>
        <v>X</v>
      </c>
      <c r="O978" s="58" t="str">
        <f t="shared" si="832"/>
        <v>X</v>
      </c>
      <c r="P978" s="58" t="str">
        <f t="shared" si="832"/>
        <v>X</v>
      </c>
      <c r="Q978" s="58" t="str">
        <f t="shared" si="832"/>
        <v>X</v>
      </c>
    </row>
    <row r="979" spans="1:17" ht="18.75" customHeight="1">
      <c r="A979" s="780"/>
      <c r="B979" s="58" t="s">
        <v>36</v>
      </c>
      <c r="C979" s="58" t="str">
        <f t="shared" ref="C979:Q979" si="833">IF(C11=$V$114,"O",IF(C11=$W$114,"O",IF(C11=$X$114,"O",IF(C11=$Y$114,"O",IF(C11=$Z$114,"O",IF(C11=$AA$114,"O",IF(C11=$AB$114,"O","X")))))))</f>
        <v>X</v>
      </c>
      <c r="D979" s="58" t="str">
        <f t="shared" si="833"/>
        <v>X</v>
      </c>
      <c r="E979" s="58" t="str">
        <f t="shared" si="833"/>
        <v>X</v>
      </c>
      <c r="F979" s="58" t="str">
        <f t="shared" si="833"/>
        <v>X</v>
      </c>
      <c r="G979" s="58" t="str">
        <f t="shared" si="833"/>
        <v>X</v>
      </c>
      <c r="H979" s="58" t="str">
        <f t="shared" si="833"/>
        <v>X</v>
      </c>
      <c r="I979" s="58" t="str">
        <f t="shared" si="833"/>
        <v>X</v>
      </c>
      <c r="J979" s="58" t="str">
        <f t="shared" si="833"/>
        <v>X</v>
      </c>
      <c r="K979" s="58" t="str">
        <f t="shared" si="833"/>
        <v>X</v>
      </c>
      <c r="L979" s="58" t="str">
        <f t="shared" si="833"/>
        <v>X</v>
      </c>
      <c r="M979" s="58" t="str">
        <f t="shared" si="833"/>
        <v>X</v>
      </c>
      <c r="N979" s="58" t="str">
        <f t="shared" si="833"/>
        <v>X</v>
      </c>
      <c r="O979" s="58" t="str">
        <f t="shared" si="833"/>
        <v>X</v>
      </c>
      <c r="P979" s="58" t="str">
        <f t="shared" si="833"/>
        <v>X</v>
      </c>
      <c r="Q979" s="58" t="str">
        <f t="shared" si="833"/>
        <v>X</v>
      </c>
    </row>
    <row r="980" spans="1:17" ht="18.75" customHeight="1">
      <c r="A980" s="780"/>
      <c r="B980" s="58" t="s">
        <v>21</v>
      </c>
      <c r="C980" s="58" t="str">
        <f t="shared" ref="C980:Q980" si="834">IF(C12=$V$114,"O",IF(C12=$W$114,"O",IF(C12=$X$114,"O",IF(C12=$Y$114,"O",IF(C12=$Z$114,"O",IF(C12=$AA$114,"O",IF(C12=$AB$114,"O","X")))))))</f>
        <v>O</v>
      </c>
      <c r="D980" s="58" t="str">
        <f t="shared" si="834"/>
        <v>O</v>
      </c>
      <c r="E980" s="58" t="str">
        <f t="shared" si="834"/>
        <v>O</v>
      </c>
      <c r="F980" s="58" t="str">
        <f t="shared" si="834"/>
        <v>O</v>
      </c>
      <c r="G980" s="58" t="str">
        <f t="shared" si="834"/>
        <v>O</v>
      </c>
      <c r="H980" s="58" t="str">
        <f t="shared" si="834"/>
        <v>O</v>
      </c>
      <c r="I980" s="58" t="str">
        <f t="shared" si="834"/>
        <v>O</v>
      </c>
      <c r="J980" s="58" t="str">
        <f t="shared" si="834"/>
        <v>O</v>
      </c>
      <c r="K980" s="58" t="str">
        <f t="shared" si="834"/>
        <v>O</v>
      </c>
      <c r="L980" s="58" t="str">
        <f t="shared" si="834"/>
        <v>O</v>
      </c>
      <c r="M980" s="58" t="str">
        <f t="shared" si="834"/>
        <v>O</v>
      </c>
      <c r="N980" s="58" t="str">
        <f t="shared" si="834"/>
        <v>O</v>
      </c>
      <c r="O980" s="58" t="str">
        <f t="shared" si="834"/>
        <v>O</v>
      </c>
      <c r="P980" s="58" t="str">
        <f t="shared" si="834"/>
        <v>O</v>
      </c>
      <c r="Q980" s="58" t="str">
        <f t="shared" si="834"/>
        <v>O</v>
      </c>
    </row>
    <row r="981" spans="1:17" ht="18.75" customHeight="1">
      <c r="A981" s="781"/>
      <c r="B981" s="30" t="s">
        <v>46</v>
      </c>
      <c r="C981" s="47">
        <f>COUNTIF(C975:C980,"O")</f>
        <v>1</v>
      </c>
      <c r="D981" s="47">
        <f t="shared" ref="D981:Q981" si="835">COUNTIF(D975:D980,"O")</f>
        <v>1</v>
      </c>
      <c r="E981" s="47">
        <f t="shared" si="835"/>
        <v>1</v>
      </c>
      <c r="F981" s="47">
        <f t="shared" si="835"/>
        <v>1</v>
      </c>
      <c r="G981" s="47">
        <f t="shared" si="835"/>
        <v>1</v>
      </c>
      <c r="H981" s="47">
        <f t="shared" si="835"/>
        <v>1</v>
      </c>
      <c r="I981" s="47">
        <f t="shared" si="835"/>
        <v>1</v>
      </c>
      <c r="J981" s="47">
        <f t="shared" si="835"/>
        <v>1</v>
      </c>
      <c r="K981" s="47">
        <f t="shared" si="835"/>
        <v>1</v>
      </c>
      <c r="L981" s="47">
        <f t="shared" si="835"/>
        <v>1</v>
      </c>
      <c r="M981" s="47">
        <f t="shared" si="835"/>
        <v>1</v>
      </c>
      <c r="N981" s="47">
        <f t="shared" si="835"/>
        <v>1</v>
      </c>
      <c r="O981" s="47">
        <f t="shared" si="835"/>
        <v>1</v>
      </c>
      <c r="P981" s="47">
        <f t="shared" si="835"/>
        <v>1</v>
      </c>
      <c r="Q981" s="47">
        <f t="shared" si="835"/>
        <v>1</v>
      </c>
    </row>
    <row r="982" spans="1:17" ht="18.75" customHeight="1">
      <c r="A982" s="779">
        <v>99</v>
      </c>
      <c r="B982" s="58" t="s">
        <v>32</v>
      </c>
      <c r="C982" s="58" t="str">
        <f>IF(C7=$V$115,"O",IF(C7=$W$115,"O",IF(C7=$X$115,"O","X")))</f>
        <v>X</v>
      </c>
      <c r="D982" s="58" t="str">
        <f t="shared" ref="D982:Q982" si="836">IF(D7=$V$115,"O",IF(D7=$W$115,"O",IF(D7=$X$115,"O","X")))</f>
        <v>X</v>
      </c>
      <c r="E982" s="58" t="str">
        <f t="shared" si="836"/>
        <v>X</v>
      </c>
      <c r="F982" s="58" t="str">
        <f t="shared" si="836"/>
        <v>X</v>
      </c>
      <c r="G982" s="58" t="str">
        <f t="shared" si="836"/>
        <v>X</v>
      </c>
      <c r="H982" s="58" t="str">
        <f t="shared" si="836"/>
        <v>X</v>
      </c>
      <c r="I982" s="58" t="str">
        <f t="shared" si="836"/>
        <v>X</v>
      </c>
      <c r="J982" s="58" t="str">
        <f t="shared" si="836"/>
        <v>X</v>
      </c>
      <c r="K982" s="58" t="str">
        <f t="shared" si="836"/>
        <v>X</v>
      </c>
      <c r="L982" s="58" t="str">
        <f t="shared" si="836"/>
        <v>X</v>
      </c>
      <c r="M982" s="58" t="str">
        <f t="shared" si="836"/>
        <v>X</v>
      </c>
      <c r="N982" s="58" t="str">
        <f t="shared" si="836"/>
        <v>X</v>
      </c>
      <c r="O982" s="58" t="str">
        <f t="shared" si="836"/>
        <v>X</v>
      </c>
      <c r="P982" s="58" t="str">
        <f t="shared" si="836"/>
        <v>X</v>
      </c>
      <c r="Q982" s="58" t="str">
        <f t="shared" si="836"/>
        <v>X</v>
      </c>
    </row>
    <row r="983" spans="1:17" ht="18.75" customHeight="1">
      <c r="A983" s="780"/>
      <c r="B983" s="58" t="s">
        <v>33</v>
      </c>
      <c r="C983" s="58" t="str">
        <f t="shared" ref="C983:Q983" si="837">IF(C8=$V$115,"O",IF(C8=$W$115,"O",IF(C8=$X$115,"O","X")))</f>
        <v>X</v>
      </c>
      <c r="D983" s="58" t="str">
        <f t="shared" si="837"/>
        <v>X</v>
      </c>
      <c r="E983" s="58" t="str">
        <f t="shared" si="837"/>
        <v>X</v>
      </c>
      <c r="F983" s="58" t="str">
        <f t="shared" si="837"/>
        <v>X</v>
      </c>
      <c r="G983" s="58" t="str">
        <f t="shared" si="837"/>
        <v>X</v>
      </c>
      <c r="H983" s="58" t="str">
        <f t="shared" si="837"/>
        <v>X</v>
      </c>
      <c r="I983" s="58" t="str">
        <f t="shared" si="837"/>
        <v>X</v>
      </c>
      <c r="J983" s="58" t="str">
        <f t="shared" si="837"/>
        <v>X</v>
      </c>
      <c r="K983" s="58" t="str">
        <f t="shared" si="837"/>
        <v>X</v>
      </c>
      <c r="L983" s="58" t="str">
        <f t="shared" si="837"/>
        <v>X</v>
      </c>
      <c r="M983" s="58" t="str">
        <f t="shared" si="837"/>
        <v>X</v>
      </c>
      <c r="N983" s="58" t="str">
        <f t="shared" si="837"/>
        <v>X</v>
      </c>
      <c r="O983" s="58" t="str">
        <f t="shared" si="837"/>
        <v>X</v>
      </c>
      <c r="P983" s="58" t="str">
        <f t="shared" si="837"/>
        <v>X</v>
      </c>
      <c r="Q983" s="58" t="str">
        <f t="shared" si="837"/>
        <v>X</v>
      </c>
    </row>
    <row r="984" spans="1:17" ht="18.75" customHeight="1">
      <c r="A984" s="780"/>
      <c r="B984" s="58" t="s">
        <v>34</v>
      </c>
      <c r="C984" s="58" t="str">
        <f t="shared" ref="C984:Q984" si="838">IF(C9=$V$115,"O",IF(C9=$W$115,"O",IF(C9=$X$115,"O","X")))</f>
        <v>X</v>
      </c>
      <c r="D984" s="58" t="str">
        <f t="shared" si="838"/>
        <v>X</v>
      </c>
      <c r="E984" s="58" t="str">
        <f t="shared" si="838"/>
        <v>X</v>
      </c>
      <c r="F984" s="58" t="str">
        <f t="shared" si="838"/>
        <v>X</v>
      </c>
      <c r="G984" s="58" t="str">
        <f t="shared" si="838"/>
        <v>X</v>
      </c>
      <c r="H984" s="58" t="str">
        <f t="shared" si="838"/>
        <v>X</v>
      </c>
      <c r="I984" s="58" t="str">
        <f t="shared" si="838"/>
        <v>X</v>
      </c>
      <c r="J984" s="58" t="str">
        <f t="shared" si="838"/>
        <v>X</v>
      </c>
      <c r="K984" s="58" t="str">
        <f t="shared" si="838"/>
        <v>X</v>
      </c>
      <c r="L984" s="58" t="str">
        <f t="shared" si="838"/>
        <v>X</v>
      </c>
      <c r="M984" s="58" t="str">
        <f t="shared" si="838"/>
        <v>X</v>
      </c>
      <c r="N984" s="58" t="str">
        <f t="shared" si="838"/>
        <v>X</v>
      </c>
      <c r="O984" s="58" t="str">
        <f t="shared" si="838"/>
        <v>X</v>
      </c>
      <c r="P984" s="58" t="str">
        <f t="shared" si="838"/>
        <v>X</v>
      </c>
      <c r="Q984" s="58" t="str">
        <f t="shared" si="838"/>
        <v>X</v>
      </c>
    </row>
    <row r="985" spans="1:17" ht="18.75" customHeight="1">
      <c r="A985" s="780"/>
      <c r="B985" s="58" t="s">
        <v>35</v>
      </c>
      <c r="C985" s="58" t="str">
        <f t="shared" ref="C985:Q985" si="839">IF(C10=$V$115,"O",IF(C10=$W$115,"O",IF(C10=$X$115,"O","X")))</f>
        <v>X</v>
      </c>
      <c r="D985" s="58" t="str">
        <f t="shared" si="839"/>
        <v>X</v>
      </c>
      <c r="E985" s="58" t="str">
        <f t="shared" si="839"/>
        <v>X</v>
      </c>
      <c r="F985" s="58" t="str">
        <f t="shared" si="839"/>
        <v>X</v>
      </c>
      <c r="G985" s="58" t="str">
        <f t="shared" si="839"/>
        <v>X</v>
      </c>
      <c r="H985" s="58" t="str">
        <f t="shared" si="839"/>
        <v>X</v>
      </c>
      <c r="I985" s="58" t="str">
        <f t="shared" si="839"/>
        <v>X</v>
      </c>
      <c r="J985" s="58" t="str">
        <f t="shared" si="839"/>
        <v>X</v>
      </c>
      <c r="K985" s="58" t="str">
        <f t="shared" si="839"/>
        <v>X</v>
      </c>
      <c r="L985" s="58" t="str">
        <f t="shared" si="839"/>
        <v>X</v>
      </c>
      <c r="M985" s="58" t="str">
        <f t="shared" si="839"/>
        <v>X</v>
      </c>
      <c r="N985" s="58" t="str">
        <f t="shared" si="839"/>
        <v>X</v>
      </c>
      <c r="O985" s="58" t="str">
        <f t="shared" si="839"/>
        <v>X</v>
      </c>
      <c r="P985" s="58" t="str">
        <f t="shared" si="839"/>
        <v>X</v>
      </c>
      <c r="Q985" s="58" t="str">
        <f t="shared" si="839"/>
        <v>X</v>
      </c>
    </row>
    <row r="986" spans="1:17" ht="18.75" customHeight="1">
      <c r="A986" s="780"/>
      <c r="B986" s="58" t="s">
        <v>36</v>
      </c>
      <c r="C986" s="58" t="str">
        <f t="shared" ref="C986:Q986" si="840">IF(C11=$V$115,"O",IF(C11=$W$115,"O",IF(C11=$X$115,"O","X")))</f>
        <v>X</v>
      </c>
      <c r="D986" s="58" t="str">
        <f t="shared" si="840"/>
        <v>X</v>
      </c>
      <c r="E986" s="58" t="str">
        <f t="shared" si="840"/>
        <v>X</v>
      </c>
      <c r="F986" s="58" t="str">
        <f t="shared" si="840"/>
        <v>X</v>
      </c>
      <c r="G986" s="58" t="str">
        <f t="shared" si="840"/>
        <v>X</v>
      </c>
      <c r="H986" s="58" t="str">
        <f t="shared" si="840"/>
        <v>X</v>
      </c>
      <c r="I986" s="58" t="str">
        <f t="shared" si="840"/>
        <v>X</v>
      </c>
      <c r="J986" s="58" t="str">
        <f t="shared" si="840"/>
        <v>X</v>
      </c>
      <c r="K986" s="58" t="str">
        <f t="shared" si="840"/>
        <v>X</v>
      </c>
      <c r="L986" s="58" t="str">
        <f t="shared" si="840"/>
        <v>X</v>
      </c>
      <c r="M986" s="58" t="str">
        <f t="shared" si="840"/>
        <v>X</v>
      </c>
      <c r="N986" s="58" t="str">
        <f t="shared" si="840"/>
        <v>X</v>
      </c>
      <c r="O986" s="58" t="str">
        <f t="shared" si="840"/>
        <v>X</v>
      </c>
      <c r="P986" s="58" t="str">
        <f t="shared" si="840"/>
        <v>X</v>
      </c>
      <c r="Q986" s="58" t="str">
        <f t="shared" si="840"/>
        <v>X</v>
      </c>
    </row>
    <row r="987" spans="1:17" ht="18.75" customHeight="1">
      <c r="A987" s="780"/>
      <c r="B987" s="58" t="s">
        <v>21</v>
      </c>
      <c r="C987" s="58" t="str">
        <f t="shared" ref="C987:Q987" si="841">IF(C12=$V$115,"O",IF(C12=$W$115,"O",IF(C12=$X$115,"O","X")))</f>
        <v>X</v>
      </c>
      <c r="D987" s="58" t="str">
        <f t="shared" si="841"/>
        <v>X</v>
      </c>
      <c r="E987" s="58" t="str">
        <f t="shared" si="841"/>
        <v>X</v>
      </c>
      <c r="F987" s="58" t="str">
        <f t="shared" si="841"/>
        <v>X</v>
      </c>
      <c r="G987" s="58" t="str">
        <f t="shared" si="841"/>
        <v>X</v>
      </c>
      <c r="H987" s="58" t="str">
        <f t="shared" si="841"/>
        <v>X</v>
      </c>
      <c r="I987" s="58" t="str">
        <f t="shared" si="841"/>
        <v>X</v>
      </c>
      <c r="J987" s="58" t="str">
        <f t="shared" si="841"/>
        <v>X</v>
      </c>
      <c r="K987" s="58" t="str">
        <f t="shared" si="841"/>
        <v>X</v>
      </c>
      <c r="L987" s="58" t="str">
        <f t="shared" si="841"/>
        <v>X</v>
      </c>
      <c r="M987" s="58" t="str">
        <f t="shared" si="841"/>
        <v>X</v>
      </c>
      <c r="N987" s="58" t="str">
        <f t="shared" si="841"/>
        <v>X</v>
      </c>
      <c r="O987" s="58" t="str">
        <f t="shared" si="841"/>
        <v>X</v>
      </c>
      <c r="P987" s="58" t="str">
        <f t="shared" si="841"/>
        <v>X</v>
      </c>
      <c r="Q987" s="58" t="str">
        <f t="shared" si="841"/>
        <v>X</v>
      </c>
    </row>
    <row r="988" spans="1:17" ht="18.75" customHeight="1">
      <c r="A988" s="781"/>
      <c r="B988" s="30" t="s">
        <v>46</v>
      </c>
      <c r="C988" s="47">
        <f>COUNTIF(C982:C987,"O")</f>
        <v>0</v>
      </c>
      <c r="D988" s="47">
        <f t="shared" ref="D988:Q988" si="842">COUNTIF(D982:D987,"O")</f>
        <v>0</v>
      </c>
      <c r="E988" s="47">
        <f t="shared" si="842"/>
        <v>0</v>
      </c>
      <c r="F988" s="47">
        <f t="shared" si="842"/>
        <v>0</v>
      </c>
      <c r="G988" s="47">
        <f t="shared" si="842"/>
        <v>0</v>
      </c>
      <c r="H988" s="47">
        <f t="shared" si="842"/>
        <v>0</v>
      </c>
      <c r="I988" s="47">
        <f t="shared" si="842"/>
        <v>0</v>
      </c>
      <c r="J988" s="47">
        <f t="shared" si="842"/>
        <v>0</v>
      </c>
      <c r="K988" s="47">
        <f t="shared" si="842"/>
        <v>0</v>
      </c>
      <c r="L988" s="47">
        <f t="shared" si="842"/>
        <v>0</v>
      </c>
      <c r="M988" s="47">
        <f t="shared" si="842"/>
        <v>0</v>
      </c>
      <c r="N988" s="47">
        <f t="shared" si="842"/>
        <v>0</v>
      </c>
      <c r="O988" s="47">
        <f t="shared" si="842"/>
        <v>0</v>
      </c>
      <c r="P988" s="47">
        <f t="shared" si="842"/>
        <v>0</v>
      </c>
      <c r="Q988" s="47">
        <f t="shared" si="842"/>
        <v>0</v>
      </c>
    </row>
    <row r="989" spans="1:17" ht="18.75" customHeight="1">
      <c r="A989" s="779">
        <v>100</v>
      </c>
      <c r="B989" s="58" t="s">
        <v>32</v>
      </c>
      <c r="C989" s="58" t="str">
        <f>IF(C7=$V$116,"O",IF(C7=$W$116,"O",IF(C7=$X$116,"O",IF(C7=$Y$116,"O",IF(C7=$Z$116,"O",IF(C7=$AA$116,"O",IF(C7=$AB$116,"O","X")))))))</f>
        <v>X</v>
      </c>
      <c r="D989" s="58" t="str">
        <f t="shared" ref="D989:Q989" si="843">IF(D7=$V$116,"O",IF(D7=$W$116,"O",IF(D7=$X$116,"O",IF(D7=$Y$116,"O",IF(D7=$Z$116,"O",IF(D7=$AA$116,"O",IF(D7=$AB$116,"O","X")))))))</f>
        <v>X</v>
      </c>
      <c r="E989" s="58" t="str">
        <f t="shared" si="843"/>
        <v>X</v>
      </c>
      <c r="F989" s="58" t="str">
        <f t="shared" si="843"/>
        <v>X</v>
      </c>
      <c r="G989" s="58" t="str">
        <f t="shared" si="843"/>
        <v>X</v>
      </c>
      <c r="H989" s="58" t="str">
        <f t="shared" si="843"/>
        <v>X</v>
      </c>
      <c r="I989" s="58" t="str">
        <f t="shared" si="843"/>
        <v>X</v>
      </c>
      <c r="J989" s="58" t="str">
        <f t="shared" si="843"/>
        <v>X</v>
      </c>
      <c r="K989" s="58" t="str">
        <f t="shared" si="843"/>
        <v>X</v>
      </c>
      <c r="L989" s="58" t="str">
        <f t="shared" si="843"/>
        <v>X</v>
      </c>
      <c r="M989" s="58" t="str">
        <f t="shared" si="843"/>
        <v>X</v>
      </c>
      <c r="N989" s="58" t="str">
        <f t="shared" si="843"/>
        <v>X</v>
      </c>
      <c r="O989" s="58" t="str">
        <f t="shared" si="843"/>
        <v>X</v>
      </c>
      <c r="P989" s="58" t="str">
        <f t="shared" si="843"/>
        <v>X</v>
      </c>
      <c r="Q989" s="58" t="str">
        <f t="shared" si="843"/>
        <v>X</v>
      </c>
    </row>
    <row r="990" spans="1:17" ht="18.75" customHeight="1">
      <c r="A990" s="780"/>
      <c r="B990" s="58" t="s">
        <v>33</v>
      </c>
      <c r="C990" s="58" t="str">
        <f t="shared" ref="C990:Q990" si="844">IF(C8=$V$116,"O",IF(C8=$W$116,"O",IF(C8=$X$116,"O",IF(C8=$Y$116,"O",IF(C8=$Z$116,"O",IF(C8=$AA$116,"O",IF(C8=$AB$116,"O","X")))))))</f>
        <v>X</v>
      </c>
      <c r="D990" s="58" t="str">
        <f t="shared" si="844"/>
        <v>X</v>
      </c>
      <c r="E990" s="58" t="str">
        <f t="shared" si="844"/>
        <v>X</v>
      </c>
      <c r="F990" s="58" t="str">
        <f t="shared" si="844"/>
        <v>X</v>
      </c>
      <c r="G990" s="58" t="str">
        <f t="shared" si="844"/>
        <v>X</v>
      </c>
      <c r="H990" s="58" t="str">
        <f t="shared" si="844"/>
        <v>X</v>
      </c>
      <c r="I990" s="58" t="str">
        <f t="shared" si="844"/>
        <v>X</v>
      </c>
      <c r="J990" s="58" t="str">
        <f t="shared" si="844"/>
        <v>X</v>
      </c>
      <c r="K990" s="58" t="str">
        <f t="shared" si="844"/>
        <v>X</v>
      </c>
      <c r="L990" s="58" t="str">
        <f t="shared" si="844"/>
        <v>X</v>
      </c>
      <c r="M990" s="58" t="str">
        <f t="shared" si="844"/>
        <v>X</v>
      </c>
      <c r="N990" s="58" t="str">
        <f t="shared" si="844"/>
        <v>X</v>
      </c>
      <c r="O990" s="58" t="str">
        <f t="shared" si="844"/>
        <v>X</v>
      </c>
      <c r="P990" s="58" t="str">
        <f t="shared" si="844"/>
        <v>X</v>
      </c>
      <c r="Q990" s="58" t="str">
        <f t="shared" si="844"/>
        <v>X</v>
      </c>
    </row>
    <row r="991" spans="1:17" ht="18.75" customHeight="1">
      <c r="A991" s="780"/>
      <c r="B991" s="58" t="s">
        <v>34</v>
      </c>
      <c r="C991" s="58" t="str">
        <f t="shared" ref="C991:Q991" si="845">IF(C9=$V$116,"O",IF(C9=$W$116,"O",IF(C9=$X$116,"O",IF(C9=$Y$116,"O",IF(C9=$Z$116,"O",IF(C9=$AA$116,"O",IF(C9=$AB$116,"O","X")))))))</f>
        <v>X</v>
      </c>
      <c r="D991" s="58" t="str">
        <f t="shared" si="845"/>
        <v>X</v>
      </c>
      <c r="E991" s="58" t="str">
        <f t="shared" si="845"/>
        <v>X</v>
      </c>
      <c r="F991" s="58" t="str">
        <f t="shared" si="845"/>
        <v>X</v>
      </c>
      <c r="G991" s="58" t="str">
        <f t="shared" si="845"/>
        <v>X</v>
      </c>
      <c r="H991" s="58" t="str">
        <f t="shared" si="845"/>
        <v>X</v>
      </c>
      <c r="I991" s="58" t="str">
        <f t="shared" si="845"/>
        <v>X</v>
      </c>
      <c r="J991" s="58" t="str">
        <f t="shared" si="845"/>
        <v>X</v>
      </c>
      <c r="K991" s="58" t="str">
        <f t="shared" si="845"/>
        <v>X</v>
      </c>
      <c r="L991" s="58" t="str">
        <f t="shared" si="845"/>
        <v>X</v>
      </c>
      <c r="M991" s="58" t="str">
        <f t="shared" si="845"/>
        <v>X</v>
      </c>
      <c r="N991" s="58" t="str">
        <f t="shared" si="845"/>
        <v>X</v>
      </c>
      <c r="O991" s="58" t="str">
        <f t="shared" si="845"/>
        <v>X</v>
      </c>
      <c r="P991" s="58" t="str">
        <f t="shared" si="845"/>
        <v>X</v>
      </c>
      <c r="Q991" s="58" t="str">
        <f t="shared" si="845"/>
        <v>X</v>
      </c>
    </row>
    <row r="992" spans="1:17" ht="18.75" customHeight="1">
      <c r="A992" s="780"/>
      <c r="B992" s="58" t="s">
        <v>35</v>
      </c>
      <c r="C992" s="58" t="str">
        <f t="shared" ref="C992:Q992" si="846">IF(C10=$V$116,"O",IF(C10=$W$116,"O",IF(C10=$X$116,"O",IF(C10=$Y$116,"O",IF(C10=$Z$116,"O",IF(C10=$AA$116,"O",IF(C10=$AB$116,"O","X")))))))</f>
        <v>X</v>
      </c>
      <c r="D992" s="58" t="str">
        <f t="shared" si="846"/>
        <v>X</v>
      </c>
      <c r="E992" s="58" t="str">
        <f t="shared" si="846"/>
        <v>X</v>
      </c>
      <c r="F992" s="58" t="str">
        <f t="shared" si="846"/>
        <v>X</v>
      </c>
      <c r="G992" s="58" t="str">
        <f t="shared" si="846"/>
        <v>X</v>
      </c>
      <c r="H992" s="58" t="str">
        <f t="shared" si="846"/>
        <v>X</v>
      </c>
      <c r="I992" s="58" t="str">
        <f t="shared" si="846"/>
        <v>X</v>
      </c>
      <c r="J992" s="58" t="str">
        <f t="shared" si="846"/>
        <v>X</v>
      </c>
      <c r="K992" s="58" t="str">
        <f t="shared" si="846"/>
        <v>X</v>
      </c>
      <c r="L992" s="58" t="str">
        <f t="shared" si="846"/>
        <v>X</v>
      </c>
      <c r="M992" s="58" t="str">
        <f t="shared" si="846"/>
        <v>X</v>
      </c>
      <c r="N992" s="58" t="str">
        <f t="shared" si="846"/>
        <v>X</v>
      </c>
      <c r="O992" s="58" t="str">
        <f t="shared" si="846"/>
        <v>X</v>
      </c>
      <c r="P992" s="58" t="str">
        <f t="shared" si="846"/>
        <v>X</v>
      </c>
      <c r="Q992" s="58" t="str">
        <f t="shared" si="846"/>
        <v>X</v>
      </c>
    </row>
    <row r="993" spans="1:17" ht="18.75" customHeight="1">
      <c r="A993" s="780"/>
      <c r="B993" s="58" t="s">
        <v>36</v>
      </c>
      <c r="C993" s="58" t="str">
        <f t="shared" ref="C993:Q993" si="847">IF(C11=$V$116,"O",IF(C11=$W$116,"O",IF(C11=$X$116,"O",IF(C11=$Y$116,"O",IF(C11=$Z$116,"O",IF(C11=$AA$116,"O",IF(C11=$AB$116,"O","X")))))))</f>
        <v>X</v>
      </c>
      <c r="D993" s="58" t="str">
        <f t="shared" si="847"/>
        <v>X</v>
      </c>
      <c r="E993" s="58" t="str">
        <f t="shared" si="847"/>
        <v>X</v>
      </c>
      <c r="F993" s="58" t="str">
        <f t="shared" si="847"/>
        <v>X</v>
      </c>
      <c r="G993" s="58" t="str">
        <f t="shared" si="847"/>
        <v>X</v>
      </c>
      <c r="H993" s="58" t="str">
        <f t="shared" si="847"/>
        <v>X</v>
      </c>
      <c r="I993" s="58" t="str">
        <f t="shared" si="847"/>
        <v>X</v>
      </c>
      <c r="J993" s="58" t="str">
        <f t="shared" si="847"/>
        <v>X</v>
      </c>
      <c r="K993" s="58" t="str">
        <f t="shared" si="847"/>
        <v>X</v>
      </c>
      <c r="L993" s="58" t="str">
        <f t="shared" si="847"/>
        <v>X</v>
      </c>
      <c r="M993" s="58" t="str">
        <f t="shared" si="847"/>
        <v>X</v>
      </c>
      <c r="N993" s="58" t="str">
        <f t="shared" si="847"/>
        <v>X</v>
      </c>
      <c r="O993" s="58" t="str">
        <f t="shared" si="847"/>
        <v>X</v>
      </c>
      <c r="P993" s="58" t="str">
        <f t="shared" si="847"/>
        <v>X</v>
      </c>
      <c r="Q993" s="58" t="str">
        <f t="shared" si="847"/>
        <v>X</v>
      </c>
    </row>
    <row r="994" spans="1:17" ht="18.75" customHeight="1">
      <c r="A994" s="780"/>
      <c r="B994" s="58" t="s">
        <v>21</v>
      </c>
      <c r="C994" s="58" t="str">
        <f t="shared" ref="C994:Q994" si="848">IF(C12=$V$116,"O",IF(C12=$W$116,"O",IF(C12=$X$116,"O",IF(C12=$Y$116,"O",IF(C12=$Z$116,"O",IF(C12=$AA$116,"O",IF(C12=$AB$116,"O","X")))))))</f>
        <v>X</v>
      </c>
      <c r="D994" s="58" t="str">
        <f t="shared" si="848"/>
        <v>X</v>
      </c>
      <c r="E994" s="58" t="str">
        <f t="shared" si="848"/>
        <v>X</v>
      </c>
      <c r="F994" s="58" t="str">
        <f t="shared" si="848"/>
        <v>X</v>
      </c>
      <c r="G994" s="58" t="str">
        <f t="shared" si="848"/>
        <v>X</v>
      </c>
      <c r="H994" s="58" t="str">
        <f t="shared" si="848"/>
        <v>X</v>
      </c>
      <c r="I994" s="58" t="str">
        <f t="shared" si="848"/>
        <v>X</v>
      </c>
      <c r="J994" s="58" t="str">
        <f t="shared" si="848"/>
        <v>X</v>
      </c>
      <c r="K994" s="58" t="str">
        <f t="shared" si="848"/>
        <v>X</v>
      </c>
      <c r="L994" s="58" t="str">
        <f t="shared" si="848"/>
        <v>X</v>
      </c>
      <c r="M994" s="58" t="str">
        <f t="shared" si="848"/>
        <v>X</v>
      </c>
      <c r="N994" s="58" t="str">
        <f t="shared" si="848"/>
        <v>X</v>
      </c>
      <c r="O994" s="58" t="str">
        <f t="shared" si="848"/>
        <v>X</v>
      </c>
      <c r="P994" s="58" t="str">
        <f t="shared" si="848"/>
        <v>X</v>
      </c>
      <c r="Q994" s="58" t="str">
        <f t="shared" si="848"/>
        <v>X</v>
      </c>
    </row>
    <row r="995" spans="1:17" ht="18.75" customHeight="1">
      <c r="A995" s="781"/>
      <c r="B995" s="30" t="s">
        <v>46</v>
      </c>
      <c r="C995" s="47">
        <f>COUNTIF(C989:C994,"O")</f>
        <v>0</v>
      </c>
      <c r="D995" s="47">
        <f t="shared" ref="D995:Q995" si="849">COUNTIF(D989:D994,"O")</f>
        <v>0</v>
      </c>
      <c r="E995" s="47">
        <f t="shared" si="849"/>
        <v>0</v>
      </c>
      <c r="F995" s="47">
        <f t="shared" si="849"/>
        <v>0</v>
      </c>
      <c r="G995" s="47">
        <f t="shared" si="849"/>
        <v>0</v>
      </c>
      <c r="H995" s="47">
        <f t="shared" si="849"/>
        <v>0</v>
      </c>
      <c r="I995" s="47">
        <f t="shared" si="849"/>
        <v>0</v>
      </c>
      <c r="J995" s="47">
        <f t="shared" si="849"/>
        <v>0</v>
      </c>
      <c r="K995" s="47">
        <f t="shared" si="849"/>
        <v>0</v>
      </c>
      <c r="L995" s="47">
        <f t="shared" si="849"/>
        <v>0</v>
      </c>
      <c r="M995" s="47">
        <f t="shared" si="849"/>
        <v>0</v>
      </c>
      <c r="N995" s="47">
        <f t="shared" si="849"/>
        <v>0</v>
      </c>
      <c r="O995" s="47">
        <f t="shared" si="849"/>
        <v>0</v>
      </c>
      <c r="P995" s="47">
        <f t="shared" si="849"/>
        <v>0</v>
      </c>
      <c r="Q995" s="47">
        <f t="shared" si="849"/>
        <v>0</v>
      </c>
    </row>
    <row r="996" spans="1:17" ht="18.75" customHeight="1">
      <c r="A996" s="779">
        <v>101</v>
      </c>
      <c r="B996" s="58" t="s">
        <v>32</v>
      </c>
      <c r="C996" s="58" t="str">
        <f>IF(C7=$V$117,"O",IF(C7=$W$117,"O",IF(C7=$X$117,"O",IF(C7=$Y$117,"O",IF(C7=$Z$117,"O",IF(C7=$AA$117,"O",IF(C7=$AB$117,"O","X")))))))</f>
        <v>X</v>
      </c>
      <c r="D996" s="58" t="str">
        <f t="shared" ref="D996:Q996" si="850">IF(D7=$V$117,"O",IF(D7=$W$117,"O",IF(D7=$X$117,"O",IF(D7=$Y$117,"O",IF(D7=$Z$117,"O",IF(D7=$AA$117,"O",IF(D7=$AB$117,"O","X")))))))</f>
        <v>X</v>
      </c>
      <c r="E996" s="58" t="str">
        <f t="shared" si="850"/>
        <v>X</v>
      </c>
      <c r="F996" s="58" t="str">
        <f t="shared" si="850"/>
        <v>X</v>
      </c>
      <c r="G996" s="58" t="str">
        <f t="shared" si="850"/>
        <v>X</v>
      </c>
      <c r="H996" s="58" t="str">
        <f t="shared" si="850"/>
        <v>X</v>
      </c>
      <c r="I996" s="58" t="str">
        <f t="shared" si="850"/>
        <v>X</v>
      </c>
      <c r="J996" s="58" t="str">
        <f t="shared" si="850"/>
        <v>X</v>
      </c>
      <c r="K996" s="58" t="str">
        <f t="shared" si="850"/>
        <v>X</v>
      </c>
      <c r="L996" s="58" t="str">
        <f t="shared" si="850"/>
        <v>X</v>
      </c>
      <c r="M996" s="58" t="str">
        <f t="shared" si="850"/>
        <v>X</v>
      </c>
      <c r="N996" s="58" t="str">
        <f t="shared" si="850"/>
        <v>X</v>
      </c>
      <c r="O996" s="58" t="str">
        <f t="shared" si="850"/>
        <v>X</v>
      </c>
      <c r="P996" s="58" t="str">
        <f t="shared" si="850"/>
        <v>X</v>
      </c>
      <c r="Q996" s="58" t="str">
        <f t="shared" si="850"/>
        <v>X</v>
      </c>
    </row>
    <row r="997" spans="1:17" ht="18.75" customHeight="1">
      <c r="A997" s="780"/>
      <c r="B997" s="58" t="s">
        <v>33</v>
      </c>
      <c r="C997" s="58" t="str">
        <f t="shared" ref="C997:Q997" si="851">IF(C8=$V$117,"O",IF(C8=$W$117,"O",IF(C8=$X$117,"O",IF(C8=$Y$117,"O",IF(C8=$Z$117,"O",IF(C8=$AA$117,"O",IF(C8=$AB$117,"O","X")))))))</f>
        <v>X</v>
      </c>
      <c r="D997" s="58" t="str">
        <f t="shared" si="851"/>
        <v>X</v>
      </c>
      <c r="E997" s="58" t="str">
        <f t="shared" si="851"/>
        <v>X</v>
      </c>
      <c r="F997" s="58" t="str">
        <f t="shared" si="851"/>
        <v>X</v>
      </c>
      <c r="G997" s="58" t="str">
        <f t="shared" si="851"/>
        <v>X</v>
      </c>
      <c r="H997" s="58" t="str">
        <f t="shared" si="851"/>
        <v>X</v>
      </c>
      <c r="I997" s="58" t="str">
        <f t="shared" si="851"/>
        <v>X</v>
      </c>
      <c r="J997" s="58" t="str">
        <f t="shared" si="851"/>
        <v>X</v>
      </c>
      <c r="K997" s="58" t="str">
        <f t="shared" si="851"/>
        <v>X</v>
      </c>
      <c r="L997" s="58" t="str">
        <f t="shared" si="851"/>
        <v>X</v>
      </c>
      <c r="M997" s="58" t="str">
        <f t="shared" si="851"/>
        <v>X</v>
      </c>
      <c r="N997" s="58" t="str">
        <f t="shared" si="851"/>
        <v>X</v>
      </c>
      <c r="O997" s="58" t="str">
        <f t="shared" si="851"/>
        <v>X</v>
      </c>
      <c r="P997" s="58" t="str">
        <f t="shared" si="851"/>
        <v>X</v>
      </c>
      <c r="Q997" s="58" t="str">
        <f t="shared" si="851"/>
        <v>X</v>
      </c>
    </row>
    <row r="998" spans="1:17" ht="18.75" customHeight="1">
      <c r="A998" s="780"/>
      <c r="B998" s="58" t="s">
        <v>34</v>
      </c>
      <c r="C998" s="58" t="str">
        <f t="shared" ref="C998:Q998" si="852">IF(C9=$V$117,"O",IF(C9=$W$117,"O",IF(C9=$X$117,"O",IF(C9=$Y$117,"O",IF(C9=$Z$117,"O",IF(C9=$AA$117,"O",IF(C9=$AB$117,"O","X")))))))</f>
        <v>O</v>
      </c>
      <c r="D998" s="58" t="str">
        <f t="shared" si="852"/>
        <v>O</v>
      </c>
      <c r="E998" s="58" t="str">
        <f t="shared" si="852"/>
        <v>O</v>
      </c>
      <c r="F998" s="58" t="str">
        <f t="shared" si="852"/>
        <v>O</v>
      </c>
      <c r="G998" s="58" t="str">
        <f t="shared" si="852"/>
        <v>O</v>
      </c>
      <c r="H998" s="58" t="str">
        <f t="shared" si="852"/>
        <v>O</v>
      </c>
      <c r="I998" s="58" t="str">
        <f t="shared" si="852"/>
        <v>O</v>
      </c>
      <c r="J998" s="58" t="str">
        <f t="shared" si="852"/>
        <v>O</v>
      </c>
      <c r="K998" s="58" t="str">
        <f t="shared" si="852"/>
        <v>O</v>
      </c>
      <c r="L998" s="58" t="str">
        <f t="shared" si="852"/>
        <v>O</v>
      </c>
      <c r="M998" s="58" t="str">
        <f t="shared" si="852"/>
        <v>O</v>
      </c>
      <c r="N998" s="58" t="str">
        <f t="shared" si="852"/>
        <v>O</v>
      </c>
      <c r="O998" s="58" t="str">
        <f t="shared" si="852"/>
        <v>O</v>
      </c>
      <c r="P998" s="58" t="str">
        <f t="shared" si="852"/>
        <v>O</v>
      </c>
      <c r="Q998" s="58" t="str">
        <f t="shared" si="852"/>
        <v>O</v>
      </c>
    </row>
    <row r="999" spans="1:17" ht="18.75" customHeight="1">
      <c r="A999" s="780"/>
      <c r="B999" s="58" t="s">
        <v>35</v>
      </c>
      <c r="C999" s="58" t="str">
        <f t="shared" ref="C999:Q999" si="853">IF(C10=$V$117,"O",IF(C10=$W$117,"O",IF(C10=$X$117,"O",IF(C10=$Y$117,"O",IF(C10=$Z$117,"O",IF(C10=$AA$117,"O",IF(C10=$AB$117,"O","X")))))))</f>
        <v>X</v>
      </c>
      <c r="D999" s="58" t="str">
        <f t="shared" si="853"/>
        <v>X</v>
      </c>
      <c r="E999" s="58" t="str">
        <f t="shared" si="853"/>
        <v>X</v>
      </c>
      <c r="F999" s="58" t="str">
        <f t="shared" si="853"/>
        <v>X</v>
      </c>
      <c r="G999" s="58" t="str">
        <f t="shared" si="853"/>
        <v>X</v>
      </c>
      <c r="H999" s="58" t="str">
        <f t="shared" si="853"/>
        <v>X</v>
      </c>
      <c r="I999" s="58" t="str">
        <f t="shared" si="853"/>
        <v>X</v>
      </c>
      <c r="J999" s="58" t="str">
        <f t="shared" si="853"/>
        <v>X</v>
      </c>
      <c r="K999" s="58" t="str">
        <f t="shared" si="853"/>
        <v>X</v>
      </c>
      <c r="L999" s="58" t="str">
        <f t="shared" si="853"/>
        <v>X</v>
      </c>
      <c r="M999" s="58" t="str">
        <f t="shared" si="853"/>
        <v>X</v>
      </c>
      <c r="N999" s="58" t="str">
        <f t="shared" si="853"/>
        <v>X</v>
      </c>
      <c r="O999" s="58" t="str">
        <f t="shared" si="853"/>
        <v>X</v>
      </c>
      <c r="P999" s="58" t="str">
        <f t="shared" si="853"/>
        <v>X</v>
      </c>
      <c r="Q999" s="58" t="str">
        <f t="shared" si="853"/>
        <v>X</v>
      </c>
    </row>
    <row r="1000" spans="1:17" ht="18.75" customHeight="1">
      <c r="A1000" s="780"/>
      <c r="B1000" s="58" t="s">
        <v>36</v>
      </c>
      <c r="C1000" s="58" t="str">
        <f t="shared" ref="C1000:Q1000" si="854">IF(C11=$V$117,"O",IF(C11=$W$117,"O",IF(C11=$X$117,"O",IF(C11=$Y$117,"O",IF(C11=$Z$117,"O",IF(C11=$AA$117,"O",IF(C11=$AB$117,"O","X")))))))</f>
        <v>X</v>
      </c>
      <c r="D1000" s="58" t="str">
        <f t="shared" si="854"/>
        <v>X</v>
      </c>
      <c r="E1000" s="58" t="str">
        <f t="shared" si="854"/>
        <v>X</v>
      </c>
      <c r="F1000" s="58" t="str">
        <f t="shared" si="854"/>
        <v>X</v>
      </c>
      <c r="G1000" s="58" t="str">
        <f t="shared" si="854"/>
        <v>X</v>
      </c>
      <c r="H1000" s="58" t="str">
        <f t="shared" si="854"/>
        <v>X</v>
      </c>
      <c r="I1000" s="58" t="str">
        <f t="shared" si="854"/>
        <v>X</v>
      </c>
      <c r="J1000" s="58" t="str">
        <f t="shared" si="854"/>
        <v>X</v>
      </c>
      <c r="K1000" s="58" t="str">
        <f t="shared" si="854"/>
        <v>X</v>
      </c>
      <c r="L1000" s="58" t="str">
        <f t="shared" si="854"/>
        <v>X</v>
      </c>
      <c r="M1000" s="58" t="str">
        <f t="shared" si="854"/>
        <v>X</v>
      </c>
      <c r="N1000" s="58" t="str">
        <f t="shared" si="854"/>
        <v>X</v>
      </c>
      <c r="O1000" s="58" t="str">
        <f t="shared" si="854"/>
        <v>X</v>
      </c>
      <c r="P1000" s="58" t="str">
        <f t="shared" si="854"/>
        <v>X</v>
      </c>
      <c r="Q1000" s="58" t="str">
        <f t="shared" si="854"/>
        <v>X</v>
      </c>
    </row>
    <row r="1001" spans="1:17" ht="18.75" customHeight="1">
      <c r="A1001" s="780"/>
      <c r="B1001" s="58" t="s">
        <v>21</v>
      </c>
      <c r="C1001" s="58" t="str">
        <f t="shared" ref="C1001:Q1001" si="855">IF(C12=$V$117,"O",IF(C12=$W$117,"O",IF(C12=$X$117,"O",IF(C12=$Y$117,"O",IF(C12=$Z$117,"O",IF(C12=$AA$117,"O",IF(C12=$AB$117,"O","X")))))))</f>
        <v>X</v>
      </c>
      <c r="D1001" s="58" t="str">
        <f t="shared" si="855"/>
        <v>X</v>
      </c>
      <c r="E1001" s="58" t="str">
        <f t="shared" si="855"/>
        <v>X</v>
      </c>
      <c r="F1001" s="58" t="str">
        <f t="shared" si="855"/>
        <v>X</v>
      </c>
      <c r="G1001" s="58" t="str">
        <f t="shared" si="855"/>
        <v>X</v>
      </c>
      <c r="H1001" s="58" t="str">
        <f t="shared" si="855"/>
        <v>X</v>
      </c>
      <c r="I1001" s="58" t="str">
        <f t="shared" si="855"/>
        <v>X</v>
      </c>
      <c r="J1001" s="58" t="str">
        <f t="shared" si="855"/>
        <v>X</v>
      </c>
      <c r="K1001" s="58" t="str">
        <f t="shared" si="855"/>
        <v>X</v>
      </c>
      <c r="L1001" s="58" t="str">
        <f t="shared" si="855"/>
        <v>X</v>
      </c>
      <c r="M1001" s="58" t="str">
        <f t="shared" si="855"/>
        <v>X</v>
      </c>
      <c r="N1001" s="58" t="str">
        <f t="shared" si="855"/>
        <v>X</v>
      </c>
      <c r="O1001" s="58" t="str">
        <f t="shared" si="855"/>
        <v>X</v>
      </c>
      <c r="P1001" s="58" t="str">
        <f t="shared" si="855"/>
        <v>X</v>
      </c>
      <c r="Q1001" s="58" t="str">
        <f t="shared" si="855"/>
        <v>X</v>
      </c>
    </row>
    <row r="1002" spans="1:17" ht="18.75" customHeight="1">
      <c r="A1002" s="781"/>
      <c r="B1002" s="30" t="s">
        <v>46</v>
      </c>
      <c r="C1002" s="47">
        <f>COUNTIF(C996:C1001,"O")</f>
        <v>1</v>
      </c>
      <c r="D1002" s="47">
        <f t="shared" ref="D1002:Q1002" si="856">COUNTIF(D996:D1001,"O")</f>
        <v>1</v>
      </c>
      <c r="E1002" s="47">
        <f t="shared" si="856"/>
        <v>1</v>
      </c>
      <c r="F1002" s="47">
        <f t="shared" si="856"/>
        <v>1</v>
      </c>
      <c r="G1002" s="47">
        <f t="shared" si="856"/>
        <v>1</v>
      </c>
      <c r="H1002" s="47">
        <f t="shared" si="856"/>
        <v>1</v>
      </c>
      <c r="I1002" s="47">
        <f t="shared" si="856"/>
        <v>1</v>
      </c>
      <c r="J1002" s="47">
        <f t="shared" si="856"/>
        <v>1</v>
      </c>
      <c r="K1002" s="47">
        <f t="shared" si="856"/>
        <v>1</v>
      </c>
      <c r="L1002" s="47">
        <f t="shared" si="856"/>
        <v>1</v>
      </c>
      <c r="M1002" s="47">
        <f t="shared" si="856"/>
        <v>1</v>
      </c>
      <c r="N1002" s="47">
        <f t="shared" si="856"/>
        <v>1</v>
      </c>
      <c r="O1002" s="47">
        <f t="shared" si="856"/>
        <v>1</v>
      </c>
      <c r="P1002" s="47">
        <f t="shared" si="856"/>
        <v>1</v>
      </c>
      <c r="Q1002" s="47">
        <f t="shared" si="856"/>
        <v>1</v>
      </c>
    </row>
    <row r="1003" spans="1:17" ht="18.75" customHeight="1">
      <c r="A1003" s="779">
        <v>102</v>
      </c>
      <c r="B1003" s="58" t="s">
        <v>32</v>
      </c>
      <c r="C1003" s="58" t="str">
        <f>IF(C7=$V$118,"O",IF(C7=$W$118,"O",IF(C7=$X$118,"O",IF(C7=$Y$118,"O",IF(C7=$Z$118,"O",IF(C7=$AA$118,"O",IF(C7=$AB$118,"O","X")))))))</f>
        <v>X</v>
      </c>
      <c r="D1003" s="58" t="str">
        <f t="shared" ref="D1003:Q1003" si="857">IF(D7=$V$118,"O",IF(D7=$W$118,"O",IF(D7=$X$118,"O",IF(D7=$Y$118,"O",IF(D7=$Z$118,"O",IF(D7=$AA$118,"O",IF(D7=$AB$118,"O","X")))))))</f>
        <v>X</v>
      </c>
      <c r="E1003" s="58" t="str">
        <f t="shared" si="857"/>
        <v>X</v>
      </c>
      <c r="F1003" s="58" t="str">
        <f t="shared" si="857"/>
        <v>X</v>
      </c>
      <c r="G1003" s="58" t="str">
        <f t="shared" si="857"/>
        <v>X</v>
      </c>
      <c r="H1003" s="58" t="str">
        <f t="shared" si="857"/>
        <v>X</v>
      </c>
      <c r="I1003" s="58" t="str">
        <f t="shared" si="857"/>
        <v>X</v>
      </c>
      <c r="J1003" s="58" t="str">
        <f t="shared" si="857"/>
        <v>X</v>
      </c>
      <c r="K1003" s="58" t="str">
        <f t="shared" si="857"/>
        <v>X</v>
      </c>
      <c r="L1003" s="58" t="str">
        <f t="shared" si="857"/>
        <v>X</v>
      </c>
      <c r="M1003" s="58" t="str">
        <f t="shared" si="857"/>
        <v>X</v>
      </c>
      <c r="N1003" s="58" t="str">
        <f t="shared" si="857"/>
        <v>X</v>
      </c>
      <c r="O1003" s="58" t="str">
        <f t="shared" si="857"/>
        <v>X</v>
      </c>
      <c r="P1003" s="58" t="str">
        <f t="shared" si="857"/>
        <v>X</v>
      </c>
      <c r="Q1003" s="58" t="str">
        <f t="shared" si="857"/>
        <v>X</v>
      </c>
    </row>
    <row r="1004" spans="1:17" ht="18.75" customHeight="1">
      <c r="A1004" s="780"/>
      <c r="B1004" s="58" t="s">
        <v>33</v>
      </c>
      <c r="C1004" s="58" t="str">
        <f t="shared" ref="C1004:Q1004" si="858">IF(C8=$V$118,"O",IF(C8=$W$118,"O",IF(C8=$X$118,"O",IF(C8=$Y$118,"O",IF(C8=$Z$118,"O",IF(C8=$AA$118,"O",IF(C8=$AB$118,"O","X")))))))</f>
        <v>X</v>
      </c>
      <c r="D1004" s="58" t="str">
        <f t="shared" si="858"/>
        <v>X</v>
      </c>
      <c r="E1004" s="58" t="str">
        <f t="shared" si="858"/>
        <v>X</v>
      </c>
      <c r="F1004" s="58" t="str">
        <f t="shared" si="858"/>
        <v>X</v>
      </c>
      <c r="G1004" s="58" t="str">
        <f t="shared" si="858"/>
        <v>X</v>
      </c>
      <c r="H1004" s="58" t="str">
        <f t="shared" si="858"/>
        <v>X</v>
      </c>
      <c r="I1004" s="58" t="str">
        <f t="shared" si="858"/>
        <v>X</v>
      </c>
      <c r="J1004" s="58" t="str">
        <f t="shared" si="858"/>
        <v>X</v>
      </c>
      <c r="K1004" s="58" t="str">
        <f t="shared" si="858"/>
        <v>X</v>
      </c>
      <c r="L1004" s="58" t="str">
        <f t="shared" si="858"/>
        <v>X</v>
      </c>
      <c r="M1004" s="58" t="str">
        <f t="shared" si="858"/>
        <v>X</v>
      </c>
      <c r="N1004" s="58" t="str">
        <f t="shared" si="858"/>
        <v>X</v>
      </c>
      <c r="O1004" s="58" t="str">
        <f t="shared" si="858"/>
        <v>X</v>
      </c>
      <c r="P1004" s="58" t="str">
        <f t="shared" si="858"/>
        <v>X</v>
      </c>
      <c r="Q1004" s="58" t="str">
        <f t="shared" si="858"/>
        <v>X</v>
      </c>
    </row>
    <row r="1005" spans="1:17" ht="18.75" customHeight="1">
      <c r="A1005" s="780"/>
      <c r="B1005" s="58" t="s">
        <v>34</v>
      </c>
      <c r="C1005" s="58" t="str">
        <f t="shared" ref="C1005:Q1005" si="859">IF(C9=$V$118,"O",IF(C9=$W$118,"O",IF(C9=$X$118,"O",IF(C9=$Y$118,"O",IF(C9=$Z$118,"O",IF(C9=$AA$118,"O",IF(C9=$AB$118,"O","X")))))))</f>
        <v>X</v>
      </c>
      <c r="D1005" s="58" t="str">
        <f t="shared" si="859"/>
        <v>X</v>
      </c>
      <c r="E1005" s="58" t="str">
        <f t="shared" si="859"/>
        <v>X</v>
      </c>
      <c r="F1005" s="58" t="str">
        <f t="shared" si="859"/>
        <v>X</v>
      </c>
      <c r="G1005" s="58" t="str">
        <f t="shared" si="859"/>
        <v>X</v>
      </c>
      <c r="H1005" s="58" t="str">
        <f t="shared" si="859"/>
        <v>X</v>
      </c>
      <c r="I1005" s="58" t="str">
        <f t="shared" si="859"/>
        <v>X</v>
      </c>
      <c r="J1005" s="58" t="str">
        <f t="shared" si="859"/>
        <v>X</v>
      </c>
      <c r="K1005" s="58" t="str">
        <f t="shared" si="859"/>
        <v>X</v>
      </c>
      <c r="L1005" s="58" t="str">
        <f t="shared" si="859"/>
        <v>X</v>
      </c>
      <c r="M1005" s="58" t="str">
        <f t="shared" si="859"/>
        <v>X</v>
      </c>
      <c r="N1005" s="58" t="str">
        <f t="shared" si="859"/>
        <v>X</v>
      </c>
      <c r="O1005" s="58" t="str">
        <f t="shared" si="859"/>
        <v>X</v>
      </c>
      <c r="P1005" s="58" t="str">
        <f t="shared" si="859"/>
        <v>X</v>
      </c>
      <c r="Q1005" s="58" t="str">
        <f t="shared" si="859"/>
        <v>X</v>
      </c>
    </row>
    <row r="1006" spans="1:17" ht="18.75" customHeight="1">
      <c r="A1006" s="780"/>
      <c r="B1006" s="58" t="s">
        <v>35</v>
      </c>
      <c r="C1006" s="58" t="str">
        <f t="shared" ref="C1006:Q1006" si="860">IF(C10=$V$118,"O",IF(C10=$W$118,"O",IF(C10=$X$118,"O",IF(C10=$Y$118,"O",IF(C10=$Z$118,"O",IF(C10=$AA$118,"O",IF(C10=$AB$118,"O","X")))))))</f>
        <v>X</v>
      </c>
      <c r="D1006" s="58" t="str">
        <f t="shared" si="860"/>
        <v>X</v>
      </c>
      <c r="E1006" s="58" t="str">
        <f t="shared" si="860"/>
        <v>X</v>
      </c>
      <c r="F1006" s="58" t="str">
        <f t="shared" si="860"/>
        <v>X</v>
      </c>
      <c r="G1006" s="58" t="str">
        <f t="shared" si="860"/>
        <v>X</v>
      </c>
      <c r="H1006" s="58" t="str">
        <f t="shared" si="860"/>
        <v>X</v>
      </c>
      <c r="I1006" s="58" t="str">
        <f t="shared" si="860"/>
        <v>X</v>
      </c>
      <c r="J1006" s="58" t="str">
        <f t="shared" si="860"/>
        <v>X</v>
      </c>
      <c r="K1006" s="58" t="str">
        <f t="shared" si="860"/>
        <v>X</v>
      </c>
      <c r="L1006" s="58" t="str">
        <f t="shared" si="860"/>
        <v>X</v>
      </c>
      <c r="M1006" s="58" t="str">
        <f t="shared" si="860"/>
        <v>X</v>
      </c>
      <c r="N1006" s="58" t="str">
        <f t="shared" si="860"/>
        <v>X</v>
      </c>
      <c r="O1006" s="58" t="str">
        <f t="shared" si="860"/>
        <v>X</v>
      </c>
      <c r="P1006" s="58" t="str">
        <f t="shared" si="860"/>
        <v>X</v>
      </c>
      <c r="Q1006" s="58" t="str">
        <f t="shared" si="860"/>
        <v>X</v>
      </c>
    </row>
    <row r="1007" spans="1:17" ht="18.75" customHeight="1">
      <c r="A1007" s="780"/>
      <c r="B1007" s="58" t="s">
        <v>36</v>
      </c>
      <c r="C1007" s="58" t="str">
        <f t="shared" ref="C1007:Q1007" si="861">IF(C11=$V$118,"O",IF(C11=$W$118,"O",IF(C11=$X$118,"O",IF(C11=$Y$118,"O",IF(C11=$Z$118,"O",IF(C11=$AA$118,"O",IF(C11=$AB$118,"O","X")))))))</f>
        <v>O</v>
      </c>
      <c r="D1007" s="58" t="str">
        <f t="shared" si="861"/>
        <v>O</v>
      </c>
      <c r="E1007" s="58" t="str">
        <f t="shared" si="861"/>
        <v>O</v>
      </c>
      <c r="F1007" s="58" t="str">
        <f t="shared" si="861"/>
        <v>O</v>
      </c>
      <c r="G1007" s="58" t="str">
        <f t="shared" si="861"/>
        <v>O</v>
      </c>
      <c r="H1007" s="58" t="str">
        <f t="shared" si="861"/>
        <v>O</v>
      </c>
      <c r="I1007" s="58" t="str">
        <f t="shared" si="861"/>
        <v>O</v>
      </c>
      <c r="J1007" s="58" t="str">
        <f t="shared" si="861"/>
        <v>O</v>
      </c>
      <c r="K1007" s="58" t="str">
        <f t="shared" si="861"/>
        <v>O</v>
      </c>
      <c r="L1007" s="58" t="str">
        <f t="shared" si="861"/>
        <v>O</v>
      </c>
      <c r="M1007" s="58" t="str">
        <f t="shared" si="861"/>
        <v>O</v>
      </c>
      <c r="N1007" s="58" t="str">
        <f t="shared" si="861"/>
        <v>O</v>
      </c>
      <c r="O1007" s="58" t="str">
        <f t="shared" si="861"/>
        <v>O</v>
      </c>
      <c r="P1007" s="58" t="str">
        <f t="shared" si="861"/>
        <v>O</v>
      </c>
      <c r="Q1007" s="58" t="str">
        <f t="shared" si="861"/>
        <v>O</v>
      </c>
    </row>
    <row r="1008" spans="1:17" ht="18.75" customHeight="1">
      <c r="A1008" s="780"/>
      <c r="B1008" s="58" t="s">
        <v>21</v>
      </c>
      <c r="C1008" s="58" t="str">
        <f t="shared" ref="C1008:Q1008" si="862">IF(C12=$V$118,"O",IF(C12=$W$118,"O",IF(C12=$X$118,"O",IF(C12=$Y$118,"O",IF(C12=$Z$118,"O",IF(C12=$AA$118,"O",IF(C12=$AB$118,"O","X")))))))</f>
        <v>X</v>
      </c>
      <c r="D1008" s="58" t="str">
        <f t="shared" si="862"/>
        <v>X</v>
      </c>
      <c r="E1008" s="58" t="str">
        <f t="shared" si="862"/>
        <v>X</v>
      </c>
      <c r="F1008" s="58" t="str">
        <f t="shared" si="862"/>
        <v>X</v>
      </c>
      <c r="G1008" s="58" t="str">
        <f t="shared" si="862"/>
        <v>X</v>
      </c>
      <c r="H1008" s="58" t="str">
        <f t="shared" si="862"/>
        <v>X</v>
      </c>
      <c r="I1008" s="58" t="str">
        <f t="shared" si="862"/>
        <v>X</v>
      </c>
      <c r="J1008" s="58" t="str">
        <f t="shared" si="862"/>
        <v>X</v>
      </c>
      <c r="K1008" s="58" t="str">
        <f t="shared" si="862"/>
        <v>X</v>
      </c>
      <c r="L1008" s="58" t="str">
        <f t="shared" si="862"/>
        <v>X</v>
      </c>
      <c r="M1008" s="58" t="str">
        <f t="shared" si="862"/>
        <v>X</v>
      </c>
      <c r="N1008" s="58" t="str">
        <f t="shared" si="862"/>
        <v>X</v>
      </c>
      <c r="O1008" s="58" t="str">
        <f t="shared" si="862"/>
        <v>X</v>
      </c>
      <c r="P1008" s="58" t="str">
        <f t="shared" si="862"/>
        <v>X</v>
      </c>
      <c r="Q1008" s="58" t="str">
        <f t="shared" si="862"/>
        <v>X</v>
      </c>
    </row>
    <row r="1009" spans="1:17" ht="18.75" customHeight="1">
      <c r="A1009" s="781"/>
      <c r="B1009" s="30" t="s">
        <v>46</v>
      </c>
      <c r="C1009" s="47">
        <f>COUNTIF(C1003:C1008,"O")</f>
        <v>1</v>
      </c>
      <c r="D1009" s="47">
        <f t="shared" ref="D1009:Q1009" si="863">COUNTIF(D1003:D1008,"O")</f>
        <v>1</v>
      </c>
      <c r="E1009" s="47">
        <f t="shared" si="863"/>
        <v>1</v>
      </c>
      <c r="F1009" s="47">
        <f t="shared" si="863"/>
        <v>1</v>
      </c>
      <c r="G1009" s="47">
        <f t="shared" si="863"/>
        <v>1</v>
      </c>
      <c r="H1009" s="47">
        <f t="shared" si="863"/>
        <v>1</v>
      </c>
      <c r="I1009" s="47">
        <f t="shared" si="863"/>
        <v>1</v>
      </c>
      <c r="J1009" s="47">
        <f t="shared" si="863"/>
        <v>1</v>
      </c>
      <c r="K1009" s="47">
        <f t="shared" si="863"/>
        <v>1</v>
      </c>
      <c r="L1009" s="47">
        <f t="shared" si="863"/>
        <v>1</v>
      </c>
      <c r="M1009" s="47">
        <f t="shared" si="863"/>
        <v>1</v>
      </c>
      <c r="N1009" s="47">
        <f t="shared" si="863"/>
        <v>1</v>
      </c>
      <c r="O1009" s="47">
        <f t="shared" si="863"/>
        <v>1</v>
      </c>
      <c r="P1009" s="47">
        <f t="shared" si="863"/>
        <v>1</v>
      </c>
      <c r="Q1009" s="47">
        <f t="shared" si="863"/>
        <v>1</v>
      </c>
    </row>
    <row r="1010" spans="1:17" ht="18.75" customHeight="1">
      <c r="A1010" s="779">
        <v>103</v>
      </c>
      <c r="B1010" s="58" t="s">
        <v>32</v>
      </c>
      <c r="C1010" s="58" t="str">
        <f>IF(C7=$V$119,"O",IF(C7=$W$119,"O",IF(C7=$X$119,"O",IF(C7=$Y$119,"O",IF(C7=$Z$119,"O",IF(C7=$AA$119,"O","X"))))))</f>
        <v>X</v>
      </c>
      <c r="D1010" s="58" t="str">
        <f t="shared" ref="D1010:Q1010" si="864">IF(D7=$V$119,"O",IF(D7=$W$119,"O",IF(D7=$X$119,"O",IF(D7=$Y$119,"O",IF(D7=$Z$119,"O",IF(D7=$AA$119,"O","X"))))))</f>
        <v>X</v>
      </c>
      <c r="E1010" s="58" t="str">
        <f t="shared" si="864"/>
        <v>X</v>
      </c>
      <c r="F1010" s="58" t="str">
        <f t="shared" si="864"/>
        <v>X</v>
      </c>
      <c r="G1010" s="58" t="str">
        <f t="shared" si="864"/>
        <v>X</v>
      </c>
      <c r="H1010" s="58" t="str">
        <f t="shared" si="864"/>
        <v>X</v>
      </c>
      <c r="I1010" s="58" t="str">
        <f t="shared" si="864"/>
        <v>X</v>
      </c>
      <c r="J1010" s="58" t="str">
        <f t="shared" si="864"/>
        <v>X</v>
      </c>
      <c r="K1010" s="58" t="str">
        <f t="shared" si="864"/>
        <v>X</v>
      </c>
      <c r="L1010" s="58" t="str">
        <f t="shared" si="864"/>
        <v>X</v>
      </c>
      <c r="M1010" s="58" t="str">
        <f t="shared" si="864"/>
        <v>X</v>
      </c>
      <c r="N1010" s="58" t="str">
        <f t="shared" si="864"/>
        <v>X</v>
      </c>
      <c r="O1010" s="58" t="str">
        <f t="shared" si="864"/>
        <v>X</v>
      </c>
      <c r="P1010" s="58" t="str">
        <f t="shared" si="864"/>
        <v>X</v>
      </c>
      <c r="Q1010" s="58" t="str">
        <f t="shared" si="864"/>
        <v>X</v>
      </c>
    </row>
    <row r="1011" spans="1:17" ht="18.75" customHeight="1">
      <c r="A1011" s="780"/>
      <c r="B1011" s="58" t="s">
        <v>33</v>
      </c>
      <c r="C1011" s="58" t="str">
        <f t="shared" ref="C1011:Q1011" si="865">IF(C8=$V$119,"O",IF(C8=$W$119,"O",IF(C8=$X$119,"O",IF(C8=$Y$119,"O",IF(C8=$Z$119,"O",IF(C8=$AA$119,"O","X"))))))</f>
        <v>O</v>
      </c>
      <c r="D1011" s="58" t="str">
        <f t="shared" si="865"/>
        <v>O</v>
      </c>
      <c r="E1011" s="58" t="str">
        <f t="shared" si="865"/>
        <v>O</v>
      </c>
      <c r="F1011" s="58" t="str">
        <f t="shared" si="865"/>
        <v>O</v>
      </c>
      <c r="G1011" s="58" t="str">
        <f t="shared" si="865"/>
        <v>O</v>
      </c>
      <c r="H1011" s="58" t="str">
        <f t="shared" si="865"/>
        <v>O</v>
      </c>
      <c r="I1011" s="58" t="str">
        <f t="shared" si="865"/>
        <v>O</v>
      </c>
      <c r="J1011" s="58" t="str">
        <f t="shared" si="865"/>
        <v>O</v>
      </c>
      <c r="K1011" s="58" t="str">
        <f t="shared" si="865"/>
        <v>O</v>
      </c>
      <c r="L1011" s="58" t="str">
        <f t="shared" si="865"/>
        <v>O</v>
      </c>
      <c r="M1011" s="58" t="str">
        <f t="shared" si="865"/>
        <v>O</v>
      </c>
      <c r="N1011" s="58" t="str">
        <f t="shared" si="865"/>
        <v>O</v>
      </c>
      <c r="O1011" s="58" t="str">
        <f t="shared" si="865"/>
        <v>O</v>
      </c>
      <c r="P1011" s="58" t="str">
        <f t="shared" si="865"/>
        <v>O</v>
      </c>
      <c r="Q1011" s="58" t="str">
        <f t="shared" si="865"/>
        <v>O</v>
      </c>
    </row>
    <row r="1012" spans="1:17" ht="18.75" customHeight="1">
      <c r="A1012" s="780"/>
      <c r="B1012" s="58" t="s">
        <v>34</v>
      </c>
      <c r="C1012" s="58" t="str">
        <f t="shared" ref="C1012:Q1012" si="866">IF(C9=$V$119,"O",IF(C9=$W$119,"O",IF(C9=$X$119,"O",IF(C9=$Y$119,"O",IF(C9=$Z$119,"O",IF(C9=$AA$119,"O","X"))))))</f>
        <v>X</v>
      </c>
      <c r="D1012" s="58" t="str">
        <f t="shared" si="866"/>
        <v>X</v>
      </c>
      <c r="E1012" s="58" t="str">
        <f t="shared" si="866"/>
        <v>X</v>
      </c>
      <c r="F1012" s="58" t="str">
        <f t="shared" si="866"/>
        <v>X</v>
      </c>
      <c r="G1012" s="58" t="str">
        <f t="shared" si="866"/>
        <v>X</v>
      </c>
      <c r="H1012" s="58" t="str">
        <f t="shared" si="866"/>
        <v>X</v>
      </c>
      <c r="I1012" s="58" t="str">
        <f t="shared" si="866"/>
        <v>X</v>
      </c>
      <c r="J1012" s="58" t="str">
        <f t="shared" si="866"/>
        <v>X</v>
      </c>
      <c r="K1012" s="58" t="str">
        <f t="shared" si="866"/>
        <v>X</v>
      </c>
      <c r="L1012" s="58" t="str">
        <f t="shared" si="866"/>
        <v>X</v>
      </c>
      <c r="M1012" s="58" t="str">
        <f t="shared" si="866"/>
        <v>X</v>
      </c>
      <c r="N1012" s="58" t="str">
        <f t="shared" si="866"/>
        <v>X</v>
      </c>
      <c r="O1012" s="58" t="str">
        <f t="shared" si="866"/>
        <v>X</v>
      </c>
      <c r="P1012" s="58" t="str">
        <f t="shared" si="866"/>
        <v>X</v>
      </c>
      <c r="Q1012" s="58" t="str">
        <f t="shared" si="866"/>
        <v>X</v>
      </c>
    </row>
    <row r="1013" spans="1:17" ht="18.75" customHeight="1">
      <c r="A1013" s="780"/>
      <c r="B1013" s="58" t="s">
        <v>35</v>
      </c>
      <c r="C1013" s="58" t="str">
        <f t="shared" ref="C1013:Q1013" si="867">IF(C10=$V$119,"O",IF(C10=$W$119,"O",IF(C10=$X$119,"O",IF(C10=$Y$119,"O",IF(C10=$Z$119,"O",IF(C10=$AA$119,"O","X"))))))</f>
        <v>X</v>
      </c>
      <c r="D1013" s="58" t="str">
        <f t="shared" si="867"/>
        <v>X</v>
      </c>
      <c r="E1013" s="58" t="str">
        <f t="shared" si="867"/>
        <v>X</v>
      </c>
      <c r="F1013" s="58" t="str">
        <f t="shared" si="867"/>
        <v>X</v>
      </c>
      <c r="G1013" s="58" t="str">
        <f t="shared" si="867"/>
        <v>X</v>
      </c>
      <c r="H1013" s="58" t="str">
        <f t="shared" si="867"/>
        <v>X</v>
      </c>
      <c r="I1013" s="58" t="str">
        <f t="shared" si="867"/>
        <v>X</v>
      </c>
      <c r="J1013" s="58" t="str">
        <f t="shared" si="867"/>
        <v>X</v>
      </c>
      <c r="K1013" s="58" t="str">
        <f t="shared" si="867"/>
        <v>X</v>
      </c>
      <c r="L1013" s="58" t="str">
        <f t="shared" si="867"/>
        <v>X</v>
      </c>
      <c r="M1013" s="58" t="str">
        <f t="shared" si="867"/>
        <v>X</v>
      </c>
      <c r="N1013" s="58" t="str">
        <f t="shared" si="867"/>
        <v>X</v>
      </c>
      <c r="O1013" s="58" t="str">
        <f t="shared" si="867"/>
        <v>X</v>
      </c>
      <c r="P1013" s="58" t="str">
        <f t="shared" si="867"/>
        <v>X</v>
      </c>
      <c r="Q1013" s="58" t="str">
        <f t="shared" si="867"/>
        <v>X</v>
      </c>
    </row>
    <row r="1014" spans="1:17" ht="18.75" customHeight="1">
      <c r="A1014" s="780"/>
      <c r="B1014" s="58" t="s">
        <v>36</v>
      </c>
      <c r="C1014" s="58" t="str">
        <f t="shared" ref="C1014:Q1014" si="868">IF(C11=$V$119,"O",IF(C11=$W$119,"O",IF(C11=$X$119,"O",IF(C11=$Y$119,"O",IF(C11=$Z$119,"O",IF(C11=$AA$119,"O","X"))))))</f>
        <v>X</v>
      </c>
      <c r="D1014" s="58" t="str">
        <f t="shared" si="868"/>
        <v>X</v>
      </c>
      <c r="E1014" s="58" t="str">
        <f t="shared" si="868"/>
        <v>X</v>
      </c>
      <c r="F1014" s="58" t="str">
        <f t="shared" si="868"/>
        <v>X</v>
      </c>
      <c r="G1014" s="58" t="str">
        <f t="shared" si="868"/>
        <v>X</v>
      </c>
      <c r="H1014" s="58" t="str">
        <f t="shared" si="868"/>
        <v>X</v>
      </c>
      <c r="I1014" s="58" t="str">
        <f t="shared" si="868"/>
        <v>X</v>
      </c>
      <c r="J1014" s="58" t="str">
        <f t="shared" si="868"/>
        <v>X</v>
      </c>
      <c r="K1014" s="58" t="str">
        <f t="shared" si="868"/>
        <v>X</v>
      </c>
      <c r="L1014" s="58" t="str">
        <f t="shared" si="868"/>
        <v>X</v>
      </c>
      <c r="M1014" s="58" t="str">
        <f t="shared" si="868"/>
        <v>X</v>
      </c>
      <c r="N1014" s="58" t="str">
        <f t="shared" si="868"/>
        <v>X</v>
      </c>
      <c r="O1014" s="58" t="str">
        <f t="shared" si="868"/>
        <v>X</v>
      </c>
      <c r="P1014" s="58" t="str">
        <f t="shared" si="868"/>
        <v>X</v>
      </c>
      <c r="Q1014" s="58" t="str">
        <f t="shared" si="868"/>
        <v>X</v>
      </c>
    </row>
    <row r="1015" spans="1:17" ht="18.75" customHeight="1">
      <c r="A1015" s="780"/>
      <c r="B1015" s="58" t="s">
        <v>21</v>
      </c>
      <c r="C1015" s="58" t="str">
        <f t="shared" ref="C1015:Q1015" si="869">IF(C12=$V$119,"O",IF(C12=$W$119,"O",IF(C12=$X$119,"O",IF(C12=$Y$119,"O",IF(C12=$Z$119,"O",IF(C12=$AA$119,"O","X"))))))</f>
        <v>X</v>
      </c>
      <c r="D1015" s="58" t="str">
        <f t="shared" si="869"/>
        <v>X</v>
      </c>
      <c r="E1015" s="58" t="str">
        <f t="shared" si="869"/>
        <v>X</v>
      </c>
      <c r="F1015" s="58" t="str">
        <f t="shared" si="869"/>
        <v>X</v>
      </c>
      <c r="G1015" s="58" t="str">
        <f t="shared" si="869"/>
        <v>X</v>
      </c>
      <c r="H1015" s="58" t="str">
        <f t="shared" si="869"/>
        <v>X</v>
      </c>
      <c r="I1015" s="58" t="str">
        <f t="shared" si="869"/>
        <v>X</v>
      </c>
      <c r="J1015" s="58" t="str">
        <f t="shared" si="869"/>
        <v>X</v>
      </c>
      <c r="K1015" s="58" t="str">
        <f t="shared" si="869"/>
        <v>X</v>
      </c>
      <c r="L1015" s="58" t="str">
        <f t="shared" si="869"/>
        <v>X</v>
      </c>
      <c r="M1015" s="58" t="str">
        <f t="shared" si="869"/>
        <v>X</v>
      </c>
      <c r="N1015" s="58" t="str">
        <f t="shared" si="869"/>
        <v>X</v>
      </c>
      <c r="O1015" s="58" t="str">
        <f t="shared" si="869"/>
        <v>X</v>
      </c>
      <c r="P1015" s="58" t="str">
        <f t="shared" si="869"/>
        <v>X</v>
      </c>
      <c r="Q1015" s="58" t="str">
        <f t="shared" si="869"/>
        <v>X</v>
      </c>
    </row>
    <row r="1016" spans="1:17" ht="18.75" customHeight="1">
      <c r="A1016" s="781"/>
      <c r="B1016" s="30" t="s">
        <v>46</v>
      </c>
      <c r="C1016" s="47">
        <f>COUNTIF(C1010:C1015,"O")</f>
        <v>1</v>
      </c>
      <c r="D1016" s="47">
        <f t="shared" ref="D1016:Q1016" si="870">COUNTIF(D1010:D1015,"O")</f>
        <v>1</v>
      </c>
      <c r="E1016" s="47">
        <f t="shared" si="870"/>
        <v>1</v>
      </c>
      <c r="F1016" s="47">
        <f t="shared" si="870"/>
        <v>1</v>
      </c>
      <c r="G1016" s="47">
        <f t="shared" si="870"/>
        <v>1</v>
      </c>
      <c r="H1016" s="47">
        <f t="shared" si="870"/>
        <v>1</v>
      </c>
      <c r="I1016" s="47">
        <f t="shared" si="870"/>
        <v>1</v>
      </c>
      <c r="J1016" s="47">
        <f t="shared" si="870"/>
        <v>1</v>
      </c>
      <c r="K1016" s="47">
        <f t="shared" si="870"/>
        <v>1</v>
      </c>
      <c r="L1016" s="47">
        <f t="shared" si="870"/>
        <v>1</v>
      </c>
      <c r="M1016" s="47">
        <f t="shared" si="870"/>
        <v>1</v>
      </c>
      <c r="N1016" s="47">
        <f t="shared" si="870"/>
        <v>1</v>
      </c>
      <c r="O1016" s="47">
        <f t="shared" si="870"/>
        <v>1</v>
      </c>
      <c r="P1016" s="47">
        <f t="shared" si="870"/>
        <v>1</v>
      </c>
      <c r="Q1016" s="47">
        <f t="shared" si="870"/>
        <v>1</v>
      </c>
    </row>
    <row r="1017" spans="1:17" ht="18.75" customHeight="1">
      <c r="A1017" s="779">
        <v>104</v>
      </c>
      <c r="B1017" s="58" t="s">
        <v>32</v>
      </c>
      <c r="C1017" s="58" t="str">
        <f>IF(C7=$V$120,"O",IF(C7=$W$120,"O",IF(C7=$X$120,"O",IF(C7=$Y$120,"O",IF(C7=$Z$120,"O",IF(C7=$AA$120,"O","X"))))))</f>
        <v>X</v>
      </c>
      <c r="D1017" s="58" t="str">
        <f t="shared" ref="D1017:Q1017" si="871">IF(D7=$V$120,"O",IF(D7=$W$120,"O",IF(D7=$X$120,"O",IF(D7=$Y$120,"O",IF(D7=$Z$120,"O",IF(D7=$AA$120,"O","X"))))))</f>
        <v>X</v>
      </c>
      <c r="E1017" s="58" t="str">
        <f t="shared" si="871"/>
        <v>X</v>
      </c>
      <c r="F1017" s="58" t="str">
        <f t="shared" si="871"/>
        <v>X</v>
      </c>
      <c r="G1017" s="58" t="str">
        <f t="shared" si="871"/>
        <v>X</v>
      </c>
      <c r="H1017" s="58" t="str">
        <f t="shared" si="871"/>
        <v>X</v>
      </c>
      <c r="I1017" s="58" t="str">
        <f t="shared" si="871"/>
        <v>X</v>
      </c>
      <c r="J1017" s="58" t="str">
        <f t="shared" si="871"/>
        <v>X</v>
      </c>
      <c r="K1017" s="58" t="str">
        <f t="shared" si="871"/>
        <v>X</v>
      </c>
      <c r="L1017" s="58" t="str">
        <f t="shared" si="871"/>
        <v>X</v>
      </c>
      <c r="M1017" s="58" t="str">
        <f t="shared" si="871"/>
        <v>X</v>
      </c>
      <c r="N1017" s="58" t="str">
        <f t="shared" si="871"/>
        <v>X</v>
      </c>
      <c r="O1017" s="58" t="str">
        <f t="shared" si="871"/>
        <v>X</v>
      </c>
      <c r="P1017" s="58" t="str">
        <f t="shared" si="871"/>
        <v>X</v>
      </c>
      <c r="Q1017" s="58" t="str">
        <f t="shared" si="871"/>
        <v>X</v>
      </c>
    </row>
    <row r="1018" spans="1:17" ht="18.75" customHeight="1">
      <c r="A1018" s="780"/>
      <c r="B1018" s="58" t="s">
        <v>33</v>
      </c>
      <c r="C1018" s="58" t="str">
        <f t="shared" ref="C1018:Q1018" si="872">IF(C8=$V$120,"O",IF(C8=$W$120,"O",IF(C8=$X$120,"O",IF(C8=$Y$120,"O",IF(C8=$Z$120,"O",IF(C8=$AA$120,"O","X"))))))</f>
        <v>X</v>
      </c>
      <c r="D1018" s="58" t="str">
        <f t="shared" si="872"/>
        <v>X</v>
      </c>
      <c r="E1018" s="58" t="str">
        <f t="shared" si="872"/>
        <v>X</v>
      </c>
      <c r="F1018" s="58" t="str">
        <f t="shared" si="872"/>
        <v>X</v>
      </c>
      <c r="G1018" s="58" t="str">
        <f t="shared" si="872"/>
        <v>X</v>
      </c>
      <c r="H1018" s="58" t="str">
        <f t="shared" si="872"/>
        <v>X</v>
      </c>
      <c r="I1018" s="58" t="str">
        <f t="shared" si="872"/>
        <v>X</v>
      </c>
      <c r="J1018" s="58" t="str">
        <f t="shared" si="872"/>
        <v>X</v>
      </c>
      <c r="K1018" s="58" t="str">
        <f t="shared" si="872"/>
        <v>X</v>
      </c>
      <c r="L1018" s="58" t="str">
        <f t="shared" si="872"/>
        <v>X</v>
      </c>
      <c r="M1018" s="58" t="str">
        <f t="shared" si="872"/>
        <v>X</v>
      </c>
      <c r="N1018" s="58" t="str">
        <f t="shared" si="872"/>
        <v>X</v>
      </c>
      <c r="O1018" s="58" t="str">
        <f t="shared" si="872"/>
        <v>X</v>
      </c>
      <c r="P1018" s="58" t="str">
        <f t="shared" si="872"/>
        <v>X</v>
      </c>
      <c r="Q1018" s="58" t="str">
        <f t="shared" si="872"/>
        <v>X</v>
      </c>
    </row>
    <row r="1019" spans="1:17" ht="18.75" customHeight="1">
      <c r="A1019" s="780"/>
      <c r="B1019" s="58" t="s">
        <v>34</v>
      </c>
      <c r="C1019" s="58" t="str">
        <f t="shared" ref="C1019:Q1019" si="873">IF(C9=$V$120,"O",IF(C9=$W$120,"O",IF(C9=$X$120,"O",IF(C9=$Y$120,"O",IF(C9=$Z$120,"O",IF(C9=$AA$120,"O","X"))))))</f>
        <v>X</v>
      </c>
      <c r="D1019" s="58" t="str">
        <f t="shared" si="873"/>
        <v>X</v>
      </c>
      <c r="E1019" s="58" t="str">
        <f t="shared" si="873"/>
        <v>X</v>
      </c>
      <c r="F1019" s="58" t="str">
        <f t="shared" si="873"/>
        <v>X</v>
      </c>
      <c r="G1019" s="58" t="str">
        <f t="shared" si="873"/>
        <v>X</v>
      </c>
      <c r="H1019" s="58" t="str">
        <f t="shared" si="873"/>
        <v>X</v>
      </c>
      <c r="I1019" s="58" t="str">
        <f t="shared" si="873"/>
        <v>X</v>
      </c>
      <c r="J1019" s="58" t="str">
        <f t="shared" si="873"/>
        <v>X</v>
      </c>
      <c r="K1019" s="58" t="str">
        <f t="shared" si="873"/>
        <v>X</v>
      </c>
      <c r="L1019" s="58" t="str">
        <f t="shared" si="873"/>
        <v>X</v>
      </c>
      <c r="M1019" s="58" t="str">
        <f t="shared" si="873"/>
        <v>X</v>
      </c>
      <c r="N1019" s="58" t="str">
        <f t="shared" si="873"/>
        <v>X</v>
      </c>
      <c r="O1019" s="58" t="str">
        <f t="shared" si="873"/>
        <v>X</v>
      </c>
      <c r="P1019" s="58" t="str">
        <f t="shared" si="873"/>
        <v>X</v>
      </c>
      <c r="Q1019" s="58" t="str">
        <f t="shared" si="873"/>
        <v>X</v>
      </c>
    </row>
    <row r="1020" spans="1:17" ht="18.75" customHeight="1">
      <c r="A1020" s="780"/>
      <c r="B1020" s="58" t="s">
        <v>35</v>
      </c>
      <c r="C1020" s="58" t="str">
        <f t="shared" ref="C1020:Q1020" si="874">IF(C10=$V$120,"O",IF(C10=$W$120,"O",IF(C10=$X$120,"O",IF(C10=$Y$120,"O",IF(C10=$Z$120,"O",IF(C10=$AA$120,"O","X"))))))</f>
        <v>O</v>
      </c>
      <c r="D1020" s="58" t="str">
        <f t="shared" si="874"/>
        <v>O</v>
      </c>
      <c r="E1020" s="58" t="str">
        <f t="shared" si="874"/>
        <v>O</v>
      </c>
      <c r="F1020" s="58" t="str">
        <f t="shared" si="874"/>
        <v>O</v>
      </c>
      <c r="G1020" s="58" t="str">
        <f t="shared" si="874"/>
        <v>O</v>
      </c>
      <c r="H1020" s="58" t="str">
        <f t="shared" si="874"/>
        <v>O</v>
      </c>
      <c r="I1020" s="58" t="str">
        <f t="shared" si="874"/>
        <v>O</v>
      </c>
      <c r="J1020" s="58" t="str">
        <f t="shared" si="874"/>
        <v>O</v>
      </c>
      <c r="K1020" s="58" t="str">
        <f t="shared" si="874"/>
        <v>O</v>
      </c>
      <c r="L1020" s="58" t="str">
        <f t="shared" si="874"/>
        <v>O</v>
      </c>
      <c r="M1020" s="58" t="str">
        <f t="shared" si="874"/>
        <v>O</v>
      </c>
      <c r="N1020" s="58" t="str">
        <f t="shared" si="874"/>
        <v>O</v>
      </c>
      <c r="O1020" s="58" t="str">
        <f t="shared" si="874"/>
        <v>O</v>
      </c>
      <c r="P1020" s="58" t="str">
        <f t="shared" si="874"/>
        <v>O</v>
      </c>
      <c r="Q1020" s="58" t="str">
        <f t="shared" si="874"/>
        <v>O</v>
      </c>
    </row>
    <row r="1021" spans="1:17" ht="18.75" customHeight="1">
      <c r="A1021" s="780"/>
      <c r="B1021" s="58" t="s">
        <v>36</v>
      </c>
      <c r="C1021" s="58" t="str">
        <f t="shared" ref="C1021:Q1021" si="875">IF(C11=$V$120,"O",IF(C11=$W$120,"O",IF(C11=$X$120,"O",IF(C11=$Y$120,"O",IF(C11=$Z$120,"O",IF(C11=$AA$120,"O","X"))))))</f>
        <v>X</v>
      </c>
      <c r="D1021" s="58" t="str">
        <f t="shared" si="875"/>
        <v>X</v>
      </c>
      <c r="E1021" s="58" t="str">
        <f t="shared" si="875"/>
        <v>X</v>
      </c>
      <c r="F1021" s="58" t="str">
        <f t="shared" si="875"/>
        <v>X</v>
      </c>
      <c r="G1021" s="58" t="str">
        <f t="shared" si="875"/>
        <v>X</v>
      </c>
      <c r="H1021" s="58" t="str">
        <f t="shared" si="875"/>
        <v>X</v>
      </c>
      <c r="I1021" s="58" t="str">
        <f t="shared" si="875"/>
        <v>X</v>
      </c>
      <c r="J1021" s="58" t="str">
        <f t="shared" si="875"/>
        <v>X</v>
      </c>
      <c r="K1021" s="58" t="str">
        <f t="shared" si="875"/>
        <v>X</v>
      </c>
      <c r="L1021" s="58" t="str">
        <f t="shared" si="875"/>
        <v>X</v>
      </c>
      <c r="M1021" s="58" t="str">
        <f t="shared" si="875"/>
        <v>X</v>
      </c>
      <c r="N1021" s="58" t="str">
        <f t="shared" si="875"/>
        <v>X</v>
      </c>
      <c r="O1021" s="58" t="str">
        <f t="shared" si="875"/>
        <v>X</v>
      </c>
      <c r="P1021" s="58" t="str">
        <f t="shared" si="875"/>
        <v>X</v>
      </c>
      <c r="Q1021" s="58" t="str">
        <f t="shared" si="875"/>
        <v>X</v>
      </c>
    </row>
    <row r="1022" spans="1:17" ht="18.75" customHeight="1">
      <c r="A1022" s="780"/>
      <c r="B1022" s="58" t="s">
        <v>21</v>
      </c>
      <c r="C1022" s="58" t="str">
        <f t="shared" ref="C1022:Q1022" si="876">IF(C12=$V$120,"O",IF(C12=$W$120,"O",IF(C12=$X$120,"O",IF(C12=$Y$120,"O",IF(C12=$Z$120,"O",IF(C12=$AA$120,"O","X"))))))</f>
        <v>X</v>
      </c>
      <c r="D1022" s="58" t="str">
        <f t="shared" si="876"/>
        <v>X</v>
      </c>
      <c r="E1022" s="58" t="str">
        <f t="shared" si="876"/>
        <v>X</v>
      </c>
      <c r="F1022" s="58" t="str">
        <f t="shared" si="876"/>
        <v>X</v>
      </c>
      <c r="G1022" s="58" t="str">
        <f t="shared" si="876"/>
        <v>X</v>
      </c>
      <c r="H1022" s="58" t="str">
        <f t="shared" si="876"/>
        <v>X</v>
      </c>
      <c r="I1022" s="58" t="str">
        <f t="shared" si="876"/>
        <v>X</v>
      </c>
      <c r="J1022" s="58" t="str">
        <f t="shared" si="876"/>
        <v>X</v>
      </c>
      <c r="K1022" s="58" t="str">
        <f t="shared" si="876"/>
        <v>X</v>
      </c>
      <c r="L1022" s="58" t="str">
        <f t="shared" si="876"/>
        <v>X</v>
      </c>
      <c r="M1022" s="58" t="str">
        <f t="shared" si="876"/>
        <v>X</v>
      </c>
      <c r="N1022" s="58" t="str">
        <f t="shared" si="876"/>
        <v>X</v>
      </c>
      <c r="O1022" s="58" t="str">
        <f t="shared" si="876"/>
        <v>X</v>
      </c>
      <c r="P1022" s="58" t="str">
        <f t="shared" si="876"/>
        <v>X</v>
      </c>
      <c r="Q1022" s="58" t="str">
        <f t="shared" si="876"/>
        <v>X</v>
      </c>
    </row>
    <row r="1023" spans="1:17" ht="18.75" customHeight="1">
      <c r="A1023" s="781"/>
      <c r="B1023" s="30" t="s">
        <v>46</v>
      </c>
      <c r="C1023" s="47">
        <f>COUNTIF(C1017:C1022,"O")</f>
        <v>1</v>
      </c>
      <c r="D1023" s="47">
        <f t="shared" ref="D1023:Q1023" si="877">COUNTIF(D1017:D1022,"O")</f>
        <v>1</v>
      </c>
      <c r="E1023" s="47">
        <f t="shared" si="877"/>
        <v>1</v>
      </c>
      <c r="F1023" s="47">
        <f t="shared" si="877"/>
        <v>1</v>
      </c>
      <c r="G1023" s="47">
        <f t="shared" si="877"/>
        <v>1</v>
      </c>
      <c r="H1023" s="47">
        <f t="shared" si="877"/>
        <v>1</v>
      </c>
      <c r="I1023" s="47">
        <f t="shared" si="877"/>
        <v>1</v>
      </c>
      <c r="J1023" s="47">
        <f t="shared" si="877"/>
        <v>1</v>
      </c>
      <c r="K1023" s="47">
        <f t="shared" si="877"/>
        <v>1</v>
      </c>
      <c r="L1023" s="47">
        <f t="shared" si="877"/>
        <v>1</v>
      </c>
      <c r="M1023" s="47">
        <f t="shared" si="877"/>
        <v>1</v>
      </c>
      <c r="N1023" s="47">
        <f t="shared" si="877"/>
        <v>1</v>
      </c>
      <c r="O1023" s="47">
        <f t="shared" si="877"/>
        <v>1</v>
      </c>
      <c r="P1023" s="47">
        <f t="shared" si="877"/>
        <v>1</v>
      </c>
      <c r="Q1023" s="47">
        <f t="shared" si="877"/>
        <v>1</v>
      </c>
    </row>
    <row r="1024" spans="1:17" ht="18.75" customHeight="1">
      <c r="A1024" s="779">
        <v>105</v>
      </c>
      <c r="B1024" s="58" t="s">
        <v>32</v>
      </c>
      <c r="C1024" s="58" t="str">
        <f>IF(C7=$V$121,"O",IF(C7=$W$121,"O",IF(C7=$X$121,"O",IF(C7=$Y$121,"O",IF(C7=$Z$121,"O",IF(C7=$AA$121,"O","X"))))))</f>
        <v>O</v>
      </c>
      <c r="D1024" s="58" t="str">
        <f t="shared" ref="D1024:Q1024" si="878">IF(D7=$V$121,"O",IF(D7=$W$121,"O",IF(D7=$X$121,"O",IF(D7=$Y$121,"O",IF(D7=$Z$121,"O",IF(D7=$AA$121,"O","X"))))))</f>
        <v>O</v>
      </c>
      <c r="E1024" s="58" t="str">
        <f t="shared" si="878"/>
        <v>O</v>
      </c>
      <c r="F1024" s="58" t="str">
        <f t="shared" si="878"/>
        <v>O</v>
      </c>
      <c r="G1024" s="58" t="str">
        <f t="shared" si="878"/>
        <v>O</v>
      </c>
      <c r="H1024" s="58" t="str">
        <f t="shared" si="878"/>
        <v>O</v>
      </c>
      <c r="I1024" s="58" t="str">
        <f t="shared" si="878"/>
        <v>O</v>
      </c>
      <c r="J1024" s="58" t="str">
        <f t="shared" si="878"/>
        <v>O</v>
      </c>
      <c r="K1024" s="58" t="str">
        <f t="shared" si="878"/>
        <v>O</v>
      </c>
      <c r="L1024" s="58" t="str">
        <f t="shared" si="878"/>
        <v>O</v>
      </c>
      <c r="M1024" s="58" t="str">
        <f t="shared" si="878"/>
        <v>O</v>
      </c>
      <c r="N1024" s="58" t="str">
        <f t="shared" si="878"/>
        <v>O</v>
      </c>
      <c r="O1024" s="58" t="str">
        <f t="shared" si="878"/>
        <v>O</v>
      </c>
      <c r="P1024" s="58" t="str">
        <f t="shared" si="878"/>
        <v>O</v>
      </c>
      <c r="Q1024" s="58" t="str">
        <f t="shared" si="878"/>
        <v>O</v>
      </c>
    </row>
    <row r="1025" spans="1:17" ht="18.75" customHeight="1">
      <c r="A1025" s="780"/>
      <c r="B1025" s="58" t="s">
        <v>33</v>
      </c>
      <c r="C1025" s="58" t="str">
        <f t="shared" ref="C1025:Q1025" si="879">IF(C8=$V$121,"O",IF(C8=$W$121,"O",IF(C8=$X$121,"O",IF(C8=$Y$121,"O",IF(C8=$Z$121,"O",IF(C8=$AA$121,"O","X"))))))</f>
        <v>X</v>
      </c>
      <c r="D1025" s="58" t="str">
        <f t="shared" si="879"/>
        <v>X</v>
      </c>
      <c r="E1025" s="58" t="str">
        <f t="shared" si="879"/>
        <v>X</v>
      </c>
      <c r="F1025" s="58" t="str">
        <f t="shared" si="879"/>
        <v>X</v>
      </c>
      <c r="G1025" s="58" t="str">
        <f t="shared" si="879"/>
        <v>X</v>
      </c>
      <c r="H1025" s="58" t="str">
        <f t="shared" si="879"/>
        <v>X</v>
      </c>
      <c r="I1025" s="58" t="str">
        <f t="shared" si="879"/>
        <v>X</v>
      </c>
      <c r="J1025" s="58" t="str">
        <f t="shared" si="879"/>
        <v>X</v>
      </c>
      <c r="K1025" s="58" t="str">
        <f t="shared" si="879"/>
        <v>X</v>
      </c>
      <c r="L1025" s="58" t="str">
        <f t="shared" si="879"/>
        <v>X</v>
      </c>
      <c r="M1025" s="58" t="str">
        <f t="shared" si="879"/>
        <v>X</v>
      </c>
      <c r="N1025" s="58" t="str">
        <f t="shared" si="879"/>
        <v>X</v>
      </c>
      <c r="O1025" s="58" t="str">
        <f t="shared" si="879"/>
        <v>X</v>
      </c>
      <c r="P1025" s="58" t="str">
        <f t="shared" si="879"/>
        <v>X</v>
      </c>
      <c r="Q1025" s="58" t="str">
        <f t="shared" si="879"/>
        <v>X</v>
      </c>
    </row>
    <row r="1026" spans="1:17" ht="18.75" customHeight="1">
      <c r="A1026" s="780"/>
      <c r="B1026" s="58" t="s">
        <v>34</v>
      </c>
      <c r="C1026" s="58" t="str">
        <f t="shared" ref="C1026:Q1026" si="880">IF(C9=$V$121,"O",IF(C9=$W$121,"O",IF(C9=$X$121,"O",IF(C9=$Y$121,"O",IF(C9=$Z$121,"O",IF(C9=$AA$121,"O","X"))))))</f>
        <v>X</v>
      </c>
      <c r="D1026" s="58" t="str">
        <f t="shared" si="880"/>
        <v>X</v>
      </c>
      <c r="E1026" s="58" t="str">
        <f t="shared" si="880"/>
        <v>X</v>
      </c>
      <c r="F1026" s="58" t="str">
        <f t="shared" si="880"/>
        <v>X</v>
      </c>
      <c r="G1026" s="58" t="str">
        <f t="shared" si="880"/>
        <v>X</v>
      </c>
      <c r="H1026" s="58" t="str">
        <f t="shared" si="880"/>
        <v>X</v>
      </c>
      <c r="I1026" s="58" t="str">
        <f t="shared" si="880"/>
        <v>X</v>
      </c>
      <c r="J1026" s="58" t="str">
        <f t="shared" si="880"/>
        <v>X</v>
      </c>
      <c r="K1026" s="58" t="str">
        <f t="shared" si="880"/>
        <v>X</v>
      </c>
      <c r="L1026" s="58" t="str">
        <f t="shared" si="880"/>
        <v>X</v>
      </c>
      <c r="M1026" s="58" t="str">
        <f t="shared" si="880"/>
        <v>X</v>
      </c>
      <c r="N1026" s="58" t="str">
        <f t="shared" si="880"/>
        <v>X</v>
      </c>
      <c r="O1026" s="58" t="str">
        <f t="shared" si="880"/>
        <v>X</v>
      </c>
      <c r="P1026" s="58" t="str">
        <f t="shared" si="880"/>
        <v>X</v>
      </c>
      <c r="Q1026" s="58" t="str">
        <f t="shared" si="880"/>
        <v>X</v>
      </c>
    </row>
    <row r="1027" spans="1:17" ht="18.75" customHeight="1">
      <c r="A1027" s="780"/>
      <c r="B1027" s="58" t="s">
        <v>35</v>
      </c>
      <c r="C1027" s="58" t="str">
        <f t="shared" ref="C1027:Q1027" si="881">IF(C10=$V$121,"O",IF(C10=$W$121,"O",IF(C10=$X$121,"O",IF(C10=$Y$121,"O",IF(C10=$Z$121,"O",IF(C10=$AA$121,"O","X"))))))</f>
        <v>X</v>
      </c>
      <c r="D1027" s="58" t="str">
        <f t="shared" si="881"/>
        <v>X</v>
      </c>
      <c r="E1027" s="58" t="str">
        <f t="shared" si="881"/>
        <v>X</v>
      </c>
      <c r="F1027" s="58" t="str">
        <f t="shared" si="881"/>
        <v>X</v>
      </c>
      <c r="G1027" s="58" t="str">
        <f t="shared" si="881"/>
        <v>X</v>
      </c>
      <c r="H1027" s="58" t="str">
        <f t="shared" si="881"/>
        <v>X</v>
      </c>
      <c r="I1027" s="58" t="str">
        <f t="shared" si="881"/>
        <v>X</v>
      </c>
      <c r="J1027" s="58" t="str">
        <f t="shared" si="881"/>
        <v>X</v>
      </c>
      <c r="K1027" s="58" t="str">
        <f t="shared" si="881"/>
        <v>X</v>
      </c>
      <c r="L1027" s="58" t="str">
        <f t="shared" si="881"/>
        <v>X</v>
      </c>
      <c r="M1027" s="58" t="str">
        <f t="shared" si="881"/>
        <v>X</v>
      </c>
      <c r="N1027" s="58" t="str">
        <f t="shared" si="881"/>
        <v>X</v>
      </c>
      <c r="O1027" s="58" t="str">
        <f t="shared" si="881"/>
        <v>X</v>
      </c>
      <c r="P1027" s="58" t="str">
        <f t="shared" si="881"/>
        <v>X</v>
      </c>
      <c r="Q1027" s="58" t="str">
        <f t="shared" si="881"/>
        <v>X</v>
      </c>
    </row>
    <row r="1028" spans="1:17" ht="18.75" customHeight="1">
      <c r="A1028" s="780"/>
      <c r="B1028" s="58" t="s">
        <v>36</v>
      </c>
      <c r="C1028" s="58" t="str">
        <f t="shared" ref="C1028:Q1028" si="882">IF(C11=$V$121,"O",IF(C11=$W$121,"O",IF(C11=$X$121,"O",IF(C11=$Y$121,"O",IF(C11=$Z$121,"O",IF(C11=$AA$121,"O","X"))))))</f>
        <v>X</v>
      </c>
      <c r="D1028" s="58" t="str">
        <f t="shared" si="882"/>
        <v>X</v>
      </c>
      <c r="E1028" s="58" t="str">
        <f t="shared" si="882"/>
        <v>X</v>
      </c>
      <c r="F1028" s="58" t="str">
        <f t="shared" si="882"/>
        <v>X</v>
      </c>
      <c r="G1028" s="58" t="str">
        <f t="shared" si="882"/>
        <v>X</v>
      </c>
      <c r="H1028" s="58" t="str">
        <f t="shared" si="882"/>
        <v>X</v>
      </c>
      <c r="I1028" s="58" t="str">
        <f t="shared" si="882"/>
        <v>X</v>
      </c>
      <c r="J1028" s="58" t="str">
        <f t="shared" si="882"/>
        <v>X</v>
      </c>
      <c r="K1028" s="58" t="str">
        <f t="shared" si="882"/>
        <v>X</v>
      </c>
      <c r="L1028" s="58" t="str">
        <f t="shared" si="882"/>
        <v>X</v>
      </c>
      <c r="M1028" s="58" t="str">
        <f t="shared" si="882"/>
        <v>X</v>
      </c>
      <c r="N1028" s="58" t="str">
        <f t="shared" si="882"/>
        <v>X</v>
      </c>
      <c r="O1028" s="58" t="str">
        <f t="shared" si="882"/>
        <v>X</v>
      </c>
      <c r="P1028" s="58" t="str">
        <f t="shared" si="882"/>
        <v>X</v>
      </c>
      <c r="Q1028" s="58" t="str">
        <f t="shared" si="882"/>
        <v>X</v>
      </c>
    </row>
    <row r="1029" spans="1:17" ht="18.75" customHeight="1">
      <c r="A1029" s="780"/>
      <c r="B1029" s="58" t="s">
        <v>21</v>
      </c>
      <c r="C1029" s="58" t="str">
        <f t="shared" ref="C1029:Q1029" si="883">IF(C12=$V$121,"O",IF(C12=$W$121,"O",IF(C12=$X$121,"O",IF(C12=$Y$121,"O",IF(C12=$Z$121,"O",IF(C12=$AA$121,"O","X"))))))</f>
        <v>O</v>
      </c>
      <c r="D1029" s="58" t="str">
        <f t="shared" si="883"/>
        <v>O</v>
      </c>
      <c r="E1029" s="58" t="str">
        <f t="shared" si="883"/>
        <v>O</v>
      </c>
      <c r="F1029" s="58" t="str">
        <f t="shared" si="883"/>
        <v>O</v>
      </c>
      <c r="G1029" s="58" t="str">
        <f t="shared" si="883"/>
        <v>O</v>
      </c>
      <c r="H1029" s="58" t="str">
        <f t="shared" si="883"/>
        <v>O</v>
      </c>
      <c r="I1029" s="58" t="str">
        <f t="shared" si="883"/>
        <v>O</v>
      </c>
      <c r="J1029" s="58" t="str">
        <f t="shared" si="883"/>
        <v>O</v>
      </c>
      <c r="K1029" s="58" t="str">
        <f t="shared" si="883"/>
        <v>O</v>
      </c>
      <c r="L1029" s="58" t="str">
        <f t="shared" si="883"/>
        <v>O</v>
      </c>
      <c r="M1029" s="58" t="str">
        <f t="shared" si="883"/>
        <v>O</v>
      </c>
      <c r="N1029" s="58" t="str">
        <f t="shared" si="883"/>
        <v>O</v>
      </c>
      <c r="O1029" s="58" t="str">
        <f t="shared" si="883"/>
        <v>O</v>
      </c>
      <c r="P1029" s="58" t="str">
        <f t="shared" si="883"/>
        <v>O</v>
      </c>
      <c r="Q1029" s="58" t="str">
        <f t="shared" si="883"/>
        <v>O</v>
      </c>
    </row>
    <row r="1030" spans="1:17" ht="18.75" customHeight="1">
      <c r="A1030" s="781"/>
      <c r="B1030" s="30" t="s">
        <v>46</v>
      </c>
      <c r="C1030" s="47">
        <f>COUNTIF(C1024:C1029,"O")</f>
        <v>2</v>
      </c>
      <c r="D1030" s="47">
        <f t="shared" ref="D1030:Q1030" si="884">COUNTIF(D1024:D1029,"O")</f>
        <v>2</v>
      </c>
      <c r="E1030" s="47">
        <f t="shared" si="884"/>
        <v>2</v>
      </c>
      <c r="F1030" s="47">
        <f t="shared" si="884"/>
        <v>2</v>
      </c>
      <c r="G1030" s="47">
        <f t="shared" si="884"/>
        <v>2</v>
      </c>
      <c r="H1030" s="47">
        <f t="shared" si="884"/>
        <v>2</v>
      </c>
      <c r="I1030" s="47">
        <f t="shared" si="884"/>
        <v>2</v>
      </c>
      <c r="J1030" s="47">
        <f t="shared" si="884"/>
        <v>2</v>
      </c>
      <c r="K1030" s="47">
        <f t="shared" si="884"/>
        <v>2</v>
      </c>
      <c r="L1030" s="47">
        <f t="shared" si="884"/>
        <v>2</v>
      </c>
      <c r="M1030" s="47">
        <f t="shared" si="884"/>
        <v>2</v>
      </c>
      <c r="N1030" s="47">
        <f t="shared" si="884"/>
        <v>2</v>
      </c>
      <c r="O1030" s="47">
        <f t="shared" si="884"/>
        <v>2</v>
      </c>
      <c r="P1030" s="47">
        <f t="shared" si="884"/>
        <v>2</v>
      </c>
      <c r="Q1030" s="47">
        <f t="shared" si="884"/>
        <v>2</v>
      </c>
    </row>
    <row r="1031" spans="1:17" ht="18.75" customHeight="1">
      <c r="A1031" s="779">
        <v>106</v>
      </c>
      <c r="B1031" s="58" t="s">
        <v>32</v>
      </c>
      <c r="C1031" s="58" t="str">
        <f>IF(C7=$V$122,"O",IF(C7=$W$122,"O",IF(C7=$X$122,"O",IF(C7=$Y$122,"O",IF(C7=$Z$122,"O",IF(C7=$AA$122,"O","X"))))))</f>
        <v>X</v>
      </c>
      <c r="D1031" s="58" t="str">
        <f t="shared" ref="D1031:Q1031" si="885">IF(D7=$V$122,"O",IF(D7=$W$122,"O",IF(D7=$X$122,"O",IF(D7=$Y$122,"O",IF(D7=$Z$122,"O",IF(D7=$AA$122,"O","X"))))))</f>
        <v>X</v>
      </c>
      <c r="E1031" s="58" t="str">
        <f t="shared" si="885"/>
        <v>X</v>
      </c>
      <c r="F1031" s="58" t="str">
        <f t="shared" si="885"/>
        <v>X</v>
      </c>
      <c r="G1031" s="58" t="str">
        <f t="shared" si="885"/>
        <v>X</v>
      </c>
      <c r="H1031" s="58" t="str">
        <f t="shared" si="885"/>
        <v>X</v>
      </c>
      <c r="I1031" s="58" t="str">
        <f t="shared" si="885"/>
        <v>X</v>
      </c>
      <c r="J1031" s="58" t="str">
        <f t="shared" si="885"/>
        <v>X</v>
      </c>
      <c r="K1031" s="58" t="str">
        <f t="shared" si="885"/>
        <v>X</v>
      </c>
      <c r="L1031" s="58" t="str">
        <f t="shared" si="885"/>
        <v>X</v>
      </c>
      <c r="M1031" s="58" t="str">
        <f t="shared" si="885"/>
        <v>X</v>
      </c>
      <c r="N1031" s="58" t="str">
        <f t="shared" si="885"/>
        <v>X</v>
      </c>
      <c r="O1031" s="58" t="str">
        <f t="shared" si="885"/>
        <v>X</v>
      </c>
      <c r="P1031" s="58" t="str">
        <f t="shared" si="885"/>
        <v>X</v>
      </c>
      <c r="Q1031" s="58" t="str">
        <f t="shared" si="885"/>
        <v>X</v>
      </c>
    </row>
    <row r="1032" spans="1:17" ht="18.75" customHeight="1">
      <c r="A1032" s="780"/>
      <c r="B1032" s="58" t="s">
        <v>33</v>
      </c>
      <c r="C1032" s="58" t="str">
        <f t="shared" ref="C1032:Q1032" si="886">IF(C8=$V$122,"O",IF(C8=$W$122,"O",IF(C8=$X$122,"O",IF(C8=$Y$122,"O",IF(C8=$Z$122,"O",IF(C8=$AA$122,"O","X"))))))</f>
        <v>X</v>
      </c>
      <c r="D1032" s="58" t="str">
        <f t="shared" si="886"/>
        <v>X</v>
      </c>
      <c r="E1032" s="58" t="str">
        <f t="shared" si="886"/>
        <v>X</v>
      </c>
      <c r="F1032" s="58" t="str">
        <f t="shared" si="886"/>
        <v>X</v>
      </c>
      <c r="G1032" s="58" t="str">
        <f t="shared" si="886"/>
        <v>X</v>
      </c>
      <c r="H1032" s="58" t="str">
        <f t="shared" si="886"/>
        <v>X</v>
      </c>
      <c r="I1032" s="58" t="str">
        <f t="shared" si="886"/>
        <v>X</v>
      </c>
      <c r="J1032" s="58" t="str">
        <f t="shared" si="886"/>
        <v>X</v>
      </c>
      <c r="K1032" s="58" t="str">
        <f t="shared" si="886"/>
        <v>X</v>
      </c>
      <c r="L1032" s="58" t="str">
        <f t="shared" si="886"/>
        <v>X</v>
      </c>
      <c r="M1032" s="58" t="str">
        <f t="shared" si="886"/>
        <v>X</v>
      </c>
      <c r="N1032" s="58" t="str">
        <f t="shared" si="886"/>
        <v>X</v>
      </c>
      <c r="O1032" s="58" t="str">
        <f t="shared" si="886"/>
        <v>X</v>
      </c>
      <c r="P1032" s="58" t="str">
        <f t="shared" si="886"/>
        <v>X</v>
      </c>
      <c r="Q1032" s="58" t="str">
        <f t="shared" si="886"/>
        <v>X</v>
      </c>
    </row>
    <row r="1033" spans="1:17" ht="18.75" customHeight="1">
      <c r="A1033" s="780"/>
      <c r="B1033" s="58" t="s">
        <v>34</v>
      </c>
      <c r="C1033" s="58" t="str">
        <f t="shared" ref="C1033:Q1033" si="887">IF(C9=$V$122,"O",IF(C9=$W$122,"O",IF(C9=$X$122,"O",IF(C9=$Y$122,"O",IF(C9=$Z$122,"O",IF(C9=$AA$122,"O","X"))))))</f>
        <v>X</v>
      </c>
      <c r="D1033" s="58" t="str">
        <f t="shared" si="887"/>
        <v>X</v>
      </c>
      <c r="E1033" s="58" t="str">
        <f t="shared" si="887"/>
        <v>X</v>
      </c>
      <c r="F1033" s="58" t="str">
        <f t="shared" si="887"/>
        <v>X</v>
      </c>
      <c r="G1033" s="58" t="str">
        <f t="shared" si="887"/>
        <v>X</v>
      </c>
      <c r="H1033" s="58" t="str">
        <f t="shared" si="887"/>
        <v>X</v>
      </c>
      <c r="I1033" s="58" t="str">
        <f t="shared" si="887"/>
        <v>X</v>
      </c>
      <c r="J1033" s="58" t="str">
        <f t="shared" si="887"/>
        <v>X</v>
      </c>
      <c r="K1033" s="58" t="str">
        <f t="shared" si="887"/>
        <v>X</v>
      </c>
      <c r="L1033" s="58" t="str">
        <f t="shared" si="887"/>
        <v>X</v>
      </c>
      <c r="M1033" s="58" t="str">
        <f t="shared" si="887"/>
        <v>X</v>
      </c>
      <c r="N1033" s="58" t="str">
        <f t="shared" si="887"/>
        <v>X</v>
      </c>
      <c r="O1033" s="58" t="str">
        <f t="shared" si="887"/>
        <v>X</v>
      </c>
      <c r="P1033" s="58" t="str">
        <f t="shared" si="887"/>
        <v>X</v>
      </c>
      <c r="Q1033" s="58" t="str">
        <f t="shared" si="887"/>
        <v>X</v>
      </c>
    </row>
    <row r="1034" spans="1:17" ht="18.75" customHeight="1">
      <c r="A1034" s="780"/>
      <c r="B1034" s="58" t="s">
        <v>35</v>
      </c>
      <c r="C1034" s="58" t="str">
        <f t="shared" ref="C1034:Q1034" si="888">IF(C10=$V$122,"O",IF(C10=$W$122,"O",IF(C10=$X$122,"O",IF(C10=$Y$122,"O",IF(C10=$Z$122,"O",IF(C10=$AA$122,"O","X"))))))</f>
        <v>X</v>
      </c>
      <c r="D1034" s="58" t="str">
        <f t="shared" si="888"/>
        <v>X</v>
      </c>
      <c r="E1034" s="58" t="str">
        <f t="shared" si="888"/>
        <v>X</v>
      </c>
      <c r="F1034" s="58" t="str">
        <f t="shared" si="888"/>
        <v>X</v>
      </c>
      <c r="G1034" s="58" t="str">
        <f t="shared" si="888"/>
        <v>X</v>
      </c>
      <c r="H1034" s="58" t="str">
        <f t="shared" si="888"/>
        <v>X</v>
      </c>
      <c r="I1034" s="58" t="str">
        <f t="shared" si="888"/>
        <v>X</v>
      </c>
      <c r="J1034" s="58" t="str">
        <f t="shared" si="888"/>
        <v>X</v>
      </c>
      <c r="K1034" s="58" t="str">
        <f t="shared" si="888"/>
        <v>X</v>
      </c>
      <c r="L1034" s="58" t="str">
        <f t="shared" si="888"/>
        <v>X</v>
      </c>
      <c r="M1034" s="58" t="str">
        <f t="shared" si="888"/>
        <v>X</v>
      </c>
      <c r="N1034" s="58" t="str">
        <f t="shared" si="888"/>
        <v>X</v>
      </c>
      <c r="O1034" s="58" t="str">
        <f t="shared" si="888"/>
        <v>X</v>
      </c>
      <c r="P1034" s="58" t="str">
        <f t="shared" si="888"/>
        <v>X</v>
      </c>
      <c r="Q1034" s="58" t="str">
        <f t="shared" si="888"/>
        <v>X</v>
      </c>
    </row>
    <row r="1035" spans="1:17" ht="18.75" customHeight="1">
      <c r="A1035" s="780"/>
      <c r="B1035" s="58" t="s">
        <v>36</v>
      </c>
      <c r="C1035" s="58" t="str">
        <f t="shared" ref="C1035:Q1035" si="889">IF(C11=$V$122,"O",IF(C11=$W$122,"O",IF(C11=$X$122,"O",IF(C11=$Y$122,"O",IF(C11=$Z$122,"O",IF(C11=$AA$122,"O","X"))))))</f>
        <v>X</v>
      </c>
      <c r="D1035" s="58" t="str">
        <f t="shared" si="889"/>
        <v>X</v>
      </c>
      <c r="E1035" s="58" t="str">
        <f t="shared" si="889"/>
        <v>X</v>
      </c>
      <c r="F1035" s="58" t="str">
        <f t="shared" si="889"/>
        <v>X</v>
      </c>
      <c r="G1035" s="58" t="str">
        <f t="shared" si="889"/>
        <v>X</v>
      </c>
      <c r="H1035" s="58" t="str">
        <f t="shared" si="889"/>
        <v>X</v>
      </c>
      <c r="I1035" s="58" t="str">
        <f t="shared" si="889"/>
        <v>X</v>
      </c>
      <c r="J1035" s="58" t="str">
        <f t="shared" si="889"/>
        <v>X</v>
      </c>
      <c r="K1035" s="58" t="str">
        <f t="shared" si="889"/>
        <v>X</v>
      </c>
      <c r="L1035" s="58" t="str">
        <f t="shared" si="889"/>
        <v>X</v>
      </c>
      <c r="M1035" s="58" t="str">
        <f t="shared" si="889"/>
        <v>X</v>
      </c>
      <c r="N1035" s="58" t="str">
        <f t="shared" si="889"/>
        <v>X</v>
      </c>
      <c r="O1035" s="58" t="str">
        <f t="shared" si="889"/>
        <v>X</v>
      </c>
      <c r="P1035" s="58" t="str">
        <f t="shared" si="889"/>
        <v>X</v>
      </c>
      <c r="Q1035" s="58" t="str">
        <f t="shared" si="889"/>
        <v>X</v>
      </c>
    </row>
    <row r="1036" spans="1:17" ht="18.75" customHeight="1">
      <c r="A1036" s="780"/>
      <c r="B1036" s="58" t="s">
        <v>21</v>
      </c>
      <c r="C1036" s="58" t="str">
        <f t="shared" ref="C1036:Q1036" si="890">IF(C12=$V$122,"O",IF(C12=$W$122,"O",IF(C12=$X$122,"O",IF(C12=$Y$122,"O",IF(C12=$Z$122,"O",IF(C12=$AA$122,"O","X"))))))</f>
        <v>X</v>
      </c>
      <c r="D1036" s="58" t="str">
        <f t="shared" si="890"/>
        <v>X</v>
      </c>
      <c r="E1036" s="58" t="str">
        <f t="shared" si="890"/>
        <v>X</v>
      </c>
      <c r="F1036" s="58" t="str">
        <f t="shared" si="890"/>
        <v>X</v>
      </c>
      <c r="G1036" s="58" t="str">
        <f t="shared" si="890"/>
        <v>X</v>
      </c>
      <c r="H1036" s="58" t="str">
        <f t="shared" si="890"/>
        <v>X</v>
      </c>
      <c r="I1036" s="58" t="str">
        <f t="shared" si="890"/>
        <v>X</v>
      </c>
      <c r="J1036" s="58" t="str">
        <f t="shared" si="890"/>
        <v>X</v>
      </c>
      <c r="K1036" s="58" t="str">
        <f t="shared" si="890"/>
        <v>X</v>
      </c>
      <c r="L1036" s="58" t="str">
        <f t="shared" si="890"/>
        <v>X</v>
      </c>
      <c r="M1036" s="58" t="str">
        <f t="shared" si="890"/>
        <v>X</v>
      </c>
      <c r="N1036" s="58" t="str">
        <f t="shared" si="890"/>
        <v>X</v>
      </c>
      <c r="O1036" s="58" t="str">
        <f t="shared" si="890"/>
        <v>X</v>
      </c>
      <c r="P1036" s="58" t="str">
        <f t="shared" si="890"/>
        <v>X</v>
      </c>
      <c r="Q1036" s="58" t="str">
        <f t="shared" si="890"/>
        <v>X</v>
      </c>
    </row>
    <row r="1037" spans="1:17" ht="18.75" customHeight="1">
      <c r="A1037" s="781"/>
      <c r="B1037" s="30" t="s">
        <v>46</v>
      </c>
      <c r="C1037" s="47">
        <f>COUNTIF(C1031:C1036,"O")</f>
        <v>0</v>
      </c>
      <c r="D1037" s="47">
        <f t="shared" ref="D1037:Q1037" si="891">COUNTIF(D1031:D1036,"O")</f>
        <v>0</v>
      </c>
      <c r="E1037" s="47">
        <f t="shared" si="891"/>
        <v>0</v>
      </c>
      <c r="F1037" s="47">
        <f t="shared" si="891"/>
        <v>0</v>
      </c>
      <c r="G1037" s="47">
        <f t="shared" si="891"/>
        <v>0</v>
      </c>
      <c r="H1037" s="47">
        <f t="shared" si="891"/>
        <v>0</v>
      </c>
      <c r="I1037" s="47">
        <f t="shared" si="891"/>
        <v>0</v>
      </c>
      <c r="J1037" s="47">
        <f t="shared" si="891"/>
        <v>0</v>
      </c>
      <c r="K1037" s="47">
        <f t="shared" si="891"/>
        <v>0</v>
      </c>
      <c r="L1037" s="47">
        <f t="shared" si="891"/>
        <v>0</v>
      </c>
      <c r="M1037" s="47">
        <f t="shared" si="891"/>
        <v>0</v>
      </c>
      <c r="N1037" s="47">
        <f t="shared" si="891"/>
        <v>0</v>
      </c>
      <c r="O1037" s="47">
        <f t="shared" si="891"/>
        <v>0</v>
      </c>
      <c r="P1037" s="47">
        <f t="shared" si="891"/>
        <v>0</v>
      </c>
      <c r="Q1037" s="47">
        <f t="shared" si="891"/>
        <v>0</v>
      </c>
    </row>
    <row r="1038" spans="1:17" ht="18.75" customHeight="1">
      <c r="A1038" s="779">
        <v>107</v>
      </c>
      <c r="B1038" s="58" t="s">
        <v>32</v>
      </c>
      <c r="C1038" s="58" t="str">
        <f>IF(C7=$V$123,"O",IF(C7=$W$123,"O",IF(C7=$X$123,"O",IF(C7=$Y$123,"O",IF(C7=$Z$123,"O",IF(C7=$AA$123,"O",IF(C7=$AB$123,"O","X")))))))</f>
        <v>X</v>
      </c>
      <c r="D1038" s="58" t="str">
        <f t="shared" ref="D1038:Q1038" si="892">IF(D7=$V$123,"O",IF(D7=$W$123,"O",IF(D7=$X$123,"O",IF(D7=$Y$123,"O",IF(D7=$Z$123,"O",IF(D7=$AA$123,"O",IF(D7=$AB$123,"O","X")))))))</f>
        <v>X</v>
      </c>
      <c r="E1038" s="58" t="str">
        <f t="shared" si="892"/>
        <v>X</v>
      </c>
      <c r="F1038" s="58" t="str">
        <f t="shared" si="892"/>
        <v>X</v>
      </c>
      <c r="G1038" s="58" t="str">
        <f t="shared" si="892"/>
        <v>X</v>
      </c>
      <c r="H1038" s="58" t="str">
        <f t="shared" si="892"/>
        <v>X</v>
      </c>
      <c r="I1038" s="58" t="str">
        <f t="shared" si="892"/>
        <v>X</v>
      </c>
      <c r="J1038" s="58" t="str">
        <f t="shared" si="892"/>
        <v>X</v>
      </c>
      <c r="K1038" s="58" t="str">
        <f t="shared" si="892"/>
        <v>X</v>
      </c>
      <c r="L1038" s="58" t="str">
        <f t="shared" si="892"/>
        <v>X</v>
      </c>
      <c r="M1038" s="58" t="str">
        <f t="shared" si="892"/>
        <v>X</v>
      </c>
      <c r="N1038" s="58" t="str">
        <f t="shared" si="892"/>
        <v>X</v>
      </c>
      <c r="O1038" s="58" t="str">
        <f t="shared" si="892"/>
        <v>X</v>
      </c>
      <c r="P1038" s="58" t="str">
        <f t="shared" si="892"/>
        <v>X</v>
      </c>
      <c r="Q1038" s="58" t="str">
        <f t="shared" si="892"/>
        <v>X</v>
      </c>
    </row>
    <row r="1039" spans="1:17" ht="18.75" customHeight="1">
      <c r="A1039" s="780"/>
      <c r="B1039" s="58" t="s">
        <v>33</v>
      </c>
      <c r="C1039" s="58" t="str">
        <f t="shared" ref="C1039:Q1039" si="893">IF(C8=$V$123,"O",IF(C8=$W$123,"O",IF(C8=$X$123,"O",IF(C8=$Y$123,"O",IF(C8=$Z$123,"O",IF(C8=$AA$123,"O",IF(C8=$AB$123,"O","X")))))))</f>
        <v>X</v>
      </c>
      <c r="D1039" s="58" t="str">
        <f t="shared" si="893"/>
        <v>X</v>
      </c>
      <c r="E1039" s="58" t="str">
        <f t="shared" si="893"/>
        <v>X</v>
      </c>
      <c r="F1039" s="58" t="str">
        <f t="shared" si="893"/>
        <v>X</v>
      </c>
      <c r="G1039" s="58" t="str">
        <f t="shared" si="893"/>
        <v>X</v>
      </c>
      <c r="H1039" s="58" t="str">
        <f t="shared" si="893"/>
        <v>X</v>
      </c>
      <c r="I1039" s="58" t="str">
        <f t="shared" si="893"/>
        <v>X</v>
      </c>
      <c r="J1039" s="58" t="str">
        <f t="shared" si="893"/>
        <v>X</v>
      </c>
      <c r="K1039" s="58" t="str">
        <f t="shared" si="893"/>
        <v>X</v>
      </c>
      <c r="L1039" s="58" t="str">
        <f t="shared" si="893"/>
        <v>X</v>
      </c>
      <c r="M1039" s="58" t="str">
        <f t="shared" si="893"/>
        <v>X</v>
      </c>
      <c r="N1039" s="58" t="str">
        <f t="shared" si="893"/>
        <v>X</v>
      </c>
      <c r="O1039" s="58" t="str">
        <f t="shared" si="893"/>
        <v>X</v>
      </c>
      <c r="P1039" s="58" t="str">
        <f t="shared" si="893"/>
        <v>X</v>
      </c>
      <c r="Q1039" s="58" t="str">
        <f t="shared" si="893"/>
        <v>X</v>
      </c>
    </row>
    <row r="1040" spans="1:17" ht="18.75" customHeight="1">
      <c r="A1040" s="780"/>
      <c r="B1040" s="58" t="s">
        <v>34</v>
      </c>
      <c r="C1040" s="58" t="str">
        <f t="shared" ref="C1040:Q1040" si="894">IF(C9=$V$123,"O",IF(C9=$W$123,"O",IF(C9=$X$123,"O",IF(C9=$Y$123,"O",IF(C9=$Z$123,"O",IF(C9=$AA$123,"O",IF(C9=$AB$123,"O","X")))))))</f>
        <v>X</v>
      </c>
      <c r="D1040" s="58" t="str">
        <f t="shared" si="894"/>
        <v>X</v>
      </c>
      <c r="E1040" s="58" t="str">
        <f t="shared" si="894"/>
        <v>X</v>
      </c>
      <c r="F1040" s="58" t="str">
        <f t="shared" si="894"/>
        <v>X</v>
      </c>
      <c r="G1040" s="58" t="str">
        <f t="shared" si="894"/>
        <v>X</v>
      </c>
      <c r="H1040" s="58" t="str">
        <f t="shared" si="894"/>
        <v>X</v>
      </c>
      <c r="I1040" s="58" t="str">
        <f t="shared" si="894"/>
        <v>X</v>
      </c>
      <c r="J1040" s="58" t="str">
        <f t="shared" si="894"/>
        <v>X</v>
      </c>
      <c r="K1040" s="58" t="str">
        <f t="shared" si="894"/>
        <v>X</v>
      </c>
      <c r="L1040" s="58" t="str">
        <f t="shared" si="894"/>
        <v>X</v>
      </c>
      <c r="M1040" s="58" t="str">
        <f t="shared" si="894"/>
        <v>X</v>
      </c>
      <c r="N1040" s="58" t="str">
        <f t="shared" si="894"/>
        <v>X</v>
      </c>
      <c r="O1040" s="58" t="str">
        <f t="shared" si="894"/>
        <v>X</v>
      </c>
      <c r="P1040" s="58" t="str">
        <f t="shared" si="894"/>
        <v>X</v>
      </c>
      <c r="Q1040" s="58" t="str">
        <f t="shared" si="894"/>
        <v>X</v>
      </c>
    </row>
    <row r="1041" spans="1:17" ht="18.75" customHeight="1">
      <c r="A1041" s="780"/>
      <c r="B1041" s="58" t="s">
        <v>35</v>
      </c>
      <c r="C1041" s="58" t="str">
        <f t="shared" ref="C1041:Q1041" si="895">IF(C10=$V$123,"O",IF(C10=$W$123,"O",IF(C10=$X$123,"O",IF(C10=$Y$123,"O",IF(C10=$Z$123,"O",IF(C10=$AA$123,"O",IF(C10=$AB$123,"O","X")))))))</f>
        <v>X</v>
      </c>
      <c r="D1041" s="58" t="str">
        <f t="shared" si="895"/>
        <v>X</v>
      </c>
      <c r="E1041" s="58" t="str">
        <f t="shared" si="895"/>
        <v>X</v>
      </c>
      <c r="F1041" s="58" t="str">
        <f t="shared" si="895"/>
        <v>X</v>
      </c>
      <c r="G1041" s="58" t="str">
        <f t="shared" si="895"/>
        <v>X</v>
      </c>
      <c r="H1041" s="58" t="str">
        <f t="shared" si="895"/>
        <v>X</v>
      </c>
      <c r="I1041" s="58" t="str">
        <f t="shared" si="895"/>
        <v>X</v>
      </c>
      <c r="J1041" s="58" t="str">
        <f t="shared" si="895"/>
        <v>X</v>
      </c>
      <c r="K1041" s="58" t="str">
        <f t="shared" si="895"/>
        <v>X</v>
      </c>
      <c r="L1041" s="58" t="str">
        <f t="shared" si="895"/>
        <v>X</v>
      </c>
      <c r="M1041" s="58" t="str">
        <f t="shared" si="895"/>
        <v>X</v>
      </c>
      <c r="N1041" s="58" t="str">
        <f t="shared" si="895"/>
        <v>X</v>
      </c>
      <c r="O1041" s="58" t="str">
        <f t="shared" si="895"/>
        <v>X</v>
      </c>
      <c r="P1041" s="58" t="str">
        <f t="shared" si="895"/>
        <v>X</v>
      </c>
      <c r="Q1041" s="58" t="str">
        <f t="shared" si="895"/>
        <v>X</v>
      </c>
    </row>
    <row r="1042" spans="1:17" ht="18.75" customHeight="1">
      <c r="A1042" s="780"/>
      <c r="B1042" s="58" t="s">
        <v>36</v>
      </c>
      <c r="C1042" s="58" t="str">
        <f t="shared" ref="C1042:Q1042" si="896">IF(C11=$V$123,"O",IF(C11=$W$123,"O",IF(C11=$X$123,"O",IF(C11=$Y$123,"O",IF(C11=$Z$123,"O",IF(C11=$AA$123,"O",IF(C11=$AB$123,"O","X")))))))</f>
        <v>X</v>
      </c>
      <c r="D1042" s="58" t="str">
        <f t="shared" si="896"/>
        <v>X</v>
      </c>
      <c r="E1042" s="58" t="str">
        <f t="shared" si="896"/>
        <v>X</v>
      </c>
      <c r="F1042" s="58" t="str">
        <f t="shared" si="896"/>
        <v>X</v>
      </c>
      <c r="G1042" s="58" t="str">
        <f t="shared" si="896"/>
        <v>X</v>
      </c>
      <c r="H1042" s="58" t="str">
        <f t="shared" si="896"/>
        <v>X</v>
      </c>
      <c r="I1042" s="58" t="str">
        <f t="shared" si="896"/>
        <v>X</v>
      </c>
      <c r="J1042" s="58" t="str">
        <f t="shared" si="896"/>
        <v>X</v>
      </c>
      <c r="K1042" s="58" t="str">
        <f t="shared" si="896"/>
        <v>X</v>
      </c>
      <c r="L1042" s="58" t="str">
        <f t="shared" si="896"/>
        <v>X</v>
      </c>
      <c r="M1042" s="58" t="str">
        <f t="shared" si="896"/>
        <v>X</v>
      </c>
      <c r="N1042" s="58" t="str">
        <f t="shared" si="896"/>
        <v>X</v>
      </c>
      <c r="O1042" s="58" t="str">
        <f t="shared" si="896"/>
        <v>X</v>
      </c>
      <c r="P1042" s="58" t="str">
        <f t="shared" si="896"/>
        <v>X</v>
      </c>
      <c r="Q1042" s="58" t="str">
        <f t="shared" si="896"/>
        <v>X</v>
      </c>
    </row>
    <row r="1043" spans="1:17" ht="18.75" customHeight="1">
      <c r="A1043" s="780"/>
      <c r="B1043" s="58" t="s">
        <v>21</v>
      </c>
      <c r="C1043" s="58" t="str">
        <f t="shared" ref="C1043:Q1043" si="897">IF(C12=$V$123,"O",IF(C12=$W$123,"O",IF(C12=$X$123,"O",IF(C12=$Y$123,"O",IF(C12=$Z$123,"O",IF(C12=$AA$123,"O",IF(C12=$AB$123,"O","X")))))))</f>
        <v>X</v>
      </c>
      <c r="D1043" s="58" t="str">
        <f t="shared" si="897"/>
        <v>X</v>
      </c>
      <c r="E1043" s="58" t="str">
        <f t="shared" si="897"/>
        <v>X</v>
      </c>
      <c r="F1043" s="58" t="str">
        <f t="shared" si="897"/>
        <v>X</v>
      </c>
      <c r="G1043" s="58" t="str">
        <f t="shared" si="897"/>
        <v>X</v>
      </c>
      <c r="H1043" s="58" t="str">
        <f t="shared" si="897"/>
        <v>X</v>
      </c>
      <c r="I1043" s="58" t="str">
        <f t="shared" si="897"/>
        <v>X</v>
      </c>
      <c r="J1043" s="58" t="str">
        <f t="shared" si="897"/>
        <v>X</v>
      </c>
      <c r="K1043" s="58" t="str">
        <f t="shared" si="897"/>
        <v>X</v>
      </c>
      <c r="L1043" s="58" t="str">
        <f t="shared" si="897"/>
        <v>X</v>
      </c>
      <c r="M1043" s="58" t="str">
        <f t="shared" si="897"/>
        <v>X</v>
      </c>
      <c r="N1043" s="58" t="str">
        <f t="shared" si="897"/>
        <v>X</v>
      </c>
      <c r="O1043" s="58" t="str">
        <f t="shared" si="897"/>
        <v>X</v>
      </c>
      <c r="P1043" s="58" t="str">
        <f t="shared" si="897"/>
        <v>X</v>
      </c>
      <c r="Q1043" s="58" t="str">
        <f t="shared" si="897"/>
        <v>X</v>
      </c>
    </row>
    <row r="1044" spans="1:17" ht="18.75" customHeight="1">
      <c r="A1044" s="781"/>
      <c r="B1044" s="30" t="s">
        <v>46</v>
      </c>
      <c r="C1044" s="47">
        <f>COUNTIF(C1038:C1043,"O")</f>
        <v>0</v>
      </c>
      <c r="D1044" s="47">
        <f t="shared" ref="D1044:Q1044" si="898">COUNTIF(D1038:D1043,"O")</f>
        <v>0</v>
      </c>
      <c r="E1044" s="47">
        <f t="shared" si="898"/>
        <v>0</v>
      </c>
      <c r="F1044" s="47">
        <f t="shared" si="898"/>
        <v>0</v>
      </c>
      <c r="G1044" s="47">
        <f t="shared" si="898"/>
        <v>0</v>
      </c>
      <c r="H1044" s="47">
        <f t="shared" si="898"/>
        <v>0</v>
      </c>
      <c r="I1044" s="47">
        <f t="shared" si="898"/>
        <v>0</v>
      </c>
      <c r="J1044" s="47">
        <f t="shared" si="898"/>
        <v>0</v>
      </c>
      <c r="K1044" s="47">
        <f t="shared" si="898"/>
        <v>0</v>
      </c>
      <c r="L1044" s="47">
        <f t="shared" si="898"/>
        <v>0</v>
      </c>
      <c r="M1044" s="47">
        <f t="shared" si="898"/>
        <v>0</v>
      </c>
      <c r="N1044" s="47">
        <f t="shared" si="898"/>
        <v>0</v>
      </c>
      <c r="O1044" s="47">
        <f t="shared" si="898"/>
        <v>0</v>
      </c>
      <c r="P1044" s="47">
        <f t="shared" si="898"/>
        <v>0</v>
      </c>
      <c r="Q1044" s="47">
        <f t="shared" si="898"/>
        <v>0</v>
      </c>
    </row>
    <row r="1045" spans="1:17" ht="18.75" customHeight="1">
      <c r="A1045" s="779">
        <v>108</v>
      </c>
      <c r="B1045" s="58" t="s">
        <v>32</v>
      </c>
      <c r="C1045" s="58" t="str">
        <f>IF(C7=$V$124,"O",IF(C7=$W$124,"O",IF(C7=$X$124,"O",IF(C7=$Y$124,"O",IF(C7=$Z$124,"O",IF(C7=$AA$124,"O",IF(C7=$AB$124,"O","X")))))))</f>
        <v>X</v>
      </c>
      <c r="D1045" s="58" t="str">
        <f t="shared" ref="D1045:Q1045" si="899">IF(D7=$V$124,"O",IF(D7=$W$124,"O",IF(D7=$X$124,"O",IF(D7=$Y$124,"O",IF(D7=$Z$124,"O",IF(D7=$AA$124,"O",IF(D7=$AB$124,"O","X")))))))</f>
        <v>X</v>
      </c>
      <c r="E1045" s="58" t="str">
        <f t="shared" si="899"/>
        <v>X</v>
      </c>
      <c r="F1045" s="58" t="str">
        <f t="shared" si="899"/>
        <v>X</v>
      </c>
      <c r="G1045" s="58" t="str">
        <f t="shared" si="899"/>
        <v>X</v>
      </c>
      <c r="H1045" s="58" t="str">
        <f t="shared" si="899"/>
        <v>X</v>
      </c>
      <c r="I1045" s="58" t="str">
        <f t="shared" si="899"/>
        <v>X</v>
      </c>
      <c r="J1045" s="58" t="str">
        <f t="shared" si="899"/>
        <v>X</v>
      </c>
      <c r="K1045" s="58" t="str">
        <f t="shared" si="899"/>
        <v>X</v>
      </c>
      <c r="L1045" s="58" t="str">
        <f t="shared" si="899"/>
        <v>X</v>
      </c>
      <c r="M1045" s="58" t="str">
        <f t="shared" si="899"/>
        <v>X</v>
      </c>
      <c r="N1045" s="58" t="str">
        <f t="shared" si="899"/>
        <v>X</v>
      </c>
      <c r="O1045" s="58" t="str">
        <f t="shared" si="899"/>
        <v>X</v>
      </c>
      <c r="P1045" s="58" t="str">
        <f t="shared" si="899"/>
        <v>X</v>
      </c>
      <c r="Q1045" s="58" t="str">
        <f t="shared" si="899"/>
        <v>X</v>
      </c>
    </row>
    <row r="1046" spans="1:17" ht="18.75" customHeight="1">
      <c r="A1046" s="780"/>
      <c r="B1046" s="58" t="s">
        <v>33</v>
      </c>
      <c r="C1046" s="58" t="str">
        <f t="shared" ref="C1046:Q1046" si="900">IF(C8=$V$124,"O",IF(C8=$W$124,"O",IF(C8=$X$124,"O",IF(C8=$Y$124,"O",IF(C8=$Z$124,"O",IF(C8=$AA$124,"O",IF(C8=$AB$124,"O","X")))))))</f>
        <v>X</v>
      </c>
      <c r="D1046" s="58" t="str">
        <f t="shared" si="900"/>
        <v>X</v>
      </c>
      <c r="E1046" s="58" t="str">
        <f t="shared" si="900"/>
        <v>X</v>
      </c>
      <c r="F1046" s="58" t="str">
        <f t="shared" si="900"/>
        <v>X</v>
      </c>
      <c r="G1046" s="58" t="str">
        <f t="shared" si="900"/>
        <v>X</v>
      </c>
      <c r="H1046" s="58" t="str">
        <f t="shared" si="900"/>
        <v>X</v>
      </c>
      <c r="I1046" s="58" t="str">
        <f t="shared" si="900"/>
        <v>X</v>
      </c>
      <c r="J1046" s="58" t="str">
        <f t="shared" si="900"/>
        <v>X</v>
      </c>
      <c r="K1046" s="58" t="str">
        <f t="shared" si="900"/>
        <v>X</v>
      </c>
      <c r="L1046" s="58" t="str">
        <f t="shared" si="900"/>
        <v>X</v>
      </c>
      <c r="M1046" s="58" t="str">
        <f t="shared" si="900"/>
        <v>X</v>
      </c>
      <c r="N1046" s="58" t="str">
        <f t="shared" si="900"/>
        <v>X</v>
      </c>
      <c r="O1046" s="58" t="str">
        <f t="shared" si="900"/>
        <v>X</v>
      </c>
      <c r="P1046" s="58" t="str">
        <f t="shared" si="900"/>
        <v>X</v>
      </c>
      <c r="Q1046" s="58" t="str">
        <f t="shared" si="900"/>
        <v>X</v>
      </c>
    </row>
    <row r="1047" spans="1:17" ht="18.75" customHeight="1">
      <c r="A1047" s="780"/>
      <c r="B1047" s="58" t="s">
        <v>34</v>
      </c>
      <c r="C1047" s="58" t="str">
        <f t="shared" ref="C1047:Q1047" si="901">IF(C9=$V$124,"O",IF(C9=$W$124,"O",IF(C9=$X$124,"O",IF(C9=$Y$124,"O",IF(C9=$Z$124,"O",IF(C9=$AA$124,"O",IF(C9=$AB$124,"O","X")))))))</f>
        <v>X</v>
      </c>
      <c r="D1047" s="58" t="str">
        <f t="shared" si="901"/>
        <v>X</v>
      </c>
      <c r="E1047" s="58" t="str">
        <f t="shared" si="901"/>
        <v>X</v>
      </c>
      <c r="F1047" s="58" t="str">
        <f t="shared" si="901"/>
        <v>X</v>
      </c>
      <c r="G1047" s="58" t="str">
        <f t="shared" si="901"/>
        <v>X</v>
      </c>
      <c r="H1047" s="58" t="str">
        <f t="shared" si="901"/>
        <v>X</v>
      </c>
      <c r="I1047" s="58" t="str">
        <f t="shared" si="901"/>
        <v>X</v>
      </c>
      <c r="J1047" s="58" t="str">
        <f t="shared" si="901"/>
        <v>X</v>
      </c>
      <c r="K1047" s="58" t="str">
        <f t="shared" si="901"/>
        <v>X</v>
      </c>
      <c r="L1047" s="58" t="str">
        <f t="shared" si="901"/>
        <v>X</v>
      </c>
      <c r="M1047" s="58" t="str">
        <f t="shared" si="901"/>
        <v>X</v>
      </c>
      <c r="N1047" s="58" t="str">
        <f t="shared" si="901"/>
        <v>X</v>
      </c>
      <c r="O1047" s="58" t="str">
        <f t="shared" si="901"/>
        <v>X</v>
      </c>
      <c r="P1047" s="58" t="str">
        <f t="shared" si="901"/>
        <v>X</v>
      </c>
      <c r="Q1047" s="58" t="str">
        <f t="shared" si="901"/>
        <v>X</v>
      </c>
    </row>
    <row r="1048" spans="1:17" ht="18.75" customHeight="1">
      <c r="A1048" s="780"/>
      <c r="B1048" s="58" t="s">
        <v>35</v>
      </c>
      <c r="C1048" s="58" t="str">
        <f t="shared" ref="C1048:Q1048" si="902">IF(C10=$V$124,"O",IF(C10=$W$124,"O",IF(C10=$X$124,"O",IF(C10=$Y$124,"O",IF(C10=$Z$124,"O",IF(C10=$AA$124,"O",IF(C10=$AB$124,"O","X")))))))</f>
        <v>X</v>
      </c>
      <c r="D1048" s="58" t="str">
        <f t="shared" si="902"/>
        <v>X</v>
      </c>
      <c r="E1048" s="58" t="str">
        <f t="shared" si="902"/>
        <v>X</v>
      </c>
      <c r="F1048" s="58" t="str">
        <f t="shared" si="902"/>
        <v>X</v>
      </c>
      <c r="G1048" s="58" t="str">
        <f t="shared" si="902"/>
        <v>X</v>
      </c>
      <c r="H1048" s="58" t="str">
        <f t="shared" si="902"/>
        <v>X</v>
      </c>
      <c r="I1048" s="58" t="str">
        <f t="shared" si="902"/>
        <v>X</v>
      </c>
      <c r="J1048" s="58" t="str">
        <f t="shared" si="902"/>
        <v>X</v>
      </c>
      <c r="K1048" s="58" t="str">
        <f t="shared" si="902"/>
        <v>X</v>
      </c>
      <c r="L1048" s="58" t="str">
        <f t="shared" si="902"/>
        <v>X</v>
      </c>
      <c r="M1048" s="58" t="str">
        <f t="shared" si="902"/>
        <v>X</v>
      </c>
      <c r="N1048" s="58" t="str">
        <f t="shared" si="902"/>
        <v>X</v>
      </c>
      <c r="O1048" s="58" t="str">
        <f t="shared" si="902"/>
        <v>X</v>
      </c>
      <c r="P1048" s="58" t="str">
        <f t="shared" si="902"/>
        <v>X</v>
      </c>
      <c r="Q1048" s="58" t="str">
        <f t="shared" si="902"/>
        <v>X</v>
      </c>
    </row>
    <row r="1049" spans="1:17" ht="18.75" customHeight="1">
      <c r="A1049" s="780"/>
      <c r="B1049" s="58" t="s">
        <v>36</v>
      </c>
      <c r="C1049" s="58" t="str">
        <f t="shared" ref="C1049:Q1049" si="903">IF(C11=$V$124,"O",IF(C11=$W$124,"O",IF(C11=$X$124,"O",IF(C11=$Y$124,"O",IF(C11=$Z$124,"O",IF(C11=$AA$124,"O",IF(C11=$AB$124,"O","X")))))))</f>
        <v>X</v>
      </c>
      <c r="D1049" s="58" t="str">
        <f t="shared" si="903"/>
        <v>X</v>
      </c>
      <c r="E1049" s="58" t="str">
        <f t="shared" si="903"/>
        <v>X</v>
      </c>
      <c r="F1049" s="58" t="str">
        <f t="shared" si="903"/>
        <v>X</v>
      </c>
      <c r="G1049" s="58" t="str">
        <f t="shared" si="903"/>
        <v>X</v>
      </c>
      <c r="H1049" s="58" t="str">
        <f t="shared" si="903"/>
        <v>X</v>
      </c>
      <c r="I1049" s="58" t="str">
        <f t="shared" si="903"/>
        <v>X</v>
      </c>
      <c r="J1049" s="58" t="str">
        <f t="shared" si="903"/>
        <v>X</v>
      </c>
      <c r="K1049" s="58" t="str">
        <f t="shared" si="903"/>
        <v>X</v>
      </c>
      <c r="L1049" s="58" t="str">
        <f t="shared" si="903"/>
        <v>X</v>
      </c>
      <c r="M1049" s="58" t="str">
        <f t="shared" si="903"/>
        <v>X</v>
      </c>
      <c r="N1049" s="58" t="str">
        <f t="shared" si="903"/>
        <v>X</v>
      </c>
      <c r="O1049" s="58" t="str">
        <f t="shared" si="903"/>
        <v>X</v>
      </c>
      <c r="P1049" s="58" t="str">
        <f t="shared" si="903"/>
        <v>X</v>
      </c>
      <c r="Q1049" s="58" t="str">
        <f t="shared" si="903"/>
        <v>X</v>
      </c>
    </row>
    <row r="1050" spans="1:17" ht="18.75" customHeight="1">
      <c r="A1050" s="780"/>
      <c r="B1050" s="58" t="s">
        <v>21</v>
      </c>
      <c r="C1050" s="58" t="str">
        <f t="shared" ref="C1050:Q1050" si="904">IF(C12=$V$124,"O",IF(C12=$W$124,"O",IF(C12=$X$124,"O",IF(C12=$Y$124,"O",IF(C12=$Z$124,"O",IF(C12=$AA$124,"O",IF(C12=$AB$124,"O","X")))))))</f>
        <v>X</v>
      </c>
      <c r="D1050" s="58" t="str">
        <f t="shared" si="904"/>
        <v>X</v>
      </c>
      <c r="E1050" s="58" t="str">
        <f t="shared" si="904"/>
        <v>X</v>
      </c>
      <c r="F1050" s="58" t="str">
        <f t="shared" si="904"/>
        <v>X</v>
      </c>
      <c r="G1050" s="58" t="str">
        <f t="shared" si="904"/>
        <v>X</v>
      </c>
      <c r="H1050" s="58" t="str">
        <f t="shared" si="904"/>
        <v>X</v>
      </c>
      <c r="I1050" s="58" t="str">
        <f t="shared" si="904"/>
        <v>X</v>
      </c>
      <c r="J1050" s="58" t="str">
        <f t="shared" si="904"/>
        <v>X</v>
      </c>
      <c r="K1050" s="58" t="str">
        <f t="shared" si="904"/>
        <v>X</v>
      </c>
      <c r="L1050" s="58" t="str">
        <f t="shared" si="904"/>
        <v>X</v>
      </c>
      <c r="M1050" s="58" t="str">
        <f t="shared" si="904"/>
        <v>X</v>
      </c>
      <c r="N1050" s="58" t="str">
        <f t="shared" si="904"/>
        <v>X</v>
      </c>
      <c r="O1050" s="58" t="str">
        <f t="shared" si="904"/>
        <v>X</v>
      </c>
      <c r="P1050" s="58" t="str">
        <f t="shared" si="904"/>
        <v>X</v>
      </c>
      <c r="Q1050" s="58" t="str">
        <f t="shared" si="904"/>
        <v>X</v>
      </c>
    </row>
    <row r="1051" spans="1:17" ht="18.75" customHeight="1">
      <c r="A1051" s="781"/>
      <c r="B1051" s="30" t="s">
        <v>46</v>
      </c>
      <c r="C1051" s="47">
        <f>COUNTIF(C1045:C1050,"O")</f>
        <v>0</v>
      </c>
      <c r="D1051" s="47">
        <f t="shared" ref="D1051:Q1051" si="905">COUNTIF(D1045:D1050,"O")</f>
        <v>0</v>
      </c>
      <c r="E1051" s="47">
        <f t="shared" si="905"/>
        <v>0</v>
      </c>
      <c r="F1051" s="47">
        <f t="shared" si="905"/>
        <v>0</v>
      </c>
      <c r="G1051" s="47">
        <f t="shared" si="905"/>
        <v>0</v>
      </c>
      <c r="H1051" s="47">
        <f t="shared" si="905"/>
        <v>0</v>
      </c>
      <c r="I1051" s="47">
        <f t="shared" si="905"/>
        <v>0</v>
      </c>
      <c r="J1051" s="47">
        <f t="shared" si="905"/>
        <v>0</v>
      </c>
      <c r="K1051" s="47">
        <f t="shared" si="905"/>
        <v>0</v>
      </c>
      <c r="L1051" s="47">
        <f t="shared" si="905"/>
        <v>0</v>
      </c>
      <c r="M1051" s="47">
        <f t="shared" si="905"/>
        <v>0</v>
      </c>
      <c r="N1051" s="47">
        <f t="shared" si="905"/>
        <v>0</v>
      </c>
      <c r="O1051" s="47">
        <f t="shared" si="905"/>
        <v>0</v>
      </c>
      <c r="P1051" s="47">
        <f t="shared" si="905"/>
        <v>0</v>
      </c>
      <c r="Q1051" s="47">
        <f t="shared" si="905"/>
        <v>0</v>
      </c>
    </row>
    <row r="1052" spans="1:17" ht="18.75" customHeight="1">
      <c r="A1052" s="779">
        <v>109</v>
      </c>
      <c r="B1052" s="58" t="s">
        <v>32</v>
      </c>
      <c r="C1052" s="58" t="str">
        <f>IF(C7=$V$125,"O",IF(C7=$W$125,"O",IF(C7=$X$125,"O",IF(C7=$Y$125,"O",IF(C7=$Z$125,"O",IF(C7=$AA$125,"O",IF(C7=$AB$125,"O","X")))))))</f>
        <v>O</v>
      </c>
      <c r="D1052" s="58" t="str">
        <f t="shared" ref="D1052:Q1052" si="906">IF(D7=$V$125,"O",IF(D7=$W$125,"O",IF(D7=$X$125,"O",IF(D7=$Y$125,"O",IF(D7=$Z$125,"O",IF(D7=$AA$125,"O",IF(D7=$AB$125,"O","X")))))))</f>
        <v>O</v>
      </c>
      <c r="E1052" s="58" t="str">
        <f t="shared" si="906"/>
        <v>O</v>
      </c>
      <c r="F1052" s="58" t="str">
        <f t="shared" si="906"/>
        <v>O</v>
      </c>
      <c r="G1052" s="58" t="str">
        <f t="shared" si="906"/>
        <v>O</v>
      </c>
      <c r="H1052" s="58" t="str">
        <f t="shared" si="906"/>
        <v>O</v>
      </c>
      <c r="I1052" s="58" t="str">
        <f t="shared" si="906"/>
        <v>O</v>
      </c>
      <c r="J1052" s="58" t="str">
        <f t="shared" si="906"/>
        <v>O</v>
      </c>
      <c r="K1052" s="58" t="str">
        <f t="shared" si="906"/>
        <v>O</v>
      </c>
      <c r="L1052" s="58" t="str">
        <f t="shared" si="906"/>
        <v>O</v>
      </c>
      <c r="M1052" s="58" t="str">
        <f t="shared" si="906"/>
        <v>O</v>
      </c>
      <c r="N1052" s="58" t="str">
        <f t="shared" si="906"/>
        <v>O</v>
      </c>
      <c r="O1052" s="58" t="str">
        <f t="shared" si="906"/>
        <v>O</v>
      </c>
      <c r="P1052" s="58" t="str">
        <f t="shared" si="906"/>
        <v>O</v>
      </c>
      <c r="Q1052" s="58" t="str">
        <f t="shared" si="906"/>
        <v>O</v>
      </c>
    </row>
    <row r="1053" spans="1:17" ht="18.75" customHeight="1">
      <c r="A1053" s="780"/>
      <c r="B1053" s="58" t="s">
        <v>33</v>
      </c>
      <c r="C1053" s="58" t="str">
        <f t="shared" ref="C1053:Q1053" si="907">IF(C8=$V$125,"O",IF(C8=$W$125,"O",IF(C8=$X$125,"O",IF(C8=$Y$125,"O",IF(C8=$Z$125,"O",IF(C8=$AA$125,"O",IF(C8=$AB$125,"O","X")))))))</f>
        <v>O</v>
      </c>
      <c r="D1053" s="58" t="str">
        <f t="shared" si="907"/>
        <v>O</v>
      </c>
      <c r="E1053" s="58" t="str">
        <f t="shared" si="907"/>
        <v>O</v>
      </c>
      <c r="F1053" s="58" t="str">
        <f t="shared" si="907"/>
        <v>O</v>
      </c>
      <c r="G1053" s="58" t="str">
        <f t="shared" si="907"/>
        <v>O</v>
      </c>
      <c r="H1053" s="58" t="str">
        <f t="shared" si="907"/>
        <v>O</v>
      </c>
      <c r="I1053" s="58" t="str">
        <f t="shared" si="907"/>
        <v>O</v>
      </c>
      <c r="J1053" s="58" t="str">
        <f t="shared" si="907"/>
        <v>O</v>
      </c>
      <c r="K1053" s="58" t="str">
        <f t="shared" si="907"/>
        <v>O</v>
      </c>
      <c r="L1053" s="58" t="str">
        <f t="shared" si="907"/>
        <v>O</v>
      </c>
      <c r="M1053" s="58" t="str">
        <f t="shared" si="907"/>
        <v>O</v>
      </c>
      <c r="N1053" s="58" t="str">
        <f t="shared" si="907"/>
        <v>O</v>
      </c>
      <c r="O1053" s="58" t="str">
        <f t="shared" si="907"/>
        <v>O</v>
      </c>
      <c r="P1053" s="58" t="str">
        <f t="shared" si="907"/>
        <v>O</v>
      </c>
      <c r="Q1053" s="58" t="str">
        <f t="shared" si="907"/>
        <v>O</v>
      </c>
    </row>
    <row r="1054" spans="1:17" ht="18.75" customHeight="1">
      <c r="A1054" s="780"/>
      <c r="B1054" s="58" t="s">
        <v>34</v>
      </c>
      <c r="C1054" s="58" t="str">
        <f t="shared" ref="C1054:Q1054" si="908">IF(C9=$V$125,"O",IF(C9=$W$125,"O",IF(C9=$X$125,"O",IF(C9=$Y$125,"O",IF(C9=$Z$125,"O",IF(C9=$AA$125,"O",IF(C9=$AB$125,"O","X")))))))</f>
        <v>X</v>
      </c>
      <c r="D1054" s="58" t="str">
        <f t="shared" si="908"/>
        <v>X</v>
      </c>
      <c r="E1054" s="58" t="str">
        <f t="shared" si="908"/>
        <v>X</v>
      </c>
      <c r="F1054" s="58" t="str">
        <f t="shared" si="908"/>
        <v>X</v>
      </c>
      <c r="G1054" s="58" t="str">
        <f t="shared" si="908"/>
        <v>X</v>
      </c>
      <c r="H1054" s="58" t="str">
        <f t="shared" si="908"/>
        <v>X</v>
      </c>
      <c r="I1054" s="58" t="str">
        <f t="shared" si="908"/>
        <v>X</v>
      </c>
      <c r="J1054" s="58" t="str">
        <f t="shared" si="908"/>
        <v>X</v>
      </c>
      <c r="K1054" s="58" t="str">
        <f t="shared" si="908"/>
        <v>X</v>
      </c>
      <c r="L1054" s="58" t="str">
        <f t="shared" si="908"/>
        <v>X</v>
      </c>
      <c r="M1054" s="58" t="str">
        <f t="shared" si="908"/>
        <v>X</v>
      </c>
      <c r="N1054" s="58" t="str">
        <f t="shared" si="908"/>
        <v>X</v>
      </c>
      <c r="O1054" s="58" t="str">
        <f t="shared" si="908"/>
        <v>X</v>
      </c>
      <c r="P1054" s="58" t="str">
        <f t="shared" si="908"/>
        <v>X</v>
      </c>
      <c r="Q1054" s="58" t="str">
        <f t="shared" si="908"/>
        <v>X</v>
      </c>
    </row>
    <row r="1055" spans="1:17" ht="18.75" customHeight="1">
      <c r="A1055" s="780"/>
      <c r="B1055" s="58" t="s">
        <v>35</v>
      </c>
      <c r="C1055" s="58" t="str">
        <f t="shared" ref="C1055:Q1055" si="909">IF(C10=$V$125,"O",IF(C10=$W$125,"O",IF(C10=$X$125,"O",IF(C10=$Y$125,"O",IF(C10=$Z$125,"O",IF(C10=$AA$125,"O",IF(C10=$AB$125,"O","X")))))))</f>
        <v>X</v>
      </c>
      <c r="D1055" s="58" t="str">
        <f t="shared" si="909"/>
        <v>X</v>
      </c>
      <c r="E1055" s="58" t="str">
        <f t="shared" si="909"/>
        <v>X</v>
      </c>
      <c r="F1055" s="58" t="str">
        <f t="shared" si="909"/>
        <v>X</v>
      </c>
      <c r="G1055" s="58" t="str">
        <f t="shared" si="909"/>
        <v>X</v>
      </c>
      <c r="H1055" s="58" t="str">
        <f t="shared" si="909"/>
        <v>X</v>
      </c>
      <c r="I1055" s="58" t="str">
        <f t="shared" si="909"/>
        <v>X</v>
      </c>
      <c r="J1055" s="58" t="str">
        <f t="shared" si="909"/>
        <v>X</v>
      </c>
      <c r="K1055" s="58" t="str">
        <f t="shared" si="909"/>
        <v>X</v>
      </c>
      <c r="L1055" s="58" t="str">
        <f t="shared" si="909"/>
        <v>X</v>
      </c>
      <c r="M1055" s="58" t="str">
        <f t="shared" si="909"/>
        <v>X</v>
      </c>
      <c r="N1055" s="58" t="str">
        <f t="shared" si="909"/>
        <v>X</v>
      </c>
      <c r="O1055" s="58" t="str">
        <f t="shared" si="909"/>
        <v>X</v>
      </c>
      <c r="P1055" s="58" t="str">
        <f t="shared" si="909"/>
        <v>X</v>
      </c>
      <c r="Q1055" s="58" t="str">
        <f t="shared" si="909"/>
        <v>X</v>
      </c>
    </row>
    <row r="1056" spans="1:17" ht="18.75" customHeight="1">
      <c r="A1056" s="780"/>
      <c r="B1056" s="58" t="s">
        <v>36</v>
      </c>
      <c r="C1056" s="58" t="str">
        <f t="shared" ref="C1056:Q1056" si="910">IF(C11=$V$125,"O",IF(C11=$W$125,"O",IF(C11=$X$125,"O",IF(C11=$Y$125,"O",IF(C11=$Z$125,"O",IF(C11=$AA$125,"O",IF(C11=$AB$125,"O","X")))))))</f>
        <v>X</v>
      </c>
      <c r="D1056" s="58" t="str">
        <f t="shared" si="910"/>
        <v>X</v>
      </c>
      <c r="E1056" s="58" t="str">
        <f t="shared" si="910"/>
        <v>X</v>
      </c>
      <c r="F1056" s="58" t="str">
        <f t="shared" si="910"/>
        <v>X</v>
      </c>
      <c r="G1056" s="58" t="str">
        <f t="shared" si="910"/>
        <v>X</v>
      </c>
      <c r="H1056" s="58" t="str">
        <f t="shared" si="910"/>
        <v>X</v>
      </c>
      <c r="I1056" s="58" t="str">
        <f t="shared" si="910"/>
        <v>X</v>
      </c>
      <c r="J1056" s="58" t="str">
        <f t="shared" si="910"/>
        <v>X</v>
      </c>
      <c r="K1056" s="58" t="str">
        <f t="shared" si="910"/>
        <v>X</v>
      </c>
      <c r="L1056" s="58" t="str">
        <f t="shared" si="910"/>
        <v>X</v>
      </c>
      <c r="M1056" s="58" t="str">
        <f t="shared" si="910"/>
        <v>X</v>
      </c>
      <c r="N1056" s="58" t="str">
        <f t="shared" si="910"/>
        <v>X</v>
      </c>
      <c r="O1056" s="58" t="str">
        <f t="shared" si="910"/>
        <v>X</v>
      </c>
      <c r="P1056" s="58" t="str">
        <f t="shared" si="910"/>
        <v>X</v>
      </c>
      <c r="Q1056" s="58" t="str">
        <f t="shared" si="910"/>
        <v>X</v>
      </c>
    </row>
    <row r="1057" spans="1:17" ht="18.75" customHeight="1">
      <c r="A1057" s="780"/>
      <c r="B1057" s="58" t="s">
        <v>21</v>
      </c>
      <c r="C1057" s="58" t="str">
        <f t="shared" ref="C1057:Q1057" si="911">IF(C12=$V$125,"O",IF(C12=$W$125,"O",IF(C12=$X$125,"O",IF(C12=$Y$125,"O",IF(C12=$Z$125,"O",IF(C12=$AA$125,"O",IF(C12=$AB$125,"O","X")))))))</f>
        <v>X</v>
      </c>
      <c r="D1057" s="58" t="str">
        <f t="shared" si="911"/>
        <v>X</v>
      </c>
      <c r="E1057" s="58" t="str">
        <f t="shared" si="911"/>
        <v>X</v>
      </c>
      <c r="F1057" s="58" t="str">
        <f t="shared" si="911"/>
        <v>X</v>
      </c>
      <c r="G1057" s="58" t="str">
        <f t="shared" si="911"/>
        <v>X</v>
      </c>
      <c r="H1057" s="58" t="str">
        <f t="shared" si="911"/>
        <v>X</v>
      </c>
      <c r="I1057" s="58" t="str">
        <f t="shared" si="911"/>
        <v>X</v>
      </c>
      <c r="J1057" s="58" t="str">
        <f t="shared" si="911"/>
        <v>X</v>
      </c>
      <c r="K1057" s="58" t="str">
        <f t="shared" si="911"/>
        <v>X</v>
      </c>
      <c r="L1057" s="58" t="str">
        <f t="shared" si="911"/>
        <v>X</v>
      </c>
      <c r="M1057" s="58" t="str">
        <f t="shared" si="911"/>
        <v>X</v>
      </c>
      <c r="N1057" s="58" t="str">
        <f t="shared" si="911"/>
        <v>X</v>
      </c>
      <c r="O1057" s="58" t="str">
        <f t="shared" si="911"/>
        <v>X</v>
      </c>
      <c r="P1057" s="58" t="str">
        <f t="shared" si="911"/>
        <v>X</v>
      </c>
      <c r="Q1057" s="58" t="str">
        <f t="shared" si="911"/>
        <v>X</v>
      </c>
    </row>
    <row r="1058" spans="1:17" ht="18.75" customHeight="1">
      <c r="A1058" s="781"/>
      <c r="B1058" s="30" t="s">
        <v>46</v>
      </c>
      <c r="C1058" s="47">
        <f>COUNTIF(C1052:C1057,"O")</f>
        <v>2</v>
      </c>
      <c r="D1058" s="47">
        <f t="shared" ref="D1058:Q1058" si="912">COUNTIF(D1052:D1057,"O")</f>
        <v>2</v>
      </c>
      <c r="E1058" s="47">
        <f t="shared" si="912"/>
        <v>2</v>
      </c>
      <c r="F1058" s="47">
        <f t="shared" si="912"/>
        <v>2</v>
      </c>
      <c r="G1058" s="47">
        <f t="shared" si="912"/>
        <v>2</v>
      </c>
      <c r="H1058" s="47">
        <f t="shared" si="912"/>
        <v>2</v>
      </c>
      <c r="I1058" s="47">
        <f t="shared" si="912"/>
        <v>2</v>
      </c>
      <c r="J1058" s="47">
        <f t="shared" si="912"/>
        <v>2</v>
      </c>
      <c r="K1058" s="47">
        <f t="shared" si="912"/>
        <v>2</v>
      </c>
      <c r="L1058" s="47">
        <f t="shared" si="912"/>
        <v>2</v>
      </c>
      <c r="M1058" s="47">
        <f t="shared" si="912"/>
        <v>2</v>
      </c>
      <c r="N1058" s="47">
        <f t="shared" si="912"/>
        <v>2</v>
      </c>
      <c r="O1058" s="47">
        <f t="shared" si="912"/>
        <v>2</v>
      </c>
      <c r="P1058" s="47">
        <f t="shared" si="912"/>
        <v>2</v>
      </c>
      <c r="Q1058" s="47">
        <f t="shared" si="912"/>
        <v>2</v>
      </c>
    </row>
    <row r="1059" spans="1:17" ht="18.75" customHeight="1">
      <c r="A1059" s="779">
        <v>110</v>
      </c>
      <c r="B1059" s="58" t="s">
        <v>32</v>
      </c>
      <c r="C1059" s="58" t="str">
        <f>IF(C7=$V$126,"O",IF(C7=$W$126,"O",IF(C7=$X$126,"O",IF(C7=$Y$126,"O",IF(C7=$Z$126,"O",IF(C7=$AA$126,"O",IF(C7=$AB$126,"O","X")))))))</f>
        <v>X</v>
      </c>
      <c r="D1059" s="58" t="str">
        <f t="shared" ref="D1059:Q1059" si="913">IF(D7=$V$126,"O",IF(D7=$W$126,"O",IF(D7=$X$126,"O",IF(D7=$Y$126,"O",IF(D7=$Z$126,"O",IF(D7=$AA$126,"O",IF(D7=$AB$126,"O","X")))))))</f>
        <v>X</v>
      </c>
      <c r="E1059" s="58" t="str">
        <f t="shared" si="913"/>
        <v>X</v>
      </c>
      <c r="F1059" s="58" t="str">
        <f t="shared" si="913"/>
        <v>X</v>
      </c>
      <c r="G1059" s="58" t="str">
        <f t="shared" si="913"/>
        <v>X</v>
      </c>
      <c r="H1059" s="58" t="str">
        <f t="shared" si="913"/>
        <v>X</v>
      </c>
      <c r="I1059" s="58" t="str">
        <f t="shared" si="913"/>
        <v>X</v>
      </c>
      <c r="J1059" s="58" t="str">
        <f t="shared" si="913"/>
        <v>X</v>
      </c>
      <c r="K1059" s="58" t="str">
        <f t="shared" si="913"/>
        <v>X</v>
      </c>
      <c r="L1059" s="58" t="str">
        <f t="shared" si="913"/>
        <v>X</v>
      </c>
      <c r="M1059" s="58" t="str">
        <f t="shared" si="913"/>
        <v>X</v>
      </c>
      <c r="N1059" s="58" t="str">
        <f t="shared" si="913"/>
        <v>X</v>
      </c>
      <c r="O1059" s="58" t="str">
        <f t="shared" si="913"/>
        <v>X</v>
      </c>
      <c r="P1059" s="58" t="str">
        <f t="shared" si="913"/>
        <v>X</v>
      </c>
      <c r="Q1059" s="58" t="str">
        <f t="shared" si="913"/>
        <v>X</v>
      </c>
    </row>
    <row r="1060" spans="1:17" ht="18.75" customHeight="1">
      <c r="A1060" s="780"/>
      <c r="B1060" s="58" t="s">
        <v>33</v>
      </c>
      <c r="C1060" s="58" t="str">
        <f t="shared" ref="C1060:Q1060" si="914">IF(C8=$V$126,"O",IF(C8=$W$126,"O",IF(C8=$X$126,"O",IF(C8=$Y$126,"O",IF(C8=$Z$126,"O",IF(C8=$AA$126,"O",IF(C8=$AB$126,"O","X")))))))</f>
        <v>X</v>
      </c>
      <c r="D1060" s="58" t="str">
        <f t="shared" si="914"/>
        <v>X</v>
      </c>
      <c r="E1060" s="58" t="str">
        <f t="shared" si="914"/>
        <v>X</v>
      </c>
      <c r="F1060" s="58" t="str">
        <f t="shared" si="914"/>
        <v>X</v>
      </c>
      <c r="G1060" s="58" t="str">
        <f t="shared" si="914"/>
        <v>X</v>
      </c>
      <c r="H1060" s="58" t="str">
        <f t="shared" si="914"/>
        <v>X</v>
      </c>
      <c r="I1060" s="58" t="str">
        <f t="shared" si="914"/>
        <v>X</v>
      </c>
      <c r="J1060" s="58" t="str">
        <f t="shared" si="914"/>
        <v>X</v>
      </c>
      <c r="K1060" s="58" t="str">
        <f t="shared" si="914"/>
        <v>X</v>
      </c>
      <c r="L1060" s="58" t="str">
        <f t="shared" si="914"/>
        <v>X</v>
      </c>
      <c r="M1060" s="58" t="str">
        <f t="shared" si="914"/>
        <v>X</v>
      </c>
      <c r="N1060" s="58" t="str">
        <f t="shared" si="914"/>
        <v>X</v>
      </c>
      <c r="O1060" s="58" t="str">
        <f t="shared" si="914"/>
        <v>X</v>
      </c>
      <c r="P1060" s="58" t="str">
        <f t="shared" si="914"/>
        <v>X</v>
      </c>
      <c r="Q1060" s="58" t="str">
        <f t="shared" si="914"/>
        <v>X</v>
      </c>
    </row>
    <row r="1061" spans="1:17" ht="18.75" customHeight="1">
      <c r="A1061" s="780"/>
      <c r="B1061" s="58" t="s">
        <v>34</v>
      </c>
      <c r="C1061" s="58" t="str">
        <f t="shared" ref="C1061:Q1061" si="915">IF(C9=$V$126,"O",IF(C9=$W$126,"O",IF(C9=$X$126,"O",IF(C9=$Y$126,"O",IF(C9=$Z$126,"O",IF(C9=$AA$126,"O",IF(C9=$AB$126,"O","X")))))))</f>
        <v>X</v>
      </c>
      <c r="D1061" s="58" t="str">
        <f t="shared" si="915"/>
        <v>X</v>
      </c>
      <c r="E1061" s="58" t="str">
        <f t="shared" si="915"/>
        <v>X</v>
      </c>
      <c r="F1061" s="58" t="str">
        <f t="shared" si="915"/>
        <v>X</v>
      </c>
      <c r="G1061" s="58" t="str">
        <f t="shared" si="915"/>
        <v>X</v>
      </c>
      <c r="H1061" s="58" t="str">
        <f t="shared" si="915"/>
        <v>X</v>
      </c>
      <c r="I1061" s="58" t="str">
        <f t="shared" si="915"/>
        <v>X</v>
      </c>
      <c r="J1061" s="58" t="str">
        <f t="shared" si="915"/>
        <v>X</v>
      </c>
      <c r="K1061" s="58" t="str">
        <f t="shared" si="915"/>
        <v>X</v>
      </c>
      <c r="L1061" s="58" t="str">
        <f t="shared" si="915"/>
        <v>X</v>
      </c>
      <c r="M1061" s="58" t="str">
        <f t="shared" si="915"/>
        <v>X</v>
      </c>
      <c r="N1061" s="58" t="str">
        <f t="shared" si="915"/>
        <v>X</v>
      </c>
      <c r="O1061" s="58" t="str">
        <f t="shared" si="915"/>
        <v>X</v>
      </c>
      <c r="P1061" s="58" t="str">
        <f t="shared" si="915"/>
        <v>X</v>
      </c>
      <c r="Q1061" s="58" t="str">
        <f t="shared" si="915"/>
        <v>X</v>
      </c>
    </row>
    <row r="1062" spans="1:17" ht="18.75" customHeight="1">
      <c r="A1062" s="780"/>
      <c r="B1062" s="58" t="s">
        <v>35</v>
      </c>
      <c r="C1062" s="58" t="str">
        <f t="shared" ref="C1062:Q1062" si="916">IF(C10=$V$126,"O",IF(C10=$W$126,"O",IF(C10=$X$126,"O",IF(C10=$Y$126,"O",IF(C10=$Z$126,"O",IF(C10=$AA$126,"O",IF(C10=$AB$126,"O","X")))))))</f>
        <v>X</v>
      </c>
      <c r="D1062" s="58" t="str">
        <f t="shared" si="916"/>
        <v>X</v>
      </c>
      <c r="E1062" s="58" t="str">
        <f t="shared" si="916"/>
        <v>X</v>
      </c>
      <c r="F1062" s="58" t="str">
        <f t="shared" si="916"/>
        <v>X</v>
      </c>
      <c r="G1062" s="58" t="str">
        <f t="shared" si="916"/>
        <v>X</v>
      </c>
      <c r="H1062" s="58" t="str">
        <f t="shared" si="916"/>
        <v>X</v>
      </c>
      <c r="I1062" s="58" t="str">
        <f t="shared" si="916"/>
        <v>X</v>
      </c>
      <c r="J1062" s="58" t="str">
        <f t="shared" si="916"/>
        <v>X</v>
      </c>
      <c r="K1062" s="58" t="str">
        <f t="shared" si="916"/>
        <v>X</v>
      </c>
      <c r="L1062" s="58" t="str">
        <f t="shared" si="916"/>
        <v>X</v>
      </c>
      <c r="M1062" s="58" t="str">
        <f t="shared" si="916"/>
        <v>X</v>
      </c>
      <c r="N1062" s="58" t="str">
        <f t="shared" si="916"/>
        <v>X</v>
      </c>
      <c r="O1062" s="58" t="str">
        <f t="shared" si="916"/>
        <v>X</v>
      </c>
      <c r="P1062" s="58" t="str">
        <f t="shared" si="916"/>
        <v>X</v>
      </c>
      <c r="Q1062" s="58" t="str">
        <f t="shared" si="916"/>
        <v>X</v>
      </c>
    </row>
    <row r="1063" spans="1:17" ht="18.75" customHeight="1">
      <c r="A1063" s="780"/>
      <c r="B1063" s="58" t="s">
        <v>36</v>
      </c>
      <c r="C1063" s="58" t="str">
        <f t="shared" ref="C1063:Q1063" si="917">IF(C11=$V$126,"O",IF(C11=$W$126,"O",IF(C11=$X$126,"O",IF(C11=$Y$126,"O",IF(C11=$Z$126,"O",IF(C11=$AA$126,"O",IF(C11=$AB$126,"O","X")))))))</f>
        <v>X</v>
      </c>
      <c r="D1063" s="58" t="str">
        <f t="shared" si="917"/>
        <v>X</v>
      </c>
      <c r="E1063" s="58" t="str">
        <f t="shared" si="917"/>
        <v>X</v>
      </c>
      <c r="F1063" s="58" t="str">
        <f t="shared" si="917"/>
        <v>X</v>
      </c>
      <c r="G1063" s="58" t="str">
        <f t="shared" si="917"/>
        <v>X</v>
      </c>
      <c r="H1063" s="58" t="str">
        <f t="shared" si="917"/>
        <v>X</v>
      </c>
      <c r="I1063" s="58" t="str">
        <f t="shared" si="917"/>
        <v>X</v>
      </c>
      <c r="J1063" s="58" t="str">
        <f t="shared" si="917"/>
        <v>X</v>
      </c>
      <c r="K1063" s="58" t="str">
        <f t="shared" si="917"/>
        <v>X</v>
      </c>
      <c r="L1063" s="58" t="str">
        <f t="shared" si="917"/>
        <v>X</v>
      </c>
      <c r="M1063" s="58" t="str">
        <f t="shared" si="917"/>
        <v>X</v>
      </c>
      <c r="N1063" s="58" t="str">
        <f t="shared" si="917"/>
        <v>X</v>
      </c>
      <c r="O1063" s="58" t="str">
        <f t="shared" si="917"/>
        <v>X</v>
      </c>
      <c r="P1063" s="58" t="str">
        <f t="shared" si="917"/>
        <v>X</v>
      </c>
      <c r="Q1063" s="58" t="str">
        <f t="shared" si="917"/>
        <v>X</v>
      </c>
    </row>
    <row r="1064" spans="1:17" ht="18.75" customHeight="1">
      <c r="A1064" s="780"/>
      <c r="B1064" s="58" t="s">
        <v>21</v>
      </c>
      <c r="C1064" s="58" t="str">
        <f t="shared" ref="C1064:Q1064" si="918">IF(C12=$V$126,"O",IF(C12=$W$126,"O",IF(C12=$X$126,"O",IF(C12=$Y$126,"O",IF(C12=$Z$126,"O",IF(C12=$AA$126,"O",IF(C12=$AB$126,"O","X")))))))</f>
        <v>O</v>
      </c>
      <c r="D1064" s="58" t="str">
        <f t="shared" si="918"/>
        <v>O</v>
      </c>
      <c r="E1064" s="58" t="str">
        <f t="shared" si="918"/>
        <v>O</v>
      </c>
      <c r="F1064" s="58" t="str">
        <f t="shared" si="918"/>
        <v>O</v>
      </c>
      <c r="G1064" s="58" t="str">
        <f t="shared" si="918"/>
        <v>O</v>
      </c>
      <c r="H1064" s="58" t="str">
        <f t="shared" si="918"/>
        <v>O</v>
      </c>
      <c r="I1064" s="58" t="str">
        <f t="shared" si="918"/>
        <v>O</v>
      </c>
      <c r="J1064" s="58" t="str">
        <f t="shared" si="918"/>
        <v>O</v>
      </c>
      <c r="K1064" s="58" t="str">
        <f t="shared" si="918"/>
        <v>O</v>
      </c>
      <c r="L1064" s="58" t="str">
        <f t="shared" si="918"/>
        <v>O</v>
      </c>
      <c r="M1064" s="58" t="str">
        <f t="shared" si="918"/>
        <v>O</v>
      </c>
      <c r="N1064" s="58" t="str">
        <f t="shared" si="918"/>
        <v>O</v>
      </c>
      <c r="O1064" s="58" t="str">
        <f t="shared" si="918"/>
        <v>O</v>
      </c>
      <c r="P1064" s="58" t="str">
        <f t="shared" si="918"/>
        <v>O</v>
      </c>
      <c r="Q1064" s="58" t="str">
        <f t="shared" si="918"/>
        <v>O</v>
      </c>
    </row>
    <row r="1065" spans="1:17" ht="18.75" customHeight="1">
      <c r="A1065" s="781"/>
      <c r="B1065" s="30" t="s">
        <v>46</v>
      </c>
      <c r="C1065" s="47">
        <f>COUNTIF(C1059:C1064,"O")</f>
        <v>1</v>
      </c>
      <c r="D1065" s="47">
        <f t="shared" ref="D1065:Q1065" si="919">COUNTIF(D1059:D1064,"O")</f>
        <v>1</v>
      </c>
      <c r="E1065" s="47">
        <f t="shared" si="919"/>
        <v>1</v>
      </c>
      <c r="F1065" s="47">
        <f t="shared" si="919"/>
        <v>1</v>
      </c>
      <c r="G1065" s="47">
        <f t="shared" si="919"/>
        <v>1</v>
      </c>
      <c r="H1065" s="47">
        <f t="shared" si="919"/>
        <v>1</v>
      </c>
      <c r="I1065" s="47">
        <f t="shared" si="919"/>
        <v>1</v>
      </c>
      <c r="J1065" s="47">
        <f t="shared" si="919"/>
        <v>1</v>
      </c>
      <c r="K1065" s="47">
        <f t="shared" si="919"/>
        <v>1</v>
      </c>
      <c r="L1065" s="47">
        <f t="shared" si="919"/>
        <v>1</v>
      </c>
      <c r="M1065" s="47">
        <f t="shared" si="919"/>
        <v>1</v>
      </c>
      <c r="N1065" s="47">
        <f t="shared" si="919"/>
        <v>1</v>
      </c>
      <c r="O1065" s="47">
        <f t="shared" si="919"/>
        <v>1</v>
      </c>
      <c r="P1065" s="47">
        <f t="shared" si="919"/>
        <v>1</v>
      </c>
      <c r="Q1065" s="47">
        <f t="shared" si="919"/>
        <v>1</v>
      </c>
    </row>
    <row r="1066" spans="1:17" ht="18.75" customHeight="1">
      <c r="A1066" s="779">
        <v>111</v>
      </c>
      <c r="B1066" s="58" t="s">
        <v>32</v>
      </c>
      <c r="C1066" s="58" t="str">
        <f>IF(C7=$V$127,"O",IF(C7=$W$127,"O",IF(C7=$X$127,"O",IF(C7=$Y$127,"O",IF(C7=$Z$127,"O",IF(C7=$AA$127,"O",IF(C7=$AB$127,"O","X")))))))</f>
        <v>X</v>
      </c>
      <c r="D1066" s="58" t="str">
        <f t="shared" ref="D1066:Q1066" si="920">IF(D7=$V$127,"O",IF(D7=$W$127,"O",IF(D7=$X$127,"O",IF(D7=$Y$127,"O",IF(D7=$Z$127,"O",IF(D7=$AA$127,"O",IF(D7=$AB$127,"O","X")))))))</f>
        <v>X</v>
      </c>
      <c r="E1066" s="58" t="str">
        <f t="shared" si="920"/>
        <v>X</v>
      </c>
      <c r="F1066" s="58" t="str">
        <f t="shared" si="920"/>
        <v>X</v>
      </c>
      <c r="G1066" s="58" t="str">
        <f t="shared" si="920"/>
        <v>X</v>
      </c>
      <c r="H1066" s="58" t="str">
        <f t="shared" si="920"/>
        <v>X</v>
      </c>
      <c r="I1066" s="58" t="str">
        <f t="shared" si="920"/>
        <v>X</v>
      </c>
      <c r="J1066" s="58" t="str">
        <f t="shared" si="920"/>
        <v>X</v>
      </c>
      <c r="K1066" s="58" t="str">
        <f t="shared" si="920"/>
        <v>X</v>
      </c>
      <c r="L1066" s="58" t="str">
        <f t="shared" si="920"/>
        <v>X</v>
      </c>
      <c r="M1066" s="58" t="str">
        <f t="shared" si="920"/>
        <v>X</v>
      </c>
      <c r="N1066" s="58" t="str">
        <f t="shared" si="920"/>
        <v>X</v>
      </c>
      <c r="O1066" s="58" t="str">
        <f t="shared" si="920"/>
        <v>X</v>
      </c>
      <c r="P1066" s="58" t="str">
        <f t="shared" si="920"/>
        <v>X</v>
      </c>
      <c r="Q1066" s="58" t="str">
        <f t="shared" si="920"/>
        <v>X</v>
      </c>
    </row>
    <row r="1067" spans="1:17" ht="18.75" customHeight="1">
      <c r="A1067" s="780"/>
      <c r="B1067" s="58" t="s">
        <v>33</v>
      </c>
      <c r="C1067" s="58" t="str">
        <f t="shared" ref="C1067:Q1067" si="921">IF(C8=$V$127,"O",IF(C8=$W$127,"O",IF(C8=$X$127,"O",IF(C8=$Y$127,"O",IF(C8=$Z$127,"O",IF(C8=$AA$127,"O",IF(C8=$AB$127,"O","X")))))))</f>
        <v>X</v>
      </c>
      <c r="D1067" s="58" t="str">
        <f t="shared" si="921"/>
        <v>X</v>
      </c>
      <c r="E1067" s="58" t="str">
        <f t="shared" si="921"/>
        <v>X</v>
      </c>
      <c r="F1067" s="58" t="str">
        <f t="shared" si="921"/>
        <v>X</v>
      </c>
      <c r="G1067" s="58" t="str">
        <f t="shared" si="921"/>
        <v>X</v>
      </c>
      <c r="H1067" s="58" t="str">
        <f t="shared" si="921"/>
        <v>X</v>
      </c>
      <c r="I1067" s="58" t="str">
        <f t="shared" si="921"/>
        <v>X</v>
      </c>
      <c r="J1067" s="58" t="str">
        <f t="shared" si="921"/>
        <v>X</v>
      </c>
      <c r="K1067" s="58" t="str">
        <f t="shared" si="921"/>
        <v>X</v>
      </c>
      <c r="L1067" s="58" t="str">
        <f t="shared" si="921"/>
        <v>X</v>
      </c>
      <c r="M1067" s="58" t="str">
        <f t="shared" si="921"/>
        <v>X</v>
      </c>
      <c r="N1067" s="58" t="str">
        <f t="shared" si="921"/>
        <v>X</v>
      </c>
      <c r="O1067" s="58" t="str">
        <f t="shared" si="921"/>
        <v>X</v>
      </c>
      <c r="P1067" s="58" t="str">
        <f t="shared" si="921"/>
        <v>X</v>
      </c>
      <c r="Q1067" s="58" t="str">
        <f t="shared" si="921"/>
        <v>X</v>
      </c>
    </row>
    <row r="1068" spans="1:17" ht="18.75" customHeight="1">
      <c r="A1068" s="780"/>
      <c r="B1068" s="58" t="s">
        <v>34</v>
      </c>
      <c r="C1068" s="58" t="str">
        <f t="shared" ref="C1068:Q1068" si="922">IF(C9=$V$127,"O",IF(C9=$W$127,"O",IF(C9=$X$127,"O",IF(C9=$Y$127,"O",IF(C9=$Z$127,"O",IF(C9=$AA$127,"O",IF(C9=$AB$127,"O","X")))))))</f>
        <v>X</v>
      </c>
      <c r="D1068" s="58" t="str">
        <f t="shared" si="922"/>
        <v>X</v>
      </c>
      <c r="E1068" s="58" t="str">
        <f t="shared" si="922"/>
        <v>X</v>
      </c>
      <c r="F1068" s="58" t="str">
        <f t="shared" si="922"/>
        <v>X</v>
      </c>
      <c r="G1068" s="58" t="str">
        <f t="shared" si="922"/>
        <v>X</v>
      </c>
      <c r="H1068" s="58" t="str">
        <f t="shared" si="922"/>
        <v>X</v>
      </c>
      <c r="I1068" s="58" t="str">
        <f t="shared" si="922"/>
        <v>X</v>
      </c>
      <c r="J1068" s="58" t="str">
        <f t="shared" si="922"/>
        <v>X</v>
      </c>
      <c r="K1068" s="58" t="str">
        <f t="shared" si="922"/>
        <v>X</v>
      </c>
      <c r="L1068" s="58" t="str">
        <f t="shared" si="922"/>
        <v>X</v>
      </c>
      <c r="M1068" s="58" t="str">
        <f t="shared" si="922"/>
        <v>X</v>
      </c>
      <c r="N1068" s="58" t="str">
        <f t="shared" si="922"/>
        <v>X</v>
      </c>
      <c r="O1068" s="58" t="str">
        <f t="shared" si="922"/>
        <v>X</v>
      </c>
      <c r="P1068" s="58" t="str">
        <f t="shared" si="922"/>
        <v>X</v>
      </c>
      <c r="Q1068" s="58" t="str">
        <f t="shared" si="922"/>
        <v>X</v>
      </c>
    </row>
    <row r="1069" spans="1:17" ht="18.75" customHeight="1">
      <c r="A1069" s="780"/>
      <c r="B1069" s="58" t="s">
        <v>35</v>
      </c>
      <c r="C1069" s="58" t="str">
        <f t="shared" ref="C1069:Q1069" si="923">IF(C10=$V$127,"O",IF(C10=$W$127,"O",IF(C10=$X$127,"O",IF(C10=$Y$127,"O",IF(C10=$Z$127,"O",IF(C10=$AA$127,"O",IF(C10=$AB$127,"O","X")))))))</f>
        <v>X</v>
      </c>
      <c r="D1069" s="58" t="str">
        <f t="shared" si="923"/>
        <v>X</v>
      </c>
      <c r="E1069" s="58" t="str">
        <f t="shared" si="923"/>
        <v>X</v>
      </c>
      <c r="F1069" s="58" t="str">
        <f t="shared" si="923"/>
        <v>X</v>
      </c>
      <c r="G1069" s="58" t="str">
        <f t="shared" si="923"/>
        <v>X</v>
      </c>
      <c r="H1069" s="58" t="str">
        <f t="shared" si="923"/>
        <v>X</v>
      </c>
      <c r="I1069" s="58" t="str">
        <f t="shared" si="923"/>
        <v>X</v>
      </c>
      <c r="J1069" s="58" t="str">
        <f t="shared" si="923"/>
        <v>X</v>
      </c>
      <c r="K1069" s="58" t="str">
        <f t="shared" si="923"/>
        <v>X</v>
      </c>
      <c r="L1069" s="58" t="str">
        <f t="shared" si="923"/>
        <v>X</v>
      </c>
      <c r="M1069" s="58" t="str">
        <f t="shared" si="923"/>
        <v>X</v>
      </c>
      <c r="N1069" s="58" t="str">
        <f t="shared" si="923"/>
        <v>X</v>
      </c>
      <c r="O1069" s="58" t="str">
        <f t="shared" si="923"/>
        <v>X</v>
      </c>
      <c r="P1069" s="58" t="str">
        <f t="shared" si="923"/>
        <v>X</v>
      </c>
      <c r="Q1069" s="58" t="str">
        <f t="shared" si="923"/>
        <v>X</v>
      </c>
    </row>
    <row r="1070" spans="1:17" ht="18.75" customHeight="1">
      <c r="A1070" s="780"/>
      <c r="B1070" s="58" t="s">
        <v>36</v>
      </c>
      <c r="C1070" s="58" t="str">
        <f t="shared" ref="C1070:Q1070" si="924">IF(C11=$V$127,"O",IF(C11=$W$127,"O",IF(C11=$X$127,"O",IF(C11=$Y$127,"O",IF(C11=$Z$127,"O",IF(C11=$AA$127,"O",IF(C11=$AB$127,"O","X")))))))</f>
        <v>X</v>
      </c>
      <c r="D1070" s="58" t="str">
        <f t="shared" si="924"/>
        <v>X</v>
      </c>
      <c r="E1070" s="58" t="str">
        <f t="shared" si="924"/>
        <v>X</v>
      </c>
      <c r="F1070" s="58" t="str">
        <f t="shared" si="924"/>
        <v>X</v>
      </c>
      <c r="G1070" s="58" t="str">
        <f t="shared" si="924"/>
        <v>X</v>
      </c>
      <c r="H1070" s="58" t="str">
        <f t="shared" si="924"/>
        <v>X</v>
      </c>
      <c r="I1070" s="58" t="str">
        <f t="shared" si="924"/>
        <v>X</v>
      </c>
      <c r="J1070" s="58" t="str">
        <f t="shared" si="924"/>
        <v>X</v>
      </c>
      <c r="K1070" s="58" t="str">
        <f t="shared" si="924"/>
        <v>X</v>
      </c>
      <c r="L1070" s="58" t="str">
        <f t="shared" si="924"/>
        <v>X</v>
      </c>
      <c r="M1070" s="58" t="str">
        <f t="shared" si="924"/>
        <v>X</v>
      </c>
      <c r="N1070" s="58" t="str">
        <f t="shared" si="924"/>
        <v>X</v>
      </c>
      <c r="O1070" s="58" t="str">
        <f t="shared" si="924"/>
        <v>X</v>
      </c>
      <c r="P1070" s="58" t="str">
        <f t="shared" si="924"/>
        <v>X</v>
      </c>
      <c r="Q1070" s="58" t="str">
        <f t="shared" si="924"/>
        <v>X</v>
      </c>
    </row>
    <row r="1071" spans="1:17" ht="18.75" customHeight="1">
      <c r="A1071" s="780"/>
      <c r="B1071" s="58" t="s">
        <v>21</v>
      </c>
      <c r="C1071" s="58" t="str">
        <f t="shared" ref="C1071:Q1071" si="925">IF(C12=$V$127,"O",IF(C12=$W$127,"O",IF(C12=$X$127,"O",IF(C12=$Y$127,"O",IF(C12=$Z$127,"O",IF(C12=$AA$127,"O",IF(C12=$AB$127,"O","X")))))))</f>
        <v>X</v>
      </c>
      <c r="D1071" s="58" t="str">
        <f t="shared" si="925"/>
        <v>X</v>
      </c>
      <c r="E1071" s="58" t="str">
        <f t="shared" si="925"/>
        <v>X</v>
      </c>
      <c r="F1071" s="58" t="str">
        <f t="shared" si="925"/>
        <v>X</v>
      </c>
      <c r="G1071" s="58" t="str">
        <f t="shared" si="925"/>
        <v>X</v>
      </c>
      <c r="H1071" s="58" t="str">
        <f t="shared" si="925"/>
        <v>X</v>
      </c>
      <c r="I1071" s="58" t="str">
        <f t="shared" si="925"/>
        <v>X</v>
      </c>
      <c r="J1071" s="58" t="str">
        <f t="shared" si="925"/>
        <v>X</v>
      </c>
      <c r="K1071" s="58" t="str">
        <f t="shared" si="925"/>
        <v>X</v>
      </c>
      <c r="L1071" s="58" t="str">
        <f t="shared" si="925"/>
        <v>X</v>
      </c>
      <c r="M1071" s="58" t="str">
        <f t="shared" si="925"/>
        <v>X</v>
      </c>
      <c r="N1071" s="58" t="str">
        <f t="shared" si="925"/>
        <v>X</v>
      </c>
      <c r="O1071" s="58" t="str">
        <f t="shared" si="925"/>
        <v>X</v>
      </c>
      <c r="P1071" s="58" t="str">
        <f t="shared" si="925"/>
        <v>X</v>
      </c>
      <c r="Q1071" s="58" t="str">
        <f t="shared" si="925"/>
        <v>X</v>
      </c>
    </row>
    <row r="1072" spans="1:17" ht="18.75" customHeight="1">
      <c r="A1072" s="781"/>
      <c r="B1072" s="30" t="s">
        <v>46</v>
      </c>
      <c r="C1072" s="47">
        <f>COUNTIF(C1066:C1071,"O")</f>
        <v>0</v>
      </c>
      <c r="D1072" s="47">
        <f t="shared" ref="D1072:Q1072" si="926">COUNTIF(D1066:D1071,"O")</f>
        <v>0</v>
      </c>
      <c r="E1072" s="47">
        <f t="shared" si="926"/>
        <v>0</v>
      </c>
      <c r="F1072" s="47">
        <f t="shared" si="926"/>
        <v>0</v>
      </c>
      <c r="G1072" s="47">
        <f t="shared" si="926"/>
        <v>0</v>
      </c>
      <c r="H1072" s="47">
        <f t="shared" si="926"/>
        <v>0</v>
      </c>
      <c r="I1072" s="47">
        <f t="shared" si="926"/>
        <v>0</v>
      </c>
      <c r="J1072" s="47">
        <f t="shared" si="926"/>
        <v>0</v>
      </c>
      <c r="K1072" s="47">
        <f t="shared" si="926"/>
        <v>0</v>
      </c>
      <c r="L1072" s="47">
        <f t="shared" si="926"/>
        <v>0</v>
      </c>
      <c r="M1072" s="47">
        <f t="shared" si="926"/>
        <v>0</v>
      </c>
      <c r="N1072" s="47">
        <f t="shared" si="926"/>
        <v>0</v>
      </c>
      <c r="O1072" s="47">
        <f t="shared" si="926"/>
        <v>0</v>
      </c>
      <c r="P1072" s="47">
        <f t="shared" si="926"/>
        <v>0</v>
      </c>
      <c r="Q1072" s="47">
        <f t="shared" si="926"/>
        <v>0</v>
      </c>
    </row>
    <row r="1073" spans="1:17" ht="18.75" customHeight="1">
      <c r="A1073" s="779">
        <v>112</v>
      </c>
      <c r="B1073" s="58" t="s">
        <v>32</v>
      </c>
      <c r="C1073" s="58" t="str">
        <f>IF(C7=$V$128,"O",IF(C7=$W$128,"O",IF(C7=$X$128,"O",IF(C7=$Y$128,"O",IF(C7=$Z$128,"O",IF(C7=$AA$128,"O",IF(C7=$AB$128,"O","X")))))))</f>
        <v>X</v>
      </c>
      <c r="D1073" s="58" t="str">
        <f t="shared" ref="D1073:Q1073" si="927">IF(D7=$V$128,"O",IF(D7=$W$128,"O",IF(D7=$X$128,"O",IF(D7=$Y$128,"O",IF(D7=$Z$128,"O",IF(D7=$AA$128,"O",IF(D7=$AB$128,"O","X")))))))</f>
        <v>X</v>
      </c>
      <c r="E1073" s="58" t="str">
        <f t="shared" si="927"/>
        <v>X</v>
      </c>
      <c r="F1073" s="58" t="str">
        <f t="shared" si="927"/>
        <v>X</v>
      </c>
      <c r="G1073" s="58" t="str">
        <f t="shared" si="927"/>
        <v>X</v>
      </c>
      <c r="H1073" s="58" t="str">
        <f t="shared" si="927"/>
        <v>X</v>
      </c>
      <c r="I1073" s="58" t="str">
        <f t="shared" si="927"/>
        <v>X</v>
      </c>
      <c r="J1073" s="58" t="str">
        <f t="shared" si="927"/>
        <v>X</v>
      </c>
      <c r="K1073" s="58" t="str">
        <f t="shared" si="927"/>
        <v>X</v>
      </c>
      <c r="L1073" s="58" t="str">
        <f t="shared" si="927"/>
        <v>X</v>
      </c>
      <c r="M1073" s="58" t="str">
        <f t="shared" si="927"/>
        <v>X</v>
      </c>
      <c r="N1073" s="58" t="str">
        <f t="shared" si="927"/>
        <v>X</v>
      </c>
      <c r="O1073" s="58" t="str">
        <f t="shared" si="927"/>
        <v>X</v>
      </c>
      <c r="P1073" s="58" t="str">
        <f t="shared" si="927"/>
        <v>X</v>
      </c>
      <c r="Q1073" s="58" t="str">
        <f t="shared" si="927"/>
        <v>X</v>
      </c>
    </row>
    <row r="1074" spans="1:17" ht="18.75" customHeight="1">
      <c r="A1074" s="780"/>
      <c r="B1074" s="58" t="s">
        <v>33</v>
      </c>
      <c r="C1074" s="58" t="str">
        <f t="shared" ref="C1074:Q1074" si="928">IF(C8=$V$128,"O",IF(C8=$W$128,"O",IF(C8=$X$128,"O",IF(C8=$Y$128,"O",IF(C8=$Z$128,"O",IF(C8=$AA$128,"O",IF(C8=$AB$128,"O","X")))))))</f>
        <v>X</v>
      </c>
      <c r="D1074" s="58" t="str">
        <f t="shared" si="928"/>
        <v>X</v>
      </c>
      <c r="E1074" s="58" t="str">
        <f t="shared" si="928"/>
        <v>X</v>
      </c>
      <c r="F1074" s="58" t="str">
        <f t="shared" si="928"/>
        <v>X</v>
      </c>
      <c r="G1074" s="58" t="str">
        <f t="shared" si="928"/>
        <v>X</v>
      </c>
      <c r="H1074" s="58" t="str">
        <f t="shared" si="928"/>
        <v>X</v>
      </c>
      <c r="I1074" s="58" t="str">
        <f t="shared" si="928"/>
        <v>X</v>
      </c>
      <c r="J1074" s="58" t="str">
        <f t="shared" si="928"/>
        <v>X</v>
      </c>
      <c r="K1074" s="58" t="str">
        <f t="shared" si="928"/>
        <v>X</v>
      </c>
      <c r="L1074" s="58" t="str">
        <f t="shared" si="928"/>
        <v>X</v>
      </c>
      <c r="M1074" s="58" t="str">
        <f t="shared" si="928"/>
        <v>X</v>
      </c>
      <c r="N1074" s="58" t="str">
        <f t="shared" si="928"/>
        <v>X</v>
      </c>
      <c r="O1074" s="58" t="str">
        <f t="shared" si="928"/>
        <v>X</v>
      </c>
      <c r="P1074" s="58" t="str">
        <f t="shared" si="928"/>
        <v>X</v>
      </c>
      <c r="Q1074" s="58" t="str">
        <f t="shared" si="928"/>
        <v>X</v>
      </c>
    </row>
    <row r="1075" spans="1:17" ht="18.75" customHeight="1">
      <c r="A1075" s="780"/>
      <c r="B1075" s="58" t="s">
        <v>34</v>
      </c>
      <c r="C1075" s="58" t="str">
        <f t="shared" ref="C1075:Q1075" si="929">IF(C9=$V$128,"O",IF(C9=$W$128,"O",IF(C9=$X$128,"O",IF(C9=$Y$128,"O",IF(C9=$Z$128,"O",IF(C9=$AA$128,"O",IF(C9=$AB$128,"O","X")))))))</f>
        <v>O</v>
      </c>
      <c r="D1075" s="58" t="str">
        <f t="shared" si="929"/>
        <v>O</v>
      </c>
      <c r="E1075" s="58" t="str">
        <f t="shared" si="929"/>
        <v>O</v>
      </c>
      <c r="F1075" s="58" t="str">
        <f t="shared" si="929"/>
        <v>O</v>
      </c>
      <c r="G1075" s="58" t="str">
        <f t="shared" si="929"/>
        <v>O</v>
      </c>
      <c r="H1075" s="58" t="str">
        <f t="shared" si="929"/>
        <v>O</v>
      </c>
      <c r="I1075" s="58" t="str">
        <f t="shared" si="929"/>
        <v>O</v>
      </c>
      <c r="J1075" s="58" t="str">
        <f t="shared" si="929"/>
        <v>O</v>
      </c>
      <c r="K1075" s="58" t="str">
        <f t="shared" si="929"/>
        <v>O</v>
      </c>
      <c r="L1075" s="58" t="str">
        <f t="shared" si="929"/>
        <v>O</v>
      </c>
      <c r="M1075" s="58" t="str">
        <f t="shared" si="929"/>
        <v>O</v>
      </c>
      <c r="N1075" s="58" t="str">
        <f t="shared" si="929"/>
        <v>O</v>
      </c>
      <c r="O1075" s="58" t="str">
        <f t="shared" si="929"/>
        <v>O</v>
      </c>
      <c r="P1075" s="58" t="str">
        <f t="shared" si="929"/>
        <v>O</v>
      </c>
      <c r="Q1075" s="58" t="str">
        <f t="shared" si="929"/>
        <v>O</v>
      </c>
    </row>
    <row r="1076" spans="1:17" ht="18.75" customHeight="1">
      <c r="A1076" s="780"/>
      <c r="B1076" s="58" t="s">
        <v>35</v>
      </c>
      <c r="C1076" s="58" t="str">
        <f t="shared" ref="C1076:Q1076" si="930">IF(C10=$V$128,"O",IF(C10=$W$128,"O",IF(C10=$X$128,"O",IF(C10=$Y$128,"O",IF(C10=$Z$128,"O",IF(C10=$AA$128,"O",IF(C10=$AB$128,"O","X")))))))</f>
        <v>O</v>
      </c>
      <c r="D1076" s="58" t="str">
        <f t="shared" si="930"/>
        <v>O</v>
      </c>
      <c r="E1076" s="58" t="str">
        <f t="shared" si="930"/>
        <v>O</v>
      </c>
      <c r="F1076" s="58" t="str">
        <f t="shared" si="930"/>
        <v>O</v>
      </c>
      <c r="G1076" s="58" t="str">
        <f t="shared" si="930"/>
        <v>O</v>
      </c>
      <c r="H1076" s="58" t="str">
        <f t="shared" si="930"/>
        <v>O</v>
      </c>
      <c r="I1076" s="58" t="str">
        <f t="shared" si="930"/>
        <v>O</v>
      </c>
      <c r="J1076" s="58" t="str">
        <f t="shared" si="930"/>
        <v>O</v>
      </c>
      <c r="K1076" s="58" t="str">
        <f t="shared" si="930"/>
        <v>O</v>
      </c>
      <c r="L1076" s="58" t="str">
        <f t="shared" si="930"/>
        <v>O</v>
      </c>
      <c r="M1076" s="58" t="str">
        <f t="shared" si="930"/>
        <v>O</v>
      </c>
      <c r="N1076" s="58" t="str">
        <f t="shared" si="930"/>
        <v>O</v>
      </c>
      <c r="O1076" s="58" t="str">
        <f t="shared" si="930"/>
        <v>O</v>
      </c>
      <c r="P1076" s="58" t="str">
        <f t="shared" si="930"/>
        <v>O</v>
      </c>
      <c r="Q1076" s="58" t="str">
        <f t="shared" si="930"/>
        <v>O</v>
      </c>
    </row>
    <row r="1077" spans="1:17" ht="18.75" customHeight="1">
      <c r="A1077" s="780"/>
      <c r="B1077" s="58" t="s">
        <v>36</v>
      </c>
      <c r="C1077" s="58" t="str">
        <f t="shared" ref="C1077:Q1077" si="931">IF(C11=$V$128,"O",IF(C11=$W$128,"O",IF(C11=$X$128,"O",IF(C11=$Y$128,"O",IF(C11=$Z$128,"O",IF(C11=$AA$128,"O",IF(C11=$AB$128,"O","X")))))))</f>
        <v>X</v>
      </c>
      <c r="D1077" s="58" t="str">
        <f t="shared" si="931"/>
        <v>X</v>
      </c>
      <c r="E1077" s="58" t="str">
        <f t="shared" si="931"/>
        <v>X</v>
      </c>
      <c r="F1077" s="58" t="str">
        <f t="shared" si="931"/>
        <v>X</v>
      </c>
      <c r="G1077" s="58" t="str">
        <f t="shared" si="931"/>
        <v>X</v>
      </c>
      <c r="H1077" s="58" t="str">
        <f t="shared" si="931"/>
        <v>X</v>
      </c>
      <c r="I1077" s="58" t="str">
        <f t="shared" si="931"/>
        <v>X</v>
      </c>
      <c r="J1077" s="58" t="str">
        <f t="shared" si="931"/>
        <v>X</v>
      </c>
      <c r="K1077" s="58" t="str">
        <f t="shared" si="931"/>
        <v>X</v>
      </c>
      <c r="L1077" s="58" t="str">
        <f t="shared" si="931"/>
        <v>X</v>
      </c>
      <c r="M1077" s="58" t="str">
        <f t="shared" si="931"/>
        <v>X</v>
      </c>
      <c r="N1077" s="58" t="str">
        <f t="shared" si="931"/>
        <v>X</v>
      </c>
      <c r="O1077" s="58" t="str">
        <f t="shared" si="931"/>
        <v>X</v>
      </c>
      <c r="P1077" s="58" t="str">
        <f t="shared" si="931"/>
        <v>X</v>
      </c>
      <c r="Q1077" s="58" t="str">
        <f t="shared" si="931"/>
        <v>X</v>
      </c>
    </row>
    <row r="1078" spans="1:17" ht="18.75" customHeight="1">
      <c r="A1078" s="780"/>
      <c r="B1078" s="58" t="s">
        <v>21</v>
      </c>
      <c r="C1078" s="58" t="str">
        <f>IF(C12=$V$128,"O",IF(C12=$W$128,"O",IF(C12=$X$128,"O",IF(C12=$Y$128,"O",IF(C12=$Z$128,"O",IF(C12=$AA$128,"O",IF(C12=$AB$128,"O","X")))))))</f>
        <v>X</v>
      </c>
      <c r="D1078" s="58" t="str">
        <f t="shared" ref="D1078:Q1078" si="932">IF(D12=$V$128,"O",IF(D12=$W$128,"O",IF(D12=$X$128,"O",IF(D12=$Y$128,"O",IF(D12=$Z$128,"O",IF(D12=$AA$128,"O",IF(D12=$AB$128,"O","X")))))))</f>
        <v>X</v>
      </c>
      <c r="E1078" s="58" t="str">
        <f t="shared" si="932"/>
        <v>X</v>
      </c>
      <c r="F1078" s="58" t="str">
        <f t="shared" si="932"/>
        <v>X</v>
      </c>
      <c r="G1078" s="58" t="str">
        <f t="shared" si="932"/>
        <v>X</v>
      </c>
      <c r="H1078" s="58" t="str">
        <f t="shared" si="932"/>
        <v>X</v>
      </c>
      <c r="I1078" s="58" t="str">
        <f t="shared" si="932"/>
        <v>X</v>
      </c>
      <c r="J1078" s="58" t="str">
        <f t="shared" si="932"/>
        <v>X</v>
      </c>
      <c r="K1078" s="58" t="str">
        <f t="shared" si="932"/>
        <v>X</v>
      </c>
      <c r="L1078" s="58" t="str">
        <f t="shared" si="932"/>
        <v>X</v>
      </c>
      <c r="M1078" s="58" t="str">
        <f t="shared" si="932"/>
        <v>X</v>
      </c>
      <c r="N1078" s="58" t="str">
        <f t="shared" si="932"/>
        <v>X</v>
      </c>
      <c r="O1078" s="58" t="str">
        <f t="shared" si="932"/>
        <v>X</v>
      </c>
      <c r="P1078" s="58" t="str">
        <f t="shared" si="932"/>
        <v>X</v>
      </c>
      <c r="Q1078" s="58" t="str">
        <f t="shared" si="932"/>
        <v>X</v>
      </c>
    </row>
    <row r="1079" spans="1:17" ht="18.75" customHeight="1">
      <c r="A1079" s="781"/>
      <c r="B1079" s="30" t="s">
        <v>46</v>
      </c>
      <c r="C1079" s="47">
        <f>COUNTIF(C1073:C1078,"O")</f>
        <v>2</v>
      </c>
      <c r="D1079" s="47">
        <f t="shared" ref="D1079:Q1079" si="933">COUNTIF(D1073:D1078,"O")</f>
        <v>2</v>
      </c>
      <c r="E1079" s="47">
        <f t="shared" si="933"/>
        <v>2</v>
      </c>
      <c r="F1079" s="47">
        <f t="shared" si="933"/>
        <v>2</v>
      </c>
      <c r="G1079" s="47">
        <f t="shared" si="933"/>
        <v>2</v>
      </c>
      <c r="H1079" s="47">
        <f t="shared" si="933"/>
        <v>2</v>
      </c>
      <c r="I1079" s="47">
        <f t="shared" si="933"/>
        <v>2</v>
      </c>
      <c r="J1079" s="47">
        <f t="shared" si="933"/>
        <v>2</v>
      </c>
      <c r="K1079" s="47">
        <f t="shared" si="933"/>
        <v>2</v>
      </c>
      <c r="L1079" s="47">
        <f t="shared" si="933"/>
        <v>2</v>
      </c>
      <c r="M1079" s="47">
        <f t="shared" si="933"/>
        <v>2</v>
      </c>
      <c r="N1079" s="47">
        <f t="shared" si="933"/>
        <v>2</v>
      </c>
      <c r="O1079" s="47">
        <f t="shared" si="933"/>
        <v>2</v>
      </c>
      <c r="P1079" s="47">
        <f t="shared" si="933"/>
        <v>2</v>
      </c>
      <c r="Q1079" s="47">
        <f t="shared" si="933"/>
        <v>2</v>
      </c>
    </row>
    <row r="1080" spans="1:17" ht="18.75" customHeight="1">
      <c r="A1080" s="779">
        <v>113</v>
      </c>
      <c r="B1080" s="58" t="s">
        <v>32</v>
      </c>
      <c r="C1080" s="58" t="str">
        <f>IF(C7=$V$129,"O",IF(C7=$W$129,"O",IF(C7=$X$129,"O","X")))</f>
        <v>X</v>
      </c>
      <c r="D1080" s="58" t="str">
        <f t="shared" ref="D1080:Q1080" si="934">IF(D7=$V$129,"O",IF(D7=$W$129,"O",IF(D7=$X$129,"O","X")))</f>
        <v>X</v>
      </c>
      <c r="E1080" s="58" t="str">
        <f t="shared" si="934"/>
        <v>X</v>
      </c>
      <c r="F1080" s="58" t="str">
        <f t="shared" si="934"/>
        <v>X</v>
      </c>
      <c r="G1080" s="58" t="str">
        <f t="shared" si="934"/>
        <v>X</v>
      </c>
      <c r="H1080" s="58" t="str">
        <f t="shared" si="934"/>
        <v>X</v>
      </c>
      <c r="I1080" s="58" t="str">
        <f t="shared" si="934"/>
        <v>X</v>
      </c>
      <c r="J1080" s="58" t="str">
        <f t="shared" si="934"/>
        <v>X</v>
      </c>
      <c r="K1080" s="58" t="str">
        <f t="shared" si="934"/>
        <v>X</v>
      </c>
      <c r="L1080" s="58" t="str">
        <f t="shared" si="934"/>
        <v>X</v>
      </c>
      <c r="M1080" s="58" t="str">
        <f t="shared" si="934"/>
        <v>X</v>
      </c>
      <c r="N1080" s="58" t="str">
        <f t="shared" si="934"/>
        <v>X</v>
      </c>
      <c r="O1080" s="58" t="str">
        <f t="shared" si="934"/>
        <v>X</v>
      </c>
      <c r="P1080" s="58" t="str">
        <f t="shared" si="934"/>
        <v>X</v>
      </c>
      <c r="Q1080" s="58" t="str">
        <f t="shared" si="934"/>
        <v>X</v>
      </c>
    </row>
    <row r="1081" spans="1:17" ht="18.75" customHeight="1">
      <c r="A1081" s="780"/>
      <c r="B1081" s="58" t="s">
        <v>33</v>
      </c>
      <c r="C1081" s="58" t="str">
        <f t="shared" ref="C1081:Q1081" si="935">IF(C8=$V$129,"O",IF(C8=$W$129,"O",IF(C8=$X$129,"O","X")))</f>
        <v>X</v>
      </c>
      <c r="D1081" s="58" t="str">
        <f t="shared" si="935"/>
        <v>X</v>
      </c>
      <c r="E1081" s="58" t="str">
        <f t="shared" si="935"/>
        <v>X</v>
      </c>
      <c r="F1081" s="58" t="str">
        <f t="shared" si="935"/>
        <v>X</v>
      </c>
      <c r="G1081" s="58" t="str">
        <f t="shared" si="935"/>
        <v>X</v>
      </c>
      <c r="H1081" s="58" t="str">
        <f t="shared" si="935"/>
        <v>X</v>
      </c>
      <c r="I1081" s="58" t="str">
        <f t="shared" si="935"/>
        <v>X</v>
      </c>
      <c r="J1081" s="58" t="str">
        <f t="shared" si="935"/>
        <v>X</v>
      </c>
      <c r="K1081" s="58" t="str">
        <f t="shared" si="935"/>
        <v>X</v>
      </c>
      <c r="L1081" s="58" t="str">
        <f t="shared" si="935"/>
        <v>X</v>
      </c>
      <c r="M1081" s="58" t="str">
        <f t="shared" si="935"/>
        <v>X</v>
      </c>
      <c r="N1081" s="58" t="str">
        <f t="shared" si="935"/>
        <v>X</v>
      </c>
      <c r="O1081" s="58" t="str">
        <f t="shared" si="935"/>
        <v>X</v>
      </c>
      <c r="P1081" s="58" t="str">
        <f t="shared" si="935"/>
        <v>X</v>
      </c>
      <c r="Q1081" s="58" t="str">
        <f t="shared" si="935"/>
        <v>X</v>
      </c>
    </row>
    <row r="1082" spans="1:17" ht="18.75" customHeight="1">
      <c r="A1082" s="780"/>
      <c r="B1082" s="58" t="s">
        <v>34</v>
      </c>
      <c r="C1082" s="58" t="str">
        <f t="shared" ref="C1082:Q1082" si="936">IF(C9=$V$129,"O",IF(C9=$W$129,"O",IF(C9=$X$129,"O","X")))</f>
        <v>X</v>
      </c>
      <c r="D1082" s="58" t="str">
        <f t="shared" si="936"/>
        <v>X</v>
      </c>
      <c r="E1082" s="58" t="str">
        <f t="shared" si="936"/>
        <v>X</v>
      </c>
      <c r="F1082" s="58" t="str">
        <f t="shared" si="936"/>
        <v>X</v>
      </c>
      <c r="G1082" s="58" t="str">
        <f t="shared" si="936"/>
        <v>X</v>
      </c>
      <c r="H1082" s="58" t="str">
        <f t="shared" si="936"/>
        <v>X</v>
      </c>
      <c r="I1082" s="58" t="str">
        <f t="shared" si="936"/>
        <v>X</v>
      </c>
      <c r="J1082" s="58" t="str">
        <f t="shared" si="936"/>
        <v>X</v>
      </c>
      <c r="K1082" s="58" t="str">
        <f t="shared" si="936"/>
        <v>X</v>
      </c>
      <c r="L1082" s="58" t="str">
        <f t="shared" si="936"/>
        <v>X</v>
      </c>
      <c r="M1082" s="58" t="str">
        <f t="shared" si="936"/>
        <v>X</v>
      </c>
      <c r="N1082" s="58" t="str">
        <f t="shared" si="936"/>
        <v>X</v>
      </c>
      <c r="O1082" s="58" t="str">
        <f t="shared" si="936"/>
        <v>X</v>
      </c>
      <c r="P1082" s="58" t="str">
        <f t="shared" si="936"/>
        <v>X</v>
      </c>
      <c r="Q1082" s="58" t="str">
        <f t="shared" si="936"/>
        <v>X</v>
      </c>
    </row>
    <row r="1083" spans="1:17" ht="18.75" customHeight="1">
      <c r="A1083" s="780"/>
      <c r="B1083" s="58" t="s">
        <v>35</v>
      </c>
      <c r="C1083" s="58" t="str">
        <f t="shared" ref="C1083:Q1083" si="937">IF(C10=$V$129,"O",IF(C10=$W$129,"O",IF(C10=$X$129,"O","X")))</f>
        <v>X</v>
      </c>
      <c r="D1083" s="58" t="str">
        <f t="shared" si="937"/>
        <v>X</v>
      </c>
      <c r="E1083" s="58" t="str">
        <f t="shared" si="937"/>
        <v>X</v>
      </c>
      <c r="F1083" s="58" t="str">
        <f t="shared" si="937"/>
        <v>X</v>
      </c>
      <c r="G1083" s="58" t="str">
        <f t="shared" si="937"/>
        <v>X</v>
      </c>
      <c r="H1083" s="58" t="str">
        <f t="shared" si="937"/>
        <v>X</v>
      </c>
      <c r="I1083" s="58" t="str">
        <f t="shared" si="937"/>
        <v>X</v>
      </c>
      <c r="J1083" s="58" t="str">
        <f t="shared" si="937"/>
        <v>X</v>
      </c>
      <c r="K1083" s="58" t="str">
        <f t="shared" si="937"/>
        <v>X</v>
      </c>
      <c r="L1083" s="58" t="str">
        <f t="shared" si="937"/>
        <v>X</v>
      </c>
      <c r="M1083" s="58" t="str">
        <f t="shared" si="937"/>
        <v>X</v>
      </c>
      <c r="N1083" s="58" t="str">
        <f t="shared" si="937"/>
        <v>X</v>
      </c>
      <c r="O1083" s="58" t="str">
        <f t="shared" si="937"/>
        <v>X</v>
      </c>
      <c r="P1083" s="58" t="str">
        <f t="shared" si="937"/>
        <v>X</v>
      </c>
      <c r="Q1083" s="58" t="str">
        <f t="shared" si="937"/>
        <v>X</v>
      </c>
    </row>
    <row r="1084" spans="1:17" ht="18.75" customHeight="1">
      <c r="A1084" s="780"/>
      <c r="B1084" s="58" t="s">
        <v>36</v>
      </c>
      <c r="C1084" s="58" t="str">
        <f t="shared" ref="C1084:Q1084" si="938">IF(C11=$V$129,"O",IF(C11=$W$129,"O",IF(C11=$X$129,"O","X")))</f>
        <v>O</v>
      </c>
      <c r="D1084" s="58" t="str">
        <f t="shared" si="938"/>
        <v>O</v>
      </c>
      <c r="E1084" s="58" t="str">
        <f t="shared" si="938"/>
        <v>O</v>
      </c>
      <c r="F1084" s="58" t="str">
        <f t="shared" si="938"/>
        <v>O</v>
      </c>
      <c r="G1084" s="58" t="str">
        <f t="shared" si="938"/>
        <v>O</v>
      </c>
      <c r="H1084" s="58" t="str">
        <f t="shared" si="938"/>
        <v>O</v>
      </c>
      <c r="I1084" s="58" t="str">
        <f t="shared" si="938"/>
        <v>O</v>
      </c>
      <c r="J1084" s="58" t="str">
        <f t="shared" si="938"/>
        <v>O</v>
      </c>
      <c r="K1084" s="58" t="str">
        <f t="shared" si="938"/>
        <v>O</v>
      </c>
      <c r="L1084" s="58" t="str">
        <f t="shared" si="938"/>
        <v>O</v>
      </c>
      <c r="M1084" s="58" t="str">
        <f t="shared" si="938"/>
        <v>O</v>
      </c>
      <c r="N1084" s="58" t="str">
        <f t="shared" si="938"/>
        <v>O</v>
      </c>
      <c r="O1084" s="58" t="str">
        <f t="shared" si="938"/>
        <v>O</v>
      </c>
      <c r="P1084" s="58" t="str">
        <f t="shared" si="938"/>
        <v>O</v>
      </c>
      <c r="Q1084" s="58" t="str">
        <f t="shared" si="938"/>
        <v>O</v>
      </c>
    </row>
    <row r="1085" spans="1:17" ht="18.75" customHeight="1">
      <c r="A1085" s="780"/>
      <c r="B1085" s="58" t="s">
        <v>21</v>
      </c>
      <c r="C1085" s="58" t="str">
        <f t="shared" ref="C1085:Q1085" si="939">IF(C12=$V$129,"O",IF(C12=$W$129,"O",IF(C12=$X$129,"O","X")))</f>
        <v>X</v>
      </c>
      <c r="D1085" s="58" t="str">
        <f t="shared" si="939"/>
        <v>X</v>
      </c>
      <c r="E1085" s="58" t="str">
        <f t="shared" si="939"/>
        <v>X</v>
      </c>
      <c r="F1085" s="58" t="str">
        <f t="shared" si="939"/>
        <v>X</v>
      </c>
      <c r="G1085" s="58" t="str">
        <f t="shared" si="939"/>
        <v>X</v>
      </c>
      <c r="H1085" s="58" t="str">
        <f t="shared" si="939"/>
        <v>X</v>
      </c>
      <c r="I1085" s="58" t="str">
        <f t="shared" si="939"/>
        <v>X</v>
      </c>
      <c r="J1085" s="58" t="str">
        <f t="shared" si="939"/>
        <v>X</v>
      </c>
      <c r="K1085" s="58" t="str">
        <f t="shared" si="939"/>
        <v>X</v>
      </c>
      <c r="L1085" s="58" t="str">
        <f t="shared" si="939"/>
        <v>X</v>
      </c>
      <c r="M1085" s="58" t="str">
        <f t="shared" si="939"/>
        <v>X</v>
      </c>
      <c r="N1085" s="58" t="str">
        <f t="shared" si="939"/>
        <v>X</v>
      </c>
      <c r="O1085" s="58" t="str">
        <f t="shared" si="939"/>
        <v>X</v>
      </c>
      <c r="P1085" s="58" t="str">
        <f t="shared" si="939"/>
        <v>X</v>
      </c>
      <c r="Q1085" s="58" t="str">
        <f t="shared" si="939"/>
        <v>X</v>
      </c>
    </row>
    <row r="1086" spans="1:17" ht="18.75" customHeight="1">
      <c r="A1086" s="781"/>
      <c r="B1086" s="30" t="s">
        <v>46</v>
      </c>
      <c r="C1086" s="47">
        <f>COUNTIF(C1080:C1085,"O")</f>
        <v>1</v>
      </c>
      <c r="D1086" s="47">
        <f t="shared" ref="D1086:Q1086" si="940">COUNTIF(D1080:D1085,"O")</f>
        <v>1</v>
      </c>
      <c r="E1086" s="47">
        <f t="shared" si="940"/>
        <v>1</v>
      </c>
      <c r="F1086" s="47">
        <f t="shared" si="940"/>
        <v>1</v>
      </c>
      <c r="G1086" s="47">
        <f t="shared" si="940"/>
        <v>1</v>
      </c>
      <c r="H1086" s="47">
        <f t="shared" si="940"/>
        <v>1</v>
      </c>
      <c r="I1086" s="47">
        <f t="shared" si="940"/>
        <v>1</v>
      </c>
      <c r="J1086" s="47">
        <f t="shared" si="940"/>
        <v>1</v>
      </c>
      <c r="K1086" s="47">
        <f t="shared" si="940"/>
        <v>1</v>
      </c>
      <c r="L1086" s="47">
        <f t="shared" si="940"/>
        <v>1</v>
      </c>
      <c r="M1086" s="47">
        <f t="shared" si="940"/>
        <v>1</v>
      </c>
      <c r="N1086" s="47">
        <f t="shared" si="940"/>
        <v>1</v>
      </c>
      <c r="O1086" s="47">
        <f t="shared" si="940"/>
        <v>1</v>
      </c>
      <c r="P1086" s="47">
        <f t="shared" si="940"/>
        <v>1</v>
      </c>
      <c r="Q1086" s="47">
        <f t="shared" si="940"/>
        <v>1</v>
      </c>
    </row>
    <row r="1087" spans="1:17" ht="18.75" customHeight="1">
      <c r="A1087" s="779">
        <v>114</v>
      </c>
      <c r="B1087" s="58" t="s">
        <v>32</v>
      </c>
      <c r="C1087" s="58" t="str">
        <f>IF(C7=$V$130,"O",IF(C7=$W$130,"O",IF(C7=$X$130,"O",IF(C7=$Y$130,"O",IF(C7=$Z$130,"O",IF(C7=$AA$130,"O",IF(C7=$AB$130,"O","X")))))))</f>
        <v>X</v>
      </c>
      <c r="D1087" s="58" t="str">
        <f t="shared" ref="D1087:Q1087" si="941">IF(D7=$V$130,"O",IF(D7=$W$130,"O",IF(D7=$X$130,"O",IF(D7=$Y$130,"O",IF(D7=$Z$130,"O",IF(D7=$AA$130,"O",IF(D7=$AB$130,"O","X")))))))</f>
        <v>X</v>
      </c>
      <c r="E1087" s="58" t="str">
        <f t="shared" si="941"/>
        <v>X</v>
      </c>
      <c r="F1087" s="58" t="str">
        <f t="shared" si="941"/>
        <v>X</v>
      </c>
      <c r="G1087" s="58" t="str">
        <f t="shared" si="941"/>
        <v>X</v>
      </c>
      <c r="H1087" s="58" t="str">
        <f t="shared" si="941"/>
        <v>X</v>
      </c>
      <c r="I1087" s="58" t="str">
        <f t="shared" si="941"/>
        <v>X</v>
      </c>
      <c r="J1087" s="58" t="str">
        <f t="shared" si="941"/>
        <v>X</v>
      </c>
      <c r="K1087" s="58" t="str">
        <f t="shared" si="941"/>
        <v>X</v>
      </c>
      <c r="L1087" s="58" t="str">
        <f t="shared" si="941"/>
        <v>X</v>
      </c>
      <c r="M1087" s="58" t="str">
        <f t="shared" si="941"/>
        <v>X</v>
      </c>
      <c r="N1087" s="58" t="str">
        <f t="shared" si="941"/>
        <v>X</v>
      </c>
      <c r="O1087" s="58" t="str">
        <f t="shared" si="941"/>
        <v>X</v>
      </c>
      <c r="P1087" s="58" t="str">
        <f t="shared" si="941"/>
        <v>X</v>
      </c>
      <c r="Q1087" s="58" t="str">
        <f t="shared" si="941"/>
        <v>X</v>
      </c>
    </row>
    <row r="1088" spans="1:17" ht="18.75" customHeight="1">
      <c r="A1088" s="780"/>
      <c r="B1088" s="58" t="s">
        <v>33</v>
      </c>
      <c r="C1088" s="58" t="str">
        <f t="shared" ref="C1088:Q1088" si="942">IF(C8=$V$130,"O",IF(C8=$W$130,"O",IF(C8=$X$130,"O",IF(C8=$Y$130,"O",IF(C8=$Z$130,"O",IF(C8=$AA$130,"O",IF(C8=$AB$130,"O","X")))))))</f>
        <v>X</v>
      </c>
      <c r="D1088" s="58" t="str">
        <f t="shared" si="942"/>
        <v>X</v>
      </c>
      <c r="E1088" s="58" t="str">
        <f t="shared" si="942"/>
        <v>X</v>
      </c>
      <c r="F1088" s="58" t="str">
        <f t="shared" si="942"/>
        <v>X</v>
      </c>
      <c r="G1088" s="58" t="str">
        <f t="shared" si="942"/>
        <v>X</v>
      </c>
      <c r="H1088" s="58" t="str">
        <f t="shared" si="942"/>
        <v>X</v>
      </c>
      <c r="I1088" s="58" t="str">
        <f t="shared" si="942"/>
        <v>X</v>
      </c>
      <c r="J1088" s="58" t="str">
        <f t="shared" si="942"/>
        <v>X</v>
      </c>
      <c r="K1088" s="58" t="str">
        <f t="shared" si="942"/>
        <v>X</v>
      </c>
      <c r="L1088" s="58" t="str">
        <f t="shared" si="942"/>
        <v>X</v>
      </c>
      <c r="M1088" s="58" t="str">
        <f t="shared" si="942"/>
        <v>X</v>
      </c>
      <c r="N1088" s="58" t="str">
        <f t="shared" si="942"/>
        <v>X</v>
      </c>
      <c r="O1088" s="58" t="str">
        <f t="shared" si="942"/>
        <v>X</v>
      </c>
      <c r="P1088" s="58" t="str">
        <f t="shared" si="942"/>
        <v>X</v>
      </c>
      <c r="Q1088" s="58" t="str">
        <f t="shared" si="942"/>
        <v>X</v>
      </c>
    </row>
    <row r="1089" spans="1:17" ht="18.75" customHeight="1">
      <c r="A1089" s="780"/>
      <c r="B1089" s="58" t="s">
        <v>34</v>
      </c>
      <c r="C1089" s="58" t="str">
        <f t="shared" ref="C1089:Q1089" si="943">IF(C9=$V$130,"O",IF(C9=$W$130,"O",IF(C9=$X$130,"O",IF(C9=$Y$130,"O",IF(C9=$Z$130,"O",IF(C9=$AA$130,"O",IF(C9=$AB$130,"O","X")))))))</f>
        <v>O</v>
      </c>
      <c r="D1089" s="58" t="str">
        <f t="shared" si="943"/>
        <v>O</v>
      </c>
      <c r="E1089" s="58" t="str">
        <f t="shared" si="943"/>
        <v>O</v>
      </c>
      <c r="F1089" s="58" t="str">
        <f t="shared" si="943"/>
        <v>O</v>
      </c>
      <c r="G1089" s="58" t="str">
        <f t="shared" si="943"/>
        <v>O</v>
      </c>
      <c r="H1089" s="58" t="str">
        <f t="shared" si="943"/>
        <v>O</v>
      </c>
      <c r="I1089" s="58" t="str">
        <f t="shared" si="943"/>
        <v>O</v>
      </c>
      <c r="J1089" s="58" t="str">
        <f t="shared" si="943"/>
        <v>O</v>
      </c>
      <c r="K1089" s="58" t="str">
        <f t="shared" si="943"/>
        <v>O</v>
      </c>
      <c r="L1089" s="58" t="str">
        <f t="shared" si="943"/>
        <v>O</v>
      </c>
      <c r="M1089" s="58" t="str">
        <f t="shared" si="943"/>
        <v>O</v>
      </c>
      <c r="N1089" s="58" t="str">
        <f t="shared" si="943"/>
        <v>O</v>
      </c>
      <c r="O1089" s="58" t="str">
        <f t="shared" si="943"/>
        <v>O</v>
      </c>
      <c r="P1089" s="58" t="str">
        <f t="shared" si="943"/>
        <v>O</v>
      </c>
      <c r="Q1089" s="58" t="str">
        <f t="shared" si="943"/>
        <v>O</v>
      </c>
    </row>
    <row r="1090" spans="1:17" ht="18.75" customHeight="1">
      <c r="A1090" s="780"/>
      <c r="B1090" s="58" t="s">
        <v>35</v>
      </c>
      <c r="C1090" s="58" t="str">
        <f t="shared" ref="C1090:Q1090" si="944">IF(C10=$V$130,"O",IF(C10=$W$130,"O",IF(C10=$X$130,"O",IF(C10=$Y$130,"O",IF(C10=$Z$130,"O",IF(C10=$AA$130,"O",IF(C10=$AB$130,"O","X")))))))</f>
        <v>X</v>
      </c>
      <c r="D1090" s="58" t="str">
        <f t="shared" si="944"/>
        <v>X</v>
      </c>
      <c r="E1090" s="58" t="str">
        <f t="shared" si="944"/>
        <v>X</v>
      </c>
      <c r="F1090" s="58" t="str">
        <f t="shared" si="944"/>
        <v>X</v>
      </c>
      <c r="G1090" s="58" t="str">
        <f t="shared" si="944"/>
        <v>X</v>
      </c>
      <c r="H1090" s="58" t="str">
        <f t="shared" si="944"/>
        <v>X</v>
      </c>
      <c r="I1090" s="58" t="str">
        <f t="shared" si="944"/>
        <v>X</v>
      </c>
      <c r="J1090" s="58" t="str">
        <f t="shared" si="944"/>
        <v>X</v>
      </c>
      <c r="K1090" s="58" t="str">
        <f t="shared" si="944"/>
        <v>X</v>
      </c>
      <c r="L1090" s="58" t="str">
        <f t="shared" si="944"/>
        <v>X</v>
      </c>
      <c r="M1090" s="58" t="str">
        <f t="shared" si="944"/>
        <v>X</v>
      </c>
      <c r="N1090" s="58" t="str">
        <f t="shared" si="944"/>
        <v>X</v>
      </c>
      <c r="O1090" s="58" t="str">
        <f t="shared" si="944"/>
        <v>X</v>
      </c>
      <c r="P1090" s="58" t="str">
        <f t="shared" si="944"/>
        <v>X</v>
      </c>
      <c r="Q1090" s="58" t="str">
        <f t="shared" si="944"/>
        <v>X</v>
      </c>
    </row>
    <row r="1091" spans="1:17" ht="18.75" customHeight="1">
      <c r="A1091" s="780"/>
      <c r="B1091" s="58" t="s">
        <v>36</v>
      </c>
      <c r="C1091" s="58" t="str">
        <f t="shared" ref="C1091:Q1091" si="945">IF(C11=$V$130,"O",IF(C11=$W$130,"O",IF(C11=$X$130,"O",IF(C11=$Y$130,"O",IF(C11=$Z$130,"O",IF(C11=$AA$130,"O",IF(C11=$AB$130,"O","X")))))))</f>
        <v>X</v>
      </c>
      <c r="D1091" s="58" t="str">
        <f t="shared" si="945"/>
        <v>X</v>
      </c>
      <c r="E1091" s="58" t="str">
        <f t="shared" si="945"/>
        <v>X</v>
      </c>
      <c r="F1091" s="58" t="str">
        <f t="shared" si="945"/>
        <v>X</v>
      </c>
      <c r="G1091" s="58" t="str">
        <f t="shared" si="945"/>
        <v>X</v>
      </c>
      <c r="H1091" s="58" t="str">
        <f t="shared" si="945"/>
        <v>X</v>
      </c>
      <c r="I1091" s="58" t="str">
        <f t="shared" si="945"/>
        <v>X</v>
      </c>
      <c r="J1091" s="58" t="str">
        <f t="shared" si="945"/>
        <v>X</v>
      </c>
      <c r="K1091" s="58" t="str">
        <f t="shared" si="945"/>
        <v>X</v>
      </c>
      <c r="L1091" s="58" t="str">
        <f t="shared" si="945"/>
        <v>X</v>
      </c>
      <c r="M1091" s="58" t="str">
        <f t="shared" si="945"/>
        <v>X</v>
      </c>
      <c r="N1091" s="58" t="str">
        <f t="shared" si="945"/>
        <v>X</v>
      </c>
      <c r="O1091" s="58" t="str">
        <f t="shared" si="945"/>
        <v>X</v>
      </c>
      <c r="P1091" s="58" t="str">
        <f t="shared" si="945"/>
        <v>X</v>
      </c>
      <c r="Q1091" s="58" t="str">
        <f t="shared" si="945"/>
        <v>X</v>
      </c>
    </row>
    <row r="1092" spans="1:17" ht="18.75" customHeight="1">
      <c r="A1092" s="780"/>
      <c r="B1092" s="58" t="s">
        <v>21</v>
      </c>
      <c r="C1092" s="58" t="str">
        <f t="shared" ref="C1092:Q1092" si="946">IF(C12=$V$130,"O",IF(C12=$W$130,"O",IF(C12=$X$130,"O",IF(C12=$Y$130,"O",IF(C12=$Z$130,"O",IF(C12=$AA$130,"O",IF(C12=$AB$130,"O","X")))))))</f>
        <v>X</v>
      </c>
      <c r="D1092" s="58" t="str">
        <f t="shared" si="946"/>
        <v>X</v>
      </c>
      <c r="E1092" s="58" t="str">
        <f t="shared" si="946"/>
        <v>X</v>
      </c>
      <c r="F1092" s="58" t="str">
        <f t="shared" si="946"/>
        <v>X</v>
      </c>
      <c r="G1092" s="58" t="str">
        <f t="shared" si="946"/>
        <v>X</v>
      </c>
      <c r="H1092" s="58" t="str">
        <f t="shared" si="946"/>
        <v>X</v>
      </c>
      <c r="I1092" s="58" t="str">
        <f t="shared" si="946"/>
        <v>X</v>
      </c>
      <c r="J1092" s="58" t="str">
        <f t="shared" si="946"/>
        <v>X</v>
      </c>
      <c r="K1092" s="58" t="str">
        <f t="shared" si="946"/>
        <v>X</v>
      </c>
      <c r="L1092" s="58" t="str">
        <f t="shared" si="946"/>
        <v>X</v>
      </c>
      <c r="M1092" s="58" t="str">
        <f t="shared" si="946"/>
        <v>X</v>
      </c>
      <c r="N1092" s="58" t="str">
        <f t="shared" si="946"/>
        <v>X</v>
      </c>
      <c r="O1092" s="58" t="str">
        <f t="shared" si="946"/>
        <v>X</v>
      </c>
      <c r="P1092" s="58" t="str">
        <f t="shared" si="946"/>
        <v>X</v>
      </c>
      <c r="Q1092" s="58" t="str">
        <f t="shared" si="946"/>
        <v>X</v>
      </c>
    </row>
    <row r="1093" spans="1:17" ht="18.75" customHeight="1">
      <c r="A1093" s="781"/>
      <c r="B1093" s="30" t="s">
        <v>46</v>
      </c>
      <c r="C1093" s="47">
        <f>COUNTIF(C1087:C1092,"O")</f>
        <v>1</v>
      </c>
      <c r="D1093" s="47">
        <f t="shared" ref="D1093:Q1093" si="947">COUNTIF(D1087:D1092,"O")</f>
        <v>1</v>
      </c>
      <c r="E1093" s="47">
        <f t="shared" si="947"/>
        <v>1</v>
      </c>
      <c r="F1093" s="47">
        <f t="shared" si="947"/>
        <v>1</v>
      </c>
      <c r="G1093" s="47">
        <f t="shared" si="947"/>
        <v>1</v>
      </c>
      <c r="H1093" s="47">
        <f t="shared" si="947"/>
        <v>1</v>
      </c>
      <c r="I1093" s="47">
        <f t="shared" si="947"/>
        <v>1</v>
      </c>
      <c r="J1093" s="47">
        <f t="shared" si="947"/>
        <v>1</v>
      </c>
      <c r="K1093" s="47">
        <f t="shared" si="947"/>
        <v>1</v>
      </c>
      <c r="L1093" s="47">
        <f t="shared" si="947"/>
        <v>1</v>
      </c>
      <c r="M1093" s="47">
        <f t="shared" si="947"/>
        <v>1</v>
      </c>
      <c r="N1093" s="47">
        <f t="shared" si="947"/>
        <v>1</v>
      </c>
      <c r="O1093" s="47">
        <f t="shared" si="947"/>
        <v>1</v>
      </c>
      <c r="P1093" s="47">
        <f t="shared" si="947"/>
        <v>1</v>
      </c>
      <c r="Q1093" s="47">
        <f t="shared" si="947"/>
        <v>1</v>
      </c>
    </row>
    <row r="1094" spans="1:17" ht="18.75" customHeight="1">
      <c r="A1094" s="779">
        <v>115</v>
      </c>
      <c r="B1094" s="58" t="s">
        <v>32</v>
      </c>
      <c r="C1094" s="58" t="str">
        <f>IF(C7=$V$131,"O",IF(C7=$W$131,"O",IF(C7=$X$131,"O",IF(C7=$Y$131,"O",IF(C7=$Z$131,"O",IF(C7=$AA$131,"O",IF(C7=$AB$131,"O","X")))))))</f>
        <v>X</v>
      </c>
      <c r="D1094" s="58" t="str">
        <f t="shared" ref="D1094:Q1094" si="948">IF(D7=$V$131,"O",IF(D7=$W$131,"O",IF(D7=$X$131,"O",IF(D7=$Y$131,"O",IF(D7=$Z$131,"O",IF(D7=$AA$131,"O",IF(D7=$AB$131,"O","X")))))))</f>
        <v>X</v>
      </c>
      <c r="E1094" s="58" t="str">
        <f t="shared" si="948"/>
        <v>X</v>
      </c>
      <c r="F1094" s="58" t="str">
        <f t="shared" si="948"/>
        <v>X</v>
      </c>
      <c r="G1094" s="58" t="str">
        <f t="shared" si="948"/>
        <v>X</v>
      </c>
      <c r="H1094" s="58" t="str">
        <f t="shared" si="948"/>
        <v>X</v>
      </c>
      <c r="I1094" s="58" t="str">
        <f t="shared" si="948"/>
        <v>X</v>
      </c>
      <c r="J1094" s="58" t="str">
        <f t="shared" si="948"/>
        <v>X</v>
      </c>
      <c r="K1094" s="58" t="str">
        <f t="shared" si="948"/>
        <v>X</v>
      </c>
      <c r="L1094" s="58" t="str">
        <f t="shared" si="948"/>
        <v>X</v>
      </c>
      <c r="M1094" s="58" t="str">
        <f t="shared" si="948"/>
        <v>X</v>
      </c>
      <c r="N1094" s="58" t="str">
        <f t="shared" si="948"/>
        <v>X</v>
      </c>
      <c r="O1094" s="58" t="str">
        <f t="shared" si="948"/>
        <v>X</v>
      </c>
      <c r="P1094" s="58" t="str">
        <f t="shared" si="948"/>
        <v>X</v>
      </c>
      <c r="Q1094" s="58" t="str">
        <f t="shared" si="948"/>
        <v>X</v>
      </c>
    </row>
    <row r="1095" spans="1:17" ht="18.75" customHeight="1">
      <c r="A1095" s="780"/>
      <c r="B1095" s="58" t="s">
        <v>33</v>
      </c>
      <c r="C1095" s="58" t="str">
        <f t="shared" ref="C1095:Q1095" si="949">IF(C8=$V$131,"O",IF(C8=$W$131,"O",IF(C8=$X$131,"O",IF(C8=$Y$131,"O",IF(C8=$Z$131,"O",IF(C8=$AA$131,"O",IF(C8=$AB$131,"O","X")))))))</f>
        <v>X</v>
      </c>
      <c r="D1095" s="58" t="str">
        <f t="shared" si="949"/>
        <v>X</v>
      </c>
      <c r="E1095" s="58" t="str">
        <f t="shared" si="949"/>
        <v>X</v>
      </c>
      <c r="F1095" s="58" t="str">
        <f t="shared" si="949"/>
        <v>X</v>
      </c>
      <c r="G1095" s="58" t="str">
        <f t="shared" si="949"/>
        <v>X</v>
      </c>
      <c r="H1095" s="58" t="str">
        <f t="shared" si="949"/>
        <v>X</v>
      </c>
      <c r="I1095" s="58" t="str">
        <f t="shared" si="949"/>
        <v>X</v>
      </c>
      <c r="J1095" s="58" t="str">
        <f t="shared" si="949"/>
        <v>X</v>
      </c>
      <c r="K1095" s="58" t="str">
        <f t="shared" si="949"/>
        <v>X</v>
      </c>
      <c r="L1095" s="58" t="str">
        <f t="shared" si="949"/>
        <v>X</v>
      </c>
      <c r="M1095" s="58" t="str">
        <f t="shared" si="949"/>
        <v>X</v>
      </c>
      <c r="N1095" s="58" t="str">
        <f t="shared" si="949"/>
        <v>X</v>
      </c>
      <c r="O1095" s="58" t="str">
        <f t="shared" si="949"/>
        <v>X</v>
      </c>
      <c r="P1095" s="58" t="str">
        <f t="shared" si="949"/>
        <v>X</v>
      </c>
      <c r="Q1095" s="58" t="str">
        <f t="shared" si="949"/>
        <v>X</v>
      </c>
    </row>
    <row r="1096" spans="1:17" ht="18.75" customHeight="1">
      <c r="A1096" s="780"/>
      <c r="B1096" s="58" t="s">
        <v>34</v>
      </c>
      <c r="C1096" s="58" t="str">
        <f t="shared" ref="C1096:Q1096" si="950">IF(C9=$V$131,"O",IF(C9=$W$131,"O",IF(C9=$X$131,"O",IF(C9=$Y$131,"O",IF(C9=$Z$131,"O",IF(C9=$AA$131,"O",IF(C9=$AB$131,"O","X")))))))</f>
        <v>X</v>
      </c>
      <c r="D1096" s="58" t="str">
        <f t="shared" si="950"/>
        <v>X</v>
      </c>
      <c r="E1096" s="58" t="str">
        <f t="shared" si="950"/>
        <v>X</v>
      </c>
      <c r="F1096" s="58" t="str">
        <f t="shared" si="950"/>
        <v>X</v>
      </c>
      <c r="G1096" s="58" t="str">
        <f t="shared" si="950"/>
        <v>X</v>
      </c>
      <c r="H1096" s="58" t="str">
        <f t="shared" si="950"/>
        <v>X</v>
      </c>
      <c r="I1096" s="58" t="str">
        <f t="shared" si="950"/>
        <v>X</v>
      </c>
      <c r="J1096" s="58" t="str">
        <f t="shared" si="950"/>
        <v>X</v>
      </c>
      <c r="K1096" s="58" t="str">
        <f t="shared" si="950"/>
        <v>X</v>
      </c>
      <c r="L1096" s="58" t="str">
        <f t="shared" si="950"/>
        <v>X</v>
      </c>
      <c r="M1096" s="58" t="str">
        <f t="shared" si="950"/>
        <v>X</v>
      </c>
      <c r="N1096" s="58" t="str">
        <f t="shared" si="950"/>
        <v>X</v>
      </c>
      <c r="O1096" s="58" t="str">
        <f t="shared" si="950"/>
        <v>X</v>
      </c>
      <c r="P1096" s="58" t="str">
        <f t="shared" si="950"/>
        <v>X</v>
      </c>
      <c r="Q1096" s="58" t="str">
        <f t="shared" si="950"/>
        <v>X</v>
      </c>
    </row>
    <row r="1097" spans="1:17" ht="18.75" customHeight="1">
      <c r="A1097" s="780"/>
      <c r="B1097" s="58" t="s">
        <v>35</v>
      </c>
      <c r="C1097" s="58" t="str">
        <f t="shared" ref="C1097:Q1097" si="951">IF(C10=$V$131,"O",IF(C10=$W$131,"O",IF(C10=$X$131,"O",IF(C10=$Y$131,"O",IF(C10=$Z$131,"O",IF(C10=$AA$131,"O",IF(C10=$AB$131,"O","X")))))))</f>
        <v>X</v>
      </c>
      <c r="D1097" s="58" t="str">
        <f t="shared" si="951"/>
        <v>X</v>
      </c>
      <c r="E1097" s="58" t="str">
        <f t="shared" si="951"/>
        <v>X</v>
      </c>
      <c r="F1097" s="58" t="str">
        <f t="shared" si="951"/>
        <v>X</v>
      </c>
      <c r="G1097" s="58" t="str">
        <f t="shared" si="951"/>
        <v>X</v>
      </c>
      <c r="H1097" s="58" t="str">
        <f t="shared" si="951"/>
        <v>X</v>
      </c>
      <c r="I1097" s="58" t="str">
        <f t="shared" si="951"/>
        <v>X</v>
      </c>
      <c r="J1097" s="58" t="str">
        <f t="shared" si="951"/>
        <v>X</v>
      </c>
      <c r="K1097" s="58" t="str">
        <f t="shared" si="951"/>
        <v>X</v>
      </c>
      <c r="L1097" s="58" t="str">
        <f t="shared" si="951"/>
        <v>X</v>
      </c>
      <c r="M1097" s="58" t="str">
        <f t="shared" si="951"/>
        <v>X</v>
      </c>
      <c r="N1097" s="58" t="str">
        <f t="shared" si="951"/>
        <v>X</v>
      </c>
      <c r="O1097" s="58" t="str">
        <f t="shared" si="951"/>
        <v>X</v>
      </c>
      <c r="P1097" s="58" t="str">
        <f t="shared" si="951"/>
        <v>X</v>
      </c>
      <c r="Q1097" s="58" t="str">
        <f t="shared" si="951"/>
        <v>X</v>
      </c>
    </row>
    <row r="1098" spans="1:17" ht="18.75" customHeight="1">
      <c r="A1098" s="780"/>
      <c r="B1098" s="58" t="s">
        <v>36</v>
      </c>
      <c r="C1098" s="58" t="str">
        <f t="shared" ref="C1098:Q1098" si="952">IF(C11=$V$131,"O",IF(C11=$W$131,"O",IF(C11=$X$131,"O",IF(C11=$Y$131,"O",IF(C11=$Z$131,"O",IF(C11=$AA$131,"O",IF(C11=$AB$131,"O","X")))))))</f>
        <v>X</v>
      </c>
      <c r="D1098" s="58" t="str">
        <f t="shared" si="952"/>
        <v>X</v>
      </c>
      <c r="E1098" s="58" t="str">
        <f t="shared" si="952"/>
        <v>X</v>
      </c>
      <c r="F1098" s="58" t="str">
        <f t="shared" si="952"/>
        <v>X</v>
      </c>
      <c r="G1098" s="58" t="str">
        <f t="shared" si="952"/>
        <v>X</v>
      </c>
      <c r="H1098" s="58" t="str">
        <f t="shared" si="952"/>
        <v>X</v>
      </c>
      <c r="I1098" s="58" t="str">
        <f t="shared" si="952"/>
        <v>X</v>
      </c>
      <c r="J1098" s="58" t="str">
        <f t="shared" si="952"/>
        <v>X</v>
      </c>
      <c r="K1098" s="58" t="str">
        <f t="shared" si="952"/>
        <v>X</v>
      </c>
      <c r="L1098" s="58" t="str">
        <f t="shared" si="952"/>
        <v>X</v>
      </c>
      <c r="M1098" s="58" t="str">
        <f t="shared" si="952"/>
        <v>X</v>
      </c>
      <c r="N1098" s="58" t="str">
        <f t="shared" si="952"/>
        <v>X</v>
      </c>
      <c r="O1098" s="58" t="str">
        <f t="shared" si="952"/>
        <v>X</v>
      </c>
      <c r="P1098" s="58" t="str">
        <f t="shared" si="952"/>
        <v>X</v>
      </c>
      <c r="Q1098" s="58" t="str">
        <f t="shared" si="952"/>
        <v>X</v>
      </c>
    </row>
    <row r="1099" spans="1:17" ht="18.75" customHeight="1">
      <c r="A1099" s="780"/>
      <c r="B1099" s="58" t="s">
        <v>21</v>
      </c>
      <c r="C1099" s="58" t="str">
        <f t="shared" ref="C1099:Q1099" si="953">IF(C12=$V$131,"O",IF(C12=$W$131,"O",IF(C12=$X$131,"O",IF(C12=$Y$131,"O",IF(C12=$Z$131,"O",IF(C12=$AA$131,"O",IF(C12=$AB$131,"O","X")))))))</f>
        <v>X</v>
      </c>
      <c r="D1099" s="58" t="str">
        <f t="shared" si="953"/>
        <v>X</v>
      </c>
      <c r="E1099" s="58" t="str">
        <f t="shared" si="953"/>
        <v>X</v>
      </c>
      <c r="F1099" s="58" t="str">
        <f t="shared" si="953"/>
        <v>X</v>
      </c>
      <c r="G1099" s="58" t="str">
        <f t="shared" si="953"/>
        <v>X</v>
      </c>
      <c r="H1099" s="58" t="str">
        <f t="shared" si="953"/>
        <v>X</v>
      </c>
      <c r="I1099" s="58" t="str">
        <f t="shared" si="953"/>
        <v>X</v>
      </c>
      <c r="J1099" s="58" t="str">
        <f t="shared" si="953"/>
        <v>X</v>
      </c>
      <c r="K1099" s="58" t="str">
        <f t="shared" si="953"/>
        <v>X</v>
      </c>
      <c r="L1099" s="58" t="str">
        <f t="shared" si="953"/>
        <v>X</v>
      </c>
      <c r="M1099" s="58" t="str">
        <f t="shared" si="953"/>
        <v>X</v>
      </c>
      <c r="N1099" s="58" t="str">
        <f t="shared" si="953"/>
        <v>X</v>
      </c>
      <c r="O1099" s="58" t="str">
        <f t="shared" si="953"/>
        <v>X</v>
      </c>
      <c r="P1099" s="58" t="str">
        <f t="shared" si="953"/>
        <v>X</v>
      </c>
      <c r="Q1099" s="58" t="str">
        <f t="shared" si="953"/>
        <v>X</v>
      </c>
    </row>
    <row r="1100" spans="1:17" ht="18.75" customHeight="1">
      <c r="A1100" s="781"/>
      <c r="B1100" s="30" t="s">
        <v>46</v>
      </c>
      <c r="C1100" s="47">
        <f>COUNTIF(C1094:C1099,"O")</f>
        <v>0</v>
      </c>
      <c r="D1100" s="47">
        <f t="shared" ref="D1100:Q1100" si="954">COUNTIF(D1094:D1099,"O")</f>
        <v>0</v>
      </c>
      <c r="E1100" s="47">
        <f t="shared" si="954"/>
        <v>0</v>
      </c>
      <c r="F1100" s="47">
        <f t="shared" si="954"/>
        <v>0</v>
      </c>
      <c r="G1100" s="47">
        <f t="shared" si="954"/>
        <v>0</v>
      </c>
      <c r="H1100" s="47">
        <f t="shared" si="954"/>
        <v>0</v>
      </c>
      <c r="I1100" s="47">
        <f t="shared" si="954"/>
        <v>0</v>
      </c>
      <c r="J1100" s="47">
        <f t="shared" si="954"/>
        <v>0</v>
      </c>
      <c r="K1100" s="47">
        <f t="shared" si="954"/>
        <v>0</v>
      </c>
      <c r="L1100" s="47">
        <f t="shared" si="954"/>
        <v>0</v>
      </c>
      <c r="M1100" s="47">
        <f t="shared" si="954"/>
        <v>0</v>
      </c>
      <c r="N1100" s="47">
        <f t="shared" si="954"/>
        <v>0</v>
      </c>
      <c r="O1100" s="47">
        <f t="shared" si="954"/>
        <v>0</v>
      </c>
      <c r="P1100" s="47">
        <f t="shared" si="954"/>
        <v>0</v>
      </c>
      <c r="Q1100" s="47">
        <f t="shared" si="954"/>
        <v>0</v>
      </c>
    </row>
    <row r="1101" spans="1:17" ht="18.75" customHeight="1">
      <c r="A1101" s="779">
        <v>116</v>
      </c>
      <c r="B1101" s="58" t="s">
        <v>32</v>
      </c>
      <c r="C1101" s="58" t="str">
        <f>IF(C7=$V$132,"O",IF(C7=$W$132,"O",IF(C7=$X$132,"O",IF(C7=$Y$132,"O",IF(C7=$Z$132,"O",IF(C7=$AA$132,"O",IF(C7=$AB$132,"O","X")))))))</f>
        <v>X</v>
      </c>
      <c r="D1101" s="58" t="str">
        <f t="shared" ref="D1101:Q1101" si="955">IF(D7=$V$132,"O",IF(D7=$W$132,"O",IF(D7=$X$132,"O",IF(D7=$Y$132,"O",IF(D7=$Z$132,"O",IF(D7=$AA$132,"O",IF(D7=$AB$132,"O","X")))))))</f>
        <v>X</v>
      </c>
      <c r="E1101" s="58" t="str">
        <f t="shared" si="955"/>
        <v>X</v>
      </c>
      <c r="F1101" s="58" t="str">
        <f t="shared" si="955"/>
        <v>X</v>
      </c>
      <c r="G1101" s="58" t="str">
        <f t="shared" si="955"/>
        <v>X</v>
      </c>
      <c r="H1101" s="58" t="str">
        <f t="shared" si="955"/>
        <v>X</v>
      </c>
      <c r="I1101" s="58" t="str">
        <f t="shared" si="955"/>
        <v>X</v>
      </c>
      <c r="J1101" s="58" t="str">
        <f t="shared" si="955"/>
        <v>X</v>
      </c>
      <c r="K1101" s="58" t="str">
        <f t="shared" si="955"/>
        <v>X</v>
      </c>
      <c r="L1101" s="58" t="str">
        <f t="shared" si="955"/>
        <v>X</v>
      </c>
      <c r="M1101" s="58" t="str">
        <f t="shared" si="955"/>
        <v>X</v>
      </c>
      <c r="N1101" s="58" t="str">
        <f t="shared" si="955"/>
        <v>X</v>
      </c>
      <c r="O1101" s="58" t="str">
        <f t="shared" si="955"/>
        <v>X</v>
      </c>
      <c r="P1101" s="58" t="str">
        <f t="shared" si="955"/>
        <v>X</v>
      </c>
      <c r="Q1101" s="58" t="str">
        <f t="shared" si="955"/>
        <v>X</v>
      </c>
    </row>
    <row r="1102" spans="1:17" ht="18.75" customHeight="1">
      <c r="A1102" s="780"/>
      <c r="B1102" s="58" t="s">
        <v>33</v>
      </c>
      <c r="C1102" s="58" t="str">
        <f t="shared" ref="C1102:Q1102" si="956">IF(C8=$V$132,"O",IF(C8=$W$132,"O",IF(C8=$X$132,"O",IF(C8=$Y$132,"O",IF(C8=$Z$132,"O",IF(C8=$AA$132,"O",IF(C8=$AB$132,"O","X")))))))</f>
        <v>X</v>
      </c>
      <c r="D1102" s="58" t="str">
        <f t="shared" si="956"/>
        <v>X</v>
      </c>
      <c r="E1102" s="58" t="str">
        <f t="shared" si="956"/>
        <v>X</v>
      </c>
      <c r="F1102" s="58" t="str">
        <f t="shared" si="956"/>
        <v>X</v>
      </c>
      <c r="G1102" s="58" t="str">
        <f t="shared" si="956"/>
        <v>X</v>
      </c>
      <c r="H1102" s="58" t="str">
        <f t="shared" si="956"/>
        <v>X</v>
      </c>
      <c r="I1102" s="58" t="str">
        <f t="shared" si="956"/>
        <v>X</v>
      </c>
      <c r="J1102" s="58" t="str">
        <f t="shared" si="956"/>
        <v>X</v>
      </c>
      <c r="K1102" s="58" t="str">
        <f t="shared" si="956"/>
        <v>X</v>
      </c>
      <c r="L1102" s="58" t="str">
        <f t="shared" si="956"/>
        <v>X</v>
      </c>
      <c r="M1102" s="58" t="str">
        <f t="shared" si="956"/>
        <v>X</v>
      </c>
      <c r="N1102" s="58" t="str">
        <f t="shared" si="956"/>
        <v>X</v>
      </c>
      <c r="O1102" s="58" t="str">
        <f t="shared" si="956"/>
        <v>X</v>
      </c>
      <c r="P1102" s="58" t="str">
        <f t="shared" si="956"/>
        <v>X</v>
      </c>
      <c r="Q1102" s="58" t="str">
        <f t="shared" si="956"/>
        <v>X</v>
      </c>
    </row>
    <row r="1103" spans="1:17" ht="18.75" customHeight="1">
      <c r="A1103" s="780"/>
      <c r="B1103" s="58" t="s">
        <v>34</v>
      </c>
      <c r="C1103" s="58" t="str">
        <f t="shared" ref="C1103:Q1103" si="957">IF(C9=$V$132,"O",IF(C9=$W$132,"O",IF(C9=$X$132,"O",IF(C9=$Y$132,"O",IF(C9=$Z$132,"O",IF(C9=$AA$132,"O",IF(C9=$AB$132,"O","X")))))))</f>
        <v>X</v>
      </c>
      <c r="D1103" s="58" t="str">
        <f t="shared" si="957"/>
        <v>X</v>
      </c>
      <c r="E1103" s="58" t="str">
        <f t="shared" si="957"/>
        <v>X</v>
      </c>
      <c r="F1103" s="58" t="str">
        <f t="shared" si="957"/>
        <v>X</v>
      </c>
      <c r="G1103" s="58" t="str">
        <f t="shared" si="957"/>
        <v>X</v>
      </c>
      <c r="H1103" s="58" t="str">
        <f t="shared" si="957"/>
        <v>X</v>
      </c>
      <c r="I1103" s="58" t="str">
        <f t="shared" si="957"/>
        <v>X</v>
      </c>
      <c r="J1103" s="58" t="str">
        <f t="shared" si="957"/>
        <v>X</v>
      </c>
      <c r="K1103" s="58" t="str">
        <f t="shared" si="957"/>
        <v>X</v>
      </c>
      <c r="L1103" s="58" t="str">
        <f t="shared" si="957"/>
        <v>X</v>
      </c>
      <c r="M1103" s="58" t="str">
        <f t="shared" si="957"/>
        <v>X</v>
      </c>
      <c r="N1103" s="58" t="str">
        <f t="shared" si="957"/>
        <v>X</v>
      </c>
      <c r="O1103" s="58" t="str">
        <f t="shared" si="957"/>
        <v>X</v>
      </c>
      <c r="P1103" s="58" t="str">
        <f t="shared" si="957"/>
        <v>X</v>
      </c>
      <c r="Q1103" s="58" t="str">
        <f t="shared" si="957"/>
        <v>X</v>
      </c>
    </row>
    <row r="1104" spans="1:17" ht="18.75" customHeight="1">
      <c r="A1104" s="780"/>
      <c r="B1104" s="58" t="s">
        <v>35</v>
      </c>
      <c r="C1104" s="58" t="str">
        <f t="shared" ref="C1104:Q1104" si="958">IF(C10=$V$132,"O",IF(C10=$W$132,"O",IF(C10=$X$132,"O",IF(C10=$Y$132,"O",IF(C10=$Z$132,"O",IF(C10=$AA$132,"O",IF(C10=$AB$132,"O","X")))))))</f>
        <v>X</v>
      </c>
      <c r="D1104" s="58" t="str">
        <f t="shared" si="958"/>
        <v>X</v>
      </c>
      <c r="E1104" s="58" t="str">
        <f t="shared" si="958"/>
        <v>X</v>
      </c>
      <c r="F1104" s="58" t="str">
        <f t="shared" si="958"/>
        <v>X</v>
      </c>
      <c r="G1104" s="58" t="str">
        <f t="shared" si="958"/>
        <v>X</v>
      </c>
      <c r="H1104" s="58" t="str">
        <f t="shared" si="958"/>
        <v>X</v>
      </c>
      <c r="I1104" s="58" t="str">
        <f t="shared" si="958"/>
        <v>X</v>
      </c>
      <c r="J1104" s="58" t="str">
        <f t="shared" si="958"/>
        <v>X</v>
      </c>
      <c r="K1104" s="58" t="str">
        <f t="shared" si="958"/>
        <v>X</v>
      </c>
      <c r="L1104" s="58" t="str">
        <f t="shared" si="958"/>
        <v>X</v>
      </c>
      <c r="M1104" s="58" t="str">
        <f t="shared" si="958"/>
        <v>X</v>
      </c>
      <c r="N1104" s="58" t="str">
        <f t="shared" si="958"/>
        <v>X</v>
      </c>
      <c r="O1104" s="58" t="str">
        <f t="shared" si="958"/>
        <v>X</v>
      </c>
      <c r="P1104" s="58" t="str">
        <f t="shared" si="958"/>
        <v>X</v>
      </c>
      <c r="Q1104" s="58" t="str">
        <f t="shared" si="958"/>
        <v>X</v>
      </c>
    </row>
    <row r="1105" spans="1:17" ht="18.75" customHeight="1">
      <c r="A1105" s="780"/>
      <c r="B1105" s="58" t="s">
        <v>36</v>
      </c>
      <c r="C1105" s="58" t="str">
        <f t="shared" ref="C1105:Q1105" si="959">IF(C11=$V$132,"O",IF(C11=$W$132,"O",IF(C11=$X$132,"O",IF(C11=$Y$132,"O",IF(C11=$Z$132,"O",IF(C11=$AA$132,"O",IF(C11=$AB$132,"O","X")))))))</f>
        <v>X</v>
      </c>
      <c r="D1105" s="58" t="str">
        <f t="shared" si="959"/>
        <v>X</v>
      </c>
      <c r="E1105" s="58" t="str">
        <f t="shared" si="959"/>
        <v>X</v>
      </c>
      <c r="F1105" s="58" t="str">
        <f t="shared" si="959"/>
        <v>X</v>
      </c>
      <c r="G1105" s="58" t="str">
        <f t="shared" si="959"/>
        <v>X</v>
      </c>
      <c r="H1105" s="58" t="str">
        <f t="shared" si="959"/>
        <v>X</v>
      </c>
      <c r="I1105" s="58" t="str">
        <f t="shared" si="959"/>
        <v>X</v>
      </c>
      <c r="J1105" s="58" t="str">
        <f t="shared" si="959"/>
        <v>X</v>
      </c>
      <c r="K1105" s="58" t="str">
        <f t="shared" si="959"/>
        <v>X</v>
      </c>
      <c r="L1105" s="58" t="str">
        <f t="shared" si="959"/>
        <v>X</v>
      </c>
      <c r="M1105" s="58" t="str">
        <f t="shared" si="959"/>
        <v>X</v>
      </c>
      <c r="N1105" s="58" t="str">
        <f t="shared" si="959"/>
        <v>X</v>
      </c>
      <c r="O1105" s="58" t="str">
        <f t="shared" si="959"/>
        <v>X</v>
      </c>
      <c r="P1105" s="58" t="str">
        <f t="shared" si="959"/>
        <v>X</v>
      </c>
      <c r="Q1105" s="58" t="str">
        <f t="shared" si="959"/>
        <v>X</v>
      </c>
    </row>
    <row r="1106" spans="1:17" ht="18.75" customHeight="1">
      <c r="A1106" s="780"/>
      <c r="B1106" s="58" t="s">
        <v>21</v>
      </c>
      <c r="C1106" s="58" t="str">
        <f t="shared" ref="C1106:Q1106" si="960">IF(C12=$V$132,"O",IF(C12=$W$132,"O",IF(C12=$X$132,"O",IF(C12=$Y$132,"O",IF(C12=$Z$132,"O",IF(C12=$AA$132,"O",IF(C12=$AB$132,"O","X")))))))</f>
        <v>X</v>
      </c>
      <c r="D1106" s="58" t="str">
        <f t="shared" si="960"/>
        <v>X</v>
      </c>
      <c r="E1106" s="58" t="str">
        <f t="shared" si="960"/>
        <v>X</v>
      </c>
      <c r="F1106" s="58" t="str">
        <f t="shared" si="960"/>
        <v>X</v>
      </c>
      <c r="G1106" s="58" t="str">
        <f t="shared" si="960"/>
        <v>X</v>
      </c>
      <c r="H1106" s="58" t="str">
        <f t="shared" si="960"/>
        <v>X</v>
      </c>
      <c r="I1106" s="58" t="str">
        <f t="shared" si="960"/>
        <v>X</v>
      </c>
      <c r="J1106" s="58" t="str">
        <f t="shared" si="960"/>
        <v>X</v>
      </c>
      <c r="K1106" s="58" t="str">
        <f t="shared" si="960"/>
        <v>X</v>
      </c>
      <c r="L1106" s="58" t="str">
        <f t="shared" si="960"/>
        <v>X</v>
      </c>
      <c r="M1106" s="58" t="str">
        <f t="shared" si="960"/>
        <v>X</v>
      </c>
      <c r="N1106" s="58" t="str">
        <f t="shared" si="960"/>
        <v>X</v>
      </c>
      <c r="O1106" s="58" t="str">
        <f t="shared" si="960"/>
        <v>X</v>
      </c>
      <c r="P1106" s="58" t="str">
        <f t="shared" si="960"/>
        <v>X</v>
      </c>
      <c r="Q1106" s="58" t="str">
        <f t="shared" si="960"/>
        <v>X</v>
      </c>
    </row>
    <row r="1107" spans="1:17" ht="18.75" customHeight="1">
      <c r="A1107" s="781"/>
      <c r="B1107" s="30" t="s">
        <v>46</v>
      </c>
      <c r="C1107" s="47">
        <f>COUNTIF(C1101:C1106,"O")</f>
        <v>0</v>
      </c>
      <c r="D1107" s="47">
        <f t="shared" ref="D1107:Q1107" si="961">COUNTIF(D1101:D1106,"O")</f>
        <v>0</v>
      </c>
      <c r="E1107" s="47">
        <f t="shared" si="961"/>
        <v>0</v>
      </c>
      <c r="F1107" s="47">
        <f t="shared" si="961"/>
        <v>0</v>
      </c>
      <c r="G1107" s="47">
        <f t="shared" si="961"/>
        <v>0</v>
      </c>
      <c r="H1107" s="47">
        <f t="shared" si="961"/>
        <v>0</v>
      </c>
      <c r="I1107" s="47">
        <f t="shared" si="961"/>
        <v>0</v>
      </c>
      <c r="J1107" s="47">
        <f t="shared" si="961"/>
        <v>0</v>
      </c>
      <c r="K1107" s="47">
        <f t="shared" si="961"/>
        <v>0</v>
      </c>
      <c r="L1107" s="47">
        <f t="shared" si="961"/>
        <v>0</v>
      </c>
      <c r="M1107" s="47">
        <f t="shared" si="961"/>
        <v>0</v>
      </c>
      <c r="N1107" s="47">
        <f t="shared" si="961"/>
        <v>0</v>
      </c>
      <c r="O1107" s="47">
        <f t="shared" si="961"/>
        <v>0</v>
      </c>
      <c r="P1107" s="47">
        <f t="shared" si="961"/>
        <v>0</v>
      </c>
      <c r="Q1107" s="47">
        <f t="shared" si="961"/>
        <v>0</v>
      </c>
    </row>
    <row r="1108" spans="1:17" ht="18.75" customHeight="1">
      <c r="A1108" s="779">
        <v>117</v>
      </c>
      <c r="B1108" s="58" t="s">
        <v>32</v>
      </c>
      <c r="C1108" s="58" t="str">
        <f>IF(C7=$V$133,"O",IF(C7=$W$133,"O",IF(C7=$X$133,"O",IF(C7=$Y$133,"O",IF(C7=$Z$133,"O",IF(C7=$AA$133,"O","X"))))))</f>
        <v>X</v>
      </c>
      <c r="D1108" s="58" t="str">
        <f t="shared" ref="D1108:Q1108" si="962">IF(D7=$V$133,"O",IF(D7=$W$133,"O",IF(D7=$X$133,"O",IF(D7=$Y$133,"O",IF(D7=$Z$133,"O",IF(D7=$AA$133,"O","X"))))))</f>
        <v>X</v>
      </c>
      <c r="E1108" s="58" t="str">
        <f t="shared" si="962"/>
        <v>X</v>
      </c>
      <c r="F1108" s="58" t="str">
        <f t="shared" si="962"/>
        <v>X</v>
      </c>
      <c r="G1108" s="58" t="str">
        <f t="shared" si="962"/>
        <v>X</v>
      </c>
      <c r="H1108" s="58" t="str">
        <f t="shared" si="962"/>
        <v>X</v>
      </c>
      <c r="I1108" s="58" t="str">
        <f t="shared" si="962"/>
        <v>X</v>
      </c>
      <c r="J1108" s="58" t="str">
        <f t="shared" si="962"/>
        <v>X</v>
      </c>
      <c r="K1108" s="58" t="str">
        <f t="shared" si="962"/>
        <v>X</v>
      </c>
      <c r="L1108" s="58" t="str">
        <f t="shared" si="962"/>
        <v>X</v>
      </c>
      <c r="M1108" s="58" t="str">
        <f t="shared" si="962"/>
        <v>X</v>
      </c>
      <c r="N1108" s="58" t="str">
        <f t="shared" si="962"/>
        <v>X</v>
      </c>
      <c r="O1108" s="58" t="str">
        <f t="shared" si="962"/>
        <v>X</v>
      </c>
      <c r="P1108" s="58" t="str">
        <f t="shared" si="962"/>
        <v>X</v>
      </c>
      <c r="Q1108" s="58" t="str">
        <f t="shared" si="962"/>
        <v>X</v>
      </c>
    </row>
    <row r="1109" spans="1:17" ht="18.75" customHeight="1">
      <c r="A1109" s="780"/>
      <c r="B1109" s="58" t="s">
        <v>33</v>
      </c>
      <c r="C1109" s="58" t="str">
        <f t="shared" ref="C1109:Q1109" si="963">IF(C8=$V$133,"O",IF(C8=$W$133,"O",IF(C8=$X$133,"O",IF(C8=$Y$133,"O",IF(C8=$Z$133,"O",IF(C8=$AA$133,"O","X"))))))</f>
        <v>X</v>
      </c>
      <c r="D1109" s="58" t="str">
        <f t="shared" si="963"/>
        <v>X</v>
      </c>
      <c r="E1109" s="58" t="str">
        <f t="shared" si="963"/>
        <v>X</v>
      </c>
      <c r="F1109" s="58" t="str">
        <f t="shared" si="963"/>
        <v>X</v>
      </c>
      <c r="G1109" s="58" t="str">
        <f t="shared" si="963"/>
        <v>X</v>
      </c>
      <c r="H1109" s="58" t="str">
        <f t="shared" si="963"/>
        <v>X</v>
      </c>
      <c r="I1109" s="58" t="str">
        <f t="shared" si="963"/>
        <v>X</v>
      </c>
      <c r="J1109" s="58" t="str">
        <f t="shared" si="963"/>
        <v>X</v>
      </c>
      <c r="K1109" s="58" t="str">
        <f t="shared" si="963"/>
        <v>X</v>
      </c>
      <c r="L1109" s="58" t="str">
        <f t="shared" si="963"/>
        <v>X</v>
      </c>
      <c r="M1109" s="58" t="str">
        <f t="shared" si="963"/>
        <v>X</v>
      </c>
      <c r="N1109" s="58" t="str">
        <f t="shared" si="963"/>
        <v>X</v>
      </c>
      <c r="O1109" s="58" t="str">
        <f t="shared" si="963"/>
        <v>X</v>
      </c>
      <c r="P1109" s="58" t="str">
        <f t="shared" si="963"/>
        <v>X</v>
      </c>
      <c r="Q1109" s="58" t="str">
        <f t="shared" si="963"/>
        <v>X</v>
      </c>
    </row>
    <row r="1110" spans="1:17" ht="18.75" customHeight="1">
      <c r="A1110" s="780"/>
      <c r="B1110" s="58" t="s">
        <v>34</v>
      </c>
      <c r="C1110" s="58" t="str">
        <f t="shared" ref="C1110:Q1110" si="964">IF(C9=$V$133,"O",IF(C9=$W$133,"O",IF(C9=$X$133,"O",IF(C9=$Y$133,"O",IF(C9=$Z$133,"O",IF(C9=$AA$133,"O","X"))))))</f>
        <v>X</v>
      </c>
      <c r="D1110" s="58" t="str">
        <f t="shared" si="964"/>
        <v>X</v>
      </c>
      <c r="E1110" s="58" t="str">
        <f t="shared" si="964"/>
        <v>X</v>
      </c>
      <c r="F1110" s="58" t="str">
        <f t="shared" si="964"/>
        <v>X</v>
      </c>
      <c r="G1110" s="58" t="str">
        <f t="shared" si="964"/>
        <v>X</v>
      </c>
      <c r="H1110" s="58" t="str">
        <f t="shared" si="964"/>
        <v>X</v>
      </c>
      <c r="I1110" s="58" t="str">
        <f t="shared" si="964"/>
        <v>X</v>
      </c>
      <c r="J1110" s="58" t="str">
        <f t="shared" si="964"/>
        <v>X</v>
      </c>
      <c r="K1110" s="58" t="str">
        <f t="shared" si="964"/>
        <v>X</v>
      </c>
      <c r="L1110" s="58" t="str">
        <f t="shared" si="964"/>
        <v>X</v>
      </c>
      <c r="M1110" s="58" t="str">
        <f t="shared" si="964"/>
        <v>X</v>
      </c>
      <c r="N1110" s="58" t="str">
        <f t="shared" si="964"/>
        <v>X</v>
      </c>
      <c r="O1110" s="58" t="str">
        <f t="shared" si="964"/>
        <v>X</v>
      </c>
      <c r="P1110" s="58" t="str">
        <f t="shared" si="964"/>
        <v>X</v>
      </c>
      <c r="Q1110" s="58" t="str">
        <f t="shared" si="964"/>
        <v>X</v>
      </c>
    </row>
    <row r="1111" spans="1:17" ht="18.75" customHeight="1">
      <c r="A1111" s="780"/>
      <c r="B1111" s="58" t="s">
        <v>35</v>
      </c>
      <c r="C1111" s="58" t="str">
        <f t="shared" ref="C1111:Q1111" si="965">IF(C10=$V$133,"O",IF(C10=$W$133,"O",IF(C10=$X$133,"O",IF(C10=$Y$133,"O",IF(C10=$Z$133,"O",IF(C10=$AA$133,"O","X"))))))</f>
        <v>O</v>
      </c>
      <c r="D1111" s="58" t="str">
        <f t="shared" si="965"/>
        <v>O</v>
      </c>
      <c r="E1111" s="58" t="str">
        <f t="shared" si="965"/>
        <v>O</v>
      </c>
      <c r="F1111" s="58" t="str">
        <f t="shared" si="965"/>
        <v>O</v>
      </c>
      <c r="G1111" s="58" t="str">
        <f t="shared" si="965"/>
        <v>O</v>
      </c>
      <c r="H1111" s="58" t="str">
        <f t="shared" si="965"/>
        <v>O</v>
      </c>
      <c r="I1111" s="58" t="str">
        <f t="shared" si="965"/>
        <v>O</v>
      </c>
      <c r="J1111" s="58" t="str">
        <f t="shared" si="965"/>
        <v>O</v>
      </c>
      <c r="K1111" s="58" t="str">
        <f t="shared" si="965"/>
        <v>O</v>
      </c>
      <c r="L1111" s="58" t="str">
        <f t="shared" si="965"/>
        <v>O</v>
      </c>
      <c r="M1111" s="58" t="str">
        <f t="shared" si="965"/>
        <v>O</v>
      </c>
      <c r="N1111" s="58" t="str">
        <f t="shared" si="965"/>
        <v>O</v>
      </c>
      <c r="O1111" s="58" t="str">
        <f t="shared" si="965"/>
        <v>O</v>
      </c>
      <c r="P1111" s="58" t="str">
        <f t="shared" si="965"/>
        <v>O</v>
      </c>
      <c r="Q1111" s="58" t="str">
        <f t="shared" si="965"/>
        <v>O</v>
      </c>
    </row>
    <row r="1112" spans="1:17" ht="18.75" customHeight="1">
      <c r="A1112" s="780"/>
      <c r="B1112" s="58" t="s">
        <v>36</v>
      </c>
      <c r="C1112" s="58" t="str">
        <f t="shared" ref="C1112:Q1112" si="966">IF(C11=$V$133,"O",IF(C11=$W$133,"O",IF(C11=$X$133,"O",IF(C11=$Y$133,"O",IF(C11=$Z$133,"O",IF(C11=$AA$133,"O","X"))))))</f>
        <v>X</v>
      </c>
      <c r="D1112" s="58" t="str">
        <f t="shared" si="966"/>
        <v>X</v>
      </c>
      <c r="E1112" s="58" t="str">
        <f t="shared" si="966"/>
        <v>X</v>
      </c>
      <c r="F1112" s="58" t="str">
        <f t="shared" si="966"/>
        <v>X</v>
      </c>
      <c r="G1112" s="58" t="str">
        <f t="shared" si="966"/>
        <v>X</v>
      </c>
      <c r="H1112" s="58" t="str">
        <f t="shared" si="966"/>
        <v>X</v>
      </c>
      <c r="I1112" s="58" t="str">
        <f t="shared" si="966"/>
        <v>X</v>
      </c>
      <c r="J1112" s="58" t="str">
        <f t="shared" si="966"/>
        <v>X</v>
      </c>
      <c r="K1112" s="58" t="str">
        <f t="shared" si="966"/>
        <v>X</v>
      </c>
      <c r="L1112" s="58" t="str">
        <f t="shared" si="966"/>
        <v>X</v>
      </c>
      <c r="M1112" s="58" t="str">
        <f t="shared" si="966"/>
        <v>X</v>
      </c>
      <c r="N1112" s="58" t="str">
        <f t="shared" si="966"/>
        <v>X</v>
      </c>
      <c r="O1112" s="58" t="str">
        <f t="shared" si="966"/>
        <v>X</v>
      </c>
      <c r="P1112" s="58" t="str">
        <f t="shared" si="966"/>
        <v>X</v>
      </c>
      <c r="Q1112" s="58" t="str">
        <f t="shared" si="966"/>
        <v>X</v>
      </c>
    </row>
    <row r="1113" spans="1:17" ht="18.75" customHeight="1">
      <c r="A1113" s="780"/>
      <c r="B1113" s="58" t="s">
        <v>21</v>
      </c>
      <c r="C1113" s="58" t="str">
        <f t="shared" ref="C1113:Q1113" si="967">IF(C12=$V$133,"O",IF(C12=$W$133,"O",IF(C12=$X$133,"O",IF(C12=$Y$133,"O",IF(C12=$Z$133,"O",IF(C12=$AA$133,"O","X"))))))</f>
        <v>X</v>
      </c>
      <c r="D1113" s="58" t="str">
        <f t="shared" si="967"/>
        <v>X</v>
      </c>
      <c r="E1113" s="58" t="str">
        <f t="shared" si="967"/>
        <v>X</v>
      </c>
      <c r="F1113" s="58" t="str">
        <f t="shared" si="967"/>
        <v>X</v>
      </c>
      <c r="G1113" s="58" t="str">
        <f t="shared" si="967"/>
        <v>X</v>
      </c>
      <c r="H1113" s="58" t="str">
        <f t="shared" si="967"/>
        <v>X</v>
      </c>
      <c r="I1113" s="58" t="str">
        <f t="shared" si="967"/>
        <v>X</v>
      </c>
      <c r="J1113" s="58" t="str">
        <f t="shared" si="967"/>
        <v>X</v>
      </c>
      <c r="K1113" s="58" t="str">
        <f t="shared" si="967"/>
        <v>X</v>
      </c>
      <c r="L1113" s="58" t="str">
        <f t="shared" si="967"/>
        <v>X</v>
      </c>
      <c r="M1113" s="58" t="str">
        <f t="shared" si="967"/>
        <v>X</v>
      </c>
      <c r="N1113" s="58" t="str">
        <f t="shared" si="967"/>
        <v>X</v>
      </c>
      <c r="O1113" s="58" t="str">
        <f t="shared" si="967"/>
        <v>X</v>
      </c>
      <c r="P1113" s="58" t="str">
        <f t="shared" si="967"/>
        <v>X</v>
      </c>
      <c r="Q1113" s="58" t="str">
        <f t="shared" si="967"/>
        <v>X</v>
      </c>
    </row>
    <row r="1114" spans="1:17" ht="18.75" customHeight="1">
      <c r="A1114" s="781"/>
      <c r="B1114" s="30" t="s">
        <v>46</v>
      </c>
      <c r="C1114" s="47">
        <f>COUNTIF(C1108:C1113,"O")</f>
        <v>1</v>
      </c>
      <c r="D1114" s="47">
        <f t="shared" ref="D1114:Q1114" si="968">COUNTIF(D1108:D1113,"O")</f>
        <v>1</v>
      </c>
      <c r="E1114" s="47">
        <f t="shared" si="968"/>
        <v>1</v>
      </c>
      <c r="F1114" s="47">
        <f t="shared" si="968"/>
        <v>1</v>
      </c>
      <c r="G1114" s="47">
        <f t="shared" si="968"/>
        <v>1</v>
      </c>
      <c r="H1114" s="47">
        <f t="shared" si="968"/>
        <v>1</v>
      </c>
      <c r="I1114" s="47">
        <f t="shared" si="968"/>
        <v>1</v>
      </c>
      <c r="J1114" s="47">
        <f t="shared" si="968"/>
        <v>1</v>
      </c>
      <c r="K1114" s="47">
        <f t="shared" si="968"/>
        <v>1</v>
      </c>
      <c r="L1114" s="47">
        <f t="shared" si="968"/>
        <v>1</v>
      </c>
      <c r="M1114" s="47">
        <f t="shared" si="968"/>
        <v>1</v>
      </c>
      <c r="N1114" s="47">
        <f t="shared" si="968"/>
        <v>1</v>
      </c>
      <c r="O1114" s="47">
        <f t="shared" si="968"/>
        <v>1</v>
      </c>
      <c r="P1114" s="47">
        <f t="shared" si="968"/>
        <v>1</v>
      </c>
      <c r="Q1114" s="47">
        <f t="shared" si="968"/>
        <v>1</v>
      </c>
    </row>
    <row r="1115" spans="1:17" ht="18.75" customHeight="1">
      <c r="A1115" s="779">
        <v>118</v>
      </c>
      <c r="B1115" s="58" t="s">
        <v>32</v>
      </c>
      <c r="C1115" s="58" t="str">
        <f>IF(C7=$V$134,"O",IF(C7=$W$134,"O",IF(C7=$X$134,"O",IF(C7=$Y$134,"O",IF(C7=$Z$134,"O",IF(C7=$AA$134,"O","X"))))))</f>
        <v>O</v>
      </c>
      <c r="D1115" s="58" t="str">
        <f t="shared" ref="D1115:Q1115" si="969">IF(D7=$V$134,"O",IF(D7=$W$134,"O",IF(D7=$X$134,"O",IF(D7=$Y$134,"O",IF(D7=$Z$134,"O",IF(D7=$AA$134,"O","X"))))))</f>
        <v>O</v>
      </c>
      <c r="E1115" s="58" t="str">
        <f t="shared" si="969"/>
        <v>O</v>
      </c>
      <c r="F1115" s="58" t="str">
        <f t="shared" si="969"/>
        <v>O</v>
      </c>
      <c r="G1115" s="58" t="str">
        <f t="shared" si="969"/>
        <v>O</v>
      </c>
      <c r="H1115" s="58" t="str">
        <f t="shared" si="969"/>
        <v>O</v>
      </c>
      <c r="I1115" s="58" t="str">
        <f t="shared" si="969"/>
        <v>O</v>
      </c>
      <c r="J1115" s="58" t="str">
        <f t="shared" si="969"/>
        <v>O</v>
      </c>
      <c r="K1115" s="58" t="str">
        <f t="shared" si="969"/>
        <v>O</v>
      </c>
      <c r="L1115" s="58" t="str">
        <f t="shared" si="969"/>
        <v>O</v>
      </c>
      <c r="M1115" s="58" t="str">
        <f t="shared" si="969"/>
        <v>O</v>
      </c>
      <c r="N1115" s="58" t="str">
        <f t="shared" si="969"/>
        <v>O</v>
      </c>
      <c r="O1115" s="58" t="str">
        <f t="shared" si="969"/>
        <v>O</v>
      </c>
      <c r="P1115" s="58" t="str">
        <f t="shared" si="969"/>
        <v>O</v>
      </c>
      <c r="Q1115" s="58" t="str">
        <f t="shared" si="969"/>
        <v>O</v>
      </c>
    </row>
    <row r="1116" spans="1:17" ht="18.75" customHeight="1">
      <c r="A1116" s="780"/>
      <c r="B1116" s="58" t="s">
        <v>33</v>
      </c>
      <c r="C1116" s="58" t="str">
        <f t="shared" ref="C1116:Q1116" si="970">IF(C8=$V$134,"O",IF(C8=$W$134,"O",IF(C8=$X$134,"O",IF(C8=$Y$134,"O",IF(C8=$Z$134,"O",IF(C8=$AA$134,"O","X"))))))</f>
        <v>X</v>
      </c>
      <c r="D1116" s="58" t="str">
        <f t="shared" si="970"/>
        <v>X</v>
      </c>
      <c r="E1116" s="58" t="str">
        <f t="shared" si="970"/>
        <v>X</v>
      </c>
      <c r="F1116" s="58" t="str">
        <f t="shared" si="970"/>
        <v>X</v>
      </c>
      <c r="G1116" s="58" t="str">
        <f t="shared" si="970"/>
        <v>X</v>
      </c>
      <c r="H1116" s="58" t="str">
        <f t="shared" si="970"/>
        <v>X</v>
      </c>
      <c r="I1116" s="58" t="str">
        <f t="shared" si="970"/>
        <v>X</v>
      </c>
      <c r="J1116" s="58" t="str">
        <f t="shared" si="970"/>
        <v>X</v>
      </c>
      <c r="K1116" s="58" t="str">
        <f t="shared" si="970"/>
        <v>X</v>
      </c>
      <c r="L1116" s="58" t="str">
        <f t="shared" si="970"/>
        <v>X</v>
      </c>
      <c r="M1116" s="58" t="str">
        <f t="shared" si="970"/>
        <v>X</v>
      </c>
      <c r="N1116" s="58" t="str">
        <f t="shared" si="970"/>
        <v>X</v>
      </c>
      <c r="O1116" s="58" t="str">
        <f t="shared" si="970"/>
        <v>X</v>
      </c>
      <c r="P1116" s="58" t="str">
        <f t="shared" si="970"/>
        <v>X</v>
      </c>
      <c r="Q1116" s="58" t="str">
        <f t="shared" si="970"/>
        <v>X</v>
      </c>
    </row>
    <row r="1117" spans="1:17" ht="18.75" customHeight="1">
      <c r="A1117" s="780"/>
      <c r="B1117" s="58" t="s">
        <v>34</v>
      </c>
      <c r="C1117" s="58" t="str">
        <f t="shared" ref="C1117:Q1117" si="971">IF(C9=$V$134,"O",IF(C9=$W$134,"O",IF(C9=$X$134,"O",IF(C9=$Y$134,"O",IF(C9=$Z$134,"O",IF(C9=$AA$134,"O","X"))))))</f>
        <v>X</v>
      </c>
      <c r="D1117" s="58" t="str">
        <f t="shared" si="971"/>
        <v>X</v>
      </c>
      <c r="E1117" s="58" t="str">
        <f t="shared" si="971"/>
        <v>X</v>
      </c>
      <c r="F1117" s="58" t="str">
        <f t="shared" si="971"/>
        <v>X</v>
      </c>
      <c r="G1117" s="58" t="str">
        <f t="shared" si="971"/>
        <v>X</v>
      </c>
      <c r="H1117" s="58" t="str">
        <f t="shared" si="971"/>
        <v>X</v>
      </c>
      <c r="I1117" s="58" t="str">
        <f t="shared" si="971"/>
        <v>X</v>
      </c>
      <c r="J1117" s="58" t="str">
        <f t="shared" si="971"/>
        <v>X</v>
      </c>
      <c r="K1117" s="58" t="str">
        <f t="shared" si="971"/>
        <v>X</v>
      </c>
      <c r="L1117" s="58" t="str">
        <f t="shared" si="971"/>
        <v>X</v>
      </c>
      <c r="M1117" s="58" t="str">
        <f t="shared" si="971"/>
        <v>X</v>
      </c>
      <c r="N1117" s="58" t="str">
        <f t="shared" si="971"/>
        <v>X</v>
      </c>
      <c r="O1117" s="58" t="str">
        <f t="shared" si="971"/>
        <v>X</v>
      </c>
      <c r="P1117" s="58" t="str">
        <f t="shared" si="971"/>
        <v>X</v>
      </c>
      <c r="Q1117" s="58" t="str">
        <f t="shared" si="971"/>
        <v>X</v>
      </c>
    </row>
    <row r="1118" spans="1:17" ht="18.75" customHeight="1">
      <c r="A1118" s="780"/>
      <c r="B1118" s="58" t="s">
        <v>35</v>
      </c>
      <c r="C1118" s="58" t="str">
        <f t="shared" ref="C1118:Q1118" si="972">IF(C10=$V$134,"O",IF(C10=$W$134,"O",IF(C10=$X$134,"O",IF(C10=$Y$134,"O",IF(C10=$Z$134,"O",IF(C10=$AA$134,"O","X"))))))</f>
        <v>X</v>
      </c>
      <c r="D1118" s="58" t="str">
        <f t="shared" si="972"/>
        <v>X</v>
      </c>
      <c r="E1118" s="58" t="str">
        <f t="shared" si="972"/>
        <v>X</v>
      </c>
      <c r="F1118" s="58" t="str">
        <f t="shared" si="972"/>
        <v>X</v>
      </c>
      <c r="G1118" s="58" t="str">
        <f t="shared" si="972"/>
        <v>X</v>
      </c>
      <c r="H1118" s="58" t="str">
        <f t="shared" si="972"/>
        <v>X</v>
      </c>
      <c r="I1118" s="58" t="str">
        <f t="shared" si="972"/>
        <v>X</v>
      </c>
      <c r="J1118" s="58" t="str">
        <f t="shared" si="972"/>
        <v>X</v>
      </c>
      <c r="K1118" s="58" t="str">
        <f t="shared" si="972"/>
        <v>X</v>
      </c>
      <c r="L1118" s="58" t="str">
        <f t="shared" si="972"/>
        <v>X</v>
      </c>
      <c r="M1118" s="58" t="str">
        <f t="shared" si="972"/>
        <v>X</v>
      </c>
      <c r="N1118" s="58" t="str">
        <f t="shared" si="972"/>
        <v>X</v>
      </c>
      <c r="O1118" s="58" t="str">
        <f t="shared" si="972"/>
        <v>X</v>
      </c>
      <c r="P1118" s="58" t="str">
        <f t="shared" si="972"/>
        <v>X</v>
      </c>
      <c r="Q1118" s="58" t="str">
        <f t="shared" si="972"/>
        <v>X</v>
      </c>
    </row>
    <row r="1119" spans="1:17" ht="18.75" customHeight="1">
      <c r="A1119" s="780"/>
      <c r="B1119" s="58" t="s">
        <v>36</v>
      </c>
      <c r="C1119" s="58" t="str">
        <f t="shared" ref="C1119:Q1119" si="973">IF(C11=$V$134,"O",IF(C11=$W$134,"O",IF(C11=$X$134,"O",IF(C11=$Y$134,"O",IF(C11=$Z$134,"O",IF(C11=$AA$134,"O","X"))))))</f>
        <v>X</v>
      </c>
      <c r="D1119" s="58" t="str">
        <f t="shared" si="973"/>
        <v>X</v>
      </c>
      <c r="E1119" s="58" t="str">
        <f t="shared" si="973"/>
        <v>X</v>
      </c>
      <c r="F1119" s="58" t="str">
        <f t="shared" si="973"/>
        <v>X</v>
      </c>
      <c r="G1119" s="58" t="str">
        <f t="shared" si="973"/>
        <v>X</v>
      </c>
      <c r="H1119" s="58" t="str">
        <f t="shared" si="973"/>
        <v>X</v>
      </c>
      <c r="I1119" s="58" t="str">
        <f t="shared" si="973"/>
        <v>X</v>
      </c>
      <c r="J1119" s="58" t="str">
        <f t="shared" si="973"/>
        <v>X</v>
      </c>
      <c r="K1119" s="58" t="str">
        <f t="shared" si="973"/>
        <v>X</v>
      </c>
      <c r="L1119" s="58" t="str">
        <f t="shared" si="973"/>
        <v>X</v>
      </c>
      <c r="M1119" s="58" t="str">
        <f t="shared" si="973"/>
        <v>X</v>
      </c>
      <c r="N1119" s="58" t="str">
        <f t="shared" si="973"/>
        <v>X</v>
      </c>
      <c r="O1119" s="58" t="str">
        <f t="shared" si="973"/>
        <v>X</v>
      </c>
      <c r="P1119" s="58" t="str">
        <f t="shared" si="973"/>
        <v>X</v>
      </c>
      <c r="Q1119" s="58" t="str">
        <f t="shared" si="973"/>
        <v>X</v>
      </c>
    </row>
    <row r="1120" spans="1:17" ht="18.75" customHeight="1">
      <c r="A1120" s="780"/>
      <c r="B1120" s="58" t="s">
        <v>21</v>
      </c>
      <c r="C1120" s="58" t="str">
        <f t="shared" ref="C1120:Q1120" si="974">IF(C12=$V$134,"O",IF(C12=$W$134,"O",IF(C12=$X$134,"O",IF(C12=$Y$134,"O",IF(C12=$Z$134,"O",IF(C12=$AA$134,"O","X"))))))</f>
        <v>X</v>
      </c>
      <c r="D1120" s="58" t="str">
        <f t="shared" si="974"/>
        <v>X</v>
      </c>
      <c r="E1120" s="58" t="str">
        <f t="shared" si="974"/>
        <v>X</v>
      </c>
      <c r="F1120" s="58" t="str">
        <f t="shared" si="974"/>
        <v>X</v>
      </c>
      <c r="G1120" s="58" t="str">
        <f t="shared" si="974"/>
        <v>X</v>
      </c>
      <c r="H1120" s="58" t="str">
        <f t="shared" si="974"/>
        <v>X</v>
      </c>
      <c r="I1120" s="58" t="str">
        <f t="shared" si="974"/>
        <v>X</v>
      </c>
      <c r="J1120" s="58" t="str">
        <f t="shared" si="974"/>
        <v>X</v>
      </c>
      <c r="K1120" s="58" t="str">
        <f t="shared" si="974"/>
        <v>X</v>
      </c>
      <c r="L1120" s="58" t="str">
        <f t="shared" si="974"/>
        <v>X</v>
      </c>
      <c r="M1120" s="58" t="str">
        <f t="shared" si="974"/>
        <v>X</v>
      </c>
      <c r="N1120" s="58" t="str">
        <f t="shared" si="974"/>
        <v>X</v>
      </c>
      <c r="O1120" s="58" t="str">
        <f t="shared" si="974"/>
        <v>X</v>
      </c>
      <c r="P1120" s="58" t="str">
        <f t="shared" si="974"/>
        <v>X</v>
      </c>
      <c r="Q1120" s="58" t="str">
        <f t="shared" si="974"/>
        <v>X</v>
      </c>
    </row>
    <row r="1121" spans="1:17" ht="18.75" customHeight="1">
      <c r="A1121" s="781"/>
      <c r="B1121" s="30" t="s">
        <v>46</v>
      </c>
      <c r="C1121" s="47">
        <f>COUNTIF(C1115:C1120,"O")</f>
        <v>1</v>
      </c>
      <c r="D1121" s="47">
        <f t="shared" ref="D1121:Q1121" si="975">COUNTIF(D1115:D1120,"O")</f>
        <v>1</v>
      </c>
      <c r="E1121" s="47">
        <f t="shared" si="975"/>
        <v>1</v>
      </c>
      <c r="F1121" s="47">
        <f t="shared" si="975"/>
        <v>1</v>
      </c>
      <c r="G1121" s="47">
        <f t="shared" si="975"/>
        <v>1</v>
      </c>
      <c r="H1121" s="47">
        <f t="shared" si="975"/>
        <v>1</v>
      </c>
      <c r="I1121" s="47">
        <f t="shared" si="975"/>
        <v>1</v>
      </c>
      <c r="J1121" s="47">
        <f t="shared" si="975"/>
        <v>1</v>
      </c>
      <c r="K1121" s="47">
        <f t="shared" si="975"/>
        <v>1</v>
      </c>
      <c r="L1121" s="47">
        <f t="shared" si="975"/>
        <v>1</v>
      </c>
      <c r="M1121" s="47">
        <f t="shared" si="975"/>
        <v>1</v>
      </c>
      <c r="N1121" s="47">
        <f t="shared" si="975"/>
        <v>1</v>
      </c>
      <c r="O1121" s="47">
        <f t="shared" si="975"/>
        <v>1</v>
      </c>
      <c r="P1121" s="47">
        <f t="shared" si="975"/>
        <v>1</v>
      </c>
      <c r="Q1121" s="47">
        <f t="shared" si="975"/>
        <v>1</v>
      </c>
    </row>
    <row r="1122" spans="1:17" ht="18.75" customHeight="1">
      <c r="A1122" s="779">
        <v>119</v>
      </c>
      <c r="B1122" s="58" t="s">
        <v>32</v>
      </c>
      <c r="C1122" s="58" t="str">
        <f>IF(C7=$V$135,"O",IF(C7=$W$135,"O",IF(C7=$X$135,"O",IF(C7=$Y$135,"O",IF(C7=$Z$135,"O",IF(C7=$AA$135,"O","X"))))))</f>
        <v>X</v>
      </c>
      <c r="D1122" s="58" t="str">
        <f t="shared" ref="D1122:Q1122" si="976">IF(D7=$V$135,"O",IF(D7=$W$135,"O",IF(D7=$X$135,"O",IF(D7=$Y$135,"O",IF(D7=$Z$135,"O",IF(D7=$AA$135,"O","X"))))))</f>
        <v>X</v>
      </c>
      <c r="E1122" s="58" t="str">
        <f t="shared" si="976"/>
        <v>X</v>
      </c>
      <c r="F1122" s="58" t="str">
        <f t="shared" si="976"/>
        <v>X</v>
      </c>
      <c r="G1122" s="58" t="str">
        <f t="shared" si="976"/>
        <v>X</v>
      </c>
      <c r="H1122" s="58" t="str">
        <f t="shared" si="976"/>
        <v>X</v>
      </c>
      <c r="I1122" s="58" t="str">
        <f t="shared" si="976"/>
        <v>X</v>
      </c>
      <c r="J1122" s="58" t="str">
        <f t="shared" si="976"/>
        <v>X</v>
      </c>
      <c r="K1122" s="58" t="str">
        <f t="shared" si="976"/>
        <v>X</v>
      </c>
      <c r="L1122" s="58" t="str">
        <f t="shared" si="976"/>
        <v>X</v>
      </c>
      <c r="M1122" s="58" t="str">
        <f t="shared" si="976"/>
        <v>X</v>
      </c>
      <c r="N1122" s="58" t="str">
        <f t="shared" si="976"/>
        <v>X</v>
      </c>
      <c r="O1122" s="58" t="str">
        <f t="shared" si="976"/>
        <v>X</v>
      </c>
      <c r="P1122" s="58" t="str">
        <f t="shared" si="976"/>
        <v>X</v>
      </c>
      <c r="Q1122" s="58" t="str">
        <f t="shared" si="976"/>
        <v>X</v>
      </c>
    </row>
    <row r="1123" spans="1:17" ht="18.75" customHeight="1">
      <c r="A1123" s="780"/>
      <c r="B1123" s="58" t="s">
        <v>33</v>
      </c>
      <c r="C1123" s="58" t="str">
        <f t="shared" ref="C1123:Q1123" si="977">IF(C8=$V$135,"O",IF(C8=$W$135,"O",IF(C8=$X$135,"O",IF(C8=$Y$135,"O",IF(C8=$Z$135,"O",IF(C8=$AA$135,"O","X"))))))</f>
        <v>O</v>
      </c>
      <c r="D1123" s="58" t="str">
        <f t="shared" si="977"/>
        <v>O</v>
      </c>
      <c r="E1123" s="58" t="str">
        <f t="shared" si="977"/>
        <v>O</v>
      </c>
      <c r="F1123" s="58" t="str">
        <f t="shared" si="977"/>
        <v>O</v>
      </c>
      <c r="G1123" s="58" t="str">
        <f t="shared" si="977"/>
        <v>O</v>
      </c>
      <c r="H1123" s="58" t="str">
        <f t="shared" si="977"/>
        <v>O</v>
      </c>
      <c r="I1123" s="58" t="str">
        <f t="shared" si="977"/>
        <v>O</v>
      </c>
      <c r="J1123" s="58" t="str">
        <f t="shared" si="977"/>
        <v>O</v>
      </c>
      <c r="K1123" s="58" t="str">
        <f t="shared" si="977"/>
        <v>O</v>
      </c>
      <c r="L1123" s="58" t="str">
        <f t="shared" si="977"/>
        <v>O</v>
      </c>
      <c r="M1123" s="58" t="str">
        <f t="shared" si="977"/>
        <v>O</v>
      </c>
      <c r="N1123" s="58" t="str">
        <f t="shared" si="977"/>
        <v>O</v>
      </c>
      <c r="O1123" s="58" t="str">
        <f t="shared" si="977"/>
        <v>O</v>
      </c>
      <c r="P1123" s="58" t="str">
        <f t="shared" si="977"/>
        <v>O</v>
      </c>
      <c r="Q1123" s="58" t="str">
        <f t="shared" si="977"/>
        <v>O</v>
      </c>
    </row>
    <row r="1124" spans="1:17" ht="18.75" customHeight="1">
      <c r="A1124" s="780"/>
      <c r="B1124" s="58" t="s">
        <v>34</v>
      </c>
      <c r="C1124" s="58" t="str">
        <f t="shared" ref="C1124:Q1124" si="978">IF(C9=$V$135,"O",IF(C9=$W$135,"O",IF(C9=$X$135,"O",IF(C9=$Y$135,"O",IF(C9=$Z$135,"O",IF(C9=$AA$135,"O","X"))))))</f>
        <v>X</v>
      </c>
      <c r="D1124" s="58" t="str">
        <f t="shared" si="978"/>
        <v>X</v>
      </c>
      <c r="E1124" s="58" t="str">
        <f t="shared" si="978"/>
        <v>X</v>
      </c>
      <c r="F1124" s="58" t="str">
        <f t="shared" si="978"/>
        <v>X</v>
      </c>
      <c r="G1124" s="58" t="str">
        <f t="shared" si="978"/>
        <v>X</v>
      </c>
      <c r="H1124" s="58" t="str">
        <f t="shared" si="978"/>
        <v>X</v>
      </c>
      <c r="I1124" s="58" t="str">
        <f t="shared" si="978"/>
        <v>X</v>
      </c>
      <c r="J1124" s="58" t="str">
        <f t="shared" si="978"/>
        <v>X</v>
      </c>
      <c r="K1124" s="58" t="str">
        <f t="shared" si="978"/>
        <v>X</v>
      </c>
      <c r="L1124" s="58" t="str">
        <f t="shared" si="978"/>
        <v>X</v>
      </c>
      <c r="M1124" s="58" t="str">
        <f t="shared" si="978"/>
        <v>X</v>
      </c>
      <c r="N1124" s="58" t="str">
        <f t="shared" si="978"/>
        <v>X</v>
      </c>
      <c r="O1124" s="58" t="str">
        <f t="shared" si="978"/>
        <v>X</v>
      </c>
      <c r="P1124" s="58" t="str">
        <f t="shared" si="978"/>
        <v>X</v>
      </c>
      <c r="Q1124" s="58" t="str">
        <f t="shared" si="978"/>
        <v>X</v>
      </c>
    </row>
    <row r="1125" spans="1:17" ht="18.75" customHeight="1">
      <c r="A1125" s="780"/>
      <c r="B1125" s="58" t="s">
        <v>35</v>
      </c>
      <c r="C1125" s="58" t="str">
        <f t="shared" ref="C1125:Q1125" si="979">IF(C10=$V$135,"O",IF(C10=$W$135,"O",IF(C10=$X$135,"O",IF(C10=$Y$135,"O",IF(C10=$Z$135,"O",IF(C10=$AA$135,"O","X"))))))</f>
        <v>X</v>
      </c>
      <c r="D1125" s="58" t="str">
        <f t="shared" si="979"/>
        <v>X</v>
      </c>
      <c r="E1125" s="58" t="str">
        <f t="shared" si="979"/>
        <v>X</v>
      </c>
      <c r="F1125" s="58" t="str">
        <f t="shared" si="979"/>
        <v>X</v>
      </c>
      <c r="G1125" s="58" t="str">
        <f t="shared" si="979"/>
        <v>X</v>
      </c>
      <c r="H1125" s="58" t="str">
        <f t="shared" si="979"/>
        <v>X</v>
      </c>
      <c r="I1125" s="58" t="str">
        <f t="shared" si="979"/>
        <v>X</v>
      </c>
      <c r="J1125" s="58" t="str">
        <f t="shared" si="979"/>
        <v>X</v>
      </c>
      <c r="K1125" s="58" t="str">
        <f t="shared" si="979"/>
        <v>X</v>
      </c>
      <c r="L1125" s="58" t="str">
        <f t="shared" si="979"/>
        <v>X</v>
      </c>
      <c r="M1125" s="58" t="str">
        <f t="shared" si="979"/>
        <v>X</v>
      </c>
      <c r="N1125" s="58" t="str">
        <f t="shared" si="979"/>
        <v>X</v>
      </c>
      <c r="O1125" s="58" t="str">
        <f t="shared" si="979"/>
        <v>X</v>
      </c>
      <c r="P1125" s="58" t="str">
        <f t="shared" si="979"/>
        <v>X</v>
      </c>
      <c r="Q1125" s="58" t="str">
        <f t="shared" si="979"/>
        <v>X</v>
      </c>
    </row>
    <row r="1126" spans="1:17" ht="18.75" customHeight="1">
      <c r="A1126" s="780"/>
      <c r="B1126" s="58" t="s">
        <v>36</v>
      </c>
      <c r="C1126" s="58" t="str">
        <f t="shared" ref="C1126:Q1126" si="980">IF(C11=$V$135,"O",IF(C11=$W$135,"O",IF(C11=$X$135,"O",IF(C11=$Y$135,"O",IF(C11=$Z$135,"O",IF(C11=$AA$135,"O","X"))))))</f>
        <v>X</v>
      </c>
      <c r="D1126" s="58" t="str">
        <f t="shared" si="980"/>
        <v>X</v>
      </c>
      <c r="E1126" s="58" t="str">
        <f t="shared" si="980"/>
        <v>X</v>
      </c>
      <c r="F1126" s="58" t="str">
        <f t="shared" si="980"/>
        <v>X</v>
      </c>
      <c r="G1126" s="58" t="str">
        <f t="shared" si="980"/>
        <v>X</v>
      </c>
      <c r="H1126" s="58" t="str">
        <f t="shared" si="980"/>
        <v>X</v>
      </c>
      <c r="I1126" s="58" t="str">
        <f t="shared" si="980"/>
        <v>X</v>
      </c>
      <c r="J1126" s="58" t="str">
        <f t="shared" si="980"/>
        <v>X</v>
      </c>
      <c r="K1126" s="58" t="str">
        <f t="shared" si="980"/>
        <v>X</v>
      </c>
      <c r="L1126" s="58" t="str">
        <f t="shared" si="980"/>
        <v>X</v>
      </c>
      <c r="M1126" s="58" t="str">
        <f t="shared" si="980"/>
        <v>X</v>
      </c>
      <c r="N1126" s="58" t="str">
        <f t="shared" si="980"/>
        <v>X</v>
      </c>
      <c r="O1126" s="58" t="str">
        <f t="shared" si="980"/>
        <v>X</v>
      </c>
      <c r="P1126" s="58" t="str">
        <f t="shared" si="980"/>
        <v>X</v>
      </c>
      <c r="Q1126" s="58" t="str">
        <f t="shared" si="980"/>
        <v>X</v>
      </c>
    </row>
    <row r="1127" spans="1:17" ht="18.75" customHeight="1">
      <c r="A1127" s="780"/>
      <c r="B1127" s="58" t="s">
        <v>21</v>
      </c>
      <c r="C1127" s="58" t="str">
        <f t="shared" ref="C1127:Q1127" si="981">IF(C12=$V$135,"O",IF(C12=$W$135,"O",IF(C12=$X$135,"O",IF(C12=$Y$135,"O",IF(C12=$Z$135,"O",IF(C12=$AA$135,"O","X"))))))</f>
        <v>O</v>
      </c>
      <c r="D1127" s="58" t="str">
        <f t="shared" si="981"/>
        <v>O</v>
      </c>
      <c r="E1127" s="58" t="str">
        <f t="shared" si="981"/>
        <v>O</v>
      </c>
      <c r="F1127" s="58" t="str">
        <f t="shared" si="981"/>
        <v>O</v>
      </c>
      <c r="G1127" s="58" t="str">
        <f t="shared" si="981"/>
        <v>O</v>
      </c>
      <c r="H1127" s="58" t="str">
        <f t="shared" si="981"/>
        <v>O</v>
      </c>
      <c r="I1127" s="58" t="str">
        <f t="shared" si="981"/>
        <v>O</v>
      </c>
      <c r="J1127" s="58" t="str">
        <f t="shared" si="981"/>
        <v>O</v>
      </c>
      <c r="K1127" s="58" t="str">
        <f t="shared" si="981"/>
        <v>O</v>
      </c>
      <c r="L1127" s="58" t="str">
        <f t="shared" si="981"/>
        <v>O</v>
      </c>
      <c r="M1127" s="58" t="str">
        <f t="shared" si="981"/>
        <v>O</v>
      </c>
      <c r="N1127" s="58" t="str">
        <f t="shared" si="981"/>
        <v>O</v>
      </c>
      <c r="O1127" s="58" t="str">
        <f t="shared" si="981"/>
        <v>O</v>
      </c>
      <c r="P1127" s="58" t="str">
        <f t="shared" si="981"/>
        <v>O</v>
      </c>
      <c r="Q1127" s="58" t="str">
        <f t="shared" si="981"/>
        <v>O</v>
      </c>
    </row>
    <row r="1128" spans="1:17" ht="18.75" customHeight="1">
      <c r="A1128" s="781"/>
      <c r="B1128" s="30" t="s">
        <v>46</v>
      </c>
      <c r="C1128" s="47">
        <f>COUNTIF(C1122:C1127,"O")</f>
        <v>2</v>
      </c>
      <c r="D1128" s="47">
        <f t="shared" ref="D1128:Q1128" si="982">COUNTIF(D1122:D1127,"O")</f>
        <v>2</v>
      </c>
      <c r="E1128" s="47">
        <f t="shared" si="982"/>
        <v>2</v>
      </c>
      <c r="F1128" s="47">
        <f t="shared" si="982"/>
        <v>2</v>
      </c>
      <c r="G1128" s="47">
        <f t="shared" si="982"/>
        <v>2</v>
      </c>
      <c r="H1128" s="47">
        <f t="shared" si="982"/>
        <v>2</v>
      </c>
      <c r="I1128" s="47">
        <f t="shared" si="982"/>
        <v>2</v>
      </c>
      <c r="J1128" s="47">
        <f t="shared" si="982"/>
        <v>2</v>
      </c>
      <c r="K1128" s="47">
        <f t="shared" si="982"/>
        <v>2</v>
      </c>
      <c r="L1128" s="47">
        <f t="shared" si="982"/>
        <v>2</v>
      </c>
      <c r="M1128" s="47">
        <f t="shared" si="982"/>
        <v>2</v>
      </c>
      <c r="N1128" s="47">
        <f t="shared" si="982"/>
        <v>2</v>
      </c>
      <c r="O1128" s="47">
        <f t="shared" si="982"/>
        <v>2</v>
      </c>
      <c r="P1128" s="47">
        <f t="shared" si="982"/>
        <v>2</v>
      </c>
      <c r="Q1128" s="47">
        <f t="shared" si="982"/>
        <v>2</v>
      </c>
    </row>
    <row r="1129" spans="1:17" ht="18.75" customHeight="1">
      <c r="A1129" s="779">
        <v>120</v>
      </c>
      <c r="B1129" s="58" t="s">
        <v>32</v>
      </c>
      <c r="C1129" s="58" t="str">
        <f>IF(C7=$V$136,"O",IF(C7=$W$136,"O",IF(C7=$X$136,"O",IF(C7=$Y$136,"O",IF(C7=$Z$136,"O",IF(C7=$AA$136,"O","X"))))))</f>
        <v>X</v>
      </c>
      <c r="D1129" s="58" t="str">
        <f t="shared" ref="D1129:Q1129" si="983">IF(D7=$V$136,"O",IF(D7=$W$136,"O",IF(D7=$X$136,"O",IF(D7=$Y$136,"O",IF(D7=$Z$136,"O",IF(D7=$AA$136,"O","X"))))))</f>
        <v>X</v>
      </c>
      <c r="E1129" s="58" t="str">
        <f t="shared" si="983"/>
        <v>X</v>
      </c>
      <c r="F1129" s="58" t="str">
        <f t="shared" si="983"/>
        <v>X</v>
      </c>
      <c r="G1129" s="58" t="str">
        <f t="shared" si="983"/>
        <v>X</v>
      </c>
      <c r="H1129" s="58" t="str">
        <f t="shared" si="983"/>
        <v>X</v>
      </c>
      <c r="I1129" s="58" t="str">
        <f t="shared" si="983"/>
        <v>X</v>
      </c>
      <c r="J1129" s="58" t="str">
        <f t="shared" si="983"/>
        <v>X</v>
      </c>
      <c r="K1129" s="58" t="str">
        <f t="shared" si="983"/>
        <v>X</v>
      </c>
      <c r="L1129" s="58" t="str">
        <f t="shared" si="983"/>
        <v>X</v>
      </c>
      <c r="M1129" s="58" t="str">
        <f t="shared" si="983"/>
        <v>X</v>
      </c>
      <c r="N1129" s="58" t="str">
        <f t="shared" si="983"/>
        <v>X</v>
      </c>
      <c r="O1129" s="58" t="str">
        <f t="shared" si="983"/>
        <v>X</v>
      </c>
      <c r="P1129" s="58" t="str">
        <f t="shared" si="983"/>
        <v>X</v>
      </c>
      <c r="Q1129" s="58" t="str">
        <f t="shared" si="983"/>
        <v>X</v>
      </c>
    </row>
    <row r="1130" spans="1:17" ht="18.75" customHeight="1">
      <c r="A1130" s="780"/>
      <c r="B1130" s="58" t="s">
        <v>33</v>
      </c>
      <c r="C1130" s="58" t="str">
        <f t="shared" ref="C1130:Q1130" si="984">IF(C8=$V$136,"O",IF(C8=$W$136,"O",IF(C8=$X$136,"O",IF(C8=$Y$136,"O",IF(C8=$Z$136,"O",IF(C8=$AA$136,"O","X"))))))</f>
        <v>X</v>
      </c>
      <c r="D1130" s="58" t="str">
        <f t="shared" si="984"/>
        <v>X</v>
      </c>
      <c r="E1130" s="58" t="str">
        <f t="shared" si="984"/>
        <v>X</v>
      </c>
      <c r="F1130" s="58" t="str">
        <f t="shared" si="984"/>
        <v>X</v>
      </c>
      <c r="G1130" s="58" t="str">
        <f t="shared" si="984"/>
        <v>X</v>
      </c>
      <c r="H1130" s="58" t="str">
        <f t="shared" si="984"/>
        <v>X</v>
      </c>
      <c r="I1130" s="58" t="str">
        <f t="shared" si="984"/>
        <v>X</v>
      </c>
      <c r="J1130" s="58" t="str">
        <f t="shared" si="984"/>
        <v>X</v>
      </c>
      <c r="K1130" s="58" t="str">
        <f t="shared" si="984"/>
        <v>X</v>
      </c>
      <c r="L1130" s="58" t="str">
        <f t="shared" si="984"/>
        <v>X</v>
      </c>
      <c r="M1130" s="58" t="str">
        <f t="shared" si="984"/>
        <v>X</v>
      </c>
      <c r="N1130" s="58" t="str">
        <f t="shared" si="984"/>
        <v>X</v>
      </c>
      <c r="O1130" s="58" t="str">
        <f t="shared" si="984"/>
        <v>X</v>
      </c>
      <c r="P1130" s="58" t="str">
        <f t="shared" si="984"/>
        <v>X</v>
      </c>
      <c r="Q1130" s="58" t="str">
        <f t="shared" si="984"/>
        <v>X</v>
      </c>
    </row>
    <row r="1131" spans="1:17" ht="18.75" customHeight="1">
      <c r="A1131" s="780"/>
      <c r="B1131" s="58" t="s">
        <v>34</v>
      </c>
      <c r="C1131" s="58" t="str">
        <f t="shared" ref="C1131:Q1131" si="985">IF(C9=$V$136,"O",IF(C9=$W$136,"O",IF(C9=$X$136,"O",IF(C9=$Y$136,"O",IF(C9=$Z$136,"O",IF(C9=$AA$136,"O","X"))))))</f>
        <v>X</v>
      </c>
      <c r="D1131" s="58" t="str">
        <f t="shared" si="985"/>
        <v>X</v>
      </c>
      <c r="E1131" s="58" t="str">
        <f t="shared" si="985"/>
        <v>X</v>
      </c>
      <c r="F1131" s="58" t="str">
        <f t="shared" si="985"/>
        <v>X</v>
      </c>
      <c r="G1131" s="58" t="str">
        <f t="shared" si="985"/>
        <v>X</v>
      </c>
      <c r="H1131" s="58" t="str">
        <f t="shared" si="985"/>
        <v>X</v>
      </c>
      <c r="I1131" s="58" t="str">
        <f t="shared" si="985"/>
        <v>X</v>
      </c>
      <c r="J1131" s="58" t="str">
        <f t="shared" si="985"/>
        <v>X</v>
      </c>
      <c r="K1131" s="58" t="str">
        <f t="shared" si="985"/>
        <v>X</v>
      </c>
      <c r="L1131" s="58" t="str">
        <f t="shared" si="985"/>
        <v>X</v>
      </c>
      <c r="M1131" s="58" t="str">
        <f t="shared" si="985"/>
        <v>X</v>
      </c>
      <c r="N1131" s="58" t="str">
        <f t="shared" si="985"/>
        <v>X</v>
      </c>
      <c r="O1131" s="58" t="str">
        <f t="shared" si="985"/>
        <v>X</v>
      </c>
      <c r="P1131" s="58" t="str">
        <f t="shared" si="985"/>
        <v>X</v>
      </c>
      <c r="Q1131" s="58" t="str">
        <f t="shared" si="985"/>
        <v>X</v>
      </c>
    </row>
    <row r="1132" spans="1:17" ht="18.75" customHeight="1">
      <c r="A1132" s="780"/>
      <c r="B1132" s="58" t="s">
        <v>35</v>
      </c>
      <c r="C1132" s="58" t="str">
        <f t="shared" ref="C1132:Q1132" si="986">IF(C10=$V$136,"O",IF(C10=$W$136,"O",IF(C10=$X$136,"O",IF(C10=$Y$136,"O",IF(C10=$Z$136,"O",IF(C10=$AA$136,"O","X"))))))</f>
        <v>X</v>
      </c>
      <c r="D1132" s="58" t="str">
        <f t="shared" si="986"/>
        <v>X</v>
      </c>
      <c r="E1132" s="58" t="str">
        <f t="shared" si="986"/>
        <v>X</v>
      </c>
      <c r="F1132" s="58" t="str">
        <f t="shared" si="986"/>
        <v>X</v>
      </c>
      <c r="G1132" s="58" t="str">
        <f t="shared" si="986"/>
        <v>X</v>
      </c>
      <c r="H1132" s="58" t="str">
        <f t="shared" si="986"/>
        <v>X</v>
      </c>
      <c r="I1132" s="58" t="str">
        <f t="shared" si="986"/>
        <v>X</v>
      </c>
      <c r="J1132" s="58" t="str">
        <f t="shared" si="986"/>
        <v>X</v>
      </c>
      <c r="K1132" s="58" t="str">
        <f t="shared" si="986"/>
        <v>X</v>
      </c>
      <c r="L1132" s="58" t="str">
        <f t="shared" si="986"/>
        <v>X</v>
      </c>
      <c r="M1132" s="58" t="str">
        <f t="shared" si="986"/>
        <v>X</v>
      </c>
      <c r="N1132" s="58" t="str">
        <f t="shared" si="986"/>
        <v>X</v>
      </c>
      <c r="O1132" s="58" t="str">
        <f t="shared" si="986"/>
        <v>X</v>
      </c>
      <c r="P1132" s="58" t="str">
        <f t="shared" si="986"/>
        <v>X</v>
      </c>
      <c r="Q1132" s="58" t="str">
        <f t="shared" si="986"/>
        <v>X</v>
      </c>
    </row>
    <row r="1133" spans="1:17" ht="18.75" customHeight="1">
      <c r="A1133" s="780"/>
      <c r="B1133" s="58" t="s">
        <v>36</v>
      </c>
      <c r="C1133" s="58" t="str">
        <f t="shared" ref="C1133:Q1133" si="987">IF(C11=$V$136,"O",IF(C11=$W$136,"O",IF(C11=$X$136,"O",IF(C11=$Y$136,"O",IF(C11=$Z$136,"O",IF(C11=$AA$136,"O","X"))))))</f>
        <v>O</v>
      </c>
      <c r="D1133" s="58" t="str">
        <f t="shared" si="987"/>
        <v>O</v>
      </c>
      <c r="E1133" s="58" t="str">
        <f t="shared" si="987"/>
        <v>O</v>
      </c>
      <c r="F1133" s="58" t="str">
        <f t="shared" si="987"/>
        <v>O</v>
      </c>
      <c r="G1133" s="58" t="str">
        <f t="shared" si="987"/>
        <v>O</v>
      </c>
      <c r="H1133" s="58" t="str">
        <f t="shared" si="987"/>
        <v>O</v>
      </c>
      <c r="I1133" s="58" t="str">
        <f t="shared" si="987"/>
        <v>O</v>
      </c>
      <c r="J1133" s="58" t="str">
        <f t="shared" si="987"/>
        <v>O</v>
      </c>
      <c r="K1133" s="58" t="str">
        <f t="shared" si="987"/>
        <v>O</v>
      </c>
      <c r="L1133" s="58" t="str">
        <f t="shared" si="987"/>
        <v>O</v>
      </c>
      <c r="M1133" s="58" t="str">
        <f t="shared" si="987"/>
        <v>O</v>
      </c>
      <c r="N1133" s="58" t="str">
        <f t="shared" si="987"/>
        <v>O</v>
      </c>
      <c r="O1133" s="58" t="str">
        <f t="shared" si="987"/>
        <v>O</v>
      </c>
      <c r="P1133" s="58" t="str">
        <f t="shared" si="987"/>
        <v>O</v>
      </c>
      <c r="Q1133" s="58" t="str">
        <f t="shared" si="987"/>
        <v>O</v>
      </c>
    </row>
    <row r="1134" spans="1:17" ht="18.75" customHeight="1">
      <c r="A1134" s="780"/>
      <c r="B1134" s="58" t="s">
        <v>21</v>
      </c>
      <c r="C1134" s="58" t="str">
        <f t="shared" ref="C1134:Q1134" si="988">IF(C12=$V$136,"O",IF(C12=$W$136,"O",IF(C12=$X$136,"O",IF(C12=$Y$136,"O",IF(C12=$Z$136,"O",IF(C12=$AA$136,"O","X"))))))</f>
        <v>X</v>
      </c>
      <c r="D1134" s="58" t="str">
        <f t="shared" si="988"/>
        <v>X</v>
      </c>
      <c r="E1134" s="58" t="str">
        <f t="shared" si="988"/>
        <v>X</v>
      </c>
      <c r="F1134" s="58" t="str">
        <f t="shared" si="988"/>
        <v>X</v>
      </c>
      <c r="G1134" s="58" t="str">
        <f t="shared" si="988"/>
        <v>X</v>
      </c>
      <c r="H1134" s="58" t="str">
        <f t="shared" si="988"/>
        <v>X</v>
      </c>
      <c r="I1134" s="58" t="str">
        <f t="shared" si="988"/>
        <v>X</v>
      </c>
      <c r="J1134" s="58" t="str">
        <f t="shared" si="988"/>
        <v>X</v>
      </c>
      <c r="K1134" s="58" t="str">
        <f t="shared" si="988"/>
        <v>X</v>
      </c>
      <c r="L1134" s="58" t="str">
        <f t="shared" si="988"/>
        <v>X</v>
      </c>
      <c r="M1134" s="58" t="str">
        <f t="shared" si="988"/>
        <v>X</v>
      </c>
      <c r="N1134" s="58" t="str">
        <f t="shared" si="988"/>
        <v>X</v>
      </c>
      <c r="O1134" s="58" t="str">
        <f t="shared" si="988"/>
        <v>X</v>
      </c>
      <c r="P1134" s="58" t="str">
        <f t="shared" si="988"/>
        <v>X</v>
      </c>
      <c r="Q1134" s="58" t="str">
        <f t="shared" si="988"/>
        <v>X</v>
      </c>
    </row>
    <row r="1135" spans="1:17" ht="18.75" customHeight="1">
      <c r="A1135" s="781"/>
      <c r="B1135" s="30" t="s">
        <v>46</v>
      </c>
      <c r="C1135" s="47">
        <f>COUNTIF(C1129:C1134,"O")</f>
        <v>1</v>
      </c>
      <c r="D1135" s="47">
        <f t="shared" ref="D1135:Q1135" si="989">COUNTIF(D1129:D1134,"O")</f>
        <v>1</v>
      </c>
      <c r="E1135" s="47">
        <f t="shared" si="989"/>
        <v>1</v>
      </c>
      <c r="F1135" s="47">
        <f t="shared" si="989"/>
        <v>1</v>
      </c>
      <c r="G1135" s="47">
        <f t="shared" si="989"/>
        <v>1</v>
      </c>
      <c r="H1135" s="47">
        <f t="shared" si="989"/>
        <v>1</v>
      </c>
      <c r="I1135" s="47">
        <f t="shared" si="989"/>
        <v>1</v>
      </c>
      <c r="J1135" s="47">
        <f t="shared" si="989"/>
        <v>1</v>
      </c>
      <c r="K1135" s="47">
        <f t="shared" si="989"/>
        <v>1</v>
      </c>
      <c r="L1135" s="47">
        <f t="shared" si="989"/>
        <v>1</v>
      </c>
      <c r="M1135" s="47">
        <f t="shared" si="989"/>
        <v>1</v>
      </c>
      <c r="N1135" s="47">
        <f t="shared" si="989"/>
        <v>1</v>
      </c>
      <c r="O1135" s="47">
        <f t="shared" si="989"/>
        <v>1</v>
      </c>
      <c r="P1135" s="47">
        <f t="shared" si="989"/>
        <v>1</v>
      </c>
      <c r="Q1135" s="47">
        <f t="shared" si="989"/>
        <v>1</v>
      </c>
    </row>
    <row r="1136" spans="1:17" ht="18.75" customHeight="1">
      <c r="A1136" s="779">
        <v>121</v>
      </c>
      <c r="B1136" s="58" t="s">
        <v>32</v>
      </c>
      <c r="C1136" s="58" t="str">
        <f>IF(C7=$V$137,"O",IF(C7=$W$137,"O",IF(C7=$X$137,"O",IF(C7=$Y$137,"O",IF(C7=$Z$137,"O",IF(C7=$AA$137,"O",IF(C7=$AB$137,"O","X")))))))</f>
        <v>X</v>
      </c>
      <c r="D1136" s="58" t="str">
        <f t="shared" ref="D1136:Q1136" si="990">IF(D7=$V$137,"O",IF(D7=$W$137,"O",IF(D7=$X$137,"O",IF(D7=$Y$137,"O",IF(D7=$Z$137,"O",IF(D7=$AA$137,"O",IF(D7=$AB$137,"O","X")))))))</f>
        <v>X</v>
      </c>
      <c r="E1136" s="58" t="str">
        <f t="shared" si="990"/>
        <v>X</v>
      </c>
      <c r="F1136" s="58" t="str">
        <f t="shared" si="990"/>
        <v>X</v>
      </c>
      <c r="G1136" s="58" t="str">
        <f t="shared" si="990"/>
        <v>X</v>
      </c>
      <c r="H1136" s="58" t="str">
        <f t="shared" si="990"/>
        <v>X</v>
      </c>
      <c r="I1136" s="58" t="str">
        <f t="shared" si="990"/>
        <v>X</v>
      </c>
      <c r="J1136" s="58" t="str">
        <f t="shared" si="990"/>
        <v>X</v>
      </c>
      <c r="K1136" s="58" t="str">
        <f t="shared" si="990"/>
        <v>X</v>
      </c>
      <c r="L1136" s="58" t="str">
        <f t="shared" si="990"/>
        <v>X</v>
      </c>
      <c r="M1136" s="58" t="str">
        <f t="shared" si="990"/>
        <v>X</v>
      </c>
      <c r="N1136" s="58" t="str">
        <f t="shared" si="990"/>
        <v>X</v>
      </c>
      <c r="O1136" s="58" t="str">
        <f t="shared" si="990"/>
        <v>X</v>
      </c>
      <c r="P1136" s="58" t="str">
        <f t="shared" si="990"/>
        <v>X</v>
      </c>
      <c r="Q1136" s="58" t="str">
        <f t="shared" si="990"/>
        <v>X</v>
      </c>
    </row>
    <row r="1137" spans="1:17" ht="18.75" customHeight="1">
      <c r="A1137" s="780"/>
      <c r="B1137" s="58" t="s">
        <v>33</v>
      </c>
      <c r="C1137" s="58" t="str">
        <f t="shared" ref="C1137:Q1137" si="991">IF(C8=$V$137,"O",IF(C8=$W$137,"O",IF(C8=$X$137,"O",IF(C8=$Y$137,"O",IF(C8=$Z$137,"O",IF(C8=$AA$137,"O",IF(C8=$AB$137,"O","X")))))))</f>
        <v>X</v>
      </c>
      <c r="D1137" s="58" t="str">
        <f t="shared" si="991"/>
        <v>X</v>
      </c>
      <c r="E1137" s="58" t="str">
        <f t="shared" si="991"/>
        <v>X</v>
      </c>
      <c r="F1137" s="58" t="str">
        <f t="shared" si="991"/>
        <v>X</v>
      </c>
      <c r="G1137" s="58" t="str">
        <f t="shared" si="991"/>
        <v>X</v>
      </c>
      <c r="H1137" s="58" t="str">
        <f t="shared" si="991"/>
        <v>X</v>
      </c>
      <c r="I1137" s="58" t="str">
        <f t="shared" si="991"/>
        <v>X</v>
      </c>
      <c r="J1137" s="58" t="str">
        <f t="shared" si="991"/>
        <v>X</v>
      </c>
      <c r="K1137" s="58" t="str">
        <f t="shared" si="991"/>
        <v>X</v>
      </c>
      <c r="L1137" s="58" t="str">
        <f t="shared" si="991"/>
        <v>X</v>
      </c>
      <c r="M1137" s="58" t="str">
        <f t="shared" si="991"/>
        <v>X</v>
      </c>
      <c r="N1137" s="58" t="str">
        <f t="shared" si="991"/>
        <v>X</v>
      </c>
      <c r="O1137" s="58" t="str">
        <f t="shared" si="991"/>
        <v>X</v>
      </c>
      <c r="P1137" s="58" t="str">
        <f t="shared" si="991"/>
        <v>X</v>
      </c>
      <c r="Q1137" s="58" t="str">
        <f t="shared" si="991"/>
        <v>X</v>
      </c>
    </row>
    <row r="1138" spans="1:17" ht="18.75" customHeight="1">
      <c r="A1138" s="780"/>
      <c r="B1138" s="58" t="s">
        <v>34</v>
      </c>
      <c r="C1138" s="58" t="str">
        <f t="shared" ref="C1138:Q1138" si="992">IF(C9=$V$137,"O",IF(C9=$W$137,"O",IF(C9=$X$137,"O",IF(C9=$Y$137,"O",IF(C9=$Z$137,"O",IF(C9=$AA$137,"O",IF(C9=$AB$137,"O","X")))))))</f>
        <v>X</v>
      </c>
      <c r="D1138" s="58" t="str">
        <f t="shared" si="992"/>
        <v>X</v>
      </c>
      <c r="E1138" s="58" t="str">
        <f t="shared" si="992"/>
        <v>X</v>
      </c>
      <c r="F1138" s="58" t="str">
        <f t="shared" si="992"/>
        <v>X</v>
      </c>
      <c r="G1138" s="58" t="str">
        <f t="shared" si="992"/>
        <v>X</v>
      </c>
      <c r="H1138" s="58" t="str">
        <f t="shared" si="992"/>
        <v>X</v>
      </c>
      <c r="I1138" s="58" t="str">
        <f t="shared" si="992"/>
        <v>X</v>
      </c>
      <c r="J1138" s="58" t="str">
        <f t="shared" si="992"/>
        <v>X</v>
      </c>
      <c r="K1138" s="58" t="str">
        <f t="shared" si="992"/>
        <v>X</v>
      </c>
      <c r="L1138" s="58" t="str">
        <f t="shared" si="992"/>
        <v>X</v>
      </c>
      <c r="M1138" s="58" t="str">
        <f t="shared" si="992"/>
        <v>X</v>
      </c>
      <c r="N1138" s="58" t="str">
        <f t="shared" si="992"/>
        <v>X</v>
      </c>
      <c r="O1138" s="58" t="str">
        <f t="shared" si="992"/>
        <v>X</v>
      </c>
      <c r="P1138" s="58" t="str">
        <f t="shared" si="992"/>
        <v>X</v>
      </c>
      <c r="Q1138" s="58" t="str">
        <f t="shared" si="992"/>
        <v>X</v>
      </c>
    </row>
    <row r="1139" spans="1:17" ht="18.75" customHeight="1">
      <c r="A1139" s="780"/>
      <c r="B1139" s="58" t="s">
        <v>35</v>
      </c>
      <c r="C1139" s="58" t="str">
        <f t="shared" ref="C1139:Q1139" si="993">IF(C10=$V$137,"O",IF(C10=$W$137,"O",IF(C10=$X$137,"O",IF(C10=$Y$137,"O",IF(C10=$Z$137,"O",IF(C10=$AA$137,"O",IF(C10=$AB$137,"O","X")))))))</f>
        <v>X</v>
      </c>
      <c r="D1139" s="58" t="str">
        <f t="shared" si="993"/>
        <v>X</v>
      </c>
      <c r="E1139" s="58" t="str">
        <f t="shared" si="993"/>
        <v>X</v>
      </c>
      <c r="F1139" s="58" t="str">
        <f t="shared" si="993"/>
        <v>X</v>
      </c>
      <c r="G1139" s="58" t="str">
        <f t="shared" si="993"/>
        <v>X</v>
      </c>
      <c r="H1139" s="58" t="str">
        <f t="shared" si="993"/>
        <v>X</v>
      </c>
      <c r="I1139" s="58" t="str">
        <f t="shared" si="993"/>
        <v>X</v>
      </c>
      <c r="J1139" s="58" t="str">
        <f t="shared" si="993"/>
        <v>X</v>
      </c>
      <c r="K1139" s="58" t="str">
        <f t="shared" si="993"/>
        <v>X</v>
      </c>
      <c r="L1139" s="58" t="str">
        <f t="shared" si="993"/>
        <v>X</v>
      </c>
      <c r="M1139" s="58" t="str">
        <f t="shared" si="993"/>
        <v>X</v>
      </c>
      <c r="N1139" s="58" t="str">
        <f t="shared" si="993"/>
        <v>X</v>
      </c>
      <c r="O1139" s="58" t="str">
        <f t="shared" si="993"/>
        <v>X</v>
      </c>
      <c r="P1139" s="58" t="str">
        <f t="shared" si="993"/>
        <v>X</v>
      </c>
      <c r="Q1139" s="58" t="str">
        <f t="shared" si="993"/>
        <v>X</v>
      </c>
    </row>
    <row r="1140" spans="1:17" ht="18.75" customHeight="1">
      <c r="A1140" s="780"/>
      <c r="B1140" s="58" t="s">
        <v>36</v>
      </c>
      <c r="C1140" s="58" t="str">
        <f t="shared" ref="C1140:Q1140" si="994">IF(C11=$V$137,"O",IF(C11=$W$137,"O",IF(C11=$X$137,"O",IF(C11=$Y$137,"O",IF(C11=$Z$137,"O",IF(C11=$AA$137,"O",IF(C11=$AB$137,"O","X")))))))</f>
        <v>X</v>
      </c>
      <c r="D1140" s="58" t="str">
        <f t="shared" si="994"/>
        <v>X</v>
      </c>
      <c r="E1140" s="58" t="str">
        <f t="shared" si="994"/>
        <v>X</v>
      </c>
      <c r="F1140" s="58" t="str">
        <f t="shared" si="994"/>
        <v>X</v>
      </c>
      <c r="G1140" s="58" t="str">
        <f t="shared" si="994"/>
        <v>X</v>
      </c>
      <c r="H1140" s="58" t="str">
        <f t="shared" si="994"/>
        <v>X</v>
      </c>
      <c r="I1140" s="58" t="str">
        <f t="shared" si="994"/>
        <v>X</v>
      </c>
      <c r="J1140" s="58" t="str">
        <f t="shared" si="994"/>
        <v>X</v>
      </c>
      <c r="K1140" s="58" t="str">
        <f t="shared" si="994"/>
        <v>X</v>
      </c>
      <c r="L1140" s="58" t="str">
        <f t="shared" si="994"/>
        <v>X</v>
      </c>
      <c r="M1140" s="58" t="str">
        <f t="shared" si="994"/>
        <v>X</v>
      </c>
      <c r="N1140" s="58" t="str">
        <f t="shared" si="994"/>
        <v>X</v>
      </c>
      <c r="O1140" s="58" t="str">
        <f t="shared" si="994"/>
        <v>X</v>
      </c>
      <c r="P1140" s="58" t="str">
        <f t="shared" si="994"/>
        <v>X</v>
      </c>
      <c r="Q1140" s="58" t="str">
        <f t="shared" si="994"/>
        <v>X</v>
      </c>
    </row>
    <row r="1141" spans="1:17" ht="18.75" customHeight="1">
      <c r="A1141" s="780"/>
      <c r="B1141" s="58" t="s">
        <v>21</v>
      </c>
      <c r="C1141" s="58" t="str">
        <f t="shared" ref="C1141:Q1141" si="995">IF(C12=$V$137,"O",IF(C12=$W$137,"O",IF(C12=$X$137,"O",IF(C12=$Y$137,"O",IF(C12=$Z$137,"O",IF(C12=$AA$137,"O",IF(C12=$AB$137,"O","X")))))))</f>
        <v>X</v>
      </c>
      <c r="D1141" s="58" t="str">
        <f t="shared" si="995"/>
        <v>X</v>
      </c>
      <c r="E1141" s="58" t="str">
        <f t="shared" si="995"/>
        <v>X</v>
      </c>
      <c r="F1141" s="58" t="str">
        <f t="shared" si="995"/>
        <v>X</v>
      </c>
      <c r="G1141" s="58" t="str">
        <f t="shared" si="995"/>
        <v>X</v>
      </c>
      <c r="H1141" s="58" t="str">
        <f t="shared" si="995"/>
        <v>X</v>
      </c>
      <c r="I1141" s="58" t="str">
        <f t="shared" si="995"/>
        <v>X</v>
      </c>
      <c r="J1141" s="58" t="str">
        <f t="shared" si="995"/>
        <v>X</v>
      </c>
      <c r="K1141" s="58" t="str">
        <f t="shared" si="995"/>
        <v>X</v>
      </c>
      <c r="L1141" s="58" t="str">
        <f t="shared" si="995"/>
        <v>X</v>
      </c>
      <c r="M1141" s="58" t="str">
        <f t="shared" si="995"/>
        <v>X</v>
      </c>
      <c r="N1141" s="58" t="str">
        <f t="shared" si="995"/>
        <v>X</v>
      </c>
      <c r="O1141" s="58" t="str">
        <f t="shared" si="995"/>
        <v>X</v>
      </c>
      <c r="P1141" s="58" t="str">
        <f t="shared" si="995"/>
        <v>X</v>
      </c>
      <c r="Q1141" s="58" t="str">
        <f t="shared" si="995"/>
        <v>X</v>
      </c>
    </row>
    <row r="1142" spans="1:17" ht="18.75" customHeight="1">
      <c r="A1142" s="781"/>
      <c r="B1142" s="30" t="s">
        <v>46</v>
      </c>
      <c r="C1142" s="47">
        <f>COUNTIF(C1136:C1141,"O")</f>
        <v>0</v>
      </c>
      <c r="D1142" s="47">
        <f t="shared" ref="D1142:Q1142" si="996">COUNTIF(D1136:D1141,"O")</f>
        <v>0</v>
      </c>
      <c r="E1142" s="47">
        <f t="shared" si="996"/>
        <v>0</v>
      </c>
      <c r="F1142" s="47">
        <f t="shared" si="996"/>
        <v>0</v>
      </c>
      <c r="G1142" s="47">
        <f t="shared" si="996"/>
        <v>0</v>
      </c>
      <c r="H1142" s="47">
        <f t="shared" si="996"/>
        <v>0</v>
      </c>
      <c r="I1142" s="47">
        <f t="shared" si="996"/>
        <v>0</v>
      </c>
      <c r="J1142" s="47">
        <f t="shared" si="996"/>
        <v>0</v>
      </c>
      <c r="K1142" s="47">
        <f t="shared" si="996"/>
        <v>0</v>
      </c>
      <c r="L1142" s="47">
        <f t="shared" si="996"/>
        <v>0</v>
      </c>
      <c r="M1142" s="47">
        <f t="shared" si="996"/>
        <v>0</v>
      </c>
      <c r="N1142" s="47">
        <f t="shared" si="996"/>
        <v>0</v>
      </c>
      <c r="O1142" s="47">
        <f t="shared" si="996"/>
        <v>0</v>
      </c>
      <c r="P1142" s="47">
        <f t="shared" si="996"/>
        <v>0</v>
      </c>
      <c r="Q1142" s="47">
        <f t="shared" si="996"/>
        <v>0</v>
      </c>
    </row>
    <row r="1143" spans="1:17" ht="18.75" customHeight="1">
      <c r="A1143" s="779">
        <v>122</v>
      </c>
      <c r="B1143" s="58" t="s">
        <v>32</v>
      </c>
      <c r="C1143" s="58" t="str">
        <f>IF(C7=$V$138,"O",IF(C7=$W$138,"O",IF(C7=$X$138,"O",IF(C7=$Y$138,"O",IF(C7=$Z$138,"O",IF(C7=$AA$138,"O",IF(C7=$AB$138,"O","X")))))))</f>
        <v>X</v>
      </c>
      <c r="D1143" s="58" t="str">
        <f t="shared" ref="D1143:Q1143" si="997">IF(D7=$V$138,"O",IF(D7=$W$138,"O",IF(D7=$X$138,"O",IF(D7=$Y$138,"O",IF(D7=$Z$138,"O",IF(D7=$AA$138,"O",IF(D7=$AB$138,"O","X")))))))</f>
        <v>X</v>
      </c>
      <c r="E1143" s="58" t="str">
        <f t="shared" si="997"/>
        <v>X</v>
      </c>
      <c r="F1143" s="58" t="str">
        <f t="shared" si="997"/>
        <v>X</v>
      </c>
      <c r="G1143" s="58" t="str">
        <f t="shared" si="997"/>
        <v>X</v>
      </c>
      <c r="H1143" s="58" t="str">
        <f t="shared" si="997"/>
        <v>X</v>
      </c>
      <c r="I1143" s="58" t="str">
        <f t="shared" si="997"/>
        <v>X</v>
      </c>
      <c r="J1143" s="58" t="str">
        <f t="shared" si="997"/>
        <v>X</v>
      </c>
      <c r="K1143" s="58" t="str">
        <f t="shared" si="997"/>
        <v>X</v>
      </c>
      <c r="L1143" s="58" t="str">
        <f t="shared" si="997"/>
        <v>X</v>
      </c>
      <c r="M1143" s="58" t="str">
        <f t="shared" si="997"/>
        <v>X</v>
      </c>
      <c r="N1143" s="58" t="str">
        <f t="shared" si="997"/>
        <v>X</v>
      </c>
      <c r="O1143" s="58" t="str">
        <f t="shared" si="997"/>
        <v>X</v>
      </c>
      <c r="P1143" s="58" t="str">
        <f t="shared" si="997"/>
        <v>X</v>
      </c>
      <c r="Q1143" s="58" t="str">
        <f t="shared" si="997"/>
        <v>X</v>
      </c>
    </row>
    <row r="1144" spans="1:17" ht="18.75" customHeight="1">
      <c r="A1144" s="780"/>
      <c r="B1144" s="58" t="s">
        <v>33</v>
      </c>
      <c r="C1144" s="58" t="str">
        <f t="shared" ref="C1144:Q1144" si="998">IF(C8=$V$138,"O",IF(C8=$W$138,"O",IF(C8=$X$138,"O",IF(C8=$Y$138,"O",IF(C8=$Z$138,"O",IF(C8=$AA$138,"O",IF(C8=$AB$138,"O","X")))))))</f>
        <v>O</v>
      </c>
      <c r="D1144" s="58" t="str">
        <f t="shared" si="998"/>
        <v>O</v>
      </c>
      <c r="E1144" s="58" t="str">
        <f t="shared" si="998"/>
        <v>O</v>
      </c>
      <c r="F1144" s="58" t="str">
        <f t="shared" si="998"/>
        <v>O</v>
      </c>
      <c r="G1144" s="58" t="str">
        <f t="shared" si="998"/>
        <v>O</v>
      </c>
      <c r="H1144" s="58" t="str">
        <f t="shared" si="998"/>
        <v>O</v>
      </c>
      <c r="I1144" s="58" t="str">
        <f t="shared" si="998"/>
        <v>O</v>
      </c>
      <c r="J1144" s="58" t="str">
        <f t="shared" si="998"/>
        <v>O</v>
      </c>
      <c r="K1144" s="58" t="str">
        <f t="shared" si="998"/>
        <v>O</v>
      </c>
      <c r="L1144" s="58" t="str">
        <f t="shared" si="998"/>
        <v>O</v>
      </c>
      <c r="M1144" s="58" t="str">
        <f t="shared" si="998"/>
        <v>O</v>
      </c>
      <c r="N1144" s="58" t="str">
        <f t="shared" si="998"/>
        <v>O</v>
      </c>
      <c r="O1144" s="58" t="str">
        <f t="shared" si="998"/>
        <v>O</v>
      </c>
      <c r="P1144" s="58" t="str">
        <f t="shared" si="998"/>
        <v>O</v>
      </c>
      <c r="Q1144" s="58" t="str">
        <f t="shared" si="998"/>
        <v>O</v>
      </c>
    </row>
    <row r="1145" spans="1:17" ht="18.75" customHeight="1">
      <c r="A1145" s="780"/>
      <c r="B1145" s="58" t="s">
        <v>34</v>
      </c>
      <c r="C1145" s="58" t="str">
        <f t="shared" ref="C1145:Q1145" si="999">IF(C9=$V$138,"O",IF(C9=$W$138,"O",IF(C9=$X$138,"O",IF(C9=$Y$138,"O",IF(C9=$Z$138,"O",IF(C9=$AA$138,"O",IF(C9=$AB$138,"O","X")))))))</f>
        <v>X</v>
      </c>
      <c r="D1145" s="58" t="str">
        <f t="shared" si="999"/>
        <v>X</v>
      </c>
      <c r="E1145" s="58" t="str">
        <f t="shared" si="999"/>
        <v>X</v>
      </c>
      <c r="F1145" s="58" t="str">
        <f t="shared" si="999"/>
        <v>X</v>
      </c>
      <c r="G1145" s="58" t="str">
        <f t="shared" si="999"/>
        <v>X</v>
      </c>
      <c r="H1145" s="58" t="str">
        <f t="shared" si="999"/>
        <v>X</v>
      </c>
      <c r="I1145" s="58" t="str">
        <f t="shared" si="999"/>
        <v>X</v>
      </c>
      <c r="J1145" s="58" t="str">
        <f t="shared" si="999"/>
        <v>X</v>
      </c>
      <c r="K1145" s="58" t="str">
        <f t="shared" si="999"/>
        <v>X</v>
      </c>
      <c r="L1145" s="58" t="str">
        <f t="shared" si="999"/>
        <v>X</v>
      </c>
      <c r="M1145" s="58" t="str">
        <f t="shared" si="999"/>
        <v>X</v>
      </c>
      <c r="N1145" s="58" t="str">
        <f t="shared" si="999"/>
        <v>X</v>
      </c>
      <c r="O1145" s="58" t="str">
        <f t="shared" si="999"/>
        <v>X</v>
      </c>
      <c r="P1145" s="58" t="str">
        <f t="shared" si="999"/>
        <v>X</v>
      </c>
      <c r="Q1145" s="58" t="str">
        <f t="shared" si="999"/>
        <v>X</v>
      </c>
    </row>
    <row r="1146" spans="1:17" ht="18.75" customHeight="1">
      <c r="A1146" s="780"/>
      <c r="B1146" s="58" t="s">
        <v>35</v>
      </c>
      <c r="C1146" s="58" t="str">
        <f t="shared" ref="C1146:Q1146" si="1000">IF(C10=$V$138,"O",IF(C10=$W$138,"O",IF(C10=$X$138,"O",IF(C10=$Y$138,"O",IF(C10=$Z$138,"O",IF(C10=$AA$138,"O",IF(C10=$AB$138,"O","X")))))))</f>
        <v>X</v>
      </c>
      <c r="D1146" s="58" t="str">
        <f t="shared" si="1000"/>
        <v>X</v>
      </c>
      <c r="E1146" s="58" t="str">
        <f t="shared" si="1000"/>
        <v>X</v>
      </c>
      <c r="F1146" s="58" t="str">
        <f t="shared" si="1000"/>
        <v>X</v>
      </c>
      <c r="G1146" s="58" t="str">
        <f t="shared" si="1000"/>
        <v>X</v>
      </c>
      <c r="H1146" s="58" t="str">
        <f t="shared" si="1000"/>
        <v>X</v>
      </c>
      <c r="I1146" s="58" t="str">
        <f t="shared" si="1000"/>
        <v>X</v>
      </c>
      <c r="J1146" s="58" t="str">
        <f t="shared" si="1000"/>
        <v>X</v>
      </c>
      <c r="K1146" s="58" t="str">
        <f t="shared" si="1000"/>
        <v>X</v>
      </c>
      <c r="L1146" s="58" t="str">
        <f t="shared" si="1000"/>
        <v>X</v>
      </c>
      <c r="M1146" s="58" t="str">
        <f t="shared" si="1000"/>
        <v>X</v>
      </c>
      <c r="N1146" s="58" t="str">
        <f t="shared" si="1000"/>
        <v>X</v>
      </c>
      <c r="O1146" s="58" t="str">
        <f t="shared" si="1000"/>
        <v>X</v>
      </c>
      <c r="P1146" s="58" t="str">
        <f t="shared" si="1000"/>
        <v>X</v>
      </c>
      <c r="Q1146" s="58" t="str">
        <f t="shared" si="1000"/>
        <v>X</v>
      </c>
    </row>
    <row r="1147" spans="1:17" ht="18.75" customHeight="1">
      <c r="A1147" s="780"/>
      <c r="B1147" s="58" t="s">
        <v>36</v>
      </c>
      <c r="C1147" s="58" t="str">
        <f t="shared" ref="C1147:Q1147" si="1001">IF(C11=$V$138,"O",IF(C11=$W$138,"O",IF(C11=$X$138,"O",IF(C11=$Y$138,"O",IF(C11=$Z$138,"O",IF(C11=$AA$138,"O",IF(C11=$AB$138,"O","X")))))))</f>
        <v>X</v>
      </c>
      <c r="D1147" s="58" t="str">
        <f t="shared" si="1001"/>
        <v>X</v>
      </c>
      <c r="E1147" s="58" t="str">
        <f t="shared" si="1001"/>
        <v>X</v>
      </c>
      <c r="F1147" s="58" t="str">
        <f t="shared" si="1001"/>
        <v>X</v>
      </c>
      <c r="G1147" s="58" t="str">
        <f t="shared" si="1001"/>
        <v>X</v>
      </c>
      <c r="H1147" s="58" t="str">
        <f t="shared" si="1001"/>
        <v>X</v>
      </c>
      <c r="I1147" s="58" t="str">
        <f t="shared" si="1001"/>
        <v>X</v>
      </c>
      <c r="J1147" s="58" t="str">
        <f t="shared" si="1001"/>
        <v>X</v>
      </c>
      <c r="K1147" s="58" t="str">
        <f t="shared" si="1001"/>
        <v>X</v>
      </c>
      <c r="L1147" s="58" t="str">
        <f t="shared" si="1001"/>
        <v>X</v>
      </c>
      <c r="M1147" s="58" t="str">
        <f t="shared" si="1001"/>
        <v>X</v>
      </c>
      <c r="N1147" s="58" t="str">
        <f t="shared" si="1001"/>
        <v>X</v>
      </c>
      <c r="O1147" s="58" t="str">
        <f t="shared" si="1001"/>
        <v>X</v>
      </c>
      <c r="P1147" s="58" t="str">
        <f t="shared" si="1001"/>
        <v>X</v>
      </c>
      <c r="Q1147" s="58" t="str">
        <f t="shared" si="1001"/>
        <v>X</v>
      </c>
    </row>
    <row r="1148" spans="1:17" ht="18.75" customHeight="1">
      <c r="A1148" s="780"/>
      <c r="B1148" s="58" t="s">
        <v>21</v>
      </c>
      <c r="C1148" s="58" t="str">
        <f t="shared" ref="C1148:Q1148" si="1002">IF(C12=$V$138,"O",IF(C12=$W$138,"O",IF(C12=$X$138,"O",IF(C12=$Y$138,"O",IF(C12=$Z$138,"O",IF(C12=$AA$138,"O",IF(C12=$AB$138,"O","X")))))))</f>
        <v>X</v>
      </c>
      <c r="D1148" s="58" t="str">
        <f t="shared" si="1002"/>
        <v>X</v>
      </c>
      <c r="E1148" s="58" t="str">
        <f t="shared" si="1002"/>
        <v>X</v>
      </c>
      <c r="F1148" s="58" t="str">
        <f t="shared" si="1002"/>
        <v>X</v>
      </c>
      <c r="G1148" s="58" t="str">
        <f t="shared" si="1002"/>
        <v>X</v>
      </c>
      <c r="H1148" s="58" t="str">
        <f t="shared" si="1002"/>
        <v>X</v>
      </c>
      <c r="I1148" s="58" t="str">
        <f t="shared" si="1002"/>
        <v>X</v>
      </c>
      <c r="J1148" s="58" t="str">
        <f t="shared" si="1002"/>
        <v>X</v>
      </c>
      <c r="K1148" s="58" t="str">
        <f t="shared" si="1002"/>
        <v>X</v>
      </c>
      <c r="L1148" s="58" t="str">
        <f t="shared" si="1002"/>
        <v>X</v>
      </c>
      <c r="M1148" s="58" t="str">
        <f t="shared" si="1002"/>
        <v>X</v>
      </c>
      <c r="N1148" s="58" t="str">
        <f t="shared" si="1002"/>
        <v>X</v>
      </c>
      <c r="O1148" s="58" t="str">
        <f t="shared" si="1002"/>
        <v>X</v>
      </c>
      <c r="P1148" s="58" t="str">
        <f t="shared" si="1002"/>
        <v>X</v>
      </c>
      <c r="Q1148" s="58" t="str">
        <f t="shared" si="1002"/>
        <v>X</v>
      </c>
    </row>
    <row r="1149" spans="1:17" ht="18.75" customHeight="1">
      <c r="A1149" s="781"/>
      <c r="B1149" s="30" t="s">
        <v>46</v>
      </c>
      <c r="C1149" s="47">
        <f>COUNTIF(C1143:C1148,"O")</f>
        <v>1</v>
      </c>
      <c r="D1149" s="47">
        <f t="shared" ref="D1149:Q1149" si="1003">COUNTIF(D1143:D1148,"O")</f>
        <v>1</v>
      </c>
      <c r="E1149" s="47">
        <f t="shared" si="1003"/>
        <v>1</v>
      </c>
      <c r="F1149" s="47">
        <f t="shared" si="1003"/>
        <v>1</v>
      </c>
      <c r="G1149" s="47">
        <f t="shared" si="1003"/>
        <v>1</v>
      </c>
      <c r="H1149" s="47">
        <f t="shared" si="1003"/>
        <v>1</v>
      </c>
      <c r="I1149" s="47">
        <f t="shared" si="1003"/>
        <v>1</v>
      </c>
      <c r="J1149" s="47">
        <f t="shared" si="1003"/>
        <v>1</v>
      </c>
      <c r="K1149" s="47">
        <f t="shared" si="1003"/>
        <v>1</v>
      </c>
      <c r="L1149" s="47">
        <f t="shared" si="1003"/>
        <v>1</v>
      </c>
      <c r="M1149" s="47">
        <f t="shared" si="1003"/>
        <v>1</v>
      </c>
      <c r="N1149" s="47">
        <f t="shared" si="1003"/>
        <v>1</v>
      </c>
      <c r="O1149" s="47">
        <f t="shared" si="1003"/>
        <v>1</v>
      </c>
      <c r="P1149" s="47">
        <f t="shared" si="1003"/>
        <v>1</v>
      </c>
      <c r="Q1149" s="47">
        <f t="shared" si="1003"/>
        <v>1</v>
      </c>
    </row>
    <row r="1150" spans="1:17" ht="18.75" customHeight="1">
      <c r="A1150" s="779">
        <v>123</v>
      </c>
      <c r="B1150" s="58" t="s">
        <v>32</v>
      </c>
      <c r="C1150" s="58" t="str">
        <f>IF(C7=$V$139,"O",IF(C7=$W$139,"O",IF(C7=$X$139,"O",IF(C7=$Y$139,"O",IF(C7=$Z$139,"O",IF(C7=$AA$139,"O",IF(C7=$AB$139,"O","X")))))))</f>
        <v>O</v>
      </c>
      <c r="D1150" s="58" t="str">
        <f t="shared" ref="D1150:Q1150" si="1004">IF(D7=$V$139,"O",IF(D7=$W$139,"O",IF(D7=$X$139,"O",IF(D7=$Y$139,"O",IF(D7=$Z$139,"O",IF(D7=$AA$139,"O",IF(D7=$AB$139,"O","X")))))))</f>
        <v>O</v>
      </c>
      <c r="E1150" s="58" t="str">
        <f t="shared" si="1004"/>
        <v>O</v>
      </c>
      <c r="F1150" s="58" t="str">
        <f t="shared" si="1004"/>
        <v>O</v>
      </c>
      <c r="G1150" s="58" t="str">
        <f t="shared" si="1004"/>
        <v>O</v>
      </c>
      <c r="H1150" s="58" t="str">
        <f t="shared" si="1004"/>
        <v>O</v>
      </c>
      <c r="I1150" s="58" t="str">
        <f t="shared" si="1004"/>
        <v>O</v>
      </c>
      <c r="J1150" s="58" t="str">
        <f t="shared" si="1004"/>
        <v>O</v>
      </c>
      <c r="K1150" s="58" t="str">
        <f t="shared" si="1004"/>
        <v>O</v>
      </c>
      <c r="L1150" s="58" t="str">
        <f t="shared" si="1004"/>
        <v>O</v>
      </c>
      <c r="M1150" s="58" t="str">
        <f t="shared" si="1004"/>
        <v>O</v>
      </c>
      <c r="N1150" s="58" t="str">
        <f t="shared" si="1004"/>
        <v>O</v>
      </c>
      <c r="O1150" s="58" t="str">
        <f t="shared" si="1004"/>
        <v>O</v>
      </c>
      <c r="P1150" s="58" t="str">
        <f t="shared" si="1004"/>
        <v>O</v>
      </c>
      <c r="Q1150" s="58" t="str">
        <f t="shared" si="1004"/>
        <v>O</v>
      </c>
    </row>
    <row r="1151" spans="1:17" ht="18.75" customHeight="1">
      <c r="A1151" s="780"/>
      <c r="B1151" s="58" t="s">
        <v>33</v>
      </c>
      <c r="C1151" s="58" t="str">
        <f t="shared" ref="C1151:Q1151" si="1005">IF(C8=$V$139,"O",IF(C8=$W$139,"O",IF(C8=$X$139,"O",IF(C8=$Y$139,"O",IF(C8=$Z$139,"O",IF(C8=$AA$139,"O",IF(C8=$AB$139,"O","X")))))))</f>
        <v>X</v>
      </c>
      <c r="D1151" s="58" t="str">
        <f t="shared" si="1005"/>
        <v>X</v>
      </c>
      <c r="E1151" s="58" t="str">
        <f t="shared" si="1005"/>
        <v>X</v>
      </c>
      <c r="F1151" s="58" t="str">
        <f t="shared" si="1005"/>
        <v>X</v>
      </c>
      <c r="G1151" s="58" t="str">
        <f t="shared" si="1005"/>
        <v>X</v>
      </c>
      <c r="H1151" s="58" t="str">
        <f t="shared" si="1005"/>
        <v>X</v>
      </c>
      <c r="I1151" s="58" t="str">
        <f t="shared" si="1005"/>
        <v>X</v>
      </c>
      <c r="J1151" s="58" t="str">
        <f t="shared" si="1005"/>
        <v>X</v>
      </c>
      <c r="K1151" s="58" t="str">
        <f t="shared" si="1005"/>
        <v>X</v>
      </c>
      <c r="L1151" s="58" t="str">
        <f t="shared" si="1005"/>
        <v>X</v>
      </c>
      <c r="M1151" s="58" t="str">
        <f t="shared" si="1005"/>
        <v>X</v>
      </c>
      <c r="N1151" s="58" t="str">
        <f t="shared" si="1005"/>
        <v>X</v>
      </c>
      <c r="O1151" s="58" t="str">
        <f t="shared" si="1005"/>
        <v>X</v>
      </c>
      <c r="P1151" s="58" t="str">
        <f t="shared" si="1005"/>
        <v>X</v>
      </c>
      <c r="Q1151" s="58" t="str">
        <f t="shared" si="1005"/>
        <v>X</v>
      </c>
    </row>
    <row r="1152" spans="1:17" ht="18.75" customHeight="1">
      <c r="A1152" s="780"/>
      <c r="B1152" s="58" t="s">
        <v>34</v>
      </c>
      <c r="C1152" s="58" t="str">
        <f t="shared" ref="C1152:Q1152" si="1006">IF(C9=$V$139,"O",IF(C9=$W$139,"O",IF(C9=$X$139,"O",IF(C9=$Y$139,"O",IF(C9=$Z$139,"O",IF(C9=$AA$139,"O",IF(C9=$AB$139,"O","X")))))))</f>
        <v>X</v>
      </c>
      <c r="D1152" s="58" t="str">
        <f t="shared" si="1006"/>
        <v>X</v>
      </c>
      <c r="E1152" s="58" t="str">
        <f t="shared" si="1006"/>
        <v>X</v>
      </c>
      <c r="F1152" s="58" t="str">
        <f t="shared" si="1006"/>
        <v>X</v>
      </c>
      <c r="G1152" s="58" t="str">
        <f t="shared" si="1006"/>
        <v>X</v>
      </c>
      <c r="H1152" s="58" t="str">
        <f t="shared" si="1006"/>
        <v>X</v>
      </c>
      <c r="I1152" s="58" t="str">
        <f t="shared" si="1006"/>
        <v>X</v>
      </c>
      <c r="J1152" s="58" t="str">
        <f t="shared" si="1006"/>
        <v>X</v>
      </c>
      <c r="K1152" s="58" t="str">
        <f t="shared" si="1006"/>
        <v>X</v>
      </c>
      <c r="L1152" s="58" t="str">
        <f t="shared" si="1006"/>
        <v>X</v>
      </c>
      <c r="M1152" s="58" t="str">
        <f t="shared" si="1006"/>
        <v>X</v>
      </c>
      <c r="N1152" s="58" t="str">
        <f t="shared" si="1006"/>
        <v>X</v>
      </c>
      <c r="O1152" s="58" t="str">
        <f t="shared" si="1006"/>
        <v>X</v>
      </c>
      <c r="P1152" s="58" t="str">
        <f t="shared" si="1006"/>
        <v>X</v>
      </c>
      <c r="Q1152" s="58" t="str">
        <f t="shared" si="1006"/>
        <v>X</v>
      </c>
    </row>
    <row r="1153" spans="1:17" ht="18.75" customHeight="1">
      <c r="A1153" s="780"/>
      <c r="B1153" s="58" t="s">
        <v>35</v>
      </c>
      <c r="C1153" s="58" t="str">
        <f t="shared" ref="C1153:Q1153" si="1007">IF(C10=$V$139,"O",IF(C10=$W$139,"O",IF(C10=$X$139,"O",IF(C10=$Y$139,"O",IF(C10=$Z$139,"O",IF(C10=$AA$139,"O",IF(C10=$AB$139,"O","X")))))))</f>
        <v>X</v>
      </c>
      <c r="D1153" s="58" t="str">
        <f t="shared" si="1007"/>
        <v>X</v>
      </c>
      <c r="E1153" s="58" t="str">
        <f t="shared" si="1007"/>
        <v>X</v>
      </c>
      <c r="F1153" s="58" t="str">
        <f t="shared" si="1007"/>
        <v>X</v>
      </c>
      <c r="G1153" s="58" t="str">
        <f t="shared" si="1007"/>
        <v>X</v>
      </c>
      <c r="H1153" s="58" t="str">
        <f t="shared" si="1007"/>
        <v>X</v>
      </c>
      <c r="I1153" s="58" t="str">
        <f t="shared" si="1007"/>
        <v>X</v>
      </c>
      <c r="J1153" s="58" t="str">
        <f t="shared" si="1007"/>
        <v>X</v>
      </c>
      <c r="K1153" s="58" t="str">
        <f t="shared" si="1007"/>
        <v>X</v>
      </c>
      <c r="L1153" s="58" t="str">
        <f t="shared" si="1007"/>
        <v>X</v>
      </c>
      <c r="M1153" s="58" t="str">
        <f t="shared" si="1007"/>
        <v>X</v>
      </c>
      <c r="N1153" s="58" t="str">
        <f t="shared" si="1007"/>
        <v>X</v>
      </c>
      <c r="O1153" s="58" t="str">
        <f t="shared" si="1007"/>
        <v>X</v>
      </c>
      <c r="P1153" s="58" t="str">
        <f t="shared" si="1007"/>
        <v>X</v>
      </c>
      <c r="Q1153" s="58" t="str">
        <f t="shared" si="1007"/>
        <v>X</v>
      </c>
    </row>
    <row r="1154" spans="1:17" ht="18.75" customHeight="1">
      <c r="A1154" s="780"/>
      <c r="B1154" s="58" t="s">
        <v>36</v>
      </c>
      <c r="C1154" s="58" t="str">
        <f t="shared" ref="C1154:Q1154" si="1008">IF(C11=$V$139,"O",IF(C11=$W$139,"O",IF(C11=$X$139,"O",IF(C11=$Y$139,"O",IF(C11=$Z$139,"O",IF(C11=$AA$139,"O",IF(C11=$AB$139,"O","X")))))))</f>
        <v>X</v>
      </c>
      <c r="D1154" s="58" t="str">
        <f t="shared" si="1008"/>
        <v>X</v>
      </c>
      <c r="E1154" s="58" t="str">
        <f t="shared" si="1008"/>
        <v>X</v>
      </c>
      <c r="F1154" s="58" t="str">
        <f t="shared" si="1008"/>
        <v>X</v>
      </c>
      <c r="G1154" s="58" t="str">
        <f t="shared" si="1008"/>
        <v>X</v>
      </c>
      <c r="H1154" s="58" t="str">
        <f t="shared" si="1008"/>
        <v>X</v>
      </c>
      <c r="I1154" s="58" t="str">
        <f t="shared" si="1008"/>
        <v>X</v>
      </c>
      <c r="J1154" s="58" t="str">
        <f t="shared" si="1008"/>
        <v>X</v>
      </c>
      <c r="K1154" s="58" t="str">
        <f t="shared" si="1008"/>
        <v>X</v>
      </c>
      <c r="L1154" s="58" t="str">
        <f t="shared" si="1008"/>
        <v>X</v>
      </c>
      <c r="M1154" s="58" t="str">
        <f t="shared" si="1008"/>
        <v>X</v>
      </c>
      <c r="N1154" s="58" t="str">
        <f t="shared" si="1008"/>
        <v>X</v>
      </c>
      <c r="O1154" s="58" t="str">
        <f t="shared" si="1008"/>
        <v>X</v>
      </c>
      <c r="P1154" s="58" t="str">
        <f t="shared" si="1008"/>
        <v>X</v>
      </c>
      <c r="Q1154" s="58" t="str">
        <f t="shared" si="1008"/>
        <v>X</v>
      </c>
    </row>
    <row r="1155" spans="1:17" ht="18.75" customHeight="1">
      <c r="A1155" s="780"/>
      <c r="B1155" s="58" t="s">
        <v>21</v>
      </c>
      <c r="C1155" s="58" t="str">
        <f t="shared" ref="C1155:Q1155" si="1009">IF(C12=$V$139,"O",IF(C12=$W$139,"O",IF(C12=$X$139,"O",IF(C12=$Y$139,"O",IF(C12=$Z$139,"O",IF(C12=$AA$139,"O",IF(C12=$AB$139,"O","X")))))))</f>
        <v>X</v>
      </c>
      <c r="D1155" s="58" t="str">
        <f t="shared" si="1009"/>
        <v>X</v>
      </c>
      <c r="E1155" s="58" t="str">
        <f t="shared" si="1009"/>
        <v>X</v>
      </c>
      <c r="F1155" s="58" t="str">
        <f t="shared" si="1009"/>
        <v>X</v>
      </c>
      <c r="G1155" s="58" t="str">
        <f t="shared" si="1009"/>
        <v>X</v>
      </c>
      <c r="H1155" s="58" t="str">
        <f t="shared" si="1009"/>
        <v>X</v>
      </c>
      <c r="I1155" s="58" t="str">
        <f t="shared" si="1009"/>
        <v>X</v>
      </c>
      <c r="J1155" s="58" t="str">
        <f t="shared" si="1009"/>
        <v>X</v>
      </c>
      <c r="K1155" s="58" t="str">
        <f t="shared" si="1009"/>
        <v>X</v>
      </c>
      <c r="L1155" s="58" t="str">
        <f t="shared" si="1009"/>
        <v>X</v>
      </c>
      <c r="M1155" s="58" t="str">
        <f t="shared" si="1009"/>
        <v>X</v>
      </c>
      <c r="N1155" s="58" t="str">
        <f t="shared" si="1009"/>
        <v>X</v>
      </c>
      <c r="O1155" s="58" t="str">
        <f t="shared" si="1009"/>
        <v>X</v>
      </c>
      <c r="P1155" s="58" t="str">
        <f t="shared" si="1009"/>
        <v>X</v>
      </c>
      <c r="Q1155" s="58" t="str">
        <f t="shared" si="1009"/>
        <v>X</v>
      </c>
    </row>
    <row r="1156" spans="1:17" ht="18.75" customHeight="1">
      <c r="A1156" s="781"/>
      <c r="B1156" s="30" t="s">
        <v>46</v>
      </c>
      <c r="C1156" s="47">
        <f>COUNTIF(C1150:C1155,"O")</f>
        <v>1</v>
      </c>
      <c r="D1156" s="47">
        <f t="shared" ref="D1156:Q1156" si="1010">COUNTIF(D1150:D1155,"O")</f>
        <v>1</v>
      </c>
      <c r="E1156" s="47">
        <f t="shared" si="1010"/>
        <v>1</v>
      </c>
      <c r="F1156" s="47">
        <f t="shared" si="1010"/>
        <v>1</v>
      </c>
      <c r="G1156" s="47">
        <f t="shared" si="1010"/>
        <v>1</v>
      </c>
      <c r="H1156" s="47">
        <f t="shared" si="1010"/>
        <v>1</v>
      </c>
      <c r="I1156" s="47">
        <f t="shared" si="1010"/>
        <v>1</v>
      </c>
      <c r="J1156" s="47">
        <f t="shared" si="1010"/>
        <v>1</v>
      </c>
      <c r="K1156" s="47">
        <f t="shared" si="1010"/>
        <v>1</v>
      </c>
      <c r="L1156" s="47">
        <f t="shared" si="1010"/>
        <v>1</v>
      </c>
      <c r="M1156" s="47">
        <f t="shared" si="1010"/>
        <v>1</v>
      </c>
      <c r="N1156" s="47">
        <f t="shared" si="1010"/>
        <v>1</v>
      </c>
      <c r="O1156" s="47">
        <f t="shared" si="1010"/>
        <v>1</v>
      </c>
      <c r="P1156" s="47">
        <f t="shared" si="1010"/>
        <v>1</v>
      </c>
      <c r="Q1156" s="47">
        <f t="shared" si="1010"/>
        <v>1</v>
      </c>
    </row>
    <row r="1157" spans="1:17" ht="18.75" customHeight="1">
      <c r="A1157" s="779">
        <v>124</v>
      </c>
      <c r="B1157" s="58" t="s">
        <v>32</v>
      </c>
      <c r="C1157" s="58" t="str">
        <f>IF(C7=$V$140,"O",IF(C7=$W$140,"O",IF(C7=$X$140,"O",IF(C7=$Y$140,"O",IF(C7=$Z$140,"O",IF(C7=$AA$140,"O",IF(C7=$AB$140,"O","X")))))))</f>
        <v>X</v>
      </c>
      <c r="D1157" s="58" t="str">
        <f t="shared" ref="D1157:Q1157" si="1011">IF(D7=$V$140,"O",IF(D7=$W$140,"O",IF(D7=$X$140,"O",IF(D7=$Y$140,"O",IF(D7=$Z$140,"O",IF(D7=$AA$140,"O",IF(D7=$AB$140,"O","X")))))))</f>
        <v>X</v>
      </c>
      <c r="E1157" s="58" t="str">
        <f t="shared" si="1011"/>
        <v>X</v>
      </c>
      <c r="F1157" s="58" t="str">
        <f t="shared" si="1011"/>
        <v>X</v>
      </c>
      <c r="G1157" s="58" t="str">
        <f t="shared" si="1011"/>
        <v>X</v>
      </c>
      <c r="H1157" s="58" t="str">
        <f t="shared" si="1011"/>
        <v>X</v>
      </c>
      <c r="I1157" s="58" t="str">
        <f t="shared" si="1011"/>
        <v>X</v>
      </c>
      <c r="J1157" s="58" t="str">
        <f t="shared" si="1011"/>
        <v>X</v>
      </c>
      <c r="K1157" s="58" t="str">
        <f t="shared" si="1011"/>
        <v>X</v>
      </c>
      <c r="L1157" s="58" t="str">
        <f t="shared" si="1011"/>
        <v>X</v>
      </c>
      <c r="M1157" s="58" t="str">
        <f t="shared" si="1011"/>
        <v>X</v>
      </c>
      <c r="N1157" s="58" t="str">
        <f t="shared" si="1011"/>
        <v>X</v>
      </c>
      <c r="O1157" s="58" t="str">
        <f t="shared" si="1011"/>
        <v>X</v>
      </c>
      <c r="P1157" s="58" t="str">
        <f t="shared" si="1011"/>
        <v>X</v>
      </c>
      <c r="Q1157" s="58" t="str">
        <f t="shared" si="1011"/>
        <v>X</v>
      </c>
    </row>
    <row r="1158" spans="1:17" ht="18.75" customHeight="1">
      <c r="A1158" s="780"/>
      <c r="B1158" s="58" t="s">
        <v>33</v>
      </c>
      <c r="C1158" s="58" t="str">
        <f t="shared" ref="C1158:Q1158" si="1012">IF(C8=$V$140,"O",IF(C8=$W$140,"O",IF(C8=$X$140,"O",IF(C8=$Y$140,"O",IF(C8=$Z$140,"O",IF(C8=$AA$140,"O",IF(C8=$AB$140,"O","X")))))))</f>
        <v>X</v>
      </c>
      <c r="D1158" s="58" t="str">
        <f t="shared" si="1012"/>
        <v>X</v>
      </c>
      <c r="E1158" s="58" t="str">
        <f t="shared" si="1012"/>
        <v>X</v>
      </c>
      <c r="F1158" s="58" t="str">
        <f t="shared" si="1012"/>
        <v>X</v>
      </c>
      <c r="G1158" s="58" t="str">
        <f t="shared" si="1012"/>
        <v>X</v>
      </c>
      <c r="H1158" s="58" t="str">
        <f t="shared" si="1012"/>
        <v>X</v>
      </c>
      <c r="I1158" s="58" t="str">
        <f t="shared" si="1012"/>
        <v>X</v>
      </c>
      <c r="J1158" s="58" t="str">
        <f t="shared" si="1012"/>
        <v>X</v>
      </c>
      <c r="K1158" s="58" t="str">
        <f t="shared" si="1012"/>
        <v>X</v>
      </c>
      <c r="L1158" s="58" t="str">
        <f t="shared" si="1012"/>
        <v>X</v>
      </c>
      <c r="M1158" s="58" t="str">
        <f t="shared" si="1012"/>
        <v>X</v>
      </c>
      <c r="N1158" s="58" t="str">
        <f t="shared" si="1012"/>
        <v>X</v>
      </c>
      <c r="O1158" s="58" t="str">
        <f t="shared" si="1012"/>
        <v>X</v>
      </c>
      <c r="P1158" s="58" t="str">
        <f t="shared" si="1012"/>
        <v>X</v>
      </c>
      <c r="Q1158" s="58" t="str">
        <f t="shared" si="1012"/>
        <v>X</v>
      </c>
    </row>
    <row r="1159" spans="1:17" ht="18.75" customHeight="1">
      <c r="A1159" s="780"/>
      <c r="B1159" s="58" t="s">
        <v>34</v>
      </c>
      <c r="C1159" s="58" t="str">
        <f t="shared" ref="C1159:Q1159" si="1013">IF(C9=$V$140,"O",IF(C9=$W$140,"O",IF(C9=$X$140,"O",IF(C9=$Y$140,"O",IF(C9=$Z$140,"O",IF(C9=$AA$140,"O",IF(C9=$AB$140,"O","X")))))))</f>
        <v>X</v>
      </c>
      <c r="D1159" s="58" t="str">
        <f t="shared" si="1013"/>
        <v>X</v>
      </c>
      <c r="E1159" s="58" t="str">
        <f t="shared" si="1013"/>
        <v>X</v>
      </c>
      <c r="F1159" s="58" t="str">
        <f t="shared" si="1013"/>
        <v>X</v>
      </c>
      <c r="G1159" s="58" t="str">
        <f t="shared" si="1013"/>
        <v>X</v>
      </c>
      <c r="H1159" s="58" t="str">
        <f t="shared" si="1013"/>
        <v>X</v>
      </c>
      <c r="I1159" s="58" t="str">
        <f t="shared" si="1013"/>
        <v>X</v>
      </c>
      <c r="J1159" s="58" t="str">
        <f t="shared" si="1013"/>
        <v>X</v>
      </c>
      <c r="K1159" s="58" t="str">
        <f t="shared" si="1013"/>
        <v>X</v>
      </c>
      <c r="L1159" s="58" t="str">
        <f t="shared" si="1013"/>
        <v>X</v>
      </c>
      <c r="M1159" s="58" t="str">
        <f t="shared" si="1013"/>
        <v>X</v>
      </c>
      <c r="N1159" s="58" t="str">
        <f t="shared" si="1013"/>
        <v>X</v>
      </c>
      <c r="O1159" s="58" t="str">
        <f t="shared" si="1013"/>
        <v>X</v>
      </c>
      <c r="P1159" s="58" t="str">
        <f t="shared" si="1013"/>
        <v>X</v>
      </c>
      <c r="Q1159" s="58" t="str">
        <f t="shared" si="1013"/>
        <v>X</v>
      </c>
    </row>
    <row r="1160" spans="1:17" ht="18.75" customHeight="1">
      <c r="A1160" s="780"/>
      <c r="B1160" s="58" t="s">
        <v>35</v>
      </c>
      <c r="C1160" s="58" t="str">
        <f t="shared" ref="C1160:Q1160" si="1014">IF(C10=$V$140,"O",IF(C10=$W$140,"O",IF(C10=$X$140,"O",IF(C10=$Y$140,"O",IF(C10=$Z$140,"O",IF(C10=$AA$140,"O",IF(C10=$AB$140,"O","X")))))))</f>
        <v>X</v>
      </c>
      <c r="D1160" s="58" t="str">
        <f t="shared" si="1014"/>
        <v>X</v>
      </c>
      <c r="E1160" s="58" t="str">
        <f t="shared" si="1014"/>
        <v>X</v>
      </c>
      <c r="F1160" s="58" t="str">
        <f t="shared" si="1014"/>
        <v>X</v>
      </c>
      <c r="G1160" s="58" t="str">
        <f t="shared" si="1014"/>
        <v>X</v>
      </c>
      <c r="H1160" s="58" t="str">
        <f t="shared" si="1014"/>
        <v>X</v>
      </c>
      <c r="I1160" s="58" t="str">
        <f t="shared" si="1014"/>
        <v>X</v>
      </c>
      <c r="J1160" s="58" t="str">
        <f t="shared" si="1014"/>
        <v>X</v>
      </c>
      <c r="K1160" s="58" t="str">
        <f t="shared" si="1014"/>
        <v>X</v>
      </c>
      <c r="L1160" s="58" t="str">
        <f t="shared" si="1014"/>
        <v>X</v>
      </c>
      <c r="M1160" s="58" t="str">
        <f t="shared" si="1014"/>
        <v>X</v>
      </c>
      <c r="N1160" s="58" t="str">
        <f t="shared" si="1014"/>
        <v>X</v>
      </c>
      <c r="O1160" s="58" t="str">
        <f t="shared" si="1014"/>
        <v>X</v>
      </c>
      <c r="P1160" s="58" t="str">
        <f t="shared" si="1014"/>
        <v>X</v>
      </c>
      <c r="Q1160" s="58" t="str">
        <f t="shared" si="1014"/>
        <v>X</v>
      </c>
    </row>
    <row r="1161" spans="1:17" ht="18.75" customHeight="1">
      <c r="A1161" s="780"/>
      <c r="B1161" s="58" t="s">
        <v>36</v>
      </c>
      <c r="C1161" s="58" t="str">
        <f t="shared" ref="C1161:Q1161" si="1015">IF(C11=$V$140,"O",IF(C11=$W$140,"O",IF(C11=$X$140,"O",IF(C11=$Y$140,"O",IF(C11=$Z$140,"O",IF(C11=$AA$140,"O",IF(C11=$AB$140,"O","X")))))))</f>
        <v>X</v>
      </c>
      <c r="D1161" s="58" t="str">
        <f t="shared" si="1015"/>
        <v>X</v>
      </c>
      <c r="E1161" s="58" t="str">
        <f t="shared" si="1015"/>
        <v>X</v>
      </c>
      <c r="F1161" s="58" t="str">
        <f t="shared" si="1015"/>
        <v>X</v>
      </c>
      <c r="G1161" s="58" t="str">
        <f t="shared" si="1015"/>
        <v>X</v>
      </c>
      <c r="H1161" s="58" t="str">
        <f t="shared" si="1015"/>
        <v>X</v>
      </c>
      <c r="I1161" s="58" t="str">
        <f t="shared" si="1015"/>
        <v>X</v>
      </c>
      <c r="J1161" s="58" t="str">
        <f t="shared" si="1015"/>
        <v>X</v>
      </c>
      <c r="K1161" s="58" t="str">
        <f t="shared" si="1015"/>
        <v>X</v>
      </c>
      <c r="L1161" s="58" t="str">
        <f t="shared" si="1015"/>
        <v>X</v>
      </c>
      <c r="M1161" s="58" t="str">
        <f t="shared" si="1015"/>
        <v>X</v>
      </c>
      <c r="N1161" s="58" t="str">
        <f t="shared" si="1015"/>
        <v>X</v>
      </c>
      <c r="O1161" s="58" t="str">
        <f t="shared" si="1015"/>
        <v>X</v>
      </c>
      <c r="P1161" s="58" t="str">
        <f t="shared" si="1015"/>
        <v>X</v>
      </c>
      <c r="Q1161" s="58" t="str">
        <f t="shared" si="1015"/>
        <v>X</v>
      </c>
    </row>
    <row r="1162" spans="1:17" ht="18.75" customHeight="1">
      <c r="A1162" s="780"/>
      <c r="B1162" s="58" t="s">
        <v>21</v>
      </c>
      <c r="C1162" s="58" t="str">
        <f t="shared" ref="C1162:Q1162" si="1016">IF(C12=$V$140,"O",IF(C12=$W$140,"O",IF(C12=$X$140,"O",IF(C12=$Y$140,"O",IF(C12=$Z$140,"O",IF(C12=$AA$140,"O",IF(C12=$AB$140,"O","X")))))))</f>
        <v>X</v>
      </c>
      <c r="D1162" s="58" t="str">
        <f t="shared" si="1016"/>
        <v>X</v>
      </c>
      <c r="E1162" s="58" t="str">
        <f t="shared" si="1016"/>
        <v>X</v>
      </c>
      <c r="F1162" s="58" t="str">
        <f t="shared" si="1016"/>
        <v>X</v>
      </c>
      <c r="G1162" s="58" t="str">
        <f t="shared" si="1016"/>
        <v>X</v>
      </c>
      <c r="H1162" s="58" t="str">
        <f t="shared" si="1016"/>
        <v>X</v>
      </c>
      <c r="I1162" s="58" t="str">
        <f t="shared" si="1016"/>
        <v>X</v>
      </c>
      <c r="J1162" s="58" t="str">
        <f t="shared" si="1016"/>
        <v>X</v>
      </c>
      <c r="K1162" s="58" t="str">
        <f t="shared" si="1016"/>
        <v>X</v>
      </c>
      <c r="L1162" s="58" t="str">
        <f t="shared" si="1016"/>
        <v>X</v>
      </c>
      <c r="M1162" s="58" t="str">
        <f t="shared" si="1016"/>
        <v>X</v>
      </c>
      <c r="N1162" s="58" t="str">
        <f t="shared" si="1016"/>
        <v>X</v>
      </c>
      <c r="O1162" s="58" t="str">
        <f t="shared" si="1016"/>
        <v>X</v>
      </c>
      <c r="P1162" s="58" t="str">
        <f t="shared" si="1016"/>
        <v>X</v>
      </c>
      <c r="Q1162" s="58" t="str">
        <f t="shared" si="1016"/>
        <v>X</v>
      </c>
    </row>
    <row r="1163" spans="1:17" ht="18.75" customHeight="1">
      <c r="A1163" s="781"/>
      <c r="B1163" s="30" t="s">
        <v>46</v>
      </c>
      <c r="C1163" s="47">
        <f>COUNTIF(C1157:C1162,"O")</f>
        <v>0</v>
      </c>
      <c r="D1163" s="47">
        <f t="shared" ref="D1163:Q1163" si="1017">COUNTIF(D1157:D1162,"O")</f>
        <v>0</v>
      </c>
      <c r="E1163" s="47">
        <f t="shared" si="1017"/>
        <v>0</v>
      </c>
      <c r="F1163" s="47">
        <f t="shared" si="1017"/>
        <v>0</v>
      </c>
      <c r="G1163" s="47">
        <f t="shared" si="1017"/>
        <v>0</v>
      </c>
      <c r="H1163" s="47">
        <f t="shared" si="1017"/>
        <v>0</v>
      </c>
      <c r="I1163" s="47">
        <f t="shared" si="1017"/>
        <v>0</v>
      </c>
      <c r="J1163" s="47">
        <f t="shared" si="1017"/>
        <v>0</v>
      </c>
      <c r="K1163" s="47">
        <f t="shared" si="1017"/>
        <v>0</v>
      </c>
      <c r="L1163" s="47">
        <f t="shared" si="1017"/>
        <v>0</v>
      </c>
      <c r="M1163" s="47">
        <f t="shared" si="1017"/>
        <v>0</v>
      </c>
      <c r="N1163" s="47">
        <f t="shared" si="1017"/>
        <v>0</v>
      </c>
      <c r="O1163" s="47">
        <f t="shared" si="1017"/>
        <v>0</v>
      </c>
      <c r="P1163" s="47">
        <f t="shared" si="1017"/>
        <v>0</v>
      </c>
      <c r="Q1163" s="47">
        <f t="shared" si="1017"/>
        <v>0</v>
      </c>
    </row>
    <row r="1164" spans="1:17" ht="18.75" customHeight="1">
      <c r="A1164" s="779">
        <v>125</v>
      </c>
      <c r="B1164" s="58" t="s">
        <v>32</v>
      </c>
      <c r="C1164" s="58" t="str">
        <f>IF(C7=$V$141,"O",IF(C7=$W$141,"O",IF(C7=$X$141,"O",IF(C7=$Y$141,"O",IF(C7=$Z$141,"O",IF(C7=$AA$141,"O",IF(C7=$AB$141,"O","X")))))))</f>
        <v>X</v>
      </c>
      <c r="D1164" s="58" t="str">
        <f t="shared" ref="D1164:Q1164" si="1018">IF(D7=$V$141,"O",IF(D7=$W$141,"O",IF(D7=$X$141,"O",IF(D7=$Y$141,"O",IF(D7=$Z$141,"O",IF(D7=$AA$141,"O",IF(D7=$AB$141,"O","X")))))))</f>
        <v>X</v>
      </c>
      <c r="E1164" s="58" t="str">
        <f t="shared" si="1018"/>
        <v>X</v>
      </c>
      <c r="F1164" s="58" t="str">
        <f t="shared" si="1018"/>
        <v>X</v>
      </c>
      <c r="G1164" s="58" t="str">
        <f t="shared" si="1018"/>
        <v>X</v>
      </c>
      <c r="H1164" s="58" t="str">
        <f t="shared" si="1018"/>
        <v>X</v>
      </c>
      <c r="I1164" s="58" t="str">
        <f t="shared" si="1018"/>
        <v>X</v>
      </c>
      <c r="J1164" s="58" t="str">
        <f t="shared" si="1018"/>
        <v>X</v>
      </c>
      <c r="K1164" s="58" t="str">
        <f t="shared" si="1018"/>
        <v>X</v>
      </c>
      <c r="L1164" s="58" t="str">
        <f t="shared" si="1018"/>
        <v>X</v>
      </c>
      <c r="M1164" s="58" t="str">
        <f t="shared" si="1018"/>
        <v>X</v>
      </c>
      <c r="N1164" s="58" t="str">
        <f t="shared" si="1018"/>
        <v>X</v>
      </c>
      <c r="O1164" s="58" t="str">
        <f t="shared" si="1018"/>
        <v>X</v>
      </c>
      <c r="P1164" s="58" t="str">
        <f t="shared" si="1018"/>
        <v>X</v>
      </c>
      <c r="Q1164" s="58" t="str">
        <f t="shared" si="1018"/>
        <v>X</v>
      </c>
    </row>
    <row r="1165" spans="1:17" ht="18.75" customHeight="1">
      <c r="A1165" s="780"/>
      <c r="B1165" s="58" t="s">
        <v>33</v>
      </c>
      <c r="C1165" s="58" t="str">
        <f t="shared" ref="C1165:Q1165" si="1019">IF(C8=$V$141,"O",IF(C8=$W$141,"O",IF(C8=$X$141,"O",IF(C8=$Y$141,"O",IF(C8=$Z$141,"O",IF(C8=$AA$141,"O",IF(C8=$AB$141,"O","X")))))))</f>
        <v>X</v>
      </c>
      <c r="D1165" s="58" t="str">
        <f t="shared" si="1019"/>
        <v>X</v>
      </c>
      <c r="E1165" s="58" t="str">
        <f t="shared" si="1019"/>
        <v>X</v>
      </c>
      <c r="F1165" s="58" t="str">
        <f t="shared" si="1019"/>
        <v>X</v>
      </c>
      <c r="G1165" s="58" t="str">
        <f t="shared" si="1019"/>
        <v>X</v>
      </c>
      <c r="H1165" s="58" t="str">
        <f t="shared" si="1019"/>
        <v>X</v>
      </c>
      <c r="I1165" s="58" t="str">
        <f t="shared" si="1019"/>
        <v>X</v>
      </c>
      <c r="J1165" s="58" t="str">
        <f t="shared" si="1019"/>
        <v>X</v>
      </c>
      <c r="K1165" s="58" t="str">
        <f t="shared" si="1019"/>
        <v>X</v>
      </c>
      <c r="L1165" s="58" t="str">
        <f t="shared" si="1019"/>
        <v>X</v>
      </c>
      <c r="M1165" s="58" t="str">
        <f t="shared" si="1019"/>
        <v>X</v>
      </c>
      <c r="N1165" s="58" t="str">
        <f t="shared" si="1019"/>
        <v>X</v>
      </c>
      <c r="O1165" s="58" t="str">
        <f t="shared" si="1019"/>
        <v>X</v>
      </c>
      <c r="P1165" s="58" t="str">
        <f t="shared" si="1019"/>
        <v>X</v>
      </c>
      <c r="Q1165" s="58" t="str">
        <f t="shared" si="1019"/>
        <v>X</v>
      </c>
    </row>
    <row r="1166" spans="1:17" ht="18.75" customHeight="1">
      <c r="A1166" s="780"/>
      <c r="B1166" s="58" t="s">
        <v>34</v>
      </c>
      <c r="C1166" s="58" t="str">
        <f t="shared" ref="C1166:Q1166" si="1020">IF(C9=$V$141,"O",IF(C9=$W$141,"O",IF(C9=$X$141,"O",IF(C9=$Y$141,"O",IF(C9=$Z$141,"O",IF(C9=$AA$141,"O",IF(C9=$AB$141,"O","X")))))))</f>
        <v>X</v>
      </c>
      <c r="D1166" s="58" t="str">
        <f t="shared" si="1020"/>
        <v>X</v>
      </c>
      <c r="E1166" s="58" t="str">
        <f t="shared" si="1020"/>
        <v>X</v>
      </c>
      <c r="F1166" s="58" t="str">
        <f t="shared" si="1020"/>
        <v>X</v>
      </c>
      <c r="G1166" s="58" t="str">
        <f t="shared" si="1020"/>
        <v>X</v>
      </c>
      <c r="H1166" s="58" t="str">
        <f t="shared" si="1020"/>
        <v>X</v>
      </c>
      <c r="I1166" s="58" t="str">
        <f t="shared" si="1020"/>
        <v>X</v>
      </c>
      <c r="J1166" s="58" t="str">
        <f t="shared" si="1020"/>
        <v>X</v>
      </c>
      <c r="K1166" s="58" t="str">
        <f t="shared" si="1020"/>
        <v>X</v>
      </c>
      <c r="L1166" s="58" t="str">
        <f t="shared" si="1020"/>
        <v>X</v>
      </c>
      <c r="M1166" s="58" t="str">
        <f t="shared" si="1020"/>
        <v>X</v>
      </c>
      <c r="N1166" s="58" t="str">
        <f t="shared" si="1020"/>
        <v>X</v>
      </c>
      <c r="O1166" s="58" t="str">
        <f t="shared" si="1020"/>
        <v>X</v>
      </c>
      <c r="P1166" s="58" t="str">
        <f t="shared" si="1020"/>
        <v>X</v>
      </c>
      <c r="Q1166" s="58" t="str">
        <f t="shared" si="1020"/>
        <v>X</v>
      </c>
    </row>
    <row r="1167" spans="1:17" ht="18.75" customHeight="1">
      <c r="A1167" s="780"/>
      <c r="B1167" s="58" t="s">
        <v>35</v>
      </c>
      <c r="C1167" s="58" t="str">
        <f t="shared" ref="C1167:Q1167" si="1021">IF(C10=$V$141,"O",IF(C10=$W$141,"O",IF(C10=$X$141,"O",IF(C10=$Y$141,"O",IF(C10=$Z$141,"O",IF(C10=$AA$141,"O",IF(C10=$AB$141,"O","X")))))))</f>
        <v>X</v>
      </c>
      <c r="D1167" s="58" t="str">
        <f t="shared" si="1021"/>
        <v>X</v>
      </c>
      <c r="E1167" s="58" t="str">
        <f t="shared" si="1021"/>
        <v>X</v>
      </c>
      <c r="F1167" s="58" t="str">
        <f t="shared" si="1021"/>
        <v>X</v>
      </c>
      <c r="G1167" s="58" t="str">
        <f t="shared" si="1021"/>
        <v>X</v>
      </c>
      <c r="H1167" s="58" t="str">
        <f t="shared" si="1021"/>
        <v>X</v>
      </c>
      <c r="I1167" s="58" t="str">
        <f t="shared" si="1021"/>
        <v>X</v>
      </c>
      <c r="J1167" s="58" t="str">
        <f t="shared" si="1021"/>
        <v>X</v>
      </c>
      <c r="K1167" s="58" t="str">
        <f t="shared" si="1021"/>
        <v>X</v>
      </c>
      <c r="L1167" s="58" t="str">
        <f t="shared" si="1021"/>
        <v>X</v>
      </c>
      <c r="M1167" s="58" t="str">
        <f t="shared" si="1021"/>
        <v>X</v>
      </c>
      <c r="N1167" s="58" t="str">
        <f t="shared" si="1021"/>
        <v>X</v>
      </c>
      <c r="O1167" s="58" t="str">
        <f t="shared" si="1021"/>
        <v>X</v>
      </c>
      <c r="P1167" s="58" t="str">
        <f t="shared" si="1021"/>
        <v>X</v>
      </c>
      <c r="Q1167" s="58" t="str">
        <f t="shared" si="1021"/>
        <v>X</v>
      </c>
    </row>
    <row r="1168" spans="1:17" ht="18.75" customHeight="1">
      <c r="A1168" s="780"/>
      <c r="B1168" s="58" t="s">
        <v>36</v>
      </c>
      <c r="C1168" s="58" t="str">
        <f t="shared" ref="C1168:Q1168" si="1022">IF(C11=$V$141,"O",IF(C11=$W$141,"O",IF(C11=$X$141,"O",IF(C11=$Y$141,"O",IF(C11=$Z$141,"O",IF(C11=$AA$141,"O",IF(C11=$AB$141,"O","X")))))))</f>
        <v>X</v>
      </c>
      <c r="D1168" s="58" t="str">
        <f t="shared" si="1022"/>
        <v>X</v>
      </c>
      <c r="E1168" s="58" t="str">
        <f t="shared" si="1022"/>
        <v>X</v>
      </c>
      <c r="F1168" s="58" t="str">
        <f t="shared" si="1022"/>
        <v>X</v>
      </c>
      <c r="G1168" s="58" t="str">
        <f t="shared" si="1022"/>
        <v>X</v>
      </c>
      <c r="H1168" s="58" t="str">
        <f t="shared" si="1022"/>
        <v>X</v>
      </c>
      <c r="I1168" s="58" t="str">
        <f t="shared" si="1022"/>
        <v>X</v>
      </c>
      <c r="J1168" s="58" t="str">
        <f t="shared" si="1022"/>
        <v>X</v>
      </c>
      <c r="K1168" s="58" t="str">
        <f t="shared" si="1022"/>
        <v>X</v>
      </c>
      <c r="L1168" s="58" t="str">
        <f t="shared" si="1022"/>
        <v>X</v>
      </c>
      <c r="M1168" s="58" t="str">
        <f t="shared" si="1022"/>
        <v>X</v>
      </c>
      <c r="N1168" s="58" t="str">
        <f t="shared" si="1022"/>
        <v>X</v>
      </c>
      <c r="O1168" s="58" t="str">
        <f t="shared" si="1022"/>
        <v>X</v>
      </c>
      <c r="P1168" s="58" t="str">
        <f t="shared" si="1022"/>
        <v>X</v>
      </c>
      <c r="Q1168" s="58" t="str">
        <f t="shared" si="1022"/>
        <v>X</v>
      </c>
    </row>
    <row r="1169" spans="1:17" ht="18.75" customHeight="1">
      <c r="A1169" s="780"/>
      <c r="B1169" s="58" t="s">
        <v>21</v>
      </c>
      <c r="C1169" s="58" t="str">
        <f t="shared" ref="C1169:Q1169" si="1023">IF(C12=$V$141,"O",IF(C12=$W$141,"O",IF(C12=$X$141,"O",IF(C12=$Y$141,"O",IF(C12=$Z$141,"O",IF(C12=$AA$141,"O",IF(C12=$AB$141,"O","X")))))))</f>
        <v>X</v>
      </c>
      <c r="D1169" s="58" t="str">
        <f t="shared" si="1023"/>
        <v>X</v>
      </c>
      <c r="E1169" s="58" t="str">
        <f t="shared" si="1023"/>
        <v>X</v>
      </c>
      <c r="F1169" s="58" t="str">
        <f t="shared" si="1023"/>
        <v>X</v>
      </c>
      <c r="G1169" s="58" t="str">
        <f t="shared" si="1023"/>
        <v>X</v>
      </c>
      <c r="H1169" s="58" t="str">
        <f t="shared" si="1023"/>
        <v>X</v>
      </c>
      <c r="I1169" s="58" t="str">
        <f t="shared" si="1023"/>
        <v>X</v>
      </c>
      <c r="J1169" s="58" t="str">
        <f t="shared" si="1023"/>
        <v>X</v>
      </c>
      <c r="K1169" s="58" t="str">
        <f t="shared" si="1023"/>
        <v>X</v>
      </c>
      <c r="L1169" s="58" t="str">
        <f t="shared" si="1023"/>
        <v>X</v>
      </c>
      <c r="M1169" s="58" t="str">
        <f t="shared" si="1023"/>
        <v>X</v>
      </c>
      <c r="N1169" s="58" t="str">
        <f t="shared" si="1023"/>
        <v>X</v>
      </c>
      <c r="O1169" s="58" t="str">
        <f t="shared" si="1023"/>
        <v>X</v>
      </c>
      <c r="P1169" s="58" t="str">
        <f t="shared" si="1023"/>
        <v>X</v>
      </c>
      <c r="Q1169" s="58" t="str">
        <f t="shared" si="1023"/>
        <v>X</v>
      </c>
    </row>
    <row r="1170" spans="1:17" ht="18.75" customHeight="1">
      <c r="A1170" s="781"/>
      <c r="B1170" s="30" t="s">
        <v>46</v>
      </c>
      <c r="C1170" s="47">
        <f>COUNTIF(C1164:C1169,"O")</f>
        <v>0</v>
      </c>
      <c r="D1170" s="47">
        <f t="shared" ref="D1170:Q1170" si="1024">COUNTIF(D1164:D1169,"O")</f>
        <v>0</v>
      </c>
      <c r="E1170" s="47">
        <f t="shared" si="1024"/>
        <v>0</v>
      </c>
      <c r="F1170" s="47">
        <f t="shared" si="1024"/>
        <v>0</v>
      </c>
      <c r="G1170" s="47">
        <f t="shared" si="1024"/>
        <v>0</v>
      </c>
      <c r="H1170" s="47">
        <f t="shared" si="1024"/>
        <v>0</v>
      </c>
      <c r="I1170" s="47">
        <f t="shared" si="1024"/>
        <v>0</v>
      </c>
      <c r="J1170" s="47">
        <f t="shared" si="1024"/>
        <v>0</v>
      </c>
      <c r="K1170" s="47">
        <f t="shared" si="1024"/>
        <v>0</v>
      </c>
      <c r="L1170" s="47">
        <f t="shared" si="1024"/>
        <v>0</v>
      </c>
      <c r="M1170" s="47">
        <f t="shared" si="1024"/>
        <v>0</v>
      </c>
      <c r="N1170" s="47">
        <f t="shared" si="1024"/>
        <v>0</v>
      </c>
      <c r="O1170" s="47">
        <f t="shared" si="1024"/>
        <v>0</v>
      </c>
      <c r="P1170" s="47">
        <f t="shared" si="1024"/>
        <v>0</v>
      </c>
      <c r="Q1170" s="47">
        <f t="shared" si="1024"/>
        <v>0</v>
      </c>
    </row>
    <row r="1171" spans="1:17" ht="18.75" customHeight="1">
      <c r="A1171" s="779">
        <v>126</v>
      </c>
      <c r="B1171" s="58" t="s">
        <v>32</v>
      </c>
      <c r="C1171" s="58" t="str">
        <f>IF(C7=$V$142,"O",IF(C7=$W$142,"O",IF(C7=$X$142,"O",IF(C7=$Y$142,"O",IF(C7=$Z$142,"O",IF(C7=$AA$142,"O",IF(C7=$AB$142,"O","X")))))))</f>
        <v>X</v>
      </c>
      <c r="D1171" s="58" t="str">
        <f t="shared" ref="D1171:Q1171" si="1025">IF(D7=$V$142,"O",IF(D7=$W$142,"O",IF(D7=$X$142,"O",IF(D7=$Y$142,"O",IF(D7=$Z$142,"O",IF(D7=$AA$142,"O",IF(D7=$AB$142,"O","X")))))))</f>
        <v>X</v>
      </c>
      <c r="E1171" s="58" t="str">
        <f t="shared" si="1025"/>
        <v>X</v>
      </c>
      <c r="F1171" s="58" t="str">
        <f t="shared" si="1025"/>
        <v>X</v>
      </c>
      <c r="G1171" s="58" t="str">
        <f t="shared" si="1025"/>
        <v>X</v>
      </c>
      <c r="H1171" s="58" t="str">
        <f t="shared" si="1025"/>
        <v>X</v>
      </c>
      <c r="I1171" s="58" t="str">
        <f t="shared" si="1025"/>
        <v>X</v>
      </c>
      <c r="J1171" s="58" t="str">
        <f t="shared" si="1025"/>
        <v>X</v>
      </c>
      <c r="K1171" s="58" t="str">
        <f t="shared" si="1025"/>
        <v>X</v>
      </c>
      <c r="L1171" s="58" t="str">
        <f t="shared" si="1025"/>
        <v>X</v>
      </c>
      <c r="M1171" s="58" t="str">
        <f t="shared" si="1025"/>
        <v>X</v>
      </c>
      <c r="N1171" s="58" t="str">
        <f t="shared" si="1025"/>
        <v>X</v>
      </c>
      <c r="O1171" s="58" t="str">
        <f t="shared" si="1025"/>
        <v>X</v>
      </c>
      <c r="P1171" s="58" t="str">
        <f t="shared" si="1025"/>
        <v>X</v>
      </c>
      <c r="Q1171" s="58" t="str">
        <f t="shared" si="1025"/>
        <v>X</v>
      </c>
    </row>
    <row r="1172" spans="1:17" ht="18.75" customHeight="1">
      <c r="A1172" s="780"/>
      <c r="B1172" s="58" t="s">
        <v>33</v>
      </c>
      <c r="C1172" s="58" t="str">
        <f t="shared" ref="C1172:Q1172" si="1026">IF(C8=$V$142,"O",IF(C8=$W$142,"O",IF(C8=$X$142,"O",IF(C8=$Y$142,"O",IF(C8=$Z$142,"O",IF(C8=$AA$142,"O",IF(C8=$AB$142,"O","X")))))))</f>
        <v>X</v>
      </c>
      <c r="D1172" s="58" t="str">
        <f t="shared" si="1026"/>
        <v>X</v>
      </c>
      <c r="E1172" s="58" t="str">
        <f t="shared" si="1026"/>
        <v>X</v>
      </c>
      <c r="F1172" s="58" t="str">
        <f t="shared" si="1026"/>
        <v>X</v>
      </c>
      <c r="G1172" s="58" t="str">
        <f t="shared" si="1026"/>
        <v>X</v>
      </c>
      <c r="H1172" s="58" t="str">
        <f t="shared" si="1026"/>
        <v>X</v>
      </c>
      <c r="I1172" s="58" t="str">
        <f t="shared" si="1026"/>
        <v>X</v>
      </c>
      <c r="J1172" s="58" t="str">
        <f t="shared" si="1026"/>
        <v>X</v>
      </c>
      <c r="K1172" s="58" t="str">
        <f t="shared" si="1026"/>
        <v>X</v>
      </c>
      <c r="L1172" s="58" t="str">
        <f t="shared" si="1026"/>
        <v>X</v>
      </c>
      <c r="M1172" s="58" t="str">
        <f t="shared" si="1026"/>
        <v>X</v>
      </c>
      <c r="N1172" s="58" t="str">
        <f t="shared" si="1026"/>
        <v>X</v>
      </c>
      <c r="O1172" s="58" t="str">
        <f t="shared" si="1026"/>
        <v>X</v>
      </c>
      <c r="P1172" s="58" t="str">
        <f t="shared" si="1026"/>
        <v>X</v>
      </c>
      <c r="Q1172" s="58" t="str">
        <f t="shared" si="1026"/>
        <v>X</v>
      </c>
    </row>
    <row r="1173" spans="1:17" ht="18.75" customHeight="1">
      <c r="A1173" s="780"/>
      <c r="B1173" s="58" t="s">
        <v>34</v>
      </c>
      <c r="C1173" s="58" t="str">
        <f t="shared" ref="C1173:Q1173" si="1027">IF(C9=$V$142,"O",IF(C9=$W$142,"O",IF(C9=$X$142,"O",IF(C9=$Y$142,"O",IF(C9=$Z$142,"O",IF(C9=$AA$142,"O",IF(C9=$AB$142,"O","X")))))))</f>
        <v>O</v>
      </c>
      <c r="D1173" s="58" t="str">
        <f t="shared" si="1027"/>
        <v>O</v>
      </c>
      <c r="E1173" s="58" t="str">
        <f t="shared" si="1027"/>
        <v>O</v>
      </c>
      <c r="F1173" s="58" t="str">
        <f t="shared" si="1027"/>
        <v>O</v>
      </c>
      <c r="G1173" s="58" t="str">
        <f t="shared" si="1027"/>
        <v>O</v>
      </c>
      <c r="H1173" s="58" t="str">
        <f t="shared" si="1027"/>
        <v>O</v>
      </c>
      <c r="I1173" s="58" t="str">
        <f t="shared" si="1027"/>
        <v>O</v>
      </c>
      <c r="J1173" s="58" t="str">
        <f t="shared" si="1027"/>
        <v>O</v>
      </c>
      <c r="K1173" s="58" t="str">
        <f t="shared" si="1027"/>
        <v>O</v>
      </c>
      <c r="L1173" s="58" t="str">
        <f t="shared" si="1027"/>
        <v>O</v>
      </c>
      <c r="M1173" s="58" t="str">
        <f t="shared" si="1027"/>
        <v>O</v>
      </c>
      <c r="N1173" s="58" t="str">
        <f t="shared" si="1027"/>
        <v>O</v>
      </c>
      <c r="O1173" s="58" t="str">
        <f t="shared" si="1027"/>
        <v>O</v>
      </c>
      <c r="P1173" s="58" t="str">
        <f t="shared" si="1027"/>
        <v>O</v>
      </c>
      <c r="Q1173" s="58" t="str">
        <f t="shared" si="1027"/>
        <v>O</v>
      </c>
    </row>
    <row r="1174" spans="1:17" ht="18.75" customHeight="1">
      <c r="A1174" s="780"/>
      <c r="B1174" s="58" t="s">
        <v>35</v>
      </c>
      <c r="C1174" s="58" t="str">
        <f t="shared" ref="C1174:Q1174" si="1028">IF(C10=$V$142,"O",IF(C10=$W$142,"O",IF(C10=$X$142,"O",IF(C10=$Y$142,"O",IF(C10=$Z$142,"O",IF(C10=$AA$142,"O",IF(C10=$AB$142,"O","X")))))))</f>
        <v>O</v>
      </c>
      <c r="D1174" s="58" t="str">
        <f t="shared" si="1028"/>
        <v>O</v>
      </c>
      <c r="E1174" s="58" t="str">
        <f t="shared" si="1028"/>
        <v>O</v>
      </c>
      <c r="F1174" s="58" t="str">
        <f t="shared" si="1028"/>
        <v>O</v>
      </c>
      <c r="G1174" s="58" t="str">
        <f t="shared" si="1028"/>
        <v>O</v>
      </c>
      <c r="H1174" s="58" t="str">
        <f t="shared" si="1028"/>
        <v>O</v>
      </c>
      <c r="I1174" s="58" t="str">
        <f t="shared" si="1028"/>
        <v>O</v>
      </c>
      <c r="J1174" s="58" t="str">
        <f t="shared" si="1028"/>
        <v>O</v>
      </c>
      <c r="K1174" s="58" t="str">
        <f t="shared" si="1028"/>
        <v>O</v>
      </c>
      <c r="L1174" s="58" t="str">
        <f t="shared" si="1028"/>
        <v>O</v>
      </c>
      <c r="M1174" s="58" t="str">
        <f t="shared" si="1028"/>
        <v>O</v>
      </c>
      <c r="N1174" s="58" t="str">
        <f t="shared" si="1028"/>
        <v>O</v>
      </c>
      <c r="O1174" s="58" t="str">
        <f t="shared" si="1028"/>
        <v>O</v>
      </c>
      <c r="P1174" s="58" t="str">
        <f t="shared" si="1028"/>
        <v>O</v>
      </c>
      <c r="Q1174" s="58" t="str">
        <f t="shared" si="1028"/>
        <v>O</v>
      </c>
    </row>
    <row r="1175" spans="1:17" ht="18.75" customHeight="1">
      <c r="A1175" s="780"/>
      <c r="B1175" s="58" t="s">
        <v>36</v>
      </c>
      <c r="C1175" s="58" t="str">
        <f t="shared" ref="C1175:Q1175" si="1029">IF(C11=$V$142,"O",IF(C11=$W$142,"O",IF(C11=$X$142,"O",IF(C11=$Y$142,"O",IF(C11=$Z$142,"O",IF(C11=$AA$142,"O",IF(C11=$AB$142,"O","X")))))))</f>
        <v>O</v>
      </c>
      <c r="D1175" s="58" t="str">
        <f t="shared" si="1029"/>
        <v>O</v>
      </c>
      <c r="E1175" s="58" t="str">
        <f t="shared" si="1029"/>
        <v>O</v>
      </c>
      <c r="F1175" s="58" t="str">
        <f t="shared" si="1029"/>
        <v>O</v>
      </c>
      <c r="G1175" s="58" t="str">
        <f t="shared" si="1029"/>
        <v>O</v>
      </c>
      <c r="H1175" s="58" t="str">
        <f t="shared" si="1029"/>
        <v>O</v>
      </c>
      <c r="I1175" s="58" t="str">
        <f t="shared" si="1029"/>
        <v>O</v>
      </c>
      <c r="J1175" s="58" t="str">
        <f t="shared" si="1029"/>
        <v>O</v>
      </c>
      <c r="K1175" s="58" t="str">
        <f t="shared" si="1029"/>
        <v>O</v>
      </c>
      <c r="L1175" s="58" t="str">
        <f t="shared" si="1029"/>
        <v>O</v>
      </c>
      <c r="M1175" s="58" t="str">
        <f t="shared" si="1029"/>
        <v>O</v>
      </c>
      <c r="N1175" s="58" t="str">
        <f t="shared" si="1029"/>
        <v>O</v>
      </c>
      <c r="O1175" s="58" t="str">
        <f t="shared" si="1029"/>
        <v>O</v>
      </c>
      <c r="P1175" s="58" t="str">
        <f t="shared" si="1029"/>
        <v>O</v>
      </c>
      <c r="Q1175" s="58" t="str">
        <f t="shared" si="1029"/>
        <v>O</v>
      </c>
    </row>
    <row r="1176" spans="1:17" ht="18.75" customHeight="1">
      <c r="A1176" s="780"/>
      <c r="B1176" s="58" t="s">
        <v>21</v>
      </c>
      <c r="C1176" s="58" t="str">
        <f t="shared" ref="C1176:Q1176" si="1030">IF(C12=$V$142,"O",IF(C12=$W$142,"O",IF(C12=$X$142,"O",IF(C12=$Y$142,"O",IF(C12=$Z$142,"O",IF(C12=$AA$142,"O",IF(C12=$AB$142,"O","X")))))))</f>
        <v>O</v>
      </c>
      <c r="D1176" s="58" t="str">
        <f t="shared" si="1030"/>
        <v>O</v>
      </c>
      <c r="E1176" s="58" t="str">
        <f t="shared" si="1030"/>
        <v>O</v>
      </c>
      <c r="F1176" s="58" t="str">
        <f t="shared" si="1030"/>
        <v>O</v>
      </c>
      <c r="G1176" s="58" t="str">
        <f t="shared" si="1030"/>
        <v>O</v>
      </c>
      <c r="H1176" s="58" t="str">
        <f t="shared" si="1030"/>
        <v>O</v>
      </c>
      <c r="I1176" s="58" t="str">
        <f t="shared" si="1030"/>
        <v>O</v>
      </c>
      <c r="J1176" s="58" t="str">
        <f t="shared" si="1030"/>
        <v>O</v>
      </c>
      <c r="K1176" s="58" t="str">
        <f t="shared" si="1030"/>
        <v>O</v>
      </c>
      <c r="L1176" s="58" t="str">
        <f t="shared" si="1030"/>
        <v>O</v>
      </c>
      <c r="M1176" s="58" t="str">
        <f t="shared" si="1030"/>
        <v>O</v>
      </c>
      <c r="N1176" s="58" t="str">
        <f t="shared" si="1030"/>
        <v>O</v>
      </c>
      <c r="O1176" s="58" t="str">
        <f t="shared" si="1030"/>
        <v>O</v>
      </c>
      <c r="P1176" s="58" t="str">
        <f t="shared" si="1030"/>
        <v>O</v>
      </c>
      <c r="Q1176" s="58" t="str">
        <f t="shared" si="1030"/>
        <v>O</v>
      </c>
    </row>
    <row r="1177" spans="1:17" ht="18.75" customHeight="1">
      <c r="A1177" s="781"/>
      <c r="B1177" s="30" t="s">
        <v>46</v>
      </c>
      <c r="C1177" s="47">
        <f>COUNTIF(C1171:C1176,"O")</f>
        <v>4</v>
      </c>
      <c r="D1177" s="47">
        <f t="shared" ref="D1177:Q1177" si="1031">COUNTIF(D1171:D1176,"O")</f>
        <v>4</v>
      </c>
      <c r="E1177" s="47">
        <f t="shared" si="1031"/>
        <v>4</v>
      </c>
      <c r="F1177" s="47">
        <f t="shared" si="1031"/>
        <v>4</v>
      </c>
      <c r="G1177" s="47">
        <f t="shared" si="1031"/>
        <v>4</v>
      </c>
      <c r="H1177" s="47">
        <f t="shared" si="1031"/>
        <v>4</v>
      </c>
      <c r="I1177" s="47">
        <f t="shared" si="1031"/>
        <v>4</v>
      </c>
      <c r="J1177" s="47">
        <f t="shared" si="1031"/>
        <v>4</v>
      </c>
      <c r="K1177" s="47">
        <f t="shared" si="1031"/>
        <v>4</v>
      </c>
      <c r="L1177" s="47">
        <f t="shared" si="1031"/>
        <v>4</v>
      </c>
      <c r="M1177" s="47">
        <f t="shared" si="1031"/>
        <v>4</v>
      </c>
      <c r="N1177" s="47">
        <f t="shared" si="1031"/>
        <v>4</v>
      </c>
      <c r="O1177" s="47">
        <f t="shared" si="1031"/>
        <v>4</v>
      </c>
      <c r="P1177" s="47">
        <f t="shared" si="1031"/>
        <v>4</v>
      </c>
      <c r="Q1177" s="47">
        <f t="shared" si="1031"/>
        <v>4</v>
      </c>
    </row>
    <row r="1178" spans="1:17" ht="18.75" customHeight="1">
      <c r="A1178" s="779">
        <v>127</v>
      </c>
      <c r="B1178" s="58" t="s">
        <v>32</v>
      </c>
      <c r="C1178" s="58" t="str">
        <f>IF(C7=$V$143,"O",IF(C7=$W$143,"O",IF(C7=$X$143,"O","X")))</f>
        <v>X</v>
      </c>
      <c r="D1178" s="58" t="str">
        <f t="shared" ref="D1178:Q1178" si="1032">IF(D7=$V$143,"O",IF(D7=$W$143,"O",IF(D7=$X$143,"O","X")))</f>
        <v>X</v>
      </c>
      <c r="E1178" s="58" t="str">
        <f t="shared" si="1032"/>
        <v>X</v>
      </c>
      <c r="F1178" s="58" t="str">
        <f t="shared" si="1032"/>
        <v>X</v>
      </c>
      <c r="G1178" s="58" t="str">
        <f t="shared" si="1032"/>
        <v>X</v>
      </c>
      <c r="H1178" s="58" t="str">
        <f t="shared" si="1032"/>
        <v>X</v>
      </c>
      <c r="I1178" s="58" t="str">
        <f t="shared" si="1032"/>
        <v>X</v>
      </c>
      <c r="J1178" s="58" t="str">
        <f t="shared" si="1032"/>
        <v>X</v>
      </c>
      <c r="K1178" s="58" t="str">
        <f t="shared" si="1032"/>
        <v>X</v>
      </c>
      <c r="L1178" s="58" t="str">
        <f t="shared" si="1032"/>
        <v>X</v>
      </c>
      <c r="M1178" s="58" t="str">
        <f t="shared" si="1032"/>
        <v>X</v>
      </c>
      <c r="N1178" s="58" t="str">
        <f t="shared" si="1032"/>
        <v>X</v>
      </c>
      <c r="O1178" s="58" t="str">
        <f t="shared" si="1032"/>
        <v>X</v>
      </c>
      <c r="P1178" s="58" t="str">
        <f t="shared" si="1032"/>
        <v>X</v>
      </c>
      <c r="Q1178" s="58" t="str">
        <f t="shared" si="1032"/>
        <v>X</v>
      </c>
    </row>
    <row r="1179" spans="1:17" ht="18.75" customHeight="1">
      <c r="A1179" s="780"/>
      <c r="B1179" s="58" t="s">
        <v>33</v>
      </c>
      <c r="C1179" s="58" t="str">
        <f t="shared" ref="C1179:Q1179" si="1033">IF(C8=$V$143,"O",IF(C8=$W$143,"O",IF(C8=$X$143,"O","X")))</f>
        <v>X</v>
      </c>
      <c r="D1179" s="58" t="str">
        <f t="shared" si="1033"/>
        <v>X</v>
      </c>
      <c r="E1179" s="58" t="str">
        <f t="shared" si="1033"/>
        <v>X</v>
      </c>
      <c r="F1179" s="58" t="str">
        <f t="shared" si="1033"/>
        <v>X</v>
      </c>
      <c r="G1179" s="58" t="str">
        <f t="shared" si="1033"/>
        <v>X</v>
      </c>
      <c r="H1179" s="58" t="str">
        <f t="shared" si="1033"/>
        <v>X</v>
      </c>
      <c r="I1179" s="58" t="str">
        <f t="shared" si="1033"/>
        <v>X</v>
      </c>
      <c r="J1179" s="58" t="str">
        <f t="shared" si="1033"/>
        <v>X</v>
      </c>
      <c r="K1179" s="58" t="str">
        <f t="shared" si="1033"/>
        <v>X</v>
      </c>
      <c r="L1179" s="58" t="str">
        <f t="shared" si="1033"/>
        <v>X</v>
      </c>
      <c r="M1179" s="58" t="str">
        <f t="shared" si="1033"/>
        <v>X</v>
      </c>
      <c r="N1179" s="58" t="str">
        <f t="shared" si="1033"/>
        <v>X</v>
      </c>
      <c r="O1179" s="58" t="str">
        <f t="shared" si="1033"/>
        <v>X</v>
      </c>
      <c r="P1179" s="58" t="str">
        <f t="shared" si="1033"/>
        <v>X</v>
      </c>
      <c r="Q1179" s="58" t="str">
        <f t="shared" si="1033"/>
        <v>X</v>
      </c>
    </row>
    <row r="1180" spans="1:17" ht="18.75" customHeight="1">
      <c r="A1180" s="780"/>
      <c r="B1180" s="58" t="s">
        <v>34</v>
      </c>
      <c r="C1180" s="58" t="str">
        <f t="shared" ref="C1180:Q1180" si="1034">IF(C9=$V$143,"O",IF(C9=$W$143,"O",IF(C9=$X$143,"O","X")))</f>
        <v>X</v>
      </c>
      <c r="D1180" s="58" t="str">
        <f t="shared" si="1034"/>
        <v>X</v>
      </c>
      <c r="E1180" s="58" t="str">
        <f t="shared" si="1034"/>
        <v>X</v>
      </c>
      <c r="F1180" s="58" t="str">
        <f t="shared" si="1034"/>
        <v>X</v>
      </c>
      <c r="G1180" s="58" t="str">
        <f t="shared" si="1034"/>
        <v>X</v>
      </c>
      <c r="H1180" s="58" t="str">
        <f t="shared" si="1034"/>
        <v>X</v>
      </c>
      <c r="I1180" s="58" t="str">
        <f t="shared" si="1034"/>
        <v>X</v>
      </c>
      <c r="J1180" s="58" t="str">
        <f t="shared" si="1034"/>
        <v>X</v>
      </c>
      <c r="K1180" s="58" t="str">
        <f t="shared" si="1034"/>
        <v>X</v>
      </c>
      <c r="L1180" s="58" t="str">
        <f t="shared" si="1034"/>
        <v>X</v>
      </c>
      <c r="M1180" s="58" t="str">
        <f t="shared" si="1034"/>
        <v>X</v>
      </c>
      <c r="N1180" s="58" t="str">
        <f t="shared" si="1034"/>
        <v>X</v>
      </c>
      <c r="O1180" s="58" t="str">
        <f t="shared" si="1034"/>
        <v>X</v>
      </c>
      <c r="P1180" s="58" t="str">
        <f t="shared" si="1034"/>
        <v>X</v>
      </c>
      <c r="Q1180" s="58" t="str">
        <f t="shared" si="1034"/>
        <v>X</v>
      </c>
    </row>
    <row r="1181" spans="1:17" ht="18.75" customHeight="1">
      <c r="A1181" s="780"/>
      <c r="B1181" s="58" t="s">
        <v>35</v>
      </c>
      <c r="C1181" s="58" t="str">
        <f t="shared" ref="C1181:Q1181" si="1035">IF(C10=$V$143,"O",IF(C10=$W$143,"O",IF(C10=$X$143,"O","X")))</f>
        <v>X</v>
      </c>
      <c r="D1181" s="58" t="str">
        <f t="shared" si="1035"/>
        <v>X</v>
      </c>
      <c r="E1181" s="58" t="str">
        <f t="shared" si="1035"/>
        <v>X</v>
      </c>
      <c r="F1181" s="58" t="str">
        <f t="shared" si="1035"/>
        <v>X</v>
      </c>
      <c r="G1181" s="58" t="str">
        <f t="shared" si="1035"/>
        <v>X</v>
      </c>
      <c r="H1181" s="58" t="str">
        <f t="shared" si="1035"/>
        <v>X</v>
      </c>
      <c r="I1181" s="58" t="str">
        <f t="shared" si="1035"/>
        <v>X</v>
      </c>
      <c r="J1181" s="58" t="str">
        <f t="shared" si="1035"/>
        <v>X</v>
      </c>
      <c r="K1181" s="58" t="str">
        <f t="shared" si="1035"/>
        <v>X</v>
      </c>
      <c r="L1181" s="58" t="str">
        <f t="shared" si="1035"/>
        <v>X</v>
      </c>
      <c r="M1181" s="58" t="str">
        <f t="shared" si="1035"/>
        <v>X</v>
      </c>
      <c r="N1181" s="58" t="str">
        <f t="shared" si="1035"/>
        <v>X</v>
      </c>
      <c r="O1181" s="58" t="str">
        <f t="shared" si="1035"/>
        <v>X</v>
      </c>
      <c r="P1181" s="58" t="str">
        <f t="shared" si="1035"/>
        <v>X</v>
      </c>
      <c r="Q1181" s="58" t="str">
        <f t="shared" si="1035"/>
        <v>X</v>
      </c>
    </row>
    <row r="1182" spans="1:17" ht="18.75" customHeight="1">
      <c r="A1182" s="780"/>
      <c r="B1182" s="58" t="s">
        <v>36</v>
      </c>
      <c r="C1182" s="58" t="str">
        <f t="shared" ref="C1182:Q1182" si="1036">IF(C11=$V$143,"O",IF(C11=$W$143,"O",IF(C11=$X$143,"O","X")))</f>
        <v>X</v>
      </c>
      <c r="D1182" s="58" t="str">
        <f t="shared" si="1036"/>
        <v>X</v>
      </c>
      <c r="E1182" s="58" t="str">
        <f t="shared" si="1036"/>
        <v>X</v>
      </c>
      <c r="F1182" s="58" t="str">
        <f t="shared" si="1036"/>
        <v>X</v>
      </c>
      <c r="G1182" s="58" t="str">
        <f t="shared" si="1036"/>
        <v>X</v>
      </c>
      <c r="H1182" s="58" t="str">
        <f t="shared" si="1036"/>
        <v>X</v>
      </c>
      <c r="I1182" s="58" t="str">
        <f t="shared" si="1036"/>
        <v>X</v>
      </c>
      <c r="J1182" s="58" t="str">
        <f t="shared" si="1036"/>
        <v>X</v>
      </c>
      <c r="K1182" s="58" t="str">
        <f t="shared" si="1036"/>
        <v>X</v>
      </c>
      <c r="L1182" s="58" t="str">
        <f t="shared" si="1036"/>
        <v>X</v>
      </c>
      <c r="M1182" s="58" t="str">
        <f t="shared" si="1036"/>
        <v>X</v>
      </c>
      <c r="N1182" s="58" t="str">
        <f t="shared" si="1036"/>
        <v>X</v>
      </c>
      <c r="O1182" s="58" t="str">
        <f t="shared" si="1036"/>
        <v>X</v>
      </c>
      <c r="P1182" s="58" t="str">
        <f t="shared" si="1036"/>
        <v>X</v>
      </c>
      <c r="Q1182" s="58" t="str">
        <f t="shared" si="1036"/>
        <v>X</v>
      </c>
    </row>
    <row r="1183" spans="1:17" ht="18.75" customHeight="1">
      <c r="A1183" s="780"/>
      <c r="B1183" s="58" t="s">
        <v>21</v>
      </c>
      <c r="C1183" s="58" t="str">
        <f t="shared" ref="C1183:Q1183" si="1037">IF(C12=$V$143,"O",IF(C12=$W$143,"O",IF(C12=$X$143,"O","X")))</f>
        <v>X</v>
      </c>
      <c r="D1183" s="58" t="str">
        <f t="shared" si="1037"/>
        <v>X</v>
      </c>
      <c r="E1183" s="58" t="str">
        <f t="shared" si="1037"/>
        <v>X</v>
      </c>
      <c r="F1183" s="58" t="str">
        <f t="shared" si="1037"/>
        <v>X</v>
      </c>
      <c r="G1183" s="58" t="str">
        <f t="shared" si="1037"/>
        <v>X</v>
      </c>
      <c r="H1183" s="58" t="str">
        <f t="shared" si="1037"/>
        <v>X</v>
      </c>
      <c r="I1183" s="58" t="str">
        <f t="shared" si="1037"/>
        <v>X</v>
      </c>
      <c r="J1183" s="58" t="str">
        <f t="shared" si="1037"/>
        <v>X</v>
      </c>
      <c r="K1183" s="58" t="str">
        <f t="shared" si="1037"/>
        <v>X</v>
      </c>
      <c r="L1183" s="58" t="str">
        <f t="shared" si="1037"/>
        <v>X</v>
      </c>
      <c r="M1183" s="58" t="str">
        <f t="shared" si="1037"/>
        <v>X</v>
      </c>
      <c r="N1183" s="58" t="str">
        <f t="shared" si="1037"/>
        <v>X</v>
      </c>
      <c r="O1183" s="58" t="str">
        <f t="shared" si="1037"/>
        <v>X</v>
      </c>
      <c r="P1183" s="58" t="str">
        <f t="shared" si="1037"/>
        <v>X</v>
      </c>
      <c r="Q1183" s="58" t="str">
        <f t="shared" si="1037"/>
        <v>X</v>
      </c>
    </row>
    <row r="1184" spans="1:17" ht="18.75" customHeight="1">
      <c r="A1184" s="781"/>
      <c r="B1184" s="30" t="s">
        <v>46</v>
      </c>
      <c r="C1184" s="47">
        <f>COUNTIF(C1178:C1183,"O")</f>
        <v>0</v>
      </c>
      <c r="D1184" s="47">
        <f t="shared" ref="D1184:Q1184" si="1038">COUNTIF(D1178:D1183,"O")</f>
        <v>0</v>
      </c>
      <c r="E1184" s="47">
        <f t="shared" si="1038"/>
        <v>0</v>
      </c>
      <c r="F1184" s="47">
        <f t="shared" si="1038"/>
        <v>0</v>
      </c>
      <c r="G1184" s="47">
        <f t="shared" si="1038"/>
        <v>0</v>
      </c>
      <c r="H1184" s="47">
        <f t="shared" si="1038"/>
        <v>0</v>
      </c>
      <c r="I1184" s="47">
        <f t="shared" si="1038"/>
        <v>0</v>
      </c>
      <c r="J1184" s="47">
        <f t="shared" si="1038"/>
        <v>0</v>
      </c>
      <c r="K1184" s="47">
        <f t="shared" si="1038"/>
        <v>0</v>
      </c>
      <c r="L1184" s="47">
        <f t="shared" si="1038"/>
        <v>0</v>
      </c>
      <c r="M1184" s="47">
        <f t="shared" si="1038"/>
        <v>0</v>
      </c>
      <c r="N1184" s="47">
        <f t="shared" si="1038"/>
        <v>0</v>
      </c>
      <c r="O1184" s="47">
        <f t="shared" si="1038"/>
        <v>0</v>
      </c>
      <c r="P1184" s="47">
        <f t="shared" si="1038"/>
        <v>0</v>
      </c>
      <c r="Q1184" s="47">
        <f t="shared" si="1038"/>
        <v>0</v>
      </c>
    </row>
    <row r="1185" spans="1:17" ht="18.75" customHeight="1">
      <c r="A1185" s="779">
        <v>128</v>
      </c>
      <c r="B1185" s="58" t="s">
        <v>32</v>
      </c>
      <c r="C1185" s="58" t="str">
        <f>IF(C7=$V$144,"O",IF(C7=$W$144,"O",IF(C7=$X$144,"O",IF(C7=$Y$144,"O",IF(C7=$Z$144,"O",IF(C7=$AA$144,"O",IF(C7=$AB$144,"O","X")))))))</f>
        <v>X</v>
      </c>
      <c r="D1185" s="58" t="str">
        <f t="shared" ref="D1185:Q1185" si="1039">IF(D7=$V$144,"O",IF(D7=$W$144,"O",IF(D7=$X$144,"O",IF(D7=$Y$144,"O",IF(D7=$Z$144,"O",IF(D7=$AA$144,"O",IF(D7=$AB$144,"O","X")))))))</f>
        <v>X</v>
      </c>
      <c r="E1185" s="58" t="str">
        <f t="shared" si="1039"/>
        <v>X</v>
      </c>
      <c r="F1185" s="58" t="str">
        <f t="shared" si="1039"/>
        <v>X</v>
      </c>
      <c r="G1185" s="58" t="str">
        <f t="shared" si="1039"/>
        <v>X</v>
      </c>
      <c r="H1185" s="58" t="str">
        <f t="shared" si="1039"/>
        <v>X</v>
      </c>
      <c r="I1185" s="58" t="str">
        <f t="shared" si="1039"/>
        <v>X</v>
      </c>
      <c r="J1185" s="58" t="str">
        <f t="shared" si="1039"/>
        <v>X</v>
      </c>
      <c r="K1185" s="58" t="str">
        <f t="shared" si="1039"/>
        <v>X</v>
      </c>
      <c r="L1185" s="58" t="str">
        <f t="shared" si="1039"/>
        <v>X</v>
      </c>
      <c r="M1185" s="58" t="str">
        <f t="shared" si="1039"/>
        <v>X</v>
      </c>
      <c r="N1185" s="58" t="str">
        <f t="shared" si="1039"/>
        <v>X</v>
      </c>
      <c r="O1185" s="58" t="str">
        <f t="shared" si="1039"/>
        <v>X</v>
      </c>
      <c r="P1185" s="58" t="str">
        <f t="shared" si="1039"/>
        <v>X</v>
      </c>
      <c r="Q1185" s="58" t="str">
        <f t="shared" si="1039"/>
        <v>X</v>
      </c>
    </row>
    <row r="1186" spans="1:17" ht="18.75" customHeight="1">
      <c r="A1186" s="780"/>
      <c r="B1186" s="58" t="s">
        <v>33</v>
      </c>
      <c r="C1186" s="58" t="str">
        <f t="shared" ref="C1186:Q1186" si="1040">IF(C8=$V$144,"O",IF(C8=$W$144,"O",IF(C8=$X$144,"O",IF(C8=$Y$144,"O",IF(C8=$Z$144,"O",IF(C8=$AA$144,"O",IF(C8=$AB$144,"O","X")))))))</f>
        <v>X</v>
      </c>
      <c r="D1186" s="58" t="str">
        <f t="shared" si="1040"/>
        <v>X</v>
      </c>
      <c r="E1186" s="58" t="str">
        <f t="shared" si="1040"/>
        <v>X</v>
      </c>
      <c r="F1186" s="58" t="str">
        <f t="shared" si="1040"/>
        <v>X</v>
      </c>
      <c r="G1186" s="58" t="str">
        <f t="shared" si="1040"/>
        <v>X</v>
      </c>
      <c r="H1186" s="58" t="str">
        <f t="shared" si="1040"/>
        <v>X</v>
      </c>
      <c r="I1186" s="58" t="str">
        <f t="shared" si="1040"/>
        <v>X</v>
      </c>
      <c r="J1186" s="58" t="str">
        <f t="shared" si="1040"/>
        <v>X</v>
      </c>
      <c r="K1186" s="58" t="str">
        <f t="shared" si="1040"/>
        <v>X</v>
      </c>
      <c r="L1186" s="58" t="str">
        <f t="shared" si="1040"/>
        <v>X</v>
      </c>
      <c r="M1186" s="58" t="str">
        <f t="shared" si="1040"/>
        <v>X</v>
      </c>
      <c r="N1186" s="58" t="str">
        <f t="shared" si="1040"/>
        <v>X</v>
      </c>
      <c r="O1186" s="58" t="str">
        <f t="shared" si="1040"/>
        <v>X</v>
      </c>
      <c r="P1186" s="58" t="str">
        <f t="shared" si="1040"/>
        <v>X</v>
      </c>
      <c r="Q1186" s="58" t="str">
        <f t="shared" si="1040"/>
        <v>X</v>
      </c>
    </row>
    <row r="1187" spans="1:17" ht="18.75" customHeight="1">
      <c r="A1187" s="780"/>
      <c r="B1187" s="58" t="s">
        <v>34</v>
      </c>
      <c r="C1187" s="58" t="str">
        <f t="shared" ref="C1187:Q1187" si="1041">IF(C9=$V$144,"O",IF(C9=$W$144,"O",IF(C9=$X$144,"O",IF(C9=$Y$144,"O",IF(C9=$Z$144,"O",IF(C9=$AA$144,"O",IF(C9=$AB$144,"O","X")))))))</f>
        <v>X</v>
      </c>
      <c r="D1187" s="58" t="str">
        <f t="shared" si="1041"/>
        <v>X</v>
      </c>
      <c r="E1187" s="58" t="str">
        <f t="shared" si="1041"/>
        <v>X</v>
      </c>
      <c r="F1187" s="58" t="str">
        <f t="shared" si="1041"/>
        <v>X</v>
      </c>
      <c r="G1187" s="58" t="str">
        <f t="shared" si="1041"/>
        <v>X</v>
      </c>
      <c r="H1187" s="58" t="str">
        <f t="shared" si="1041"/>
        <v>X</v>
      </c>
      <c r="I1187" s="58" t="str">
        <f t="shared" si="1041"/>
        <v>X</v>
      </c>
      <c r="J1187" s="58" t="str">
        <f t="shared" si="1041"/>
        <v>X</v>
      </c>
      <c r="K1187" s="58" t="str">
        <f t="shared" si="1041"/>
        <v>X</v>
      </c>
      <c r="L1187" s="58" t="str">
        <f t="shared" si="1041"/>
        <v>X</v>
      </c>
      <c r="M1187" s="58" t="str">
        <f t="shared" si="1041"/>
        <v>X</v>
      </c>
      <c r="N1187" s="58" t="str">
        <f t="shared" si="1041"/>
        <v>X</v>
      </c>
      <c r="O1187" s="58" t="str">
        <f t="shared" si="1041"/>
        <v>X</v>
      </c>
      <c r="P1187" s="58" t="str">
        <f t="shared" si="1041"/>
        <v>X</v>
      </c>
      <c r="Q1187" s="58" t="str">
        <f t="shared" si="1041"/>
        <v>X</v>
      </c>
    </row>
    <row r="1188" spans="1:17" ht="18.75" customHeight="1">
      <c r="A1188" s="780"/>
      <c r="B1188" s="58" t="s">
        <v>35</v>
      </c>
      <c r="C1188" s="58" t="str">
        <f t="shared" ref="C1188:Q1188" si="1042">IF(C10=$V$144,"O",IF(C10=$W$144,"O",IF(C10=$X$144,"O",IF(C10=$Y$144,"O",IF(C10=$Z$144,"O",IF(C10=$AA$144,"O",IF(C10=$AB$144,"O","X")))))))</f>
        <v>X</v>
      </c>
      <c r="D1188" s="58" t="str">
        <f t="shared" si="1042"/>
        <v>X</v>
      </c>
      <c r="E1188" s="58" t="str">
        <f t="shared" si="1042"/>
        <v>X</v>
      </c>
      <c r="F1188" s="58" t="str">
        <f t="shared" si="1042"/>
        <v>X</v>
      </c>
      <c r="G1188" s="58" t="str">
        <f t="shared" si="1042"/>
        <v>X</v>
      </c>
      <c r="H1188" s="58" t="str">
        <f t="shared" si="1042"/>
        <v>X</v>
      </c>
      <c r="I1188" s="58" t="str">
        <f t="shared" si="1042"/>
        <v>X</v>
      </c>
      <c r="J1188" s="58" t="str">
        <f t="shared" si="1042"/>
        <v>X</v>
      </c>
      <c r="K1188" s="58" t="str">
        <f t="shared" si="1042"/>
        <v>X</v>
      </c>
      <c r="L1188" s="58" t="str">
        <f t="shared" si="1042"/>
        <v>X</v>
      </c>
      <c r="M1188" s="58" t="str">
        <f t="shared" si="1042"/>
        <v>X</v>
      </c>
      <c r="N1188" s="58" t="str">
        <f t="shared" si="1042"/>
        <v>X</v>
      </c>
      <c r="O1188" s="58" t="str">
        <f t="shared" si="1042"/>
        <v>X</v>
      </c>
      <c r="P1188" s="58" t="str">
        <f t="shared" si="1042"/>
        <v>X</v>
      </c>
      <c r="Q1188" s="58" t="str">
        <f t="shared" si="1042"/>
        <v>X</v>
      </c>
    </row>
    <row r="1189" spans="1:17" ht="18.75" customHeight="1">
      <c r="A1189" s="780"/>
      <c r="B1189" s="58" t="s">
        <v>36</v>
      </c>
      <c r="C1189" s="58" t="str">
        <f t="shared" ref="C1189:Q1189" si="1043">IF(C11=$V$144,"O",IF(C11=$W$144,"O",IF(C11=$X$144,"O",IF(C11=$Y$144,"O",IF(C11=$Z$144,"O",IF(C11=$AA$144,"O",IF(C11=$AB$144,"O","X")))))))</f>
        <v>X</v>
      </c>
      <c r="D1189" s="58" t="str">
        <f t="shared" si="1043"/>
        <v>X</v>
      </c>
      <c r="E1189" s="58" t="str">
        <f t="shared" si="1043"/>
        <v>X</v>
      </c>
      <c r="F1189" s="58" t="str">
        <f t="shared" si="1043"/>
        <v>X</v>
      </c>
      <c r="G1189" s="58" t="str">
        <f t="shared" si="1043"/>
        <v>X</v>
      </c>
      <c r="H1189" s="58" t="str">
        <f t="shared" si="1043"/>
        <v>X</v>
      </c>
      <c r="I1189" s="58" t="str">
        <f t="shared" si="1043"/>
        <v>X</v>
      </c>
      <c r="J1189" s="58" t="str">
        <f t="shared" si="1043"/>
        <v>X</v>
      </c>
      <c r="K1189" s="58" t="str">
        <f t="shared" si="1043"/>
        <v>X</v>
      </c>
      <c r="L1189" s="58" t="str">
        <f t="shared" si="1043"/>
        <v>X</v>
      </c>
      <c r="M1189" s="58" t="str">
        <f t="shared" si="1043"/>
        <v>X</v>
      </c>
      <c r="N1189" s="58" t="str">
        <f t="shared" si="1043"/>
        <v>X</v>
      </c>
      <c r="O1189" s="58" t="str">
        <f t="shared" si="1043"/>
        <v>X</v>
      </c>
      <c r="P1189" s="58" t="str">
        <f t="shared" si="1043"/>
        <v>X</v>
      </c>
      <c r="Q1189" s="58" t="str">
        <f t="shared" si="1043"/>
        <v>X</v>
      </c>
    </row>
    <row r="1190" spans="1:17" ht="18.75" customHeight="1">
      <c r="A1190" s="780"/>
      <c r="B1190" s="58" t="s">
        <v>21</v>
      </c>
      <c r="C1190" s="58" t="str">
        <f t="shared" ref="C1190:Q1190" si="1044">IF(C12=$V$144,"O",IF(C12=$W$144,"O",IF(C12=$X$144,"O",IF(C12=$Y$144,"O",IF(C12=$Z$144,"O",IF(C12=$AA$144,"O",IF(C12=$AB$144,"O","X")))))))</f>
        <v>X</v>
      </c>
      <c r="D1190" s="58" t="str">
        <f t="shared" si="1044"/>
        <v>X</v>
      </c>
      <c r="E1190" s="58" t="str">
        <f t="shared" si="1044"/>
        <v>X</v>
      </c>
      <c r="F1190" s="58" t="str">
        <f t="shared" si="1044"/>
        <v>X</v>
      </c>
      <c r="G1190" s="58" t="str">
        <f t="shared" si="1044"/>
        <v>X</v>
      </c>
      <c r="H1190" s="58" t="str">
        <f t="shared" si="1044"/>
        <v>X</v>
      </c>
      <c r="I1190" s="58" t="str">
        <f t="shared" si="1044"/>
        <v>X</v>
      </c>
      <c r="J1190" s="58" t="str">
        <f t="shared" si="1044"/>
        <v>X</v>
      </c>
      <c r="K1190" s="58" t="str">
        <f t="shared" si="1044"/>
        <v>X</v>
      </c>
      <c r="L1190" s="58" t="str">
        <f t="shared" si="1044"/>
        <v>X</v>
      </c>
      <c r="M1190" s="58" t="str">
        <f t="shared" si="1044"/>
        <v>X</v>
      </c>
      <c r="N1190" s="58" t="str">
        <f t="shared" si="1044"/>
        <v>X</v>
      </c>
      <c r="O1190" s="58" t="str">
        <f t="shared" si="1044"/>
        <v>X</v>
      </c>
      <c r="P1190" s="58" t="str">
        <f t="shared" si="1044"/>
        <v>X</v>
      </c>
      <c r="Q1190" s="58" t="str">
        <f t="shared" si="1044"/>
        <v>X</v>
      </c>
    </row>
    <row r="1191" spans="1:17" ht="18.75" customHeight="1">
      <c r="A1191" s="781"/>
      <c r="B1191" s="30" t="s">
        <v>46</v>
      </c>
      <c r="C1191" s="47">
        <f>COUNTIF(C1185:C1190,"O")</f>
        <v>0</v>
      </c>
      <c r="D1191" s="47">
        <f t="shared" ref="D1191:Q1191" si="1045">COUNTIF(D1185:D1190,"O")</f>
        <v>0</v>
      </c>
      <c r="E1191" s="47">
        <f t="shared" si="1045"/>
        <v>0</v>
      </c>
      <c r="F1191" s="47">
        <f t="shared" si="1045"/>
        <v>0</v>
      </c>
      <c r="G1191" s="47">
        <f t="shared" si="1045"/>
        <v>0</v>
      </c>
      <c r="H1191" s="47">
        <f t="shared" si="1045"/>
        <v>0</v>
      </c>
      <c r="I1191" s="47">
        <f t="shared" si="1045"/>
        <v>0</v>
      </c>
      <c r="J1191" s="47">
        <f t="shared" si="1045"/>
        <v>0</v>
      </c>
      <c r="K1191" s="47">
        <f t="shared" si="1045"/>
        <v>0</v>
      </c>
      <c r="L1191" s="47">
        <f t="shared" si="1045"/>
        <v>0</v>
      </c>
      <c r="M1191" s="47">
        <f t="shared" si="1045"/>
        <v>0</v>
      </c>
      <c r="N1191" s="47">
        <f t="shared" si="1045"/>
        <v>0</v>
      </c>
      <c r="O1191" s="47">
        <f t="shared" si="1045"/>
        <v>0</v>
      </c>
      <c r="P1191" s="47">
        <f t="shared" si="1045"/>
        <v>0</v>
      </c>
      <c r="Q1191" s="47">
        <f t="shared" si="1045"/>
        <v>0</v>
      </c>
    </row>
    <row r="1192" spans="1:17" ht="18.75" customHeight="1">
      <c r="A1192" s="779">
        <v>129</v>
      </c>
      <c r="B1192" s="58" t="s">
        <v>32</v>
      </c>
      <c r="C1192" s="58" t="str">
        <f>IF(C7=$V$145,"O",IF(C7=$W$145,"O",IF(C7=$X$145,"O",IF(C7=$Y$145,"O",IF(C7=$Z$145,"O",IF(C7=$AA$145,"O",IF(C7=$AB$145,"O","X")))))))</f>
        <v>X</v>
      </c>
      <c r="D1192" s="58" t="str">
        <f t="shared" ref="D1192:Q1192" si="1046">IF(D7=$V$145,"O",IF(D7=$W$145,"O",IF(D7=$X$145,"O",IF(D7=$Y$145,"O",IF(D7=$Z$145,"O",IF(D7=$AA$145,"O",IF(D7=$AB$145,"O","X")))))))</f>
        <v>X</v>
      </c>
      <c r="E1192" s="58" t="str">
        <f t="shared" si="1046"/>
        <v>X</v>
      </c>
      <c r="F1192" s="58" t="str">
        <f t="shared" si="1046"/>
        <v>X</v>
      </c>
      <c r="G1192" s="58" t="str">
        <f t="shared" si="1046"/>
        <v>X</v>
      </c>
      <c r="H1192" s="58" t="str">
        <f t="shared" si="1046"/>
        <v>X</v>
      </c>
      <c r="I1192" s="58" t="str">
        <f t="shared" si="1046"/>
        <v>X</v>
      </c>
      <c r="J1192" s="58" t="str">
        <f t="shared" si="1046"/>
        <v>X</v>
      </c>
      <c r="K1192" s="58" t="str">
        <f t="shared" si="1046"/>
        <v>X</v>
      </c>
      <c r="L1192" s="58" t="str">
        <f t="shared" si="1046"/>
        <v>X</v>
      </c>
      <c r="M1192" s="58" t="str">
        <f t="shared" si="1046"/>
        <v>X</v>
      </c>
      <c r="N1192" s="58" t="str">
        <f t="shared" si="1046"/>
        <v>X</v>
      </c>
      <c r="O1192" s="58" t="str">
        <f t="shared" si="1046"/>
        <v>X</v>
      </c>
      <c r="P1192" s="58" t="str">
        <f t="shared" si="1046"/>
        <v>X</v>
      </c>
      <c r="Q1192" s="58" t="str">
        <f t="shared" si="1046"/>
        <v>X</v>
      </c>
    </row>
    <row r="1193" spans="1:17" ht="18.75" customHeight="1">
      <c r="A1193" s="780"/>
      <c r="B1193" s="58" t="s">
        <v>33</v>
      </c>
      <c r="C1193" s="58" t="str">
        <f t="shared" ref="C1193:Q1193" si="1047">IF(C8=$V$145,"O",IF(C8=$W$145,"O",IF(C8=$X$145,"O",IF(C8=$Y$145,"O",IF(C8=$Z$145,"O",IF(C8=$AA$145,"O",IF(C8=$AB$145,"O","X")))))))</f>
        <v>X</v>
      </c>
      <c r="D1193" s="58" t="str">
        <f t="shared" si="1047"/>
        <v>X</v>
      </c>
      <c r="E1193" s="58" t="str">
        <f t="shared" si="1047"/>
        <v>X</v>
      </c>
      <c r="F1193" s="58" t="str">
        <f t="shared" si="1047"/>
        <v>X</v>
      </c>
      <c r="G1193" s="58" t="str">
        <f t="shared" si="1047"/>
        <v>X</v>
      </c>
      <c r="H1193" s="58" t="str">
        <f t="shared" si="1047"/>
        <v>X</v>
      </c>
      <c r="I1193" s="58" t="str">
        <f t="shared" si="1047"/>
        <v>X</v>
      </c>
      <c r="J1193" s="58" t="str">
        <f t="shared" si="1047"/>
        <v>X</v>
      </c>
      <c r="K1193" s="58" t="str">
        <f t="shared" si="1047"/>
        <v>X</v>
      </c>
      <c r="L1193" s="58" t="str">
        <f t="shared" si="1047"/>
        <v>X</v>
      </c>
      <c r="M1193" s="58" t="str">
        <f t="shared" si="1047"/>
        <v>X</v>
      </c>
      <c r="N1193" s="58" t="str">
        <f t="shared" si="1047"/>
        <v>X</v>
      </c>
      <c r="O1193" s="58" t="str">
        <f t="shared" si="1047"/>
        <v>X</v>
      </c>
      <c r="P1193" s="58" t="str">
        <f t="shared" si="1047"/>
        <v>X</v>
      </c>
      <c r="Q1193" s="58" t="str">
        <f t="shared" si="1047"/>
        <v>X</v>
      </c>
    </row>
    <row r="1194" spans="1:17" ht="18.75" customHeight="1">
      <c r="A1194" s="780"/>
      <c r="B1194" s="58" t="s">
        <v>34</v>
      </c>
      <c r="C1194" s="58" t="str">
        <f t="shared" ref="C1194:Q1194" si="1048">IF(C9=$V$145,"O",IF(C9=$W$145,"O",IF(C9=$X$145,"O",IF(C9=$Y$145,"O",IF(C9=$Z$145,"O",IF(C9=$AA$145,"O",IF(C9=$AB$145,"O","X")))))))</f>
        <v>X</v>
      </c>
      <c r="D1194" s="58" t="str">
        <f t="shared" si="1048"/>
        <v>X</v>
      </c>
      <c r="E1194" s="58" t="str">
        <f t="shared" si="1048"/>
        <v>X</v>
      </c>
      <c r="F1194" s="58" t="str">
        <f t="shared" si="1048"/>
        <v>X</v>
      </c>
      <c r="G1194" s="58" t="str">
        <f t="shared" si="1048"/>
        <v>X</v>
      </c>
      <c r="H1194" s="58" t="str">
        <f t="shared" si="1048"/>
        <v>X</v>
      </c>
      <c r="I1194" s="58" t="str">
        <f t="shared" si="1048"/>
        <v>X</v>
      </c>
      <c r="J1194" s="58" t="str">
        <f t="shared" si="1048"/>
        <v>X</v>
      </c>
      <c r="K1194" s="58" t="str">
        <f t="shared" si="1048"/>
        <v>X</v>
      </c>
      <c r="L1194" s="58" t="str">
        <f t="shared" si="1048"/>
        <v>X</v>
      </c>
      <c r="M1194" s="58" t="str">
        <f t="shared" si="1048"/>
        <v>X</v>
      </c>
      <c r="N1194" s="58" t="str">
        <f t="shared" si="1048"/>
        <v>X</v>
      </c>
      <c r="O1194" s="58" t="str">
        <f t="shared" si="1048"/>
        <v>X</v>
      </c>
      <c r="P1194" s="58" t="str">
        <f t="shared" si="1048"/>
        <v>X</v>
      </c>
      <c r="Q1194" s="58" t="str">
        <f t="shared" si="1048"/>
        <v>X</v>
      </c>
    </row>
    <row r="1195" spans="1:17" ht="18.75" customHeight="1">
      <c r="A1195" s="780"/>
      <c r="B1195" s="58" t="s">
        <v>35</v>
      </c>
      <c r="C1195" s="58" t="str">
        <f t="shared" ref="C1195:Q1195" si="1049">IF(C10=$V$145,"O",IF(C10=$W$145,"O",IF(C10=$X$145,"O",IF(C10=$Y$145,"O",IF(C10=$Z$145,"O",IF(C10=$AA$145,"O",IF(C10=$AB$145,"O","X")))))))</f>
        <v>X</v>
      </c>
      <c r="D1195" s="58" t="str">
        <f t="shared" si="1049"/>
        <v>X</v>
      </c>
      <c r="E1195" s="58" t="str">
        <f t="shared" si="1049"/>
        <v>X</v>
      </c>
      <c r="F1195" s="58" t="str">
        <f t="shared" si="1049"/>
        <v>X</v>
      </c>
      <c r="G1195" s="58" t="str">
        <f t="shared" si="1049"/>
        <v>X</v>
      </c>
      <c r="H1195" s="58" t="str">
        <f t="shared" si="1049"/>
        <v>X</v>
      </c>
      <c r="I1195" s="58" t="str">
        <f t="shared" si="1049"/>
        <v>X</v>
      </c>
      <c r="J1195" s="58" t="str">
        <f t="shared" si="1049"/>
        <v>X</v>
      </c>
      <c r="K1195" s="58" t="str">
        <f t="shared" si="1049"/>
        <v>X</v>
      </c>
      <c r="L1195" s="58" t="str">
        <f t="shared" si="1049"/>
        <v>X</v>
      </c>
      <c r="M1195" s="58" t="str">
        <f t="shared" si="1049"/>
        <v>X</v>
      </c>
      <c r="N1195" s="58" t="str">
        <f t="shared" si="1049"/>
        <v>X</v>
      </c>
      <c r="O1195" s="58" t="str">
        <f t="shared" si="1049"/>
        <v>X</v>
      </c>
      <c r="P1195" s="58" t="str">
        <f t="shared" si="1049"/>
        <v>X</v>
      </c>
      <c r="Q1195" s="58" t="str">
        <f t="shared" si="1049"/>
        <v>X</v>
      </c>
    </row>
    <row r="1196" spans="1:17" ht="18.75" customHeight="1">
      <c r="A1196" s="780"/>
      <c r="B1196" s="58" t="s">
        <v>36</v>
      </c>
      <c r="C1196" s="58" t="str">
        <f t="shared" ref="C1196:Q1196" si="1050">IF(C11=$V$145,"O",IF(C11=$W$145,"O",IF(C11=$X$145,"O",IF(C11=$Y$145,"O",IF(C11=$Z$145,"O",IF(C11=$AA$145,"O",IF(C11=$AB$145,"O","X")))))))</f>
        <v>X</v>
      </c>
      <c r="D1196" s="58" t="str">
        <f t="shared" si="1050"/>
        <v>X</v>
      </c>
      <c r="E1196" s="58" t="str">
        <f t="shared" si="1050"/>
        <v>X</v>
      </c>
      <c r="F1196" s="58" t="str">
        <f t="shared" si="1050"/>
        <v>X</v>
      </c>
      <c r="G1196" s="58" t="str">
        <f t="shared" si="1050"/>
        <v>X</v>
      </c>
      <c r="H1196" s="58" t="str">
        <f t="shared" si="1050"/>
        <v>X</v>
      </c>
      <c r="I1196" s="58" t="str">
        <f t="shared" si="1050"/>
        <v>X</v>
      </c>
      <c r="J1196" s="58" t="str">
        <f t="shared" si="1050"/>
        <v>X</v>
      </c>
      <c r="K1196" s="58" t="str">
        <f t="shared" si="1050"/>
        <v>X</v>
      </c>
      <c r="L1196" s="58" t="str">
        <f t="shared" si="1050"/>
        <v>X</v>
      </c>
      <c r="M1196" s="58" t="str">
        <f t="shared" si="1050"/>
        <v>X</v>
      </c>
      <c r="N1196" s="58" t="str">
        <f t="shared" si="1050"/>
        <v>X</v>
      </c>
      <c r="O1196" s="58" t="str">
        <f t="shared" si="1050"/>
        <v>X</v>
      </c>
      <c r="P1196" s="58" t="str">
        <f t="shared" si="1050"/>
        <v>X</v>
      </c>
      <c r="Q1196" s="58" t="str">
        <f t="shared" si="1050"/>
        <v>X</v>
      </c>
    </row>
    <row r="1197" spans="1:17" ht="18.75" customHeight="1">
      <c r="A1197" s="780"/>
      <c r="B1197" s="58" t="s">
        <v>21</v>
      </c>
      <c r="C1197" s="58" t="str">
        <f t="shared" ref="C1197:Q1197" si="1051">IF(C12=$V$145,"O",IF(C12=$W$145,"O",IF(C12=$X$145,"O",IF(C12=$Y$145,"O",IF(C12=$Z$145,"O",IF(C12=$AA$145,"O",IF(C12=$AB$145,"O","X")))))))</f>
        <v>X</v>
      </c>
      <c r="D1197" s="58" t="str">
        <f t="shared" si="1051"/>
        <v>X</v>
      </c>
      <c r="E1197" s="58" t="str">
        <f t="shared" si="1051"/>
        <v>X</v>
      </c>
      <c r="F1197" s="58" t="str">
        <f t="shared" si="1051"/>
        <v>X</v>
      </c>
      <c r="G1197" s="58" t="str">
        <f t="shared" si="1051"/>
        <v>X</v>
      </c>
      <c r="H1197" s="58" t="str">
        <f t="shared" si="1051"/>
        <v>X</v>
      </c>
      <c r="I1197" s="58" t="str">
        <f t="shared" si="1051"/>
        <v>X</v>
      </c>
      <c r="J1197" s="58" t="str">
        <f t="shared" si="1051"/>
        <v>X</v>
      </c>
      <c r="K1197" s="58" t="str">
        <f t="shared" si="1051"/>
        <v>X</v>
      </c>
      <c r="L1197" s="58" t="str">
        <f t="shared" si="1051"/>
        <v>X</v>
      </c>
      <c r="M1197" s="58" t="str">
        <f t="shared" si="1051"/>
        <v>X</v>
      </c>
      <c r="N1197" s="58" t="str">
        <f t="shared" si="1051"/>
        <v>X</v>
      </c>
      <c r="O1197" s="58" t="str">
        <f t="shared" si="1051"/>
        <v>X</v>
      </c>
      <c r="P1197" s="58" t="str">
        <f t="shared" si="1051"/>
        <v>X</v>
      </c>
      <c r="Q1197" s="58" t="str">
        <f t="shared" si="1051"/>
        <v>X</v>
      </c>
    </row>
    <row r="1198" spans="1:17" ht="18.75" customHeight="1">
      <c r="A1198" s="781"/>
      <c r="B1198" s="30" t="s">
        <v>46</v>
      </c>
      <c r="C1198" s="47">
        <f>COUNTIF(C1192:C1197,"O")</f>
        <v>0</v>
      </c>
      <c r="D1198" s="47">
        <f t="shared" ref="D1198:Q1198" si="1052">COUNTIF(D1192:D1197,"O")</f>
        <v>0</v>
      </c>
      <c r="E1198" s="47">
        <f t="shared" si="1052"/>
        <v>0</v>
      </c>
      <c r="F1198" s="47">
        <f t="shared" si="1052"/>
        <v>0</v>
      </c>
      <c r="G1198" s="47">
        <f t="shared" si="1052"/>
        <v>0</v>
      </c>
      <c r="H1198" s="47">
        <f t="shared" si="1052"/>
        <v>0</v>
      </c>
      <c r="I1198" s="47">
        <f t="shared" si="1052"/>
        <v>0</v>
      </c>
      <c r="J1198" s="47">
        <f t="shared" si="1052"/>
        <v>0</v>
      </c>
      <c r="K1198" s="47">
        <f t="shared" si="1052"/>
        <v>0</v>
      </c>
      <c r="L1198" s="47">
        <f t="shared" si="1052"/>
        <v>0</v>
      </c>
      <c r="M1198" s="47">
        <f t="shared" si="1052"/>
        <v>0</v>
      </c>
      <c r="N1198" s="47">
        <f t="shared" si="1052"/>
        <v>0</v>
      </c>
      <c r="O1198" s="47">
        <f t="shared" si="1052"/>
        <v>0</v>
      </c>
      <c r="P1198" s="47">
        <f t="shared" si="1052"/>
        <v>0</v>
      </c>
      <c r="Q1198" s="47">
        <f t="shared" si="1052"/>
        <v>0</v>
      </c>
    </row>
    <row r="1199" spans="1:17" ht="18.75" customHeight="1">
      <c r="A1199" s="804">
        <v>130</v>
      </c>
      <c r="B1199" s="58" t="s">
        <v>32</v>
      </c>
      <c r="C1199" s="58" t="str">
        <f>IF(C7=$V$146,"O",IF(C7=$W$146,"O",IF(C7=$X$146,"O",IF(C7=$Y$146,"O",IF(C7=$Z$146,"O",IF(C7=$AA$146,"O",IF(C7=$AB$146,"O","X")))))))</f>
        <v>X</v>
      </c>
      <c r="D1199" s="58" t="str">
        <f t="shared" ref="D1199:Q1199" si="1053">IF(D7=$V$146,"O",IF(D7=$W$146,"O",IF(D7=$X$146,"O",IF(D7=$Y$146,"O",IF(D7=$Z$146,"O",IF(D7=$AA$146,"O",IF(D7=$AB$146,"O","X")))))))</f>
        <v>X</v>
      </c>
      <c r="E1199" s="58" t="str">
        <f t="shared" si="1053"/>
        <v>X</v>
      </c>
      <c r="F1199" s="58" t="str">
        <f t="shared" si="1053"/>
        <v>X</v>
      </c>
      <c r="G1199" s="58" t="str">
        <f t="shared" si="1053"/>
        <v>X</v>
      </c>
      <c r="H1199" s="58" t="str">
        <f t="shared" si="1053"/>
        <v>X</v>
      </c>
      <c r="I1199" s="58" t="str">
        <f t="shared" si="1053"/>
        <v>X</v>
      </c>
      <c r="J1199" s="58" t="str">
        <f t="shared" si="1053"/>
        <v>X</v>
      </c>
      <c r="K1199" s="58" t="str">
        <f t="shared" si="1053"/>
        <v>X</v>
      </c>
      <c r="L1199" s="58" t="str">
        <f t="shared" si="1053"/>
        <v>X</v>
      </c>
      <c r="M1199" s="58" t="str">
        <f t="shared" si="1053"/>
        <v>X</v>
      </c>
      <c r="N1199" s="58" t="str">
        <f t="shared" si="1053"/>
        <v>X</v>
      </c>
      <c r="O1199" s="58" t="str">
        <f t="shared" si="1053"/>
        <v>X</v>
      </c>
      <c r="P1199" s="58" t="str">
        <f t="shared" si="1053"/>
        <v>X</v>
      </c>
      <c r="Q1199" s="58" t="str">
        <f t="shared" si="1053"/>
        <v>X</v>
      </c>
    </row>
    <row r="1200" spans="1:17" ht="18.75" customHeight="1">
      <c r="A1200" s="805"/>
      <c r="B1200" s="58" t="s">
        <v>33</v>
      </c>
      <c r="C1200" s="58" t="str">
        <f t="shared" ref="C1200:Q1200" si="1054">IF(C8=$V$146,"O",IF(C8=$W$146,"O",IF(C8=$X$146,"O",IF(C8=$Y$146,"O",IF(C8=$Z$146,"O",IF(C8=$AA$146,"O",IF(C8=$AB$146,"O","X")))))))</f>
        <v>X</v>
      </c>
      <c r="D1200" s="58" t="str">
        <f t="shared" si="1054"/>
        <v>X</v>
      </c>
      <c r="E1200" s="58" t="str">
        <f t="shared" si="1054"/>
        <v>X</v>
      </c>
      <c r="F1200" s="58" t="str">
        <f t="shared" si="1054"/>
        <v>X</v>
      </c>
      <c r="G1200" s="58" t="str">
        <f t="shared" si="1054"/>
        <v>X</v>
      </c>
      <c r="H1200" s="58" t="str">
        <f t="shared" si="1054"/>
        <v>X</v>
      </c>
      <c r="I1200" s="58" t="str">
        <f t="shared" si="1054"/>
        <v>X</v>
      </c>
      <c r="J1200" s="58" t="str">
        <f t="shared" si="1054"/>
        <v>X</v>
      </c>
      <c r="K1200" s="58" t="str">
        <f t="shared" si="1054"/>
        <v>X</v>
      </c>
      <c r="L1200" s="58" t="str">
        <f t="shared" si="1054"/>
        <v>X</v>
      </c>
      <c r="M1200" s="58" t="str">
        <f t="shared" si="1054"/>
        <v>X</v>
      </c>
      <c r="N1200" s="58" t="str">
        <f t="shared" si="1054"/>
        <v>X</v>
      </c>
      <c r="O1200" s="58" t="str">
        <f t="shared" si="1054"/>
        <v>X</v>
      </c>
      <c r="P1200" s="58" t="str">
        <f t="shared" si="1054"/>
        <v>X</v>
      </c>
      <c r="Q1200" s="58" t="str">
        <f t="shared" si="1054"/>
        <v>X</v>
      </c>
    </row>
    <row r="1201" spans="1:17" ht="18.75" customHeight="1">
      <c r="A1201" s="805"/>
      <c r="B1201" s="58" t="s">
        <v>34</v>
      </c>
      <c r="C1201" s="58" t="str">
        <f t="shared" ref="C1201:Q1201" si="1055">IF(C9=$V$146,"O",IF(C9=$W$146,"O",IF(C9=$X$146,"O",IF(C9=$Y$146,"O",IF(C9=$Z$146,"O",IF(C9=$AA$146,"O",IF(C9=$AB$146,"O","X")))))))</f>
        <v>X</v>
      </c>
      <c r="D1201" s="58" t="str">
        <f t="shared" si="1055"/>
        <v>X</v>
      </c>
      <c r="E1201" s="58" t="str">
        <f t="shared" si="1055"/>
        <v>X</v>
      </c>
      <c r="F1201" s="58" t="str">
        <f t="shared" si="1055"/>
        <v>X</v>
      </c>
      <c r="G1201" s="58" t="str">
        <f t="shared" si="1055"/>
        <v>X</v>
      </c>
      <c r="H1201" s="58" t="str">
        <f t="shared" si="1055"/>
        <v>X</v>
      </c>
      <c r="I1201" s="58" t="str">
        <f t="shared" si="1055"/>
        <v>X</v>
      </c>
      <c r="J1201" s="58" t="str">
        <f t="shared" si="1055"/>
        <v>X</v>
      </c>
      <c r="K1201" s="58" t="str">
        <f t="shared" si="1055"/>
        <v>X</v>
      </c>
      <c r="L1201" s="58" t="str">
        <f t="shared" si="1055"/>
        <v>X</v>
      </c>
      <c r="M1201" s="58" t="str">
        <f t="shared" si="1055"/>
        <v>X</v>
      </c>
      <c r="N1201" s="58" t="str">
        <f t="shared" si="1055"/>
        <v>X</v>
      </c>
      <c r="O1201" s="58" t="str">
        <f t="shared" si="1055"/>
        <v>X</v>
      </c>
      <c r="P1201" s="58" t="str">
        <f t="shared" si="1055"/>
        <v>X</v>
      </c>
      <c r="Q1201" s="58" t="str">
        <f t="shared" si="1055"/>
        <v>X</v>
      </c>
    </row>
    <row r="1202" spans="1:17" ht="18.75" customHeight="1">
      <c r="A1202" s="805"/>
      <c r="B1202" s="58" t="s">
        <v>35</v>
      </c>
      <c r="C1202" s="58" t="str">
        <f t="shared" ref="C1202:Q1202" si="1056">IF(C10=$V$146,"O",IF(C10=$W$146,"O",IF(C10=$X$146,"O",IF(C10=$Y$146,"O",IF(C10=$Z$146,"O",IF(C10=$AA$146,"O",IF(C10=$AB$146,"O","X")))))))</f>
        <v>O</v>
      </c>
      <c r="D1202" s="58" t="str">
        <f t="shared" si="1056"/>
        <v>O</v>
      </c>
      <c r="E1202" s="58" t="str">
        <f t="shared" si="1056"/>
        <v>O</v>
      </c>
      <c r="F1202" s="58" t="str">
        <f t="shared" si="1056"/>
        <v>O</v>
      </c>
      <c r="G1202" s="58" t="str">
        <f t="shared" si="1056"/>
        <v>O</v>
      </c>
      <c r="H1202" s="58" t="str">
        <f t="shared" si="1056"/>
        <v>O</v>
      </c>
      <c r="I1202" s="58" t="str">
        <f t="shared" si="1056"/>
        <v>O</v>
      </c>
      <c r="J1202" s="58" t="str">
        <f t="shared" si="1056"/>
        <v>O</v>
      </c>
      <c r="K1202" s="58" t="str">
        <f t="shared" si="1056"/>
        <v>O</v>
      </c>
      <c r="L1202" s="58" t="str">
        <f t="shared" si="1056"/>
        <v>O</v>
      </c>
      <c r="M1202" s="58" t="str">
        <f t="shared" si="1056"/>
        <v>O</v>
      </c>
      <c r="N1202" s="58" t="str">
        <f t="shared" si="1056"/>
        <v>O</v>
      </c>
      <c r="O1202" s="58" t="str">
        <f t="shared" si="1056"/>
        <v>O</v>
      </c>
      <c r="P1202" s="58" t="str">
        <f t="shared" si="1056"/>
        <v>O</v>
      </c>
      <c r="Q1202" s="58" t="str">
        <f t="shared" si="1056"/>
        <v>O</v>
      </c>
    </row>
    <row r="1203" spans="1:17" ht="18.75" customHeight="1">
      <c r="A1203" s="805"/>
      <c r="B1203" s="58" t="s">
        <v>36</v>
      </c>
      <c r="C1203" s="58" t="str">
        <f t="shared" ref="C1203:Q1203" si="1057">IF(C11=$V$146,"O",IF(C11=$W$146,"O",IF(C11=$X$146,"O",IF(C11=$Y$146,"O",IF(C11=$Z$146,"O",IF(C11=$AA$146,"O",IF(C11=$AB$146,"O","X")))))))</f>
        <v>X</v>
      </c>
      <c r="D1203" s="58" t="str">
        <f t="shared" si="1057"/>
        <v>X</v>
      </c>
      <c r="E1203" s="58" t="str">
        <f t="shared" si="1057"/>
        <v>X</v>
      </c>
      <c r="F1203" s="58" t="str">
        <f t="shared" si="1057"/>
        <v>X</v>
      </c>
      <c r="G1203" s="58" t="str">
        <f t="shared" si="1057"/>
        <v>X</v>
      </c>
      <c r="H1203" s="58" t="str">
        <f t="shared" si="1057"/>
        <v>X</v>
      </c>
      <c r="I1203" s="58" t="str">
        <f t="shared" si="1057"/>
        <v>X</v>
      </c>
      <c r="J1203" s="58" t="str">
        <f t="shared" si="1057"/>
        <v>X</v>
      </c>
      <c r="K1203" s="58" t="str">
        <f t="shared" si="1057"/>
        <v>X</v>
      </c>
      <c r="L1203" s="58" t="str">
        <f t="shared" si="1057"/>
        <v>X</v>
      </c>
      <c r="M1203" s="58" t="str">
        <f t="shared" si="1057"/>
        <v>X</v>
      </c>
      <c r="N1203" s="58" t="str">
        <f t="shared" si="1057"/>
        <v>X</v>
      </c>
      <c r="O1203" s="58" t="str">
        <f t="shared" si="1057"/>
        <v>X</v>
      </c>
      <c r="P1203" s="58" t="str">
        <f t="shared" si="1057"/>
        <v>X</v>
      </c>
      <c r="Q1203" s="58" t="str">
        <f t="shared" si="1057"/>
        <v>X</v>
      </c>
    </row>
    <row r="1204" spans="1:17" ht="18.75" customHeight="1">
      <c r="A1204" s="805"/>
      <c r="B1204" s="58" t="s">
        <v>21</v>
      </c>
      <c r="C1204" s="58" t="str">
        <f t="shared" ref="C1204:Q1204" si="1058">IF(C12=$V$146,"O",IF(C12=$W$146,"O",IF(C12=$X$146,"O",IF(C12=$Y$146,"O",IF(C12=$Z$146,"O",IF(C12=$AA$146,"O",IF(C12=$AB$146,"O","X")))))))</f>
        <v>X</v>
      </c>
      <c r="D1204" s="58" t="str">
        <f t="shared" si="1058"/>
        <v>X</v>
      </c>
      <c r="E1204" s="58" t="str">
        <f t="shared" si="1058"/>
        <v>X</v>
      </c>
      <c r="F1204" s="58" t="str">
        <f t="shared" si="1058"/>
        <v>X</v>
      </c>
      <c r="G1204" s="58" t="str">
        <f t="shared" si="1058"/>
        <v>X</v>
      </c>
      <c r="H1204" s="58" t="str">
        <f t="shared" si="1058"/>
        <v>X</v>
      </c>
      <c r="I1204" s="58" t="str">
        <f t="shared" si="1058"/>
        <v>X</v>
      </c>
      <c r="J1204" s="58" t="str">
        <f t="shared" si="1058"/>
        <v>X</v>
      </c>
      <c r="K1204" s="58" t="str">
        <f t="shared" si="1058"/>
        <v>X</v>
      </c>
      <c r="L1204" s="58" t="str">
        <f t="shared" si="1058"/>
        <v>X</v>
      </c>
      <c r="M1204" s="58" t="str">
        <f t="shared" si="1058"/>
        <v>X</v>
      </c>
      <c r="N1204" s="58" t="str">
        <f t="shared" si="1058"/>
        <v>X</v>
      </c>
      <c r="O1204" s="58" t="str">
        <f t="shared" si="1058"/>
        <v>X</v>
      </c>
      <c r="P1204" s="58" t="str">
        <f t="shared" si="1058"/>
        <v>X</v>
      </c>
      <c r="Q1204" s="58" t="str">
        <f t="shared" si="1058"/>
        <v>X</v>
      </c>
    </row>
    <row r="1205" spans="1:17" ht="18.75" customHeight="1">
      <c r="A1205" s="806"/>
      <c r="B1205" s="30" t="s">
        <v>46</v>
      </c>
      <c r="C1205" s="47">
        <f>COUNTIF(C1199:C1204,"O")</f>
        <v>1</v>
      </c>
      <c r="D1205" s="47">
        <f t="shared" ref="D1205:Q1205" si="1059">COUNTIF(D1199:D1204,"O")</f>
        <v>1</v>
      </c>
      <c r="E1205" s="47">
        <f t="shared" si="1059"/>
        <v>1</v>
      </c>
      <c r="F1205" s="47">
        <f t="shared" si="1059"/>
        <v>1</v>
      </c>
      <c r="G1205" s="47">
        <f t="shared" si="1059"/>
        <v>1</v>
      </c>
      <c r="H1205" s="47">
        <f t="shared" si="1059"/>
        <v>1</v>
      </c>
      <c r="I1205" s="47">
        <f t="shared" si="1059"/>
        <v>1</v>
      </c>
      <c r="J1205" s="47">
        <f t="shared" si="1059"/>
        <v>1</v>
      </c>
      <c r="K1205" s="47">
        <f t="shared" si="1059"/>
        <v>1</v>
      </c>
      <c r="L1205" s="47">
        <f t="shared" si="1059"/>
        <v>1</v>
      </c>
      <c r="M1205" s="47">
        <f t="shared" si="1059"/>
        <v>1</v>
      </c>
      <c r="N1205" s="47">
        <f t="shared" si="1059"/>
        <v>1</v>
      </c>
      <c r="O1205" s="47">
        <f t="shared" si="1059"/>
        <v>1</v>
      </c>
      <c r="P1205" s="47">
        <f t="shared" si="1059"/>
        <v>1</v>
      </c>
      <c r="Q1205" s="47">
        <f t="shared" si="1059"/>
        <v>1</v>
      </c>
    </row>
    <row r="1206" spans="1:17" ht="18.75" customHeight="1">
      <c r="A1206" s="779">
        <v>131</v>
      </c>
      <c r="B1206" s="58" t="s">
        <v>32</v>
      </c>
      <c r="C1206" s="58" t="str">
        <f>IF(C7=$V$147,"O",IF(C7=$W$147,"O",IF(C7=$X$147,"O",IF(C7=$Y$147,"O",IF(C7=$Z$147,"O",IF(C7=$AA$147,"O","X"))))))</f>
        <v>O</v>
      </c>
      <c r="D1206" s="58" t="str">
        <f t="shared" ref="D1206:Q1206" si="1060">IF(D7=$V$147,"O",IF(D7=$W$147,"O",IF(D7=$X$147,"O",IF(D7=$Y$147,"O",IF(D7=$Z$147,"O",IF(D7=$AA$147,"O","X"))))))</f>
        <v>O</v>
      </c>
      <c r="E1206" s="58" t="str">
        <f t="shared" si="1060"/>
        <v>O</v>
      </c>
      <c r="F1206" s="58" t="str">
        <f t="shared" si="1060"/>
        <v>O</v>
      </c>
      <c r="G1206" s="58" t="str">
        <f t="shared" si="1060"/>
        <v>O</v>
      </c>
      <c r="H1206" s="58" t="str">
        <f t="shared" si="1060"/>
        <v>O</v>
      </c>
      <c r="I1206" s="58" t="str">
        <f t="shared" si="1060"/>
        <v>O</v>
      </c>
      <c r="J1206" s="58" t="str">
        <f t="shared" si="1060"/>
        <v>O</v>
      </c>
      <c r="K1206" s="58" t="str">
        <f t="shared" si="1060"/>
        <v>O</v>
      </c>
      <c r="L1206" s="58" t="str">
        <f t="shared" si="1060"/>
        <v>O</v>
      </c>
      <c r="M1206" s="58" t="str">
        <f t="shared" si="1060"/>
        <v>O</v>
      </c>
      <c r="N1206" s="58" t="str">
        <f t="shared" si="1060"/>
        <v>O</v>
      </c>
      <c r="O1206" s="58" t="str">
        <f t="shared" si="1060"/>
        <v>O</v>
      </c>
      <c r="P1206" s="58" t="str">
        <f t="shared" si="1060"/>
        <v>O</v>
      </c>
      <c r="Q1206" s="58" t="str">
        <f t="shared" si="1060"/>
        <v>O</v>
      </c>
    </row>
    <row r="1207" spans="1:17" ht="18.75" customHeight="1">
      <c r="A1207" s="780"/>
      <c r="B1207" s="58" t="s">
        <v>33</v>
      </c>
      <c r="C1207" s="58" t="str">
        <f t="shared" ref="C1207:Q1207" si="1061">IF(C8=$V$147,"O",IF(C8=$W$147,"O",IF(C8=$X$147,"O",IF(C8=$Y$147,"O",IF(C8=$Z$147,"O",IF(C8=$AA$147,"O","X"))))))</f>
        <v>X</v>
      </c>
      <c r="D1207" s="58" t="str">
        <f t="shared" si="1061"/>
        <v>X</v>
      </c>
      <c r="E1207" s="58" t="str">
        <f t="shared" si="1061"/>
        <v>X</v>
      </c>
      <c r="F1207" s="58" t="str">
        <f t="shared" si="1061"/>
        <v>X</v>
      </c>
      <c r="G1207" s="58" t="str">
        <f t="shared" si="1061"/>
        <v>X</v>
      </c>
      <c r="H1207" s="58" t="str">
        <f t="shared" si="1061"/>
        <v>X</v>
      </c>
      <c r="I1207" s="58" t="str">
        <f t="shared" si="1061"/>
        <v>X</v>
      </c>
      <c r="J1207" s="58" t="str">
        <f t="shared" si="1061"/>
        <v>X</v>
      </c>
      <c r="K1207" s="58" t="str">
        <f t="shared" si="1061"/>
        <v>X</v>
      </c>
      <c r="L1207" s="58" t="str">
        <f t="shared" si="1061"/>
        <v>X</v>
      </c>
      <c r="M1207" s="58" t="str">
        <f t="shared" si="1061"/>
        <v>X</v>
      </c>
      <c r="N1207" s="58" t="str">
        <f t="shared" si="1061"/>
        <v>X</v>
      </c>
      <c r="O1207" s="58" t="str">
        <f t="shared" si="1061"/>
        <v>X</v>
      </c>
      <c r="P1207" s="58" t="str">
        <f t="shared" si="1061"/>
        <v>X</v>
      </c>
      <c r="Q1207" s="58" t="str">
        <f t="shared" si="1061"/>
        <v>X</v>
      </c>
    </row>
    <row r="1208" spans="1:17" ht="18.75" customHeight="1">
      <c r="A1208" s="780"/>
      <c r="B1208" s="58" t="s">
        <v>34</v>
      </c>
      <c r="C1208" s="58" t="str">
        <f t="shared" ref="C1208:Q1208" si="1062">IF(C9=$V$147,"O",IF(C9=$W$147,"O",IF(C9=$X$147,"O",IF(C9=$Y$147,"O",IF(C9=$Z$147,"O",IF(C9=$AA$147,"O","X"))))))</f>
        <v>X</v>
      </c>
      <c r="D1208" s="58" t="str">
        <f t="shared" si="1062"/>
        <v>X</v>
      </c>
      <c r="E1208" s="58" t="str">
        <f t="shared" si="1062"/>
        <v>X</v>
      </c>
      <c r="F1208" s="58" t="str">
        <f t="shared" si="1062"/>
        <v>X</v>
      </c>
      <c r="G1208" s="58" t="str">
        <f t="shared" si="1062"/>
        <v>X</v>
      </c>
      <c r="H1208" s="58" t="str">
        <f t="shared" si="1062"/>
        <v>X</v>
      </c>
      <c r="I1208" s="58" t="str">
        <f t="shared" si="1062"/>
        <v>X</v>
      </c>
      <c r="J1208" s="58" t="str">
        <f t="shared" si="1062"/>
        <v>X</v>
      </c>
      <c r="K1208" s="58" t="str">
        <f t="shared" si="1062"/>
        <v>X</v>
      </c>
      <c r="L1208" s="58" t="str">
        <f t="shared" si="1062"/>
        <v>X</v>
      </c>
      <c r="M1208" s="58" t="str">
        <f t="shared" si="1062"/>
        <v>X</v>
      </c>
      <c r="N1208" s="58" t="str">
        <f t="shared" si="1062"/>
        <v>X</v>
      </c>
      <c r="O1208" s="58" t="str">
        <f t="shared" si="1062"/>
        <v>X</v>
      </c>
      <c r="P1208" s="58" t="str">
        <f t="shared" si="1062"/>
        <v>X</v>
      </c>
      <c r="Q1208" s="58" t="str">
        <f t="shared" si="1062"/>
        <v>X</v>
      </c>
    </row>
    <row r="1209" spans="1:17" ht="18.75" customHeight="1">
      <c r="A1209" s="780"/>
      <c r="B1209" s="58" t="s">
        <v>35</v>
      </c>
      <c r="C1209" s="58" t="str">
        <f t="shared" ref="C1209:Q1209" si="1063">IF(C10=$V$147,"O",IF(C10=$W$147,"O",IF(C10=$X$147,"O",IF(C10=$Y$147,"O",IF(C10=$Z$147,"O",IF(C10=$AA$147,"O","X"))))))</f>
        <v>X</v>
      </c>
      <c r="D1209" s="58" t="str">
        <f t="shared" si="1063"/>
        <v>X</v>
      </c>
      <c r="E1209" s="58" t="str">
        <f t="shared" si="1063"/>
        <v>X</v>
      </c>
      <c r="F1209" s="58" t="str">
        <f t="shared" si="1063"/>
        <v>X</v>
      </c>
      <c r="G1209" s="58" t="str">
        <f t="shared" si="1063"/>
        <v>X</v>
      </c>
      <c r="H1209" s="58" t="str">
        <f t="shared" si="1063"/>
        <v>X</v>
      </c>
      <c r="I1209" s="58" t="str">
        <f t="shared" si="1063"/>
        <v>X</v>
      </c>
      <c r="J1209" s="58" t="str">
        <f t="shared" si="1063"/>
        <v>X</v>
      </c>
      <c r="K1209" s="58" t="str">
        <f t="shared" si="1063"/>
        <v>X</v>
      </c>
      <c r="L1209" s="58" t="str">
        <f t="shared" si="1063"/>
        <v>X</v>
      </c>
      <c r="M1209" s="58" t="str">
        <f t="shared" si="1063"/>
        <v>X</v>
      </c>
      <c r="N1209" s="58" t="str">
        <f t="shared" si="1063"/>
        <v>X</v>
      </c>
      <c r="O1209" s="58" t="str">
        <f t="shared" si="1063"/>
        <v>X</v>
      </c>
      <c r="P1209" s="58" t="str">
        <f t="shared" si="1063"/>
        <v>X</v>
      </c>
      <c r="Q1209" s="58" t="str">
        <f t="shared" si="1063"/>
        <v>X</v>
      </c>
    </row>
    <row r="1210" spans="1:17" ht="18.75" customHeight="1">
      <c r="A1210" s="780"/>
      <c r="B1210" s="58" t="s">
        <v>36</v>
      </c>
      <c r="C1210" s="58" t="str">
        <f t="shared" ref="C1210:Q1210" si="1064">IF(C11=$V$147,"O",IF(C11=$W$147,"O",IF(C11=$X$147,"O",IF(C11=$Y$147,"O",IF(C11=$Z$147,"O",IF(C11=$AA$147,"O","X"))))))</f>
        <v>X</v>
      </c>
      <c r="D1210" s="58" t="str">
        <f t="shared" si="1064"/>
        <v>X</v>
      </c>
      <c r="E1210" s="58" t="str">
        <f t="shared" si="1064"/>
        <v>X</v>
      </c>
      <c r="F1210" s="58" t="str">
        <f t="shared" si="1064"/>
        <v>X</v>
      </c>
      <c r="G1210" s="58" t="str">
        <f t="shared" si="1064"/>
        <v>X</v>
      </c>
      <c r="H1210" s="58" t="str">
        <f t="shared" si="1064"/>
        <v>X</v>
      </c>
      <c r="I1210" s="58" t="str">
        <f t="shared" si="1064"/>
        <v>X</v>
      </c>
      <c r="J1210" s="58" t="str">
        <f t="shared" si="1064"/>
        <v>X</v>
      </c>
      <c r="K1210" s="58" t="str">
        <f t="shared" si="1064"/>
        <v>X</v>
      </c>
      <c r="L1210" s="58" t="str">
        <f t="shared" si="1064"/>
        <v>X</v>
      </c>
      <c r="M1210" s="58" t="str">
        <f t="shared" si="1064"/>
        <v>X</v>
      </c>
      <c r="N1210" s="58" t="str">
        <f t="shared" si="1064"/>
        <v>X</v>
      </c>
      <c r="O1210" s="58" t="str">
        <f t="shared" si="1064"/>
        <v>X</v>
      </c>
      <c r="P1210" s="58" t="str">
        <f t="shared" si="1064"/>
        <v>X</v>
      </c>
      <c r="Q1210" s="58" t="str">
        <f t="shared" si="1064"/>
        <v>X</v>
      </c>
    </row>
    <row r="1211" spans="1:17" ht="18.75" customHeight="1">
      <c r="A1211" s="780"/>
      <c r="B1211" s="58" t="s">
        <v>21</v>
      </c>
      <c r="C1211" s="58" t="str">
        <f t="shared" ref="C1211:Q1211" si="1065">IF(C12=$V$147,"O",IF(C12=$W$147,"O",IF(C12=$X$147,"O",IF(C12=$Y$147,"O",IF(C12=$Z$147,"O",IF(C12=$AA$147,"O","X"))))))</f>
        <v>X</v>
      </c>
      <c r="D1211" s="58" t="str">
        <f t="shared" si="1065"/>
        <v>X</v>
      </c>
      <c r="E1211" s="58" t="str">
        <f t="shared" si="1065"/>
        <v>X</v>
      </c>
      <c r="F1211" s="58" t="str">
        <f t="shared" si="1065"/>
        <v>X</v>
      </c>
      <c r="G1211" s="58" t="str">
        <f t="shared" si="1065"/>
        <v>X</v>
      </c>
      <c r="H1211" s="58" t="str">
        <f t="shared" si="1065"/>
        <v>X</v>
      </c>
      <c r="I1211" s="58" t="str">
        <f t="shared" si="1065"/>
        <v>X</v>
      </c>
      <c r="J1211" s="58" t="str">
        <f t="shared" si="1065"/>
        <v>X</v>
      </c>
      <c r="K1211" s="58" t="str">
        <f t="shared" si="1065"/>
        <v>X</v>
      </c>
      <c r="L1211" s="58" t="str">
        <f t="shared" si="1065"/>
        <v>X</v>
      </c>
      <c r="M1211" s="58" t="str">
        <f t="shared" si="1065"/>
        <v>X</v>
      </c>
      <c r="N1211" s="58" t="str">
        <f t="shared" si="1065"/>
        <v>X</v>
      </c>
      <c r="O1211" s="58" t="str">
        <f t="shared" si="1065"/>
        <v>X</v>
      </c>
      <c r="P1211" s="58" t="str">
        <f t="shared" si="1065"/>
        <v>X</v>
      </c>
      <c r="Q1211" s="58" t="str">
        <f t="shared" si="1065"/>
        <v>X</v>
      </c>
    </row>
    <row r="1212" spans="1:17" ht="18.75" customHeight="1">
      <c r="A1212" s="781"/>
      <c r="B1212" s="30" t="s">
        <v>46</v>
      </c>
      <c r="C1212" s="47">
        <f>COUNTIF(C1206:C1211,"O")</f>
        <v>1</v>
      </c>
      <c r="D1212" s="47">
        <f t="shared" ref="D1212:Q1212" si="1066">COUNTIF(D1206:D1211,"O")</f>
        <v>1</v>
      </c>
      <c r="E1212" s="47">
        <f t="shared" si="1066"/>
        <v>1</v>
      </c>
      <c r="F1212" s="47">
        <f t="shared" si="1066"/>
        <v>1</v>
      </c>
      <c r="G1212" s="47">
        <f t="shared" si="1066"/>
        <v>1</v>
      </c>
      <c r="H1212" s="47">
        <f t="shared" si="1066"/>
        <v>1</v>
      </c>
      <c r="I1212" s="47">
        <f t="shared" si="1066"/>
        <v>1</v>
      </c>
      <c r="J1212" s="47">
        <f t="shared" si="1066"/>
        <v>1</v>
      </c>
      <c r="K1212" s="47">
        <f t="shared" si="1066"/>
        <v>1</v>
      </c>
      <c r="L1212" s="47">
        <f t="shared" si="1066"/>
        <v>1</v>
      </c>
      <c r="M1212" s="47">
        <f t="shared" si="1066"/>
        <v>1</v>
      </c>
      <c r="N1212" s="47">
        <f t="shared" si="1066"/>
        <v>1</v>
      </c>
      <c r="O1212" s="47">
        <f t="shared" si="1066"/>
        <v>1</v>
      </c>
      <c r="P1212" s="47">
        <f t="shared" si="1066"/>
        <v>1</v>
      </c>
      <c r="Q1212" s="47">
        <f t="shared" si="1066"/>
        <v>1</v>
      </c>
    </row>
    <row r="1213" spans="1:17" ht="18.75" customHeight="1">
      <c r="A1213" s="779">
        <v>132</v>
      </c>
      <c r="B1213" s="58" t="s">
        <v>32</v>
      </c>
      <c r="C1213" s="58" t="str">
        <f>IF(C7=$V$148,"O",IF(C7=$W$148,"O",IF(C7=$X$148,"O",IF(C7=$Y$148,"O",IF(C7=$Z$148,"O",IF(C7=$AA$148,"O","X"))))))</f>
        <v>X</v>
      </c>
      <c r="D1213" s="58" t="str">
        <f t="shared" ref="D1213:Q1213" si="1067">IF(D7=$V$148,"O",IF(D7=$W$148,"O",IF(D7=$X$148,"O",IF(D7=$Y$148,"O",IF(D7=$Z$148,"O",IF(D7=$AA$148,"O","X"))))))</f>
        <v>X</v>
      </c>
      <c r="E1213" s="58" t="str">
        <f t="shared" si="1067"/>
        <v>X</v>
      </c>
      <c r="F1213" s="58" t="str">
        <f t="shared" si="1067"/>
        <v>X</v>
      </c>
      <c r="G1213" s="58" t="str">
        <f t="shared" si="1067"/>
        <v>X</v>
      </c>
      <c r="H1213" s="58" t="str">
        <f t="shared" si="1067"/>
        <v>X</v>
      </c>
      <c r="I1213" s="58" t="str">
        <f t="shared" si="1067"/>
        <v>X</v>
      </c>
      <c r="J1213" s="58" t="str">
        <f t="shared" si="1067"/>
        <v>X</v>
      </c>
      <c r="K1213" s="58" t="str">
        <f t="shared" si="1067"/>
        <v>X</v>
      </c>
      <c r="L1213" s="58" t="str">
        <f t="shared" si="1067"/>
        <v>X</v>
      </c>
      <c r="M1213" s="58" t="str">
        <f t="shared" si="1067"/>
        <v>X</v>
      </c>
      <c r="N1213" s="58" t="str">
        <f t="shared" si="1067"/>
        <v>X</v>
      </c>
      <c r="O1213" s="58" t="str">
        <f t="shared" si="1067"/>
        <v>X</v>
      </c>
      <c r="P1213" s="58" t="str">
        <f t="shared" si="1067"/>
        <v>X</v>
      </c>
      <c r="Q1213" s="58" t="str">
        <f t="shared" si="1067"/>
        <v>X</v>
      </c>
    </row>
    <row r="1214" spans="1:17" ht="18.75" customHeight="1">
      <c r="A1214" s="780"/>
      <c r="B1214" s="58" t="s">
        <v>33</v>
      </c>
      <c r="C1214" s="58" t="str">
        <f t="shared" ref="C1214:Q1214" si="1068">IF(C8=$V$148,"O",IF(C8=$W$148,"O",IF(C8=$X$148,"O",IF(C8=$Y$148,"O",IF(C8=$Z$148,"O",IF(C8=$AA$148,"O","X"))))))</f>
        <v>O</v>
      </c>
      <c r="D1214" s="58" t="str">
        <f t="shared" si="1068"/>
        <v>O</v>
      </c>
      <c r="E1214" s="58" t="str">
        <f t="shared" si="1068"/>
        <v>O</v>
      </c>
      <c r="F1214" s="58" t="str">
        <f t="shared" si="1068"/>
        <v>O</v>
      </c>
      <c r="G1214" s="58" t="str">
        <f t="shared" si="1068"/>
        <v>O</v>
      </c>
      <c r="H1214" s="58" t="str">
        <f t="shared" si="1068"/>
        <v>O</v>
      </c>
      <c r="I1214" s="58" t="str">
        <f t="shared" si="1068"/>
        <v>O</v>
      </c>
      <c r="J1214" s="58" t="str">
        <f t="shared" si="1068"/>
        <v>O</v>
      </c>
      <c r="K1214" s="58" t="str">
        <f t="shared" si="1068"/>
        <v>O</v>
      </c>
      <c r="L1214" s="58" t="str">
        <f t="shared" si="1068"/>
        <v>O</v>
      </c>
      <c r="M1214" s="58" t="str">
        <f t="shared" si="1068"/>
        <v>O</v>
      </c>
      <c r="N1214" s="58" t="str">
        <f t="shared" si="1068"/>
        <v>O</v>
      </c>
      <c r="O1214" s="58" t="str">
        <f t="shared" si="1068"/>
        <v>O</v>
      </c>
      <c r="P1214" s="58" t="str">
        <f t="shared" si="1068"/>
        <v>O</v>
      </c>
      <c r="Q1214" s="58" t="str">
        <f t="shared" si="1068"/>
        <v>O</v>
      </c>
    </row>
    <row r="1215" spans="1:17" ht="18.75" customHeight="1">
      <c r="A1215" s="780"/>
      <c r="B1215" s="58" t="s">
        <v>34</v>
      </c>
      <c r="C1215" s="58" t="str">
        <f t="shared" ref="C1215:Q1215" si="1069">IF(C9=$V$148,"O",IF(C9=$W$148,"O",IF(C9=$X$148,"O",IF(C9=$Y$148,"O",IF(C9=$Z$148,"O",IF(C9=$AA$148,"O","X"))))))</f>
        <v>X</v>
      </c>
      <c r="D1215" s="58" t="str">
        <f t="shared" si="1069"/>
        <v>X</v>
      </c>
      <c r="E1215" s="58" t="str">
        <f t="shared" si="1069"/>
        <v>X</v>
      </c>
      <c r="F1215" s="58" t="str">
        <f t="shared" si="1069"/>
        <v>X</v>
      </c>
      <c r="G1215" s="58" t="str">
        <f t="shared" si="1069"/>
        <v>X</v>
      </c>
      <c r="H1215" s="58" t="str">
        <f t="shared" si="1069"/>
        <v>X</v>
      </c>
      <c r="I1215" s="58" t="str">
        <f t="shared" si="1069"/>
        <v>X</v>
      </c>
      <c r="J1215" s="58" t="str">
        <f t="shared" si="1069"/>
        <v>X</v>
      </c>
      <c r="K1215" s="58" t="str">
        <f t="shared" si="1069"/>
        <v>X</v>
      </c>
      <c r="L1215" s="58" t="str">
        <f t="shared" si="1069"/>
        <v>X</v>
      </c>
      <c r="M1215" s="58" t="str">
        <f t="shared" si="1069"/>
        <v>X</v>
      </c>
      <c r="N1215" s="58" t="str">
        <f t="shared" si="1069"/>
        <v>X</v>
      </c>
      <c r="O1215" s="58" t="str">
        <f t="shared" si="1069"/>
        <v>X</v>
      </c>
      <c r="P1215" s="58" t="str">
        <f t="shared" si="1069"/>
        <v>X</v>
      </c>
      <c r="Q1215" s="58" t="str">
        <f t="shared" si="1069"/>
        <v>X</v>
      </c>
    </row>
    <row r="1216" spans="1:17" ht="18.75" customHeight="1">
      <c r="A1216" s="780"/>
      <c r="B1216" s="58" t="s">
        <v>35</v>
      </c>
      <c r="C1216" s="58" t="str">
        <f t="shared" ref="C1216:Q1216" si="1070">IF(C10=$V$148,"O",IF(C10=$W$148,"O",IF(C10=$X$148,"O",IF(C10=$Y$148,"O",IF(C10=$Z$148,"O",IF(C10=$AA$148,"O","X"))))))</f>
        <v>X</v>
      </c>
      <c r="D1216" s="58" t="str">
        <f t="shared" si="1070"/>
        <v>X</v>
      </c>
      <c r="E1216" s="58" t="str">
        <f t="shared" si="1070"/>
        <v>X</v>
      </c>
      <c r="F1216" s="58" t="str">
        <f t="shared" si="1070"/>
        <v>X</v>
      </c>
      <c r="G1216" s="58" t="str">
        <f t="shared" si="1070"/>
        <v>X</v>
      </c>
      <c r="H1216" s="58" t="str">
        <f t="shared" si="1070"/>
        <v>X</v>
      </c>
      <c r="I1216" s="58" t="str">
        <f t="shared" si="1070"/>
        <v>X</v>
      </c>
      <c r="J1216" s="58" t="str">
        <f t="shared" si="1070"/>
        <v>X</v>
      </c>
      <c r="K1216" s="58" t="str">
        <f t="shared" si="1070"/>
        <v>X</v>
      </c>
      <c r="L1216" s="58" t="str">
        <f t="shared" si="1070"/>
        <v>X</v>
      </c>
      <c r="M1216" s="58" t="str">
        <f t="shared" si="1070"/>
        <v>X</v>
      </c>
      <c r="N1216" s="58" t="str">
        <f t="shared" si="1070"/>
        <v>X</v>
      </c>
      <c r="O1216" s="58" t="str">
        <f t="shared" si="1070"/>
        <v>X</v>
      </c>
      <c r="P1216" s="58" t="str">
        <f t="shared" si="1070"/>
        <v>X</v>
      </c>
      <c r="Q1216" s="58" t="str">
        <f t="shared" si="1070"/>
        <v>X</v>
      </c>
    </row>
    <row r="1217" spans="1:17" ht="18.75" customHeight="1">
      <c r="A1217" s="780"/>
      <c r="B1217" s="58" t="s">
        <v>36</v>
      </c>
      <c r="C1217" s="58" t="str">
        <f t="shared" ref="C1217:Q1217" si="1071">IF(C11=$V$148,"O",IF(C11=$W$148,"O",IF(C11=$X$148,"O",IF(C11=$Y$148,"O",IF(C11=$Z$148,"O",IF(C11=$AA$148,"O","X"))))))</f>
        <v>X</v>
      </c>
      <c r="D1217" s="58" t="str">
        <f t="shared" si="1071"/>
        <v>X</v>
      </c>
      <c r="E1217" s="58" t="str">
        <f t="shared" si="1071"/>
        <v>X</v>
      </c>
      <c r="F1217" s="58" t="str">
        <f t="shared" si="1071"/>
        <v>X</v>
      </c>
      <c r="G1217" s="58" t="str">
        <f t="shared" si="1071"/>
        <v>X</v>
      </c>
      <c r="H1217" s="58" t="str">
        <f t="shared" si="1071"/>
        <v>X</v>
      </c>
      <c r="I1217" s="58" t="str">
        <f t="shared" si="1071"/>
        <v>X</v>
      </c>
      <c r="J1217" s="58" t="str">
        <f t="shared" si="1071"/>
        <v>X</v>
      </c>
      <c r="K1217" s="58" t="str">
        <f t="shared" si="1071"/>
        <v>X</v>
      </c>
      <c r="L1217" s="58" t="str">
        <f t="shared" si="1071"/>
        <v>X</v>
      </c>
      <c r="M1217" s="58" t="str">
        <f t="shared" si="1071"/>
        <v>X</v>
      </c>
      <c r="N1217" s="58" t="str">
        <f t="shared" si="1071"/>
        <v>X</v>
      </c>
      <c r="O1217" s="58" t="str">
        <f t="shared" si="1071"/>
        <v>X</v>
      </c>
      <c r="P1217" s="58" t="str">
        <f t="shared" si="1071"/>
        <v>X</v>
      </c>
      <c r="Q1217" s="58" t="str">
        <f t="shared" si="1071"/>
        <v>X</v>
      </c>
    </row>
    <row r="1218" spans="1:17" ht="18.75" customHeight="1">
      <c r="A1218" s="780"/>
      <c r="B1218" s="58" t="s">
        <v>21</v>
      </c>
      <c r="C1218" s="58" t="str">
        <f t="shared" ref="C1218:Q1218" si="1072">IF(C12=$V$148,"O",IF(C12=$W$148,"O",IF(C12=$X$148,"O",IF(C12=$Y$148,"O",IF(C12=$Z$148,"O",IF(C12=$AA$148,"O","X"))))))</f>
        <v>X</v>
      </c>
      <c r="D1218" s="58" t="str">
        <f t="shared" si="1072"/>
        <v>X</v>
      </c>
      <c r="E1218" s="58" t="str">
        <f t="shared" si="1072"/>
        <v>X</v>
      </c>
      <c r="F1218" s="58" t="str">
        <f t="shared" si="1072"/>
        <v>X</v>
      </c>
      <c r="G1218" s="58" t="str">
        <f t="shared" si="1072"/>
        <v>X</v>
      </c>
      <c r="H1218" s="58" t="str">
        <f t="shared" si="1072"/>
        <v>X</v>
      </c>
      <c r="I1218" s="58" t="str">
        <f t="shared" si="1072"/>
        <v>X</v>
      </c>
      <c r="J1218" s="58" t="str">
        <f t="shared" si="1072"/>
        <v>X</v>
      </c>
      <c r="K1218" s="58" t="str">
        <f t="shared" si="1072"/>
        <v>X</v>
      </c>
      <c r="L1218" s="58" t="str">
        <f t="shared" si="1072"/>
        <v>X</v>
      </c>
      <c r="M1218" s="58" t="str">
        <f t="shared" si="1072"/>
        <v>X</v>
      </c>
      <c r="N1218" s="58" t="str">
        <f t="shared" si="1072"/>
        <v>X</v>
      </c>
      <c r="O1218" s="58" t="str">
        <f t="shared" si="1072"/>
        <v>X</v>
      </c>
      <c r="P1218" s="58" t="str">
        <f t="shared" si="1072"/>
        <v>X</v>
      </c>
      <c r="Q1218" s="58" t="str">
        <f t="shared" si="1072"/>
        <v>X</v>
      </c>
    </row>
    <row r="1219" spans="1:17" ht="18.75" customHeight="1">
      <c r="A1219" s="781"/>
      <c r="B1219" s="30" t="s">
        <v>46</v>
      </c>
      <c r="C1219" s="47">
        <f>COUNTIF(C1213:C1218,"O")</f>
        <v>1</v>
      </c>
      <c r="D1219" s="47">
        <f t="shared" ref="D1219:Q1219" si="1073">COUNTIF(D1213:D1218,"O")</f>
        <v>1</v>
      </c>
      <c r="E1219" s="47">
        <f t="shared" si="1073"/>
        <v>1</v>
      </c>
      <c r="F1219" s="47">
        <f t="shared" si="1073"/>
        <v>1</v>
      </c>
      <c r="G1219" s="47">
        <f t="shared" si="1073"/>
        <v>1</v>
      </c>
      <c r="H1219" s="47">
        <f t="shared" si="1073"/>
        <v>1</v>
      </c>
      <c r="I1219" s="47">
        <f t="shared" si="1073"/>
        <v>1</v>
      </c>
      <c r="J1219" s="47">
        <f t="shared" si="1073"/>
        <v>1</v>
      </c>
      <c r="K1219" s="47">
        <f t="shared" si="1073"/>
        <v>1</v>
      </c>
      <c r="L1219" s="47">
        <f t="shared" si="1073"/>
        <v>1</v>
      </c>
      <c r="M1219" s="47">
        <f t="shared" si="1073"/>
        <v>1</v>
      </c>
      <c r="N1219" s="47">
        <f t="shared" si="1073"/>
        <v>1</v>
      </c>
      <c r="O1219" s="47">
        <f t="shared" si="1073"/>
        <v>1</v>
      </c>
      <c r="P1219" s="47">
        <f t="shared" si="1073"/>
        <v>1</v>
      </c>
      <c r="Q1219" s="47">
        <f t="shared" si="1073"/>
        <v>1</v>
      </c>
    </row>
    <row r="1220" spans="1:17" ht="18.75" customHeight="1">
      <c r="A1220" s="779">
        <v>133</v>
      </c>
      <c r="B1220" s="58" t="s">
        <v>32</v>
      </c>
      <c r="C1220" s="58" t="str">
        <f>IF(C7=$V$149,"O",IF(C7=$W$149,"O",IF(C7=$X$149,"O",IF(C7=$Y$149,"O",IF(C7=$Z$149,"O",IF(C7=$AA$149,"O","X"))))))</f>
        <v>X</v>
      </c>
      <c r="D1220" s="58" t="str">
        <f t="shared" ref="D1220:Q1220" si="1074">IF(D7=$V$149,"O",IF(D7=$W$149,"O",IF(D7=$X$149,"O",IF(D7=$Y$149,"O",IF(D7=$Z$149,"O",IF(D7=$AA$149,"O","X"))))))</f>
        <v>X</v>
      </c>
      <c r="E1220" s="58" t="str">
        <f t="shared" si="1074"/>
        <v>X</v>
      </c>
      <c r="F1220" s="58" t="str">
        <f t="shared" si="1074"/>
        <v>X</v>
      </c>
      <c r="G1220" s="58" t="str">
        <f t="shared" si="1074"/>
        <v>X</v>
      </c>
      <c r="H1220" s="58" t="str">
        <f t="shared" si="1074"/>
        <v>X</v>
      </c>
      <c r="I1220" s="58" t="str">
        <f t="shared" si="1074"/>
        <v>X</v>
      </c>
      <c r="J1220" s="58" t="str">
        <f t="shared" si="1074"/>
        <v>X</v>
      </c>
      <c r="K1220" s="58" t="str">
        <f t="shared" si="1074"/>
        <v>X</v>
      </c>
      <c r="L1220" s="58" t="str">
        <f t="shared" si="1074"/>
        <v>X</v>
      </c>
      <c r="M1220" s="58" t="str">
        <f t="shared" si="1074"/>
        <v>X</v>
      </c>
      <c r="N1220" s="58" t="str">
        <f t="shared" si="1074"/>
        <v>X</v>
      </c>
      <c r="O1220" s="58" t="str">
        <f t="shared" si="1074"/>
        <v>X</v>
      </c>
      <c r="P1220" s="58" t="str">
        <f t="shared" si="1074"/>
        <v>X</v>
      </c>
      <c r="Q1220" s="58" t="str">
        <f t="shared" si="1074"/>
        <v>X</v>
      </c>
    </row>
    <row r="1221" spans="1:17" ht="18.75" customHeight="1">
      <c r="A1221" s="780"/>
      <c r="B1221" s="58" t="s">
        <v>33</v>
      </c>
      <c r="C1221" s="58" t="str">
        <f t="shared" ref="C1221:Q1221" si="1075">IF(C8=$V$149,"O",IF(C8=$W$149,"O",IF(C8=$X$149,"O",IF(C8=$Y$149,"O",IF(C8=$Z$149,"O",IF(C8=$AA$149,"O","X"))))))</f>
        <v>X</v>
      </c>
      <c r="D1221" s="58" t="str">
        <f t="shared" si="1075"/>
        <v>X</v>
      </c>
      <c r="E1221" s="58" t="str">
        <f t="shared" si="1075"/>
        <v>X</v>
      </c>
      <c r="F1221" s="58" t="str">
        <f t="shared" si="1075"/>
        <v>X</v>
      </c>
      <c r="G1221" s="58" t="str">
        <f t="shared" si="1075"/>
        <v>X</v>
      </c>
      <c r="H1221" s="58" t="str">
        <f t="shared" si="1075"/>
        <v>X</v>
      </c>
      <c r="I1221" s="58" t="str">
        <f t="shared" si="1075"/>
        <v>X</v>
      </c>
      <c r="J1221" s="58" t="str">
        <f t="shared" si="1075"/>
        <v>X</v>
      </c>
      <c r="K1221" s="58" t="str">
        <f t="shared" si="1075"/>
        <v>X</v>
      </c>
      <c r="L1221" s="58" t="str">
        <f t="shared" si="1075"/>
        <v>X</v>
      </c>
      <c r="M1221" s="58" t="str">
        <f t="shared" si="1075"/>
        <v>X</v>
      </c>
      <c r="N1221" s="58" t="str">
        <f t="shared" si="1075"/>
        <v>X</v>
      </c>
      <c r="O1221" s="58" t="str">
        <f t="shared" si="1075"/>
        <v>X</v>
      </c>
      <c r="P1221" s="58" t="str">
        <f t="shared" si="1075"/>
        <v>X</v>
      </c>
      <c r="Q1221" s="58" t="str">
        <f t="shared" si="1075"/>
        <v>X</v>
      </c>
    </row>
    <row r="1222" spans="1:17" ht="18.75" customHeight="1">
      <c r="A1222" s="780"/>
      <c r="B1222" s="58" t="s">
        <v>34</v>
      </c>
      <c r="C1222" s="58" t="str">
        <f t="shared" ref="C1222:Q1222" si="1076">IF(C9=$V$149,"O",IF(C9=$W$149,"O",IF(C9=$X$149,"O",IF(C9=$Y$149,"O",IF(C9=$Z$149,"O",IF(C9=$AA$149,"O","X"))))))</f>
        <v>X</v>
      </c>
      <c r="D1222" s="58" t="str">
        <f t="shared" si="1076"/>
        <v>X</v>
      </c>
      <c r="E1222" s="58" t="str">
        <f t="shared" si="1076"/>
        <v>X</v>
      </c>
      <c r="F1222" s="58" t="str">
        <f t="shared" si="1076"/>
        <v>X</v>
      </c>
      <c r="G1222" s="58" t="str">
        <f t="shared" si="1076"/>
        <v>X</v>
      </c>
      <c r="H1222" s="58" t="str">
        <f t="shared" si="1076"/>
        <v>X</v>
      </c>
      <c r="I1222" s="58" t="str">
        <f t="shared" si="1076"/>
        <v>X</v>
      </c>
      <c r="J1222" s="58" t="str">
        <f t="shared" si="1076"/>
        <v>X</v>
      </c>
      <c r="K1222" s="58" t="str">
        <f t="shared" si="1076"/>
        <v>X</v>
      </c>
      <c r="L1222" s="58" t="str">
        <f t="shared" si="1076"/>
        <v>X</v>
      </c>
      <c r="M1222" s="58" t="str">
        <f t="shared" si="1076"/>
        <v>X</v>
      </c>
      <c r="N1222" s="58" t="str">
        <f t="shared" si="1076"/>
        <v>X</v>
      </c>
      <c r="O1222" s="58" t="str">
        <f t="shared" si="1076"/>
        <v>X</v>
      </c>
      <c r="P1222" s="58" t="str">
        <f t="shared" si="1076"/>
        <v>X</v>
      </c>
      <c r="Q1222" s="58" t="str">
        <f t="shared" si="1076"/>
        <v>X</v>
      </c>
    </row>
    <row r="1223" spans="1:17" ht="18.75" customHeight="1">
      <c r="A1223" s="780"/>
      <c r="B1223" s="58" t="s">
        <v>35</v>
      </c>
      <c r="C1223" s="58" t="str">
        <f t="shared" ref="C1223:Q1223" si="1077">IF(C10=$V$149,"O",IF(C10=$W$149,"O",IF(C10=$X$149,"O",IF(C10=$Y$149,"O",IF(C10=$Z$149,"O",IF(C10=$AA$149,"O","X"))))))</f>
        <v>X</v>
      </c>
      <c r="D1223" s="58" t="str">
        <f t="shared" si="1077"/>
        <v>X</v>
      </c>
      <c r="E1223" s="58" t="str">
        <f t="shared" si="1077"/>
        <v>X</v>
      </c>
      <c r="F1223" s="58" t="str">
        <f t="shared" si="1077"/>
        <v>X</v>
      </c>
      <c r="G1223" s="58" t="str">
        <f t="shared" si="1077"/>
        <v>X</v>
      </c>
      <c r="H1223" s="58" t="str">
        <f t="shared" si="1077"/>
        <v>X</v>
      </c>
      <c r="I1223" s="58" t="str">
        <f t="shared" si="1077"/>
        <v>X</v>
      </c>
      <c r="J1223" s="58" t="str">
        <f t="shared" si="1077"/>
        <v>X</v>
      </c>
      <c r="K1223" s="58" t="str">
        <f t="shared" si="1077"/>
        <v>X</v>
      </c>
      <c r="L1223" s="58" t="str">
        <f t="shared" si="1077"/>
        <v>X</v>
      </c>
      <c r="M1223" s="58" t="str">
        <f t="shared" si="1077"/>
        <v>X</v>
      </c>
      <c r="N1223" s="58" t="str">
        <f t="shared" si="1077"/>
        <v>X</v>
      </c>
      <c r="O1223" s="58" t="str">
        <f t="shared" si="1077"/>
        <v>X</v>
      </c>
      <c r="P1223" s="58" t="str">
        <f t="shared" si="1077"/>
        <v>X</v>
      </c>
      <c r="Q1223" s="58" t="str">
        <f t="shared" si="1077"/>
        <v>X</v>
      </c>
    </row>
    <row r="1224" spans="1:17" ht="18.75" customHeight="1">
      <c r="A1224" s="780"/>
      <c r="B1224" s="58" t="s">
        <v>36</v>
      </c>
      <c r="C1224" s="58" t="str">
        <f t="shared" ref="C1224:Q1224" si="1078">IF(C11=$V$149,"O",IF(C11=$W$149,"O",IF(C11=$X$149,"O",IF(C11=$Y$149,"O",IF(C11=$Z$149,"O",IF(C11=$AA$149,"O","X"))))))</f>
        <v>O</v>
      </c>
      <c r="D1224" s="58" t="str">
        <f t="shared" si="1078"/>
        <v>O</v>
      </c>
      <c r="E1224" s="58" t="str">
        <f t="shared" si="1078"/>
        <v>O</v>
      </c>
      <c r="F1224" s="58" t="str">
        <f t="shared" si="1078"/>
        <v>O</v>
      </c>
      <c r="G1224" s="58" t="str">
        <f t="shared" si="1078"/>
        <v>O</v>
      </c>
      <c r="H1224" s="58" t="str">
        <f t="shared" si="1078"/>
        <v>O</v>
      </c>
      <c r="I1224" s="58" t="str">
        <f t="shared" si="1078"/>
        <v>O</v>
      </c>
      <c r="J1224" s="58" t="str">
        <f t="shared" si="1078"/>
        <v>O</v>
      </c>
      <c r="K1224" s="58" t="str">
        <f t="shared" si="1078"/>
        <v>O</v>
      </c>
      <c r="L1224" s="58" t="str">
        <f t="shared" si="1078"/>
        <v>O</v>
      </c>
      <c r="M1224" s="58" t="str">
        <f t="shared" si="1078"/>
        <v>O</v>
      </c>
      <c r="N1224" s="58" t="str">
        <f t="shared" si="1078"/>
        <v>O</v>
      </c>
      <c r="O1224" s="58" t="str">
        <f t="shared" si="1078"/>
        <v>O</v>
      </c>
      <c r="P1224" s="58" t="str">
        <f t="shared" si="1078"/>
        <v>O</v>
      </c>
      <c r="Q1224" s="58" t="str">
        <f t="shared" si="1078"/>
        <v>O</v>
      </c>
    </row>
    <row r="1225" spans="1:17" ht="18.75" customHeight="1">
      <c r="A1225" s="780"/>
      <c r="B1225" s="58" t="s">
        <v>21</v>
      </c>
      <c r="C1225" s="58" t="str">
        <f t="shared" ref="C1225:Q1225" si="1079">IF(C12=$V$149,"O",IF(C12=$W$149,"O",IF(C12=$X$149,"O",IF(C12=$Y$149,"O",IF(C12=$Z$149,"O",IF(C12=$AA$149,"O","X"))))))</f>
        <v>O</v>
      </c>
      <c r="D1225" s="58" t="str">
        <f t="shared" si="1079"/>
        <v>O</v>
      </c>
      <c r="E1225" s="58" t="str">
        <f t="shared" si="1079"/>
        <v>O</v>
      </c>
      <c r="F1225" s="58" t="str">
        <f t="shared" si="1079"/>
        <v>O</v>
      </c>
      <c r="G1225" s="58" t="str">
        <f t="shared" si="1079"/>
        <v>O</v>
      </c>
      <c r="H1225" s="58" t="str">
        <f t="shared" si="1079"/>
        <v>O</v>
      </c>
      <c r="I1225" s="58" t="str">
        <f t="shared" si="1079"/>
        <v>O</v>
      </c>
      <c r="J1225" s="58" t="str">
        <f t="shared" si="1079"/>
        <v>O</v>
      </c>
      <c r="K1225" s="58" t="str">
        <f t="shared" si="1079"/>
        <v>O</v>
      </c>
      <c r="L1225" s="58" t="str">
        <f t="shared" si="1079"/>
        <v>O</v>
      </c>
      <c r="M1225" s="58" t="str">
        <f t="shared" si="1079"/>
        <v>O</v>
      </c>
      <c r="N1225" s="58" t="str">
        <f t="shared" si="1079"/>
        <v>O</v>
      </c>
      <c r="O1225" s="58" t="str">
        <f t="shared" si="1079"/>
        <v>O</v>
      </c>
      <c r="P1225" s="58" t="str">
        <f t="shared" si="1079"/>
        <v>O</v>
      </c>
      <c r="Q1225" s="58" t="str">
        <f t="shared" si="1079"/>
        <v>O</v>
      </c>
    </row>
    <row r="1226" spans="1:17" ht="18.75" customHeight="1">
      <c r="A1226" s="781"/>
      <c r="B1226" s="30" t="s">
        <v>46</v>
      </c>
      <c r="C1226" s="47">
        <f>COUNTIF(C1220:C1225,"O")</f>
        <v>2</v>
      </c>
      <c r="D1226" s="47">
        <f t="shared" ref="D1226:Q1226" si="1080">COUNTIF(D1220:D1225,"O")</f>
        <v>2</v>
      </c>
      <c r="E1226" s="47">
        <f t="shared" si="1080"/>
        <v>2</v>
      </c>
      <c r="F1226" s="47">
        <f t="shared" si="1080"/>
        <v>2</v>
      </c>
      <c r="G1226" s="47">
        <f t="shared" si="1080"/>
        <v>2</v>
      </c>
      <c r="H1226" s="47">
        <f t="shared" si="1080"/>
        <v>2</v>
      </c>
      <c r="I1226" s="47">
        <f t="shared" si="1080"/>
        <v>2</v>
      </c>
      <c r="J1226" s="47">
        <f t="shared" si="1080"/>
        <v>2</v>
      </c>
      <c r="K1226" s="47">
        <f t="shared" si="1080"/>
        <v>2</v>
      </c>
      <c r="L1226" s="47">
        <f t="shared" si="1080"/>
        <v>2</v>
      </c>
      <c r="M1226" s="47">
        <f t="shared" si="1080"/>
        <v>2</v>
      </c>
      <c r="N1226" s="47">
        <f t="shared" si="1080"/>
        <v>2</v>
      </c>
      <c r="O1226" s="47">
        <f t="shared" si="1080"/>
        <v>2</v>
      </c>
      <c r="P1226" s="47">
        <f t="shared" si="1080"/>
        <v>2</v>
      </c>
      <c r="Q1226" s="47">
        <f t="shared" si="1080"/>
        <v>2</v>
      </c>
    </row>
    <row r="1227" spans="1:17" ht="18.75" customHeight="1">
      <c r="A1227" s="779">
        <v>134</v>
      </c>
      <c r="B1227" s="58" t="s">
        <v>32</v>
      </c>
      <c r="C1227" s="58" t="str">
        <f>IF(C7=$V$150,"O",IF(C7=$W$150,"O",IF(C7=$X$150,"O",IF(C7=$Y$150,"O",IF(C7=$Z$150,"O",IF(C7=$AA$150,"O","X"))))))</f>
        <v>X</v>
      </c>
      <c r="D1227" s="58" t="str">
        <f t="shared" ref="D1227:Q1227" si="1081">IF(D7=$V$150,"O",IF(D7=$W$150,"O",IF(D7=$X$150,"O",IF(D7=$Y$150,"O",IF(D7=$Z$150,"O",IF(D7=$AA$150,"O","X"))))))</f>
        <v>X</v>
      </c>
      <c r="E1227" s="58" t="str">
        <f t="shared" si="1081"/>
        <v>X</v>
      </c>
      <c r="F1227" s="58" t="str">
        <f t="shared" si="1081"/>
        <v>X</v>
      </c>
      <c r="G1227" s="58" t="str">
        <f t="shared" si="1081"/>
        <v>X</v>
      </c>
      <c r="H1227" s="58" t="str">
        <f t="shared" si="1081"/>
        <v>X</v>
      </c>
      <c r="I1227" s="58" t="str">
        <f t="shared" si="1081"/>
        <v>X</v>
      </c>
      <c r="J1227" s="58" t="str">
        <f t="shared" si="1081"/>
        <v>X</v>
      </c>
      <c r="K1227" s="58" t="str">
        <f t="shared" si="1081"/>
        <v>X</v>
      </c>
      <c r="L1227" s="58" t="str">
        <f t="shared" si="1081"/>
        <v>X</v>
      </c>
      <c r="M1227" s="58" t="str">
        <f t="shared" si="1081"/>
        <v>X</v>
      </c>
      <c r="N1227" s="58" t="str">
        <f t="shared" si="1081"/>
        <v>X</v>
      </c>
      <c r="O1227" s="58" t="str">
        <f t="shared" si="1081"/>
        <v>X</v>
      </c>
      <c r="P1227" s="58" t="str">
        <f t="shared" si="1081"/>
        <v>X</v>
      </c>
      <c r="Q1227" s="58" t="str">
        <f t="shared" si="1081"/>
        <v>X</v>
      </c>
    </row>
    <row r="1228" spans="1:17" ht="18.75" customHeight="1">
      <c r="A1228" s="780"/>
      <c r="B1228" s="58" t="s">
        <v>33</v>
      </c>
      <c r="C1228" s="58" t="str">
        <f t="shared" ref="C1228:Q1228" si="1082">IF(C8=$V$150,"O",IF(C8=$W$150,"O",IF(C8=$X$150,"O",IF(C8=$Y$150,"O",IF(C8=$Z$150,"O",IF(C8=$AA$150,"O","X"))))))</f>
        <v>X</v>
      </c>
      <c r="D1228" s="58" t="str">
        <f t="shared" si="1082"/>
        <v>X</v>
      </c>
      <c r="E1228" s="58" t="str">
        <f t="shared" si="1082"/>
        <v>X</v>
      </c>
      <c r="F1228" s="58" t="str">
        <f t="shared" si="1082"/>
        <v>X</v>
      </c>
      <c r="G1228" s="58" t="str">
        <f t="shared" si="1082"/>
        <v>X</v>
      </c>
      <c r="H1228" s="58" t="str">
        <f t="shared" si="1082"/>
        <v>X</v>
      </c>
      <c r="I1228" s="58" t="str">
        <f t="shared" si="1082"/>
        <v>X</v>
      </c>
      <c r="J1228" s="58" t="str">
        <f t="shared" si="1082"/>
        <v>X</v>
      </c>
      <c r="K1228" s="58" t="str">
        <f t="shared" si="1082"/>
        <v>X</v>
      </c>
      <c r="L1228" s="58" t="str">
        <f t="shared" si="1082"/>
        <v>X</v>
      </c>
      <c r="M1228" s="58" t="str">
        <f t="shared" si="1082"/>
        <v>X</v>
      </c>
      <c r="N1228" s="58" t="str">
        <f t="shared" si="1082"/>
        <v>X</v>
      </c>
      <c r="O1228" s="58" t="str">
        <f t="shared" si="1082"/>
        <v>X</v>
      </c>
      <c r="P1228" s="58" t="str">
        <f t="shared" si="1082"/>
        <v>X</v>
      </c>
      <c r="Q1228" s="58" t="str">
        <f t="shared" si="1082"/>
        <v>X</v>
      </c>
    </row>
    <row r="1229" spans="1:17" ht="18.75" customHeight="1">
      <c r="A1229" s="780"/>
      <c r="B1229" s="58" t="s">
        <v>34</v>
      </c>
      <c r="C1229" s="58" t="str">
        <f t="shared" ref="C1229:Q1229" si="1083">IF(C9=$V$150,"O",IF(C9=$W$150,"O",IF(C9=$X$150,"O",IF(C9=$Y$150,"O",IF(C9=$Z$150,"O",IF(C9=$AA$150,"O","X"))))))</f>
        <v>O</v>
      </c>
      <c r="D1229" s="58" t="str">
        <f t="shared" si="1083"/>
        <v>O</v>
      </c>
      <c r="E1229" s="58" t="str">
        <f t="shared" si="1083"/>
        <v>O</v>
      </c>
      <c r="F1229" s="58" t="str">
        <f t="shared" si="1083"/>
        <v>O</v>
      </c>
      <c r="G1229" s="58" t="str">
        <f t="shared" si="1083"/>
        <v>O</v>
      </c>
      <c r="H1229" s="58" t="str">
        <f t="shared" si="1083"/>
        <v>O</v>
      </c>
      <c r="I1229" s="58" t="str">
        <f t="shared" si="1083"/>
        <v>O</v>
      </c>
      <c r="J1229" s="58" t="str">
        <f t="shared" si="1083"/>
        <v>O</v>
      </c>
      <c r="K1229" s="58" t="str">
        <f t="shared" si="1083"/>
        <v>O</v>
      </c>
      <c r="L1229" s="58" t="str">
        <f t="shared" si="1083"/>
        <v>O</v>
      </c>
      <c r="M1229" s="58" t="str">
        <f t="shared" si="1083"/>
        <v>O</v>
      </c>
      <c r="N1229" s="58" t="str">
        <f t="shared" si="1083"/>
        <v>O</v>
      </c>
      <c r="O1229" s="58" t="str">
        <f t="shared" si="1083"/>
        <v>O</v>
      </c>
      <c r="P1229" s="58" t="str">
        <f t="shared" si="1083"/>
        <v>O</v>
      </c>
      <c r="Q1229" s="58" t="str">
        <f t="shared" si="1083"/>
        <v>O</v>
      </c>
    </row>
    <row r="1230" spans="1:17" ht="18.75" customHeight="1">
      <c r="A1230" s="780"/>
      <c r="B1230" s="58" t="s">
        <v>35</v>
      </c>
      <c r="C1230" s="58" t="str">
        <f t="shared" ref="C1230:Q1230" si="1084">IF(C10=$V$150,"O",IF(C10=$W$150,"O",IF(C10=$X$150,"O",IF(C10=$Y$150,"O",IF(C10=$Z$150,"O",IF(C10=$AA$150,"O","X"))))))</f>
        <v>X</v>
      </c>
      <c r="D1230" s="58" t="str">
        <f t="shared" si="1084"/>
        <v>X</v>
      </c>
      <c r="E1230" s="58" t="str">
        <f t="shared" si="1084"/>
        <v>X</v>
      </c>
      <c r="F1230" s="58" t="str">
        <f t="shared" si="1084"/>
        <v>X</v>
      </c>
      <c r="G1230" s="58" t="str">
        <f t="shared" si="1084"/>
        <v>X</v>
      </c>
      <c r="H1230" s="58" t="str">
        <f t="shared" si="1084"/>
        <v>X</v>
      </c>
      <c r="I1230" s="58" t="str">
        <f t="shared" si="1084"/>
        <v>X</v>
      </c>
      <c r="J1230" s="58" t="str">
        <f t="shared" si="1084"/>
        <v>X</v>
      </c>
      <c r="K1230" s="58" t="str">
        <f t="shared" si="1084"/>
        <v>X</v>
      </c>
      <c r="L1230" s="58" t="str">
        <f t="shared" si="1084"/>
        <v>X</v>
      </c>
      <c r="M1230" s="58" t="str">
        <f t="shared" si="1084"/>
        <v>X</v>
      </c>
      <c r="N1230" s="58" t="str">
        <f t="shared" si="1084"/>
        <v>X</v>
      </c>
      <c r="O1230" s="58" t="str">
        <f t="shared" si="1084"/>
        <v>X</v>
      </c>
      <c r="P1230" s="58" t="str">
        <f t="shared" si="1084"/>
        <v>X</v>
      </c>
      <c r="Q1230" s="58" t="str">
        <f t="shared" si="1084"/>
        <v>X</v>
      </c>
    </row>
    <row r="1231" spans="1:17" ht="18.75" customHeight="1">
      <c r="A1231" s="780"/>
      <c r="B1231" s="58" t="s">
        <v>36</v>
      </c>
      <c r="C1231" s="58" t="str">
        <f t="shared" ref="C1231:Q1231" si="1085">IF(C11=$V$150,"O",IF(C11=$W$150,"O",IF(C11=$X$150,"O",IF(C11=$Y$150,"O",IF(C11=$Z$150,"O",IF(C11=$AA$150,"O","X"))))))</f>
        <v>X</v>
      </c>
      <c r="D1231" s="58" t="str">
        <f t="shared" si="1085"/>
        <v>X</v>
      </c>
      <c r="E1231" s="58" t="str">
        <f t="shared" si="1085"/>
        <v>X</v>
      </c>
      <c r="F1231" s="58" t="str">
        <f t="shared" si="1085"/>
        <v>X</v>
      </c>
      <c r="G1231" s="58" t="str">
        <f t="shared" si="1085"/>
        <v>X</v>
      </c>
      <c r="H1231" s="58" t="str">
        <f t="shared" si="1085"/>
        <v>X</v>
      </c>
      <c r="I1231" s="58" t="str">
        <f t="shared" si="1085"/>
        <v>X</v>
      </c>
      <c r="J1231" s="58" t="str">
        <f t="shared" si="1085"/>
        <v>X</v>
      </c>
      <c r="K1231" s="58" t="str">
        <f t="shared" si="1085"/>
        <v>X</v>
      </c>
      <c r="L1231" s="58" t="str">
        <f t="shared" si="1085"/>
        <v>X</v>
      </c>
      <c r="M1231" s="58" t="str">
        <f t="shared" si="1085"/>
        <v>X</v>
      </c>
      <c r="N1231" s="58" t="str">
        <f t="shared" si="1085"/>
        <v>X</v>
      </c>
      <c r="O1231" s="58" t="str">
        <f t="shared" si="1085"/>
        <v>X</v>
      </c>
      <c r="P1231" s="58" t="str">
        <f t="shared" si="1085"/>
        <v>X</v>
      </c>
      <c r="Q1231" s="58" t="str">
        <f t="shared" si="1085"/>
        <v>X</v>
      </c>
    </row>
    <row r="1232" spans="1:17" ht="18.75" customHeight="1">
      <c r="A1232" s="780"/>
      <c r="B1232" s="58" t="s">
        <v>21</v>
      </c>
      <c r="C1232" s="58" t="str">
        <f t="shared" ref="C1232:Q1232" si="1086">IF(C12=$V$150,"O",IF(C12=$W$150,"O",IF(C12=$X$150,"O",IF(C12=$Y$150,"O",IF(C12=$Z$150,"O",IF(C12=$AA$150,"O","X"))))))</f>
        <v>X</v>
      </c>
      <c r="D1232" s="58" t="str">
        <f t="shared" si="1086"/>
        <v>X</v>
      </c>
      <c r="E1232" s="58" t="str">
        <f t="shared" si="1086"/>
        <v>X</v>
      </c>
      <c r="F1232" s="58" t="str">
        <f t="shared" si="1086"/>
        <v>X</v>
      </c>
      <c r="G1232" s="58" t="str">
        <f t="shared" si="1086"/>
        <v>X</v>
      </c>
      <c r="H1232" s="58" t="str">
        <f t="shared" si="1086"/>
        <v>X</v>
      </c>
      <c r="I1232" s="58" t="str">
        <f t="shared" si="1086"/>
        <v>X</v>
      </c>
      <c r="J1232" s="58" t="str">
        <f t="shared" si="1086"/>
        <v>X</v>
      </c>
      <c r="K1232" s="58" t="str">
        <f t="shared" si="1086"/>
        <v>X</v>
      </c>
      <c r="L1232" s="58" t="str">
        <f t="shared" si="1086"/>
        <v>X</v>
      </c>
      <c r="M1232" s="58" t="str">
        <f t="shared" si="1086"/>
        <v>X</v>
      </c>
      <c r="N1232" s="58" t="str">
        <f t="shared" si="1086"/>
        <v>X</v>
      </c>
      <c r="O1232" s="58" t="str">
        <f t="shared" si="1086"/>
        <v>X</v>
      </c>
      <c r="P1232" s="58" t="str">
        <f t="shared" si="1086"/>
        <v>X</v>
      </c>
      <c r="Q1232" s="58" t="str">
        <f t="shared" si="1086"/>
        <v>X</v>
      </c>
    </row>
    <row r="1233" spans="1:17" ht="18.75" customHeight="1">
      <c r="A1233" s="781"/>
      <c r="B1233" s="30" t="s">
        <v>46</v>
      </c>
      <c r="C1233" s="47">
        <f>COUNTIF(C1227:C1232,"O")</f>
        <v>1</v>
      </c>
      <c r="D1233" s="47">
        <f t="shared" ref="D1233:Q1233" si="1087">COUNTIF(D1227:D1232,"O")</f>
        <v>1</v>
      </c>
      <c r="E1233" s="47">
        <f t="shared" si="1087"/>
        <v>1</v>
      </c>
      <c r="F1233" s="47">
        <f t="shared" si="1087"/>
        <v>1</v>
      </c>
      <c r="G1233" s="47">
        <f t="shared" si="1087"/>
        <v>1</v>
      </c>
      <c r="H1233" s="47">
        <f t="shared" si="1087"/>
        <v>1</v>
      </c>
      <c r="I1233" s="47">
        <f t="shared" si="1087"/>
        <v>1</v>
      </c>
      <c r="J1233" s="47">
        <f t="shared" si="1087"/>
        <v>1</v>
      </c>
      <c r="K1233" s="47">
        <f t="shared" si="1087"/>
        <v>1</v>
      </c>
      <c r="L1233" s="47">
        <f t="shared" si="1087"/>
        <v>1</v>
      </c>
      <c r="M1233" s="47">
        <f t="shared" si="1087"/>
        <v>1</v>
      </c>
      <c r="N1233" s="47">
        <f t="shared" si="1087"/>
        <v>1</v>
      </c>
      <c r="O1233" s="47">
        <f t="shared" si="1087"/>
        <v>1</v>
      </c>
      <c r="P1233" s="47">
        <f t="shared" si="1087"/>
        <v>1</v>
      </c>
      <c r="Q1233" s="47">
        <f t="shared" si="1087"/>
        <v>1</v>
      </c>
    </row>
    <row r="1234" spans="1:17" ht="18.75" customHeight="1">
      <c r="A1234" s="779">
        <v>135</v>
      </c>
      <c r="B1234" s="58" t="s">
        <v>32</v>
      </c>
      <c r="C1234" s="58" t="str">
        <f>IF(C7=$V$151,"O",IF(C7=$W$151,"O",IF(C7=$X$151,"O",IF(C7=$Y$151,"O",IF(C7=$Z$151,"O",IF(C7=$AA$151,"O",IF(C7=$AB$151,"O","X")))))))</f>
        <v>X</v>
      </c>
      <c r="D1234" s="58" t="str">
        <f t="shared" ref="D1234:Q1234" si="1088">IF(D7=$V$151,"O",IF(D7=$W$151,"O",IF(D7=$X$151,"O",IF(D7=$Y$151,"O",IF(D7=$Z$151,"O",IF(D7=$AA$151,"O",IF(D7=$AB$151,"O","X")))))))</f>
        <v>X</v>
      </c>
      <c r="E1234" s="58" t="str">
        <f t="shared" si="1088"/>
        <v>X</v>
      </c>
      <c r="F1234" s="58" t="str">
        <f t="shared" si="1088"/>
        <v>X</v>
      </c>
      <c r="G1234" s="58" t="str">
        <f t="shared" si="1088"/>
        <v>X</v>
      </c>
      <c r="H1234" s="58" t="str">
        <f t="shared" si="1088"/>
        <v>X</v>
      </c>
      <c r="I1234" s="58" t="str">
        <f t="shared" si="1088"/>
        <v>X</v>
      </c>
      <c r="J1234" s="58" t="str">
        <f t="shared" si="1088"/>
        <v>X</v>
      </c>
      <c r="K1234" s="58" t="str">
        <f t="shared" si="1088"/>
        <v>X</v>
      </c>
      <c r="L1234" s="58" t="str">
        <f t="shared" si="1088"/>
        <v>X</v>
      </c>
      <c r="M1234" s="58" t="str">
        <f t="shared" si="1088"/>
        <v>X</v>
      </c>
      <c r="N1234" s="58" t="str">
        <f t="shared" si="1088"/>
        <v>X</v>
      </c>
      <c r="O1234" s="58" t="str">
        <f t="shared" si="1088"/>
        <v>X</v>
      </c>
      <c r="P1234" s="58" t="str">
        <f t="shared" si="1088"/>
        <v>X</v>
      </c>
      <c r="Q1234" s="58" t="str">
        <f t="shared" si="1088"/>
        <v>X</v>
      </c>
    </row>
    <row r="1235" spans="1:17" ht="18.75" customHeight="1">
      <c r="A1235" s="780"/>
      <c r="B1235" s="58" t="s">
        <v>33</v>
      </c>
      <c r="C1235" s="58" t="str">
        <f t="shared" ref="C1235:Q1235" si="1089">IF(C8=$V$151,"O",IF(C8=$W$151,"O",IF(C8=$X$151,"O",IF(C8=$Y$151,"O",IF(C8=$Z$151,"O",IF(C8=$AA$151,"O",IF(C8=$AB$151,"O","X")))))))</f>
        <v>O</v>
      </c>
      <c r="D1235" s="58" t="str">
        <f t="shared" si="1089"/>
        <v>O</v>
      </c>
      <c r="E1235" s="58" t="str">
        <f t="shared" si="1089"/>
        <v>O</v>
      </c>
      <c r="F1235" s="58" t="str">
        <f t="shared" si="1089"/>
        <v>O</v>
      </c>
      <c r="G1235" s="58" t="str">
        <f t="shared" si="1089"/>
        <v>O</v>
      </c>
      <c r="H1235" s="58" t="str">
        <f t="shared" si="1089"/>
        <v>O</v>
      </c>
      <c r="I1235" s="58" t="str">
        <f t="shared" si="1089"/>
        <v>O</v>
      </c>
      <c r="J1235" s="58" t="str">
        <f t="shared" si="1089"/>
        <v>O</v>
      </c>
      <c r="K1235" s="58" t="str">
        <f t="shared" si="1089"/>
        <v>O</v>
      </c>
      <c r="L1235" s="58" t="str">
        <f t="shared" si="1089"/>
        <v>O</v>
      </c>
      <c r="M1235" s="58" t="str">
        <f t="shared" si="1089"/>
        <v>O</v>
      </c>
      <c r="N1235" s="58" t="str">
        <f t="shared" si="1089"/>
        <v>O</v>
      </c>
      <c r="O1235" s="58" t="str">
        <f t="shared" si="1089"/>
        <v>O</v>
      </c>
      <c r="P1235" s="58" t="str">
        <f t="shared" si="1089"/>
        <v>O</v>
      </c>
      <c r="Q1235" s="58" t="str">
        <f t="shared" si="1089"/>
        <v>O</v>
      </c>
    </row>
    <row r="1236" spans="1:17" ht="18.75" customHeight="1">
      <c r="A1236" s="780"/>
      <c r="B1236" s="58" t="s">
        <v>34</v>
      </c>
      <c r="C1236" s="58" t="str">
        <f t="shared" ref="C1236:Q1236" si="1090">IF(C9=$V$151,"O",IF(C9=$W$151,"O",IF(C9=$X$151,"O",IF(C9=$Y$151,"O",IF(C9=$Z$151,"O",IF(C9=$AA$151,"O",IF(C9=$AB$151,"O","X")))))))</f>
        <v>X</v>
      </c>
      <c r="D1236" s="58" t="str">
        <f t="shared" si="1090"/>
        <v>X</v>
      </c>
      <c r="E1236" s="58" t="str">
        <f t="shared" si="1090"/>
        <v>X</v>
      </c>
      <c r="F1236" s="58" t="str">
        <f t="shared" si="1090"/>
        <v>X</v>
      </c>
      <c r="G1236" s="58" t="str">
        <f t="shared" si="1090"/>
        <v>X</v>
      </c>
      <c r="H1236" s="58" t="str">
        <f t="shared" si="1090"/>
        <v>X</v>
      </c>
      <c r="I1236" s="58" t="str">
        <f t="shared" si="1090"/>
        <v>X</v>
      </c>
      <c r="J1236" s="58" t="str">
        <f t="shared" si="1090"/>
        <v>X</v>
      </c>
      <c r="K1236" s="58" t="str">
        <f t="shared" si="1090"/>
        <v>X</v>
      </c>
      <c r="L1236" s="58" t="str">
        <f t="shared" si="1090"/>
        <v>X</v>
      </c>
      <c r="M1236" s="58" t="str">
        <f t="shared" si="1090"/>
        <v>X</v>
      </c>
      <c r="N1236" s="58" t="str">
        <f t="shared" si="1090"/>
        <v>X</v>
      </c>
      <c r="O1236" s="58" t="str">
        <f t="shared" si="1090"/>
        <v>X</v>
      </c>
      <c r="P1236" s="58" t="str">
        <f t="shared" si="1090"/>
        <v>X</v>
      </c>
      <c r="Q1236" s="58" t="str">
        <f t="shared" si="1090"/>
        <v>X</v>
      </c>
    </row>
    <row r="1237" spans="1:17" ht="18.75" customHeight="1">
      <c r="A1237" s="780"/>
      <c r="B1237" s="58" t="s">
        <v>35</v>
      </c>
      <c r="C1237" s="58" t="str">
        <f t="shared" ref="C1237:Q1237" si="1091">IF(C10=$V$151,"O",IF(C10=$W$151,"O",IF(C10=$X$151,"O",IF(C10=$Y$151,"O",IF(C10=$Z$151,"O",IF(C10=$AA$151,"O",IF(C10=$AB$151,"O","X")))))))</f>
        <v>X</v>
      </c>
      <c r="D1237" s="58" t="str">
        <f t="shared" si="1091"/>
        <v>X</v>
      </c>
      <c r="E1237" s="58" t="str">
        <f t="shared" si="1091"/>
        <v>X</v>
      </c>
      <c r="F1237" s="58" t="str">
        <f t="shared" si="1091"/>
        <v>X</v>
      </c>
      <c r="G1237" s="58" t="str">
        <f t="shared" si="1091"/>
        <v>X</v>
      </c>
      <c r="H1237" s="58" t="str">
        <f t="shared" si="1091"/>
        <v>X</v>
      </c>
      <c r="I1237" s="58" t="str">
        <f t="shared" si="1091"/>
        <v>X</v>
      </c>
      <c r="J1237" s="58" t="str">
        <f t="shared" si="1091"/>
        <v>X</v>
      </c>
      <c r="K1237" s="58" t="str">
        <f t="shared" si="1091"/>
        <v>X</v>
      </c>
      <c r="L1237" s="58" t="str">
        <f t="shared" si="1091"/>
        <v>X</v>
      </c>
      <c r="M1237" s="58" t="str">
        <f t="shared" si="1091"/>
        <v>X</v>
      </c>
      <c r="N1237" s="58" t="str">
        <f t="shared" si="1091"/>
        <v>X</v>
      </c>
      <c r="O1237" s="58" t="str">
        <f t="shared" si="1091"/>
        <v>X</v>
      </c>
      <c r="P1237" s="58" t="str">
        <f t="shared" si="1091"/>
        <v>X</v>
      </c>
      <c r="Q1237" s="58" t="str">
        <f t="shared" si="1091"/>
        <v>X</v>
      </c>
    </row>
    <row r="1238" spans="1:17" ht="18.75" customHeight="1">
      <c r="A1238" s="780"/>
      <c r="B1238" s="58" t="s">
        <v>36</v>
      </c>
      <c r="C1238" s="58" t="str">
        <f t="shared" ref="C1238:Q1238" si="1092">IF(C11=$V$151,"O",IF(C11=$W$151,"O",IF(C11=$X$151,"O",IF(C11=$Y$151,"O",IF(C11=$Z$151,"O",IF(C11=$AA$151,"O",IF(C11=$AB$151,"O","X")))))))</f>
        <v>X</v>
      </c>
      <c r="D1238" s="58" t="str">
        <f t="shared" si="1092"/>
        <v>X</v>
      </c>
      <c r="E1238" s="58" t="str">
        <f t="shared" si="1092"/>
        <v>X</v>
      </c>
      <c r="F1238" s="58" t="str">
        <f t="shared" si="1092"/>
        <v>X</v>
      </c>
      <c r="G1238" s="58" t="str">
        <f t="shared" si="1092"/>
        <v>X</v>
      </c>
      <c r="H1238" s="58" t="str">
        <f t="shared" si="1092"/>
        <v>X</v>
      </c>
      <c r="I1238" s="58" t="str">
        <f t="shared" si="1092"/>
        <v>X</v>
      </c>
      <c r="J1238" s="58" t="str">
        <f t="shared" si="1092"/>
        <v>X</v>
      </c>
      <c r="K1238" s="58" t="str">
        <f t="shared" si="1092"/>
        <v>X</v>
      </c>
      <c r="L1238" s="58" t="str">
        <f t="shared" si="1092"/>
        <v>X</v>
      </c>
      <c r="M1238" s="58" t="str">
        <f t="shared" si="1092"/>
        <v>X</v>
      </c>
      <c r="N1238" s="58" t="str">
        <f t="shared" si="1092"/>
        <v>X</v>
      </c>
      <c r="O1238" s="58" t="str">
        <f t="shared" si="1092"/>
        <v>X</v>
      </c>
      <c r="P1238" s="58" t="str">
        <f t="shared" si="1092"/>
        <v>X</v>
      </c>
      <c r="Q1238" s="58" t="str">
        <f t="shared" si="1092"/>
        <v>X</v>
      </c>
    </row>
    <row r="1239" spans="1:17" ht="18.75" customHeight="1">
      <c r="A1239" s="780"/>
      <c r="B1239" s="58" t="s">
        <v>21</v>
      </c>
      <c r="C1239" s="58" t="str">
        <f t="shared" ref="C1239:Q1239" si="1093">IF(C12=$V$151,"O",IF(C12=$W$151,"O",IF(C12=$X$151,"O",IF(C12=$Y$151,"O",IF(C12=$Z$151,"O",IF(C12=$AA$151,"O",IF(C12=$AB$151,"O","X")))))))</f>
        <v>X</v>
      </c>
      <c r="D1239" s="58" t="str">
        <f t="shared" si="1093"/>
        <v>X</v>
      </c>
      <c r="E1239" s="58" t="str">
        <f t="shared" si="1093"/>
        <v>X</v>
      </c>
      <c r="F1239" s="58" t="str">
        <f t="shared" si="1093"/>
        <v>X</v>
      </c>
      <c r="G1239" s="58" t="str">
        <f t="shared" si="1093"/>
        <v>X</v>
      </c>
      <c r="H1239" s="58" t="str">
        <f t="shared" si="1093"/>
        <v>X</v>
      </c>
      <c r="I1239" s="58" t="str">
        <f t="shared" si="1093"/>
        <v>X</v>
      </c>
      <c r="J1239" s="58" t="str">
        <f t="shared" si="1093"/>
        <v>X</v>
      </c>
      <c r="K1239" s="58" t="str">
        <f t="shared" si="1093"/>
        <v>X</v>
      </c>
      <c r="L1239" s="58" t="str">
        <f t="shared" si="1093"/>
        <v>X</v>
      </c>
      <c r="M1239" s="58" t="str">
        <f t="shared" si="1093"/>
        <v>X</v>
      </c>
      <c r="N1239" s="58" t="str">
        <f t="shared" si="1093"/>
        <v>X</v>
      </c>
      <c r="O1239" s="58" t="str">
        <f t="shared" si="1093"/>
        <v>X</v>
      </c>
      <c r="P1239" s="58" t="str">
        <f t="shared" si="1093"/>
        <v>X</v>
      </c>
      <c r="Q1239" s="58" t="str">
        <f t="shared" si="1093"/>
        <v>X</v>
      </c>
    </row>
    <row r="1240" spans="1:17" ht="18.75" customHeight="1">
      <c r="A1240" s="781"/>
      <c r="B1240" s="30" t="s">
        <v>46</v>
      </c>
      <c r="C1240" s="47">
        <f>COUNTIF(C1234:C1239,"O")</f>
        <v>1</v>
      </c>
      <c r="D1240" s="47">
        <f t="shared" ref="D1240:Q1240" si="1094">COUNTIF(D1234:D1239,"O")</f>
        <v>1</v>
      </c>
      <c r="E1240" s="47">
        <f t="shared" si="1094"/>
        <v>1</v>
      </c>
      <c r="F1240" s="47">
        <f t="shared" si="1094"/>
        <v>1</v>
      </c>
      <c r="G1240" s="47">
        <f t="shared" si="1094"/>
        <v>1</v>
      </c>
      <c r="H1240" s="47">
        <f t="shared" si="1094"/>
        <v>1</v>
      </c>
      <c r="I1240" s="47">
        <f t="shared" si="1094"/>
        <v>1</v>
      </c>
      <c r="J1240" s="47">
        <f t="shared" si="1094"/>
        <v>1</v>
      </c>
      <c r="K1240" s="47">
        <f t="shared" si="1094"/>
        <v>1</v>
      </c>
      <c r="L1240" s="47">
        <f t="shared" si="1094"/>
        <v>1</v>
      </c>
      <c r="M1240" s="47">
        <f t="shared" si="1094"/>
        <v>1</v>
      </c>
      <c r="N1240" s="47">
        <f t="shared" si="1094"/>
        <v>1</v>
      </c>
      <c r="O1240" s="47">
        <f t="shared" si="1094"/>
        <v>1</v>
      </c>
      <c r="P1240" s="47">
        <f t="shared" si="1094"/>
        <v>1</v>
      </c>
      <c r="Q1240" s="47">
        <f t="shared" si="1094"/>
        <v>1</v>
      </c>
    </row>
    <row r="1241" spans="1:17" ht="18.75" customHeight="1">
      <c r="A1241" s="779">
        <v>136</v>
      </c>
      <c r="B1241" s="58" t="s">
        <v>32</v>
      </c>
      <c r="C1241" s="58" t="str">
        <f>IF(C7=$V$152,"O",IF(C7=$W$152,"O",IF(C7=$X$152,"O",IF(C7=$Y$152,"O",IF(C7=$Z$152,"O",IF(C7=$AA$152,"O",IF(C7=$AB$152,"O","X")))))))</f>
        <v>X</v>
      </c>
      <c r="D1241" s="58" t="str">
        <f t="shared" ref="D1241:Q1241" si="1095">IF(D7=$V$152,"O",IF(D7=$W$152,"O",IF(D7=$X$152,"O",IF(D7=$Y$152,"O",IF(D7=$Z$152,"O",IF(D7=$AA$152,"O",IF(D7=$AB$152,"O","X")))))))</f>
        <v>X</v>
      </c>
      <c r="E1241" s="58" t="str">
        <f t="shared" si="1095"/>
        <v>X</v>
      </c>
      <c r="F1241" s="58" t="str">
        <f t="shared" si="1095"/>
        <v>X</v>
      </c>
      <c r="G1241" s="58" t="str">
        <f t="shared" si="1095"/>
        <v>X</v>
      </c>
      <c r="H1241" s="58" t="str">
        <f t="shared" si="1095"/>
        <v>X</v>
      </c>
      <c r="I1241" s="58" t="str">
        <f t="shared" si="1095"/>
        <v>X</v>
      </c>
      <c r="J1241" s="58" t="str">
        <f t="shared" si="1095"/>
        <v>X</v>
      </c>
      <c r="K1241" s="58" t="str">
        <f t="shared" si="1095"/>
        <v>X</v>
      </c>
      <c r="L1241" s="58" t="str">
        <f t="shared" si="1095"/>
        <v>X</v>
      </c>
      <c r="M1241" s="58" t="str">
        <f t="shared" si="1095"/>
        <v>X</v>
      </c>
      <c r="N1241" s="58" t="str">
        <f t="shared" si="1095"/>
        <v>X</v>
      </c>
      <c r="O1241" s="58" t="str">
        <f t="shared" si="1095"/>
        <v>X</v>
      </c>
      <c r="P1241" s="58" t="str">
        <f t="shared" si="1095"/>
        <v>X</v>
      </c>
      <c r="Q1241" s="58" t="str">
        <f t="shared" si="1095"/>
        <v>X</v>
      </c>
    </row>
    <row r="1242" spans="1:17" ht="18.75" customHeight="1">
      <c r="A1242" s="780"/>
      <c r="B1242" s="58" t="s">
        <v>33</v>
      </c>
      <c r="C1242" s="58" t="str">
        <f t="shared" ref="C1242:Q1242" si="1096">IF(C8=$V$152,"O",IF(C8=$W$152,"O",IF(C8=$X$152,"O",IF(C8=$Y$152,"O",IF(C8=$Z$152,"O",IF(C8=$AA$152,"O",IF(C8=$AB$152,"O","X")))))))</f>
        <v>X</v>
      </c>
      <c r="D1242" s="58" t="str">
        <f t="shared" si="1096"/>
        <v>X</v>
      </c>
      <c r="E1242" s="58" t="str">
        <f t="shared" si="1096"/>
        <v>X</v>
      </c>
      <c r="F1242" s="58" t="str">
        <f t="shared" si="1096"/>
        <v>X</v>
      </c>
      <c r="G1242" s="58" t="str">
        <f t="shared" si="1096"/>
        <v>X</v>
      </c>
      <c r="H1242" s="58" t="str">
        <f t="shared" si="1096"/>
        <v>X</v>
      </c>
      <c r="I1242" s="58" t="str">
        <f t="shared" si="1096"/>
        <v>X</v>
      </c>
      <c r="J1242" s="58" t="str">
        <f t="shared" si="1096"/>
        <v>X</v>
      </c>
      <c r="K1242" s="58" t="str">
        <f t="shared" si="1096"/>
        <v>X</v>
      </c>
      <c r="L1242" s="58" t="str">
        <f t="shared" si="1096"/>
        <v>X</v>
      </c>
      <c r="M1242" s="58" t="str">
        <f t="shared" si="1096"/>
        <v>X</v>
      </c>
      <c r="N1242" s="58" t="str">
        <f t="shared" si="1096"/>
        <v>X</v>
      </c>
      <c r="O1242" s="58" t="str">
        <f t="shared" si="1096"/>
        <v>X</v>
      </c>
      <c r="P1242" s="58" t="str">
        <f t="shared" si="1096"/>
        <v>X</v>
      </c>
      <c r="Q1242" s="58" t="str">
        <f t="shared" si="1096"/>
        <v>X</v>
      </c>
    </row>
    <row r="1243" spans="1:17" ht="18.75" customHeight="1">
      <c r="A1243" s="780"/>
      <c r="B1243" s="58" t="s">
        <v>34</v>
      </c>
      <c r="C1243" s="58" t="str">
        <f t="shared" ref="C1243:Q1243" si="1097">IF(C9=$V$152,"O",IF(C9=$W$152,"O",IF(C9=$X$152,"O",IF(C9=$Y$152,"O",IF(C9=$Z$152,"O",IF(C9=$AA$152,"O",IF(C9=$AB$152,"O","X")))))))</f>
        <v>X</v>
      </c>
      <c r="D1243" s="58" t="str">
        <f t="shared" si="1097"/>
        <v>X</v>
      </c>
      <c r="E1243" s="58" t="str">
        <f t="shared" si="1097"/>
        <v>X</v>
      </c>
      <c r="F1243" s="58" t="str">
        <f t="shared" si="1097"/>
        <v>X</v>
      </c>
      <c r="G1243" s="58" t="str">
        <f t="shared" si="1097"/>
        <v>X</v>
      </c>
      <c r="H1243" s="58" t="str">
        <f t="shared" si="1097"/>
        <v>X</v>
      </c>
      <c r="I1243" s="58" t="str">
        <f t="shared" si="1097"/>
        <v>X</v>
      </c>
      <c r="J1243" s="58" t="str">
        <f t="shared" si="1097"/>
        <v>X</v>
      </c>
      <c r="K1243" s="58" t="str">
        <f t="shared" si="1097"/>
        <v>X</v>
      </c>
      <c r="L1243" s="58" t="str">
        <f t="shared" si="1097"/>
        <v>X</v>
      </c>
      <c r="M1243" s="58" t="str">
        <f t="shared" si="1097"/>
        <v>X</v>
      </c>
      <c r="N1243" s="58" t="str">
        <f t="shared" si="1097"/>
        <v>X</v>
      </c>
      <c r="O1243" s="58" t="str">
        <f t="shared" si="1097"/>
        <v>X</v>
      </c>
      <c r="P1243" s="58" t="str">
        <f t="shared" si="1097"/>
        <v>X</v>
      </c>
      <c r="Q1243" s="58" t="str">
        <f t="shared" si="1097"/>
        <v>X</v>
      </c>
    </row>
    <row r="1244" spans="1:17" ht="18.75" customHeight="1">
      <c r="A1244" s="780"/>
      <c r="B1244" s="58" t="s">
        <v>35</v>
      </c>
      <c r="C1244" s="58" t="str">
        <f t="shared" ref="C1244:Q1244" si="1098">IF(C10=$V$152,"O",IF(C10=$W$152,"O",IF(C10=$X$152,"O",IF(C10=$Y$152,"O",IF(C10=$Z$152,"O",IF(C10=$AA$152,"O",IF(C10=$AB$152,"O","X")))))))</f>
        <v>X</v>
      </c>
      <c r="D1244" s="58" t="str">
        <f t="shared" si="1098"/>
        <v>X</v>
      </c>
      <c r="E1244" s="58" t="str">
        <f t="shared" si="1098"/>
        <v>X</v>
      </c>
      <c r="F1244" s="58" t="str">
        <f t="shared" si="1098"/>
        <v>X</v>
      </c>
      <c r="G1244" s="58" t="str">
        <f t="shared" si="1098"/>
        <v>X</v>
      </c>
      <c r="H1244" s="58" t="str">
        <f t="shared" si="1098"/>
        <v>X</v>
      </c>
      <c r="I1244" s="58" t="str">
        <f t="shared" si="1098"/>
        <v>X</v>
      </c>
      <c r="J1244" s="58" t="str">
        <f t="shared" si="1098"/>
        <v>X</v>
      </c>
      <c r="K1244" s="58" t="str">
        <f t="shared" si="1098"/>
        <v>X</v>
      </c>
      <c r="L1244" s="58" t="str">
        <f t="shared" si="1098"/>
        <v>X</v>
      </c>
      <c r="M1244" s="58" t="str">
        <f t="shared" si="1098"/>
        <v>X</v>
      </c>
      <c r="N1244" s="58" t="str">
        <f t="shared" si="1098"/>
        <v>X</v>
      </c>
      <c r="O1244" s="58" t="str">
        <f t="shared" si="1098"/>
        <v>X</v>
      </c>
      <c r="P1244" s="58" t="str">
        <f t="shared" si="1098"/>
        <v>X</v>
      </c>
      <c r="Q1244" s="58" t="str">
        <f t="shared" si="1098"/>
        <v>X</v>
      </c>
    </row>
    <row r="1245" spans="1:17" ht="18.75" customHeight="1">
      <c r="A1245" s="780"/>
      <c r="B1245" s="58" t="s">
        <v>36</v>
      </c>
      <c r="C1245" s="58" t="str">
        <f t="shared" ref="C1245:Q1245" si="1099">IF(C11=$V$152,"O",IF(C11=$W$152,"O",IF(C11=$X$152,"O",IF(C11=$Y$152,"O",IF(C11=$Z$152,"O",IF(C11=$AA$152,"O",IF(C11=$AB$152,"O","X")))))))</f>
        <v>X</v>
      </c>
      <c r="D1245" s="58" t="str">
        <f t="shared" si="1099"/>
        <v>X</v>
      </c>
      <c r="E1245" s="58" t="str">
        <f t="shared" si="1099"/>
        <v>X</v>
      </c>
      <c r="F1245" s="58" t="str">
        <f t="shared" si="1099"/>
        <v>X</v>
      </c>
      <c r="G1245" s="58" t="str">
        <f t="shared" si="1099"/>
        <v>X</v>
      </c>
      <c r="H1245" s="58" t="str">
        <f t="shared" si="1099"/>
        <v>X</v>
      </c>
      <c r="I1245" s="58" t="str">
        <f t="shared" si="1099"/>
        <v>X</v>
      </c>
      <c r="J1245" s="58" t="str">
        <f t="shared" si="1099"/>
        <v>X</v>
      </c>
      <c r="K1245" s="58" t="str">
        <f t="shared" si="1099"/>
        <v>X</v>
      </c>
      <c r="L1245" s="58" t="str">
        <f t="shared" si="1099"/>
        <v>X</v>
      </c>
      <c r="M1245" s="58" t="str">
        <f t="shared" si="1099"/>
        <v>X</v>
      </c>
      <c r="N1245" s="58" t="str">
        <f t="shared" si="1099"/>
        <v>X</v>
      </c>
      <c r="O1245" s="58" t="str">
        <f t="shared" si="1099"/>
        <v>X</v>
      </c>
      <c r="P1245" s="58" t="str">
        <f t="shared" si="1099"/>
        <v>X</v>
      </c>
      <c r="Q1245" s="58" t="str">
        <f t="shared" si="1099"/>
        <v>X</v>
      </c>
    </row>
    <row r="1246" spans="1:17" ht="18.75" customHeight="1">
      <c r="A1246" s="780"/>
      <c r="B1246" s="58" t="s">
        <v>21</v>
      </c>
      <c r="C1246" s="58" t="str">
        <f t="shared" ref="C1246:Q1246" si="1100">IF(C12=$V$152,"O",IF(C12=$W$152,"O",IF(C12=$X$152,"O",IF(C12=$Y$152,"O",IF(C12=$Z$152,"O",IF(C12=$AA$152,"O",IF(C12=$AB$152,"O","X")))))))</f>
        <v>X</v>
      </c>
      <c r="D1246" s="58" t="str">
        <f t="shared" si="1100"/>
        <v>X</v>
      </c>
      <c r="E1246" s="58" t="str">
        <f t="shared" si="1100"/>
        <v>X</v>
      </c>
      <c r="F1246" s="58" t="str">
        <f t="shared" si="1100"/>
        <v>X</v>
      </c>
      <c r="G1246" s="58" t="str">
        <f t="shared" si="1100"/>
        <v>X</v>
      </c>
      <c r="H1246" s="58" t="str">
        <f t="shared" si="1100"/>
        <v>X</v>
      </c>
      <c r="I1246" s="58" t="str">
        <f t="shared" si="1100"/>
        <v>X</v>
      </c>
      <c r="J1246" s="58" t="str">
        <f t="shared" si="1100"/>
        <v>X</v>
      </c>
      <c r="K1246" s="58" t="str">
        <f t="shared" si="1100"/>
        <v>X</v>
      </c>
      <c r="L1246" s="58" t="str">
        <f t="shared" si="1100"/>
        <v>X</v>
      </c>
      <c r="M1246" s="58" t="str">
        <f t="shared" si="1100"/>
        <v>X</v>
      </c>
      <c r="N1246" s="58" t="str">
        <f t="shared" si="1100"/>
        <v>X</v>
      </c>
      <c r="O1246" s="58" t="str">
        <f t="shared" si="1100"/>
        <v>X</v>
      </c>
      <c r="P1246" s="58" t="str">
        <f t="shared" si="1100"/>
        <v>X</v>
      </c>
      <c r="Q1246" s="58" t="str">
        <f t="shared" si="1100"/>
        <v>X</v>
      </c>
    </row>
    <row r="1247" spans="1:17" ht="18.75" customHeight="1">
      <c r="A1247" s="781"/>
      <c r="B1247" s="30" t="s">
        <v>46</v>
      </c>
      <c r="C1247" s="47">
        <f>COUNTIF(C1241:C1246,"O")</f>
        <v>0</v>
      </c>
      <c r="D1247" s="47">
        <f t="shared" ref="D1247:Q1247" si="1101">COUNTIF(D1241:D1246,"O")</f>
        <v>0</v>
      </c>
      <c r="E1247" s="47">
        <f t="shared" si="1101"/>
        <v>0</v>
      </c>
      <c r="F1247" s="47">
        <f t="shared" si="1101"/>
        <v>0</v>
      </c>
      <c r="G1247" s="47">
        <f t="shared" si="1101"/>
        <v>0</v>
      </c>
      <c r="H1247" s="47">
        <f t="shared" si="1101"/>
        <v>0</v>
      </c>
      <c r="I1247" s="47">
        <f t="shared" si="1101"/>
        <v>0</v>
      </c>
      <c r="J1247" s="47">
        <f t="shared" si="1101"/>
        <v>0</v>
      </c>
      <c r="K1247" s="47">
        <f t="shared" si="1101"/>
        <v>0</v>
      </c>
      <c r="L1247" s="47">
        <f t="shared" si="1101"/>
        <v>0</v>
      </c>
      <c r="M1247" s="47">
        <f t="shared" si="1101"/>
        <v>0</v>
      </c>
      <c r="N1247" s="47">
        <f t="shared" si="1101"/>
        <v>0</v>
      </c>
      <c r="O1247" s="47">
        <f t="shared" si="1101"/>
        <v>0</v>
      </c>
      <c r="P1247" s="47">
        <f t="shared" si="1101"/>
        <v>0</v>
      </c>
      <c r="Q1247" s="47">
        <f t="shared" si="1101"/>
        <v>0</v>
      </c>
    </row>
    <row r="1248" spans="1:17" ht="18.75" customHeight="1">
      <c r="A1248" s="779">
        <v>137</v>
      </c>
      <c r="B1248" s="58" t="s">
        <v>32</v>
      </c>
      <c r="C1248" s="58" t="str">
        <f>IF(C7=$V$153,"O",IF(C7=$W$153,"O",IF(C7=$X$153,"O",IF(C7=$Y$153,"O",IF(C7=$Z$153,"O",IF(C7=$AA$153,"O",IF(C7=$AB$153,"O","X")))))))</f>
        <v>O</v>
      </c>
      <c r="D1248" s="58" t="str">
        <f t="shared" ref="D1248:Q1248" si="1102">IF(D7=$V$153,"O",IF(D7=$W$153,"O",IF(D7=$X$153,"O",IF(D7=$Y$153,"O",IF(D7=$Z$153,"O",IF(D7=$AA$153,"O",IF(D7=$AB$153,"O","X")))))))</f>
        <v>O</v>
      </c>
      <c r="E1248" s="58" t="str">
        <f t="shared" si="1102"/>
        <v>O</v>
      </c>
      <c r="F1248" s="58" t="str">
        <f t="shared" si="1102"/>
        <v>O</v>
      </c>
      <c r="G1248" s="58" t="str">
        <f t="shared" si="1102"/>
        <v>O</v>
      </c>
      <c r="H1248" s="58" t="str">
        <f t="shared" si="1102"/>
        <v>O</v>
      </c>
      <c r="I1248" s="58" t="str">
        <f t="shared" si="1102"/>
        <v>O</v>
      </c>
      <c r="J1248" s="58" t="str">
        <f t="shared" si="1102"/>
        <v>O</v>
      </c>
      <c r="K1248" s="58" t="str">
        <f t="shared" si="1102"/>
        <v>O</v>
      </c>
      <c r="L1248" s="58" t="str">
        <f t="shared" si="1102"/>
        <v>O</v>
      </c>
      <c r="M1248" s="58" t="str">
        <f t="shared" si="1102"/>
        <v>O</v>
      </c>
      <c r="N1248" s="58" t="str">
        <f t="shared" si="1102"/>
        <v>O</v>
      </c>
      <c r="O1248" s="58" t="str">
        <f t="shared" si="1102"/>
        <v>O</v>
      </c>
      <c r="P1248" s="58" t="str">
        <f t="shared" si="1102"/>
        <v>O</v>
      </c>
      <c r="Q1248" s="58" t="str">
        <f t="shared" si="1102"/>
        <v>O</v>
      </c>
    </row>
    <row r="1249" spans="1:17" ht="18.75" customHeight="1">
      <c r="A1249" s="780"/>
      <c r="B1249" s="58" t="s">
        <v>33</v>
      </c>
      <c r="C1249" s="58" t="str">
        <f t="shared" ref="C1249:Q1249" si="1103">IF(C8=$V$153,"O",IF(C8=$W$153,"O",IF(C8=$X$153,"O",IF(C8=$Y$153,"O",IF(C8=$Z$153,"O",IF(C8=$AA$153,"O",IF(C8=$AB$153,"O","X")))))))</f>
        <v>X</v>
      </c>
      <c r="D1249" s="58" t="str">
        <f t="shared" si="1103"/>
        <v>X</v>
      </c>
      <c r="E1249" s="58" t="str">
        <f t="shared" si="1103"/>
        <v>X</v>
      </c>
      <c r="F1249" s="58" t="str">
        <f t="shared" si="1103"/>
        <v>X</v>
      </c>
      <c r="G1249" s="58" t="str">
        <f t="shared" si="1103"/>
        <v>X</v>
      </c>
      <c r="H1249" s="58" t="str">
        <f t="shared" si="1103"/>
        <v>X</v>
      </c>
      <c r="I1249" s="58" t="str">
        <f t="shared" si="1103"/>
        <v>X</v>
      </c>
      <c r="J1249" s="58" t="str">
        <f t="shared" si="1103"/>
        <v>X</v>
      </c>
      <c r="K1249" s="58" t="str">
        <f t="shared" si="1103"/>
        <v>X</v>
      </c>
      <c r="L1249" s="58" t="str">
        <f t="shared" si="1103"/>
        <v>X</v>
      </c>
      <c r="M1249" s="58" t="str">
        <f t="shared" si="1103"/>
        <v>X</v>
      </c>
      <c r="N1249" s="58" t="str">
        <f t="shared" si="1103"/>
        <v>X</v>
      </c>
      <c r="O1249" s="58" t="str">
        <f t="shared" si="1103"/>
        <v>X</v>
      </c>
      <c r="P1249" s="58" t="str">
        <f t="shared" si="1103"/>
        <v>X</v>
      </c>
      <c r="Q1249" s="58" t="str">
        <f t="shared" si="1103"/>
        <v>X</v>
      </c>
    </row>
    <row r="1250" spans="1:17" ht="18.75" customHeight="1">
      <c r="A1250" s="780"/>
      <c r="B1250" s="58" t="s">
        <v>34</v>
      </c>
      <c r="C1250" s="58" t="str">
        <f t="shared" ref="C1250:Q1250" si="1104">IF(C9=$V$153,"O",IF(C9=$W$153,"O",IF(C9=$X$153,"O",IF(C9=$Y$153,"O",IF(C9=$Z$153,"O",IF(C9=$AA$153,"O",IF(C9=$AB$153,"O","X")))))))</f>
        <v>O</v>
      </c>
      <c r="D1250" s="58" t="str">
        <f t="shared" si="1104"/>
        <v>O</v>
      </c>
      <c r="E1250" s="58" t="str">
        <f t="shared" si="1104"/>
        <v>O</v>
      </c>
      <c r="F1250" s="58" t="str">
        <f t="shared" si="1104"/>
        <v>O</v>
      </c>
      <c r="G1250" s="58" t="str">
        <f t="shared" si="1104"/>
        <v>O</v>
      </c>
      <c r="H1250" s="58" t="str">
        <f t="shared" si="1104"/>
        <v>O</v>
      </c>
      <c r="I1250" s="58" t="str">
        <f t="shared" si="1104"/>
        <v>O</v>
      </c>
      <c r="J1250" s="58" t="str">
        <f t="shared" si="1104"/>
        <v>O</v>
      </c>
      <c r="K1250" s="58" t="str">
        <f t="shared" si="1104"/>
        <v>O</v>
      </c>
      <c r="L1250" s="58" t="str">
        <f t="shared" si="1104"/>
        <v>O</v>
      </c>
      <c r="M1250" s="58" t="str">
        <f t="shared" si="1104"/>
        <v>O</v>
      </c>
      <c r="N1250" s="58" t="str">
        <f t="shared" si="1104"/>
        <v>O</v>
      </c>
      <c r="O1250" s="58" t="str">
        <f t="shared" si="1104"/>
        <v>O</v>
      </c>
      <c r="P1250" s="58" t="str">
        <f t="shared" si="1104"/>
        <v>O</v>
      </c>
      <c r="Q1250" s="58" t="str">
        <f t="shared" si="1104"/>
        <v>O</v>
      </c>
    </row>
    <row r="1251" spans="1:17" ht="18.75" customHeight="1">
      <c r="A1251" s="780"/>
      <c r="B1251" s="58" t="s">
        <v>35</v>
      </c>
      <c r="C1251" s="58" t="str">
        <f t="shared" ref="C1251:Q1251" si="1105">IF(C10=$V$153,"O",IF(C10=$W$153,"O",IF(C10=$X$153,"O",IF(C10=$Y$153,"O",IF(C10=$Z$153,"O",IF(C10=$AA$153,"O",IF(C10=$AB$153,"O","X")))))))</f>
        <v>X</v>
      </c>
      <c r="D1251" s="58" t="str">
        <f t="shared" si="1105"/>
        <v>X</v>
      </c>
      <c r="E1251" s="58" t="str">
        <f t="shared" si="1105"/>
        <v>X</v>
      </c>
      <c r="F1251" s="58" t="str">
        <f t="shared" si="1105"/>
        <v>X</v>
      </c>
      <c r="G1251" s="58" t="str">
        <f t="shared" si="1105"/>
        <v>X</v>
      </c>
      <c r="H1251" s="58" t="str">
        <f t="shared" si="1105"/>
        <v>X</v>
      </c>
      <c r="I1251" s="58" t="str">
        <f t="shared" si="1105"/>
        <v>X</v>
      </c>
      <c r="J1251" s="58" t="str">
        <f t="shared" si="1105"/>
        <v>X</v>
      </c>
      <c r="K1251" s="58" t="str">
        <f t="shared" si="1105"/>
        <v>X</v>
      </c>
      <c r="L1251" s="58" t="str">
        <f t="shared" si="1105"/>
        <v>X</v>
      </c>
      <c r="M1251" s="58" t="str">
        <f t="shared" si="1105"/>
        <v>X</v>
      </c>
      <c r="N1251" s="58" t="str">
        <f t="shared" si="1105"/>
        <v>X</v>
      </c>
      <c r="O1251" s="58" t="str">
        <f t="shared" si="1105"/>
        <v>X</v>
      </c>
      <c r="P1251" s="58" t="str">
        <f t="shared" si="1105"/>
        <v>X</v>
      </c>
      <c r="Q1251" s="58" t="str">
        <f t="shared" si="1105"/>
        <v>X</v>
      </c>
    </row>
    <row r="1252" spans="1:17" ht="18.75" customHeight="1">
      <c r="A1252" s="780"/>
      <c r="B1252" s="58" t="s">
        <v>36</v>
      </c>
      <c r="C1252" s="58" t="str">
        <f t="shared" ref="C1252:Q1252" si="1106">IF(C11=$V$153,"O",IF(C11=$W$153,"O",IF(C11=$X$153,"O",IF(C11=$Y$153,"O",IF(C11=$Z$153,"O",IF(C11=$AA$153,"O",IF(C11=$AB$153,"O","X")))))))</f>
        <v>X</v>
      </c>
      <c r="D1252" s="58" t="str">
        <f t="shared" si="1106"/>
        <v>X</v>
      </c>
      <c r="E1252" s="58" t="str">
        <f t="shared" si="1106"/>
        <v>X</v>
      </c>
      <c r="F1252" s="58" t="str">
        <f t="shared" si="1106"/>
        <v>X</v>
      </c>
      <c r="G1252" s="58" t="str">
        <f t="shared" si="1106"/>
        <v>X</v>
      </c>
      <c r="H1252" s="58" t="str">
        <f t="shared" si="1106"/>
        <v>X</v>
      </c>
      <c r="I1252" s="58" t="str">
        <f t="shared" si="1106"/>
        <v>X</v>
      </c>
      <c r="J1252" s="58" t="str">
        <f t="shared" si="1106"/>
        <v>X</v>
      </c>
      <c r="K1252" s="58" t="str">
        <f t="shared" si="1106"/>
        <v>X</v>
      </c>
      <c r="L1252" s="58" t="str">
        <f t="shared" si="1106"/>
        <v>X</v>
      </c>
      <c r="M1252" s="58" t="str">
        <f t="shared" si="1106"/>
        <v>X</v>
      </c>
      <c r="N1252" s="58" t="str">
        <f t="shared" si="1106"/>
        <v>X</v>
      </c>
      <c r="O1252" s="58" t="str">
        <f t="shared" si="1106"/>
        <v>X</v>
      </c>
      <c r="P1252" s="58" t="str">
        <f t="shared" si="1106"/>
        <v>X</v>
      </c>
      <c r="Q1252" s="58" t="str">
        <f t="shared" si="1106"/>
        <v>X</v>
      </c>
    </row>
    <row r="1253" spans="1:17" ht="18.75" customHeight="1">
      <c r="A1253" s="780"/>
      <c r="B1253" s="58" t="s">
        <v>21</v>
      </c>
      <c r="C1253" s="58" t="str">
        <f t="shared" ref="C1253:Q1253" si="1107">IF(C12=$V$153,"O",IF(C12=$W$153,"O",IF(C12=$X$153,"O",IF(C12=$Y$153,"O",IF(C12=$Z$153,"O",IF(C12=$AA$153,"O",IF(C12=$AB$153,"O","X")))))))</f>
        <v>X</v>
      </c>
      <c r="D1253" s="58" t="str">
        <f t="shared" si="1107"/>
        <v>X</v>
      </c>
      <c r="E1253" s="58" t="str">
        <f t="shared" si="1107"/>
        <v>X</v>
      </c>
      <c r="F1253" s="58" t="str">
        <f t="shared" si="1107"/>
        <v>X</v>
      </c>
      <c r="G1253" s="58" t="str">
        <f t="shared" si="1107"/>
        <v>X</v>
      </c>
      <c r="H1253" s="58" t="str">
        <f t="shared" si="1107"/>
        <v>X</v>
      </c>
      <c r="I1253" s="58" t="str">
        <f t="shared" si="1107"/>
        <v>X</v>
      </c>
      <c r="J1253" s="58" t="str">
        <f t="shared" si="1107"/>
        <v>X</v>
      </c>
      <c r="K1253" s="58" t="str">
        <f t="shared" si="1107"/>
        <v>X</v>
      </c>
      <c r="L1253" s="58" t="str">
        <f t="shared" si="1107"/>
        <v>X</v>
      </c>
      <c r="M1253" s="58" t="str">
        <f t="shared" si="1107"/>
        <v>X</v>
      </c>
      <c r="N1253" s="58" t="str">
        <f t="shared" si="1107"/>
        <v>X</v>
      </c>
      <c r="O1253" s="58" t="str">
        <f t="shared" si="1107"/>
        <v>X</v>
      </c>
      <c r="P1253" s="58" t="str">
        <f t="shared" si="1107"/>
        <v>X</v>
      </c>
      <c r="Q1253" s="58" t="str">
        <f t="shared" si="1107"/>
        <v>X</v>
      </c>
    </row>
    <row r="1254" spans="1:17" ht="18.75" customHeight="1">
      <c r="A1254" s="781"/>
      <c r="B1254" s="30" t="s">
        <v>46</v>
      </c>
      <c r="C1254" s="47">
        <f>COUNTIF(C1248:C1253,"O")</f>
        <v>2</v>
      </c>
      <c r="D1254" s="47">
        <f t="shared" ref="D1254:Q1254" si="1108">COUNTIF(D1248:D1253,"O")</f>
        <v>2</v>
      </c>
      <c r="E1254" s="47">
        <f t="shared" si="1108"/>
        <v>2</v>
      </c>
      <c r="F1254" s="47">
        <f t="shared" si="1108"/>
        <v>2</v>
      </c>
      <c r="G1254" s="47">
        <f t="shared" si="1108"/>
        <v>2</v>
      </c>
      <c r="H1254" s="47">
        <f t="shared" si="1108"/>
        <v>2</v>
      </c>
      <c r="I1254" s="47">
        <f t="shared" si="1108"/>
        <v>2</v>
      </c>
      <c r="J1254" s="47">
        <f t="shared" si="1108"/>
        <v>2</v>
      </c>
      <c r="K1254" s="47">
        <f t="shared" si="1108"/>
        <v>2</v>
      </c>
      <c r="L1254" s="47">
        <f t="shared" si="1108"/>
        <v>2</v>
      </c>
      <c r="M1254" s="47">
        <f t="shared" si="1108"/>
        <v>2</v>
      </c>
      <c r="N1254" s="47">
        <f t="shared" si="1108"/>
        <v>2</v>
      </c>
      <c r="O1254" s="47">
        <f t="shared" si="1108"/>
        <v>2</v>
      </c>
      <c r="P1254" s="47">
        <f t="shared" si="1108"/>
        <v>2</v>
      </c>
      <c r="Q1254" s="47">
        <f t="shared" si="1108"/>
        <v>2</v>
      </c>
    </row>
    <row r="1255" spans="1:17" ht="18.75" customHeight="1">
      <c r="A1255" s="779">
        <v>138</v>
      </c>
      <c r="B1255" s="58" t="s">
        <v>32</v>
      </c>
      <c r="C1255" s="58" t="str">
        <f>IF(C7=$V$154,"O",IF(C7=$W$154,"O",IF(C7=$X$154,"O",IF(C7=$Y$154,"O",IF(C7=$Z$154,"O",IF(C7=$AA$154,"O",IF(C7=$AB$154,"O","X")))))))</f>
        <v>X</v>
      </c>
      <c r="D1255" s="58" t="str">
        <f t="shared" ref="D1255:Q1255" si="1109">IF(D7=$V$154,"O",IF(D7=$W$154,"O",IF(D7=$X$154,"O",IF(D7=$Y$154,"O",IF(D7=$Z$154,"O",IF(D7=$AA$154,"O",IF(D7=$AB$154,"O","X")))))))</f>
        <v>X</v>
      </c>
      <c r="E1255" s="58" t="str">
        <f t="shared" si="1109"/>
        <v>X</v>
      </c>
      <c r="F1255" s="58" t="str">
        <f t="shared" si="1109"/>
        <v>X</v>
      </c>
      <c r="G1255" s="58" t="str">
        <f t="shared" si="1109"/>
        <v>X</v>
      </c>
      <c r="H1255" s="58" t="str">
        <f t="shared" si="1109"/>
        <v>X</v>
      </c>
      <c r="I1255" s="58" t="str">
        <f t="shared" si="1109"/>
        <v>X</v>
      </c>
      <c r="J1255" s="58" t="str">
        <f t="shared" si="1109"/>
        <v>X</v>
      </c>
      <c r="K1255" s="58" t="str">
        <f t="shared" si="1109"/>
        <v>X</v>
      </c>
      <c r="L1255" s="58" t="str">
        <f t="shared" si="1109"/>
        <v>X</v>
      </c>
      <c r="M1255" s="58" t="str">
        <f t="shared" si="1109"/>
        <v>X</v>
      </c>
      <c r="N1255" s="58" t="str">
        <f t="shared" si="1109"/>
        <v>X</v>
      </c>
      <c r="O1255" s="58" t="str">
        <f t="shared" si="1109"/>
        <v>X</v>
      </c>
      <c r="P1255" s="58" t="str">
        <f t="shared" si="1109"/>
        <v>X</v>
      </c>
      <c r="Q1255" s="58" t="str">
        <f t="shared" si="1109"/>
        <v>X</v>
      </c>
    </row>
    <row r="1256" spans="1:17" ht="18.75" customHeight="1">
      <c r="A1256" s="780"/>
      <c r="B1256" s="58" t="s">
        <v>33</v>
      </c>
      <c r="C1256" s="58" t="str">
        <f t="shared" ref="C1256:Q1256" si="1110">IF(C8=$V$154,"O",IF(C8=$W$154,"O",IF(C8=$X$154,"O",IF(C8=$Y$154,"O",IF(C8=$Z$154,"O",IF(C8=$AA$154,"O",IF(C8=$AB$154,"O","X")))))))</f>
        <v>X</v>
      </c>
      <c r="D1256" s="58" t="str">
        <f t="shared" si="1110"/>
        <v>X</v>
      </c>
      <c r="E1256" s="58" t="str">
        <f t="shared" si="1110"/>
        <v>X</v>
      </c>
      <c r="F1256" s="58" t="str">
        <f t="shared" si="1110"/>
        <v>X</v>
      </c>
      <c r="G1256" s="58" t="str">
        <f t="shared" si="1110"/>
        <v>X</v>
      </c>
      <c r="H1256" s="58" t="str">
        <f t="shared" si="1110"/>
        <v>X</v>
      </c>
      <c r="I1256" s="58" t="str">
        <f t="shared" si="1110"/>
        <v>X</v>
      </c>
      <c r="J1256" s="58" t="str">
        <f t="shared" si="1110"/>
        <v>X</v>
      </c>
      <c r="K1256" s="58" t="str">
        <f t="shared" si="1110"/>
        <v>X</v>
      </c>
      <c r="L1256" s="58" t="str">
        <f t="shared" si="1110"/>
        <v>X</v>
      </c>
      <c r="M1256" s="58" t="str">
        <f t="shared" si="1110"/>
        <v>X</v>
      </c>
      <c r="N1256" s="58" t="str">
        <f t="shared" si="1110"/>
        <v>X</v>
      </c>
      <c r="O1256" s="58" t="str">
        <f t="shared" si="1110"/>
        <v>X</v>
      </c>
      <c r="P1256" s="58" t="str">
        <f t="shared" si="1110"/>
        <v>X</v>
      </c>
      <c r="Q1256" s="58" t="str">
        <f t="shared" si="1110"/>
        <v>X</v>
      </c>
    </row>
    <row r="1257" spans="1:17" ht="18.75" customHeight="1">
      <c r="A1257" s="780"/>
      <c r="B1257" s="58" t="s">
        <v>34</v>
      </c>
      <c r="C1257" s="58" t="str">
        <f t="shared" ref="C1257:Q1257" si="1111">IF(C9=$V$154,"O",IF(C9=$W$154,"O",IF(C9=$X$154,"O",IF(C9=$Y$154,"O",IF(C9=$Z$154,"O",IF(C9=$AA$154,"O",IF(C9=$AB$154,"O","X")))))))</f>
        <v>X</v>
      </c>
      <c r="D1257" s="58" t="str">
        <f t="shared" si="1111"/>
        <v>X</v>
      </c>
      <c r="E1257" s="58" t="str">
        <f t="shared" si="1111"/>
        <v>X</v>
      </c>
      <c r="F1257" s="58" t="str">
        <f t="shared" si="1111"/>
        <v>X</v>
      </c>
      <c r="G1257" s="58" t="str">
        <f t="shared" si="1111"/>
        <v>X</v>
      </c>
      <c r="H1257" s="58" t="str">
        <f t="shared" si="1111"/>
        <v>X</v>
      </c>
      <c r="I1257" s="58" t="str">
        <f t="shared" si="1111"/>
        <v>X</v>
      </c>
      <c r="J1257" s="58" t="str">
        <f t="shared" si="1111"/>
        <v>X</v>
      </c>
      <c r="K1257" s="58" t="str">
        <f t="shared" si="1111"/>
        <v>X</v>
      </c>
      <c r="L1257" s="58" t="str">
        <f t="shared" si="1111"/>
        <v>X</v>
      </c>
      <c r="M1257" s="58" t="str">
        <f t="shared" si="1111"/>
        <v>X</v>
      </c>
      <c r="N1257" s="58" t="str">
        <f t="shared" si="1111"/>
        <v>X</v>
      </c>
      <c r="O1257" s="58" t="str">
        <f t="shared" si="1111"/>
        <v>X</v>
      </c>
      <c r="P1257" s="58" t="str">
        <f t="shared" si="1111"/>
        <v>X</v>
      </c>
      <c r="Q1257" s="58" t="str">
        <f t="shared" si="1111"/>
        <v>X</v>
      </c>
    </row>
    <row r="1258" spans="1:17" ht="18.75" customHeight="1">
      <c r="A1258" s="780"/>
      <c r="B1258" s="58" t="s">
        <v>35</v>
      </c>
      <c r="C1258" s="58" t="str">
        <f t="shared" ref="C1258:Q1258" si="1112">IF(C10=$V$154,"O",IF(C10=$W$154,"O",IF(C10=$X$154,"O",IF(C10=$Y$154,"O",IF(C10=$Z$154,"O",IF(C10=$AA$154,"O",IF(C10=$AB$154,"O","X")))))))</f>
        <v>X</v>
      </c>
      <c r="D1258" s="58" t="str">
        <f t="shared" si="1112"/>
        <v>X</v>
      </c>
      <c r="E1258" s="58" t="str">
        <f t="shared" si="1112"/>
        <v>X</v>
      </c>
      <c r="F1258" s="58" t="str">
        <f t="shared" si="1112"/>
        <v>X</v>
      </c>
      <c r="G1258" s="58" t="str">
        <f t="shared" si="1112"/>
        <v>X</v>
      </c>
      <c r="H1258" s="58" t="str">
        <f t="shared" si="1112"/>
        <v>X</v>
      </c>
      <c r="I1258" s="58" t="str">
        <f t="shared" si="1112"/>
        <v>X</v>
      </c>
      <c r="J1258" s="58" t="str">
        <f t="shared" si="1112"/>
        <v>X</v>
      </c>
      <c r="K1258" s="58" t="str">
        <f t="shared" si="1112"/>
        <v>X</v>
      </c>
      <c r="L1258" s="58" t="str">
        <f t="shared" si="1112"/>
        <v>X</v>
      </c>
      <c r="M1258" s="58" t="str">
        <f t="shared" si="1112"/>
        <v>X</v>
      </c>
      <c r="N1258" s="58" t="str">
        <f t="shared" si="1112"/>
        <v>X</v>
      </c>
      <c r="O1258" s="58" t="str">
        <f t="shared" si="1112"/>
        <v>X</v>
      </c>
      <c r="P1258" s="58" t="str">
        <f t="shared" si="1112"/>
        <v>X</v>
      </c>
      <c r="Q1258" s="58" t="str">
        <f t="shared" si="1112"/>
        <v>X</v>
      </c>
    </row>
    <row r="1259" spans="1:17" ht="18.75" customHeight="1">
      <c r="A1259" s="780"/>
      <c r="B1259" s="58" t="s">
        <v>36</v>
      </c>
      <c r="C1259" s="58" t="str">
        <f t="shared" ref="C1259:Q1259" si="1113">IF(C11=$V$154,"O",IF(C11=$W$154,"O",IF(C11=$X$154,"O",IF(C11=$Y$154,"O",IF(C11=$Z$154,"O",IF(C11=$AA$154,"O",IF(C11=$AB$154,"O","X")))))))</f>
        <v>X</v>
      </c>
      <c r="D1259" s="58" t="str">
        <f t="shared" si="1113"/>
        <v>X</v>
      </c>
      <c r="E1259" s="58" t="str">
        <f t="shared" si="1113"/>
        <v>X</v>
      </c>
      <c r="F1259" s="58" t="str">
        <f t="shared" si="1113"/>
        <v>X</v>
      </c>
      <c r="G1259" s="58" t="str">
        <f t="shared" si="1113"/>
        <v>X</v>
      </c>
      <c r="H1259" s="58" t="str">
        <f t="shared" si="1113"/>
        <v>X</v>
      </c>
      <c r="I1259" s="58" t="str">
        <f t="shared" si="1113"/>
        <v>X</v>
      </c>
      <c r="J1259" s="58" t="str">
        <f t="shared" si="1113"/>
        <v>X</v>
      </c>
      <c r="K1259" s="58" t="str">
        <f t="shared" si="1113"/>
        <v>X</v>
      </c>
      <c r="L1259" s="58" t="str">
        <f t="shared" si="1113"/>
        <v>X</v>
      </c>
      <c r="M1259" s="58" t="str">
        <f t="shared" si="1113"/>
        <v>X</v>
      </c>
      <c r="N1259" s="58" t="str">
        <f t="shared" si="1113"/>
        <v>X</v>
      </c>
      <c r="O1259" s="58" t="str">
        <f t="shared" si="1113"/>
        <v>X</v>
      </c>
      <c r="P1259" s="58" t="str">
        <f t="shared" si="1113"/>
        <v>X</v>
      </c>
      <c r="Q1259" s="58" t="str">
        <f t="shared" si="1113"/>
        <v>X</v>
      </c>
    </row>
    <row r="1260" spans="1:17" ht="18.75" customHeight="1">
      <c r="A1260" s="780"/>
      <c r="B1260" s="58" t="s">
        <v>21</v>
      </c>
      <c r="C1260" s="58" t="str">
        <f t="shared" ref="C1260:Q1260" si="1114">IF(C12=$V$154,"O",IF(C12=$W$154,"O",IF(C12=$X$154,"O",IF(C12=$Y$154,"O",IF(C12=$Z$154,"O",IF(C12=$AA$154,"O",IF(C12=$AB$154,"O","X")))))))</f>
        <v>X</v>
      </c>
      <c r="D1260" s="58" t="str">
        <f t="shared" si="1114"/>
        <v>X</v>
      </c>
      <c r="E1260" s="58" t="str">
        <f t="shared" si="1114"/>
        <v>X</v>
      </c>
      <c r="F1260" s="58" t="str">
        <f t="shared" si="1114"/>
        <v>X</v>
      </c>
      <c r="G1260" s="58" t="str">
        <f t="shared" si="1114"/>
        <v>X</v>
      </c>
      <c r="H1260" s="58" t="str">
        <f t="shared" si="1114"/>
        <v>X</v>
      </c>
      <c r="I1260" s="58" t="str">
        <f t="shared" si="1114"/>
        <v>X</v>
      </c>
      <c r="J1260" s="58" t="str">
        <f t="shared" si="1114"/>
        <v>X</v>
      </c>
      <c r="K1260" s="58" t="str">
        <f t="shared" si="1114"/>
        <v>X</v>
      </c>
      <c r="L1260" s="58" t="str">
        <f t="shared" si="1114"/>
        <v>X</v>
      </c>
      <c r="M1260" s="58" t="str">
        <f t="shared" si="1114"/>
        <v>X</v>
      </c>
      <c r="N1260" s="58" t="str">
        <f t="shared" si="1114"/>
        <v>X</v>
      </c>
      <c r="O1260" s="58" t="str">
        <f t="shared" si="1114"/>
        <v>X</v>
      </c>
      <c r="P1260" s="58" t="str">
        <f t="shared" si="1114"/>
        <v>X</v>
      </c>
      <c r="Q1260" s="58" t="str">
        <f t="shared" si="1114"/>
        <v>X</v>
      </c>
    </row>
    <row r="1261" spans="1:17" ht="18.75" customHeight="1">
      <c r="A1261" s="781"/>
      <c r="B1261" s="30" t="s">
        <v>46</v>
      </c>
      <c r="C1261" s="47">
        <f>COUNTIF(C1255:C1260,"O")</f>
        <v>0</v>
      </c>
      <c r="D1261" s="47">
        <f t="shared" ref="D1261:Q1261" si="1115">COUNTIF(D1255:D1260,"O")</f>
        <v>0</v>
      </c>
      <c r="E1261" s="47">
        <f t="shared" si="1115"/>
        <v>0</v>
      </c>
      <c r="F1261" s="47">
        <f t="shared" si="1115"/>
        <v>0</v>
      </c>
      <c r="G1261" s="47">
        <f t="shared" si="1115"/>
        <v>0</v>
      </c>
      <c r="H1261" s="47">
        <f t="shared" si="1115"/>
        <v>0</v>
      </c>
      <c r="I1261" s="47">
        <f t="shared" si="1115"/>
        <v>0</v>
      </c>
      <c r="J1261" s="47">
        <f t="shared" si="1115"/>
        <v>0</v>
      </c>
      <c r="K1261" s="47">
        <f t="shared" si="1115"/>
        <v>0</v>
      </c>
      <c r="L1261" s="47">
        <f t="shared" si="1115"/>
        <v>0</v>
      </c>
      <c r="M1261" s="47">
        <f t="shared" si="1115"/>
        <v>0</v>
      </c>
      <c r="N1261" s="47">
        <f t="shared" si="1115"/>
        <v>0</v>
      </c>
      <c r="O1261" s="47">
        <f t="shared" si="1115"/>
        <v>0</v>
      </c>
      <c r="P1261" s="47">
        <f t="shared" si="1115"/>
        <v>0</v>
      </c>
      <c r="Q1261" s="47">
        <f t="shared" si="1115"/>
        <v>0</v>
      </c>
    </row>
    <row r="1262" spans="1:17" ht="18.75" customHeight="1">
      <c r="A1262" s="779">
        <v>139</v>
      </c>
      <c r="B1262" s="58" t="s">
        <v>32</v>
      </c>
      <c r="C1262" s="58" t="str">
        <f>IF(C7=$V$155,"O",IF(C7=$W$155,"O",IF(C7=$X$155,"O",IF(C7=$Y$155,"O",IF(C7=$Z$155,"O",IF(C7=$AA$155,"O",IF(C7=$AB$155,"O","X")))))))</f>
        <v>X</v>
      </c>
      <c r="D1262" s="58" t="str">
        <f t="shared" ref="D1262:Q1262" si="1116">IF(D7=$V$155,"O",IF(D7=$W$155,"O",IF(D7=$X$155,"O",IF(D7=$Y$155,"O",IF(D7=$Z$155,"O",IF(D7=$AA$155,"O",IF(D7=$AB$155,"O","X")))))))</f>
        <v>X</v>
      </c>
      <c r="E1262" s="58" t="str">
        <f t="shared" si="1116"/>
        <v>X</v>
      </c>
      <c r="F1262" s="58" t="str">
        <f t="shared" si="1116"/>
        <v>X</v>
      </c>
      <c r="G1262" s="58" t="str">
        <f t="shared" si="1116"/>
        <v>X</v>
      </c>
      <c r="H1262" s="58" t="str">
        <f t="shared" si="1116"/>
        <v>X</v>
      </c>
      <c r="I1262" s="58" t="str">
        <f t="shared" si="1116"/>
        <v>X</v>
      </c>
      <c r="J1262" s="58" t="str">
        <f t="shared" si="1116"/>
        <v>X</v>
      </c>
      <c r="K1262" s="58" t="str">
        <f t="shared" si="1116"/>
        <v>X</v>
      </c>
      <c r="L1262" s="58" t="str">
        <f t="shared" si="1116"/>
        <v>X</v>
      </c>
      <c r="M1262" s="58" t="str">
        <f t="shared" si="1116"/>
        <v>X</v>
      </c>
      <c r="N1262" s="58" t="str">
        <f t="shared" si="1116"/>
        <v>X</v>
      </c>
      <c r="O1262" s="58" t="str">
        <f t="shared" si="1116"/>
        <v>X</v>
      </c>
      <c r="P1262" s="58" t="str">
        <f t="shared" si="1116"/>
        <v>X</v>
      </c>
      <c r="Q1262" s="58" t="str">
        <f t="shared" si="1116"/>
        <v>X</v>
      </c>
    </row>
    <row r="1263" spans="1:17" ht="18.75" customHeight="1">
      <c r="A1263" s="780"/>
      <c r="B1263" s="58" t="s">
        <v>33</v>
      </c>
      <c r="C1263" s="58" t="str">
        <f t="shared" ref="C1263:Q1263" si="1117">IF(C8=$V$155,"O",IF(C8=$W$155,"O",IF(C8=$X$155,"O",IF(C8=$Y$155,"O",IF(C8=$Z$155,"O",IF(C8=$AA$155,"O",IF(C8=$AB$155,"O","X")))))))</f>
        <v>X</v>
      </c>
      <c r="D1263" s="58" t="str">
        <f t="shared" si="1117"/>
        <v>X</v>
      </c>
      <c r="E1263" s="58" t="str">
        <f t="shared" si="1117"/>
        <v>X</v>
      </c>
      <c r="F1263" s="58" t="str">
        <f t="shared" si="1117"/>
        <v>X</v>
      </c>
      <c r="G1263" s="58" t="str">
        <f t="shared" si="1117"/>
        <v>X</v>
      </c>
      <c r="H1263" s="58" t="str">
        <f t="shared" si="1117"/>
        <v>X</v>
      </c>
      <c r="I1263" s="58" t="str">
        <f t="shared" si="1117"/>
        <v>X</v>
      </c>
      <c r="J1263" s="58" t="str">
        <f t="shared" si="1117"/>
        <v>X</v>
      </c>
      <c r="K1263" s="58" t="str">
        <f t="shared" si="1117"/>
        <v>X</v>
      </c>
      <c r="L1263" s="58" t="str">
        <f t="shared" si="1117"/>
        <v>X</v>
      </c>
      <c r="M1263" s="58" t="str">
        <f t="shared" si="1117"/>
        <v>X</v>
      </c>
      <c r="N1263" s="58" t="str">
        <f t="shared" si="1117"/>
        <v>X</v>
      </c>
      <c r="O1263" s="58" t="str">
        <f t="shared" si="1117"/>
        <v>X</v>
      </c>
      <c r="P1263" s="58" t="str">
        <f t="shared" si="1117"/>
        <v>X</v>
      </c>
      <c r="Q1263" s="58" t="str">
        <f t="shared" si="1117"/>
        <v>X</v>
      </c>
    </row>
    <row r="1264" spans="1:17" ht="18.75" customHeight="1">
      <c r="A1264" s="780"/>
      <c r="B1264" s="58" t="s">
        <v>34</v>
      </c>
      <c r="C1264" s="58" t="str">
        <f t="shared" ref="C1264:Q1264" si="1118">IF(C9=$V$155,"O",IF(C9=$W$155,"O",IF(C9=$X$155,"O",IF(C9=$Y$155,"O",IF(C9=$Z$155,"O",IF(C9=$AA$155,"O",IF(C9=$AB$155,"O","X")))))))</f>
        <v>X</v>
      </c>
      <c r="D1264" s="58" t="str">
        <f t="shared" si="1118"/>
        <v>X</v>
      </c>
      <c r="E1264" s="58" t="str">
        <f t="shared" si="1118"/>
        <v>X</v>
      </c>
      <c r="F1264" s="58" t="str">
        <f t="shared" si="1118"/>
        <v>X</v>
      </c>
      <c r="G1264" s="58" t="str">
        <f t="shared" si="1118"/>
        <v>X</v>
      </c>
      <c r="H1264" s="58" t="str">
        <f t="shared" si="1118"/>
        <v>X</v>
      </c>
      <c r="I1264" s="58" t="str">
        <f t="shared" si="1118"/>
        <v>X</v>
      </c>
      <c r="J1264" s="58" t="str">
        <f t="shared" si="1118"/>
        <v>X</v>
      </c>
      <c r="K1264" s="58" t="str">
        <f t="shared" si="1118"/>
        <v>X</v>
      </c>
      <c r="L1264" s="58" t="str">
        <f t="shared" si="1118"/>
        <v>X</v>
      </c>
      <c r="M1264" s="58" t="str">
        <f t="shared" si="1118"/>
        <v>X</v>
      </c>
      <c r="N1264" s="58" t="str">
        <f t="shared" si="1118"/>
        <v>X</v>
      </c>
      <c r="O1264" s="58" t="str">
        <f t="shared" si="1118"/>
        <v>X</v>
      </c>
      <c r="P1264" s="58" t="str">
        <f t="shared" si="1118"/>
        <v>X</v>
      </c>
      <c r="Q1264" s="58" t="str">
        <f t="shared" si="1118"/>
        <v>X</v>
      </c>
    </row>
    <row r="1265" spans="1:17" ht="18.75" customHeight="1">
      <c r="A1265" s="780"/>
      <c r="B1265" s="58" t="s">
        <v>35</v>
      </c>
      <c r="C1265" s="58" t="str">
        <f t="shared" ref="C1265:Q1265" si="1119">IF(C10=$V$155,"O",IF(C10=$W$155,"O",IF(C10=$X$155,"O",IF(C10=$Y$155,"O",IF(C10=$Z$155,"O",IF(C10=$AA$155,"O",IF(C10=$AB$155,"O","X")))))))</f>
        <v>X</v>
      </c>
      <c r="D1265" s="58" t="str">
        <f t="shared" si="1119"/>
        <v>X</v>
      </c>
      <c r="E1265" s="58" t="str">
        <f t="shared" si="1119"/>
        <v>X</v>
      </c>
      <c r="F1265" s="58" t="str">
        <f t="shared" si="1119"/>
        <v>X</v>
      </c>
      <c r="G1265" s="58" t="str">
        <f t="shared" si="1119"/>
        <v>X</v>
      </c>
      <c r="H1265" s="58" t="str">
        <f t="shared" si="1119"/>
        <v>X</v>
      </c>
      <c r="I1265" s="58" t="str">
        <f t="shared" si="1119"/>
        <v>X</v>
      </c>
      <c r="J1265" s="58" t="str">
        <f t="shared" si="1119"/>
        <v>X</v>
      </c>
      <c r="K1265" s="58" t="str">
        <f t="shared" si="1119"/>
        <v>X</v>
      </c>
      <c r="L1265" s="58" t="str">
        <f t="shared" si="1119"/>
        <v>X</v>
      </c>
      <c r="M1265" s="58" t="str">
        <f t="shared" si="1119"/>
        <v>X</v>
      </c>
      <c r="N1265" s="58" t="str">
        <f t="shared" si="1119"/>
        <v>X</v>
      </c>
      <c r="O1265" s="58" t="str">
        <f t="shared" si="1119"/>
        <v>X</v>
      </c>
      <c r="P1265" s="58" t="str">
        <f t="shared" si="1119"/>
        <v>X</v>
      </c>
      <c r="Q1265" s="58" t="str">
        <f t="shared" si="1119"/>
        <v>X</v>
      </c>
    </row>
    <row r="1266" spans="1:17" ht="18.75" customHeight="1">
      <c r="A1266" s="780"/>
      <c r="B1266" s="58" t="s">
        <v>36</v>
      </c>
      <c r="C1266" s="58" t="str">
        <f t="shared" ref="C1266:Q1266" si="1120">IF(C11=$V$155,"O",IF(C11=$W$155,"O",IF(C11=$X$155,"O",IF(C11=$Y$155,"O",IF(C11=$Z$155,"O",IF(C11=$AA$155,"O",IF(C11=$AB$155,"O","X")))))))</f>
        <v>X</v>
      </c>
      <c r="D1266" s="58" t="str">
        <f t="shared" si="1120"/>
        <v>X</v>
      </c>
      <c r="E1266" s="58" t="str">
        <f t="shared" si="1120"/>
        <v>X</v>
      </c>
      <c r="F1266" s="58" t="str">
        <f t="shared" si="1120"/>
        <v>X</v>
      </c>
      <c r="G1266" s="58" t="str">
        <f t="shared" si="1120"/>
        <v>X</v>
      </c>
      <c r="H1266" s="58" t="str">
        <f t="shared" si="1120"/>
        <v>X</v>
      </c>
      <c r="I1266" s="58" t="str">
        <f t="shared" si="1120"/>
        <v>X</v>
      </c>
      <c r="J1266" s="58" t="str">
        <f t="shared" si="1120"/>
        <v>X</v>
      </c>
      <c r="K1266" s="58" t="str">
        <f t="shared" si="1120"/>
        <v>X</v>
      </c>
      <c r="L1266" s="58" t="str">
        <f t="shared" si="1120"/>
        <v>X</v>
      </c>
      <c r="M1266" s="58" t="str">
        <f t="shared" si="1120"/>
        <v>X</v>
      </c>
      <c r="N1266" s="58" t="str">
        <f t="shared" si="1120"/>
        <v>X</v>
      </c>
      <c r="O1266" s="58" t="str">
        <f t="shared" si="1120"/>
        <v>X</v>
      </c>
      <c r="P1266" s="58" t="str">
        <f t="shared" si="1120"/>
        <v>X</v>
      </c>
      <c r="Q1266" s="58" t="str">
        <f t="shared" si="1120"/>
        <v>X</v>
      </c>
    </row>
    <row r="1267" spans="1:17" ht="18.75" customHeight="1">
      <c r="A1267" s="780"/>
      <c r="B1267" s="58" t="s">
        <v>21</v>
      </c>
      <c r="C1267" s="58" t="str">
        <f t="shared" ref="C1267:Q1267" si="1121">IF(C12=$V$155,"O",IF(C12=$W$155,"O",IF(C12=$X$155,"O",IF(C12=$Y$155,"O",IF(C12=$Z$155,"O",IF(C12=$AA$155,"O",IF(C12=$AB$155,"O","X")))))))</f>
        <v>O</v>
      </c>
      <c r="D1267" s="58" t="str">
        <f t="shared" si="1121"/>
        <v>O</v>
      </c>
      <c r="E1267" s="58" t="str">
        <f t="shared" si="1121"/>
        <v>O</v>
      </c>
      <c r="F1267" s="58" t="str">
        <f t="shared" si="1121"/>
        <v>O</v>
      </c>
      <c r="G1267" s="58" t="str">
        <f t="shared" si="1121"/>
        <v>O</v>
      </c>
      <c r="H1267" s="58" t="str">
        <f t="shared" si="1121"/>
        <v>O</v>
      </c>
      <c r="I1267" s="58" t="str">
        <f t="shared" si="1121"/>
        <v>O</v>
      </c>
      <c r="J1267" s="58" t="str">
        <f t="shared" si="1121"/>
        <v>O</v>
      </c>
      <c r="K1267" s="58" t="str">
        <f t="shared" si="1121"/>
        <v>O</v>
      </c>
      <c r="L1267" s="58" t="str">
        <f t="shared" si="1121"/>
        <v>O</v>
      </c>
      <c r="M1267" s="58" t="str">
        <f t="shared" si="1121"/>
        <v>O</v>
      </c>
      <c r="N1267" s="58" t="str">
        <f t="shared" si="1121"/>
        <v>O</v>
      </c>
      <c r="O1267" s="58" t="str">
        <f t="shared" si="1121"/>
        <v>O</v>
      </c>
      <c r="P1267" s="58" t="str">
        <f t="shared" si="1121"/>
        <v>O</v>
      </c>
      <c r="Q1267" s="58" t="str">
        <f t="shared" si="1121"/>
        <v>O</v>
      </c>
    </row>
    <row r="1268" spans="1:17" ht="18.75" customHeight="1">
      <c r="A1268" s="781"/>
      <c r="B1268" s="30" t="s">
        <v>46</v>
      </c>
      <c r="C1268" s="47">
        <f>COUNTIF(C1262:C1267,"O")</f>
        <v>1</v>
      </c>
      <c r="D1268" s="47">
        <f t="shared" ref="D1268:Q1268" si="1122">COUNTIF(D1262:D1267,"O")</f>
        <v>1</v>
      </c>
      <c r="E1268" s="47">
        <f t="shared" si="1122"/>
        <v>1</v>
      </c>
      <c r="F1268" s="47">
        <f t="shared" si="1122"/>
        <v>1</v>
      </c>
      <c r="G1268" s="47">
        <f t="shared" si="1122"/>
        <v>1</v>
      </c>
      <c r="H1268" s="47">
        <f t="shared" si="1122"/>
        <v>1</v>
      </c>
      <c r="I1268" s="47">
        <f t="shared" si="1122"/>
        <v>1</v>
      </c>
      <c r="J1268" s="47">
        <f t="shared" si="1122"/>
        <v>1</v>
      </c>
      <c r="K1268" s="47">
        <f t="shared" si="1122"/>
        <v>1</v>
      </c>
      <c r="L1268" s="47">
        <f t="shared" si="1122"/>
        <v>1</v>
      </c>
      <c r="M1268" s="47">
        <f t="shared" si="1122"/>
        <v>1</v>
      </c>
      <c r="N1268" s="47">
        <f t="shared" si="1122"/>
        <v>1</v>
      </c>
      <c r="O1268" s="47">
        <f t="shared" si="1122"/>
        <v>1</v>
      </c>
      <c r="P1268" s="47">
        <f t="shared" si="1122"/>
        <v>1</v>
      </c>
      <c r="Q1268" s="47">
        <f t="shared" si="1122"/>
        <v>1</v>
      </c>
    </row>
    <row r="1269" spans="1:17" ht="18.75" customHeight="1">
      <c r="A1269" s="779">
        <v>140</v>
      </c>
      <c r="B1269" s="58" t="s">
        <v>32</v>
      </c>
      <c r="C1269" s="58" t="str">
        <f>IF(C7=$V$156,"O",IF(C7=$W$156,"O",IF(C7=$X$156,"O",IF(C7=$Y$156,"O",IF(C7=$Z$156,"O",IF(C7=$AA$156,"O",IF(C7=$AB$156,"O","X")))))))</f>
        <v>X</v>
      </c>
      <c r="D1269" s="58" t="str">
        <f t="shared" ref="D1269:Q1269" si="1123">IF(D7=$V$156,"O",IF(D7=$W$156,"O",IF(D7=$X$156,"O",IF(D7=$Y$156,"O",IF(D7=$Z$156,"O",IF(D7=$AA$156,"O",IF(D7=$AB$156,"O","X")))))))</f>
        <v>X</v>
      </c>
      <c r="E1269" s="58" t="str">
        <f t="shared" si="1123"/>
        <v>X</v>
      </c>
      <c r="F1269" s="58" t="str">
        <f t="shared" si="1123"/>
        <v>X</v>
      </c>
      <c r="G1269" s="58" t="str">
        <f t="shared" si="1123"/>
        <v>X</v>
      </c>
      <c r="H1269" s="58" t="str">
        <f t="shared" si="1123"/>
        <v>X</v>
      </c>
      <c r="I1269" s="58" t="str">
        <f t="shared" si="1123"/>
        <v>X</v>
      </c>
      <c r="J1269" s="58" t="str">
        <f t="shared" si="1123"/>
        <v>X</v>
      </c>
      <c r="K1269" s="58" t="str">
        <f t="shared" si="1123"/>
        <v>X</v>
      </c>
      <c r="L1269" s="58" t="str">
        <f t="shared" si="1123"/>
        <v>X</v>
      </c>
      <c r="M1269" s="58" t="str">
        <f t="shared" si="1123"/>
        <v>X</v>
      </c>
      <c r="N1269" s="58" t="str">
        <f t="shared" si="1123"/>
        <v>X</v>
      </c>
      <c r="O1269" s="58" t="str">
        <f t="shared" si="1123"/>
        <v>X</v>
      </c>
      <c r="P1269" s="58" t="str">
        <f t="shared" si="1123"/>
        <v>X</v>
      </c>
      <c r="Q1269" s="58" t="str">
        <f t="shared" si="1123"/>
        <v>X</v>
      </c>
    </row>
    <row r="1270" spans="1:17" ht="18.75" customHeight="1">
      <c r="A1270" s="780"/>
      <c r="B1270" s="58" t="s">
        <v>33</v>
      </c>
      <c r="C1270" s="58" t="str">
        <f t="shared" ref="C1270:Q1270" si="1124">IF(C8=$V$156,"O",IF(C8=$W$156,"O",IF(C8=$X$156,"O",IF(C8=$Y$156,"O",IF(C8=$Z$156,"O",IF(C8=$AA$156,"O",IF(C8=$AB$156,"O","X")))))))</f>
        <v>X</v>
      </c>
      <c r="D1270" s="58" t="str">
        <f t="shared" si="1124"/>
        <v>X</v>
      </c>
      <c r="E1270" s="58" t="str">
        <f t="shared" si="1124"/>
        <v>X</v>
      </c>
      <c r="F1270" s="58" t="str">
        <f t="shared" si="1124"/>
        <v>X</v>
      </c>
      <c r="G1270" s="58" t="str">
        <f t="shared" si="1124"/>
        <v>X</v>
      </c>
      <c r="H1270" s="58" t="str">
        <f t="shared" si="1124"/>
        <v>X</v>
      </c>
      <c r="I1270" s="58" t="str">
        <f t="shared" si="1124"/>
        <v>X</v>
      </c>
      <c r="J1270" s="58" t="str">
        <f t="shared" si="1124"/>
        <v>X</v>
      </c>
      <c r="K1270" s="58" t="str">
        <f t="shared" si="1124"/>
        <v>X</v>
      </c>
      <c r="L1270" s="58" t="str">
        <f t="shared" si="1124"/>
        <v>X</v>
      </c>
      <c r="M1270" s="58" t="str">
        <f t="shared" si="1124"/>
        <v>X</v>
      </c>
      <c r="N1270" s="58" t="str">
        <f t="shared" si="1124"/>
        <v>X</v>
      </c>
      <c r="O1270" s="58" t="str">
        <f t="shared" si="1124"/>
        <v>X</v>
      </c>
      <c r="P1270" s="58" t="str">
        <f t="shared" si="1124"/>
        <v>X</v>
      </c>
      <c r="Q1270" s="58" t="str">
        <f t="shared" si="1124"/>
        <v>X</v>
      </c>
    </row>
    <row r="1271" spans="1:17" ht="18.75" customHeight="1">
      <c r="A1271" s="780"/>
      <c r="B1271" s="58" t="s">
        <v>34</v>
      </c>
      <c r="C1271" s="58" t="str">
        <f t="shared" ref="C1271:Q1271" si="1125">IF(C9=$V$156,"O",IF(C9=$W$156,"O",IF(C9=$X$156,"O",IF(C9=$Y$156,"O",IF(C9=$Z$156,"O",IF(C9=$AA$156,"O",IF(C9=$AB$156,"O","X")))))))</f>
        <v>X</v>
      </c>
      <c r="D1271" s="58" t="str">
        <f t="shared" si="1125"/>
        <v>X</v>
      </c>
      <c r="E1271" s="58" t="str">
        <f t="shared" si="1125"/>
        <v>X</v>
      </c>
      <c r="F1271" s="58" t="str">
        <f t="shared" si="1125"/>
        <v>X</v>
      </c>
      <c r="G1271" s="58" t="str">
        <f t="shared" si="1125"/>
        <v>X</v>
      </c>
      <c r="H1271" s="58" t="str">
        <f t="shared" si="1125"/>
        <v>X</v>
      </c>
      <c r="I1271" s="58" t="str">
        <f t="shared" si="1125"/>
        <v>X</v>
      </c>
      <c r="J1271" s="58" t="str">
        <f t="shared" si="1125"/>
        <v>X</v>
      </c>
      <c r="K1271" s="58" t="str">
        <f t="shared" si="1125"/>
        <v>X</v>
      </c>
      <c r="L1271" s="58" t="str">
        <f t="shared" si="1125"/>
        <v>X</v>
      </c>
      <c r="M1271" s="58" t="str">
        <f t="shared" si="1125"/>
        <v>X</v>
      </c>
      <c r="N1271" s="58" t="str">
        <f t="shared" si="1125"/>
        <v>X</v>
      </c>
      <c r="O1271" s="58" t="str">
        <f t="shared" si="1125"/>
        <v>X</v>
      </c>
      <c r="P1271" s="58" t="str">
        <f t="shared" si="1125"/>
        <v>X</v>
      </c>
      <c r="Q1271" s="58" t="str">
        <f t="shared" si="1125"/>
        <v>X</v>
      </c>
    </row>
    <row r="1272" spans="1:17" ht="18.75" customHeight="1">
      <c r="A1272" s="780"/>
      <c r="B1272" s="58" t="s">
        <v>35</v>
      </c>
      <c r="C1272" s="58" t="str">
        <f t="shared" ref="C1272:Q1272" si="1126">IF(C10=$V$156,"O",IF(C10=$W$156,"O",IF(C10=$X$156,"O",IF(C10=$Y$156,"O",IF(C10=$Z$156,"O",IF(C10=$AA$156,"O",IF(C10=$AB$156,"O","X")))))))</f>
        <v>O</v>
      </c>
      <c r="D1272" s="58" t="str">
        <f t="shared" si="1126"/>
        <v>O</v>
      </c>
      <c r="E1272" s="58" t="str">
        <f t="shared" si="1126"/>
        <v>O</v>
      </c>
      <c r="F1272" s="58" t="str">
        <f t="shared" si="1126"/>
        <v>O</v>
      </c>
      <c r="G1272" s="58" t="str">
        <f t="shared" si="1126"/>
        <v>O</v>
      </c>
      <c r="H1272" s="58" t="str">
        <f t="shared" si="1126"/>
        <v>O</v>
      </c>
      <c r="I1272" s="58" t="str">
        <f t="shared" si="1126"/>
        <v>O</v>
      </c>
      <c r="J1272" s="58" t="str">
        <f t="shared" si="1126"/>
        <v>O</v>
      </c>
      <c r="K1272" s="58" t="str">
        <f t="shared" si="1126"/>
        <v>O</v>
      </c>
      <c r="L1272" s="58" t="str">
        <f t="shared" si="1126"/>
        <v>O</v>
      </c>
      <c r="M1272" s="58" t="str">
        <f t="shared" si="1126"/>
        <v>O</v>
      </c>
      <c r="N1272" s="58" t="str">
        <f t="shared" si="1126"/>
        <v>O</v>
      </c>
      <c r="O1272" s="58" t="str">
        <f t="shared" si="1126"/>
        <v>O</v>
      </c>
      <c r="P1272" s="58" t="str">
        <f t="shared" si="1126"/>
        <v>O</v>
      </c>
      <c r="Q1272" s="58" t="str">
        <f t="shared" si="1126"/>
        <v>O</v>
      </c>
    </row>
    <row r="1273" spans="1:17" ht="18.75" customHeight="1">
      <c r="A1273" s="780"/>
      <c r="B1273" s="58" t="s">
        <v>36</v>
      </c>
      <c r="C1273" s="58" t="str">
        <f t="shared" ref="C1273:Q1273" si="1127">IF(C11=$V$156,"O",IF(C11=$W$156,"O",IF(C11=$X$156,"O",IF(C11=$Y$156,"O",IF(C11=$Z$156,"O",IF(C11=$AA$156,"O",IF(C11=$AB$156,"O","X")))))))</f>
        <v>O</v>
      </c>
      <c r="D1273" s="58" t="str">
        <f t="shared" si="1127"/>
        <v>O</v>
      </c>
      <c r="E1273" s="58" t="str">
        <f t="shared" si="1127"/>
        <v>O</v>
      </c>
      <c r="F1273" s="58" t="str">
        <f t="shared" si="1127"/>
        <v>O</v>
      </c>
      <c r="G1273" s="58" t="str">
        <f t="shared" si="1127"/>
        <v>O</v>
      </c>
      <c r="H1273" s="58" t="str">
        <f t="shared" si="1127"/>
        <v>O</v>
      </c>
      <c r="I1273" s="58" t="str">
        <f t="shared" si="1127"/>
        <v>O</v>
      </c>
      <c r="J1273" s="58" t="str">
        <f t="shared" si="1127"/>
        <v>O</v>
      </c>
      <c r="K1273" s="58" t="str">
        <f t="shared" si="1127"/>
        <v>O</v>
      </c>
      <c r="L1273" s="58" t="str">
        <f t="shared" si="1127"/>
        <v>O</v>
      </c>
      <c r="M1273" s="58" t="str">
        <f t="shared" si="1127"/>
        <v>O</v>
      </c>
      <c r="N1273" s="58" t="str">
        <f t="shared" si="1127"/>
        <v>O</v>
      </c>
      <c r="O1273" s="58" t="str">
        <f t="shared" si="1127"/>
        <v>O</v>
      </c>
      <c r="P1273" s="58" t="str">
        <f t="shared" si="1127"/>
        <v>O</v>
      </c>
      <c r="Q1273" s="58" t="str">
        <f t="shared" si="1127"/>
        <v>O</v>
      </c>
    </row>
    <row r="1274" spans="1:17" ht="18.75" customHeight="1">
      <c r="A1274" s="780"/>
      <c r="B1274" s="58" t="s">
        <v>21</v>
      </c>
      <c r="C1274" s="58" t="str">
        <f>IF(C12=$V$156,"O",IF(C12=$W$156,"O",IF(C12=$X$156,"O",IF(C12=$Y$156,"O",IF(C12=$Z$156,"O",IF(C12=$AA$156,"O",IF(C12=$AB$156,"O","X")))))))</f>
        <v>X</v>
      </c>
      <c r="D1274" s="58" t="str">
        <f t="shared" ref="D1274:Q1274" si="1128">IF(D12=$V$156,"O",IF(D12=$W$156,"O",IF(D12=$X$156,"O",IF(D12=$Y$156,"O",IF(D12=$Z$156,"O",IF(D12=$AA$156,"O",IF(D12=$AB$156,"O","X")))))))</f>
        <v>X</v>
      </c>
      <c r="E1274" s="58" t="str">
        <f t="shared" si="1128"/>
        <v>X</v>
      </c>
      <c r="F1274" s="58" t="str">
        <f t="shared" si="1128"/>
        <v>X</v>
      </c>
      <c r="G1274" s="58" t="str">
        <f t="shared" si="1128"/>
        <v>X</v>
      </c>
      <c r="H1274" s="58" t="str">
        <f t="shared" si="1128"/>
        <v>X</v>
      </c>
      <c r="I1274" s="58" t="str">
        <f t="shared" si="1128"/>
        <v>X</v>
      </c>
      <c r="J1274" s="58" t="str">
        <f t="shared" si="1128"/>
        <v>X</v>
      </c>
      <c r="K1274" s="58" t="str">
        <f t="shared" si="1128"/>
        <v>X</v>
      </c>
      <c r="L1274" s="58" t="str">
        <f t="shared" si="1128"/>
        <v>X</v>
      </c>
      <c r="M1274" s="58" t="str">
        <f t="shared" si="1128"/>
        <v>X</v>
      </c>
      <c r="N1274" s="58" t="str">
        <f t="shared" si="1128"/>
        <v>X</v>
      </c>
      <c r="O1274" s="58" t="str">
        <f t="shared" si="1128"/>
        <v>X</v>
      </c>
      <c r="P1274" s="58" t="str">
        <f t="shared" si="1128"/>
        <v>X</v>
      </c>
      <c r="Q1274" s="58" t="str">
        <f t="shared" si="1128"/>
        <v>X</v>
      </c>
    </row>
    <row r="1275" spans="1:17" ht="18.75" customHeight="1">
      <c r="A1275" s="781"/>
      <c r="B1275" s="30" t="s">
        <v>46</v>
      </c>
      <c r="C1275" s="47">
        <f>COUNTIF(C1269:C1274,"O")</f>
        <v>2</v>
      </c>
      <c r="D1275" s="47">
        <f t="shared" ref="D1275:Q1275" si="1129">COUNTIF(D1269:D1274,"O")</f>
        <v>2</v>
      </c>
      <c r="E1275" s="47">
        <f t="shared" si="1129"/>
        <v>2</v>
      </c>
      <c r="F1275" s="47">
        <f t="shared" si="1129"/>
        <v>2</v>
      </c>
      <c r="G1275" s="47">
        <f t="shared" si="1129"/>
        <v>2</v>
      </c>
      <c r="H1275" s="47">
        <f t="shared" si="1129"/>
        <v>2</v>
      </c>
      <c r="I1275" s="47">
        <f t="shared" si="1129"/>
        <v>2</v>
      </c>
      <c r="J1275" s="47">
        <f t="shared" si="1129"/>
        <v>2</v>
      </c>
      <c r="K1275" s="47">
        <f t="shared" si="1129"/>
        <v>2</v>
      </c>
      <c r="L1275" s="47">
        <f t="shared" si="1129"/>
        <v>2</v>
      </c>
      <c r="M1275" s="47">
        <f t="shared" si="1129"/>
        <v>2</v>
      </c>
      <c r="N1275" s="47">
        <f t="shared" si="1129"/>
        <v>2</v>
      </c>
      <c r="O1275" s="47">
        <f t="shared" si="1129"/>
        <v>2</v>
      </c>
      <c r="P1275" s="47">
        <f t="shared" si="1129"/>
        <v>2</v>
      </c>
      <c r="Q1275" s="47">
        <f t="shared" si="1129"/>
        <v>2</v>
      </c>
    </row>
    <row r="1276" spans="1:17" ht="18.75" customHeight="1">
      <c r="A1276" s="779">
        <v>141</v>
      </c>
      <c r="B1276" s="58" t="s">
        <v>32</v>
      </c>
      <c r="C1276" s="58" t="str">
        <f>IF(C7=$V$157,"O",IF(C7=$W$157,"O",IF(C7=$X$157,"O","X")))</f>
        <v>X</v>
      </c>
      <c r="D1276" s="58" t="str">
        <f t="shared" ref="D1276:Q1276" si="1130">IF(D7=$V$157,"O",IF(D7=$W$157,"O",IF(D7=$X$157,"O","X")))</f>
        <v>X</v>
      </c>
      <c r="E1276" s="58" t="str">
        <f t="shared" si="1130"/>
        <v>X</v>
      </c>
      <c r="F1276" s="58" t="str">
        <f t="shared" si="1130"/>
        <v>X</v>
      </c>
      <c r="G1276" s="58" t="str">
        <f t="shared" si="1130"/>
        <v>X</v>
      </c>
      <c r="H1276" s="58" t="str">
        <f t="shared" si="1130"/>
        <v>X</v>
      </c>
      <c r="I1276" s="58" t="str">
        <f t="shared" si="1130"/>
        <v>X</v>
      </c>
      <c r="J1276" s="58" t="str">
        <f t="shared" si="1130"/>
        <v>X</v>
      </c>
      <c r="K1276" s="58" t="str">
        <f t="shared" si="1130"/>
        <v>X</v>
      </c>
      <c r="L1276" s="58" t="str">
        <f t="shared" si="1130"/>
        <v>X</v>
      </c>
      <c r="M1276" s="58" t="str">
        <f t="shared" si="1130"/>
        <v>X</v>
      </c>
      <c r="N1276" s="58" t="str">
        <f t="shared" si="1130"/>
        <v>X</v>
      </c>
      <c r="O1276" s="58" t="str">
        <f t="shared" si="1130"/>
        <v>X</v>
      </c>
      <c r="P1276" s="58" t="str">
        <f t="shared" si="1130"/>
        <v>X</v>
      </c>
      <c r="Q1276" s="58" t="str">
        <f t="shared" si="1130"/>
        <v>X</v>
      </c>
    </row>
    <row r="1277" spans="1:17" ht="18.75" customHeight="1">
      <c r="A1277" s="780"/>
      <c r="B1277" s="58" t="s">
        <v>33</v>
      </c>
      <c r="C1277" s="58" t="str">
        <f t="shared" ref="C1277:Q1277" si="1131">IF(C8=$V$157,"O",IF(C8=$W$157,"O",IF(C8=$X$157,"O","X")))</f>
        <v>X</v>
      </c>
      <c r="D1277" s="58" t="str">
        <f t="shared" si="1131"/>
        <v>X</v>
      </c>
      <c r="E1277" s="58" t="str">
        <f t="shared" si="1131"/>
        <v>X</v>
      </c>
      <c r="F1277" s="58" t="str">
        <f t="shared" si="1131"/>
        <v>X</v>
      </c>
      <c r="G1277" s="58" t="str">
        <f t="shared" si="1131"/>
        <v>X</v>
      </c>
      <c r="H1277" s="58" t="str">
        <f t="shared" si="1131"/>
        <v>X</v>
      </c>
      <c r="I1277" s="58" t="str">
        <f t="shared" si="1131"/>
        <v>X</v>
      </c>
      <c r="J1277" s="58" t="str">
        <f t="shared" si="1131"/>
        <v>X</v>
      </c>
      <c r="K1277" s="58" t="str">
        <f t="shared" si="1131"/>
        <v>X</v>
      </c>
      <c r="L1277" s="58" t="str">
        <f t="shared" si="1131"/>
        <v>X</v>
      </c>
      <c r="M1277" s="58" t="str">
        <f t="shared" si="1131"/>
        <v>X</v>
      </c>
      <c r="N1277" s="58" t="str">
        <f t="shared" si="1131"/>
        <v>X</v>
      </c>
      <c r="O1277" s="58" t="str">
        <f t="shared" si="1131"/>
        <v>X</v>
      </c>
      <c r="P1277" s="58" t="str">
        <f t="shared" si="1131"/>
        <v>X</v>
      </c>
      <c r="Q1277" s="58" t="str">
        <f t="shared" si="1131"/>
        <v>X</v>
      </c>
    </row>
    <row r="1278" spans="1:17" ht="18.75" customHeight="1">
      <c r="A1278" s="780"/>
      <c r="B1278" s="58" t="s">
        <v>34</v>
      </c>
      <c r="C1278" s="58" t="str">
        <f t="shared" ref="C1278:Q1278" si="1132">IF(C9=$V$157,"O",IF(C9=$W$157,"O",IF(C9=$X$157,"O","X")))</f>
        <v>X</v>
      </c>
      <c r="D1278" s="58" t="str">
        <f t="shared" si="1132"/>
        <v>X</v>
      </c>
      <c r="E1278" s="58" t="str">
        <f t="shared" si="1132"/>
        <v>X</v>
      </c>
      <c r="F1278" s="58" t="str">
        <f t="shared" si="1132"/>
        <v>X</v>
      </c>
      <c r="G1278" s="58" t="str">
        <f t="shared" si="1132"/>
        <v>X</v>
      </c>
      <c r="H1278" s="58" t="str">
        <f t="shared" si="1132"/>
        <v>X</v>
      </c>
      <c r="I1278" s="58" t="str">
        <f t="shared" si="1132"/>
        <v>X</v>
      </c>
      <c r="J1278" s="58" t="str">
        <f t="shared" si="1132"/>
        <v>X</v>
      </c>
      <c r="K1278" s="58" t="str">
        <f t="shared" si="1132"/>
        <v>X</v>
      </c>
      <c r="L1278" s="58" t="str">
        <f t="shared" si="1132"/>
        <v>X</v>
      </c>
      <c r="M1278" s="58" t="str">
        <f t="shared" si="1132"/>
        <v>X</v>
      </c>
      <c r="N1278" s="58" t="str">
        <f t="shared" si="1132"/>
        <v>X</v>
      </c>
      <c r="O1278" s="58" t="str">
        <f t="shared" si="1132"/>
        <v>X</v>
      </c>
      <c r="P1278" s="58" t="str">
        <f t="shared" si="1132"/>
        <v>X</v>
      </c>
      <c r="Q1278" s="58" t="str">
        <f t="shared" si="1132"/>
        <v>X</v>
      </c>
    </row>
    <row r="1279" spans="1:17" ht="18.75" customHeight="1">
      <c r="A1279" s="780"/>
      <c r="B1279" s="58" t="s">
        <v>35</v>
      </c>
      <c r="C1279" s="58" t="str">
        <f t="shared" ref="C1279:Q1279" si="1133">IF(C10=$V$157,"O",IF(C10=$W$157,"O",IF(C10=$X$157,"O","X")))</f>
        <v>X</v>
      </c>
      <c r="D1279" s="58" t="str">
        <f t="shared" si="1133"/>
        <v>X</v>
      </c>
      <c r="E1279" s="58" t="str">
        <f t="shared" si="1133"/>
        <v>X</v>
      </c>
      <c r="F1279" s="58" t="str">
        <f t="shared" si="1133"/>
        <v>X</v>
      </c>
      <c r="G1279" s="58" t="str">
        <f t="shared" si="1133"/>
        <v>X</v>
      </c>
      <c r="H1279" s="58" t="str">
        <f t="shared" si="1133"/>
        <v>X</v>
      </c>
      <c r="I1279" s="58" t="str">
        <f t="shared" si="1133"/>
        <v>X</v>
      </c>
      <c r="J1279" s="58" t="str">
        <f t="shared" si="1133"/>
        <v>X</v>
      </c>
      <c r="K1279" s="58" t="str">
        <f t="shared" si="1133"/>
        <v>X</v>
      </c>
      <c r="L1279" s="58" t="str">
        <f t="shared" si="1133"/>
        <v>X</v>
      </c>
      <c r="M1279" s="58" t="str">
        <f t="shared" si="1133"/>
        <v>X</v>
      </c>
      <c r="N1279" s="58" t="str">
        <f t="shared" si="1133"/>
        <v>X</v>
      </c>
      <c r="O1279" s="58" t="str">
        <f t="shared" si="1133"/>
        <v>X</v>
      </c>
      <c r="P1279" s="58" t="str">
        <f t="shared" si="1133"/>
        <v>X</v>
      </c>
      <c r="Q1279" s="58" t="str">
        <f t="shared" si="1133"/>
        <v>X</v>
      </c>
    </row>
    <row r="1280" spans="1:17" ht="18.75" customHeight="1">
      <c r="A1280" s="780"/>
      <c r="B1280" s="58" t="s">
        <v>36</v>
      </c>
      <c r="C1280" s="58" t="str">
        <f t="shared" ref="C1280:Q1280" si="1134">IF(C11=$V$157,"O",IF(C11=$W$157,"O",IF(C11=$X$157,"O","X")))</f>
        <v>X</v>
      </c>
      <c r="D1280" s="58" t="str">
        <f t="shared" si="1134"/>
        <v>X</v>
      </c>
      <c r="E1280" s="58" t="str">
        <f t="shared" si="1134"/>
        <v>X</v>
      </c>
      <c r="F1280" s="58" t="str">
        <f t="shared" si="1134"/>
        <v>X</v>
      </c>
      <c r="G1280" s="58" t="str">
        <f t="shared" si="1134"/>
        <v>X</v>
      </c>
      <c r="H1280" s="58" t="str">
        <f t="shared" si="1134"/>
        <v>X</v>
      </c>
      <c r="I1280" s="58" t="str">
        <f t="shared" si="1134"/>
        <v>X</v>
      </c>
      <c r="J1280" s="58" t="str">
        <f t="shared" si="1134"/>
        <v>X</v>
      </c>
      <c r="K1280" s="58" t="str">
        <f t="shared" si="1134"/>
        <v>X</v>
      </c>
      <c r="L1280" s="58" t="str">
        <f t="shared" si="1134"/>
        <v>X</v>
      </c>
      <c r="M1280" s="58" t="str">
        <f t="shared" si="1134"/>
        <v>X</v>
      </c>
      <c r="N1280" s="58" t="str">
        <f t="shared" si="1134"/>
        <v>X</v>
      </c>
      <c r="O1280" s="58" t="str">
        <f t="shared" si="1134"/>
        <v>X</v>
      </c>
      <c r="P1280" s="58" t="str">
        <f t="shared" si="1134"/>
        <v>X</v>
      </c>
      <c r="Q1280" s="58" t="str">
        <f t="shared" si="1134"/>
        <v>X</v>
      </c>
    </row>
    <row r="1281" spans="1:17" ht="18.75" customHeight="1">
      <c r="A1281" s="780"/>
      <c r="B1281" s="58" t="s">
        <v>21</v>
      </c>
      <c r="C1281" s="58" t="str">
        <f t="shared" ref="C1281:Q1281" si="1135">IF(C12=$V$157,"O",IF(C12=$W$157,"O",IF(C12=$X$157,"O","X")))</f>
        <v>X</v>
      </c>
      <c r="D1281" s="58" t="str">
        <f t="shared" si="1135"/>
        <v>X</v>
      </c>
      <c r="E1281" s="58" t="str">
        <f t="shared" si="1135"/>
        <v>X</v>
      </c>
      <c r="F1281" s="58" t="str">
        <f t="shared" si="1135"/>
        <v>X</v>
      </c>
      <c r="G1281" s="58" t="str">
        <f t="shared" si="1135"/>
        <v>X</v>
      </c>
      <c r="H1281" s="58" t="str">
        <f t="shared" si="1135"/>
        <v>X</v>
      </c>
      <c r="I1281" s="58" t="str">
        <f t="shared" si="1135"/>
        <v>X</v>
      </c>
      <c r="J1281" s="58" t="str">
        <f t="shared" si="1135"/>
        <v>X</v>
      </c>
      <c r="K1281" s="58" t="str">
        <f t="shared" si="1135"/>
        <v>X</v>
      </c>
      <c r="L1281" s="58" t="str">
        <f t="shared" si="1135"/>
        <v>X</v>
      </c>
      <c r="M1281" s="58" t="str">
        <f t="shared" si="1135"/>
        <v>X</v>
      </c>
      <c r="N1281" s="58" t="str">
        <f t="shared" si="1135"/>
        <v>X</v>
      </c>
      <c r="O1281" s="58" t="str">
        <f t="shared" si="1135"/>
        <v>X</v>
      </c>
      <c r="P1281" s="58" t="str">
        <f t="shared" si="1135"/>
        <v>X</v>
      </c>
      <c r="Q1281" s="58" t="str">
        <f t="shared" si="1135"/>
        <v>X</v>
      </c>
    </row>
    <row r="1282" spans="1:17" ht="18.75" customHeight="1">
      <c r="A1282" s="781"/>
      <c r="B1282" s="30" t="s">
        <v>46</v>
      </c>
      <c r="C1282" s="47">
        <f>COUNTIF(C1276:C1281,"O")</f>
        <v>0</v>
      </c>
      <c r="D1282" s="47">
        <f t="shared" ref="D1282:Q1282" si="1136">COUNTIF(D1276:D1281,"O")</f>
        <v>0</v>
      </c>
      <c r="E1282" s="47">
        <f t="shared" si="1136"/>
        <v>0</v>
      </c>
      <c r="F1282" s="47">
        <f t="shared" si="1136"/>
        <v>0</v>
      </c>
      <c r="G1282" s="47">
        <f t="shared" si="1136"/>
        <v>0</v>
      </c>
      <c r="H1282" s="47">
        <f t="shared" si="1136"/>
        <v>0</v>
      </c>
      <c r="I1282" s="47">
        <f t="shared" si="1136"/>
        <v>0</v>
      </c>
      <c r="J1282" s="47">
        <f t="shared" si="1136"/>
        <v>0</v>
      </c>
      <c r="K1282" s="47">
        <f t="shared" si="1136"/>
        <v>0</v>
      </c>
      <c r="L1282" s="47">
        <f t="shared" si="1136"/>
        <v>0</v>
      </c>
      <c r="M1282" s="47">
        <f t="shared" si="1136"/>
        <v>0</v>
      </c>
      <c r="N1282" s="47">
        <f t="shared" si="1136"/>
        <v>0</v>
      </c>
      <c r="O1282" s="47">
        <f t="shared" si="1136"/>
        <v>0</v>
      </c>
      <c r="P1282" s="47">
        <f t="shared" si="1136"/>
        <v>0</v>
      </c>
      <c r="Q1282" s="47">
        <f t="shared" si="1136"/>
        <v>0</v>
      </c>
    </row>
    <row r="1283" spans="1:17" ht="18.75" customHeight="1">
      <c r="A1283" s="779">
        <v>142</v>
      </c>
      <c r="B1283" s="58" t="s">
        <v>32</v>
      </c>
      <c r="C1283" s="58" t="str">
        <f>IF(C7=$V$158,"O",IF(C7=$W$158,"O",IF(C7=$X$158,"O",IF(C7=$Y$158,"O",IF(C7=$Z$158,"O",IF(C7=$AA$158,"O",IF(C7=$AB$158,"O","X")))))))</f>
        <v>X</v>
      </c>
      <c r="D1283" s="58" t="str">
        <f t="shared" ref="D1283:Q1283" si="1137">IF(D7=$V$158,"O",IF(D7=$W$158,"O",IF(D7=$X$158,"O",IF(D7=$Y$158,"O",IF(D7=$Z$158,"O",IF(D7=$AA$158,"O",IF(D7=$AB$158,"O","X")))))))</f>
        <v>X</v>
      </c>
      <c r="E1283" s="58" t="str">
        <f t="shared" si="1137"/>
        <v>X</v>
      </c>
      <c r="F1283" s="58" t="str">
        <f t="shared" si="1137"/>
        <v>X</v>
      </c>
      <c r="G1283" s="58" t="str">
        <f t="shared" si="1137"/>
        <v>X</v>
      </c>
      <c r="H1283" s="58" t="str">
        <f t="shared" si="1137"/>
        <v>X</v>
      </c>
      <c r="I1283" s="58" t="str">
        <f t="shared" si="1137"/>
        <v>X</v>
      </c>
      <c r="J1283" s="58" t="str">
        <f t="shared" si="1137"/>
        <v>X</v>
      </c>
      <c r="K1283" s="58" t="str">
        <f t="shared" si="1137"/>
        <v>X</v>
      </c>
      <c r="L1283" s="58" t="str">
        <f t="shared" si="1137"/>
        <v>X</v>
      </c>
      <c r="M1283" s="58" t="str">
        <f t="shared" si="1137"/>
        <v>X</v>
      </c>
      <c r="N1283" s="58" t="str">
        <f t="shared" si="1137"/>
        <v>X</v>
      </c>
      <c r="O1283" s="58" t="str">
        <f t="shared" si="1137"/>
        <v>X</v>
      </c>
      <c r="P1283" s="58" t="str">
        <f t="shared" si="1137"/>
        <v>X</v>
      </c>
      <c r="Q1283" s="58" t="str">
        <f t="shared" si="1137"/>
        <v>X</v>
      </c>
    </row>
    <row r="1284" spans="1:17" ht="18.75" customHeight="1">
      <c r="A1284" s="780"/>
      <c r="B1284" s="58" t="s">
        <v>33</v>
      </c>
      <c r="C1284" s="58" t="str">
        <f t="shared" ref="C1284:Q1284" si="1138">IF(C8=$V$158,"O",IF(C8=$W$158,"O",IF(C8=$X$158,"O",IF(C8=$Y$158,"O",IF(C8=$Z$158,"O",IF(C8=$AA$158,"O",IF(C8=$AB$158,"O","X")))))))</f>
        <v>X</v>
      </c>
      <c r="D1284" s="58" t="str">
        <f t="shared" si="1138"/>
        <v>X</v>
      </c>
      <c r="E1284" s="58" t="str">
        <f t="shared" si="1138"/>
        <v>X</v>
      </c>
      <c r="F1284" s="58" t="str">
        <f t="shared" si="1138"/>
        <v>X</v>
      </c>
      <c r="G1284" s="58" t="str">
        <f t="shared" si="1138"/>
        <v>X</v>
      </c>
      <c r="H1284" s="58" t="str">
        <f t="shared" si="1138"/>
        <v>X</v>
      </c>
      <c r="I1284" s="58" t="str">
        <f t="shared" si="1138"/>
        <v>X</v>
      </c>
      <c r="J1284" s="58" t="str">
        <f t="shared" si="1138"/>
        <v>X</v>
      </c>
      <c r="K1284" s="58" t="str">
        <f t="shared" si="1138"/>
        <v>X</v>
      </c>
      <c r="L1284" s="58" t="str">
        <f t="shared" si="1138"/>
        <v>X</v>
      </c>
      <c r="M1284" s="58" t="str">
        <f t="shared" si="1138"/>
        <v>X</v>
      </c>
      <c r="N1284" s="58" t="str">
        <f t="shared" si="1138"/>
        <v>X</v>
      </c>
      <c r="O1284" s="58" t="str">
        <f t="shared" si="1138"/>
        <v>X</v>
      </c>
      <c r="P1284" s="58" t="str">
        <f t="shared" si="1138"/>
        <v>X</v>
      </c>
      <c r="Q1284" s="58" t="str">
        <f t="shared" si="1138"/>
        <v>X</v>
      </c>
    </row>
    <row r="1285" spans="1:17" ht="18.75" customHeight="1">
      <c r="A1285" s="780"/>
      <c r="B1285" s="58" t="s">
        <v>34</v>
      </c>
      <c r="C1285" s="58" t="str">
        <f t="shared" ref="C1285:Q1285" si="1139">IF(C9=$V$158,"O",IF(C9=$W$158,"O",IF(C9=$X$158,"O",IF(C9=$Y$158,"O",IF(C9=$Z$158,"O",IF(C9=$AA$158,"O",IF(C9=$AB$158,"O","X")))))))</f>
        <v>O</v>
      </c>
      <c r="D1285" s="58" t="str">
        <f t="shared" si="1139"/>
        <v>O</v>
      </c>
      <c r="E1285" s="58" t="str">
        <f t="shared" si="1139"/>
        <v>O</v>
      </c>
      <c r="F1285" s="58" t="str">
        <f t="shared" si="1139"/>
        <v>O</v>
      </c>
      <c r="G1285" s="58" t="str">
        <f t="shared" si="1139"/>
        <v>O</v>
      </c>
      <c r="H1285" s="58" t="str">
        <f t="shared" si="1139"/>
        <v>O</v>
      </c>
      <c r="I1285" s="58" t="str">
        <f t="shared" si="1139"/>
        <v>O</v>
      </c>
      <c r="J1285" s="58" t="str">
        <f t="shared" si="1139"/>
        <v>O</v>
      </c>
      <c r="K1285" s="58" t="str">
        <f t="shared" si="1139"/>
        <v>O</v>
      </c>
      <c r="L1285" s="58" t="str">
        <f t="shared" si="1139"/>
        <v>O</v>
      </c>
      <c r="M1285" s="58" t="str">
        <f t="shared" si="1139"/>
        <v>O</v>
      </c>
      <c r="N1285" s="58" t="str">
        <f t="shared" si="1139"/>
        <v>O</v>
      </c>
      <c r="O1285" s="58" t="str">
        <f t="shared" si="1139"/>
        <v>O</v>
      </c>
      <c r="P1285" s="58" t="str">
        <f t="shared" si="1139"/>
        <v>O</v>
      </c>
      <c r="Q1285" s="58" t="str">
        <f t="shared" si="1139"/>
        <v>O</v>
      </c>
    </row>
    <row r="1286" spans="1:17" ht="18.75" customHeight="1">
      <c r="A1286" s="780"/>
      <c r="B1286" s="58" t="s">
        <v>35</v>
      </c>
      <c r="C1286" s="58" t="str">
        <f t="shared" ref="C1286:Q1286" si="1140">IF(C10=$V$158,"O",IF(C10=$W$158,"O",IF(C10=$X$158,"O",IF(C10=$Y$158,"O",IF(C10=$Z$158,"O",IF(C10=$AA$158,"O",IF(C10=$AB$158,"O","X")))))))</f>
        <v>X</v>
      </c>
      <c r="D1286" s="58" t="str">
        <f t="shared" si="1140"/>
        <v>X</v>
      </c>
      <c r="E1286" s="58" t="str">
        <f t="shared" si="1140"/>
        <v>X</v>
      </c>
      <c r="F1286" s="58" t="str">
        <f t="shared" si="1140"/>
        <v>X</v>
      </c>
      <c r="G1286" s="58" t="str">
        <f t="shared" si="1140"/>
        <v>X</v>
      </c>
      <c r="H1286" s="58" t="str">
        <f t="shared" si="1140"/>
        <v>X</v>
      </c>
      <c r="I1286" s="58" t="str">
        <f t="shared" si="1140"/>
        <v>X</v>
      </c>
      <c r="J1286" s="58" t="str">
        <f t="shared" si="1140"/>
        <v>X</v>
      </c>
      <c r="K1286" s="58" t="str">
        <f t="shared" si="1140"/>
        <v>X</v>
      </c>
      <c r="L1286" s="58" t="str">
        <f t="shared" si="1140"/>
        <v>X</v>
      </c>
      <c r="M1286" s="58" t="str">
        <f t="shared" si="1140"/>
        <v>X</v>
      </c>
      <c r="N1286" s="58" t="str">
        <f t="shared" si="1140"/>
        <v>X</v>
      </c>
      <c r="O1286" s="58" t="str">
        <f t="shared" si="1140"/>
        <v>X</v>
      </c>
      <c r="P1286" s="58" t="str">
        <f t="shared" si="1140"/>
        <v>X</v>
      </c>
      <c r="Q1286" s="58" t="str">
        <f t="shared" si="1140"/>
        <v>X</v>
      </c>
    </row>
    <row r="1287" spans="1:17" ht="18.75" customHeight="1">
      <c r="A1287" s="780"/>
      <c r="B1287" s="58" t="s">
        <v>36</v>
      </c>
      <c r="C1287" s="58" t="str">
        <f t="shared" ref="C1287:Q1287" si="1141">IF(C11=$V$158,"O",IF(C11=$W$158,"O",IF(C11=$X$158,"O",IF(C11=$Y$158,"O",IF(C11=$Z$158,"O",IF(C11=$AA$158,"O",IF(C11=$AB$158,"O","X")))))))</f>
        <v>X</v>
      </c>
      <c r="D1287" s="58" t="str">
        <f t="shared" si="1141"/>
        <v>X</v>
      </c>
      <c r="E1287" s="58" t="str">
        <f t="shared" si="1141"/>
        <v>X</v>
      </c>
      <c r="F1287" s="58" t="str">
        <f t="shared" si="1141"/>
        <v>X</v>
      </c>
      <c r="G1287" s="58" t="str">
        <f t="shared" si="1141"/>
        <v>X</v>
      </c>
      <c r="H1287" s="58" t="str">
        <f t="shared" si="1141"/>
        <v>X</v>
      </c>
      <c r="I1287" s="58" t="str">
        <f t="shared" si="1141"/>
        <v>X</v>
      </c>
      <c r="J1287" s="58" t="str">
        <f t="shared" si="1141"/>
        <v>X</v>
      </c>
      <c r="K1287" s="58" t="str">
        <f t="shared" si="1141"/>
        <v>X</v>
      </c>
      <c r="L1287" s="58" t="str">
        <f t="shared" si="1141"/>
        <v>X</v>
      </c>
      <c r="M1287" s="58" t="str">
        <f t="shared" si="1141"/>
        <v>X</v>
      </c>
      <c r="N1287" s="58" t="str">
        <f t="shared" si="1141"/>
        <v>X</v>
      </c>
      <c r="O1287" s="58" t="str">
        <f t="shared" si="1141"/>
        <v>X</v>
      </c>
      <c r="P1287" s="58" t="str">
        <f t="shared" si="1141"/>
        <v>X</v>
      </c>
      <c r="Q1287" s="58" t="str">
        <f t="shared" si="1141"/>
        <v>X</v>
      </c>
    </row>
    <row r="1288" spans="1:17" ht="18.75" customHeight="1">
      <c r="A1288" s="780"/>
      <c r="B1288" s="58" t="s">
        <v>21</v>
      </c>
      <c r="C1288" s="58" t="str">
        <f t="shared" ref="C1288:Q1288" si="1142">IF(C12=$V$158,"O",IF(C12=$W$158,"O",IF(C12=$X$158,"O",IF(C12=$Y$158,"O",IF(C12=$Z$158,"O",IF(C12=$AA$158,"O",IF(C12=$AB$158,"O","X")))))))</f>
        <v>X</v>
      </c>
      <c r="D1288" s="58" t="str">
        <f t="shared" si="1142"/>
        <v>X</v>
      </c>
      <c r="E1288" s="58" t="str">
        <f t="shared" si="1142"/>
        <v>X</v>
      </c>
      <c r="F1288" s="58" t="str">
        <f t="shared" si="1142"/>
        <v>X</v>
      </c>
      <c r="G1288" s="58" t="str">
        <f t="shared" si="1142"/>
        <v>X</v>
      </c>
      <c r="H1288" s="58" t="str">
        <f t="shared" si="1142"/>
        <v>X</v>
      </c>
      <c r="I1288" s="58" t="str">
        <f t="shared" si="1142"/>
        <v>X</v>
      </c>
      <c r="J1288" s="58" t="str">
        <f t="shared" si="1142"/>
        <v>X</v>
      </c>
      <c r="K1288" s="58" t="str">
        <f t="shared" si="1142"/>
        <v>X</v>
      </c>
      <c r="L1288" s="58" t="str">
        <f t="shared" si="1142"/>
        <v>X</v>
      </c>
      <c r="M1288" s="58" t="str">
        <f t="shared" si="1142"/>
        <v>X</v>
      </c>
      <c r="N1288" s="58" t="str">
        <f t="shared" si="1142"/>
        <v>X</v>
      </c>
      <c r="O1288" s="58" t="str">
        <f t="shared" si="1142"/>
        <v>X</v>
      </c>
      <c r="P1288" s="58" t="str">
        <f t="shared" si="1142"/>
        <v>X</v>
      </c>
      <c r="Q1288" s="58" t="str">
        <f t="shared" si="1142"/>
        <v>X</v>
      </c>
    </row>
    <row r="1289" spans="1:17" ht="18.75" customHeight="1">
      <c r="A1289" s="781"/>
      <c r="B1289" s="30" t="s">
        <v>46</v>
      </c>
      <c r="C1289" s="47">
        <f>COUNTIF(C1283:C1288,"O")</f>
        <v>1</v>
      </c>
      <c r="D1289" s="47">
        <f t="shared" ref="D1289:Q1289" si="1143">COUNTIF(D1283:D1288,"O")</f>
        <v>1</v>
      </c>
      <c r="E1289" s="47">
        <f t="shared" si="1143"/>
        <v>1</v>
      </c>
      <c r="F1289" s="47">
        <f t="shared" si="1143"/>
        <v>1</v>
      </c>
      <c r="G1289" s="47">
        <f t="shared" si="1143"/>
        <v>1</v>
      </c>
      <c r="H1289" s="47">
        <f t="shared" si="1143"/>
        <v>1</v>
      </c>
      <c r="I1289" s="47">
        <f t="shared" si="1143"/>
        <v>1</v>
      </c>
      <c r="J1289" s="47">
        <f t="shared" si="1143"/>
        <v>1</v>
      </c>
      <c r="K1289" s="47">
        <f t="shared" si="1143"/>
        <v>1</v>
      </c>
      <c r="L1289" s="47">
        <f t="shared" si="1143"/>
        <v>1</v>
      </c>
      <c r="M1289" s="47">
        <f t="shared" si="1143"/>
        <v>1</v>
      </c>
      <c r="N1289" s="47">
        <f t="shared" si="1143"/>
        <v>1</v>
      </c>
      <c r="O1289" s="47">
        <f t="shared" si="1143"/>
        <v>1</v>
      </c>
      <c r="P1289" s="47">
        <f t="shared" si="1143"/>
        <v>1</v>
      </c>
      <c r="Q1289" s="47">
        <f t="shared" si="1143"/>
        <v>1</v>
      </c>
    </row>
    <row r="1290" spans="1:17" ht="18.75" customHeight="1">
      <c r="A1290" s="779">
        <v>143</v>
      </c>
      <c r="B1290" s="58" t="s">
        <v>32</v>
      </c>
      <c r="C1290" s="58" t="str">
        <f>IF(C7=$V$159,"O",IF(C7=$W$159,"O",IF(C7=$X$159,"O",IF(C7=$Y$159,"O",IF(C7=$Z$159,"O",IF(C7=$AA$159,"O",IF(C7=$AB$159,"O","X")))))))</f>
        <v>X</v>
      </c>
      <c r="D1290" s="58" t="str">
        <f t="shared" ref="D1290:Q1290" si="1144">IF(D7=$V$159,"O",IF(D7=$W$159,"O",IF(D7=$X$159,"O",IF(D7=$Y$159,"O",IF(D7=$Z$159,"O",IF(D7=$AA$159,"O",IF(D7=$AB$159,"O","X")))))))</f>
        <v>X</v>
      </c>
      <c r="E1290" s="58" t="str">
        <f t="shared" si="1144"/>
        <v>X</v>
      </c>
      <c r="F1290" s="58" t="str">
        <f t="shared" si="1144"/>
        <v>X</v>
      </c>
      <c r="G1290" s="58" t="str">
        <f t="shared" si="1144"/>
        <v>X</v>
      </c>
      <c r="H1290" s="58" t="str">
        <f t="shared" si="1144"/>
        <v>X</v>
      </c>
      <c r="I1290" s="58" t="str">
        <f t="shared" si="1144"/>
        <v>X</v>
      </c>
      <c r="J1290" s="58" t="str">
        <f t="shared" si="1144"/>
        <v>X</v>
      </c>
      <c r="K1290" s="58" t="str">
        <f t="shared" si="1144"/>
        <v>X</v>
      </c>
      <c r="L1290" s="58" t="str">
        <f t="shared" si="1144"/>
        <v>X</v>
      </c>
      <c r="M1290" s="58" t="str">
        <f t="shared" si="1144"/>
        <v>X</v>
      </c>
      <c r="N1290" s="58" t="str">
        <f t="shared" si="1144"/>
        <v>X</v>
      </c>
      <c r="O1290" s="58" t="str">
        <f t="shared" si="1144"/>
        <v>X</v>
      </c>
      <c r="P1290" s="58" t="str">
        <f t="shared" si="1144"/>
        <v>X</v>
      </c>
      <c r="Q1290" s="58" t="str">
        <f t="shared" si="1144"/>
        <v>X</v>
      </c>
    </row>
    <row r="1291" spans="1:17" ht="18.75" customHeight="1">
      <c r="A1291" s="780"/>
      <c r="B1291" s="58" t="s">
        <v>33</v>
      </c>
      <c r="C1291" s="58" t="str">
        <f t="shared" ref="C1291:Q1291" si="1145">IF(C8=$V$159,"O",IF(C8=$W$159,"O",IF(C8=$X$159,"O",IF(C8=$Y$159,"O",IF(C8=$Z$159,"O",IF(C8=$AA$159,"O",IF(C8=$AB$159,"O","X")))))))</f>
        <v>X</v>
      </c>
      <c r="D1291" s="58" t="str">
        <f t="shared" si="1145"/>
        <v>X</v>
      </c>
      <c r="E1291" s="58" t="str">
        <f t="shared" si="1145"/>
        <v>X</v>
      </c>
      <c r="F1291" s="58" t="str">
        <f t="shared" si="1145"/>
        <v>X</v>
      </c>
      <c r="G1291" s="58" t="str">
        <f t="shared" si="1145"/>
        <v>X</v>
      </c>
      <c r="H1291" s="58" t="str">
        <f t="shared" si="1145"/>
        <v>X</v>
      </c>
      <c r="I1291" s="58" t="str">
        <f t="shared" si="1145"/>
        <v>X</v>
      </c>
      <c r="J1291" s="58" t="str">
        <f t="shared" si="1145"/>
        <v>X</v>
      </c>
      <c r="K1291" s="58" t="str">
        <f t="shared" si="1145"/>
        <v>X</v>
      </c>
      <c r="L1291" s="58" t="str">
        <f t="shared" si="1145"/>
        <v>X</v>
      </c>
      <c r="M1291" s="58" t="str">
        <f t="shared" si="1145"/>
        <v>X</v>
      </c>
      <c r="N1291" s="58" t="str">
        <f t="shared" si="1145"/>
        <v>X</v>
      </c>
      <c r="O1291" s="58" t="str">
        <f t="shared" si="1145"/>
        <v>X</v>
      </c>
      <c r="P1291" s="58" t="str">
        <f t="shared" si="1145"/>
        <v>X</v>
      </c>
      <c r="Q1291" s="58" t="str">
        <f t="shared" si="1145"/>
        <v>X</v>
      </c>
    </row>
    <row r="1292" spans="1:17" ht="18.75" customHeight="1">
      <c r="A1292" s="780"/>
      <c r="B1292" s="58" t="s">
        <v>34</v>
      </c>
      <c r="C1292" s="58" t="str">
        <f t="shared" ref="C1292:Q1292" si="1146">IF(C9=$V$159,"O",IF(C9=$W$159,"O",IF(C9=$X$159,"O",IF(C9=$Y$159,"O",IF(C9=$Z$159,"O",IF(C9=$AA$159,"O",IF(C9=$AB$159,"O","X")))))))</f>
        <v>X</v>
      </c>
      <c r="D1292" s="58" t="str">
        <f t="shared" si="1146"/>
        <v>X</v>
      </c>
      <c r="E1292" s="58" t="str">
        <f t="shared" si="1146"/>
        <v>X</v>
      </c>
      <c r="F1292" s="58" t="str">
        <f t="shared" si="1146"/>
        <v>X</v>
      </c>
      <c r="G1292" s="58" t="str">
        <f t="shared" si="1146"/>
        <v>X</v>
      </c>
      <c r="H1292" s="58" t="str">
        <f t="shared" si="1146"/>
        <v>X</v>
      </c>
      <c r="I1292" s="58" t="str">
        <f t="shared" si="1146"/>
        <v>X</v>
      </c>
      <c r="J1292" s="58" t="str">
        <f t="shared" si="1146"/>
        <v>X</v>
      </c>
      <c r="K1292" s="58" t="str">
        <f t="shared" si="1146"/>
        <v>X</v>
      </c>
      <c r="L1292" s="58" t="str">
        <f t="shared" si="1146"/>
        <v>X</v>
      </c>
      <c r="M1292" s="58" t="str">
        <f t="shared" si="1146"/>
        <v>X</v>
      </c>
      <c r="N1292" s="58" t="str">
        <f t="shared" si="1146"/>
        <v>X</v>
      </c>
      <c r="O1292" s="58" t="str">
        <f t="shared" si="1146"/>
        <v>X</v>
      </c>
      <c r="P1292" s="58" t="str">
        <f t="shared" si="1146"/>
        <v>X</v>
      </c>
      <c r="Q1292" s="58" t="str">
        <f t="shared" si="1146"/>
        <v>X</v>
      </c>
    </row>
    <row r="1293" spans="1:17" ht="18.75" customHeight="1">
      <c r="A1293" s="780"/>
      <c r="B1293" s="58" t="s">
        <v>35</v>
      </c>
      <c r="C1293" s="58" t="str">
        <f t="shared" ref="C1293:Q1293" si="1147">IF(C10=$V$159,"O",IF(C10=$W$159,"O",IF(C10=$X$159,"O",IF(C10=$Y$159,"O",IF(C10=$Z$159,"O",IF(C10=$AA$159,"O",IF(C10=$AB$159,"O","X")))))))</f>
        <v>X</v>
      </c>
      <c r="D1293" s="58" t="str">
        <f t="shared" si="1147"/>
        <v>X</v>
      </c>
      <c r="E1293" s="58" t="str">
        <f t="shared" si="1147"/>
        <v>X</v>
      </c>
      <c r="F1293" s="58" t="str">
        <f t="shared" si="1147"/>
        <v>X</v>
      </c>
      <c r="G1293" s="58" t="str">
        <f t="shared" si="1147"/>
        <v>X</v>
      </c>
      <c r="H1293" s="58" t="str">
        <f t="shared" si="1147"/>
        <v>X</v>
      </c>
      <c r="I1293" s="58" t="str">
        <f t="shared" si="1147"/>
        <v>X</v>
      </c>
      <c r="J1293" s="58" t="str">
        <f t="shared" si="1147"/>
        <v>X</v>
      </c>
      <c r="K1293" s="58" t="str">
        <f t="shared" si="1147"/>
        <v>X</v>
      </c>
      <c r="L1293" s="58" t="str">
        <f t="shared" si="1147"/>
        <v>X</v>
      </c>
      <c r="M1293" s="58" t="str">
        <f t="shared" si="1147"/>
        <v>X</v>
      </c>
      <c r="N1293" s="58" t="str">
        <f t="shared" si="1147"/>
        <v>X</v>
      </c>
      <c r="O1293" s="58" t="str">
        <f t="shared" si="1147"/>
        <v>X</v>
      </c>
      <c r="P1293" s="58" t="str">
        <f t="shared" si="1147"/>
        <v>X</v>
      </c>
      <c r="Q1293" s="58" t="str">
        <f t="shared" si="1147"/>
        <v>X</v>
      </c>
    </row>
    <row r="1294" spans="1:17" ht="18.75" customHeight="1">
      <c r="A1294" s="780"/>
      <c r="B1294" s="58" t="s">
        <v>36</v>
      </c>
      <c r="C1294" s="58" t="str">
        <f t="shared" ref="C1294:Q1294" si="1148">IF(C11=$V$159,"O",IF(C11=$W$159,"O",IF(C11=$X$159,"O",IF(C11=$Y$159,"O",IF(C11=$Z$159,"O",IF(C11=$AA$159,"O",IF(C11=$AB$159,"O","X")))))))</f>
        <v>X</v>
      </c>
      <c r="D1294" s="58" t="str">
        <f t="shared" si="1148"/>
        <v>X</v>
      </c>
      <c r="E1294" s="58" t="str">
        <f t="shared" si="1148"/>
        <v>X</v>
      </c>
      <c r="F1294" s="58" t="str">
        <f t="shared" si="1148"/>
        <v>X</v>
      </c>
      <c r="G1294" s="58" t="str">
        <f t="shared" si="1148"/>
        <v>X</v>
      </c>
      <c r="H1294" s="58" t="str">
        <f t="shared" si="1148"/>
        <v>X</v>
      </c>
      <c r="I1294" s="58" t="str">
        <f t="shared" si="1148"/>
        <v>X</v>
      </c>
      <c r="J1294" s="58" t="str">
        <f t="shared" si="1148"/>
        <v>X</v>
      </c>
      <c r="K1294" s="58" t="str">
        <f t="shared" si="1148"/>
        <v>X</v>
      </c>
      <c r="L1294" s="58" t="str">
        <f t="shared" si="1148"/>
        <v>X</v>
      </c>
      <c r="M1294" s="58" t="str">
        <f t="shared" si="1148"/>
        <v>X</v>
      </c>
      <c r="N1294" s="58" t="str">
        <f t="shared" si="1148"/>
        <v>X</v>
      </c>
      <c r="O1294" s="58" t="str">
        <f t="shared" si="1148"/>
        <v>X</v>
      </c>
      <c r="P1294" s="58" t="str">
        <f t="shared" si="1148"/>
        <v>X</v>
      </c>
      <c r="Q1294" s="58" t="str">
        <f t="shared" si="1148"/>
        <v>X</v>
      </c>
    </row>
    <row r="1295" spans="1:17" ht="18.75" customHeight="1">
      <c r="A1295" s="780"/>
      <c r="B1295" s="58" t="s">
        <v>21</v>
      </c>
      <c r="C1295" s="58" t="str">
        <f t="shared" ref="C1295:Q1295" si="1149">IF(C12=$V$159,"O",IF(C12=$W$159,"O",IF(C12=$X$159,"O",IF(C12=$Y$159,"O",IF(C12=$Z$159,"O",IF(C12=$AA$159,"O",IF(C12=$AB$159,"O","X")))))))</f>
        <v>X</v>
      </c>
      <c r="D1295" s="58" t="str">
        <f t="shared" si="1149"/>
        <v>X</v>
      </c>
      <c r="E1295" s="58" t="str">
        <f t="shared" si="1149"/>
        <v>X</v>
      </c>
      <c r="F1295" s="58" t="str">
        <f t="shared" si="1149"/>
        <v>X</v>
      </c>
      <c r="G1295" s="58" t="str">
        <f t="shared" si="1149"/>
        <v>X</v>
      </c>
      <c r="H1295" s="58" t="str">
        <f t="shared" si="1149"/>
        <v>X</v>
      </c>
      <c r="I1295" s="58" t="str">
        <f t="shared" si="1149"/>
        <v>X</v>
      </c>
      <c r="J1295" s="58" t="str">
        <f t="shared" si="1149"/>
        <v>X</v>
      </c>
      <c r="K1295" s="58" t="str">
        <f t="shared" si="1149"/>
        <v>X</v>
      </c>
      <c r="L1295" s="58" t="str">
        <f t="shared" si="1149"/>
        <v>X</v>
      </c>
      <c r="M1295" s="58" t="str">
        <f t="shared" si="1149"/>
        <v>X</v>
      </c>
      <c r="N1295" s="58" t="str">
        <f t="shared" si="1149"/>
        <v>X</v>
      </c>
      <c r="O1295" s="58" t="str">
        <f t="shared" si="1149"/>
        <v>X</v>
      </c>
      <c r="P1295" s="58" t="str">
        <f t="shared" si="1149"/>
        <v>X</v>
      </c>
      <c r="Q1295" s="58" t="str">
        <f t="shared" si="1149"/>
        <v>X</v>
      </c>
    </row>
    <row r="1296" spans="1:17" ht="18.75" customHeight="1">
      <c r="A1296" s="781"/>
      <c r="B1296" s="30" t="s">
        <v>46</v>
      </c>
      <c r="C1296" s="47">
        <f>COUNTIF(C1290:C1295,"O")</f>
        <v>0</v>
      </c>
      <c r="D1296" s="47">
        <f t="shared" ref="D1296:Q1296" si="1150">COUNTIF(D1290:D1295,"O")</f>
        <v>0</v>
      </c>
      <c r="E1296" s="47">
        <f t="shared" si="1150"/>
        <v>0</v>
      </c>
      <c r="F1296" s="47">
        <f t="shared" si="1150"/>
        <v>0</v>
      </c>
      <c r="G1296" s="47">
        <f t="shared" si="1150"/>
        <v>0</v>
      </c>
      <c r="H1296" s="47">
        <f t="shared" si="1150"/>
        <v>0</v>
      </c>
      <c r="I1296" s="47">
        <f t="shared" si="1150"/>
        <v>0</v>
      </c>
      <c r="J1296" s="47">
        <f t="shared" si="1150"/>
        <v>0</v>
      </c>
      <c r="K1296" s="47">
        <f t="shared" si="1150"/>
        <v>0</v>
      </c>
      <c r="L1296" s="47">
        <f t="shared" si="1150"/>
        <v>0</v>
      </c>
      <c r="M1296" s="47">
        <f t="shared" si="1150"/>
        <v>0</v>
      </c>
      <c r="N1296" s="47">
        <f t="shared" si="1150"/>
        <v>0</v>
      </c>
      <c r="O1296" s="47">
        <f t="shared" si="1150"/>
        <v>0</v>
      </c>
      <c r="P1296" s="47">
        <f t="shared" si="1150"/>
        <v>0</v>
      </c>
      <c r="Q1296" s="47">
        <f t="shared" si="1150"/>
        <v>0</v>
      </c>
    </row>
    <row r="1297" spans="1:17" ht="18.75" customHeight="1">
      <c r="A1297" s="779">
        <v>144</v>
      </c>
      <c r="B1297" s="58" t="s">
        <v>32</v>
      </c>
      <c r="C1297" s="58" t="str">
        <f>IF(C7=$V$160,"O",IF(C7=$W$160,"O",IF(C7=$X$160,"O",IF(C7=$Y$160,"O",IF(C7=$Z$160,"O",IF(C7=$AA$160,"O",IF(C7=$AB$160,"O","X")))))))</f>
        <v>X</v>
      </c>
      <c r="D1297" s="58" t="str">
        <f t="shared" ref="D1297:Q1297" si="1151">IF(D7=$V$160,"O",IF(D7=$W$160,"O",IF(D7=$X$160,"O",IF(D7=$Y$160,"O",IF(D7=$Z$160,"O",IF(D7=$AA$160,"O",IF(D7=$AB$160,"O","X")))))))</f>
        <v>X</v>
      </c>
      <c r="E1297" s="58" t="str">
        <f t="shared" si="1151"/>
        <v>X</v>
      </c>
      <c r="F1297" s="58" t="str">
        <f t="shared" si="1151"/>
        <v>X</v>
      </c>
      <c r="G1297" s="58" t="str">
        <f t="shared" si="1151"/>
        <v>X</v>
      </c>
      <c r="H1297" s="58" t="str">
        <f t="shared" si="1151"/>
        <v>X</v>
      </c>
      <c r="I1297" s="58" t="str">
        <f t="shared" si="1151"/>
        <v>X</v>
      </c>
      <c r="J1297" s="58" t="str">
        <f t="shared" si="1151"/>
        <v>X</v>
      </c>
      <c r="K1297" s="58" t="str">
        <f t="shared" si="1151"/>
        <v>X</v>
      </c>
      <c r="L1297" s="58" t="str">
        <f t="shared" si="1151"/>
        <v>X</v>
      </c>
      <c r="M1297" s="58" t="str">
        <f t="shared" si="1151"/>
        <v>X</v>
      </c>
      <c r="N1297" s="58" t="str">
        <f t="shared" si="1151"/>
        <v>X</v>
      </c>
      <c r="O1297" s="58" t="str">
        <f t="shared" si="1151"/>
        <v>X</v>
      </c>
      <c r="P1297" s="58" t="str">
        <f t="shared" si="1151"/>
        <v>X</v>
      </c>
      <c r="Q1297" s="58" t="str">
        <f t="shared" si="1151"/>
        <v>X</v>
      </c>
    </row>
    <row r="1298" spans="1:17" ht="18.75" customHeight="1">
      <c r="A1298" s="780"/>
      <c r="B1298" s="58" t="s">
        <v>33</v>
      </c>
      <c r="C1298" s="58" t="str">
        <f t="shared" ref="C1298:Q1298" si="1152">IF(C8=$V$160,"O",IF(C8=$W$160,"O",IF(C8=$X$160,"O",IF(C8=$Y$160,"O",IF(C8=$Z$160,"O",IF(C8=$AA$160,"O",IF(C8=$AB$160,"O","X")))))))</f>
        <v>X</v>
      </c>
      <c r="D1298" s="58" t="str">
        <f t="shared" si="1152"/>
        <v>X</v>
      </c>
      <c r="E1298" s="58" t="str">
        <f t="shared" si="1152"/>
        <v>X</v>
      </c>
      <c r="F1298" s="58" t="str">
        <f t="shared" si="1152"/>
        <v>X</v>
      </c>
      <c r="G1298" s="58" t="str">
        <f t="shared" si="1152"/>
        <v>X</v>
      </c>
      <c r="H1298" s="58" t="str">
        <f t="shared" si="1152"/>
        <v>X</v>
      </c>
      <c r="I1298" s="58" t="str">
        <f t="shared" si="1152"/>
        <v>X</v>
      </c>
      <c r="J1298" s="58" t="str">
        <f t="shared" si="1152"/>
        <v>X</v>
      </c>
      <c r="K1298" s="58" t="str">
        <f t="shared" si="1152"/>
        <v>X</v>
      </c>
      <c r="L1298" s="58" t="str">
        <f t="shared" si="1152"/>
        <v>X</v>
      </c>
      <c r="M1298" s="58" t="str">
        <f t="shared" si="1152"/>
        <v>X</v>
      </c>
      <c r="N1298" s="58" t="str">
        <f t="shared" si="1152"/>
        <v>X</v>
      </c>
      <c r="O1298" s="58" t="str">
        <f t="shared" si="1152"/>
        <v>X</v>
      </c>
      <c r="P1298" s="58" t="str">
        <f t="shared" si="1152"/>
        <v>X</v>
      </c>
      <c r="Q1298" s="58" t="str">
        <f t="shared" si="1152"/>
        <v>X</v>
      </c>
    </row>
    <row r="1299" spans="1:17" ht="18.75" customHeight="1">
      <c r="A1299" s="780"/>
      <c r="B1299" s="58" t="s">
        <v>34</v>
      </c>
      <c r="C1299" s="58" t="str">
        <f t="shared" ref="C1299:Q1299" si="1153">IF(C9=$V$160,"O",IF(C9=$W$160,"O",IF(C9=$X$160,"O",IF(C9=$Y$160,"O",IF(C9=$Z$160,"O",IF(C9=$AA$160,"O",IF(C9=$AB$160,"O","X")))))))</f>
        <v>X</v>
      </c>
      <c r="D1299" s="58" t="str">
        <f t="shared" si="1153"/>
        <v>X</v>
      </c>
      <c r="E1299" s="58" t="str">
        <f t="shared" si="1153"/>
        <v>X</v>
      </c>
      <c r="F1299" s="58" t="str">
        <f t="shared" si="1153"/>
        <v>X</v>
      </c>
      <c r="G1299" s="58" t="str">
        <f t="shared" si="1153"/>
        <v>X</v>
      </c>
      <c r="H1299" s="58" t="str">
        <f t="shared" si="1153"/>
        <v>X</v>
      </c>
      <c r="I1299" s="58" t="str">
        <f t="shared" si="1153"/>
        <v>X</v>
      </c>
      <c r="J1299" s="58" t="str">
        <f t="shared" si="1153"/>
        <v>X</v>
      </c>
      <c r="K1299" s="58" t="str">
        <f t="shared" si="1153"/>
        <v>X</v>
      </c>
      <c r="L1299" s="58" t="str">
        <f t="shared" si="1153"/>
        <v>X</v>
      </c>
      <c r="M1299" s="58" t="str">
        <f t="shared" si="1153"/>
        <v>X</v>
      </c>
      <c r="N1299" s="58" t="str">
        <f t="shared" si="1153"/>
        <v>X</v>
      </c>
      <c r="O1299" s="58" t="str">
        <f t="shared" si="1153"/>
        <v>X</v>
      </c>
      <c r="P1299" s="58" t="str">
        <f t="shared" si="1153"/>
        <v>X</v>
      </c>
      <c r="Q1299" s="58" t="str">
        <f t="shared" si="1153"/>
        <v>X</v>
      </c>
    </row>
    <row r="1300" spans="1:17" ht="18.75" customHeight="1">
      <c r="A1300" s="780"/>
      <c r="B1300" s="58" t="s">
        <v>35</v>
      </c>
      <c r="C1300" s="58" t="str">
        <f t="shared" ref="C1300:Q1300" si="1154">IF(C10=$V$160,"O",IF(C10=$W$160,"O",IF(C10=$X$160,"O",IF(C10=$Y$160,"O",IF(C10=$Z$160,"O",IF(C10=$AA$160,"O",IF(C10=$AB$160,"O","X")))))))</f>
        <v>X</v>
      </c>
      <c r="D1300" s="58" t="str">
        <f t="shared" si="1154"/>
        <v>X</v>
      </c>
      <c r="E1300" s="58" t="str">
        <f t="shared" si="1154"/>
        <v>X</v>
      </c>
      <c r="F1300" s="58" t="str">
        <f t="shared" si="1154"/>
        <v>X</v>
      </c>
      <c r="G1300" s="58" t="str">
        <f t="shared" si="1154"/>
        <v>X</v>
      </c>
      <c r="H1300" s="58" t="str">
        <f t="shared" si="1154"/>
        <v>X</v>
      </c>
      <c r="I1300" s="58" t="str">
        <f t="shared" si="1154"/>
        <v>X</v>
      </c>
      <c r="J1300" s="58" t="str">
        <f t="shared" si="1154"/>
        <v>X</v>
      </c>
      <c r="K1300" s="58" t="str">
        <f t="shared" si="1154"/>
        <v>X</v>
      </c>
      <c r="L1300" s="58" t="str">
        <f t="shared" si="1154"/>
        <v>X</v>
      </c>
      <c r="M1300" s="58" t="str">
        <f t="shared" si="1154"/>
        <v>X</v>
      </c>
      <c r="N1300" s="58" t="str">
        <f t="shared" si="1154"/>
        <v>X</v>
      </c>
      <c r="O1300" s="58" t="str">
        <f t="shared" si="1154"/>
        <v>X</v>
      </c>
      <c r="P1300" s="58" t="str">
        <f t="shared" si="1154"/>
        <v>X</v>
      </c>
      <c r="Q1300" s="58" t="str">
        <f t="shared" si="1154"/>
        <v>X</v>
      </c>
    </row>
    <row r="1301" spans="1:17" ht="18.75" customHeight="1">
      <c r="A1301" s="780"/>
      <c r="B1301" s="58" t="s">
        <v>36</v>
      </c>
      <c r="C1301" s="58" t="str">
        <f t="shared" ref="C1301:Q1301" si="1155">IF(C11=$V$160,"O",IF(C11=$W$160,"O",IF(C11=$X$160,"O",IF(C11=$Y$160,"O",IF(C11=$Z$160,"O",IF(C11=$AA$160,"O",IF(C11=$AB$160,"O","X")))))))</f>
        <v>X</v>
      </c>
      <c r="D1301" s="58" t="str">
        <f t="shared" si="1155"/>
        <v>X</v>
      </c>
      <c r="E1301" s="58" t="str">
        <f t="shared" si="1155"/>
        <v>X</v>
      </c>
      <c r="F1301" s="58" t="str">
        <f t="shared" si="1155"/>
        <v>X</v>
      </c>
      <c r="G1301" s="58" t="str">
        <f t="shared" si="1155"/>
        <v>X</v>
      </c>
      <c r="H1301" s="58" t="str">
        <f t="shared" si="1155"/>
        <v>X</v>
      </c>
      <c r="I1301" s="58" t="str">
        <f t="shared" si="1155"/>
        <v>X</v>
      </c>
      <c r="J1301" s="58" t="str">
        <f t="shared" si="1155"/>
        <v>X</v>
      </c>
      <c r="K1301" s="58" t="str">
        <f t="shared" si="1155"/>
        <v>X</v>
      </c>
      <c r="L1301" s="58" t="str">
        <f t="shared" si="1155"/>
        <v>X</v>
      </c>
      <c r="M1301" s="58" t="str">
        <f t="shared" si="1155"/>
        <v>X</v>
      </c>
      <c r="N1301" s="58" t="str">
        <f t="shared" si="1155"/>
        <v>X</v>
      </c>
      <c r="O1301" s="58" t="str">
        <f t="shared" si="1155"/>
        <v>X</v>
      </c>
      <c r="P1301" s="58" t="str">
        <f t="shared" si="1155"/>
        <v>X</v>
      </c>
      <c r="Q1301" s="58" t="str">
        <f t="shared" si="1155"/>
        <v>X</v>
      </c>
    </row>
    <row r="1302" spans="1:17" ht="18.75" customHeight="1">
      <c r="A1302" s="780"/>
      <c r="B1302" s="58" t="s">
        <v>21</v>
      </c>
      <c r="C1302" s="58" t="str">
        <f t="shared" ref="C1302:Q1302" si="1156">IF(C12=$V$160,"O",IF(C12=$W$160,"O",IF(C12=$X$160,"O",IF(C12=$Y$160,"O",IF(C12=$Z$160,"O",IF(C12=$AA$160,"O",IF(C12=$AB$160,"O","X")))))))</f>
        <v>X</v>
      </c>
      <c r="D1302" s="58" t="str">
        <f t="shared" si="1156"/>
        <v>X</v>
      </c>
      <c r="E1302" s="58" t="str">
        <f t="shared" si="1156"/>
        <v>X</v>
      </c>
      <c r="F1302" s="58" t="str">
        <f t="shared" si="1156"/>
        <v>X</v>
      </c>
      <c r="G1302" s="58" t="str">
        <f t="shared" si="1156"/>
        <v>X</v>
      </c>
      <c r="H1302" s="58" t="str">
        <f t="shared" si="1156"/>
        <v>X</v>
      </c>
      <c r="I1302" s="58" t="str">
        <f t="shared" si="1156"/>
        <v>X</v>
      </c>
      <c r="J1302" s="58" t="str">
        <f t="shared" si="1156"/>
        <v>X</v>
      </c>
      <c r="K1302" s="58" t="str">
        <f t="shared" si="1156"/>
        <v>X</v>
      </c>
      <c r="L1302" s="58" t="str">
        <f t="shared" si="1156"/>
        <v>X</v>
      </c>
      <c r="M1302" s="58" t="str">
        <f t="shared" si="1156"/>
        <v>X</v>
      </c>
      <c r="N1302" s="58" t="str">
        <f t="shared" si="1156"/>
        <v>X</v>
      </c>
      <c r="O1302" s="58" t="str">
        <f t="shared" si="1156"/>
        <v>X</v>
      </c>
      <c r="P1302" s="58" t="str">
        <f t="shared" si="1156"/>
        <v>X</v>
      </c>
      <c r="Q1302" s="58" t="str">
        <f t="shared" si="1156"/>
        <v>X</v>
      </c>
    </row>
    <row r="1303" spans="1:17" ht="18.75" customHeight="1">
      <c r="A1303" s="781"/>
      <c r="B1303" s="30" t="s">
        <v>46</v>
      </c>
      <c r="C1303" s="47">
        <f>COUNTIF(C1297:C1302,"O")</f>
        <v>0</v>
      </c>
      <c r="D1303" s="47">
        <f t="shared" ref="D1303:Q1303" si="1157">COUNTIF(D1297:D1302,"O")</f>
        <v>0</v>
      </c>
      <c r="E1303" s="47">
        <f t="shared" si="1157"/>
        <v>0</v>
      </c>
      <c r="F1303" s="47">
        <f t="shared" si="1157"/>
        <v>0</v>
      </c>
      <c r="G1303" s="47">
        <f t="shared" si="1157"/>
        <v>0</v>
      </c>
      <c r="H1303" s="47">
        <f t="shared" si="1157"/>
        <v>0</v>
      </c>
      <c r="I1303" s="47">
        <f t="shared" si="1157"/>
        <v>0</v>
      </c>
      <c r="J1303" s="47">
        <f t="shared" si="1157"/>
        <v>0</v>
      </c>
      <c r="K1303" s="47">
        <f t="shared" si="1157"/>
        <v>0</v>
      </c>
      <c r="L1303" s="47">
        <f t="shared" si="1157"/>
        <v>0</v>
      </c>
      <c r="M1303" s="47">
        <f t="shared" si="1157"/>
        <v>0</v>
      </c>
      <c r="N1303" s="47">
        <f t="shared" si="1157"/>
        <v>0</v>
      </c>
      <c r="O1303" s="47">
        <f t="shared" si="1157"/>
        <v>0</v>
      </c>
      <c r="P1303" s="47">
        <f t="shared" si="1157"/>
        <v>0</v>
      </c>
      <c r="Q1303" s="47">
        <f t="shared" si="1157"/>
        <v>0</v>
      </c>
    </row>
    <row r="1304" spans="1:17" ht="18.75" customHeight="1">
      <c r="A1304" s="779">
        <v>145</v>
      </c>
      <c r="B1304" s="58" t="s">
        <v>32</v>
      </c>
      <c r="C1304" s="58" t="str">
        <f>IF(C7=$V$161,"O",IF(C7=$W$161,"O",IF(C7=$X$161,"O",IF(C7=$Y$161,"O",IF(C7=$Z$161,"O",IF(C7=$AA$161,"O","X"))))))</f>
        <v>X</v>
      </c>
      <c r="D1304" s="58" t="str">
        <f t="shared" ref="D1304:Q1304" si="1158">IF(D7=$V$161,"O",IF(D7=$W$161,"O",IF(D7=$X$161,"O",IF(D7=$Y$161,"O",IF(D7=$Z$161,"O",IF(D7=$AA$161,"O","X"))))))</f>
        <v>X</v>
      </c>
      <c r="E1304" s="58" t="str">
        <f t="shared" si="1158"/>
        <v>X</v>
      </c>
      <c r="F1304" s="58" t="str">
        <f t="shared" si="1158"/>
        <v>X</v>
      </c>
      <c r="G1304" s="58" t="str">
        <f t="shared" si="1158"/>
        <v>X</v>
      </c>
      <c r="H1304" s="58" t="str">
        <f t="shared" si="1158"/>
        <v>X</v>
      </c>
      <c r="I1304" s="58" t="str">
        <f t="shared" si="1158"/>
        <v>X</v>
      </c>
      <c r="J1304" s="58" t="str">
        <f t="shared" si="1158"/>
        <v>X</v>
      </c>
      <c r="K1304" s="58" t="str">
        <f t="shared" si="1158"/>
        <v>X</v>
      </c>
      <c r="L1304" s="58" t="str">
        <f t="shared" si="1158"/>
        <v>X</v>
      </c>
      <c r="M1304" s="58" t="str">
        <f t="shared" si="1158"/>
        <v>X</v>
      </c>
      <c r="N1304" s="58" t="str">
        <f t="shared" si="1158"/>
        <v>X</v>
      </c>
      <c r="O1304" s="58" t="str">
        <f t="shared" si="1158"/>
        <v>X</v>
      </c>
      <c r="P1304" s="58" t="str">
        <f t="shared" si="1158"/>
        <v>X</v>
      </c>
      <c r="Q1304" s="58" t="str">
        <f t="shared" si="1158"/>
        <v>X</v>
      </c>
    </row>
    <row r="1305" spans="1:17" ht="18.75" customHeight="1">
      <c r="A1305" s="780"/>
      <c r="B1305" s="58" t="s">
        <v>33</v>
      </c>
      <c r="C1305" s="58" t="str">
        <f t="shared" ref="C1305:Q1305" si="1159">IF(C8=$V$161,"O",IF(C8=$W$161,"O",IF(C8=$X$161,"O",IF(C8=$Y$161,"O",IF(C8=$Z$161,"O",IF(C8=$AA$161,"O","X"))))))</f>
        <v>X</v>
      </c>
      <c r="D1305" s="58" t="str">
        <f t="shared" si="1159"/>
        <v>X</v>
      </c>
      <c r="E1305" s="58" t="str">
        <f t="shared" si="1159"/>
        <v>X</v>
      </c>
      <c r="F1305" s="58" t="str">
        <f t="shared" si="1159"/>
        <v>X</v>
      </c>
      <c r="G1305" s="58" t="str">
        <f t="shared" si="1159"/>
        <v>X</v>
      </c>
      <c r="H1305" s="58" t="str">
        <f t="shared" si="1159"/>
        <v>X</v>
      </c>
      <c r="I1305" s="58" t="str">
        <f t="shared" si="1159"/>
        <v>X</v>
      </c>
      <c r="J1305" s="58" t="str">
        <f t="shared" si="1159"/>
        <v>X</v>
      </c>
      <c r="K1305" s="58" t="str">
        <f t="shared" si="1159"/>
        <v>X</v>
      </c>
      <c r="L1305" s="58" t="str">
        <f t="shared" si="1159"/>
        <v>X</v>
      </c>
      <c r="M1305" s="58" t="str">
        <f t="shared" si="1159"/>
        <v>X</v>
      </c>
      <c r="N1305" s="58" t="str">
        <f t="shared" si="1159"/>
        <v>X</v>
      </c>
      <c r="O1305" s="58" t="str">
        <f t="shared" si="1159"/>
        <v>X</v>
      </c>
      <c r="P1305" s="58" t="str">
        <f t="shared" si="1159"/>
        <v>X</v>
      </c>
      <c r="Q1305" s="58" t="str">
        <f t="shared" si="1159"/>
        <v>X</v>
      </c>
    </row>
    <row r="1306" spans="1:17" ht="18.75" customHeight="1">
      <c r="A1306" s="780"/>
      <c r="B1306" s="58" t="s">
        <v>34</v>
      </c>
      <c r="C1306" s="58" t="str">
        <f t="shared" ref="C1306:Q1306" si="1160">IF(C9=$V$161,"O",IF(C9=$W$161,"O",IF(C9=$X$161,"O",IF(C9=$Y$161,"O",IF(C9=$Z$161,"O",IF(C9=$AA$161,"O","X"))))))</f>
        <v>X</v>
      </c>
      <c r="D1306" s="58" t="str">
        <f t="shared" si="1160"/>
        <v>X</v>
      </c>
      <c r="E1306" s="58" t="str">
        <f t="shared" si="1160"/>
        <v>X</v>
      </c>
      <c r="F1306" s="58" t="str">
        <f t="shared" si="1160"/>
        <v>X</v>
      </c>
      <c r="G1306" s="58" t="str">
        <f t="shared" si="1160"/>
        <v>X</v>
      </c>
      <c r="H1306" s="58" t="str">
        <f t="shared" si="1160"/>
        <v>X</v>
      </c>
      <c r="I1306" s="58" t="str">
        <f t="shared" si="1160"/>
        <v>X</v>
      </c>
      <c r="J1306" s="58" t="str">
        <f t="shared" si="1160"/>
        <v>X</v>
      </c>
      <c r="K1306" s="58" t="str">
        <f t="shared" si="1160"/>
        <v>X</v>
      </c>
      <c r="L1306" s="58" t="str">
        <f t="shared" si="1160"/>
        <v>X</v>
      </c>
      <c r="M1306" s="58" t="str">
        <f t="shared" si="1160"/>
        <v>X</v>
      </c>
      <c r="N1306" s="58" t="str">
        <f t="shared" si="1160"/>
        <v>X</v>
      </c>
      <c r="O1306" s="58" t="str">
        <f t="shared" si="1160"/>
        <v>X</v>
      </c>
      <c r="P1306" s="58" t="str">
        <f t="shared" si="1160"/>
        <v>X</v>
      </c>
      <c r="Q1306" s="58" t="str">
        <f t="shared" si="1160"/>
        <v>X</v>
      </c>
    </row>
    <row r="1307" spans="1:17" ht="18.75" customHeight="1">
      <c r="A1307" s="780"/>
      <c r="B1307" s="58" t="s">
        <v>35</v>
      </c>
      <c r="C1307" s="58" t="str">
        <f t="shared" ref="C1307:Q1307" si="1161">IF(C10=$V$161,"O",IF(C10=$W$161,"O",IF(C10=$X$161,"O",IF(C10=$Y$161,"O",IF(C10=$Z$161,"O",IF(C10=$AA$161,"O","X"))))))</f>
        <v>O</v>
      </c>
      <c r="D1307" s="58" t="str">
        <f t="shared" si="1161"/>
        <v>O</v>
      </c>
      <c r="E1307" s="58" t="str">
        <f t="shared" si="1161"/>
        <v>O</v>
      </c>
      <c r="F1307" s="58" t="str">
        <f t="shared" si="1161"/>
        <v>O</v>
      </c>
      <c r="G1307" s="58" t="str">
        <f t="shared" si="1161"/>
        <v>O</v>
      </c>
      <c r="H1307" s="58" t="str">
        <f t="shared" si="1161"/>
        <v>O</v>
      </c>
      <c r="I1307" s="58" t="str">
        <f t="shared" si="1161"/>
        <v>O</v>
      </c>
      <c r="J1307" s="58" t="str">
        <f t="shared" si="1161"/>
        <v>O</v>
      </c>
      <c r="K1307" s="58" t="str">
        <f t="shared" si="1161"/>
        <v>O</v>
      </c>
      <c r="L1307" s="58" t="str">
        <f t="shared" si="1161"/>
        <v>O</v>
      </c>
      <c r="M1307" s="58" t="str">
        <f t="shared" si="1161"/>
        <v>O</v>
      </c>
      <c r="N1307" s="58" t="str">
        <f t="shared" si="1161"/>
        <v>O</v>
      </c>
      <c r="O1307" s="58" t="str">
        <f t="shared" si="1161"/>
        <v>O</v>
      </c>
      <c r="P1307" s="58" t="str">
        <f t="shared" si="1161"/>
        <v>O</v>
      </c>
      <c r="Q1307" s="58" t="str">
        <f t="shared" si="1161"/>
        <v>O</v>
      </c>
    </row>
    <row r="1308" spans="1:17" ht="18.75" customHeight="1">
      <c r="A1308" s="780"/>
      <c r="B1308" s="58" t="s">
        <v>36</v>
      </c>
      <c r="C1308" s="58" t="str">
        <f t="shared" ref="C1308:Q1308" si="1162">IF(C11=$V$161,"O",IF(C11=$W$161,"O",IF(C11=$X$161,"O",IF(C11=$Y$161,"O",IF(C11=$Z$161,"O",IF(C11=$AA$161,"O","X"))))))</f>
        <v>X</v>
      </c>
      <c r="D1308" s="58" t="str">
        <f t="shared" si="1162"/>
        <v>X</v>
      </c>
      <c r="E1308" s="58" t="str">
        <f t="shared" si="1162"/>
        <v>X</v>
      </c>
      <c r="F1308" s="58" t="str">
        <f t="shared" si="1162"/>
        <v>X</v>
      </c>
      <c r="G1308" s="58" t="str">
        <f t="shared" si="1162"/>
        <v>X</v>
      </c>
      <c r="H1308" s="58" t="str">
        <f t="shared" si="1162"/>
        <v>X</v>
      </c>
      <c r="I1308" s="58" t="str">
        <f t="shared" si="1162"/>
        <v>X</v>
      </c>
      <c r="J1308" s="58" t="str">
        <f t="shared" si="1162"/>
        <v>X</v>
      </c>
      <c r="K1308" s="58" t="str">
        <f t="shared" si="1162"/>
        <v>X</v>
      </c>
      <c r="L1308" s="58" t="str">
        <f t="shared" si="1162"/>
        <v>X</v>
      </c>
      <c r="M1308" s="58" t="str">
        <f t="shared" si="1162"/>
        <v>X</v>
      </c>
      <c r="N1308" s="58" t="str">
        <f t="shared" si="1162"/>
        <v>X</v>
      </c>
      <c r="O1308" s="58" t="str">
        <f t="shared" si="1162"/>
        <v>X</v>
      </c>
      <c r="P1308" s="58" t="str">
        <f t="shared" si="1162"/>
        <v>X</v>
      </c>
      <c r="Q1308" s="58" t="str">
        <f t="shared" si="1162"/>
        <v>X</v>
      </c>
    </row>
    <row r="1309" spans="1:17" ht="18.75" customHeight="1">
      <c r="A1309" s="780"/>
      <c r="B1309" s="58" t="s">
        <v>21</v>
      </c>
      <c r="C1309" s="58" t="str">
        <f t="shared" ref="C1309:Q1309" si="1163">IF(C12=$V$161,"O",IF(C12=$W$161,"O",IF(C12=$X$161,"O",IF(C12=$Y$161,"O",IF(C12=$Z$161,"O",IF(C12=$AA$161,"O","X"))))))</f>
        <v>X</v>
      </c>
      <c r="D1309" s="58" t="str">
        <f t="shared" si="1163"/>
        <v>X</v>
      </c>
      <c r="E1309" s="58" t="str">
        <f t="shared" si="1163"/>
        <v>X</v>
      </c>
      <c r="F1309" s="58" t="str">
        <f t="shared" si="1163"/>
        <v>X</v>
      </c>
      <c r="G1309" s="58" t="str">
        <f t="shared" si="1163"/>
        <v>X</v>
      </c>
      <c r="H1309" s="58" t="str">
        <f t="shared" si="1163"/>
        <v>X</v>
      </c>
      <c r="I1309" s="58" t="str">
        <f t="shared" si="1163"/>
        <v>X</v>
      </c>
      <c r="J1309" s="58" t="str">
        <f t="shared" si="1163"/>
        <v>X</v>
      </c>
      <c r="K1309" s="58" t="str">
        <f t="shared" si="1163"/>
        <v>X</v>
      </c>
      <c r="L1309" s="58" t="str">
        <f t="shared" si="1163"/>
        <v>X</v>
      </c>
      <c r="M1309" s="58" t="str">
        <f t="shared" si="1163"/>
        <v>X</v>
      </c>
      <c r="N1309" s="58" t="str">
        <f t="shared" si="1163"/>
        <v>X</v>
      </c>
      <c r="O1309" s="58" t="str">
        <f t="shared" si="1163"/>
        <v>X</v>
      </c>
      <c r="P1309" s="58" t="str">
        <f t="shared" si="1163"/>
        <v>X</v>
      </c>
      <c r="Q1309" s="58" t="str">
        <f t="shared" si="1163"/>
        <v>X</v>
      </c>
    </row>
    <row r="1310" spans="1:17" ht="18.75" customHeight="1">
      <c r="A1310" s="781"/>
      <c r="B1310" s="30" t="s">
        <v>46</v>
      </c>
      <c r="C1310" s="47">
        <f>COUNTIF(C1304:C1309,"O")</f>
        <v>1</v>
      </c>
      <c r="D1310" s="47">
        <f t="shared" ref="D1310:Q1310" si="1164">COUNTIF(D1304:D1309,"O")</f>
        <v>1</v>
      </c>
      <c r="E1310" s="47">
        <f t="shared" si="1164"/>
        <v>1</v>
      </c>
      <c r="F1310" s="47">
        <f t="shared" si="1164"/>
        <v>1</v>
      </c>
      <c r="G1310" s="47">
        <f t="shared" si="1164"/>
        <v>1</v>
      </c>
      <c r="H1310" s="47">
        <f t="shared" si="1164"/>
        <v>1</v>
      </c>
      <c r="I1310" s="47">
        <f t="shared" si="1164"/>
        <v>1</v>
      </c>
      <c r="J1310" s="47">
        <f t="shared" si="1164"/>
        <v>1</v>
      </c>
      <c r="K1310" s="47">
        <f t="shared" si="1164"/>
        <v>1</v>
      </c>
      <c r="L1310" s="47">
        <f t="shared" si="1164"/>
        <v>1</v>
      </c>
      <c r="M1310" s="47">
        <f t="shared" si="1164"/>
        <v>1</v>
      </c>
      <c r="N1310" s="47">
        <f t="shared" si="1164"/>
        <v>1</v>
      </c>
      <c r="O1310" s="47">
        <f t="shared" si="1164"/>
        <v>1</v>
      </c>
      <c r="P1310" s="47">
        <f t="shared" si="1164"/>
        <v>1</v>
      </c>
      <c r="Q1310" s="47">
        <f t="shared" si="1164"/>
        <v>1</v>
      </c>
    </row>
    <row r="1311" spans="1:17" ht="18.75" customHeight="1">
      <c r="A1311" s="779">
        <v>146</v>
      </c>
      <c r="B1311" s="58" t="s">
        <v>32</v>
      </c>
      <c r="C1311" s="58" t="str">
        <f>IF(C7=$V$162,"O",IF(C7=$W$162,"O",IF(C7=$X$162,"O",IF(C7=$Y$162,"O",IF(C7=$Z$162,"O",IF(C7=$AA$162,"O","X"))))))</f>
        <v>O</v>
      </c>
      <c r="D1311" s="58" t="str">
        <f t="shared" ref="D1311:Q1311" si="1165">IF(D7=$V$162,"O",IF(D7=$W$162,"O",IF(D7=$X$162,"O",IF(D7=$Y$162,"O",IF(D7=$Z$162,"O",IF(D7=$AA$162,"O","X"))))))</f>
        <v>O</v>
      </c>
      <c r="E1311" s="58" t="str">
        <f t="shared" si="1165"/>
        <v>O</v>
      </c>
      <c r="F1311" s="58" t="str">
        <f t="shared" si="1165"/>
        <v>O</v>
      </c>
      <c r="G1311" s="58" t="str">
        <f t="shared" si="1165"/>
        <v>O</v>
      </c>
      <c r="H1311" s="58" t="str">
        <f t="shared" si="1165"/>
        <v>O</v>
      </c>
      <c r="I1311" s="58" t="str">
        <f t="shared" si="1165"/>
        <v>O</v>
      </c>
      <c r="J1311" s="58" t="str">
        <f t="shared" si="1165"/>
        <v>O</v>
      </c>
      <c r="K1311" s="58" t="str">
        <f t="shared" si="1165"/>
        <v>O</v>
      </c>
      <c r="L1311" s="58" t="str">
        <f t="shared" si="1165"/>
        <v>O</v>
      </c>
      <c r="M1311" s="58" t="str">
        <f t="shared" si="1165"/>
        <v>O</v>
      </c>
      <c r="N1311" s="58" t="str">
        <f t="shared" si="1165"/>
        <v>O</v>
      </c>
      <c r="O1311" s="58" t="str">
        <f t="shared" si="1165"/>
        <v>O</v>
      </c>
      <c r="P1311" s="58" t="str">
        <f t="shared" si="1165"/>
        <v>O</v>
      </c>
      <c r="Q1311" s="58" t="str">
        <f t="shared" si="1165"/>
        <v>O</v>
      </c>
    </row>
    <row r="1312" spans="1:17" ht="18.75" customHeight="1">
      <c r="A1312" s="780"/>
      <c r="B1312" s="58" t="s">
        <v>33</v>
      </c>
      <c r="C1312" s="58" t="str">
        <f t="shared" ref="C1312:Q1312" si="1166">IF(C8=$V$162,"O",IF(C8=$W$162,"O",IF(C8=$X$162,"O",IF(C8=$Y$162,"O",IF(C8=$Z$162,"O",IF(C8=$AA$162,"O","X"))))))</f>
        <v>X</v>
      </c>
      <c r="D1312" s="58" t="str">
        <f t="shared" si="1166"/>
        <v>X</v>
      </c>
      <c r="E1312" s="58" t="str">
        <f t="shared" si="1166"/>
        <v>X</v>
      </c>
      <c r="F1312" s="58" t="str">
        <f t="shared" si="1166"/>
        <v>X</v>
      </c>
      <c r="G1312" s="58" t="str">
        <f t="shared" si="1166"/>
        <v>X</v>
      </c>
      <c r="H1312" s="58" t="str">
        <f t="shared" si="1166"/>
        <v>X</v>
      </c>
      <c r="I1312" s="58" t="str">
        <f t="shared" si="1166"/>
        <v>X</v>
      </c>
      <c r="J1312" s="58" t="str">
        <f t="shared" si="1166"/>
        <v>X</v>
      </c>
      <c r="K1312" s="58" t="str">
        <f t="shared" si="1166"/>
        <v>X</v>
      </c>
      <c r="L1312" s="58" t="str">
        <f t="shared" si="1166"/>
        <v>X</v>
      </c>
      <c r="M1312" s="58" t="str">
        <f t="shared" si="1166"/>
        <v>X</v>
      </c>
      <c r="N1312" s="58" t="str">
        <f t="shared" si="1166"/>
        <v>X</v>
      </c>
      <c r="O1312" s="58" t="str">
        <f t="shared" si="1166"/>
        <v>X</v>
      </c>
      <c r="P1312" s="58" t="str">
        <f t="shared" si="1166"/>
        <v>X</v>
      </c>
      <c r="Q1312" s="58" t="str">
        <f t="shared" si="1166"/>
        <v>X</v>
      </c>
    </row>
    <row r="1313" spans="1:17" ht="18.75" customHeight="1">
      <c r="A1313" s="780"/>
      <c r="B1313" s="58" t="s">
        <v>34</v>
      </c>
      <c r="C1313" s="58" t="str">
        <f t="shared" ref="C1313:Q1313" si="1167">IF(C9=$V$162,"O",IF(C9=$W$162,"O",IF(C9=$X$162,"O",IF(C9=$Y$162,"O",IF(C9=$Z$162,"O",IF(C9=$AA$162,"O","X"))))))</f>
        <v>X</v>
      </c>
      <c r="D1313" s="58" t="str">
        <f t="shared" si="1167"/>
        <v>X</v>
      </c>
      <c r="E1313" s="58" t="str">
        <f t="shared" si="1167"/>
        <v>X</v>
      </c>
      <c r="F1313" s="58" t="str">
        <f t="shared" si="1167"/>
        <v>X</v>
      </c>
      <c r="G1313" s="58" t="str">
        <f t="shared" si="1167"/>
        <v>X</v>
      </c>
      <c r="H1313" s="58" t="str">
        <f t="shared" si="1167"/>
        <v>X</v>
      </c>
      <c r="I1313" s="58" t="str">
        <f t="shared" si="1167"/>
        <v>X</v>
      </c>
      <c r="J1313" s="58" t="str">
        <f t="shared" si="1167"/>
        <v>X</v>
      </c>
      <c r="K1313" s="58" t="str">
        <f t="shared" si="1167"/>
        <v>X</v>
      </c>
      <c r="L1313" s="58" t="str">
        <f t="shared" si="1167"/>
        <v>X</v>
      </c>
      <c r="M1313" s="58" t="str">
        <f t="shared" si="1167"/>
        <v>X</v>
      </c>
      <c r="N1313" s="58" t="str">
        <f t="shared" si="1167"/>
        <v>X</v>
      </c>
      <c r="O1313" s="58" t="str">
        <f t="shared" si="1167"/>
        <v>X</v>
      </c>
      <c r="P1313" s="58" t="str">
        <f t="shared" si="1167"/>
        <v>X</v>
      </c>
      <c r="Q1313" s="58" t="str">
        <f t="shared" si="1167"/>
        <v>X</v>
      </c>
    </row>
    <row r="1314" spans="1:17" ht="18.75" customHeight="1">
      <c r="A1314" s="780"/>
      <c r="B1314" s="58" t="s">
        <v>35</v>
      </c>
      <c r="C1314" s="58" t="str">
        <f t="shared" ref="C1314:Q1314" si="1168">IF(C10=$V$162,"O",IF(C10=$W$162,"O",IF(C10=$X$162,"O",IF(C10=$Y$162,"O",IF(C10=$Z$162,"O",IF(C10=$AA$162,"O","X"))))))</f>
        <v>X</v>
      </c>
      <c r="D1314" s="58" t="str">
        <f t="shared" si="1168"/>
        <v>X</v>
      </c>
      <c r="E1314" s="58" t="str">
        <f t="shared" si="1168"/>
        <v>X</v>
      </c>
      <c r="F1314" s="58" t="str">
        <f t="shared" si="1168"/>
        <v>X</v>
      </c>
      <c r="G1314" s="58" t="str">
        <f t="shared" si="1168"/>
        <v>X</v>
      </c>
      <c r="H1314" s="58" t="str">
        <f t="shared" si="1168"/>
        <v>X</v>
      </c>
      <c r="I1314" s="58" t="str">
        <f t="shared" si="1168"/>
        <v>X</v>
      </c>
      <c r="J1314" s="58" t="str">
        <f t="shared" si="1168"/>
        <v>X</v>
      </c>
      <c r="K1314" s="58" t="str">
        <f t="shared" si="1168"/>
        <v>X</v>
      </c>
      <c r="L1314" s="58" t="str">
        <f t="shared" si="1168"/>
        <v>X</v>
      </c>
      <c r="M1314" s="58" t="str">
        <f t="shared" si="1168"/>
        <v>X</v>
      </c>
      <c r="N1314" s="58" t="str">
        <f t="shared" si="1168"/>
        <v>X</v>
      </c>
      <c r="O1314" s="58" t="str">
        <f t="shared" si="1168"/>
        <v>X</v>
      </c>
      <c r="P1314" s="58" t="str">
        <f t="shared" si="1168"/>
        <v>X</v>
      </c>
      <c r="Q1314" s="58" t="str">
        <f t="shared" si="1168"/>
        <v>X</v>
      </c>
    </row>
    <row r="1315" spans="1:17" ht="18.75" customHeight="1">
      <c r="A1315" s="780"/>
      <c r="B1315" s="58" t="s">
        <v>36</v>
      </c>
      <c r="C1315" s="58" t="str">
        <f t="shared" ref="C1315:Q1315" si="1169">IF(C11=$V$162,"O",IF(C11=$W$162,"O",IF(C11=$X$162,"O",IF(C11=$Y$162,"O",IF(C11=$Z$162,"O",IF(C11=$AA$162,"O","X"))))))</f>
        <v>X</v>
      </c>
      <c r="D1315" s="58" t="str">
        <f t="shared" si="1169"/>
        <v>X</v>
      </c>
      <c r="E1315" s="58" t="str">
        <f t="shared" si="1169"/>
        <v>X</v>
      </c>
      <c r="F1315" s="58" t="str">
        <f t="shared" si="1169"/>
        <v>X</v>
      </c>
      <c r="G1315" s="58" t="str">
        <f t="shared" si="1169"/>
        <v>X</v>
      </c>
      <c r="H1315" s="58" t="str">
        <f t="shared" si="1169"/>
        <v>X</v>
      </c>
      <c r="I1315" s="58" t="str">
        <f t="shared" si="1169"/>
        <v>X</v>
      </c>
      <c r="J1315" s="58" t="str">
        <f t="shared" si="1169"/>
        <v>X</v>
      </c>
      <c r="K1315" s="58" t="str">
        <f t="shared" si="1169"/>
        <v>X</v>
      </c>
      <c r="L1315" s="58" t="str">
        <f t="shared" si="1169"/>
        <v>X</v>
      </c>
      <c r="M1315" s="58" t="str">
        <f t="shared" si="1169"/>
        <v>X</v>
      </c>
      <c r="N1315" s="58" t="str">
        <f t="shared" si="1169"/>
        <v>X</v>
      </c>
      <c r="O1315" s="58" t="str">
        <f t="shared" si="1169"/>
        <v>X</v>
      </c>
      <c r="P1315" s="58" t="str">
        <f t="shared" si="1169"/>
        <v>X</v>
      </c>
      <c r="Q1315" s="58" t="str">
        <f t="shared" si="1169"/>
        <v>X</v>
      </c>
    </row>
    <row r="1316" spans="1:17" ht="18.75" customHeight="1">
      <c r="A1316" s="780"/>
      <c r="B1316" s="58" t="s">
        <v>21</v>
      </c>
      <c r="C1316" s="58" t="str">
        <f t="shared" ref="C1316:Q1316" si="1170">IF(C12=$V$162,"O",IF(C12=$W$162,"O",IF(C12=$X$162,"O",IF(C12=$Y$162,"O",IF(C12=$Z$162,"O",IF(C12=$AA$162,"O","X"))))))</f>
        <v>X</v>
      </c>
      <c r="D1316" s="58" t="str">
        <f t="shared" si="1170"/>
        <v>X</v>
      </c>
      <c r="E1316" s="58" t="str">
        <f t="shared" si="1170"/>
        <v>X</v>
      </c>
      <c r="F1316" s="58" t="str">
        <f t="shared" si="1170"/>
        <v>X</v>
      </c>
      <c r="G1316" s="58" t="str">
        <f t="shared" si="1170"/>
        <v>X</v>
      </c>
      <c r="H1316" s="58" t="str">
        <f t="shared" si="1170"/>
        <v>X</v>
      </c>
      <c r="I1316" s="58" t="str">
        <f t="shared" si="1170"/>
        <v>X</v>
      </c>
      <c r="J1316" s="58" t="str">
        <f t="shared" si="1170"/>
        <v>X</v>
      </c>
      <c r="K1316" s="58" t="str">
        <f t="shared" si="1170"/>
        <v>X</v>
      </c>
      <c r="L1316" s="58" t="str">
        <f t="shared" si="1170"/>
        <v>X</v>
      </c>
      <c r="M1316" s="58" t="str">
        <f t="shared" si="1170"/>
        <v>X</v>
      </c>
      <c r="N1316" s="58" t="str">
        <f t="shared" si="1170"/>
        <v>X</v>
      </c>
      <c r="O1316" s="58" t="str">
        <f t="shared" si="1170"/>
        <v>X</v>
      </c>
      <c r="P1316" s="58" t="str">
        <f t="shared" si="1170"/>
        <v>X</v>
      </c>
      <c r="Q1316" s="58" t="str">
        <f t="shared" si="1170"/>
        <v>X</v>
      </c>
    </row>
    <row r="1317" spans="1:17" ht="18.75" customHeight="1">
      <c r="A1317" s="781"/>
      <c r="B1317" s="30" t="s">
        <v>46</v>
      </c>
      <c r="C1317" s="47">
        <f>COUNTIF(C1311:C1316,"O")</f>
        <v>1</v>
      </c>
      <c r="D1317" s="47">
        <f t="shared" ref="D1317:Q1317" si="1171">COUNTIF(D1311:D1316,"O")</f>
        <v>1</v>
      </c>
      <c r="E1317" s="47">
        <f t="shared" si="1171"/>
        <v>1</v>
      </c>
      <c r="F1317" s="47">
        <f t="shared" si="1171"/>
        <v>1</v>
      </c>
      <c r="G1317" s="47">
        <f t="shared" si="1171"/>
        <v>1</v>
      </c>
      <c r="H1317" s="47">
        <f t="shared" si="1171"/>
        <v>1</v>
      </c>
      <c r="I1317" s="47">
        <f t="shared" si="1171"/>
        <v>1</v>
      </c>
      <c r="J1317" s="47">
        <f t="shared" si="1171"/>
        <v>1</v>
      </c>
      <c r="K1317" s="47">
        <f t="shared" si="1171"/>
        <v>1</v>
      </c>
      <c r="L1317" s="47">
        <f t="shared" si="1171"/>
        <v>1</v>
      </c>
      <c r="M1317" s="47">
        <f t="shared" si="1171"/>
        <v>1</v>
      </c>
      <c r="N1317" s="47">
        <f t="shared" si="1171"/>
        <v>1</v>
      </c>
      <c r="O1317" s="47">
        <f t="shared" si="1171"/>
        <v>1</v>
      </c>
      <c r="P1317" s="47">
        <f t="shared" si="1171"/>
        <v>1</v>
      </c>
      <c r="Q1317" s="47">
        <f t="shared" si="1171"/>
        <v>1</v>
      </c>
    </row>
    <row r="1318" spans="1:17" ht="18.75" customHeight="1">
      <c r="A1318" s="779">
        <v>147</v>
      </c>
      <c r="B1318" s="58" t="s">
        <v>32</v>
      </c>
      <c r="C1318" s="58" t="str">
        <f>IF(C7=$V$163,"O",IF(C7=$W$163,"O",IF(C7=$X$163,"O",IF(C7=$Y$163,"O",IF(C7=$Z$163,"O",IF(C7=$AA$163,"O","X"))))))</f>
        <v>X</v>
      </c>
      <c r="D1318" s="58" t="str">
        <f t="shared" ref="D1318:Q1318" si="1172">IF(D7=$V$163,"O",IF(D7=$W$163,"O",IF(D7=$X$163,"O",IF(D7=$Y$163,"O",IF(D7=$Z$163,"O",IF(D7=$AA$163,"O","X"))))))</f>
        <v>X</v>
      </c>
      <c r="E1318" s="58" t="str">
        <f t="shared" si="1172"/>
        <v>X</v>
      </c>
      <c r="F1318" s="58" t="str">
        <f t="shared" si="1172"/>
        <v>X</v>
      </c>
      <c r="G1318" s="58" t="str">
        <f t="shared" si="1172"/>
        <v>X</v>
      </c>
      <c r="H1318" s="58" t="str">
        <f t="shared" si="1172"/>
        <v>X</v>
      </c>
      <c r="I1318" s="58" t="str">
        <f t="shared" si="1172"/>
        <v>X</v>
      </c>
      <c r="J1318" s="58" t="str">
        <f t="shared" si="1172"/>
        <v>X</v>
      </c>
      <c r="K1318" s="58" t="str">
        <f t="shared" si="1172"/>
        <v>X</v>
      </c>
      <c r="L1318" s="58" t="str">
        <f t="shared" si="1172"/>
        <v>X</v>
      </c>
      <c r="M1318" s="58" t="str">
        <f t="shared" si="1172"/>
        <v>X</v>
      </c>
      <c r="N1318" s="58" t="str">
        <f t="shared" si="1172"/>
        <v>X</v>
      </c>
      <c r="O1318" s="58" t="str">
        <f t="shared" si="1172"/>
        <v>X</v>
      </c>
      <c r="P1318" s="58" t="str">
        <f t="shared" si="1172"/>
        <v>X</v>
      </c>
      <c r="Q1318" s="58" t="str">
        <f t="shared" si="1172"/>
        <v>X</v>
      </c>
    </row>
    <row r="1319" spans="1:17" ht="18.75" customHeight="1">
      <c r="A1319" s="780"/>
      <c r="B1319" s="58" t="s">
        <v>33</v>
      </c>
      <c r="C1319" s="58" t="str">
        <f t="shared" ref="C1319:Q1319" si="1173">IF(C8=$V$163,"O",IF(C8=$W$163,"O",IF(C8=$X$163,"O",IF(C8=$Y$163,"O",IF(C8=$Z$163,"O",IF(C8=$AA$163,"O","X"))))))</f>
        <v>O</v>
      </c>
      <c r="D1319" s="58" t="str">
        <f t="shared" si="1173"/>
        <v>O</v>
      </c>
      <c r="E1319" s="58" t="str">
        <f t="shared" si="1173"/>
        <v>O</v>
      </c>
      <c r="F1319" s="58" t="str">
        <f t="shared" si="1173"/>
        <v>O</v>
      </c>
      <c r="G1319" s="58" t="str">
        <f t="shared" si="1173"/>
        <v>O</v>
      </c>
      <c r="H1319" s="58" t="str">
        <f t="shared" si="1173"/>
        <v>O</v>
      </c>
      <c r="I1319" s="58" t="str">
        <f t="shared" si="1173"/>
        <v>O</v>
      </c>
      <c r="J1319" s="58" t="str">
        <f t="shared" si="1173"/>
        <v>O</v>
      </c>
      <c r="K1319" s="58" t="str">
        <f t="shared" si="1173"/>
        <v>O</v>
      </c>
      <c r="L1319" s="58" t="str">
        <f t="shared" si="1173"/>
        <v>O</v>
      </c>
      <c r="M1319" s="58" t="str">
        <f t="shared" si="1173"/>
        <v>O</v>
      </c>
      <c r="N1319" s="58" t="str">
        <f t="shared" si="1173"/>
        <v>O</v>
      </c>
      <c r="O1319" s="58" t="str">
        <f t="shared" si="1173"/>
        <v>O</v>
      </c>
      <c r="P1319" s="58" t="str">
        <f t="shared" si="1173"/>
        <v>O</v>
      </c>
      <c r="Q1319" s="58" t="str">
        <f t="shared" si="1173"/>
        <v>O</v>
      </c>
    </row>
    <row r="1320" spans="1:17" ht="18.75" customHeight="1">
      <c r="A1320" s="780"/>
      <c r="B1320" s="58" t="s">
        <v>34</v>
      </c>
      <c r="C1320" s="58" t="str">
        <f t="shared" ref="C1320:Q1320" si="1174">IF(C9=$V$163,"O",IF(C9=$W$163,"O",IF(C9=$X$163,"O",IF(C9=$Y$163,"O",IF(C9=$Z$163,"O",IF(C9=$AA$163,"O","X"))))))</f>
        <v>X</v>
      </c>
      <c r="D1320" s="58" t="str">
        <f t="shared" si="1174"/>
        <v>X</v>
      </c>
      <c r="E1320" s="58" t="str">
        <f t="shared" si="1174"/>
        <v>X</v>
      </c>
      <c r="F1320" s="58" t="str">
        <f t="shared" si="1174"/>
        <v>X</v>
      </c>
      <c r="G1320" s="58" t="str">
        <f t="shared" si="1174"/>
        <v>X</v>
      </c>
      <c r="H1320" s="58" t="str">
        <f t="shared" si="1174"/>
        <v>X</v>
      </c>
      <c r="I1320" s="58" t="str">
        <f t="shared" si="1174"/>
        <v>X</v>
      </c>
      <c r="J1320" s="58" t="str">
        <f t="shared" si="1174"/>
        <v>X</v>
      </c>
      <c r="K1320" s="58" t="str">
        <f t="shared" si="1174"/>
        <v>X</v>
      </c>
      <c r="L1320" s="58" t="str">
        <f t="shared" si="1174"/>
        <v>X</v>
      </c>
      <c r="M1320" s="58" t="str">
        <f t="shared" si="1174"/>
        <v>X</v>
      </c>
      <c r="N1320" s="58" t="str">
        <f t="shared" si="1174"/>
        <v>X</v>
      </c>
      <c r="O1320" s="58" t="str">
        <f t="shared" si="1174"/>
        <v>X</v>
      </c>
      <c r="P1320" s="58" t="str">
        <f t="shared" si="1174"/>
        <v>X</v>
      </c>
      <c r="Q1320" s="58" t="str">
        <f t="shared" si="1174"/>
        <v>X</v>
      </c>
    </row>
    <row r="1321" spans="1:17" ht="18.75" customHeight="1">
      <c r="A1321" s="780"/>
      <c r="B1321" s="58" t="s">
        <v>35</v>
      </c>
      <c r="C1321" s="58" t="str">
        <f t="shared" ref="C1321:Q1321" si="1175">IF(C10=$V$163,"O",IF(C10=$W$163,"O",IF(C10=$X$163,"O",IF(C10=$Y$163,"O",IF(C10=$Z$163,"O",IF(C10=$AA$163,"O","X"))))))</f>
        <v>X</v>
      </c>
      <c r="D1321" s="58" t="str">
        <f t="shared" si="1175"/>
        <v>X</v>
      </c>
      <c r="E1321" s="58" t="str">
        <f t="shared" si="1175"/>
        <v>X</v>
      </c>
      <c r="F1321" s="58" t="str">
        <f t="shared" si="1175"/>
        <v>X</v>
      </c>
      <c r="G1321" s="58" t="str">
        <f t="shared" si="1175"/>
        <v>X</v>
      </c>
      <c r="H1321" s="58" t="str">
        <f t="shared" si="1175"/>
        <v>X</v>
      </c>
      <c r="I1321" s="58" t="str">
        <f t="shared" si="1175"/>
        <v>X</v>
      </c>
      <c r="J1321" s="58" t="str">
        <f t="shared" si="1175"/>
        <v>X</v>
      </c>
      <c r="K1321" s="58" t="str">
        <f t="shared" si="1175"/>
        <v>X</v>
      </c>
      <c r="L1321" s="58" t="str">
        <f t="shared" si="1175"/>
        <v>X</v>
      </c>
      <c r="M1321" s="58" t="str">
        <f t="shared" si="1175"/>
        <v>X</v>
      </c>
      <c r="N1321" s="58" t="str">
        <f t="shared" si="1175"/>
        <v>X</v>
      </c>
      <c r="O1321" s="58" t="str">
        <f t="shared" si="1175"/>
        <v>X</v>
      </c>
      <c r="P1321" s="58" t="str">
        <f t="shared" si="1175"/>
        <v>X</v>
      </c>
      <c r="Q1321" s="58" t="str">
        <f t="shared" si="1175"/>
        <v>X</v>
      </c>
    </row>
    <row r="1322" spans="1:17" ht="18.75" customHeight="1">
      <c r="A1322" s="780"/>
      <c r="B1322" s="58" t="s">
        <v>36</v>
      </c>
      <c r="C1322" s="58" t="str">
        <f t="shared" ref="C1322:Q1322" si="1176">IF(C11=$V$163,"O",IF(C11=$W$163,"O",IF(C11=$X$163,"O",IF(C11=$Y$163,"O",IF(C11=$Z$163,"O",IF(C11=$AA$163,"O","X"))))))</f>
        <v>X</v>
      </c>
      <c r="D1322" s="58" t="str">
        <f t="shared" si="1176"/>
        <v>X</v>
      </c>
      <c r="E1322" s="58" t="str">
        <f t="shared" si="1176"/>
        <v>X</v>
      </c>
      <c r="F1322" s="58" t="str">
        <f t="shared" si="1176"/>
        <v>X</v>
      </c>
      <c r="G1322" s="58" t="str">
        <f t="shared" si="1176"/>
        <v>X</v>
      </c>
      <c r="H1322" s="58" t="str">
        <f t="shared" si="1176"/>
        <v>X</v>
      </c>
      <c r="I1322" s="58" t="str">
        <f t="shared" si="1176"/>
        <v>X</v>
      </c>
      <c r="J1322" s="58" t="str">
        <f t="shared" si="1176"/>
        <v>X</v>
      </c>
      <c r="K1322" s="58" t="str">
        <f t="shared" si="1176"/>
        <v>X</v>
      </c>
      <c r="L1322" s="58" t="str">
        <f t="shared" si="1176"/>
        <v>X</v>
      </c>
      <c r="M1322" s="58" t="str">
        <f t="shared" si="1176"/>
        <v>X</v>
      </c>
      <c r="N1322" s="58" t="str">
        <f t="shared" si="1176"/>
        <v>X</v>
      </c>
      <c r="O1322" s="58" t="str">
        <f t="shared" si="1176"/>
        <v>X</v>
      </c>
      <c r="P1322" s="58" t="str">
        <f t="shared" si="1176"/>
        <v>X</v>
      </c>
      <c r="Q1322" s="58" t="str">
        <f t="shared" si="1176"/>
        <v>X</v>
      </c>
    </row>
    <row r="1323" spans="1:17" ht="18.75" customHeight="1">
      <c r="A1323" s="780"/>
      <c r="B1323" s="58" t="s">
        <v>21</v>
      </c>
      <c r="C1323" s="58" t="str">
        <f t="shared" ref="C1323:Q1323" si="1177">IF(C12=$V$163,"O",IF(C12=$W$163,"O",IF(C12=$X$163,"O",IF(C12=$Y$163,"O",IF(C12=$Z$163,"O",IF(C12=$AA$163,"O","X"))))))</f>
        <v>X</v>
      </c>
      <c r="D1323" s="58" t="str">
        <f t="shared" si="1177"/>
        <v>X</v>
      </c>
      <c r="E1323" s="58" t="str">
        <f t="shared" si="1177"/>
        <v>X</v>
      </c>
      <c r="F1323" s="58" t="str">
        <f t="shared" si="1177"/>
        <v>X</v>
      </c>
      <c r="G1323" s="58" t="str">
        <f t="shared" si="1177"/>
        <v>X</v>
      </c>
      <c r="H1323" s="58" t="str">
        <f t="shared" si="1177"/>
        <v>X</v>
      </c>
      <c r="I1323" s="58" t="str">
        <f t="shared" si="1177"/>
        <v>X</v>
      </c>
      <c r="J1323" s="58" t="str">
        <f t="shared" si="1177"/>
        <v>X</v>
      </c>
      <c r="K1323" s="58" t="str">
        <f t="shared" si="1177"/>
        <v>X</v>
      </c>
      <c r="L1323" s="58" t="str">
        <f t="shared" si="1177"/>
        <v>X</v>
      </c>
      <c r="M1323" s="58" t="str">
        <f t="shared" si="1177"/>
        <v>X</v>
      </c>
      <c r="N1323" s="58" t="str">
        <f t="shared" si="1177"/>
        <v>X</v>
      </c>
      <c r="O1323" s="58" t="str">
        <f t="shared" si="1177"/>
        <v>X</v>
      </c>
      <c r="P1323" s="58" t="str">
        <f t="shared" si="1177"/>
        <v>X</v>
      </c>
      <c r="Q1323" s="58" t="str">
        <f t="shared" si="1177"/>
        <v>X</v>
      </c>
    </row>
    <row r="1324" spans="1:17" ht="18.75" customHeight="1">
      <c r="A1324" s="781"/>
      <c r="B1324" s="30" t="s">
        <v>46</v>
      </c>
      <c r="C1324" s="47">
        <f>COUNTIF(C1318:C1323,"O")</f>
        <v>1</v>
      </c>
      <c r="D1324" s="47">
        <f t="shared" ref="D1324:Q1324" si="1178">COUNTIF(D1318:D1323,"O")</f>
        <v>1</v>
      </c>
      <c r="E1324" s="47">
        <f t="shared" si="1178"/>
        <v>1</v>
      </c>
      <c r="F1324" s="47">
        <f t="shared" si="1178"/>
        <v>1</v>
      </c>
      <c r="G1324" s="47">
        <f t="shared" si="1178"/>
        <v>1</v>
      </c>
      <c r="H1324" s="47">
        <f t="shared" si="1178"/>
        <v>1</v>
      </c>
      <c r="I1324" s="47">
        <f t="shared" si="1178"/>
        <v>1</v>
      </c>
      <c r="J1324" s="47">
        <f t="shared" si="1178"/>
        <v>1</v>
      </c>
      <c r="K1324" s="47">
        <f t="shared" si="1178"/>
        <v>1</v>
      </c>
      <c r="L1324" s="47">
        <f t="shared" si="1178"/>
        <v>1</v>
      </c>
      <c r="M1324" s="47">
        <f t="shared" si="1178"/>
        <v>1</v>
      </c>
      <c r="N1324" s="47">
        <f t="shared" si="1178"/>
        <v>1</v>
      </c>
      <c r="O1324" s="47">
        <f t="shared" si="1178"/>
        <v>1</v>
      </c>
      <c r="P1324" s="47">
        <f t="shared" si="1178"/>
        <v>1</v>
      </c>
      <c r="Q1324" s="47">
        <f t="shared" si="1178"/>
        <v>1</v>
      </c>
    </row>
    <row r="1325" spans="1:17" ht="18.75" customHeight="1">
      <c r="A1325" s="779">
        <v>148</v>
      </c>
      <c r="B1325" s="58" t="s">
        <v>32</v>
      </c>
      <c r="C1325" s="58" t="str">
        <f>IF(C7=$V$164,"O",IF(C7=$W$164,"O",IF(C7=$X$164,"O",IF(C7=$Y$164,"O",IF(C7=$Z$164,"O",IF(C7=$AA$164,"O","X"))))))</f>
        <v>X</v>
      </c>
      <c r="D1325" s="58" t="str">
        <f t="shared" ref="D1325:Q1325" si="1179">IF(D7=$V$164,"O",IF(D7=$W$164,"O",IF(D7=$X$164,"O",IF(D7=$Y$164,"O",IF(D7=$Z$164,"O",IF(D7=$AA$164,"O","X"))))))</f>
        <v>X</v>
      </c>
      <c r="E1325" s="58" t="str">
        <f t="shared" si="1179"/>
        <v>X</v>
      </c>
      <c r="F1325" s="58" t="str">
        <f t="shared" si="1179"/>
        <v>X</v>
      </c>
      <c r="G1325" s="58" t="str">
        <f t="shared" si="1179"/>
        <v>X</v>
      </c>
      <c r="H1325" s="58" t="str">
        <f t="shared" si="1179"/>
        <v>X</v>
      </c>
      <c r="I1325" s="58" t="str">
        <f t="shared" si="1179"/>
        <v>X</v>
      </c>
      <c r="J1325" s="58" t="str">
        <f t="shared" si="1179"/>
        <v>X</v>
      </c>
      <c r="K1325" s="58" t="str">
        <f t="shared" si="1179"/>
        <v>X</v>
      </c>
      <c r="L1325" s="58" t="str">
        <f t="shared" si="1179"/>
        <v>X</v>
      </c>
      <c r="M1325" s="58" t="str">
        <f t="shared" si="1179"/>
        <v>X</v>
      </c>
      <c r="N1325" s="58" t="str">
        <f t="shared" si="1179"/>
        <v>X</v>
      </c>
      <c r="O1325" s="58" t="str">
        <f t="shared" si="1179"/>
        <v>X</v>
      </c>
      <c r="P1325" s="58" t="str">
        <f t="shared" si="1179"/>
        <v>X</v>
      </c>
      <c r="Q1325" s="58" t="str">
        <f t="shared" si="1179"/>
        <v>X</v>
      </c>
    </row>
    <row r="1326" spans="1:17" ht="18.75" customHeight="1">
      <c r="A1326" s="780"/>
      <c r="B1326" s="58" t="s">
        <v>33</v>
      </c>
      <c r="C1326" s="58" t="str">
        <f t="shared" ref="C1326:Q1326" si="1180">IF(C8=$V$164,"O",IF(C8=$W$164,"O",IF(C8=$X$164,"O",IF(C8=$Y$164,"O",IF(C8=$Z$164,"O",IF(C8=$AA$164,"O","X"))))))</f>
        <v>X</v>
      </c>
      <c r="D1326" s="58" t="str">
        <f t="shared" si="1180"/>
        <v>X</v>
      </c>
      <c r="E1326" s="58" t="str">
        <f t="shared" si="1180"/>
        <v>X</v>
      </c>
      <c r="F1326" s="58" t="str">
        <f t="shared" si="1180"/>
        <v>X</v>
      </c>
      <c r="G1326" s="58" t="str">
        <f t="shared" si="1180"/>
        <v>X</v>
      </c>
      <c r="H1326" s="58" t="str">
        <f t="shared" si="1180"/>
        <v>X</v>
      </c>
      <c r="I1326" s="58" t="str">
        <f t="shared" si="1180"/>
        <v>X</v>
      </c>
      <c r="J1326" s="58" t="str">
        <f t="shared" si="1180"/>
        <v>X</v>
      </c>
      <c r="K1326" s="58" t="str">
        <f t="shared" si="1180"/>
        <v>X</v>
      </c>
      <c r="L1326" s="58" t="str">
        <f t="shared" si="1180"/>
        <v>X</v>
      </c>
      <c r="M1326" s="58" t="str">
        <f t="shared" si="1180"/>
        <v>X</v>
      </c>
      <c r="N1326" s="58" t="str">
        <f t="shared" si="1180"/>
        <v>X</v>
      </c>
      <c r="O1326" s="58" t="str">
        <f t="shared" si="1180"/>
        <v>X</v>
      </c>
      <c r="P1326" s="58" t="str">
        <f t="shared" si="1180"/>
        <v>X</v>
      </c>
      <c r="Q1326" s="58" t="str">
        <f t="shared" si="1180"/>
        <v>X</v>
      </c>
    </row>
    <row r="1327" spans="1:17" ht="18.75" customHeight="1">
      <c r="A1327" s="780"/>
      <c r="B1327" s="58" t="s">
        <v>34</v>
      </c>
      <c r="C1327" s="58" t="str">
        <f t="shared" ref="C1327:Q1327" si="1181">IF(C9=$V$164,"O",IF(C9=$W$164,"O",IF(C9=$X$164,"O",IF(C9=$Y$164,"O",IF(C9=$Z$164,"O",IF(C9=$AA$164,"O","X"))))))</f>
        <v>X</v>
      </c>
      <c r="D1327" s="58" t="str">
        <f t="shared" si="1181"/>
        <v>X</v>
      </c>
      <c r="E1327" s="58" t="str">
        <f t="shared" si="1181"/>
        <v>X</v>
      </c>
      <c r="F1327" s="58" t="str">
        <f t="shared" si="1181"/>
        <v>X</v>
      </c>
      <c r="G1327" s="58" t="str">
        <f t="shared" si="1181"/>
        <v>X</v>
      </c>
      <c r="H1327" s="58" t="str">
        <f t="shared" si="1181"/>
        <v>X</v>
      </c>
      <c r="I1327" s="58" t="str">
        <f t="shared" si="1181"/>
        <v>X</v>
      </c>
      <c r="J1327" s="58" t="str">
        <f t="shared" si="1181"/>
        <v>X</v>
      </c>
      <c r="K1327" s="58" t="str">
        <f t="shared" si="1181"/>
        <v>X</v>
      </c>
      <c r="L1327" s="58" t="str">
        <f t="shared" si="1181"/>
        <v>X</v>
      </c>
      <c r="M1327" s="58" t="str">
        <f t="shared" si="1181"/>
        <v>X</v>
      </c>
      <c r="N1327" s="58" t="str">
        <f t="shared" si="1181"/>
        <v>X</v>
      </c>
      <c r="O1327" s="58" t="str">
        <f t="shared" si="1181"/>
        <v>X</v>
      </c>
      <c r="P1327" s="58" t="str">
        <f t="shared" si="1181"/>
        <v>X</v>
      </c>
      <c r="Q1327" s="58" t="str">
        <f t="shared" si="1181"/>
        <v>X</v>
      </c>
    </row>
    <row r="1328" spans="1:17" ht="18.75" customHeight="1">
      <c r="A1328" s="780"/>
      <c r="B1328" s="58" t="s">
        <v>35</v>
      </c>
      <c r="C1328" s="58" t="str">
        <f t="shared" ref="C1328:Q1328" si="1182">IF(C10=$V$164,"O",IF(C10=$W$164,"O",IF(C10=$X$164,"O",IF(C10=$Y$164,"O",IF(C10=$Z$164,"O",IF(C10=$AA$164,"O","X"))))))</f>
        <v>X</v>
      </c>
      <c r="D1328" s="58" t="str">
        <f t="shared" si="1182"/>
        <v>X</v>
      </c>
      <c r="E1328" s="58" t="str">
        <f t="shared" si="1182"/>
        <v>X</v>
      </c>
      <c r="F1328" s="58" t="str">
        <f t="shared" si="1182"/>
        <v>X</v>
      </c>
      <c r="G1328" s="58" t="str">
        <f t="shared" si="1182"/>
        <v>X</v>
      </c>
      <c r="H1328" s="58" t="str">
        <f t="shared" si="1182"/>
        <v>X</v>
      </c>
      <c r="I1328" s="58" t="str">
        <f t="shared" si="1182"/>
        <v>X</v>
      </c>
      <c r="J1328" s="58" t="str">
        <f t="shared" si="1182"/>
        <v>X</v>
      </c>
      <c r="K1328" s="58" t="str">
        <f t="shared" si="1182"/>
        <v>X</v>
      </c>
      <c r="L1328" s="58" t="str">
        <f t="shared" si="1182"/>
        <v>X</v>
      </c>
      <c r="M1328" s="58" t="str">
        <f t="shared" si="1182"/>
        <v>X</v>
      </c>
      <c r="N1328" s="58" t="str">
        <f t="shared" si="1182"/>
        <v>X</v>
      </c>
      <c r="O1328" s="58" t="str">
        <f t="shared" si="1182"/>
        <v>X</v>
      </c>
      <c r="P1328" s="58" t="str">
        <f t="shared" si="1182"/>
        <v>X</v>
      </c>
      <c r="Q1328" s="58" t="str">
        <f t="shared" si="1182"/>
        <v>X</v>
      </c>
    </row>
    <row r="1329" spans="1:17" ht="18.75" customHeight="1">
      <c r="A1329" s="780"/>
      <c r="B1329" s="58" t="s">
        <v>36</v>
      </c>
      <c r="C1329" s="58" t="str">
        <f t="shared" ref="C1329:Q1329" si="1183">IF(C11=$V$164,"O",IF(C11=$W$164,"O",IF(C11=$X$164,"O",IF(C11=$Y$164,"O",IF(C11=$Z$164,"O",IF(C11=$AA$164,"O","X"))))))</f>
        <v>O</v>
      </c>
      <c r="D1329" s="58" t="str">
        <f t="shared" si="1183"/>
        <v>O</v>
      </c>
      <c r="E1329" s="58" t="str">
        <f t="shared" si="1183"/>
        <v>O</v>
      </c>
      <c r="F1329" s="58" t="str">
        <f t="shared" si="1183"/>
        <v>O</v>
      </c>
      <c r="G1329" s="58" t="str">
        <f t="shared" si="1183"/>
        <v>O</v>
      </c>
      <c r="H1329" s="58" t="str">
        <f t="shared" si="1183"/>
        <v>O</v>
      </c>
      <c r="I1329" s="58" t="str">
        <f t="shared" si="1183"/>
        <v>O</v>
      </c>
      <c r="J1329" s="58" t="str">
        <f t="shared" si="1183"/>
        <v>O</v>
      </c>
      <c r="K1329" s="58" t="str">
        <f t="shared" si="1183"/>
        <v>O</v>
      </c>
      <c r="L1329" s="58" t="str">
        <f t="shared" si="1183"/>
        <v>O</v>
      </c>
      <c r="M1329" s="58" t="str">
        <f t="shared" si="1183"/>
        <v>O</v>
      </c>
      <c r="N1329" s="58" t="str">
        <f t="shared" si="1183"/>
        <v>O</v>
      </c>
      <c r="O1329" s="58" t="str">
        <f t="shared" si="1183"/>
        <v>O</v>
      </c>
      <c r="P1329" s="58" t="str">
        <f t="shared" si="1183"/>
        <v>O</v>
      </c>
      <c r="Q1329" s="58" t="str">
        <f t="shared" si="1183"/>
        <v>O</v>
      </c>
    </row>
    <row r="1330" spans="1:17" ht="18.75" customHeight="1">
      <c r="A1330" s="780"/>
      <c r="B1330" s="58" t="s">
        <v>21</v>
      </c>
      <c r="C1330" s="58" t="str">
        <f t="shared" ref="C1330:Q1330" si="1184">IF(C12=$V$164,"O",IF(C12=$W$164,"O",IF(C12=$X$164,"O",IF(C12=$Y$164,"O",IF(C12=$Z$164,"O",IF(C12=$AA$164,"O","X"))))))</f>
        <v>O</v>
      </c>
      <c r="D1330" s="58" t="str">
        <f t="shared" si="1184"/>
        <v>O</v>
      </c>
      <c r="E1330" s="58" t="str">
        <f t="shared" si="1184"/>
        <v>O</v>
      </c>
      <c r="F1330" s="58" t="str">
        <f t="shared" si="1184"/>
        <v>O</v>
      </c>
      <c r="G1330" s="58" t="str">
        <f t="shared" si="1184"/>
        <v>O</v>
      </c>
      <c r="H1330" s="58" t="str">
        <f t="shared" si="1184"/>
        <v>O</v>
      </c>
      <c r="I1330" s="58" t="str">
        <f t="shared" si="1184"/>
        <v>O</v>
      </c>
      <c r="J1330" s="58" t="str">
        <f t="shared" si="1184"/>
        <v>O</v>
      </c>
      <c r="K1330" s="58" t="str">
        <f t="shared" si="1184"/>
        <v>O</v>
      </c>
      <c r="L1330" s="58" t="str">
        <f t="shared" si="1184"/>
        <v>O</v>
      </c>
      <c r="M1330" s="58" t="str">
        <f t="shared" si="1184"/>
        <v>O</v>
      </c>
      <c r="N1330" s="58" t="str">
        <f t="shared" si="1184"/>
        <v>O</v>
      </c>
      <c r="O1330" s="58" t="str">
        <f t="shared" si="1184"/>
        <v>O</v>
      </c>
      <c r="P1330" s="58" t="str">
        <f t="shared" si="1184"/>
        <v>O</v>
      </c>
      <c r="Q1330" s="58" t="str">
        <f t="shared" si="1184"/>
        <v>O</v>
      </c>
    </row>
    <row r="1331" spans="1:17" ht="18.75" customHeight="1">
      <c r="A1331" s="781"/>
      <c r="B1331" s="30" t="s">
        <v>46</v>
      </c>
      <c r="C1331" s="47">
        <f>COUNTIF(C1325:C1330,"O")</f>
        <v>2</v>
      </c>
      <c r="D1331" s="47">
        <f t="shared" ref="D1331:Q1331" si="1185">COUNTIF(D1325:D1330,"O")</f>
        <v>2</v>
      </c>
      <c r="E1331" s="47">
        <f t="shared" si="1185"/>
        <v>2</v>
      </c>
      <c r="F1331" s="47">
        <f t="shared" si="1185"/>
        <v>2</v>
      </c>
      <c r="G1331" s="47">
        <f t="shared" si="1185"/>
        <v>2</v>
      </c>
      <c r="H1331" s="47">
        <f t="shared" si="1185"/>
        <v>2</v>
      </c>
      <c r="I1331" s="47">
        <f t="shared" si="1185"/>
        <v>2</v>
      </c>
      <c r="J1331" s="47">
        <f t="shared" si="1185"/>
        <v>2</v>
      </c>
      <c r="K1331" s="47">
        <f t="shared" si="1185"/>
        <v>2</v>
      </c>
      <c r="L1331" s="47">
        <f t="shared" si="1185"/>
        <v>2</v>
      </c>
      <c r="M1331" s="47">
        <f t="shared" si="1185"/>
        <v>2</v>
      </c>
      <c r="N1331" s="47">
        <f t="shared" si="1185"/>
        <v>2</v>
      </c>
      <c r="O1331" s="47">
        <f t="shared" si="1185"/>
        <v>2</v>
      </c>
      <c r="P1331" s="47">
        <f t="shared" si="1185"/>
        <v>2</v>
      </c>
      <c r="Q1331" s="47">
        <f t="shared" si="1185"/>
        <v>2</v>
      </c>
    </row>
    <row r="1332" spans="1:17" ht="18.75" customHeight="1">
      <c r="A1332" s="779">
        <v>149</v>
      </c>
      <c r="B1332" s="58" t="s">
        <v>32</v>
      </c>
      <c r="C1332" s="58" t="str">
        <f>IF(C7=$V$165,"O",IF(C7=$W$165,"O",IF(C7=$X$165,"O",IF(C7=$Y$165,"O",IF(C7=$Z$165,"O",IF(C7=$AA$165,"O",IF(C7=$AB$165,"O","X")))))))</f>
        <v>O</v>
      </c>
      <c r="D1332" s="58" t="str">
        <f t="shared" ref="D1332:Q1332" si="1186">IF(D7=$V$165,"O",IF(D7=$W$165,"O",IF(D7=$X$165,"O",IF(D7=$Y$165,"O",IF(D7=$Z$165,"O",IF(D7=$AA$165,"O",IF(D7=$AB$165,"O","X")))))))</f>
        <v>O</v>
      </c>
      <c r="E1332" s="58" t="str">
        <f t="shared" si="1186"/>
        <v>O</v>
      </c>
      <c r="F1332" s="58" t="str">
        <f t="shared" si="1186"/>
        <v>O</v>
      </c>
      <c r="G1332" s="58" t="str">
        <f t="shared" si="1186"/>
        <v>O</v>
      </c>
      <c r="H1332" s="58" t="str">
        <f t="shared" si="1186"/>
        <v>O</v>
      </c>
      <c r="I1332" s="58" t="str">
        <f t="shared" si="1186"/>
        <v>O</v>
      </c>
      <c r="J1332" s="58" t="str">
        <f t="shared" si="1186"/>
        <v>O</v>
      </c>
      <c r="K1332" s="58" t="str">
        <f t="shared" si="1186"/>
        <v>O</v>
      </c>
      <c r="L1332" s="58" t="str">
        <f t="shared" si="1186"/>
        <v>O</v>
      </c>
      <c r="M1332" s="58" t="str">
        <f t="shared" si="1186"/>
        <v>O</v>
      </c>
      <c r="N1332" s="58" t="str">
        <f t="shared" si="1186"/>
        <v>O</v>
      </c>
      <c r="O1332" s="58" t="str">
        <f t="shared" si="1186"/>
        <v>O</v>
      </c>
      <c r="P1332" s="58" t="str">
        <f t="shared" si="1186"/>
        <v>O</v>
      </c>
      <c r="Q1332" s="58" t="str">
        <f t="shared" si="1186"/>
        <v>O</v>
      </c>
    </row>
    <row r="1333" spans="1:17" ht="18.75" customHeight="1">
      <c r="A1333" s="780"/>
      <c r="B1333" s="58" t="s">
        <v>33</v>
      </c>
      <c r="C1333" s="58" t="str">
        <f t="shared" ref="C1333:Q1333" si="1187">IF(C8=$V$165,"O",IF(C8=$W$165,"O",IF(C8=$X$165,"O",IF(C8=$Y$165,"O",IF(C8=$Z$165,"O",IF(C8=$AA$165,"O",IF(C8=$AB$165,"O","X")))))))</f>
        <v>X</v>
      </c>
      <c r="D1333" s="58" t="str">
        <f t="shared" si="1187"/>
        <v>X</v>
      </c>
      <c r="E1333" s="58" t="str">
        <f t="shared" si="1187"/>
        <v>X</v>
      </c>
      <c r="F1333" s="58" t="str">
        <f t="shared" si="1187"/>
        <v>X</v>
      </c>
      <c r="G1333" s="58" t="str">
        <f t="shared" si="1187"/>
        <v>X</v>
      </c>
      <c r="H1333" s="58" t="str">
        <f t="shared" si="1187"/>
        <v>X</v>
      </c>
      <c r="I1333" s="58" t="str">
        <f t="shared" si="1187"/>
        <v>X</v>
      </c>
      <c r="J1333" s="58" t="str">
        <f t="shared" si="1187"/>
        <v>X</v>
      </c>
      <c r="K1333" s="58" t="str">
        <f t="shared" si="1187"/>
        <v>X</v>
      </c>
      <c r="L1333" s="58" t="str">
        <f t="shared" si="1187"/>
        <v>X</v>
      </c>
      <c r="M1333" s="58" t="str">
        <f t="shared" si="1187"/>
        <v>X</v>
      </c>
      <c r="N1333" s="58" t="str">
        <f t="shared" si="1187"/>
        <v>X</v>
      </c>
      <c r="O1333" s="58" t="str">
        <f t="shared" si="1187"/>
        <v>X</v>
      </c>
      <c r="P1333" s="58" t="str">
        <f t="shared" si="1187"/>
        <v>X</v>
      </c>
      <c r="Q1333" s="58" t="str">
        <f t="shared" si="1187"/>
        <v>X</v>
      </c>
    </row>
    <row r="1334" spans="1:17" ht="18.75" customHeight="1">
      <c r="A1334" s="780"/>
      <c r="B1334" s="58" t="s">
        <v>34</v>
      </c>
      <c r="C1334" s="58" t="str">
        <f t="shared" ref="C1334:Q1334" si="1188">IF(C9=$V$165,"O",IF(C9=$W$165,"O",IF(C9=$X$165,"O",IF(C9=$Y$165,"O",IF(C9=$Z$165,"O",IF(C9=$AA$165,"O",IF(C9=$AB$165,"O","X")))))))</f>
        <v>X</v>
      </c>
      <c r="D1334" s="58" t="str">
        <f t="shared" si="1188"/>
        <v>X</v>
      </c>
      <c r="E1334" s="58" t="str">
        <f t="shared" si="1188"/>
        <v>X</v>
      </c>
      <c r="F1334" s="58" t="str">
        <f t="shared" si="1188"/>
        <v>X</v>
      </c>
      <c r="G1334" s="58" t="str">
        <f t="shared" si="1188"/>
        <v>X</v>
      </c>
      <c r="H1334" s="58" t="str">
        <f t="shared" si="1188"/>
        <v>X</v>
      </c>
      <c r="I1334" s="58" t="str">
        <f t="shared" si="1188"/>
        <v>X</v>
      </c>
      <c r="J1334" s="58" t="str">
        <f t="shared" si="1188"/>
        <v>X</v>
      </c>
      <c r="K1334" s="58" t="str">
        <f t="shared" si="1188"/>
        <v>X</v>
      </c>
      <c r="L1334" s="58" t="str">
        <f t="shared" si="1188"/>
        <v>X</v>
      </c>
      <c r="M1334" s="58" t="str">
        <f t="shared" si="1188"/>
        <v>X</v>
      </c>
      <c r="N1334" s="58" t="str">
        <f t="shared" si="1188"/>
        <v>X</v>
      </c>
      <c r="O1334" s="58" t="str">
        <f t="shared" si="1188"/>
        <v>X</v>
      </c>
      <c r="P1334" s="58" t="str">
        <f t="shared" si="1188"/>
        <v>X</v>
      </c>
      <c r="Q1334" s="58" t="str">
        <f t="shared" si="1188"/>
        <v>X</v>
      </c>
    </row>
    <row r="1335" spans="1:17" ht="18.75" customHeight="1">
      <c r="A1335" s="780"/>
      <c r="B1335" s="58" t="s">
        <v>35</v>
      </c>
      <c r="C1335" s="58" t="str">
        <f t="shared" ref="C1335:Q1335" si="1189">IF(C10=$V$165,"O",IF(C10=$W$165,"O",IF(C10=$X$165,"O",IF(C10=$Y$165,"O",IF(C10=$Z$165,"O",IF(C10=$AA$165,"O",IF(C10=$AB$165,"O","X")))))))</f>
        <v>X</v>
      </c>
      <c r="D1335" s="58" t="str">
        <f t="shared" si="1189"/>
        <v>X</v>
      </c>
      <c r="E1335" s="58" t="str">
        <f t="shared" si="1189"/>
        <v>X</v>
      </c>
      <c r="F1335" s="58" t="str">
        <f t="shared" si="1189"/>
        <v>X</v>
      </c>
      <c r="G1335" s="58" t="str">
        <f t="shared" si="1189"/>
        <v>X</v>
      </c>
      <c r="H1335" s="58" t="str">
        <f t="shared" si="1189"/>
        <v>X</v>
      </c>
      <c r="I1335" s="58" t="str">
        <f t="shared" si="1189"/>
        <v>X</v>
      </c>
      <c r="J1335" s="58" t="str">
        <f t="shared" si="1189"/>
        <v>X</v>
      </c>
      <c r="K1335" s="58" t="str">
        <f t="shared" si="1189"/>
        <v>X</v>
      </c>
      <c r="L1335" s="58" t="str">
        <f t="shared" si="1189"/>
        <v>X</v>
      </c>
      <c r="M1335" s="58" t="str">
        <f t="shared" si="1189"/>
        <v>X</v>
      </c>
      <c r="N1335" s="58" t="str">
        <f t="shared" si="1189"/>
        <v>X</v>
      </c>
      <c r="O1335" s="58" t="str">
        <f t="shared" si="1189"/>
        <v>X</v>
      </c>
      <c r="P1335" s="58" t="str">
        <f t="shared" si="1189"/>
        <v>X</v>
      </c>
      <c r="Q1335" s="58" t="str">
        <f t="shared" si="1189"/>
        <v>X</v>
      </c>
    </row>
    <row r="1336" spans="1:17" ht="18.75" customHeight="1">
      <c r="A1336" s="780"/>
      <c r="B1336" s="58" t="s">
        <v>36</v>
      </c>
      <c r="C1336" s="58" t="str">
        <f t="shared" ref="C1336:Q1336" si="1190">IF(C11=$V$165,"O",IF(C11=$W$165,"O",IF(C11=$X$165,"O",IF(C11=$Y$165,"O",IF(C11=$Z$165,"O",IF(C11=$AA$165,"O",IF(C11=$AB$165,"O","X")))))))</f>
        <v>X</v>
      </c>
      <c r="D1336" s="58" t="str">
        <f t="shared" si="1190"/>
        <v>X</v>
      </c>
      <c r="E1336" s="58" t="str">
        <f t="shared" si="1190"/>
        <v>X</v>
      </c>
      <c r="F1336" s="58" t="str">
        <f t="shared" si="1190"/>
        <v>X</v>
      </c>
      <c r="G1336" s="58" t="str">
        <f t="shared" si="1190"/>
        <v>X</v>
      </c>
      <c r="H1336" s="58" t="str">
        <f t="shared" si="1190"/>
        <v>X</v>
      </c>
      <c r="I1336" s="58" t="str">
        <f t="shared" si="1190"/>
        <v>X</v>
      </c>
      <c r="J1336" s="58" t="str">
        <f t="shared" si="1190"/>
        <v>X</v>
      </c>
      <c r="K1336" s="58" t="str">
        <f t="shared" si="1190"/>
        <v>X</v>
      </c>
      <c r="L1336" s="58" t="str">
        <f t="shared" si="1190"/>
        <v>X</v>
      </c>
      <c r="M1336" s="58" t="str">
        <f t="shared" si="1190"/>
        <v>X</v>
      </c>
      <c r="N1336" s="58" t="str">
        <f t="shared" si="1190"/>
        <v>X</v>
      </c>
      <c r="O1336" s="58" t="str">
        <f t="shared" si="1190"/>
        <v>X</v>
      </c>
      <c r="P1336" s="58" t="str">
        <f t="shared" si="1190"/>
        <v>X</v>
      </c>
      <c r="Q1336" s="58" t="str">
        <f t="shared" si="1190"/>
        <v>X</v>
      </c>
    </row>
    <row r="1337" spans="1:17" ht="18.75" customHeight="1">
      <c r="A1337" s="780"/>
      <c r="B1337" s="58" t="s">
        <v>21</v>
      </c>
      <c r="C1337" s="58" t="str">
        <f t="shared" ref="C1337:Q1337" si="1191">IF(C12=$V$165,"O",IF(C12=$W$165,"O",IF(C12=$X$165,"O",IF(C12=$Y$165,"O",IF(C12=$Z$165,"O",IF(C12=$AA$165,"O",IF(C12=$AB$165,"O","X")))))))</f>
        <v>X</v>
      </c>
      <c r="D1337" s="58" t="str">
        <f t="shared" si="1191"/>
        <v>X</v>
      </c>
      <c r="E1337" s="58" t="str">
        <f t="shared" si="1191"/>
        <v>X</v>
      </c>
      <c r="F1337" s="58" t="str">
        <f t="shared" si="1191"/>
        <v>X</v>
      </c>
      <c r="G1337" s="58" t="str">
        <f t="shared" si="1191"/>
        <v>X</v>
      </c>
      <c r="H1337" s="58" t="str">
        <f t="shared" si="1191"/>
        <v>X</v>
      </c>
      <c r="I1337" s="58" t="str">
        <f t="shared" si="1191"/>
        <v>X</v>
      </c>
      <c r="J1337" s="58" t="str">
        <f t="shared" si="1191"/>
        <v>X</v>
      </c>
      <c r="K1337" s="58" t="str">
        <f t="shared" si="1191"/>
        <v>X</v>
      </c>
      <c r="L1337" s="58" t="str">
        <f t="shared" si="1191"/>
        <v>X</v>
      </c>
      <c r="M1337" s="58" t="str">
        <f t="shared" si="1191"/>
        <v>X</v>
      </c>
      <c r="N1337" s="58" t="str">
        <f t="shared" si="1191"/>
        <v>X</v>
      </c>
      <c r="O1337" s="58" t="str">
        <f t="shared" si="1191"/>
        <v>X</v>
      </c>
      <c r="P1337" s="58" t="str">
        <f t="shared" si="1191"/>
        <v>X</v>
      </c>
      <c r="Q1337" s="58" t="str">
        <f t="shared" si="1191"/>
        <v>X</v>
      </c>
    </row>
    <row r="1338" spans="1:17" ht="18.75" customHeight="1">
      <c r="A1338" s="781"/>
      <c r="B1338" s="30" t="s">
        <v>46</v>
      </c>
      <c r="C1338" s="47">
        <f>COUNTIF(C1332:C1337,"O")</f>
        <v>1</v>
      </c>
      <c r="D1338" s="47">
        <f t="shared" ref="D1338:Q1338" si="1192">COUNTIF(D1332:D1337,"O")</f>
        <v>1</v>
      </c>
      <c r="E1338" s="47">
        <f t="shared" si="1192"/>
        <v>1</v>
      </c>
      <c r="F1338" s="47">
        <f t="shared" si="1192"/>
        <v>1</v>
      </c>
      <c r="G1338" s="47">
        <f t="shared" si="1192"/>
        <v>1</v>
      </c>
      <c r="H1338" s="47">
        <f t="shared" si="1192"/>
        <v>1</v>
      </c>
      <c r="I1338" s="47">
        <f t="shared" si="1192"/>
        <v>1</v>
      </c>
      <c r="J1338" s="47">
        <f t="shared" si="1192"/>
        <v>1</v>
      </c>
      <c r="K1338" s="47">
        <f t="shared" si="1192"/>
        <v>1</v>
      </c>
      <c r="L1338" s="47">
        <f t="shared" si="1192"/>
        <v>1</v>
      </c>
      <c r="M1338" s="47">
        <f t="shared" si="1192"/>
        <v>1</v>
      </c>
      <c r="N1338" s="47">
        <f t="shared" si="1192"/>
        <v>1</v>
      </c>
      <c r="O1338" s="47">
        <f t="shared" si="1192"/>
        <v>1</v>
      </c>
      <c r="P1338" s="47">
        <f t="shared" si="1192"/>
        <v>1</v>
      </c>
      <c r="Q1338" s="47">
        <f t="shared" si="1192"/>
        <v>1</v>
      </c>
    </row>
    <row r="1339" spans="1:17" ht="18.75" customHeight="1">
      <c r="A1339" s="779">
        <v>150</v>
      </c>
      <c r="B1339" s="58" t="s">
        <v>32</v>
      </c>
      <c r="C1339" s="58" t="str">
        <f>IF(C7=$V$166,"O",IF(C7=$W$166,"O",IF(C7=$X$166,"O",IF(C7=$Y$166,"O",IF(C7=$Z$166,"O",IF(C7=$AA$166,"O",IF(C7=$AB$166,"O","X")))))))</f>
        <v>X</v>
      </c>
      <c r="D1339" s="58" t="str">
        <f t="shared" ref="D1339:Q1339" si="1193">IF(D7=$V$166,"O",IF(D7=$W$166,"O",IF(D7=$X$166,"O",IF(D7=$Y$166,"O",IF(D7=$Z$166,"O",IF(D7=$AA$166,"O",IF(D7=$AB$166,"O","X")))))))</f>
        <v>X</v>
      </c>
      <c r="E1339" s="58" t="str">
        <f t="shared" si="1193"/>
        <v>X</v>
      </c>
      <c r="F1339" s="58" t="str">
        <f t="shared" si="1193"/>
        <v>X</v>
      </c>
      <c r="G1339" s="58" t="str">
        <f t="shared" si="1193"/>
        <v>X</v>
      </c>
      <c r="H1339" s="58" t="str">
        <f t="shared" si="1193"/>
        <v>X</v>
      </c>
      <c r="I1339" s="58" t="str">
        <f t="shared" si="1193"/>
        <v>X</v>
      </c>
      <c r="J1339" s="58" t="str">
        <f t="shared" si="1193"/>
        <v>X</v>
      </c>
      <c r="K1339" s="58" t="str">
        <f t="shared" si="1193"/>
        <v>X</v>
      </c>
      <c r="L1339" s="58" t="str">
        <f t="shared" si="1193"/>
        <v>X</v>
      </c>
      <c r="M1339" s="58" t="str">
        <f t="shared" si="1193"/>
        <v>X</v>
      </c>
      <c r="N1339" s="58" t="str">
        <f t="shared" si="1193"/>
        <v>X</v>
      </c>
      <c r="O1339" s="58" t="str">
        <f t="shared" si="1193"/>
        <v>X</v>
      </c>
      <c r="P1339" s="58" t="str">
        <f t="shared" si="1193"/>
        <v>X</v>
      </c>
      <c r="Q1339" s="58" t="str">
        <f t="shared" si="1193"/>
        <v>X</v>
      </c>
    </row>
    <row r="1340" spans="1:17" ht="18.75" customHeight="1">
      <c r="A1340" s="780"/>
      <c r="B1340" s="58" t="s">
        <v>33</v>
      </c>
      <c r="C1340" s="58" t="str">
        <f t="shared" ref="C1340:Q1340" si="1194">IF(C8=$V$166,"O",IF(C8=$W$166,"O",IF(C8=$X$166,"O",IF(C8=$Y$166,"O",IF(C8=$Z$166,"O",IF(C8=$AA$166,"O",IF(C8=$AB$166,"O","X")))))))</f>
        <v>O</v>
      </c>
      <c r="D1340" s="58" t="str">
        <f t="shared" si="1194"/>
        <v>O</v>
      </c>
      <c r="E1340" s="58" t="str">
        <f t="shared" si="1194"/>
        <v>O</v>
      </c>
      <c r="F1340" s="58" t="str">
        <f t="shared" si="1194"/>
        <v>O</v>
      </c>
      <c r="G1340" s="58" t="str">
        <f t="shared" si="1194"/>
        <v>O</v>
      </c>
      <c r="H1340" s="58" t="str">
        <f t="shared" si="1194"/>
        <v>O</v>
      </c>
      <c r="I1340" s="58" t="str">
        <f t="shared" si="1194"/>
        <v>O</v>
      </c>
      <c r="J1340" s="58" t="str">
        <f t="shared" si="1194"/>
        <v>O</v>
      </c>
      <c r="K1340" s="58" t="str">
        <f t="shared" si="1194"/>
        <v>O</v>
      </c>
      <c r="L1340" s="58" t="str">
        <f t="shared" si="1194"/>
        <v>O</v>
      </c>
      <c r="M1340" s="58" t="str">
        <f t="shared" si="1194"/>
        <v>O</v>
      </c>
      <c r="N1340" s="58" t="str">
        <f t="shared" si="1194"/>
        <v>O</v>
      </c>
      <c r="O1340" s="58" t="str">
        <f t="shared" si="1194"/>
        <v>O</v>
      </c>
      <c r="P1340" s="58" t="str">
        <f t="shared" si="1194"/>
        <v>O</v>
      </c>
      <c r="Q1340" s="58" t="str">
        <f t="shared" si="1194"/>
        <v>O</v>
      </c>
    </row>
    <row r="1341" spans="1:17" ht="18.75" customHeight="1">
      <c r="A1341" s="780"/>
      <c r="B1341" s="58" t="s">
        <v>34</v>
      </c>
      <c r="C1341" s="58" t="str">
        <f t="shared" ref="C1341:Q1341" si="1195">IF(C9=$V$166,"O",IF(C9=$W$166,"O",IF(C9=$X$166,"O",IF(C9=$Y$166,"O",IF(C9=$Z$166,"O",IF(C9=$AA$166,"O",IF(C9=$AB$166,"O","X")))))))</f>
        <v>X</v>
      </c>
      <c r="D1341" s="58" t="str">
        <f t="shared" si="1195"/>
        <v>X</v>
      </c>
      <c r="E1341" s="58" t="str">
        <f t="shared" si="1195"/>
        <v>X</v>
      </c>
      <c r="F1341" s="58" t="str">
        <f t="shared" si="1195"/>
        <v>X</v>
      </c>
      <c r="G1341" s="58" t="str">
        <f t="shared" si="1195"/>
        <v>X</v>
      </c>
      <c r="H1341" s="58" t="str">
        <f t="shared" si="1195"/>
        <v>X</v>
      </c>
      <c r="I1341" s="58" t="str">
        <f t="shared" si="1195"/>
        <v>X</v>
      </c>
      <c r="J1341" s="58" t="str">
        <f t="shared" si="1195"/>
        <v>X</v>
      </c>
      <c r="K1341" s="58" t="str">
        <f t="shared" si="1195"/>
        <v>X</v>
      </c>
      <c r="L1341" s="58" t="str">
        <f t="shared" si="1195"/>
        <v>X</v>
      </c>
      <c r="M1341" s="58" t="str">
        <f t="shared" si="1195"/>
        <v>X</v>
      </c>
      <c r="N1341" s="58" t="str">
        <f t="shared" si="1195"/>
        <v>X</v>
      </c>
      <c r="O1341" s="58" t="str">
        <f t="shared" si="1195"/>
        <v>X</v>
      </c>
      <c r="P1341" s="58" t="str">
        <f t="shared" si="1195"/>
        <v>X</v>
      </c>
      <c r="Q1341" s="58" t="str">
        <f t="shared" si="1195"/>
        <v>X</v>
      </c>
    </row>
    <row r="1342" spans="1:17" ht="18.75" customHeight="1">
      <c r="A1342" s="780"/>
      <c r="B1342" s="58" t="s">
        <v>35</v>
      </c>
      <c r="C1342" s="58" t="str">
        <f t="shared" ref="C1342:Q1342" si="1196">IF(C10=$V$166,"O",IF(C10=$W$166,"O",IF(C10=$X$166,"O",IF(C10=$Y$166,"O",IF(C10=$Z$166,"O",IF(C10=$AA$166,"O",IF(C10=$AB$166,"O","X")))))))</f>
        <v>X</v>
      </c>
      <c r="D1342" s="58" t="str">
        <f t="shared" si="1196"/>
        <v>X</v>
      </c>
      <c r="E1342" s="58" t="str">
        <f t="shared" si="1196"/>
        <v>X</v>
      </c>
      <c r="F1342" s="58" t="str">
        <f t="shared" si="1196"/>
        <v>X</v>
      </c>
      <c r="G1342" s="58" t="str">
        <f t="shared" si="1196"/>
        <v>X</v>
      </c>
      <c r="H1342" s="58" t="str">
        <f t="shared" si="1196"/>
        <v>X</v>
      </c>
      <c r="I1342" s="58" t="str">
        <f t="shared" si="1196"/>
        <v>X</v>
      </c>
      <c r="J1342" s="58" t="str">
        <f t="shared" si="1196"/>
        <v>X</v>
      </c>
      <c r="K1342" s="58" t="str">
        <f t="shared" si="1196"/>
        <v>X</v>
      </c>
      <c r="L1342" s="58" t="str">
        <f t="shared" si="1196"/>
        <v>X</v>
      </c>
      <c r="M1342" s="58" t="str">
        <f t="shared" si="1196"/>
        <v>X</v>
      </c>
      <c r="N1342" s="58" t="str">
        <f t="shared" si="1196"/>
        <v>X</v>
      </c>
      <c r="O1342" s="58" t="str">
        <f t="shared" si="1196"/>
        <v>X</v>
      </c>
      <c r="P1342" s="58" t="str">
        <f t="shared" si="1196"/>
        <v>X</v>
      </c>
      <c r="Q1342" s="58" t="str">
        <f t="shared" si="1196"/>
        <v>X</v>
      </c>
    </row>
    <row r="1343" spans="1:17" ht="18.75" customHeight="1">
      <c r="A1343" s="780"/>
      <c r="B1343" s="58" t="s">
        <v>36</v>
      </c>
      <c r="C1343" s="58" t="str">
        <f t="shared" ref="C1343:Q1343" si="1197">IF(C11=$V$166,"O",IF(C11=$W$166,"O",IF(C11=$X$166,"O",IF(C11=$Y$166,"O",IF(C11=$Z$166,"O",IF(C11=$AA$166,"O",IF(C11=$AB$166,"O","X")))))))</f>
        <v>X</v>
      </c>
      <c r="D1343" s="58" t="str">
        <f t="shared" si="1197"/>
        <v>X</v>
      </c>
      <c r="E1343" s="58" t="str">
        <f t="shared" si="1197"/>
        <v>X</v>
      </c>
      <c r="F1343" s="58" t="str">
        <f t="shared" si="1197"/>
        <v>X</v>
      </c>
      <c r="G1343" s="58" t="str">
        <f t="shared" si="1197"/>
        <v>X</v>
      </c>
      <c r="H1343" s="58" t="str">
        <f t="shared" si="1197"/>
        <v>X</v>
      </c>
      <c r="I1343" s="58" t="str">
        <f t="shared" si="1197"/>
        <v>X</v>
      </c>
      <c r="J1343" s="58" t="str">
        <f t="shared" si="1197"/>
        <v>X</v>
      </c>
      <c r="K1343" s="58" t="str">
        <f t="shared" si="1197"/>
        <v>X</v>
      </c>
      <c r="L1343" s="58" t="str">
        <f t="shared" si="1197"/>
        <v>X</v>
      </c>
      <c r="M1343" s="58" t="str">
        <f t="shared" si="1197"/>
        <v>X</v>
      </c>
      <c r="N1343" s="58" t="str">
        <f t="shared" si="1197"/>
        <v>X</v>
      </c>
      <c r="O1343" s="58" t="str">
        <f t="shared" si="1197"/>
        <v>X</v>
      </c>
      <c r="P1343" s="58" t="str">
        <f t="shared" si="1197"/>
        <v>X</v>
      </c>
      <c r="Q1343" s="58" t="str">
        <f t="shared" si="1197"/>
        <v>X</v>
      </c>
    </row>
    <row r="1344" spans="1:17" ht="18.75" customHeight="1">
      <c r="A1344" s="780"/>
      <c r="B1344" s="58" t="s">
        <v>21</v>
      </c>
      <c r="C1344" s="58" t="str">
        <f t="shared" ref="C1344:Q1344" si="1198">IF(C12=$V$166,"O",IF(C12=$W$166,"O",IF(C12=$X$166,"O",IF(C12=$Y$166,"O",IF(C12=$Z$166,"O",IF(C12=$AA$166,"O",IF(C12=$AB$166,"O","X")))))))</f>
        <v>X</v>
      </c>
      <c r="D1344" s="58" t="str">
        <f t="shared" si="1198"/>
        <v>X</v>
      </c>
      <c r="E1344" s="58" t="str">
        <f t="shared" si="1198"/>
        <v>X</v>
      </c>
      <c r="F1344" s="58" t="str">
        <f t="shared" si="1198"/>
        <v>X</v>
      </c>
      <c r="G1344" s="58" t="str">
        <f t="shared" si="1198"/>
        <v>X</v>
      </c>
      <c r="H1344" s="58" t="str">
        <f t="shared" si="1198"/>
        <v>X</v>
      </c>
      <c r="I1344" s="58" t="str">
        <f t="shared" si="1198"/>
        <v>X</v>
      </c>
      <c r="J1344" s="58" t="str">
        <f t="shared" si="1198"/>
        <v>X</v>
      </c>
      <c r="K1344" s="58" t="str">
        <f t="shared" si="1198"/>
        <v>X</v>
      </c>
      <c r="L1344" s="58" t="str">
        <f t="shared" si="1198"/>
        <v>X</v>
      </c>
      <c r="M1344" s="58" t="str">
        <f t="shared" si="1198"/>
        <v>X</v>
      </c>
      <c r="N1344" s="58" t="str">
        <f t="shared" si="1198"/>
        <v>X</v>
      </c>
      <c r="O1344" s="58" t="str">
        <f t="shared" si="1198"/>
        <v>X</v>
      </c>
      <c r="P1344" s="58" t="str">
        <f t="shared" si="1198"/>
        <v>X</v>
      </c>
      <c r="Q1344" s="58" t="str">
        <f t="shared" si="1198"/>
        <v>X</v>
      </c>
    </row>
    <row r="1345" spans="1:17" ht="18.75" customHeight="1">
      <c r="A1345" s="781"/>
      <c r="B1345" s="30" t="s">
        <v>46</v>
      </c>
      <c r="C1345" s="47">
        <f>COUNTIF(C1339:C1344,"O")</f>
        <v>1</v>
      </c>
      <c r="D1345" s="47">
        <f t="shared" ref="D1345:Q1345" si="1199">COUNTIF(D1339:D1344,"O")</f>
        <v>1</v>
      </c>
      <c r="E1345" s="47">
        <f t="shared" si="1199"/>
        <v>1</v>
      </c>
      <c r="F1345" s="47">
        <f t="shared" si="1199"/>
        <v>1</v>
      </c>
      <c r="G1345" s="47">
        <f t="shared" si="1199"/>
        <v>1</v>
      </c>
      <c r="H1345" s="47">
        <f t="shared" si="1199"/>
        <v>1</v>
      </c>
      <c r="I1345" s="47">
        <f t="shared" si="1199"/>
        <v>1</v>
      </c>
      <c r="J1345" s="47">
        <f t="shared" si="1199"/>
        <v>1</v>
      </c>
      <c r="K1345" s="47">
        <f t="shared" si="1199"/>
        <v>1</v>
      </c>
      <c r="L1345" s="47">
        <f t="shared" si="1199"/>
        <v>1</v>
      </c>
      <c r="M1345" s="47">
        <f t="shared" si="1199"/>
        <v>1</v>
      </c>
      <c r="N1345" s="47">
        <f t="shared" si="1199"/>
        <v>1</v>
      </c>
      <c r="O1345" s="47">
        <f t="shared" si="1199"/>
        <v>1</v>
      </c>
      <c r="P1345" s="47">
        <f t="shared" si="1199"/>
        <v>1</v>
      </c>
      <c r="Q1345" s="47">
        <f t="shared" si="1199"/>
        <v>1</v>
      </c>
    </row>
    <row r="1346" spans="1:17" ht="18.75" customHeight="1">
      <c r="A1346" s="779">
        <v>151</v>
      </c>
      <c r="B1346" s="58" t="s">
        <v>32</v>
      </c>
      <c r="C1346" s="58" t="str">
        <f>IF(C7=$V$167,"O",IF(C7=$W$167,"O",IF(C7=$X$167,"O",IF(C7=$Y$167,"O",IF(C7=$Z$167,"O",IF(C7=$AA$167,"O",IF(C7=$AB$167,"O","X")))))))</f>
        <v>X</v>
      </c>
      <c r="D1346" s="58" t="str">
        <f t="shared" ref="D1346:Q1346" si="1200">IF(D7=$V$167,"O",IF(D7=$W$167,"O",IF(D7=$X$167,"O",IF(D7=$Y$167,"O",IF(D7=$Z$167,"O",IF(D7=$AA$167,"O",IF(D7=$AB$167,"O","X")))))))</f>
        <v>X</v>
      </c>
      <c r="E1346" s="58" t="str">
        <f t="shared" si="1200"/>
        <v>X</v>
      </c>
      <c r="F1346" s="58" t="str">
        <f t="shared" si="1200"/>
        <v>X</v>
      </c>
      <c r="G1346" s="58" t="str">
        <f t="shared" si="1200"/>
        <v>X</v>
      </c>
      <c r="H1346" s="58" t="str">
        <f t="shared" si="1200"/>
        <v>X</v>
      </c>
      <c r="I1346" s="58" t="str">
        <f t="shared" si="1200"/>
        <v>X</v>
      </c>
      <c r="J1346" s="58" t="str">
        <f t="shared" si="1200"/>
        <v>X</v>
      </c>
      <c r="K1346" s="58" t="str">
        <f t="shared" si="1200"/>
        <v>X</v>
      </c>
      <c r="L1346" s="58" t="str">
        <f t="shared" si="1200"/>
        <v>X</v>
      </c>
      <c r="M1346" s="58" t="str">
        <f t="shared" si="1200"/>
        <v>X</v>
      </c>
      <c r="N1346" s="58" t="str">
        <f t="shared" si="1200"/>
        <v>X</v>
      </c>
      <c r="O1346" s="58" t="str">
        <f t="shared" si="1200"/>
        <v>X</v>
      </c>
      <c r="P1346" s="58" t="str">
        <f t="shared" si="1200"/>
        <v>X</v>
      </c>
      <c r="Q1346" s="58" t="str">
        <f t="shared" si="1200"/>
        <v>X</v>
      </c>
    </row>
    <row r="1347" spans="1:17" ht="18.75" customHeight="1">
      <c r="A1347" s="780"/>
      <c r="B1347" s="58" t="s">
        <v>33</v>
      </c>
      <c r="C1347" s="58" t="str">
        <f t="shared" ref="C1347:Q1347" si="1201">IF(C8=$V$167,"O",IF(C8=$W$167,"O",IF(C8=$X$167,"O",IF(C8=$Y$167,"O",IF(C8=$Z$167,"O",IF(C8=$AA$167,"O",IF(C8=$AB$167,"O","X")))))))</f>
        <v>X</v>
      </c>
      <c r="D1347" s="58" t="str">
        <f t="shared" si="1201"/>
        <v>X</v>
      </c>
      <c r="E1347" s="58" t="str">
        <f t="shared" si="1201"/>
        <v>X</v>
      </c>
      <c r="F1347" s="58" t="str">
        <f t="shared" si="1201"/>
        <v>X</v>
      </c>
      <c r="G1347" s="58" t="str">
        <f t="shared" si="1201"/>
        <v>X</v>
      </c>
      <c r="H1347" s="58" t="str">
        <f t="shared" si="1201"/>
        <v>X</v>
      </c>
      <c r="I1347" s="58" t="str">
        <f t="shared" si="1201"/>
        <v>X</v>
      </c>
      <c r="J1347" s="58" t="str">
        <f t="shared" si="1201"/>
        <v>X</v>
      </c>
      <c r="K1347" s="58" t="str">
        <f t="shared" si="1201"/>
        <v>X</v>
      </c>
      <c r="L1347" s="58" t="str">
        <f t="shared" si="1201"/>
        <v>X</v>
      </c>
      <c r="M1347" s="58" t="str">
        <f t="shared" si="1201"/>
        <v>X</v>
      </c>
      <c r="N1347" s="58" t="str">
        <f t="shared" si="1201"/>
        <v>X</v>
      </c>
      <c r="O1347" s="58" t="str">
        <f t="shared" si="1201"/>
        <v>X</v>
      </c>
      <c r="P1347" s="58" t="str">
        <f t="shared" si="1201"/>
        <v>X</v>
      </c>
      <c r="Q1347" s="58" t="str">
        <f t="shared" si="1201"/>
        <v>X</v>
      </c>
    </row>
    <row r="1348" spans="1:17" ht="18.75" customHeight="1">
      <c r="A1348" s="780"/>
      <c r="B1348" s="58" t="s">
        <v>34</v>
      </c>
      <c r="C1348" s="58" t="str">
        <f t="shared" ref="C1348:Q1348" si="1202">IF(C9=$V$167,"O",IF(C9=$W$167,"O",IF(C9=$X$167,"O",IF(C9=$Y$167,"O",IF(C9=$Z$167,"O",IF(C9=$AA$167,"O",IF(C9=$AB$167,"O","X")))))))</f>
        <v>X</v>
      </c>
      <c r="D1348" s="58" t="str">
        <f t="shared" si="1202"/>
        <v>X</v>
      </c>
      <c r="E1348" s="58" t="str">
        <f t="shared" si="1202"/>
        <v>X</v>
      </c>
      <c r="F1348" s="58" t="str">
        <f t="shared" si="1202"/>
        <v>X</v>
      </c>
      <c r="G1348" s="58" t="str">
        <f t="shared" si="1202"/>
        <v>X</v>
      </c>
      <c r="H1348" s="58" t="str">
        <f t="shared" si="1202"/>
        <v>X</v>
      </c>
      <c r="I1348" s="58" t="str">
        <f t="shared" si="1202"/>
        <v>X</v>
      </c>
      <c r="J1348" s="58" t="str">
        <f t="shared" si="1202"/>
        <v>X</v>
      </c>
      <c r="K1348" s="58" t="str">
        <f t="shared" si="1202"/>
        <v>X</v>
      </c>
      <c r="L1348" s="58" t="str">
        <f t="shared" si="1202"/>
        <v>X</v>
      </c>
      <c r="M1348" s="58" t="str">
        <f t="shared" si="1202"/>
        <v>X</v>
      </c>
      <c r="N1348" s="58" t="str">
        <f t="shared" si="1202"/>
        <v>X</v>
      </c>
      <c r="O1348" s="58" t="str">
        <f t="shared" si="1202"/>
        <v>X</v>
      </c>
      <c r="P1348" s="58" t="str">
        <f t="shared" si="1202"/>
        <v>X</v>
      </c>
      <c r="Q1348" s="58" t="str">
        <f t="shared" si="1202"/>
        <v>X</v>
      </c>
    </row>
    <row r="1349" spans="1:17" ht="18.75" customHeight="1">
      <c r="A1349" s="780"/>
      <c r="B1349" s="58" t="s">
        <v>35</v>
      </c>
      <c r="C1349" s="58" t="str">
        <f t="shared" ref="C1349:Q1349" si="1203">IF(C10=$V$167,"O",IF(C10=$W$167,"O",IF(C10=$X$167,"O",IF(C10=$Y$167,"O",IF(C10=$Z$167,"O",IF(C10=$AA$167,"O",IF(C10=$AB$167,"O","X")))))))</f>
        <v>X</v>
      </c>
      <c r="D1349" s="58" t="str">
        <f t="shared" si="1203"/>
        <v>X</v>
      </c>
      <c r="E1349" s="58" t="str">
        <f t="shared" si="1203"/>
        <v>X</v>
      </c>
      <c r="F1349" s="58" t="str">
        <f t="shared" si="1203"/>
        <v>X</v>
      </c>
      <c r="G1349" s="58" t="str">
        <f t="shared" si="1203"/>
        <v>X</v>
      </c>
      <c r="H1349" s="58" t="str">
        <f t="shared" si="1203"/>
        <v>X</v>
      </c>
      <c r="I1349" s="58" t="str">
        <f t="shared" si="1203"/>
        <v>X</v>
      </c>
      <c r="J1349" s="58" t="str">
        <f t="shared" si="1203"/>
        <v>X</v>
      </c>
      <c r="K1349" s="58" t="str">
        <f t="shared" si="1203"/>
        <v>X</v>
      </c>
      <c r="L1349" s="58" t="str">
        <f t="shared" si="1203"/>
        <v>X</v>
      </c>
      <c r="M1349" s="58" t="str">
        <f t="shared" si="1203"/>
        <v>X</v>
      </c>
      <c r="N1349" s="58" t="str">
        <f t="shared" si="1203"/>
        <v>X</v>
      </c>
      <c r="O1349" s="58" t="str">
        <f t="shared" si="1203"/>
        <v>X</v>
      </c>
      <c r="P1349" s="58" t="str">
        <f t="shared" si="1203"/>
        <v>X</v>
      </c>
      <c r="Q1349" s="58" t="str">
        <f t="shared" si="1203"/>
        <v>X</v>
      </c>
    </row>
    <row r="1350" spans="1:17" ht="18.75" customHeight="1">
      <c r="A1350" s="780"/>
      <c r="B1350" s="58" t="s">
        <v>36</v>
      </c>
      <c r="C1350" s="58" t="str">
        <f t="shared" ref="C1350:Q1350" si="1204">IF(C11=$V$167,"O",IF(C11=$W$167,"O",IF(C11=$X$167,"O",IF(C11=$Y$167,"O",IF(C11=$Z$167,"O",IF(C11=$AA$167,"O",IF(C11=$AB$167,"O","X")))))))</f>
        <v>X</v>
      </c>
      <c r="D1350" s="58" t="str">
        <f t="shared" si="1204"/>
        <v>X</v>
      </c>
      <c r="E1350" s="58" t="str">
        <f t="shared" si="1204"/>
        <v>X</v>
      </c>
      <c r="F1350" s="58" t="str">
        <f t="shared" si="1204"/>
        <v>X</v>
      </c>
      <c r="G1350" s="58" t="str">
        <f t="shared" si="1204"/>
        <v>X</v>
      </c>
      <c r="H1350" s="58" t="str">
        <f t="shared" si="1204"/>
        <v>X</v>
      </c>
      <c r="I1350" s="58" t="str">
        <f t="shared" si="1204"/>
        <v>X</v>
      </c>
      <c r="J1350" s="58" t="str">
        <f t="shared" si="1204"/>
        <v>X</v>
      </c>
      <c r="K1350" s="58" t="str">
        <f t="shared" si="1204"/>
        <v>X</v>
      </c>
      <c r="L1350" s="58" t="str">
        <f t="shared" si="1204"/>
        <v>X</v>
      </c>
      <c r="M1350" s="58" t="str">
        <f t="shared" si="1204"/>
        <v>X</v>
      </c>
      <c r="N1350" s="58" t="str">
        <f t="shared" si="1204"/>
        <v>X</v>
      </c>
      <c r="O1350" s="58" t="str">
        <f t="shared" si="1204"/>
        <v>X</v>
      </c>
      <c r="P1350" s="58" t="str">
        <f t="shared" si="1204"/>
        <v>X</v>
      </c>
      <c r="Q1350" s="58" t="str">
        <f t="shared" si="1204"/>
        <v>X</v>
      </c>
    </row>
    <row r="1351" spans="1:17" ht="18.75" customHeight="1">
      <c r="A1351" s="780"/>
      <c r="B1351" s="58" t="s">
        <v>21</v>
      </c>
      <c r="C1351" s="58" t="str">
        <f t="shared" ref="C1351:Q1351" si="1205">IF(C12=$V$167,"O",IF(C12=$W$167,"O",IF(C12=$X$167,"O",IF(C12=$Y$167,"O",IF(C12=$Z$167,"O",IF(C12=$AA$167,"O",IF(C12=$AB$167,"O","X")))))))</f>
        <v>X</v>
      </c>
      <c r="D1351" s="58" t="str">
        <f t="shared" si="1205"/>
        <v>X</v>
      </c>
      <c r="E1351" s="58" t="str">
        <f t="shared" si="1205"/>
        <v>X</v>
      </c>
      <c r="F1351" s="58" t="str">
        <f t="shared" si="1205"/>
        <v>X</v>
      </c>
      <c r="G1351" s="58" t="str">
        <f t="shared" si="1205"/>
        <v>X</v>
      </c>
      <c r="H1351" s="58" t="str">
        <f t="shared" si="1205"/>
        <v>X</v>
      </c>
      <c r="I1351" s="58" t="str">
        <f t="shared" si="1205"/>
        <v>X</v>
      </c>
      <c r="J1351" s="58" t="str">
        <f t="shared" si="1205"/>
        <v>X</v>
      </c>
      <c r="K1351" s="58" t="str">
        <f t="shared" si="1205"/>
        <v>X</v>
      </c>
      <c r="L1351" s="58" t="str">
        <f t="shared" si="1205"/>
        <v>X</v>
      </c>
      <c r="M1351" s="58" t="str">
        <f t="shared" si="1205"/>
        <v>X</v>
      </c>
      <c r="N1351" s="58" t="str">
        <f t="shared" si="1205"/>
        <v>X</v>
      </c>
      <c r="O1351" s="58" t="str">
        <f t="shared" si="1205"/>
        <v>X</v>
      </c>
      <c r="P1351" s="58" t="str">
        <f t="shared" si="1205"/>
        <v>X</v>
      </c>
      <c r="Q1351" s="58" t="str">
        <f t="shared" si="1205"/>
        <v>X</v>
      </c>
    </row>
    <row r="1352" spans="1:17" ht="18.75" customHeight="1">
      <c r="A1352" s="781"/>
      <c r="B1352" s="30" t="s">
        <v>46</v>
      </c>
      <c r="C1352" s="47">
        <f>COUNTIF(C1346:C1351,"O")</f>
        <v>0</v>
      </c>
      <c r="D1352" s="47">
        <f t="shared" ref="D1352:Q1352" si="1206">COUNTIF(D1346:D1351,"O")</f>
        <v>0</v>
      </c>
      <c r="E1352" s="47">
        <f t="shared" si="1206"/>
        <v>0</v>
      </c>
      <c r="F1352" s="47">
        <f t="shared" si="1206"/>
        <v>0</v>
      </c>
      <c r="G1352" s="47">
        <f t="shared" si="1206"/>
        <v>0</v>
      </c>
      <c r="H1352" s="47">
        <f t="shared" si="1206"/>
        <v>0</v>
      </c>
      <c r="I1352" s="47">
        <f t="shared" si="1206"/>
        <v>0</v>
      </c>
      <c r="J1352" s="47">
        <f t="shared" si="1206"/>
        <v>0</v>
      </c>
      <c r="K1352" s="47">
        <f t="shared" si="1206"/>
        <v>0</v>
      </c>
      <c r="L1352" s="47">
        <f t="shared" si="1206"/>
        <v>0</v>
      </c>
      <c r="M1352" s="47">
        <f t="shared" si="1206"/>
        <v>0</v>
      </c>
      <c r="N1352" s="47">
        <f t="shared" si="1206"/>
        <v>0</v>
      </c>
      <c r="O1352" s="47">
        <f t="shared" si="1206"/>
        <v>0</v>
      </c>
      <c r="P1352" s="47">
        <f t="shared" si="1206"/>
        <v>0</v>
      </c>
      <c r="Q1352" s="47">
        <f t="shared" si="1206"/>
        <v>0</v>
      </c>
    </row>
    <row r="1353" spans="1:17" ht="18.75" customHeight="1">
      <c r="A1353" s="779">
        <v>152</v>
      </c>
      <c r="B1353" s="58" t="s">
        <v>32</v>
      </c>
      <c r="C1353" s="58" t="str">
        <f>IF(C7=$V$168,"O",IF(C7=$W$168,"O",IF(C7=$X$168,"O",IF(C7=$Y$168,"O",IF(C7=$Z$168,"O",IF(C7=$AA$168,"O",IF(C7=$AB$168,"O","X")))))))</f>
        <v>X</v>
      </c>
      <c r="D1353" s="58" t="str">
        <f t="shared" ref="D1353:Q1353" si="1207">IF(D7=$V$168,"O",IF(D7=$W$168,"O",IF(D7=$X$168,"O",IF(D7=$Y$168,"O",IF(D7=$Z$168,"O",IF(D7=$AA$168,"O",IF(D7=$AB$168,"O","X")))))))</f>
        <v>X</v>
      </c>
      <c r="E1353" s="58" t="str">
        <f t="shared" si="1207"/>
        <v>X</v>
      </c>
      <c r="F1353" s="58" t="str">
        <f t="shared" si="1207"/>
        <v>X</v>
      </c>
      <c r="G1353" s="58" t="str">
        <f t="shared" si="1207"/>
        <v>X</v>
      </c>
      <c r="H1353" s="58" t="str">
        <f t="shared" si="1207"/>
        <v>X</v>
      </c>
      <c r="I1353" s="58" t="str">
        <f t="shared" si="1207"/>
        <v>X</v>
      </c>
      <c r="J1353" s="58" t="str">
        <f t="shared" si="1207"/>
        <v>X</v>
      </c>
      <c r="K1353" s="58" t="str">
        <f t="shared" si="1207"/>
        <v>X</v>
      </c>
      <c r="L1353" s="58" t="str">
        <f t="shared" si="1207"/>
        <v>X</v>
      </c>
      <c r="M1353" s="58" t="str">
        <f t="shared" si="1207"/>
        <v>X</v>
      </c>
      <c r="N1353" s="58" t="str">
        <f t="shared" si="1207"/>
        <v>X</v>
      </c>
      <c r="O1353" s="58" t="str">
        <f t="shared" si="1207"/>
        <v>X</v>
      </c>
      <c r="P1353" s="58" t="str">
        <f t="shared" si="1207"/>
        <v>X</v>
      </c>
      <c r="Q1353" s="58" t="str">
        <f t="shared" si="1207"/>
        <v>X</v>
      </c>
    </row>
    <row r="1354" spans="1:17" ht="18.75" customHeight="1">
      <c r="A1354" s="780"/>
      <c r="B1354" s="58" t="s">
        <v>33</v>
      </c>
      <c r="C1354" s="58" t="str">
        <f t="shared" ref="C1354:Q1354" si="1208">IF(C8=$V$168,"O",IF(C8=$W$168,"O",IF(C8=$X$168,"O",IF(C8=$Y$168,"O",IF(C8=$Z$168,"O",IF(C8=$AA$168,"O",IF(C8=$AB$168,"O","X")))))))</f>
        <v>X</v>
      </c>
      <c r="D1354" s="58" t="str">
        <f t="shared" si="1208"/>
        <v>X</v>
      </c>
      <c r="E1354" s="58" t="str">
        <f t="shared" si="1208"/>
        <v>X</v>
      </c>
      <c r="F1354" s="58" t="str">
        <f t="shared" si="1208"/>
        <v>X</v>
      </c>
      <c r="G1354" s="58" t="str">
        <f t="shared" si="1208"/>
        <v>X</v>
      </c>
      <c r="H1354" s="58" t="str">
        <f t="shared" si="1208"/>
        <v>X</v>
      </c>
      <c r="I1354" s="58" t="str">
        <f t="shared" si="1208"/>
        <v>X</v>
      </c>
      <c r="J1354" s="58" t="str">
        <f t="shared" si="1208"/>
        <v>X</v>
      </c>
      <c r="K1354" s="58" t="str">
        <f t="shared" si="1208"/>
        <v>X</v>
      </c>
      <c r="L1354" s="58" t="str">
        <f t="shared" si="1208"/>
        <v>X</v>
      </c>
      <c r="M1354" s="58" t="str">
        <f t="shared" si="1208"/>
        <v>X</v>
      </c>
      <c r="N1354" s="58" t="str">
        <f t="shared" si="1208"/>
        <v>X</v>
      </c>
      <c r="O1354" s="58" t="str">
        <f t="shared" si="1208"/>
        <v>X</v>
      </c>
      <c r="P1354" s="58" t="str">
        <f t="shared" si="1208"/>
        <v>X</v>
      </c>
      <c r="Q1354" s="58" t="str">
        <f t="shared" si="1208"/>
        <v>X</v>
      </c>
    </row>
    <row r="1355" spans="1:17" ht="18.75" customHeight="1">
      <c r="A1355" s="780"/>
      <c r="B1355" s="58" t="s">
        <v>34</v>
      </c>
      <c r="C1355" s="58" t="str">
        <f t="shared" ref="C1355:Q1355" si="1209">IF(C9=$V$168,"O",IF(C9=$W$168,"O",IF(C9=$X$168,"O",IF(C9=$Y$168,"O",IF(C9=$Z$168,"O",IF(C9=$AA$168,"O",IF(C9=$AB$168,"O","X")))))))</f>
        <v>O</v>
      </c>
      <c r="D1355" s="58" t="str">
        <f t="shared" si="1209"/>
        <v>O</v>
      </c>
      <c r="E1355" s="58" t="str">
        <f t="shared" si="1209"/>
        <v>O</v>
      </c>
      <c r="F1355" s="58" t="str">
        <f t="shared" si="1209"/>
        <v>O</v>
      </c>
      <c r="G1355" s="58" t="str">
        <f t="shared" si="1209"/>
        <v>O</v>
      </c>
      <c r="H1355" s="58" t="str">
        <f t="shared" si="1209"/>
        <v>O</v>
      </c>
      <c r="I1355" s="58" t="str">
        <f t="shared" si="1209"/>
        <v>O</v>
      </c>
      <c r="J1355" s="58" t="str">
        <f t="shared" si="1209"/>
        <v>O</v>
      </c>
      <c r="K1355" s="58" t="str">
        <f t="shared" si="1209"/>
        <v>O</v>
      </c>
      <c r="L1355" s="58" t="str">
        <f t="shared" si="1209"/>
        <v>O</v>
      </c>
      <c r="M1355" s="58" t="str">
        <f t="shared" si="1209"/>
        <v>O</v>
      </c>
      <c r="N1355" s="58" t="str">
        <f t="shared" si="1209"/>
        <v>O</v>
      </c>
      <c r="O1355" s="58" t="str">
        <f t="shared" si="1209"/>
        <v>O</v>
      </c>
      <c r="P1355" s="58" t="str">
        <f t="shared" si="1209"/>
        <v>O</v>
      </c>
      <c r="Q1355" s="58" t="str">
        <f t="shared" si="1209"/>
        <v>O</v>
      </c>
    </row>
    <row r="1356" spans="1:17" ht="18.75" customHeight="1">
      <c r="A1356" s="780"/>
      <c r="B1356" s="58" t="s">
        <v>35</v>
      </c>
      <c r="C1356" s="58" t="str">
        <f t="shared" ref="C1356:Q1356" si="1210">IF(C10=$V$168,"O",IF(C10=$W$168,"O",IF(C10=$X$168,"O",IF(C10=$Y$168,"O",IF(C10=$Z$168,"O",IF(C10=$AA$168,"O",IF(C10=$AB$168,"O","X")))))))</f>
        <v>O</v>
      </c>
      <c r="D1356" s="58" t="str">
        <f t="shared" si="1210"/>
        <v>O</v>
      </c>
      <c r="E1356" s="58" t="str">
        <f t="shared" si="1210"/>
        <v>O</v>
      </c>
      <c r="F1356" s="58" t="str">
        <f t="shared" si="1210"/>
        <v>O</v>
      </c>
      <c r="G1356" s="58" t="str">
        <f t="shared" si="1210"/>
        <v>O</v>
      </c>
      <c r="H1356" s="58" t="str">
        <f t="shared" si="1210"/>
        <v>O</v>
      </c>
      <c r="I1356" s="58" t="str">
        <f t="shared" si="1210"/>
        <v>O</v>
      </c>
      <c r="J1356" s="58" t="str">
        <f t="shared" si="1210"/>
        <v>O</v>
      </c>
      <c r="K1356" s="58" t="str">
        <f t="shared" si="1210"/>
        <v>O</v>
      </c>
      <c r="L1356" s="58" t="str">
        <f t="shared" si="1210"/>
        <v>O</v>
      </c>
      <c r="M1356" s="58" t="str">
        <f t="shared" si="1210"/>
        <v>O</v>
      </c>
      <c r="N1356" s="58" t="str">
        <f t="shared" si="1210"/>
        <v>O</v>
      </c>
      <c r="O1356" s="58" t="str">
        <f t="shared" si="1210"/>
        <v>O</v>
      </c>
      <c r="P1356" s="58" t="str">
        <f t="shared" si="1210"/>
        <v>O</v>
      </c>
      <c r="Q1356" s="58" t="str">
        <f t="shared" si="1210"/>
        <v>O</v>
      </c>
    </row>
    <row r="1357" spans="1:17" ht="18.75" customHeight="1">
      <c r="A1357" s="780"/>
      <c r="B1357" s="58" t="s">
        <v>36</v>
      </c>
      <c r="C1357" s="58" t="str">
        <f t="shared" ref="C1357:Q1357" si="1211">IF(C11=$V$168,"O",IF(C11=$W$168,"O",IF(C11=$X$168,"O",IF(C11=$Y$168,"O",IF(C11=$Z$168,"O",IF(C11=$AA$168,"O",IF(C11=$AB$168,"O","X")))))))</f>
        <v>O</v>
      </c>
      <c r="D1357" s="58" t="str">
        <f t="shared" si="1211"/>
        <v>O</v>
      </c>
      <c r="E1357" s="58" t="str">
        <f t="shared" si="1211"/>
        <v>O</v>
      </c>
      <c r="F1357" s="58" t="str">
        <f t="shared" si="1211"/>
        <v>O</v>
      </c>
      <c r="G1357" s="58" t="str">
        <f t="shared" si="1211"/>
        <v>O</v>
      </c>
      <c r="H1357" s="58" t="str">
        <f t="shared" si="1211"/>
        <v>O</v>
      </c>
      <c r="I1357" s="58" t="str">
        <f t="shared" si="1211"/>
        <v>O</v>
      </c>
      <c r="J1357" s="58" t="str">
        <f t="shared" si="1211"/>
        <v>O</v>
      </c>
      <c r="K1357" s="58" t="str">
        <f t="shared" si="1211"/>
        <v>O</v>
      </c>
      <c r="L1357" s="58" t="str">
        <f t="shared" si="1211"/>
        <v>O</v>
      </c>
      <c r="M1357" s="58" t="str">
        <f t="shared" si="1211"/>
        <v>O</v>
      </c>
      <c r="N1357" s="58" t="str">
        <f t="shared" si="1211"/>
        <v>O</v>
      </c>
      <c r="O1357" s="58" t="str">
        <f t="shared" si="1211"/>
        <v>O</v>
      </c>
      <c r="P1357" s="58" t="str">
        <f t="shared" si="1211"/>
        <v>O</v>
      </c>
      <c r="Q1357" s="58" t="str">
        <f t="shared" si="1211"/>
        <v>O</v>
      </c>
    </row>
    <row r="1358" spans="1:17" ht="18.75" customHeight="1">
      <c r="A1358" s="780"/>
      <c r="B1358" s="58" t="s">
        <v>21</v>
      </c>
      <c r="C1358" s="58" t="str">
        <f t="shared" ref="C1358:Q1358" si="1212">IF(C12=$V$168,"O",IF(C12=$W$168,"O",IF(C12=$X$168,"O",IF(C12=$Y$168,"O",IF(C12=$Z$168,"O",IF(C12=$AA$168,"O",IF(C12=$AB$168,"O","X")))))))</f>
        <v>X</v>
      </c>
      <c r="D1358" s="58" t="str">
        <f t="shared" si="1212"/>
        <v>X</v>
      </c>
      <c r="E1358" s="58" t="str">
        <f t="shared" si="1212"/>
        <v>X</v>
      </c>
      <c r="F1358" s="58" t="str">
        <f t="shared" si="1212"/>
        <v>X</v>
      </c>
      <c r="G1358" s="58" t="str">
        <f t="shared" si="1212"/>
        <v>X</v>
      </c>
      <c r="H1358" s="58" t="str">
        <f t="shared" si="1212"/>
        <v>X</v>
      </c>
      <c r="I1358" s="58" t="str">
        <f t="shared" si="1212"/>
        <v>X</v>
      </c>
      <c r="J1358" s="58" t="str">
        <f t="shared" si="1212"/>
        <v>X</v>
      </c>
      <c r="K1358" s="58" t="str">
        <f t="shared" si="1212"/>
        <v>X</v>
      </c>
      <c r="L1358" s="58" t="str">
        <f t="shared" si="1212"/>
        <v>X</v>
      </c>
      <c r="M1358" s="58" t="str">
        <f t="shared" si="1212"/>
        <v>X</v>
      </c>
      <c r="N1358" s="58" t="str">
        <f t="shared" si="1212"/>
        <v>X</v>
      </c>
      <c r="O1358" s="58" t="str">
        <f t="shared" si="1212"/>
        <v>X</v>
      </c>
      <c r="P1358" s="58" t="str">
        <f t="shared" si="1212"/>
        <v>X</v>
      </c>
      <c r="Q1358" s="58" t="str">
        <f t="shared" si="1212"/>
        <v>X</v>
      </c>
    </row>
    <row r="1359" spans="1:17" ht="18.75" customHeight="1">
      <c r="A1359" s="781"/>
      <c r="B1359" s="30" t="s">
        <v>46</v>
      </c>
      <c r="C1359" s="47">
        <f>COUNTIF(C1353:C1358,"O")</f>
        <v>3</v>
      </c>
      <c r="D1359" s="47">
        <f t="shared" ref="D1359:Q1359" si="1213">COUNTIF(D1353:D1358,"O")</f>
        <v>3</v>
      </c>
      <c r="E1359" s="47">
        <f t="shared" si="1213"/>
        <v>3</v>
      </c>
      <c r="F1359" s="47">
        <f t="shared" si="1213"/>
        <v>3</v>
      </c>
      <c r="G1359" s="47">
        <f t="shared" si="1213"/>
        <v>3</v>
      </c>
      <c r="H1359" s="47">
        <f t="shared" si="1213"/>
        <v>3</v>
      </c>
      <c r="I1359" s="47">
        <f t="shared" si="1213"/>
        <v>3</v>
      </c>
      <c r="J1359" s="47">
        <f t="shared" si="1213"/>
        <v>3</v>
      </c>
      <c r="K1359" s="47">
        <f t="shared" si="1213"/>
        <v>3</v>
      </c>
      <c r="L1359" s="47">
        <f t="shared" si="1213"/>
        <v>3</v>
      </c>
      <c r="M1359" s="47">
        <f t="shared" si="1213"/>
        <v>3</v>
      </c>
      <c r="N1359" s="47">
        <f t="shared" si="1213"/>
        <v>3</v>
      </c>
      <c r="O1359" s="47">
        <f t="shared" si="1213"/>
        <v>3</v>
      </c>
      <c r="P1359" s="47">
        <f t="shared" si="1213"/>
        <v>3</v>
      </c>
      <c r="Q1359" s="47">
        <f t="shared" si="1213"/>
        <v>3</v>
      </c>
    </row>
    <row r="1360" spans="1:17" ht="18.75" customHeight="1">
      <c r="A1360" s="779">
        <v>153</v>
      </c>
      <c r="B1360" s="58" t="s">
        <v>32</v>
      </c>
      <c r="C1360" s="58" t="str">
        <f>IF(C7=$V$169,"O",IF(C7=$W$169,"O",IF(C7=$X$169,"O",IF(C7=$Y$169,"O",IF(C7=$Z$169,"O",IF(C7=$AA$169,"O",IF(C7=$AB$169,"O","X")))))))</f>
        <v>X</v>
      </c>
      <c r="D1360" s="58" t="str">
        <f t="shared" ref="D1360:Q1360" si="1214">IF(D7=$V$169,"O",IF(D7=$W$169,"O",IF(D7=$X$169,"O",IF(D7=$Y$169,"O",IF(D7=$Z$169,"O",IF(D7=$AA$169,"O",IF(D7=$AB$169,"O","X")))))))</f>
        <v>X</v>
      </c>
      <c r="E1360" s="58" t="str">
        <f t="shared" si="1214"/>
        <v>X</v>
      </c>
      <c r="F1360" s="58" t="str">
        <f t="shared" si="1214"/>
        <v>X</v>
      </c>
      <c r="G1360" s="58" t="str">
        <f t="shared" si="1214"/>
        <v>X</v>
      </c>
      <c r="H1360" s="58" t="str">
        <f t="shared" si="1214"/>
        <v>X</v>
      </c>
      <c r="I1360" s="58" t="str">
        <f t="shared" si="1214"/>
        <v>X</v>
      </c>
      <c r="J1360" s="58" t="str">
        <f t="shared" si="1214"/>
        <v>X</v>
      </c>
      <c r="K1360" s="58" t="str">
        <f t="shared" si="1214"/>
        <v>X</v>
      </c>
      <c r="L1360" s="58" t="str">
        <f t="shared" si="1214"/>
        <v>X</v>
      </c>
      <c r="M1360" s="58" t="str">
        <f t="shared" si="1214"/>
        <v>X</v>
      </c>
      <c r="N1360" s="58" t="str">
        <f t="shared" si="1214"/>
        <v>X</v>
      </c>
      <c r="O1360" s="58" t="str">
        <f t="shared" si="1214"/>
        <v>X</v>
      </c>
      <c r="P1360" s="58" t="str">
        <f t="shared" si="1214"/>
        <v>X</v>
      </c>
      <c r="Q1360" s="58" t="str">
        <f t="shared" si="1214"/>
        <v>X</v>
      </c>
    </row>
    <row r="1361" spans="1:17" ht="18.75" customHeight="1">
      <c r="A1361" s="780"/>
      <c r="B1361" s="58" t="s">
        <v>33</v>
      </c>
      <c r="C1361" s="58" t="str">
        <f t="shared" ref="C1361:Q1361" si="1215">IF(C8=$V$169,"O",IF(C8=$W$169,"O",IF(C8=$X$169,"O",IF(C8=$Y$169,"O",IF(C8=$Z$169,"O",IF(C8=$AA$169,"O",IF(C8=$AB$169,"O","X")))))))</f>
        <v>X</v>
      </c>
      <c r="D1361" s="58" t="str">
        <f t="shared" si="1215"/>
        <v>X</v>
      </c>
      <c r="E1361" s="58" t="str">
        <f t="shared" si="1215"/>
        <v>X</v>
      </c>
      <c r="F1361" s="58" t="str">
        <f t="shared" si="1215"/>
        <v>X</v>
      </c>
      <c r="G1361" s="58" t="str">
        <f t="shared" si="1215"/>
        <v>X</v>
      </c>
      <c r="H1361" s="58" t="str">
        <f t="shared" si="1215"/>
        <v>X</v>
      </c>
      <c r="I1361" s="58" t="str">
        <f t="shared" si="1215"/>
        <v>X</v>
      </c>
      <c r="J1361" s="58" t="str">
        <f t="shared" si="1215"/>
        <v>X</v>
      </c>
      <c r="K1361" s="58" t="str">
        <f t="shared" si="1215"/>
        <v>X</v>
      </c>
      <c r="L1361" s="58" t="str">
        <f t="shared" si="1215"/>
        <v>X</v>
      </c>
      <c r="M1361" s="58" t="str">
        <f t="shared" si="1215"/>
        <v>X</v>
      </c>
      <c r="N1361" s="58" t="str">
        <f t="shared" si="1215"/>
        <v>X</v>
      </c>
      <c r="O1361" s="58" t="str">
        <f t="shared" si="1215"/>
        <v>X</v>
      </c>
      <c r="P1361" s="58" t="str">
        <f t="shared" si="1215"/>
        <v>X</v>
      </c>
      <c r="Q1361" s="58" t="str">
        <f t="shared" si="1215"/>
        <v>X</v>
      </c>
    </row>
    <row r="1362" spans="1:17" ht="18.75" customHeight="1">
      <c r="A1362" s="780"/>
      <c r="B1362" s="58" t="s">
        <v>34</v>
      </c>
      <c r="C1362" s="58" t="str">
        <f t="shared" ref="C1362:Q1362" si="1216">IF(C9=$V$169,"O",IF(C9=$W$169,"O",IF(C9=$X$169,"O",IF(C9=$Y$169,"O",IF(C9=$Z$169,"O",IF(C9=$AA$169,"O",IF(C9=$AB$169,"O","X")))))))</f>
        <v>X</v>
      </c>
      <c r="D1362" s="58" t="str">
        <f t="shared" si="1216"/>
        <v>X</v>
      </c>
      <c r="E1362" s="58" t="str">
        <f t="shared" si="1216"/>
        <v>X</v>
      </c>
      <c r="F1362" s="58" t="str">
        <f t="shared" si="1216"/>
        <v>X</v>
      </c>
      <c r="G1362" s="58" t="str">
        <f t="shared" si="1216"/>
        <v>X</v>
      </c>
      <c r="H1362" s="58" t="str">
        <f t="shared" si="1216"/>
        <v>X</v>
      </c>
      <c r="I1362" s="58" t="str">
        <f t="shared" si="1216"/>
        <v>X</v>
      </c>
      <c r="J1362" s="58" t="str">
        <f t="shared" si="1216"/>
        <v>X</v>
      </c>
      <c r="K1362" s="58" t="str">
        <f t="shared" si="1216"/>
        <v>X</v>
      </c>
      <c r="L1362" s="58" t="str">
        <f t="shared" si="1216"/>
        <v>X</v>
      </c>
      <c r="M1362" s="58" t="str">
        <f t="shared" si="1216"/>
        <v>X</v>
      </c>
      <c r="N1362" s="58" t="str">
        <f t="shared" si="1216"/>
        <v>X</v>
      </c>
      <c r="O1362" s="58" t="str">
        <f t="shared" si="1216"/>
        <v>X</v>
      </c>
      <c r="P1362" s="58" t="str">
        <f t="shared" si="1216"/>
        <v>X</v>
      </c>
      <c r="Q1362" s="58" t="str">
        <f t="shared" si="1216"/>
        <v>X</v>
      </c>
    </row>
    <row r="1363" spans="1:17" ht="18.75" customHeight="1">
      <c r="A1363" s="780"/>
      <c r="B1363" s="58" t="s">
        <v>35</v>
      </c>
      <c r="C1363" s="58" t="str">
        <f t="shared" ref="C1363:Q1363" si="1217">IF(C10=$V$169,"O",IF(C10=$W$169,"O",IF(C10=$X$169,"O",IF(C10=$Y$169,"O",IF(C10=$Z$169,"O",IF(C10=$AA$169,"O",IF(C10=$AB$169,"O","X")))))))</f>
        <v>X</v>
      </c>
      <c r="D1363" s="58" t="str">
        <f t="shared" si="1217"/>
        <v>X</v>
      </c>
      <c r="E1363" s="58" t="str">
        <f t="shared" si="1217"/>
        <v>X</v>
      </c>
      <c r="F1363" s="58" t="str">
        <f t="shared" si="1217"/>
        <v>X</v>
      </c>
      <c r="G1363" s="58" t="str">
        <f t="shared" si="1217"/>
        <v>X</v>
      </c>
      <c r="H1363" s="58" t="str">
        <f t="shared" si="1217"/>
        <v>X</v>
      </c>
      <c r="I1363" s="58" t="str">
        <f t="shared" si="1217"/>
        <v>X</v>
      </c>
      <c r="J1363" s="58" t="str">
        <f t="shared" si="1217"/>
        <v>X</v>
      </c>
      <c r="K1363" s="58" t="str">
        <f t="shared" si="1217"/>
        <v>X</v>
      </c>
      <c r="L1363" s="58" t="str">
        <f t="shared" si="1217"/>
        <v>X</v>
      </c>
      <c r="M1363" s="58" t="str">
        <f t="shared" si="1217"/>
        <v>X</v>
      </c>
      <c r="N1363" s="58" t="str">
        <f t="shared" si="1217"/>
        <v>X</v>
      </c>
      <c r="O1363" s="58" t="str">
        <f t="shared" si="1217"/>
        <v>X</v>
      </c>
      <c r="P1363" s="58" t="str">
        <f t="shared" si="1217"/>
        <v>X</v>
      </c>
      <c r="Q1363" s="58" t="str">
        <f t="shared" si="1217"/>
        <v>X</v>
      </c>
    </row>
    <row r="1364" spans="1:17" ht="18.75" customHeight="1">
      <c r="A1364" s="780"/>
      <c r="B1364" s="58" t="s">
        <v>36</v>
      </c>
      <c r="C1364" s="58" t="str">
        <f t="shared" ref="C1364:Q1364" si="1218">IF(C11=$V$169,"O",IF(C11=$W$169,"O",IF(C11=$X$169,"O",IF(C11=$Y$169,"O",IF(C11=$Z$169,"O",IF(C11=$AA$169,"O",IF(C11=$AB$169,"O","X")))))))</f>
        <v>X</v>
      </c>
      <c r="D1364" s="58" t="str">
        <f t="shared" si="1218"/>
        <v>X</v>
      </c>
      <c r="E1364" s="58" t="str">
        <f t="shared" si="1218"/>
        <v>X</v>
      </c>
      <c r="F1364" s="58" t="str">
        <f t="shared" si="1218"/>
        <v>X</v>
      </c>
      <c r="G1364" s="58" t="str">
        <f t="shared" si="1218"/>
        <v>X</v>
      </c>
      <c r="H1364" s="58" t="str">
        <f t="shared" si="1218"/>
        <v>X</v>
      </c>
      <c r="I1364" s="58" t="str">
        <f t="shared" si="1218"/>
        <v>X</v>
      </c>
      <c r="J1364" s="58" t="str">
        <f t="shared" si="1218"/>
        <v>X</v>
      </c>
      <c r="K1364" s="58" t="str">
        <f t="shared" si="1218"/>
        <v>X</v>
      </c>
      <c r="L1364" s="58" t="str">
        <f t="shared" si="1218"/>
        <v>X</v>
      </c>
      <c r="M1364" s="58" t="str">
        <f t="shared" si="1218"/>
        <v>X</v>
      </c>
      <c r="N1364" s="58" t="str">
        <f t="shared" si="1218"/>
        <v>X</v>
      </c>
      <c r="O1364" s="58" t="str">
        <f t="shared" si="1218"/>
        <v>X</v>
      </c>
      <c r="P1364" s="58" t="str">
        <f t="shared" si="1218"/>
        <v>X</v>
      </c>
      <c r="Q1364" s="58" t="str">
        <f t="shared" si="1218"/>
        <v>X</v>
      </c>
    </row>
    <row r="1365" spans="1:17" ht="18.75" customHeight="1">
      <c r="A1365" s="780"/>
      <c r="B1365" s="58" t="s">
        <v>21</v>
      </c>
      <c r="C1365" s="58" t="str">
        <f t="shared" ref="C1365:Q1365" si="1219">IF(C12=$V$169,"O",IF(C12=$W$169,"O",IF(C12=$X$169,"O",IF(C12=$Y$169,"O",IF(C12=$Z$169,"O",IF(C12=$AA$169,"O",IF(C12=$AB$169,"O","X")))))))</f>
        <v>X</v>
      </c>
      <c r="D1365" s="58" t="str">
        <f t="shared" si="1219"/>
        <v>X</v>
      </c>
      <c r="E1365" s="58" t="str">
        <f t="shared" si="1219"/>
        <v>X</v>
      </c>
      <c r="F1365" s="58" t="str">
        <f t="shared" si="1219"/>
        <v>X</v>
      </c>
      <c r="G1365" s="58" t="str">
        <f t="shared" si="1219"/>
        <v>X</v>
      </c>
      <c r="H1365" s="58" t="str">
        <f t="shared" si="1219"/>
        <v>X</v>
      </c>
      <c r="I1365" s="58" t="str">
        <f t="shared" si="1219"/>
        <v>X</v>
      </c>
      <c r="J1365" s="58" t="str">
        <f t="shared" si="1219"/>
        <v>X</v>
      </c>
      <c r="K1365" s="58" t="str">
        <f t="shared" si="1219"/>
        <v>X</v>
      </c>
      <c r="L1365" s="58" t="str">
        <f t="shared" si="1219"/>
        <v>X</v>
      </c>
      <c r="M1365" s="58" t="str">
        <f t="shared" si="1219"/>
        <v>X</v>
      </c>
      <c r="N1365" s="58" t="str">
        <f t="shared" si="1219"/>
        <v>X</v>
      </c>
      <c r="O1365" s="58" t="str">
        <f t="shared" si="1219"/>
        <v>X</v>
      </c>
      <c r="P1365" s="58" t="str">
        <f t="shared" si="1219"/>
        <v>X</v>
      </c>
      <c r="Q1365" s="58" t="str">
        <f t="shared" si="1219"/>
        <v>X</v>
      </c>
    </row>
    <row r="1366" spans="1:17" ht="18.75" customHeight="1">
      <c r="A1366" s="781"/>
      <c r="B1366" s="30" t="s">
        <v>46</v>
      </c>
      <c r="C1366" s="47">
        <f>COUNTIF(C1360:C1365,"O")</f>
        <v>0</v>
      </c>
      <c r="D1366" s="47">
        <f t="shared" ref="D1366:Q1366" si="1220">COUNTIF(D1360:D1365,"O")</f>
        <v>0</v>
      </c>
      <c r="E1366" s="47">
        <f t="shared" si="1220"/>
        <v>0</v>
      </c>
      <c r="F1366" s="47">
        <f t="shared" si="1220"/>
        <v>0</v>
      </c>
      <c r="G1366" s="47">
        <f t="shared" si="1220"/>
        <v>0</v>
      </c>
      <c r="H1366" s="47">
        <f t="shared" si="1220"/>
        <v>0</v>
      </c>
      <c r="I1366" s="47">
        <f t="shared" si="1220"/>
        <v>0</v>
      </c>
      <c r="J1366" s="47">
        <f t="shared" si="1220"/>
        <v>0</v>
      </c>
      <c r="K1366" s="47">
        <f t="shared" si="1220"/>
        <v>0</v>
      </c>
      <c r="L1366" s="47">
        <f t="shared" si="1220"/>
        <v>0</v>
      </c>
      <c r="M1366" s="47">
        <f t="shared" si="1220"/>
        <v>0</v>
      </c>
      <c r="N1366" s="47">
        <f t="shared" si="1220"/>
        <v>0</v>
      </c>
      <c r="O1366" s="47">
        <f t="shared" si="1220"/>
        <v>0</v>
      </c>
      <c r="P1366" s="47">
        <f t="shared" si="1220"/>
        <v>0</v>
      </c>
      <c r="Q1366" s="47">
        <f t="shared" si="1220"/>
        <v>0</v>
      </c>
    </row>
    <row r="1367" spans="1:17" ht="18.75" customHeight="1">
      <c r="A1367" s="779">
        <v>154</v>
      </c>
      <c r="B1367" s="58" t="s">
        <v>32</v>
      </c>
      <c r="C1367" s="58" t="str">
        <f>IF(C7=$V$170,"O",IF(C7=$W$170,"O",IF(C7=$X$170,"O",IF(C7=$Y$170,"O",IF(C7=$Z$170,"O",IF(C7=$AA$170,"O",IF(C7=$AB$170,"O","X")))))))</f>
        <v>X</v>
      </c>
      <c r="D1367" s="58" t="str">
        <f t="shared" ref="D1367:Q1367" si="1221">IF(D7=$V$170,"O",IF(D7=$W$170,"O",IF(D7=$X$170,"O",IF(D7=$Y$170,"O",IF(D7=$Z$170,"O",IF(D7=$AA$170,"O",IF(D7=$AB$170,"O","X")))))))</f>
        <v>X</v>
      </c>
      <c r="E1367" s="58" t="str">
        <f t="shared" si="1221"/>
        <v>X</v>
      </c>
      <c r="F1367" s="58" t="str">
        <f t="shared" si="1221"/>
        <v>X</v>
      </c>
      <c r="G1367" s="58" t="str">
        <f t="shared" si="1221"/>
        <v>X</v>
      </c>
      <c r="H1367" s="58" t="str">
        <f t="shared" si="1221"/>
        <v>X</v>
      </c>
      <c r="I1367" s="58" t="str">
        <f t="shared" si="1221"/>
        <v>X</v>
      </c>
      <c r="J1367" s="58" t="str">
        <f t="shared" si="1221"/>
        <v>X</v>
      </c>
      <c r="K1367" s="58" t="str">
        <f t="shared" si="1221"/>
        <v>X</v>
      </c>
      <c r="L1367" s="58" t="str">
        <f t="shared" si="1221"/>
        <v>X</v>
      </c>
      <c r="M1367" s="58" t="str">
        <f t="shared" si="1221"/>
        <v>X</v>
      </c>
      <c r="N1367" s="58" t="str">
        <f t="shared" si="1221"/>
        <v>X</v>
      </c>
      <c r="O1367" s="58" t="str">
        <f t="shared" si="1221"/>
        <v>X</v>
      </c>
      <c r="P1367" s="58" t="str">
        <f t="shared" si="1221"/>
        <v>X</v>
      </c>
      <c r="Q1367" s="58" t="str">
        <f t="shared" si="1221"/>
        <v>X</v>
      </c>
    </row>
    <row r="1368" spans="1:17" ht="18.75" customHeight="1">
      <c r="A1368" s="780"/>
      <c r="B1368" s="58" t="s">
        <v>33</v>
      </c>
      <c r="C1368" s="58" t="str">
        <f t="shared" ref="C1368:Q1368" si="1222">IF(C8=$V$170,"O",IF(C8=$W$170,"O",IF(C8=$X$170,"O",IF(C8=$Y$170,"O",IF(C8=$Z$170,"O",IF(C8=$AA$170,"O",IF(C8=$AB$170,"O","X")))))))</f>
        <v>X</v>
      </c>
      <c r="D1368" s="58" t="str">
        <f t="shared" si="1222"/>
        <v>X</v>
      </c>
      <c r="E1368" s="58" t="str">
        <f t="shared" si="1222"/>
        <v>X</v>
      </c>
      <c r="F1368" s="58" t="str">
        <f t="shared" si="1222"/>
        <v>X</v>
      </c>
      <c r="G1368" s="58" t="str">
        <f t="shared" si="1222"/>
        <v>X</v>
      </c>
      <c r="H1368" s="58" t="str">
        <f t="shared" si="1222"/>
        <v>X</v>
      </c>
      <c r="I1368" s="58" t="str">
        <f t="shared" si="1222"/>
        <v>X</v>
      </c>
      <c r="J1368" s="58" t="str">
        <f t="shared" si="1222"/>
        <v>X</v>
      </c>
      <c r="K1368" s="58" t="str">
        <f t="shared" si="1222"/>
        <v>X</v>
      </c>
      <c r="L1368" s="58" t="str">
        <f t="shared" si="1222"/>
        <v>X</v>
      </c>
      <c r="M1368" s="58" t="str">
        <f t="shared" si="1222"/>
        <v>X</v>
      </c>
      <c r="N1368" s="58" t="str">
        <f t="shared" si="1222"/>
        <v>X</v>
      </c>
      <c r="O1368" s="58" t="str">
        <f t="shared" si="1222"/>
        <v>X</v>
      </c>
      <c r="P1368" s="58" t="str">
        <f t="shared" si="1222"/>
        <v>X</v>
      </c>
      <c r="Q1368" s="58" t="str">
        <f t="shared" si="1222"/>
        <v>X</v>
      </c>
    </row>
    <row r="1369" spans="1:17" ht="18.75" customHeight="1">
      <c r="A1369" s="780"/>
      <c r="B1369" s="58" t="s">
        <v>34</v>
      </c>
      <c r="C1369" s="58" t="str">
        <f t="shared" ref="C1369:Q1369" si="1223">IF(C9=$V$170,"O",IF(C9=$W$170,"O",IF(C9=$X$170,"O",IF(C9=$Y$170,"O",IF(C9=$Z$170,"O",IF(C9=$AA$170,"O",IF(C9=$AB$170,"O","X")))))))</f>
        <v>X</v>
      </c>
      <c r="D1369" s="58" t="str">
        <f t="shared" si="1223"/>
        <v>X</v>
      </c>
      <c r="E1369" s="58" t="str">
        <f t="shared" si="1223"/>
        <v>X</v>
      </c>
      <c r="F1369" s="58" t="str">
        <f t="shared" si="1223"/>
        <v>X</v>
      </c>
      <c r="G1369" s="58" t="str">
        <f t="shared" si="1223"/>
        <v>X</v>
      </c>
      <c r="H1369" s="58" t="str">
        <f t="shared" si="1223"/>
        <v>X</v>
      </c>
      <c r="I1369" s="58" t="str">
        <f t="shared" si="1223"/>
        <v>X</v>
      </c>
      <c r="J1369" s="58" t="str">
        <f t="shared" si="1223"/>
        <v>X</v>
      </c>
      <c r="K1369" s="58" t="str">
        <f t="shared" si="1223"/>
        <v>X</v>
      </c>
      <c r="L1369" s="58" t="str">
        <f t="shared" si="1223"/>
        <v>X</v>
      </c>
      <c r="M1369" s="58" t="str">
        <f t="shared" si="1223"/>
        <v>X</v>
      </c>
      <c r="N1369" s="58" t="str">
        <f t="shared" si="1223"/>
        <v>X</v>
      </c>
      <c r="O1369" s="58" t="str">
        <f t="shared" si="1223"/>
        <v>X</v>
      </c>
      <c r="P1369" s="58" t="str">
        <f t="shared" si="1223"/>
        <v>X</v>
      </c>
      <c r="Q1369" s="58" t="str">
        <f t="shared" si="1223"/>
        <v>X</v>
      </c>
    </row>
    <row r="1370" spans="1:17" ht="18.75" customHeight="1">
      <c r="A1370" s="780"/>
      <c r="B1370" s="58" t="s">
        <v>35</v>
      </c>
      <c r="C1370" s="58" t="str">
        <f t="shared" ref="C1370:Q1370" si="1224">IF(C10=$V$170,"O",IF(C10=$W$170,"O",IF(C10=$X$170,"O",IF(C10=$Y$170,"O",IF(C10=$Z$170,"O",IF(C10=$AA$170,"O",IF(C10=$AB$170,"O","X")))))))</f>
        <v>X</v>
      </c>
      <c r="D1370" s="58" t="str">
        <f t="shared" si="1224"/>
        <v>X</v>
      </c>
      <c r="E1370" s="58" t="str">
        <f t="shared" si="1224"/>
        <v>X</v>
      </c>
      <c r="F1370" s="58" t="str">
        <f t="shared" si="1224"/>
        <v>X</v>
      </c>
      <c r="G1370" s="58" t="str">
        <f t="shared" si="1224"/>
        <v>X</v>
      </c>
      <c r="H1370" s="58" t="str">
        <f t="shared" si="1224"/>
        <v>X</v>
      </c>
      <c r="I1370" s="58" t="str">
        <f t="shared" si="1224"/>
        <v>X</v>
      </c>
      <c r="J1370" s="58" t="str">
        <f t="shared" si="1224"/>
        <v>X</v>
      </c>
      <c r="K1370" s="58" t="str">
        <f t="shared" si="1224"/>
        <v>X</v>
      </c>
      <c r="L1370" s="58" t="str">
        <f t="shared" si="1224"/>
        <v>X</v>
      </c>
      <c r="M1370" s="58" t="str">
        <f t="shared" si="1224"/>
        <v>X</v>
      </c>
      <c r="N1370" s="58" t="str">
        <f t="shared" si="1224"/>
        <v>X</v>
      </c>
      <c r="O1370" s="58" t="str">
        <f t="shared" si="1224"/>
        <v>X</v>
      </c>
      <c r="P1370" s="58" t="str">
        <f t="shared" si="1224"/>
        <v>X</v>
      </c>
      <c r="Q1370" s="58" t="str">
        <f t="shared" si="1224"/>
        <v>X</v>
      </c>
    </row>
    <row r="1371" spans="1:17" ht="18.75" customHeight="1">
      <c r="A1371" s="780"/>
      <c r="B1371" s="58" t="s">
        <v>36</v>
      </c>
      <c r="C1371" s="58" t="str">
        <f t="shared" ref="C1371:Q1371" si="1225">IF(C11=$V$170,"O",IF(C11=$W$170,"O",IF(C11=$X$170,"O",IF(C11=$Y$170,"O",IF(C11=$Z$170,"O",IF(C11=$AA$170,"O",IF(C11=$AB$170,"O","X")))))))</f>
        <v>X</v>
      </c>
      <c r="D1371" s="58" t="str">
        <f t="shared" si="1225"/>
        <v>X</v>
      </c>
      <c r="E1371" s="58" t="str">
        <f t="shared" si="1225"/>
        <v>X</v>
      </c>
      <c r="F1371" s="58" t="str">
        <f t="shared" si="1225"/>
        <v>X</v>
      </c>
      <c r="G1371" s="58" t="str">
        <f t="shared" si="1225"/>
        <v>X</v>
      </c>
      <c r="H1371" s="58" t="str">
        <f t="shared" si="1225"/>
        <v>X</v>
      </c>
      <c r="I1371" s="58" t="str">
        <f t="shared" si="1225"/>
        <v>X</v>
      </c>
      <c r="J1371" s="58" t="str">
        <f t="shared" si="1225"/>
        <v>X</v>
      </c>
      <c r="K1371" s="58" t="str">
        <f t="shared" si="1225"/>
        <v>X</v>
      </c>
      <c r="L1371" s="58" t="str">
        <f t="shared" si="1225"/>
        <v>X</v>
      </c>
      <c r="M1371" s="58" t="str">
        <f t="shared" si="1225"/>
        <v>X</v>
      </c>
      <c r="N1371" s="58" t="str">
        <f t="shared" si="1225"/>
        <v>X</v>
      </c>
      <c r="O1371" s="58" t="str">
        <f t="shared" si="1225"/>
        <v>X</v>
      </c>
      <c r="P1371" s="58" t="str">
        <f t="shared" si="1225"/>
        <v>X</v>
      </c>
      <c r="Q1371" s="58" t="str">
        <f t="shared" si="1225"/>
        <v>X</v>
      </c>
    </row>
    <row r="1372" spans="1:17" ht="18.75" customHeight="1">
      <c r="A1372" s="780"/>
      <c r="B1372" s="58" t="s">
        <v>21</v>
      </c>
      <c r="C1372" s="58" t="str">
        <f t="shared" ref="C1372:Q1372" si="1226">IF(C12=$V$170,"O",IF(C12=$W$170,"O",IF(C12=$X$170,"O",IF(C12=$Y$170,"O",IF(C12=$Z$170,"O",IF(C12=$AA$170,"O",IF(C12=$AB$170,"O","X")))))))</f>
        <v>O</v>
      </c>
      <c r="D1372" s="58" t="str">
        <f t="shared" si="1226"/>
        <v>O</v>
      </c>
      <c r="E1372" s="58" t="str">
        <f t="shared" si="1226"/>
        <v>O</v>
      </c>
      <c r="F1372" s="58" t="str">
        <f t="shared" si="1226"/>
        <v>O</v>
      </c>
      <c r="G1372" s="58" t="str">
        <f t="shared" si="1226"/>
        <v>O</v>
      </c>
      <c r="H1372" s="58" t="str">
        <f t="shared" si="1226"/>
        <v>O</v>
      </c>
      <c r="I1372" s="58" t="str">
        <f t="shared" si="1226"/>
        <v>O</v>
      </c>
      <c r="J1372" s="58" t="str">
        <f t="shared" si="1226"/>
        <v>O</v>
      </c>
      <c r="K1372" s="58" t="str">
        <f t="shared" si="1226"/>
        <v>O</v>
      </c>
      <c r="L1372" s="58" t="str">
        <f t="shared" si="1226"/>
        <v>O</v>
      </c>
      <c r="M1372" s="58" t="str">
        <f t="shared" si="1226"/>
        <v>O</v>
      </c>
      <c r="N1372" s="58" t="str">
        <f t="shared" si="1226"/>
        <v>O</v>
      </c>
      <c r="O1372" s="58" t="str">
        <f t="shared" si="1226"/>
        <v>O</v>
      </c>
      <c r="P1372" s="58" t="str">
        <f t="shared" si="1226"/>
        <v>O</v>
      </c>
      <c r="Q1372" s="58" t="str">
        <f t="shared" si="1226"/>
        <v>O</v>
      </c>
    </row>
    <row r="1373" spans="1:17" ht="18.75" customHeight="1">
      <c r="A1373" s="781"/>
      <c r="B1373" s="30" t="s">
        <v>46</v>
      </c>
      <c r="C1373" s="47">
        <f>COUNTIF(C1367:C1372,"O")</f>
        <v>1</v>
      </c>
      <c r="D1373" s="47">
        <f t="shared" ref="D1373:Q1373" si="1227">COUNTIF(D1367:D1372,"O")</f>
        <v>1</v>
      </c>
      <c r="E1373" s="47">
        <f t="shared" si="1227"/>
        <v>1</v>
      </c>
      <c r="F1373" s="47">
        <f t="shared" si="1227"/>
        <v>1</v>
      </c>
      <c r="G1373" s="47">
        <f t="shared" si="1227"/>
        <v>1</v>
      </c>
      <c r="H1373" s="47">
        <f t="shared" si="1227"/>
        <v>1</v>
      </c>
      <c r="I1373" s="47">
        <f t="shared" si="1227"/>
        <v>1</v>
      </c>
      <c r="J1373" s="47">
        <f t="shared" si="1227"/>
        <v>1</v>
      </c>
      <c r="K1373" s="47">
        <f t="shared" si="1227"/>
        <v>1</v>
      </c>
      <c r="L1373" s="47">
        <f t="shared" si="1227"/>
        <v>1</v>
      </c>
      <c r="M1373" s="47">
        <f t="shared" si="1227"/>
        <v>1</v>
      </c>
      <c r="N1373" s="47">
        <f t="shared" si="1227"/>
        <v>1</v>
      </c>
      <c r="O1373" s="47">
        <f t="shared" si="1227"/>
        <v>1</v>
      </c>
      <c r="P1373" s="47">
        <f t="shared" si="1227"/>
        <v>1</v>
      </c>
      <c r="Q1373" s="47">
        <f t="shared" si="1227"/>
        <v>1</v>
      </c>
    </row>
    <row r="1374" spans="1:17" ht="18.75" customHeight="1">
      <c r="A1374" s="779">
        <v>155</v>
      </c>
      <c r="B1374" s="58" t="s">
        <v>32</v>
      </c>
      <c r="C1374" s="58" t="str">
        <f>IF(C7=$V$171,"O",IF(C7=$W$171,"O",IF(C7=$X$171,"O","X")))</f>
        <v>X</v>
      </c>
      <c r="D1374" s="58" t="str">
        <f t="shared" ref="D1374:Q1374" si="1228">IF(D7=$V$171,"O",IF(D7=$W$171,"O",IF(D7=$X$171,"O","X")))</f>
        <v>X</v>
      </c>
      <c r="E1374" s="58" t="str">
        <f t="shared" si="1228"/>
        <v>X</v>
      </c>
      <c r="F1374" s="58" t="str">
        <f t="shared" si="1228"/>
        <v>X</v>
      </c>
      <c r="G1374" s="58" t="str">
        <f t="shared" si="1228"/>
        <v>X</v>
      </c>
      <c r="H1374" s="58" t="str">
        <f t="shared" si="1228"/>
        <v>X</v>
      </c>
      <c r="I1374" s="58" t="str">
        <f t="shared" si="1228"/>
        <v>X</v>
      </c>
      <c r="J1374" s="58" t="str">
        <f t="shared" si="1228"/>
        <v>X</v>
      </c>
      <c r="K1374" s="58" t="str">
        <f t="shared" si="1228"/>
        <v>X</v>
      </c>
      <c r="L1374" s="58" t="str">
        <f t="shared" si="1228"/>
        <v>X</v>
      </c>
      <c r="M1374" s="58" t="str">
        <f t="shared" si="1228"/>
        <v>X</v>
      </c>
      <c r="N1374" s="58" t="str">
        <f t="shared" si="1228"/>
        <v>X</v>
      </c>
      <c r="O1374" s="58" t="str">
        <f t="shared" si="1228"/>
        <v>X</v>
      </c>
      <c r="P1374" s="58" t="str">
        <f t="shared" si="1228"/>
        <v>X</v>
      </c>
      <c r="Q1374" s="58" t="str">
        <f t="shared" si="1228"/>
        <v>X</v>
      </c>
    </row>
    <row r="1375" spans="1:17" ht="18.75" customHeight="1">
      <c r="A1375" s="780"/>
      <c r="B1375" s="58" t="s">
        <v>33</v>
      </c>
      <c r="C1375" s="58" t="str">
        <f t="shared" ref="C1375:Q1375" si="1229">IF(C8=$V$171,"O",IF(C8=$W$171,"O",IF(C8=$X$171,"O","X")))</f>
        <v>X</v>
      </c>
      <c r="D1375" s="58" t="str">
        <f t="shared" si="1229"/>
        <v>X</v>
      </c>
      <c r="E1375" s="58" t="str">
        <f t="shared" si="1229"/>
        <v>X</v>
      </c>
      <c r="F1375" s="58" t="str">
        <f t="shared" si="1229"/>
        <v>X</v>
      </c>
      <c r="G1375" s="58" t="str">
        <f t="shared" si="1229"/>
        <v>X</v>
      </c>
      <c r="H1375" s="58" t="str">
        <f t="shared" si="1229"/>
        <v>X</v>
      </c>
      <c r="I1375" s="58" t="str">
        <f t="shared" si="1229"/>
        <v>X</v>
      </c>
      <c r="J1375" s="58" t="str">
        <f t="shared" si="1229"/>
        <v>X</v>
      </c>
      <c r="K1375" s="58" t="str">
        <f t="shared" si="1229"/>
        <v>X</v>
      </c>
      <c r="L1375" s="58" t="str">
        <f t="shared" si="1229"/>
        <v>X</v>
      </c>
      <c r="M1375" s="58" t="str">
        <f t="shared" si="1229"/>
        <v>X</v>
      </c>
      <c r="N1375" s="58" t="str">
        <f t="shared" si="1229"/>
        <v>X</v>
      </c>
      <c r="O1375" s="58" t="str">
        <f t="shared" si="1229"/>
        <v>X</v>
      </c>
      <c r="P1375" s="58" t="str">
        <f t="shared" si="1229"/>
        <v>X</v>
      </c>
      <c r="Q1375" s="58" t="str">
        <f t="shared" si="1229"/>
        <v>X</v>
      </c>
    </row>
    <row r="1376" spans="1:17" ht="18.75" customHeight="1">
      <c r="A1376" s="780"/>
      <c r="B1376" s="58" t="s">
        <v>34</v>
      </c>
      <c r="C1376" s="58" t="str">
        <f t="shared" ref="C1376:Q1376" si="1230">IF(C9=$V$171,"O",IF(C9=$W$171,"O",IF(C9=$X$171,"O","X")))</f>
        <v>X</v>
      </c>
      <c r="D1376" s="58" t="str">
        <f t="shared" si="1230"/>
        <v>X</v>
      </c>
      <c r="E1376" s="58" t="str">
        <f t="shared" si="1230"/>
        <v>X</v>
      </c>
      <c r="F1376" s="58" t="str">
        <f t="shared" si="1230"/>
        <v>X</v>
      </c>
      <c r="G1376" s="58" t="str">
        <f t="shared" si="1230"/>
        <v>X</v>
      </c>
      <c r="H1376" s="58" t="str">
        <f t="shared" si="1230"/>
        <v>X</v>
      </c>
      <c r="I1376" s="58" t="str">
        <f t="shared" si="1230"/>
        <v>X</v>
      </c>
      <c r="J1376" s="58" t="str">
        <f t="shared" si="1230"/>
        <v>X</v>
      </c>
      <c r="K1376" s="58" t="str">
        <f t="shared" si="1230"/>
        <v>X</v>
      </c>
      <c r="L1376" s="58" t="str">
        <f t="shared" si="1230"/>
        <v>X</v>
      </c>
      <c r="M1376" s="58" t="str">
        <f t="shared" si="1230"/>
        <v>X</v>
      </c>
      <c r="N1376" s="58" t="str">
        <f t="shared" si="1230"/>
        <v>X</v>
      </c>
      <c r="O1376" s="58" t="str">
        <f t="shared" si="1230"/>
        <v>X</v>
      </c>
      <c r="P1376" s="58" t="str">
        <f t="shared" si="1230"/>
        <v>X</v>
      </c>
      <c r="Q1376" s="58" t="str">
        <f t="shared" si="1230"/>
        <v>X</v>
      </c>
    </row>
    <row r="1377" spans="1:17" ht="18.75" customHeight="1">
      <c r="A1377" s="780"/>
      <c r="B1377" s="58" t="s">
        <v>35</v>
      </c>
      <c r="C1377" s="58" t="str">
        <f t="shared" ref="C1377:Q1377" si="1231">IF(C10=$V$171,"O",IF(C10=$W$171,"O",IF(C10=$X$171,"O","X")))</f>
        <v>X</v>
      </c>
      <c r="D1377" s="58" t="str">
        <f t="shared" si="1231"/>
        <v>X</v>
      </c>
      <c r="E1377" s="58" t="str">
        <f t="shared" si="1231"/>
        <v>X</v>
      </c>
      <c r="F1377" s="58" t="str">
        <f t="shared" si="1231"/>
        <v>X</v>
      </c>
      <c r="G1377" s="58" t="str">
        <f t="shared" si="1231"/>
        <v>X</v>
      </c>
      <c r="H1377" s="58" t="str">
        <f t="shared" si="1231"/>
        <v>X</v>
      </c>
      <c r="I1377" s="58" t="str">
        <f t="shared" si="1231"/>
        <v>X</v>
      </c>
      <c r="J1377" s="58" t="str">
        <f t="shared" si="1231"/>
        <v>X</v>
      </c>
      <c r="K1377" s="58" t="str">
        <f t="shared" si="1231"/>
        <v>X</v>
      </c>
      <c r="L1377" s="58" t="str">
        <f t="shared" si="1231"/>
        <v>X</v>
      </c>
      <c r="M1377" s="58" t="str">
        <f t="shared" si="1231"/>
        <v>X</v>
      </c>
      <c r="N1377" s="58" t="str">
        <f t="shared" si="1231"/>
        <v>X</v>
      </c>
      <c r="O1377" s="58" t="str">
        <f t="shared" si="1231"/>
        <v>X</v>
      </c>
      <c r="P1377" s="58" t="str">
        <f t="shared" si="1231"/>
        <v>X</v>
      </c>
      <c r="Q1377" s="58" t="str">
        <f t="shared" si="1231"/>
        <v>X</v>
      </c>
    </row>
    <row r="1378" spans="1:17" ht="18.75" customHeight="1">
      <c r="A1378" s="780"/>
      <c r="B1378" s="58" t="s">
        <v>36</v>
      </c>
      <c r="C1378" s="58" t="str">
        <f t="shared" ref="C1378:Q1378" si="1232">IF(C11=$V$171,"O",IF(C11=$W$171,"O",IF(C11=$X$171,"O","X")))</f>
        <v>X</v>
      </c>
      <c r="D1378" s="58" t="str">
        <f t="shared" si="1232"/>
        <v>X</v>
      </c>
      <c r="E1378" s="58" t="str">
        <f t="shared" si="1232"/>
        <v>X</v>
      </c>
      <c r="F1378" s="58" t="str">
        <f t="shared" si="1232"/>
        <v>X</v>
      </c>
      <c r="G1378" s="58" t="str">
        <f t="shared" si="1232"/>
        <v>X</v>
      </c>
      <c r="H1378" s="58" t="str">
        <f t="shared" si="1232"/>
        <v>X</v>
      </c>
      <c r="I1378" s="58" t="str">
        <f t="shared" si="1232"/>
        <v>X</v>
      </c>
      <c r="J1378" s="58" t="str">
        <f t="shared" si="1232"/>
        <v>X</v>
      </c>
      <c r="K1378" s="58" t="str">
        <f t="shared" si="1232"/>
        <v>X</v>
      </c>
      <c r="L1378" s="58" t="str">
        <f t="shared" si="1232"/>
        <v>X</v>
      </c>
      <c r="M1378" s="58" t="str">
        <f t="shared" si="1232"/>
        <v>X</v>
      </c>
      <c r="N1378" s="58" t="str">
        <f t="shared" si="1232"/>
        <v>X</v>
      </c>
      <c r="O1378" s="58" t="str">
        <f t="shared" si="1232"/>
        <v>X</v>
      </c>
      <c r="P1378" s="58" t="str">
        <f t="shared" si="1232"/>
        <v>X</v>
      </c>
      <c r="Q1378" s="58" t="str">
        <f t="shared" si="1232"/>
        <v>X</v>
      </c>
    </row>
    <row r="1379" spans="1:17" ht="18.75" customHeight="1">
      <c r="A1379" s="780"/>
      <c r="B1379" s="58" t="s">
        <v>21</v>
      </c>
      <c r="C1379" s="58" t="str">
        <f t="shared" ref="C1379:Q1379" si="1233">IF(C12=$V$171,"O",IF(C12=$W$171,"O",IF(C12=$X$171,"O","X")))</f>
        <v>X</v>
      </c>
      <c r="D1379" s="58" t="str">
        <f t="shared" si="1233"/>
        <v>X</v>
      </c>
      <c r="E1379" s="58" t="str">
        <f t="shared" si="1233"/>
        <v>X</v>
      </c>
      <c r="F1379" s="58" t="str">
        <f t="shared" si="1233"/>
        <v>X</v>
      </c>
      <c r="G1379" s="58" t="str">
        <f t="shared" si="1233"/>
        <v>X</v>
      </c>
      <c r="H1379" s="58" t="str">
        <f t="shared" si="1233"/>
        <v>X</v>
      </c>
      <c r="I1379" s="58" t="str">
        <f t="shared" si="1233"/>
        <v>X</v>
      </c>
      <c r="J1379" s="58" t="str">
        <f t="shared" si="1233"/>
        <v>X</v>
      </c>
      <c r="K1379" s="58" t="str">
        <f t="shared" si="1233"/>
        <v>X</v>
      </c>
      <c r="L1379" s="58" t="str">
        <f t="shared" si="1233"/>
        <v>X</v>
      </c>
      <c r="M1379" s="58" t="str">
        <f t="shared" si="1233"/>
        <v>X</v>
      </c>
      <c r="N1379" s="58" t="str">
        <f t="shared" si="1233"/>
        <v>X</v>
      </c>
      <c r="O1379" s="58" t="str">
        <f t="shared" si="1233"/>
        <v>X</v>
      </c>
      <c r="P1379" s="58" t="str">
        <f t="shared" si="1233"/>
        <v>X</v>
      </c>
      <c r="Q1379" s="58" t="str">
        <f t="shared" si="1233"/>
        <v>X</v>
      </c>
    </row>
    <row r="1380" spans="1:17" ht="18.75" customHeight="1">
      <c r="A1380" s="781"/>
      <c r="B1380" s="30" t="s">
        <v>46</v>
      </c>
      <c r="C1380" s="47">
        <f>COUNTIF(C1374:C1379,"O")</f>
        <v>0</v>
      </c>
      <c r="D1380" s="47">
        <f t="shared" ref="D1380:Q1380" si="1234">COUNTIF(D1374:D1379,"O")</f>
        <v>0</v>
      </c>
      <c r="E1380" s="47">
        <f t="shared" si="1234"/>
        <v>0</v>
      </c>
      <c r="F1380" s="47">
        <f t="shared" si="1234"/>
        <v>0</v>
      </c>
      <c r="G1380" s="47">
        <f t="shared" si="1234"/>
        <v>0</v>
      </c>
      <c r="H1380" s="47">
        <f t="shared" si="1234"/>
        <v>0</v>
      </c>
      <c r="I1380" s="47">
        <f t="shared" si="1234"/>
        <v>0</v>
      </c>
      <c r="J1380" s="47">
        <f t="shared" si="1234"/>
        <v>0</v>
      </c>
      <c r="K1380" s="47">
        <f t="shared" si="1234"/>
        <v>0</v>
      </c>
      <c r="L1380" s="47">
        <f t="shared" si="1234"/>
        <v>0</v>
      </c>
      <c r="M1380" s="47">
        <f t="shared" si="1234"/>
        <v>0</v>
      </c>
      <c r="N1380" s="47">
        <f t="shared" si="1234"/>
        <v>0</v>
      </c>
      <c r="O1380" s="47">
        <f t="shared" si="1234"/>
        <v>0</v>
      </c>
      <c r="P1380" s="47">
        <f t="shared" si="1234"/>
        <v>0</v>
      </c>
      <c r="Q1380" s="47">
        <f t="shared" si="1234"/>
        <v>0</v>
      </c>
    </row>
    <row r="1381" spans="1:17" ht="18.75" customHeight="1">
      <c r="A1381" s="779">
        <v>156</v>
      </c>
      <c r="B1381" s="58" t="s">
        <v>32</v>
      </c>
      <c r="C1381" s="58" t="str">
        <f>IF(C7=$V$172,"O",IF(C7=$W$172,"O",IF(C7=$X$172,"O",IF(C7=$Y$172,"O",IF(C7=$Z$172,"O",IF(C7=$AA$172,"O",IF(C7=$AB$172,"O","X")))))))</f>
        <v>X</v>
      </c>
      <c r="D1381" s="58" t="str">
        <f t="shared" ref="D1381:Q1381" si="1235">IF(D7=$V$172,"O",IF(D7=$W$172,"O",IF(D7=$X$172,"O",IF(D7=$Y$172,"O",IF(D7=$Z$172,"O",IF(D7=$AA$172,"O",IF(D7=$AB$172,"O","X")))))))</f>
        <v>X</v>
      </c>
      <c r="E1381" s="58" t="str">
        <f t="shared" si="1235"/>
        <v>X</v>
      </c>
      <c r="F1381" s="58" t="str">
        <f t="shared" si="1235"/>
        <v>X</v>
      </c>
      <c r="G1381" s="58" t="str">
        <f t="shared" si="1235"/>
        <v>X</v>
      </c>
      <c r="H1381" s="58" t="str">
        <f t="shared" si="1235"/>
        <v>X</v>
      </c>
      <c r="I1381" s="58" t="str">
        <f t="shared" si="1235"/>
        <v>X</v>
      </c>
      <c r="J1381" s="58" t="str">
        <f t="shared" si="1235"/>
        <v>X</v>
      </c>
      <c r="K1381" s="58" t="str">
        <f t="shared" si="1235"/>
        <v>X</v>
      </c>
      <c r="L1381" s="58" t="str">
        <f t="shared" si="1235"/>
        <v>X</v>
      </c>
      <c r="M1381" s="58" t="str">
        <f t="shared" si="1235"/>
        <v>X</v>
      </c>
      <c r="N1381" s="58" t="str">
        <f t="shared" si="1235"/>
        <v>X</v>
      </c>
      <c r="O1381" s="58" t="str">
        <f t="shared" si="1235"/>
        <v>X</v>
      </c>
      <c r="P1381" s="58" t="str">
        <f t="shared" si="1235"/>
        <v>X</v>
      </c>
      <c r="Q1381" s="58" t="str">
        <f t="shared" si="1235"/>
        <v>X</v>
      </c>
    </row>
    <row r="1382" spans="1:17" ht="18.75" customHeight="1">
      <c r="A1382" s="780"/>
      <c r="B1382" s="58" t="s">
        <v>33</v>
      </c>
      <c r="C1382" s="58" t="str">
        <f t="shared" ref="C1382:Q1382" si="1236">IF(C8=$V$172,"O",IF(C8=$W$172,"O",IF(C8=$X$172,"O",IF(C8=$Y$172,"O",IF(C8=$Z$172,"O",IF(C8=$AA$172,"O",IF(C8=$AB$172,"O","X")))))))</f>
        <v>X</v>
      </c>
      <c r="D1382" s="58" t="str">
        <f t="shared" si="1236"/>
        <v>X</v>
      </c>
      <c r="E1382" s="58" t="str">
        <f t="shared" si="1236"/>
        <v>X</v>
      </c>
      <c r="F1382" s="58" t="str">
        <f t="shared" si="1236"/>
        <v>X</v>
      </c>
      <c r="G1382" s="58" t="str">
        <f t="shared" si="1236"/>
        <v>X</v>
      </c>
      <c r="H1382" s="58" t="str">
        <f t="shared" si="1236"/>
        <v>X</v>
      </c>
      <c r="I1382" s="58" t="str">
        <f t="shared" si="1236"/>
        <v>X</v>
      </c>
      <c r="J1382" s="58" t="str">
        <f t="shared" si="1236"/>
        <v>X</v>
      </c>
      <c r="K1382" s="58" t="str">
        <f t="shared" si="1236"/>
        <v>X</v>
      </c>
      <c r="L1382" s="58" t="str">
        <f t="shared" si="1236"/>
        <v>X</v>
      </c>
      <c r="M1382" s="58" t="str">
        <f t="shared" si="1236"/>
        <v>X</v>
      </c>
      <c r="N1382" s="58" t="str">
        <f t="shared" si="1236"/>
        <v>X</v>
      </c>
      <c r="O1382" s="58" t="str">
        <f t="shared" si="1236"/>
        <v>X</v>
      </c>
      <c r="P1382" s="58" t="str">
        <f t="shared" si="1236"/>
        <v>X</v>
      </c>
      <c r="Q1382" s="58" t="str">
        <f t="shared" si="1236"/>
        <v>X</v>
      </c>
    </row>
    <row r="1383" spans="1:17" ht="18.75" customHeight="1">
      <c r="A1383" s="780"/>
      <c r="B1383" s="58" t="s">
        <v>34</v>
      </c>
      <c r="C1383" s="58" t="str">
        <f t="shared" ref="C1383:Q1383" si="1237">IF(C9=$V$172,"O",IF(C9=$W$172,"O",IF(C9=$X$172,"O",IF(C9=$Y$172,"O",IF(C9=$Z$172,"O",IF(C9=$AA$172,"O",IF(C9=$AB$172,"O","X")))))))</f>
        <v>O</v>
      </c>
      <c r="D1383" s="58" t="str">
        <f t="shared" si="1237"/>
        <v>O</v>
      </c>
      <c r="E1383" s="58" t="str">
        <f t="shared" si="1237"/>
        <v>O</v>
      </c>
      <c r="F1383" s="58" t="str">
        <f t="shared" si="1237"/>
        <v>O</v>
      </c>
      <c r="G1383" s="58" t="str">
        <f t="shared" si="1237"/>
        <v>O</v>
      </c>
      <c r="H1383" s="58" t="str">
        <f t="shared" si="1237"/>
        <v>O</v>
      </c>
      <c r="I1383" s="58" t="str">
        <f t="shared" si="1237"/>
        <v>O</v>
      </c>
      <c r="J1383" s="58" t="str">
        <f t="shared" si="1237"/>
        <v>O</v>
      </c>
      <c r="K1383" s="58" t="str">
        <f t="shared" si="1237"/>
        <v>O</v>
      </c>
      <c r="L1383" s="58" t="str">
        <f t="shared" si="1237"/>
        <v>O</v>
      </c>
      <c r="M1383" s="58" t="str">
        <f t="shared" si="1237"/>
        <v>O</v>
      </c>
      <c r="N1383" s="58" t="str">
        <f t="shared" si="1237"/>
        <v>O</v>
      </c>
      <c r="O1383" s="58" t="str">
        <f t="shared" si="1237"/>
        <v>O</v>
      </c>
      <c r="P1383" s="58" t="str">
        <f t="shared" si="1237"/>
        <v>O</v>
      </c>
      <c r="Q1383" s="58" t="str">
        <f t="shared" si="1237"/>
        <v>O</v>
      </c>
    </row>
    <row r="1384" spans="1:17" ht="18.75" customHeight="1">
      <c r="A1384" s="780"/>
      <c r="B1384" s="58" t="s">
        <v>35</v>
      </c>
      <c r="C1384" s="58" t="str">
        <f t="shared" ref="C1384:Q1384" si="1238">IF(C10=$V$172,"O",IF(C10=$W$172,"O",IF(C10=$X$172,"O",IF(C10=$Y$172,"O",IF(C10=$Z$172,"O",IF(C10=$AA$172,"O",IF(C10=$AB$172,"O","X")))))))</f>
        <v>X</v>
      </c>
      <c r="D1384" s="58" t="str">
        <f t="shared" si="1238"/>
        <v>X</v>
      </c>
      <c r="E1384" s="58" t="str">
        <f t="shared" si="1238"/>
        <v>X</v>
      </c>
      <c r="F1384" s="58" t="str">
        <f t="shared" si="1238"/>
        <v>X</v>
      </c>
      <c r="G1384" s="58" t="str">
        <f t="shared" si="1238"/>
        <v>X</v>
      </c>
      <c r="H1384" s="58" t="str">
        <f t="shared" si="1238"/>
        <v>X</v>
      </c>
      <c r="I1384" s="58" t="str">
        <f t="shared" si="1238"/>
        <v>X</v>
      </c>
      <c r="J1384" s="58" t="str">
        <f t="shared" si="1238"/>
        <v>X</v>
      </c>
      <c r="K1384" s="58" t="str">
        <f t="shared" si="1238"/>
        <v>X</v>
      </c>
      <c r="L1384" s="58" t="str">
        <f t="shared" si="1238"/>
        <v>X</v>
      </c>
      <c r="M1384" s="58" t="str">
        <f t="shared" si="1238"/>
        <v>X</v>
      </c>
      <c r="N1384" s="58" t="str">
        <f t="shared" si="1238"/>
        <v>X</v>
      </c>
      <c r="O1384" s="58" t="str">
        <f t="shared" si="1238"/>
        <v>X</v>
      </c>
      <c r="P1384" s="58" t="str">
        <f t="shared" si="1238"/>
        <v>X</v>
      </c>
      <c r="Q1384" s="58" t="str">
        <f t="shared" si="1238"/>
        <v>X</v>
      </c>
    </row>
    <row r="1385" spans="1:17" ht="18.75" customHeight="1">
      <c r="A1385" s="780"/>
      <c r="B1385" s="58" t="s">
        <v>36</v>
      </c>
      <c r="C1385" s="58" t="str">
        <f t="shared" ref="C1385:Q1385" si="1239">IF(C11=$V$172,"O",IF(C11=$W$172,"O",IF(C11=$X$172,"O",IF(C11=$Y$172,"O",IF(C11=$Z$172,"O",IF(C11=$AA$172,"O",IF(C11=$AB$172,"O","X")))))))</f>
        <v>X</v>
      </c>
      <c r="D1385" s="58" t="str">
        <f t="shared" si="1239"/>
        <v>X</v>
      </c>
      <c r="E1385" s="58" t="str">
        <f t="shared" si="1239"/>
        <v>X</v>
      </c>
      <c r="F1385" s="58" t="str">
        <f t="shared" si="1239"/>
        <v>X</v>
      </c>
      <c r="G1385" s="58" t="str">
        <f t="shared" si="1239"/>
        <v>X</v>
      </c>
      <c r="H1385" s="58" t="str">
        <f t="shared" si="1239"/>
        <v>X</v>
      </c>
      <c r="I1385" s="58" t="str">
        <f t="shared" si="1239"/>
        <v>X</v>
      </c>
      <c r="J1385" s="58" t="str">
        <f t="shared" si="1239"/>
        <v>X</v>
      </c>
      <c r="K1385" s="58" t="str">
        <f t="shared" si="1239"/>
        <v>X</v>
      </c>
      <c r="L1385" s="58" t="str">
        <f t="shared" si="1239"/>
        <v>X</v>
      </c>
      <c r="M1385" s="58" t="str">
        <f t="shared" si="1239"/>
        <v>X</v>
      </c>
      <c r="N1385" s="58" t="str">
        <f t="shared" si="1239"/>
        <v>X</v>
      </c>
      <c r="O1385" s="58" t="str">
        <f t="shared" si="1239"/>
        <v>X</v>
      </c>
      <c r="P1385" s="58" t="str">
        <f t="shared" si="1239"/>
        <v>X</v>
      </c>
      <c r="Q1385" s="58" t="str">
        <f t="shared" si="1239"/>
        <v>X</v>
      </c>
    </row>
    <row r="1386" spans="1:17" ht="18.75" customHeight="1">
      <c r="A1386" s="780"/>
      <c r="B1386" s="58" t="s">
        <v>21</v>
      </c>
      <c r="C1386" s="58" t="str">
        <f t="shared" ref="C1386:Q1386" si="1240">IF(C12=$V$172,"O",IF(C12=$W$172,"O",IF(C12=$X$172,"O",IF(C12=$Y$172,"O",IF(C12=$Z$172,"O",IF(C12=$AA$172,"O",IF(C12=$AB$172,"O","X")))))))</f>
        <v>O</v>
      </c>
      <c r="D1386" s="58" t="str">
        <f t="shared" si="1240"/>
        <v>O</v>
      </c>
      <c r="E1386" s="58" t="str">
        <f t="shared" si="1240"/>
        <v>O</v>
      </c>
      <c r="F1386" s="58" t="str">
        <f t="shared" si="1240"/>
        <v>O</v>
      </c>
      <c r="G1386" s="58" t="str">
        <f t="shared" si="1240"/>
        <v>O</v>
      </c>
      <c r="H1386" s="58" t="str">
        <f t="shared" si="1240"/>
        <v>O</v>
      </c>
      <c r="I1386" s="58" t="str">
        <f t="shared" si="1240"/>
        <v>O</v>
      </c>
      <c r="J1386" s="58" t="str">
        <f t="shared" si="1240"/>
        <v>O</v>
      </c>
      <c r="K1386" s="58" t="str">
        <f t="shared" si="1240"/>
        <v>O</v>
      </c>
      <c r="L1386" s="58" t="str">
        <f t="shared" si="1240"/>
        <v>O</v>
      </c>
      <c r="M1386" s="58" t="str">
        <f t="shared" si="1240"/>
        <v>O</v>
      </c>
      <c r="N1386" s="58" t="str">
        <f t="shared" si="1240"/>
        <v>O</v>
      </c>
      <c r="O1386" s="58" t="str">
        <f t="shared" si="1240"/>
        <v>O</v>
      </c>
      <c r="P1386" s="58" t="str">
        <f t="shared" si="1240"/>
        <v>O</v>
      </c>
      <c r="Q1386" s="58" t="str">
        <f t="shared" si="1240"/>
        <v>O</v>
      </c>
    </row>
    <row r="1387" spans="1:17" ht="18.75" customHeight="1">
      <c r="A1387" s="781"/>
      <c r="B1387" s="30" t="s">
        <v>46</v>
      </c>
      <c r="C1387" s="47">
        <f>COUNTIF(C1381:C1386,"O")</f>
        <v>2</v>
      </c>
      <c r="D1387" s="47">
        <f t="shared" ref="D1387:Q1387" si="1241">COUNTIF(D1381:D1386,"O")</f>
        <v>2</v>
      </c>
      <c r="E1387" s="47">
        <f t="shared" si="1241"/>
        <v>2</v>
      </c>
      <c r="F1387" s="47">
        <f t="shared" si="1241"/>
        <v>2</v>
      </c>
      <c r="G1387" s="47">
        <f t="shared" si="1241"/>
        <v>2</v>
      </c>
      <c r="H1387" s="47">
        <f t="shared" si="1241"/>
        <v>2</v>
      </c>
      <c r="I1387" s="47">
        <f t="shared" si="1241"/>
        <v>2</v>
      </c>
      <c r="J1387" s="47">
        <f t="shared" si="1241"/>
        <v>2</v>
      </c>
      <c r="K1387" s="47">
        <f t="shared" si="1241"/>
        <v>2</v>
      </c>
      <c r="L1387" s="47">
        <f t="shared" si="1241"/>
        <v>2</v>
      </c>
      <c r="M1387" s="47">
        <f t="shared" si="1241"/>
        <v>2</v>
      </c>
      <c r="N1387" s="47">
        <f t="shared" si="1241"/>
        <v>2</v>
      </c>
      <c r="O1387" s="47">
        <f t="shared" si="1241"/>
        <v>2</v>
      </c>
      <c r="P1387" s="47">
        <f t="shared" si="1241"/>
        <v>2</v>
      </c>
      <c r="Q1387" s="47">
        <f t="shared" si="1241"/>
        <v>2</v>
      </c>
    </row>
    <row r="1388" spans="1:17" ht="18.75" customHeight="1">
      <c r="A1388" s="779">
        <v>157</v>
      </c>
      <c r="B1388" s="58" t="s">
        <v>32</v>
      </c>
      <c r="C1388" s="58" t="str">
        <f>IF(C7=$V$173,"O",IF(C7=$W$173,"O",IF(C7=$X$173,"O",IF(C7=$Y$173,"O",IF(C7=$Z$173,"O",IF(C7=$AA$173,"O",IF(C7=$AB$173,"O","X")))))))</f>
        <v>X</v>
      </c>
      <c r="D1388" s="58" t="str">
        <f t="shared" ref="D1388:Q1388" si="1242">IF(D7=$V$173,"O",IF(D7=$W$173,"O",IF(D7=$X$173,"O",IF(D7=$Y$173,"O",IF(D7=$Z$173,"O",IF(D7=$AA$173,"O",IF(D7=$AB$173,"O","X")))))))</f>
        <v>X</v>
      </c>
      <c r="E1388" s="58" t="str">
        <f t="shared" si="1242"/>
        <v>X</v>
      </c>
      <c r="F1388" s="58" t="str">
        <f t="shared" si="1242"/>
        <v>X</v>
      </c>
      <c r="G1388" s="58" t="str">
        <f t="shared" si="1242"/>
        <v>X</v>
      </c>
      <c r="H1388" s="58" t="str">
        <f t="shared" si="1242"/>
        <v>X</v>
      </c>
      <c r="I1388" s="58" t="str">
        <f t="shared" si="1242"/>
        <v>X</v>
      </c>
      <c r="J1388" s="58" t="str">
        <f t="shared" si="1242"/>
        <v>X</v>
      </c>
      <c r="K1388" s="58" t="str">
        <f t="shared" si="1242"/>
        <v>X</v>
      </c>
      <c r="L1388" s="58" t="str">
        <f t="shared" si="1242"/>
        <v>X</v>
      </c>
      <c r="M1388" s="58" t="str">
        <f t="shared" si="1242"/>
        <v>X</v>
      </c>
      <c r="N1388" s="58" t="str">
        <f t="shared" si="1242"/>
        <v>X</v>
      </c>
      <c r="O1388" s="58" t="str">
        <f t="shared" si="1242"/>
        <v>X</v>
      </c>
      <c r="P1388" s="58" t="str">
        <f t="shared" si="1242"/>
        <v>X</v>
      </c>
      <c r="Q1388" s="58" t="str">
        <f t="shared" si="1242"/>
        <v>X</v>
      </c>
    </row>
    <row r="1389" spans="1:17" ht="18.75" customHeight="1">
      <c r="A1389" s="780"/>
      <c r="B1389" s="58" t="s">
        <v>33</v>
      </c>
      <c r="C1389" s="58" t="str">
        <f t="shared" ref="C1389:Q1389" si="1243">IF(C8=$V$173,"O",IF(C8=$W$173,"O",IF(C8=$X$173,"O",IF(C8=$Y$173,"O",IF(C8=$Z$173,"O",IF(C8=$AA$173,"O",IF(C8=$AB$173,"O","X")))))))</f>
        <v>X</v>
      </c>
      <c r="D1389" s="58" t="str">
        <f t="shared" si="1243"/>
        <v>X</v>
      </c>
      <c r="E1389" s="58" t="str">
        <f t="shared" si="1243"/>
        <v>X</v>
      </c>
      <c r="F1389" s="58" t="str">
        <f t="shared" si="1243"/>
        <v>X</v>
      </c>
      <c r="G1389" s="58" t="str">
        <f t="shared" si="1243"/>
        <v>X</v>
      </c>
      <c r="H1389" s="58" t="str">
        <f t="shared" si="1243"/>
        <v>X</v>
      </c>
      <c r="I1389" s="58" t="str">
        <f t="shared" si="1243"/>
        <v>X</v>
      </c>
      <c r="J1389" s="58" t="str">
        <f t="shared" si="1243"/>
        <v>X</v>
      </c>
      <c r="K1389" s="58" t="str">
        <f t="shared" si="1243"/>
        <v>X</v>
      </c>
      <c r="L1389" s="58" t="str">
        <f t="shared" si="1243"/>
        <v>X</v>
      </c>
      <c r="M1389" s="58" t="str">
        <f t="shared" si="1243"/>
        <v>X</v>
      </c>
      <c r="N1389" s="58" t="str">
        <f t="shared" si="1243"/>
        <v>X</v>
      </c>
      <c r="O1389" s="58" t="str">
        <f t="shared" si="1243"/>
        <v>X</v>
      </c>
      <c r="P1389" s="58" t="str">
        <f t="shared" si="1243"/>
        <v>X</v>
      </c>
      <c r="Q1389" s="58" t="str">
        <f t="shared" si="1243"/>
        <v>X</v>
      </c>
    </row>
    <row r="1390" spans="1:17" ht="18.75" customHeight="1">
      <c r="A1390" s="780"/>
      <c r="B1390" s="58" t="s">
        <v>34</v>
      </c>
      <c r="C1390" s="58" t="str">
        <f t="shared" ref="C1390:Q1390" si="1244">IF(C9=$V$173,"O",IF(C9=$W$173,"O",IF(C9=$X$173,"O",IF(C9=$Y$173,"O",IF(C9=$Z$173,"O",IF(C9=$AA$173,"O",IF(C9=$AB$173,"O","X")))))))</f>
        <v>X</v>
      </c>
      <c r="D1390" s="58" t="str">
        <f t="shared" si="1244"/>
        <v>X</v>
      </c>
      <c r="E1390" s="58" t="str">
        <f t="shared" si="1244"/>
        <v>X</v>
      </c>
      <c r="F1390" s="58" t="str">
        <f t="shared" si="1244"/>
        <v>X</v>
      </c>
      <c r="G1390" s="58" t="str">
        <f t="shared" si="1244"/>
        <v>X</v>
      </c>
      <c r="H1390" s="58" t="str">
        <f t="shared" si="1244"/>
        <v>X</v>
      </c>
      <c r="I1390" s="58" t="str">
        <f t="shared" si="1244"/>
        <v>X</v>
      </c>
      <c r="J1390" s="58" t="str">
        <f t="shared" si="1244"/>
        <v>X</v>
      </c>
      <c r="K1390" s="58" t="str">
        <f t="shared" si="1244"/>
        <v>X</v>
      </c>
      <c r="L1390" s="58" t="str">
        <f t="shared" si="1244"/>
        <v>X</v>
      </c>
      <c r="M1390" s="58" t="str">
        <f t="shared" si="1244"/>
        <v>X</v>
      </c>
      <c r="N1390" s="58" t="str">
        <f t="shared" si="1244"/>
        <v>X</v>
      </c>
      <c r="O1390" s="58" t="str">
        <f t="shared" si="1244"/>
        <v>X</v>
      </c>
      <c r="P1390" s="58" t="str">
        <f t="shared" si="1244"/>
        <v>X</v>
      </c>
      <c r="Q1390" s="58" t="str">
        <f t="shared" si="1244"/>
        <v>X</v>
      </c>
    </row>
    <row r="1391" spans="1:17" ht="18.75" customHeight="1">
      <c r="A1391" s="780"/>
      <c r="B1391" s="58" t="s">
        <v>35</v>
      </c>
      <c r="C1391" s="58" t="str">
        <f t="shared" ref="C1391:Q1391" si="1245">IF(C10=$V$173,"O",IF(C10=$W$173,"O",IF(C10=$X$173,"O",IF(C10=$Y$173,"O",IF(C10=$Z$173,"O",IF(C10=$AA$173,"O",IF(C10=$AB$173,"O","X")))))))</f>
        <v>X</v>
      </c>
      <c r="D1391" s="58" t="str">
        <f t="shared" si="1245"/>
        <v>X</v>
      </c>
      <c r="E1391" s="58" t="str">
        <f t="shared" si="1245"/>
        <v>X</v>
      </c>
      <c r="F1391" s="58" t="str">
        <f t="shared" si="1245"/>
        <v>X</v>
      </c>
      <c r="G1391" s="58" t="str">
        <f t="shared" si="1245"/>
        <v>X</v>
      </c>
      <c r="H1391" s="58" t="str">
        <f t="shared" si="1245"/>
        <v>X</v>
      </c>
      <c r="I1391" s="58" t="str">
        <f t="shared" si="1245"/>
        <v>X</v>
      </c>
      <c r="J1391" s="58" t="str">
        <f t="shared" si="1245"/>
        <v>X</v>
      </c>
      <c r="K1391" s="58" t="str">
        <f t="shared" si="1245"/>
        <v>X</v>
      </c>
      <c r="L1391" s="58" t="str">
        <f t="shared" si="1245"/>
        <v>X</v>
      </c>
      <c r="M1391" s="58" t="str">
        <f t="shared" si="1245"/>
        <v>X</v>
      </c>
      <c r="N1391" s="58" t="str">
        <f t="shared" si="1245"/>
        <v>X</v>
      </c>
      <c r="O1391" s="58" t="str">
        <f t="shared" si="1245"/>
        <v>X</v>
      </c>
      <c r="P1391" s="58" t="str">
        <f t="shared" si="1245"/>
        <v>X</v>
      </c>
      <c r="Q1391" s="58" t="str">
        <f t="shared" si="1245"/>
        <v>X</v>
      </c>
    </row>
    <row r="1392" spans="1:17" ht="18.75" customHeight="1">
      <c r="A1392" s="780"/>
      <c r="B1392" s="58" t="s">
        <v>36</v>
      </c>
      <c r="C1392" s="58" t="str">
        <f t="shared" ref="C1392:Q1392" si="1246">IF(C11=$V$173,"O",IF(C11=$W$173,"O",IF(C11=$X$173,"O",IF(C11=$Y$173,"O",IF(C11=$Z$173,"O",IF(C11=$AA$173,"O",IF(C11=$AB$173,"O","X")))))))</f>
        <v>X</v>
      </c>
      <c r="D1392" s="58" t="str">
        <f t="shared" si="1246"/>
        <v>X</v>
      </c>
      <c r="E1392" s="58" t="str">
        <f t="shared" si="1246"/>
        <v>X</v>
      </c>
      <c r="F1392" s="58" t="str">
        <f t="shared" si="1246"/>
        <v>X</v>
      </c>
      <c r="G1392" s="58" t="str">
        <f t="shared" si="1246"/>
        <v>X</v>
      </c>
      <c r="H1392" s="58" t="str">
        <f t="shared" si="1246"/>
        <v>X</v>
      </c>
      <c r="I1392" s="58" t="str">
        <f t="shared" si="1246"/>
        <v>X</v>
      </c>
      <c r="J1392" s="58" t="str">
        <f t="shared" si="1246"/>
        <v>X</v>
      </c>
      <c r="K1392" s="58" t="str">
        <f t="shared" si="1246"/>
        <v>X</v>
      </c>
      <c r="L1392" s="58" t="str">
        <f t="shared" si="1246"/>
        <v>X</v>
      </c>
      <c r="M1392" s="58" t="str">
        <f t="shared" si="1246"/>
        <v>X</v>
      </c>
      <c r="N1392" s="58" t="str">
        <f t="shared" si="1246"/>
        <v>X</v>
      </c>
      <c r="O1392" s="58" t="str">
        <f t="shared" si="1246"/>
        <v>X</v>
      </c>
      <c r="P1392" s="58" t="str">
        <f t="shared" si="1246"/>
        <v>X</v>
      </c>
      <c r="Q1392" s="58" t="str">
        <f t="shared" si="1246"/>
        <v>X</v>
      </c>
    </row>
    <row r="1393" spans="1:17" ht="18.75" customHeight="1">
      <c r="A1393" s="780"/>
      <c r="B1393" s="58" t="s">
        <v>21</v>
      </c>
      <c r="C1393" s="58" t="str">
        <f t="shared" ref="C1393:Q1393" si="1247">IF(C12=$V$173,"O",IF(C12=$W$173,"O",IF(C12=$X$173,"O",IF(C12=$Y$173,"O",IF(C12=$Z$173,"O",IF(C12=$AA$173,"O",IF(C12=$AB$173,"O","X")))))))</f>
        <v>X</v>
      </c>
      <c r="D1393" s="58" t="str">
        <f t="shared" si="1247"/>
        <v>X</v>
      </c>
      <c r="E1393" s="58" t="str">
        <f t="shared" si="1247"/>
        <v>X</v>
      </c>
      <c r="F1393" s="58" t="str">
        <f t="shared" si="1247"/>
        <v>X</v>
      </c>
      <c r="G1393" s="58" t="str">
        <f t="shared" si="1247"/>
        <v>X</v>
      </c>
      <c r="H1393" s="58" t="str">
        <f t="shared" si="1247"/>
        <v>X</v>
      </c>
      <c r="I1393" s="58" t="str">
        <f t="shared" si="1247"/>
        <v>X</v>
      </c>
      <c r="J1393" s="58" t="str">
        <f t="shared" si="1247"/>
        <v>X</v>
      </c>
      <c r="K1393" s="58" t="str">
        <f t="shared" si="1247"/>
        <v>X</v>
      </c>
      <c r="L1393" s="58" t="str">
        <f t="shared" si="1247"/>
        <v>X</v>
      </c>
      <c r="M1393" s="58" t="str">
        <f t="shared" si="1247"/>
        <v>X</v>
      </c>
      <c r="N1393" s="58" t="str">
        <f t="shared" si="1247"/>
        <v>X</v>
      </c>
      <c r="O1393" s="58" t="str">
        <f t="shared" si="1247"/>
        <v>X</v>
      </c>
      <c r="P1393" s="58" t="str">
        <f t="shared" si="1247"/>
        <v>X</v>
      </c>
      <c r="Q1393" s="58" t="str">
        <f t="shared" si="1247"/>
        <v>X</v>
      </c>
    </row>
    <row r="1394" spans="1:17" ht="18.75" customHeight="1">
      <c r="A1394" s="781"/>
      <c r="B1394" s="30" t="s">
        <v>46</v>
      </c>
      <c r="C1394" s="47">
        <f>COUNTIF(C1388:C1393,"O")</f>
        <v>0</v>
      </c>
      <c r="D1394" s="47">
        <f t="shared" ref="D1394:Q1394" si="1248">COUNTIF(D1388:D1393,"O")</f>
        <v>0</v>
      </c>
      <c r="E1394" s="47">
        <f t="shared" si="1248"/>
        <v>0</v>
      </c>
      <c r="F1394" s="47">
        <f t="shared" si="1248"/>
        <v>0</v>
      </c>
      <c r="G1394" s="47">
        <f t="shared" si="1248"/>
        <v>0</v>
      </c>
      <c r="H1394" s="47">
        <f t="shared" si="1248"/>
        <v>0</v>
      </c>
      <c r="I1394" s="47">
        <f t="shared" si="1248"/>
        <v>0</v>
      </c>
      <c r="J1394" s="47">
        <f t="shared" si="1248"/>
        <v>0</v>
      </c>
      <c r="K1394" s="47">
        <f t="shared" si="1248"/>
        <v>0</v>
      </c>
      <c r="L1394" s="47">
        <f t="shared" si="1248"/>
        <v>0</v>
      </c>
      <c r="M1394" s="47">
        <f t="shared" si="1248"/>
        <v>0</v>
      </c>
      <c r="N1394" s="47">
        <f t="shared" si="1248"/>
        <v>0</v>
      </c>
      <c r="O1394" s="47">
        <f t="shared" si="1248"/>
        <v>0</v>
      </c>
      <c r="P1394" s="47">
        <f t="shared" si="1248"/>
        <v>0</v>
      </c>
      <c r="Q1394" s="47">
        <f t="shared" si="1248"/>
        <v>0</v>
      </c>
    </row>
    <row r="1395" spans="1:17" ht="18.75" customHeight="1">
      <c r="A1395" s="779">
        <v>158</v>
      </c>
      <c r="B1395" s="58" t="s">
        <v>32</v>
      </c>
      <c r="C1395" s="58" t="str">
        <f>IF(C7=$V$174,"O",IF(C7=$W$174,"O",IF(C7=$X$174,"O",IF(C7=$Y$174,"O",IF(C7=$Z$174,"O",IF(C7=$AA$174,"O",IF(C7=$AB$174,"O","X")))))))</f>
        <v>X</v>
      </c>
      <c r="D1395" s="58" t="str">
        <f t="shared" ref="D1395:Q1395" si="1249">IF(D7=$V$174,"O",IF(D7=$W$174,"O",IF(D7=$X$174,"O",IF(D7=$Y$174,"O",IF(D7=$Z$174,"O",IF(D7=$AA$174,"O",IF(D7=$AB$174,"O","X")))))))</f>
        <v>X</v>
      </c>
      <c r="E1395" s="58" t="str">
        <f t="shared" si="1249"/>
        <v>X</v>
      </c>
      <c r="F1395" s="58" t="str">
        <f t="shared" si="1249"/>
        <v>X</v>
      </c>
      <c r="G1395" s="58" t="str">
        <f t="shared" si="1249"/>
        <v>X</v>
      </c>
      <c r="H1395" s="58" t="str">
        <f t="shared" si="1249"/>
        <v>X</v>
      </c>
      <c r="I1395" s="58" t="str">
        <f t="shared" si="1249"/>
        <v>X</v>
      </c>
      <c r="J1395" s="58" t="str">
        <f t="shared" si="1249"/>
        <v>X</v>
      </c>
      <c r="K1395" s="58" t="str">
        <f t="shared" si="1249"/>
        <v>X</v>
      </c>
      <c r="L1395" s="58" t="str">
        <f t="shared" si="1249"/>
        <v>X</v>
      </c>
      <c r="M1395" s="58" t="str">
        <f t="shared" si="1249"/>
        <v>X</v>
      </c>
      <c r="N1395" s="58" t="str">
        <f t="shared" si="1249"/>
        <v>X</v>
      </c>
      <c r="O1395" s="58" t="str">
        <f t="shared" si="1249"/>
        <v>X</v>
      </c>
      <c r="P1395" s="58" t="str">
        <f t="shared" si="1249"/>
        <v>X</v>
      </c>
      <c r="Q1395" s="58" t="str">
        <f t="shared" si="1249"/>
        <v>X</v>
      </c>
    </row>
    <row r="1396" spans="1:17" ht="18.75" customHeight="1">
      <c r="A1396" s="780"/>
      <c r="B1396" s="58" t="s">
        <v>33</v>
      </c>
      <c r="C1396" s="58" t="str">
        <f t="shared" ref="C1396:Q1396" si="1250">IF(C8=$V$174,"O",IF(C8=$W$174,"O",IF(C8=$X$174,"O",IF(C8=$Y$174,"O",IF(C8=$Z$174,"O",IF(C8=$AA$174,"O",IF(C8=$AB$174,"O","X")))))))</f>
        <v>X</v>
      </c>
      <c r="D1396" s="58" t="str">
        <f t="shared" si="1250"/>
        <v>X</v>
      </c>
      <c r="E1396" s="58" t="str">
        <f t="shared" si="1250"/>
        <v>X</v>
      </c>
      <c r="F1396" s="58" t="str">
        <f t="shared" si="1250"/>
        <v>X</v>
      </c>
      <c r="G1396" s="58" t="str">
        <f t="shared" si="1250"/>
        <v>X</v>
      </c>
      <c r="H1396" s="58" t="str">
        <f t="shared" si="1250"/>
        <v>X</v>
      </c>
      <c r="I1396" s="58" t="str">
        <f t="shared" si="1250"/>
        <v>X</v>
      </c>
      <c r="J1396" s="58" t="str">
        <f t="shared" si="1250"/>
        <v>X</v>
      </c>
      <c r="K1396" s="58" t="str">
        <f t="shared" si="1250"/>
        <v>X</v>
      </c>
      <c r="L1396" s="58" t="str">
        <f t="shared" si="1250"/>
        <v>X</v>
      </c>
      <c r="M1396" s="58" t="str">
        <f t="shared" si="1250"/>
        <v>X</v>
      </c>
      <c r="N1396" s="58" t="str">
        <f t="shared" si="1250"/>
        <v>X</v>
      </c>
      <c r="O1396" s="58" t="str">
        <f t="shared" si="1250"/>
        <v>X</v>
      </c>
      <c r="P1396" s="58" t="str">
        <f t="shared" si="1250"/>
        <v>X</v>
      </c>
      <c r="Q1396" s="58" t="str">
        <f t="shared" si="1250"/>
        <v>X</v>
      </c>
    </row>
    <row r="1397" spans="1:17" ht="18.75" customHeight="1">
      <c r="A1397" s="780"/>
      <c r="B1397" s="58" t="s">
        <v>34</v>
      </c>
      <c r="C1397" s="58" t="str">
        <f t="shared" ref="C1397:Q1397" si="1251">IF(C9=$V$174,"O",IF(C9=$W$174,"O",IF(C9=$X$174,"O",IF(C9=$Y$174,"O",IF(C9=$Z$174,"O",IF(C9=$AA$174,"O",IF(C9=$AB$174,"O","X")))))))</f>
        <v>X</v>
      </c>
      <c r="D1397" s="58" t="str">
        <f t="shared" si="1251"/>
        <v>X</v>
      </c>
      <c r="E1397" s="58" t="str">
        <f t="shared" si="1251"/>
        <v>X</v>
      </c>
      <c r="F1397" s="58" t="str">
        <f t="shared" si="1251"/>
        <v>X</v>
      </c>
      <c r="G1397" s="58" t="str">
        <f t="shared" si="1251"/>
        <v>X</v>
      </c>
      <c r="H1397" s="58" t="str">
        <f t="shared" si="1251"/>
        <v>X</v>
      </c>
      <c r="I1397" s="58" t="str">
        <f t="shared" si="1251"/>
        <v>X</v>
      </c>
      <c r="J1397" s="58" t="str">
        <f t="shared" si="1251"/>
        <v>X</v>
      </c>
      <c r="K1397" s="58" t="str">
        <f t="shared" si="1251"/>
        <v>X</v>
      </c>
      <c r="L1397" s="58" t="str">
        <f t="shared" si="1251"/>
        <v>X</v>
      </c>
      <c r="M1397" s="58" t="str">
        <f t="shared" si="1251"/>
        <v>X</v>
      </c>
      <c r="N1397" s="58" t="str">
        <f t="shared" si="1251"/>
        <v>X</v>
      </c>
      <c r="O1397" s="58" t="str">
        <f t="shared" si="1251"/>
        <v>X</v>
      </c>
      <c r="P1397" s="58" t="str">
        <f t="shared" si="1251"/>
        <v>X</v>
      </c>
      <c r="Q1397" s="58" t="str">
        <f t="shared" si="1251"/>
        <v>X</v>
      </c>
    </row>
    <row r="1398" spans="1:17" ht="18.75" customHeight="1">
      <c r="A1398" s="780"/>
      <c r="B1398" s="58" t="s">
        <v>35</v>
      </c>
      <c r="C1398" s="58" t="str">
        <f t="shared" ref="C1398:Q1398" si="1252">IF(C10=$V$174,"O",IF(C10=$W$174,"O",IF(C10=$X$174,"O",IF(C10=$Y$174,"O",IF(C10=$Z$174,"O",IF(C10=$AA$174,"O",IF(C10=$AB$174,"O","X")))))))</f>
        <v>X</v>
      </c>
      <c r="D1398" s="58" t="str">
        <f t="shared" si="1252"/>
        <v>X</v>
      </c>
      <c r="E1398" s="58" t="str">
        <f t="shared" si="1252"/>
        <v>X</v>
      </c>
      <c r="F1398" s="58" t="str">
        <f t="shared" si="1252"/>
        <v>X</v>
      </c>
      <c r="G1398" s="58" t="str">
        <f t="shared" si="1252"/>
        <v>X</v>
      </c>
      <c r="H1398" s="58" t="str">
        <f t="shared" si="1252"/>
        <v>X</v>
      </c>
      <c r="I1398" s="58" t="str">
        <f t="shared" si="1252"/>
        <v>X</v>
      </c>
      <c r="J1398" s="58" t="str">
        <f t="shared" si="1252"/>
        <v>X</v>
      </c>
      <c r="K1398" s="58" t="str">
        <f t="shared" si="1252"/>
        <v>X</v>
      </c>
      <c r="L1398" s="58" t="str">
        <f t="shared" si="1252"/>
        <v>X</v>
      </c>
      <c r="M1398" s="58" t="str">
        <f t="shared" si="1252"/>
        <v>X</v>
      </c>
      <c r="N1398" s="58" t="str">
        <f t="shared" si="1252"/>
        <v>X</v>
      </c>
      <c r="O1398" s="58" t="str">
        <f t="shared" si="1252"/>
        <v>X</v>
      </c>
      <c r="P1398" s="58" t="str">
        <f t="shared" si="1252"/>
        <v>X</v>
      </c>
      <c r="Q1398" s="58" t="str">
        <f t="shared" si="1252"/>
        <v>X</v>
      </c>
    </row>
    <row r="1399" spans="1:17" ht="18.75" customHeight="1">
      <c r="A1399" s="780"/>
      <c r="B1399" s="58" t="s">
        <v>36</v>
      </c>
      <c r="C1399" s="58" t="str">
        <f t="shared" ref="C1399:Q1399" si="1253">IF(C11=$V$174,"O",IF(C11=$W$174,"O",IF(C11=$X$174,"O",IF(C11=$Y$174,"O",IF(C11=$Z$174,"O",IF(C11=$AA$174,"O",IF(C11=$AB$174,"O","X")))))))</f>
        <v>X</v>
      </c>
      <c r="D1399" s="58" t="str">
        <f t="shared" si="1253"/>
        <v>X</v>
      </c>
      <c r="E1399" s="58" t="str">
        <f t="shared" si="1253"/>
        <v>X</v>
      </c>
      <c r="F1399" s="58" t="str">
        <f t="shared" si="1253"/>
        <v>X</v>
      </c>
      <c r="G1399" s="58" t="str">
        <f t="shared" si="1253"/>
        <v>X</v>
      </c>
      <c r="H1399" s="58" t="str">
        <f t="shared" si="1253"/>
        <v>X</v>
      </c>
      <c r="I1399" s="58" t="str">
        <f t="shared" si="1253"/>
        <v>X</v>
      </c>
      <c r="J1399" s="58" t="str">
        <f t="shared" si="1253"/>
        <v>X</v>
      </c>
      <c r="K1399" s="58" t="str">
        <f t="shared" si="1253"/>
        <v>X</v>
      </c>
      <c r="L1399" s="58" t="str">
        <f t="shared" si="1253"/>
        <v>X</v>
      </c>
      <c r="M1399" s="58" t="str">
        <f t="shared" si="1253"/>
        <v>X</v>
      </c>
      <c r="N1399" s="58" t="str">
        <f t="shared" si="1253"/>
        <v>X</v>
      </c>
      <c r="O1399" s="58" t="str">
        <f t="shared" si="1253"/>
        <v>X</v>
      </c>
      <c r="P1399" s="58" t="str">
        <f t="shared" si="1253"/>
        <v>X</v>
      </c>
      <c r="Q1399" s="58" t="str">
        <f t="shared" si="1253"/>
        <v>X</v>
      </c>
    </row>
    <row r="1400" spans="1:17" ht="18.75" customHeight="1">
      <c r="A1400" s="780"/>
      <c r="B1400" s="58" t="s">
        <v>21</v>
      </c>
      <c r="C1400" s="58" t="str">
        <f t="shared" ref="C1400:Q1400" si="1254">IF(C12=$V$174,"O",IF(C12=$W$174,"O",IF(C12=$X$174,"O",IF(C12=$Y$174,"O",IF(C12=$Z$174,"O",IF(C12=$AA$174,"O",IF(C12=$AB$174,"O","X")))))))</f>
        <v>X</v>
      </c>
      <c r="D1400" s="58" t="str">
        <f t="shared" si="1254"/>
        <v>X</v>
      </c>
      <c r="E1400" s="58" t="str">
        <f t="shared" si="1254"/>
        <v>X</v>
      </c>
      <c r="F1400" s="58" t="str">
        <f t="shared" si="1254"/>
        <v>X</v>
      </c>
      <c r="G1400" s="58" t="str">
        <f t="shared" si="1254"/>
        <v>X</v>
      </c>
      <c r="H1400" s="58" t="str">
        <f t="shared" si="1254"/>
        <v>X</v>
      </c>
      <c r="I1400" s="58" t="str">
        <f t="shared" si="1254"/>
        <v>X</v>
      </c>
      <c r="J1400" s="58" t="str">
        <f t="shared" si="1254"/>
        <v>X</v>
      </c>
      <c r="K1400" s="58" t="str">
        <f t="shared" si="1254"/>
        <v>X</v>
      </c>
      <c r="L1400" s="58" t="str">
        <f t="shared" si="1254"/>
        <v>X</v>
      </c>
      <c r="M1400" s="58" t="str">
        <f t="shared" si="1254"/>
        <v>X</v>
      </c>
      <c r="N1400" s="58" t="str">
        <f t="shared" si="1254"/>
        <v>X</v>
      </c>
      <c r="O1400" s="58" t="str">
        <f t="shared" si="1254"/>
        <v>X</v>
      </c>
      <c r="P1400" s="58" t="str">
        <f t="shared" si="1254"/>
        <v>X</v>
      </c>
      <c r="Q1400" s="58" t="str">
        <f t="shared" si="1254"/>
        <v>X</v>
      </c>
    </row>
    <row r="1401" spans="1:17" ht="18.75" customHeight="1">
      <c r="A1401" s="781"/>
      <c r="B1401" s="30" t="s">
        <v>46</v>
      </c>
      <c r="C1401" s="47">
        <f>COUNTIF(C1395:C1400,"O")</f>
        <v>0</v>
      </c>
      <c r="D1401" s="47">
        <f t="shared" ref="D1401:Q1401" si="1255">COUNTIF(D1395:D1400,"O")</f>
        <v>0</v>
      </c>
      <c r="E1401" s="47">
        <f t="shared" si="1255"/>
        <v>0</v>
      </c>
      <c r="F1401" s="47">
        <f t="shared" si="1255"/>
        <v>0</v>
      </c>
      <c r="G1401" s="47">
        <f t="shared" si="1255"/>
        <v>0</v>
      </c>
      <c r="H1401" s="47">
        <f t="shared" si="1255"/>
        <v>0</v>
      </c>
      <c r="I1401" s="47">
        <f t="shared" si="1255"/>
        <v>0</v>
      </c>
      <c r="J1401" s="47">
        <f t="shared" si="1255"/>
        <v>0</v>
      </c>
      <c r="K1401" s="47">
        <f t="shared" si="1255"/>
        <v>0</v>
      </c>
      <c r="L1401" s="47">
        <f t="shared" si="1255"/>
        <v>0</v>
      </c>
      <c r="M1401" s="47">
        <f t="shared" si="1255"/>
        <v>0</v>
      </c>
      <c r="N1401" s="47">
        <f t="shared" si="1255"/>
        <v>0</v>
      </c>
      <c r="O1401" s="47">
        <f t="shared" si="1255"/>
        <v>0</v>
      </c>
      <c r="P1401" s="47">
        <f t="shared" si="1255"/>
        <v>0</v>
      </c>
      <c r="Q1401" s="47">
        <f t="shared" si="1255"/>
        <v>0</v>
      </c>
    </row>
    <row r="1402" spans="1:17" ht="18.75" customHeight="1">
      <c r="A1402" s="779">
        <v>159</v>
      </c>
      <c r="B1402" s="58" t="s">
        <v>32</v>
      </c>
      <c r="C1402" s="58" t="str">
        <f>IF(C7=$V$175,"O",IF(C7=$W$175,"O",IF(C7=$X$175,"O",IF(C7=$Y$175,"O",IF(C7=$Z$175,"O",IF(C7=$AA$175,"O","X"))))))</f>
        <v>X</v>
      </c>
      <c r="D1402" s="58" t="str">
        <f t="shared" ref="D1402:Q1402" si="1256">IF(D7=$V$175,"O",IF(D7=$W$175,"O",IF(D7=$X$175,"O",IF(D7=$Y$175,"O",IF(D7=$Z$175,"O",IF(D7=$AA$175,"O","X"))))))</f>
        <v>X</v>
      </c>
      <c r="E1402" s="58" t="str">
        <f t="shared" si="1256"/>
        <v>X</v>
      </c>
      <c r="F1402" s="58" t="str">
        <f t="shared" si="1256"/>
        <v>X</v>
      </c>
      <c r="G1402" s="58" t="str">
        <f t="shared" si="1256"/>
        <v>X</v>
      </c>
      <c r="H1402" s="58" t="str">
        <f t="shared" si="1256"/>
        <v>X</v>
      </c>
      <c r="I1402" s="58" t="str">
        <f t="shared" si="1256"/>
        <v>X</v>
      </c>
      <c r="J1402" s="58" t="str">
        <f t="shared" si="1256"/>
        <v>X</v>
      </c>
      <c r="K1402" s="58" t="str">
        <f t="shared" si="1256"/>
        <v>X</v>
      </c>
      <c r="L1402" s="58" t="str">
        <f t="shared" si="1256"/>
        <v>X</v>
      </c>
      <c r="M1402" s="58" t="str">
        <f t="shared" si="1256"/>
        <v>X</v>
      </c>
      <c r="N1402" s="58" t="str">
        <f t="shared" si="1256"/>
        <v>X</v>
      </c>
      <c r="O1402" s="58" t="str">
        <f t="shared" si="1256"/>
        <v>X</v>
      </c>
      <c r="P1402" s="58" t="str">
        <f t="shared" si="1256"/>
        <v>X</v>
      </c>
      <c r="Q1402" s="58" t="str">
        <f t="shared" si="1256"/>
        <v>X</v>
      </c>
    </row>
    <row r="1403" spans="1:17" ht="18.75" customHeight="1">
      <c r="A1403" s="780"/>
      <c r="B1403" s="58" t="s">
        <v>33</v>
      </c>
      <c r="C1403" s="58" t="str">
        <f t="shared" ref="C1403:Q1403" si="1257">IF(C8=$V$175,"O",IF(C8=$W$175,"O",IF(C8=$X$175,"O",IF(C8=$Y$175,"O",IF(C8=$Z$175,"O",IF(C8=$AA$175,"O","X"))))))</f>
        <v>X</v>
      </c>
      <c r="D1403" s="58" t="str">
        <f t="shared" si="1257"/>
        <v>X</v>
      </c>
      <c r="E1403" s="58" t="str">
        <f t="shared" si="1257"/>
        <v>X</v>
      </c>
      <c r="F1403" s="58" t="str">
        <f t="shared" si="1257"/>
        <v>X</v>
      </c>
      <c r="G1403" s="58" t="str">
        <f t="shared" si="1257"/>
        <v>X</v>
      </c>
      <c r="H1403" s="58" t="str">
        <f t="shared" si="1257"/>
        <v>X</v>
      </c>
      <c r="I1403" s="58" t="str">
        <f t="shared" si="1257"/>
        <v>X</v>
      </c>
      <c r="J1403" s="58" t="str">
        <f t="shared" si="1257"/>
        <v>X</v>
      </c>
      <c r="K1403" s="58" t="str">
        <f t="shared" si="1257"/>
        <v>X</v>
      </c>
      <c r="L1403" s="58" t="str">
        <f t="shared" si="1257"/>
        <v>X</v>
      </c>
      <c r="M1403" s="58" t="str">
        <f t="shared" si="1257"/>
        <v>X</v>
      </c>
      <c r="N1403" s="58" t="str">
        <f t="shared" si="1257"/>
        <v>X</v>
      </c>
      <c r="O1403" s="58" t="str">
        <f t="shared" si="1257"/>
        <v>X</v>
      </c>
      <c r="P1403" s="58" t="str">
        <f t="shared" si="1257"/>
        <v>X</v>
      </c>
      <c r="Q1403" s="58" t="str">
        <f t="shared" si="1257"/>
        <v>X</v>
      </c>
    </row>
    <row r="1404" spans="1:17" ht="18.75" customHeight="1">
      <c r="A1404" s="780"/>
      <c r="B1404" s="58" t="s">
        <v>34</v>
      </c>
      <c r="C1404" s="58" t="str">
        <f t="shared" ref="C1404:Q1404" si="1258">IF(C9=$V$175,"O",IF(C9=$W$175,"O",IF(C9=$X$175,"O",IF(C9=$Y$175,"O",IF(C9=$Z$175,"O",IF(C9=$AA$175,"O","X"))))))</f>
        <v>X</v>
      </c>
      <c r="D1404" s="58" t="str">
        <f t="shared" si="1258"/>
        <v>X</v>
      </c>
      <c r="E1404" s="58" t="str">
        <f t="shared" si="1258"/>
        <v>X</v>
      </c>
      <c r="F1404" s="58" t="str">
        <f t="shared" si="1258"/>
        <v>X</v>
      </c>
      <c r="G1404" s="58" t="str">
        <f t="shared" si="1258"/>
        <v>X</v>
      </c>
      <c r="H1404" s="58" t="str">
        <f t="shared" si="1258"/>
        <v>X</v>
      </c>
      <c r="I1404" s="58" t="str">
        <f t="shared" si="1258"/>
        <v>X</v>
      </c>
      <c r="J1404" s="58" t="str">
        <f t="shared" si="1258"/>
        <v>X</v>
      </c>
      <c r="K1404" s="58" t="str">
        <f t="shared" si="1258"/>
        <v>X</v>
      </c>
      <c r="L1404" s="58" t="str">
        <f t="shared" si="1258"/>
        <v>X</v>
      </c>
      <c r="M1404" s="58" t="str">
        <f t="shared" si="1258"/>
        <v>X</v>
      </c>
      <c r="N1404" s="58" t="str">
        <f t="shared" si="1258"/>
        <v>X</v>
      </c>
      <c r="O1404" s="58" t="str">
        <f t="shared" si="1258"/>
        <v>X</v>
      </c>
      <c r="P1404" s="58" t="str">
        <f t="shared" si="1258"/>
        <v>X</v>
      </c>
      <c r="Q1404" s="58" t="str">
        <f t="shared" si="1258"/>
        <v>X</v>
      </c>
    </row>
    <row r="1405" spans="1:17" ht="18.75" customHeight="1">
      <c r="A1405" s="780"/>
      <c r="B1405" s="58" t="s">
        <v>35</v>
      </c>
      <c r="C1405" s="58" t="str">
        <f t="shared" ref="C1405:Q1405" si="1259">IF(C10=$V$175,"O",IF(C10=$W$175,"O",IF(C10=$X$175,"O",IF(C10=$Y$175,"O",IF(C10=$Z$175,"O",IF(C10=$AA$175,"O","X"))))))</f>
        <v>O</v>
      </c>
      <c r="D1405" s="58" t="str">
        <f t="shared" si="1259"/>
        <v>O</v>
      </c>
      <c r="E1405" s="58" t="str">
        <f t="shared" si="1259"/>
        <v>O</v>
      </c>
      <c r="F1405" s="58" t="str">
        <f t="shared" si="1259"/>
        <v>O</v>
      </c>
      <c r="G1405" s="58" t="str">
        <f t="shared" si="1259"/>
        <v>O</v>
      </c>
      <c r="H1405" s="58" t="str">
        <f t="shared" si="1259"/>
        <v>O</v>
      </c>
      <c r="I1405" s="58" t="str">
        <f t="shared" si="1259"/>
        <v>O</v>
      </c>
      <c r="J1405" s="58" t="str">
        <f t="shared" si="1259"/>
        <v>O</v>
      </c>
      <c r="K1405" s="58" t="str">
        <f t="shared" si="1259"/>
        <v>O</v>
      </c>
      <c r="L1405" s="58" t="str">
        <f t="shared" si="1259"/>
        <v>O</v>
      </c>
      <c r="M1405" s="58" t="str">
        <f t="shared" si="1259"/>
        <v>O</v>
      </c>
      <c r="N1405" s="58" t="str">
        <f t="shared" si="1259"/>
        <v>O</v>
      </c>
      <c r="O1405" s="58" t="str">
        <f t="shared" si="1259"/>
        <v>O</v>
      </c>
      <c r="P1405" s="58" t="str">
        <f t="shared" si="1259"/>
        <v>O</v>
      </c>
      <c r="Q1405" s="58" t="str">
        <f t="shared" si="1259"/>
        <v>O</v>
      </c>
    </row>
    <row r="1406" spans="1:17" ht="18.75" customHeight="1">
      <c r="A1406" s="780"/>
      <c r="B1406" s="58" t="s">
        <v>36</v>
      </c>
      <c r="C1406" s="58" t="str">
        <f t="shared" ref="C1406:Q1406" si="1260">IF(C11=$V$175,"O",IF(C11=$W$175,"O",IF(C11=$X$175,"O",IF(C11=$Y$175,"O",IF(C11=$Z$175,"O",IF(C11=$AA$175,"O","X"))))))</f>
        <v>X</v>
      </c>
      <c r="D1406" s="58" t="str">
        <f t="shared" si="1260"/>
        <v>X</v>
      </c>
      <c r="E1406" s="58" t="str">
        <f t="shared" si="1260"/>
        <v>X</v>
      </c>
      <c r="F1406" s="58" t="str">
        <f t="shared" si="1260"/>
        <v>X</v>
      </c>
      <c r="G1406" s="58" t="str">
        <f t="shared" si="1260"/>
        <v>X</v>
      </c>
      <c r="H1406" s="58" t="str">
        <f t="shared" si="1260"/>
        <v>X</v>
      </c>
      <c r="I1406" s="58" t="str">
        <f t="shared" si="1260"/>
        <v>X</v>
      </c>
      <c r="J1406" s="58" t="str">
        <f t="shared" si="1260"/>
        <v>X</v>
      </c>
      <c r="K1406" s="58" t="str">
        <f t="shared" si="1260"/>
        <v>X</v>
      </c>
      <c r="L1406" s="58" t="str">
        <f t="shared" si="1260"/>
        <v>X</v>
      </c>
      <c r="M1406" s="58" t="str">
        <f t="shared" si="1260"/>
        <v>X</v>
      </c>
      <c r="N1406" s="58" t="str">
        <f t="shared" si="1260"/>
        <v>X</v>
      </c>
      <c r="O1406" s="58" t="str">
        <f t="shared" si="1260"/>
        <v>X</v>
      </c>
      <c r="P1406" s="58" t="str">
        <f t="shared" si="1260"/>
        <v>X</v>
      </c>
      <c r="Q1406" s="58" t="str">
        <f t="shared" si="1260"/>
        <v>X</v>
      </c>
    </row>
    <row r="1407" spans="1:17" ht="18.75" customHeight="1">
      <c r="A1407" s="780"/>
      <c r="B1407" s="58" t="s">
        <v>21</v>
      </c>
      <c r="C1407" s="58" t="str">
        <f t="shared" ref="C1407:Q1407" si="1261">IF(C12=$V$175,"O",IF(C12=$W$175,"O",IF(C12=$X$175,"O",IF(C12=$Y$175,"O",IF(C12=$Z$175,"O",IF(C12=$AA$175,"O","X"))))))</f>
        <v>X</v>
      </c>
      <c r="D1407" s="58" t="str">
        <f t="shared" si="1261"/>
        <v>X</v>
      </c>
      <c r="E1407" s="58" t="str">
        <f t="shared" si="1261"/>
        <v>X</v>
      </c>
      <c r="F1407" s="58" t="str">
        <f t="shared" si="1261"/>
        <v>X</v>
      </c>
      <c r="G1407" s="58" t="str">
        <f t="shared" si="1261"/>
        <v>X</v>
      </c>
      <c r="H1407" s="58" t="str">
        <f t="shared" si="1261"/>
        <v>X</v>
      </c>
      <c r="I1407" s="58" t="str">
        <f t="shared" si="1261"/>
        <v>X</v>
      </c>
      <c r="J1407" s="58" t="str">
        <f t="shared" si="1261"/>
        <v>X</v>
      </c>
      <c r="K1407" s="58" t="str">
        <f t="shared" si="1261"/>
        <v>X</v>
      </c>
      <c r="L1407" s="58" t="str">
        <f t="shared" si="1261"/>
        <v>X</v>
      </c>
      <c r="M1407" s="58" t="str">
        <f t="shared" si="1261"/>
        <v>X</v>
      </c>
      <c r="N1407" s="58" t="str">
        <f t="shared" si="1261"/>
        <v>X</v>
      </c>
      <c r="O1407" s="58" t="str">
        <f t="shared" si="1261"/>
        <v>X</v>
      </c>
      <c r="P1407" s="58" t="str">
        <f t="shared" si="1261"/>
        <v>X</v>
      </c>
      <c r="Q1407" s="58" t="str">
        <f t="shared" si="1261"/>
        <v>X</v>
      </c>
    </row>
    <row r="1408" spans="1:17" ht="18.75" customHeight="1">
      <c r="A1408" s="781"/>
      <c r="B1408" s="30" t="s">
        <v>46</v>
      </c>
      <c r="C1408" s="47">
        <f>COUNTIF(C1402:C1407,"O")</f>
        <v>1</v>
      </c>
      <c r="D1408" s="47">
        <f t="shared" ref="D1408:Q1408" si="1262">COUNTIF(D1402:D1407,"O")</f>
        <v>1</v>
      </c>
      <c r="E1408" s="47">
        <f t="shared" si="1262"/>
        <v>1</v>
      </c>
      <c r="F1408" s="47">
        <f t="shared" si="1262"/>
        <v>1</v>
      </c>
      <c r="G1408" s="47">
        <f t="shared" si="1262"/>
        <v>1</v>
      </c>
      <c r="H1408" s="47">
        <f t="shared" si="1262"/>
        <v>1</v>
      </c>
      <c r="I1408" s="47">
        <f t="shared" si="1262"/>
        <v>1</v>
      </c>
      <c r="J1408" s="47">
        <f t="shared" si="1262"/>
        <v>1</v>
      </c>
      <c r="K1408" s="47">
        <f t="shared" si="1262"/>
        <v>1</v>
      </c>
      <c r="L1408" s="47">
        <f t="shared" si="1262"/>
        <v>1</v>
      </c>
      <c r="M1408" s="47">
        <f t="shared" si="1262"/>
        <v>1</v>
      </c>
      <c r="N1408" s="47">
        <f t="shared" si="1262"/>
        <v>1</v>
      </c>
      <c r="O1408" s="47">
        <f t="shared" si="1262"/>
        <v>1</v>
      </c>
      <c r="P1408" s="47">
        <f t="shared" si="1262"/>
        <v>1</v>
      </c>
      <c r="Q1408" s="47">
        <f t="shared" si="1262"/>
        <v>1</v>
      </c>
    </row>
    <row r="1409" spans="1:17" ht="18.75" customHeight="1">
      <c r="A1409" s="779">
        <v>160</v>
      </c>
      <c r="B1409" s="58" t="s">
        <v>32</v>
      </c>
      <c r="C1409" s="58" t="str">
        <f>IF(C7=$V$176,"O",IF(C7=$W$176,"O",IF(C7=$X$176,"O",IF(C7=$Y$176,"O",IF(C7=$Z$176,"O",IF(C7=$AA$176,"O","X"))))))</f>
        <v>O</v>
      </c>
      <c r="D1409" s="58" t="str">
        <f t="shared" ref="D1409:Q1409" si="1263">IF(D7=$V$176,"O",IF(D7=$W$176,"O",IF(D7=$X$176,"O",IF(D7=$Y$176,"O",IF(D7=$Z$176,"O",IF(D7=$AA$176,"O","X"))))))</f>
        <v>O</v>
      </c>
      <c r="E1409" s="58" t="str">
        <f t="shared" si="1263"/>
        <v>O</v>
      </c>
      <c r="F1409" s="58" t="str">
        <f t="shared" si="1263"/>
        <v>O</v>
      </c>
      <c r="G1409" s="58" t="str">
        <f t="shared" si="1263"/>
        <v>O</v>
      </c>
      <c r="H1409" s="58" t="str">
        <f t="shared" si="1263"/>
        <v>O</v>
      </c>
      <c r="I1409" s="58" t="str">
        <f t="shared" si="1263"/>
        <v>O</v>
      </c>
      <c r="J1409" s="58" t="str">
        <f t="shared" si="1263"/>
        <v>O</v>
      </c>
      <c r="K1409" s="58" t="str">
        <f t="shared" si="1263"/>
        <v>O</v>
      </c>
      <c r="L1409" s="58" t="str">
        <f t="shared" si="1263"/>
        <v>O</v>
      </c>
      <c r="M1409" s="58" t="str">
        <f t="shared" si="1263"/>
        <v>O</v>
      </c>
      <c r="N1409" s="58" t="str">
        <f t="shared" si="1263"/>
        <v>O</v>
      </c>
      <c r="O1409" s="58" t="str">
        <f t="shared" si="1263"/>
        <v>O</v>
      </c>
      <c r="P1409" s="58" t="str">
        <f t="shared" si="1263"/>
        <v>O</v>
      </c>
      <c r="Q1409" s="58" t="str">
        <f t="shared" si="1263"/>
        <v>O</v>
      </c>
    </row>
    <row r="1410" spans="1:17" ht="18.75" customHeight="1">
      <c r="A1410" s="780"/>
      <c r="B1410" s="58" t="s">
        <v>33</v>
      </c>
      <c r="C1410" s="58" t="str">
        <f t="shared" ref="C1410:Q1410" si="1264">IF(C8=$V$176,"O",IF(C8=$W$176,"O",IF(C8=$X$176,"O",IF(C8=$Y$176,"O",IF(C8=$Z$176,"O",IF(C8=$AA$176,"O","X"))))))</f>
        <v>X</v>
      </c>
      <c r="D1410" s="58" t="str">
        <f t="shared" si="1264"/>
        <v>X</v>
      </c>
      <c r="E1410" s="58" t="str">
        <f t="shared" si="1264"/>
        <v>X</v>
      </c>
      <c r="F1410" s="58" t="str">
        <f t="shared" si="1264"/>
        <v>X</v>
      </c>
      <c r="G1410" s="58" t="str">
        <f t="shared" si="1264"/>
        <v>X</v>
      </c>
      <c r="H1410" s="58" t="str">
        <f t="shared" si="1264"/>
        <v>X</v>
      </c>
      <c r="I1410" s="58" t="str">
        <f t="shared" si="1264"/>
        <v>X</v>
      </c>
      <c r="J1410" s="58" t="str">
        <f t="shared" si="1264"/>
        <v>X</v>
      </c>
      <c r="K1410" s="58" t="str">
        <f t="shared" si="1264"/>
        <v>X</v>
      </c>
      <c r="L1410" s="58" t="str">
        <f t="shared" si="1264"/>
        <v>X</v>
      </c>
      <c r="M1410" s="58" t="str">
        <f t="shared" si="1264"/>
        <v>X</v>
      </c>
      <c r="N1410" s="58" t="str">
        <f t="shared" si="1264"/>
        <v>X</v>
      </c>
      <c r="O1410" s="58" t="str">
        <f t="shared" si="1264"/>
        <v>X</v>
      </c>
      <c r="P1410" s="58" t="str">
        <f t="shared" si="1264"/>
        <v>X</v>
      </c>
      <c r="Q1410" s="58" t="str">
        <f t="shared" si="1264"/>
        <v>X</v>
      </c>
    </row>
    <row r="1411" spans="1:17" ht="18.75" customHeight="1">
      <c r="A1411" s="780"/>
      <c r="B1411" s="58" t="s">
        <v>34</v>
      </c>
      <c r="C1411" s="58" t="str">
        <f t="shared" ref="C1411:Q1411" si="1265">IF(C9=$V$176,"O",IF(C9=$W$176,"O",IF(C9=$X$176,"O",IF(C9=$Y$176,"O",IF(C9=$Z$176,"O",IF(C9=$AA$176,"O","X"))))))</f>
        <v>X</v>
      </c>
      <c r="D1411" s="58" t="str">
        <f t="shared" si="1265"/>
        <v>X</v>
      </c>
      <c r="E1411" s="58" t="str">
        <f t="shared" si="1265"/>
        <v>X</v>
      </c>
      <c r="F1411" s="58" t="str">
        <f t="shared" si="1265"/>
        <v>X</v>
      </c>
      <c r="G1411" s="58" t="str">
        <f t="shared" si="1265"/>
        <v>X</v>
      </c>
      <c r="H1411" s="58" t="str">
        <f t="shared" si="1265"/>
        <v>X</v>
      </c>
      <c r="I1411" s="58" t="str">
        <f t="shared" si="1265"/>
        <v>X</v>
      </c>
      <c r="J1411" s="58" t="str">
        <f t="shared" si="1265"/>
        <v>X</v>
      </c>
      <c r="K1411" s="58" t="str">
        <f t="shared" si="1265"/>
        <v>X</v>
      </c>
      <c r="L1411" s="58" t="str">
        <f t="shared" si="1265"/>
        <v>X</v>
      </c>
      <c r="M1411" s="58" t="str">
        <f t="shared" si="1265"/>
        <v>X</v>
      </c>
      <c r="N1411" s="58" t="str">
        <f t="shared" si="1265"/>
        <v>X</v>
      </c>
      <c r="O1411" s="58" t="str">
        <f t="shared" si="1265"/>
        <v>X</v>
      </c>
      <c r="P1411" s="58" t="str">
        <f t="shared" si="1265"/>
        <v>X</v>
      </c>
      <c r="Q1411" s="58" t="str">
        <f t="shared" si="1265"/>
        <v>X</v>
      </c>
    </row>
    <row r="1412" spans="1:17" ht="18.75" customHeight="1">
      <c r="A1412" s="780"/>
      <c r="B1412" s="58" t="s">
        <v>35</v>
      </c>
      <c r="C1412" s="58" t="str">
        <f t="shared" ref="C1412:Q1412" si="1266">IF(C10=$V$176,"O",IF(C10=$W$176,"O",IF(C10=$X$176,"O",IF(C10=$Y$176,"O",IF(C10=$Z$176,"O",IF(C10=$AA$176,"O","X"))))))</f>
        <v>X</v>
      </c>
      <c r="D1412" s="58" t="str">
        <f t="shared" si="1266"/>
        <v>X</v>
      </c>
      <c r="E1412" s="58" t="str">
        <f t="shared" si="1266"/>
        <v>X</v>
      </c>
      <c r="F1412" s="58" t="str">
        <f t="shared" si="1266"/>
        <v>X</v>
      </c>
      <c r="G1412" s="58" t="str">
        <f t="shared" si="1266"/>
        <v>X</v>
      </c>
      <c r="H1412" s="58" t="str">
        <f t="shared" si="1266"/>
        <v>X</v>
      </c>
      <c r="I1412" s="58" t="str">
        <f t="shared" si="1266"/>
        <v>X</v>
      </c>
      <c r="J1412" s="58" t="str">
        <f t="shared" si="1266"/>
        <v>X</v>
      </c>
      <c r="K1412" s="58" t="str">
        <f t="shared" si="1266"/>
        <v>X</v>
      </c>
      <c r="L1412" s="58" t="str">
        <f t="shared" si="1266"/>
        <v>X</v>
      </c>
      <c r="M1412" s="58" t="str">
        <f t="shared" si="1266"/>
        <v>X</v>
      </c>
      <c r="N1412" s="58" t="str">
        <f t="shared" si="1266"/>
        <v>X</v>
      </c>
      <c r="O1412" s="58" t="str">
        <f t="shared" si="1266"/>
        <v>X</v>
      </c>
      <c r="P1412" s="58" t="str">
        <f t="shared" si="1266"/>
        <v>X</v>
      </c>
      <c r="Q1412" s="58" t="str">
        <f t="shared" si="1266"/>
        <v>X</v>
      </c>
    </row>
    <row r="1413" spans="1:17" ht="18.75" customHeight="1">
      <c r="A1413" s="780"/>
      <c r="B1413" s="58" t="s">
        <v>36</v>
      </c>
      <c r="C1413" s="58" t="str">
        <f t="shared" ref="C1413:Q1413" si="1267">IF(C11=$V$176,"O",IF(C11=$W$176,"O",IF(C11=$X$176,"O",IF(C11=$Y$176,"O",IF(C11=$Z$176,"O",IF(C11=$AA$176,"O","X"))))))</f>
        <v>X</v>
      </c>
      <c r="D1413" s="58" t="str">
        <f t="shared" si="1267"/>
        <v>X</v>
      </c>
      <c r="E1413" s="58" t="str">
        <f t="shared" si="1267"/>
        <v>X</v>
      </c>
      <c r="F1413" s="58" t="str">
        <f t="shared" si="1267"/>
        <v>X</v>
      </c>
      <c r="G1413" s="58" t="str">
        <f t="shared" si="1267"/>
        <v>X</v>
      </c>
      <c r="H1413" s="58" t="str">
        <f t="shared" si="1267"/>
        <v>X</v>
      </c>
      <c r="I1413" s="58" t="str">
        <f t="shared" si="1267"/>
        <v>X</v>
      </c>
      <c r="J1413" s="58" t="str">
        <f t="shared" si="1267"/>
        <v>X</v>
      </c>
      <c r="K1413" s="58" t="str">
        <f t="shared" si="1267"/>
        <v>X</v>
      </c>
      <c r="L1413" s="58" t="str">
        <f t="shared" si="1267"/>
        <v>X</v>
      </c>
      <c r="M1413" s="58" t="str">
        <f t="shared" si="1267"/>
        <v>X</v>
      </c>
      <c r="N1413" s="58" t="str">
        <f t="shared" si="1267"/>
        <v>X</v>
      </c>
      <c r="O1413" s="58" t="str">
        <f t="shared" si="1267"/>
        <v>X</v>
      </c>
      <c r="P1413" s="58" t="str">
        <f t="shared" si="1267"/>
        <v>X</v>
      </c>
      <c r="Q1413" s="58" t="str">
        <f t="shared" si="1267"/>
        <v>X</v>
      </c>
    </row>
    <row r="1414" spans="1:17" ht="18.75" customHeight="1">
      <c r="A1414" s="780"/>
      <c r="B1414" s="58" t="s">
        <v>21</v>
      </c>
      <c r="C1414" s="58" t="str">
        <f t="shared" ref="C1414:Q1414" si="1268">IF(C12=$V$176,"O",IF(C12=$W$176,"O",IF(C12=$X$176,"O",IF(C12=$Y$176,"O",IF(C12=$Z$176,"O",IF(C12=$AA$176,"O","X"))))))</f>
        <v>X</v>
      </c>
      <c r="D1414" s="58" t="str">
        <f t="shared" si="1268"/>
        <v>X</v>
      </c>
      <c r="E1414" s="58" t="str">
        <f t="shared" si="1268"/>
        <v>X</v>
      </c>
      <c r="F1414" s="58" t="str">
        <f t="shared" si="1268"/>
        <v>X</v>
      </c>
      <c r="G1414" s="58" t="str">
        <f t="shared" si="1268"/>
        <v>X</v>
      </c>
      <c r="H1414" s="58" t="str">
        <f t="shared" si="1268"/>
        <v>X</v>
      </c>
      <c r="I1414" s="58" t="str">
        <f t="shared" si="1268"/>
        <v>X</v>
      </c>
      <c r="J1414" s="58" t="str">
        <f t="shared" si="1268"/>
        <v>X</v>
      </c>
      <c r="K1414" s="58" t="str">
        <f t="shared" si="1268"/>
        <v>X</v>
      </c>
      <c r="L1414" s="58" t="str">
        <f t="shared" si="1268"/>
        <v>X</v>
      </c>
      <c r="M1414" s="58" t="str">
        <f t="shared" si="1268"/>
        <v>X</v>
      </c>
      <c r="N1414" s="58" t="str">
        <f t="shared" si="1268"/>
        <v>X</v>
      </c>
      <c r="O1414" s="58" t="str">
        <f t="shared" si="1268"/>
        <v>X</v>
      </c>
      <c r="P1414" s="58" t="str">
        <f t="shared" si="1268"/>
        <v>X</v>
      </c>
      <c r="Q1414" s="58" t="str">
        <f t="shared" si="1268"/>
        <v>X</v>
      </c>
    </row>
    <row r="1415" spans="1:17" ht="18.75" customHeight="1">
      <c r="A1415" s="781"/>
      <c r="B1415" s="30" t="s">
        <v>46</v>
      </c>
      <c r="C1415" s="47">
        <f>COUNTIF(C1409:C1414,"O")</f>
        <v>1</v>
      </c>
      <c r="D1415" s="47">
        <f t="shared" ref="D1415:Q1415" si="1269">COUNTIF(D1409:D1414,"O")</f>
        <v>1</v>
      </c>
      <c r="E1415" s="47">
        <f t="shared" si="1269"/>
        <v>1</v>
      </c>
      <c r="F1415" s="47">
        <f t="shared" si="1269"/>
        <v>1</v>
      </c>
      <c r="G1415" s="47">
        <f t="shared" si="1269"/>
        <v>1</v>
      </c>
      <c r="H1415" s="47">
        <f t="shared" si="1269"/>
        <v>1</v>
      </c>
      <c r="I1415" s="47">
        <f t="shared" si="1269"/>
        <v>1</v>
      </c>
      <c r="J1415" s="47">
        <f t="shared" si="1269"/>
        <v>1</v>
      </c>
      <c r="K1415" s="47">
        <f t="shared" si="1269"/>
        <v>1</v>
      </c>
      <c r="L1415" s="47">
        <f t="shared" si="1269"/>
        <v>1</v>
      </c>
      <c r="M1415" s="47">
        <f t="shared" si="1269"/>
        <v>1</v>
      </c>
      <c r="N1415" s="47">
        <f t="shared" si="1269"/>
        <v>1</v>
      </c>
      <c r="O1415" s="47">
        <f t="shared" si="1269"/>
        <v>1</v>
      </c>
      <c r="P1415" s="47">
        <f t="shared" si="1269"/>
        <v>1</v>
      </c>
      <c r="Q1415" s="47">
        <f t="shared" si="1269"/>
        <v>1</v>
      </c>
    </row>
    <row r="1416" spans="1:17" ht="18.75" customHeight="1">
      <c r="A1416" s="779">
        <v>161</v>
      </c>
      <c r="B1416" s="58" t="s">
        <v>32</v>
      </c>
      <c r="C1416" s="58" t="str">
        <f>IF(C7=$V$177,"O",IF(C7=$W$177,"O",IF(C7=$X$177,"O",IF(C7=$Y$177,"O",IF(C7=$Z$177,"O",IF(C7=$AA$177,"O","X"))))))</f>
        <v>X</v>
      </c>
      <c r="D1416" s="58" t="str">
        <f t="shared" ref="D1416:Q1416" si="1270">IF(D7=$V$177,"O",IF(D7=$W$177,"O",IF(D7=$X$177,"O",IF(D7=$Y$177,"O",IF(D7=$Z$177,"O",IF(D7=$AA$177,"O","X"))))))</f>
        <v>X</v>
      </c>
      <c r="E1416" s="58" t="str">
        <f t="shared" si="1270"/>
        <v>X</v>
      </c>
      <c r="F1416" s="58" t="str">
        <f t="shared" si="1270"/>
        <v>X</v>
      </c>
      <c r="G1416" s="58" t="str">
        <f t="shared" si="1270"/>
        <v>X</v>
      </c>
      <c r="H1416" s="58" t="str">
        <f t="shared" si="1270"/>
        <v>X</v>
      </c>
      <c r="I1416" s="58" t="str">
        <f t="shared" si="1270"/>
        <v>X</v>
      </c>
      <c r="J1416" s="58" t="str">
        <f t="shared" si="1270"/>
        <v>X</v>
      </c>
      <c r="K1416" s="58" t="str">
        <f t="shared" si="1270"/>
        <v>X</v>
      </c>
      <c r="L1416" s="58" t="str">
        <f t="shared" si="1270"/>
        <v>X</v>
      </c>
      <c r="M1416" s="58" t="str">
        <f t="shared" si="1270"/>
        <v>X</v>
      </c>
      <c r="N1416" s="58" t="str">
        <f t="shared" si="1270"/>
        <v>X</v>
      </c>
      <c r="O1416" s="58" t="str">
        <f t="shared" si="1270"/>
        <v>X</v>
      </c>
      <c r="P1416" s="58" t="str">
        <f t="shared" si="1270"/>
        <v>X</v>
      </c>
      <c r="Q1416" s="58" t="str">
        <f t="shared" si="1270"/>
        <v>X</v>
      </c>
    </row>
    <row r="1417" spans="1:17" ht="18.75" customHeight="1">
      <c r="A1417" s="780"/>
      <c r="B1417" s="58" t="s">
        <v>33</v>
      </c>
      <c r="C1417" s="58" t="str">
        <f t="shared" ref="C1417:Q1417" si="1271">IF(C8=$V$177,"O",IF(C8=$W$177,"O",IF(C8=$X$177,"O",IF(C8=$Y$177,"O",IF(C8=$Z$177,"O",IF(C8=$AA$177,"O","X"))))))</f>
        <v>O</v>
      </c>
      <c r="D1417" s="58" t="str">
        <f t="shared" si="1271"/>
        <v>O</v>
      </c>
      <c r="E1417" s="58" t="str">
        <f t="shared" si="1271"/>
        <v>O</v>
      </c>
      <c r="F1417" s="58" t="str">
        <f t="shared" si="1271"/>
        <v>O</v>
      </c>
      <c r="G1417" s="58" t="str">
        <f t="shared" si="1271"/>
        <v>O</v>
      </c>
      <c r="H1417" s="58" t="str">
        <f t="shared" si="1271"/>
        <v>O</v>
      </c>
      <c r="I1417" s="58" t="str">
        <f t="shared" si="1271"/>
        <v>O</v>
      </c>
      <c r="J1417" s="58" t="str">
        <f t="shared" si="1271"/>
        <v>O</v>
      </c>
      <c r="K1417" s="58" t="str">
        <f t="shared" si="1271"/>
        <v>O</v>
      </c>
      <c r="L1417" s="58" t="str">
        <f t="shared" si="1271"/>
        <v>O</v>
      </c>
      <c r="M1417" s="58" t="str">
        <f t="shared" si="1271"/>
        <v>O</v>
      </c>
      <c r="N1417" s="58" t="str">
        <f t="shared" si="1271"/>
        <v>O</v>
      </c>
      <c r="O1417" s="58" t="str">
        <f t="shared" si="1271"/>
        <v>O</v>
      </c>
      <c r="P1417" s="58" t="str">
        <f t="shared" si="1271"/>
        <v>O</v>
      </c>
      <c r="Q1417" s="58" t="str">
        <f t="shared" si="1271"/>
        <v>O</v>
      </c>
    </row>
    <row r="1418" spans="1:17" ht="18.75" customHeight="1">
      <c r="A1418" s="780"/>
      <c r="B1418" s="58" t="s">
        <v>34</v>
      </c>
      <c r="C1418" s="58" t="str">
        <f t="shared" ref="C1418:Q1418" si="1272">IF(C9=$V$177,"O",IF(C9=$W$177,"O",IF(C9=$X$177,"O",IF(C9=$Y$177,"O",IF(C9=$Z$177,"O",IF(C9=$AA$177,"O","X"))))))</f>
        <v>X</v>
      </c>
      <c r="D1418" s="58" t="str">
        <f t="shared" si="1272"/>
        <v>X</v>
      </c>
      <c r="E1418" s="58" t="str">
        <f t="shared" si="1272"/>
        <v>X</v>
      </c>
      <c r="F1418" s="58" t="str">
        <f t="shared" si="1272"/>
        <v>X</v>
      </c>
      <c r="G1418" s="58" t="str">
        <f t="shared" si="1272"/>
        <v>X</v>
      </c>
      <c r="H1418" s="58" t="str">
        <f t="shared" si="1272"/>
        <v>X</v>
      </c>
      <c r="I1418" s="58" t="str">
        <f t="shared" si="1272"/>
        <v>X</v>
      </c>
      <c r="J1418" s="58" t="str">
        <f t="shared" si="1272"/>
        <v>X</v>
      </c>
      <c r="K1418" s="58" t="str">
        <f t="shared" si="1272"/>
        <v>X</v>
      </c>
      <c r="L1418" s="58" t="str">
        <f t="shared" si="1272"/>
        <v>X</v>
      </c>
      <c r="M1418" s="58" t="str">
        <f t="shared" si="1272"/>
        <v>X</v>
      </c>
      <c r="N1418" s="58" t="str">
        <f t="shared" si="1272"/>
        <v>X</v>
      </c>
      <c r="O1418" s="58" t="str">
        <f t="shared" si="1272"/>
        <v>X</v>
      </c>
      <c r="P1418" s="58" t="str">
        <f t="shared" si="1272"/>
        <v>X</v>
      </c>
      <c r="Q1418" s="58" t="str">
        <f t="shared" si="1272"/>
        <v>X</v>
      </c>
    </row>
    <row r="1419" spans="1:17" ht="18.75" customHeight="1">
      <c r="A1419" s="780"/>
      <c r="B1419" s="58" t="s">
        <v>35</v>
      </c>
      <c r="C1419" s="58" t="str">
        <f t="shared" ref="C1419:Q1419" si="1273">IF(C10=$V$177,"O",IF(C10=$W$177,"O",IF(C10=$X$177,"O",IF(C10=$Y$177,"O",IF(C10=$Z$177,"O",IF(C10=$AA$177,"O","X"))))))</f>
        <v>X</v>
      </c>
      <c r="D1419" s="58" t="str">
        <f t="shared" si="1273"/>
        <v>X</v>
      </c>
      <c r="E1419" s="58" t="str">
        <f t="shared" si="1273"/>
        <v>X</v>
      </c>
      <c r="F1419" s="58" t="str">
        <f t="shared" si="1273"/>
        <v>X</v>
      </c>
      <c r="G1419" s="58" t="str">
        <f t="shared" si="1273"/>
        <v>X</v>
      </c>
      <c r="H1419" s="58" t="str">
        <f t="shared" si="1273"/>
        <v>X</v>
      </c>
      <c r="I1419" s="58" t="str">
        <f t="shared" si="1273"/>
        <v>X</v>
      </c>
      <c r="J1419" s="58" t="str">
        <f t="shared" si="1273"/>
        <v>X</v>
      </c>
      <c r="K1419" s="58" t="str">
        <f t="shared" si="1273"/>
        <v>X</v>
      </c>
      <c r="L1419" s="58" t="str">
        <f t="shared" si="1273"/>
        <v>X</v>
      </c>
      <c r="M1419" s="58" t="str">
        <f t="shared" si="1273"/>
        <v>X</v>
      </c>
      <c r="N1419" s="58" t="str">
        <f t="shared" si="1273"/>
        <v>X</v>
      </c>
      <c r="O1419" s="58" t="str">
        <f t="shared" si="1273"/>
        <v>X</v>
      </c>
      <c r="P1419" s="58" t="str">
        <f t="shared" si="1273"/>
        <v>X</v>
      </c>
      <c r="Q1419" s="58" t="str">
        <f t="shared" si="1273"/>
        <v>X</v>
      </c>
    </row>
    <row r="1420" spans="1:17" ht="18.75" customHeight="1">
      <c r="A1420" s="780"/>
      <c r="B1420" s="58" t="s">
        <v>36</v>
      </c>
      <c r="C1420" s="58" t="str">
        <f t="shared" ref="C1420:Q1420" si="1274">IF(C11=$V$177,"O",IF(C11=$W$177,"O",IF(C11=$X$177,"O",IF(C11=$Y$177,"O",IF(C11=$Z$177,"O",IF(C11=$AA$177,"O","X"))))))</f>
        <v>X</v>
      </c>
      <c r="D1420" s="58" t="str">
        <f t="shared" si="1274"/>
        <v>X</v>
      </c>
      <c r="E1420" s="58" t="str">
        <f t="shared" si="1274"/>
        <v>X</v>
      </c>
      <c r="F1420" s="58" t="str">
        <f t="shared" si="1274"/>
        <v>X</v>
      </c>
      <c r="G1420" s="58" t="str">
        <f t="shared" si="1274"/>
        <v>X</v>
      </c>
      <c r="H1420" s="58" t="str">
        <f t="shared" si="1274"/>
        <v>X</v>
      </c>
      <c r="I1420" s="58" t="str">
        <f t="shared" si="1274"/>
        <v>X</v>
      </c>
      <c r="J1420" s="58" t="str">
        <f t="shared" si="1274"/>
        <v>X</v>
      </c>
      <c r="K1420" s="58" t="str">
        <f t="shared" si="1274"/>
        <v>X</v>
      </c>
      <c r="L1420" s="58" t="str">
        <f t="shared" si="1274"/>
        <v>X</v>
      </c>
      <c r="M1420" s="58" t="str">
        <f t="shared" si="1274"/>
        <v>X</v>
      </c>
      <c r="N1420" s="58" t="str">
        <f t="shared" si="1274"/>
        <v>X</v>
      </c>
      <c r="O1420" s="58" t="str">
        <f t="shared" si="1274"/>
        <v>X</v>
      </c>
      <c r="P1420" s="58" t="str">
        <f t="shared" si="1274"/>
        <v>X</v>
      </c>
      <c r="Q1420" s="58" t="str">
        <f t="shared" si="1274"/>
        <v>X</v>
      </c>
    </row>
    <row r="1421" spans="1:17" ht="18.75" customHeight="1">
      <c r="A1421" s="780"/>
      <c r="B1421" s="58" t="s">
        <v>21</v>
      </c>
      <c r="C1421" s="58" t="str">
        <f t="shared" ref="C1421:Q1421" si="1275">IF(C12=$V$177,"O",IF(C12=$W$177,"O",IF(C12=$X$177,"O",IF(C12=$Y$177,"O",IF(C12=$Z$177,"O",IF(C12=$AA$177,"O","X"))))))</f>
        <v>X</v>
      </c>
      <c r="D1421" s="58" t="str">
        <f t="shared" si="1275"/>
        <v>X</v>
      </c>
      <c r="E1421" s="58" t="str">
        <f t="shared" si="1275"/>
        <v>X</v>
      </c>
      <c r="F1421" s="58" t="str">
        <f t="shared" si="1275"/>
        <v>X</v>
      </c>
      <c r="G1421" s="58" t="str">
        <f t="shared" si="1275"/>
        <v>X</v>
      </c>
      <c r="H1421" s="58" t="str">
        <f t="shared" si="1275"/>
        <v>X</v>
      </c>
      <c r="I1421" s="58" t="str">
        <f t="shared" si="1275"/>
        <v>X</v>
      </c>
      <c r="J1421" s="58" t="str">
        <f t="shared" si="1275"/>
        <v>X</v>
      </c>
      <c r="K1421" s="58" t="str">
        <f t="shared" si="1275"/>
        <v>X</v>
      </c>
      <c r="L1421" s="58" t="str">
        <f t="shared" si="1275"/>
        <v>X</v>
      </c>
      <c r="M1421" s="58" t="str">
        <f t="shared" si="1275"/>
        <v>X</v>
      </c>
      <c r="N1421" s="58" t="str">
        <f t="shared" si="1275"/>
        <v>X</v>
      </c>
      <c r="O1421" s="58" t="str">
        <f t="shared" si="1275"/>
        <v>X</v>
      </c>
      <c r="P1421" s="58" t="str">
        <f t="shared" si="1275"/>
        <v>X</v>
      </c>
      <c r="Q1421" s="58" t="str">
        <f t="shared" si="1275"/>
        <v>X</v>
      </c>
    </row>
    <row r="1422" spans="1:17" ht="18.75" customHeight="1">
      <c r="A1422" s="781"/>
      <c r="B1422" s="30" t="s">
        <v>46</v>
      </c>
      <c r="C1422" s="47">
        <f>COUNTIF(C1416:C1421,"O")</f>
        <v>1</v>
      </c>
      <c r="D1422" s="47">
        <f t="shared" ref="D1422:Q1422" si="1276">COUNTIF(D1416:D1421,"O")</f>
        <v>1</v>
      </c>
      <c r="E1422" s="47">
        <f t="shared" si="1276"/>
        <v>1</v>
      </c>
      <c r="F1422" s="47">
        <f t="shared" si="1276"/>
        <v>1</v>
      </c>
      <c r="G1422" s="47">
        <f t="shared" si="1276"/>
        <v>1</v>
      </c>
      <c r="H1422" s="47">
        <f t="shared" si="1276"/>
        <v>1</v>
      </c>
      <c r="I1422" s="47">
        <f t="shared" si="1276"/>
        <v>1</v>
      </c>
      <c r="J1422" s="47">
        <f t="shared" si="1276"/>
        <v>1</v>
      </c>
      <c r="K1422" s="47">
        <f t="shared" si="1276"/>
        <v>1</v>
      </c>
      <c r="L1422" s="47">
        <f t="shared" si="1276"/>
        <v>1</v>
      </c>
      <c r="M1422" s="47">
        <f t="shared" si="1276"/>
        <v>1</v>
      </c>
      <c r="N1422" s="47">
        <f t="shared" si="1276"/>
        <v>1</v>
      </c>
      <c r="O1422" s="47">
        <f t="shared" si="1276"/>
        <v>1</v>
      </c>
      <c r="P1422" s="47">
        <f t="shared" si="1276"/>
        <v>1</v>
      </c>
      <c r="Q1422" s="47">
        <f t="shared" si="1276"/>
        <v>1</v>
      </c>
    </row>
    <row r="1423" spans="1:17" ht="18.75" customHeight="1">
      <c r="A1423" s="779">
        <v>162</v>
      </c>
      <c r="B1423" s="58" t="s">
        <v>32</v>
      </c>
      <c r="C1423" s="58" t="str">
        <f>IF(C7=$V$178,"O",IF(C7=$W$178,"O",IF(C7=$X$178,"O",IF(C7=$Y$178,"O",IF(C7=$Z$178,"O",IF(C7=$AA$178,"O","X"))))))</f>
        <v>X</v>
      </c>
      <c r="D1423" s="58" t="str">
        <f t="shared" ref="D1423:Q1423" si="1277">IF(D7=$V$178,"O",IF(D7=$W$178,"O",IF(D7=$X$178,"O",IF(D7=$Y$178,"O",IF(D7=$Z$178,"O",IF(D7=$AA$178,"O","X"))))))</f>
        <v>X</v>
      </c>
      <c r="E1423" s="58" t="str">
        <f t="shared" si="1277"/>
        <v>X</v>
      </c>
      <c r="F1423" s="58" t="str">
        <f t="shared" si="1277"/>
        <v>X</v>
      </c>
      <c r="G1423" s="58" t="str">
        <f t="shared" si="1277"/>
        <v>X</v>
      </c>
      <c r="H1423" s="58" t="str">
        <f t="shared" si="1277"/>
        <v>X</v>
      </c>
      <c r="I1423" s="58" t="str">
        <f t="shared" si="1277"/>
        <v>X</v>
      </c>
      <c r="J1423" s="58" t="str">
        <f t="shared" si="1277"/>
        <v>X</v>
      </c>
      <c r="K1423" s="58" t="str">
        <f t="shared" si="1277"/>
        <v>X</v>
      </c>
      <c r="L1423" s="58" t="str">
        <f t="shared" si="1277"/>
        <v>X</v>
      </c>
      <c r="M1423" s="58" t="str">
        <f t="shared" si="1277"/>
        <v>X</v>
      </c>
      <c r="N1423" s="58" t="str">
        <f t="shared" si="1277"/>
        <v>X</v>
      </c>
      <c r="O1423" s="58" t="str">
        <f t="shared" si="1277"/>
        <v>X</v>
      </c>
      <c r="P1423" s="58" t="str">
        <f t="shared" si="1277"/>
        <v>X</v>
      </c>
      <c r="Q1423" s="58" t="str">
        <f t="shared" si="1277"/>
        <v>X</v>
      </c>
    </row>
    <row r="1424" spans="1:17" ht="18.75" customHeight="1">
      <c r="A1424" s="780"/>
      <c r="B1424" s="58" t="s">
        <v>33</v>
      </c>
      <c r="C1424" s="58" t="str">
        <f t="shared" ref="C1424:Q1424" si="1278">IF(C8=$V$178,"O",IF(C8=$W$178,"O",IF(C8=$X$178,"O",IF(C8=$Y$178,"O",IF(C8=$Z$178,"O",IF(C8=$AA$178,"O","X"))))))</f>
        <v>X</v>
      </c>
      <c r="D1424" s="58" t="str">
        <f t="shared" si="1278"/>
        <v>X</v>
      </c>
      <c r="E1424" s="58" t="str">
        <f t="shared" si="1278"/>
        <v>X</v>
      </c>
      <c r="F1424" s="58" t="str">
        <f t="shared" si="1278"/>
        <v>X</v>
      </c>
      <c r="G1424" s="58" t="str">
        <f t="shared" si="1278"/>
        <v>X</v>
      </c>
      <c r="H1424" s="58" t="str">
        <f t="shared" si="1278"/>
        <v>X</v>
      </c>
      <c r="I1424" s="58" t="str">
        <f t="shared" si="1278"/>
        <v>X</v>
      </c>
      <c r="J1424" s="58" t="str">
        <f t="shared" si="1278"/>
        <v>X</v>
      </c>
      <c r="K1424" s="58" t="str">
        <f t="shared" si="1278"/>
        <v>X</v>
      </c>
      <c r="L1424" s="58" t="str">
        <f t="shared" si="1278"/>
        <v>X</v>
      </c>
      <c r="M1424" s="58" t="str">
        <f t="shared" si="1278"/>
        <v>X</v>
      </c>
      <c r="N1424" s="58" t="str">
        <f t="shared" si="1278"/>
        <v>X</v>
      </c>
      <c r="O1424" s="58" t="str">
        <f t="shared" si="1278"/>
        <v>X</v>
      </c>
      <c r="P1424" s="58" t="str">
        <f t="shared" si="1278"/>
        <v>X</v>
      </c>
      <c r="Q1424" s="58" t="str">
        <f t="shared" si="1278"/>
        <v>X</v>
      </c>
    </row>
    <row r="1425" spans="1:17" ht="18.75" customHeight="1">
      <c r="A1425" s="780"/>
      <c r="B1425" s="58" t="s">
        <v>34</v>
      </c>
      <c r="C1425" s="58" t="str">
        <f t="shared" ref="C1425:Q1425" si="1279">IF(C9=$V$178,"O",IF(C9=$W$178,"O",IF(C9=$X$178,"O",IF(C9=$Y$178,"O",IF(C9=$Z$178,"O",IF(C9=$AA$178,"O","X"))))))</f>
        <v>X</v>
      </c>
      <c r="D1425" s="58" t="str">
        <f t="shared" si="1279"/>
        <v>X</v>
      </c>
      <c r="E1425" s="58" t="str">
        <f t="shared" si="1279"/>
        <v>X</v>
      </c>
      <c r="F1425" s="58" t="str">
        <f t="shared" si="1279"/>
        <v>X</v>
      </c>
      <c r="G1425" s="58" t="str">
        <f t="shared" si="1279"/>
        <v>X</v>
      </c>
      <c r="H1425" s="58" t="str">
        <f t="shared" si="1279"/>
        <v>X</v>
      </c>
      <c r="I1425" s="58" t="str">
        <f t="shared" si="1279"/>
        <v>X</v>
      </c>
      <c r="J1425" s="58" t="str">
        <f t="shared" si="1279"/>
        <v>X</v>
      </c>
      <c r="K1425" s="58" t="str">
        <f t="shared" si="1279"/>
        <v>X</v>
      </c>
      <c r="L1425" s="58" t="str">
        <f t="shared" si="1279"/>
        <v>X</v>
      </c>
      <c r="M1425" s="58" t="str">
        <f t="shared" si="1279"/>
        <v>X</v>
      </c>
      <c r="N1425" s="58" t="str">
        <f t="shared" si="1279"/>
        <v>X</v>
      </c>
      <c r="O1425" s="58" t="str">
        <f t="shared" si="1279"/>
        <v>X</v>
      </c>
      <c r="P1425" s="58" t="str">
        <f t="shared" si="1279"/>
        <v>X</v>
      </c>
      <c r="Q1425" s="58" t="str">
        <f t="shared" si="1279"/>
        <v>X</v>
      </c>
    </row>
    <row r="1426" spans="1:17" ht="18.75" customHeight="1">
      <c r="A1426" s="780"/>
      <c r="B1426" s="58" t="s">
        <v>35</v>
      </c>
      <c r="C1426" s="58" t="str">
        <f t="shared" ref="C1426:Q1426" si="1280">IF(C10=$V$178,"O",IF(C10=$W$178,"O",IF(C10=$X$178,"O",IF(C10=$Y$178,"O",IF(C10=$Z$178,"O",IF(C10=$AA$178,"O","X"))))))</f>
        <v>X</v>
      </c>
      <c r="D1426" s="58" t="str">
        <f t="shared" si="1280"/>
        <v>X</v>
      </c>
      <c r="E1426" s="58" t="str">
        <f t="shared" si="1280"/>
        <v>X</v>
      </c>
      <c r="F1426" s="58" t="str">
        <f t="shared" si="1280"/>
        <v>X</v>
      </c>
      <c r="G1426" s="58" t="str">
        <f t="shared" si="1280"/>
        <v>X</v>
      </c>
      <c r="H1426" s="58" t="str">
        <f t="shared" si="1280"/>
        <v>X</v>
      </c>
      <c r="I1426" s="58" t="str">
        <f t="shared" si="1280"/>
        <v>X</v>
      </c>
      <c r="J1426" s="58" t="str">
        <f t="shared" si="1280"/>
        <v>X</v>
      </c>
      <c r="K1426" s="58" t="str">
        <f t="shared" si="1280"/>
        <v>X</v>
      </c>
      <c r="L1426" s="58" t="str">
        <f t="shared" si="1280"/>
        <v>X</v>
      </c>
      <c r="M1426" s="58" t="str">
        <f t="shared" si="1280"/>
        <v>X</v>
      </c>
      <c r="N1426" s="58" t="str">
        <f t="shared" si="1280"/>
        <v>X</v>
      </c>
      <c r="O1426" s="58" t="str">
        <f t="shared" si="1280"/>
        <v>X</v>
      </c>
      <c r="P1426" s="58" t="str">
        <f t="shared" si="1280"/>
        <v>X</v>
      </c>
      <c r="Q1426" s="58" t="str">
        <f t="shared" si="1280"/>
        <v>X</v>
      </c>
    </row>
    <row r="1427" spans="1:17" ht="18.75" customHeight="1">
      <c r="A1427" s="780"/>
      <c r="B1427" s="58" t="s">
        <v>36</v>
      </c>
      <c r="C1427" s="58" t="str">
        <f t="shared" ref="C1427:Q1427" si="1281">IF(C11=$V$178,"O",IF(C11=$W$178,"O",IF(C11=$X$178,"O",IF(C11=$Y$178,"O",IF(C11=$Z$178,"O",IF(C11=$AA$178,"O","X"))))))</f>
        <v>O</v>
      </c>
      <c r="D1427" s="58" t="str">
        <f t="shared" si="1281"/>
        <v>O</v>
      </c>
      <c r="E1427" s="58" t="str">
        <f t="shared" si="1281"/>
        <v>O</v>
      </c>
      <c r="F1427" s="58" t="str">
        <f t="shared" si="1281"/>
        <v>O</v>
      </c>
      <c r="G1427" s="58" t="str">
        <f t="shared" si="1281"/>
        <v>O</v>
      </c>
      <c r="H1427" s="58" t="str">
        <f t="shared" si="1281"/>
        <v>O</v>
      </c>
      <c r="I1427" s="58" t="str">
        <f t="shared" si="1281"/>
        <v>O</v>
      </c>
      <c r="J1427" s="58" t="str">
        <f t="shared" si="1281"/>
        <v>O</v>
      </c>
      <c r="K1427" s="58" t="str">
        <f t="shared" si="1281"/>
        <v>O</v>
      </c>
      <c r="L1427" s="58" t="str">
        <f t="shared" si="1281"/>
        <v>O</v>
      </c>
      <c r="M1427" s="58" t="str">
        <f t="shared" si="1281"/>
        <v>O</v>
      </c>
      <c r="N1427" s="58" t="str">
        <f t="shared" si="1281"/>
        <v>O</v>
      </c>
      <c r="O1427" s="58" t="str">
        <f t="shared" si="1281"/>
        <v>O</v>
      </c>
      <c r="P1427" s="58" t="str">
        <f t="shared" si="1281"/>
        <v>O</v>
      </c>
      <c r="Q1427" s="58" t="str">
        <f t="shared" si="1281"/>
        <v>O</v>
      </c>
    </row>
    <row r="1428" spans="1:17" ht="18.75" customHeight="1">
      <c r="A1428" s="780"/>
      <c r="B1428" s="58" t="s">
        <v>21</v>
      </c>
      <c r="C1428" s="58" t="str">
        <f t="shared" ref="C1428:Q1428" si="1282">IF(C12=$V$178,"O",IF(C12=$W$178,"O",IF(C12=$X$178,"O",IF(C12=$Y$178,"O",IF(C12=$Z$178,"O",IF(C12=$AA$178,"O","X"))))))</f>
        <v>X</v>
      </c>
      <c r="D1428" s="58" t="str">
        <f t="shared" si="1282"/>
        <v>X</v>
      </c>
      <c r="E1428" s="58" t="str">
        <f t="shared" si="1282"/>
        <v>X</v>
      </c>
      <c r="F1428" s="58" t="str">
        <f t="shared" si="1282"/>
        <v>X</v>
      </c>
      <c r="G1428" s="58" t="str">
        <f t="shared" si="1282"/>
        <v>X</v>
      </c>
      <c r="H1428" s="58" t="str">
        <f t="shared" si="1282"/>
        <v>X</v>
      </c>
      <c r="I1428" s="58" t="str">
        <f t="shared" si="1282"/>
        <v>X</v>
      </c>
      <c r="J1428" s="58" t="str">
        <f t="shared" si="1282"/>
        <v>X</v>
      </c>
      <c r="K1428" s="58" t="str">
        <f t="shared" si="1282"/>
        <v>X</v>
      </c>
      <c r="L1428" s="58" t="str">
        <f t="shared" si="1282"/>
        <v>X</v>
      </c>
      <c r="M1428" s="58" t="str">
        <f t="shared" si="1282"/>
        <v>X</v>
      </c>
      <c r="N1428" s="58" t="str">
        <f t="shared" si="1282"/>
        <v>X</v>
      </c>
      <c r="O1428" s="58" t="str">
        <f t="shared" si="1282"/>
        <v>X</v>
      </c>
      <c r="P1428" s="58" t="str">
        <f t="shared" si="1282"/>
        <v>X</v>
      </c>
      <c r="Q1428" s="58" t="str">
        <f t="shared" si="1282"/>
        <v>X</v>
      </c>
    </row>
    <row r="1429" spans="1:17" ht="18.75" customHeight="1">
      <c r="A1429" s="781"/>
      <c r="B1429" s="30" t="s">
        <v>46</v>
      </c>
      <c r="C1429" s="47">
        <f>COUNTIF(C1423:C1428,"O")</f>
        <v>1</v>
      </c>
      <c r="D1429" s="47">
        <f t="shared" ref="D1429:Q1429" si="1283">COUNTIF(D1423:D1428,"O")</f>
        <v>1</v>
      </c>
      <c r="E1429" s="47">
        <f t="shared" si="1283"/>
        <v>1</v>
      </c>
      <c r="F1429" s="47">
        <f t="shared" si="1283"/>
        <v>1</v>
      </c>
      <c r="G1429" s="47">
        <f t="shared" si="1283"/>
        <v>1</v>
      </c>
      <c r="H1429" s="47">
        <f t="shared" si="1283"/>
        <v>1</v>
      </c>
      <c r="I1429" s="47">
        <f t="shared" si="1283"/>
        <v>1</v>
      </c>
      <c r="J1429" s="47">
        <f t="shared" si="1283"/>
        <v>1</v>
      </c>
      <c r="K1429" s="47">
        <f t="shared" si="1283"/>
        <v>1</v>
      </c>
      <c r="L1429" s="47">
        <f t="shared" si="1283"/>
        <v>1</v>
      </c>
      <c r="M1429" s="47">
        <f t="shared" si="1283"/>
        <v>1</v>
      </c>
      <c r="N1429" s="47">
        <f t="shared" si="1283"/>
        <v>1</v>
      </c>
      <c r="O1429" s="47">
        <f t="shared" si="1283"/>
        <v>1</v>
      </c>
      <c r="P1429" s="47">
        <f t="shared" si="1283"/>
        <v>1</v>
      </c>
      <c r="Q1429" s="47">
        <f t="shared" si="1283"/>
        <v>1</v>
      </c>
    </row>
    <row r="1430" spans="1:17" ht="18.75" customHeight="1">
      <c r="A1430" s="779">
        <v>163</v>
      </c>
      <c r="B1430" s="58" t="s">
        <v>32</v>
      </c>
      <c r="C1430" s="58" t="str">
        <f>IF(C7=$V$179,"O",IF(C7=$W$179,"O",IF(C7=$X$179,"O",IF(C7=$Y$179,"O",IF(C7=$Z$179,"O",IF(C7=$AA$179,"O",IF(C7=$AB$179,"O","X")))))))</f>
        <v>X</v>
      </c>
      <c r="D1430" s="58" t="str">
        <f t="shared" ref="D1430:Q1430" si="1284">IF(D7=$V$179,"O",IF(D7=$W$179,"O",IF(D7=$X$179,"O",IF(D7=$Y$179,"O",IF(D7=$Z$179,"O",IF(D7=$AA$179,"O",IF(D7=$AB$179,"O","X")))))))</f>
        <v>X</v>
      </c>
      <c r="E1430" s="58" t="str">
        <f t="shared" si="1284"/>
        <v>X</v>
      </c>
      <c r="F1430" s="58" t="str">
        <f t="shared" si="1284"/>
        <v>X</v>
      </c>
      <c r="G1430" s="58" t="str">
        <f t="shared" si="1284"/>
        <v>X</v>
      </c>
      <c r="H1430" s="58" t="str">
        <f t="shared" si="1284"/>
        <v>X</v>
      </c>
      <c r="I1430" s="58" t="str">
        <f t="shared" si="1284"/>
        <v>X</v>
      </c>
      <c r="J1430" s="58" t="str">
        <f t="shared" si="1284"/>
        <v>X</v>
      </c>
      <c r="K1430" s="58" t="str">
        <f t="shared" si="1284"/>
        <v>X</v>
      </c>
      <c r="L1430" s="58" t="str">
        <f t="shared" si="1284"/>
        <v>X</v>
      </c>
      <c r="M1430" s="58" t="str">
        <f t="shared" si="1284"/>
        <v>X</v>
      </c>
      <c r="N1430" s="58" t="str">
        <f t="shared" si="1284"/>
        <v>X</v>
      </c>
      <c r="O1430" s="58" t="str">
        <f t="shared" si="1284"/>
        <v>X</v>
      </c>
      <c r="P1430" s="58" t="str">
        <f t="shared" si="1284"/>
        <v>X</v>
      </c>
      <c r="Q1430" s="58" t="str">
        <f t="shared" si="1284"/>
        <v>X</v>
      </c>
    </row>
    <row r="1431" spans="1:17" ht="18.75" customHeight="1">
      <c r="A1431" s="780"/>
      <c r="B1431" s="58" t="s">
        <v>33</v>
      </c>
      <c r="C1431" s="58" t="str">
        <f t="shared" ref="C1431:Q1431" si="1285">IF(C8=$V$179,"O",IF(C8=$W$179,"O",IF(C8=$X$179,"O",IF(C8=$Y$179,"O",IF(C8=$Z$179,"O",IF(C8=$AA$179,"O",IF(C8=$AB$179,"O","X")))))))</f>
        <v>X</v>
      </c>
      <c r="D1431" s="58" t="str">
        <f t="shared" si="1285"/>
        <v>X</v>
      </c>
      <c r="E1431" s="58" t="str">
        <f t="shared" si="1285"/>
        <v>X</v>
      </c>
      <c r="F1431" s="58" t="str">
        <f t="shared" si="1285"/>
        <v>X</v>
      </c>
      <c r="G1431" s="58" t="str">
        <f t="shared" si="1285"/>
        <v>X</v>
      </c>
      <c r="H1431" s="58" t="str">
        <f t="shared" si="1285"/>
        <v>X</v>
      </c>
      <c r="I1431" s="58" t="str">
        <f t="shared" si="1285"/>
        <v>X</v>
      </c>
      <c r="J1431" s="58" t="str">
        <f t="shared" si="1285"/>
        <v>X</v>
      </c>
      <c r="K1431" s="58" t="str">
        <f t="shared" si="1285"/>
        <v>X</v>
      </c>
      <c r="L1431" s="58" t="str">
        <f t="shared" si="1285"/>
        <v>X</v>
      </c>
      <c r="M1431" s="58" t="str">
        <f t="shared" si="1285"/>
        <v>X</v>
      </c>
      <c r="N1431" s="58" t="str">
        <f t="shared" si="1285"/>
        <v>X</v>
      </c>
      <c r="O1431" s="58" t="str">
        <f t="shared" si="1285"/>
        <v>X</v>
      </c>
      <c r="P1431" s="58" t="str">
        <f t="shared" si="1285"/>
        <v>X</v>
      </c>
      <c r="Q1431" s="58" t="str">
        <f t="shared" si="1285"/>
        <v>X</v>
      </c>
    </row>
    <row r="1432" spans="1:17" ht="18.75" customHeight="1">
      <c r="A1432" s="780"/>
      <c r="B1432" s="58" t="s">
        <v>34</v>
      </c>
      <c r="C1432" s="58" t="str">
        <f t="shared" ref="C1432:Q1432" si="1286">IF(C9=$V$179,"O",IF(C9=$W$179,"O",IF(C9=$X$179,"O",IF(C9=$Y$179,"O",IF(C9=$Z$179,"O",IF(C9=$AA$179,"O",IF(C9=$AB$179,"O","X")))))))</f>
        <v>X</v>
      </c>
      <c r="D1432" s="58" t="str">
        <f t="shared" si="1286"/>
        <v>X</v>
      </c>
      <c r="E1432" s="58" t="str">
        <f t="shared" si="1286"/>
        <v>X</v>
      </c>
      <c r="F1432" s="58" t="str">
        <f t="shared" si="1286"/>
        <v>X</v>
      </c>
      <c r="G1432" s="58" t="str">
        <f t="shared" si="1286"/>
        <v>X</v>
      </c>
      <c r="H1432" s="58" t="str">
        <f t="shared" si="1286"/>
        <v>X</v>
      </c>
      <c r="I1432" s="58" t="str">
        <f t="shared" si="1286"/>
        <v>X</v>
      </c>
      <c r="J1432" s="58" t="str">
        <f t="shared" si="1286"/>
        <v>X</v>
      </c>
      <c r="K1432" s="58" t="str">
        <f t="shared" si="1286"/>
        <v>X</v>
      </c>
      <c r="L1432" s="58" t="str">
        <f t="shared" si="1286"/>
        <v>X</v>
      </c>
      <c r="M1432" s="58" t="str">
        <f t="shared" si="1286"/>
        <v>X</v>
      </c>
      <c r="N1432" s="58" t="str">
        <f t="shared" si="1286"/>
        <v>X</v>
      </c>
      <c r="O1432" s="58" t="str">
        <f t="shared" si="1286"/>
        <v>X</v>
      </c>
      <c r="P1432" s="58" t="str">
        <f t="shared" si="1286"/>
        <v>X</v>
      </c>
      <c r="Q1432" s="58" t="str">
        <f t="shared" si="1286"/>
        <v>X</v>
      </c>
    </row>
    <row r="1433" spans="1:17" ht="18.75" customHeight="1">
      <c r="A1433" s="780"/>
      <c r="B1433" s="58" t="s">
        <v>35</v>
      </c>
      <c r="C1433" s="58" t="str">
        <f t="shared" ref="C1433:Q1433" si="1287">IF(C10=$V$179,"O",IF(C10=$W$179,"O",IF(C10=$X$179,"O",IF(C10=$Y$179,"O",IF(C10=$Z$179,"O",IF(C10=$AA$179,"O",IF(C10=$AB$179,"O","X")))))))</f>
        <v>X</v>
      </c>
      <c r="D1433" s="58" t="str">
        <f t="shared" si="1287"/>
        <v>X</v>
      </c>
      <c r="E1433" s="58" t="str">
        <f t="shared" si="1287"/>
        <v>X</v>
      </c>
      <c r="F1433" s="58" t="str">
        <f t="shared" si="1287"/>
        <v>X</v>
      </c>
      <c r="G1433" s="58" t="str">
        <f t="shared" si="1287"/>
        <v>X</v>
      </c>
      <c r="H1433" s="58" t="str">
        <f t="shared" si="1287"/>
        <v>X</v>
      </c>
      <c r="I1433" s="58" t="str">
        <f t="shared" si="1287"/>
        <v>X</v>
      </c>
      <c r="J1433" s="58" t="str">
        <f t="shared" si="1287"/>
        <v>X</v>
      </c>
      <c r="K1433" s="58" t="str">
        <f t="shared" si="1287"/>
        <v>X</v>
      </c>
      <c r="L1433" s="58" t="str">
        <f t="shared" si="1287"/>
        <v>X</v>
      </c>
      <c r="M1433" s="58" t="str">
        <f t="shared" si="1287"/>
        <v>X</v>
      </c>
      <c r="N1433" s="58" t="str">
        <f t="shared" si="1287"/>
        <v>X</v>
      </c>
      <c r="O1433" s="58" t="str">
        <f t="shared" si="1287"/>
        <v>X</v>
      </c>
      <c r="P1433" s="58" t="str">
        <f t="shared" si="1287"/>
        <v>X</v>
      </c>
      <c r="Q1433" s="58" t="str">
        <f t="shared" si="1287"/>
        <v>X</v>
      </c>
    </row>
    <row r="1434" spans="1:17" ht="18.75" customHeight="1">
      <c r="A1434" s="780"/>
      <c r="B1434" s="58" t="s">
        <v>36</v>
      </c>
      <c r="C1434" s="58" t="str">
        <f t="shared" ref="C1434:Q1434" si="1288">IF(C11=$V$179,"O",IF(C11=$W$179,"O",IF(C11=$X$179,"O",IF(C11=$Y$179,"O",IF(C11=$Z$179,"O",IF(C11=$AA$179,"O",IF(C11=$AB$179,"O","X")))))))</f>
        <v>X</v>
      </c>
      <c r="D1434" s="58" t="str">
        <f t="shared" si="1288"/>
        <v>X</v>
      </c>
      <c r="E1434" s="58" t="str">
        <f t="shared" si="1288"/>
        <v>X</v>
      </c>
      <c r="F1434" s="58" t="str">
        <f t="shared" si="1288"/>
        <v>X</v>
      </c>
      <c r="G1434" s="58" t="str">
        <f t="shared" si="1288"/>
        <v>X</v>
      </c>
      <c r="H1434" s="58" t="str">
        <f t="shared" si="1288"/>
        <v>X</v>
      </c>
      <c r="I1434" s="58" t="str">
        <f t="shared" si="1288"/>
        <v>X</v>
      </c>
      <c r="J1434" s="58" t="str">
        <f t="shared" si="1288"/>
        <v>X</v>
      </c>
      <c r="K1434" s="58" t="str">
        <f t="shared" si="1288"/>
        <v>X</v>
      </c>
      <c r="L1434" s="58" t="str">
        <f t="shared" si="1288"/>
        <v>X</v>
      </c>
      <c r="M1434" s="58" t="str">
        <f t="shared" si="1288"/>
        <v>X</v>
      </c>
      <c r="N1434" s="58" t="str">
        <f t="shared" si="1288"/>
        <v>X</v>
      </c>
      <c r="O1434" s="58" t="str">
        <f t="shared" si="1288"/>
        <v>X</v>
      </c>
      <c r="P1434" s="58" t="str">
        <f t="shared" si="1288"/>
        <v>X</v>
      </c>
      <c r="Q1434" s="58" t="str">
        <f t="shared" si="1288"/>
        <v>X</v>
      </c>
    </row>
    <row r="1435" spans="1:17" ht="18.75" customHeight="1">
      <c r="A1435" s="780"/>
      <c r="B1435" s="58" t="s">
        <v>21</v>
      </c>
      <c r="C1435" s="58" t="str">
        <f t="shared" ref="C1435:Q1435" si="1289">IF(C12=$V$179,"O",IF(C12=$W$179,"O",IF(C12=$X$179,"O",IF(C12=$Y$179,"O",IF(C12=$Z$179,"O",IF(C12=$AA$179,"O",IF(C12=$AB$179,"O","X")))))))</f>
        <v>X</v>
      </c>
      <c r="D1435" s="58" t="str">
        <f t="shared" si="1289"/>
        <v>X</v>
      </c>
      <c r="E1435" s="58" t="str">
        <f t="shared" si="1289"/>
        <v>X</v>
      </c>
      <c r="F1435" s="58" t="str">
        <f t="shared" si="1289"/>
        <v>X</v>
      </c>
      <c r="G1435" s="58" t="str">
        <f t="shared" si="1289"/>
        <v>X</v>
      </c>
      <c r="H1435" s="58" t="str">
        <f t="shared" si="1289"/>
        <v>X</v>
      </c>
      <c r="I1435" s="58" t="str">
        <f t="shared" si="1289"/>
        <v>X</v>
      </c>
      <c r="J1435" s="58" t="str">
        <f t="shared" si="1289"/>
        <v>X</v>
      </c>
      <c r="K1435" s="58" t="str">
        <f t="shared" si="1289"/>
        <v>X</v>
      </c>
      <c r="L1435" s="58" t="str">
        <f t="shared" si="1289"/>
        <v>X</v>
      </c>
      <c r="M1435" s="58" t="str">
        <f t="shared" si="1289"/>
        <v>X</v>
      </c>
      <c r="N1435" s="58" t="str">
        <f t="shared" si="1289"/>
        <v>X</v>
      </c>
      <c r="O1435" s="58" t="str">
        <f t="shared" si="1289"/>
        <v>X</v>
      </c>
      <c r="P1435" s="58" t="str">
        <f t="shared" si="1289"/>
        <v>X</v>
      </c>
      <c r="Q1435" s="58" t="str">
        <f t="shared" si="1289"/>
        <v>X</v>
      </c>
    </row>
    <row r="1436" spans="1:17" ht="18.75" customHeight="1">
      <c r="A1436" s="781"/>
      <c r="B1436" s="30" t="s">
        <v>46</v>
      </c>
      <c r="C1436" s="47">
        <f>COUNTIF(C1430:C1435,"O")</f>
        <v>0</v>
      </c>
      <c r="D1436" s="47">
        <f t="shared" ref="D1436:Q1436" si="1290">COUNTIF(D1430:D1435,"O")</f>
        <v>0</v>
      </c>
      <c r="E1436" s="47">
        <f t="shared" si="1290"/>
        <v>0</v>
      </c>
      <c r="F1436" s="47">
        <f t="shared" si="1290"/>
        <v>0</v>
      </c>
      <c r="G1436" s="47">
        <f t="shared" si="1290"/>
        <v>0</v>
      </c>
      <c r="H1436" s="47">
        <f t="shared" si="1290"/>
        <v>0</v>
      </c>
      <c r="I1436" s="47">
        <f t="shared" si="1290"/>
        <v>0</v>
      </c>
      <c r="J1436" s="47">
        <f t="shared" si="1290"/>
        <v>0</v>
      </c>
      <c r="K1436" s="47">
        <f t="shared" si="1290"/>
        <v>0</v>
      </c>
      <c r="L1436" s="47">
        <f t="shared" si="1290"/>
        <v>0</v>
      </c>
      <c r="M1436" s="47">
        <f t="shared" si="1290"/>
        <v>0</v>
      </c>
      <c r="N1436" s="47">
        <f t="shared" si="1290"/>
        <v>0</v>
      </c>
      <c r="O1436" s="47">
        <f t="shared" si="1290"/>
        <v>0</v>
      </c>
      <c r="P1436" s="47">
        <f t="shared" si="1290"/>
        <v>0</v>
      </c>
      <c r="Q1436" s="47">
        <f t="shared" si="1290"/>
        <v>0</v>
      </c>
    </row>
    <row r="1437" spans="1:17" ht="18.75" customHeight="1">
      <c r="A1437" s="779">
        <v>164</v>
      </c>
      <c r="B1437" s="58" t="s">
        <v>32</v>
      </c>
      <c r="C1437" s="58" t="str">
        <f>IF(C7=$V$180,"O",IF(C7=$W$180,"O",IF(C7=$X$180,"O",IF(C7=$Y$180,"O",IF(C7=$Z$180,"O",IF(C7=$AA$180,"O",IF(C7=$AB$180,"O","X")))))))</f>
        <v>X</v>
      </c>
      <c r="D1437" s="58" t="str">
        <f t="shared" ref="D1437:Q1437" si="1291">IF(D7=$V$180,"O",IF(D7=$W$180,"O",IF(D7=$X$180,"O",IF(D7=$Y$180,"O",IF(D7=$Z$180,"O",IF(D7=$AA$180,"O",IF(D7=$AB$180,"O","X")))))))</f>
        <v>X</v>
      </c>
      <c r="E1437" s="58" t="str">
        <f t="shared" si="1291"/>
        <v>X</v>
      </c>
      <c r="F1437" s="58" t="str">
        <f t="shared" si="1291"/>
        <v>X</v>
      </c>
      <c r="G1437" s="58" t="str">
        <f t="shared" si="1291"/>
        <v>X</v>
      </c>
      <c r="H1437" s="58" t="str">
        <f t="shared" si="1291"/>
        <v>X</v>
      </c>
      <c r="I1437" s="58" t="str">
        <f t="shared" si="1291"/>
        <v>X</v>
      </c>
      <c r="J1437" s="58" t="str">
        <f t="shared" si="1291"/>
        <v>X</v>
      </c>
      <c r="K1437" s="58" t="str">
        <f t="shared" si="1291"/>
        <v>X</v>
      </c>
      <c r="L1437" s="58" t="str">
        <f t="shared" si="1291"/>
        <v>X</v>
      </c>
      <c r="M1437" s="58" t="str">
        <f t="shared" si="1291"/>
        <v>X</v>
      </c>
      <c r="N1437" s="58" t="str">
        <f t="shared" si="1291"/>
        <v>X</v>
      </c>
      <c r="O1437" s="58" t="str">
        <f t="shared" si="1291"/>
        <v>X</v>
      </c>
      <c r="P1437" s="58" t="str">
        <f t="shared" si="1291"/>
        <v>X</v>
      </c>
      <c r="Q1437" s="58" t="str">
        <f t="shared" si="1291"/>
        <v>X</v>
      </c>
    </row>
    <row r="1438" spans="1:17" ht="18.75" customHeight="1">
      <c r="A1438" s="780"/>
      <c r="B1438" s="58" t="s">
        <v>33</v>
      </c>
      <c r="C1438" s="58" t="str">
        <f t="shared" ref="C1438:Q1438" si="1292">IF(C8=$V$180,"O",IF(C8=$W$180,"O",IF(C8=$X$180,"O",IF(C8=$Y$180,"O",IF(C8=$Z$180,"O",IF(C8=$AA$180,"O",IF(C8=$AB$180,"O","X")))))))</f>
        <v>X</v>
      </c>
      <c r="D1438" s="58" t="str">
        <f t="shared" si="1292"/>
        <v>X</v>
      </c>
      <c r="E1438" s="58" t="str">
        <f t="shared" si="1292"/>
        <v>X</v>
      </c>
      <c r="F1438" s="58" t="str">
        <f t="shared" si="1292"/>
        <v>X</v>
      </c>
      <c r="G1438" s="58" t="str">
        <f t="shared" si="1292"/>
        <v>X</v>
      </c>
      <c r="H1438" s="58" t="str">
        <f t="shared" si="1292"/>
        <v>X</v>
      </c>
      <c r="I1438" s="58" t="str">
        <f t="shared" si="1292"/>
        <v>X</v>
      </c>
      <c r="J1438" s="58" t="str">
        <f t="shared" si="1292"/>
        <v>X</v>
      </c>
      <c r="K1438" s="58" t="str">
        <f t="shared" si="1292"/>
        <v>X</v>
      </c>
      <c r="L1438" s="58" t="str">
        <f t="shared" si="1292"/>
        <v>X</v>
      </c>
      <c r="M1438" s="58" t="str">
        <f t="shared" si="1292"/>
        <v>X</v>
      </c>
      <c r="N1438" s="58" t="str">
        <f t="shared" si="1292"/>
        <v>X</v>
      </c>
      <c r="O1438" s="58" t="str">
        <f t="shared" si="1292"/>
        <v>X</v>
      </c>
      <c r="P1438" s="58" t="str">
        <f t="shared" si="1292"/>
        <v>X</v>
      </c>
      <c r="Q1438" s="58" t="str">
        <f t="shared" si="1292"/>
        <v>X</v>
      </c>
    </row>
    <row r="1439" spans="1:17" ht="18.75" customHeight="1">
      <c r="A1439" s="780"/>
      <c r="B1439" s="58" t="s">
        <v>34</v>
      </c>
      <c r="C1439" s="58" t="str">
        <f t="shared" ref="C1439:Q1439" si="1293">IF(C9=$V$180,"O",IF(C9=$W$180,"O",IF(C9=$X$180,"O",IF(C9=$Y$180,"O",IF(C9=$Z$180,"O",IF(C9=$AA$180,"O",IF(C9=$AB$180,"O","X")))))))</f>
        <v>X</v>
      </c>
      <c r="D1439" s="58" t="str">
        <f t="shared" si="1293"/>
        <v>X</v>
      </c>
      <c r="E1439" s="58" t="str">
        <f t="shared" si="1293"/>
        <v>X</v>
      </c>
      <c r="F1439" s="58" t="str">
        <f t="shared" si="1293"/>
        <v>X</v>
      </c>
      <c r="G1439" s="58" t="str">
        <f t="shared" si="1293"/>
        <v>X</v>
      </c>
      <c r="H1439" s="58" t="str">
        <f t="shared" si="1293"/>
        <v>X</v>
      </c>
      <c r="I1439" s="58" t="str">
        <f t="shared" si="1293"/>
        <v>X</v>
      </c>
      <c r="J1439" s="58" t="str">
        <f t="shared" si="1293"/>
        <v>X</v>
      </c>
      <c r="K1439" s="58" t="str">
        <f t="shared" si="1293"/>
        <v>X</v>
      </c>
      <c r="L1439" s="58" t="str">
        <f t="shared" si="1293"/>
        <v>X</v>
      </c>
      <c r="M1439" s="58" t="str">
        <f t="shared" si="1293"/>
        <v>X</v>
      </c>
      <c r="N1439" s="58" t="str">
        <f t="shared" si="1293"/>
        <v>X</v>
      </c>
      <c r="O1439" s="58" t="str">
        <f t="shared" si="1293"/>
        <v>X</v>
      </c>
      <c r="P1439" s="58" t="str">
        <f t="shared" si="1293"/>
        <v>X</v>
      </c>
      <c r="Q1439" s="58" t="str">
        <f t="shared" si="1293"/>
        <v>X</v>
      </c>
    </row>
    <row r="1440" spans="1:17" ht="18.75" customHeight="1">
      <c r="A1440" s="780"/>
      <c r="B1440" s="58" t="s">
        <v>35</v>
      </c>
      <c r="C1440" s="58" t="str">
        <f t="shared" ref="C1440:Q1440" si="1294">IF(C10=$V$180,"O",IF(C10=$W$180,"O",IF(C10=$X$180,"O",IF(C10=$Y$180,"O",IF(C10=$Z$180,"O",IF(C10=$AA$180,"O",IF(C10=$AB$180,"O","X")))))))</f>
        <v>X</v>
      </c>
      <c r="D1440" s="58" t="str">
        <f t="shared" si="1294"/>
        <v>X</v>
      </c>
      <c r="E1440" s="58" t="str">
        <f t="shared" si="1294"/>
        <v>X</v>
      </c>
      <c r="F1440" s="58" t="str">
        <f t="shared" si="1294"/>
        <v>X</v>
      </c>
      <c r="G1440" s="58" t="str">
        <f t="shared" si="1294"/>
        <v>X</v>
      </c>
      <c r="H1440" s="58" t="str">
        <f t="shared" si="1294"/>
        <v>X</v>
      </c>
      <c r="I1440" s="58" t="str">
        <f t="shared" si="1294"/>
        <v>X</v>
      </c>
      <c r="J1440" s="58" t="str">
        <f t="shared" si="1294"/>
        <v>X</v>
      </c>
      <c r="K1440" s="58" t="str">
        <f t="shared" si="1294"/>
        <v>X</v>
      </c>
      <c r="L1440" s="58" t="str">
        <f t="shared" si="1294"/>
        <v>X</v>
      </c>
      <c r="M1440" s="58" t="str">
        <f t="shared" si="1294"/>
        <v>X</v>
      </c>
      <c r="N1440" s="58" t="str">
        <f t="shared" si="1294"/>
        <v>X</v>
      </c>
      <c r="O1440" s="58" t="str">
        <f t="shared" si="1294"/>
        <v>X</v>
      </c>
      <c r="P1440" s="58" t="str">
        <f t="shared" si="1294"/>
        <v>X</v>
      </c>
      <c r="Q1440" s="58" t="str">
        <f t="shared" si="1294"/>
        <v>X</v>
      </c>
    </row>
    <row r="1441" spans="1:17" ht="18.75" customHeight="1">
      <c r="A1441" s="780"/>
      <c r="B1441" s="58" t="s">
        <v>36</v>
      </c>
      <c r="C1441" s="58" t="str">
        <f t="shared" ref="C1441:Q1441" si="1295">IF(C11=$V$180,"O",IF(C11=$W$180,"O",IF(C11=$X$180,"O",IF(C11=$Y$180,"O",IF(C11=$Z$180,"O",IF(C11=$AA$180,"O",IF(C11=$AB$180,"O","X")))))))</f>
        <v>X</v>
      </c>
      <c r="D1441" s="58" t="str">
        <f t="shared" si="1295"/>
        <v>X</v>
      </c>
      <c r="E1441" s="58" t="str">
        <f t="shared" si="1295"/>
        <v>X</v>
      </c>
      <c r="F1441" s="58" t="str">
        <f t="shared" si="1295"/>
        <v>X</v>
      </c>
      <c r="G1441" s="58" t="str">
        <f t="shared" si="1295"/>
        <v>X</v>
      </c>
      <c r="H1441" s="58" t="str">
        <f t="shared" si="1295"/>
        <v>X</v>
      </c>
      <c r="I1441" s="58" t="str">
        <f t="shared" si="1295"/>
        <v>X</v>
      </c>
      <c r="J1441" s="58" t="str">
        <f t="shared" si="1295"/>
        <v>X</v>
      </c>
      <c r="K1441" s="58" t="str">
        <f t="shared" si="1295"/>
        <v>X</v>
      </c>
      <c r="L1441" s="58" t="str">
        <f t="shared" si="1295"/>
        <v>X</v>
      </c>
      <c r="M1441" s="58" t="str">
        <f t="shared" si="1295"/>
        <v>X</v>
      </c>
      <c r="N1441" s="58" t="str">
        <f t="shared" si="1295"/>
        <v>X</v>
      </c>
      <c r="O1441" s="58" t="str">
        <f t="shared" si="1295"/>
        <v>X</v>
      </c>
      <c r="P1441" s="58" t="str">
        <f t="shared" si="1295"/>
        <v>X</v>
      </c>
      <c r="Q1441" s="58" t="str">
        <f t="shared" si="1295"/>
        <v>X</v>
      </c>
    </row>
    <row r="1442" spans="1:17" ht="18.75" customHeight="1">
      <c r="A1442" s="780"/>
      <c r="B1442" s="58" t="s">
        <v>21</v>
      </c>
      <c r="C1442" s="58" t="str">
        <f t="shared" ref="C1442:Q1442" si="1296">IF(C12=$V$180,"O",IF(C12=$W$180,"O",IF(C12=$X$180,"O",IF(C12=$Y$180,"O",IF(C12=$Z$180,"O",IF(C12=$AA$180,"O",IF(C12=$AB$180,"O","X")))))))</f>
        <v>X</v>
      </c>
      <c r="D1442" s="58" t="str">
        <f t="shared" si="1296"/>
        <v>X</v>
      </c>
      <c r="E1442" s="58" t="str">
        <f t="shared" si="1296"/>
        <v>X</v>
      </c>
      <c r="F1442" s="58" t="str">
        <f t="shared" si="1296"/>
        <v>X</v>
      </c>
      <c r="G1442" s="58" t="str">
        <f t="shared" si="1296"/>
        <v>X</v>
      </c>
      <c r="H1442" s="58" t="str">
        <f t="shared" si="1296"/>
        <v>X</v>
      </c>
      <c r="I1442" s="58" t="str">
        <f t="shared" si="1296"/>
        <v>X</v>
      </c>
      <c r="J1442" s="58" t="str">
        <f t="shared" si="1296"/>
        <v>X</v>
      </c>
      <c r="K1442" s="58" t="str">
        <f t="shared" si="1296"/>
        <v>X</v>
      </c>
      <c r="L1442" s="58" t="str">
        <f t="shared" si="1296"/>
        <v>X</v>
      </c>
      <c r="M1442" s="58" t="str">
        <f t="shared" si="1296"/>
        <v>X</v>
      </c>
      <c r="N1442" s="58" t="str">
        <f t="shared" si="1296"/>
        <v>X</v>
      </c>
      <c r="O1442" s="58" t="str">
        <f t="shared" si="1296"/>
        <v>X</v>
      </c>
      <c r="P1442" s="58" t="str">
        <f t="shared" si="1296"/>
        <v>X</v>
      </c>
      <c r="Q1442" s="58" t="str">
        <f t="shared" si="1296"/>
        <v>X</v>
      </c>
    </row>
    <row r="1443" spans="1:17" ht="18.75" customHeight="1">
      <c r="A1443" s="781"/>
      <c r="B1443" s="30" t="s">
        <v>46</v>
      </c>
      <c r="C1443" s="47">
        <f>COUNTIF(C1437:C1442,"O")</f>
        <v>0</v>
      </c>
      <c r="D1443" s="47">
        <f t="shared" ref="D1443:Q1443" si="1297">COUNTIF(D1437:D1442,"O")</f>
        <v>0</v>
      </c>
      <c r="E1443" s="47">
        <f t="shared" si="1297"/>
        <v>0</v>
      </c>
      <c r="F1443" s="47">
        <f t="shared" si="1297"/>
        <v>0</v>
      </c>
      <c r="G1443" s="47">
        <f t="shared" si="1297"/>
        <v>0</v>
      </c>
      <c r="H1443" s="47">
        <f t="shared" si="1297"/>
        <v>0</v>
      </c>
      <c r="I1443" s="47">
        <f t="shared" si="1297"/>
        <v>0</v>
      </c>
      <c r="J1443" s="47">
        <f t="shared" si="1297"/>
        <v>0</v>
      </c>
      <c r="K1443" s="47">
        <f t="shared" si="1297"/>
        <v>0</v>
      </c>
      <c r="L1443" s="47">
        <f t="shared" si="1297"/>
        <v>0</v>
      </c>
      <c r="M1443" s="47">
        <f t="shared" si="1297"/>
        <v>0</v>
      </c>
      <c r="N1443" s="47">
        <f t="shared" si="1297"/>
        <v>0</v>
      </c>
      <c r="O1443" s="47">
        <f t="shared" si="1297"/>
        <v>0</v>
      </c>
      <c r="P1443" s="47">
        <f t="shared" si="1297"/>
        <v>0</v>
      </c>
      <c r="Q1443" s="47">
        <f t="shared" si="1297"/>
        <v>0</v>
      </c>
    </row>
    <row r="1444" spans="1:17" ht="18.75" customHeight="1">
      <c r="A1444" s="779">
        <v>165</v>
      </c>
      <c r="B1444" s="58" t="s">
        <v>32</v>
      </c>
      <c r="C1444" s="58" t="str">
        <f>IF(C7=$V$181,"O",IF(C7=$W$181,"O",IF(C7=$X$181,"O",IF(C7=$Y$181,"O",IF(C7=$Z$181,"O",IF(C7=$AA$181,"O",IF(C7=$AB$181,"O","X")))))))</f>
        <v>O</v>
      </c>
      <c r="D1444" s="58" t="str">
        <f t="shared" ref="D1444:Q1444" si="1298">IF(D7=$V$181,"O",IF(D7=$W$181,"O",IF(D7=$X$181,"O",IF(D7=$Y$181,"O",IF(D7=$Z$181,"O",IF(D7=$AA$181,"O",IF(D7=$AB$181,"O","X")))))))</f>
        <v>O</v>
      </c>
      <c r="E1444" s="58" t="str">
        <f t="shared" si="1298"/>
        <v>O</v>
      </c>
      <c r="F1444" s="58" t="str">
        <f t="shared" si="1298"/>
        <v>O</v>
      </c>
      <c r="G1444" s="58" t="str">
        <f t="shared" si="1298"/>
        <v>O</v>
      </c>
      <c r="H1444" s="58" t="str">
        <f t="shared" si="1298"/>
        <v>O</v>
      </c>
      <c r="I1444" s="58" t="str">
        <f t="shared" si="1298"/>
        <v>O</v>
      </c>
      <c r="J1444" s="58" t="str">
        <f t="shared" si="1298"/>
        <v>O</v>
      </c>
      <c r="K1444" s="58" t="str">
        <f t="shared" si="1298"/>
        <v>O</v>
      </c>
      <c r="L1444" s="58" t="str">
        <f t="shared" si="1298"/>
        <v>O</v>
      </c>
      <c r="M1444" s="58" t="str">
        <f t="shared" si="1298"/>
        <v>O</v>
      </c>
      <c r="N1444" s="58" t="str">
        <f t="shared" si="1298"/>
        <v>O</v>
      </c>
      <c r="O1444" s="58" t="str">
        <f t="shared" si="1298"/>
        <v>O</v>
      </c>
      <c r="P1444" s="58" t="str">
        <f t="shared" si="1298"/>
        <v>O</v>
      </c>
      <c r="Q1444" s="58" t="str">
        <f t="shared" si="1298"/>
        <v>O</v>
      </c>
    </row>
    <row r="1445" spans="1:17" ht="18.75" customHeight="1">
      <c r="A1445" s="780"/>
      <c r="B1445" s="58" t="s">
        <v>33</v>
      </c>
      <c r="C1445" s="58" t="str">
        <f t="shared" ref="C1445:Q1445" si="1299">IF(C8=$V$181,"O",IF(C8=$W$181,"O",IF(C8=$X$181,"O",IF(C8=$Y$181,"O",IF(C8=$Z$181,"O",IF(C8=$AA$181,"O",IF(C8=$AB$181,"O","X")))))))</f>
        <v>O</v>
      </c>
      <c r="D1445" s="58" t="str">
        <f t="shared" si="1299"/>
        <v>O</v>
      </c>
      <c r="E1445" s="58" t="str">
        <f t="shared" si="1299"/>
        <v>O</v>
      </c>
      <c r="F1445" s="58" t="str">
        <f t="shared" si="1299"/>
        <v>O</v>
      </c>
      <c r="G1445" s="58" t="str">
        <f t="shared" si="1299"/>
        <v>O</v>
      </c>
      <c r="H1445" s="58" t="str">
        <f t="shared" si="1299"/>
        <v>O</v>
      </c>
      <c r="I1445" s="58" t="str">
        <f t="shared" si="1299"/>
        <v>O</v>
      </c>
      <c r="J1445" s="58" t="str">
        <f t="shared" si="1299"/>
        <v>O</v>
      </c>
      <c r="K1445" s="58" t="str">
        <f t="shared" si="1299"/>
        <v>O</v>
      </c>
      <c r="L1445" s="58" t="str">
        <f t="shared" si="1299"/>
        <v>O</v>
      </c>
      <c r="M1445" s="58" t="str">
        <f t="shared" si="1299"/>
        <v>O</v>
      </c>
      <c r="N1445" s="58" t="str">
        <f t="shared" si="1299"/>
        <v>O</v>
      </c>
      <c r="O1445" s="58" t="str">
        <f t="shared" si="1299"/>
        <v>O</v>
      </c>
      <c r="P1445" s="58" t="str">
        <f t="shared" si="1299"/>
        <v>O</v>
      </c>
      <c r="Q1445" s="58" t="str">
        <f t="shared" si="1299"/>
        <v>O</v>
      </c>
    </row>
    <row r="1446" spans="1:17" ht="18.75" customHeight="1">
      <c r="A1446" s="780"/>
      <c r="B1446" s="58" t="s">
        <v>34</v>
      </c>
      <c r="C1446" s="58" t="str">
        <f t="shared" ref="C1446:Q1446" si="1300">IF(C9=$V$181,"O",IF(C9=$W$181,"O",IF(C9=$X$181,"O",IF(C9=$Y$181,"O",IF(C9=$Z$181,"O",IF(C9=$AA$181,"O",IF(C9=$AB$181,"O","X")))))))</f>
        <v>X</v>
      </c>
      <c r="D1446" s="58" t="str">
        <f t="shared" si="1300"/>
        <v>X</v>
      </c>
      <c r="E1446" s="58" t="str">
        <f t="shared" si="1300"/>
        <v>X</v>
      </c>
      <c r="F1446" s="58" t="str">
        <f t="shared" si="1300"/>
        <v>X</v>
      </c>
      <c r="G1446" s="58" t="str">
        <f t="shared" si="1300"/>
        <v>X</v>
      </c>
      <c r="H1446" s="58" t="str">
        <f t="shared" si="1300"/>
        <v>X</v>
      </c>
      <c r="I1446" s="58" t="str">
        <f t="shared" si="1300"/>
        <v>X</v>
      </c>
      <c r="J1446" s="58" t="str">
        <f t="shared" si="1300"/>
        <v>X</v>
      </c>
      <c r="K1446" s="58" t="str">
        <f t="shared" si="1300"/>
        <v>X</v>
      </c>
      <c r="L1446" s="58" t="str">
        <f t="shared" si="1300"/>
        <v>X</v>
      </c>
      <c r="M1446" s="58" t="str">
        <f t="shared" si="1300"/>
        <v>X</v>
      </c>
      <c r="N1446" s="58" t="str">
        <f t="shared" si="1300"/>
        <v>X</v>
      </c>
      <c r="O1446" s="58" t="str">
        <f t="shared" si="1300"/>
        <v>X</v>
      </c>
      <c r="P1446" s="58" t="str">
        <f t="shared" si="1300"/>
        <v>X</v>
      </c>
      <c r="Q1446" s="58" t="str">
        <f t="shared" si="1300"/>
        <v>X</v>
      </c>
    </row>
    <row r="1447" spans="1:17" ht="18.75" customHeight="1">
      <c r="A1447" s="780"/>
      <c r="B1447" s="58" t="s">
        <v>35</v>
      </c>
      <c r="C1447" s="58" t="str">
        <f t="shared" ref="C1447:Q1447" si="1301">IF(C10=$V$181,"O",IF(C10=$W$181,"O",IF(C10=$X$181,"O",IF(C10=$Y$181,"O",IF(C10=$Z$181,"O",IF(C10=$AA$181,"O",IF(C10=$AB$181,"O","X")))))))</f>
        <v>X</v>
      </c>
      <c r="D1447" s="58" t="str">
        <f t="shared" si="1301"/>
        <v>X</v>
      </c>
      <c r="E1447" s="58" t="str">
        <f t="shared" si="1301"/>
        <v>X</v>
      </c>
      <c r="F1447" s="58" t="str">
        <f t="shared" si="1301"/>
        <v>X</v>
      </c>
      <c r="G1447" s="58" t="str">
        <f t="shared" si="1301"/>
        <v>X</v>
      </c>
      <c r="H1447" s="58" t="str">
        <f t="shared" si="1301"/>
        <v>X</v>
      </c>
      <c r="I1447" s="58" t="str">
        <f t="shared" si="1301"/>
        <v>X</v>
      </c>
      <c r="J1447" s="58" t="str">
        <f t="shared" si="1301"/>
        <v>X</v>
      </c>
      <c r="K1447" s="58" t="str">
        <f t="shared" si="1301"/>
        <v>X</v>
      </c>
      <c r="L1447" s="58" t="str">
        <f t="shared" si="1301"/>
        <v>X</v>
      </c>
      <c r="M1447" s="58" t="str">
        <f t="shared" si="1301"/>
        <v>X</v>
      </c>
      <c r="N1447" s="58" t="str">
        <f t="shared" si="1301"/>
        <v>X</v>
      </c>
      <c r="O1447" s="58" t="str">
        <f t="shared" si="1301"/>
        <v>X</v>
      </c>
      <c r="P1447" s="58" t="str">
        <f t="shared" si="1301"/>
        <v>X</v>
      </c>
      <c r="Q1447" s="58" t="str">
        <f t="shared" si="1301"/>
        <v>X</v>
      </c>
    </row>
    <row r="1448" spans="1:17" ht="18.75" customHeight="1">
      <c r="A1448" s="780"/>
      <c r="B1448" s="58" t="s">
        <v>36</v>
      </c>
      <c r="C1448" s="58" t="str">
        <f t="shared" ref="C1448:Q1448" si="1302">IF(C11=$V$181,"O",IF(C11=$W$181,"O",IF(C11=$X$181,"O",IF(C11=$Y$181,"O",IF(C11=$Z$181,"O",IF(C11=$AA$181,"O",IF(C11=$AB$181,"O","X")))))))</f>
        <v>X</v>
      </c>
      <c r="D1448" s="58" t="str">
        <f t="shared" si="1302"/>
        <v>X</v>
      </c>
      <c r="E1448" s="58" t="str">
        <f t="shared" si="1302"/>
        <v>X</v>
      </c>
      <c r="F1448" s="58" t="str">
        <f t="shared" si="1302"/>
        <v>X</v>
      </c>
      <c r="G1448" s="58" t="str">
        <f t="shared" si="1302"/>
        <v>X</v>
      </c>
      <c r="H1448" s="58" t="str">
        <f t="shared" si="1302"/>
        <v>X</v>
      </c>
      <c r="I1448" s="58" t="str">
        <f t="shared" si="1302"/>
        <v>X</v>
      </c>
      <c r="J1448" s="58" t="str">
        <f t="shared" si="1302"/>
        <v>X</v>
      </c>
      <c r="K1448" s="58" t="str">
        <f t="shared" si="1302"/>
        <v>X</v>
      </c>
      <c r="L1448" s="58" t="str">
        <f t="shared" si="1302"/>
        <v>X</v>
      </c>
      <c r="M1448" s="58" t="str">
        <f t="shared" si="1302"/>
        <v>X</v>
      </c>
      <c r="N1448" s="58" t="str">
        <f t="shared" si="1302"/>
        <v>X</v>
      </c>
      <c r="O1448" s="58" t="str">
        <f t="shared" si="1302"/>
        <v>X</v>
      </c>
      <c r="P1448" s="58" t="str">
        <f t="shared" si="1302"/>
        <v>X</v>
      </c>
      <c r="Q1448" s="58" t="str">
        <f t="shared" si="1302"/>
        <v>X</v>
      </c>
    </row>
    <row r="1449" spans="1:17" ht="18.75" customHeight="1">
      <c r="A1449" s="780"/>
      <c r="B1449" s="58" t="s">
        <v>21</v>
      </c>
      <c r="C1449" s="58" t="str">
        <f t="shared" ref="C1449:Q1449" si="1303">IF(C12=$V$181,"O",IF(C12=$W$181,"O",IF(C12=$X$181,"O",IF(C12=$Y$181,"O",IF(C12=$Z$181,"O",IF(C12=$AA$181,"O",IF(C12=$AB$181,"O","X")))))))</f>
        <v>X</v>
      </c>
      <c r="D1449" s="58" t="str">
        <f t="shared" si="1303"/>
        <v>X</v>
      </c>
      <c r="E1449" s="58" t="str">
        <f t="shared" si="1303"/>
        <v>X</v>
      </c>
      <c r="F1449" s="58" t="str">
        <f t="shared" si="1303"/>
        <v>X</v>
      </c>
      <c r="G1449" s="58" t="str">
        <f t="shared" si="1303"/>
        <v>X</v>
      </c>
      <c r="H1449" s="58" t="str">
        <f t="shared" si="1303"/>
        <v>X</v>
      </c>
      <c r="I1449" s="58" t="str">
        <f t="shared" si="1303"/>
        <v>X</v>
      </c>
      <c r="J1449" s="58" t="str">
        <f t="shared" si="1303"/>
        <v>X</v>
      </c>
      <c r="K1449" s="58" t="str">
        <f t="shared" si="1303"/>
        <v>X</v>
      </c>
      <c r="L1449" s="58" t="str">
        <f t="shared" si="1303"/>
        <v>X</v>
      </c>
      <c r="M1449" s="58" t="str">
        <f t="shared" si="1303"/>
        <v>X</v>
      </c>
      <c r="N1449" s="58" t="str">
        <f t="shared" si="1303"/>
        <v>X</v>
      </c>
      <c r="O1449" s="58" t="str">
        <f t="shared" si="1303"/>
        <v>X</v>
      </c>
      <c r="P1449" s="58" t="str">
        <f t="shared" si="1303"/>
        <v>X</v>
      </c>
      <c r="Q1449" s="58" t="str">
        <f t="shared" si="1303"/>
        <v>X</v>
      </c>
    </row>
    <row r="1450" spans="1:17" ht="18.75" customHeight="1">
      <c r="A1450" s="781"/>
      <c r="B1450" s="30" t="s">
        <v>46</v>
      </c>
      <c r="C1450" s="47">
        <f>COUNTIF(C1444:C1449,"O")</f>
        <v>2</v>
      </c>
      <c r="D1450" s="47">
        <f t="shared" ref="D1450:Q1450" si="1304">COUNTIF(D1444:D1449,"O")</f>
        <v>2</v>
      </c>
      <c r="E1450" s="47">
        <f t="shared" si="1304"/>
        <v>2</v>
      </c>
      <c r="F1450" s="47">
        <f t="shared" si="1304"/>
        <v>2</v>
      </c>
      <c r="G1450" s="47">
        <f t="shared" si="1304"/>
        <v>2</v>
      </c>
      <c r="H1450" s="47">
        <f t="shared" si="1304"/>
        <v>2</v>
      </c>
      <c r="I1450" s="47">
        <f t="shared" si="1304"/>
        <v>2</v>
      </c>
      <c r="J1450" s="47">
        <f t="shared" si="1304"/>
        <v>2</v>
      </c>
      <c r="K1450" s="47">
        <f t="shared" si="1304"/>
        <v>2</v>
      </c>
      <c r="L1450" s="47">
        <f t="shared" si="1304"/>
        <v>2</v>
      </c>
      <c r="M1450" s="47">
        <f t="shared" si="1304"/>
        <v>2</v>
      </c>
      <c r="N1450" s="47">
        <f t="shared" si="1304"/>
        <v>2</v>
      </c>
      <c r="O1450" s="47">
        <f t="shared" si="1304"/>
        <v>2</v>
      </c>
      <c r="P1450" s="47">
        <f t="shared" si="1304"/>
        <v>2</v>
      </c>
      <c r="Q1450" s="47">
        <f t="shared" si="1304"/>
        <v>2</v>
      </c>
    </row>
    <row r="1451" spans="1:17" ht="18.75" customHeight="1">
      <c r="A1451" s="779">
        <v>166</v>
      </c>
      <c r="B1451" s="58" t="s">
        <v>32</v>
      </c>
      <c r="C1451" s="58" t="str">
        <f>IF(C7=$V$182,"O",IF(C7=$W$182,"O",IF(C7=$X$182,"O",IF(C7=$Y$182,"O",IF(C7=$Z$182,"O",IF(C7=$AA$182,"O",IF(C7=$AB$182,"O","X")))))))</f>
        <v>X</v>
      </c>
      <c r="D1451" s="58" t="str">
        <f t="shared" ref="D1451:Q1451" si="1305">IF(D7=$V$182,"O",IF(D7=$W$182,"O",IF(D7=$X$182,"O",IF(D7=$Y$182,"O",IF(D7=$Z$182,"O",IF(D7=$AA$182,"O",IF(D7=$AB$182,"O","X")))))))</f>
        <v>X</v>
      </c>
      <c r="E1451" s="58" t="str">
        <f t="shared" si="1305"/>
        <v>X</v>
      </c>
      <c r="F1451" s="58" t="str">
        <f t="shared" si="1305"/>
        <v>X</v>
      </c>
      <c r="G1451" s="58" t="str">
        <f t="shared" si="1305"/>
        <v>X</v>
      </c>
      <c r="H1451" s="58" t="str">
        <f t="shared" si="1305"/>
        <v>X</v>
      </c>
      <c r="I1451" s="58" t="str">
        <f t="shared" si="1305"/>
        <v>X</v>
      </c>
      <c r="J1451" s="58" t="str">
        <f t="shared" si="1305"/>
        <v>X</v>
      </c>
      <c r="K1451" s="58" t="str">
        <f t="shared" si="1305"/>
        <v>X</v>
      </c>
      <c r="L1451" s="58" t="str">
        <f t="shared" si="1305"/>
        <v>X</v>
      </c>
      <c r="M1451" s="58" t="str">
        <f t="shared" si="1305"/>
        <v>X</v>
      </c>
      <c r="N1451" s="58" t="str">
        <f t="shared" si="1305"/>
        <v>X</v>
      </c>
      <c r="O1451" s="58" t="str">
        <f t="shared" si="1305"/>
        <v>X</v>
      </c>
      <c r="P1451" s="58" t="str">
        <f t="shared" si="1305"/>
        <v>X</v>
      </c>
      <c r="Q1451" s="58" t="str">
        <f t="shared" si="1305"/>
        <v>X</v>
      </c>
    </row>
    <row r="1452" spans="1:17" ht="18.75" customHeight="1">
      <c r="A1452" s="780"/>
      <c r="B1452" s="58" t="s">
        <v>33</v>
      </c>
      <c r="C1452" s="58" t="str">
        <f t="shared" ref="C1452:Q1452" si="1306">IF(C8=$V$182,"O",IF(C8=$W$182,"O",IF(C8=$X$182,"O",IF(C8=$Y$182,"O",IF(C8=$Z$182,"O",IF(C8=$AA$182,"O",IF(C8=$AB$182,"O","X")))))))</f>
        <v>X</v>
      </c>
      <c r="D1452" s="58" t="str">
        <f t="shared" si="1306"/>
        <v>X</v>
      </c>
      <c r="E1452" s="58" t="str">
        <f t="shared" si="1306"/>
        <v>X</v>
      </c>
      <c r="F1452" s="58" t="str">
        <f t="shared" si="1306"/>
        <v>X</v>
      </c>
      <c r="G1452" s="58" t="str">
        <f t="shared" si="1306"/>
        <v>X</v>
      </c>
      <c r="H1452" s="58" t="str">
        <f t="shared" si="1306"/>
        <v>X</v>
      </c>
      <c r="I1452" s="58" t="str">
        <f t="shared" si="1306"/>
        <v>X</v>
      </c>
      <c r="J1452" s="58" t="str">
        <f t="shared" si="1306"/>
        <v>X</v>
      </c>
      <c r="K1452" s="58" t="str">
        <f t="shared" si="1306"/>
        <v>X</v>
      </c>
      <c r="L1452" s="58" t="str">
        <f t="shared" si="1306"/>
        <v>X</v>
      </c>
      <c r="M1452" s="58" t="str">
        <f t="shared" si="1306"/>
        <v>X</v>
      </c>
      <c r="N1452" s="58" t="str">
        <f t="shared" si="1306"/>
        <v>X</v>
      </c>
      <c r="O1452" s="58" t="str">
        <f t="shared" si="1306"/>
        <v>X</v>
      </c>
      <c r="P1452" s="58" t="str">
        <f t="shared" si="1306"/>
        <v>X</v>
      </c>
      <c r="Q1452" s="58" t="str">
        <f t="shared" si="1306"/>
        <v>X</v>
      </c>
    </row>
    <row r="1453" spans="1:17" ht="18.75" customHeight="1">
      <c r="A1453" s="780"/>
      <c r="B1453" s="58" t="s">
        <v>34</v>
      </c>
      <c r="C1453" s="58" t="str">
        <f t="shared" ref="C1453:Q1453" si="1307">IF(C9=$V$182,"O",IF(C9=$W$182,"O",IF(C9=$X$182,"O",IF(C9=$Y$182,"O",IF(C9=$Z$182,"O",IF(C9=$AA$182,"O",IF(C9=$AB$182,"O","X")))))))</f>
        <v>X</v>
      </c>
      <c r="D1453" s="58" t="str">
        <f t="shared" si="1307"/>
        <v>X</v>
      </c>
      <c r="E1453" s="58" t="str">
        <f t="shared" si="1307"/>
        <v>X</v>
      </c>
      <c r="F1453" s="58" t="str">
        <f t="shared" si="1307"/>
        <v>X</v>
      </c>
      <c r="G1453" s="58" t="str">
        <f t="shared" si="1307"/>
        <v>X</v>
      </c>
      <c r="H1453" s="58" t="str">
        <f t="shared" si="1307"/>
        <v>X</v>
      </c>
      <c r="I1453" s="58" t="str">
        <f t="shared" si="1307"/>
        <v>X</v>
      </c>
      <c r="J1453" s="58" t="str">
        <f t="shared" si="1307"/>
        <v>X</v>
      </c>
      <c r="K1453" s="58" t="str">
        <f t="shared" si="1307"/>
        <v>X</v>
      </c>
      <c r="L1453" s="58" t="str">
        <f t="shared" si="1307"/>
        <v>X</v>
      </c>
      <c r="M1453" s="58" t="str">
        <f t="shared" si="1307"/>
        <v>X</v>
      </c>
      <c r="N1453" s="58" t="str">
        <f t="shared" si="1307"/>
        <v>X</v>
      </c>
      <c r="O1453" s="58" t="str">
        <f t="shared" si="1307"/>
        <v>X</v>
      </c>
      <c r="P1453" s="58" t="str">
        <f t="shared" si="1307"/>
        <v>X</v>
      </c>
      <c r="Q1453" s="58" t="str">
        <f t="shared" si="1307"/>
        <v>X</v>
      </c>
    </row>
    <row r="1454" spans="1:17" ht="18.75" customHeight="1">
      <c r="A1454" s="780"/>
      <c r="B1454" s="58" t="s">
        <v>35</v>
      </c>
      <c r="C1454" s="58" t="str">
        <f t="shared" ref="C1454:Q1454" si="1308">IF(C10=$V$182,"O",IF(C10=$W$182,"O",IF(C10=$X$182,"O",IF(C10=$Y$182,"O",IF(C10=$Z$182,"O",IF(C10=$AA$182,"O",IF(C10=$AB$182,"O","X")))))))</f>
        <v>X</v>
      </c>
      <c r="D1454" s="58" t="str">
        <f t="shared" si="1308"/>
        <v>X</v>
      </c>
      <c r="E1454" s="58" t="str">
        <f t="shared" si="1308"/>
        <v>X</v>
      </c>
      <c r="F1454" s="58" t="str">
        <f t="shared" si="1308"/>
        <v>X</v>
      </c>
      <c r="G1454" s="58" t="str">
        <f t="shared" si="1308"/>
        <v>X</v>
      </c>
      <c r="H1454" s="58" t="str">
        <f t="shared" si="1308"/>
        <v>X</v>
      </c>
      <c r="I1454" s="58" t="str">
        <f t="shared" si="1308"/>
        <v>X</v>
      </c>
      <c r="J1454" s="58" t="str">
        <f t="shared" si="1308"/>
        <v>X</v>
      </c>
      <c r="K1454" s="58" t="str">
        <f t="shared" si="1308"/>
        <v>X</v>
      </c>
      <c r="L1454" s="58" t="str">
        <f t="shared" si="1308"/>
        <v>X</v>
      </c>
      <c r="M1454" s="58" t="str">
        <f t="shared" si="1308"/>
        <v>X</v>
      </c>
      <c r="N1454" s="58" t="str">
        <f t="shared" si="1308"/>
        <v>X</v>
      </c>
      <c r="O1454" s="58" t="str">
        <f t="shared" si="1308"/>
        <v>X</v>
      </c>
      <c r="P1454" s="58" t="str">
        <f t="shared" si="1308"/>
        <v>X</v>
      </c>
      <c r="Q1454" s="58" t="str">
        <f t="shared" si="1308"/>
        <v>X</v>
      </c>
    </row>
    <row r="1455" spans="1:17" ht="18.75" customHeight="1">
      <c r="A1455" s="780"/>
      <c r="B1455" s="58" t="s">
        <v>36</v>
      </c>
      <c r="C1455" s="58" t="str">
        <f t="shared" ref="C1455:Q1455" si="1309">IF(C11=$V$182,"O",IF(C11=$W$182,"O",IF(C11=$X$182,"O",IF(C11=$Y$182,"O",IF(C11=$Z$182,"O",IF(C11=$AA$182,"O",IF(C11=$AB$182,"O","X")))))))</f>
        <v>X</v>
      </c>
      <c r="D1455" s="58" t="str">
        <f t="shared" si="1309"/>
        <v>X</v>
      </c>
      <c r="E1455" s="58" t="str">
        <f t="shared" si="1309"/>
        <v>X</v>
      </c>
      <c r="F1455" s="58" t="str">
        <f t="shared" si="1309"/>
        <v>X</v>
      </c>
      <c r="G1455" s="58" t="str">
        <f t="shared" si="1309"/>
        <v>X</v>
      </c>
      <c r="H1455" s="58" t="str">
        <f t="shared" si="1309"/>
        <v>X</v>
      </c>
      <c r="I1455" s="58" t="str">
        <f t="shared" si="1309"/>
        <v>X</v>
      </c>
      <c r="J1455" s="58" t="str">
        <f t="shared" si="1309"/>
        <v>X</v>
      </c>
      <c r="K1455" s="58" t="str">
        <f t="shared" si="1309"/>
        <v>X</v>
      </c>
      <c r="L1455" s="58" t="str">
        <f t="shared" si="1309"/>
        <v>X</v>
      </c>
      <c r="M1455" s="58" t="str">
        <f t="shared" si="1309"/>
        <v>X</v>
      </c>
      <c r="N1455" s="58" t="str">
        <f t="shared" si="1309"/>
        <v>X</v>
      </c>
      <c r="O1455" s="58" t="str">
        <f t="shared" si="1309"/>
        <v>X</v>
      </c>
      <c r="P1455" s="58" t="str">
        <f t="shared" si="1309"/>
        <v>X</v>
      </c>
      <c r="Q1455" s="58" t="str">
        <f t="shared" si="1309"/>
        <v>X</v>
      </c>
    </row>
    <row r="1456" spans="1:17" ht="18.75" customHeight="1">
      <c r="A1456" s="780"/>
      <c r="B1456" s="58" t="s">
        <v>21</v>
      </c>
      <c r="C1456" s="58" t="str">
        <f t="shared" ref="C1456:Q1456" si="1310">IF(C12=$V$182,"O",IF(C12=$W$182,"O",IF(C12=$X$182,"O",IF(C12=$Y$182,"O",IF(C12=$Z$182,"O",IF(C12=$AA$182,"O",IF(C12=$AB$182,"O","X")))))))</f>
        <v>X</v>
      </c>
      <c r="D1456" s="58" t="str">
        <f t="shared" si="1310"/>
        <v>X</v>
      </c>
      <c r="E1456" s="58" t="str">
        <f t="shared" si="1310"/>
        <v>X</v>
      </c>
      <c r="F1456" s="58" t="str">
        <f t="shared" si="1310"/>
        <v>X</v>
      </c>
      <c r="G1456" s="58" t="str">
        <f t="shared" si="1310"/>
        <v>X</v>
      </c>
      <c r="H1456" s="58" t="str">
        <f t="shared" si="1310"/>
        <v>X</v>
      </c>
      <c r="I1456" s="58" t="str">
        <f t="shared" si="1310"/>
        <v>X</v>
      </c>
      <c r="J1456" s="58" t="str">
        <f t="shared" si="1310"/>
        <v>X</v>
      </c>
      <c r="K1456" s="58" t="str">
        <f t="shared" si="1310"/>
        <v>X</v>
      </c>
      <c r="L1456" s="58" t="str">
        <f t="shared" si="1310"/>
        <v>X</v>
      </c>
      <c r="M1456" s="58" t="str">
        <f t="shared" si="1310"/>
        <v>X</v>
      </c>
      <c r="N1456" s="58" t="str">
        <f t="shared" si="1310"/>
        <v>X</v>
      </c>
      <c r="O1456" s="58" t="str">
        <f t="shared" si="1310"/>
        <v>X</v>
      </c>
      <c r="P1456" s="58" t="str">
        <f t="shared" si="1310"/>
        <v>X</v>
      </c>
      <c r="Q1456" s="58" t="str">
        <f t="shared" si="1310"/>
        <v>X</v>
      </c>
    </row>
    <row r="1457" spans="1:17" ht="18.75" customHeight="1">
      <c r="A1457" s="781"/>
      <c r="B1457" s="30" t="s">
        <v>46</v>
      </c>
      <c r="C1457" s="47">
        <f>COUNTIF(C1451:C1456,"O")</f>
        <v>0</v>
      </c>
      <c r="D1457" s="47">
        <f t="shared" ref="D1457:Q1457" si="1311">COUNTIF(D1451:D1456,"O")</f>
        <v>0</v>
      </c>
      <c r="E1457" s="47">
        <f t="shared" si="1311"/>
        <v>0</v>
      </c>
      <c r="F1457" s="47">
        <f t="shared" si="1311"/>
        <v>0</v>
      </c>
      <c r="G1457" s="47">
        <f t="shared" si="1311"/>
        <v>0</v>
      </c>
      <c r="H1457" s="47">
        <f t="shared" si="1311"/>
        <v>0</v>
      </c>
      <c r="I1457" s="47">
        <f t="shared" si="1311"/>
        <v>0</v>
      </c>
      <c r="J1457" s="47">
        <f t="shared" si="1311"/>
        <v>0</v>
      </c>
      <c r="K1457" s="47">
        <f t="shared" si="1311"/>
        <v>0</v>
      </c>
      <c r="L1457" s="47">
        <f t="shared" si="1311"/>
        <v>0</v>
      </c>
      <c r="M1457" s="47">
        <f t="shared" si="1311"/>
        <v>0</v>
      </c>
      <c r="N1457" s="47">
        <f t="shared" si="1311"/>
        <v>0</v>
      </c>
      <c r="O1457" s="47">
        <f t="shared" si="1311"/>
        <v>0</v>
      </c>
      <c r="P1457" s="47">
        <f t="shared" si="1311"/>
        <v>0</v>
      </c>
      <c r="Q1457" s="47">
        <f t="shared" si="1311"/>
        <v>0</v>
      </c>
    </row>
    <row r="1458" spans="1:17" ht="18.75" customHeight="1">
      <c r="A1458" s="779">
        <v>167</v>
      </c>
      <c r="B1458" s="58" t="s">
        <v>32</v>
      </c>
      <c r="C1458" s="58" t="str">
        <f>IF(C7=$V$183,"O",IF(C7=$W$183,"O",IF(C7=$X$183,"O",IF(C7=$Y$183,"O",IF(C7=$Z$183,"O",IF(C7=$AA$183,"O",IF(C7=$AB$183,"O","X")))))))</f>
        <v>X</v>
      </c>
      <c r="D1458" s="58" t="str">
        <f t="shared" ref="D1458:Q1458" si="1312">IF(D7=$V$183,"O",IF(D7=$W$183,"O",IF(D7=$X$183,"O",IF(D7=$Y$183,"O",IF(D7=$Z$183,"O",IF(D7=$AA$183,"O",IF(D7=$AB$183,"O","X")))))))</f>
        <v>X</v>
      </c>
      <c r="E1458" s="58" t="str">
        <f t="shared" si="1312"/>
        <v>X</v>
      </c>
      <c r="F1458" s="58" t="str">
        <f t="shared" si="1312"/>
        <v>X</v>
      </c>
      <c r="G1458" s="58" t="str">
        <f t="shared" si="1312"/>
        <v>X</v>
      </c>
      <c r="H1458" s="58" t="str">
        <f t="shared" si="1312"/>
        <v>X</v>
      </c>
      <c r="I1458" s="58" t="str">
        <f t="shared" si="1312"/>
        <v>X</v>
      </c>
      <c r="J1458" s="58" t="str">
        <f t="shared" si="1312"/>
        <v>X</v>
      </c>
      <c r="K1458" s="58" t="str">
        <f t="shared" si="1312"/>
        <v>X</v>
      </c>
      <c r="L1458" s="58" t="str">
        <f t="shared" si="1312"/>
        <v>X</v>
      </c>
      <c r="M1458" s="58" t="str">
        <f t="shared" si="1312"/>
        <v>X</v>
      </c>
      <c r="N1458" s="58" t="str">
        <f t="shared" si="1312"/>
        <v>X</v>
      </c>
      <c r="O1458" s="58" t="str">
        <f t="shared" si="1312"/>
        <v>X</v>
      </c>
      <c r="P1458" s="58" t="str">
        <f t="shared" si="1312"/>
        <v>X</v>
      </c>
      <c r="Q1458" s="58" t="str">
        <f t="shared" si="1312"/>
        <v>X</v>
      </c>
    </row>
    <row r="1459" spans="1:17" ht="18.75" customHeight="1">
      <c r="A1459" s="780"/>
      <c r="B1459" s="58" t="s">
        <v>33</v>
      </c>
      <c r="C1459" s="58" t="str">
        <f t="shared" ref="C1459:Q1459" si="1313">IF(C8=$V$183,"O",IF(C8=$W$183,"O",IF(C8=$X$183,"O",IF(C8=$Y$183,"O",IF(C8=$Z$183,"O",IF(C8=$AA$183,"O",IF(C8=$AB$183,"O","X")))))))</f>
        <v>X</v>
      </c>
      <c r="D1459" s="58" t="str">
        <f t="shared" si="1313"/>
        <v>X</v>
      </c>
      <c r="E1459" s="58" t="str">
        <f t="shared" si="1313"/>
        <v>X</v>
      </c>
      <c r="F1459" s="58" t="str">
        <f t="shared" si="1313"/>
        <v>X</v>
      </c>
      <c r="G1459" s="58" t="str">
        <f t="shared" si="1313"/>
        <v>X</v>
      </c>
      <c r="H1459" s="58" t="str">
        <f t="shared" si="1313"/>
        <v>X</v>
      </c>
      <c r="I1459" s="58" t="str">
        <f t="shared" si="1313"/>
        <v>X</v>
      </c>
      <c r="J1459" s="58" t="str">
        <f t="shared" si="1313"/>
        <v>X</v>
      </c>
      <c r="K1459" s="58" t="str">
        <f t="shared" si="1313"/>
        <v>X</v>
      </c>
      <c r="L1459" s="58" t="str">
        <f t="shared" si="1313"/>
        <v>X</v>
      </c>
      <c r="M1459" s="58" t="str">
        <f t="shared" si="1313"/>
        <v>X</v>
      </c>
      <c r="N1459" s="58" t="str">
        <f t="shared" si="1313"/>
        <v>X</v>
      </c>
      <c r="O1459" s="58" t="str">
        <f t="shared" si="1313"/>
        <v>X</v>
      </c>
      <c r="P1459" s="58" t="str">
        <f t="shared" si="1313"/>
        <v>X</v>
      </c>
      <c r="Q1459" s="58" t="str">
        <f t="shared" si="1313"/>
        <v>X</v>
      </c>
    </row>
    <row r="1460" spans="1:17" ht="18.75" customHeight="1">
      <c r="A1460" s="780"/>
      <c r="B1460" s="58" t="s">
        <v>34</v>
      </c>
      <c r="C1460" s="58" t="str">
        <f t="shared" ref="C1460:Q1460" si="1314">IF(C9=$V$183,"O",IF(C9=$W$183,"O",IF(C9=$X$183,"O",IF(C9=$Y$183,"O",IF(C9=$Z$183,"O",IF(C9=$AA$183,"O",IF(C9=$AB$183,"O","X")))))))</f>
        <v>X</v>
      </c>
      <c r="D1460" s="58" t="str">
        <f t="shared" si="1314"/>
        <v>X</v>
      </c>
      <c r="E1460" s="58" t="str">
        <f t="shared" si="1314"/>
        <v>X</v>
      </c>
      <c r="F1460" s="58" t="str">
        <f t="shared" si="1314"/>
        <v>X</v>
      </c>
      <c r="G1460" s="58" t="str">
        <f t="shared" si="1314"/>
        <v>X</v>
      </c>
      <c r="H1460" s="58" t="str">
        <f t="shared" si="1314"/>
        <v>X</v>
      </c>
      <c r="I1460" s="58" t="str">
        <f t="shared" si="1314"/>
        <v>X</v>
      </c>
      <c r="J1460" s="58" t="str">
        <f t="shared" si="1314"/>
        <v>X</v>
      </c>
      <c r="K1460" s="58" t="str">
        <f t="shared" si="1314"/>
        <v>X</v>
      </c>
      <c r="L1460" s="58" t="str">
        <f t="shared" si="1314"/>
        <v>X</v>
      </c>
      <c r="M1460" s="58" t="str">
        <f t="shared" si="1314"/>
        <v>X</v>
      </c>
      <c r="N1460" s="58" t="str">
        <f t="shared" si="1314"/>
        <v>X</v>
      </c>
      <c r="O1460" s="58" t="str">
        <f t="shared" si="1314"/>
        <v>X</v>
      </c>
      <c r="P1460" s="58" t="str">
        <f t="shared" si="1314"/>
        <v>X</v>
      </c>
      <c r="Q1460" s="58" t="str">
        <f t="shared" si="1314"/>
        <v>X</v>
      </c>
    </row>
    <row r="1461" spans="1:17" ht="18.75" customHeight="1">
      <c r="A1461" s="780"/>
      <c r="B1461" s="58" t="s">
        <v>35</v>
      </c>
      <c r="C1461" s="58" t="str">
        <f t="shared" ref="C1461:Q1461" si="1315">IF(C10=$V$183,"O",IF(C10=$W$183,"O",IF(C10=$X$183,"O",IF(C10=$Y$183,"O",IF(C10=$Z$183,"O",IF(C10=$AA$183,"O",IF(C10=$AB$183,"O","X")))))))</f>
        <v>X</v>
      </c>
      <c r="D1461" s="58" t="str">
        <f t="shared" si="1315"/>
        <v>X</v>
      </c>
      <c r="E1461" s="58" t="str">
        <f t="shared" si="1315"/>
        <v>X</v>
      </c>
      <c r="F1461" s="58" t="str">
        <f t="shared" si="1315"/>
        <v>X</v>
      </c>
      <c r="G1461" s="58" t="str">
        <f t="shared" si="1315"/>
        <v>X</v>
      </c>
      <c r="H1461" s="58" t="str">
        <f t="shared" si="1315"/>
        <v>X</v>
      </c>
      <c r="I1461" s="58" t="str">
        <f t="shared" si="1315"/>
        <v>X</v>
      </c>
      <c r="J1461" s="58" t="str">
        <f t="shared" si="1315"/>
        <v>X</v>
      </c>
      <c r="K1461" s="58" t="str">
        <f t="shared" si="1315"/>
        <v>X</v>
      </c>
      <c r="L1461" s="58" t="str">
        <f t="shared" si="1315"/>
        <v>X</v>
      </c>
      <c r="M1461" s="58" t="str">
        <f t="shared" si="1315"/>
        <v>X</v>
      </c>
      <c r="N1461" s="58" t="str">
        <f t="shared" si="1315"/>
        <v>X</v>
      </c>
      <c r="O1461" s="58" t="str">
        <f t="shared" si="1315"/>
        <v>X</v>
      </c>
      <c r="P1461" s="58" t="str">
        <f t="shared" si="1315"/>
        <v>X</v>
      </c>
      <c r="Q1461" s="58" t="str">
        <f t="shared" si="1315"/>
        <v>X</v>
      </c>
    </row>
    <row r="1462" spans="1:17" ht="18.75" customHeight="1">
      <c r="A1462" s="780"/>
      <c r="B1462" s="58" t="s">
        <v>36</v>
      </c>
      <c r="C1462" s="58" t="str">
        <f t="shared" ref="C1462:Q1462" si="1316">IF(C11=$V$183,"O",IF(C11=$W$183,"O",IF(C11=$X$183,"O",IF(C11=$Y$183,"O",IF(C11=$Z$183,"O",IF(C11=$AA$183,"O",IF(C11=$AB$183,"O","X")))))))</f>
        <v>X</v>
      </c>
      <c r="D1462" s="58" t="str">
        <f t="shared" si="1316"/>
        <v>X</v>
      </c>
      <c r="E1462" s="58" t="str">
        <f t="shared" si="1316"/>
        <v>X</v>
      </c>
      <c r="F1462" s="58" t="str">
        <f t="shared" si="1316"/>
        <v>X</v>
      </c>
      <c r="G1462" s="58" t="str">
        <f t="shared" si="1316"/>
        <v>X</v>
      </c>
      <c r="H1462" s="58" t="str">
        <f t="shared" si="1316"/>
        <v>X</v>
      </c>
      <c r="I1462" s="58" t="str">
        <f t="shared" si="1316"/>
        <v>X</v>
      </c>
      <c r="J1462" s="58" t="str">
        <f t="shared" si="1316"/>
        <v>X</v>
      </c>
      <c r="K1462" s="58" t="str">
        <f t="shared" si="1316"/>
        <v>X</v>
      </c>
      <c r="L1462" s="58" t="str">
        <f t="shared" si="1316"/>
        <v>X</v>
      </c>
      <c r="M1462" s="58" t="str">
        <f t="shared" si="1316"/>
        <v>X</v>
      </c>
      <c r="N1462" s="58" t="str">
        <f t="shared" si="1316"/>
        <v>X</v>
      </c>
      <c r="O1462" s="58" t="str">
        <f t="shared" si="1316"/>
        <v>X</v>
      </c>
      <c r="P1462" s="58" t="str">
        <f t="shared" si="1316"/>
        <v>X</v>
      </c>
      <c r="Q1462" s="58" t="str">
        <f t="shared" si="1316"/>
        <v>X</v>
      </c>
    </row>
    <row r="1463" spans="1:17" ht="18.75" customHeight="1">
      <c r="A1463" s="780"/>
      <c r="B1463" s="58" t="s">
        <v>21</v>
      </c>
      <c r="C1463" s="58" t="str">
        <f t="shared" ref="C1463:Q1463" si="1317">IF(C12=$V$183,"O",IF(C12=$W$183,"O",IF(C12=$X$183,"O",IF(C12=$Y$183,"O",IF(C12=$Z$183,"O",IF(C12=$AA$183,"O",IF(C12=$AB$183,"O","X")))))))</f>
        <v>X</v>
      </c>
      <c r="D1463" s="58" t="str">
        <f t="shared" si="1317"/>
        <v>X</v>
      </c>
      <c r="E1463" s="58" t="str">
        <f t="shared" si="1317"/>
        <v>X</v>
      </c>
      <c r="F1463" s="58" t="str">
        <f t="shared" si="1317"/>
        <v>X</v>
      </c>
      <c r="G1463" s="58" t="str">
        <f t="shared" si="1317"/>
        <v>X</v>
      </c>
      <c r="H1463" s="58" t="str">
        <f t="shared" si="1317"/>
        <v>X</v>
      </c>
      <c r="I1463" s="58" t="str">
        <f t="shared" si="1317"/>
        <v>X</v>
      </c>
      <c r="J1463" s="58" t="str">
        <f t="shared" si="1317"/>
        <v>X</v>
      </c>
      <c r="K1463" s="58" t="str">
        <f t="shared" si="1317"/>
        <v>X</v>
      </c>
      <c r="L1463" s="58" t="str">
        <f t="shared" si="1317"/>
        <v>X</v>
      </c>
      <c r="M1463" s="58" t="str">
        <f t="shared" si="1317"/>
        <v>X</v>
      </c>
      <c r="N1463" s="58" t="str">
        <f t="shared" si="1317"/>
        <v>X</v>
      </c>
      <c r="O1463" s="58" t="str">
        <f t="shared" si="1317"/>
        <v>X</v>
      </c>
      <c r="P1463" s="58" t="str">
        <f t="shared" si="1317"/>
        <v>X</v>
      </c>
      <c r="Q1463" s="58" t="str">
        <f t="shared" si="1317"/>
        <v>X</v>
      </c>
    </row>
    <row r="1464" spans="1:17" ht="18.75" customHeight="1">
      <c r="A1464" s="781"/>
      <c r="B1464" s="30" t="s">
        <v>46</v>
      </c>
      <c r="C1464" s="47">
        <f>COUNTIF(C1458:C1463,"O")</f>
        <v>0</v>
      </c>
      <c r="D1464" s="47">
        <f t="shared" ref="D1464:Q1464" si="1318">COUNTIF(D1458:D1463,"O")</f>
        <v>0</v>
      </c>
      <c r="E1464" s="47">
        <f t="shared" si="1318"/>
        <v>0</v>
      </c>
      <c r="F1464" s="47">
        <f t="shared" si="1318"/>
        <v>0</v>
      </c>
      <c r="G1464" s="47">
        <f t="shared" si="1318"/>
        <v>0</v>
      </c>
      <c r="H1464" s="47">
        <f t="shared" si="1318"/>
        <v>0</v>
      </c>
      <c r="I1464" s="47">
        <f t="shared" si="1318"/>
        <v>0</v>
      </c>
      <c r="J1464" s="47">
        <f t="shared" si="1318"/>
        <v>0</v>
      </c>
      <c r="K1464" s="47">
        <f t="shared" si="1318"/>
        <v>0</v>
      </c>
      <c r="L1464" s="47">
        <f t="shared" si="1318"/>
        <v>0</v>
      </c>
      <c r="M1464" s="47">
        <f t="shared" si="1318"/>
        <v>0</v>
      </c>
      <c r="N1464" s="47">
        <f t="shared" si="1318"/>
        <v>0</v>
      </c>
      <c r="O1464" s="47">
        <f t="shared" si="1318"/>
        <v>0</v>
      </c>
      <c r="P1464" s="47">
        <f t="shared" si="1318"/>
        <v>0</v>
      </c>
      <c r="Q1464" s="47">
        <f t="shared" si="1318"/>
        <v>0</v>
      </c>
    </row>
    <row r="1465" spans="1:17" ht="18.75" customHeight="1">
      <c r="A1465" s="779">
        <v>168</v>
      </c>
      <c r="B1465" s="58" t="s">
        <v>32</v>
      </c>
      <c r="C1465" s="58" t="str">
        <f>IF(C7=$V$184,"O",IF(C7=$W$184,"O",IF(C7=$X$184,"O",IF(C7=$Y$184,"O",IF(C7=$Z$184,"O",IF(C7=$AA$184,"O",IF(C7=$AB$184,"O","X")))))))</f>
        <v>X</v>
      </c>
      <c r="D1465" s="58" t="str">
        <f t="shared" ref="D1465:Q1465" si="1319">IF(D7=$V$184,"O",IF(D7=$W$184,"O",IF(D7=$X$184,"O",IF(D7=$Y$184,"O",IF(D7=$Z$184,"O",IF(D7=$AA$184,"O",IF(D7=$AB$184,"O","X")))))))</f>
        <v>X</v>
      </c>
      <c r="E1465" s="58" t="str">
        <f t="shared" si="1319"/>
        <v>X</v>
      </c>
      <c r="F1465" s="58" t="str">
        <f t="shared" si="1319"/>
        <v>X</v>
      </c>
      <c r="G1465" s="58" t="str">
        <f t="shared" si="1319"/>
        <v>X</v>
      </c>
      <c r="H1465" s="58" t="str">
        <f t="shared" si="1319"/>
        <v>X</v>
      </c>
      <c r="I1465" s="58" t="str">
        <f t="shared" si="1319"/>
        <v>X</v>
      </c>
      <c r="J1465" s="58" t="str">
        <f t="shared" si="1319"/>
        <v>X</v>
      </c>
      <c r="K1465" s="58" t="str">
        <f t="shared" si="1319"/>
        <v>X</v>
      </c>
      <c r="L1465" s="58" t="str">
        <f t="shared" si="1319"/>
        <v>X</v>
      </c>
      <c r="M1465" s="58" t="str">
        <f t="shared" si="1319"/>
        <v>X</v>
      </c>
      <c r="N1465" s="58" t="str">
        <f t="shared" si="1319"/>
        <v>X</v>
      </c>
      <c r="O1465" s="58" t="str">
        <f t="shared" si="1319"/>
        <v>X</v>
      </c>
      <c r="P1465" s="58" t="str">
        <f t="shared" si="1319"/>
        <v>X</v>
      </c>
      <c r="Q1465" s="58" t="str">
        <f t="shared" si="1319"/>
        <v>X</v>
      </c>
    </row>
    <row r="1466" spans="1:17" ht="18.75" customHeight="1">
      <c r="A1466" s="780"/>
      <c r="B1466" s="58" t="s">
        <v>33</v>
      </c>
      <c r="C1466" s="58" t="str">
        <f t="shared" ref="C1466:Q1466" si="1320">IF(C8=$V$184,"O",IF(C8=$W$184,"O",IF(C8=$X$184,"O",IF(C8=$Y$184,"O",IF(C8=$Z$184,"O",IF(C8=$AA$184,"O",IF(C8=$AB$184,"O","X")))))))</f>
        <v>X</v>
      </c>
      <c r="D1466" s="58" t="str">
        <f t="shared" si="1320"/>
        <v>X</v>
      </c>
      <c r="E1466" s="58" t="str">
        <f t="shared" si="1320"/>
        <v>X</v>
      </c>
      <c r="F1466" s="58" t="str">
        <f t="shared" si="1320"/>
        <v>X</v>
      </c>
      <c r="G1466" s="58" t="str">
        <f t="shared" si="1320"/>
        <v>X</v>
      </c>
      <c r="H1466" s="58" t="str">
        <f t="shared" si="1320"/>
        <v>X</v>
      </c>
      <c r="I1466" s="58" t="str">
        <f t="shared" si="1320"/>
        <v>X</v>
      </c>
      <c r="J1466" s="58" t="str">
        <f t="shared" si="1320"/>
        <v>X</v>
      </c>
      <c r="K1466" s="58" t="str">
        <f t="shared" si="1320"/>
        <v>X</v>
      </c>
      <c r="L1466" s="58" t="str">
        <f t="shared" si="1320"/>
        <v>X</v>
      </c>
      <c r="M1466" s="58" t="str">
        <f t="shared" si="1320"/>
        <v>X</v>
      </c>
      <c r="N1466" s="58" t="str">
        <f t="shared" si="1320"/>
        <v>X</v>
      </c>
      <c r="O1466" s="58" t="str">
        <f t="shared" si="1320"/>
        <v>X</v>
      </c>
      <c r="P1466" s="58" t="str">
        <f t="shared" si="1320"/>
        <v>X</v>
      </c>
      <c r="Q1466" s="58" t="str">
        <f t="shared" si="1320"/>
        <v>X</v>
      </c>
    </row>
    <row r="1467" spans="1:17" ht="18.75" customHeight="1">
      <c r="A1467" s="780"/>
      <c r="B1467" s="58" t="s">
        <v>34</v>
      </c>
      <c r="C1467" s="58" t="str">
        <f t="shared" ref="C1467:Q1467" si="1321">IF(C9=$V$184,"O",IF(C9=$W$184,"O",IF(C9=$X$184,"O",IF(C9=$Y$184,"O",IF(C9=$Z$184,"O",IF(C9=$AA$184,"O",IF(C9=$AB$184,"O","X")))))))</f>
        <v>O</v>
      </c>
      <c r="D1467" s="58" t="str">
        <f t="shared" si="1321"/>
        <v>O</v>
      </c>
      <c r="E1467" s="58" t="str">
        <f t="shared" si="1321"/>
        <v>O</v>
      </c>
      <c r="F1467" s="58" t="str">
        <f t="shared" si="1321"/>
        <v>O</v>
      </c>
      <c r="G1467" s="58" t="str">
        <f t="shared" si="1321"/>
        <v>O</v>
      </c>
      <c r="H1467" s="58" t="str">
        <f t="shared" si="1321"/>
        <v>O</v>
      </c>
      <c r="I1467" s="58" t="str">
        <f t="shared" si="1321"/>
        <v>O</v>
      </c>
      <c r="J1467" s="58" t="str">
        <f t="shared" si="1321"/>
        <v>O</v>
      </c>
      <c r="K1467" s="58" t="str">
        <f t="shared" si="1321"/>
        <v>O</v>
      </c>
      <c r="L1467" s="58" t="str">
        <f t="shared" si="1321"/>
        <v>O</v>
      </c>
      <c r="M1467" s="58" t="str">
        <f t="shared" si="1321"/>
        <v>O</v>
      </c>
      <c r="N1467" s="58" t="str">
        <f t="shared" si="1321"/>
        <v>O</v>
      </c>
      <c r="O1467" s="58" t="str">
        <f t="shared" si="1321"/>
        <v>O</v>
      </c>
      <c r="P1467" s="58" t="str">
        <f t="shared" si="1321"/>
        <v>O</v>
      </c>
      <c r="Q1467" s="58" t="str">
        <f t="shared" si="1321"/>
        <v>O</v>
      </c>
    </row>
    <row r="1468" spans="1:17" ht="18.75" customHeight="1">
      <c r="A1468" s="780"/>
      <c r="B1468" s="58" t="s">
        <v>35</v>
      </c>
      <c r="C1468" s="58" t="str">
        <f t="shared" ref="C1468:Q1468" si="1322">IF(C10=$V$184,"O",IF(C10=$W$184,"O",IF(C10=$X$184,"O",IF(C10=$Y$184,"O",IF(C10=$Z$184,"O",IF(C10=$AA$184,"O",IF(C10=$AB$184,"O","X")))))))</f>
        <v>O</v>
      </c>
      <c r="D1468" s="58" t="str">
        <f t="shared" si="1322"/>
        <v>O</v>
      </c>
      <c r="E1468" s="58" t="str">
        <f t="shared" si="1322"/>
        <v>O</v>
      </c>
      <c r="F1468" s="58" t="str">
        <f t="shared" si="1322"/>
        <v>O</v>
      </c>
      <c r="G1468" s="58" t="str">
        <f t="shared" si="1322"/>
        <v>O</v>
      </c>
      <c r="H1468" s="58" t="str">
        <f t="shared" si="1322"/>
        <v>O</v>
      </c>
      <c r="I1468" s="58" t="str">
        <f t="shared" si="1322"/>
        <v>O</v>
      </c>
      <c r="J1468" s="58" t="str">
        <f t="shared" si="1322"/>
        <v>O</v>
      </c>
      <c r="K1468" s="58" t="str">
        <f t="shared" si="1322"/>
        <v>O</v>
      </c>
      <c r="L1468" s="58" t="str">
        <f t="shared" si="1322"/>
        <v>O</v>
      </c>
      <c r="M1468" s="58" t="str">
        <f t="shared" si="1322"/>
        <v>O</v>
      </c>
      <c r="N1468" s="58" t="str">
        <f t="shared" si="1322"/>
        <v>O</v>
      </c>
      <c r="O1468" s="58" t="str">
        <f t="shared" si="1322"/>
        <v>O</v>
      </c>
      <c r="P1468" s="58" t="str">
        <f t="shared" si="1322"/>
        <v>O</v>
      </c>
      <c r="Q1468" s="58" t="str">
        <f t="shared" si="1322"/>
        <v>O</v>
      </c>
    </row>
    <row r="1469" spans="1:17" ht="18.75" customHeight="1">
      <c r="A1469" s="780"/>
      <c r="B1469" s="58" t="s">
        <v>36</v>
      </c>
      <c r="C1469" s="58" t="str">
        <f t="shared" ref="C1469:Q1469" si="1323">IF(C11=$V$184,"O",IF(C11=$W$184,"O",IF(C11=$X$184,"O",IF(C11=$Y$184,"O",IF(C11=$Z$184,"O",IF(C11=$AA$184,"O",IF(C11=$AB$184,"O","X")))))))</f>
        <v>O</v>
      </c>
      <c r="D1469" s="58" t="str">
        <f t="shared" si="1323"/>
        <v>O</v>
      </c>
      <c r="E1469" s="58" t="str">
        <f t="shared" si="1323"/>
        <v>O</v>
      </c>
      <c r="F1469" s="58" t="str">
        <f t="shared" si="1323"/>
        <v>O</v>
      </c>
      <c r="G1469" s="58" t="str">
        <f t="shared" si="1323"/>
        <v>O</v>
      </c>
      <c r="H1469" s="58" t="str">
        <f t="shared" si="1323"/>
        <v>O</v>
      </c>
      <c r="I1469" s="58" t="str">
        <f t="shared" si="1323"/>
        <v>O</v>
      </c>
      <c r="J1469" s="58" t="str">
        <f t="shared" si="1323"/>
        <v>O</v>
      </c>
      <c r="K1469" s="58" t="str">
        <f t="shared" si="1323"/>
        <v>O</v>
      </c>
      <c r="L1469" s="58" t="str">
        <f t="shared" si="1323"/>
        <v>O</v>
      </c>
      <c r="M1469" s="58" t="str">
        <f t="shared" si="1323"/>
        <v>O</v>
      </c>
      <c r="N1469" s="58" t="str">
        <f t="shared" si="1323"/>
        <v>O</v>
      </c>
      <c r="O1469" s="58" t="str">
        <f t="shared" si="1323"/>
        <v>O</v>
      </c>
      <c r="P1469" s="58" t="str">
        <f t="shared" si="1323"/>
        <v>O</v>
      </c>
      <c r="Q1469" s="58" t="str">
        <f t="shared" si="1323"/>
        <v>O</v>
      </c>
    </row>
    <row r="1470" spans="1:17" ht="18.75" customHeight="1">
      <c r="A1470" s="780"/>
      <c r="B1470" s="58" t="s">
        <v>21</v>
      </c>
      <c r="C1470" s="58" t="str">
        <f t="shared" ref="C1470:Q1470" si="1324">IF(C12=$V$184,"O",IF(C12=$W$184,"O",IF(C12=$X$184,"O",IF(C12=$Y$184,"O",IF(C12=$Z$184,"O",IF(C12=$AA$184,"O",IF(C12=$AB$184,"O","X")))))))</f>
        <v>X</v>
      </c>
      <c r="D1470" s="58" t="str">
        <f t="shared" si="1324"/>
        <v>X</v>
      </c>
      <c r="E1470" s="58" t="str">
        <f t="shared" si="1324"/>
        <v>X</v>
      </c>
      <c r="F1470" s="58" t="str">
        <f t="shared" si="1324"/>
        <v>X</v>
      </c>
      <c r="G1470" s="58" t="str">
        <f t="shared" si="1324"/>
        <v>X</v>
      </c>
      <c r="H1470" s="58" t="str">
        <f t="shared" si="1324"/>
        <v>X</v>
      </c>
      <c r="I1470" s="58" t="str">
        <f t="shared" si="1324"/>
        <v>X</v>
      </c>
      <c r="J1470" s="58" t="str">
        <f t="shared" si="1324"/>
        <v>X</v>
      </c>
      <c r="K1470" s="58" t="str">
        <f t="shared" si="1324"/>
        <v>X</v>
      </c>
      <c r="L1470" s="58" t="str">
        <f t="shared" si="1324"/>
        <v>X</v>
      </c>
      <c r="M1470" s="58" t="str">
        <f t="shared" si="1324"/>
        <v>X</v>
      </c>
      <c r="N1470" s="58" t="str">
        <f t="shared" si="1324"/>
        <v>X</v>
      </c>
      <c r="O1470" s="58" t="str">
        <f t="shared" si="1324"/>
        <v>X</v>
      </c>
      <c r="P1470" s="58" t="str">
        <f t="shared" si="1324"/>
        <v>X</v>
      </c>
      <c r="Q1470" s="58" t="str">
        <f t="shared" si="1324"/>
        <v>X</v>
      </c>
    </row>
    <row r="1471" spans="1:17" ht="18.75" customHeight="1">
      <c r="A1471" s="781"/>
      <c r="B1471" s="30" t="s">
        <v>46</v>
      </c>
      <c r="C1471" s="47">
        <f>COUNTIF(C1465:C1470,"O")</f>
        <v>3</v>
      </c>
      <c r="D1471" s="47">
        <f t="shared" ref="D1471:Q1471" si="1325">COUNTIF(D1465:D1470,"O")</f>
        <v>3</v>
      </c>
      <c r="E1471" s="47">
        <f t="shared" si="1325"/>
        <v>3</v>
      </c>
      <c r="F1471" s="47">
        <f t="shared" si="1325"/>
        <v>3</v>
      </c>
      <c r="G1471" s="47">
        <f t="shared" si="1325"/>
        <v>3</v>
      </c>
      <c r="H1471" s="47">
        <f t="shared" si="1325"/>
        <v>3</v>
      </c>
      <c r="I1471" s="47">
        <f t="shared" si="1325"/>
        <v>3</v>
      </c>
      <c r="J1471" s="47">
        <f t="shared" si="1325"/>
        <v>3</v>
      </c>
      <c r="K1471" s="47">
        <f t="shared" si="1325"/>
        <v>3</v>
      </c>
      <c r="L1471" s="47">
        <f t="shared" si="1325"/>
        <v>3</v>
      </c>
      <c r="M1471" s="47">
        <f t="shared" si="1325"/>
        <v>3</v>
      </c>
      <c r="N1471" s="47">
        <f t="shared" si="1325"/>
        <v>3</v>
      </c>
      <c r="O1471" s="47">
        <f t="shared" si="1325"/>
        <v>3</v>
      </c>
      <c r="P1471" s="47">
        <f t="shared" si="1325"/>
        <v>3</v>
      </c>
      <c r="Q1471" s="47">
        <f t="shared" si="1325"/>
        <v>3</v>
      </c>
    </row>
    <row r="1472" spans="1:17" ht="18.75" customHeight="1">
      <c r="A1472" s="779">
        <v>169</v>
      </c>
      <c r="B1472" s="58" t="s">
        <v>32</v>
      </c>
      <c r="C1472" s="58" t="str">
        <f>IF(C7=$V$185,"O",IF(C7=$W$185,"O",IF(C7=$X$185,"O","X")))</f>
        <v>X</v>
      </c>
      <c r="D1472" s="58" t="str">
        <f t="shared" ref="D1472:Q1472" si="1326">IF(D7=$V$185,"O",IF(D7=$W$185,"O",IF(D7=$X$185,"O","X")))</f>
        <v>X</v>
      </c>
      <c r="E1472" s="58" t="str">
        <f t="shared" si="1326"/>
        <v>X</v>
      </c>
      <c r="F1472" s="58" t="str">
        <f t="shared" si="1326"/>
        <v>X</v>
      </c>
      <c r="G1472" s="58" t="str">
        <f t="shared" si="1326"/>
        <v>X</v>
      </c>
      <c r="H1472" s="58" t="str">
        <f t="shared" si="1326"/>
        <v>X</v>
      </c>
      <c r="I1472" s="58" t="str">
        <f t="shared" si="1326"/>
        <v>X</v>
      </c>
      <c r="J1472" s="58" t="str">
        <f t="shared" si="1326"/>
        <v>X</v>
      </c>
      <c r="K1472" s="58" t="str">
        <f t="shared" si="1326"/>
        <v>X</v>
      </c>
      <c r="L1472" s="58" t="str">
        <f t="shared" si="1326"/>
        <v>X</v>
      </c>
      <c r="M1472" s="58" t="str">
        <f t="shared" si="1326"/>
        <v>X</v>
      </c>
      <c r="N1472" s="58" t="str">
        <f t="shared" si="1326"/>
        <v>X</v>
      </c>
      <c r="O1472" s="58" t="str">
        <f t="shared" si="1326"/>
        <v>X</v>
      </c>
      <c r="P1472" s="58" t="str">
        <f t="shared" si="1326"/>
        <v>X</v>
      </c>
      <c r="Q1472" s="58" t="str">
        <f t="shared" si="1326"/>
        <v>X</v>
      </c>
    </row>
    <row r="1473" spans="1:17" ht="18.75" customHeight="1">
      <c r="A1473" s="780"/>
      <c r="B1473" s="58" t="s">
        <v>33</v>
      </c>
      <c r="C1473" s="58" t="str">
        <f t="shared" ref="C1473:Q1473" si="1327">IF(C8=$V$185,"O",IF(C8=$W$185,"O",IF(C8=$X$185,"O","X")))</f>
        <v>X</v>
      </c>
      <c r="D1473" s="58" t="str">
        <f t="shared" si="1327"/>
        <v>X</v>
      </c>
      <c r="E1473" s="58" t="str">
        <f t="shared" si="1327"/>
        <v>X</v>
      </c>
      <c r="F1473" s="58" t="str">
        <f t="shared" si="1327"/>
        <v>X</v>
      </c>
      <c r="G1473" s="58" t="str">
        <f t="shared" si="1327"/>
        <v>X</v>
      </c>
      <c r="H1473" s="58" t="str">
        <f t="shared" si="1327"/>
        <v>X</v>
      </c>
      <c r="I1473" s="58" t="str">
        <f t="shared" si="1327"/>
        <v>X</v>
      </c>
      <c r="J1473" s="58" t="str">
        <f t="shared" si="1327"/>
        <v>X</v>
      </c>
      <c r="K1473" s="58" t="str">
        <f t="shared" si="1327"/>
        <v>X</v>
      </c>
      <c r="L1473" s="58" t="str">
        <f t="shared" si="1327"/>
        <v>X</v>
      </c>
      <c r="M1473" s="58" t="str">
        <f t="shared" si="1327"/>
        <v>X</v>
      </c>
      <c r="N1473" s="58" t="str">
        <f t="shared" si="1327"/>
        <v>X</v>
      </c>
      <c r="O1473" s="58" t="str">
        <f t="shared" si="1327"/>
        <v>X</v>
      </c>
      <c r="P1473" s="58" t="str">
        <f t="shared" si="1327"/>
        <v>X</v>
      </c>
      <c r="Q1473" s="58" t="str">
        <f t="shared" si="1327"/>
        <v>X</v>
      </c>
    </row>
    <row r="1474" spans="1:17" ht="18.75" customHeight="1">
      <c r="A1474" s="780"/>
      <c r="B1474" s="58" t="s">
        <v>34</v>
      </c>
      <c r="C1474" s="58" t="str">
        <f t="shared" ref="C1474:Q1474" si="1328">IF(C9=$V$185,"O",IF(C9=$W$185,"O",IF(C9=$X$185,"O","X")))</f>
        <v>X</v>
      </c>
      <c r="D1474" s="58" t="str">
        <f t="shared" si="1328"/>
        <v>X</v>
      </c>
      <c r="E1474" s="58" t="str">
        <f t="shared" si="1328"/>
        <v>X</v>
      </c>
      <c r="F1474" s="58" t="str">
        <f t="shared" si="1328"/>
        <v>X</v>
      </c>
      <c r="G1474" s="58" t="str">
        <f t="shared" si="1328"/>
        <v>X</v>
      </c>
      <c r="H1474" s="58" t="str">
        <f t="shared" si="1328"/>
        <v>X</v>
      </c>
      <c r="I1474" s="58" t="str">
        <f t="shared" si="1328"/>
        <v>X</v>
      </c>
      <c r="J1474" s="58" t="str">
        <f t="shared" si="1328"/>
        <v>X</v>
      </c>
      <c r="K1474" s="58" t="str">
        <f t="shared" si="1328"/>
        <v>X</v>
      </c>
      <c r="L1474" s="58" t="str">
        <f t="shared" si="1328"/>
        <v>X</v>
      </c>
      <c r="M1474" s="58" t="str">
        <f t="shared" si="1328"/>
        <v>X</v>
      </c>
      <c r="N1474" s="58" t="str">
        <f t="shared" si="1328"/>
        <v>X</v>
      </c>
      <c r="O1474" s="58" t="str">
        <f t="shared" si="1328"/>
        <v>X</v>
      </c>
      <c r="P1474" s="58" t="str">
        <f t="shared" si="1328"/>
        <v>X</v>
      </c>
      <c r="Q1474" s="58" t="str">
        <f t="shared" si="1328"/>
        <v>X</v>
      </c>
    </row>
    <row r="1475" spans="1:17" ht="18.75" customHeight="1">
      <c r="A1475" s="780"/>
      <c r="B1475" s="58" t="s">
        <v>35</v>
      </c>
      <c r="C1475" s="58" t="str">
        <f t="shared" ref="C1475:Q1475" si="1329">IF(C10=$V$185,"O",IF(C10=$W$185,"O",IF(C10=$X$185,"O","X")))</f>
        <v>X</v>
      </c>
      <c r="D1475" s="58" t="str">
        <f t="shared" si="1329"/>
        <v>X</v>
      </c>
      <c r="E1475" s="58" t="str">
        <f t="shared" si="1329"/>
        <v>X</v>
      </c>
      <c r="F1475" s="58" t="str">
        <f t="shared" si="1329"/>
        <v>X</v>
      </c>
      <c r="G1475" s="58" t="str">
        <f t="shared" si="1329"/>
        <v>X</v>
      </c>
      <c r="H1475" s="58" t="str">
        <f t="shared" si="1329"/>
        <v>X</v>
      </c>
      <c r="I1475" s="58" t="str">
        <f t="shared" si="1329"/>
        <v>X</v>
      </c>
      <c r="J1475" s="58" t="str">
        <f t="shared" si="1329"/>
        <v>X</v>
      </c>
      <c r="K1475" s="58" t="str">
        <f t="shared" si="1329"/>
        <v>X</v>
      </c>
      <c r="L1475" s="58" t="str">
        <f t="shared" si="1329"/>
        <v>X</v>
      </c>
      <c r="M1475" s="58" t="str">
        <f t="shared" si="1329"/>
        <v>X</v>
      </c>
      <c r="N1475" s="58" t="str">
        <f t="shared" si="1329"/>
        <v>X</v>
      </c>
      <c r="O1475" s="58" t="str">
        <f t="shared" si="1329"/>
        <v>X</v>
      </c>
      <c r="P1475" s="58" t="str">
        <f t="shared" si="1329"/>
        <v>X</v>
      </c>
      <c r="Q1475" s="58" t="str">
        <f t="shared" si="1329"/>
        <v>X</v>
      </c>
    </row>
    <row r="1476" spans="1:17" ht="18.75" customHeight="1">
      <c r="A1476" s="780"/>
      <c r="B1476" s="58" t="s">
        <v>36</v>
      </c>
      <c r="C1476" s="58" t="str">
        <f t="shared" ref="C1476:Q1476" si="1330">IF(C11=$V$185,"O",IF(C11=$W$185,"O",IF(C11=$X$185,"O","X")))</f>
        <v>X</v>
      </c>
      <c r="D1476" s="58" t="str">
        <f t="shared" si="1330"/>
        <v>X</v>
      </c>
      <c r="E1476" s="58" t="str">
        <f t="shared" si="1330"/>
        <v>X</v>
      </c>
      <c r="F1476" s="58" t="str">
        <f t="shared" si="1330"/>
        <v>X</v>
      </c>
      <c r="G1476" s="58" t="str">
        <f t="shared" si="1330"/>
        <v>X</v>
      </c>
      <c r="H1476" s="58" t="str">
        <f t="shared" si="1330"/>
        <v>X</v>
      </c>
      <c r="I1476" s="58" t="str">
        <f t="shared" si="1330"/>
        <v>X</v>
      </c>
      <c r="J1476" s="58" t="str">
        <f t="shared" si="1330"/>
        <v>X</v>
      </c>
      <c r="K1476" s="58" t="str">
        <f t="shared" si="1330"/>
        <v>X</v>
      </c>
      <c r="L1476" s="58" t="str">
        <f t="shared" si="1330"/>
        <v>X</v>
      </c>
      <c r="M1476" s="58" t="str">
        <f t="shared" si="1330"/>
        <v>X</v>
      </c>
      <c r="N1476" s="58" t="str">
        <f t="shared" si="1330"/>
        <v>X</v>
      </c>
      <c r="O1476" s="58" t="str">
        <f t="shared" si="1330"/>
        <v>X</v>
      </c>
      <c r="P1476" s="58" t="str">
        <f t="shared" si="1330"/>
        <v>X</v>
      </c>
      <c r="Q1476" s="58" t="str">
        <f t="shared" si="1330"/>
        <v>X</v>
      </c>
    </row>
    <row r="1477" spans="1:17" ht="18.75" customHeight="1">
      <c r="A1477" s="780"/>
      <c r="B1477" s="58" t="s">
        <v>21</v>
      </c>
      <c r="C1477" s="58" t="str">
        <f t="shared" ref="C1477:Q1477" si="1331">IF(C12=$V$185,"O",IF(C12=$W$185,"O",IF(C12=$X$185,"O","X")))</f>
        <v>O</v>
      </c>
      <c r="D1477" s="58" t="str">
        <f t="shared" si="1331"/>
        <v>O</v>
      </c>
      <c r="E1477" s="58" t="str">
        <f t="shared" si="1331"/>
        <v>O</v>
      </c>
      <c r="F1477" s="58" t="str">
        <f t="shared" si="1331"/>
        <v>O</v>
      </c>
      <c r="G1477" s="58" t="str">
        <f t="shared" si="1331"/>
        <v>O</v>
      </c>
      <c r="H1477" s="58" t="str">
        <f t="shared" si="1331"/>
        <v>O</v>
      </c>
      <c r="I1477" s="58" t="str">
        <f t="shared" si="1331"/>
        <v>O</v>
      </c>
      <c r="J1477" s="58" t="str">
        <f t="shared" si="1331"/>
        <v>O</v>
      </c>
      <c r="K1477" s="58" t="str">
        <f t="shared" si="1331"/>
        <v>O</v>
      </c>
      <c r="L1477" s="58" t="str">
        <f t="shared" si="1331"/>
        <v>O</v>
      </c>
      <c r="M1477" s="58" t="str">
        <f t="shared" si="1331"/>
        <v>O</v>
      </c>
      <c r="N1477" s="58" t="str">
        <f t="shared" si="1331"/>
        <v>O</v>
      </c>
      <c r="O1477" s="58" t="str">
        <f t="shared" si="1331"/>
        <v>O</v>
      </c>
      <c r="P1477" s="58" t="str">
        <f t="shared" si="1331"/>
        <v>O</v>
      </c>
      <c r="Q1477" s="58" t="str">
        <f t="shared" si="1331"/>
        <v>O</v>
      </c>
    </row>
    <row r="1478" spans="1:17" ht="18.75" customHeight="1">
      <c r="A1478" s="781"/>
      <c r="B1478" s="30" t="s">
        <v>46</v>
      </c>
      <c r="C1478" s="47">
        <f>COUNTIF(C1472:C1477,"O")</f>
        <v>1</v>
      </c>
      <c r="D1478" s="47">
        <f t="shared" ref="D1478:Q1478" si="1332">COUNTIF(D1472:D1477,"O")</f>
        <v>1</v>
      </c>
      <c r="E1478" s="47">
        <f t="shared" si="1332"/>
        <v>1</v>
      </c>
      <c r="F1478" s="47">
        <f t="shared" si="1332"/>
        <v>1</v>
      </c>
      <c r="G1478" s="47">
        <f t="shared" si="1332"/>
        <v>1</v>
      </c>
      <c r="H1478" s="47">
        <f t="shared" si="1332"/>
        <v>1</v>
      </c>
      <c r="I1478" s="47">
        <f t="shared" si="1332"/>
        <v>1</v>
      </c>
      <c r="J1478" s="47">
        <f t="shared" si="1332"/>
        <v>1</v>
      </c>
      <c r="K1478" s="47">
        <f t="shared" si="1332"/>
        <v>1</v>
      </c>
      <c r="L1478" s="47">
        <f t="shared" si="1332"/>
        <v>1</v>
      </c>
      <c r="M1478" s="47">
        <f t="shared" si="1332"/>
        <v>1</v>
      </c>
      <c r="N1478" s="47">
        <f t="shared" si="1332"/>
        <v>1</v>
      </c>
      <c r="O1478" s="47">
        <f t="shared" si="1332"/>
        <v>1</v>
      </c>
      <c r="P1478" s="47">
        <f t="shared" si="1332"/>
        <v>1</v>
      </c>
      <c r="Q1478" s="47">
        <f t="shared" si="1332"/>
        <v>1</v>
      </c>
    </row>
    <row r="1479" spans="1:17" ht="18.75" customHeight="1">
      <c r="A1479" s="779">
        <v>170</v>
      </c>
      <c r="B1479" s="58" t="s">
        <v>32</v>
      </c>
      <c r="C1479" s="58" t="str">
        <f>IF(C7=$V$186,"O",IF(C7=$W$186,"O",IF(C7=$X$186,"O",IF(C7=$Y$186,"O",IF(C7=$Z$186,"O",IF(C7=$AA$186,"O",IF(C7=$AB$186,"O","X")))))))</f>
        <v>X</v>
      </c>
      <c r="D1479" s="58" t="str">
        <f t="shared" ref="D1479:Q1479" si="1333">IF(D7=$V$186,"O",IF(D7=$W$186,"O",IF(D7=$X$186,"O",IF(D7=$Y$186,"O",IF(D7=$Z$186,"O",IF(D7=$AA$186,"O",IF(D7=$AB$186,"O","X")))))))</f>
        <v>X</v>
      </c>
      <c r="E1479" s="58" t="str">
        <f t="shared" si="1333"/>
        <v>X</v>
      </c>
      <c r="F1479" s="58" t="str">
        <f t="shared" si="1333"/>
        <v>X</v>
      </c>
      <c r="G1479" s="58" t="str">
        <f t="shared" si="1333"/>
        <v>X</v>
      </c>
      <c r="H1479" s="58" t="str">
        <f t="shared" si="1333"/>
        <v>X</v>
      </c>
      <c r="I1479" s="58" t="str">
        <f t="shared" si="1333"/>
        <v>X</v>
      </c>
      <c r="J1479" s="58" t="str">
        <f t="shared" si="1333"/>
        <v>X</v>
      </c>
      <c r="K1479" s="58" t="str">
        <f t="shared" si="1333"/>
        <v>X</v>
      </c>
      <c r="L1479" s="58" t="str">
        <f t="shared" si="1333"/>
        <v>X</v>
      </c>
      <c r="M1479" s="58" t="str">
        <f t="shared" si="1333"/>
        <v>X</v>
      </c>
      <c r="N1479" s="58" t="str">
        <f t="shared" si="1333"/>
        <v>X</v>
      </c>
      <c r="O1479" s="58" t="str">
        <f t="shared" si="1333"/>
        <v>X</v>
      </c>
      <c r="P1479" s="58" t="str">
        <f t="shared" si="1333"/>
        <v>X</v>
      </c>
      <c r="Q1479" s="58" t="str">
        <f t="shared" si="1333"/>
        <v>X</v>
      </c>
    </row>
    <row r="1480" spans="1:17" ht="18.75" customHeight="1">
      <c r="A1480" s="780"/>
      <c r="B1480" s="58" t="s">
        <v>33</v>
      </c>
      <c r="C1480" s="58" t="str">
        <f t="shared" ref="C1480:Q1480" si="1334">IF(C8=$V$186,"O",IF(C8=$W$186,"O",IF(C8=$X$186,"O",IF(C8=$Y$186,"O",IF(C8=$Z$186,"O",IF(C8=$AA$186,"O",IF(C8=$AB$186,"O","X")))))))</f>
        <v>X</v>
      </c>
      <c r="D1480" s="58" t="str">
        <f t="shared" si="1334"/>
        <v>X</v>
      </c>
      <c r="E1480" s="58" t="str">
        <f t="shared" si="1334"/>
        <v>X</v>
      </c>
      <c r="F1480" s="58" t="str">
        <f t="shared" si="1334"/>
        <v>X</v>
      </c>
      <c r="G1480" s="58" t="str">
        <f t="shared" si="1334"/>
        <v>X</v>
      </c>
      <c r="H1480" s="58" t="str">
        <f t="shared" si="1334"/>
        <v>X</v>
      </c>
      <c r="I1480" s="58" t="str">
        <f t="shared" si="1334"/>
        <v>X</v>
      </c>
      <c r="J1480" s="58" t="str">
        <f t="shared" si="1334"/>
        <v>X</v>
      </c>
      <c r="K1480" s="58" t="str">
        <f t="shared" si="1334"/>
        <v>X</v>
      </c>
      <c r="L1480" s="58" t="str">
        <f t="shared" si="1334"/>
        <v>X</v>
      </c>
      <c r="M1480" s="58" t="str">
        <f t="shared" si="1334"/>
        <v>X</v>
      </c>
      <c r="N1480" s="58" t="str">
        <f t="shared" si="1334"/>
        <v>X</v>
      </c>
      <c r="O1480" s="58" t="str">
        <f t="shared" si="1334"/>
        <v>X</v>
      </c>
      <c r="P1480" s="58" t="str">
        <f t="shared" si="1334"/>
        <v>X</v>
      </c>
      <c r="Q1480" s="58" t="str">
        <f t="shared" si="1334"/>
        <v>X</v>
      </c>
    </row>
    <row r="1481" spans="1:17" ht="18.75" customHeight="1">
      <c r="A1481" s="780"/>
      <c r="B1481" s="58" t="s">
        <v>34</v>
      </c>
      <c r="C1481" s="58" t="str">
        <f t="shared" ref="C1481:Q1481" si="1335">IF(C9=$V$186,"O",IF(C9=$W$186,"O",IF(C9=$X$186,"O",IF(C9=$Y$186,"O",IF(C9=$Z$186,"O",IF(C9=$AA$186,"O",IF(C9=$AB$186,"O","X")))))))</f>
        <v>X</v>
      </c>
      <c r="D1481" s="58" t="str">
        <f t="shared" si="1335"/>
        <v>X</v>
      </c>
      <c r="E1481" s="58" t="str">
        <f t="shared" si="1335"/>
        <v>X</v>
      </c>
      <c r="F1481" s="58" t="str">
        <f t="shared" si="1335"/>
        <v>X</v>
      </c>
      <c r="G1481" s="58" t="str">
        <f t="shared" si="1335"/>
        <v>X</v>
      </c>
      <c r="H1481" s="58" t="str">
        <f t="shared" si="1335"/>
        <v>X</v>
      </c>
      <c r="I1481" s="58" t="str">
        <f t="shared" si="1335"/>
        <v>X</v>
      </c>
      <c r="J1481" s="58" t="str">
        <f t="shared" si="1335"/>
        <v>X</v>
      </c>
      <c r="K1481" s="58" t="str">
        <f t="shared" si="1335"/>
        <v>X</v>
      </c>
      <c r="L1481" s="58" t="str">
        <f t="shared" si="1335"/>
        <v>X</v>
      </c>
      <c r="M1481" s="58" t="str">
        <f t="shared" si="1335"/>
        <v>X</v>
      </c>
      <c r="N1481" s="58" t="str">
        <f t="shared" si="1335"/>
        <v>X</v>
      </c>
      <c r="O1481" s="58" t="str">
        <f t="shared" si="1335"/>
        <v>X</v>
      </c>
      <c r="P1481" s="58" t="str">
        <f t="shared" si="1335"/>
        <v>X</v>
      </c>
      <c r="Q1481" s="58" t="str">
        <f t="shared" si="1335"/>
        <v>X</v>
      </c>
    </row>
    <row r="1482" spans="1:17" ht="18.75" customHeight="1">
      <c r="A1482" s="780"/>
      <c r="B1482" s="58" t="s">
        <v>35</v>
      </c>
      <c r="C1482" s="58" t="str">
        <f t="shared" ref="C1482:Q1482" si="1336">IF(C10=$V$186,"O",IF(C10=$W$186,"O",IF(C10=$X$186,"O",IF(C10=$Y$186,"O",IF(C10=$Z$186,"O",IF(C10=$AA$186,"O",IF(C10=$AB$186,"O","X")))))))</f>
        <v>X</v>
      </c>
      <c r="D1482" s="58" t="str">
        <f t="shared" si="1336"/>
        <v>X</v>
      </c>
      <c r="E1482" s="58" t="str">
        <f t="shared" si="1336"/>
        <v>X</v>
      </c>
      <c r="F1482" s="58" t="str">
        <f t="shared" si="1336"/>
        <v>X</v>
      </c>
      <c r="G1482" s="58" t="str">
        <f t="shared" si="1336"/>
        <v>X</v>
      </c>
      <c r="H1482" s="58" t="str">
        <f t="shared" si="1336"/>
        <v>X</v>
      </c>
      <c r="I1482" s="58" t="str">
        <f t="shared" si="1336"/>
        <v>X</v>
      </c>
      <c r="J1482" s="58" t="str">
        <f t="shared" si="1336"/>
        <v>X</v>
      </c>
      <c r="K1482" s="58" t="str">
        <f t="shared" si="1336"/>
        <v>X</v>
      </c>
      <c r="L1482" s="58" t="str">
        <f t="shared" si="1336"/>
        <v>X</v>
      </c>
      <c r="M1482" s="58" t="str">
        <f t="shared" si="1336"/>
        <v>X</v>
      </c>
      <c r="N1482" s="58" t="str">
        <f t="shared" si="1336"/>
        <v>X</v>
      </c>
      <c r="O1482" s="58" t="str">
        <f t="shared" si="1336"/>
        <v>X</v>
      </c>
      <c r="P1482" s="58" t="str">
        <f t="shared" si="1336"/>
        <v>X</v>
      </c>
      <c r="Q1482" s="58" t="str">
        <f t="shared" si="1336"/>
        <v>X</v>
      </c>
    </row>
    <row r="1483" spans="1:17" ht="18.75" customHeight="1">
      <c r="A1483" s="780"/>
      <c r="B1483" s="58" t="s">
        <v>36</v>
      </c>
      <c r="C1483" s="58" t="str">
        <f t="shared" ref="C1483:Q1483" si="1337">IF(C11=$V$186,"O",IF(C11=$W$186,"O",IF(C11=$X$186,"O",IF(C11=$Y$186,"O",IF(C11=$Z$186,"O",IF(C11=$AA$186,"O",IF(C11=$AB$186,"O","X")))))))</f>
        <v>X</v>
      </c>
      <c r="D1483" s="58" t="str">
        <f t="shared" si="1337"/>
        <v>X</v>
      </c>
      <c r="E1483" s="58" t="str">
        <f t="shared" si="1337"/>
        <v>X</v>
      </c>
      <c r="F1483" s="58" t="str">
        <f t="shared" si="1337"/>
        <v>X</v>
      </c>
      <c r="G1483" s="58" t="str">
        <f t="shared" si="1337"/>
        <v>X</v>
      </c>
      <c r="H1483" s="58" t="str">
        <f t="shared" si="1337"/>
        <v>X</v>
      </c>
      <c r="I1483" s="58" t="str">
        <f t="shared" si="1337"/>
        <v>X</v>
      </c>
      <c r="J1483" s="58" t="str">
        <f t="shared" si="1337"/>
        <v>X</v>
      </c>
      <c r="K1483" s="58" t="str">
        <f t="shared" si="1337"/>
        <v>X</v>
      </c>
      <c r="L1483" s="58" t="str">
        <f t="shared" si="1337"/>
        <v>X</v>
      </c>
      <c r="M1483" s="58" t="str">
        <f t="shared" si="1337"/>
        <v>X</v>
      </c>
      <c r="N1483" s="58" t="str">
        <f t="shared" si="1337"/>
        <v>X</v>
      </c>
      <c r="O1483" s="58" t="str">
        <f t="shared" si="1337"/>
        <v>X</v>
      </c>
      <c r="P1483" s="58" t="str">
        <f t="shared" si="1337"/>
        <v>X</v>
      </c>
      <c r="Q1483" s="58" t="str">
        <f t="shared" si="1337"/>
        <v>X</v>
      </c>
    </row>
    <row r="1484" spans="1:17" ht="18.75" customHeight="1">
      <c r="A1484" s="780"/>
      <c r="B1484" s="58" t="s">
        <v>21</v>
      </c>
      <c r="C1484" s="58" t="str">
        <f t="shared" ref="C1484:Q1484" si="1338">IF(C12=$V$186,"O",IF(C12=$W$186,"O",IF(C12=$X$186,"O",IF(C12=$Y$186,"O",IF(C12=$Z$186,"O",IF(C12=$AA$186,"O",IF(C12=$AB$186,"O","X")))))))</f>
        <v>O</v>
      </c>
      <c r="D1484" s="58" t="str">
        <f t="shared" si="1338"/>
        <v>O</v>
      </c>
      <c r="E1484" s="58" t="str">
        <f t="shared" si="1338"/>
        <v>O</v>
      </c>
      <c r="F1484" s="58" t="str">
        <f t="shared" si="1338"/>
        <v>O</v>
      </c>
      <c r="G1484" s="58" t="str">
        <f t="shared" si="1338"/>
        <v>O</v>
      </c>
      <c r="H1484" s="58" t="str">
        <f t="shared" si="1338"/>
        <v>O</v>
      </c>
      <c r="I1484" s="58" t="str">
        <f t="shared" si="1338"/>
        <v>O</v>
      </c>
      <c r="J1484" s="58" t="str">
        <f t="shared" si="1338"/>
        <v>O</v>
      </c>
      <c r="K1484" s="58" t="str">
        <f t="shared" si="1338"/>
        <v>O</v>
      </c>
      <c r="L1484" s="58" t="str">
        <f t="shared" si="1338"/>
        <v>O</v>
      </c>
      <c r="M1484" s="58" t="str">
        <f t="shared" si="1338"/>
        <v>O</v>
      </c>
      <c r="N1484" s="58" t="str">
        <f t="shared" si="1338"/>
        <v>O</v>
      </c>
      <c r="O1484" s="58" t="str">
        <f t="shared" si="1338"/>
        <v>O</v>
      </c>
      <c r="P1484" s="58" t="str">
        <f t="shared" si="1338"/>
        <v>O</v>
      </c>
      <c r="Q1484" s="58" t="str">
        <f t="shared" si="1338"/>
        <v>O</v>
      </c>
    </row>
    <row r="1485" spans="1:17" ht="18.75" customHeight="1">
      <c r="A1485" s="781"/>
      <c r="B1485" s="30" t="s">
        <v>46</v>
      </c>
      <c r="C1485" s="47">
        <f>COUNTIF(C1479:C1484,"O")</f>
        <v>1</v>
      </c>
      <c r="D1485" s="47">
        <f t="shared" ref="D1485:Q1485" si="1339">COUNTIF(D1479:D1484,"O")</f>
        <v>1</v>
      </c>
      <c r="E1485" s="47">
        <f t="shared" si="1339"/>
        <v>1</v>
      </c>
      <c r="F1485" s="47">
        <f t="shared" si="1339"/>
        <v>1</v>
      </c>
      <c r="G1485" s="47">
        <f t="shared" si="1339"/>
        <v>1</v>
      </c>
      <c r="H1485" s="47">
        <f t="shared" si="1339"/>
        <v>1</v>
      </c>
      <c r="I1485" s="47">
        <f t="shared" si="1339"/>
        <v>1</v>
      </c>
      <c r="J1485" s="47">
        <f t="shared" si="1339"/>
        <v>1</v>
      </c>
      <c r="K1485" s="47">
        <f t="shared" si="1339"/>
        <v>1</v>
      </c>
      <c r="L1485" s="47">
        <f t="shared" si="1339"/>
        <v>1</v>
      </c>
      <c r="M1485" s="47">
        <f t="shared" si="1339"/>
        <v>1</v>
      </c>
      <c r="N1485" s="47">
        <f t="shared" si="1339"/>
        <v>1</v>
      </c>
      <c r="O1485" s="47">
        <f t="shared" si="1339"/>
        <v>1</v>
      </c>
      <c r="P1485" s="47">
        <f t="shared" si="1339"/>
        <v>1</v>
      </c>
      <c r="Q1485" s="47">
        <f t="shared" si="1339"/>
        <v>1</v>
      </c>
    </row>
    <row r="1486" spans="1:17" ht="18.75" customHeight="1">
      <c r="A1486" s="779">
        <v>171</v>
      </c>
      <c r="B1486" s="58" t="s">
        <v>32</v>
      </c>
      <c r="C1486" s="58" t="str">
        <f>IF(C7=$V$187,"O",IF(C7=$W$187,"O",IF(C7=$X$187,"O",IF(C7=$Y$187,"O",IF(C7=$Z$187,"O",IF(C7=$AA$187,"O",IF(C7=$AB$187,"O","X")))))))</f>
        <v>X</v>
      </c>
      <c r="D1486" s="58" t="str">
        <f t="shared" ref="D1486:Q1486" si="1340">IF(D7=$V$187,"O",IF(D7=$W$187,"O",IF(D7=$X$187,"O",IF(D7=$Y$187,"O",IF(D7=$Z$187,"O",IF(D7=$AA$187,"O",IF(D7=$AB$187,"O","X")))))))</f>
        <v>X</v>
      </c>
      <c r="E1486" s="58" t="str">
        <f t="shared" si="1340"/>
        <v>X</v>
      </c>
      <c r="F1486" s="58" t="str">
        <f t="shared" si="1340"/>
        <v>X</v>
      </c>
      <c r="G1486" s="58" t="str">
        <f t="shared" si="1340"/>
        <v>X</v>
      </c>
      <c r="H1486" s="58" t="str">
        <f t="shared" si="1340"/>
        <v>X</v>
      </c>
      <c r="I1486" s="58" t="str">
        <f t="shared" si="1340"/>
        <v>X</v>
      </c>
      <c r="J1486" s="58" t="str">
        <f t="shared" si="1340"/>
        <v>X</v>
      </c>
      <c r="K1486" s="58" t="str">
        <f t="shared" si="1340"/>
        <v>X</v>
      </c>
      <c r="L1486" s="58" t="str">
        <f t="shared" si="1340"/>
        <v>X</v>
      </c>
      <c r="M1486" s="58" t="str">
        <f t="shared" si="1340"/>
        <v>X</v>
      </c>
      <c r="N1486" s="58" t="str">
        <f t="shared" si="1340"/>
        <v>X</v>
      </c>
      <c r="O1486" s="58" t="str">
        <f t="shared" si="1340"/>
        <v>X</v>
      </c>
      <c r="P1486" s="58" t="str">
        <f t="shared" si="1340"/>
        <v>X</v>
      </c>
      <c r="Q1486" s="58" t="str">
        <f t="shared" si="1340"/>
        <v>X</v>
      </c>
    </row>
    <row r="1487" spans="1:17" ht="18.75" customHeight="1">
      <c r="A1487" s="780"/>
      <c r="B1487" s="58" t="s">
        <v>33</v>
      </c>
      <c r="C1487" s="58" t="str">
        <f t="shared" ref="C1487:Q1487" si="1341">IF(C8=$V$187,"O",IF(C8=$W$187,"O",IF(C8=$X$187,"O",IF(C8=$Y$187,"O",IF(C8=$Z$187,"O",IF(C8=$AA$187,"O",IF(C8=$AB$187,"O","X")))))))</f>
        <v>X</v>
      </c>
      <c r="D1487" s="58" t="str">
        <f t="shared" si="1341"/>
        <v>X</v>
      </c>
      <c r="E1487" s="58" t="str">
        <f t="shared" si="1341"/>
        <v>X</v>
      </c>
      <c r="F1487" s="58" t="str">
        <f t="shared" si="1341"/>
        <v>X</v>
      </c>
      <c r="G1487" s="58" t="str">
        <f t="shared" si="1341"/>
        <v>X</v>
      </c>
      <c r="H1487" s="58" t="str">
        <f t="shared" si="1341"/>
        <v>X</v>
      </c>
      <c r="I1487" s="58" t="str">
        <f t="shared" si="1341"/>
        <v>X</v>
      </c>
      <c r="J1487" s="58" t="str">
        <f t="shared" si="1341"/>
        <v>X</v>
      </c>
      <c r="K1487" s="58" t="str">
        <f t="shared" si="1341"/>
        <v>X</v>
      </c>
      <c r="L1487" s="58" t="str">
        <f t="shared" si="1341"/>
        <v>X</v>
      </c>
      <c r="M1487" s="58" t="str">
        <f t="shared" si="1341"/>
        <v>X</v>
      </c>
      <c r="N1487" s="58" t="str">
        <f t="shared" si="1341"/>
        <v>X</v>
      </c>
      <c r="O1487" s="58" t="str">
        <f t="shared" si="1341"/>
        <v>X</v>
      </c>
      <c r="P1487" s="58" t="str">
        <f t="shared" si="1341"/>
        <v>X</v>
      </c>
      <c r="Q1487" s="58" t="str">
        <f t="shared" si="1341"/>
        <v>X</v>
      </c>
    </row>
    <row r="1488" spans="1:17" ht="18.75" customHeight="1">
      <c r="A1488" s="780"/>
      <c r="B1488" s="58" t="s">
        <v>34</v>
      </c>
      <c r="C1488" s="58" t="str">
        <f t="shared" ref="C1488:Q1488" si="1342">IF(C9=$V$187,"O",IF(C9=$W$187,"O",IF(C9=$X$187,"O",IF(C9=$Y$187,"O",IF(C9=$Z$187,"O",IF(C9=$AA$187,"O",IF(C9=$AB$187,"O","X")))))))</f>
        <v>X</v>
      </c>
      <c r="D1488" s="58" t="str">
        <f t="shared" si="1342"/>
        <v>X</v>
      </c>
      <c r="E1488" s="58" t="str">
        <f t="shared" si="1342"/>
        <v>X</v>
      </c>
      <c r="F1488" s="58" t="str">
        <f t="shared" si="1342"/>
        <v>X</v>
      </c>
      <c r="G1488" s="58" t="str">
        <f t="shared" si="1342"/>
        <v>X</v>
      </c>
      <c r="H1488" s="58" t="str">
        <f t="shared" si="1342"/>
        <v>X</v>
      </c>
      <c r="I1488" s="58" t="str">
        <f t="shared" si="1342"/>
        <v>X</v>
      </c>
      <c r="J1488" s="58" t="str">
        <f t="shared" si="1342"/>
        <v>X</v>
      </c>
      <c r="K1488" s="58" t="str">
        <f t="shared" si="1342"/>
        <v>X</v>
      </c>
      <c r="L1488" s="58" t="str">
        <f t="shared" si="1342"/>
        <v>X</v>
      </c>
      <c r="M1488" s="58" t="str">
        <f t="shared" si="1342"/>
        <v>X</v>
      </c>
      <c r="N1488" s="58" t="str">
        <f t="shared" si="1342"/>
        <v>X</v>
      </c>
      <c r="O1488" s="58" t="str">
        <f t="shared" si="1342"/>
        <v>X</v>
      </c>
      <c r="P1488" s="58" t="str">
        <f t="shared" si="1342"/>
        <v>X</v>
      </c>
      <c r="Q1488" s="58" t="str">
        <f t="shared" si="1342"/>
        <v>X</v>
      </c>
    </row>
    <row r="1489" spans="1:17" ht="18.75" customHeight="1">
      <c r="A1489" s="780"/>
      <c r="B1489" s="58" t="s">
        <v>35</v>
      </c>
      <c r="C1489" s="58" t="str">
        <f t="shared" ref="C1489:Q1489" si="1343">IF(C10=$V$187,"O",IF(C10=$W$187,"O",IF(C10=$X$187,"O",IF(C10=$Y$187,"O",IF(C10=$Z$187,"O",IF(C10=$AA$187,"O",IF(C10=$AB$187,"O","X")))))))</f>
        <v>X</v>
      </c>
      <c r="D1489" s="58" t="str">
        <f t="shared" si="1343"/>
        <v>X</v>
      </c>
      <c r="E1489" s="58" t="str">
        <f t="shared" si="1343"/>
        <v>X</v>
      </c>
      <c r="F1489" s="58" t="str">
        <f t="shared" si="1343"/>
        <v>X</v>
      </c>
      <c r="G1489" s="58" t="str">
        <f t="shared" si="1343"/>
        <v>X</v>
      </c>
      <c r="H1489" s="58" t="str">
        <f t="shared" si="1343"/>
        <v>X</v>
      </c>
      <c r="I1489" s="58" t="str">
        <f t="shared" si="1343"/>
        <v>X</v>
      </c>
      <c r="J1489" s="58" t="str">
        <f t="shared" si="1343"/>
        <v>X</v>
      </c>
      <c r="K1489" s="58" t="str">
        <f t="shared" si="1343"/>
        <v>X</v>
      </c>
      <c r="L1489" s="58" t="str">
        <f t="shared" si="1343"/>
        <v>X</v>
      </c>
      <c r="M1489" s="58" t="str">
        <f t="shared" si="1343"/>
        <v>X</v>
      </c>
      <c r="N1489" s="58" t="str">
        <f t="shared" si="1343"/>
        <v>X</v>
      </c>
      <c r="O1489" s="58" t="str">
        <f t="shared" si="1343"/>
        <v>X</v>
      </c>
      <c r="P1489" s="58" t="str">
        <f t="shared" si="1343"/>
        <v>X</v>
      </c>
      <c r="Q1489" s="58" t="str">
        <f t="shared" si="1343"/>
        <v>X</v>
      </c>
    </row>
    <row r="1490" spans="1:17" ht="18.75" customHeight="1">
      <c r="A1490" s="780"/>
      <c r="B1490" s="58" t="s">
        <v>36</v>
      </c>
      <c r="C1490" s="58" t="str">
        <f t="shared" ref="C1490:Q1490" si="1344">IF(C11=$V$187,"O",IF(C11=$W$187,"O",IF(C11=$X$187,"O",IF(C11=$Y$187,"O",IF(C11=$Z$187,"O",IF(C11=$AA$187,"O",IF(C11=$AB$187,"O","X")))))))</f>
        <v>X</v>
      </c>
      <c r="D1490" s="58" t="str">
        <f t="shared" si="1344"/>
        <v>X</v>
      </c>
      <c r="E1490" s="58" t="str">
        <f t="shared" si="1344"/>
        <v>X</v>
      </c>
      <c r="F1490" s="58" t="str">
        <f t="shared" si="1344"/>
        <v>X</v>
      </c>
      <c r="G1490" s="58" t="str">
        <f t="shared" si="1344"/>
        <v>X</v>
      </c>
      <c r="H1490" s="58" t="str">
        <f t="shared" si="1344"/>
        <v>X</v>
      </c>
      <c r="I1490" s="58" t="str">
        <f t="shared" si="1344"/>
        <v>X</v>
      </c>
      <c r="J1490" s="58" t="str">
        <f t="shared" si="1344"/>
        <v>X</v>
      </c>
      <c r="K1490" s="58" t="str">
        <f t="shared" si="1344"/>
        <v>X</v>
      </c>
      <c r="L1490" s="58" t="str">
        <f t="shared" si="1344"/>
        <v>X</v>
      </c>
      <c r="M1490" s="58" t="str">
        <f t="shared" si="1344"/>
        <v>X</v>
      </c>
      <c r="N1490" s="58" t="str">
        <f t="shared" si="1344"/>
        <v>X</v>
      </c>
      <c r="O1490" s="58" t="str">
        <f t="shared" si="1344"/>
        <v>X</v>
      </c>
      <c r="P1490" s="58" t="str">
        <f t="shared" si="1344"/>
        <v>X</v>
      </c>
      <c r="Q1490" s="58" t="str">
        <f t="shared" si="1344"/>
        <v>X</v>
      </c>
    </row>
    <row r="1491" spans="1:17" ht="18.75" customHeight="1">
      <c r="A1491" s="780"/>
      <c r="B1491" s="58" t="s">
        <v>21</v>
      </c>
      <c r="C1491" s="58" t="str">
        <f t="shared" ref="C1491:Q1491" si="1345">IF(C12=$V$187,"O",IF(C12=$W$187,"O",IF(C12=$X$187,"O",IF(C12=$Y$187,"O",IF(C12=$Z$187,"O",IF(C12=$AA$187,"O",IF(C12=$AB$187,"O","X")))))))</f>
        <v>X</v>
      </c>
      <c r="D1491" s="58" t="str">
        <f t="shared" si="1345"/>
        <v>X</v>
      </c>
      <c r="E1491" s="58" t="str">
        <f t="shared" si="1345"/>
        <v>X</v>
      </c>
      <c r="F1491" s="58" t="str">
        <f t="shared" si="1345"/>
        <v>X</v>
      </c>
      <c r="G1491" s="58" t="str">
        <f t="shared" si="1345"/>
        <v>X</v>
      </c>
      <c r="H1491" s="58" t="str">
        <f t="shared" si="1345"/>
        <v>X</v>
      </c>
      <c r="I1491" s="58" t="str">
        <f t="shared" si="1345"/>
        <v>X</v>
      </c>
      <c r="J1491" s="58" t="str">
        <f t="shared" si="1345"/>
        <v>X</v>
      </c>
      <c r="K1491" s="58" t="str">
        <f t="shared" si="1345"/>
        <v>X</v>
      </c>
      <c r="L1491" s="58" t="str">
        <f t="shared" si="1345"/>
        <v>X</v>
      </c>
      <c r="M1491" s="58" t="str">
        <f t="shared" si="1345"/>
        <v>X</v>
      </c>
      <c r="N1491" s="58" t="str">
        <f t="shared" si="1345"/>
        <v>X</v>
      </c>
      <c r="O1491" s="58" t="str">
        <f t="shared" si="1345"/>
        <v>X</v>
      </c>
      <c r="P1491" s="58" t="str">
        <f t="shared" si="1345"/>
        <v>X</v>
      </c>
      <c r="Q1491" s="58" t="str">
        <f t="shared" si="1345"/>
        <v>X</v>
      </c>
    </row>
    <row r="1492" spans="1:17" ht="18.75" customHeight="1">
      <c r="A1492" s="781"/>
      <c r="B1492" s="30" t="s">
        <v>46</v>
      </c>
      <c r="C1492" s="47">
        <f>COUNTIF(C1486:C1491,"O")</f>
        <v>0</v>
      </c>
      <c r="D1492" s="47">
        <f t="shared" ref="D1492:Q1492" si="1346">COUNTIF(D1486:D1491,"O")</f>
        <v>0</v>
      </c>
      <c r="E1492" s="47">
        <f t="shared" si="1346"/>
        <v>0</v>
      </c>
      <c r="F1492" s="47">
        <f t="shared" si="1346"/>
        <v>0</v>
      </c>
      <c r="G1492" s="47">
        <f t="shared" si="1346"/>
        <v>0</v>
      </c>
      <c r="H1492" s="47">
        <f t="shared" si="1346"/>
        <v>0</v>
      </c>
      <c r="I1492" s="47">
        <f t="shared" si="1346"/>
        <v>0</v>
      </c>
      <c r="J1492" s="47">
        <f t="shared" si="1346"/>
        <v>0</v>
      </c>
      <c r="K1492" s="47">
        <f t="shared" si="1346"/>
        <v>0</v>
      </c>
      <c r="L1492" s="47">
        <f t="shared" si="1346"/>
        <v>0</v>
      </c>
      <c r="M1492" s="47">
        <f t="shared" si="1346"/>
        <v>0</v>
      </c>
      <c r="N1492" s="47">
        <f t="shared" si="1346"/>
        <v>0</v>
      </c>
      <c r="O1492" s="47">
        <f t="shared" si="1346"/>
        <v>0</v>
      </c>
      <c r="P1492" s="47">
        <f t="shared" si="1346"/>
        <v>0</v>
      </c>
      <c r="Q1492" s="47">
        <f t="shared" si="1346"/>
        <v>0</v>
      </c>
    </row>
    <row r="1493" spans="1:17" ht="18.75" customHeight="1">
      <c r="A1493" s="779">
        <v>172</v>
      </c>
      <c r="B1493" s="58" t="s">
        <v>32</v>
      </c>
      <c r="C1493" s="58" t="str">
        <f>IF(C7=$V$188,"O",IF(C7=$W$188,"O",IF(C7=$X$188,"O",IF(C7=$Y$188,"O",IF(C7=$Z$188,"O",IF(C7=$AA$188,"O",IF(C7=$AB$188,"O","X")))))))</f>
        <v>X</v>
      </c>
      <c r="D1493" s="58" t="str">
        <f t="shared" ref="D1493:Q1493" si="1347">IF(D7=$V$188,"O",IF(D7=$W$188,"O",IF(D7=$X$188,"O",IF(D7=$Y$188,"O",IF(D7=$Z$188,"O",IF(D7=$AA$188,"O",IF(D7=$AB$188,"O","X")))))))</f>
        <v>X</v>
      </c>
      <c r="E1493" s="58" t="str">
        <f t="shared" si="1347"/>
        <v>X</v>
      </c>
      <c r="F1493" s="58" t="str">
        <f t="shared" si="1347"/>
        <v>X</v>
      </c>
      <c r="G1493" s="58" t="str">
        <f t="shared" si="1347"/>
        <v>X</v>
      </c>
      <c r="H1493" s="58" t="str">
        <f t="shared" si="1347"/>
        <v>X</v>
      </c>
      <c r="I1493" s="58" t="str">
        <f t="shared" si="1347"/>
        <v>X</v>
      </c>
      <c r="J1493" s="58" t="str">
        <f t="shared" si="1347"/>
        <v>X</v>
      </c>
      <c r="K1493" s="58" t="str">
        <f t="shared" si="1347"/>
        <v>X</v>
      </c>
      <c r="L1493" s="58" t="str">
        <f t="shared" si="1347"/>
        <v>X</v>
      </c>
      <c r="M1493" s="58" t="str">
        <f t="shared" si="1347"/>
        <v>X</v>
      </c>
      <c r="N1493" s="58" t="str">
        <f t="shared" si="1347"/>
        <v>X</v>
      </c>
      <c r="O1493" s="58" t="str">
        <f t="shared" si="1347"/>
        <v>X</v>
      </c>
      <c r="P1493" s="58" t="str">
        <f t="shared" si="1347"/>
        <v>X</v>
      </c>
      <c r="Q1493" s="58" t="str">
        <f t="shared" si="1347"/>
        <v>X</v>
      </c>
    </row>
    <row r="1494" spans="1:17" ht="18.75" customHeight="1">
      <c r="A1494" s="780"/>
      <c r="B1494" s="58" t="s">
        <v>33</v>
      </c>
      <c r="C1494" s="58" t="str">
        <f t="shared" ref="C1494:Q1494" si="1348">IF(C8=$V$188,"O",IF(C8=$W$188,"O",IF(C8=$X$188,"O",IF(C8=$Y$188,"O",IF(C8=$Z$188,"O",IF(C8=$AA$188,"O",IF(C8=$AB$188,"O","X")))))))</f>
        <v>X</v>
      </c>
      <c r="D1494" s="58" t="str">
        <f t="shared" si="1348"/>
        <v>X</v>
      </c>
      <c r="E1494" s="58" t="str">
        <f t="shared" si="1348"/>
        <v>X</v>
      </c>
      <c r="F1494" s="58" t="str">
        <f t="shared" si="1348"/>
        <v>X</v>
      </c>
      <c r="G1494" s="58" t="str">
        <f t="shared" si="1348"/>
        <v>X</v>
      </c>
      <c r="H1494" s="58" t="str">
        <f t="shared" si="1348"/>
        <v>X</v>
      </c>
      <c r="I1494" s="58" t="str">
        <f t="shared" si="1348"/>
        <v>X</v>
      </c>
      <c r="J1494" s="58" t="str">
        <f t="shared" si="1348"/>
        <v>X</v>
      </c>
      <c r="K1494" s="58" t="str">
        <f t="shared" si="1348"/>
        <v>X</v>
      </c>
      <c r="L1494" s="58" t="str">
        <f t="shared" si="1348"/>
        <v>X</v>
      </c>
      <c r="M1494" s="58" t="str">
        <f t="shared" si="1348"/>
        <v>X</v>
      </c>
      <c r="N1494" s="58" t="str">
        <f t="shared" si="1348"/>
        <v>X</v>
      </c>
      <c r="O1494" s="58" t="str">
        <f t="shared" si="1348"/>
        <v>X</v>
      </c>
      <c r="P1494" s="58" t="str">
        <f t="shared" si="1348"/>
        <v>X</v>
      </c>
      <c r="Q1494" s="58" t="str">
        <f t="shared" si="1348"/>
        <v>X</v>
      </c>
    </row>
    <row r="1495" spans="1:17" ht="18.75" customHeight="1">
      <c r="A1495" s="780"/>
      <c r="B1495" s="58" t="s">
        <v>34</v>
      </c>
      <c r="C1495" s="58" t="str">
        <f t="shared" ref="C1495:Q1495" si="1349">IF(C9=$V$188,"O",IF(C9=$W$188,"O",IF(C9=$X$188,"O",IF(C9=$Y$188,"O",IF(C9=$Z$188,"O",IF(C9=$AA$188,"O",IF(C9=$AB$188,"O","X")))))))</f>
        <v>X</v>
      </c>
      <c r="D1495" s="58" t="str">
        <f t="shared" si="1349"/>
        <v>X</v>
      </c>
      <c r="E1495" s="58" t="str">
        <f t="shared" si="1349"/>
        <v>X</v>
      </c>
      <c r="F1495" s="58" t="str">
        <f t="shared" si="1349"/>
        <v>X</v>
      </c>
      <c r="G1495" s="58" t="str">
        <f t="shared" si="1349"/>
        <v>X</v>
      </c>
      <c r="H1495" s="58" t="str">
        <f t="shared" si="1349"/>
        <v>X</v>
      </c>
      <c r="I1495" s="58" t="str">
        <f t="shared" si="1349"/>
        <v>X</v>
      </c>
      <c r="J1495" s="58" t="str">
        <f t="shared" si="1349"/>
        <v>X</v>
      </c>
      <c r="K1495" s="58" t="str">
        <f t="shared" si="1349"/>
        <v>X</v>
      </c>
      <c r="L1495" s="58" t="str">
        <f t="shared" si="1349"/>
        <v>X</v>
      </c>
      <c r="M1495" s="58" t="str">
        <f t="shared" si="1349"/>
        <v>X</v>
      </c>
      <c r="N1495" s="58" t="str">
        <f t="shared" si="1349"/>
        <v>X</v>
      </c>
      <c r="O1495" s="58" t="str">
        <f t="shared" si="1349"/>
        <v>X</v>
      </c>
      <c r="P1495" s="58" t="str">
        <f t="shared" si="1349"/>
        <v>X</v>
      </c>
      <c r="Q1495" s="58" t="str">
        <f t="shared" si="1349"/>
        <v>X</v>
      </c>
    </row>
    <row r="1496" spans="1:17" ht="18.75" customHeight="1">
      <c r="A1496" s="780"/>
      <c r="B1496" s="58" t="s">
        <v>35</v>
      </c>
      <c r="C1496" s="58" t="str">
        <f t="shared" ref="C1496:Q1496" si="1350">IF(C10=$V$188,"O",IF(C10=$W$188,"O",IF(C10=$X$188,"O",IF(C10=$Y$188,"O",IF(C10=$Z$188,"O",IF(C10=$AA$188,"O",IF(C10=$AB$188,"O","X")))))))</f>
        <v>O</v>
      </c>
      <c r="D1496" s="58" t="str">
        <f t="shared" si="1350"/>
        <v>O</v>
      </c>
      <c r="E1496" s="58" t="str">
        <f t="shared" si="1350"/>
        <v>O</v>
      </c>
      <c r="F1496" s="58" t="str">
        <f t="shared" si="1350"/>
        <v>O</v>
      </c>
      <c r="G1496" s="58" t="str">
        <f t="shared" si="1350"/>
        <v>O</v>
      </c>
      <c r="H1496" s="58" t="str">
        <f t="shared" si="1350"/>
        <v>O</v>
      </c>
      <c r="I1496" s="58" t="str">
        <f t="shared" si="1350"/>
        <v>O</v>
      </c>
      <c r="J1496" s="58" t="str">
        <f t="shared" si="1350"/>
        <v>O</v>
      </c>
      <c r="K1496" s="58" t="str">
        <f t="shared" si="1350"/>
        <v>O</v>
      </c>
      <c r="L1496" s="58" t="str">
        <f t="shared" si="1350"/>
        <v>O</v>
      </c>
      <c r="M1496" s="58" t="str">
        <f t="shared" si="1350"/>
        <v>O</v>
      </c>
      <c r="N1496" s="58" t="str">
        <f t="shared" si="1350"/>
        <v>O</v>
      </c>
      <c r="O1496" s="58" t="str">
        <f t="shared" si="1350"/>
        <v>O</v>
      </c>
      <c r="P1496" s="58" t="str">
        <f t="shared" si="1350"/>
        <v>O</v>
      </c>
      <c r="Q1496" s="58" t="str">
        <f t="shared" si="1350"/>
        <v>O</v>
      </c>
    </row>
    <row r="1497" spans="1:17" ht="18.75" customHeight="1">
      <c r="A1497" s="780"/>
      <c r="B1497" s="58" t="s">
        <v>36</v>
      </c>
      <c r="C1497" s="58" t="str">
        <f t="shared" ref="C1497:Q1497" si="1351">IF(C11=$V$188,"O",IF(C11=$W$188,"O",IF(C11=$X$188,"O",IF(C11=$Y$188,"O",IF(C11=$Z$188,"O",IF(C11=$AA$188,"O",IF(C11=$AB$188,"O","X")))))))</f>
        <v>X</v>
      </c>
      <c r="D1497" s="58" t="str">
        <f t="shared" si="1351"/>
        <v>X</v>
      </c>
      <c r="E1497" s="58" t="str">
        <f t="shared" si="1351"/>
        <v>X</v>
      </c>
      <c r="F1497" s="58" t="str">
        <f t="shared" si="1351"/>
        <v>X</v>
      </c>
      <c r="G1497" s="58" t="str">
        <f t="shared" si="1351"/>
        <v>X</v>
      </c>
      <c r="H1497" s="58" t="str">
        <f t="shared" si="1351"/>
        <v>X</v>
      </c>
      <c r="I1497" s="58" t="str">
        <f t="shared" si="1351"/>
        <v>X</v>
      </c>
      <c r="J1497" s="58" t="str">
        <f t="shared" si="1351"/>
        <v>X</v>
      </c>
      <c r="K1497" s="58" t="str">
        <f t="shared" si="1351"/>
        <v>X</v>
      </c>
      <c r="L1497" s="58" t="str">
        <f t="shared" si="1351"/>
        <v>X</v>
      </c>
      <c r="M1497" s="58" t="str">
        <f t="shared" si="1351"/>
        <v>X</v>
      </c>
      <c r="N1497" s="58" t="str">
        <f t="shared" si="1351"/>
        <v>X</v>
      </c>
      <c r="O1497" s="58" t="str">
        <f t="shared" si="1351"/>
        <v>X</v>
      </c>
      <c r="P1497" s="58" t="str">
        <f t="shared" si="1351"/>
        <v>X</v>
      </c>
      <c r="Q1497" s="58" t="str">
        <f t="shared" si="1351"/>
        <v>X</v>
      </c>
    </row>
    <row r="1498" spans="1:17" ht="18.75" customHeight="1">
      <c r="A1498" s="780"/>
      <c r="B1498" s="58" t="s">
        <v>21</v>
      </c>
      <c r="C1498" s="58" t="str">
        <f t="shared" ref="C1498:Q1498" si="1352">IF(C12=$V$188,"O",IF(C12=$W$188,"O",IF(C12=$X$188,"O",IF(C12=$Y$188,"O",IF(C12=$Z$188,"O",IF(C12=$AA$188,"O",IF(C12=$AB$188,"O","X")))))))</f>
        <v>X</v>
      </c>
      <c r="D1498" s="58" t="str">
        <f t="shared" si="1352"/>
        <v>X</v>
      </c>
      <c r="E1498" s="58" t="str">
        <f t="shared" si="1352"/>
        <v>X</v>
      </c>
      <c r="F1498" s="58" t="str">
        <f t="shared" si="1352"/>
        <v>X</v>
      </c>
      <c r="G1498" s="58" t="str">
        <f t="shared" si="1352"/>
        <v>X</v>
      </c>
      <c r="H1498" s="58" t="str">
        <f t="shared" si="1352"/>
        <v>X</v>
      </c>
      <c r="I1498" s="58" t="str">
        <f t="shared" si="1352"/>
        <v>X</v>
      </c>
      <c r="J1498" s="58" t="str">
        <f t="shared" si="1352"/>
        <v>X</v>
      </c>
      <c r="K1498" s="58" t="str">
        <f t="shared" si="1352"/>
        <v>X</v>
      </c>
      <c r="L1498" s="58" t="str">
        <f t="shared" si="1352"/>
        <v>X</v>
      </c>
      <c r="M1498" s="58" t="str">
        <f t="shared" si="1352"/>
        <v>X</v>
      </c>
      <c r="N1498" s="58" t="str">
        <f t="shared" si="1352"/>
        <v>X</v>
      </c>
      <c r="O1498" s="58" t="str">
        <f t="shared" si="1352"/>
        <v>X</v>
      </c>
      <c r="P1498" s="58" t="str">
        <f t="shared" si="1352"/>
        <v>X</v>
      </c>
      <c r="Q1498" s="58" t="str">
        <f t="shared" si="1352"/>
        <v>X</v>
      </c>
    </row>
    <row r="1499" spans="1:17" ht="18.75" customHeight="1">
      <c r="A1499" s="781"/>
      <c r="B1499" s="30" t="s">
        <v>46</v>
      </c>
      <c r="C1499" s="47">
        <f>COUNTIF(C1493:C1498,"O")</f>
        <v>1</v>
      </c>
      <c r="D1499" s="47">
        <f t="shared" ref="D1499:Q1499" si="1353">COUNTIF(D1493:D1498,"O")</f>
        <v>1</v>
      </c>
      <c r="E1499" s="47">
        <f t="shared" si="1353"/>
        <v>1</v>
      </c>
      <c r="F1499" s="47">
        <f t="shared" si="1353"/>
        <v>1</v>
      </c>
      <c r="G1499" s="47">
        <f t="shared" si="1353"/>
        <v>1</v>
      </c>
      <c r="H1499" s="47">
        <f t="shared" si="1353"/>
        <v>1</v>
      </c>
      <c r="I1499" s="47">
        <f t="shared" si="1353"/>
        <v>1</v>
      </c>
      <c r="J1499" s="47">
        <f t="shared" si="1353"/>
        <v>1</v>
      </c>
      <c r="K1499" s="47">
        <f t="shared" si="1353"/>
        <v>1</v>
      </c>
      <c r="L1499" s="47">
        <f t="shared" si="1353"/>
        <v>1</v>
      </c>
      <c r="M1499" s="47">
        <f t="shared" si="1353"/>
        <v>1</v>
      </c>
      <c r="N1499" s="47">
        <f t="shared" si="1353"/>
        <v>1</v>
      </c>
      <c r="O1499" s="47">
        <f t="shared" si="1353"/>
        <v>1</v>
      </c>
      <c r="P1499" s="47">
        <f t="shared" si="1353"/>
        <v>1</v>
      </c>
      <c r="Q1499" s="47">
        <f t="shared" si="1353"/>
        <v>1</v>
      </c>
    </row>
    <row r="1500" spans="1:17" ht="18.75" customHeight="1">
      <c r="A1500" s="779">
        <v>173</v>
      </c>
      <c r="B1500" s="58" t="s">
        <v>32</v>
      </c>
      <c r="C1500" s="58" t="str">
        <f>IF(C7=$V$189,"O",IF(C7=$W$189,"O",IF(C7=$X$189,"O",IF(C7=$Y$189,"O",IF(C7=$Z$189,"O",IF(C7=$AA$189,"O","X"))))))</f>
        <v>O</v>
      </c>
      <c r="D1500" s="58" t="str">
        <f t="shared" ref="D1500:Q1500" si="1354">IF(D7=$V$189,"O",IF(D7=$W$189,"O",IF(D7=$X$189,"O",IF(D7=$Y$189,"O",IF(D7=$Z$189,"O",IF(D7=$AA$189,"O","X"))))))</f>
        <v>O</v>
      </c>
      <c r="E1500" s="58" t="str">
        <f t="shared" si="1354"/>
        <v>O</v>
      </c>
      <c r="F1500" s="58" t="str">
        <f t="shared" si="1354"/>
        <v>O</v>
      </c>
      <c r="G1500" s="58" t="str">
        <f t="shared" si="1354"/>
        <v>O</v>
      </c>
      <c r="H1500" s="58" t="str">
        <f t="shared" si="1354"/>
        <v>O</v>
      </c>
      <c r="I1500" s="58" t="str">
        <f t="shared" si="1354"/>
        <v>O</v>
      </c>
      <c r="J1500" s="58" t="str">
        <f t="shared" si="1354"/>
        <v>O</v>
      </c>
      <c r="K1500" s="58" t="str">
        <f t="shared" si="1354"/>
        <v>O</v>
      </c>
      <c r="L1500" s="58" t="str">
        <f t="shared" si="1354"/>
        <v>O</v>
      </c>
      <c r="M1500" s="58" t="str">
        <f t="shared" si="1354"/>
        <v>O</v>
      </c>
      <c r="N1500" s="58" t="str">
        <f t="shared" si="1354"/>
        <v>O</v>
      </c>
      <c r="O1500" s="58" t="str">
        <f t="shared" si="1354"/>
        <v>O</v>
      </c>
      <c r="P1500" s="58" t="str">
        <f t="shared" si="1354"/>
        <v>O</v>
      </c>
      <c r="Q1500" s="58" t="str">
        <f t="shared" si="1354"/>
        <v>O</v>
      </c>
    </row>
    <row r="1501" spans="1:17" ht="18.75" customHeight="1">
      <c r="A1501" s="780"/>
      <c r="B1501" s="58" t="s">
        <v>33</v>
      </c>
      <c r="C1501" s="58" t="str">
        <f t="shared" ref="C1501:Q1501" si="1355">IF(C8=$V$189,"O",IF(C8=$W$189,"O",IF(C8=$X$189,"O",IF(C8=$Y$189,"O",IF(C8=$Z$189,"O",IF(C8=$AA$189,"O","X"))))))</f>
        <v>X</v>
      </c>
      <c r="D1501" s="58" t="str">
        <f t="shared" si="1355"/>
        <v>X</v>
      </c>
      <c r="E1501" s="58" t="str">
        <f t="shared" si="1355"/>
        <v>X</v>
      </c>
      <c r="F1501" s="58" t="str">
        <f t="shared" si="1355"/>
        <v>X</v>
      </c>
      <c r="G1501" s="58" t="str">
        <f t="shared" si="1355"/>
        <v>X</v>
      </c>
      <c r="H1501" s="58" t="str">
        <f t="shared" si="1355"/>
        <v>X</v>
      </c>
      <c r="I1501" s="58" t="str">
        <f t="shared" si="1355"/>
        <v>X</v>
      </c>
      <c r="J1501" s="58" t="str">
        <f t="shared" si="1355"/>
        <v>X</v>
      </c>
      <c r="K1501" s="58" t="str">
        <f t="shared" si="1355"/>
        <v>X</v>
      </c>
      <c r="L1501" s="58" t="str">
        <f t="shared" si="1355"/>
        <v>X</v>
      </c>
      <c r="M1501" s="58" t="str">
        <f t="shared" si="1355"/>
        <v>X</v>
      </c>
      <c r="N1501" s="58" t="str">
        <f t="shared" si="1355"/>
        <v>X</v>
      </c>
      <c r="O1501" s="58" t="str">
        <f t="shared" si="1355"/>
        <v>X</v>
      </c>
      <c r="P1501" s="58" t="str">
        <f t="shared" si="1355"/>
        <v>X</v>
      </c>
      <c r="Q1501" s="58" t="str">
        <f t="shared" si="1355"/>
        <v>X</v>
      </c>
    </row>
    <row r="1502" spans="1:17" ht="18.75" customHeight="1">
      <c r="A1502" s="780"/>
      <c r="B1502" s="58" t="s">
        <v>34</v>
      </c>
      <c r="C1502" s="58" t="str">
        <f t="shared" ref="C1502:Q1502" si="1356">IF(C9=$V$189,"O",IF(C9=$W$189,"O",IF(C9=$X$189,"O",IF(C9=$Y$189,"O",IF(C9=$Z$189,"O",IF(C9=$AA$189,"O","X"))))))</f>
        <v>X</v>
      </c>
      <c r="D1502" s="58" t="str">
        <f t="shared" si="1356"/>
        <v>X</v>
      </c>
      <c r="E1502" s="58" t="str">
        <f t="shared" si="1356"/>
        <v>X</v>
      </c>
      <c r="F1502" s="58" t="str">
        <f t="shared" si="1356"/>
        <v>X</v>
      </c>
      <c r="G1502" s="58" t="str">
        <f t="shared" si="1356"/>
        <v>X</v>
      </c>
      <c r="H1502" s="58" t="str">
        <f t="shared" si="1356"/>
        <v>X</v>
      </c>
      <c r="I1502" s="58" t="str">
        <f t="shared" si="1356"/>
        <v>X</v>
      </c>
      <c r="J1502" s="58" t="str">
        <f t="shared" si="1356"/>
        <v>X</v>
      </c>
      <c r="K1502" s="58" t="str">
        <f t="shared" si="1356"/>
        <v>X</v>
      </c>
      <c r="L1502" s="58" t="str">
        <f t="shared" si="1356"/>
        <v>X</v>
      </c>
      <c r="M1502" s="58" t="str">
        <f t="shared" si="1356"/>
        <v>X</v>
      </c>
      <c r="N1502" s="58" t="str">
        <f t="shared" si="1356"/>
        <v>X</v>
      </c>
      <c r="O1502" s="58" t="str">
        <f t="shared" si="1356"/>
        <v>X</v>
      </c>
      <c r="P1502" s="58" t="str">
        <f t="shared" si="1356"/>
        <v>X</v>
      </c>
      <c r="Q1502" s="58" t="str">
        <f t="shared" si="1356"/>
        <v>X</v>
      </c>
    </row>
    <row r="1503" spans="1:17" ht="18.75" customHeight="1">
      <c r="A1503" s="780"/>
      <c r="B1503" s="58" t="s">
        <v>35</v>
      </c>
      <c r="C1503" s="58" t="str">
        <f t="shared" ref="C1503:Q1503" si="1357">IF(C10=$V$189,"O",IF(C10=$W$189,"O",IF(C10=$X$189,"O",IF(C10=$Y$189,"O",IF(C10=$Z$189,"O",IF(C10=$AA$189,"O","X"))))))</f>
        <v>X</v>
      </c>
      <c r="D1503" s="58" t="str">
        <f t="shared" si="1357"/>
        <v>X</v>
      </c>
      <c r="E1503" s="58" t="str">
        <f t="shared" si="1357"/>
        <v>X</v>
      </c>
      <c r="F1503" s="58" t="str">
        <f t="shared" si="1357"/>
        <v>X</v>
      </c>
      <c r="G1503" s="58" t="str">
        <f t="shared" si="1357"/>
        <v>X</v>
      </c>
      <c r="H1503" s="58" t="str">
        <f t="shared" si="1357"/>
        <v>X</v>
      </c>
      <c r="I1503" s="58" t="str">
        <f t="shared" si="1357"/>
        <v>X</v>
      </c>
      <c r="J1503" s="58" t="str">
        <f t="shared" si="1357"/>
        <v>X</v>
      </c>
      <c r="K1503" s="58" t="str">
        <f t="shared" si="1357"/>
        <v>X</v>
      </c>
      <c r="L1503" s="58" t="str">
        <f t="shared" si="1357"/>
        <v>X</v>
      </c>
      <c r="M1503" s="58" t="str">
        <f t="shared" si="1357"/>
        <v>X</v>
      </c>
      <c r="N1503" s="58" t="str">
        <f t="shared" si="1357"/>
        <v>X</v>
      </c>
      <c r="O1503" s="58" t="str">
        <f t="shared" si="1357"/>
        <v>X</v>
      </c>
      <c r="P1503" s="58" t="str">
        <f t="shared" si="1357"/>
        <v>X</v>
      </c>
      <c r="Q1503" s="58" t="str">
        <f t="shared" si="1357"/>
        <v>X</v>
      </c>
    </row>
    <row r="1504" spans="1:17" ht="18.75" customHeight="1">
      <c r="A1504" s="780"/>
      <c r="B1504" s="58" t="s">
        <v>36</v>
      </c>
      <c r="C1504" s="58" t="str">
        <f t="shared" ref="C1504:Q1504" si="1358">IF(C11=$V$189,"O",IF(C11=$W$189,"O",IF(C11=$X$189,"O",IF(C11=$Y$189,"O",IF(C11=$Z$189,"O",IF(C11=$AA$189,"O","X"))))))</f>
        <v>X</v>
      </c>
      <c r="D1504" s="58" t="str">
        <f t="shared" si="1358"/>
        <v>X</v>
      </c>
      <c r="E1504" s="58" t="str">
        <f t="shared" si="1358"/>
        <v>X</v>
      </c>
      <c r="F1504" s="58" t="str">
        <f t="shared" si="1358"/>
        <v>X</v>
      </c>
      <c r="G1504" s="58" t="str">
        <f t="shared" si="1358"/>
        <v>X</v>
      </c>
      <c r="H1504" s="58" t="str">
        <f t="shared" si="1358"/>
        <v>X</v>
      </c>
      <c r="I1504" s="58" t="str">
        <f t="shared" si="1358"/>
        <v>X</v>
      </c>
      <c r="J1504" s="58" t="str">
        <f t="shared" si="1358"/>
        <v>X</v>
      </c>
      <c r="K1504" s="58" t="str">
        <f t="shared" si="1358"/>
        <v>X</v>
      </c>
      <c r="L1504" s="58" t="str">
        <f t="shared" si="1358"/>
        <v>X</v>
      </c>
      <c r="M1504" s="58" t="str">
        <f t="shared" si="1358"/>
        <v>X</v>
      </c>
      <c r="N1504" s="58" t="str">
        <f t="shared" si="1358"/>
        <v>X</v>
      </c>
      <c r="O1504" s="58" t="str">
        <f t="shared" si="1358"/>
        <v>X</v>
      </c>
      <c r="P1504" s="58" t="str">
        <f t="shared" si="1358"/>
        <v>X</v>
      </c>
      <c r="Q1504" s="58" t="str">
        <f t="shared" si="1358"/>
        <v>X</v>
      </c>
    </row>
    <row r="1505" spans="1:17" ht="18.75" customHeight="1">
      <c r="A1505" s="780"/>
      <c r="B1505" s="58" t="s">
        <v>21</v>
      </c>
      <c r="C1505" s="58" t="str">
        <f t="shared" ref="C1505:Q1505" si="1359">IF(C12=$V$189,"O",IF(C12=$W$189,"O",IF(C12=$X$189,"O",IF(C12=$Y$189,"O",IF(C12=$Z$189,"O",IF(C12=$AA$189,"O","X"))))))</f>
        <v>X</v>
      </c>
      <c r="D1505" s="58" t="str">
        <f t="shared" si="1359"/>
        <v>X</v>
      </c>
      <c r="E1505" s="58" t="str">
        <f t="shared" si="1359"/>
        <v>X</v>
      </c>
      <c r="F1505" s="58" t="str">
        <f t="shared" si="1359"/>
        <v>X</v>
      </c>
      <c r="G1505" s="58" t="str">
        <f t="shared" si="1359"/>
        <v>X</v>
      </c>
      <c r="H1505" s="58" t="str">
        <f t="shared" si="1359"/>
        <v>X</v>
      </c>
      <c r="I1505" s="58" t="str">
        <f t="shared" si="1359"/>
        <v>X</v>
      </c>
      <c r="J1505" s="58" t="str">
        <f t="shared" si="1359"/>
        <v>X</v>
      </c>
      <c r="K1505" s="58" t="str">
        <f t="shared" si="1359"/>
        <v>X</v>
      </c>
      <c r="L1505" s="58" t="str">
        <f t="shared" si="1359"/>
        <v>X</v>
      </c>
      <c r="M1505" s="58" t="str">
        <f t="shared" si="1359"/>
        <v>X</v>
      </c>
      <c r="N1505" s="58" t="str">
        <f t="shared" si="1359"/>
        <v>X</v>
      </c>
      <c r="O1505" s="58" t="str">
        <f t="shared" si="1359"/>
        <v>X</v>
      </c>
      <c r="P1505" s="58" t="str">
        <f t="shared" si="1359"/>
        <v>X</v>
      </c>
      <c r="Q1505" s="58" t="str">
        <f t="shared" si="1359"/>
        <v>X</v>
      </c>
    </row>
    <row r="1506" spans="1:17" ht="18.75" customHeight="1">
      <c r="A1506" s="781"/>
      <c r="B1506" s="30" t="s">
        <v>46</v>
      </c>
      <c r="C1506" s="47">
        <f>COUNTIF(C1500:C1505,"O")</f>
        <v>1</v>
      </c>
      <c r="D1506" s="47">
        <f t="shared" ref="D1506:Q1506" si="1360">COUNTIF(D1500:D1505,"O")</f>
        <v>1</v>
      </c>
      <c r="E1506" s="47">
        <f t="shared" si="1360"/>
        <v>1</v>
      </c>
      <c r="F1506" s="47">
        <f t="shared" si="1360"/>
        <v>1</v>
      </c>
      <c r="G1506" s="47">
        <f t="shared" si="1360"/>
        <v>1</v>
      </c>
      <c r="H1506" s="47">
        <f t="shared" si="1360"/>
        <v>1</v>
      </c>
      <c r="I1506" s="47">
        <f t="shared" si="1360"/>
        <v>1</v>
      </c>
      <c r="J1506" s="47">
        <f t="shared" si="1360"/>
        <v>1</v>
      </c>
      <c r="K1506" s="47">
        <f t="shared" si="1360"/>
        <v>1</v>
      </c>
      <c r="L1506" s="47">
        <f t="shared" si="1360"/>
        <v>1</v>
      </c>
      <c r="M1506" s="47">
        <f t="shared" si="1360"/>
        <v>1</v>
      </c>
      <c r="N1506" s="47">
        <f t="shared" si="1360"/>
        <v>1</v>
      </c>
      <c r="O1506" s="47">
        <f t="shared" si="1360"/>
        <v>1</v>
      </c>
      <c r="P1506" s="47">
        <f t="shared" si="1360"/>
        <v>1</v>
      </c>
      <c r="Q1506" s="47">
        <f t="shared" si="1360"/>
        <v>1</v>
      </c>
    </row>
    <row r="1507" spans="1:17" ht="18.75" customHeight="1">
      <c r="A1507" s="779">
        <v>174</v>
      </c>
      <c r="B1507" s="58" t="s">
        <v>32</v>
      </c>
      <c r="C1507" s="58" t="str">
        <f>IF(C7=$V$190,"O",IF(C7=$W$190,"O",IF(C7=$X$190,"O",IF(C7=$Y$190,"O",IF(C7=$Z$190,"O",IF(C7=$AA$190,"O","X"))))))</f>
        <v>X</v>
      </c>
      <c r="D1507" s="58" t="str">
        <f t="shared" ref="D1507:Q1507" si="1361">IF(D7=$V$190,"O",IF(D7=$W$190,"O",IF(D7=$X$190,"O",IF(D7=$Y$190,"O",IF(D7=$Z$190,"O",IF(D7=$AA$190,"O","X"))))))</f>
        <v>X</v>
      </c>
      <c r="E1507" s="58" t="str">
        <f t="shared" si="1361"/>
        <v>X</v>
      </c>
      <c r="F1507" s="58" t="str">
        <f t="shared" si="1361"/>
        <v>X</v>
      </c>
      <c r="G1507" s="58" t="str">
        <f t="shared" si="1361"/>
        <v>X</v>
      </c>
      <c r="H1507" s="58" t="str">
        <f t="shared" si="1361"/>
        <v>X</v>
      </c>
      <c r="I1507" s="58" t="str">
        <f t="shared" si="1361"/>
        <v>X</v>
      </c>
      <c r="J1507" s="58" t="str">
        <f t="shared" si="1361"/>
        <v>X</v>
      </c>
      <c r="K1507" s="58" t="str">
        <f t="shared" si="1361"/>
        <v>X</v>
      </c>
      <c r="L1507" s="58" t="str">
        <f t="shared" si="1361"/>
        <v>X</v>
      </c>
      <c r="M1507" s="58" t="str">
        <f t="shared" si="1361"/>
        <v>X</v>
      </c>
      <c r="N1507" s="58" t="str">
        <f t="shared" si="1361"/>
        <v>X</v>
      </c>
      <c r="O1507" s="58" t="str">
        <f t="shared" si="1361"/>
        <v>X</v>
      </c>
      <c r="P1507" s="58" t="str">
        <f t="shared" si="1361"/>
        <v>X</v>
      </c>
      <c r="Q1507" s="58" t="str">
        <f t="shared" si="1361"/>
        <v>X</v>
      </c>
    </row>
    <row r="1508" spans="1:17" ht="18.75" customHeight="1">
      <c r="A1508" s="780"/>
      <c r="B1508" s="58" t="s">
        <v>33</v>
      </c>
      <c r="C1508" s="58" t="str">
        <f t="shared" ref="C1508:Q1508" si="1362">IF(C8=$V$190,"O",IF(C8=$W$190,"O",IF(C8=$X$190,"O",IF(C8=$Y$190,"O",IF(C8=$Z$190,"O",IF(C8=$AA$190,"O","X"))))))</f>
        <v>O</v>
      </c>
      <c r="D1508" s="58" t="str">
        <f t="shared" si="1362"/>
        <v>O</v>
      </c>
      <c r="E1508" s="58" t="str">
        <f t="shared" si="1362"/>
        <v>O</v>
      </c>
      <c r="F1508" s="58" t="str">
        <f t="shared" si="1362"/>
        <v>O</v>
      </c>
      <c r="G1508" s="58" t="str">
        <f t="shared" si="1362"/>
        <v>O</v>
      </c>
      <c r="H1508" s="58" t="str">
        <f t="shared" si="1362"/>
        <v>O</v>
      </c>
      <c r="I1508" s="58" t="str">
        <f t="shared" si="1362"/>
        <v>O</v>
      </c>
      <c r="J1508" s="58" t="str">
        <f t="shared" si="1362"/>
        <v>O</v>
      </c>
      <c r="K1508" s="58" t="str">
        <f t="shared" si="1362"/>
        <v>O</v>
      </c>
      <c r="L1508" s="58" t="str">
        <f t="shared" si="1362"/>
        <v>O</v>
      </c>
      <c r="M1508" s="58" t="str">
        <f t="shared" si="1362"/>
        <v>O</v>
      </c>
      <c r="N1508" s="58" t="str">
        <f t="shared" si="1362"/>
        <v>O</v>
      </c>
      <c r="O1508" s="58" t="str">
        <f t="shared" si="1362"/>
        <v>O</v>
      </c>
      <c r="P1508" s="58" t="str">
        <f t="shared" si="1362"/>
        <v>O</v>
      </c>
      <c r="Q1508" s="58" t="str">
        <f t="shared" si="1362"/>
        <v>O</v>
      </c>
    </row>
    <row r="1509" spans="1:17" ht="18.75" customHeight="1">
      <c r="A1509" s="780"/>
      <c r="B1509" s="58" t="s">
        <v>34</v>
      </c>
      <c r="C1509" s="58" t="str">
        <f t="shared" ref="C1509:Q1509" si="1363">IF(C9=$V$190,"O",IF(C9=$W$190,"O",IF(C9=$X$190,"O",IF(C9=$Y$190,"O",IF(C9=$Z$190,"O",IF(C9=$AA$190,"O","X"))))))</f>
        <v>X</v>
      </c>
      <c r="D1509" s="58" t="str">
        <f t="shared" si="1363"/>
        <v>X</v>
      </c>
      <c r="E1509" s="58" t="str">
        <f t="shared" si="1363"/>
        <v>X</v>
      </c>
      <c r="F1509" s="58" t="str">
        <f t="shared" si="1363"/>
        <v>X</v>
      </c>
      <c r="G1509" s="58" t="str">
        <f t="shared" si="1363"/>
        <v>X</v>
      </c>
      <c r="H1509" s="58" t="str">
        <f t="shared" si="1363"/>
        <v>X</v>
      </c>
      <c r="I1509" s="58" t="str">
        <f t="shared" si="1363"/>
        <v>X</v>
      </c>
      <c r="J1509" s="58" t="str">
        <f t="shared" si="1363"/>
        <v>X</v>
      </c>
      <c r="K1509" s="58" t="str">
        <f t="shared" si="1363"/>
        <v>X</v>
      </c>
      <c r="L1509" s="58" t="str">
        <f t="shared" si="1363"/>
        <v>X</v>
      </c>
      <c r="M1509" s="58" t="str">
        <f t="shared" si="1363"/>
        <v>X</v>
      </c>
      <c r="N1509" s="58" t="str">
        <f t="shared" si="1363"/>
        <v>X</v>
      </c>
      <c r="O1509" s="58" t="str">
        <f t="shared" si="1363"/>
        <v>X</v>
      </c>
      <c r="P1509" s="58" t="str">
        <f t="shared" si="1363"/>
        <v>X</v>
      </c>
      <c r="Q1509" s="58" t="str">
        <f t="shared" si="1363"/>
        <v>X</v>
      </c>
    </row>
    <row r="1510" spans="1:17" ht="18.75" customHeight="1">
      <c r="A1510" s="780"/>
      <c r="B1510" s="58" t="s">
        <v>35</v>
      </c>
      <c r="C1510" s="58" t="str">
        <f t="shared" ref="C1510:Q1510" si="1364">IF(C10=$V$190,"O",IF(C10=$W$190,"O",IF(C10=$X$190,"O",IF(C10=$Y$190,"O",IF(C10=$Z$190,"O",IF(C10=$AA$190,"O","X"))))))</f>
        <v>X</v>
      </c>
      <c r="D1510" s="58" t="str">
        <f t="shared" si="1364"/>
        <v>X</v>
      </c>
      <c r="E1510" s="58" t="str">
        <f t="shared" si="1364"/>
        <v>X</v>
      </c>
      <c r="F1510" s="58" t="str">
        <f t="shared" si="1364"/>
        <v>X</v>
      </c>
      <c r="G1510" s="58" t="str">
        <f t="shared" si="1364"/>
        <v>X</v>
      </c>
      <c r="H1510" s="58" t="str">
        <f t="shared" si="1364"/>
        <v>X</v>
      </c>
      <c r="I1510" s="58" t="str">
        <f t="shared" si="1364"/>
        <v>X</v>
      </c>
      <c r="J1510" s="58" t="str">
        <f t="shared" si="1364"/>
        <v>X</v>
      </c>
      <c r="K1510" s="58" t="str">
        <f t="shared" si="1364"/>
        <v>X</v>
      </c>
      <c r="L1510" s="58" t="str">
        <f t="shared" si="1364"/>
        <v>X</v>
      </c>
      <c r="M1510" s="58" t="str">
        <f t="shared" si="1364"/>
        <v>X</v>
      </c>
      <c r="N1510" s="58" t="str">
        <f t="shared" si="1364"/>
        <v>X</v>
      </c>
      <c r="O1510" s="58" t="str">
        <f t="shared" si="1364"/>
        <v>X</v>
      </c>
      <c r="P1510" s="58" t="str">
        <f t="shared" si="1364"/>
        <v>X</v>
      </c>
      <c r="Q1510" s="58" t="str">
        <f t="shared" si="1364"/>
        <v>X</v>
      </c>
    </row>
    <row r="1511" spans="1:17" ht="18.75" customHeight="1">
      <c r="A1511" s="780"/>
      <c r="B1511" s="58" t="s">
        <v>36</v>
      </c>
      <c r="C1511" s="58" t="str">
        <f t="shared" ref="C1511:Q1511" si="1365">IF(C11=$V$190,"O",IF(C11=$W$190,"O",IF(C11=$X$190,"O",IF(C11=$Y$190,"O",IF(C11=$Z$190,"O",IF(C11=$AA$190,"O","X"))))))</f>
        <v>X</v>
      </c>
      <c r="D1511" s="58" t="str">
        <f t="shared" si="1365"/>
        <v>X</v>
      </c>
      <c r="E1511" s="58" t="str">
        <f t="shared" si="1365"/>
        <v>X</v>
      </c>
      <c r="F1511" s="58" t="str">
        <f t="shared" si="1365"/>
        <v>X</v>
      </c>
      <c r="G1511" s="58" t="str">
        <f t="shared" si="1365"/>
        <v>X</v>
      </c>
      <c r="H1511" s="58" t="str">
        <f t="shared" si="1365"/>
        <v>X</v>
      </c>
      <c r="I1511" s="58" t="str">
        <f t="shared" si="1365"/>
        <v>X</v>
      </c>
      <c r="J1511" s="58" t="str">
        <f t="shared" si="1365"/>
        <v>X</v>
      </c>
      <c r="K1511" s="58" t="str">
        <f t="shared" si="1365"/>
        <v>X</v>
      </c>
      <c r="L1511" s="58" t="str">
        <f t="shared" si="1365"/>
        <v>X</v>
      </c>
      <c r="M1511" s="58" t="str">
        <f t="shared" si="1365"/>
        <v>X</v>
      </c>
      <c r="N1511" s="58" t="str">
        <f t="shared" si="1365"/>
        <v>X</v>
      </c>
      <c r="O1511" s="58" t="str">
        <f t="shared" si="1365"/>
        <v>X</v>
      </c>
      <c r="P1511" s="58" t="str">
        <f t="shared" si="1365"/>
        <v>X</v>
      </c>
      <c r="Q1511" s="58" t="str">
        <f t="shared" si="1365"/>
        <v>X</v>
      </c>
    </row>
    <row r="1512" spans="1:17" ht="18.75" customHeight="1">
      <c r="A1512" s="780"/>
      <c r="B1512" s="58" t="s">
        <v>21</v>
      </c>
      <c r="C1512" s="58" t="str">
        <f t="shared" ref="C1512:Q1512" si="1366">IF(C12=$V$190,"O",IF(C12=$W$190,"O",IF(C12=$X$190,"O",IF(C12=$Y$190,"O",IF(C12=$Z$190,"O",IF(C12=$AA$190,"O","X"))))))</f>
        <v>X</v>
      </c>
      <c r="D1512" s="58" t="str">
        <f t="shared" si="1366"/>
        <v>X</v>
      </c>
      <c r="E1512" s="58" t="str">
        <f t="shared" si="1366"/>
        <v>X</v>
      </c>
      <c r="F1512" s="58" t="str">
        <f t="shared" si="1366"/>
        <v>X</v>
      </c>
      <c r="G1512" s="58" t="str">
        <f t="shared" si="1366"/>
        <v>X</v>
      </c>
      <c r="H1512" s="58" t="str">
        <f t="shared" si="1366"/>
        <v>X</v>
      </c>
      <c r="I1512" s="58" t="str">
        <f t="shared" si="1366"/>
        <v>X</v>
      </c>
      <c r="J1512" s="58" t="str">
        <f t="shared" si="1366"/>
        <v>X</v>
      </c>
      <c r="K1512" s="58" t="str">
        <f t="shared" si="1366"/>
        <v>X</v>
      </c>
      <c r="L1512" s="58" t="str">
        <f t="shared" si="1366"/>
        <v>X</v>
      </c>
      <c r="M1512" s="58" t="str">
        <f t="shared" si="1366"/>
        <v>X</v>
      </c>
      <c r="N1512" s="58" t="str">
        <f t="shared" si="1366"/>
        <v>X</v>
      </c>
      <c r="O1512" s="58" t="str">
        <f t="shared" si="1366"/>
        <v>X</v>
      </c>
      <c r="P1512" s="58" t="str">
        <f t="shared" si="1366"/>
        <v>X</v>
      </c>
      <c r="Q1512" s="58" t="str">
        <f t="shared" si="1366"/>
        <v>X</v>
      </c>
    </row>
    <row r="1513" spans="1:17" ht="18.75" customHeight="1">
      <c r="A1513" s="781"/>
      <c r="B1513" s="30" t="s">
        <v>46</v>
      </c>
      <c r="C1513" s="47">
        <f>COUNTIF(C1507:C1512,"O")</f>
        <v>1</v>
      </c>
      <c r="D1513" s="47">
        <f t="shared" ref="D1513:Q1513" si="1367">COUNTIF(D1507:D1512,"O")</f>
        <v>1</v>
      </c>
      <c r="E1513" s="47">
        <f t="shared" si="1367"/>
        <v>1</v>
      </c>
      <c r="F1513" s="47">
        <f t="shared" si="1367"/>
        <v>1</v>
      </c>
      <c r="G1513" s="47">
        <f t="shared" si="1367"/>
        <v>1</v>
      </c>
      <c r="H1513" s="47">
        <f t="shared" si="1367"/>
        <v>1</v>
      </c>
      <c r="I1513" s="47">
        <f t="shared" si="1367"/>
        <v>1</v>
      </c>
      <c r="J1513" s="47">
        <f t="shared" si="1367"/>
        <v>1</v>
      </c>
      <c r="K1513" s="47">
        <f t="shared" si="1367"/>
        <v>1</v>
      </c>
      <c r="L1513" s="47">
        <f t="shared" si="1367"/>
        <v>1</v>
      </c>
      <c r="M1513" s="47">
        <f t="shared" si="1367"/>
        <v>1</v>
      </c>
      <c r="N1513" s="47">
        <f t="shared" si="1367"/>
        <v>1</v>
      </c>
      <c r="O1513" s="47">
        <f t="shared" si="1367"/>
        <v>1</v>
      </c>
      <c r="P1513" s="47">
        <f t="shared" si="1367"/>
        <v>1</v>
      </c>
      <c r="Q1513" s="47">
        <f t="shared" si="1367"/>
        <v>1</v>
      </c>
    </row>
    <row r="1514" spans="1:17" ht="18.75" customHeight="1">
      <c r="A1514" s="779">
        <v>175</v>
      </c>
      <c r="B1514" s="58" t="s">
        <v>32</v>
      </c>
      <c r="C1514" s="58" t="str">
        <f>IF(C7=$V$191,"O",IF(C7=$W$191,"O",IF(C7=$X$191,"O",IF(C7=$Y$191,"O",IF(C7=$Z$191,"O",IF(C7=$AA$191,"O","X"))))))</f>
        <v>X</v>
      </c>
      <c r="D1514" s="58" t="str">
        <f t="shared" ref="D1514:Q1514" si="1368">IF(D7=$V$191,"O",IF(D7=$W$191,"O",IF(D7=$X$191,"O",IF(D7=$Y$191,"O",IF(D7=$Z$191,"O",IF(D7=$AA$191,"O","X"))))))</f>
        <v>X</v>
      </c>
      <c r="E1514" s="58" t="str">
        <f t="shared" si="1368"/>
        <v>X</v>
      </c>
      <c r="F1514" s="58" t="str">
        <f t="shared" si="1368"/>
        <v>X</v>
      </c>
      <c r="G1514" s="58" t="str">
        <f t="shared" si="1368"/>
        <v>X</v>
      </c>
      <c r="H1514" s="58" t="str">
        <f t="shared" si="1368"/>
        <v>X</v>
      </c>
      <c r="I1514" s="58" t="str">
        <f t="shared" si="1368"/>
        <v>X</v>
      </c>
      <c r="J1514" s="58" t="str">
        <f t="shared" si="1368"/>
        <v>X</v>
      </c>
      <c r="K1514" s="58" t="str">
        <f t="shared" si="1368"/>
        <v>X</v>
      </c>
      <c r="L1514" s="58" t="str">
        <f t="shared" si="1368"/>
        <v>X</v>
      </c>
      <c r="M1514" s="58" t="str">
        <f t="shared" si="1368"/>
        <v>X</v>
      </c>
      <c r="N1514" s="58" t="str">
        <f t="shared" si="1368"/>
        <v>X</v>
      </c>
      <c r="O1514" s="58" t="str">
        <f t="shared" si="1368"/>
        <v>X</v>
      </c>
      <c r="P1514" s="58" t="str">
        <f t="shared" si="1368"/>
        <v>X</v>
      </c>
      <c r="Q1514" s="58" t="str">
        <f t="shared" si="1368"/>
        <v>X</v>
      </c>
    </row>
    <row r="1515" spans="1:17" ht="18.75" customHeight="1">
      <c r="A1515" s="780"/>
      <c r="B1515" s="58" t="s">
        <v>33</v>
      </c>
      <c r="C1515" s="58" t="str">
        <f t="shared" ref="C1515:Q1515" si="1369">IF(C8=$V$191,"O",IF(C8=$W$191,"O",IF(C8=$X$191,"O",IF(C8=$Y$191,"O",IF(C8=$Z$191,"O",IF(C8=$AA$191,"O","X"))))))</f>
        <v>X</v>
      </c>
      <c r="D1515" s="58" t="str">
        <f t="shared" si="1369"/>
        <v>X</v>
      </c>
      <c r="E1515" s="58" t="str">
        <f t="shared" si="1369"/>
        <v>X</v>
      </c>
      <c r="F1515" s="58" t="str">
        <f t="shared" si="1369"/>
        <v>X</v>
      </c>
      <c r="G1515" s="58" t="str">
        <f t="shared" si="1369"/>
        <v>X</v>
      </c>
      <c r="H1515" s="58" t="str">
        <f t="shared" si="1369"/>
        <v>X</v>
      </c>
      <c r="I1515" s="58" t="str">
        <f t="shared" si="1369"/>
        <v>X</v>
      </c>
      <c r="J1515" s="58" t="str">
        <f t="shared" si="1369"/>
        <v>X</v>
      </c>
      <c r="K1515" s="58" t="str">
        <f t="shared" si="1369"/>
        <v>X</v>
      </c>
      <c r="L1515" s="58" t="str">
        <f t="shared" si="1369"/>
        <v>X</v>
      </c>
      <c r="M1515" s="58" t="str">
        <f t="shared" si="1369"/>
        <v>X</v>
      </c>
      <c r="N1515" s="58" t="str">
        <f t="shared" si="1369"/>
        <v>X</v>
      </c>
      <c r="O1515" s="58" t="str">
        <f t="shared" si="1369"/>
        <v>X</v>
      </c>
      <c r="P1515" s="58" t="str">
        <f t="shared" si="1369"/>
        <v>X</v>
      </c>
      <c r="Q1515" s="58" t="str">
        <f t="shared" si="1369"/>
        <v>X</v>
      </c>
    </row>
    <row r="1516" spans="1:17" ht="18.75" customHeight="1">
      <c r="A1516" s="780"/>
      <c r="B1516" s="58" t="s">
        <v>34</v>
      </c>
      <c r="C1516" s="58" t="str">
        <f t="shared" ref="C1516:Q1516" si="1370">IF(C9=$V$191,"O",IF(C9=$W$191,"O",IF(C9=$X$191,"O",IF(C9=$Y$191,"O",IF(C9=$Z$191,"O",IF(C9=$AA$191,"O","X"))))))</f>
        <v>X</v>
      </c>
      <c r="D1516" s="58" t="str">
        <f t="shared" si="1370"/>
        <v>X</v>
      </c>
      <c r="E1516" s="58" t="str">
        <f t="shared" si="1370"/>
        <v>X</v>
      </c>
      <c r="F1516" s="58" t="str">
        <f t="shared" si="1370"/>
        <v>X</v>
      </c>
      <c r="G1516" s="58" t="str">
        <f t="shared" si="1370"/>
        <v>X</v>
      </c>
      <c r="H1516" s="58" t="str">
        <f t="shared" si="1370"/>
        <v>X</v>
      </c>
      <c r="I1516" s="58" t="str">
        <f t="shared" si="1370"/>
        <v>X</v>
      </c>
      <c r="J1516" s="58" t="str">
        <f t="shared" si="1370"/>
        <v>X</v>
      </c>
      <c r="K1516" s="58" t="str">
        <f t="shared" si="1370"/>
        <v>X</v>
      </c>
      <c r="L1516" s="58" t="str">
        <f t="shared" si="1370"/>
        <v>X</v>
      </c>
      <c r="M1516" s="58" t="str">
        <f t="shared" si="1370"/>
        <v>X</v>
      </c>
      <c r="N1516" s="58" t="str">
        <f t="shared" si="1370"/>
        <v>X</v>
      </c>
      <c r="O1516" s="58" t="str">
        <f t="shared" si="1370"/>
        <v>X</v>
      </c>
      <c r="P1516" s="58" t="str">
        <f t="shared" si="1370"/>
        <v>X</v>
      </c>
      <c r="Q1516" s="58" t="str">
        <f t="shared" si="1370"/>
        <v>X</v>
      </c>
    </row>
    <row r="1517" spans="1:17" ht="18.75" customHeight="1">
      <c r="A1517" s="780"/>
      <c r="B1517" s="58" t="s">
        <v>35</v>
      </c>
      <c r="C1517" s="58" t="str">
        <f t="shared" ref="C1517:Q1517" si="1371">IF(C10=$V$191,"O",IF(C10=$W$191,"O",IF(C10=$X$191,"O",IF(C10=$Y$191,"O",IF(C10=$Z$191,"O",IF(C10=$AA$191,"O","X"))))))</f>
        <v>X</v>
      </c>
      <c r="D1517" s="58" t="str">
        <f t="shared" si="1371"/>
        <v>X</v>
      </c>
      <c r="E1517" s="58" t="str">
        <f t="shared" si="1371"/>
        <v>X</v>
      </c>
      <c r="F1517" s="58" t="str">
        <f t="shared" si="1371"/>
        <v>X</v>
      </c>
      <c r="G1517" s="58" t="str">
        <f t="shared" si="1371"/>
        <v>X</v>
      </c>
      <c r="H1517" s="58" t="str">
        <f t="shared" si="1371"/>
        <v>X</v>
      </c>
      <c r="I1517" s="58" t="str">
        <f t="shared" si="1371"/>
        <v>X</v>
      </c>
      <c r="J1517" s="58" t="str">
        <f t="shared" si="1371"/>
        <v>X</v>
      </c>
      <c r="K1517" s="58" t="str">
        <f t="shared" si="1371"/>
        <v>X</v>
      </c>
      <c r="L1517" s="58" t="str">
        <f t="shared" si="1371"/>
        <v>X</v>
      </c>
      <c r="M1517" s="58" t="str">
        <f t="shared" si="1371"/>
        <v>X</v>
      </c>
      <c r="N1517" s="58" t="str">
        <f t="shared" si="1371"/>
        <v>X</v>
      </c>
      <c r="O1517" s="58" t="str">
        <f t="shared" si="1371"/>
        <v>X</v>
      </c>
      <c r="P1517" s="58" t="str">
        <f t="shared" si="1371"/>
        <v>X</v>
      </c>
      <c r="Q1517" s="58" t="str">
        <f t="shared" si="1371"/>
        <v>X</v>
      </c>
    </row>
    <row r="1518" spans="1:17" ht="18.75" customHeight="1">
      <c r="A1518" s="780"/>
      <c r="B1518" s="58" t="s">
        <v>36</v>
      </c>
      <c r="C1518" s="58" t="str">
        <f t="shared" ref="C1518:Q1518" si="1372">IF(C11=$V$191,"O",IF(C11=$W$191,"O",IF(C11=$X$191,"O",IF(C11=$Y$191,"O",IF(C11=$Z$191,"O",IF(C11=$AA$191,"O","X"))))))</f>
        <v>O</v>
      </c>
      <c r="D1518" s="58" t="str">
        <f t="shared" si="1372"/>
        <v>O</v>
      </c>
      <c r="E1518" s="58" t="str">
        <f t="shared" si="1372"/>
        <v>O</v>
      </c>
      <c r="F1518" s="58" t="str">
        <f t="shared" si="1372"/>
        <v>O</v>
      </c>
      <c r="G1518" s="58" t="str">
        <f t="shared" si="1372"/>
        <v>O</v>
      </c>
      <c r="H1518" s="58" t="str">
        <f t="shared" si="1372"/>
        <v>O</v>
      </c>
      <c r="I1518" s="58" t="str">
        <f t="shared" si="1372"/>
        <v>O</v>
      </c>
      <c r="J1518" s="58" t="str">
        <f t="shared" si="1372"/>
        <v>O</v>
      </c>
      <c r="K1518" s="58" t="str">
        <f t="shared" si="1372"/>
        <v>O</v>
      </c>
      <c r="L1518" s="58" t="str">
        <f t="shared" si="1372"/>
        <v>O</v>
      </c>
      <c r="M1518" s="58" t="str">
        <f t="shared" si="1372"/>
        <v>O</v>
      </c>
      <c r="N1518" s="58" t="str">
        <f t="shared" si="1372"/>
        <v>O</v>
      </c>
      <c r="O1518" s="58" t="str">
        <f t="shared" si="1372"/>
        <v>O</v>
      </c>
      <c r="P1518" s="58" t="str">
        <f t="shared" si="1372"/>
        <v>O</v>
      </c>
      <c r="Q1518" s="58" t="str">
        <f t="shared" si="1372"/>
        <v>O</v>
      </c>
    </row>
    <row r="1519" spans="1:17" ht="18.75" customHeight="1">
      <c r="A1519" s="780"/>
      <c r="B1519" s="58" t="s">
        <v>21</v>
      </c>
      <c r="C1519" s="58" t="str">
        <f t="shared" ref="C1519:Q1519" si="1373">IF(C12=$V$191,"O",IF(C12=$W$191,"O",IF(C12=$X$191,"O",IF(C12=$Y$191,"O",IF(C12=$Z$191,"O",IF(C12=$AA$191,"O","X"))))))</f>
        <v>X</v>
      </c>
      <c r="D1519" s="58" t="str">
        <f t="shared" si="1373"/>
        <v>X</v>
      </c>
      <c r="E1519" s="58" t="str">
        <f t="shared" si="1373"/>
        <v>X</v>
      </c>
      <c r="F1519" s="58" t="str">
        <f t="shared" si="1373"/>
        <v>X</v>
      </c>
      <c r="G1519" s="58" t="str">
        <f t="shared" si="1373"/>
        <v>X</v>
      </c>
      <c r="H1519" s="58" t="str">
        <f t="shared" si="1373"/>
        <v>X</v>
      </c>
      <c r="I1519" s="58" t="str">
        <f t="shared" si="1373"/>
        <v>X</v>
      </c>
      <c r="J1519" s="58" t="str">
        <f t="shared" si="1373"/>
        <v>X</v>
      </c>
      <c r="K1519" s="58" t="str">
        <f t="shared" si="1373"/>
        <v>X</v>
      </c>
      <c r="L1519" s="58" t="str">
        <f t="shared" si="1373"/>
        <v>X</v>
      </c>
      <c r="M1519" s="58" t="str">
        <f t="shared" si="1373"/>
        <v>X</v>
      </c>
      <c r="N1519" s="58" t="str">
        <f t="shared" si="1373"/>
        <v>X</v>
      </c>
      <c r="O1519" s="58" t="str">
        <f t="shared" si="1373"/>
        <v>X</v>
      </c>
      <c r="P1519" s="58" t="str">
        <f t="shared" si="1373"/>
        <v>X</v>
      </c>
      <c r="Q1519" s="58" t="str">
        <f t="shared" si="1373"/>
        <v>X</v>
      </c>
    </row>
    <row r="1520" spans="1:17" ht="18.75" customHeight="1">
      <c r="A1520" s="781"/>
      <c r="B1520" s="30" t="s">
        <v>46</v>
      </c>
      <c r="C1520" s="47">
        <f>COUNTIF(C1514:C1519,"O")</f>
        <v>1</v>
      </c>
      <c r="D1520" s="47">
        <f t="shared" ref="D1520:Q1520" si="1374">COUNTIF(D1514:D1519,"O")</f>
        <v>1</v>
      </c>
      <c r="E1520" s="47">
        <f t="shared" si="1374"/>
        <v>1</v>
      </c>
      <c r="F1520" s="47">
        <f t="shared" si="1374"/>
        <v>1</v>
      </c>
      <c r="G1520" s="47">
        <f t="shared" si="1374"/>
        <v>1</v>
      </c>
      <c r="H1520" s="47">
        <f t="shared" si="1374"/>
        <v>1</v>
      </c>
      <c r="I1520" s="47">
        <f t="shared" si="1374"/>
        <v>1</v>
      </c>
      <c r="J1520" s="47">
        <f t="shared" si="1374"/>
        <v>1</v>
      </c>
      <c r="K1520" s="47">
        <f t="shared" si="1374"/>
        <v>1</v>
      </c>
      <c r="L1520" s="47">
        <f t="shared" si="1374"/>
        <v>1</v>
      </c>
      <c r="M1520" s="47">
        <f t="shared" si="1374"/>
        <v>1</v>
      </c>
      <c r="N1520" s="47">
        <f t="shared" si="1374"/>
        <v>1</v>
      </c>
      <c r="O1520" s="47">
        <f t="shared" si="1374"/>
        <v>1</v>
      </c>
      <c r="P1520" s="47">
        <f t="shared" si="1374"/>
        <v>1</v>
      </c>
      <c r="Q1520" s="47">
        <f t="shared" si="1374"/>
        <v>1</v>
      </c>
    </row>
    <row r="1521" spans="1:17" ht="18.75" customHeight="1">
      <c r="A1521" s="779">
        <v>176</v>
      </c>
      <c r="B1521" s="58" t="s">
        <v>32</v>
      </c>
      <c r="C1521" s="58" t="str">
        <f>IF(C7=$V$192,"O",IF(C7=$W$192,"O",IF(C7=$X$192,"O",IF(C7=$Y$192,"O",IF(C7=$Z$192,"O",IF(C7=$AA$192,"O","X"))))))</f>
        <v>X</v>
      </c>
      <c r="D1521" s="58" t="str">
        <f t="shared" ref="D1521:Q1521" si="1375">IF(D7=$V$192,"O",IF(D7=$W$192,"O",IF(D7=$X$192,"O",IF(D7=$Y$192,"O",IF(D7=$Z$192,"O",IF(D7=$AA$192,"O","X"))))))</f>
        <v>X</v>
      </c>
      <c r="E1521" s="58" t="str">
        <f t="shared" si="1375"/>
        <v>X</v>
      </c>
      <c r="F1521" s="58" t="str">
        <f t="shared" si="1375"/>
        <v>X</v>
      </c>
      <c r="G1521" s="58" t="str">
        <f t="shared" si="1375"/>
        <v>X</v>
      </c>
      <c r="H1521" s="58" t="str">
        <f t="shared" si="1375"/>
        <v>X</v>
      </c>
      <c r="I1521" s="58" t="str">
        <f t="shared" si="1375"/>
        <v>X</v>
      </c>
      <c r="J1521" s="58" t="str">
        <f t="shared" si="1375"/>
        <v>X</v>
      </c>
      <c r="K1521" s="58" t="str">
        <f t="shared" si="1375"/>
        <v>X</v>
      </c>
      <c r="L1521" s="58" t="str">
        <f t="shared" si="1375"/>
        <v>X</v>
      </c>
      <c r="M1521" s="58" t="str">
        <f t="shared" si="1375"/>
        <v>X</v>
      </c>
      <c r="N1521" s="58" t="str">
        <f t="shared" si="1375"/>
        <v>X</v>
      </c>
      <c r="O1521" s="58" t="str">
        <f t="shared" si="1375"/>
        <v>X</v>
      </c>
      <c r="P1521" s="58" t="str">
        <f t="shared" si="1375"/>
        <v>X</v>
      </c>
      <c r="Q1521" s="58" t="str">
        <f t="shared" si="1375"/>
        <v>X</v>
      </c>
    </row>
    <row r="1522" spans="1:17" ht="18.75" customHeight="1">
      <c r="A1522" s="780"/>
      <c r="B1522" s="58" t="s">
        <v>33</v>
      </c>
      <c r="C1522" s="58" t="str">
        <f t="shared" ref="C1522:Q1522" si="1376">IF(C8=$V$192,"O",IF(C8=$W$192,"O",IF(C8=$X$192,"O",IF(C8=$Y$192,"O",IF(C8=$Z$192,"O",IF(C8=$AA$192,"O","X"))))))</f>
        <v>X</v>
      </c>
      <c r="D1522" s="58" t="str">
        <f t="shared" si="1376"/>
        <v>X</v>
      </c>
      <c r="E1522" s="58" t="str">
        <f t="shared" si="1376"/>
        <v>X</v>
      </c>
      <c r="F1522" s="58" t="str">
        <f t="shared" si="1376"/>
        <v>X</v>
      </c>
      <c r="G1522" s="58" t="str">
        <f t="shared" si="1376"/>
        <v>X</v>
      </c>
      <c r="H1522" s="58" t="str">
        <f t="shared" si="1376"/>
        <v>X</v>
      </c>
      <c r="I1522" s="58" t="str">
        <f t="shared" si="1376"/>
        <v>X</v>
      </c>
      <c r="J1522" s="58" t="str">
        <f t="shared" si="1376"/>
        <v>X</v>
      </c>
      <c r="K1522" s="58" t="str">
        <f t="shared" si="1376"/>
        <v>X</v>
      </c>
      <c r="L1522" s="58" t="str">
        <f t="shared" si="1376"/>
        <v>X</v>
      </c>
      <c r="M1522" s="58" t="str">
        <f t="shared" si="1376"/>
        <v>X</v>
      </c>
      <c r="N1522" s="58" t="str">
        <f t="shared" si="1376"/>
        <v>X</v>
      </c>
      <c r="O1522" s="58" t="str">
        <f t="shared" si="1376"/>
        <v>X</v>
      </c>
      <c r="P1522" s="58" t="str">
        <f t="shared" si="1376"/>
        <v>X</v>
      </c>
      <c r="Q1522" s="58" t="str">
        <f t="shared" si="1376"/>
        <v>X</v>
      </c>
    </row>
    <row r="1523" spans="1:17" ht="18.75" customHeight="1">
      <c r="A1523" s="780"/>
      <c r="B1523" s="58" t="s">
        <v>34</v>
      </c>
      <c r="C1523" s="58" t="str">
        <f t="shared" ref="C1523:Q1523" si="1377">IF(C9=$V$192,"O",IF(C9=$W$192,"O",IF(C9=$X$192,"O",IF(C9=$Y$192,"O",IF(C9=$Z$192,"O",IF(C9=$AA$192,"O","X"))))))</f>
        <v>O</v>
      </c>
      <c r="D1523" s="58" t="str">
        <f t="shared" si="1377"/>
        <v>O</v>
      </c>
      <c r="E1523" s="58" t="str">
        <f t="shared" si="1377"/>
        <v>O</v>
      </c>
      <c r="F1523" s="58" t="str">
        <f t="shared" si="1377"/>
        <v>O</v>
      </c>
      <c r="G1523" s="58" t="str">
        <f t="shared" si="1377"/>
        <v>O</v>
      </c>
      <c r="H1523" s="58" t="str">
        <f t="shared" si="1377"/>
        <v>O</v>
      </c>
      <c r="I1523" s="58" t="str">
        <f t="shared" si="1377"/>
        <v>O</v>
      </c>
      <c r="J1523" s="58" t="str">
        <f t="shared" si="1377"/>
        <v>O</v>
      </c>
      <c r="K1523" s="58" t="str">
        <f t="shared" si="1377"/>
        <v>O</v>
      </c>
      <c r="L1523" s="58" t="str">
        <f t="shared" si="1377"/>
        <v>O</v>
      </c>
      <c r="M1523" s="58" t="str">
        <f t="shared" si="1377"/>
        <v>O</v>
      </c>
      <c r="N1523" s="58" t="str">
        <f t="shared" si="1377"/>
        <v>O</v>
      </c>
      <c r="O1523" s="58" t="str">
        <f t="shared" si="1377"/>
        <v>O</v>
      </c>
      <c r="P1523" s="58" t="str">
        <f t="shared" si="1377"/>
        <v>O</v>
      </c>
      <c r="Q1523" s="58" t="str">
        <f t="shared" si="1377"/>
        <v>O</v>
      </c>
    </row>
    <row r="1524" spans="1:17" ht="18.75" customHeight="1">
      <c r="A1524" s="780"/>
      <c r="B1524" s="58" t="s">
        <v>35</v>
      </c>
      <c r="C1524" s="58" t="str">
        <f t="shared" ref="C1524:Q1524" si="1378">IF(C10=$V$192,"O",IF(C10=$W$192,"O",IF(C10=$X$192,"O",IF(C10=$Y$192,"O",IF(C10=$Z$192,"O",IF(C10=$AA$192,"O","X"))))))</f>
        <v>X</v>
      </c>
      <c r="D1524" s="58" t="str">
        <f t="shared" si="1378"/>
        <v>X</v>
      </c>
      <c r="E1524" s="58" t="str">
        <f t="shared" si="1378"/>
        <v>X</v>
      </c>
      <c r="F1524" s="58" t="str">
        <f t="shared" si="1378"/>
        <v>X</v>
      </c>
      <c r="G1524" s="58" t="str">
        <f t="shared" si="1378"/>
        <v>X</v>
      </c>
      <c r="H1524" s="58" t="str">
        <f t="shared" si="1378"/>
        <v>X</v>
      </c>
      <c r="I1524" s="58" t="str">
        <f t="shared" si="1378"/>
        <v>X</v>
      </c>
      <c r="J1524" s="58" t="str">
        <f t="shared" si="1378"/>
        <v>X</v>
      </c>
      <c r="K1524" s="58" t="str">
        <f t="shared" si="1378"/>
        <v>X</v>
      </c>
      <c r="L1524" s="58" t="str">
        <f t="shared" si="1378"/>
        <v>X</v>
      </c>
      <c r="M1524" s="58" t="str">
        <f t="shared" si="1378"/>
        <v>X</v>
      </c>
      <c r="N1524" s="58" t="str">
        <f t="shared" si="1378"/>
        <v>X</v>
      </c>
      <c r="O1524" s="58" t="str">
        <f t="shared" si="1378"/>
        <v>X</v>
      </c>
      <c r="P1524" s="58" t="str">
        <f t="shared" si="1378"/>
        <v>X</v>
      </c>
      <c r="Q1524" s="58" t="str">
        <f t="shared" si="1378"/>
        <v>X</v>
      </c>
    </row>
    <row r="1525" spans="1:17" ht="18.75" customHeight="1">
      <c r="A1525" s="780"/>
      <c r="B1525" s="58" t="s">
        <v>36</v>
      </c>
      <c r="C1525" s="58" t="str">
        <f t="shared" ref="C1525:Q1525" si="1379">IF(C11=$V$192,"O",IF(C11=$W$192,"O",IF(C11=$X$192,"O",IF(C11=$Y$192,"O",IF(C11=$Z$192,"O",IF(C11=$AA$192,"O","X"))))))</f>
        <v>X</v>
      </c>
      <c r="D1525" s="58" t="str">
        <f t="shared" si="1379"/>
        <v>X</v>
      </c>
      <c r="E1525" s="58" t="str">
        <f t="shared" si="1379"/>
        <v>X</v>
      </c>
      <c r="F1525" s="58" t="str">
        <f t="shared" si="1379"/>
        <v>X</v>
      </c>
      <c r="G1525" s="58" t="str">
        <f t="shared" si="1379"/>
        <v>X</v>
      </c>
      <c r="H1525" s="58" t="str">
        <f t="shared" si="1379"/>
        <v>X</v>
      </c>
      <c r="I1525" s="58" t="str">
        <f t="shared" si="1379"/>
        <v>X</v>
      </c>
      <c r="J1525" s="58" t="str">
        <f t="shared" si="1379"/>
        <v>X</v>
      </c>
      <c r="K1525" s="58" t="str">
        <f t="shared" si="1379"/>
        <v>X</v>
      </c>
      <c r="L1525" s="58" t="str">
        <f t="shared" si="1379"/>
        <v>X</v>
      </c>
      <c r="M1525" s="58" t="str">
        <f t="shared" si="1379"/>
        <v>X</v>
      </c>
      <c r="N1525" s="58" t="str">
        <f t="shared" si="1379"/>
        <v>X</v>
      </c>
      <c r="O1525" s="58" t="str">
        <f t="shared" si="1379"/>
        <v>X</v>
      </c>
      <c r="P1525" s="58" t="str">
        <f t="shared" si="1379"/>
        <v>X</v>
      </c>
      <c r="Q1525" s="58" t="str">
        <f t="shared" si="1379"/>
        <v>X</v>
      </c>
    </row>
    <row r="1526" spans="1:17" ht="18.75" customHeight="1">
      <c r="A1526" s="780"/>
      <c r="B1526" s="58" t="s">
        <v>21</v>
      </c>
      <c r="C1526" s="58" t="str">
        <f t="shared" ref="C1526:Q1526" si="1380">IF(C12=$V$192,"O",IF(C12=$W$192,"O",IF(C12=$X$192,"O",IF(C12=$Y$192,"O",IF(C12=$Z$192,"O",IF(C12=$AA$192,"O","X"))))))</f>
        <v>X</v>
      </c>
      <c r="D1526" s="58" t="str">
        <f t="shared" si="1380"/>
        <v>X</v>
      </c>
      <c r="E1526" s="58" t="str">
        <f t="shared" si="1380"/>
        <v>X</v>
      </c>
      <c r="F1526" s="58" t="str">
        <f t="shared" si="1380"/>
        <v>X</v>
      </c>
      <c r="G1526" s="58" t="str">
        <f t="shared" si="1380"/>
        <v>X</v>
      </c>
      <c r="H1526" s="58" t="str">
        <f t="shared" si="1380"/>
        <v>X</v>
      </c>
      <c r="I1526" s="58" t="str">
        <f t="shared" si="1380"/>
        <v>X</v>
      </c>
      <c r="J1526" s="58" t="str">
        <f t="shared" si="1380"/>
        <v>X</v>
      </c>
      <c r="K1526" s="58" t="str">
        <f t="shared" si="1380"/>
        <v>X</v>
      </c>
      <c r="L1526" s="58" t="str">
        <f t="shared" si="1380"/>
        <v>X</v>
      </c>
      <c r="M1526" s="58" t="str">
        <f t="shared" si="1380"/>
        <v>X</v>
      </c>
      <c r="N1526" s="58" t="str">
        <f t="shared" si="1380"/>
        <v>X</v>
      </c>
      <c r="O1526" s="58" t="str">
        <f t="shared" si="1380"/>
        <v>X</v>
      </c>
      <c r="P1526" s="58" t="str">
        <f t="shared" si="1380"/>
        <v>X</v>
      </c>
      <c r="Q1526" s="58" t="str">
        <f t="shared" si="1380"/>
        <v>X</v>
      </c>
    </row>
    <row r="1527" spans="1:17" ht="18.75" customHeight="1">
      <c r="A1527" s="781"/>
      <c r="B1527" s="30" t="s">
        <v>46</v>
      </c>
      <c r="C1527" s="47">
        <f>COUNTIF(C1521:C1526,"O")</f>
        <v>1</v>
      </c>
      <c r="D1527" s="47">
        <f t="shared" ref="D1527:Q1527" si="1381">COUNTIF(D1521:D1526,"O")</f>
        <v>1</v>
      </c>
      <c r="E1527" s="47">
        <f t="shared" si="1381"/>
        <v>1</v>
      </c>
      <c r="F1527" s="47">
        <f t="shared" si="1381"/>
        <v>1</v>
      </c>
      <c r="G1527" s="47">
        <f t="shared" si="1381"/>
        <v>1</v>
      </c>
      <c r="H1527" s="47">
        <f t="shared" si="1381"/>
        <v>1</v>
      </c>
      <c r="I1527" s="47">
        <f t="shared" si="1381"/>
        <v>1</v>
      </c>
      <c r="J1527" s="47">
        <f t="shared" si="1381"/>
        <v>1</v>
      </c>
      <c r="K1527" s="47">
        <f t="shared" si="1381"/>
        <v>1</v>
      </c>
      <c r="L1527" s="47">
        <f t="shared" si="1381"/>
        <v>1</v>
      </c>
      <c r="M1527" s="47">
        <f t="shared" si="1381"/>
        <v>1</v>
      </c>
      <c r="N1527" s="47">
        <f t="shared" si="1381"/>
        <v>1</v>
      </c>
      <c r="O1527" s="47">
        <f t="shared" si="1381"/>
        <v>1</v>
      </c>
      <c r="P1527" s="47">
        <f t="shared" si="1381"/>
        <v>1</v>
      </c>
      <c r="Q1527" s="47">
        <f t="shared" si="1381"/>
        <v>1</v>
      </c>
    </row>
    <row r="1528" spans="1:17" ht="18.75" customHeight="1">
      <c r="A1528" s="779">
        <v>177</v>
      </c>
      <c r="B1528" s="58" t="s">
        <v>32</v>
      </c>
      <c r="C1528" s="58" t="str">
        <f>IF(C7=$V$193,"O",IF(C7=$W$193,"O",IF(C7=$X$193,"O",IF(C7=$Y$193,"O",IF(C7=$Z$193,"O",IF(C7=$AA$193,"O",IF(C7=$AB$193,"O","X")))))))</f>
        <v>X</v>
      </c>
      <c r="D1528" s="58" t="str">
        <f t="shared" ref="D1528:Q1528" si="1382">IF(D7=$V$193,"O",IF(D7=$W$193,"O",IF(D7=$X$193,"O",IF(D7=$Y$193,"O",IF(D7=$Z$193,"O",IF(D7=$AA$193,"O",IF(D7=$AB$193,"O","X")))))))</f>
        <v>X</v>
      </c>
      <c r="E1528" s="58" t="str">
        <f t="shared" si="1382"/>
        <v>X</v>
      </c>
      <c r="F1528" s="58" t="str">
        <f t="shared" si="1382"/>
        <v>X</v>
      </c>
      <c r="G1528" s="58" t="str">
        <f t="shared" si="1382"/>
        <v>X</v>
      </c>
      <c r="H1528" s="58" t="str">
        <f t="shared" si="1382"/>
        <v>X</v>
      </c>
      <c r="I1528" s="58" t="str">
        <f t="shared" si="1382"/>
        <v>X</v>
      </c>
      <c r="J1528" s="58" t="str">
        <f t="shared" si="1382"/>
        <v>X</v>
      </c>
      <c r="K1528" s="58" t="str">
        <f t="shared" si="1382"/>
        <v>X</v>
      </c>
      <c r="L1528" s="58" t="str">
        <f t="shared" si="1382"/>
        <v>X</v>
      </c>
      <c r="M1528" s="58" t="str">
        <f t="shared" si="1382"/>
        <v>X</v>
      </c>
      <c r="N1528" s="58" t="str">
        <f t="shared" si="1382"/>
        <v>X</v>
      </c>
      <c r="O1528" s="58" t="str">
        <f t="shared" si="1382"/>
        <v>X</v>
      </c>
      <c r="P1528" s="58" t="str">
        <f t="shared" si="1382"/>
        <v>X</v>
      </c>
      <c r="Q1528" s="58" t="str">
        <f t="shared" si="1382"/>
        <v>X</v>
      </c>
    </row>
    <row r="1529" spans="1:17" ht="18.75" customHeight="1">
      <c r="A1529" s="780"/>
      <c r="B1529" s="58" t="s">
        <v>33</v>
      </c>
      <c r="C1529" s="58" t="str">
        <f t="shared" ref="C1529:Q1529" si="1383">IF(C8=$V$193,"O",IF(C8=$W$193,"O",IF(C8=$X$193,"O",IF(C8=$Y$193,"O",IF(C8=$Z$193,"O",IF(C8=$AA$193,"O",IF(C8=$AB$193,"O","X")))))))</f>
        <v>X</v>
      </c>
      <c r="D1529" s="58" t="str">
        <f t="shared" si="1383"/>
        <v>X</v>
      </c>
      <c r="E1529" s="58" t="str">
        <f t="shared" si="1383"/>
        <v>X</v>
      </c>
      <c r="F1529" s="58" t="str">
        <f t="shared" si="1383"/>
        <v>X</v>
      </c>
      <c r="G1529" s="58" t="str">
        <f t="shared" si="1383"/>
        <v>X</v>
      </c>
      <c r="H1529" s="58" t="str">
        <f t="shared" si="1383"/>
        <v>X</v>
      </c>
      <c r="I1529" s="58" t="str">
        <f t="shared" si="1383"/>
        <v>X</v>
      </c>
      <c r="J1529" s="58" t="str">
        <f t="shared" si="1383"/>
        <v>X</v>
      </c>
      <c r="K1529" s="58" t="str">
        <f t="shared" si="1383"/>
        <v>X</v>
      </c>
      <c r="L1529" s="58" t="str">
        <f t="shared" si="1383"/>
        <v>X</v>
      </c>
      <c r="M1529" s="58" t="str">
        <f t="shared" si="1383"/>
        <v>X</v>
      </c>
      <c r="N1529" s="58" t="str">
        <f t="shared" si="1383"/>
        <v>X</v>
      </c>
      <c r="O1529" s="58" t="str">
        <f t="shared" si="1383"/>
        <v>X</v>
      </c>
      <c r="P1529" s="58" t="str">
        <f t="shared" si="1383"/>
        <v>X</v>
      </c>
      <c r="Q1529" s="58" t="str">
        <f t="shared" si="1383"/>
        <v>X</v>
      </c>
    </row>
    <row r="1530" spans="1:17" ht="18.75" customHeight="1">
      <c r="A1530" s="780"/>
      <c r="B1530" s="58" t="s">
        <v>34</v>
      </c>
      <c r="C1530" s="58" t="str">
        <f t="shared" ref="C1530:Q1530" si="1384">IF(C9=$V$193,"O",IF(C9=$W$193,"O",IF(C9=$X$193,"O",IF(C9=$Y$193,"O",IF(C9=$Z$193,"O",IF(C9=$AA$193,"O",IF(C9=$AB$193,"O","X")))))))</f>
        <v>X</v>
      </c>
      <c r="D1530" s="58" t="str">
        <f t="shared" si="1384"/>
        <v>X</v>
      </c>
      <c r="E1530" s="58" t="str">
        <f t="shared" si="1384"/>
        <v>X</v>
      </c>
      <c r="F1530" s="58" t="str">
        <f t="shared" si="1384"/>
        <v>X</v>
      </c>
      <c r="G1530" s="58" t="str">
        <f t="shared" si="1384"/>
        <v>X</v>
      </c>
      <c r="H1530" s="58" t="str">
        <f t="shared" si="1384"/>
        <v>X</v>
      </c>
      <c r="I1530" s="58" t="str">
        <f t="shared" si="1384"/>
        <v>X</v>
      </c>
      <c r="J1530" s="58" t="str">
        <f t="shared" si="1384"/>
        <v>X</v>
      </c>
      <c r="K1530" s="58" t="str">
        <f t="shared" si="1384"/>
        <v>X</v>
      </c>
      <c r="L1530" s="58" t="str">
        <f t="shared" si="1384"/>
        <v>X</v>
      </c>
      <c r="M1530" s="58" t="str">
        <f t="shared" si="1384"/>
        <v>X</v>
      </c>
      <c r="N1530" s="58" t="str">
        <f t="shared" si="1384"/>
        <v>X</v>
      </c>
      <c r="O1530" s="58" t="str">
        <f t="shared" si="1384"/>
        <v>X</v>
      </c>
      <c r="P1530" s="58" t="str">
        <f t="shared" si="1384"/>
        <v>X</v>
      </c>
      <c r="Q1530" s="58" t="str">
        <f t="shared" si="1384"/>
        <v>X</v>
      </c>
    </row>
    <row r="1531" spans="1:17" ht="18.75" customHeight="1">
      <c r="A1531" s="780"/>
      <c r="B1531" s="58" t="s">
        <v>35</v>
      </c>
      <c r="C1531" s="58" t="str">
        <f t="shared" ref="C1531:Q1531" si="1385">IF(C10=$V$193,"O",IF(C10=$W$193,"O",IF(C10=$X$193,"O",IF(C10=$Y$193,"O",IF(C10=$Z$193,"O",IF(C10=$AA$193,"O",IF(C10=$AB$193,"O","X")))))))</f>
        <v>X</v>
      </c>
      <c r="D1531" s="58" t="str">
        <f t="shared" si="1385"/>
        <v>X</v>
      </c>
      <c r="E1531" s="58" t="str">
        <f t="shared" si="1385"/>
        <v>X</v>
      </c>
      <c r="F1531" s="58" t="str">
        <f t="shared" si="1385"/>
        <v>X</v>
      </c>
      <c r="G1531" s="58" t="str">
        <f t="shared" si="1385"/>
        <v>X</v>
      </c>
      <c r="H1531" s="58" t="str">
        <f t="shared" si="1385"/>
        <v>X</v>
      </c>
      <c r="I1531" s="58" t="str">
        <f t="shared" si="1385"/>
        <v>X</v>
      </c>
      <c r="J1531" s="58" t="str">
        <f t="shared" si="1385"/>
        <v>X</v>
      </c>
      <c r="K1531" s="58" t="str">
        <f t="shared" si="1385"/>
        <v>X</v>
      </c>
      <c r="L1531" s="58" t="str">
        <f t="shared" si="1385"/>
        <v>X</v>
      </c>
      <c r="M1531" s="58" t="str">
        <f t="shared" si="1385"/>
        <v>X</v>
      </c>
      <c r="N1531" s="58" t="str">
        <f t="shared" si="1385"/>
        <v>X</v>
      </c>
      <c r="O1531" s="58" t="str">
        <f t="shared" si="1385"/>
        <v>X</v>
      </c>
      <c r="P1531" s="58" t="str">
        <f t="shared" si="1385"/>
        <v>X</v>
      </c>
      <c r="Q1531" s="58" t="str">
        <f t="shared" si="1385"/>
        <v>X</v>
      </c>
    </row>
    <row r="1532" spans="1:17" ht="18.75" customHeight="1">
      <c r="A1532" s="780"/>
      <c r="B1532" s="58" t="s">
        <v>36</v>
      </c>
      <c r="C1532" s="58" t="str">
        <f t="shared" ref="C1532:Q1532" si="1386">IF(C11=$V$193,"O",IF(C11=$W$193,"O",IF(C11=$X$193,"O",IF(C11=$Y$193,"O",IF(C11=$Z$193,"O",IF(C11=$AA$193,"O",IF(C11=$AB$193,"O","X")))))))</f>
        <v>X</v>
      </c>
      <c r="D1532" s="58" t="str">
        <f t="shared" si="1386"/>
        <v>X</v>
      </c>
      <c r="E1532" s="58" t="str">
        <f t="shared" si="1386"/>
        <v>X</v>
      </c>
      <c r="F1532" s="58" t="str">
        <f t="shared" si="1386"/>
        <v>X</v>
      </c>
      <c r="G1532" s="58" t="str">
        <f t="shared" si="1386"/>
        <v>X</v>
      </c>
      <c r="H1532" s="58" t="str">
        <f t="shared" si="1386"/>
        <v>X</v>
      </c>
      <c r="I1532" s="58" t="str">
        <f t="shared" si="1386"/>
        <v>X</v>
      </c>
      <c r="J1532" s="58" t="str">
        <f t="shared" si="1386"/>
        <v>X</v>
      </c>
      <c r="K1532" s="58" t="str">
        <f t="shared" si="1386"/>
        <v>X</v>
      </c>
      <c r="L1532" s="58" t="str">
        <f t="shared" si="1386"/>
        <v>X</v>
      </c>
      <c r="M1532" s="58" t="str">
        <f t="shared" si="1386"/>
        <v>X</v>
      </c>
      <c r="N1532" s="58" t="str">
        <f t="shared" si="1386"/>
        <v>X</v>
      </c>
      <c r="O1532" s="58" t="str">
        <f t="shared" si="1386"/>
        <v>X</v>
      </c>
      <c r="P1532" s="58" t="str">
        <f t="shared" si="1386"/>
        <v>X</v>
      </c>
      <c r="Q1532" s="58" t="str">
        <f t="shared" si="1386"/>
        <v>X</v>
      </c>
    </row>
    <row r="1533" spans="1:17" ht="18.75" customHeight="1">
      <c r="A1533" s="780"/>
      <c r="B1533" s="58" t="s">
        <v>21</v>
      </c>
      <c r="C1533" s="58" t="str">
        <f t="shared" ref="C1533:Q1533" si="1387">IF(C12=$V$193,"O",IF(C12=$W$193,"O",IF(C12=$X$193,"O",IF(C12=$Y$193,"O",IF(C12=$Z$193,"O",IF(C12=$AA$193,"O",IF(C12=$AB$193,"O","X")))))))</f>
        <v>X</v>
      </c>
      <c r="D1533" s="58" t="str">
        <f t="shared" si="1387"/>
        <v>X</v>
      </c>
      <c r="E1533" s="58" t="str">
        <f t="shared" si="1387"/>
        <v>X</v>
      </c>
      <c r="F1533" s="58" t="str">
        <f t="shared" si="1387"/>
        <v>X</v>
      </c>
      <c r="G1533" s="58" t="str">
        <f t="shared" si="1387"/>
        <v>X</v>
      </c>
      <c r="H1533" s="58" t="str">
        <f t="shared" si="1387"/>
        <v>X</v>
      </c>
      <c r="I1533" s="58" t="str">
        <f t="shared" si="1387"/>
        <v>X</v>
      </c>
      <c r="J1533" s="58" t="str">
        <f t="shared" si="1387"/>
        <v>X</v>
      </c>
      <c r="K1533" s="58" t="str">
        <f t="shared" si="1387"/>
        <v>X</v>
      </c>
      <c r="L1533" s="58" t="str">
        <f t="shared" si="1387"/>
        <v>X</v>
      </c>
      <c r="M1533" s="58" t="str">
        <f t="shared" si="1387"/>
        <v>X</v>
      </c>
      <c r="N1533" s="58" t="str">
        <f t="shared" si="1387"/>
        <v>X</v>
      </c>
      <c r="O1533" s="58" t="str">
        <f t="shared" si="1387"/>
        <v>X</v>
      </c>
      <c r="P1533" s="58" t="str">
        <f t="shared" si="1387"/>
        <v>X</v>
      </c>
      <c r="Q1533" s="58" t="str">
        <f t="shared" si="1387"/>
        <v>X</v>
      </c>
    </row>
    <row r="1534" spans="1:17" ht="18.75" customHeight="1">
      <c r="A1534" s="781"/>
      <c r="B1534" s="30" t="s">
        <v>46</v>
      </c>
      <c r="C1534" s="47">
        <f>COUNTIF(C1528:C1533,"O")</f>
        <v>0</v>
      </c>
      <c r="D1534" s="47">
        <f t="shared" ref="D1534:Q1534" si="1388">COUNTIF(D1528:D1533,"O")</f>
        <v>0</v>
      </c>
      <c r="E1534" s="47">
        <f t="shared" si="1388"/>
        <v>0</v>
      </c>
      <c r="F1534" s="47">
        <f t="shared" si="1388"/>
        <v>0</v>
      </c>
      <c r="G1534" s="47">
        <f t="shared" si="1388"/>
        <v>0</v>
      </c>
      <c r="H1534" s="47">
        <f t="shared" si="1388"/>
        <v>0</v>
      </c>
      <c r="I1534" s="47">
        <f t="shared" si="1388"/>
        <v>0</v>
      </c>
      <c r="J1534" s="47">
        <f t="shared" si="1388"/>
        <v>0</v>
      </c>
      <c r="K1534" s="47">
        <f t="shared" si="1388"/>
        <v>0</v>
      </c>
      <c r="L1534" s="47">
        <f t="shared" si="1388"/>
        <v>0</v>
      </c>
      <c r="M1534" s="47">
        <f t="shared" si="1388"/>
        <v>0</v>
      </c>
      <c r="N1534" s="47">
        <f t="shared" si="1388"/>
        <v>0</v>
      </c>
      <c r="O1534" s="47">
        <f t="shared" si="1388"/>
        <v>0</v>
      </c>
      <c r="P1534" s="47">
        <f t="shared" si="1388"/>
        <v>0</v>
      </c>
      <c r="Q1534" s="47">
        <f t="shared" si="1388"/>
        <v>0</v>
      </c>
    </row>
    <row r="1535" spans="1:17" ht="18.75" customHeight="1">
      <c r="A1535" s="779">
        <v>178</v>
      </c>
      <c r="B1535" s="58" t="s">
        <v>32</v>
      </c>
      <c r="C1535" s="58" t="str">
        <f>IF(C7=$V$194,"O",IF(C7=$W$194,"O",IF(C7=$X$194,"O",IF(C7=$Y$194,"O",IF(C7=$Z$194,"O",IF(C7=$AA$194,"O",IF(C7=$AB$194,"O","X")))))))</f>
        <v>X</v>
      </c>
      <c r="D1535" s="58" t="str">
        <f t="shared" ref="D1535:Q1535" si="1389">IF(D7=$V$194,"O",IF(D7=$W$194,"O",IF(D7=$X$194,"O",IF(D7=$Y$194,"O",IF(D7=$Z$194,"O",IF(D7=$AA$194,"O",IF(D7=$AB$194,"O","X")))))))</f>
        <v>X</v>
      </c>
      <c r="E1535" s="58" t="str">
        <f t="shared" si="1389"/>
        <v>X</v>
      </c>
      <c r="F1535" s="58" t="str">
        <f t="shared" si="1389"/>
        <v>X</v>
      </c>
      <c r="G1535" s="58" t="str">
        <f t="shared" si="1389"/>
        <v>X</v>
      </c>
      <c r="H1535" s="58" t="str">
        <f t="shared" si="1389"/>
        <v>X</v>
      </c>
      <c r="I1535" s="58" t="str">
        <f t="shared" si="1389"/>
        <v>X</v>
      </c>
      <c r="J1535" s="58" t="str">
        <f t="shared" si="1389"/>
        <v>X</v>
      </c>
      <c r="K1535" s="58" t="str">
        <f t="shared" si="1389"/>
        <v>X</v>
      </c>
      <c r="L1535" s="58" t="str">
        <f t="shared" si="1389"/>
        <v>X</v>
      </c>
      <c r="M1535" s="58" t="str">
        <f t="shared" si="1389"/>
        <v>X</v>
      </c>
      <c r="N1535" s="58" t="str">
        <f t="shared" si="1389"/>
        <v>X</v>
      </c>
      <c r="O1535" s="58" t="str">
        <f t="shared" si="1389"/>
        <v>X</v>
      </c>
      <c r="P1535" s="58" t="str">
        <f t="shared" si="1389"/>
        <v>X</v>
      </c>
      <c r="Q1535" s="58" t="str">
        <f t="shared" si="1389"/>
        <v>X</v>
      </c>
    </row>
    <row r="1536" spans="1:17" ht="18.75" customHeight="1">
      <c r="A1536" s="780"/>
      <c r="B1536" s="58" t="s">
        <v>33</v>
      </c>
      <c r="C1536" s="58" t="str">
        <f t="shared" ref="C1536:Q1536" si="1390">IF(C8=$V$194,"O",IF(C8=$W$194,"O",IF(C8=$X$194,"O",IF(C8=$Y$194,"O",IF(C8=$Z$194,"O",IF(C8=$AA$194,"O",IF(C8=$AB$194,"O","X")))))))</f>
        <v>O</v>
      </c>
      <c r="D1536" s="58" t="str">
        <f t="shared" si="1390"/>
        <v>O</v>
      </c>
      <c r="E1536" s="58" t="str">
        <f t="shared" si="1390"/>
        <v>O</v>
      </c>
      <c r="F1536" s="58" t="str">
        <f t="shared" si="1390"/>
        <v>O</v>
      </c>
      <c r="G1536" s="58" t="str">
        <f t="shared" si="1390"/>
        <v>O</v>
      </c>
      <c r="H1536" s="58" t="str">
        <f t="shared" si="1390"/>
        <v>O</v>
      </c>
      <c r="I1536" s="58" t="str">
        <f t="shared" si="1390"/>
        <v>O</v>
      </c>
      <c r="J1536" s="58" t="str">
        <f t="shared" si="1390"/>
        <v>O</v>
      </c>
      <c r="K1536" s="58" t="str">
        <f t="shared" si="1390"/>
        <v>O</v>
      </c>
      <c r="L1536" s="58" t="str">
        <f t="shared" si="1390"/>
        <v>O</v>
      </c>
      <c r="M1536" s="58" t="str">
        <f t="shared" si="1390"/>
        <v>O</v>
      </c>
      <c r="N1536" s="58" t="str">
        <f t="shared" si="1390"/>
        <v>O</v>
      </c>
      <c r="O1536" s="58" t="str">
        <f t="shared" si="1390"/>
        <v>O</v>
      </c>
      <c r="P1536" s="58" t="str">
        <f t="shared" si="1390"/>
        <v>O</v>
      </c>
      <c r="Q1536" s="58" t="str">
        <f t="shared" si="1390"/>
        <v>O</v>
      </c>
    </row>
    <row r="1537" spans="1:17" ht="18.75" customHeight="1">
      <c r="A1537" s="780"/>
      <c r="B1537" s="58" t="s">
        <v>34</v>
      </c>
      <c r="C1537" s="58" t="str">
        <f t="shared" ref="C1537:Q1537" si="1391">IF(C9=$V$194,"O",IF(C9=$W$194,"O",IF(C9=$X$194,"O",IF(C9=$Y$194,"O",IF(C9=$Z$194,"O",IF(C9=$AA$194,"O",IF(C9=$AB$194,"O","X")))))))</f>
        <v>X</v>
      </c>
      <c r="D1537" s="58" t="str">
        <f t="shared" si="1391"/>
        <v>X</v>
      </c>
      <c r="E1537" s="58" t="str">
        <f t="shared" si="1391"/>
        <v>X</v>
      </c>
      <c r="F1537" s="58" t="str">
        <f t="shared" si="1391"/>
        <v>X</v>
      </c>
      <c r="G1537" s="58" t="str">
        <f t="shared" si="1391"/>
        <v>X</v>
      </c>
      <c r="H1537" s="58" t="str">
        <f t="shared" si="1391"/>
        <v>X</v>
      </c>
      <c r="I1537" s="58" t="str">
        <f t="shared" si="1391"/>
        <v>X</v>
      </c>
      <c r="J1537" s="58" t="str">
        <f t="shared" si="1391"/>
        <v>X</v>
      </c>
      <c r="K1537" s="58" t="str">
        <f t="shared" si="1391"/>
        <v>X</v>
      </c>
      <c r="L1537" s="58" t="str">
        <f t="shared" si="1391"/>
        <v>X</v>
      </c>
      <c r="M1537" s="58" t="str">
        <f t="shared" si="1391"/>
        <v>X</v>
      </c>
      <c r="N1537" s="58" t="str">
        <f t="shared" si="1391"/>
        <v>X</v>
      </c>
      <c r="O1537" s="58" t="str">
        <f t="shared" si="1391"/>
        <v>X</v>
      </c>
      <c r="P1537" s="58" t="str">
        <f t="shared" si="1391"/>
        <v>X</v>
      </c>
      <c r="Q1537" s="58" t="str">
        <f t="shared" si="1391"/>
        <v>X</v>
      </c>
    </row>
    <row r="1538" spans="1:17" ht="18.75" customHeight="1">
      <c r="A1538" s="780"/>
      <c r="B1538" s="58" t="s">
        <v>35</v>
      </c>
      <c r="C1538" s="58" t="str">
        <f t="shared" ref="C1538:Q1538" si="1392">IF(C10=$V$194,"O",IF(C10=$W$194,"O",IF(C10=$X$194,"O",IF(C10=$Y$194,"O",IF(C10=$Z$194,"O",IF(C10=$AA$194,"O",IF(C10=$AB$194,"O","X")))))))</f>
        <v>X</v>
      </c>
      <c r="D1538" s="58" t="str">
        <f t="shared" si="1392"/>
        <v>X</v>
      </c>
      <c r="E1538" s="58" t="str">
        <f t="shared" si="1392"/>
        <v>X</v>
      </c>
      <c r="F1538" s="58" t="str">
        <f t="shared" si="1392"/>
        <v>X</v>
      </c>
      <c r="G1538" s="58" t="str">
        <f t="shared" si="1392"/>
        <v>X</v>
      </c>
      <c r="H1538" s="58" t="str">
        <f t="shared" si="1392"/>
        <v>X</v>
      </c>
      <c r="I1538" s="58" t="str">
        <f t="shared" si="1392"/>
        <v>X</v>
      </c>
      <c r="J1538" s="58" t="str">
        <f t="shared" si="1392"/>
        <v>X</v>
      </c>
      <c r="K1538" s="58" t="str">
        <f t="shared" si="1392"/>
        <v>X</v>
      </c>
      <c r="L1538" s="58" t="str">
        <f t="shared" si="1392"/>
        <v>X</v>
      </c>
      <c r="M1538" s="58" t="str">
        <f t="shared" si="1392"/>
        <v>X</v>
      </c>
      <c r="N1538" s="58" t="str">
        <f t="shared" si="1392"/>
        <v>X</v>
      </c>
      <c r="O1538" s="58" t="str">
        <f t="shared" si="1392"/>
        <v>X</v>
      </c>
      <c r="P1538" s="58" t="str">
        <f t="shared" si="1392"/>
        <v>X</v>
      </c>
      <c r="Q1538" s="58" t="str">
        <f t="shared" si="1392"/>
        <v>X</v>
      </c>
    </row>
    <row r="1539" spans="1:17" ht="18.75" customHeight="1">
      <c r="A1539" s="780"/>
      <c r="B1539" s="58" t="s">
        <v>36</v>
      </c>
      <c r="C1539" s="58" t="str">
        <f t="shared" ref="C1539:Q1539" si="1393">IF(C11=$V$194,"O",IF(C11=$W$194,"O",IF(C11=$X$194,"O",IF(C11=$Y$194,"O",IF(C11=$Z$194,"O",IF(C11=$AA$194,"O",IF(C11=$AB$194,"O","X")))))))</f>
        <v>X</v>
      </c>
      <c r="D1539" s="58" t="str">
        <f t="shared" si="1393"/>
        <v>X</v>
      </c>
      <c r="E1539" s="58" t="str">
        <f t="shared" si="1393"/>
        <v>X</v>
      </c>
      <c r="F1539" s="58" t="str">
        <f t="shared" si="1393"/>
        <v>X</v>
      </c>
      <c r="G1539" s="58" t="str">
        <f t="shared" si="1393"/>
        <v>X</v>
      </c>
      <c r="H1539" s="58" t="str">
        <f t="shared" si="1393"/>
        <v>X</v>
      </c>
      <c r="I1539" s="58" t="str">
        <f t="shared" si="1393"/>
        <v>X</v>
      </c>
      <c r="J1539" s="58" t="str">
        <f t="shared" si="1393"/>
        <v>X</v>
      </c>
      <c r="K1539" s="58" t="str">
        <f t="shared" si="1393"/>
        <v>X</v>
      </c>
      <c r="L1539" s="58" t="str">
        <f t="shared" si="1393"/>
        <v>X</v>
      </c>
      <c r="M1539" s="58" t="str">
        <f t="shared" si="1393"/>
        <v>X</v>
      </c>
      <c r="N1539" s="58" t="str">
        <f t="shared" si="1393"/>
        <v>X</v>
      </c>
      <c r="O1539" s="58" t="str">
        <f t="shared" si="1393"/>
        <v>X</v>
      </c>
      <c r="P1539" s="58" t="str">
        <f t="shared" si="1393"/>
        <v>X</v>
      </c>
      <c r="Q1539" s="58" t="str">
        <f t="shared" si="1393"/>
        <v>X</v>
      </c>
    </row>
    <row r="1540" spans="1:17" ht="18.75" customHeight="1">
      <c r="A1540" s="780"/>
      <c r="B1540" s="58" t="s">
        <v>21</v>
      </c>
      <c r="C1540" s="58" t="str">
        <f t="shared" ref="C1540:Q1540" si="1394">IF(C12=$V$194,"O",IF(C12=$W$194,"O",IF(C12=$X$194,"O",IF(C12=$Y$194,"O",IF(C12=$Z$194,"O",IF(C12=$AA$194,"O",IF(C12=$AB$194,"O","X")))))))</f>
        <v>X</v>
      </c>
      <c r="D1540" s="58" t="str">
        <f t="shared" si="1394"/>
        <v>X</v>
      </c>
      <c r="E1540" s="58" t="str">
        <f t="shared" si="1394"/>
        <v>X</v>
      </c>
      <c r="F1540" s="58" t="str">
        <f t="shared" si="1394"/>
        <v>X</v>
      </c>
      <c r="G1540" s="58" t="str">
        <f t="shared" si="1394"/>
        <v>X</v>
      </c>
      <c r="H1540" s="58" t="str">
        <f t="shared" si="1394"/>
        <v>X</v>
      </c>
      <c r="I1540" s="58" t="str">
        <f t="shared" si="1394"/>
        <v>X</v>
      </c>
      <c r="J1540" s="58" t="str">
        <f t="shared" si="1394"/>
        <v>X</v>
      </c>
      <c r="K1540" s="58" t="str">
        <f t="shared" si="1394"/>
        <v>X</v>
      </c>
      <c r="L1540" s="58" t="str">
        <f t="shared" si="1394"/>
        <v>X</v>
      </c>
      <c r="M1540" s="58" t="str">
        <f t="shared" si="1394"/>
        <v>X</v>
      </c>
      <c r="N1540" s="58" t="str">
        <f t="shared" si="1394"/>
        <v>X</v>
      </c>
      <c r="O1540" s="58" t="str">
        <f t="shared" si="1394"/>
        <v>X</v>
      </c>
      <c r="P1540" s="58" t="str">
        <f t="shared" si="1394"/>
        <v>X</v>
      </c>
      <c r="Q1540" s="58" t="str">
        <f t="shared" si="1394"/>
        <v>X</v>
      </c>
    </row>
    <row r="1541" spans="1:17" ht="18.75" customHeight="1">
      <c r="A1541" s="781"/>
      <c r="B1541" s="30" t="s">
        <v>46</v>
      </c>
      <c r="C1541" s="47">
        <f>COUNTIF(C1535:C1540,"O")</f>
        <v>1</v>
      </c>
      <c r="D1541" s="47">
        <f t="shared" ref="D1541:Q1541" si="1395">COUNTIF(D1535:D1540,"O")</f>
        <v>1</v>
      </c>
      <c r="E1541" s="47">
        <f t="shared" si="1395"/>
        <v>1</v>
      </c>
      <c r="F1541" s="47">
        <f t="shared" si="1395"/>
        <v>1</v>
      </c>
      <c r="G1541" s="47">
        <f t="shared" si="1395"/>
        <v>1</v>
      </c>
      <c r="H1541" s="47">
        <f t="shared" si="1395"/>
        <v>1</v>
      </c>
      <c r="I1541" s="47">
        <f t="shared" si="1395"/>
        <v>1</v>
      </c>
      <c r="J1541" s="47">
        <f t="shared" si="1395"/>
        <v>1</v>
      </c>
      <c r="K1541" s="47">
        <f t="shared" si="1395"/>
        <v>1</v>
      </c>
      <c r="L1541" s="47">
        <f t="shared" si="1395"/>
        <v>1</v>
      </c>
      <c r="M1541" s="47">
        <f t="shared" si="1395"/>
        <v>1</v>
      </c>
      <c r="N1541" s="47">
        <f t="shared" si="1395"/>
        <v>1</v>
      </c>
      <c r="O1541" s="47">
        <f t="shared" si="1395"/>
        <v>1</v>
      </c>
      <c r="P1541" s="47">
        <f t="shared" si="1395"/>
        <v>1</v>
      </c>
      <c r="Q1541" s="47">
        <f t="shared" si="1395"/>
        <v>1</v>
      </c>
    </row>
    <row r="1542" spans="1:17" ht="18.75" customHeight="1">
      <c r="A1542" s="779">
        <v>179</v>
      </c>
      <c r="B1542" s="58" t="s">
        <v>32</v>
      </c>
      <c r="C1542" s="58" t="str">
        <f>IF(C7=$V$195,"O",IF(C7=$W$195,"O",IF(C7=$X$195,"O",IF(C7=$Y$195,"O",IF(C7=$Z$195,"O",IF(C7=$AA$195,"O",IF(C7=$AB$195,"O","X")))))))</f>
        <v>O</v>
      </c>
      <c r="D1542" s="58" t="str">
        <f t="shared" ref="D1542:Q1542" si="1396">IF(D7=$V$195,"O",IF(D7=$W$195,"O",IF(D7=$X$195,"O",IF(D7=$Y$195,"O",IF(D7=$Z$195,"O",IF(D7=$AA$195,"O",IF(D7=$AB$195,"O","X")))))))</f>
        <v>O</v>
      </c>
      <c r="E1542" s="58" t="str">
        <f t="shared" si="1396"/>
        <v>O</v>
      </c>
      <c r="F1542" s="58" t="str">
        <f t="shared" si="1396"/>
        <v>O</v>
      </c>
      <c r="G1542" s="58" t="str">
        <f t="shared" si="1396"/>
        <v>O</v>
      </c>
      <c r="H1542" s="58" t="str">
        <f t="shared" si="1396"/>
        <v>O</v>
      </c>
      <c r="I1542" s="58" t="str">
        <f t="shared" si="1396"/>
        <v>O</v>
      </c>
      <c r="J1542" s="58" t="str">
        <f t="shared" si="1396"/>
        <v>O</v>
      </c>
      <c r="K1542" s="58" t="str">
        <f t="shared" si="1396"/>
        <v>O</v>
      </c>
      <c r="L1542" s="58" t="str">
        <f t="shared" si="1396"/>
        <v>O</v>
      </c>
      <c r="M1542" s="58" t="str">
        <f t="shared" si="1396"/>
        <v>O</v>
      </c>
      <c r="N1542" s="58" t="str">
        <f t="shared" si="1396"/>
        <v>O</v>
      </c>
      <c r="O1542" s="58" t="str">
        <f t="shared" si="1396"/>
        <v>O</v>
      </c>
      <c r="P1542" s="58" t="str">
        <f t="shared" si="1396"/>
        <v>O</v>
      </c>
      <c r="Q1542" s="58" t="str">
        <f t="shared" si="1396"/>
        <v>O</v>
      </c>
    </row>
    <row r="1543" spans="1:17" ht="18.75" customHeight="1">
      <c r="A1543" s="780"/>
      <c r="B1543" s="58" t="s">
        <v>33</v>
      </c>
      <c r="C1543" s="58" t="str">
        <f t="shared" ref="C1543:Q1543" si="1397">IF(C8=$V$195,"O",IF(C8=$W$195,"O",IF(C8=$X$195,"O",IF(C8=$Y$195,"O",IF(C8=$Z$195,"O",IF(C8=$AA$195,"O",IF(C8=$AB$195,"O","X")))))))</f>
        <v>X</v>
      </c>
      <c r="D1543" s="58" t="str">
        <f t="shared" si="1397"/>
        <v>X</v>
      </c>
      <c r="E1543" s="58" t="str">
        <f t="shared" si="1397"/>
        <v>X</v>
      </c>
      <c r="F1543" s="58" t="str">
        <f t="shared" si="1397"/>
        <v>X</v>
      </c>
      <c r="G1543" s="58" t="str">
        <f t="shared" si="1397"/>
        <v>X</v>
      </c>
      <c r="H1543" s="58" t="str">
        <f t="shared" si="1397"/>
        <v>X</v>
      </c>
      <c r="I1543" s="58" t="str">
        <f t="shared" si="1397"/>
        <v>X</v>
      </c>
      <c r="J1543" s="58" t="str">
        <f t="shared" si="1397"/>
        <v>X</v>
      </c>
      <c r="K1543" s="58" t="str">
        <f t="shared" si="1397"/>
        <v>X</v>
      </c>
      <c r="L1543" s="58" t="str">
        <f t="shared" si="1397"/>
        <v>X</v>
      </c>
      <c r="M1543" s="58" t="str">
        <f t="shared" si="1397"/>
        <v>X</v>
      </c>
      <c r="N1543" s="58" t="str">
        <f t="shared" si="1397"/>
        <v>X</v>
      </c>
      <c r="O1543" s="58" t="str">
        <f t="shared" si="1397"/>
        <v>X</v>
      </c>
      <c r="P1543" s="58" t="str">
        <f t="shared" si="1397"/>
        <v>X</v>
      </c>
      <c r="Q1543" s="58" t="str">
        <f t="shared" si="1397"/>
        <v>X</v>
      </c>
    </row>
    <row r="1544" spans="1:17" ht="18.75" customHeight="1">
      <c r="A1544" s="780"/>
      <c r="B1544" s="58" t="s">
        <v>34</v>
      </c>
      <c r="C1544" s="58" t="str">
        <f t="shared" ref="C1544:Q1544" si="1398">IF(C9=$V$195,"O",IF(C9=$W$195,"O",IF(C9=$X$195,"O",IF(C9=$Y$195,"O",IF(C9=$Z$195,"O",IF(C9=$AA$195,"O",IF(C9=$AB$195,"O","X")))))))</f>
        <v>O</v>
      </c>
      <c r="D1544" s="58" t="str">
        <f t="shared" si="1398"/>
        <v>O</v>
      </c>
      <c r="E1544" s="58" t="str">
        <f t="shared" si="1398"/>
        <v>O</v>
      </c>
      <c r="F1544" s="58" t="str">
        <f t="shared" si="1398"/>
        <v>O</v>
      </c>
      <c r="G1544" s="58" t="str">
        <f t="shared" si="1398"/>
        <v>O</v>
      </c>
      <c r="H1544" s="58" t="str">
        <f t="shared" si="1398"/>
        <v>O</v>
      </c>
      <c r="I1544" s="58" t="str">
        <f t="shared" si="1398"/>
        <v>O</v>
      </c>
      <c r="J1544" s="58" t="str">
        <f t="shared" si="1398"/>
        <v>O</v>
      </c>
      <c r="K1544" s="58" t="str">
        <f t="shared" si="1398"/>
        <v>O</v>
      </c>
      <c r="L1544" s="58" t="str">
        <f t="shared" si="1398"/>
        <v>O</v>
      </c>
      <c r="M1544" s="58" t="str">
        <f t="shared" si="1398"/>
        <v>O</v>
      </c>
      <c r="N1544" s="58" t="str">
        <f t="shared" si="1398"/>
        <v>O</v>
      </c>
      <c r="O1544" s="58" t="str">
        <f t="shared" si="1398"/>
        <v>O</v>
      </c>
      <c r="P1544" s="58" t="str">
        <f t="shared" si="1398"/>
        <v>O</v>
      </c>
      <c r="Q1544" s="58" t="str">
        <f t="shared" si="1398"/>
        <v>O</v>
      </c>
    </row>
    <row r="1545" spans="1:17" ht="18.75" customHeight="1">
      <c r="A1545" s="780"/>
      <c r="B1545" s="58" t="s">
        <v>35</v>
      </c>
      <c r="C1545" s="58" t="str">
        <f t="shared" ref="C1545:Q1545" si="1399">IF(C10=$V$195,"O",IF(C10=$W$195,"O",IF(C10=$X$195,"O",IF(C10=$Y$195,"O",IF(C10=$Z$195,"O",IF(C10=$AA$195,"O",IF(C10=$AB$195,"O","X")))))))</f>
        <v>X</v>
      </c>
      <c r="D1545" s="58" t="str">
        <f t="shared" si="1399"/>
        <v>X</v>
      </c>
      <c r="E1545" s="58" t="str">
        <f t="shared" si="1399"/>
        <v>X</v>
      </c>
      <c r="F1545" s="58" t="str">
        <f t="shared" si="1399"/>
        <v>X</v>
      </c>
      <c r="G1545" s="58" t="str">
        <f t="shared" si="1399"/>
        <v>X</v>
      </c>
      <c r="H1545" s="58" t="str">
        <f t="shared" si="1399"/>
        <v>X</v>
      </c>
      <c r="I1545" s="58" t="str">
        <f t="shared" si="1399"/>
        <v>X</v>
      </c>
      <c r="J1545" s="58" t="str">
        <f t="shared" si="1399"/>
        <v>X</v>
      </c>
      <c r="K1545" s="58" t="str">
        <f t="shared" si="1399"/>
        <v>X</v>
      </c>
      <c r="L1545" s="58" t="str">
        <f t="shared" si="1399"/>
        <v>X</v>
      </c>
      <c r="M1545" s="58" t="str">
        <f t="shared" si="1399"/>
        <v>X</v>
      </c>
      <c r="N1545" s="58" t="str">
        <f t="shared" si="1399"/>
        <v>X</v>
      </c>
      <c r="O1545" s="58" t="str">
        <f t="shared" si="1399"/>
        <v>X</v>
      </c>
      <c r="P1545" s="58" t="str">
        <f t="shared" si="1399"/>
        <v>X</v>
      </c>
      <c r="Q1545" s="58" t="str">
        <f t="shared" si="1399"/>
        <v>X</v>
      </c>
    </row>
    <row r="1546" spans="1:17" ht="18.75" customHeight="1">
      <c r="A1546" s="780"/>
      <c r="B1546" s="58" t="s">
        <v>36</v>
      </c>
      <c r="C1546" s="58" t="str">
        <f t="shared" ref="C1546:Q1546" si="1400">IF(C11=$V$195,"O",IF(C11=$W$195,"O",IF(C11=$X$195,"O",IF(C11=$Y$195,"O",IF(C11=$Z$195,"O",IF(C11=$AA$195,"O",IF(C11=$AB$195,"O","X")))))))</f>
        <v>X</v>
      </c>
      <c r="D1546" s="58" t="str">
        <f t="shared" si="1400"/>
        <v>X</v>
      </c>
      <c r="E1546" s="58" t="str">
        <f t="shared" si="1400"/>
        <v>X</v>
      </c>
      <c r="F1546" s="58" t="str">
        <f t="shared" si="1400"/>
        <v>X</v>
      </c>
      <c r="G1546" s="58" t="str">
        <f t="shared" si="1400"/>
        <v>X</v>
      </c>
      <c r="H1546" s="58" t="str">
        <f t="shared" si="1400"/>
        <v>X</v>
      </c>
      <c r="I1546" s="58" t="str">
        <f t="shared" si="1400"/>
        <v>X</v>
      </c>
      <c r="J1546" s="58" t="str">
        <f t="shared" si="1400"/>
        <v>X</v>
      </c>
      <c r="K1546" s="58" t="str">
        <f t="shared" si="1400"/>
        <v>X</v>
      </c>
      <c r="L1546" s="58" t="str">
        <f t="shared" si="1400"/>
        <v>X</v>
      </c>
      <c r="M1546" s="58" t="str">
        <f t="shared" si="1400"/>
        <v>X</v>
      </c>
      <c r="N1546" s="58" t="str">
        <f t="shared" si="1400"/>
        <v>X</v>
      </c>
      <c r="O1546" s="58" t="str">
        <f t="shared" si="1400"/>
        <v>X</v>
      </c>
      <c r="P1546" s="58" t="str">
        <f t="shared" si="1400"/>
        <v>X</v>
      </c>
      <c r="Q1546" s="58" t="str">
        <f t="shared" si="1400"/>
        <v>X</v>
      </c>
    </row>
    <row r="1547" spans="1:17" ht="18.75" customHeight="1">
      <c r="A1547" s="780"/>
      <c r="B1547" s="58" t="s">
        <v>21</v>
      </c>
      <c r="C1547" s="58" t="str">
        <f t="shared" ref="C1547:Q1547" si="1401">IF(C12=$V$195,"O",IF(C12=$W$195,"O",IF(C12=$X$195,"O",IF(C12=$Y$195,"O",IF(C12=$Z$195,"O",IF(C12=$AA$195,"O",IF(C12=$AB$195,"O","X")))))))</f>
        <v>X</v>
      </c>
      <c r="D1547" s="58" t="str">
        <f t="shared" si="1401"/>
        <v>X</v>
      </c>
      <c r="E1547" s="58" t="str">
        <f t="shared" si="1401"/>
        <v>X</v>
      </c>
      <c r="F1547" s="58" t="str">
        <f t="shared" si="1401"/>
        <v>X</v>
      </c>
      <c r="G1547" s="58" t="str">
        <f t="shared" si="1401"/>
        <v>X</v>
      </c>
      <c r="H1547" s="58" t="str">
        <f t="shared" si="1401"/>
        <v>X</v>
      </c>
      <c r="I1547" s="58" t="str">
        <f t="shared" si="1401"/>
        <v>X</v>
      </c>
      <c r="J1547" s="58" t="str">
        <f t="shared" si="1401"/>
        <v>X</v>
      </c>
      <c r="K1547" s="58" t="str">
        <f t="shared" si="1401"/>
        <v>X</v>
      </c>
      <c r="L1547" s="58" t="str">
        <f t="shared" si="1401"/>
        <v>X</v>
      </c>
      <c r="M1547" s="58" t="str">
        <f t="shared" si="1401"/>
        <v>X</v>
      </c>
      <c r="N1547" s="58" t="str">
        <f t="shared" si="1401"/>
        <v>X</v>
      </c>
      <c r="O1547" s="58" t="str">
        <f t="shared" si="1401"/>
        <v>X</v>
      </c>
      <c r="P1547" s="58" t="str">
        <f t="shared" si="1401"/>
        <v>X</v>
      </c>
      <c r="Q1547" s="58" t="str">
        <f t="shared" si="1401"/>
        <v>X</v>
      </c>
    </row>
    <row r="1548" spans="1:17" ht="18.75" customHeight="1">
      <c r="A1548" s="781"/>
      <c r="B1548" s="30" t="s">
        <v>46</v>
      </c>
      <c r="C1548" s="47">
        <f>COUNTIF(C1542:C1547,"O")</f>
        <v>2</v>
      </c>
      <c r="D1548" s="47">
        <f t="shared" ref="D1548:Q1548" si="1402">COUNTIF(D1542:D1547,"O")</f>
        <v>2</v>
      </c>
      <c r="E1548" s="47">
        <f t="shared" si="1402"/>
        <v>2</v>
      </c>
      <c r="F1548" s="47">
        <f t="shared" si="1402"/>
        <v>2</v>
      </c>
      <c r="G1548" s="47">
        <f t="shared" si="1402"/>
        <v>2</v>
      </c>
      <c r="H1548" s="47">
        <f t="shared" si="1402"/>
        <v>2</v>
      </c>
      <c r="I1548" s="47">
        <f t="shared" si="1402"/>
        <v>2</v>
      </c>
      <c r="J1548" s="47">
        <f t="shared" si="1402"/>
        <v>2</v>
      </c>
      <c r="K1548" s="47">
        <f t="shared" si="1402"/>
        <v>2</v>
      </c>
      <c r="L1548" s="47">
        <f t="shared" si="1402"/>
        <v>2</v>
      </c>
      <c r="M1548" s="47">
        <f t="shared" si="1402"/>
        <v>2</v>
      </c>
      <c r="N1548" s="47">
        <f t="shared" si="1402"/>
        <v>2</v>
      </c>
      <c r="O1548" s="47">
        <f t="shared" si="1402"/>
        <v>2</v>
      </c>
      <c r="P1548" s="47">
        <f t="shared" si="1402"/>
        <v>2</v>
      </c>
      <c r="Q1548" s="47">
        <f t="shared" si="1402"/>
        <v>2</v>
      </c>
    </row>
    <row r="1549" spans="1:17" ht="18.75" customHeight="1">
      <c r="A1549" s="779">
        <v>180</v>
      </c>
      <c r="B1549" s="58" t="s">
        <v>32</v>
      </c>
      <c r="C1549" s="58" t="str">
        <f>IF(C7=$V$196,"O",IF(C7=$W$196,"O",IF(C7=$X$196,"O",IF(C7=$Y$196,"O",IF(C7=$Z$196,"O",IF(C7=$AA$196,"O",IF(C7=$AB$196,"O","X")))))))</f>
        <v>X</v>
      </c>
      <c r="D1549" s="58" t="str">
        <f t="shared" ref="D1549:Q1549" si="1403">IF(D7=$V$196,"O",IF(D7=$W$196,"O",IF(D7=$X$196,"O",IF(D7=$Y$196,"O",IF(D7=$Z$196,"O",IF(D7=$AA$196,"O",IF(D7=$AB$196,"O","X")))))))</f>
        <v>X</v>
      </c>
      <c r="E1549" s="58" t="str">
        <f t="shared" si="1403"/>
        <v>X</v>
      </c>
      <c r="F1549" s="58" t="str">
        <f t="shared" si="1403"/>
        <v>X</v>
      </c>
      <c r="G1549" s="58" t="str">
        <f t="shared" si="1403"/>
        <v>X</v>
      </c>
      <c r="H1549" s="58" t="str">
        <f t="shared" si="1403"/>
        <v>X</v>
      </c>
      <c r="I1549" s="58" t="str">
        <f t="shared" si="1403"/>
        <v>X</v>
      </c>
      <c r="J1549" s="58" t="str">
        <f t="shared" si="1403"/>
        <v>X</v>
      </c>
      <c r="K1549" s="58" t="str">
        <f t="shared" si="1403"/>
        <v>X</v>
      </c>
      <c r="L1549" s="58" t="str">
        <f t="shared" si="1403"/>
        <v>X</v>
      </c>
      <c r="M1549" s="58" t="str">
        <f t="shared" si="1403"/>
        <v>X</v>
      </c>
      <c r="N1549" s="58" t="str">
        <f t="shared" si="1403"/>
        <v>X</v>
      </c>
      <c r="O1549" s="58" t="str">
        <f t="shared" si="1403"/>
        <v>X</v>
      </c>
      <c r="P1549" s="58" t="str">
        <f t="shared" si="1403"/>
        <v>X</v>
      </c>
      <c r="Q1549" s="58" t="str">
        <f t="shared" si="1403"/>
        <v>X</v>
      </c>
    </row>
    <row r="1550" spans="1:17" ht="18.75" customHeight="1">
      <c r="A1550" s="780"/>
      <c r="B1550" s="58" t="s">
        <v>33</v>
      </c>
      <c r="C1550" s="58" t="str">
        <f t="shared" ref="C1550:Q1550" si="1404">IF(C8=$V$196,"O",IF(C8=$W$196,"O",IF(C8=$X$196,"O",IF(C8=$Y$196,"O",IF(C8=$Z$196,"O",IF(C8=$AA$196,"O",IF(C8=$AB$196,"O","X")))))))</f>
        <v>X</v>
      </c>
      <c r="D1550" s="58" t="str">
        <f t="shared" si="1404"/>
        <v>X</v>
      </c>
      <c r="E1550" s="58" t="str">
        <f t="shared" si="1404"/>
        <v>X</v>
      </c>
      <c r="F1550" s="58" t="str">
        <f t="shared" si="1404"/>
        <v>X</v>
      </c>
      <c r="G1550" s="58" t="str">
        <f t="shared" si="1404"/>
        <v>X</v>
      </c>
      <c r="H1550" s="58" t="str">
        <f t="shared" si="1404"/>
        <v>X</v>
      </c>
      <c r="I1550" s="58" t="str">
        <f t="shared" si="1404"/>
        <v>X</v>
      </c>
      <c r="J1550" s="58" t="str">
        <f t="shared" si="1404"/>
        <v>X</v>
      </c>
      <c r="K1550" s="58" t="str">
        <f t="shared" si="1404"/>
        <v>X</v>
      </c>
      <c r="L1550" s="58" t="str">
        <f t="shared" si="1404"/>
        <v>X</v>
      </c>
      <c r="M1550" s="58" t="str">
        <f t="shared" si="1404"/>
        <v>X</v>
      </c>
      <c r="N1550" s="58" t="str">
        <f t="shared" si="1404"/>
        <v>X</v>
      </c>
      <c r="O1550" s="58" t="str">
        <f t="shared" si="1404"/>
        <v>X</v>
      </c>
      <c r="P1550" s="58" t="str">
        <f t="shared" si="1404"/>
        <v>X</v>
      </c>
      <c r="Q1550" s="58" t="str">
        <f t="shared" si="1404"/>
        <v>X</v>
      </c>
    </row>
    <row r="1551" spans="1:17" ht="18.75" customHeight="1">
      <c r="A1551" s="780"/>
      <c r="B1551" s="58" t="s">
        <v>34</v>
      </c>
      <c r="C1551" s="58" t="str">
        <f t="shared" ref="C1551:Q1551" si="1405">IF(C9=$V$196,"O",IF(C9=$W$196,"O",IF(C9=$X$196,"O",IF(C9=$Y$196,"O",IF(C9=$Z$196,"O",IF(C9=$AA$196,"O",IF(C9=$AB$196,"O","X")))))))</f>
        <v>X</v>
      </c>
      <c r="D1551" s="58" t="str">
        <f t="shared" si="1405"/>
        <v>X</v>
      </c>
      <c r="E1551" s="58" t="str">
        <f t="shared" si="1405"/>
        <v>X</v>
      </c>
      <c r="F1551" s="58" t="str">
        <f t="shared" si="1405"/>
        <v>X</v>
      </c>
      <c r="G1551" s="58" t="str">
        <f t="shared" si="1405"/>
        <v>X</v>
      </c>
      <c r="H1551" s="58" t="str">
        <f t="shared" si="1405"/>
        <v>X</v>
      </c>
      <c r="I1551" s="58" t="str">
        <f t="shared" si="1405"/>
        <v>X</v>
      </c>
      <c r="J1551" s="58" t="str">
        <f t="shared" si="1405"/>
        <v>X</v>
      </c>
      <c r="K1551" s="58" t="str">
        <f t="shared" si="1405"/>
        <v>X</v>
      </c>
      <c r="L1551" s="58" t="str">
        <f t="shared" si="1405"/>
        <v>X</v>
      </c>
      <c r="M1551" s="58" t="str">
        <f t="shared" si="1405"/>
        <v>X</v>
      </c>
      <c r="N1551" s="58" t="str">
        <f t="shared" si="1405"/>
        <v>X</v>
      </c>
      <c r="O1551" s="58" t="str">
        <f t="shared" si="1405"/>
        <v>X</v>
      </c>
      <c r="P1551" s="58" t="str">
        <f t="shared" si="1405"/>
        <v>X</v>
      </c>
      <c r="Q1551" s="58" t="str">
        <f t="shared" si="1405"/>
        <v>X</v>
      </c>
    </row>
    <row r="1552" spans="1:17" ht="18.75" customHeight="1">
      <c r="A1552" s="780"/>
      <c r="B1552" s="58" t="s">
        <v>35</v>
      </c>
      <c r="C1552" s="58" t="str">
        <f t="shared" ref="C1552:Q1552" si="1406">IF(C10=$V$196,"O",IF(C10=$W$196,"O",IF(C10=$X$196,"O",IF(C10=$Y$196,"O",IF(C10=$Z$196,"O",IF(C10=$AA$196,"O",IF(C10=$AB$196,"O","X")))))))</f>
        <v>X</v>
      </c>
      <c r="D1552" s="58" t="str">
        <f t="shared" si="1406"/>
        <v>X</v>
      </c>
      <c r="E1552" s="58" t="str">
        <f t="shared" si="1406"/>
        <v>X</v>
      </c>
      <c r="F1552" s="58" t="str">
        <f t="shared" si="1406"/>
        <v>X</v>
      </c>
      <c r="G1552" s="58" t="str">
        <f t="shared" si="1406"/>
        <v>X</v>
      </c>
      <c r="H1552" s="58" t="str">
        <f t="shared" si="1406"/>
        <v>X</v>
      </c>
      <c r="I1552" s="58" t="str">
        <f t="shared" si="1406"/>
        <v>X</v>
      </c>
      <c r="J1552" s="58" t="str">
        <f t="shared" si="1406"/>
        <v>X</v>
      </c>
      <c r="K1552" s="58" t="str">
        <f t="shared" si="1406"/>
        <v>X</v>
      </c>
      <c r="L1552" s="58" t="str">
        <f t="shared" si="1406"/>
        <v>X</v>
      </c>
      <c r="M1552" s="58" t="str">
        <f t="shared" si="1406"/>
        <v>X</v>
      </c>
      <c r="N1552" s="58" t="str">
        <f t="shared" si="1406"/>
        <v>X</v>
      </c>
      <c r="O1552" s="58" t="str">
        <f t="shared" si="1406"/>
        <v>X</v>
      </c>
      <c r="P1552" s="58" t="str">
        <f t="shared" si="1406"/>
        <v>X</v>
      </c>
      <c r="Q1552" s="58" t="str">
        <f t="shared" si="1406"/>
        <v>X</v>
      </c>
    </row>
    <row r="1553" spans="1:17" ht="18.75" customHeight="1">
      <c r="A1553" s="780"/>
      <c r="B1553" s="58" t="s">
        <v>36</v>
      </c>
      <c r="C1553" s="58" t="str">
        <f t="shared" ref="C1553:Q1553" si="1407">IF(C11=$V$196,"O",IF(C11=$W$196,"O",IF(C11=$X$196,"O",IF(C11=$Y$196,"O",IF(C11=$Z$196,"O",IF(C11=$AA$196,"O",IF(C11=$AB$196,"O","X")))))))</f>
        <v>X</v>
      </c>
      <c r="D1553" s="58" t="str">
        <f t="shared" si="1407"/>
        <v>X</v>
      </c>
      <c r="E1553" s="58" t="str">
        <f t="shared" si="1407"/>
        <v>X</v>
      </c>
      <c r="F1553" s="58" t="str">
        <f t="shared" si="1407"/>
        <v>X</v>
      </c>
      <c r="G1553" s="58" t="str">
        <f t="shared" si="1407"/>
        <v>X</v>
      </c>
      <c r="H1553" s="58" t="str">
        <f t="shared" si="1407"/>
        <v>X</v>
      </c>
      <c r="I1553" s="58" t="str">
        <f t="shared" si="1407"/>
        <v>X</v>
      </c>
      <c r="J1553" s="58" t="str">
        <f t="shared" si="1407"/>
        <v>X</v>
      </c>
      <c r="K1553" s="58" t="str">
        <f t="shared" si="1407"/>
        <v>X</v>
      </c>
      <c r="L1553" s="58" t="str">
        <f t="shared" si="1407"/>
        <v>X</v>
      </c>
      <c r="M1553" s="58" t="str">
        <f t="shared" si="1407"/>
        <v>X</v>
      </c>
      <c r="N1553" s="58" t="str">
        <f t="shared" si="1407"/>
        <v>X</v>
      </c>
      <c r="O1553" s="58" t="str">
        <f t="shared" si="1407"/>
        <v>X</v>
      </c>
      <c r="P1553" s="58" t="str">
        <f t="shared" si="1407"/>
        <v>X</v>
      </c>
      <c r="Q1553" s="58" t="str">
        <f t="shared" si="1407"/>
        <v>X</v>
      </c>
    </row>
    <row r="1554" spans="1:17" ht="18.75" customHeight="1">
      <c r="A1554" s="780"/>
      <c r="B1554" s="58" t="s">
        <v>21</v>
      </c>
      <c r="C1554" s="58" t="str">
        <f t="shared" ref="C1554:Q1554" si="1408">IF(C12=$V$196,"O",IF(C12=$W$196,"O",IF(C12=$X$196,"O",IF(C12=$Y$196,"O",IF(C12=$Z$196,"O",IF(C12=$AA$196,"O",IF(C12=$AB$196,"O","X")))))))</f>
        <v>X</v>
      </c>
      <c r="D1554" s="58" t="str">
        <f t="shared" si="1408"/>
        <v>X</v>
      </c>
      <c r="E1554" s="58" t="str">
        <f t="shared" si="1408"/>
        <v>X</v>
      </c>
      <c r="F1554" s="58" t="str">
        <f t="shared" si="1408"/>
        <v>X</v>
      </c>
      <c r="G1554" s="58" t="str">
        <f t="shared" si="1408"/>
        <v>X</v>
      </c>
      <c r="H1554" s="58" t="str">
        <f t="shared" si="1408"/>
        <v>X</v>
      </c>
      <c r="I1554" s="58" t="str">
        <f t="shared" si="1408"/>
        <v>X</v>
      </c>
      <c r="J1554" s="58" t="str">
        <f t="shared" si="1408"/>
        <v>X</v>
      </c>
      <c r="K1554" s="58" t="str">
        <f t="shared" si="1408"/>
        <v>X</v>
      </c>
      <c r="L1554" s="58" t="str">
        <f t="shared" si="1408"/>
        <v>X</v>
      </c>
      <c r="M1554" s="58" t="str">
        <f t="shared" si="1408"/>
        <v>X</v>
      </c>
      <c r="N1554" s="58" t="str">
        <f t="shared" si="1408"/>
        <v>X</v>
      </c>
      <c r="O1554" s="58" t="str">
        <f t="shared" si="1408"/>
        <v>X</v>
      </c>
      <c r="P1554" s="58" t="str">
        <f t="shared" si="1408"/>
        <v>X</v>
      </c>
      <c r="Q1554" s="58" t="str">
        <f t="shared" si="1408"/>
        <v>X</v>
      </c>
    </row>
    <row r="1555" spans="1:17" ht="18.75" customHeight="1">
      <c r="A1555" s="781"/>
      <c r="B1555" s="30" t="s">
        <v>46</v>
      </c>
      <c r="C1555" s="47">
        <f>COUNTIF(C1549:C1554,"O")</f>
        <v>0</v>
      </c>
      <c r="D1555" s="47">
        <f t="shared" ref="D1555:Q1555" si="1409">COUNTIF(D1549:D1554,"O")</f>
        <v>0</v>
      </c>
      <c r="E1555" s="47">
        <f t="shared" si="1409"/>
        <v>0</v>
      </c>
      <c r="F1555" s="47">
        <f t="shared" si="1409"/>
        <v>0</v>
      </c>
      <c r="G1555" s="47">
        <f t="shared" si="1409"/>
        <v>0</v>
      </c>
      <c r="H1555" s="47">
        <f t="shared" si="1409"/>
        <v>0</v>
      </c>
      <c r="I1555" s="47">
        <f t="shared" si="1409"/>
        <v>0</v>
      </c>
      <c r="J1555" s="47">
        <f t="shared" si="1409"/>
        <v>0</v>
      </c>
      <c r="K1555" s="47">
        <f t="shared" si="1409"/>
        <v>0</v>
      </c>
      <c r="L1555" s="47">
        <f t="shared" si="1409"/>
        <v>0</v>
      </c>
      <c r="M1555" s="47">
        <f t="shared" si="1409"/>
        <v>0</v>
      </c>
      <c r="N1555" s="47">
        <f t="shared" si="1409"/>
        <v>0</v>
      </c>
      <c r="O1555" s="47">
        <f t="shared" si="1409"/>
        <v>0</v>
      </c>
      <c r="P1555" s="47">
        <f t="shared" si="1409"/>
        <v>0</v>
      </c>
      <c r="Q1555" s="47">
        <f t="shared" si="1409"/>
        <v>0</v>
      </c>
    </row>
    <row r="1556" spans="1:17" ht="18.75" customHeight="1">
      <c r="A1556" s="779">
        <v>181</v>
      </c>
      <c r="B1556" s="58" t="s">
        <v>32</v>
      </c>
      <c r="C1556" s="58" t="str">
        <f>IF(C7=$V$197,"O",IF(C7=$W$197,"O",IF(C7=$X$197,"O",IF(C7=$Y$197,"O",IF(C7=$Z$197,"O",IF(C7=$AA$197,"O",IF(C7=$AB$197,"O","X")))))))</f>
        <v>X</v>
      </c>
      <c r="D1556" s="58" t="str">
        <f t="shared" ref="D1556:Q1556" si="1410">IF(D7=$V$197,"O",IF(D7=$W$197,"O",IF(D7=$X$197,"O",IF(D7=$Y$197,"O",IF(D7=$Z$197,"O",IF(D7=$AA$197,"O",IF(D7=$AB$197,"O","X")))))))</f>
        <v>X</v>
      </c>
      <c r="E1556" s="58" t="str">
        <f t="shared" si="1410"/>
        <v>X</v>
      </c>
      <c r="F1556" s="58" t="str">
        <f t="shared" si="1410"/>
        <v>X</v>
      </c>
      <c r="G1556" s="58" t="str">
        <f t="shared" si="1410"/>
        <v>X</v>
      </c>
      <c r="H1556" s="58" t="str">
        <f t="shared" si="1410"/>
        <v>X</v>
      </c>
      <c r="I1556" s="58" t="str">
        <f t="shared" si="1410"/>
        <v>X</v>
      </c>
      <c r="J1556" s="58" t="str">
        <f t="shared" si="1410"/>
        <v>X</v>
      </c>
      <c r="K1556" s="58" t="str">
        <f t="shared" si="1410"/>
        <v>X</v>
      </c>
      <c r="L1556" s="58" t="str">
        <f t="shared" si="1410"/>
        <v>X</v>
      </c>
      <c r="M1556" s="58" t="str">
        <f t="shared" si="1410"/>
        <v>X</v>
      </c>
      <c r="N1556" s="58" t="str">
        <f t="shared" si="1410"/>
        <v>X</v>
      </c>
      <c r="O1556" s="58" t="str">
        <f t="shared" si="1410"/>
        <v>X</v>
      </c>
      <c r="P1556" s="58" t="str">
        <f t="shared" si="1410"/>
        <v>X</v>
      </c>
      <c r="Q1556" s="58" t="str">
        <f t="shared" si="1410"/>
        <v>X</v>
      </c>
    </row>
    <row r="1557" spans="1:17" ht="18.75" customHeight="1">
      <c r="A1557" s="780"/>
      <c r="B1557" s="58" t="s">
        <v>33</v>
      </c>
      <c r="C1557" s="58" t="str">
        <f t="shared" ref="C1557:Q1557" si="1411">IF(C8=$V$197,"O",IF(C8=$W$197,"O",IF(C8=$X$197,"O",IF(C8=$Y$197,"O",IF(C8=$Z$197,"O",IF(C8=$AA$197,"O",IF(C8=$AB$197,"O","X")))))))</f>
        <v>X</v>
      </c>
      <c r="D1557" s="58" t="str">
        <f t="shared" si="1411"/>
        <v>X</v>
      </c>
      <c r="E1557" s="58" t="str">
        <f t="shared" si="1411"/>
        <v>X</v>
      </c>
      <c r="F1557" s="58" t="str">
        <f t="shared" si="1411"/>
        <v>X</v>
      </c>
      <c r="G1557" s="58" t="str">
        <f t="shared" si="1411"/>
        <v>X</v>
      </c>
      <c r="H1557" s="58" t="str">
        <f t="shared" si="1411"/>
        <v>X</v>
      </c>
      <c r="I1557" s="58" t="str">
        <f t="shared" si="1411"/>
        <v>X</v>
      </c>
      <c r="J1557" s="58" t="str">
        <f t="shared" si="1411"/>
        <v>X</v>
      </c>
      <c r="K1557" s="58" t="str">
        <f t="shared" si="1411"/>
        <v>X</v>
      </c>
      <c r="L1557" s="58" t="str">
        <f t="shared" si="1411"/>
        <v>X</v>
      </c>
      <c r="M1557" s="58" t="str">
        <f t="shared" si="1411"/>
        <v>X</v>
      </c>
      <c r="N1557" s="58" t="str">
        <f t="shared" si="1411"/>
        <v>X</v>
      </c>
      <c r="O1557" s="58" t="str">
        <f t="shared" si="1411"/>
        <v>X</v>
      </c>
      <c r="P1557" s="58" t="str">
        <f t="shared" si="1411"/>
        <v>X</v>
      </c>
      <c r="Q1557" s="58" t="str">
        <f t="shared" si="1411"/>
        <v>X</v>
      </c>
    </row>
    <row r="1558" spans="1:17" ht="18.75" customHeight="1">
      <c r="A1558" s="780"/>
      <c r="B1558" s="58" t="s">
        <v>34</v>
      </c>
      <c r="C1558" s="58" t="str">
        <f t="shared" ref="C1558:Q1558" si="1412">IF(C9=$V$197,"O",IF(C9=$W$197,"O",IF(C9=$X$197,"O",IF(C9=$Y$197,"O",IF(C9=$Z$197,"O",IF(C9=$AA$197,"O",IF(C9=$AB$197,"O","X")))))))</f>
        <v>X</v>
      </c>
      <c r="D1558" s="58" t="str">
        <f t="shared" si="1412"/>
        <v>X</v>
      </c>
      <c r="E1558" s="58" t="str">
        <f t="shared" si="1412"/>
        <v>X</v>
      </c>
      <c r="F1558" s="58" t="str">
        <f t="shared" si="1412"/>
        <v>X</v>
      </c>
      <c r="G1558" s="58" t="str">
        <f t="shared" si="1412"/>
        <v>X</v>
      </c>
      <c r="H1558" s="58" t="str">
        <f t="shared" si="1412"/>
        <v>X</v>
      </c>
      <c r="I1558" s="58" t="str">
        <f t="shared" si="1412"/>
        <v>X</v>
      </c>
      <c r="J1558" s="58" t="str">
        <f t="shared" si="1412"/>
        <v>X</v>
      </c>
      <c r="K1558" s="58" t="str">
        <f t="shared" si="1412"/>
        <v>X</v>
      </c>
      <c r="L1558" s="58" t="str">
        <f t="shared" si="1412"/>
        <v>X</v>
      </c>
      <c r="M1558" s="58" t="str">
        <f t="shared" si="1412"/>
        <v>X</v>
      </c>
      <c r="N1558" s="58" t="str">
        <f t="shared" si="1412"/>
        <v>X</v>
      </c>
      <c r="O1558" s="58" t="str">
        <f t="shared" si="1412"/>
        <v>X</v>
      </c>
      <c r="P1558" s="58" t="str">
        <f t="shared" si="1412"/>
        <v>X</v>
      </c>
      <c r="Q1558" s="58" t="str">
        <f t="shared" si="1412"/>
        <v>X</v>
      </c>
    </row>
    <row r="1559" spans="1:17" ht="18.75" customHeight="1">
      <c r="A1559" s="780"/>
      <c r="B1559" s="58" t="s">
        <v>35</v>
      </c>
      <c r="C1559" s="58" t="str">
        <f t="shared" ref="C1559:Q1559" si="1413">IF(C10=$V$197,"O",IF(C10=$W$197,"O",IF(C10=$X$197,"O",IF(C10=$Y$197,"O",IF(C10=$Z$197,"O",IF(C10=$AA$197,"O",IF(C10=$AB$197,"O","X")))))))</f>
        <v>X</v>
      </c>
      <c r="D1559" s="58" t="str">
        <f t="shared" si="1413"/>
        <v>X</v>
      </c>
      <c r="E1559" s="58" t="str">
        <f t="shared" si="1413"/>
        <v>X</v>
      </c>
      <c r="F1559" s="58" t="str">
        <f t="shared" si="1413"/>
        <v>X</v>
      </c>
      <c r="G1559" s="58" t="str">
        <f t="shared" si="1413"/>
        <v>X</v>
      </c>
      <c r="H1559" s="58" t="str">
        <f t="shared" si="1413"/>
        <v>X</v>
      </c>
      <c r="I1559" s="58" t="str">
        <f t="shared" si="1413"/>
        <v>X</v>
      </c>
      <c r="J1559" s="58" t="str">
        <f t="shared" si="1413"/>
        <v>X</v>
      </c>
      <c r="K1559" s="58" t="str">
        <f t="shared" si="1413"/>
        <v>X</v>
      </c>
      <c r="L1559" s="58" t="str">
        <f t="shared" si="1413"/>
        <v>X</v>
      </c>
      <c r="M1559" s="58" t="str">
        <f t="shared" si="1413"/>
        <v>X</v>
      </c>
      <c r="N1559" s="58" t="str">
        <f t="shared" si="1413"/>
        <v>X</v>
      </c>
      <c r="O1559" s="58" t="str">
        <f t="shared" si="1413"/>
        <v>X</v>
      </c>
      <c r="P1559" s="58" t="str">
        <f t="shared" si="1413"/>
        <v>X</v>
      </c>
      <c r="Q1559" s="58" t="str">
        <f t="shared" si="1413"/>
        <v>X</v>
      </c>
    </row>
    <row r="1560" spans="1:17" ht="18.75" customHeight="1">
      <c r="A1560" s="780"/>
      <c r="B1560" s="58" t="s">
        <v>36</v>
      </c>
      <c r="C1560" s="58" t="str">
        <f t="shared" ref="C1560:Q1560" si="1414">IF(C11=$V$197,"O",IF(C11=$W$197,"O",IF(C11=$X$197,"O",IF(C11=$Y$197,"O",IF(C11=$Z$197,"O",IF(C11=$AA$197,"O",IF(C11=$AB$197,"O","X")))))))</f>
        <v>X</v>
      </c>
      <c r="D1560" s="58" t="str">
        <f t="shared" si="1414"/>
        <v>X</v>
      </c>
      <c r="E1560" s="58" t="str">
        <f t="shared" si="1414"/>
        <v>X</v>
      </c>
      <c r="F1560" s="58" t="str">
        <f t="shared" si="1414"/>
        <v>X</v>
      </c>
      <c r="G1560" s="58" t="str">
        <f t="shared" si="1414"/>
        <v>X</v>
      </c>
      <c r="H1560" s="58" t="str">
        <f t="shared" si="1414"/>
        <v>X</v>
      </c>
      <c r="I1560" s="58" t="str">
        <f t="shared" si="1414"/>
        <v>X</v>
      </c>
      <c r="J1560" s="58" t="str">
        <f t="shared" si="1414"/>
        <v>X</v>
      </c>
      <c r="K1560" s="58" t="str">
        <f t="shared" si="1414"/>
        <v>X</v>
      </c>
      <c r="L1560" s="58" t="str">
        <f t="shared" si="1414"/>
        <v>X</v>
      </c>
      <c r="M1560" s="58" t="str">
        <f t="shared" si="1414"/>
        <v>X</v>
      </c>
      <c r="N1560" s="58" t="str">
        <f t="shared" si="1414"/>
        <v>X</v>
      </c>
      <c r="O1560" s="58" t="str">
        <f t="shared" si="1414"/>
        <v>X</v>
      </c>
      <c r="P1560" s="58" t="str">
        <f t="shared" si="1414"/>
        <v>X</v>
      </c>
      <c r="Q1560" s="58" t="str">
        <f t="shared" si="1414"/>
        <v>X</v>
      </c>
    </row>
    <row r="1561" spans="1:17" ht="18.75" customHeight="1">
      <c r="A1561" s="780"/>
      <c r="B1561" s="58" t="s">
        <v>21</v>
      </c>
      <c r="C1561" s="58" t="str">
        <f t="shared" ref="C1561:Q1561" si="1415">IF(C12=$V$197,"O",IF(C12=$W$197,"O",IF(C12=$X$197,"O",IF(C12=$Y$197,"O",IF(C12=$Z$197,"O",IF(C12=$AA$197,"O",IF(C12=$AB$197,"O","X")))))))</f>
        <v>X</v>
      </c>
      <c r="D1561" s="58" t="str">
        <f t="shared" si="1415"/>
        <v>X</v>
      </c>
      <c r="E1561" s="58" t="str">
        <f t="shared" si="1415"/>
        <v>X</v>
      </c>
      <c r="F1561" s="58" t="str">
        <f t="shared" si="1415"/>
        <v>X</v>
      </c>
      <c r="G1561" s="58" t="str">
        <f t="shared" si="1415"/>
        <v>X</v>
      </c>
      <c r="H1561" s="58" t="str">
        <f t="shared" si="1415"/>
        <v>X</v>
      </c>
      <c r="I1561" s="58" t="str">
        <f t="shared" si="1415"/>
        <v>X</v>
      </c>
      <c r="J1561" s="58" t="str">
        <f t="shared" si="1415"/>
        <v>X</v>
      </c>
      <c r="K1561" s="58" t="str">
        <f t="shared" si="1415"/>
        <v>X</v>
      </c>
      <c r="L1561" s="58" t="str">
        <f t="shared" si="1415"/>
        <v>X</v>
      </c>
      <c r="M1561" s="58" t="str">
        <f t="shared" si="1415"/>
        <v>X</v>
      </c>
      <c r="N1561" s="58" t="str">
        <f t="shared" si="1415"/>
        <v>X</v>
      </c>
      <c r="O1561" s="58" t="str">
        <f t="shared" si="1415"/>
        <v>X</v>
      </c>
      <c r="P1561" s="58" t="str">
        <f t="shared" si="1415"/>
        <v>X</v>
      </c>
      <c r="Q1561" s="58" t="str">
        <f t="shared" si="1415"/>
        <v>X</v>
      </c>
    </row>
    <row r="1562" spans="1:17" ht="18.75" customHeight="1">
      <c r="A1562" s="781"/>
      <c r="B1562" s="30" t="s">
        <v>46</v>
      </c>
      <c r="C1562" s="47">
        <f>COUNTIF(C1556:C1561,"O")</f>
        <v>0</v>
      </c>
      <c r="D1562" s="47">
        <f t="shared" ref="D1562:Q1562" si="1416">COUNTIF(D1556:D1561,"O")</f>
        <v>0</v>
      </c>
      <c r="E1562" s="47">
        <f t="shared" si="1416"/>
        <v>0</v>
      </c>
      <c r="F1562" s="47">
        <f t="shared" si="1416"/>
        <v>0</v>
      </c>
      <c r="G1562" s="47">
        <f t="shared" si="1416"/>
        <v>0</v>
      </c>
      <c r="H1562" s="47">
        <f t="shared" si="1416"/>
        <v>0</v>
      </c>
      <c r="I1562" s="47">
        <f t="shared" si="1416"/>
        <v>0</v>
      </c>
      <c r="J1562" s="47">
        <f t="shared" si="1416"/>
        <v>0</v>
      </c>
      <c r="K1562" s="47">
        <f t="shared" si="1416"/>
        <v>0</v>
      </c>
      <c r="L1562" s="47">
        <f t="shared" si="1416"/>
        <v>0</v>
      </c>
      <c r="M1562" s="47">
        <f t="shared" si="1416"/>
        <v>0</v>
      </c>
      <c r="N1562" s="47">
        <f t="shared" si="1416"/>
        <v>0</v>
      </c>
      <c r="O1562" s="47">
        <f t="shared" si="1416"/>
        <v>0</v>
      </c>
      <c r="P1562" s="47">
        <f t="shared" si="1416"/>
        <v>0</v>
      </c>
      <c r="Q1562" s="47">
        <f t="shared" si="1416"/>
        <v>0</v>
      </c>
    </row>
    <row r="1563" spans="1:17" ht="18.75" customHeight="1">
      <c r="A1563" s="779">
        <v>182</v>
      </c>
      <c r="B1563" s="58" t="s">
        <v>32</v>
      </c>
      <c r="C1563" s="58" t="str">
        <f>IF(C7=$V$198,"O",IF(C7=$W$198,"O",IF(C7=$X$198,"O",IF(C7=$Y$198,"O",IF(C7=$Z$198,"O",IF(C7=$AA$198,"O",IF(C7=$AB$198,"O","X")))))))</f>
        <v>X</v>
      </c>
      <c r="D1563" s="58" t="str">
        <f t="shared" ref="D1563:Q1563" si="1417">IF(D7=$V$198,"O",IF(D7=$W$198,"O",IF(D7=$X$198,"O",IF(D7=$Y$198,"O",IF(D7=$Z$198,"O",IF(D7=$AA$198,"O",IF(D7=$AB$198,"O","X")))))))</f>
        <v>X</v>
      </c>
      <c r="E1563" s="58" t="str">
        <f t="shared" si="1417"/>
        <v>X</v>
      </c>
      <c r="F1563" s="58" t="str">
        <f t="shared" si="1417"/>
        <v>X</v>
      </c>
      <c r="G1563" s="58" t="str">
        <f t="shared" si="1417"/>
        <v>X</v>
      </c>
      <c r="H1563" s="58" t="str">
        <f t="shared" si="1417"/>
        <v>X</v>
      </c>
      <c r="I1563" s="58" t="str">
        <f t="shared" si="1417"/>
        <v>X</v>
      </c>
      <c r="J1563" s="58" t="str">
        <f t="shared" si="1417"/>
        <v>X</v>
      </c>
      <c r="K1563" s="58" t="str">
        <f t="shared" si="1417"/>
        <v>X</v>
      </c>
      <c r="L1563" s="58" t="str">
        <f t="shared" si="1417"/>
        <v>X</v>
      </c>
      <c r="M1563" s="58" t="str">
        <f t="shared" si="1417"/>
        <v>X</v>
      </c>
      <c r="N1563" s="58" t="str">
        <f t="shared" si="1417"/>
        <v>X</v>
      </c>
      <c r="O1563" s="58" t="str">
        <f t="shared" si="1417"/>
        <v>X</v>
      </c>
      <c r="P1563" s="58" t="str">
        <f t="shared" si="1417"/>
        <v>X</v>
      </c>
      <c r="Q1563" s="58" t="str">
        <f t="shared" si="1417"/>
        <v>X</v>
      </c>
    </row>
    <row r="1564" spans="1:17" ht="18.75" customHeight="1">
      <c r="A1564" s="780"/>
      <c r="B1564" s="58" t="s">
        <v>33</v>
      </c>
      <c r="C1564" s="58" t="str">
        <f t="shared" ref="C1564:Q1564" si="1418">IF(C8=$V$198,"O",IF(C8=$W$198,"O",IF(C8=$X$198,"O",IF(C8=$Y$198,"O",IF(C8=$Z$198,"O",IF(C8=$AA$198,"O",IF(C8=$AB$198,"O","X")))))))</f>
        <v>X</v>
      </c>
      <c r="D1564" s="58" t="str">
        <f t="shared" si="1418"/>
        <v>X</v>
      </c>
      <c r="E1564" s="58" t="str">
        <f t="shared" si="1418"/>
        <v>X</v>
      </c>
      <c r="F1564" s="58" t="str">
        <f t="shared" si="1418"/>
        <v>X</v>
      </c>
      <c r="G1564" s="58" t="str">
        <f t="shared" si="1418"/>
        <v>X</v>
      </c>
      <c r="H1564" s="58" t="str">
        <f t="shared" si="1418"/>
        <v>X</v>
      </c>
      <c r="I1564" s="58" t="str">
        <f t="shared" si="1418"/>
        <v>X</v>
      </c>
      <c r="J1564" s="58" t="str">
        <f t="shared" si="1418"/>
        <v>X</v>
      </c>
      <c r="K1564" s="58" t="str">
        <f t="shared" si="1418"/>
        <v>X</v>
      </c>
      <c r="L1564" s="58" t="str">
        <f t="shared" si="1418"/>
        <v>X</v>
      </c>
      <c r="M1564" s="58" t="str">
        <f t="shared" si="1418"/>
        <v>X</v>
      </c>
      <c r="N1564" s="58" t="str">
        <f t="shared" si="1418"/>
        <v>X</v>
      </c>
      <c r="O1564" s="58" t="str">
        <f t="shared" si="1418"/>
        <v>X</v>
      </c>
      <c r="P1564" s="58" t="str">
        <f t="shared" si="1418"/>
        <v>X</v>
      </c>
      <c r="Q1564" s="58" t="str">
        <f t="shared" si="1418"/>
        <v>X</v>
      </c>
    </row>
    <row r="1565" spans="1:17" ht="18.75" customHeight="1">
      <c r="A1565" s="780"/>
      <c r="B1565" s="58" t="s">
        <v>34</v>
      </c>
      <c r="C1565" s="58" t="str">
        <f t="shared" ref="C1565:Q1565" si="1419">IF(C9=$V$198,"O",IF(C9=$W$198,"O",IF(C9=$X$198,"O",IF(C9=$Y$198,"O",IF(C9=$Z$198,"O",IF(C9=$AA$198,"O",IF(C9=$AB$198,"O","X")))))))</f>
        <v>X</v>
      </c>
      <c r="D1565" s="58" t="str">
        <f t="shared" si="1419"/>
        <v>X</v>
      </c>
      <c r="E1565" s="58" t="str">
        <f t="shared" si="1419"/>
        <v>X</v>
      </c>
      <c r="F1565" s="58" t="str">
        <f t="shared" si="1419"/>
        <v>X</v>
      </c>
      <c r="G1565" s="58" t="str">
        <f t="shared" si="1419"/>
        <v>X</v>
      </c>
      <c r="H1565" s="58" t="str">
        <f t="shared" si="1419"/>
        <v>X</v>
      </c>
      <c r="I1565" s="58" t="str">
        <f t="shared" si="1419"/>
        <v>X</v>
      </c>
      <c r="J1565" s="58" t="str">
        <f t="shared" si="1419"/>
        <v>X</v>
      </c>
      <c r="K1565" s="58" t="str">
        <f t="shared" si="1419"/>
        <v>X</v>
      </c>
      <c r="L1565" s="58" t="str">
        <f t="shared" si="1419"/>
        <v>X</v>
      </c>
      <c r="M1565" s="58" t="str">
        <f t="shared" si="1419"/>
        <v>X</v>
      </c>
      <c r="N1565" s="58" t="str">
        <f t="shared" si="1419"/>
        <v>X</v>
      </c>
      <c r="O1565" s="58" t="str">
        <f t="shared" si="1419"/>
        <v>X</v>
      </c>
      <c r="P1565" s="58" t="str">
        <f t="shared" si="1419"/>
        <v>X</v>
      </c>
      <c r="Q1565" s="58" t="str">
        <f t="shared" si="1419"/>
        <v>X</v>
      </c>
    </row>
    <row r="1566" spans="1:17" ht="18.75" customHeight="1">
      <c r="A1566" s="780"/>
      <c r="B1566" s="58" t="s">
        <v>35</v>
      </c>
      <c r="C1566" s="58" t="str">
        <f t="shared" ref="C1566:Q1566" si="1420">IF(C10=$V$198,"O",IF(C10=$W$198,"O",IF(C10=$X$198,"O",IF(C10=$Y$198,"O",IF(C10=$Z$198,"O",IF(C10=$AA$198,"O",IF(C10=$AB$198,"O","X")))))))</f>
        <v>O</v>
      </c>
      <c r="D1566" s="58" t="str">
        <f t="shared" si="1420"/>
        <v>O</v>
      </c>
      <c r="E1566" s="58" t="str">
        <f t="shared" si="1420"/>
        <v>O</v>
      </c>
      <c r="F1566" s="58" t="str">
        <f t="shared" si="1420"/>
        <v>O</v>
      </c>
      <c r="G1566" s="58" t="str">
        <f t="shared" si="1420"/>
        <v>O</v>
      </c>
      <c r="H1566" s="58" t="str">
        <f t="shared" si="1420"/>
        <v>O</v>
      </c>
      <c r="I1566" s="58" t="str">
        <f t="shared" si="1420"/>
        <v>O</v>
      </c>
      <c r="J1566" s="58" t="str">
        <f t="shared" si="1420"/>
        <v>O</v>
      </c>
      <c r="K1566" s="58" t="str">
        <f t="shared" si="1420"/>
        <v>O</v>
      </c>
      <c r="L1566" s="58" t="str">
        <f t="shared" si="1420"/>
        <v>O</v>
      </c>
      <c r="M1566" s="58" t="str">
        <f t="shared" si="1420"/>
        <v>O</v>
      </c>
      <c r="N1566" s="58" t="str">
        <f t="shared" si="1420"/>
        <v>O</v>
      </c>
      <c r="O1566" s="58" t="str">
        <f t="shared" si="1420"/>
        <v>O</v>
      </c>
      <c r="P1566" s="58" t="str">
        <f t="shared" si="1420"/>
        <v>O</v>
      </c>
      <c r="Q1566" s="58" t="str">
        <f t="shared" si="1420"/>
        <v>O</v>
      </c>
    </row>
    <row r="1567" spans="1:17" ht="18.75" customHeight="1">
      <c r="A1567" s="780"/>
      <c r="B1567" s="58" t="s">
        <v>36</v>
      </c>
      <c r="C1567" s="58" t="str">
        <f t="shared" ref="C1567:Q1567" si="1421">IF(C11=$V$198,"O",IF(C11=$W$198,"O",IF(C11=$X$198,"O",IF(C11=$Y$198,"O",IF(C11=$Z$198,"O",IF(C11=$AA$198,"O",IF(C11=$AB$198,"O","X")))))))</f>
        <v>O</v>
      </c>
      <c r="D1567" s="58" t="str">
        <f t="shared" si="1421"/>
        <v>O</v>
      </c>
      <c r="E1567" s="58" t="str">
        <f t="shared" si="1421"/>
        <v>O</v>
      </c>
      <c r="F1567" s="58" t="str">
        <f t="shared" si="1421"/>
        <v>O</v>
      </c>
      <c r="G1567" s="58" t="str">
        <f t="shared" si="1421"/>
        <v>O</v>
      </c>
      <c r="H1567" s="58" t="str">
        <f t="shared" si="1421"/>
        <v>O</v>
      </c>
      <c r="I1567" s="58" t="str">
        <f t="shared" si="1421"/>
        <v>O</v>
      </c>
      <c r="J1567" s="58" t="str">
        <f t="shared" si="1421"/>
        <v>O</v>
      </c>
      <c r="K1567" s="58" t="str">
        <f t="shared" si="1421"/>
        <v>O</v>
      </c>
      <c r="L1567" s="58" t="str">
        <f t="shared" si="1421"/>
        <v>O</v>
      </c>
      <c r="M1567" s="58" t="str">
        <f t="shared" si="1421"/>
        <v>O</v>
      </c>
      <c r="N1567" s="58" t="str">
        <f t="shared" si="1421"/>
        <v>O</v>
      </c>
      <c r="O1567" s="58" t="str">
        <f t="shared" si="1421"/>
        <v>O</v>
      </c>
      <c r="P1567" s="58" t="str">
        <f t="shared" si="1421"/>
        <v>O</v>
      </c>
      <c r="Q1567" s="58" t="str">
        <f t="shared" si="1421"/>
        <v>O</v>
      </c>
    </row>
    <row r="1568" spans="1:17" ht="18.75" customHeight="1">
      <c r="A1568" s="780"/>
      <c r="B1568" s="58" t="s">
        <v>21</v>
      </c>
      <c r="C1568" s="58" t="str">
        <f t="shared" ref="C1568:Q1568" si="1422">IF(C12=$V$198,"O",IF(C12=$W$198,"O",IF(C12=$X$198,"O",IF(C12=$Y$198,"O",IF(C12=$Z$198,"O",IF(C12=$AA$198,"O",IF(C12=$AB$198,"O","X")))))))</f>
        <v>X</v>
      </c>
      <c r="D1568" s="58" t="str">
        <f t="shared" si="1422"/>
        <v>X</v>
      </c>
      <c r="E1568" s="58" t="str">
        <f t="shared" si="1422"/>
        <v>X</v>
      </c>
      <c r="F1568" s="58" t="str">
        <f t="shared" si="1422"/>
        <v>X</v>
      </c>
      <c r="G1568" s="58" t="str">
        <f t="shared" si="1422"/>
        <v>X</v>
      </c>
      <c r="H1568" s="58" t="str">
        <f t="shared" si="1422"/>
        <v>X</v>
      </c>
      <c r="I1568" s="58" t="str">
        <f t="shared" si="1422"/>
        <v>X</v>
      </c>
      <c r="J1568" s="58" t="str">
        <f t="shared" si="1422"/>
        <v>X</v>
      </c>
      <c r="K1568" s="58" t="str">
        <f t="shared" si="1422"/>
        <v>X</v>
      </c>
      <c r="L1568" s="58" t="str">
        <f t="shared" si="1422"/>
        <v>X</v>
      </c>
      <c r="M1568" s="58" t="str">
        <f t="shared" si="1422"/>
        <v>X</v>
      </c>
      <c r="N1568" s="58" t="str">
        <f t="shared" si="1422"/>
        <v>X</v>
      </c>
      <c r="O1568" s="58" t="str">
        <f t="shared" si="1422"/>
        <v>X</v>
      </c>
      <c r="P1568" s="58" t="str">
        <f t="shared" si="1422"/>
        <v>X</v>
      </c>
      <c r="Q1568" s="58" t="str">
        <f t="shared" si="1422"/>
        <v>X</v>
      </c>
    </row>
    <row r="1569" spans="1:17" ht="18.75" customHeight="1">
      <c r="A1569" s="781"/>
      <c r="B1569" s="30" t="s">
        <v>46</v>
      </c>
      <c r="C1569" s="47">
        <f>COUNTIF(C1563:C1568,"O")</f>
        <v>2</v>
      </c>
      <c r="D1569" s="47">
        <f t="shared" ref="D1569:Q1569" si="1423">COUNTIF(D1563:D1568,"O")</f>
        <v>2</v>
      </c>
      <c r="E1569" s="47">
        <f t="shared" si="1423"/>
        <v>2</v>
      </c>
      <c r="F1569" s="47">
        <f t="shared" si="1423"/>
        <v>2</v>
      </c>
      <c r="G1569" s="47">
        <f t="shared" si="1423"/>
        <v>2</v>
      </c>
      <c r="H1569" s="47">
        <f t="shared" si="1423"/>
        <v>2</v>
      </c>
      <c r="I1569" s="47">
        <f t="shared" si="1423"/>
        <v>2</v>
      </c>
      <c r="J1569" s="47">
        <f t="shared" si="1423"/>
        <v>2</v>
      </c>
      <c r="K1569" s="47">
        <f t="shared" si="1423"/>
        <v>2</v>
      </c>
      <c r="L1569" s="47">
        <f t="shared" si="1423"/>
        <v>2</v>
      </c>
      <c r="M1569" s="47">
        <f t="shared" si="1423"/>
        <v>2</v>
      </c>
      <c r="N1569" s="47">
        <f t="shared" si="1423"/>
        <v>2</v>
      </c>
      <c r="O1569" s="47">
        <f t="shared" si="1423"/>
        <v>2</v>
      </c>
      <c r="P1569" s="47">
        <f t="shared" si="1423"/>
        <v>2</v>
      </c>
      <c r="Q1569" s="47">
        <f t="shared" si="1423"/>
        <v>2</v>
      </c>
    </row>
    <row r="1570" spans="1:17" ht="18.75" customHeight="1">
      <c r="A1570" s="779">
        <v>183</v>
      </c>
      <c r="B1570" s="58" t="s">
        <v>32</v>
      </c>
      <c r="C1570" s="58" t="str">
        <f>IF(C7=$V$199,"O",IF(C7=$W$199,"O",IF(C7=$X$199,"O","X")))</f>
        <v>X</v>
      </c>
      <c r="D1570" s="58" t="str">
        <f t="shared" ref="D1570:Q1570" si="1424">IF(D7=$V$199,"O",IF(D7=$W$199,"O",IF(D7=$X$199,"O","X")))</f>
        <v>X</v>
      </c>
      <c r="E1570" s="58" t="str">
        <f t="shared" si="1424"/>
        <v>X</v>
      </c>
      <c r="F1570" s="58" t="str">
        <f t="shared" si="1424"/>
        <v>X</v>
      </c>
      <c r="G1570" s="58" t="str">
        <f t="shared" si="1424"/>
        <v>X</v>
      </c>
      <c r="H1570" s="58" t="str">
        <f t="shared" si="1424"/>
        <v>X</v>
      </c>
      <c r="I1570" s="58" t="str">
        <f t="shared" si="1424"/>
        <v>X</v>
      </c>
      <c r="J1570" s="58" t="str">
        <f t="shared" si="1424"/>
        <v>X</v>
      </c>
      <c r="K1570" s="58" t="str">
        <f t="shared" si="1424"/>
        <v>X</v>
      </c>
      <c r="L1570" s="58" t="str">
        <f t="shared" si="1424"/>
        <v>X</v>
      </c>
      <c r="M1570" s="58" t="str">
        <f t="shared" si="1424"/>
        <v>X</v>
      </c>
      <c r="N1570" s="58" t="str">
        <f t="shared" si="1424"/>
        <v>X</v>
      </c>
      <c r="O1570" s="58" t="str">
        <f t="shared" si="1424"/>
        <v>X</v>
      </c>
      <c r="P1570" s="58" t="str">
        <f t="shared" si="1424"/>
        <v>X</v>
      </c>
      <c r="Q1570" s="58" t="str">
        <f t="shared" si="1424"/>
        <v>X</v>
      </c>
    </row>
    <row r="1571" spans="1:17" ht="18.75" customHeight="1">
      <c r="A1571" s="780"/>
      <c r="B1571" s="58" t="s">
        <v>33</v>
      </c>
      <c r="C1571" s="58" t="str">
        <f t="shared" ref="C1571:Q1571" si="1425">IF(C8=$V$199,"O",IF(C8=$W$199,"O",IF(C8=$X$199,"O","X")))</f>
        <v>X</v>
      </c>
      <c r="D1571" s="58" t="str">
        <f t="shared" si="1425"/>
        <v>X</v>
      </c>
      <c r="E1571" s="58" t="str">
        <f t="shared" si="1425"/>
        <v>X</v>
      </c>
      <c r="F1571" s="58" t="str">
        <f t="shared" si="1425"/>
        <v>X</v>
      </c>
      <c r="G1571" s="58" t="str">
        <f t="shared" si="1425"/>
        <v>X</v>
      </c>
      <c r="H1571" s="58" t="str">
        <f t="shared" si="1425"/>
        <v>X</v>
      </c>
      <c r="I1571" s="58" t="str">
        <f t="shared" si="1425"/>
        <v>X</v>
      </c>
      <c r="J1571" s="58" t="str">
        <f t="shared" si="1425"/>
        <v>X</v>
      </c>
      <c r="K1571" s="58" t="str">
        <f t="shared" si="1425"/>
        <v>X</v>
      </c>
      <c r="L1571" s="58" t="str">
        <f t="shared" si="1425"/>
        <v>X</v>
      </c>
      <c r="M1571" s="58" t="str">
        <f t="shared" si="1425"/>
        <v>X</v>
      </c>
      <c r="N1571" s="58" t="str">
        <f t="shared" si="1425"/>
        <v>X</v>
      </c>
      <c r="O1571" s="58" t="str">
        <f t="shared" si="1425"/>
        <v>X</v>
      </c>
      <c r="P1571" s="58" t="str">
        <f t="shared" si="1425"/>
        <v>X</v>
      </c>
      <c r="Q1571" s="58" t="str">
        <f t="shared" si="1425"/>
        <v>X</v>
      </c>
    </row>
    <row r="1572" spans="1:17" ht="18.75" customHeight="1">
      <c r="A1572" s="780"/>
      <c r="B1572" s="58" t="s">
        <v>34</v>
      </c>
      <c r="C1572" s="58" t="str">
        <f t="shared" ref="C1572:Q1572" si="1426">IF(C9=$V$199,"O",IF(C9=$W$199,"O",IF(C9=$X$199,"O","X")))</f>
        <v>X</v>
      </c>
      <c r="D1572" s="58" t="str">
        <f t="shared" si="1426"/>
        <v>X</v>
      </c>
      <c r="E1572" s="58" t="str">
        <f t="shared" si="1426"/>
        <v>X</v>
      </c>
      <c r="F1572" s="58" t="str">
        <f t="shared" si="1426"/>
        <v>X</v>
      </c>
      <c r="G1572" s="58" t="str">
        <f t="shared" si="1426"/>
        <v>X</v>
      </c>
      <c r="H1572" s="58" t="str">
        <f t="shared" si="1426"/>
        <v>X</v>
      </c>
      <c r="I1572" s="58" t="str">
        <f t="shared" si="1426"/>
        <v>X</v>
      </c>
      <c r="J1572" s="58" t="str">
        <f t="shared" si="1426"/>
        <v>X</v>
      </c>
      <c r="K1572" s="58" t="str">
        <f t="shared" si="1426"/>
        <v>X</v>
      </c>
      <c r="L1572" s="58" t="str">
        <f t="shared" si="1426"/>
        <v>X</v>
      </c>
      <c r="M1572" s="58" t="str">
        <f t="shared" si="1426"/>
        <v>X</v>
      </c>
      <c r="N1572" s="58" t="str">
        <f t="shared" si="1426"/>
        <v>X</v>
      </c>
      <c r="O1572" s="58" t="str">
        <f t="shared" si="1426"/>
        <v>X</v>
      </c>
      <c r="P1572" s="58" t="str">
        <f t="shared" si="1426"/>
        <v>X</v>
      </c>
      <c r="Q1572" s="58" t="str">
        <f t="shared" si="1426"/>
        <v>X</v>
      </c>
    </row>
    <row r="1573" spans="1:17" ht="18.75" customHeight="1">
      <c r="A1573" s="780"/>
      <c r="B1573" s="58" t="s">
        <v>35</v>
      </c>
      <c r="C1573" s="58" t="str">
        <f t="shared" ref="C1573:Q1573" si="1427">IF(C10=$V$199,"O",IF(C10=$W$199,"O",IF(C10=$X$199,"O","X")))</f>
        <v>X</v>
      </c>
      <c r="D1573" s="58" t="str">
        <f t="shared" si="1427"/>
        <v>X</v>
      </c>
      <c r="E1573" s="58" t="str">
        <f t="shared" si="1427"/>
        <v>X</v>
      </c>
      <c r="F1573" s="58" t="str">
        <f t="shared" si="1427"/>
        <v>X</v>
      </c>
      <c r="G1573" s="58" t="str">
        <f t="shared" si="1427"/>
        <v>X</v>
      </c>
      <c r="H1573" s="58" t="str">
        <f t="shared" si="1427"/>
        <v>X</v>
      </c>
      <c r="I1573" s="58" t="str">
        <f t="shared" si="1427"/>
        <v>X</v>
      </c>
      <c r="J1573" s="58" t="str">
        <f t="shared" si="1427"/>
        <v>X</v>
      </c>
      <c r="K1573" s="58" t="str">
        <f t="shared" si="1427"/>
        <v>X</v>
      </c>
      <c r="L1573" s="58" t="str">
        <f t="shared" si="1427"/>
        <v>X</v>
      </c>
      <c r="M1573" s="58" t="str">
        <f t="shared" si="1427"/>
        <v>X</v>
      </c>
      <c r="N1573" s="58" t="str">
        <f t="shared" si="1427"/>
        <v>X</v>
      </c>
      <c r="O1573" s="58" t="str">
        <f t="shared" si="1427"/>
        <v>X</v>
      </c>
      <c r="P1573" s="58" t="str">
        <f t="shared" si="1427"/>
        <v>X</v>
      </c>
      <c r="Q1573" s="58" t="str">
        <f t="shared" si="1427"/>
        <v>X</v>
      </c>
    </row>
    <row r="1574" spans="1:17" ht="18.75" customHeight="1">
      <c r="A1574" s="780"/>
      <c r="B1574" s="58" t="s">
        <v>36</v>
      </c>
      <c r="C1574" s="58" t="str">
        <f t="shared" ref="C1574:Q1574" si="1428">IF(C11=$V$199,"O",IF(C11=$W$199,"O",IF(C11=$X$199,"O","X")))</f>
        <v>X</v>
      </c>
      <c r="D1574" s="58" t="str">
        <f t="shared" si="1428"/>
        <v>X</v>
      </c>
      <c r="E1574" s="58" t="str">
        <f t="shared" si="1428"/>
        <v>X</v>
      </c>
      <c r="F1574" s="58" t="str">
        <f t="shared" si="1428"/>
        <v>X</v>
      </c>
      <c r="G1574" s="58" t="str">
        <f t="shared" si="1428"/>
        <v>X</v>
      </c>
      <c r="H1574" s="58" t="str">
        <f t="shared" si="1428"/>
        <v>X</v>
      </c>
      <c r="I1574" s="58" t="str">
        <f t="shared" si="1428"/>
        <v>X</v>
      </c>
      <c r="J1574" s="58" t="str">
        <f t="shared" si="1428"/>
        <v>X</v>
      </c>
      <c r="K1574" s="58" t="str">
        <f t="shared" si="1428"/>
        <v>X</v>
      </c>
      <c r="L1574" s="58" t="str">
        <f t="shared" si="1428"/>
        <v>X</v>
      </c>
      <c r="M1574" s="58" t="str">
        <f t="shared" si="1428"/>
        <v>X</v>
      </c>
      <c r="N1574" s="58" t="str">
        <f t="shared" si="1428"/>
        <v>X</v>
      </c>
      <c r="O1574" s="58" t="str">
        <f t="shared" si="1428"/>
        <v>X</v>
      </c>
      <c r="P1574" s="58" t="str">
        <f t="shared" si="1428"/>
        <v>X</v>
      </c>
      <c r="Q1574" s="58" t="str">
        <f t="shared" si="1428"/>
        <v>X</v>
      </c>
    </row>
    <row r="1575" spans="1:17" ht="18.75" customHeight="1">
      <c r="A1575" s="780"/>
      <c r="B1575" s="58" t="s">
        <v>21</v>
      </c>
      <c r="C1575" s="58" t="str">
        <f t="shared" ref="C1575:Q1575" si="1429">IF(C12=$V$199,"O",IF(C12=$W$199,"O",IF(C12=$X$199,"O","X")))</f>
        <v>O</v>
      </c>
      <c r="D1575" s="58" t="str">
        <f t="shared" si="1429"/>
        <v>O</v>
      </c>
      <c r="E1575" s="58" t="str">
        <f t="shared" si="1429"/>
        <v>O</v>
      </c>
      <c r="F1575" s="58" t="str">
        <f t="shared" si="1429"/>
        <v>O</v>
      </c>
      <c r="G1575" s="58" t="str">
        <f t="shared" si="1429"/>
        <v>O</v>
      </c>
      <c r="H1575" s="58" t="str">
        <f t="shared" si="1429"/>
        <v>O</v>
      </c>
      <c r="I1575" s="58" t="str">
        <f t="shared" si="1429"/>
        <v>O</v>
      </c>
      <c r="J1575" s="58" t="str">
        <f t="shared" si="1429"/>
        <v>O</v>
      </c>
      <c r="K1575" s="58" t="str">
        <f t="shared" si="1429"/>
        <v>O</v>
      </c>
      <c r="L1575" s="58" t="str">
        <f t="shared" si="1429"/>
        <v>O</v>
      </c>
      <c r="M1575" s="58" t="str">
        <f t="shared" si="1429"/>
        <v>O</v>
      </c>
      <c r="N1575" s="58" t="str">
        <f t="shared" si="1429"/>
        <v>O</v>
      </c>
      <c r="O1575" s="58" t="str">
        <f t="shared" si="1429"/>
        <v>O</v>
      </c>
      <c r="P1575" s="58" t="str">
        <f t="shared" si="1429"/>
        <v>O</v>
      </c>
      <c r="Q1575" s="58" t="str">
        <f t="shared" si="1429"/>
        <v>O</v>
      </c>
    </row>
    <row r="1576" spans="1:17" ht="18.75" customHeight="1">
      <c r="A1576" s="781"/>
      <c r="B1576" s="30" t="s">
        <v>46</v>
      </c>
      <c r="C1576" s="47">
        <f>COUNTIF(C1570:C1575,"O")</f>
        <v>1</v>
      </c>
      <c r="D1576" s="47">
        <f t="shared" ref="D1576:Q1576" si="1430">COUNTIF(D1570:D1575,"O")</f>
        <v>1</v>
      </c>
      <c r="E1576" s="47">
        <f t="shared" si="1430"/>
        <v>1</v>
      </c>
      <c r="F1576" s="47">
        <f t="shared" si="1430"/>
        <v>1</v>
      </c>
      <c r="G1576" s="47">
        <f t="shared" si="1430"/>
        <v>1</v>
      </c>
      <c r="H1576" s="47">
        <f t="shared" si="1430"/>
        <v>1</v>
      </c>
      <c r="I1576" s="47">
        <f t="shared" si="1430"/>
        <v>1</v>
      </c>
      <c r="J1576" s="47">
        <f t="shared" si="1430"/>
        <v>1</v>
      </c>
      <c r="K1576" s="47">
        <f t="shared" si="1430"/>
        <v>1</v>
      </c>
      <c r="L1576" s="47">
        <f t="shared" si="1430"/>
        <v>1</v>
      </c>
      <c r="M1576" s="47">
        <f t="shared" si="1430"/>
        <v>1</v>
      </c>
      <c r="N1576" s="47">
        <f t="shared" si="1430"/>
        <v>1</v>
      </c>
      <c r="O1576" s="47">
        <f t="shared" si="1430"/>
        <v>1</v>
      </c>
      <c r="P1576" s="47">
        <f t="shared" si="1430"/>
        <v>1</v>
      </c>
      <c r="Q1576" s="47">
        <f t="shared" si="1430"/>
        <v>1</v>
      </c>
    </row>
    <row r="1577" spans="1:17" ht="18.75" customHeight="1">
      <c r="A1577" s="779">
        <v>184</v>
      </c>
      <c r="B1577" s="58" t="s">
        <v>32</v>
      </c>
      <c r="C1577" s="58" t="str">
        <f>IF(C7=$V$200,"O",IF(C7=$W$200,"O",IF(C7=$X$200,"O",IF(C7=$Y$200,"O",IF(C7=$Z$200,"O","X")))))</f>
        <v>X</v>
      </c>
      <c r="D1577" s="58" t="str">
        <f t="shared" ref="D1577:Q1577" si="1431">IF(D7=$V$200,"O",IF(D7=$W$200,"O",IF(D7=$X$200,"O",IF(D7=$Y$200,"O",IF(D7=$Z$200,"O","X")))))</f>
        <v>X</v>
      </c>
      <c r="E1577" s="58" t="str">
        <f t="shared" si="1431"/>
        <v>X</v>
      </c>
      <c r="F1577" s="58" t="str">
        <f t="shared" si="1431"/>
        <v>X</v>
      </c>
      <c r="G1577" s="58" t="str">
        <f t="shared" si="1431"/>
        <v>X</v>
      </c>
      <c r="H1577" s="58" t="str">
        <f t="shared" si="1431"/>
        <v>X</v>
      </c>
      <c r="I1577" s="58" t="str">
        <f t="shared" si="1431"/>
        <v>X</v>
      </c>
      <c r="J1577" s="58" t="str">
        <f t="shared" si="1431"/>
        <v>X</v>
      </c>
      <c r="K1577" s="58" t="str">
        <f t="shared" si="1431"/>
        <v>X</v>
      </c>
      <c r="L1577" s="58" t="str">
        <f t="shared" si="1431"/>
        <v>X</v>
      </c>
      <c r="M1577" s="58" t="str">
        <f t="shared" si="1431"/>
        <v>X</v>
      </c>
      <c r="N1577" s="58" t="str">
        <f t="shared" si="1431"/>
        <v>X</v>
      </c>
      <c r="O1577" s="58" t="str">
        <f t="shared" si="1431"/>
        <v>X</v>
      </c>
      <c r="P1577" s="58" t="str">
        <f t="shared" si="1431"/>
        <v>X</v>
      </c>
      <c r="Q1577" s="58" t="str">
        <f t="shared" si="1431"/>
        <v>X</v>
      </c>
    </row>
    <row r="1578" spans="1:17" ht="18.75" customHeight="1">
      <c r="A1578" s="780"/>
      <c r="B1578" s="58" t="s">
        <v>33</v>
      </c>
      <c r="C1578" s="58" t="str">
        <f t="shared" ref="C1578:Q1578" si="1432">IF(C8=$V$200,"O",IF(C8=$W$200,"O",IF(C8=$X$200,"O",IF(C8=$Y$200,"O",IF(C8=$Z$200,"O","X")))))</f>
        <v>O</v>
      </c>
      <c r="D1578" s="58" t="str">
        <f t="shared" si="1432"/>
        <v>O</v>
      </c>
      <c r="E1578" s="58" t="str">
        <f t="shared" si="1432"/>
        <v>O</v>
      </c>
      <c r="F1578" s="58" t="str">
        <f t="shared" si="1432"/>
        <v>O</v>
      </c>
      <c r="G1578" s="58" t="str">
        <f t="shared" si="1432"/>
        <v>O</v>
      </c>
      <c r="H1578" s="58" t="str">
        <f t="shared" si="1432"/>
        <v>O</v>
      </c>
      <c r="I1578" s="58" t="str">
        <f t="shared" si="1432"/>
        <v>O</v>
      </c>
      <c r="J1578" s="58" t="str">
        <f t="shared" si="1432"/>
        <v>O</v>
      </c>
      <c r="K1578" s="58" t="str">
        <f t="shared" si="1432"/>
        <v>O</v>
      </c>
      <c r="L1578" s="58" t="str">
        <f t="shared" si="1432"/>
        <v>O</v>
      </c>
      <c r="M1578" s="58" t="str">
        <f t="shared" si="1432"/>
        <v>O</v>
      </c>
      <c r="N1578" s="58" t="str">
        <f t="shared" si="1432"/>
        <v>O</v>
      </c>
      <c r="O1578" s="58" t="str">
        <f t="shared" si="1432"/>
        <v>O</v>
      </c>
      <c r="P1578" s="58" t="str">
        <f t="shared" si="1432"/>
        <v>O</v>
      </c>
      <c r="Q1578" s="58" t="str">
        <f t="shared" si="1432"/>
        <v>O</v>
      </c>
    </row>
    <row r="1579" spans="1:17" ht="18.75" customHeight="1">
      <c r="A1579" s="780"/>
      <c r="B1579" s="58" t="s">
        <v>34</v>
      </c>
      <c r="C1579" s="58" t="str">
        <f t="shared" ref="C1579:Q1579" si="1433">IF(C9=$V$200,"O",IF(C9=$W$200,"O",IF(C9=$X$200,"O",IF(C9=$Y$200,"O",IF(C9=$Z$200,"O","X")))))</f>
        <v>X</v>
      </c>
      <c r="D1579" s="58" t="str">
        <f t="shared" si="1433"/>
        <v>X</v>
      </c>
      <c r="E1579" s="58" t="str">
        <f t="shared" si="1433"/>
        <v>X</v>
      </c>
      <c r="F1579" s="58" t="str">
        <f t="shared" si="1433"/>
        <v>X</v>
      </c>
      <c r="G1579" s="58" t="str">
        <f t="shared" si="1433"/>
        <v>X</v>
      </c>
      <c r="H1579" s="58" t="str">
        <f t="shared" si="1433"/>
        <v>X</v>
      </c>
      <c r="I1579" s="58" t="str">
        <f t="shared" si="1433"/>
        <v>X</v>
      </c>
      <c r="J1579" s="58" t="str">
        <f t="shared" si="1433"/>
        <v>X</v>
      </c>
      <c r="K1579" s="58" t="str">
        <f t="shared" si="1433"/>
        <v>X</v>
      </c>
      <c r="L1579" s="58" t="str">
        <f t="shared" si="1433"/>
        <v>X</v>
      </c>
      <c r="M1579" s="58" t="str">
        <f t="shared" si="1433"/>
        <v>X</v>
      </c>
      <c r="N1579" s="58" t="str">
        <f t="shared" si="1433"/>
        <v>X</v>
      </c>
      <c r="O1579" s="58" t="str">
        <f t="shared" si="1433"/>
        <v>X</v>
      </c>
      <c r="P1579" s="58" t="str">
        <f t="shared" si="1433"/>
        <v>X</v>
      </c>
      <c r="Q1579" s="58" t="str">
        <f t="shared" si="1433"/>
        <v>X</v>
      </c>
    </row>
    <row r="1580" spans="1:17" ht="18.75" customHeight="1">
      <c r="A1580" s="780"/>
      <c r="B1580" s="58" t="s">
        <v>35</v>
      </c>
      <c r="C1580" s="58" t="str">
        <f t="shared" ref="C1580:Q1580" si="1434">IF(C10=$V$200,"O",IF(C10=$W$200,"O",IF(C10=$X$200,"O",IF(C10=$Y$200,"O",IF(C10=$Z$200,"O","X")))))</f>
        <v>X</v>
      </c>
      <c r="D1580" s="58" t="str">
        <f t="shared" si="1434"/>
        <v>X</v>
      </c>
      <c r="E1580" s="58" t="str">
        <f t="shared" si="1434"/>
        <v>X</v>
      </c>
      <c r="F1580" s="58" t="str">
        <f t="shared" si="1434"/>
        <v>X</v>
      </c>
      <c r="G1580" s="58" t="str">
        <f t="shared" si="1434"/>
        <v>X</v>
      </c>
      <c r="H1580" s="58" t="str">
        <f t="shared" si="1434"/>
        <v>X</v>
      </c>
      <c r="I1580" s="58" t="str">
        <f t="shared" si="1434"/>
        <v>X</v>
      </c>
      <c r="J1580" s="58" t="str">
        <f t="shared" si="1434"/>
        <v>X</v>
      </c>
      <c r="K1580" s="58" t="str">
        <f t="shared" si="1434"/>
        <v>X</v>
      </c>
      <c r="L1580" s="58" t="str">
        <f t="shared" si="1434"/>
        <v>X</v>
      </c>
      <c r="M1580" s="58" t="str">
        <f t="shared" si="1434"/>
        <v>X</v>
      </c>
      <c r="N1580" s="58" t="str">
        <f t="shared" si="1434"/>
        <v>X</v>
      </c>
      <c r="O1580" s="58" t="str">
        <f t="shared" si="1434"/>
        <v>X</v>
      </c>
      <c r="P1580" s="58" t="str">
        <f t="shared" si="1434"/>
        <v>X</v>
      </c>
      <c r="Q1580" s="58" t="str">
        <f t="shared" si="1434"/>
        <v>X</v>
      </c>
    </row>
    <row r="1581" spans="1:17" ht="18.75" customHeight="1">
      <c r="A1581" s="780"/>
      <c r="B1581" s="58" t="s">
        <v>36</v>
      </c>
      <c r="C1581" s="58" t="str">
        <f t="shared" ref="C1581:Q1581" si="1435">IF(C11=$V$200,"O",IF(C11=$W$200,"O",IF(C11=$X$200,"O",IF(C11=$Y$200,"O",IF(C11=$Z$200,"O","X")))))</f>
        <v>X</v>
      </c>
      <c r="D1581" s="58" t="str">
        <f t="shared" si="1435"/>
        <v>X</v>
      </c>
      <c r="E1581" s="58" t="str">
        <f t="shared" si="1435"/>
        <v>X</v>
      </c>
      <c r="F1581" s="58" t="str">
        <f t="shared" si="1435"/>
        <v>X</v>
      </c>
      <c r="G1581" s="58" t="str">
        <f t="shared" si="1435"/>
        <v>X</v>
      </c>
      <c r="H1581" s="58" t="str">
        <f t="shared" si="1435"/>
        <v>X</v>
      </c>
      <c r="I1581" s="58" t="str">
        <f t="shared" si="1435"/>
        <v>X</v>
      </c>
      <c r="J1581" s="58" t="str">
        <f t="shared" si="1435"/>
        <v>X</v>
      </c>
      <c r="K1581" s="58" t="str">
        <f t="shared" si="1435"/>
        <v>X</v>
      </c>
      <c r="L1581" s="58" t="str">
        <f t="shared" si="1435"/>
        <v>X</v>
      </c>
      <c r="M1581" s="58" t="str">
        <f t="shared" si="1435"/>
        <v>X</v>
      </c>
      <c r="N1581" s="58" t="str">
        <f t="shared" si="1435"/>
        <v>X</v>
      </c>
      <c r="O1581" s="58" t="str">
        <f t="shared" si="1435"/>
        <v>X</v>
      </c>
      <c r="P1581" s="58" t="str">
        <f t="shared" si="1435"/>
        <v>X</v>
      </c>
      <c r="Q1581" s="58" t="str">
        <f t="shared" si="1435"/>
        <v>X</v>
      </c>
    </row>
    <row r="1582" spans="1:17" ht="18.75" customHeight="1">
      <c r="A1582" s="780"/>
      <c r="B1582" s="58" t="s">
        <v>21</v>
      </c>
      <c r="C1582" s="58" t="str">
        <f t="shared" ref="C1582:Q1582" si="1436">IF(C12=$V$200,"O",IF(C12=$W$200,"O",IF(C12=$X$200,"O",IF(C12=$Y$200,"O",IF(C12=$Z$200,"O","X")))))</f>
        <v>X</v>
      </c>
      <c r="D1582" s="58" t="str">
        <f t="shared" si="1436"/>
        <v>X</v>
      </c>
      <c r="E1582" s="58" t="str">
        <f t="shared" si="1436"/>
        <v>X</v>
      </c>
      <c r="F1582" s="58" t="str">
        <f t="shared" si="1436"/>
        <v>X</v>
      </c>
      <c r="G1582" s="58" t="str">
        <f t="shared" si="1436"/>
        <v>X</v>
      </c>
      <c r="H1582" s="58" t="str">
        <f t="shared" si="1436"/>
        <v>X</v>
      </c>
      <c r="I1582" s="58" t="str">
        <f t="shared" si="1436"/>
        <v>X</v>
      </c>
      <c r="J1582" s="58" t="str">
        <f t="shared" si="1436"/>
        <v>X</v>
      </c>
      <c r="K1582" s="58" t="str">
        <f t="shared" si="1436"/>
        <v>X</v>
      </c>
      <c r="L1582" s="58" t="str">
        <f t="shared" si="1436"/>
        <v>X</v>
      </c>
      <c r="M1582" s="58" t="str">
        <f t="shared" si="1436"/>
        <v>X</v>
      </c>
      <c r="N1582" s="58" t="str">
        <f t="shared" si="1436"/>
        <v>X</v>
      </c>
      <c r="O1582" s="58" t="str">
        <f t="shared" si="1436"/>
        <v>X</v>
      </c>
      <c r="P1582" s="58" t="str">
        <f t="shared" si="1436"/>
        <v>X</v>
      </c>
      <c r="Q1582" s="58" t="str">
        <f t="shared" si="1436"/>
        <v>X</v>
      </c>
    </row>
    <row r="1583" spans="1:17" ht="18.75" customHeight="1">
      <c r="A1583" s="781"/>
      <c r="B1583" s="30" t="s">
        <v>46</v>
      </c>
      <c r="C1583" s="47">
        <f>COUNTIF(C1577:C1582,"O")</f>
        <v>1</v>
      </c>
      <c r="D1583" s="47">
        <f t="shared" ref="D1583:Q1583" si="1437">COUNTIF(D1577:D1582,"O")</f>
        <v>1</v>
      </c>
      <c r="E1583" s="47">
        <f t="shared" si="1437"/>
        <v>1</v>
      </c>
      <c r="F1583" s="47">
        <f t="shared" si="1437"/>
        <v>1</v>
      </c>
      <c r="G1583" s="47">
        <f t="shared" si="1437"/>
        <v>1</v>
      </c>
      <c r="H1583" s="47">
        <f t="shared" si="1437"/>
        <v>1</v>
      </c>
      <c r="I1583" s="47">
        <f t="shared" si="1437"/>
        <v>1</v>
      </c>
      <c r="J1583" s="47">
        <f t="shared" si="1437"/>
        <v>1</v>
      </c>
      <c r="K1583" s="47">
        <f t="shared" si="1437"/>
        <v>1</v>
      </c>
      <c r="L1583" s="47">
        <f t="shared" si="1437"/>
        <v>1</v>
      </c>
      <c r="M1583" s="47">
        <f t="shared" si="1437"/>
        <v>1</v>
      </c>
      <c r="N1583" s="47">
        <f t="shared" si="1437"/>
        <v>1</v>
      </c>
      <c r="O1583" s="47">
        <f t="shared" si="1437"/>
        <v>1</v>
      </c>
      <c r="P1583" s="47">
        <f t="shared" si="1437"/>
        <v>1</v>
      </c>
      <c r="Q1583" s="47">
        <f t="shared" si="1437"/>
        <v>1</v>
      </c>
    </row>
    <row r="1584" spans="1:17" ht="18.75" customHeight="1">
      <c r="A1584" s="779">
        <v>185</v>
      </c>
      <c r="B1584" s="58" t="s">
        <v>32</v>
      </c>
      <c r="C1584" s="58" t="str">
        <f>IF(C7=$V$201,"O",IF(C7=$W$201,"O",IF(C7=$X$201,"O",IF(C7=$Y$201,"O",IF(C7=$Z$201,"O","X")))))</f>
        <v>O</v>
      </c>
      <c r="D1584" s="58" t="str">
        <f t="shared" ref="D1584:Q1584" si="1438">IF(D7=$V$201,"O",IF(D7=$W$201,"O",IF(D7=$X$201,"O",IF(D7=$Y$201,"O",IF(D7=$Z$201,"O","X")))))</f>
        <v>O</v>
      </c>
      <c r="E1584" s="58" t="str">
        <f t="shared" si="1438"/>
        <v>O</v>
      </c>
      <c r="F1584" s="58" t="str">
        <f t="shared" si="1438"/>
        <v>O</v>
      </c>
      <c r="G1584" s="58" t="str">
        <f t="shared" si="1438"/>
        <v>O</v>
      </c>
      <c r="H1584" s="58" t="str">
        <f t="shared" si="1438"/>
        <v>O</v>
      </c>
      <c r="I1584" s="58" t="str">
        <f t="shared" si="1438"/>
        <v>O</v>
      </c>
      <c r="J1584" s="58" t="str">
        <f t="shared" si="1438"/>
        <v>O</v>
      </c>
      <c r="K1584" s="58" t="str">
        <f t="shared" si="1438"/>
        <v>O</v>
      </c>
      <c r="L1584" s="58" t="str">
        <f t="shared" si="1438"/>
        <v>O</v>
      </c>
      <c r="M1584" s="58" t="str">
        <f t="shared" si="1438"/>
        <v>O</v>
      </c>
      <c r="N1584" s="58" t="str">
        <f t="shared" si="1438"/>
        <v>O</v>
      </c>
      <c r="O1584" s="58" t="str">
        <f t="shared" si="1438"/>
        <v>O</v>
      </c>
      <c r="P1584" s="58" t="str">
        <f t="shared" si="1438"/>
        <v>O</v>
      </c>
      <c r="Q1584" s="58" t="str">
        <f t="shared" si="1438"/>
        <v>O</v>
      </c>
    </row>
    <row r="1585" spans="1:17" ht="18.75" customHeight="1">
      <c r="A1585" s="780"/>
      <c r="B1585" s="58" t="s">
        <v>33</v>
      </c>
      <c r="C1585" s="58" t="str">
        <f t="shared" ref="C1585:Q1585" si="1439">IF(C8=$V$201,"O",IF(C8=$W$201,"O",IF(C8=$X$201,"O",IF(C8=$Y$201,"O",IF(C8=$Z$201,"O","X")))))</f>
        <v>X</v>
      </c>
      <c r="D1585" s="58" t="str">
        <f t="shared" si="1439"/>
        <v>X</v>
      </c>
      <c r="E1585" s="58" t="str">
        <f t="shared" si="1439"/>
        <v>X</v>
      </c>
      <c r="F1585" s="58" t="str">
        <f t="shared" si="1439"/>
        <v>X</v>
      </c>
      <c r="G1585" s="58" t="str">
        <f t="shared" si="1439"/>
        <v>X</v>
      </c>
      <c r="H1585" s="58" t="str">
        <f t="shared" si="1439"/>
        <v>X</v>
      </c>
      <c r="I1585" s="58" t="str">
        <f t="shared" si="1439"/>
        <v>X</v>
      </c>
      <c r="J1585" s="58" t="str">
        <f t="shared" si="1439"/>
        <v>X</v>
      </c>
      <c r="K1585" s="58" t="str">
        <f t="shared" si="1439"/>
        <v>X</v>
      </c>
      <c r="L1585" s="58" t="str">
        <f t="shared" si="1439"/>
        <v>X</v>
      </c>
      <c r="M1585" s="58" t="str">
        <f t="shared" si="1439"/>
        <v>X</v>
      </c>
      <c r="N1585" s="58" t="str">
        <f t="shared" si="1439"/>
        <v>X</v>
      </c>
      <c r="O1585" s="58" t="str">
        <f t="shared" si="1439"/>
        <v>X</v>
      </c>
      <c r="P1585" s="58" t="str">
        <f t="shared" si="1439"/>
        <v>X</v>
      </c>
      <c r="Q1585" s="58" t="str">
        <f t="shared" si="1439"/>
        <v>X</v>
      </c>
    </row>
    <row r="1586" spans="1:17" ht="18.75" customHeight="1">
      <c r="A1586" s="780"/>
      <c r="B1586" s="58" t="s">
        <v>34</v>
      </c>
      <c r="C1586" s="58" t="str">
        <f t="shared" ref="C1586:Q1586" si="1440">IF(C9=$V$201,"O",IF(C9=$W$201,"O",IF(C9=$X$201,"O",IF(C9=$Y$201,"O",IF(C9=$Z$201,"O","X")))))</f>
        <v>X</v>
      </c>
      <c r="D1586" s="58" t="str">
        <f t="shared" si="1440"/>
        <v>X</v>
      </c>
      <c r="E1586" s="58" t="str">
        <f t="shared" si="1440"/>
        <v>X</v>
      </c>
      <c r="F1586" s="58" t="str">
        <f t="shared" si="1440"/>
        <v>X</v>
      </c>
      <c r="G1586" s="58" t="str">
        <f t="shared" si="1440"/>
        <v>X</v>
      </c>
      <c r="H1586" s="58" t="str">
        <f t="shared" si="1440"/>
        <v>X</v>
      </c>
      <c r="I1586" s="58" t="str">
        <f t="shared" si="1440"/>
        <v>X</v>
      </c>
      <c r="J1586" s="58" t="str">
        <f t="shared" si="1440"/>
        <v>X</v>
      </c>
      <c r="K1586" s="58" t="str">
        <f t="shared" si="1440"/>
        <v>X</v>
      </c>
      <c r="L1586" s="58" t="str">
        <f t="shared" si="1440"/>
        <v>X</v>
      </c>
      <c r="M1586" s="58" t="str">
        <f t="shared" si="1440"/>
        <v>X</v>
      </c>
      <c r="N1586" s="58" t="str">
        <f t="shared" si="1440"/>
        <v>X</v>
      </c>
      <c r="O1586" s="58" t="str">
        <f t="shared" si="1440"/>
        <v>X</v>
      </c>
      <c r="P1586" s="58" t="str">
        <f t="shared" si="1440"/>
        <v>X</v>
      </c>
      <c r="Q1586" s="58" t="str">
        <f t="shared" si="1440"/>
        <v>X</v>
      </c>
    </row>
    <row r="1587" spans="1:17" ht="18.75" customHeight="1">
      <c r="A1587" s="780"/>
      <c r="B1587" s="58" t="s">
        <v>35</v>
      </c>
      <c r="C1587" s="58" t="str">
        <f t="shared" ref="C1587:Q1587" si="1441">IF(C10=$V$201,"O",IF(C10=$W$201,"O",IF(C10=$X$201,"O",IF(C10=$Y$201,"O",IF(C10=$Z$201,"O","X")))))</f>
        <v>X</v>
      </c>
      <c r="D1587" s="58" t="str">
        <f t="shared" si="1441"/>
        <v>X</v>
      </c>
      <c r="E1587" s="58" t="str">
        <f t="shared" si="1441"/>
        <v>X</v>
      </c>
      <c r="F1587" s="58" t="str">
        <f t="shared" si="1441"/>
        <v>X</v>
      </c>
      <c r="G1587" s="58" t="str">
        <f t="shared" si="1441"/>
        <v>X</v>
      </c>
      <c r="H1587" s="58" t="str">
        <f t="shared" si="1441"/>
        <v>X</v>
      </c>
      <c r="I1587" s="58" t="str">
        <f t="shared" si="1441"/>
        <v>X</v>
      </c>
      <c r="J1587" s="58" t="str">
        <f t="shared" si="1441"/>
        <v>X</v>
      </c>
      <c r="K1587" s="58" t="str">
        <f t="shared" si="1441"/>
        <v>X</v>
      </c>
      <c r="L1587" s="58" t="str">
        <f t="shared" si="1441"/>
        <v>X</v>
      </c>
      <c r="M1587" s="58" t="str">
        <f t="shared" si="1441"/>
        <v>X</v>
      </c>
      <c r="N1587" s="58" t="str">
        <f t="shared" si="1441"/>
        <v>X</v>
      </c>
      <c r="O1587" s="58" t="str">
        <f t="shared" si="1441"/>
        <v>X</v>
      </c>
      <c r="P1587" s="58" t="str">
        <f t="shared" si="1441"/>
        <v>X</v>
      </c>
      <c r="Q1587" s="58" t="str">
        <f t="shared" si="1441"/>
        <v>X</v>
      </c>
    </row>
    <row r="1588" spans="1:17" ht="18.75" customHeight="1">
      <c r="A1588" s="780"/>
      <c r="B1588" s="58" t="s">
        <v>36</v>
      </c>
      <c r="C1588" s="58" t="str">
        <f t="shared" ref="C1588:Q1588" si="1442">IF(C11=$V$201,"O",IF(C11=$W$201,"O",IF(C11=$X$201,"O",IF(C11=$Y$201,"O",IF(C11=$Z$201,"O","X")))))</f>
        <v>X</v>
      </c>
      <c r="D1588" s="58" t="str">
        <f t="shared" si="1442"/>
        <v>X</v>
      </c>
      <c r="E1588" s="58" t="str">
        <f t="shared" si="1442"/>
        <v>X</v>
      </c>
      <c r="F1588" s="58" t="str">
        <f t="shared" si="1442"/>
        <v>X</v>
      </c>
      <c r="G1588" s="58" t="str">
        <f t="shared" si="1442"/>
        <v>X</v>
      </c>
      <c r="H1588" s="58" t="str">
        <f t="shared" si="1442"/>
        <v>X</v>
      </c>
      <c r="I1588" s="58" t="str">
        <f t="shared" si="1442"/>
        <v>X</v>
      </c>
      <c r="J1588" s="58" t="str">
        <f t="shared" si="1442"/>
        <v>X</v>
      </c>
      <c r="K1588" s="58" t="str">
        <f t="shared" si="1442"/>
        <v>X</v>
      </c>
      <c r="L1588" s="58" t="str">
        <f t="shared" si="1442"/>
        <v>X</v>
      </c>
      <c r="M1588" s="58" t="str">
        <f t="shared" si="1442"/>
        <v>X</v>
      </c>
      <c r="N1588" s="58" t="str">
        <f t="shared" si="1442"/>
        <v>X</v>
      </c>
      <c r="O1588" s="58" t="str">
        <f t="shared" si="1442"/>
        <v>X</v>
      </c>
      <c r="P1588" s="58" t="str">
        <f t="shared" si="1442"/>
        <v>X</v>
      </c>
      <c r="Q1588" s="58" t="str">
        <f t="shared" si="1442"/>
        <v>X</v>
      </c>
    </row>
    <row r="1589" spans="1:17" ht="18.75" customHeight="1">
      <c r="A1589" s="780"/>
      <c r="B1589" s="58" t="s">
        <v>21</v>
      </c>
      <c r="C1589" s="58" t="str">
        <f t="shared" ref="C1589:Q1589" si="1443">IF(C12=$V$201,"O",IF(C12=$W$201,"O",IF(C12=$X$201,"O",IF(C12=$Y$201,"O",IF(C12=$Z$201,"O","X")))))</f>
        <v>X</v>
      </c>
      <c r="D1589" s="58" t="str">
        <f t="shared" si="1443"/>
        <v>X</v>
      </c>
      <c r="E1589" s="58" t="str">
        <f t="shared" si="1443"/>
        <v>X</v>
      </c>
      <c r="F1589" s="58" t="str">
        <f t="shared" si="1443"/>
        <v>X</v>
      </c>
      <c r="G1589" s="58" t="str">
        <f t="shared" si="1443"/>
        <v>X</v>
      </c>
      <c r="H1589" s="58" t="str">
        <f t="shared" si="1443"/>
        <v>X</v>
      </c>
      <c r="I1589" s="58" t="str">
        <f t="shared" si="1443"/>
        <v>X</v>
      </c>
      <c r="J1589" s="58" t="str">
        <f t="shared" si="1443"/>
        <v>X</v>
      </c>
      <c r="K1589" s="58" t="str">
        <f t="shared" si="1443"/>
        <v>X</v>
      </c>
      <c r="L1589" s="58" t="str">
        <f t="shared" si="1443"/>
        <v>X</v>
      </c>
      <c r="M1589" s="58" t="str">
        <f t="shared" si="1443"/>
        <v>X</v>
      </c>
      <c r="N1589" s="58" t="str">
        <f t="shared" si="1443"/>
        <v>X</v>
      </c>
      <c r="O1589" s="58" t="str">
        <f t="shared" si="1443"/>
        <v>X</v>
      </c>
      <c r="P1589" s="58" t="str">
        <f t="shared" si="1443"/>
        <v>X</v>
      </c>
      <c r="Q1589" s="58" t="str">
        <f t="shared" si="1443"/>
        <v>X</v>
      </c>
    </row>
    <row r="1590" spans="1:17" ht="18.75" customHeight="1">
      <c r="A1590" s="781"/>
      <c r="B1590" s="30" t="s">
        <v>46</v>
      </c>
      <c r="C1590" s="47">
        <f>COUNTIF(C1584:C1589,"O")</f>
        <v>1</v>
      </c>
      <c r="D1590" s="47">
        <f t="shared" ref="D1590:Q1590" si="1444">COUNTIF(D1584:D1589,"O")</f>
        <v>1</v>
      </c>
      <c r="E1590" s="47">
        <f t="shared" si="1444"/>
        <v>1</v>
      </c>
      <c r="F1590" s="47">
        <f t="shared" si="1444"/>
        <v>1</v>
      </c>
      <c r="G1590" s="47">
        <f t="shared" si="1444"/>
        <v>1</v>
      </c>
      <c r="H1590" s="47">
        <f t="shared" si="1444"/>
        <v>1</v>
      </c>
      <c r="I1590" s="47">
        <f t="shared" si="1444"/>
        <v>1</v>
      </c>
      <c r="J1590" s="47">
        <f t="shared" si="1444"/>
        <v>1</v>
      </c>
      <c r="K1590" s="47">
        <f t="shared" si="1444"/>
        <v>1</v>
      </c>
      <c r="L1590" s="47">
        <f t="shared" si="1444"/>
        <v>1</v>
      </c>
      <c r="M1590" s="47">
        <f t="shared" si="1444"/>
        <v>1</v>
      </c>
      <c r="N1590" s="47">
        <f t="shared" si="1444"/>
        <v>1</v>
      </c>
      <c r="O1590" s="47">
        <f t="shared" si="1444"/>
        <v>1</v>
      </c>
      <c r="P1590" s="47">
        <f t="shared" si="1444"/>
        <v>1</v>
      </c>
      <c r="Q1590" s="47">
        <f t="shared" si="1444"/>
        <v>1</v>
      </c>
    </row>
    <row r="1591" spans="1:17" ht="18.75" customHeight="1">
      <c r="A1591" s="779">
        <v>186</v>
      </c>
      <c r="B1591" s="58" t="s">
        <v>32</v>
      </c>
      <c r="C1591" s="58" t="str">
        <f>IF(C7=$V$202,"O",IF(C7=$W$202,"O",IF(C7=$X$202,"O",IF(C7=$Y$202,"O",IF(C7=$Z$202,"O","X")))))</f>
        <v>X</v>
      </c>
      <c r="D1591" s="58" t="str">
        <f t="shared" ref="D1591:Q1591" si="1445">IF(D7=$V$202,"O",IF(D7=$W$202,"O",IF(D7=$X$202,"O",IF(D7=$Y$202,"O",IF(D7=$Z$202,"O","X")))))</f>
        <v>X</v>
      </c>
      <c r="E1591" s="58" t="str">
        <f t="shared" si="1445"/>
        <v>X</v>
      </c>
      <c r="F1591" s="58" t="str">
        <f t="shared" si="1445"/>
        <v>X</v>
      </c>
      <c r="G1591" s="58" t="str">
        <f t="shared" si="1445"/>
        <v>X</v>
      </c>
      <c r="H1591" s="58" t="str">
        <f t="shared" si="1445"/>
        <v>X</v>
      </c>
      <c r="I1591" s="58" t="str">
        <f t="shared" si="1445"/>
        <v>X</v>
      </c>
      <c r="J1591" s="58" t="str">
        <f t="shared" si="1445"/>
        <v>X</v>
      </c>
      <c r="K1591" s="58" t="str">
        <f t="shared" si="1445"/>
        <v>X</v>
      </c>
      <c r="L1591" s="58" t="str">
        <f t="shared" si="1445"/>
        <v>X</v>
      </c>
      <c r="M1591" s="58" t="str">
        <f t="shared" si="1445"/>
        <v>X</v>
      </c>
      <c r="N1591" s="58" t="str">
        <f t="shared" si="1445"/>
        <v>X</v>
      </c>
      <c r="O1591" s="58" t="str">
        <f t="shared" si="1445"/>
        <v>X</v>
      </c>
      <c r="P1591" s="58" t="str">
        <f t="shared" si="1445"/>
        <v>X</v>
      </c>
      <c r="Q1591" s="58" t="str">
        <f t="shared" si="1445"/>
        <v>X</v>
      </c>
    </row>
    <row r="1592" spans="1:17" ht="18.75" customHeight="1">
      <c r="A1592" s="780"/>
      <c r="B1592" s="58" t="s">
        <v>33</v>
      </c>
      <c r="C1592" s="58" t="str">
        <f t="shared" ref="C1592:Q1592" si="1446">IF(C8=$V$202,"O",IF(C8=$W$202,"O",IF(C8=$X$202,"O",IF(C8=$Y$202,"O",IF(C8=$Z$202,"O","X")))))</f>
        <v>X</v>
      </c>
      <c r="D1592" s="58" t="str">
        <f t="shared" si="1446"/>
        <v>X</v>
      </c>
      <c r="E1592" s="58" t="str">
        <f t="shared" si="1446"/>
        <v>X</v>
      </c>
      <c r="F1592" s="58" t="str">
        <f t="shared" si="1446"/>
        <v>X</v>
      </c>
      <c r="G1592" s="58" t="str">
        <f t="shared" si="1446"/>
        <v>X</v>
      </c>
      <c r="H1592" s="58" t="str">
        <f t="shared" si="1446"/>
        <v>X</v>
      </c>
      <c r="I1592" s="58" t="str">
        <f t="shared" si="1446"/>
        <v>X</v>
      </c>
      <c r="J1592" s="58" t="str">
        <f t="shared" si="1446"/>
        <v>X</v>
      </c>
      <c r="K1592" s="58" t="str">
        <f t="shared" si="1446"/>
        <v>X</v>
      </c>
      <c r="L1592" s="58" t="str">
        <f t="shared" si="1446"/>
        <v>X</v>
      </c>
      <c r="M1592" s="58" t="str">
        <f t="shared" si="1446"/>
        <v>X</v>
      </c>
      <c r="N1592" s="58" t="str">
        <f t="shared" si="1446"/>
        <v>X</v>
      </c>
      <c r="O1592" s="58" t="str">
        <f t="shared" si="1446"/>
        <v>X</v>
      </c>
      <c r="P1592" s="58" t="str">
        <f t="shared" si="1446"/>
        <v>X</v>
      </c>
      <c r="Q1592" s="58" t="str">
        <f t="shared" si="1446"/>
        <v>X</v>
      </c>
    </row>
    <row r="1593" spans="1:17" ht="18.75" customHeight="1">
      <c r="A1593" s="780"/>
      <c r="B1593" s="58" t="s">
        <v>34</v>
      </c>
      <c r="C1593" s="58" t="str">
        <f t="shared" ref="C1593:Q1593" si="1447">IF(C9=$V$202,"O",IF(C9=$W$202,"O",IF(C9=$X$202,"O",IF(C9=$Y$202,"O",IF(C9=$Z$202,"O","X")))))</f>
        <v>X</v>
      </c>
      <c r="D1593" s="58" t="str">
        <f t="shared" si="1447"/>
        <v>X</v>
      </c>
      <c r="E1593" s="58" t="str">
        <f t="shared" si="1447"/>
        <v>X</v>
      </c>
      <c r="F1593" s="58" t="str">
        <f t="shared" si="1447"/>
        <v>X</v>
      </c>
      <c r="G1593" s="58" t="str">
        <f t="shared" si="1447"/>
        <v>X</v>
      </c>
      <c r="H1593" s="58" t="str">
        <f t="shared" si="1447"/>
        <v>X</v>
      </c>
      <c r="I1593" s="58" t="str">
        <f t="shared" si="1447"/>
        <v>X</v>
      </c>
      <c r="J1593" s="58" t="str">
        <f t="shared" si="1447"/>
        <v>X</v>
      </c>
      <c r="K1593" s="58" t="str">
        <f t="shared" si="1447"/>
        <v>X</v>
      </c>
      <c r="L1593" s="58" t="str">
        <f t="shared" si="1447"/>
        <v>X</v>
      </c>
      <c r="M1593" s="58" t="str">
        <f t="shared" si="1447"/>
        <v>X</v>
      </c>
      <c r="N1593" s="58" t="str">
        <f t="shared" si="1447"/>
        <v>X</v>
      </c>
      <c r="O1593" s="58" t="str">
        <f t="shared" si="1447"/>
        <v>X</v>
      </c>
      <c r="P1593" s="58" t="str">
        <f t="shared" si="1447"/>
        <v>X</v>
      </c>
      <c r="Q1593" s="58" t="str">
        <f t="shared" si="1447"/>
        <v>X</v>
      </c>
    </row>
    <row r="1594" spans="1:17" ht="18.75" customHeight="1">
      <c r="A1594" s="780"/>
      <c r="B1594" s="58" t="s">
        <v>35</v>
      </c>
      <c r="C1594" s="58" t="str">
        <f t="shared" ref="C1594:Q1594" si="1448">IF(C10=$V$202,"O",IF(C10=$W$202,"O",IF(C10=$X$202,"O",IF(C10=$Y$202,"O",IF(C10=$Z$202,"O","X")))))</f>
        <v>X</v>
      </c>
      <c r="D1594" s="58" t="str">
        <f t="shared" si="1448"/>
        <v>X</v>
      </c>
      <c r="E1594" s="58" t="str">
        <f t="shared" si="1448"/>
        <v>X</v>
      </c>
      <c r="F1594" s="58" t="str">
        <f t="shared" si="1448"/>
        <v>X</v>
      </c>
      <c r="G1594" s="58" t="str">
        <f t="shared" si="1448"/>
        <v>X</v>
      </c>
      <c r="H1594" s="58" t="str">
        <f t="shared" si="1448"/>
        <v>X</v>
      </c>
      <c r="I1594" s="58" t="str">
        <f t="shared" si="1448"/>
        <v>X</v>
      </c>
      <c r="J1594" s="58" t="str">
        <f t="shared" si="1448"/>
        <v>X</v>
      </c>
      <c r="K1594" s="58" t="str">
        <f t="shared" si="1448"/>
        <v>X</v>
      </c>
      <c r="L1594" s="58" t="str">
        <f t="shared" si="1448"/>
        <v>X</v>
      </c>
      <c r="M1594" s="58" t="str">
        <f t="shared" si="1448"/>
        <v>X</v>
      </c>
      <c r="N1594" s="58" t="str">
        <f t="shared" si="1448"/>
        <v>X</v>
      </c>
      <c r="O1594" s="58" t="str">
        <f t="shared" si="1448"/>
        <v>X</v>
      </c>
      <c r="P1594" s="58" t="str">
        <f t="shared" si="1448"/>
        <v>X</v>
      </c>
      <c r="Q1594" s="58" t="str">
        <f t="shared" si="1448"/>
        <v>X</v>
      </c>
    </row>
    <row r="1595" spans="1:17" ht="18.75" customHeight="1">
      <c r="A1595" s="780"/>
      <c r="B1595" s="58" t="s">
        <v>36</v>
      </c>
      <c r="C1595" s="58" t="str">
        <f t="shared" ref="C1595:Q1595" si="1449">IF(C11=$V$202,"O",IF(C11=$W$202,"O",IF(C11=$X$202,"O",IF(C11=$Y$202,"O",IF(C11=$Z$202,"O","X")))))</f>
        <v>X</v>
      </c>
      <c r="D1595" s="58" t="str">
        <f t="shared" si="1449"/>
        <v>X</v>
      </c>
      <c r="E1595" s="58" t="str">
        <f t="shared" si="1449"/>
        <v>X</v>
      </c>
      <c r="F1595" s="58" t="str">
        <f t="shared" si="1449"/>
        <v>X</v>
      </c>
      <c r="G1595" s="58" t="str">
        <f t="shared" si="1449"/>
        <v>X</v>
      </c>
      <c r="H1595" s="58" t="str">
        <f t="shared" si="1449"/>
        <v>X</v>
      </c>
      <c r="I1595" s="58" t="str">
        <f t="shared" si="1449"/>
        <v>X</v>
      </c>
      <c r="J1595" s="58" t="str">
        <f t="shared" si="1449"/>
        <v>X</v>
      </c>
      <c r="K1595" s="58" t="str">
        <f t="shared" si="1449"/>
        <v>X</v>
      </c>
      <c r="L1595" s="58" t="str">
        <f t="shared" si="1449"/>
        <v>X</v>
      </c>
      <c r="M1595" s="58" t="str">
        <f t="shared" si="1449"/>
        <v>X</v>
      </c>
      <c r="N1595" s="58" t="str">
        <f t="shared" si="1449"/>
        <v>X</v>
      </c>
      <c r="O1595" s="58" t="str">
        <f t="shared" si="1449"/>
        <v>X</v>
      </c>
      <c r="P1595" s="58" t="str">
        <f t="shared" si="1449"/>
        <v>X</v>
      </c>
      <c r="Q1595" s="58" t="str">
        <f t="shared" si="1449"/>
        <v>X</v>
      </c>
    </row>
    <row r="1596" spans="1:17" ht="18.75" customHeight="1">
      <c r="A1596" s="780"/>
      <c r="B1596" s="58" t="s">
        <v>21</v>
      </c>
      <c r="C1596" s="58" t="str">
        <f t="shared" ref="C1596:Q1596" si="1450">IF(C12=$V$202,"O",IF(C12=$W$202,"O",IF(C12=$X$202,"O",IF(C12=$Y$202,"O",IF(C12=$Z$202,"O","X")))))</f>
        <v>O</v>
      </c>
      <c r="D1596" s="58" t="str">
        <f t="shared" si="1450"/>
        <v>O</v>
      </c>
      <c r="E1596" s="58" t="str">
        <f t="shared" si="1450"/>
        <v>O</v>
      </c>
      <c r="F1596" s="58" t="str">
        <f t="shared" si="1450"/>
        <v>O</v>
      </c>
      <c r="G1596" s="58" t="str">
        <f t="shared" si="1450"/>
        <v>O</v>
      </c>
      <c r="H1596" s="58" t="str">
        <f t="shared" si="1450"/>
        <v>O</v>
      </c>
      <c r="I1596" s="58" t="str">
        <f t="shared" si="1450"/>
        <v>O</v>
      </c>
      <c r="J1596" s="58" t="str">
        <f t="shared" si="1450"/>
        <v>O</v>
      </c>
      <c r="K1596" s="58" t="str">
        <f t="shared" si="1450"/>
        <v>O</v>
      </c>
      <c r="L1596" s="58" t="str">
        <f t="shared" si="1450"/>
        <v>O</v>
      </c>
      <c r="M1596" s="58" t="str">
        <f t="shared" si="1450"/>
        <v>O</v>
      </c>
      <c r="N1596" s="58" t="str">
        <f t="shared" si="1450"/>
        <v>O</v>
      </c>
      <c r="O1596" s="58" t="str">
        <f t="shared" si="1450"/>
        <v>O</v>
      </c>
      <c r="P1596" s="58" t="str">
        <f t="shared" si="1450"/>
        <v>O</v>
      </c>
      <c r="Q1596" s="58" t="str">
        <f t="shared" si="1450"/>
        <v>O</v>
      </c>
    </row>
    <row r="1597" spans="1:17" ht="18.75" customHeight="1">
      <c r="A1597" s="781"/>
      <c r="B1597" s="30" t="s">
        <v>46</v>
      </c>
      <c r="C1597" s="47">
        <f>COUNTIF(C1591:C1596,"O")</f>
        <v>1</v>
      </c>
      <c r="D1597" s="47">
        <f t="shared" ref="D1597:Q1597" si="1451">COUNTIF(D1591:D1596,"O")</f>
        <v>1</v>
      </c>
      <c r="E1597" s="47">
        <f t="shared" si="1451"/>
        <v>1</v>
      </c>
      <c r="F1597" s="47">
        <f t="shared" si="1451"/>
        <v>1</v>
      </c>
      <c r="G1597" s="47">
        <f t="shared" si="1451"/>
        <v>1</v>
      </c>
      <c r="H1597" s="47">
        <f t="shared" si="1451"/>
        <v>1</v>
      </c>
      <c r="I1597" s="47">
        <f t="shared" si="1451"/>
        <v>1</v>
      </c>
      <c r="J1597" s="47">
        <f t="shared" si="1451"/>
        <v>1</v>
      </c>
      <c r="K1597" s="47">
        <f t="shared" si="1451"/>
        <v>1</v>
      </c>
      <c r="L1597" s="47">
        <f t="shared" si="1451"/>
        <v>1</v>
      </c>
      <c r="M1597" s="47">
        <f t="shared" si="1451"/>
        <v>1</v>
      </c>
      <c r="N1597" s="47">
        <f t="shared" si="1451"/>
        <v>1</v>
      </c>
      <c r="O1597" s="47">
        <f t="shared" si="1451"/>
        <v>1</v>
      </c>
      <c r="P1597" s="47">
        <f t="shared" si="1451"/>
        <v>1</v>
      </c>
      <c r="Q1597" s="47">
        <f t="shared" si="1451"/>
        <v>1</v>
      </c>
    </row>
    <row r="1598" spans="1:17" ht="18.75" customHeight="1">
      <c r="A1598" s="779">
        <v>187</v>
      </c>
      <c r="B1598" s="58" t="s">
        <v>32</v>
      </c>
      <c r="C1598" s="58" t="str">
        <f>IF(C7=$V$203,"O",IF(C7=$W$203,"O",IF(C7=$X$203,"O",IF(C7=$Y$203,"O",IF(C7=$Z$203,"O","X")))))</f>
        <v>X</v>
      </c>
      <c r="D1598" s="58" t="str">
        <f t="shared" ref="D1598:Q1598" si="1452">IF(D7=$V$203,"O",IF(D7=$W$203,"O",IF(D7=$X$203,"O",IF(D7=$Y$203,"O",IF(D7=$Z$203,"O","X")))))</f>
        <v>X</v>
      </c>
      <c r="E1598" s="58" t="str">
        <f t="shared" si="1452"/>
        <v>X</v>
      </c>
      <c r="F1598" s="58" t="str">
        <f t="shared" si="1452"/>
        <v>X</v>
      </c>
      <c r="G1598" s="58" t="str">
        <f t="shared" si="1452"/>
        <v>X</v>
      </c>
      <c r="H1598" s="58" t="str">
        <f t="shared" si="1452"/>
        <v>X</v>
      </c>
      <c r="I1598" s="58" t="str">
        <f t="shared" si="1452"/>
        <v>X</v>
      </c>
      <c r="J1598" s="58" t="str">
        <f t="shared" si="1452"/>
        <v>X</v>
      </c>
      <c r="K1598" s="58" t="str">
        <f t="shared" si="1452"/>
        <v>X</v>
      </c>
      <c r="L1598" s="58" t="str">
        <f t="shared" si="1452"/>
        <v>X</v>
      </c>
      <c r="M1598" s="58" t="str">
        <f t="shared" si="1452"/>
        <v>X</v>
      </c>
      <c r="N1598" s="58" t="str">
        <f t="shared" si="1452"/>
        <v>X</v>
      </c>
      <c r="O1598" s="58" t="str">
        <f t="shared" si="1452"/>
        <v>X</v>
      </c>
      <c r="P1598" s="58" t="str">
        <f t="shared" si="1452"/>
        <v>X</v>
      </c>
      <c r="Q1598" s="58" t="str">
        <f t="shared" si="1452"/>
        <v>X</v>
      </c>
    </row>
    <row r="1599" spans="1:17" ht="18.75" customHeight="1">
      <c r="A1599" s="780"/>
      <c r="B1599" s="58" t="s">
        <v>33</v>
      </c>
      <c r="C1599" s="58" t="str">
        <f t="shared" ref="C1599:Q1599" si="1453">IF(C8=$V$203,"O",IF(C8=$W$203,"O",IF(C8=$X$203,"O",IF(C8=$Y$203,"O",IF(C8=$Z$203,"O","X")))))</f>
        <v>X</v>
      </c>
      <c r="D1599" s="58" t="str">
        <f t="shared" si="1453"/>
        <v>X</v>
      </c>
      <c r="E1599" s="58" t="str">
        <f t="shared" si="1453"/>
        <v>X</v>
      </c>
      <c r="F1599" s="58" t="str">
        <f t="shared" si="1453"/>
        <v>X</v>
      </c>
      <c r="G1599" s="58" t="str">
        <f t="shared" si="1453"/>
        <v>X</v>
      </c>
      <c r="H1599" s="58" t="str">
        <f t="shared" si="1453"/>
        <v>X</v>
      </c>
      <c r="I1599" s="58" t="str">
        <f t="shared" si="1453"/>
        <v>X</v>
      </c>
      <c r="J1599" s="58" t="str">
        <f t="shared" si="1453"/>
        <v>X</v>
      </c>
      <c r="K1599" s="58" t="str">
        <f t="shared" si="1453"/>
        <v>X</v>
      </c>
      <c r="L1599" s="58" t="str">
        <f t="shared" si="1453"/>
        <v>X</v>
      </c>
      <c r="M1599" s="58" t="str">
        <f t="shared" si="1453"/>
        <v>X</v>
      </c>
      <c r="N1599" s="58" t="str">
        <f t="shared" si="1453"/>
        <v>X</v>
      </c>
      <c r="O1599" s="58" t="str">
        <f t="shared" si="1453"/>
        <v>X</v>
      </c>
      <c r="P1599" s="58" t="str">
        <f t="shared" si="1453"/>
        <v>X</v>
      </c>
      <c r="Q1599" s="58" t="str">
        <f t="shared" si="1453"/>
        <v>X</v>
      </c>
    </row>
    <row r="1600" spans="1:17" ht="18.75" customHeight="1">
      <c r="A1600" s="780"/>
      <c r="B1600" s="58" t="s">
        <v>34</v>
      </c>
      <c r="C1600" s="58" t="str">
        <f t="shared" ref="C1600:Q1600" si="1454">IF(C9=$V$203,"O",IF(C9=$W$203,"O",IF(C9=$X$203,"O",IF(C9=$Y$203,"O",IF(C9=$Z$203,"O","X")))))</f>
        <v>X</v>
      </c>
      <c r="D1600" s="58" t="str">
        <f t="shared" si="1454"/>
        <v>X</v>
      </c>
      <c r="E1600" s="58" t="str">
        <f t="shared" si="1454"/>
        <v>X</v>
      </c>
      <c r="F1600" s="58" t="str">
        <f t="shared" si="1454"/>
        <v>X</v>
      </c>
      <c r="G1600" s="58" t="str">
        <f t="shared" si="1454"/>
        <v>X</v>
      </c>
      <c r="H1600" s="58" t="str">
        <f t="shared" si="1454"/>
        <v>X</v>
      </c>
      <c r="I1600" s="58" t="str">
        <f t="shared" si="1454"/>
        <v>X</v>
      </c>
      <c r="J1600" s="58" t="str">
        <f t="shared" si="1454"/>
        <v>X</v>
      </c>
      <c r="K1600" s="58" t="str">
        <f t="shared" si="1454"/>
        <v>X</v>
      </c>
      <c r="L1600" s="58" t="str">
        <f t="shared" si="1454"/>
        <v>X</v>
      </c>
      <c r="M1600" s="58" t="str">
        <f t="shared" si="1454"/>
        <v>X</v>
      </c>
      <c r="N1600" s="58" t="str">
        <f t="shared" si="1454"/>
        <v>X</v>
      </c>
      <c r="O1600" s="58" t="str">
        <f t="shared" si="1454"/>
        <v>X</v>
      </c>
      <c r="P1600" s="58" t="str">
        <f t="shared" si="1454"/>
        <v>X</v>
      </c>
      <c r="Q1600" s="58" t="str">
        <f t="shared" si="1454"/>
        <v>X</v>
      </c>
    </row>
    <row r="1601" spans="1:17" ht="18.75" customHeight="1">
      <c r="A1601" s="780"/>
      <c r="B1601" s="58" t="s">
        <v>35</v>
      </c>
      <c r="C1601" s="58" t="str">
        <f t="shared" ref="C1601:Q1601" si="1455">IF(C10=$V$203,"O",IF(C10=$W$203,"O",IF(C10=$X$203,"O",IF(C10=$Y$203,"O",IF(C10=$Z$203,"O","X")))))</f>
        <v>O</v>
      </c>
      <c r="D1601" s="58" t="str">
        <f t="shared" si="1455"/>
        <v>O</v>
      </c>
      <c r="E1601" s="58" t="str">
        <f t="shared" si="1455"/>
        <v>O</v>
      </c>
      <c r="F1601" s="58" t="str">
        <f t="shared" si="1455"/>
        <v>O</v>
      </c>
      <c r="G1601" s="58" t="str">
        <f t="shared" si="1455"/>
        <v>O</v>
      </c>
      <c r="H1601" s="58" t="str">
        <f t="shared" si="1455"/>
        <v>O</v>
      </c>
      <c r="I1601" s="58" t="str">
        <f t="shared" si="1455"/>
        <v>O</v>
      </c>
      <c r="J1601" s="58" t="str">
        <f t="shared" si="1455"/>
        <v>O</v>
      </c>
      <c r="K1601" s="58" t="str">
        <f t="shared" si="1455"/>
        <v>O</v>
      </c>
      <c r="L1601" s="58" t="str">
        <f t="shared" si="1455"/>
        <v>O</v>
      </c>
      <c r="M1601" s="58" t="str">
        <f t="shared" si="1455"/>
        <v>O</v>
      </c>
      <c r="N1601" s="58" t="str">
        <f t="shared" si="1455"/>
        <v>O</v>
      </c>
      <c r="O1601" s="58" t="str">
        <f t="shared" si="1455"/>
        <v>O</v>
      </c>
      <c r="P1601" s="58" t="str">
        <f t="shared" si="1455"/>
        <v>O</v>
      </c>
      <c r="Q1601" s="58" t="str">
        <f t="shared" si="1455"/>
        <v>O</v>
      </c>
    </row>
    <row r="1602" spans="1:17" ht="18.75" customHeight="1">
      <c r="A1602" s="780"/>
      <c r="B1602" s="58" t="s">
        <v>36</v>
      </c>
      <c r="C1602" s="58" t="str">
        <f t="shared" ref="C1602:Q1602" si="1456">IF(C11=$V$203,"O",IF(C11=$W$203,"O",IF(C11=$X$203,"O",IF(C11=$Y$203,"O",IF(C11=$Z$203,"O","X")))))</f>
        <v>X</v>
      </c>
      <c r="D1602" s="58" t="str">
        <f t="shared" si="1456"/>
        <v>X</v>
      </c>
      <c r="E1602" s="58" t="str">
        <f t="shared" si="1456"/>
        <v>X</v>
      </c>
      <c r="F1602" s="58" t="str">
        <f t="shared" si="1456"/>
        <v>X</v>
      </c>
      <c r="G1602" s="58" t="str">
        <f t="shared" si="1456"/>
        <v>X</v>
      </c>
      <c r="H1602" s="58" t="str">
        <f t="shared" si="1456"/>
        <v>X</v>
      </c>
      <c r="I1602" s="58" t="str">
        <f t="shared" si="1456"/>
        <v>X</v>
      </c>
      <c r="J1602" s="58" t="str">
        <f t="shared" si="1456"/>
        <v>X</v>
      </c>
      <c r="K1602" s="58" t="str">
        <f t="shared" si="1456"/>
        <v>X</v>
      </c>
      <c r="L1602" s="58" t="str">
        <f t="shared" si="1456"/>
        <v>X</v>
      </c>
      <c r="M1602" s="58" t="str">
        <f t="shared" si="1456"/>
        <v>X</v>
      </c>
      <c r="N1602" s="58" t="str">
        <f t="shared" si="1456"/>
        <v>X</v>
      </c>
      <c r="O1602" s="58" t="str">
        <f t="shared" si="1456"/>
        <v>X</v>
      </c>
      <c r="P1602" s="58" t="str">
        <f t="shared" si="1456"/>
        <v>X</v>
      </c>
      <c r="Q1602" s="58" t="str">
        <f t="shared" si="1456"/>
        <v>X</v>
      </c>
    </row>
    <row r="1603" spans="1:17" ht="18.75" customHeight="1">
      <c r="A1603" s="780"/>
      <c r="B1603" s="58" t="s">
        <v>21</v>
      </c>
      <c r="C1603" s="58" t="str">
        <f t="shared" ref="C1603:Q1603" si="1457">IF(C12=$V$203,"O",IF(C12=$W$203,"O",IF(C12=$X$203,"O",IF(C12=$Y$203,"O",IF(C12=$Z$203,"O","X")))))</f>
        <v>X</v>
      </c>
      <c r="D1603" s="58" t="str">
        <f t="shared" si="1457"/>
        <v>X</v>
      </c>
      <c r="E1603" s="58" t="str">
        <f t="shared" si="1457"/>
        <v>X</v>
      </c>
      <c r="F1603" s="58" t="str">
        <f t="shared" si="1457"/>
        <v>X</v>
      </c>
      <c r="G1603" s="58" t="str">
        <f t="shared" si="1457"/>
        <v>X</v>
      </c>
      <c r="H1603" s="58" t="str">
        <f t="shared" si="1457"/>
        <v>X</v>
      </c>
      <c r="I1603" s="58" t="str">
        <f t="shared" si="1457"/>
        <v>X</v>
      </c>
      <c r="J1603" s="58" t="str">
        <f t="shared" si="1457"/>
        <v>X</v>
      </c>
      <c r="K1603" s="58" t="str">
        <f t="shared" si="1457"/>
        <v>X</v>
      </c>
      <c r="L1603" s="58" t="str">
        <f t="shared" si="1457"/>
        <v>X</v>
      </c>
      <c r="M1603" s="58" t="str">
        <f t="shared" si="1457"/>
        <v>X</v>
      </c>
      <c r="N1603" s="58" t="str">
        <f t="shared" si="1457"/>
        <v>X</v>
      </c>
      <c r="O1603" s="58" t="str">
        <f t="shared" si="1457"/>
        <v>X</v>
      </c>
      <c r="P1603" s="58" t="str">
        <f t="shared" si="1457"/>
        <v>X</v>
      </c>
      <c r="Q1603" s="58" t="str">
        <f t="shared" si="1457"/>
        <v>X</v>
      </c>
    </row>
    <row r="1604" spans="1:17" ht="18.75" customHeight="1">
      <c r="A1604" s="781"/>
      <c r="B1604" s="30" t="s">
        <v>46</v>
      </c>
      <c r="C1604" s="47">
        <f>COUNTIF(C1598:C1603,"O")</f>
        <v>1</v>
      </c>
      <c r="D1604" s="47">
        <f t="shared" ref="D1604:Q1604" si="1458">COUNTIF(D1598:D1603,"O")</f>
        <v>1</v>
      </c>
      <c r="E1604" s="47">
        <f t="shared" si="1458"/>
        <v>1</v>
      </c>
      <c r="F1604" s="47">
        <f t="shared" si="1458"/>
        <v>1</v>
      </c>
      <c r="G1604" s="47">
        <f t="shared" si="1458"/>
        <v>1</v>
      </c>
      <c r="H1604" s="47">
        <f t="shared" si="1458"/>
        <v>1</v>
      </c>
      <c r="I1604" s="47">
        <f t="shared" si="1458"/>
        <v>1</v>
      </c>
      <c r="J1604" s="47">
        <f t="shared" si="1458"/>
        <v>1</v>
      </c>
      <c r="K1604" s="47">
        <f t="shared" si="1458"/>
        <v>1</v>
      </c>
      <c r="L1604" s="47">
        <f t="shared" si="1458"/>
        <v>1</v>
      </c>
      <c r="M1604" s="47">
        <f t="shared" si="1458"/>
        <v>1</v>
      </c>
      <c r="N1604" s="47">
        <f t="shared" si="1458"/>
        <v>1</v>
      </c>
      <c r="O1604" s="47">
        <f t="shared" si="1458"/>
        <v>1</v>
      </c>
      <c r="P1604" s="47">
        <f t="shared" si="1458"/>
        <v>1</v>
      </c>
      <c r="Q1604" s="47">
        <f t="shared" si="1458"/>
        <v>1</v>
      </c>
    </row>
    <row r="1605" spans="1:17" ht="18.75" customHeight="1">
      <c r="A1605" s="779">
        <v>188</v>
      </c>
      <c r="B1605" s="58" t="s">
        <v>32</v>
      </c>
      <c r="C1605" s="58" t="str">
        <f>IF(C7=$V$204,"O",IF(C7=$W$204,"O",IF(C7=$X$204,"O",IF(C7=$Y$204,"O",IF(C7=$Z$204,"O","X")))))</f>
        <v>X</v>
      </c>
      <c r="D1605" s="58" t="str">
        <f t="shared" ref="D1605:Q1605" si="1459">IF(D7=$V$204,"O",IF(D7=$W$204,"O",IF(D7=$X$204,"O",IF(D7=$Y$204,"O",IF(D7=$Z$204,"O","X")))))</f>
        <v>X</v>
      </c>
      <c r="E1605" s="58" t="str">
        <f t="shared" si="1459"/>
        <v>X</v>
      </c>
      <c r="F1605" s="58" t="str">
        <f t="shared" si="1459"/>
        <v>X</v>
      </c>
      <c r="G1605" s="58" t="str">
        <f t="shared" si="1459"/>
        <v>X</v>
      </c>
      <c r="H1605" s="58" t="str">
        <f t="shared" si="1459"/>
        <v>X</v>
      </c>
      <c r="I1605" s="58" t="str">
        <f t="shared" si="1459"/>
        <v>X</v>
      </c>
      <c r="J1605" s="58" t="str">
        <f t="shared" si="1459"/>
        <v>X</v>
      </c>
      <c r="K1605" s="58" t="str">
        <f t="shared" si="1459"/>
        <v>X</v>
      </c>
      <c r="L1605" s="58" t="str">
        <f t="shared" si="1459"/>
        <v>X</v>
      </c>
      <c r="M1605" s="58" t="str">
        <f t="shared" si="1459"/>
        <v>X</v>
      </c>
      <c r="N1605" s="58" t="str">
        <f t="shared" si="1459"/>
        <v>X</v>
      </c>
      <c r="O1605" s="58" t="str">
        <f t="shared" si="1459"/>
        <v>X</v>
      </c>
      <c r="P1605" s="58" t="str">
        <f t="shared" si="1459"/>
        <v>X</v>
      </c>
      <c r="Q1605" s="58" t="str">
        <f t="shared" si="1459"/>
        <v>X</v>
      </c>
    </row>
    <row r="1606" spans="1:17" ht="18.75" customHeight="1">
      <c r="A1606" s="780"/>
      <c r="B1606" s="58" t="s">
        <v>33</v>
      </c>
      <c r="C1606" s="58" t="str">
        <f t="shared" ref="C1606:Q1606" si="1460">IF(C8=$V$204,"O",IF(C8=$W$204,"O",IF(C8=$X$204,"O",IF(C8=$Y$204,"O",IF(C8=$Z$204,"O","X")))))</f>
        <v>X</v>
      </c>
      <c r="D1606" s="58" t="str">
        <f t="shared" si="1460"/>
        <v>X</v>
      </c>
      <c r="E1606" s="58" t="str">
        <f t="shared" si="1460"/>
        <v>X</v>
      </c>
      <c r="F1606" s="58" t="str">
        <f t="shared" si="1460"/>
        <v>X</v>
      </c>
      <c r="G1606" s="58" t="str">
        <f t="shared" si="1460"/>
        <v>X</v>
      </c>
      <c r="H1606" s="58" t="str">
        <f t="shared" si="1460"/>
        <v>X</v>
      </c>
      <c r="I1606" s="58" t="str">
        <f t="shared" si="1460"/>
        <v>X</v>
      </c>
      <c r="J1606" s="58" t="str">
        <f t="shared" si="1460"/>
        <v>X</v>
      </c>
      <c r="K1606" s="58" t="str">
        <f t="shared" si="1460"/>
        <v>X</v>
      </c>
      <c r="L1606" s="58" t="str">
        <f t="shared" si="1460"/>
        <v>X</v>
      </c>
      <c r="M1606" s="58" t="str">
        <f t="shared" si="1460"/>
        <v>X</v>
      </c>
      <c r="N1606" s="58" t="str">
        <f t="shared" si="1460"/>
        <v>X</v>
      </c>
      <c r="O1606" s="58" t="str">
        <f t="shared" si="1460"/>
        <v>X</v>
      </c>
      <c r="P1606" s="58" t="str">
        <f t="shared" si="1460"/>
        <v>X</v>
      </c>
      <c r="Q1606" s="58" t="str">
        <f t="shared" si="1460"/>
        <v>X</v>
      </c>
    </row>
    <row r="1607" spans="1:17" ht="18.75" customHeight="1">
      <c r="A1607" s="780"/>
      <c r="B1607" s="58" t="s">
        <v>34</v>
      </c>
      <c r="C1607" s="58" t="str">
        <f t="shared" ref="C1607:Q1607" si="1461">IF(C9=$V$204,"O",IF(C9=$W$204,"O",IF(C9=$X$204,"O",IF(C9=$Y$204,"O",IF(C9=$Z$204,"O","X")))))</f>
        <v>X</v>
      </c>
      <c r="D1607" s="58" t="str">
        <f t="shared" si="1461"/>
        <v>X</v>
      </c>
      <c r="E1607" s="58" t="str">
        <f t="shared" si="1461"/>
        <v>X</v>
      </c>
      <c r="F1607" s="58" t="str">
        <f t="shared" si="1461"/>
        <v>X</v>
      </c>
      <c r="G1607" s="58" t="str">
        <f t="shared" si="1461"/>
        <v>X</v>
      </c>
      <c r="H1607" s="58" t="str">
        <f t="shared" si="1461"/>
        <v>X</v>
      </c>
      <c r="I1607" s="58" t="str">
        <f t="shared" si="1461"/>
        <v>X</v>
      </c>
      <c r="J1607" s="58" t="str">
        <f t="shared" si="1461"/>
        <v>X</v>
      </c>
      <c r="K1607" s="58" t="str">
        <f t="shared" si="1461"/>
        <v>X</v>
      </c>
      <c r="L1607" s="58" t="str">
        <f t="shared" si="1461"/>
        <v>X</v>
      </c>
      <c r="M1607" s="58" t="str">
        <f t="shared" si="1461"/>
        <v>X</v>
      </c>
      <c r="N1607" s="58" t="str">
        <f t="shared" si="1461"/>
        <v>X</v>
      </c>
      <c r="O1607" s="58" t="str">
        <f t="shared" si="1461"/>
        <v>X</v>
      </c>
      <c r="P1607" s="58" t="str">
        <f t="shared" si="1461"/>
        <v>X</v>
      </c>
      <c r="Q1607" s="58" t="str">
        <f t="shared" si="1461"/>
        <v>X</v>
      </c>
    </row>
    <row r="1608" spans="1:17" ht="18.75" customHeight="1">
      <c r="A1608" s="780"/>
      <c r="B1608" s="58" t="s">
        <v>35</v>
      </c>
      <c r="C1608" s="58" t="str">
        <f t="shared" ref="C1608:Q1608" si="1462">IF(C10=$V$204,"O",IF(C10=$W$204,"O",IF(C10=$X$204,"O",IF(C10=$Y$204,"O",IF(C10=$Z$204,"O","X")))))</f>
        <v>X</v>
      </c>
      <c r="D1608" s="58" t="str">
        <f t="shared" si="1462"/>
        <v>X</v>
      </c>
      <c r="E1608" s="58" t="str">
        <f t="shared" si="1462"/>
        <v>X</v>
      </c>
      <c r="F1608" s="58" t="str">
        <f t="shared" si="1462"/>
        <v>X</v>
      </c>
      <c r="G1608" s="58" t="str">
        <f t="shared" si="1462"/>
        <v>X</v>
      </c>
      <c r="H1608" s="58" t="str">
        <f t="shared" si="1462"/>
        <v>X</v>
      </c>
      <c r="I1608" s="58" t="str">
        <f t="shared" si="1462"/>
        <v>X</v>
      </c>
      <c r="J1608" s="58" t="str">
        <f t="shared" si="1462"/>
        <v>X</v>
      </c>
      <c r="K1608" s="58" t="str">
        <f t="shared" si="1462"/>
        <v>X</v>
      </c>
      <c r="L1608" s="58" t="str">
        <f t="shared" si="1462"/>
        <v>X</v>
      </c>
      <c r="M1608" s="58" t="str">
        <f t="shared" si="1462"/>
        <v>X</v>
      </c>
      <c r="N1608" s="58" t="str">
        <f t="shared" si="1462"/>
        <v>X</v>
      </c>
      <c r="O1608" s="58" t="str">
        <f t="shared" si="1462"/>
        <v>X</v>
      </c>
      <c r="P1608" s="58" t="str">
        <f t="shared" si="1462"/>
        <v>X</v>
      </c>
      <c r="Q1608" s="58" t="str">
        <f t="shared" si="1462"/>
        <v>X</v>
      </c>
    </row>
    <row r="1609" spans="1:17" ht="18.75" customHeight="1">
      <c r="A1609" s="780"/>
      <c r="B1609" s="58" t="s">
        <v>36</v>
      </c>
      <c r="C1609" s="58" t="str">
        <f t="shared" ref="C1609:Q1609" si="1463">IF(C11=$V$204,"O",IF(C11=$W$204,"O",IF(C11=$X$204,"O",IF(C11=$Y$204,"O",IF(C11=$Z$204,"O","X")))))</f>
        <v>X</v>
      </c>
      <c r="D1609" s="58" t="str">
        <f t="shared" si="1463"/>
        <v>X</v>
      </c>
      <c r="E1609" s="58" t="str">
        <f t="shared" si="1463"/>
        <v>X</v>
      </c>
      <c r="F1609" s="58" t="str">
        <f t="shared" si="1463"/>
        <v>X</v>
      </c>
      <c r="G1609" s="58" t="str">
        <f t="shared" si="1463"/>
        <v>X</v>
      </c>
      <c r="H1609" s="58" t="str">
        <f t="shared" si="1463"/>
        <v>X</v>
      </c>
      <c r="I1609" s="58" t="str">
        <f t="shared" si="1463"/>
        <v>X</v>
      </c>
      <c r="J1609" s="58" t="str">
        <f t="shared" si="1463"/>
        <v>X</v>
      </c>
      <c r="K1609" s="58" t="str">
        <f t="shared" si="1463"/>
        <v>X</v>
      </c>
      <c r="L1609" s="58" t="str">
        <f t="shared" si="1463"/>
        <v>X</v>
      </c>
      <c r="M1609" s="58" t="str">
        <f t="shared" si="1463"/>
        <v>X</v>
      </c>
      <c r="N1609" s="58" t="str">
        <f t="shared" si="1463"/>
        <v>X</v>
      </c>
      <c r="O1609" s="58" t="str">
        <f t="shared" si="1463"/>
        <v>X</v>
      </c>
      <c r="P1609" s="58" t="str">
        <f t="shared" si="1463"/>
        <v>X</v>
      </c>
      <c r="Q1609" s="58" t="str">
        <f t="shared" si="1463"/>
        <v>X</v>
      </c>
    </row>
    <row r="1610" spans="1:17" ht="18.75" customHeight="1">
      <c r="A1610" s="780"/>
      <c r="B1610" s="58" t="s">
        <v>21</v>
      </c>
      <c r="C1610" s="58" t="str">
        <f t="shared" ref="C1610:Q1610" si="1464">IF(C12=$V$204,"O",IF(C12=$W$204,"O",IF(C12=$X$204,"O",IF(C12=$Y$204,"O",IF(C12=$Z$204,"O","X")))))</f>
        <v>X</v>
      </c>
      <c r="D1610" s="58" t="str">
        <f t="shared" si="1464"/>
        <v>X</v>
      </c>
      <c r="E1610" s="58" t="str">
        <f t="shared" si="1464"/>
        <v>X</v>
      </c>
      <c r="F1610" s="58" t="str">
        <f t="shared" si="1464"/>
        <v>X</v>
      </c>
      <c r="G1610" s="58" t="str">
        <f t="shared" si="1464"/>
        <v>X</v>
      </c>
      <c r="H1610" s="58" t="str">
        <f t="shared" si="1464"/>
        <v>X</v>
      </c>
      <c r="I1610" s="58" t="str">
        <f t="shared" si="1464"/>
        <v>X</v>
      </c>
      <c r="J1610" s="58" t="str">
        <f t="shared" si="1464"/>
        <v>X</v>
      </c>
      <c r="K1610" s="58" t="str">
        <f t="shared" si="1464"/>
        <v>X</v>
      </c>
      <c r="L1610" s="58" t="str">
        <f t="shared" si="1464"/>
        <v>X</v>
      </c>
      <c r="M1610" s="58" t="str">
        <f t="shared" si="1464"/>
        <v>X</v>
      </c>
      <c r="N1610" s="58" t="str">
        <f t="shared" si="1464"/>
        <v>X</v>
      </c>
      <c r="O1610" s="58" t="str">
        <f t="shared" si="1464"/>
        <v>X</v>
      </c>
      <c r="P1610" s="58" t="str">
        <f t="shared" si="1464"/>
        <v>X</v>
      </c>
      <c r="Q1610" s="58" t="str">
        <f t="shared" si="1464"/>
        <v>X</v>
      </c>
    </row>
    <row r="1611" spans="1:17" ht="18.75" customHeight="1">
      <c r="A1611" s="781"/>
      <c r="B1611" s="30" t="s">
        <v>46</v>
      </c>
      <c r="C1611" s="47">
        <f>COUNTIF(C1605:C1610,"O")</f>
        <v>0</v>
      </c>
      <c r="D1611" s="47">
        <f t="shared" ref="D1611:Q1611" si="1465">COUNTIF(D1605:D1610,"O")</f>
        <v>0</v>
      </c>
      <c r="E1611" s="47">
        <f t="shared" si="1465"/>
        <v>0</v>
      </c>
      <c r="F1611" s="47">
        <f t="shared" si="1465"/>
        <v>0</v>
      </c>
      <c r="G1611" s="47">
        <f t="shared" si="1465"/>
        <v>0</v>
      </c>
      <c r="H1611" s="47">
        <f t="shared" si="1465"/>
        <v>0</v>
      </c>
      <c r="I1611" s="47">
        <f t="shared" si="1465"/>
        <v>0</v>
      </c>
      <c r="J1611" s="47">
        <f t="shared" si="1465"/>
        <v>0</v>
      </c>
      <c r="K1611" s="47">
        <f t="shared" si="1465"/>
        <v>0</v>
      </c>
      <c r="L1611" s="47">
        <f t="shared" si="1465"/>
        <v>0</v>
      </c>
      <c r="M1611" s="47">
        <f t="shared" si="1465"/>
        <v>0</v>
      </c>
      <c r="N1611" s="47">
        <f t="shared" si="1465"/>
        <v>0</v>
      </c>
      <c r="O1611" s="47">
        <f t="shared" si="1465"/>
        <v>0</v>
      </c>
      <c r="P1611" s="47">
        <f t="shared" si="1465"/>
        <v>0</v>
      </c>
      <c r="Q1611" s="47">
        <f t="shared" si="1465"/>
        <v>0</v>
      </c>
    </row>
    <row r="1612" spans="1:17" ht="18.75" customHeight="1">
      <c r="A1612" s="779">
        <v>189</v>
      </c>
      <c r="B1612" s="58" t="s">
        <v>32</v>
      </c>
      <c r="C1612" s="58" t="str">
        <f>IF(C7=$V$205,"O",IF(C7=$W$205,"O",IF(C7=$X$205,"O",IF(C7=$Y$205,"O",IF(C7=$Z$205,"O","X")))))</f>
        <v>X</v>
      </c>
      <c r="D1612" s="58" t="str">
        <f t="shared" ref="D1612:Q1612" si="1466">IF(D7=$V$205,"O",IF(D7=$W$205,"O",IF(D7=$X$205,"O",IF(D7=$Y$205,"O",IF(D7=$Z$205,"O","X")))))</f>
        <v>X</v>
      </c>
      <c r="E1612" s="58" t="str">
        <f t="shared" si="1466"/>
        <v>X</v>
      </c>
      <c r="F1612" s="58" t="str">
        <f t="shared" si="1466"/>
        <v>X</v>
      </c>
      <c r="G1612" s="58" t="str">
        <f t="shared" si="1466"/>
        <v>X</v>
      </c>
      <c r="H1612" s="58" t="str">
        <f t="shared" si="1466"/>
        <v>X</v>
      </c>
      <c r="I1612" s="58" t="str">
        <f t="shared" si="1466"/>
        <v>X</v>
      </c>
      <c r="J1612" s="58" t="str">
        <f t="shared" si="1466"/>
        <v>X</v>
      </c>
      <c r="K1612" s="58" t="str">
        <f t="shared" si="1466"/>
        <v>X</v>
      </c>
      <c r="L1612" s="58" t="str">
        <f t="shared" si="1466"/>
        <v>X</v>
      </c>
      <c r="M1612" s="58" t="str">
        <f t="shared" si="1466"/>
        <v>X</v>
      </c>
      <c r="N1612" s="58" t="str">
        <f t="shared" si="1466"/>
        <v>X</v>
      </c>
      <c r="O1612" s="58" t="str">
        <f t="shared" si="1466"/>
        <v>X</v>
      </c>
      <c r="P1612" s="58" t="str">
        <f t="shared" si="1466"/>
        <v>X</v>
      </c>
      <c r="Q1612" s="58" t="str">
        <f t="shared" si="1466"/>
        <v>X</v>
      </c>
    </row>
    <row r="1613" spans="1:17" ht="18.75" customHeight="1">
      <c r="A1613" s="780"/>
      <c r="B1613" s="58" t="s">
        <v>33</v>
      </c>
      <c r="C1613" s="58" t="str">
        <f t="shared" ref="C1613:Q1613" si="1467">IF(C8=$V$205,"O",IF(C8=$W$205,"O",IF(C8=$X$205,"O",IF(C8=$Y$205,"O",IF(C8=$Z$205,"O","X")))))</f>
        <v>X</v>
      </c>
      <c r="D1613" s="58" t="str">
        <f t="shared" si="1467"/>
        <v>X</v>
      </c>
      <c r="E1613" s="58" t="str">
        <f t="shared" si="1467"/>
        <v>X</v>
      </c>
      <c r="F1613" s="58" t="str">
        <f t="shared" si="1467"/>
        <v>X</v>
      </c>
      <c r="G1613" s="58" t="str">
        <f t="shared" si="1467"/>
        <v>X</v>
      </c>
      <c r="H1613" s="58" t="str">
        <f t="shared" si="1467"/>
        <v>X</v>
      </c>
      <c r="I1613" s="58" t="str">
        <f t="shared" si="1467"/>
        <v>X</v>
      </c>
      <c r="J1613" s="58" t="str">
        <f t="shared" si="1467"/>
        <v>X</v>
      </c>
      <c r="K1613" s="58" t="str">
        <f t="shared" si="1467"/>
        <v>X</v>
      </c>
      <c r="L1613" s="58" t="str">
        <f t="shared" si="1467"/>
        <v>X</v>
      </c>
      <c r="M1613" s="58" t="str">
        <f t="shared" si="1467"/>
        <v>X</v>
      </c>
      <c r="N1613" s="58" t="str">
        <f t="shared" si="1467"/>
        <v>X</v>
      </c>
      <c r="O1613" s="58" t="str">
        <f t="shared" si="1467"/>
        <v>X</v>
      </c>
      <c r="P1613" s="58" t="str">
        <f t="shared" si="1467"/>
        <v>X</v>
      </c>
      <c r="Q1613" s="58" t="str">
        <f t="shared" si="1467"/>
        <v>X</v>
      </c>
    </row>
    <row r="1614" spans="1:17" ht="18.75" customHeight="1">
      <c r="A1614" s="780"/>
      <c r="B1614" s="58" t="s">
        <v>34</v>
      </c>
      <c r="C1614" s="58" t="str">
        <f t="shared" ref="C1614:Q1614" si="1468">IF(C9=$V$205,"O",IF(C9=$W$205,"O",IF(C9=$X$205,"O",IF(C9=$Y$205,"O",IF(C9=$Z$205,"O","X")))))</f>
        <v>X</v>
      </c>
      <c r="D1614" s="58" t="str">
        <f t="shared" si="1468"/>
        <v>X</v>
      </c>
      <c r="E1614" s="58" t="str">
        <f t="shared" si="1468"/>
        <v>X</v>
      </c>
      <c r="F1614" s="58" t="str">
        <f t="shared" si="1468"/>
        <v>X</v>
      </c>
      <c r="G1614" s="58" t="str">
        <f t="shared" si="1468"/>
        <v>X</v>
      </c>
      <c r="H1614" s="58" t="str">
        <f t="shared" si="1468"/>
        <v>X</v>
      </c>
      <c r="I1614" s="58" t="str">
        <f t="shared" si="1468"/>
        <v>X</v>
      </c>
      <c r="J1614" s="58" t="str">
        <f t="shared" si="1468"/>
        <v>X</v>
      </c>
      <c r="K1614" s="58" t="str">
        <f t="shared" si="1468"/>
        <v>X</v>
      </c>
      <c r="L1614" s="58" t="str">
        <f t="shared" si="1468"/>
        <v>X</v>
      </c>
      <c r="M1614" s="58" t="str">
        <f t="shared" si="1468"/>
        <v>X</v>
      </c>
      <c r="N1614" s="58" t="str">
        <f t="shared" si="1468"/>
        <v>X</v>
      </c>
      <c r="O1614" s="58" t="str">
        <f t="shared" si="1468"/>
        <v>X</v>
      </c>
      <c r="P1614" s="58" t="str">
        <f t="shared" si="1468"/>
        <v>X</v>
      </c>
      <c r="Q1614" s="58" t="str">
        <f t="shared" si="1468"/>
        <v>X</v>
      </c>
    </row>
    <row r="1615" spans="1:17" ht="18.75" customHeight="1">
      <c r="A1615" s="780"/>
      <c r="B1615" s="58" t="s">
        <v>35</v>
      </c>
      <c r="C1615" s="58" t="str">
        <f t="shared" ref="C1615:Q1615" si="1469">IF(C10=$V$205,"O",IF(C10=$W$205,"O",IF(C10=$X$205,"O",IF(C10=$Y$205,"O",IF(C10=$Z$205,"O","X")))))</f>
        <v>X</v>
      </c>
      <c r="D1615" s="58" t="str">
        <f t="shared" si="1469"/>
        <v>X</v>
      </c>
      <c r="E1615" s="58" t="str">
        <f t="shared" si="1469"/>
        <v>X</v>
      </c>
      <c r="F1615" s="58" t="str">
        <f t="shared" si="1469"/>
        <v>X</v>
      </c>
      <c r="G1615" s="58" t="str">
        <f t="shared" si="1469"/>
        <v>X</v>
      </c>
      <c r="H1615" s="58" t="str">
        <f t="shared" si="1469"/>
        <v>X</v>
      </c>
      <c r="I1615" s="58" t="str">
        <f t="shared" si="1469"/>
        <v>X</v>
      </c>
      <c r="J1615" s="58" t="str">
        <f t="shared" si="1469"/>
        <v>X</v>
      </c>
      <c r="K1615" s="58" t="str">
        <f t="shared" si="1469"/>
        <v>X</v>
      </c>
      <c r="L1615" s="58" t="str">
        <f t="shared" si="1469"/>
        <v>X</v>
      </c>
      <c r="M1615" s="58" t="str">
        <f t="shared" si="1469"/>
        <v>X</v>
      </c>
      <c r="N1615" s="58" t="str">
        <f t="shared" si="1469"/>
        <v>X</v>
      </c>
      <c r="O1615" s="58" t="str">
        <f t="shared" si="1469"/>
        <v>X</v>
      </c>
      <c r="P1615" s="58" t="str">
        <f t="shared" si="1469"/>
        <v>X</v>
      </c>
      <c r="Q1615" s="58" t="str">
        <f t="shared" si="1469"/>
        <v>X</v>
      </c>
    </row>
    <row r="1616" spans="1:17" ht="18.75" customHeight="1">
      <c r="A1616" s="780"/>
      <c r="B1616" s="58" t="s">
        <v>36</v>
      </c>
      <c r="C1616" s="58" t="str">
        <f t="shared" ref="C1616:Q1616" si="1470">IF(C11=$V$205,"O",IF(C11=$W$205,"O",IF(C11=$X$205,"O",IF(C11=$Y$205,"O",IF(C11=$Z$205,"O","X")))))</f>
        <v>O</v>
      </c>
      <c r="D1616" s="58" t="str">
        <f t="shared" si="1470"/>
        <v>O</v>
      </c>
      <c r="E1616" s="58" t="str">
        <f t="shared" si="1470"/>
        <v>O</v>
      </c>
      <c r="F1616" s="58" t="str">
        <f t="shared" si="1470"/>
        <v>O</v>
      </c>
      <c r="G1616" s="58" t="str">
        <f t="shared" si="1470"/>
        <v>O</v>
      </c>
      <c r="H1616" s="58" t="str">
        <f t="shared" si="1470"/>
        <v>O</v>
      </c>
      <c r="I1616" s="58" t="str">
        <f t="shared" si="1470"/>
        <v>O</v>
      </c>
      <c r="J1616" s="58" t="str">
        <f t="shared" si="1470"/>
        <v>O</v>
      </c>
      <c r="K1616" s="58" t="str">
        <f t="shared" si="1470"/>
        <v>O</v>
      </c>
      <c r="L1616" s="58" t="str">
        <f t="shared" si="1470"/>
        <v>O</v>
      </c>
      <c r="M1616" s="58" t="str">
        <f t="shared" si="1470"/>
        <v>O</v>
      </c>
      <c r="N1616" s="58" t="str">
        <f t="shared" si="1470"/>
        <v>O</v>
      </c>
      <c r="O1616" s="58" t="str">
        <f t="shared" si="1470"/>
        <v>O</v>
      </c>
      <c r="P1616" s="58" t="str">
        <f t="shared" si="1470"/>
        <v>O</v>
      </c>
      <c r="Q1616" s="58" t="str">
        <f t="shared" si="1470"/>
        <v>O</v>
      </c>
    </row>
    <row r="1617" spans="1:17" ht="18.75" customHeight="1">
      <c r="A1617" s="780"/>
      <c r="B1617" s="58" t="s">
        <v>21</v>
      </c>
      <c r="C1617" s="58" t="str">
        <f t="shared" ref="C1617:Q1617" si="1471">IF(C12=$V$205,"O",IF(C12=$W$205,"O",IF(C12=$X$205,"O",IF(C12=$Y$205,"O",IF(C12=$Z$205,"O","X")))))</f>
        <v>X</v>
      </c>
      <c r="D1617" s="58" t="str">
        <f t="shared" si="1471"/>
        <v>X</v>
      </c>
      <c r="E1617" s="58" t="str">
        <f t="shared" si="1471"/>
        <v>X</v>
      </c>
      <c r="F1617" s="58" t="str">
        <f t="shared" si="1471"/>
        <v>X</v>
      </c>
      <c r="G1617" s="58" t="str">
        <f t="shared" si="1471"/>
        <v>X</v>
      </c>
      <c r="H1617" s="58" t="str">
        <f t="shared" si="1471"/>
        <v>X</v>
      </c>
      <c r="I1617" s="58" t="str">
        <f t="shared" si="1471"/>
        <v>X</v>
      </c>
      <c r="J1617" s="58" t="str">
        <f t="shared" si="1471"/>
        <v>X</v>
      </c>
      <c r="K1617" s="58" t="str">
        <f t="shared" si="1471"/>
        <v>X</v>
      </c>
      <c r="L1617" s="58" t="str">
        <f t="shared" si="1471"/>
        <v>X</v>
      </c>
      <c r="M1617" s="58" t="str">
        <f t="shared" si="1471"/>
        <v>X</v>
      </c>
      <c r="N1617" s="58" t="str">
        <f t="shared" si="1471"/>
        <v>X</v>
      </c>
      <c r="O1617" s="58" t="str">
        <f t="shared" si="1471"/>
        <v>X</v>
      </c>
      <c r="P1617" s="58" t="str">
        <f t="shared" si="1471"/>
        <v>X</v>
      </c>
      <c r="Q1617" s="58" t="str">
        <f t="shared" si="1471"/>
        <v>X</v>
      </c>
    </row>
    <row r="1618" spans="1:17" ht="18.75" customHeight="1">
      <c r="A1618" s="781"/>
      <c r="B1618" s="30" t="s">
        <v>46</v>
      </c>
      <c r="C1618" s="47">
        <f>COUNTIF(C1612:C1617,"O")</f>
        <v>1</v>
      </c>
      <c r="D1618" s="47">
        <f t="shared" ref="D1618:Q1618" si="1472">COUNTIF(D1612:D1617,"O")</f>
        <v>1</v>
      </c>
      <c r="E1618" s="47">
        <f t="shared" si="1472"/>
        <v>1</v>
      </c>
      <c r="F1618" s="47">
        <f t="shared" si="1472"/>
        <v>1</v>
      </c>
      <c r="G1618" s="47">
        <f t="shared" si="1472"/>
        <v>1</v>
      </c>
      <c r="H1618" s="47">
        <f t="shared" si="1472"/>
        <v>1</v>
      </c>
      <c r="I1618" s="47">
        <f t="shared" si="1472"/>
        <v>1</v>
      </c>
      <c r="J1618" s="47">
        <f t="shared" si="1472"/>
        <v>1</v>
      </c>
      <c r="K1618" s="47">
        <f t="shared" si="1472"/>
        <v>1</v>
      </c>
      <c r="L1618" s="47">
        <f t="shared" si="1472"/>
        <v>1</v>
      </c>
      <c r="M1618" s="47">
        <f t="shared" si="1472"/>
        <v>1</v>
      </c>
      <c r="N1618" s="47">
        <f t="shared" si="1472"/>
        <v>1</v>
      </c>
      <c r="O1618" s="47">
        <f t="shared" si="1472"/>
        <v>1</v>
      </c>
      <c r="P1618" s="47">
        <f t="shared" si="1472"/>
        <v>1</v>
      </c>
      <c r="Q1618" s="47">
        <f t="shared" si="1472"/>
        <v>1</v>
      </c>
    </row>
    <row r="1619" spans="1:17" ht="18.75" customHeight="1">
      <c r="A1619" s="779">
        <v>190</v>
      </c>
      <c r="B1619" s="58" t="s">
        <v>32</v>
      </c>
      <c r="C1619" s="58" t="str">
        <f>IF(C7=$V$206,"O",IF(C7=$W$206,"O",IF(C7=$X$206,"O",IF(C7=$Y$206,"O",IF(C7=$Z$206,"O","X")))))</f>
        <v>X</v>
      </c>
      <c r="D1619" s="58" t="str">
        <f t="shared" ref="D1619:Q1619" si="1473">IF(D7=$V$206,"O",IF(D7=$W$206,"O",IF(D7=$X$206,"O",IF(D7=$Y$206,"O",IF(D7=$Z$206,"O","X")))))</f>
        <v>X</v>
      </c>
      <c r="E1619" s="58" t="str">
        <f t="shared" si="1473"/>
        <v>X</v>
      </c>
      <c r="F1619" s="58" t="str">
        <f t="shared" si="1473"/>
        <v>X</v>
      </c>
      <c r="G1619" s="58" t="str">
        <f t="shared" si="1473"/>
        <v>X</v>
      </c>
      <c r="H1619" s="58" t="str">
        <f t="shared" si="1473"/>
        <v>X</v>
      </c>
      <c r="I1619" s="58" t="str">
        <f t="shared" si="1473"/>
        <v>X</v>
      </c>
      <c r="J1619" s="58" t="str">
        <f t="shared" si="1473"/>
        <v>X</v>
      </c>
      <c r="K1619" s="58" t="str">
        <f t="shared" si="1473"/>
        <v>X</v>
      </c>
      <c r="L1619" s="58" t="str">
        <f t="shared" si="1473"/>
        <v>X</v>
      </c>
      <c r="M1619" s="58" t="str">
        <f t="shared" si="1473"/>
        <v>X</v>
      </c>
      <c r="N1619" s="58" t="str">
        <f t="shared" si="1473"/>
        <v>X</v>
      </c>
      <c r="O1619" s="58" t="str">
        <f t="shared" si="1473"/>
        <v>X</v>
      </c>
      <c r="P1619" s="58" t="str">
        <f t="shared" si="1473"/>
        <v>X</v>
      </c>
      <c r="Q1619" s="58" t="str">
        <f t="shared" si="1473"/>
        <v>X</v>
      </c>
    </row>
    <row r="1620" spans="1:17" ht="18.75" customHeight="1">
      <c r="A1620" s="780"/>
      <c r="B1620" s="58" t="s">
        <v>33</v>
      </c>
      <c r="C1620" s="58" t="str">
        <f t="shared" ref="C1620:Q1620" si="1474">IF(C8=$V$206,"O",IF(C8=$W$206,"O",IF(C8=$X$206,"O",IF(C8=$Y$206,"O",IF(C8=$Z$206,"O","X")))))</f>
        <v>X</v>
      </c>
      <c r="D1620" s="58" t="str">
        <f t="shared" si="1474"/>
        <v>X</v>
      </c>
      <c r="E1620" s="58" t="str">
        <f t="shared" si="1474"/>
        <v>X</v>
      </c>
      <c r="F1620" s="58" t="str">
        <f t="shared" si="1474"/>
        <v>X</v>
      </c>
      <c r="G1620" s="58" t="str">
        <f t="shared" si="1474"/>
        <v>X</v>
      </c>
      <c r="H1620" s="58" t="str">
        <f t="shared" si="1474"/>
        <v>X</v>
      </c>
      <c r="I1620" s="58" t="str">
        <f t="shared" si="1474"/>
        <v>X</v>
      </c>
      <c r="J1620" s="58" t="str">
        <f t="shared" si="1474"/>
        <v>X</v>
      </c>
      <c r="K1620" s="58" t="str">
        <f t="shared" si="1474"/>
        <v>X</v>
      </c>
      <c r="L1620" s="58" t="str">
        <f t="shared" si="1474"/>
        <v>X</v>
      </c>
      <c r="M1620" s="58" t="str">
        <f t="shared" si="1474"/>
        <v>X</v>
      </c>
      <c r="N1620" s="58" t="str">
        <f t="shared" si="1474"/>
        <v>X</v>
      </c>
      <c r="O1620" s="58" t="str">
        <f t="shared" si="1474"/>
        <v>X</v>
      </c>
      <c r="P1620" s="58" t="str">
        <f t="shared" si="1474"/>
        <v>X</v>
      </c>
      <c r="Q1620" s="58" t="str">
        <f t="shared" si="1474"/>
        <v>X</v>
      </c>
    </row>
    <row r="1621" spans="1:17" ht="18.75" customHeight="1">
      <c r="A1621" s="780"/>
      <c r="B1621" s="58" t="s">
        <v>34</v>
      </c>
      <c r="C1621" s="58" t="str">
        <f t="shared" ref="C1621:Q1621" si="1475">IF(C9=$V$206,"O",IF(C9=$W$206,"O",IF(C9=$X$206,"O",IF(C9=$Y$206,"O",IF(C9=$Z$206,"O","X")))))</f>
        <v>X</v>
      </c>
      <c r="D1621" s="58" t="str">
        <f t="shared" si="1475"/>
        <v>X</v>
      </c>
      <c r="E1621" s="58" t="str">
        <f t="shared" si="1475"/>
        <v>X</v>
      </c>
      <c r="F1621" s="58" t="str">
        <f t="shared" si="1475"/>
        <v>X</v>
      </c>
      <c r="G1621" s="58" t="str">
        <f t="shared" si="1475"/>
        <v>X</v>
      </c>
      <c r="H1621" s="58" t="str">
        <f t="shared" si="1475"/>
        <v>X</v>
      </c>
      <c r="I1621" s="58" t="str">
        <f t="shared" si="1475"/>
        <v>X</v>
      </c>
      <c r="J1621" s="58" t="str">
        <f t="shared" si="1475"/>
        <v>X</v>
      </c>
      <c r="K1621" s="58" t="str">
        <f t="shared" si="1475"/>
        <v>X</v>
      </c>
      <c r="L1621" s="58" t="str">
        <f t="shared" si="1475"/>
        <v>X</v>
      </c>
      <c r="M1621" s="58" t="str">
        <f t="shared" si="1475"/>
        <v>X</v>
      </c>
      <c r="N1621" s="58" t="str">
        <f t="shared" si="1475"/>
        <v>X</v>
      </c>
      <c r="O1621" s="58" t="str">
        <f t="shared" si="1475"/>
        <v>X</v>
      </c>
      <c r="P1621" s="58" t="str">
        <f t="shared" si="1475"/>
        <v>X</v>
      </c>
      <c r="Q1621" s="58" t="str">
        <f t="shared" si="1475"/>
        <v>X</v>
      </c>
    </row>
    <row r="1622" spans="1:17" ht="18.75" customHeight="1">
      <c r="A1622" s="780"/>
      <c r="B1622" s="58" t="s">
        <v>35</v>
      </c>
      <c r="C1622" s="58" t="str">
        <f t="shared" ref="C1622:Q1622" si="1476">IF(C10=$V$206,"O",IF(C10=$W$206,"O",IF(C10=$X$206,"O",IF(C10=$Y$206,"O",IF(C10=$Z$206,"O","X")))))</f>
        <v>X</v>
      </c>
      <c r="D1622" s="58" t="str">
        <f t="shared" si="1476"/>
        <v>X</v>
      </c>
      <c r="E1622" s="58" t="str">
        <f t="shared" si="1476"/>
        <v>X</v>
      </c>
      <c r="F1622" s="58" t="str">
        <f t="shared" si="1476"/>
        <v>X</v>
      </c>
      <c r="G1622" s="58" t="str">
        <f t="shared" si="1476"/>
        <v>X</v>
      </c>
      <c r="H1622" s="58" t="str">
        <f t="shared" si="1476"/>
        <v>X</v>
      </c>
      <c r="I1622" s="58" t="str">
        <f t="shared" si="1476"/>
        <v>X</v>
      </c>
      <c r="J1622" s="58" t="str">
        <f t="shared" si="1476"/>
        <v>X</v>
      </c>
      <c r="K1622" s="58" t="str">
        <f t="shared" si="1476"/>
        <v>X</v>
      </c>
      <c r="L1622" s="58" t="str">
        <f t="shared" si="1476"/>
        <v>X</v>
      </c>
      <c r="M1622" s="58" t="str">
        <f t="shared" si="1476"/>
        <v>X</v>
      </c>
      <c r="N1622" s="58" t="str">
        <f t="shared" si="1476"/>
        <v>X</v>
      </c>
      <c r="O1622" s="58" t="str">
        <f t="shared" si="1476"/>
        <v>X</v>
      </c>
      <c r="P1622" s="58" t="str">
        <f t="shared" si="1476"/>
        <v>X</v>
      </c>
      <c r="Q1622" s="58" t="str">
        <f t="shared" si="1476"/>
        <v>X</v>
      </c>
    </row>
    <row r="1623" spans="1:17" ht="18.75" customHeight="1">
      <c r="A1623" s="780"/>
      <c r="B1623" s="58" t="s">
        <v>36</v>
      </c>
      <c r="C1623" s="58" t="str">
        <f t="shared" ref="C1623:Q1623" si="1477">IF(C11=$V$206,"O",IF(C11=$W$206,"O",IF(C11=$X$206,"O",IF(C11=$Y$206,"O",IF(C11=$Z$206,"O","X")))))</f>
        <v>X</v>
      </c>
      <c r="D1623" s="58" t="str">
        <f t="shared" si="1477"/>
        <v>X</v>
      </c>
      <c r="E1623" s="58" t="str">
        <f t="shared" si="1477"/>
        <v>X</v>
      </c>
      <c r="F1623" s="58" t="str">
        <f t="shared" si="1477"/>
        <v>X</v>
      </c>
      <c r="G1623" s="58" t="str">
        <f t="shared" si="1477"/>
        <v>X</v>
      </c>
      <c r="H1623" s="58" t="str">
        <f t="shared" si="1477"/>
        <v>X</v>
      </c>
      <c r="I1623" s="58" t="str">
        <f t="shared" si="1477"/>
        <v>X</v>
      </c>
      <c r="J1623" s="58" t="str">
        <f t="shared" si="1477"/>
        <v>X</v>
      </c>
      <c r="K1623" s="58" t="str">
        <f t="shared" si="1477"/>
        <v>X</v>
      </c>
      <c r="L1623" s="58" t="str">
        <f t="shared" si="1477"/>
        <v>X</v>
      </c>
      <c r="M1623" s="58" t="str">
        <f t="shared" si="1477"/>
        <v>X</v>
      </c>
      <c r="N1623" s="58" t="str">
        <f t="shared" si="1477"/>
        <v>X</v>
      </c>
      <c r="O1623" s="58" t="str">
        <f t="shared" si="1477"/>
        <v>X</v>
      </c>
      <c r="P1623" s="58" t="str">
        <f t="shared" si="1477"/>
        <v>X</v>
      </c>
      <c r="Q1623" s="58" t="str">
        <f t="shared" si="1477"/>
        <v>X</v>
      </c>
    </row>
    <row r="1624" spans="1:17" ht="18.75" customHeight="1">
      <c r="A1624" s="780"/>
      <c r="B1624" s="58" t="s">
        <v>21</v>
      </c>
      <c r="C1624" s="58" t="str">
        <f t="shared" ref="C1624:Q1624" si="1478">IF(C12=$V$206,"O",IF(C12=$W$206,"O",IF(C12=$X$206,"O",IF(C12=$Y$206,"O",IF(C12=$Z$206,"O","X")))))</f>
        <v>X</v>
      </c>
      <c r="D1624" s="58" t="str">
        <f t="shared" si="1478"/>
        <v>X</v>
      </c>
      <c r="E1624" s="58" t="str">
        <f t="shared" si="1478"/>
        <v>X</v>
      </c>
      <c r="F1624" s="58" t="str">
        <f t="shared" si="1478"/>
        <v>X</v>
      </c>
      <c r="G1624" s="58" t="str">
        <f t="shared" si="1478"/>
        <v>X</v>
      </c>
      <c r="H1624" s="58" t="str">
        <f t="shared" si="1478"/>
        <v>X</v>
      </c>
      <c r="I1624" s="58" t="str">
        <f t="shared" si="1478"/>
        <v>X</v>
      </c>
      <c r="J1624" s="58" t="str">
        <f t="shared" si="1478"/>
        <v>X</v>
      </c>
      <c r="K1624" s="58" t="str">
        <f t="shared" si="1478"/>
        <v>X</v>
      </c>
      <c r="L1624" s="58" t="str">
        <f t="shared" si="1478"/>
        <v>X</v>
      </c>
      <c r="M1624" s="58" t="str">
        <f t="shared" si="1478"/>
        <v>X</v>
      </c>
      <c r="N1624" s="58" t="str">
        <f t="shared" si="1478"/>
        <v>X</v>
      </c>
      <c r="O1624" s="58" t="str">
        <f t="shared" si="1478"/>
        <v>X</v>
      </c>
      <c r="P1624" s="58" t="str">
        <f t="shared" si="1478"/>
        <v>X</v>
      </c>
      <c r="Q1624" s="58" t="str">
        <f t="shared" si="1478"/>
        <v>X</v>
      </c>
    </row>
    <row r="1625" spans="1:17" ht="18.75" customHeight="1">
      <c r="A1625" s="781"/>
      <c r="B1625" s="30" t="s">
        <v>46</v>
      </c>
      <c r="C1625" s="47">
        <f>COUNTIF(C1619:C1624,"O")</f>
        <v>0</v>
      </c>
      <c r="D1625" s="47">
        <f t="shared" ref="D1625:Q1625" si="1479">COUNTIF(D1619:D1624,"O")</f>
        <v>0</v>
      </c>
      <c r="E1625" s="47">
        <f t="shared" si="1479"/>
        <v>0</v>
      </c>
      <c r="F1625" s="47">
        <f t="shared" si="1479"/>
        <v>0</v>
      </c>
      <c r="G1625" s="47">
        <f t="shared" si="1479"/>
        <v>0</v>
      </c>
      <c r="H1625" s="47">
        <f t="shared" si="1479"/>
        <v>0</v>
      </c>
      <c r="I1625" s="47">
        <f t="shared" si="1479"/>
        <v>0</v>
      </c>
      <c r="J1625" s="47">
        <f t="shared" si="1479"/>
        <v>0</v>
      </c>
      <c r="K1625" s="47">
        <f t="shared" si="1479"/>
        <v>0</v>
      </c>
      <c r="L1625" s="47">
        <f t="shared" si="1479"/>
        <v>0</v>
      </c>
      <c r="M1625" s="47">
        <f t="shared" si="1479"/>
        <v>0</v>
      </c>
      <c r="N1625" s="47">
        <f t="shared" si="1479"/>
        <v>0</v>
      </c>
      <c r="O1625" s="47">
        <f t="shared" si="1479"/>
        <v>0</v>
      </c>
      <c r="P1625" s="47">
        <f t="shared" si="1479"/>
        <v>0</v>
      </c>
      <c r="Q1625" s="47">
        <f t="shared" si="1479"/>
        <v>0</v>
      </c>
    </row>
    <row r="1626" spans="1:17" ht="18.75" customHeight="1">
      <c r="A1626" s="779">
        <v>191</v>
      </c>
      <c r="B1626" s="58" t="s">
        <v>32</v>
      </c>
      <c r="C1626" s="58" t="str">
        <f>IF(C7=$V$207,"O",IF(C7=$W$207,"O",IF(C7=$X$207,"O",IF(C7=$Y$207,"O",IF(C7=$Z$207,"O","X")))))</f>
        <v>X</v>
      </c>
      <c r="D1626" s="58" t="str">
        <f t="shared" ref="D1626:Q1626" si="1480">IF(D7=$V$207,"O",IF(D7=$W$207,"O",IF(D7=$X$207,"O",IF(D7=$Y$207,"O",IF(D7=$Z$207,"O","X")))))</f>
        <v>X</v>
      </c>
      <c r="E1626" s="58" t="str">
        <f t="shared" si="1480"/>
        <v>X</v>
      </c>
      <c r="F1626" s="58" t="str">
        <f t="shared" si="1480"/>
        <v>X</v>
      </c>
      <c r="G1626" s="58" t="str">
        <f t="shared" si="1480"/>
        <v>X</v>
      </c>
      <c r="H1626" s="58" t="str">
        <f t="shared" si="1480"/>
        <v>X</v>
      </c>
      <c r="I1626" s="58" t="str">
        <f t="shared" si="1480"/>
        <v>X</v>
      </c>
      <c r="J1626" s="58" t="str">
        <f t="shared" si="1480"/>
        <v>X</v>
      </c>
      <c r="K1626" s="58" t="str">
        <f t="shared" si="1480"/>
        <v>X</v>
      </c>
      <c r="L1626" s="58" t="str">
        <f t="shared" si="1480"/>
        <v>X</v>
      </c>
      <c r="M1626" s="58" t="str">
        <f t="shared" si="1480"/>
        <v>X</v>
      </c>
      <c r="N1626" s="58" t="str">
        <f t="shared" si="1480"/>
        <v>X</v>
      </c>
      <c r="O1626" s="58" t="str">
        <f t="shared" si="1480"/>
        <v>X</v>
      </c>
      <c r="P1626" s="58" t="str">
        <f t="shared" si="1480"/>
        <v>X</v>
      </c>
      <c r="Q1626" s="58" t="str">
        <f t="shared" si="1480"/>
        <v>X</v>
      </c>
    </row>
    <row r="1627" spans="1:17" ht="18.75" customHeight="1">
      <c r="A1627" s="780"/>
      <c r="B1627" s="58" t="s">
        <v>33</v>
      </c>
      <c r="C1627" s="58" t="str">
        <f t="shared" ref="C1627:Q1627" si="1481">IF(C8=$V$207,"O",IF(C8=$W$207,"O",IF(C8=$X$207,"O",IF(C8=$Y$207,"O",IF(C8=$Z$207,"O","X")))))</f>
        <v>X</v>
      </c>
      <c r="D1627" s="58" t="str">
        <f t="shared" si="1481"/>
        <v>X</v>
      </c>
      <c r="E1627" s="58" t="str">
        <f t="shared" si="1481"/>
        <v>X</v>
      </c>
      <c r="F1627" s="58" t="str">
        <f t="shared" si="1481"/>
        <v>X</v>
      </c>
      <c r="G1627" s="58" t="str">
        <f t="shared" si="1481"/>
        <v>X</v>
      </c>
      <c r="H1627" s="58" t="str">
        <f t="shared" si="1481"/>
        <v>X</v>
      </c>
      <c r="I1627" s="58" t="str">
        <f t="shared" si="1481"/>
        <v>X</v>
      </c>
      <c r="J1627" s="58" t="str">
        <f t="shared" si="1481"/>
        <v>X</v>
      </c>
      <c r="K1627" s="58" t="str">
        <f t="shared" si="1481"/>
        <v>X</v>
      </c>
      <c r="L1627" s="58" t="str">
        <f t="shared" si="1481"/>
        <v>X</v>
      </c>
      <c r="M1627" s="58" t="str">
        <f t="shared" si="1481"/>
        <v>X</v>
      </c>
      <c r="N1627" s="58" t="str">
        <f t="shared" si="1481"/>
        <v>X</v>
      </c>
      <c r="O1627" s="58" t="str">
        <f t="shared" si="1481"/>
        <v>X</v>
      </c>
      <c r="P1627" s="58" t="str">
        <f t="shared" si="1481"/>
        <v>X</v>
      </c>
      <c r="Q1627" s="58" t="str">
        <f t="shared" si="1481"/>
        <v>X</v>
      </c>
    </row>
    <row r="1628" spans="1:17" ht="18.75" customHeight="1">
      <c r="A1628" s="780"/>
      <c r="B1628" s="58" t="s">
        <v>34</v>
      </c>
      <c r="C1628" s="58" t="str">
        <f t="shared" ref="C1628:Q1628" si="1482">IF(C9=$V$207,"O",IF(C9=$W$207,"O",IF(C9=$X$207,"O",IF(C9=$Y$207,"O",IF(C9=$Z$207,"O","X")))))</f>
        <v>O</v>
      </c>
      <c r="D1628" s="58" t="str">
        <f t="shared" si="1482"/>
        <v>O</v>
      </c>
      <c r="E1628" s="58" t="str">
        <f t="shared" si="1482"/>
        <v>O</v>
      </c>
      <c r="F1628" s="58" t="str">
        <f t="shared" si="1482"/>
        <v>O</v>
      </c>
      <c r="G1628" s="58" t="str">
        <f t="shared" si="1482"/>
        <v>O</v>
      </c>
      <c r="H1628" s="58" t="str">
        <f t="shared" si="1482"/>
        <v>O</v>
      </c>
      <c r="I1628" s="58" t="str">
        <f t="shared" si="1482"/>
        <v>O</v>
      </c>
      <c r="J1628" s="58" t="str">
        <f t="shared" si="1482"/>
        <v>O</v>
      </c>
      <c r="K1628" s="58" t="str">
        <f t="shared" si="1482"/>
        <v>O</v>
      </c>
      <c r="L1628" s="58" t="str">
        <f t="shared" si="1482"/>
        <v>O</v>
      </c>
      <c r="M1628" s="58" t="str">
        <f t="shared" si="1482"/>
        <v>O</v>
      </c>
      <c r="N1628" s="58" t="str">
        <f t="shared" si="1482"/>
        <v>O</v>
      </c>
      <c r="O1628" s="58" t="str">
        <f t="shared" si="1482"/>
        <v>O</v>
      </c>
      <c r="P1628" s="58" t="str">
        <f t="shared" si="1482"/>
        <v>O</v>
      </c>
      <c r="Q1628" s="58" t="str">
        <f t="shared" si="1482"/>
        <v>O</v>
      </c>
    </row>
    <row r="1629" spans="1:17" ht="18.75" customHeight="1">
      <c r="A1629" s="780"/>
      <c r="B1629" s="58" t="s">
        <v>35</v>
      </c>
      <c r="C1629" s="58" t="str">
        <f t="shared" ref="C1629:Q1629" si="1483">IF(C10=$V$207,"O",IF(C10=$W$207,"O",IF(C10=$X$207,"O",IF(C10=$Y$207,"O",IF(C10=$Z$207,"O","X")))))</f>
        <v>X</v>
      </c>
      <c r="D1629" s="58" t="str">
        <f t="shared" si="1483"/>
        <v>X</v>
      </c>
      <c r="E1629" s="58" t="str">
        <f t="shared" si="1483"/>
        <v>X</v>
      </c>
      <c r="F1629" s="58" t="str">
        <f t="shared" si="1483"/>
        <v>X</v>
      </c>
      <c r="G1629" s="58" t="str">
        <f t="shared" si="1483"/>
        <v>X</v>
      </c>
      <c r="H1629" s="58" t="str">
        <f t="shared" si="1483"/>
        <v>X</v>
      </c>
      <c r="I1629" s="58" t="str">
        <f t="shared" si="1483"/>
        <v>X</v>
      </c>
      <c r="J1629" s="58" t="str">
        <f t="shared" si="1483"/>
        <v>X</v>
      </c>
      <c r="K1629" s="58" t="str">
        <f t="shared" si="1483"/>
        <v>X</v>
      </c>
      <c r="L1629" s="58" t="str">
        <f t="shared" si="1483"/>
        <v>X</v>
      </c>
      <c r="M1629" s="58" t="str">
        <f t="shared" si="1483"/>
        <v>X</v>
      </c>
      <c r="N1629" s="58" t="str">
        <f t="shared" si="1483"/>
        <v>X</v>
      </c>
      <c r="O1629" s="58" t="str">
        <f t="shared" si="1483"/>
        <v>X</v>
      </c>
      <c r="P1629" s="58" t="str">
        <f t="shared" si="1483"/>
        <v>X</v>
      </c>
      <c r="Q1629" s="58" t="str">
        <f t="shared" si="1483"/>
        <v>X</v>
      </c>
    </row>
    <row r="1630" spans="1:17" ht="18.75" customHeight="1">
      <c r="A1630" s="780"/>
      <c r="B1630" s="58" t="s">
        <v>36</v>
      </c>
      <c r="C1630" s="58" t="str">
        <f t="shared" ref="C1630:Q1631" si="1484">IF(C11=$V$207,"O",IF(C11=$W$207,"O",IF(C11=$X$207,"O",IF(C11=$Y$207,"O",IF(C11=$Z$207,"O","X")))))</f>
        <v>X</v>
      </c>
      <c r="D1630" s="58" t="str">
        <f t="shared" si="1484"/>
        <v>X</v>
      </c>
      <c r="E1630" s="58" t="str">
        <f t="shared" si="1484"/>
        <v>X</v>
      </c>
      <c r="F1630" s="58" t="str">
        <f t="shared" si="1484"/>
        <v>X</v>
      </c>
      <c r="G1630" s="58" t="str">
        <f t="shared" si="1484"/>
        <v>X</v>
      </c>
      <c r="H1630" s="58" t="str">
        <f t="shared" si="1484"/>
        <v>X</v>
      </c>
      <c r="I1630" s="58" t="str">
        <f t="shared" si="1484"/>
        <v>X</v>
      </c>
      <c r="J1630" s="58" t="str">
        <f t="shared" si="1484"/>
        <v>X</v>
      </c>
      <c r="K1630" s="58" t="str">
        <f t="shared" si="1484"/>
        <v>X</v>
      </c>
      <c r="L1630" s="58" t="str">
        <f t="shared" si="1484"/>
        <v>X</v>
      </c>
      <c r="M1630" s="58" t="str">
        <f t="shared" si="1484"/>
        <v>X</v>
      </c>
      <c r="N1630" s="58" t="str">
        <f t="shared" si="1484"/>
        <v>X</v>
      </c>
      <c r="O1630" s="58" t="str">
        <f t="shared" si="1484"/>
        <v>X</v>
      </c>
      <c r="P1630" s="58" t="str">
        <f t="shared" si="1484"/>
        <v>X</v>
      </c>
      <c r="Q1630" s="58" t="str">
        <f t="shared" si="1484"/>
        <v>X</v>
      </c>
    </row>
    <row r="1631" spans="1:17" ht="18.75" customHeight="1">
      <c r="A1631" s="780"/>
      <c r="B1631" s="58" t="s">
        <v>21</v>
      </c>
      <c r="C1631" s="58" t="str">
        <f>IF(C12=$V$207,"O",IF(C12=$W$207,"O",IF(C12=$X$207,"O",IF(C12=$Y$207,"O",IF(C12=$Z$207,"O","X")))))</f>
        <v>X</v>
      </c>
      <c r="D1631" s="58" t="str">
        <f t="shared" si="1484"/>
        <v>X</v>
      </c>
      <c r="E1631" s="58" t="str">
        <f t="shared" si="1484"/>
        <v>X</v>
      </c>
      <c r="F1631" s="58" t="str">
        <f t="shared" si="1484"/>
        <v>X</v>
      </c>
      <c r="G1631" s="58" t="str">
        <f t="shared" si="1484"/>
        <v>X</v>
      </c>
      <c r="H1631" s="58" t="str">
        <f t="shared" si="1484"/>
        <v>X</v>
      </c>
      <c r="I1631" s="58" t="str">
        <f t="shared" si="1484"/>
        <v>X</v>
      </c>
      <c r="J1631" s="58" t="str">
        <f t="shared" si="1484"/>
        <v>X</v>
      </c>
      <c r="K1631" s="58" t="str">
        <f t="shared" si="1484"/>
        <v>X</v>
      </c>
      <c r="L1631" s="58" t="str">
        <f t="shared" si="1484"/>
        <v>X</v>
      </c>
      <c r="M1631" s="58" t="str">
        <f t="shared" si="1484"/>
        <v>X</v>
      </c>
      <c r="N1631" s="58" t="str">
        <f t="shared" si="1484"/>
        <v>X</v>
      </c>
      <c r="O1631" s="58" t="str">
        <f t="shared" si="1484"/>
        <v>X</v>
      </c>
      <c r="P1631" s="58" t="str">
        <f t="shared" si="1484"/>
        <v>X</v>
      </c>
      <c r="Q1631" s="58" t="str">
        <f t="shared" si="1484"/>
        <v>X</v>
      </c>
    </row>
    <row r="1632" spans="1:17" ht="18.75" customHeight="1">
      <c r="A1632" s="781"/>
      <c r="B1632" s="30" t="s">
        <v>46</v>
      </c>
      <c r="C1632" s="47">
        <f>COUNTIF(C1626:C1631,"O")</f>
        <v>1</v>
      </c>
      <c r="D1632" s="47">
        <f t="shared" ref="D1632:Q1632" si="1485">COUNTIF(D1626:D1631,"O")</f>
        <v>1</v>
      </c>
      <c r="E1632" s="47">
        <f t="shared" si="1485"/>
        <v>1</v>
      </c>
      <c r="F1632" s="47">
        <f t="shared" si="1485"/>
        <v>1</v>
      </c>
      <c r="G1632" s="47">
        <f t="shared" si="1485"/>
        <v>1</v>
      </c>
      <c r="H1632" s="47">
        <f t="shared" si="1485"/>
        <v>1</v>
      </c>
      <c r="I1632" s="47">
        <f t="shared" si="1485"/>
        <v>1</v>
      </c>
      <c r="J1632" s="47">
        <f t="shared" si="1485"/>
        <v>1</v>
      </c>
      <c r="K1632" s="47">
        <f t="shared" si="1485"/>
        <v>1</v>
      </c>
      <c r="L1632" s="47">
        <f t="shared" si="1485"/>
        <v>1</v>
      </c>
      <c r="M1632" s="47">
        <f t="shared" si="1485"/>
        <v>1</v>
      </c>
      <c r="N1632" s="47">
        <f t="shared" si="1485"/>
        <v>1</v>
      </c>
      <c r="O1632" s="47">
        <f t="shared" si="1485"/>
        <v>1</v>
      </c>
      <c r="P1632" s="47">
        <f t="shared" si="1485"/>
        <v>1</v>
      </c>
      <c r="Q1632" s="47">
        <f t="shared" si="1485"/>
        <v>1</v>
      </c>
    </row>
    <row r="1633" spans="1:17" ht="18.75" customHeight="1">
      <c r="A1633" s="779">
        <v>192</v>
      </c>
      <c r="B1633" s="58" t="s">
        <v>32</v>
      </c>
      <c r="C1633" s="58" t="str">
        <f>IF(C7=$V$208,"O",IF(C7=$W$208,"O",IF(C7=$X$208,"O",IF(C7=$Y$208,"O",IF(C7=$Z$208,"O","X")))))</f>
        <v>X</v>
      </c>
      <c r="D1633" s="58" t="str">
        <f t="shared" ref="D1633:Q1633" si="1486">IF(D7=$V$208,"O",IF(D7=$W$208,"O",IF(D7=$X$208,"O",IF(D7=$Y$208,"O",IF(D7=$Z$208,"O","X")))))</f>
        <v>X</v>
      </c>
      <c r="E1633" s="58" t="str">
        <f t="shared" si="1486"/>
        <v>X</v>
      </c>
      <c r="F1633" s="58" t="str">
        <f t="shared" si="1486"/>
        <v>X</v>
      </c>
      <c r="G1633" s="58" t="str">
        <f t="shared" si="1486"/>
        <v>X</v>
      </c>
      <c r="H1633" s="58" t="str">
        <f t="shared" si="1486"/>
        <v>X</v>
      </c>
      <c r="I1633" s="58" t="str">
        <f t="shared" si="1486"/>
        <v>X</v>
      </c>
      <c r="J1633" s="58" t="str">
        <f t="shared" si="1486"/>
        <v>X</v>
      </c>
      <c r="K1633" s="58" t="str">
        <f t="shared" si="1486"/>
        <v>X</v>
      </c>
      <c r="L1633" s="58" t="str">
        <f t="shared" si="1486"/>
        <v>X</v>
      </c>
      <c r="M1633" s="58" t="str">
        <f t="shared" si="1486"/>
        <v>X</v>
      </c>
      <c r="N1633" s="58" t="str">
        <f t="shared" si="1486"/>
        <v>X</v>
      </c>
      <c r="O1633" s="58" t="str">
        <f t="shared" si="1486"/>
        <v>X</v>
      </c>
      <c r="P1633" s="58" t="str">
        <f t="shared" si="1486"/>
        <v>X</v>
      </c>
      <c r="Q1633" s="58" t="str">
        <f t="shared" si="1486"/>
        <v>X</v>
      </c>
    </row>
    <row r="1634" spans="1:17" ht="18.75" customHeight="1">
      <c r="A1634" s="780"/>
      <c r="B1634" s="58" t="s">
        <v>33</v>
      </c>
      <c r="C1634" s="58" t="str">
        <f t="shared" ref="C1634:Q1634" si="1487">IF(C8=$V$208,"O",IF(C8=$W$208,"O",IF(C8=$X$208,"O",IF(C8=$Y$208,"O",IF(C8=$Z$208,"O","X")))))</f>
        <v>X</v>
      </c>
      <c r="D1634" s="58" t="str">
        <f t="shared" si="1487"/>
        <v>X</v>
      </c>
      <c r="E1634" s="58" t="str">
        <f t="shared" si="1487"/>
        <v>X</v>
      </c>
      <c r="F1634" s="58" t="str">
        <f t="shared" si="1487"/>
        <v>X</v>
      </c>
      <c r="G1634" s="58" t="str">
        <f t="shared" si="1487"/>
        <v>X</v>
      </c>
      <c r="H1634" s="58" t="str">
        <f t="shared" si="1487"/>
        <v>X</v>
      </c>
      <c r="I1634" s="58" t="str">
        <f t="shared" si="1487"/>
        <v>X</v>
      </c>
      <c r="J1634" s="58" t="str">
        <f t="shared" si="1487"/>
        <v>X</v>
      </c>
      <c r="K1634" s="58" t="str">
        <f t="shared" si="1487"/>
        <v>X</v>
      </c>
      <c r="L1634" s="58" t="str">
        <f t="shared" si="1487"/>
        <v>X</v>
      </c>
      <c r="M1634" s="58" t="str">
        <f t="shared" si="1487"/>
        <v>X</v>
      </c>
      <c r="N1634" s="58" t="str">
        <f t="shared" si="1487"/>
        <v>X</v>
      </c>
      <c r="O1634" s="58" t="str">
        <f t="shared" si="1487"/>
        <v>X</v>
      </c>
      <c r="P1634" s="58" t="str">
        <f t="shared" si="1487"/>
        <v>X</v>
      </c>
      <c r="Q1634" s="58" t="str">
        <f t="shared" si="1487"/>
        <v>X</v>
      </c>
    </row>
    <row r="1635" spans="1:17" ht="18.75" customHeight="1">
      <c r="A1635" s="780"/>
      <c r="B1635" s="58" t="s">
        <v>34</v>
      </c>
      <c r="C1635" s="58" t="str">
        <f t="shared" ref="C1635:Q1635" si="1488">IF(C9=$V$208,"O",IF(C9=$W$208,"O",IF(C9=$X$208,"O",IF(C9=$Y$208,"O",IF(C9=$Z$208,"O","X")))))</f>
        <v>X</v>
      </c>
      <c r="D1635" s="58" t="str">
        <f t="shared" si="1488"/>
        <v>X</v>
      </c>
      <c r="E1635" s="58" t="str">
        <f t="shared" si="1488"/>
        <v>X</v>
      </c>
      <c r="F1635" s="58" t="str">
        <f t="shared" si="1488"/>
        <v>X</v>
      </c>
      <c r="G1635" s="58" t="str">
        <f t="shared" si="1488"/>
        <v>X</v>
      </c>
      <c r="H1635" s="58" t="str">
        <f t="shared" si="1488"/>
        <v>X</v>
      </c>
      <c r="I1635" s="58" t="str">
        <f t="shared" si="1488"/>
        <v>X</v>
      </c>
      <c r="J1635" s="58" t="str">
        <f t="shared" si="1488"/>
        <v>X</v>
      </c>
      <c r="K1635" s="58" t="str">
        <f t="shared" si="1488"/>
        <v>X</v>
      </c>
      <c r="L1635" s="58" t="str">
        <f t="shared" si="1488"/>
        <v>X</v>
      </c>
      <c r="M1635" s="58" t="str">
        <f t="shared" si="1488"/>
        <v>X</v>
      </c>
      <c r="N1635" s="58" t="str">
        <f t="shared" si="1488"/>
        <v>X</v>
      </c>
      <c r="O1635" s="58" t="str">
        <f t="shared" si="1488"/>
        <v>X</v>
      </c>
      <c r="P1635" s="58" t="str">
        <f t="shared" si="1488"/>
        <v>X</v>
      </c>
      <c r="Q1635" s="58" t="str">
        <f t="shared" si="1488"/>
        <v>X</v>
      </c>
    </row>
    <row r="1636" spans="1:17" ht="18.75" customHeight="1">
      <c r="A1636" s="780"/>
      <c r="B1636" s="58" t="s">
        <v>35</v>
      </c>
      <c r="C1636" s="58" t="str">
        <f t="shared" ref="C1636:Q1636" si="1489">IF(C10=$V$208,"O",IF(C10=$W$208,"O",IF(C10=$X$208,"O",IF(C10=$Y$208,"O",IF(C10=$Z$208,"O","X")))))</f>
        <v>X</v>
      </c>
      <c r="D1636" s="58" t="str">
        <f t="shared" si="1489"/>
        <v>X</v>
      </c>
      <c r="E1636" s="58" t="str">
        <f t="shared" si="1489"/>
        <v>X</v>
      </c>
      <c r="F1636" s="58" t="str">
        <f t="shared" si="1489"/>
        <v>X</v>
      </c>
      <c r="G1636" s="58" t="str">
        <f t="shared" si="1489"/>
        <v>X</v>
      </c>
      <c r="H1636" s="58" t="str">
        <f t="shared" si="1489"/>
        <v>X</v>
      </c>
      <c r="I1636" s="58" t="str">
        <f t="shared" si="1489"/>
        <v>X</v>
      </c>
      <c r="J1636" s="58" t="str">
        <f t="shared" si="1489"/>
        <v>X</v>
      </c>
      <c r="K1636" s="58" t="str">
        <f t="shared" si="1489"/>
        <v>X</v>
      </c>
      <c r="L1636" s="58" t="str">
        <f t="shared" si="1489"/>
        <v>X</v>
      </c>
      <c r="M1636" s="58" t="str">
        <f t="shared" si="1489"/>
        <v>X</v>
      </c>
      <c r="N1636" s="58" t="str">
        <f t="shared" si="1489"/>
        <v>X</v>
      </c>
      <c r="O1636" s="58" t="str">
        <f t="shared" si="1489"/>
        <v>X</v>
      </c>
      <c r="P1636" s="58" t="str">
        <f t="shared" si="1489"/>
        <v>X</v>
      </c>
      <c r="Q1636" s="58" t="str">
        <f t="shared" si="1489"/>
        <v>X</v>
      </c>
    </row>
    <row r="1637" spans="1:17" ht="18.75" customHeight="1">
      <c r="A1637" s="780"/>
      <c r="B1637" s="58" t="s">
        <v>36</v>
      </c>
      <c r="C1637" s="58" t="str">
        <f t="shared" ref="C1637:Q1637" si="1490">IF(C11=$V$208,"O",IF(C11=$W$208,"O",IF(C11=$X$208,"O",IF(C11=$Y$208,"O",IF(C11=$Z$208,"O","X")))))</f>
        <v>X</v>
      </c>
      <c r="D1637" s="58" t="str">
        <f t="shared" si="1490"/>
        <v>X</v>
      </c>
      <c r="E1637" s="58" t="str">
        <f t="shared" si="1490"/>
        <v>X</v>
      </c>
      <c r="F1637" s="58" t="str">
        <f t="shared" si="1490"/>
        <v>X</v>
      </c>
      <c r="G1637" s="58" t="str">
        <f t="shared" si="1490"/>
        <v>X</v>
      </c>
      <c r="H1637" s="58" t="str">
        <f t="shared" si="1490"/>
        <v>X</v>
      </c>
      <c r="I1637" s="58" t="str">
        <f t="shared" si="1490"/>
        <v>X</v>
      </c>
      <c r="J1637" s="58" t="str">
        <f t="shared" si="1490"/>
        <v>X</v>
      </c>
      <c r="K1637" s="58" t="str">
        <f t="shared" si="1490"/>
        <v>X</v>
      </c>
      <c r="L1637" s="58" t="str">
        <f t="shared" si="1490"/>
        <v>X</v>
      </c>
      <c r="M1637" s="58" t="str">
        <f t="shared" si="1490"/>
        <v>X</v>
      </c>
      <c r="N1637" s="58" t="str">
        <f t="shared" si="1490"/>
        <v>X</v>
      </c>
      <c r="O1637" s="58" t="str">
        <f t="shared" si="1490"/>
        <v>X</v>
      </c>
      <c r="P1637" s="58" t="str">
        <f t="shared" si="1490"/>
        <v>X</v>
      </c>
      <c r="Q1637" s="58" t="str">
        <f t="shared" si="1490"/>
        <v>X</v>
      </c>
    </row>
    <row r="1638" spans="1:17" ht="18.75" customHeight="1">
      <c r="A1638" s="780"/>
      <c r="B1638" s="58" t="s">
        <v>21</v>
      </c>
      <c r="C1638" s="58" t="str">
        <f t="shared" ref="C1638:Q1638" si="1491">IF(C12=$V$208,"O",IF(C12=$W$208,"O",IF(C12=$X$208,"O",IF(C12=$Y$208,"O",IF(C12=$Z$208,"O","X")))))</f>
        <v>X</v>
      </c>
      <c r="D1638" s="58" t="str">
        <f t="shared" si="1491"/>
        <v>X</v>
      </c>
      <c r="E1638" s="58" t="str">
        <f t="shared" si="1491"/>
        <v>X</v>
      </c>
      <c r="F1638" s="58" t="str">
        <f t="shared" si="1491"/>
        <v>X</v>
      </c>
      <c r="G1638" s="58" t="str">
        <f t="shared" si="1491"/>
        <v>X</v>
      </c>
      <c r="H1638" s="58" t="str">
        <f t="shared" si="1491"/>
        <v>X</v>
      </c>
      <c r="I1638" s="58" t="str">
        <f t="shared" si="1491"/>
        <v>X</v>
      </c>
      <c r="J1638" s="58" t="str">
        <f t="shared" si="1491"/>
        <v>X</v>
      </c>
      <c r="K1638" s="58" t="str">
        <f t="shared" si="1491"/>
        <v>X</v>
      </c>
      <c r="L1638" s="58" t="str">
        <f t="shared" si="1491"/>
        <v>X</v>
      </c>
      <c r="M1638" s="58" t="str">
        <f t="shared" si="1491"/>
        <v>X</v>
      </c>
      <c r="N1638" s="58" t="str">
        <f t="shared" si="1491"/>
        <v>X</v>
      </c>
      <c r="O1638" s="58" t="str">
        <f t="shared" si="1491"/>
        <v>X</v>
      </c>
      <c r="P1638" s="58" t="str">
        <f t="shared" si="1491"/>
        <v>X</v>
      </c>
      <c r="Q1638" s="58" t="str">
        <f t="shared" si="1491"/>
        <v>X</v>
      </c>
    </row>
    <row r="1639" spans="1:17" ht="18.75" customHeight="1">
      <c r="A1639" s="781"/>
      <c r="B1639" s="30" t="s">
        <v>46</v>
      </c>
      <c r="C1639" s="47">
        <f>COUNTIF(C1633:C1638,"O")</f>
        <v>0</v>
      </c>
      <c r="D1639" s="47">
        <f t="shared" ref="D1639:Q1639" si="1492">COUNTIF(D1633:D1638,"O")</f>
        <v>0</v>
      </c>
      <c r="E1639" s="47">
        <f t="shared" si="1492"/>
        <v>0</v>
      </c>
      <c r="F1639" s="47">
        <f t="shared" si="1492"/>
        <v>0</v>
      </c>
      <c r="G1639" s="47">
        <f t="shared" si="1492"/>
        <v>0</v>
      </c>
      <c r="H1639" s="47">
        <f t="shared" si="1492"/>
        <v>0</v>
      </c>
      <c r="I1639" s="47">
        <f t="shared" si="1492"/>
        <v>0</v>
      </c>
      <c r="J1639" s="47">
        <f t="shared" si="1492"/>
        <v>0</v>
      </c>
      <c r="K1639" s="47">
        <f t="shared" si="1492"/>
        <v>0</v>
      </c>
      <c r="L1639" s="47">
        <f t="shared" si="1492"/>
        <v>0</v>
      </c>
      <c r="M1639" s="47">
        <f t="shared" si="1492"/>
        <v>0</v>
      </c>
      <c r="N1639" s="47">
        <f t="shared" si="1492"/>
        <v>0</v>
      </c>
      <c r="O1639" s="47">
        <f t="shared" si="1492"/>
        <v>0</v>
      </c>
      <c r="P1639" s="47">
        <f t="shared" si="1492"/>
        <v>0</v>
      </c>
      <c r="Q1639" s="47">
        <f t="shared" si="1492"/>
        <v>0</v>
      </c>
    </row>
    <row r="1640" spans="1:17" ht="18.75" customHeight="1">
      <c r="A1640" s="779">
        <v>193</v>
      </c>
      <c r="B1640" s="58" t="s">
        <v>32</v>
      </c>
      <c r="C1640" s="58" t="str">
        <f>IF(C7=$V$209,"O",IF(C7=$W$209,"O",IF(C7=$X$209,"O",IF(C7=$Y$209,"O",IF(C7=$Z$209,"O",IF(C7=$AA$209,"O",IF(C7=$AB$209,"O",IF(C7=$AC$209,"O",IF(C7=$AD$209,"O","X")))))))))</f>
        <v>X</v>
      </c>
      <c r="D1640" s="58" t="str">
        <f t="shared" ref="D1640:Q1640" si="1493">IF(D7=$V$209,"O",IF(D7=$W$209,"O",IF(D7=$X$209,"O",IF(D7=$Y$209,"O",IF(D7=$Z$209,"O",IF(D7=$AA$209,"O",IF(D7=$AB$209,"O",IF(D7=$AC$209,"O",IF(D7=$AD$209,"O","X")))))))))</f>
        <v>X</v>
      </c>
      <c r="E1640" s="58" t="str">
        <f t="shared" si="1493"/>
        <v>X</v>
      </c>
      <c r="F1640" s="58" t="str">
        <f t="shared" si="1493"/>
        <v>X</v>
      </c>
      <c r="G1640" s="58" t="str">
        <f t="shared" si="1493"/>
        <v>X</v>
      </c>
      <c r="H1640" s="58" t="str">
        <f t="shared" si="1493"/>
        <v>X</v>
      </c>
      <c r="I1640" s="58" t="str">
        <f t="shared" si="1493"/>
        <v>X</v>
      </c>
      <c r="J1640" s="58" t="str">
        <f t="shared" si="1493"/>
        <v>X</v>
      </c>
      <c r="K1640" s="58" t="str">
        <f t="shared" si="1493"/>
        <v>X</v>
      </c>
      <c r="L1640" s="58" t="str">
        <f t="shared" si="1493"/>
        <v>X</v>
      </c>
      <c r="M1640" s="58" t="str">
        <f t="shared" si="1493"/>
        <v>X</v>
      </c>
      <c r="N1640" s="58" t="str">
        <f t="shared" si="1493"/>
        <v>X</v>
      </c>
      <c r="O1640" s="58" t="str">
        <f t="shared" si="1493"/>
        <v>X</v>
      </c>
      <c r="P1640" s="58" t="str">
        <f t="shared" si="1493"/>
        <v>X</v>
      </c>
      <c r="Q1640" s="58" t="str">
        <f t="shared" si="1493"/>
        <v>X</v>
      </c>
    </row>
    <row r="1641" spans="1:17" ht="18.75" customHeight="1">
      <c r="A1641" s="780"/>
      <c r="B1641" s="58" t="s">
        <v>33</v>
      </c>
      <c r="C1641" s="58" t="str">
        <f t="shared" ref="C1641:Q1641" si="1494">IF(C8=$V$209,"O",IF(C8=$W$209,"O",IF(C8=$X$209,"O",IF(C8=$Y$209,"O",IF(C8=$Z$209,"O",IF(C8=$AA$209,"O",IF(C8=$AB$209,"O",IF(C8=$AC$209,"O",IF(C8=$AD$209,"O","X")))))))))</f>
        <v>X</v>
      </c>
      <c r="D1641" s="58" t="str">
        <f t="shared" si="1494"/>
        <v>X</v>
      </c>
      <c r="E1641" s="58" t="str">
        <f t="shared" si="1494"/>
        <v>X</v>
      </c>
      <c r="F1641" s="58" t="str">
        <f t="shared" si="1494"/>
        <v>X</v>
      </c>
      <c r="G1641" s="58" t="str">
        <f t="shared" si="1494"/>
        <v>X</v>
      </c>
      <c r="H1641" s="58" t="str">
        <f t="shared" si="1494"/>
        <v>X</v>
      </c>
      <c r="I1641" s="58" t="str">
        <f t="shared" si="1494"/>
        <v>X</v>
      </c>
      <c r="J1641" s="58" t="str">
        <f t="shared" si="1494"/>
        <v>X</v>
      </c>
      <c r="K1641" s="58" t="str">
        <f t="shared" si="1494"/>
        <v>X</v>
      </c>
      <c r="L1641" s="58" t="str">
        <f t="shared" si="1494"/>
        <v>X</v>
      </c>
      <c r="M1641" s="58" t="str">
        <f t="shared" si="1494"/>
        <v>X</v>
      </c>
      <c r="N1641" s="58" t="str">
        <f t="shared" si="1494"/>
        <v>X</v>
      </c>
      <c r="O1641" s="58" t="str">
        <f t="shared" si="1494"/>
        <v>X</v>
      </c>
      <c r="P1641" s="58" t="str">
        <f t="shared" si="1494"/>
        <v>X</v>
      </c>
      <c r="Q1641" s="58" t="str">
        <f t="shared" si="1494"/>
        <v>X</v>
      </c>
    </row>
    <row r="1642" spans="1:17" ht="18.75" customHeight="1">
      <c r="A1642" s="780"/>
      <c r="B1642" s="58" t="s">
        <v>34</v>
      </c>
      <c r="C1642" s="58" t="str">
        <f t="shared" ref="C1642:Q1642" si="1495">IF(C9=$V$209,"O",IF(C9=$W$209,"O",IF(C9=$X$209,"O",IF(C9=$Y$209,"O",IF(C9=$Z$209,"O",IF(C9=$AA$209,"O",IF(C9=$AB$209,"O",IF(C9=$AC$209,"O",IF(C9=$AD$209,"O","X")))))))))</f>
        <v>X</v>
      </c>
      <c r="D1642" s="58" t="str">
        <f t="shared" si="1495"/>
        <v>X</v>
      </c>
      <c r="E1642" s="58" t="str">
        <f t="shared" si="1495"/>
        <v>X</v>
      </c>
      <c r="F1642" s="58" t="str">
        <f t="shared" si="1495"/>
        <v>X</v>
      </c>
      <c r="G1642" s="58" t="str">
        <f t="shared" si="1495"/>
        <v>X</v>
      </c>
      <c r="H1642" s="58" t="str">
        <f t="shared" si="1495"/>
        <v>X</v>
      </c>
      <c r="I1642" s="58" t="str">
        <f t="shared" si="1495"/>
        <v>X</v>
      </c>
      <c r="J1642" s="58" t="str">
        <f t="shared" si="1495"/>
        <v>X</v>
      </c>
      <c r="K1642" s="58" t="str">
        <f t="shared" si="1495"/>
        <v>X</v>
      </c>
      <c r="L1642" s="58" t="str">
        <f t="shared" si="1495"/>
        <v>X</v>
      </c>
      <c r="M1642" s="58" t="str">
        <f t="shared" si="1495"/>
        <v>X</v>
      </c>
      <c r="N1642" s="58" t="str">
        <f t="shared" si="1495"/>
        <v>X</v>
      </c>
      <c r="O1642" s="58" t="str">
        <f t="shared" si="1495"/>
        <v>X</v>
      </c>
      <c r="P1642" s="58" t="str">
        <f t="shared" si="1495"/>
        <v>X</v>
      </c>
      <c r="Q1642" s="58" t="str">
        <f t="shared" si="1495"/>
        <v>X</v>
      </c>
    </row>
    <row r="1643" spans="1:17" ht="18.75" customHeight="1">
      <c r="A1643" s="780"/>
      <c r="B1643" s="58" t="s">
        <v>35</v>
      </c>
      <c r="C1643" s="58" t="str">
        <f t="shared" ref="C1643:Q1643" si="1496">IF(C10=$V$209,"O",IF(C10=$W$209,"O",IF(C10=$X$209,"O",IF(C10=$Y$209,"O",IF(C10=$Z$209,"O",IF(C10=$AA$209,"O",IF(C10=$AB$209,"O",IF(C10=$AC$209,"O",IF(C10=$AD$209,"O","X")))))))))</f>
        <v>X</v>
      </c>
      <c r="D1643" s="58" t="str">
        <f t="shared" si="1496"/>
        <v>X</v>
      </c>
      <c r="E1643" s="58" t="str">
        <f t="shared" si="1496"/>
        <v>X</v>
      </c>
      <c r="F1643" s="58" t="str">
        <f t="shared" si="1496"/>
        <v>X</v>
      </c>
      <c r="G1643" s="58" t="str">
        <f t="shared" si="1496"/>
        <v>X</v>
      </c>
      <c r="H1643" s="58" t="str">
        <f t="shared" si="1496"/>
        <v>X</v>
      </c>
      <c r="I1643" s="58" t="str">
        <f t="shared" si="1496"/>
        <v>X</v>
      </c>
      <c r="J1643" s="58" t="str">
        <f t="shared" si="1496"/>
        <v>X</v>
      </c>
      <c r="K1643" s="58" t="str">
        <f t="shared" si="1496"/>
        <v>X</v>
      </c>
      <c r="L1643" s="58" t="str">
        <f t="shared" si="1496"/>
        <v>X</v>
      </c>
      <c r="M1643" s="58" t="str">
        <f t="shared" si="1496"/>
        <v>X</v>
      </c>
      <c r="N1643" s="58" t="str">
        <f t="shared" si="1496"/>
        <v>X</v>
      </c>
      <c r="O1643" s="58" t="str">
        <f t="shared" si="1496"/>
        <v>X</v>
      </c>
      <c r="P1643" s="58" t="str">
        <f t="shared" si="1496"/>
        <v>X</v>
      </c>
      <c r="Q1643" s="58" t="str">
        <f t="shared" si="1496"/>
        <v>X</v>
      </c>
    </row>
    <row r="1644" spans="1:17" ht="18.75" customHeight="1">
      <c r="A1644" s="780"/>
      <c r="B1644" s="58" t="s">
        <v>36</v>
      </c>
      <c r="C1644" s="58" t="str">
        <f t="shared" ref="C1644:Q1644" si="1497">IF(C11=$V$209,"O",IF(C11=$W$209,"O",IF(C11=$X$209,"O",IF(C11=$Y$209,"O",IF(C11=$Z$209,"O",IF(C11=$AA$209,"O",IF(C11=$AB$209,"O",IF(C11=$AC$209,"O",IF(C11=$AD$209,"O","X")))))))))</f>
        <v>X</v>
      </c>
      <c r="D1644" s="58" t="str">
        <f t="shared" si="1497"/>
        <v>X</v>
      </c>
      <c r="E1644" s="58" t="str">
        <f t="shared" si="1497"/>
        <v>X</v>
      </c>
      <c r="F1644" s="58" t="str">
        <f t="shared" si="1497"/>
        <v>X</v>
      </c>
      <c r="G1644" s="58" t="str">
        <f t="shared" si="1497"/>
        <v>X</v>
      </c>
      <c r="H1644" s="58" t="str">
        <f t="shared" si="1497"/>
        <v>X</v>
      </c>
      <c r="I1644" s="58" t="str">
        <f t="shared" si="1497"/>
        <v>X</v>
      </c>
      <c r="J1644" s="58" t="str">
        <f t="shared" si="1497"/>
        <v>X</v>
      </c>
      <c r="K1644" s="58" t="str">
        <f t="shared" si="1497"/>
        <v>X</v>
      </c>
      <c r="L1644" s="58" t="str">
        <f t="shared" si="1497"/>
        <v>X</v>
      </c>
      <c r="M1644" s="58" t="str">
        <f t="shared" si="1497"/>
        <v>X</v>
      </c>
      <c r="N1644" s="58" t="str">
        <f t="shared" si="1497"/>
        <v>X</v>
      </c>
      <c r="O1644" s="58" t="str">
        <f t="shared" si="1497"/>
        <v>X</v>
      </c>
      <c r="P1644" s="58" t="str">
        <f t="shared" si="1497"/>
        <v>X</v>
      </c>
      <c r="Q1644" s="58" t="str">
        <f t="shared" si="1497"/>
        <v>X</v>
      </c>
    </row>
    <row r="1645" spans="1:17" ht="18.75" customHeight="1">
      <c r="A1645" s="780"/>
      <c r="B1645" s="58" t="s">
        <v>21</v>
      </c>
      <c r="C1645" s="58" t="str">
        <f t="shared" ref="C1645:Q1645" si="1498">IF(C12=$V$209,"O",IF(C12=$W$209,"O",IF(C12=$X$209,"O",IF(C12=$Y$209,"O",IF(C12=$Z$209,"O",IF(C12=$AA$209,"O",IF(C12=$AB$209,"O",IF(C12=$AC$209,"O",IF(C12=$AD$209,"O","X")))))))))</f>
        <v>O</v>
      </c>
      <c r="D1645" s="58" t="str">
        <f t="shared" si="1498"/>
        <v>O</v>
      </c>
      <c r="E1645" s="58" t="str">
        <f t="shared" si="1498"/>
        <v>O</v>
      </c>
      <c r="F1645" s="58" t="str">
        <f t="shared" si="1498"/>
        <v>O</v>
      </c>
      <c r="G1645" s="58" t="str">
        <f t="shared" si="1498"/>
        <v>O</v>
      </c>
      <c r="H1645" s="58" t="str">
        <f t="shared" si="1498"/>
        <v>O</v>
      </c>
      <c r="I1645" s="58" t="str">
        <f t="shared" si="1498"/>
        <v>O</v>
      </c>
      <c r="J1645" s="58" t="str">
        <f t="shared" si="1498"/>
        <v>O</v>
      </c>
      <c r="K1645" s="58" t="str">
        <f t="shared" si="1498"/>
        <v>O</v>
      </c>
      <c r="L1645" s="58" t="str">
        <f t="shared" si="1498"/>
        <v>O</v>
      </c>
      <c r="M1645" s="58" t="str">
        <f t="shared" si="1498"/>
        <v>O</v>
      </c>
      <c r="N1645" s="58" t="str">
        <f t="shared" si="1498"/>
        <v>O</v>
      </c>
      <c r="O1645" s="58" t="str">
        <f t="shared" si="1498"/>
        <v>O</v>
      </c>
      <c r="P1645" s="58" t="str">
        <f t="shared" si="1498"/>
        <v>O</v>
      </c>
      <c r="Q1645" s="58" t="str">
        <f t="shared" si="1498"/>
        <v>O</v>
      </c>
    </row>
    <row r="1646" spans="1:17" ht="18.75" customHeight="1">
      <c r="A1646" s="781"/>
      <c r="B1646" s="30" t="s">
        <v>46</v>
      </c>
      <c r="C1646" s="47">
        <f>COUNTIF(C1640:C1645,"O")</f>
        <v>1</v>
      </c>
      <c r="D1646" s="47">
        <f t="shared" ref="D1646:Q1646" si="1499">COUNTIF(D1640:D1645,"O")</f>
        <v>1</v>
      </c>
      <c r="E1646" s="47">
        <f t="shared" si="1499"/>
        <v>1</v>
      </c>
      <c r="F1646" s="47">
        <f t="shared" si="1499"/>
        <v>1</v>
      </c>
      <c r="G1646" s="47">
        <f t="shared" si="1499"/>
        <v>1</v>
      </c>
      <c r="H1646" s="47">
        <f t="shared" si="1499"/>
        <v>1</v>
      </c>
      <c r="I1646" s="47">
        <f t="shared" si="1499"/>
        <v>1</v>
      </c>
      <c r="J1646" s="47">
        <f t="shared" si="1499"/>
        <v>1</v>
      </c>
      <c r="K1646" s="47">
        <f t="shared" si="1499"/>
        <v>1</v>
      </c>
      <c r="L1646" s="47">
        <f t="shared" si="1499"/>
        <v>1</v>
      </c>
      <c r="M1646" s="47">
        <f t="shared" si="1499"/>
        <v>1</v>
      </c>
      <c r="N1646" s="47">
        <f t="shared" si="1499"/>
        <v>1</v>
      </c>
      <c r="O1646" s="47">
        <f t="shared" si="1499"/>
        <v>1</v>
      </c>
      <c r="P1646" s="47">
        <f t="shared" si="1499"/>
        <v>1</v>
      </c>
      <c r="Q1646" s="47">
        <f t="shared" si="1499"/>
        <v>1</v>
      </c>
    </row>
    <row r="1647" spans="1:17" ht="18.75" customHeight="1">
      <c r="A1647" s="779">
        <v>194</v>
      </c>
      <c r="B1647" s="58" t="s">
        <v>32</v>
      </c>
      <c r="C1647" s="58" t="str">
        <f>IF(C7=$V$210,"O",IF(C7=$W$210,"O",IF(C7=$X$210,"O",IF(C7=$Y$210,"O",IF(C7=$Z$210,"O",IF(C7=$AA$210,"O",IF(C7=$AB$210,"O",IF(C7=$AC$210,"O",IF(C7=$AD$210,"O","X")))))))))</f>
        <v>X</v>
      </c>
      <c r="D1647" s="58" t="str">
        <f t="shared" ref="D1647:Q1647" si="1500">IF(D7=$V$210,"O",IF(D7=$W$210,"O",IF(D7=$X$210,"O",IF(D7=$Y$210,"O",IF(D7=$Z$210,"O",IF(D7=$AA$210,"O",IF(D7=$AB$210,"O",IF(D7=$AC$210,"O",IF(D7=$AD$210,"O","X")))))))))</f>
        <v>X</v>
      </c>
      <c r="E1647" s="58" t="str">
        <f t="shared" si="1500"/>
        <v>X</v>
      </c>
      <c r="F1647" s="58" t="str">
        <f t="shared" si="1500"/>
        <v>X</v>
      </c>
      <c r="G1647" s="58" t="str">
        <f t="shared" si="1500"/>
        <v>X</v>
      </c>
      <c r="H1647" s="58" t="str">
        <f t="shared" si="1500"/>
        <v>X</v>
      </c>
      <c r="I1647" s="58" t="str">
        <f t="shared" si="1500"/>
        <v>X</v>
      </c>
      <c r="J1647" s="58" t="str">
        <f t="shared" si="1500"/>
        <v>X</v>
      </c>
      <c r="K1647" s="58" t="str">
        <f t="shared" si="1500"/>
        <v>X</v>
      </c>
      <c r="L1647" s="58" t="str">
        <f t="shared" si="1500"/>
        <v>X</v>
      </c>
      <c r="M1647" s="58" t="str">
        <f t="shared" si="1500"/>
        <v>X</v>
      </c>
      <c r="N1647" s="58" t="str">
        <f t="shared" si="1500"/>
        <v>X</v>
      </c>
      <c r="O1647" s="58" t="str">
        <f t="shared" si="1500"/>
        <v>X</v>
      </c>
      <c r="P1647" s="58" t="str">
        <f t="shared" si="1500"/>
        <v>X</v>
      </c>
      <c r="Q1647" s="58" t="str">
        <f t="shared" si="1500"/>
        <v>X</v>
      </c>
    </row>
    <row r="1648" spans="1:17" ht="18.75" customHeight="1">
      <c r="A1648" s="780"/>
      <c r="B1648" s="58" t="s">
        <v>33</v>
      </c>
      <c r="C1648" s="58" t="str">
        <f t="shared" ref="C1648:Q1648" si="1501">IF(C8=$V$210,"O",IF(C8=$W$210,"O",IF(C8=$X$210,"O",IF(C8=$Y$210,"O",IF(C8=$Z$210,"O",IF(C8=$AA$210,"O",IF(C8=$AB$210,"O",IF(C8=$AC$210,"O",IF(C8=$AD$210,"O","X")))))))))</f>
        <v>X</v>
      </c>
      <c r="D1648" s="58" t="str">
        <f t="shared" si="1501"/>
        <v>X</v>
      </c>
      <c r="E1648" s="58" t="str">
        <f t="shared" si="1501"/>
        <v>X</v>
      </c>
      <c r="F1648" s="58" t="str">
        <f t="shared" si="1501"/>
        <v>X</v>
      </c>
      <c r="G1648" s="58" t="str">
        <f t="shared" si="1501"/>
        <v>X</v>
      </c>
      <c r="H1648" s="58" t="str">
        <f t="shared" si="1501"/>
        <v>X</v>
      </c>
      <c r="I1648" s="58" t="str">
        <f t="shared" si="1501"/>
        <v>X</v>
      </c>
      <c r="J1648" s="58" t="str">
        <f t="shared" si="1501"/>
        <v>X</v>
      </c>
      <c r="K1648" s="58" t="str">
        <f t="shared" si="1501"/>
        <v>X</v>
      </c>
      <c r="L1648" s="58" t="str">
        <f t="shared" si="1501"/>
        <v>X</v>
      </c>
      <c r="M1648" s="58" t="str">
        <f t="shared" si="1501"/>
        <v>X</v>
      </c>
      <c r="N1648" s="58" t="str">
        <f t="shared" si="1501"/>
        <v>X</v>
      </c>
      <c r="O1648" s="58" t="str">
        <f t="shared" si="1501"/>
        <v>X</v>
      </c>
      <c r="P1648" s="58" t="str">
        <f t="shared" si="1501"/>
        <v>X</v>
      </c>
      <c r="Q1648" s="58" t="str">
        <f t="shared" si="1501"/>
        <v>X</v>
      </c>
    </row>
    <row r="1649" spans="1:17" ht="18.75" customHeight="1">
      <c r="A1649" s="780"/>
      <c r="B1649" s="58" t="s">
        <v>34</v>
      </c>
      <c r="C1649" s="58" t="str">
        <f t="shared" ref="C1649:Q1649" si="1502">IF(C9=$V$210,"O",IF(C9=$W$210,"O",IF(C9=$X$210,"O",IF(C9=$Y$210,"O",IF(C9=$Z$210,"O",IF(C9=$AA$210,"O",IF(C9=$AB$210,"O",IF(C9=$AC$210,"O",IF(C9=$AD$210,"O","X")))))))))</f>
        <v>X</v>
      </c>
      <c r="D1649" s="58" t="str">
        <f t="shared" si="1502"/>
        <v>X</v>
      </c>
      <c r="E1649" s="58" t="str">
        <f t="shared" si="1502"/>
        <v>X</v>
      </c>
      <c r="F1649" s="58" t="str">
        <f t="shared" si="1502"/>
        <v>X</v>
      </c>
      <c r="G1649" s="58" t="str">
        <f t="shared" si="1502"/>
        <v>X</v>
      </c>
      <c r="H1649" s="58" t="str">
        <f t="shared" si="1502"/>
        <v>X</v>
      </c>
      <c r="I1649" s="58" t="str">
        <f t="shared" si="1502"/>
        <v>X</v>
      </c>
      <c r="J1649" s="58" t="str">
        <f t="shared" si="1502"/>
        <v>X</v>
      </c>
      <c r="K1649" s="58" t="str">
        <f t="shared" si="1502"/>
        <v>X</v>
      </c>
      <c r="L1649" s="58" t="str">
        <f t="shared" si="1502"/>
        <v>X</v>
      </c>
      <c r="M1649" s="58" t="str">
        <f t="shared" si="1502"/>
        <v>X</v>
      </c>
      <c r="N1649" s="58" t="str">
        <f t="shared" si="1502"/>
        <v>X</v>
      </c>
      <c r="O1649" s="58" t="str">
        <f t="shared" si="1502"/>
        <v>X</v>
      </c>
      <c r="P1649" s="58" t="str">
        <f t="shared" si="1502"/>
        <v>X</v>
      </c>
      <c r="Q1649" s="58" t="str">
        <f t="shared" si="1502"/>
        <v>X</v>
      </c>
    </row>
    <row r="1650" spans="1:17" ht="18.75" customHeight="1">
      <c r="A1650" s="780"/>
      <c r="B1650" s="58" t="s">
        <v>35</v>
      </c>
      <c r="C1650" s="58" t="str">
        <f t="shared" ref="C1650:Q1650" si="1503">IF(C10=$V$210,"O",IF(C10=$W$210,"O",IF(C10=$X$210,"O",IF(C10=$Y$210,"O",IF(C10=$Z$210,"O",IF(C10=$AA$210,"O",IF(C10=$AB$210,"O",IF(C10=$AC$210,"O",IF(C10=$AD$210,"O","X")))))))))</f>
        <v>X</v>
      </c>
      <c r="D1650" s="58" t="str">
        <f t="shared" si="1503"/>
        <v>X</v>
      </c>
      <c r="E1650" s="58" t="str">
        <f t="shared" si="1503"/>
        <v>X</v>
      </c>
      <c r="F1650" s="58" t="str">
        <f t="shared" si="1503"/>
        <v>X</v>
      </c>
      <c r="G1650" s="58" t="str">
        <f t="shared" si="1503"/>
        <v>X</v>
      </c>
      <c r="H1650" s="58" t="str">
        <f t="shared" si="1503"/>
        <v>X</v>
      </c>
      <c r="I1650" s="58" t="str">
        <f t="shared" si="1503"/>
        <v>X</v>
      </c>
      <c r="J1650" s="58" t="str">
        <f t="shared" si="1503"/>
        <v>X</v>
      </c>
      <c r="K1650" s="58" t="str">
        <f t="shared" si="1503"/>
        <v>X</v>
      </c>
      <c r="L1650" s="58" t="str">
        <f t="shared" si="1503"/>
        <v>X</v>
      </c>
      <c r="M1650" s="58" t="str">
        <f t="shared" si="1503"/>
        <v>X</v>
      </c>
      <c r="N1650" s="58" t="str">
        <f t="shared" si="1503"/>
        <v>X</v>
      </c>
      <c r="O1650" s="58" t="str">
        <f t="shared" si="1503"/>
        <v>X</v>
      </c>
      <c r="P1650" s="58" t="str">
        <f t="shared" si="1503"/>
        <v>X</v>
      </c>
      <c r="Q1650" s="58" t="str">
        <f t="shared" si="1503"/>
        <v>X</v>
      </c>
    </row>
    <row r="1651" spans="1:17" ht="18.75" customHeight="1">
      <c r="A1651" s="780"/>
      <c r="B1651" s="58" t="s">
        <v>36</v>
      </c>
      <c r="C1651" s="58" t="str">
        <f t="shared" ref="C1651:Q1651" si="1504">IF(C11=$V$210,"O",IF(C11=$W$210,"O",IF(C11=$X$210,"O",IF(C11=$Y$210,"O",IF(C11=$Z$210,"O",IF(C11=$AA$210,"O",IF(C11=$AB$210,"O",IF(C11=$AC$210,"O",IF(C11=$AD$210,"O","X")))))))))</f>
        <v>O</v>
      </c>
      <c r="D1651" s="58" t="str">
        <f t="shared" si="1504"/>
        <v>O</v>
      </c>
      <c r="E1651" s="58" t="str">
        <f t="shared" si="1504"/>
        <v>O</v>
      </c>
      <c r="F1651" s="58" t="str">
        <f t="shared" si="1504"/>
        <v>O</v>
      </c>
      <c r="G1651" s="58" t="str">
        <f t="shared" si="1504"/>
        <v>O</v>
      </c>
      <c r="H1651" s="58" t="str">
        <f t="shared" si="1504"/>
        <v>O</v>
      </c>
      <c r="I1651" s="58" t="str">
        <f t="shared" si="1504"/>
        <v>O</v>
      </c>
      <c r="J1651" s="58" t="str">
        <f t="shared" si="1504"/>
        <v>O</v>
      </c>
      <c r="K1651" s="58" t="str">
        <f t="shared" si="1504"/>
        <v>O</v>
      </c>
      <c r="L1651" s="58" t="str">
        <f t="shared" si="1504"/>
        <v>O</v>
      </c>
      <c r="M1651" s="58" t="str">
        <f t="shared" si="1504"/>
        <v>O</v>
      </c>
      <c r="N1651" s="58" t="str">
        <f t="shared" si="1504"/>
        <v>O</v>
      </c>
      <c r="O1651" s="58" t="str">
        <f t="shared" si="1504"/>
        <v>O</v>
      </c>
      <c r="P1651" s="58" t="str">
        <f t="shared" si="1504"/>
        <v>O</v>
      </c>
      <c r="Q1651" s="58" t="str">
        <f t="shared" si="1504"/>
        <v>O</v>
      </c>
    </row>
    <row r="1652" spans="1:17" ht="18.75" customHeight="1">
      <c r="A1652" s="780"/>
      <c r="B1652" s="58" t="s">
        <v>21</v>
      </c>
      <c r="C1652" s="58" t="str">
        <f t="shared" ref="C1652:Q1652" si="1505">IF(C12=$V$210,"O",IF(C12=$W$210,"O",IF(C12=$X$210,"O",IF(C12=$Y$210,"O",IF(C12=$Z$210,"O",IF(C12=$AA$210,"O",IF(C12=$AB$210,"O",IF(C12=$AC$210,"O",IF(C12=$AD$210,"O","X")))))))))</f>
        <v>X</v>
      </c>
      <c r="D1652" s="58" t="str">
        <f t="shared" si="1505"/>
        <v>X</v>
      </c>
      <c r="E1652" s="58" t="str">
        <f t="shared" si="1505"/>
        <v>X</v>
      </c>
      <c r="F1652" s="58" t="str">
        <f t="shared" si="1505"/>
        <v>X</v>
      </c>
      <c r="G1652" s="58" t="str">
        <f t="shared" si="1505"/>
        <v>X</v>
      </c>
      <c r="H1652" s="58" t="str">
        <f t="shared" si="1505"/>
        <v>X</v>
      </c>
      <c r="I1652" s="58" t="str">
        <f t="shared" si="1505"/>
        <v>X</v>
      </c>
      <c r="J1652" s="58" t="str">
        <f t="shared" si="1505"/>
        <v>X</v>
      </c>
      <c r="K1652" s="58" t="str">
        <f t="shared" si="1505"/>
        <v>X</v>
      </c>
      <c r="L1652" s="58" t="str">
        <f t="shared" si="1505"/>
        <v>X</v>
      </c>
      <c r="M1652" s="58" t="str">
        <f t="shared" si="1505"/>
        <v>X</v>
      </c>
      <c r="N1652" s="58" t="str">
        <f t="shared" si="1505"/>
        <v>X</v>
      </c>
      <c r="O1652" s="58" t="str">
        <f t="shared" si="1505"/>
        <v>X</v>
      </c>
      <c r="P1652" s="58" t="str">
        <f t="shared" si="1505"/>
        <v>X</v>
      </c>
      <c r="Q1652" s="58" t="str">
        <f t="shared" si="1505"/>
        <v>X</v>
      </c>
    </row>
    <row r="1653" spans="1:17" ht="18.75" customHeight="1">
      <c r="A1653" s="781"/>
      <c r="B1653" s="30" t="s">
        <v>46</v>
      </c>
      <c r="C1653" s="47">
        <f>COUNTIF(C1647:C1652,"O")</f>
        <v>1</v>
      </c>
      <c r="D1653" s="47">
        <f t="shared" ref="D1653:Q1653" si="1506">COUNTIF(D1647:D1652,"O")</f>
        <v>1</v>
      </c>
      <c r="E1653" s="47">
        <f t="shared" si="1506"/>
        <v>1</v>
      </c>
      <c r="F1653" s="47">
        <f t="shared" si="1506"/>
        <v>1</v>
      </c>
      <c r="G1653" s="47">
        <f t="shared" si="1506"/>
        <v>1</v>
      </c>
      <c r="H1653" s="47">
        <f t="shared" si="1506"/>
        <v>1</v>
      </c>
      <c r="I1653" s="47">
        <f t="shared" si="1506"/>
        <v>1</v>
      </c>
      <c r="J1653" s="47">
        <f t="shared" si="1506"/>
        <v>1</v>
      </c>
      <c r="K1653" s="47">
        <f t="shared" si="1506"/>
        <v>1</v>
      </c>
      <c r="L1653" s="47">
        <f t="shared" si="1506"/>
        <v>1</v>
      </c>
      <c r="M1653" s="47">
        <f t="shared" si="1506"/>
        <v>1</v>
      </c>
      <c r="N1653" s="47">
        <f t="shared" si="1506"/>
        <v>1</v>
      </c>
      <c r="O1653" s="47">
        <f t="shared" si="1506"/>
        <v>1</v>
      </c>
      <c r="P1653" s="47">
        <f t="shared" si="1506"/>
        <v>1</v>
      </c>
      <c r="Q1653" s="47">
        <f t="shared" si="1506"/>
        <v>1</v>
      </c>
    </row>
    <row r="1654" spans="1:17" ht="18.75" customHeight="1">
      <c r="A1654" s="779">
        <v>195</v>
      </c>
      <c r="B1654" s="58" t="s">
        <v>32</v>
      </c>
      <c r="C1654" s="58" t="str">
        <f>IF(C7=$V$211,"O",IF(C7=$W$211,"O",IF(C7=$X$211,"O",IF(C7=$Y$211,"O",IF(C7=$Z$211,"O",IF(C7=$AA$211,"O",IF(C7=$AB$211,"O",IF(C7=$AC$211,"O",IF(C7=$AD$211,"O","X")))))))))</f>
        <v>X</v>
      </c>
      <c r="D1654" s="58" t="str">
        <f t="shared" ref="D1654:Q1654" si="1507">IF(D7=$V$211,"O",IF(D7=$W$211,"O",IF(D7=$X$211,"O",IF(D7=$Y$211,"O",IF(D7=$Z$211,"O",IF(D7=$AA$211,"O",IF(D7=$AB$211,"O",IF(D7=$AC$211,"O",IF(D7=$AD$211,"O","X")))))))))</f>
        <v>X</v>
      </c>
      <c r="E1654" s="58" t="str">
        <f t="shared" si="1507"/>
        <v>X</v>
      </c>
      <c r="F1654" s="58" t="str">
        <f t="shared" si="1507"/>
        <v>X</v>
      </c>
      <c r="G1654" s="58" t="str">
        <f t="shared" si="1507"/>
        <v>X</v>
      </c>
      <c r="H1654" s="58" t="str">
        <f t="shared" si="1507"/>
        <v>X</v>
      </c>
      <c r="I1654" s="58" t="str">
        <f t="shared" si="1507"/>
        <v>X</v>
      </c>
      <c r="J1654" s="58" t="str">
        <f t="shared" si="1507"/>
        <v>X</v>
      </c>
      <c r="K1654" s="58" t="str">
        <f t="shared" si="1507"/>
        <v>X</v>
      </c>
      <c r="L1654" s="58" t="str">
        <f t="shared" si="1507"/>
        <v>X</v>
      </c>
      <c r="M1654" s="58" t="str">
        <f t="shared" si="1507"/>
        <v>X</v>
      </c>
      <c r="N1654" s="58" t="str">
        <f t="shared" si="1507"/>
        <v>X</v>
      </c>
      <c r="O1654" s="58" t="str">
        <f t="shared" si="1507"/>
        <v>X</v>
      </c>
      <c r="P1654" s="58" t="str">
        <f t="shared" si="1507"/>
        <v>X</v>
      </c>
      <c r="Q1654" s="58" t="str">
        <f t="shared" si="1507"/>
        <v>X</v>
      </c>
    </row>
    <row r="1655" spans="1:17" ht="18.75" customHeight="1">
      <c r="A1655" s="780"/>
      <c r="B1655" s="58" t="s">
        <v>33</v>
      </c>
      <c r="C1655" s="58" t="str">
        <f t="shared" ref="C1655:Q1655" si="1508">IF(C8=$V$211,"O",IF(C8=$W$211,"O",IF(C8=$X$211,"O",IF(C8=$Y$211,"O",IF(C8=$Z$211,"O",IF(C8=$AA$211,"O",IF(C8=$AB$211,"O",IF(C8=$AC$211,"O",IF(C8=$AD$211,"O","X")))))))))</f>
        <v>X</v>
      </c>
      <c r="D1655" s="58" t="str">
        <f t="shared" si="1508"/>
        <v>X</v>
      </c>
      <c r="E1655" s="58" t="str">
        <f t="shared" si="1508"/>
        <v>X</v>
      </c>
      <c r="F1655" s="58" t="str">
        <f t="shared" si="1508"/>
        <v>X</v>
      </c>
      <c r="G1655" s="58" t="str">
        <f t="shared" si="1508"/>
        <v>X</v>
      </c>
      <c r="H1655" s="58" t="str">
        <f t="shared" si="1508"/>
        <v>X</v>
      </c>
      <c r="I1655" s="58" t="str">
        <f t="shared" si="1508"/>
        <v>X</v>
      </c>
      <c r="J1655" s="58" t="str">
        <f t="shared" si="1508"/>
        <v>X</v>
      </c>
      <c r="K1655" s="58" t="str">
        <f t="shared" si="1508"/>
        <v>X</v>
      </c>
      <c r="L1655" s="58" t="str">
        <f t="shared" si="1508"/>
        <v>X</v>
      </c>
      <c r="M1655" s="58" t="str">
        <f t="shared" si="1508"/>
        <v>X</v>
      </c>
      <c r="N1655" s="58" t="str">
        <f t="shared" si="1508"/>
        <v>X</v>
      </c>
      <c r="O1655" s="58" t="str">
        <f t="shared" si="1508"/>
        <v>X</v>
      </c>
      <c r="P1655" s="58" t="str">
        <f t="shared" si="1508"/>
        <v>X</v>
      </c>
      <c r="Q1655" s="58" t="str">
        <f t="shared" si="1508"/>
        <v>X</v>
      </c>
    </row>
    <row r="1656" spans="1:17" ht="18.75" customHeight="1">
      <c r="A1656" s="780"/>
      <c r="B1656" s="58" t="s">
        <v>34</v>
      </c>
      <c r="C1656" s="58" t="str">
        <f t="shared" ref="C1656:Q1656" si="1509">IF(C9=$V$211,"O",IF(C9=$W$211,"O",IF(C9=$X$211,"O",IF(C9=$Y$211,"O",IF(C9=$Z$211,"O",IF(C9=$AA$211,"O",IF(C9=$AB$211,"O",IF(C9=$AC$211,"O",IF(C9=$AD$211,"O","X")))))))))</f>
        <v>X</v>
      </c>
      <c r="D1656" s="58" t="str">
        <f t="shared" si="1509"/>
        <v>X</v>
      </c>
      <c r="E1656" s="58" t="str">
        <f t="shared" si="1509"/>
        <v>X</v>
      </c>
      <c r="F1656" s="58" t="str">
        <f t="shared" si="1509"/>
        <v>X</v>
      </c>
      <c r="G1656" s="58" t="str">
        <f t="shared" si="1509"/>
        <v>X</v>
      </c>
      <c r="H1656" s="58" t="str">
        <f t="shared" si="1509"/>
        <v>X</v>
      </c>
      <c r="I1656" s="58" t="str">
        <f t="shared" si="1509"/>
        <v>X</v>
      </c>
      <c r="J1656" s="58" t="str">
        <f t="shared" si="1509"/>
        <v>X</v>
      </c>
      <c r="K1656" s="58" t="str">
        <f t="shared" si="1509"/>
        <v>X</v>
      </c>
      <c r="L1656" s="58" t="str">
        <f t="shared" si="1509"/>
        <v>X</v>
      </c>
      <c r="M1656" s="58" t="str">
        <f t="shared" si="1509"/>
        <v>X</v>
      </c>
      <c r="N1656" s="58" t="str">
        <f t="shared" si="1509"/>
        <v>X</v>
      </c>
      <c r="O1656" s="58" t="str">
        <f t="shared" si="1509"/>
        <v>X</v>
      </c>
      <c r="P1656" s="58" t="str">
        <f t="shared" si="1509"/>
        <v>X</v>
      </c>
      <c r="Q1656" s="58" t="str">
        <f t="shared" si="1509"/>
        <v>X</v>
      </c>
    </row>
    <row r="1657" spans="1:17" ht="18.75" customHeight="1">
      <c r="A1657" s="780"/>
      <c r="B1657" s="58" t="s">
        <v>35</v>
      </c>
      <c r="C1657" s="58" t="str">
        <f t="shared" ref="C1657:Q1657" si="1510">IF(C10=$V$211,"O",IF(C10=$W$211,"O",IF(C10=$X$211,"O",IF(C10=$Y$211,"O",IF(C10=$Z$211,"O",IF(C10=$AA$211,"O",IF(C10=$AB$211,"O",IF(C10=$AC$211,"O",IF(C10=$AD$211,"O","X")))))))))</f>
        <v>O</v>
      </c>
      <c r="D1657" s="58" t="str">
        <f t="shared" si="1510"/>
        <v>O</v>
      </c>
      <c r="E1657" s="58" t="str">
        <f t="shared" si="1510"/>
        <v>O</v>
      </c>
      <c r="F1657" s="58" t="str">
        <f t="shared" si="1510"/>
        <v>O</v>
      </c>
      <c r="G1657" s="58" t="str">
        <f t="shared" si="1510"/>
        <v>O</v>
      </c>
      <c r="H1657" s="58" t="str">
        <f t="shared" si="1510"/>
        <v>O</v>
      </c>
      <c r="I1657" s="58" t="str">
        <f t="shared" si="1510"/>
        <v>O</v>
      </c>
      <c r="J1657" s="58" t="str">
        <f t="shared" si="1510"/>
        <v>O</v>
      </c>
      <c r="K1657" s="58" t="str">
        <f t="shared" si="1510"/>
        <v>O</v>
      </c>
      <c r="L1657" s="58" t="str">
        <f t="shared" si="1510"/>
        <v>O</v>
      </c>
      <c r="M1657" s="58" t="str">
        <f t="shared" si="1510"/>
        <v>O</v>
      </c>
      <c r="N1657" s="58" t="str">
        <f t="shared" si="1510"/>
        <v>O</v>
      </c>
      <c r="O1657" s="58" t="str">
        <f t="shared" si="1510"/>
        <v>O</v>
      </c>
      <c r="P1657" s="58" t="str">
        <f t="shared" si="1510"/>
        <v>O</v>
      </c>
      <c r="Q1657" s="58" t="str">
        <f t="shared" si="1510"/>
        <v>O</v>
      </c>
    </row>
    <row r="1658" spans="1:17" ht="18.75" customHeight="1">
      <c r="A1658" s="780"/>
      <c r="B1658" s="58" t="s">
        <v>36</v>
      </c>
      <c r="C1658" s="58" t="str">
        <f t="shared" ref="C1658:Q1658" si="1511">IF(C11=$V$211,"O",IF(C11=$W$211,"O",IF(C11=$X$211,"O",IF(C11=$Y$211,"O",IF(C11=$Z$211,"O",IF(C11=$AA$211,"O",IF(C11=$AB$211,"O",IF(C11=$AC$211,"O",IF(C11=$AD$211,"O","X")))))))))</f>
        <v>X</v>
      </c>
      <c r="D1658" s="58" t="str">
        <f t="shared" si="1511"/>
        <v>X</v>
      </c>
      <c r="E1658" s="58" t="str">
        <f t="shared" si="1511"/>
        <v>X</v>
      </c>
      <c r="F1658" s="58" t="str">
        <f t="shared" si="1511"/>
        <v>X</v>
      </c>
      <c r="G1658" s="58" t="str">
        <f t="shared" si="1511"/>
        <v>X</v>
      </c>
      <c r="H1658" s="58" t="str">
        <f t="shared" si="1511"/>
        <v>X</v>
      </c>
      <c r="I1658" s="58" t="str">
        <f t="shared" si="1511"/>
        <v>X</v>
      </c>
      <c r="J1658" s="58" t="str">
        <f t="shared" si="1511"/>
        <v>X</v>
      </c>
      <c r="K1658" s="58" t="str">
        <f t="shared" si="1511"/>
        <v>X</v>
      </c>
      <c r="L1658" s="58" t="str">
        <f t="shared" si="1511"/>
        <v>X</v>
      </c>
      <c r="M1658" s="58" t="str">
        <f t="shared" si="1511"/>
        <v>X</v>
      </c>
      <c r="N1658" s="58" t="str">
        <f t="shared" si="1511"/>
        <v>X</v>
      </c>
      <c r="O1658" s="58" t="str">
        <f t="shared" si="1511"/>
        <v>X</v>
      </c>
      <c r="P1658" s="58" t="str">
        <f t="shared" si="1511"/>
        <v>X</v>
      </c>
      <c r="Q1658" s="58" t="str">
        <f t="shared" si="1511"/>
        <v>X</v>
      </c>
    </row>
    <row r="1659" spans="1:17" ht="18.75" customHeight="1">
      <c r="A1659" s="780"/>
      <c r="B1659" s="58" t="s">
        <v>21</v>
      </c>
      <c r="C1659" s="58" t="str">
        <f t="shared" ref="C1659:Q1659" si="1512">IF(C12=$V$211,"O",IF(C12=$W$211,"O",IF(C12=$X$211,"O",IF(C12=$Y$211,"O",IF(C12=$Z$211,"O",IF(C12=$AA$211,"O",IF(C12=$AB$211,"O",IF(C12=$AC$211,"O",IF(C12=$AD$211,"O","X")))))))))</f>
        <v>X</v>
      </c>
      <c r="D1659" s="58" t="str">
        <f t="shared" si="1512"/>
        <v>X</v>
      </c>
      <c r="E1659" s="58" t="str">
        <f t="shared" si="1512"/>
        <v>X</v>
      </c>
      <c r="F1659" s="58" t="str">
        <f t="shared" si="1512"/>
        <v>X</v>
      </c>
      <c r="G1659" s="58" t="str">
        <f t="shared" si="1512"/>
        <v>X</v>
      </c>
      <c r="H1659" s="58" t="str">
        <f t="shared" si="1512"/>
        <v>X</v>
      </c>
      <c r="I1659" s="58" t="str">
        <f t="shared" si="1512"/>
        <v>X</v>
      </c>
      <c r="J1659" s="58" t="str">
        <f t="shared" si="1512"/>
        <v>X</v>
      </c>
      <c r="K1659" s="58" t="str">
        <f t="shared" si="1512"/>
        <v>X</v>
      </c>
      <c r="L1659" s="58" t="str">
        <f t="shared" si="1512"/>
        <v>X</v>
      </c>
      <c r="M1659" s="58" t="str">
        <f t="shared" si="1512"/>
        <v>X</v>
      </c>
      <c r="N1659" s="58" t="str">
        <f t="shared" si="1512"/>
        <v>X</v>
      </c>
      <c r="O1659" s="58" t="str">
        <f t="shared" si="1512"/>
        <v>X</v>
      </c>
      <c r="P1659" s="58" t="str">
        <f t="shared" si="1512"/>
        <v>X</v>
      </c>
      <c r="Q1659" s="58" t="str">
        <f t="shared" si="1512"/>
        <v>X</v>
      </c>
    </row>
    <row r="1660" spans="1:17" ht="18.75" customHeight="1">
      <c r="A1660" s="781"/>
      <c r="B1660" s="30" t="s">
        <v>46</v>
      </c>
      <c r="C1660" s="47">
        <f>COUNTIF(C1654:C1659,"O")</f>
        <v>1</v>
      </c>
      <c r="D1660" s="47">
        <f t="shared" ref="D1660:Q1660" si="1513">COUNTIF(D1654:D1659,"O")</f>
        <v>1</v>
      </c>
      <c r="E1660" s="47">
        <f t="shared" si="1513"/>
        <v>1</v>
      </c>
      <c r="F1660" s="47">
        <f t="shared" si="1513"/>
        <v>1</v>
      </c>
      <c r="G1660" s="47">
        <f t="shared" si="1513"/>
        <v>1</v>
      </c>
      <c r="H1660" s="47">
        <f t="shared" si="1513"/>
        <v>1</v>
      </c>
      <c r="I1660" s="47">
        <f t="shared" si="1513"/>
        <v>1</v>
      </c>
      <c r="J1660" s="47">
        <f t="shared" si="1513"/>
        <v>1</v>
      </c>
      <c r="K1660" s="47">
        <f t="shared" si="1513"/>
        <v>1</v>
      </c>
      <c r="L1660" s="47">
        <f t="shared" si="1513"/>
        <v>1</v>
      </c>
      <c r="M1660" s="47">
        <f t="shared" si="1513"/>
        <v>1</v>
      </c>
      <c r="N1660" s="47">
        <f t="shared" si="1513"/>
        <v>1</v>
      </c>
      <c r="O1660" s="47">
        <f t="shared" si="1513"/>
        <v>1</v>
      </c>
      <c r="P1660" s="47">
        <f t="shared" si="1513"/>
        <v>1</v>
      </c>
      <c r="Q1660" s="47">
        <f t="shared" si="1513"/>
        <v>1</v>
      </c>
    </row>
    <row r="1661" spans="1:17" ht="18.75" customHeight="1">
      <c r="A1661" s="779">
        <v>196</v>
      </c>
      <c r="B1661" s="58" t="s">
        <v>32</v>
      </c>
      <c r="C1661" s="58" t="str">
        <f>IF(C7=$V$212,"O",IF(C7=$W$212,"O",IF(C7=$X$212,"O",IF(C7=$Y$212,"O",IF(C7=$Z$212,"O",IF(C7=$AA$212,"O",IF(C7=$AB$212,"O",IF(C7=$AC$212,"O",IF(C7=$AD$212,"O","X")))))))))</f>
        <v>X</v>
      </c>
      <c r="D1661" s="58" t="str">
        <f t="shared" ref="D1661:Q1661" si="1514">IF(D7=$V$212,"O",IF(D7=$W$212,"O",IF(D7=$X$212,"O",IF(D7=$Y$212,"O",IF(D7=$Z$212,"O",IF(D7=$AA$212,"O",IF(D7=$AB$212,"O",IF(D7=$AC$212,"O",IF(D7=$AD$212,"O","X")))))))))</f>
        <v>X</v>
      </c>
      <c r="E1661" s="58" t="str">
        <f t="shared" si="1514"/>
        <v>X</v>
      </c>
      <c r="F1661" s="58" t="str">
        <f t="shared" si="1514"/>
        <v>X</v>
      </c>
      <c r="G1661" s="58" t="str">
        <f t="shared" si="1514"/>
        <v>X</v>
      </c>
      <c r="H1661" s="58" t="str">
        <f t="shared" si="1514"/>
        <v>X</v>
      </c>
      <c r="I1661" s="58" t="str">
        <f t="shared" si="1514"/>
        <v>X</v>
      </c>
      <c r="J1661" s="58" t="str">
        <f t="shared" si="1514"/>
        <v>X</v>
      </c>
      <c r="K1661" s="58" t="str">
        <f t="shared" si="1514"/>
        <v>X</v>
      </c>
      <c r="L1661" s="58" t="str">
        <f t="shared" si="1514"/>
        <v>X</v>
      </c>
      <c r="M1661" s="58" t="str">
        <f t="shared" si="1514"/>
        <v>X</v>
      </c>
      <c r="N1661" s="58" t="str">
        <f t="shared" si="1514"/>
        <v>X</v>
      </c>
      <c r="O1661" s="58" t="str">
        <f t="shared" si="1514"/>
        <v>X</v>
      </c>
      <c r="P1661" s="58" t="str">
        <f t="shared" si="1514"/>
        <v>X</v>
      </c>
      <c r="Q1661" s="58" t="str">
        <f t="shared" si="1514"/>
        <v>X</v>
      </c>
    </row>
    <row r="1662" spans="1:17" ht="18.75" customHeight="1">
      <c r="A1662" s="780"/>
      <c r="B1662" s="58" t="s">
        <v>33</v>
      </c>
      <c r="C1662" s="58" t="str">
        <f t="shared" ref="C1662:Q1662" si="1515">IF(C8=$V$212,"O",IF(C8=$W$212,"O",IF(C8=$X$212,"O",IF(C8=$Y$212,"O",IF(C8=$Z$212,"O",IF(C8=$AA$212,"O",IF(C8=$AB$212,"O",IF(C8=$AC$212,"O",IF(C8=$AD$212,"O","X")))))))))</f>
        <v>O</v>
      </c>
      <c r="D1662" s="58" t="str">
        <f t="shared" si="1515"/>
        <v>O</v>
      </c>
      <c r="E1662" s="58" t="str">
        <f t="shared" si="1515"/>
        <v>O</v>
      </c>
      <c r="F1662" s="58" t="str">
        <f t="shared" si="1515"/>
        <v>O</v>
      </c>
      <c r="G1662" s="58" t="str">
        <f t="shared" si="1515"/>
        <v>O</v>
      </c>
      <c r="H1662" s="58" t="str">
        <f t="shared" si="1515"/>
        <v>O</v>
      </c>
      <c r="I1662" s="58" t="str">
        <f t="shared" si="1515"/>
        <v>O</v>
      </c>
      <c r="J1662" s="58" t="str">
        <f t="shared" si="1515"/>
        <v>O</v>
      </c>
      <c r="K1662" s="58" t="str">
        <f t="shared" si="1515"/>
        <v>O</v>
      </c>
      <c r="L1662" s="58" t="str">
        <f t="shared" si="1515"/>
        <v>O</v>
      </c>
      <c r="M1662" s="58" t="str">
        <f t="shared" si="1515"/>
        <v>O</v>
      </c>
      <c r="N1662" s="58" t="str">
        <f t="shared" si="1515"/>
        <v>O</v>
      </c>
      <c r="O1662" s="58" t="str">
        <f t="shared" si="1515"/>
        <v>O</v>
      </c>
      <c r="P1662" s="58" t="str">
        <f t="shared" si="1515"/>
        <v>O</v>
      </c>
      <c r="Q1662" s="58" t="str">
        <f t="shared" si="1515"/>
        <v>O</v>
      </c>
    </row>
    <row r="1663" spans="1:17" ht="18.75" customHeight="1">
      <c r="A1663" s="780"/>
      <c r="B1663" s="58" t="s">
        <v>34</v>
      </c>
      <c r="C1663" s="58" t="str">
        <f t="shared" ref="C1663:Q1663" si="1516">IF(C9=$V$212,"O",IF(C9=$W$212,"O",IF(C9=$X$212,"O",IF(C9=$Y$212,"O",IF(C9=$Z$212,"O",IF(C9=$AA$212,"O",IF(C9=$AB$212,"O",IF(C9=$AC$212,"O",IF(C9=$AD$212,"O","X")))))))))</f>
        <v>O</v>
      </c>
      <c r="D1663" s="58" t="str">
        <f t="shared" si="1516"/>
        <v>O</v>
      </c>
      <c r="E1663" s="58" t="str">
        <f t="shared" si="1516"/>
        <v>O</v>
      </c>
      <c r="F1663" s="58" t="str">
        <f t="shared" si="1516"/>
        <v>O</v>
      </c>
      <c r="G1663" s="58" t="str">
        <f t="shared" si="1516"/>
        <v>O</v>
      </c>
      <c r="H1663" s="58" t="str">
        <f t="shared" si="1516"/>
        <v>O</v>
      </c>
      <c r="I1663" s="58" t="str">
        <f t="shared" si="1516"/>
        <v>O</v>
      </c>
      <c r="J1663" s="58" t="str">
        <f t="shared" si="1516"/>
        <v>O</v>
      </c>
      <c r="K1663" s="58" t="str">
        <f t="shared" si="1516"/>
        <v>O</v>
      </c>
      <c r="L1663" s="58" t="str">
        <f t="shared" si="1516"/>
        <v>O</v>
      </c>
      <c r="M1663" s="58" t="str">
        <f t="shared" si="1516"/>
        <v>O</v>
      </c>
      <c r="N1663" s="58" t="str">
        <f t="shared" si="1516"/>
        <v>O</v>
      </c>
      <c r="O1663" s="58" t="str">
        <f t="shared" si="1516"/>
        <v>O</v>
      </c>
      <c r="P1663" s="58" t="str">
        <f t="shared" si="1516"/>
        <v>O</v>
      </c>
      <c r="Q1663" s="58" t="str">
        <f t="shared" si="1516"/>
        <v>O</v>
      </c>
    </row>
    <row r="1664" spans="1:17" ht="18.75" customHeight="1">
      <c r="A1664" s="780"/>
      <c r="B1664" s="58" t="s">
        <v>35</v>
      </c>
      <c r="C1664" s="58" t="str">
        <f t="shared" ref="C1664:Q1664" si="1517">IF(C10=$V$212,"O",IF(C10=$W$212,"O",IF(C10=$X$212,"O",IF(C10=$Y$212,"O",IF(C10=$Z$212,"O",IF(C10=$AA$212,"O",IF(C10=$AB$212,"O",IF(C10=$AC$212,"O",IF(C10=$AD$212,"O","X")))))))))</f>
        <v>X</v>
      </c>
      <c r="D1664" s="58" t="str">
        <f t="shared" si="1517"/>
        <v>X</v>
      </c>
      <c r="E1664" s="58" t="str">
        <f t="shared" si="1517"/>
        <v>X</v>
      </c>
      <c r="F1664" s="58" t="str">
        <f t="shared" si="1517"/>
        <v>X</v>
      </c>
      <c r="G1664" s="58" t="str">
        <f t="shared" si="1517"/>
        <v>X</v>
      </c>
      <c r="H1664" s="58" t="str">
        <f t="shared" si="1517"/>
        <v>X</v>
      </c>
      <c r="I1664" s="58" t="str">
        <f t="shared" si="1517"/>
        <v>X</v>
      </c>
      <c r="J1664" s="58" t="str">
        <f t="shared" si="1517"/>
        <v>X</v>
      </c>
      <c r="K1664" s="58" t="str">
        <f t="shared" si="1517"/>
        <v>X</v>
      </c>
      <c r="L1664" s="58" t="str">
        <f t="shared" si="1517"/>
        <v>X</v>
      </c>
      <c r="M1664" s="58" t="str">
        <f t="shared" si="1517"/>
        <v>X</v>
      </c>
      <c r="N1664" s="58" t="str">
        <f t="shared" si="1517"/>
        <v>X</v>
      </c>
      <c r="O1664" s="58" t="str">
        <f t="shared" si="1517"/>
        <v>X</v>
      </c>
      <c r="P1664" s="58" t="str">
        <f t="shared" si="1517"/>
        <v>X</v>
      </c>
      <c r="Q1664" s="58" t="str">
        <f t="shared" si="1517"/>
        <v>X</v>
      </c>
    </row>
    <row r="1665" spans="1:17" ht="18.75" customHeight="1">
      <c r="A1665" s="780"/>
      <c r="B1665" s="58" t="s">
        <v>36</v>
      </c>
      <c r="C1665" s="58" t="str">
        <f t="shared" ref="C1665:Q1665" si="1518">IF(C11=$V$212,"O",IF(C11=$W$212,"O",IF(C11=$X$212,"O",IF(C11=$Y$212,"O",IF(C11=$Z$212,"O",IF(C11=$AA$212,"O",IF(C11=$AB$212,"O",IF(C11=$AC$212,"O",IF(C11=$AD$212,"O","X")))))))))</f>
        <v>X</v>
      </c>
      <c r="D1665" s="58" t="str">
        <f t="shared" si="1518"/>
        <v>X</v>
      </c>
      <c r="E1665" s="58" t="str">
        <f t="shared" si="1518"/>
        <v>X</v>
      </c>
      <c r="F1665" s="58" t="str">
        <f t="shared" si="1518"/>
        <v>X</v>
      </c>
      <c r="G1665" s="58" t="str">
        <f t="shared" si="1518"/>
        <v>X</v>
      </c>
      <c r="H1665" s="58" t="str">
        <f t="shared" si="1518"/>
        <v>X</v>
      </c>
      <c r="I1665" s="58" t="str">
        <f t="shared" si="1518"/>
        <v>X</v>
      </c>
      <c r="J1665" s="58" t="str">
        <f t="shared" si="1518"/>
        <v>X</v>
      </c>
      <c r="K1665" s="58" t="str">
        <f t="shared" si="1518"/>
        <v>X</v>
      </c>
      <c r="L1665" s="58" t="str">
        <f t="shared" si="1518"/>
        <v>X</v>
      </c>
      <c r="M1665" s="58" t="str">
        <f t="shared" si="1518"/>
        <v>X</v>
      </c>
      <c r="N1665" s="58" t="str">
        <f t="shared" si="1518"/>
        <v>X</v>
      </c>
      <c r="O1665" s="58" t="str">
        <f t="shared" si="1518"/>
        <v>X</v>
      </c>
      <c r="P1665" s="58" t="str">
        <f t="shared" si="1518"/>
        <v>X</v>
      </c>
      <c r="Q1665" s="58" t="str">
        <f t="shared" si="1518"/>
        <v>X</v>
      </c>
    </row>
    <row r="1666" spans="1:17" ht="18.75" customHeight="1">
      <c r="A1666" s="780"/>
      <c r="B1666" s="58" t="s">
        <v>21</v>
      </c>
      <c r="C1666" s="58" t="str">
        <f t="shared" ref="C1666:Q1666" si="1519">IF(C12=$V$212,"O",IF(C12=$W$212,"O",IF(C12=$X$212,"O",IF(C12=$Y$212,"O",IF(C12=$Z$212,"O",IF(C12=$AA$212,"O",IF(C12=$AB$212,"O",IF(C12=$AC$212,"O",IF(C12=$AD$212,"O","X")))))))))</f>
        <v>X</v>
      </c>
      <c r="D1666" s="58" t="str">
        <f t="shared" si="1519"/>
        <v>X</v>
      </c>
      <c r="E1666" s="58" t="str">
        <f t="shared" si="1519"/>
        <v>X</v>
      </c>
      <c r="F1666" s="58" t="str">
        <f t="shared" si="1519"/>
        <v>X</v>
      </c>
      <c r="G1666" s="58" t="str">
        <f t="shared" si="1519"/>
        <v>X</v>
      </c>
      <c r="H1666" s="58" t="str">
        <f t="shared" si="1519"/>
        <v>X</v>
      </c>
      <c r="I1666" s="58" t="str">
        <f t="shared" si="1519"/>
        <v>X</v>
      </c>
      <c r="J1666" s="58" t="str">
        <f t="shared" si="1519"/>
        <v>X</v>
      </c>
      <c r="K1666" s="58" t="str">
        <f t="shared" si="1519"/>
        <v>X</v>
      </c>
      <c r="L1666" s="58" t="str">
        <f t="shared" si="1519"/>
        <v>X</v>
      </c>
      <c r="M1666" s="58" t="str">
        <f t="shared" si="1519"/>
        <v>X</v>
      </c>
      <c r="N1666" s="58" t="str">
        <f t="shared" si="1519"/>
        <v>X</v>
      </c>
      <c r="O1666" s="58" t="str">
        <f t="shared" si="1519"/>
        <v>X</v>
      </c>
      <c r="P1666" s="58" t="str">
        <f t="shared" si="1519"/>
        <v>X</v>
      </c>
      <c r="Q1666" s="58" t="str">
        <f t="shared" si="1519"/>
        <v>X</v>
      </c>
    </row>
    <row r="1667" spans="1:17" ht="18.75" customHeight="1">
      <c r="A1667" s="781"/>
      <c r="B1667" s="30" t="s">
        <v>46</v>
      </c>
      <c r="C1667" s="47">
        <f>COUNTIF(C1661:C1666,"O")</f>
        <v>2</v>
      </c>
      <c r="D1667" s="47">
        <f t="shared" ref="D1667:Q1667" si="1520">COUNTIF(D1661:D1666,"O")</f>
        <v>2</v>
      </c>
      <c r="E1667" s="47">
        <f t="shared" si="1520"/>
        <v>2</v>
      </c>
      <c r="F1667" s="47">
        <f t="shared" si="1520"/>
        <v>2</v>
      </c>
      <c r="G1667" s="47">
        <f t="shared" si="1520"/>
        <v>2</v>
      </c>
      <c r="H1667" s="47">
        <f t="shared" si="1520"/>
        <v>2</v>
      </c>
      <c r="I1667" s="47">
        <f t="shared" si="1520"/>
        <v>2</v>
      </c>
      <c r="J1667" s="47">
        <f t="shared" si="1520"/>
        <v>2</v>
      </c>
      <c r="K1667" s="47">
        <f t="shared" si="1520"/>
        <v>2</v>
      </c>
      <c r="L1667" s="47">
        <f t="shared" si="1520"/>
        <v>2</v>
      </c>
      <c r="M1667" s="47">
        <f t="shared" si="1520"/>
        <v>2</v>
      </c>
      <c r="N1667" s="47">
        <f t="shared" si="1520"/>
        <v>2</v>
      </c>
      <c r="O1667" s="47">
        <f t="shared" si="1520"/>
        <v>2</v>
      </c>
      <c r="P1667" s="47">
        <f t="shared" si="1520"/>
        <v>2</v>
      </c>
      <c r="Q1667" s="47">
        <f t="shared" si="1520"/>
        <v>2</v>
      </c>
    </row>
    <row r="1668" spans="1:17" ht="18.75" customHeight="1">
      <c r="A1668" s="779">
        <v>197</v>
      </c>
      <c r="B1668" s="58" t="s">
        <v>32</v>
      </c>
      <c r="C1668" s="58" t="str">
        <f>IF(C7=$V$213,"O",IF(C7=$W$213,"O",IF(C7=$X$213,"O",IF(C7=$Y$213,"O",IF(C7=$Z$213,"O",IF(C7=$AA$213,"O",IF(C7=$AB$213,"O",IF(C7=$AC$213,"O",IF(C7=$AD$213,"O","X")))))))))</f>
        <v>O</v>
      </c>
      <c r="D1668" s="58" t="str">
        <f t="shared" ref="D1668:Q1668" si="1521">IF(D7=$V$213,"O",IF(D7=$W$213,"O",IF(D7=$X$213,"O",IF(D7=$Y$213,"O",IF(D7=$Z$213,"O",IF(D7=$AA$213,"O",IF(D7=$AB$213,"O",IF(D7=$AC$213,"O",IF(D7=$AD$213,"O","X")))))))))</f>
        <v>O</v>
      </c>
      <c r="E1668" s="58" t="str">
        <f t="shared" si="1521"/>
        <v>O</v>
      </c>
      <c r="F1668" s="58" t="str">
        <f t="shared" si="1521"/>
        <v>O</v>
      </c>
      <c r="G1668" s="58" t="str">
        <f t="shared" si="1521"/>
        <v>O</v>
      </c>
      <c r="H1668" s="58" t="str">
        <f t="shared" si="1521"/>
        <v>O</v>
      </c>
      <c r="I1668" s="58" t="str">
        <f t="shared" si="1521"/>
        <v>O</v>
      </c>
      <c r="J1668" s="58" t="str">
        <f t="shared" si="1521"/>
        <v>O</v>
      </c>
      <c r="K1668" s="58" t="str">
        <f t="shared" si="1521"/>
        <v>O</v>
      </c>
      <c r="L1668" s="58" t="str">
        <f t="shared" si="1521"/>
        <v>O</v>
      </c>
      <c r="M1668" s="58" t="str">
        <f t="shared" si="1521"/>
        <v>O</v>
      </c>
      <c r="N1668" s="58" t="str">
        <f t="shared" si="1521"/>
        <v>O</v>
      </c>
      <c r="O1668" s="58" t="str">
        <f t="shared" si="1521"/>
        <v>O</v>
      </c>
      <c r="P1668" s="58" t="str">
        <f t="shared" si="1521"/>
        <v>O</v>
      </c>
      <c r="Q1668" s="58" t="str">
        <f t="shared" si="1521"/>
        <v>O</v>
      </c>
    </row>
    <row r="1669" spans="1:17" ht="18.75" customHeight="1">
      <c r="A1669" s="780"/>
      <c r="B1669" s="58" t="s">
        <v>33</v>
      </c>
      <c r="C1669" s="58" t="str">
        <f t="shared" ref="C1669:Q1669" si="1522">IF(C8=$V$213,"O",IF(C8=$W$213,"O",IF(C8=$X$213,"O",IF(C8=$Y$213,"O",IF(C8=$Z$213,"O",IF(C8=$AA$213,"O",IF(C8=$AB$213,"O",IF(C8=$AC$213,"O",IF(C8=$AD$213,"O","X")))))))))</f>
        <v>X</v>
      </c>
      <c r="D1669" s="58" t="str">
        <f t="shared" si="1522"/>
        <v>X</v>
      </c>
      <c r="E1669" s="58" t="str">
        <f t="shared" si="1522"/>
        <v>X</v>
      </c>
      <c r="F1669" s="58" t="str">
        <f t="shared" si="1522"/>
        <v>X</v>
      </c>
      <c r="G1669" s="58" t="str">
        <f t="shared" si="1522"/>
        <v>X</v>
      </c>
      <c r="H1669" s="58" t="str">
        <f t="shared" si="1522"/>
        <v>X</v>
      </c>
      <c r="I1669" s="58" t="str">
        <f t="shared" si="1522"/>
        <v>X</v>
      </c>
      <c r="J1669" s="58" t="str">
        <f t="shared" si="1522"/>
        <v>X</v>
      </c>
      <c r="K1669" s="58" t="str">
        <f t="shared" si="1522"/>
        <v>X</v>
      </c>
      <c r="L1669" s="58" t="str">
        <f t="shared" si="1522"/>
        <v>X</v>
      </c>
      <c r="M1669" s="58" t="str">
        <f t="shared" si="1522"/>
        <v>X</v>
      </c>
      <c r="N1669" s="58" t="str">
        <f t="shared" si="1522"/>
        <v>X</v>
      </c>
      <c r="O1669" s="58" t="str">
        <f t="shared" si="1522"/>
        <v>X</v>
      </c>
      <c r="P1669" s="58" t="str">
        <f t="shared" si="1522"/>
        <v>X</v>
      </c>
      <c r="Q1669" s="58" t="str">
        <f t="shared" si="1522"/>
        <v>X</v>
      </c>
    </row>
    <row r="1670" spans="1:17" ht="18.75" customHeight="1">
      <c r="A1670" s="780"/>
      <c r="B1670" s="58" t="s">
        <v>34</v>
      </c>
      <c r="C1670" s="58" t="str">
        <f t="shared" ref="C1670:Q1670" si="1523">IF(C9=$V$213,"O",IF(C9=$W$213,"O",IF(C9=$X$213,"O",IF(C9=$Y$213,"O",IF(C9=$Z$213,"O",IF(C9=$AA$213,"O",IF(C9=$AB$213,"O",IF(C9=$AC$213,"O",IF(C9=$AD$213,"O","X")))))))))</f>
        <v>X</v>
      </c>
      <c r="D1670" s="58" t="str">
        <f t="shared" si="1523"/>
        <v>X</v>
      </c>
      <c r="E1670" s="58" t="str">
        <f t="shared" si="1523"/>
        <v>X</v>
      </c>
      <c r="F1670" s="58" t="str">
        <f t="shared" si="1523"/>
        <v>X</v>
      </c>
      <c r="G1670" s="58" t="str">
        <f t="shared" si="1523"/>
        <v>X</v>
      </c>
      <c r="H1670" s="58" t="str">
        <f t="shared" si="1523"/>
        <v>X</v>
      </c>
      <c r="I1670" s="58" t="str">
        <f t="shared" si="1523"/>
        <v>X</v>
      </c>
      <c r="J1670" s="58" t="str">
        <f t="shared" si="1523"/>
        <v>X</v>
      </c>
      <c r="K1670" s="58" t="str">
        <f t="shared" si="1523"/>
        <v>X</v>
      </c>
      <c r="L1670" s="58" t="str">
        <f t="shared" si="1523"/>
        <v>X</v>
      </c>
      <c r="M1670" s="58" t="str">
        <f t="shared" si="1523"/>
        <v>X</v>
      </c>
      <c r="N1670" s="58" t="str">
        <f t="shared" si="1523"/>
        <v>X</v>
      </c>
      <c r="O1670" s="58" t="str">
        <f t="shared" si="1523"/>
        <v>X</v>
      </c>
      <c r="P1670" s="58" t="str">
        <f t="shared" si="1523"/>
        <v>X</v>
      </c>
      <c r="Q1670" s="58" t="str">
        <f t="shared" si="1523"/>
        <v>X</v>
      </c>
    </row>
    <row r="1671" spans="1:17" ht="18.75" customHeight="1">
      <c r="A1671" s="780"/>
      <c r="B1671" s="58" t="s">
        <v>35</v>
      </c>
      <c r="C1671" s="58" t="str">
        <f t="shared" ref="C1671:Q1671" si="1524">IF(C10=$V$213,"O",IF(C10=$W$213,"O",IF(C10=$X$213,"O",IF(C10=$Y$213,"O",IF(C10=$Z$213,"O",IF(C10=$AA$213,"O",IF(C10=$AB$213,"O",IF(C10=$AC$213,"O",IF(C10=$AD$213,"O","X")))))))))</f>
        <v>X</v>
      </c>
      <c r="D1671" s="58" t="str">
        <f t="shared" si="1524"/>
        <v>X</v>
      </c>
      <c r="E1671" s="58" t="str">
        <f t="shared" si="1524"/>
        <v>X</v>
      </c>
      <c r="F1671" s="58" t="str">
        <f t="shared" si="1524"/>
        <v>X</v>
      </c>
      <c r="G1671" s="58" t="str">
        <f t="shared" si="1524"/>
        <v>X</v>
      </c>
      <c r="H1671" s="58" t="str">
        <f t="shared" si="1524"/>
        <v>X</v>
      </c>
      <c r="I1671" s="58" t="str">
        <f t="shared" si="1524"/>
        <v>X</v>
      </c>
      <c r="J1671" s="58" t="str">
        <f t="shared" si="1524"/>
        <v>X</v>
      </c>
      <c r="K1671" s="58" t="str">
        <f t="shared" si="1524"/>
        <v>X</v>
      </c>
      <c r="L1671" s="58" t="str">
        <f t="shared" si="1524"/>
        <v>X</v>
      </c>
      <c r="M1671" s="58" t="str">
        <f t="shared" si="1524"/>
        <v>X</v>
      </c>
      <c r="N1671" s="58" t="str">
        <f t="shared" si="1524"/>
        <v>X</v>
      </c>
      <c r="O1671" s="58" t="str">
        <f t="shared" si="1524"/>
        <v>X</v>
      </c>
      <c r="P1671" s="58" t="str">
        <f t="shared" si="1524"/>
        <v>X</v>
      </c>
      <c r="Q1671" s="58" t="str">
        <f t="shared" si="1524"/>
        <v>X</v>
      </c>
    </row>
    <row r="1672" spans="1:17" ht="18.75" customHeight="1">
      <c r="A1672" s="780"/>
      <c r="B1672" s="58" t="s">
        <v>36</v>
      </c>
      <c r="C1672" s="58" t="str">
        <f t="shared" ref="C1672:Q1672" si="1525">IF(C11=$V$213,"O",IF(C11=$W$213,"O",IF(C11=$X$213,"O",IF(C11=$Y$213,"O",IF(C11=$Z$213,"O",IF(C11=$AA$213,"O",IF(C11=$AB$213,"O",IF(C11=$AC$213,"O",IF(C11=$AD$213,"O","X")))))))))</f>
        <v>X</v>
      </c>
      <c r="D1672" s="58" t="str">
        <f t="shared" si="1525"/>
        <v>X</v>
      </c>
      <c r="E1672" s="58" t="str">
        <f t="shared" si="1525"/>
        <v>X</v>
      </c>
      <c r="F1672" s="58" t="str">
        <f t="shared" si="1525"/>
        <v>X</v>
      </c>
      <c r="G1672" s="58" t="str">
        <f t="shared" si="1525"/>
        <v>X</v>
      </c>
      <c r="H1672" s="58" t="str">
        <f t="shared" si="1525"/>
        <v>X</v>
      </c>
      <c r="I1672" s="58" t="str">
        <f t="shared" si="1525"/>
        <v>X</v>
      </c>
      <c r="J1672" s="58" t="str">
        <f t="shared" si="1525"/>
        <v>X</v>
      </c>
      <c r="K1672" s="58" t="str">
        <f t="shared" si="1525"/>
        <v>X</v>
      </c>
      <c r="L1672" s="58" t="str">
        <f t="shared" si="1525"/>
        <v>X</v>
      </c>
      <c r="M1672" s="58" t="str">
        <f t="shared" si="1525"/>
        <v>X</v>
      </c>
      <c r="N1672" s="58" t="str">
        <f t="shared" si="1525"/>
        <v>X</v>
      </c>
      <c r="O1672" s="58" t="str">
        <f t="shared" si="1525"/>
        <v>X</v>
      </c>
      <c r="P1672" s="58" t="str">
        <f t="shared" si="1525"/>
        <v>X</v>
      </c>
      <c r="Q1672" s="58" t="str">
        <f t="shared" si="1525"/>
        <v>X</v>
      </c>
    </row>
    <row r="1673" spans="1:17" ht="18.75" customHeight="1">
      <c r="A1673" s="780"/>
      <c r="B1673" s="58" t="s">
        <v>21</v>
      </c>
      <c r="C1673" s="58" t="str">
        <f t="shared" ref="C1673:Q1673" si="1526">IF(C12=$V$213,"O",IF(C12=$W$213,"O",IF(C12=$X$213,"O",IF(C12=$Y$213,"O",IF(C12=$Z$213,"O",IF(C12=$AA$213,"O",IF(C12=$AB$213,"O",IF(C12=$AC$213,"O",IF(C12=$AD$213,"O","X")))))))))</f>
        <v>X</v>
      </c>
      <c r="D1673" s="58" t="str">
        <f t="shared" si="1526"/>
        <v>X</v>
      </c>
      <c r="E1673" s="58" t="str">
        <f t="shared" si="1526"/>
        <v>X</v>
      </c>
      <c r="F1673" s="58" t="str">
        <f t="shared" si="1526"/>
        <v>X</v>
      </c>
      <c r="G1673" s="58" t="str">
        <f t="shared" si="1526"/>
        <v>X</v>
      </c>
      <c r="H1673" s="58" t="str">
        <f t="shared" si="1526"/>
        <v>X</v>
      </c>
      <c r="I1673" s="58" t="str">
        <f t="shared" si="1526"/>
        <v>X</v>
      </c>
      <c r="J1673" s="58" t="str">
        <f t="shared" si="1526"/>
        <v>X</v>
      </c>
      <c r="K1673" s="58" t="str">
        <f t="shared" si="1526"/>
        <v>X</v>
      </c>
      <c r="L1673" s="58" t="str">
        <f t="shared" si="1526"/>
        <v>X</v>
      </c>
      <c r="M1673" s="58" t="str">
        <f t="shared" si="1526"/>
        <v>X</v>
      </c>
      <c r="N1673" s="58" t="str">
        <f t="shared" si="1526"/>
        <v>X</v>
      </c>
      <c r="O1673" s="58" t="str">
        <f t="shared" si="1526"/>
        <v>X</v>
      </c>
      <c r="P1673" s="58" t="str">
        <f t="shared" si="1526"/>
        <v>X</v>
      </c>
      <c r="Q1673" s="58" t="str">
        <f t="shared" si="1526"/>
        <v>X</v>
      </c>
    </row>
    <row r="1674" spans="1:17" ht="18.75" customHeight="1">
      <c r="A1674" s="781"/>
      <c r="B1674" s="30" t="s">
        <v>46</v>
      </c>
      <c r="C1674" s="47">
        <f>COUNTIF(C1668:C1673,"O")</f>
        <v>1</v>
      </c>
      <c r="D1674" s="47">
        <f t="shared" ref="D1674:Q1674" si="1527">COUNTIF(D1668:D1673,"O")</f>
        <v>1</v>
      </c>
      <c r="E1674" s="47">
        <f t="shared" si="1527"/>
        <v>1</v>
      </c>
      <c r="F1674" s="47">
        <f t="shared" si="1527"/>
        <v>1</v>
      </c>
      <c r="G1674" s="47">
        <f t="shared" si="1527"/>
        <v>1</v>
      </c>
      <c r="H1674" s="47">
        <f t="shared" si="1527"/>
        <v>1</v>
      </c>
      <c r="I1674" s="47">
        <f t="shared" si="1527"/>
        <v>1</v>
      </c>
      <c r="J1674" s="47">
        <f t="shared" si="1527"/>
        <v>1</v>
      </c>
      <c r="K1674" s="47">
        <f t="shared" si="1527"/>
        <v>1</v>
      </c>
      <c r="L1674" s="47">
        <f t="shared" si="1527"/>
        <v>1</v>
      </c>
      <c r="M1674" s="47">
        <f t="shared" si="1527"/>
        <v>1</v>
      </c>
      <c r="N1674" s="47">
        <f t="shared" si="1527"/>
        <v>1</v>
      </c>
      <c r="O1674" s="47">
        <f t="shared" si="1527"/>
        <v>1</v>
      </c>
      <c r="P1674" s="47">
        <f t="shared" si="1527"/>
        <v>1</v>
      </c>
      <c r="Q1674" s="47">
        <f t="shared" si="1527"/>
        <v>1</v>
      </c>
    </row>
    <row r="1675" spans="1:17" ht="18.75" customHeight="1">
      <c r="A1675" s="779">
        <v>198</v>
      </c>
      <c r="B1675" s="58" t="s">
        <v>32</v>
      </c>
      <c r="C1675" s="58" t="str">
        <f>IF(C7=$V$214,"O",IF(C7=$W$214,"O",IF(C7=$X$214,"O",IF(C7=$Y$214,"O",IF(C7=$Z$214,"O",IF(C7=$AA$214,"O",IF(C7=$AB$214,"O","X")))))))</f>
        <v>O</v>
      </c>
      <c r="D1675" s="58" t="str">
        <f t="shared" ref="D1675:Q1675" si="1528">IF(D7=$V$214,"O",IF(D7=$W$214,"O",IF(D7=$X$214,"O",IF(D7=$Y$214,"O",IF(D7=$Z$214,"O",IF(D7=$AA$214,"O",IF(D7=$AB$214,"O","X")))))))</f>
        <v>O</v>
      </c>
      <c r="E1675" s="58" t="str">
        <f t="shared" si="1528"/>
        <v>O</v>
      </c>
      <c r="F1675" s="58" t="str">
        <f t="shared" si="1528"/>
        <v>O</v>
      </c>
      <c r="G1675" s="58" t="str">
        <f t="shared" si="1528"/>
        <v>O</v>
      </c>
      <c r="H1675" s="58" t="str">
        <f t="shared" si="1528"/>
        <v>O</v>
      </c>
      <c r="I1675" s="58" t="str">
        <f t="shared" si="1528"/>
        <v>O</v>
      </c>
      <c r="J1675" s="58" t="str">
        <f t="shared" si="1528"/>
        <v>O</v>
      </c>
      <c r="K1675" s="58" t="str">
        <f t="shared" si="1528"/>
        <v>O</v>
      </c>
      <c r="L1675" s="58" t="str">
        <f t="shared" si="1528"/>
        <v>O</v>
      </c>
      <c r="M1675" s="58" t="str">
        <f t="shared" si="1528"/>
        <v>O</v>
      </c>
      <c r="N1675" s="58" t="str">
        <f t="shared" si="1528"/>
        <v>O</v>
      </c>
      <c r="O1675" s="58" t="str">
        <f t="shared" si="1528"/>
        <v>O</v>
      </c>
      <c r="P1675" s="58" t="str">
        <f t="shared" si="1528"/>
        <v>O</v>
      </c>
      <c r="Q1675" s="58" t="str">
        <f t="shared" si="1528"/>
        <v>O</v>
      </c>
    </row>
    <row r="1676" spans="1:17" ht="18.75" customHeight="1">
      <c r="A1676" s="780"/>
      <c r="B1676" s="58" t="s">
        <v>33</v>
      </c>
      <c r="C1676" s="58" t="str">
        <f t="shared" ref="C1676:Q1676" si="1529">IF(C8=$V$214,"O",IF(C8=$W$214,"O",IF(C8=$X$214,"O",IF(C8=$Y$214,"O",IF(C8=$Z$214,"O",IF(C8=$AA$214,"O",IF(C8=$AB$214,"O","X")))))))</f>
        <v>X</v>
      </c>
      <c r="D1676" s="58" t="str">
        <f t="shared" si="1529"/>
        <v>X</v>
      </c>
      <c r="E1676" s="58" t="str">
        <f t="shared" si="1529"/>
        <v>X</v>
      </c>
      <c r="F1676" s="58" t="str">
        <f t="shared" si="1529"/>
        <v>X</v>
      </c>
      <c r="G1676" s="58" t="str">
        <f t="shared" si="1529"/>
        <v>X</v>
      </c>
      <c r="H1676" s="58" t="str">
        <f t="shared" si="1529"/>
        <v>X</v>
      </c>
      <c r="I1676" s="58" t="str">
        <f t="shared" si="1529"/>
        <v>X</v>
      </c>
      <c r="J1676" s="58" t="str">
        <f t="shared" si="1529"/>
        <v>X</v>
      </c>
      <c r="K1676" s="58" t="str">
        <f t="shared" si="1529"/>
        <v>X</v>
      </c>
      <c r="L1676" s="58" t="str">
        <f t="shared" si="1529"/>
        <v>X</v>
      </c>
      <c r="M1676" s="58" t="str">
        <f t="shared" si="1529"/>
        <v>X</v>
      </c>
      <c r="N1676" s="58" t="str">
        <f t="shared" si="1529"/>
        <v>X</v>
      </c>
      <c r="O1676" s="58" t="str">
        <f t="shared" si="1529"/>
        <v>X</v>
      </c>
      <c r="P1676" s="58" t="str">
        <f t="shared" si="1529"/>
        <v>X</v>
      </c>
      <c r="Q1676" s="58" t="str">
        <f t="shared" si="1529"/>
        <v>X</v>
      </c>
    </row>
    <row r="1677" spans="1:17" ht="18.75" customHeight="1">
      <c r="A1677" s="780"/>
      <c r="B1677" s="58" t="s">
        <v>34</v>
      </c>
      <c r="C1677" s="58" t="str">
        <f t="shared" ref="C1677:Q1677" si="1530">IF(C9=$V$214,"O",IF(C9=$W$214,"O",IF(C9=$X$214,"O",IF(C9=$Y$214,"O",IF(C9=$Z$214,"O",IF(C9=$AA$214,"O",IF(C9=$AB$214,"O","X")))))))</f>
        <v>X</v>
      </c>
      <c r="D1677" s="58" t="str">
        <f t="shared" si="1530"/>
        <v>X</v>
      </c>
      <c r="E1677" s="58" t="str">
        <f t="shared" si="1530"/>
        <v>X</v>
      </c>
      <c r="F1677" s="58" t="str">
        <f t="shared" si="1530"/>
        <v>X</v>
      </c>
      <c r="G1677" s="58" t="str">
        <f t="shared" si="1530"/>
        <v>X</v>
      </c>
      <c r="H1677" s="58" t="str">
        <f t="shared" si="1530"/>
        <v>X</v>
      </c>
      <c r="I1677" s="58" t="str">
        <f t="shared" si="1530"/>
        <v>X</v>
      </c>
      <c r="J1677" s="58" t="str">
        <f t="shared" si="1530"/>
        <v>X</v>
      </c>
      <c r="K1677" s="58" t="str">
        <f t="shared" si="1530"/>
        <v>X</v>
      </c>
      <c r="L1677" s="58" t="str">
        <f t="shared" si="1530"/>
        <v>X</v>
      </c>
      <c r="M1677" s="58" t="str">
        <f t="shared" si="1530"/>
        <v>X</v>
      </c>
      <c r="N1677" s="58" t="str">
        <f t="shared" si="1530"/>
        <v>X</v>
      </c>
      <c r="O1677" s="58" t="str">
        <f t="shared" si="1530"/>
        <v>X</v>
      </c>
      <c r="P1677" s="58" t="str">
        <f t="shared" si="1530"/>
        <v>X</v>
      </c>
      <c r="Q1677" s="58" t="str">
        <f t="shared" si="1530"/>
        <v>X</v>
      </c>
    </row>
    <row r="1678" spans="1:17" ht="18.75" customHeight="1">
      <c r="A1678" s="780"/>
      <c r="B1678" s="58" t="s">
        <v>35</v>
      </c>
      <c r="C1678" s="58" t="str">
        <f t="shared" ref="C1678:Q1678" si="1531">IF(C10=$V$214,"O",IF(C10=$W$214,"O",IF(C10=$X$214,"O",IF(C10=$Y$214,"O",IF(C10=$Z$214,"O",IF(C10=$AA$214,"O",IF(C10=$AB$214,"O","X")))))))</f>
        <v>X</v>
      </c>
      <c r="D1678" s="58" t="str">
        <f t="shared" si="1531"/>
        <v>X</v>
      </c>
      <c r="E1678" s="58" t="str">
        <f t="shared" si="1531"/>
        <v>X</v>
      </c>
      <c r="F1678" s="58" t="str">
        <f t="shared" si="1531"/>
        <v>X</v>
      </c>
      <c r="G1678" s="58" t="str">
        <f t="shared" si="1531"/>
        <v>X</v>
      </c>
      <c r="H1678" s="58" t="str">
        <f t="shared" si="1531"/>
        <v>X</v>
      </c>
      <c r="I1678" s="58" t="str">
        <f t="shared" si="1531"/>
        <v>X</v>
      </c>
      <c r="J1678" s="58" t="str">
        <f t="shared" si="1531"/>
        <v>X</v>
      </c>
      <c r="K1678" s="58" t="str">
        <f t="shared" si="1531"/>
        <v>X</v>
      </c>
      <c r="L1678" s="58" t="str">
        <f t="shared" si="1531"/>
        <v>X</v>
      </c>
      <c r="M1678" s="58" t="str">
        <f t="shared" si="1531"/>
        <v>X</v>
      </c>
      <c r="N1678" s="58" t="str">
        <f t="shared" si="1531"/>
        <v>X</v>
      </c>
      <c r="O1678" s="58" t="str">
        <f t="shared" si="1531"/>
        <v>X</v>
      </c>
      <c r="P1678" s="58" t="str">
        <f t="shared" si="1531"/>
        <v>X</v>
      </c>
      <c r="Q1678" s="58" t="str">
        <f t="shared" si="1531"/>
        <v>X</v>
      </c>
    </row>
    <row r="1679" spans="1:17" ht="18.75" customHeight="1">
      <c r="A1679" s="780"/>
      <c r="B1679" s="58" t="s">
        <v>36</v>
      </c>
      <c r="C1679" s="58" t="str">
        <f t="shared" ref="C1679:Q1679" si="1532">IF(C11=$V$214,"O",IF(C11=$W$214,"O",IF(C11=$X$214,"O",IF(C11=$Y$214,"O",IF(C11=$Z$214,"O",IF(C11=$AA$214,"O",IF(C11=$AB$214,"O","X")))))))</f>
        <v>X</v>
      </c>
      <c r="D1679" s="58" t="str">
        <f t="shared" si="1532"/>
        <v>X</v>
      </c>
      <c r="E1679" s="58" t="str">
        <f t="shared" si="1532"/>
        <v>X</v>
      </c>
      <c r="F1679" s="58" t="str">
        <f t="shared" si="1532"/>
        <v>X</v>
      </c>
      <c r="G1679" s="58" t="str">
        <f t="shared" si="1532"/>
        <v>X</v>
      </c>
      <c r="H1679" s="58" t="str">
        <f t="shared" si="1532"/>
        <v>X</v>
      </c>
      <c r="I1679" s="58" t="str">
        <f t="shared" si="1532"/>
        <v>X</v>
      </c>
      <c r="J1679" s="58" t="str">
        <f t="shared" si="1532"/>
        <v>X</v>
      </c>
      <c r="K1679" s="58" t="str">
        <f t="shared" si="1532"/>
        <v>X</v>
      </c>
      <c r="L1679" s="58" t="str">
        <f t="shared" si="1532"/>
        <v>X</v>
      </c>
      <c r="M1679" s="58" t="str">
        <f t="shared" si="1532"/>
        <v>X</v>
      </c>
      <c r="N1679" s="58" t="str">
        <f t="shared" si="1532"/>
        <v>X</v>
      </c>
      <c r="O1679" s="58" t="str">
        <f t="shared" si="1532"/>
        <v>X</v>
      </c>
      <c r="P1679" s="58" t="str">
        <f t="shared" si="1532"/>
        <v>X</v>
      </c>
      <c r="Q1679" s="58" t="str">
        <f t="shared" si="1532"/>
        <v>X</v>
      </c>
    </row>
    <row r="1680" spans="1:17" ht="18.75" customHeight="1">
      <c r="A1680" s="780"/>
      <c r="B1680" s="58" t="s">
        <v>21</v>
      </c>
      <c r="C1680" s="58" t="str">
        <f t="shared" ref="C1680:Q1680" si="1533">IF(C12=$V$214,"O",IF(C12=$W$214,"O",IF(C12=$X$214,"O",IF(C12=$Y$214,"O",IF(C12=$Z$214,"O",IF(C12=$AA$214,"O",IF(C12=$AB$214,"O","X")))))))</f>
        <v>O</v>
      </c>
      <c r="D1680" s="58" t="str">
        <f t="shared" si="1533"/>
        <v>O</v>
      </c>
      <c r="E1680" s="58" t="str">
        <f t="shared" si="1533"/>
        <v>O</v>
      </c>
      <c r="F1680" s="58" t="str">
        <f t="shared" si="1533"/>
        <v>O</v>
      </c>
      <c r="G1680" s="58" t="str">
        <f t="shared" si="1533"/>
        <v>O</v>
      </c>
      <c r="H1680" s="58" t="str">
        <f t="shared" si="1533"/>
        <v>O</v>
      </c>
      <c r="I1680" s="58" t="str">
        <f t="shared" si="1533"/>
        <v>O</v>
      </c>
      <c r="J1680" s="58" t="str">
        <f t="shared" si="1533"/>
        <v>O</v>
      </c>
      <c r="K1680" s="58" t="str">
        <f t="shared" si="1533"/>
        <v>O</v>
      </c>
      <c r="L1680" s="58" t="str">
        <f t="shared" si="1533"/>
        <v>O</v>
      </c>
      <c r="M1680" s="58" t="str">
        <f t="shared" si="1533"/>
        <v>O</v>
      </c>
      <c r="N1680" s="58" t="str">
        <f t="shared" si="1533"/>
        <v>O</v>
      </c>
      <c r="O1680" s="58" t="str">
        <f t="shared" si="1533"/>
        <v>O</v>
      </c>
      <c r="P1680" s="58" t="str">
        <f t="shared" si="1533"/>
        <v>O</v>
      </c>
      <c r="Q1680" s="58" t="str">
        <f t="shared" si="1533"/>
        <v>O</v>
      </c>
    </row>
    <row r="1681" spans="1:17" ht="18.75" customHeight="1">
      <c r="A1681" s="781"/>
      <c r="B1681" s="30" t="s">
        <v>46</v>
      </c>
      <c r="C1681" s="47">
        <f>COUNTIF(C1675:C1680,"O")</f>
        <v>2</v>
      </c>
      <c r="D1681" s="47">
        <f t="shared" ref="D1681:Q1681" si="1534">COUNTIF(D1675:D1680,"O")</f>
        <v>2</v>
      </c>
      <c r="E1681" s="47">
        <f t="shared" si="1534"/>
        <v>2</v>
      </c>
      <c r="F1681" s="47">
        <f t="shared" si="1534"/>
        <v>2</v>
      </c>
      <c r="G1681" s="47">
        <f t="shared" si="1534"/>
        <v>2</v>
      </c>
      <c r="H1681" s="47">
        <f t="shared" si="1534"/>
        <v>2</v>
      </c>
      <c r="I1681" s="47">
        <f t="shared" si="1534"/>
        <v>2</v>
      </c>
      <c r="J1681" s="47">
        <f t="shared" si="1534"/>
        <v>2</v>
      </c>
      <c r="K1681" s="47">
        <f t="shared" si="1534"/>
        <v>2</v>
      </c>
      <c r="L1681" s="47">
        <f t="shared" si="1534"/>
        <v>2</v>
      </c>
      <c r="M1681" s="47">
        <f t="shared" si="1534"/>
        <v>2</v>
      </c>
      <c r="N1681" s="47">
        <f t="shared" si="1534"/>
        <v>2</v>
      </c>
      <c r="O1681" s="47">
        <f t="shared" si="1534"/>
        <v>2</v>
      </c>
      <c r="P1681" s="47">
        <f t="shared" si="1534"/>
        <v>2</v>
      </c>
      <c r="Q1681" s="47">
        <f t="shared" si="1534"/>
        <v>2</v>
      </c>
    </row>
    <row r="1682" spans="1:17" ht="18.75" customHeight="1">
      <c r="A1682" s="779">
        <v>199</v>
      </c>
      <c r="B1682" s="58" t="s">
        <v>32</v>
      </c>
      <c r="C1682" s="58" t="str">
        <f>IF(C7=$V$215,"O",IF(C7=$W$215,"O",IF(C7=$X$215,"O",IF(C7=$Y$215,"O",IF(C7=$Z$215,"O",IF(C7=$AA$215,"O",IF(C7=$AB$215,"O","X")))))))</f>
        <v>X</v>
      </c>
      <c r="D1682" s="58" t="str">
        <f t="shared" ref="D1682:Q1682" si="1535">IF(D7=$V$215,"O",IF(D7=$W$215,"O",IF(D7=$X$215,"O",IF(D7=$Y$215,"O",IF(D7=$Z$215,"O",IF(D7=$AA$215,"O",IF(D7=$AB$215,"O","X")))))))</f>
        <v>X</v>
      </c>
      <c r="E1682" s="58" t="str">
        <f t="shared" si="1535"/>
        <v>X</v>
      </c>
      <c r="F1682" s="58" t="str">
        <f t="shared" si="1535"/>
        <v>X</v>
      </c>
      <c r="G1682" s="58" t="str">
        <f t="shared" si="1535"/>
        <v>X</v>
      </c>
      <c r="H1682" s="58" t="str">
        <f t="shared" si="1535"/>
        <v>X</v>
      </c>
      <c r="I1682" s="58" t="str">
        <f t="shared" si="1535"/>
        <v>X</v>
      </c>
      <c r="J1682" s="58" t="str">
        <f t="shared" si="1535"/>
        <v>X</v>
      </c>
      <c r="K1682" s="58" t="str">
        <f t="shared" si="1535"/>
        <v>X</v>
      </c>
      <c r="L1682" s="58" t="str">
        <f t="shared" si="1535"/>
        <v>X</v>
      </c>
      <c r="M1682" s="58" t="str">
        <f t="shared" si="1535"/>
        <v>X</v>
      </c>
      <c r="N1682" s="58" t="str">
        <f t="shared" si="1535"/>
        <v>X</v>
      </c>
      <c r="O1682" s="58" t="str">
        <f t="shared" si="1535"/>
        <v>X</v>
      </c>
      <c r="P1682" s="58" t="str">
        <f t="shared" si="1535"/>
        <v>X</v>
      </c>
      <c r="Q1682" s="58" t="str">
        <f t="shared" si="1535"/>
        <v>X</v>
      </c>
    </row>
    <row r="1683" spans="1:17" ht="18.75" customHeight="1">
      <c r="A1683" s="780"/>
      <c r="B1683" s="58" t="s">
        <v>33</v>
      </c>
      <c r="C1683" s="58" t="str">
        <f t="shared" ref="C1683:Q1683" si="1536">IF(C8=$V$215,"O",IF(C8=$W$215,"O",IF(C8=$X$215,"O",IF(C8=$Y$215,"O",IF(C8=$Z$215,"O",IF(C8=$AA$215,"O",IF(C8=$AB$215,"O","X")))))))</f>
        <v>X</v>
      </c>
      <c r="D1683" s="58" t="str">
        <f t="shared" si="1536"/>
        <v>X</v>
      </c>
      <c r="E1683" s="58" t="str">
        <f t="shared" si="1536"/>
        <v>X</v>
      </c>
      <c r="F1683" s="58" t="str">
        <f t="shared" si="1536"/>
        <v>X</v>
      </c>
      <c r="G1683" s="58" t="str">
        <f t="shared" si="1536"/>
        <v>X</v>
      </c>
      <c r="H1683" s="58" t="str">
        <f t="shared" si="1536"/>
        <v>X</v>
      </c>
      <c r="I1683" s="58" t="str">
        <f t="shared" si="1536"/>
        <v>X</v>
      </c>
      <c r="J1683" s="58" t="str">
        <f t="shared" si="1536"/>
        <v>X</v>
      </c>
      <c r="K1683" s="58" t="str">
        <f t="shared" si="1536"/>
        <v>X</v>
      </c>
      <c r="L1683" s="58" t="str">
        <f t="shared" si="1536"/>
        <v>X</v>
      </c>
      <c r="M1683" s="58" t="str">
        <f t="shared" si="1536"/>
        <v>X</v>
      </c>
      <c r="N1683" s="58" t="str">
        <f t="shared" si="1536"/>
        <v>X</v>
      </c>
      <c r="O1683" s="58" t="str">
        <f t="shared" si="1536"/>
        <v>X</v>
      </c>
      <c r="P1683" s="58" t="str">
        <f t="shared" si="1536"/>
        <v>X</v>
      </c>
      <c r="Q1683" s="58" t="str">
        <f t="shared" si="1536"/>
        <v>X</v>
      </c>
    </row>
    <row r="1684" spans="1:17" ht="18.75" customHeight="1">
      <c r="A1684" s="780"/>
      <c r="B1684" s="58" t="s">
        <v>34</v>
      </c>
      <c r="C1684" s="58" t="str">
        <f t="shared" ref="C1684:Q1684" si="1537">IF(C9=$V$215,"O",IF(C9=$W$215,"O",IF(C9=$X$215,"O",IF(C9=$Y$215,"O",IF(C9=$Z$215,"O",IF(C9=$AA$215,"O",IF(C9=$AB$215,"O","X")))))))</f>
        <v>X</v>
      </c>
      <c r="D1684" s="58" t="str">
        <f t="shared" si="1537"/>
        <v>X</v>
      </c>
      <c r="E1684" s="58" t="str">
        <f t="shared" si="1537"/>
        <v>X</v>
      </c>
      <c r="F1684" s="58" t="str">
        <f t="shared" si="1537"/>
        <v>X</v>
      </c>
      <c r="G1684" s="58" t="str">
        <f t="shared" si="1537"/>
        <v>X</v>
      </c>
      <c r="H1684" s="58" t="str">
        <f t="shared" si="1537"/>
        <v>X</v>
      </c>
      <c r="I1684" s="58" t="str">
        <f t="shared" si="1537"/>
        <v>X</v>
      </c>
      <c r="J1684" s="58" t="str">
        <f t="shared" si="1537"/>
        <v>X</v>
      </c>
      <c r="K1684" s="58" t="str">
        <f t="shared" si="1537"/>
        <v>X</v>
      </c>
      <c r="L1684" s="58" t="str">
        <f t="shared" si="1537"/>
        <v>X</v>
      </c>
      <c r="M1684" s="58" t="str">
        <f t="shared" si="1537"/>
        <v>X</v>
      </c>
      <c r="N1684" s="58" t="str">
        <f t="shared" si="1537"/>
        <v>X</v>
      </c>
      <c r="O1684" s="58" t="str">
        <f t="shared" si="1537"/>
        <v>X</v>
      </c>
      <c r="P1684" s="58" t="str">
        <f t="shared" si="1537"/>
        <v>X</v>
      </c>
      <c r="Q1684" s="58" t="str">
        <f t="shared" si="1537"/>
        <v>X</v>
      </c>
    </row>
    <row r="1685" spans="1:17" ht="18.75" customHeight="1">
      <c r="A1685" s="780"/>
      <c r="B1685" s="58" t="s">
        <v>35</v>
      </c>
      <c r="C1685" s="58" t="str">
        <f t="shared" ref="C1685:Q1685" si="1538">IF(C10=$V$215,"O",IF(C10=$W$215,"O",IF(C10=$X$215,"O",IF(C10=$Y$215,"O",IF(C10=$Z$215,"O",IF(C10=$AA$215,"O",IF(C10=$AB$215,"O","X")))))))</f>
        <v>O</v>
      </c>
      <c r="D1685" s="58" t="str">
        <f t="shared" si="1538"/>
        <v>O</v>
      </c>
      <c r="E1685" s="58" t="str">
        <f t="shared" si="1538"/>
        <v>O</v>
      </c>
      <c r="F1685" s="58" t="str">
        <f t="shared" si="1538"/>
        <v>O</v>
      </c>
      <c r="G1685" s="58" t="str">
        <f t="shared" si="1538"/>
        <v>O</v>
      </c>
      <c r="H1685" s="58" t="str">
        <f t="shared" si="1538"/>
        <v>O</v>
      </c>
      <c r="I1685" s="58" t="str">
        <f t="shared" si="1538"/>
        <v>O</v>
      </c>
      <c r="J1685" s="58" t="str">
        <f t="shared" si="1538"/>
        <v>O</v>
      </c>
      <c r="K1685" s="58" t="str">
        <f t="shared" si="1538"/>
        <v>O</v>
      </c>
      <c r="L1685" s="58" t="str">
        <f t="shared" si="1538"/>
        <v>O</v>
      </c>
      <c r="M1685" s="58" t="str">
        <f t="shared" si="1538"/>
        <v>O</v>
      </c>
      <c r="N1685" s="58" t="str">
        <f t="shared" si="1538"/>
        <v>O</v>
      </c>
      <c r="O1685" s="58" t="str">
        <f t="shared" si="1538"/>
        <v>O</v>
      </c>
      <c r="P1685" s="58" t="str">
        <f t="shared" si="1538"/>
        <v>O</v>
      </c>
      <c r="Q1685" s="58" t="str">
        <f t="shared" si="1538"/>
        <v>O</v>
      </c>
    </row>
    <row r="1686" spans="1:17" ht="18.75" customHeight="1">
      <c r="A1686" s="780"/>
      <c r="B1686" s="58" t="s">
        <v>36</v>
      </c>
      <c r="C1686" s="58" t="str">
        <f t="shared" ref="C1686:Q1686" si="1539">IF(C11=$V$215,"O",IF(C11=$W$215,"O",IF(C11=$X$215,"O",IF(C11=$Y$215,"O",IF(C11=$Z$215,"O",IF(C11=$AA$215,"O",IF(C11=$AB$215,"O","X")))))))</f>
        <v>X</v>
      </c>
      <c r="D1686" s="58" t="str">
        <f t="shared" si="1539"/>
        <v>X</v>
      </c>
      <c r="E1686" s="58" t="str">
        <f t="shared" si="1539"/>
        <v>X</v>
      </c>
      <c r="F1686" s="58" t="str">
        <f t="shared" si="1539"/>
        <v>X</v>
      </c>
      <c r="G1686" s="58" t="str">
        <f t="shared" si="1539"/>
        <v>X</v>
      </c>
      <c r="H1686" s="58" t="str">
        <f t="shared" si="1539"/>
        <v>X</v>
      </c>
      <c r="I1686" s="58" t="str">
        <f t="shared" si="1539"/>
        <v>X</v>
      </c>
      <c r="J1686" s="58" t="str">
        <f t="shared" si="1539"/>
        <v>X</v>
      </c>
      <c r="K1686" s="58" t="str">
        <f t="shared" si="1539"/>
        <v>X</v>
      </c>
      <c r="L1686" s="58" t="str">
        <f t="shared" si="1539"/>
        <v>X</v>
      </c>
      <c r="M1686" s="58" t="str">
        <f t="shared" si="1539"/>
        <v>X</v>
      </c>
      <c r="N1686" s="58" t="str">
        <f t="shared" si="1539"/>
        <v>X</v>
      </c>
      <c r="O1686" s="58" t="str">
        <f t="shared" si="1539"/>
        <v>X</v>
      </c>
      <c r="P1686" s="58" t="str">
        <f t="shared" si="1539"/>
        <v>X</v>
      </c>
      <c r="Q1686" s="58" t="str">
        <f t="shared" si="1539"/>
        <v>X</v>
      </c>
    </row>
    <row r="1687" spans="1:17" ht="18.75" customHeight="1">
      <c r="A1687" s="780"/>
      <c r="B1687" s="58" t="s">
        <v>21</v>
      </c>
      <c r="C1687" s="58" t="str">
        <f t="shared" ref="C1687:Q1687" si="1540">IF(C12=$V$215,"O",IF(C12=$W$215,"O",IF(C12=$X$215,"O",IF(C12=$Y$215,"O",IF(C12=$Z$215,"O",IF(C12=$AA$215,"O",IF(C12=$AB$215,"O","X")))))))</f>
        <v>X</v>
      </c>
      <c r="D1687" s="58" t="str">
        <f t="shared" si="1540"/>
        <v>X</v>
      </c>
      <c r="E1687" s="58" t="str">
        <f t="shared" si="1540"/>
        <v>X</v>
      </c>
      <c r="F1687" s="58" t="str">
        <f t="shared" si="1540"/>
        <v>X</v>
      </c>
      <c r="G1687" s="58" t="str">
        <f t="shared" si="1540"/>
        <v>X</v>
      </c>
      <c r="H1687" s="58" t="str">
        <f t="shared" si="1540"/>
        <v>X</v>
      </c>
      <c r="I1687" s="58" t="str">
        <f t="shared" si="1540"/>
        <v>X</v>
      </c>
      <c r="J1687" s="58" t="str">
        <f t="shared" si="1540"/>
        <v>X</v>
      </c>
      <c r="K1687" s="58" t="str">
        <f t="shared" si="1540"/>
        <v>X</v>
      </c>
      <c r="L1687" s="58" t="str">
        <f t="shared" si="1540"/>
        <v>X</v>
      </c>
      <c r="M1687" s="58" t="str">
        <f t="shared" si="1540"/>
        <v>X</v>
      </c>
      <c r="N1687" s="58" t="str">
        <f t="shared" si="1540"/>
        <v>X</v>
      </c>
      <c r="O1687" s="58" t="str">
        <f t="shared" si="1540"/>
        <v>X</v>
      </c>
      <c r="P1687" s="58" t="str">
        <f t="shared" si="1540"/>
        <v>X</v>
      </c>
      <c r="Q1687" s="58" t="str">
        <f t="shared" si="1540"/>
        <v>X</v>
      </c>
    </row>
    <row r="1688" spans="1:17" ht="18.75" customHeight="1">
      <c r="A1688" s="781"/>
      <c r="B1688" s="30" t="s">
        <v>46</v>
      </c>
      <c r="C1688" s="47">
        <f>COUNTIF(C1682:C1687,"O")</f>
        <v>1</v>
      </c>
      <c r="D1688" s="47">
        <f t="shared" ref="D1688:Q1688" si="1541">COUNTIF(D1682:D1687,"O")</f>
        <v>1</v>
      </c>
      <c r="E1688" s="47">
        <f t="shared" si="1541"/>
        <v>1</v>
      </c>
      <c r="F1688" s="47">
        <f t="shared" si="1541"/>
        <v>1</v>
      </c>
      <c r="G1688" s="47">
        <f t="shared" si="1541"/>
        <v>1</v>
      </c>
      <c r="H1688" s="47">
        <f t="shared" si="1541"/>
        <v>1</v>
      </c>
      <c r="I1688" s="47">
        <f t="shared" si="1541"/>
        <v>1</v>
      </c>
      <c r="J1688" s="47">
        <f t="shared" si="1541"/>
        <v>1</v>
      </c>
      <c r="K1688" s="47">
        <f t="shared" si="1541"/>
        <v>1</v>
      </c>
      <c r="L1688" s="47">
        <f t="shared" si="1541"/>
        <v>1</v>
      </c>
      <c r="M1688" s="47">
        <f t="shared" si="1541"/>
        <v>1</v>
      </c>
      <c r="N1688" s="47">
        <f t="shared" si="1541"/>
        <v>1</v>
      </c>
      <c r="O1688" s="47">
        <f t="shared" si="1541"/>
        <v>1</v>
      </c>
      <c r="P1688" s="47">
        <f t="shared" si="1541"/>
        <v>1</v>
      </c>
      <c r="Q1688" s="47">
        <f t="shared" si="1541"/>
        <v>1</v>
      </c>
    </row>
    <row r="1689" spans="1:17" ht="18.75" customHeight="1">
      <c r="A1689" s="779">
        <v>200</v>
      </c>
      <c r="B1689" s="58" t="s">
        <v>32</v>
      </c>
      <c r="C1689" s="58" t="str">
        <f>IF(C7=$V$216,"O",IF(C7=$W$216,"O",IF(C7=$X$216,"O",IF(C7=$Y$216,"O",IF(C7=$Z$216,"O",IF(C7=$AA$216,"O",IF(C7=$AB$216,"O","X")))))))</f>
        <v>X</v>
      </c>
      <c r="D1689" s="58" t="str">
        <f t="shared" ref="D1689:Q1689" si="1542">IF(D7=$V$216,"O",IF(D7=$W$216,"O",IF(D7=$X$216,"O",IF(D7=$Y$216,"O",IF(D7=$Z$216,"O",IF(D7=$AA$216,"O",IF(D7=$AB$216,"O","X")))))))</f>
        <v>X</v>
      </c>
      <c r="E1689" s="58" t="str">
        <f t="shared" si="1542"/>
        <v>X</v>
      </c>
      <c r="F1689" s="58" t="str">
        <f t="shared" si="1542"/>
        <v>X</v>
      </c>
      <c r="G1689" s="58" t="str">
        <f t="shared" si="1542"/>
        <v>X</v>
      </c>
      <c r="H1689" s="58" t="str">
        <f t="shared" si="1542"/>
        <v>X</v>
      </c>
      <c r="I1689" s="58" t="str">
        <f t="shared" si="1542"/>
        <v>X</v>
      </c>
      <c r="J1689" s="58" t="str">
        <f t="shared" si="1542"/>
        <v>X</v>
      </c>
      <c r="K1689" s="58" t="str">
        <f t="shared" si="1542"/>
        <v>X</v>
      </c>
      <c r="L1689" s="58" t="str">
        <f t="shared" si="1542"/>
        <v>X</v>
      </c>
      <c r="M1689" s="58" t="str">
        <f t="shared" si="1542"/>
        <v>X</v>
      </c>
      <c r="N1689" s="58" t="str">
        <f t="shared" si="1542"/>
        <v>X</v>
      </c>
      <c r="O1689" s="58" t="str">
        <f t="shared" si="1542"/>
        <v>X</v>
      </c>
      <c r="P1689" s="58" t="str">
        <f t="shared" si="1542"/>
        <v>X</v>
      </c>
      <c r="Q1689" s="58" t="str">
        <f t="shared" si="1542"/>
        <v>X</v>
      </c>
    </row>
    <row r="1690" spans="1:17" ht="18.75" customHeight="1">
      <c r="A1690" s="780"/>
      <c r="B1690" s="58" t="s">
        <v>33</v>
      </c>
      <c r="C1690" s="58" t="str">
        <f t="shared" ref="C1690:Q1690" si="1543">IF(C8=$V$216,"O",IF(C8=$W$216,"O",IF(C8=$X$216,"O",IF(C8=$Y$216,"O",IF(C8=$Z$216,"O",IF(C8=$AA$216,"O",IF(C8=$AB$216,"O","X")))))))</f>
        <v>O</v>
      </c>
      <c r="D1690" s="58" t="str">
        <f t="shared" si="1543"/>
        <v>O</v>
      </c>
      <c r="E1690" s="58" t="str">
        <f t="shared" si="1543"/>
        <v>O</v>
      </c>
      <c r="F1690" s="58" t="str">
        <f t="shared" si="1543"/>
        <v>O</v>
      </c>
      <c r="G1690" s="58" t="str">
        <f t="shared" si="1543"/>
        <v>O</v>
      </c>
      <c r="H1690" s="58" t="str">
        <f t="shared" si="1543"/>
        <v>O</v>
      </c>
      <c r="I1690" s="58" t="str">
        <f t="shared" si="1543"/>
        <v>O</v>
      </c>
      <c r="J1690" s="58" t="str">
        <f t="shared" si="1543"/>
        <v>O</v>
      </c>
      <c r="K1690" s="58" t="str">
        <f t="shared" si="1543"/>
        <v>O</v>
      </c>
      <c r="L1690" s="58" t="str">
        <f t="shared" si="1543"/>
        <v>O</v>
      </c>
      <c r="M1690" s="58" t="str">
        <f t="shared" si="1543"/>
        <v>O</v>
      </c>
      <c r="N1690" s="58" t="str">
        <f t="shared" si="1543"/>
        <v>O</v>
      </c>
      <c r="O1690" s="58" t="str">
        <f t="shared" si="1543"/>
        <v>O</v>
      </c>
      <c r="P1690" s="58" t="str">
        <f t="shared" si="1543"/>
        <v>O</v>
      </c>
      <c r="Q1690" s="58" t="str">
        <f t="shared" si="1543"/>
        <v>O</v>
      </c>
    </row>
    <row r="1691" spans="1:17" ht="18.75" customHeight="1">
      <c r="A1691" s="780"/>
      <c r="B1691" s="58" t="s">
        <v>34</v>
      </c>
      <c r="C1691" s="58" t="str">
        <f t="shared" ref="C1691:Q1691" si="1544">IF(C9=$V$216,"O",IF(C9=$W$216,"O",IF(C9=$X$216,"O",IF(C9=$Y$216,"O",IF(C9=$Z$216,"O",IF(C9=$AA$216,"O",IF(C9=$AB$216,"O","X")))))))</f>
        <v>X</v>
      </c>
      <c r="D1691" s="58" t="str">
        <f t="shared" si="1544"/>
        <v>X</v>
      </c>
      <c r="E1691" s="58" t="str">
        <f t="shared" si="1544"/>
        <v>X</v>
      </c>
      <c r="F1691" s="58" t="str">
        <f t="shared" si="1544"/>
        <v>X</v>
      </c>
      <c r="G1691" s="58" t="str">
        <f t="shared" si="1544"/>
        <v>X</v>
      </c>
      <c r="H1691" s="58" t="str">
        <f t="shared" si="1544"/>
        <v>X</v>
      </c>
      <c r="I1691" s="58" t="str">
        <f t="shared" si="1544"/>
        <v>X</v>
      </c>
      <c r="J1691" s="58" t="str">
        <f t="shared" si="1544"/>
        <v>X</v>
      </c>
      <c r="K1691" s="58" t="str">
        <f t="shared" si="1544"/>
        <v>X</v>
      </c>
      <c r="L1691" s="58" t="str">
        <f t="shared" si="1544"/>
        <v>X</v>
      </c>
      <c r="M1691" s="58" t="str">
        <f t="shared" si="1544"/>
        <v>X</v>
      </c>
      <c r="N1691" s="58" t="str">
        <f t="shared" si="1544"/>
        <v>X</v>
      </c>
      <c r="O1691" s="58" t="str">
        <f t="shared" si="1544"/>
        <v>X</v>
      </c>
      <c r="P1691" s="58" t="str">
        <f t="shared" si="1544"/>
        <v>X</v>
      </c>
      <c r="Q1691" s="58" t="str">
        <f t="shared" si="1544"/>
        <v>X</v>
      </c>
    </row>
    <row r="1692" spans="1:17" ht="18.75" customHeight="1">
      <c r="A1692" s="780"/>
      <c r="B1692" s="58" t="s">
        <v>35</v>
      </c>
      <c r="C1692" s="58" t="str">
        <f t="shared" ref="C1692:Q1692" si="1545">IF(C10=$V$216,"O",IF(C10=$W$216,"O",IF(C10=$X$216,"O",IF(C10=$Y$216,"O",IF(C10=$Z$216,"O",IF(C10=$AA$216,"O",IF(C10=$AB$216,"O","X")))))))</f>
        <v>X</v>
      </c>
      <c r="D1692" s="58" t="str">
        <f t="shared" si="1545"/>
        <v>X</v>
      </c>
      <c r="E1692" s="58" t="str">
        <f t="shared" si="1545"/>
        <v>X</v>
      </c>
      <c r="F1692" s="58" t="str">
        <f t="shared" si="1545"/>
        <v>X</v>
      </c>
      <c r="G1692" s="58" t="str">
        <f t="shared" si="1545"/>
        <v>X</v>
      </c>
      <c r="H1692" s="58" t="str">
        <f t="shared" si="1545"/>
        <v>X</v>
      </c>
      <c r="I1692" s="58" t="str">
        <f t="shared" si="1545"/>
        <v>X</v>
      </c>
      <c r="J1692" s="58" t="str">
        <f t="shared" si="1545"/>
        <v>X</v>
      </c>
      <c r="K1692" s="58" t="str">
        <f t="shared" si="1545"/>
        <v>X</v>
      </c>
      <c r="L1692" s="58" t="str">
        <f t="shared" si="1545"/>
        <v>X</v>
      </c>
      <c r="M1692" s="58" t="str">
        <f t="shared" si="1545"/>
        <v>X</v>
      </c>
      <c r="N1692" s="58" t="str">
        <f t="shared" si="1545"/>
        <v>X</v>
      </c>
      <c r="O1692" s="58" t="str">
        <f t="shared" si="1545"/>
        <v>X</v>
      </c>
      <c r="P1692" s="58" t="str">
        <f t="shared" si="1545"/>
        <v>X</v>
      </c>
      <c r="Q1692" s="58" t="str">
        <f t="shared" si="1545"/>
        <v>X</v>
      </c>
    </row>
    <row r="1693" spans="1:17" ht="18.75" customHeight="1">
      <c r="A1693" s="780"/>
      <c r="B1693" s="58" t="s">
        <v>36</v>
      </c>
      <c r="C1693" s="58" t="str">
        <f t="shared" ref="C1693:Q1693" si="1546">IF(C11=$V$216,"O",IF(C11=$W$216,"O",IF(C11=$X$216,"O",IF(C11=$Y$216,"O",IF(C11=$Z$216,"O",IF(C11=$AA$216,"O",IF(C11=$AB$216,"O","X")))))))</f>
        <v>X</v>
      </c>
      <c r="D1693" s="58" t="str">
        <f t="shared" si="1546"/>
        <v>X</v>
      </c>
      <c r="E1693" s="58" t="str">
        <f t="shared" si="1546"/>
        <v>X</v>
      </c>
      <c r="F1693" s="58" t="str">
        <f t="shared" si="1546"/>
        <v>X</v>
      </c>
      <c r="G1693" s="58" t="str">
        <f t="shared" si="1546"/>
        <v>X</v>
      </c>
      <c r="H1693" s="58" t="str">
        <f t="shared" si="1546"/>
        <v>X</v>
      </c>
      <c r="I1693" s="58" t="str">
        <f t="shared" si="1546"/>
        <v>X</v>
      </c>
      <c r="J1693" s="58" t="str">
        <f t="shared" si="1546"/>
        <v>X</v>
      </c>
      <c r="K1693" s="58" t="str">
        <f t="shared" si="1546"/>
        <v>X</v>
      </c>
      <c r="L1693" s="58" t="str">
        <f t="shared" si="1546"/>
        <v>X</v>
      </c>
      <c r="M1693" s="58" t="str">
        <f t="shared" si="1546"/>
        <v>X</v>
      </c>
      <c r="N1693" s="58" t="str">
        <f t="shared" si="1546"/>
        <v>X</v>
      </c>
      <c r="O1693" s="58" t="str">
        <f t="shared" si="1546"/>
        <v>X</v>
      </c>
      <c r="P1693" s="58" t="str">
        <f t="shared" si="1546"/>
        <v>X</v>
      </c>
      <c r="Q1693" s="58" t="str">
        <f t="shared" si="1546"/>
        <v>X</v>
      </c>
    </row>
    <row r="1694" spans="1:17" ht="18.75" customHeight="1">
      <c r="A1694" s="780"/>
      <c r="B1694" s="58" t="s">
        <v>21</v>
      </c>
      <c r="C1694" s="58" t="str">
        <f t="shared" ref="C1694:Q1694" si="1547">IF(C12=$V$216,"O",IF(C12=$W$216,"O",IF(C12=$X$216,"O",IF(C12=$Y$216,"O",IF(C12=$Z$216,"O",IF(C12=$AA$216,"O",IF(C12=$AB$216,"O","X")))))))</f>
        <v>X</v>
      </c>
      <c r="D1694" s="58" t="str">
        <f t="shared" si="1547"/>
        <v>X</v>
      </c>
      <c r="E1694" s="58" t="str">
        <f t="shared" si="1547"/>
        <v>X</v>
      </c>
      <c r="F1694" s="58" t="str">
        <f t="shared" si="1547"/>
        <v>X</v>
      </c>
      <c r="G1694" s="58" t="str">
        <f t="shared" si="1547"/>
        <v>X</v>
      </c>
      <c r="H1694" s="58" t="str">
        <f t="shared" si="1547"/>
        <v>X</v>
      </c>
      <c r="I1694" s="58" t="str">
        <f t="shared" si="1547"/>
        <v>X</v>
      </c>
      <c r="J1694" s="58" t="str">
        <f t="shared" si="1547"/>
        <v>X</v>
      </c>
      <c r="K1694" s="58" t="str">
        <f t="shared" si="1547"/>
        <v>X</v>
      </c>
      <c r="L1694" s="58" t="str">
        <f t="shared" si="1547"/>
        <v>X</v>
      </c>
      <c r="M1694" s="58" t="str">
        <f t="shared" si="1547"/>
        <v>X</v>
      </c>
      <c r="N1694" s="58" t="str">
        <f t="shared" si="1547"/>
        <v>X</v>
      </c>
      <c r="O1694" s="58" t="str">
        <f t="shared" si="1547"/>
        <v>X</v>
      </c>
      <c r="P1694" s="58" t="str">
        <f t="shared" si="1547"/>
        <v>X</v>
      </c>
      <c r="Q1694" s="58" t="str">
        <f t="shared" si="1547"/>
        <v>X</v>
      </c>
    </row>
    <row r="1695" spans="1:17" ht="18.75" customHeight="1">
      <c r="A1695" s="781"/>
      <c r="B1695" s="30" t="s">
        <v>46</v>
      </c>
      <c r="C1695" s="47">
        <f>COUNTIF(C1689:C1694,"O")</f>
        <v>1</v>
      </c>
      <c r="D1695" s="47">
        <f t="shared" ref="D1695:Q1695" si="1548">COUNTIF(D1689:D1694,"O")</f>
        <v>1</v>
      </c>
      <c r="E1695" s="47">
        <f t="shared" si="1548"/>
        <v>1</v>
      </c>
      <c r="F1695" s="47">
        <f t="shared" si="1548"/>
        <v>1</v>
      </c>
      <c r="G1695" s="47">
        <f t="shared" si="1548"/>
        <v>1</v>
      </c>
      <c r="H1695" s="47">
        <f t="shared" si="1548"/>
        <v>1</v>
      </c>
      <c r="I1695" s="47">
        <f t="shared" si="1548"/>
        <v>1</v>
      </c>
      <c r="J1695" s="47">
        <f t="shared" si="1548"/>
        <v>1</v>
      </c>
      <c r="K1695" s="47">
        <f t="shared" si="1548"/>
        <v>1</v>
      </c>
      <c r="L1695" s="47">
        <f t="shared" si="1548"/>
        <v>1</v>
      </c>
      <c r="M1695" s="47">
        <f t="shared" si="1548"/>
        <v>1</v>
      </c>
      <c r="N1695" s="47">
        <f t="shared" si="1548"/>
        <v>1</v>
      </c>
      <c r="O1695" s="47">
        <f t="shared" si="1548"/>
        <v>1</v>
      </c>
      <c r="P1695" s="47">
        <f t="shared" si="1548"/>
        <v>1</v>
      </c>
      <c r="Q1695" s="47">
        <f t="shared" si="1548"/>
        <v>1</v>
      </c>
    </row>
    <row r="1696" spans="1:17" ht="18.75" customHeight="1">
      <c r="A1696" s="779">
        <v>201</v>
      </c>
      <c r="B1696" s="58" t="s">
        <v>32</v>
      </c>
      <c r="C1696" s="58" t="str">
        <f>IF(C7=$V$217,"O",IF(C7=$W$217,"O",IF(C7=$X$217,"O",IF(C7=$Y$217,"O",IF(C7=$Z$217,"O",IF(C7=$AA$217,"O","X"))))))</f>
        <v>X</v>
      </c>
      <c r="D1696" s="58" t="str">
        <f t="shared" ref="D1696:Q1696" si="1549">IF(D7=$V$217,"O",IF(D7=$W$217,"O",IF(D7=$X$217,"O",IF(D7=$Y$217,"O",IF(D7=$Z$217,"O",IF(D7=$AA$217,"O","X"))))))</f>
        <v>X</v>
      </c>
      <c r="E1696" s="58" t="str">
        <f t="shared" si="1549"/>
        <v>X</v>
      </c>
      <c r="F1696" s="58" t="str">
        <f t="shared" si="1549"/>
        <v>X</v>
      </c>
      <c r="G1696" s="58" t="str">
        <f t="shared" si="1549"/>
        <v>X</v>
      </c>
      <c r="H1696" s="58" t="str">
        <f t="shared" si="1549"/>
        <v>X</v>
      </c>
      <c r="I1696" s="58" t="str">
        <f t="shared" si="1549"/>
        <v>X</v>
      </c>
      <c r="J1696" s="58" t="str">
        <f t="shared" si="1549"/>
        <v>X</v>
      </c>
      <c r="K1696" s="58" t="str">
        <f t="shared" si="1549"/>
        <v>X</v>
      </c>
      <c r="L1696" s="58" t="str">
        <f t="shared" si="1549"/>
        <v>X</v>
      </c>
      <c r="M1696" s="58" t="str">
        <f t="shared" si="1549"/>
        <v>X</v>
      </c>
      <c r="N1696" s="58" t="str">
        <f t="shared" si="1549"/>
        <v>X</v>
      </c>
      <c r="O1696" s="58" t="str">
        <f t="shared" si="1549"/>
        <v>X</v>
      </c>
      <c r="P1696" s="58" t="str">
        <f t="shared" si="1549"/>
        <v>X</v>
      </c>
      <c r="Q1696" s="58" t="str">
        <f t="shared" si="1549"/>
        <v>X</v>
      </c>
    </row>
    <row r="1697" spans="1:17" ht="18.75" customHeight="1">
      <c r="A1697" s="780"/>
      <c r="B1697" s="58" t="s">
        <v>33</v>
      </c>
      <c r="C1697" s="58" t="str">
        <f t="shared" ref="C1697:Q1697" si="1550">IF(C8=$V$217,"O",IF(C8=$W$217,"O",IF(C8=$X$217,"O",IF(C8=$Y$217,"O",IF(C8=$Z$217,"O",IF(C8=$AA$217,"O","X"))))))</f>
        <v>X</v>
      </c>
      <c r="D1697" s="58" t="str">
        <f t="shared" si="1550"/>
        <v>X</v>
      </c>
      <c r="E1697" s="58" t="str">
        <f t="shared" si="1550"/>
        <v>X</v>
      </c>
      <c r="F1697" s="58" t="str">
        <f t="shared" si="1550"/>
        <v>X</v>
      </c>
      <c r="G1697" s="58" t="str">
        <f t="shared" si="1550"/>
        <v>X</v>
      </c>
      <c r="H1697" s="58" t="str">
        <f t="shared" si="1550"/>
        <v>X</v>
      </c>
      <c r="I1697" s="58" t="str">
        <f t="shared" si="1550"/>
        <v>X</v>
      </c>
      <c r="J1697" s="58" t="str">
        <f t="shared" si="1550"/>
        <v>X</v>
      </c>
      <c r="K1697" s="58" t="str">
        <f t="shared" si="1550"/>
        <v>X</v>
      </c>
      <c r="L1697" s="58" t="str">
        <f t="shared" si="1550"/>
        <v>X</v>
      </c>
      <c r="M1697" s="58" t="str">
        <f t="shared" si="1550"/>
        <v>X</v>
      </c>
      <c r="N1697" s="58" t="str">
        <f t="shared" si="1550"/>
        <v>X</v>
      </c>
      <c r="O1697" s="58" t="str">
        <f t="shared" si="1550"/>
        <v>X</v>
      </c>
      <c r="P1697" s="58" t="str">
        <f t="shared" si="1550"/>
        <v>X</v>
      </c>
      <c r="Q1697" s="58" t="str">
        <f t="shared" si="1550"/>
        <v>X</v>
      </c>
    </row>
    <row r="1698" spans="1:17" ht="18.75" customHeight="1">
      <c r="A1698" s="780"/>
      <c r="B1698" s="58" t="s">
        <v>34</v>
      </c>
      <c r="C1698" s="58" t="str">
        <f t="shared" ref="C1698:Q1698" si="1551">IF(C9=$V$217,"O",IF(C9=$W$217,"O",IF(C9=$X$217,"O",IF(C9=$Y$217,"O",IF(C9=$Z$217,"O",IF(C9=$AA$217,"O","X"))))))</f>
        <v>X</v>
      </c>
      <c r="D1698" s="58" t="str">
        <f t="shared" si="1551"/>
        <v>X</v>
      </c>
      <c r="E1698" s="58" t="str">
        <f t="shared" si="1551"/>
        <v>X</v>
      </c>
      <c r="F1698" s="58" t="str">
        <f t="shared" si="1551"/>
        <v>X</v>
      </c>
      <c r="G1698" s="58" t="str">
        <f t="shared" si="1551"/>
        <v>X</v>
      </c>
      <c r="H1698" s="58" t="str">
        <f t="shared" si="1551"/>
        <v>X</v>
      </c>
      <c r="I1698" s="58" t="str">
        <f t="shared" si="1551"/>
        <v>X</v>
      </c>
      <c r="J1698" s="58" t="str">
        <f t="shared" si="1551"/>
        <v>X</v>
      </c>
      <c r="K1698" s="58" t="str">
        <f t="shared" si="1551"/>
        <v>X</v>
      </c>
      <c r="L1698" s="58" t="str">
        <f t="shared" si="1551"/>
        <v>X</v>
      </c>
      <c r="M1698" s="58" t="str">
        <f t="shared" si="1551"/>
        <v>X</v>
      </c>
      <c r="N1698" s="58" t="str">
        <f t="shared" si="1551"/>
        <v>X</v>
      </c>
      <c r="O1698" s="58" t="str">
        <f t="shared" si="1551"/>
        <v>X</v>
      </c>
      <c r="P1698" s="58" t="str">
        <f t="shared" si="1551"/>
        <v>X</v>
      </c>
      <c r="Q1698" s="58" t="str">
        <f t="shared" si="1551"/>
        <v>X</v>
      </c>
    </row>
    <row r="1699" spans="1:17" ht="18.75" customHeight="1">
      <c r="A1699" s="780"/>
      <c r="B1699" s="58" t="s">
        <v>35</v>
      </c>
      <c r="C1699" s="58" t="str">
        <f t="shared" ref="C1699:Q1699" si="1552">IF(C10=$V$217,"O",IF(C10=$W$217,"O",IF(C10=$X$217,"O",IF(C10=$Y$217,"O",IF(C10=$Z$217,"O",IF(C10=$AA$217,"O","X"))))))</f>
        <v>X</v>
      </c>
      <c r="D1699" s="58" t="str">
        <f t="shared" si="1552"/>
        <v>X</v>
      </c>
      <c r="E1699" s="58" t="str">
        <f t="shared" si="1552"/>
        <v>X</v>
      </c>
      <c r="F1699" s="58" t="str">
        <f t="shared" si="1552"/>
        <v>X</v>
      </c>
      <c r="G1699" s="58" t="str">
        <f t="shared" si="1552"/>
        <v>X</v>
      </c>
      <c r="H1699" s="58" t="str">
        <f t="shared" si="1552"/>
        <v>X</v>
      </c>
      <c r="I1699" s="58" t="str">
        <f t="shared" si="1552"/>
        <v>X</v>
      </c>
      <c r="J1699" s="58" t="str">
        <f t="shared" si="1552"/>
        <v>X</v>
      </c>
      <c r="K1699" s="58" t="str">
        <f t="shared" si="1552"/>
        <v>X</v>
      </c>
      <c r="L1699" s="58" t="str">
        <f t="shared" si="1552"/>
        <v>X</v>
      </c>
      <c r="M1699" s="58" t="str">
        <f t="shared" si="1552"/>
        <v>X</v>
      </c>
      <c r="N1699" s="58" t="str">
        <f t="shared" si="1552"/>
        <v>X</v>
      </c>
      <c r="O1699" s="58" t="str">
        <f t="shared" si="1552"/>
        <v>X</v>
      </c>
      <c r="P1699" s="58" t="str">
        <f t="shared" si="1552"/>
        <v>X</v>
      </c>
      <c r="Q1699" s="58" t="str">
        <f t="shared" si="1552"/>
        <v>X</v>
      </c>
    </row>
    <row r="1700" spans="1:17" ht="18.75" customHeight="1">
      <c r="A1700" s="780"/>
      <c r="B1700" s="58" t="s">
        <v>36</v>
      </c>
      <c r="C1700" s="58" t="str">
        <f t="shared" ref="C1700:Q1700" si="1553">IF(C11=$V$217,"O",IF(C11=$W$217,"O",IF(C11=$X$217,"O",IF(C11=$Y$217,"O",IF(C11=$Z$217,"O",IF(C11=$AA$217,"O","X"))))))</f>
        <v>X</v>
      </c>
      <c r="D1700" s="58" t="str">
        <f t="shared" si="1553"/>
        <v>X</v>
      </c>
      <c r="E1700" s="58" t="str">
        <f t="shared" si="1553"/>
        <v>X</v>
      </c>
      <c r="F1700" s="58" t="str">
        <f t="shared" si="1553"/>
        <v>X</v>
      </c>
      <c r="G1700" s="58" t="str">
        <f t="shared" si="1553"/>
        <v>X</v>
      </c>
      <c r="H1700" s="58" t="str">
        <f t="shared" si="1553"/>
        <v>X</v>
      </c>
      <c r="I1700" s="58" t="str">
        <f t="shared" si="1553"/>
        <v>X</v>
      </c>
      <c r="J1700" s="58" t="str">
        <f t="shared" si="1553"/>
        <v>X</v>
      </c>
      <c r="K1700" s="58" t="str">
        <f t="shared" si="1553"/>
        <v>X</v>
      </c>
      <c r="L1700" s="58" t="str">
        <f t="shared" si="1553"/>
        <v>X</v>
      </c>
      <c r="M1700" s="58" t="str">
        <f t="shared" si="1553"/>
        <v>X</v>
      </c>
      <c r="N1700" s="58" t="str">
        <f t="shared" si="1553"/>
        <v>X</v>
      </c>
      <c r="O1700" s="58" t="str">
        <f t="shared" si="1553"/>
        <v>X</v>
      </c>
      <c r="P1700" s="58" t="str">
        <f t="shared" si="1553"/>
        <v>X</v>
      </c>
      <c r="Q1700" s="58" t="str">
        <f t="shared" si="1553"/>
        <v>X</v>
      </c>
    </row>
    <row r="1701" spans="1:17" ht="18.75" customHeight="1">
      <c r="A1701" s="780"/>
      <c r="B1701" s="58" t="s">
        <v>21</v>
      </c>
      <c r="C1701" s="58" t="str">
        <f t="shared" ref="C1701:Q1701" si="1554">IF(C12=$V$217,"O",IF(C12=$W$217,"O",IF(C12=$X$217,"O",IF(C12=$Y$217,"O",IF(C12=$Z$217,"O",IF(C12=$AA$217,"O","X"))))))</f>
        <v>X</v>
      </c>
      <c r="D1701" s="58" t="str">
        <f t="shared" si="1554"/>
        <v>X</v>
      </c>
      <c r="E1701" s="58" t="str">
        <f t="shared" si="1554"/>
        <v>X</v>
      </c>
      <c r="F1701" s="58" t="str">
        <f t="shared" si="1554"/>
        <v>X</v>
      </c>
      <c r="G1701" s="58" t="str">
        <f t="shared" si="1554"/>
        <v>X</v>
      </c>
      <c r="H1701" s="58" t="str">
        <f t="shared" si="1554"/>
        <v>X</v>
      </c>
      <c r="I1701" s="58" t="str">
        <f t="shared" si="1554"/>
        <v>X</v>
      </c>
      <c r="J1701" s="58" t="str">
        <f t="shared" si="1554"/>
        <v>X</v>
      </c>
      <c r="K1701" s="58" t="str">
        <f t="shared" si="1554"/>
        <v>X</v>
      </c>
      <c r="L1701" s="58" t="str">
        <f t="shared" si="1554"/>
        <v>X</v>
      </c>
      <c r="M1701" s="58" t="str">
        <f t="shared" si="1554"/>
        <v>X</v>
      </c>
      <c r="N1701" s="58" t="str">
        <f t="shared" si="1554"/>
        <v>X</v>
      </c>
      <c r="O1701" s="58" t="str">
        <f t="shared" si="1554"/>
        <v>X</v>
      </c>
      <c r="P1701" s="58" t="str">
        <f t="shared" si="1554"/>
        <v>X</v>
      </c>
      <c r="Q1701" s="58" t="str">
        <f t="shared" si="1554"/>
        <v>X</v>
      </c>
    </row>
    <row r="1702" spans="1:17" ht="18.75" customHeight="1">
      <c r="A1702" s="781"/>
      <c r="B1702" s="30" t="s">
        <v>46</v>
      </c>
      <c r="C1702" s="47">
        <f>COUNTIF(C1696:C1701,"O")</f>
        <v>0</v>
      </c>
      <c r="D1702" s="47">
        <f t="shared" ref="D1702:Q1702" si="1555">COUNTIF(D1696:D1701,"O")</f>
        <v>0</v>
      </c>
      <c r="E1702" s="47">
        <f t="shared" si="1555"/>
        <v>0</v>
      </c>
      <c r="F1702" s="47">
        <f t="shared" si="1555"/>
        <v>0</v>
      </c>
      <c r="G1702" s="47">
        <f t="shared" si="1555"/>
        <v>0</v>
      </c>
      <c r="H1702" s="47">
        <f t="shared" si="1555"/>
        <v>0</v>
      </c>
      <c r="I1702" s="47">
        <f t="shared" si="1555"/>
        <v>0</v>
      </c>
      <c r="J1702" s="47">
        <f t="shared" si="1555"/>
        <v>0</v>
      </c>
      <c r="K1702" s="47">
        <f t="shared" si="1555"/>
        <v>0</v>
      </c>
      <c r="L1702" s="47">
        <f t="shared" si="1555"/>
        <v>0</v>
      </c>
      <c r="M1702" s="47">
        <f t="shared" si="1555"/>
        <v>0</v>
      </c>
      <c r="N1702" s="47">
        <f t="shared" si="1555"/>
        <v>0</v>
      </c>
      <c r="O1702" s="47">
        <f t="shared" si="1555"/>
        <v>0</v>
      </c>
      <c r="P1702" s="47">
        <f t="shared" si="1555"/>
        <v>0</v>
      </c>
      <c r="Q1702" s="47">
        <f t="shared" si="1555"/>
        <v>0</v>
      </c>
    </row>
    <row r="1703" spans="1:17" ht="18.75" customHeight="1">
      <c r="A1703" s="779">
        <v>202</v>
      </c>
      <c r="B1703" s="58" t="s">
        <v>32</v>
      </c>
      <c r="C1703" s="58" t="str">
        <f>IF(C7=$V$218,"O",IF(C7=$W$218,"O",IF(C7=$X$218,"O",IF(C7=$Y$218,"O",IF(C7=$Z$218,"O",IF(C7=$AA$218,"O","X"))))))</f>
        <v>X</v>
      </c>
      <c r="D1703" s="58" t="str">
        <f t="shared" ref="D1703:Q1703" si="1556">IF(D7=$V$218,"O",IF(D7=$W$218,"O",IF(D7=$X$218,"O",IF(D7=$Y$218,"O",IF(D7=$Z$218,"O",IF(D7=$AA$218,"O","X"))))))</f>
        <v>X</v>
      </c>
      <c r="E1703" s="58" t="str">
        <f t="shared" si="1556"/>
        <v>X</v>
      </c>
      <c r="F1703" s="58" t="str">
        <f t="shared" si="1556"/>
        <v>X</v>
      </c>
      <c r="G1703" s="58" t="str">
        <f t="shared" si="1556"/>
        <v>X</v>
      </c>
      <c r="H1703" s="58" t="str">
        <f t="shared" si="1556"/>
        <v>X</v>
      </c>
      <c r="I1703" s="58" t="str">
        <f t="shared" si="1556"/>
        <v>X</v>
      </c>
      <c r="J1703" s="58" t="str">
        <f t="shared" si="1556"/>
        <v>X</v>
      </c>
      <c r="K1703" s="58" t="str">
        <f t="shared" si="1556"/>
        <v>X</v>
      </c>
      <c r="L1703" s="58" t="str">
        <f t="shared" si="1556"/>
        <v>X</v>
      </c>
      <c r="M1703" s="58" t="str">
        <f t="shared" si="1556"/>
        <v>X</v>
      </c>
      <c r="N1703" s="58" t="str">
        <f t="shared" si="1556"/>
        <v>X</v>
      </c>
      <c r="O1703" s="58" t="str">
        <f t="shared" si="1556"/>
        <v>X</v>
      </c>
      <c r="P1703" s="58" t="str">
        <f t="shared" si="1556"/>
        <v>X</v>
      </c>
      <c r="Q1703" s="58" t="str">
        <f t="shared" si="1556"/>
        <v>X</v>
      </c>
    </row>
    <row r="1704" spans="1:17" ht="18.75" customHeight="1">
      <c r="A1704" s="780"/>
      <c r="B1704" s="58" t="s">
        <v>33</v>
      </c>
      <c r="C1704" s="58" t="str">
        <f t="shared" ref="C1704:Q1704" si="1557">IF(C8=$V$218,"O",IF(C8=$W$218,"O",IF(C8=$X$218,"O",IF(C8=$Y$218,"O",IF(C8=$Z$218,"O",IF(C8=$AA$218,"O","X"))))))</f>
        <v>X</v>
      </c>
      <c r="D1704" s="58" t="str">
        <f t="shared" si="1557"/>
        <v>X</v>
      </c>
      <c r="E1704" s="58" t="str">
        <f t="shared" si="1557"/>
        <v>X</v>
      </c>
      <c r="F1704" s="58" t="str">
        <f t="shared" si="1557"/>
        <v>X</v>
      </c>
      <c r="G1704" s="58" t="str">
        <f t="shared" si="1557"/>
        <v>X</v>
      </c>
      <c r="H1704" s="58" t="str">
        <f t="shared" si="1557"/>
        <v>X</v>
      </c>
      <c r="I1704" s="58" t="str">
        <f t="shared" si="1557"/>
        <v>X</v>
      </c>
      <c r="J1704" s="58" t="str">
        <f t="shared" si="1557"/>
        <v>X</v>
      </c>
      <c r="K1704" s="58" t="str">
        <f t="shared" si="1557"/>
        <v>X</v>
      </c>
      <c r="L1704" s="58" t="str">
        <f t="shared" si="1557"/>
        <v>X</v>
      </c>
      <c r="M1704" s="58" t="str">
        <f t="shared" si="1557"/>
        <v>X</v>
      </c>
      <c r="N1704" s="58" t="str">
        <f t="shared" si="1557"/>
        <v>X</v>
      </c>
      <c r="O1704" s="58" t="str">
        <f t="shared" si="1557"/>
        <v>X</v>
      </c>
      <c r="P1704" s="58" t="str">
        <f t="shared" si="1557"/>
        <v>X</v>
      </c>
      <c r="Q1704" s="58" t="str">
        <f t="shared" si="1557"/>
        <v>X</v>
      </c>
    </row>
    <row r="1705" spans="1:17" ht="18.75" customHeight="1">
      <c r="A1705" s="780"/>
      <c r="B1705" s="58" t="s">
        <v>34</v>
      </c>
      <c r="C1705" s="58" t="str">
        <f t="shared" ref="C1705:Q1705" si="1558">IF(C9=$V$218,"O",IF(C9=$W$218,"O",IF(C9=$X$218,"O",IF(C9=$Y$218,"O",IF(C9=$Z$218,"O",IF(C9=$AA$218,"O","X"))))))</f>
        <v>X</v>
      </c>
      <c r="D1705" s="58" t="str">
        <f t="shared" si="1558"/>
        <v>X</v>
      </c>
      <c r="E1705" s="58" t="str">
        <f t="shared" si="1558"/>
        <v>X</v>
      </c>
      <c r="F1705" s="58" t="str">
        <f t="shared" si="1558"/>
        <v>X</v>
      </c>
      <c r="G1705" s="58" t="str">
        <f t="shared" si="1558"/>
        <v>X</v>
      </c>
      <c r="H1705" s="58" t="str">
        <f t="shared" si="1558"/>
        <v>X</v>
      </c>
      <c r="I1705" s="58" t="str">
        <f t="shared" si="1558"/>
        <v>X</v>
      </c>
      <c r="J1705" s="58" t="str">
        <f t="shared" si="1558"/>
        <v>X</v>
      </c>
      <c r="K1705" s="58" t="str">
        <f t="shared" si="1558"/>
        <v>X</v>
      </c>
      <c r="L1705" s="58" t="str">
        <f t="shared" si="1558"/>
        <v>X</v>
      </c>
      <c r="M1705" s="58" t="str">
        <f t="shared" si="1558"/>
        <v>X</v>
      </c>
      <c r="N1705" s="58" t="str">
        <f t="shared" si="1558"/>
        <v>X</v>
      </c>
      <c r="O1705" s="58" t="str">
        <f t="shared" si="1558"/>
        <v>X</v>
      </c>
      <c r="P1705" s="58" t="str">
        <f t="shared" si="1558"/>
        <v>X</v>
      </c>
      <c r="Q1705" s="58" t="str">
        <f t="shared" si="1558"/>
        <v>X</v>
      </c>
    </row>
    <row r="1706" spans="1:17" ht="18.75" customHeight="1">
      <c r="A1706" s="780"/>
      <c r="B1706" s="58" t="s">
        <v>35</v>
      </c>
      <c r="C1706" s="58" t="str">
        <f t="shared" ref="C1706:Q1706" si="1559">IF(C10=$V$218,"O",IF(C10=$W$218,"O",IF(C10=$X$218,"O",IF(C10=$Y$218,"O",IF(C10=$Z$218,"O",IF(C10=$AA$218,"O","X"))))))</f>
        <v>X</v>
      </c>
      <c r="D1706" s="58" t="str">
        <f t="shared" si="1559"/>
        <v>X</v>
      </c>
      <c r="E1706" s="58" t="str">
        <f t="shared" si="1559"/>
        <v>X</v>
      </c>
      <c r="F1706" s="58" t="str">
        <f t="shared" si="1559"/>
        <v>X</v>
      </c>
      <c r="G1706" s="58" t="str">
        <f t="shared" si="1559"/>
        <v>X</v>
      </c>
      <c r="H1706" s="58" t="str">
        <f t="shared" si="1559"/>
        <v>X</v>
      </c>
      <c r="I1706" s="58" t="str">
        <f t="shared" si="1559"/>
        <v>X</v>
      </c>
      <c r="J1706" s="58" t="str">
        <f t="shared" si="1559"/>
        <v>X</v>
      </c>
      <c r="K1706" s="58" t="str">
        <f t="shared" si="1559"/>
        <v>X</v>
      </c>
      <c r="L1706" s="58" t="str">
        <f t="shared" si="1559"/>
        <v>X</v>
      </c>
      <c r="M1706" s="58" t="str">
        <f t="shared" si="1559"/>
        <v>X</v>
      </c>
      <c r="N1706" s="58" t="str">
        <f t="shared" si="1559"/>
        <v>X</v>
      </c>
      <c r="O1706" s="58" t="str">
        <f t="shared" si="1559"/>
        <v>X</v>
      </c>
      <c r="P1706" s="58" t="str">
        <f t="shared" si="1559"/>
        <v>X</v>
      </c>
      <c r="Q1706" s="58" t="str">
        <f t="shared" si="1559"/>
        <v>X</v>
      </c>
    </row>
    <row r="1707" spans="1:17" ht="18.75" customHeight="1">
      <c r="A1707" s="780"/>
      <c r="B1707" s="58" t="s">
        <v>36</v>
      </c>
      <c r="C1707" s="58" t="str">
        <f t="shared" ref="C1707:Q1707" si="1560">IF(C11=$V$218,"O",IF(C11=$W$218,"O",IF(C11=$X$218,"O",IF(C11=$Y$218,"O",IF(C11=$Z$218,"O",IF(C11=$AA$218,"O","X"))))))</f>
        <v>X</v>
      </c>
      <c r="D1707" s="58" t="str">
        <f t="shared" si="1560"/>
        <v>X</v>
      </c>
      <c r="E1707" s="58" t="str">
        <f t="shared" si="1560"/>
        <v>X</v>
      </c>
      <c r="F1707" s="58" t="str">
        <f t="shared" si="1560"/>
        <v>X</v>
      </c>
      <c r="G1707" s="58" t="str">
        <f t="shared" si="1560"/>
        <v>X</v>
      </c>
      <c r="H1707" s="58" t="str">
        <f t="shared" si="1560"/>
        <v>X</v>
      </c>
      <c r="I1707" s="58" t="str">
        <f t="shared" si="1560"/>
        <v>X</v>
      </c>
      <c r="J1707" s="58" t="str">
        <f t="shared" si="1560"/>
        <v>X</v>
      </c>
      <c r="K1707" s="58" t="str">
        <f t="shared" si="1560"/>
        <v>X</v>
      </c>
      <c r="L1707" s="58" t="str">
        <f t="shared" si="1560"/>
        <v>X</v>
      </c>
      <c r="M1707" s="58" t="str">
        <f t="shared" si="1560"/>
        <v>X</v>
      </c>
      <c r="N1707" s="58" t="str">
        <f t="shared" si="1560"/>
        <v>X</v>
      </c>
      <c r="O1707" s="58" t="str">
        <f t="shared" si="1560"/>
        <v>X</v>
      </c>
      <c r="P1707" s="58" t="str">
        <f t="shared" si="1560"/>
        <v>X</v>
      </c>
      <c r="Q1707" s="58" t="str">
        <f t="shared" si="1560"/>
        <v>X</v>
      </c>
    </row>
    <row r="1708" spans="1:17" ht="18.75" customHeight="1">
      <c r="A1708" s="780"/>
      <c r="B1708" s="58" t="s">
        <v>21</v>
      </c>
      <c r="C1708" s="58" t="str">
        <f t="shared" ref="C1708:Q1708" si="1561">IF(C12=$V$218,"O",IF(C12=$W$218,"O",IF(C12=$X$218,"O",IF(C12=$Y$218,"O",IF(C12=$Z$218,"O",IF(C12=$AA$218,"O","X"))))))</f>
        <v>X</v>
      </c>
      <c r="D1708" s="58" t="str">
        <f t="shared" si="1561"/>
        <v>X</v>
      </c>
      <c r="E1708" s="58" t="str">
        <f t="shared" si="1561"/>
        <v>X</v>
      </c>
      <c r="F1708" s="58" t="str">
        <f t="shared" si="1561"/>
        <v>X</v>
      </c>
      <c r="G1708" s="58" t="str">
        <f t="shared" si="1561"/>
        <v>X</v>
      </c>
      <c r="H1708" s="58" t="str">
        <f t="shared" si="1561"/>
        <v>X</v>
      </c>
      <c r="I1708" s="58" t="str">
        <f t="shared" si="1561"/>
        <v>X</v>
      </c>
      <c r="J1708" s="58" t="str">
        <f t="shared" si="1561"/>
        <v>X</v>
      </c>
      <c r="K1708" s="58" t="str">
        <f t="shared" si="1561"/>
        <v>X</v>
      </c>
      <c r="L1708" s="58" t="str">
        <f t="shared" si="1561"/>
        <v>X</v>
      </c>
      <c r="M1708" s="58" t="str">
        <f t="shared" si="1561"/>
        <v>X</v>
      </c>
      <c r="N1708" s="58" t="str">
        <f t="shared" si="1561"/>
        <v>X</v>
      </c>
      <c r="O1708" s="58" t="str">
        <f t="shared" si="1561"/>
        <v>X</v>
      </c>
      <c r="P1708" s="58" t="str">
        <f t="shared" si="1561"/>
        <v>X</v>
      </c>
      <c r="Q1708" s="58" t="str">
        <f t="shared" si="1561"/>
        <v>X</v>
      </c>
    </row>
    <row r="1709" spans="1:17" ht="18.75" customHeight="1">
      <c r="A1709" s="781"/>
      <c r="B1709" s="30" t="s">
        <v>46</v>
      </c>
      <c r="C1709" s="47">
        <f>COUNTIF(C1703:C1708,"O")</f>
        <v>0</v>
      </c>
      <c r="D1709" s="47">
        <f t="shared" ref="D1709:Q1709" si="1562">COUNTIF(D1703:D1708,"O")</f>
        <v>0</v>
      </c>
      <c r="E1709" s="47">
        <f t="shared" si="1562"/>
        <v>0</v>
      </c>
      <c r="F1709" s="47">
        <f t="shared" si="1562"/>
        <v>0</v>
      </c>
      <c r="G1709" s="47">
        <f t="shared" si="1562"/>
        <v>0</v>
      </c>
      <c r="H1709" s="47">
        <f t="shared" si="1562"/>
        <v>0</v>
      </c>
      <c r="I1709" s="47">
        <f t="shared" si="1562"/>
        <v>0</v>
      </c>
      <c r="J1709" s="47">
        <f t="shared" si="1562"/>
        <v>0</v>
      </c>
      <c r="K1709" s="47">
        <f t="shared" si="1562"/>
        <v>0</v>
      </c>
      <c r="L1709" s="47">
        <f t="shared" si="1562"/>
        <v>0</v>
      </c>
      <c r="M1709" s="47">
        <f t="shared" si="1562"/>
        <v>0</v>
      </c>
      <c r="N1709" s="47">
        <f t="shared" si="1562"/>
        <v>0</v>
      </c>
      <c r="O1709" s="47">
        <f t="shared" si="1562"/>
        <v>0</v>
      </c>
      <c r="P1709" s="47">
        <f t="shared" si="1562"/>
        <v>0</v>
      </c>
      <c r="Q1709" s="47">
        <f t="shared" si="1562"/>
        <v>0</v>
      </c>
    </row>
    <row r="1710" spans="1:17" ht="18.75" customHeight="1">
      <c r="A1710" s="779">
        <v>203</v>
      </c>
      <c r="B1710" s="58" t="s">
        <v>32</v>
      </c>
      <c r="C1710" s="58" t="str">
        <f>IF(C7=$V$219,"O",IF(C7=$W$219,"O",IF(C7=$X$219,"O",IF(C7=$Y$219,"O",IF(C7=$Z$219,"O",IF(C7=$AA$219,"O","X"))))))</f>
        <v>X</v>
      </c>
      <c r="D1710" s="58" t="str">
        <f t="shared" ref="D1710:Q1710" si="1563">IF(D7=$V$219,"O",IF(D7=$W$219,"O",IF(D7=$X$219,"O",IF(D7=$Y$219,"O",IF(D7=$Z$219,"O",IF(D7=$AA$219,"O","X"))))))</f>
        <v>X</v>
      </c>
      <c r="E1710" s="58" t="str">
        <f t="shared" si="1563"/>
        <v>X</v>
      </c>
      <c r="F1710" s="58" t="str">
        <f t="shared" si="1563"/>
        <v>X</v>
      </c>
      <c r="G1710" s="58" t="str">
        <f t="shared" si="1563"/>
        <v>X</v>
      </c>
      <c r="H1710" s="58" t="str">
        <f t="shared" si="1563"/>
        <v>X</v>
      </c>
      <c r="I1710" s="58" t="str">
        <f t="shared" si="1563"/>
        <v>X</v>
      </c>
      <c r="J1710" s="58" t="str">
        <f t="shared" si="1563"/>
        <v>X</v>
      </c>
      <c r="K1710" s="58" t="str">
        <f t="shared" si="1563"/>
        <v>X</v>
      </c>
      <c r="L1710" s="58" t="str">
        <f t="shared" si="1563"/>
        <v>X</v>
      </c>
      <c r="M1710" s="58" t="str">
        <f t="shared" si="1563"/>
        <v>X</v>
      </c>
      <c r="N1710" s="58" t="str">
        <f t="shared" si="1563"/>
        <v>X</v>
      </c>
      <c r="O1710" s="58" t="str">
        <f t="shared" si="1563"/>
        <v>X</v>
      </c>
      <c r="P1710" s="58" t="str">
        <f t="shared" si="1563"/>
        <v>X</v>
      </c>
      <c r="Q1710" s="58" t="str">
        <f t="shared" si="1563"/>
        <v>X</v>
      </c>
    </row>
    <row r="1711" spans="1:17" ht="18.75" customHeight="1">
      <c r="A1711" s="780"/>
      <c r="B1711" s="58" t="s">
        <v>33</v>
      </c>
      <c r="C1711" s="58" t="str">
        <f t="shared" ref="C1711:Q1711" si="1564">IF(C8=$V$219,"O",IF(C8=$W$219,"O",IF(C8=$X$219,"O",IF(C8=$Y$219,"O",IF(C8=$Z$219,"O",IF(C8=$AA$219,"O","X"))))))</f>
        <v>X</v>
      </c>
      <c r="D1711" s="58" t="str">
        <f t="shared" si="1564"/>
        <v>X</v>
      </c>
      <c r="E1711" s="58" t="str">
        <f t="shared" si="1564"/>
        <v>X</v>
      </c>
      <c r="F1711" s="58" t="str">
        <f t="shared" si="1564"/>
        <v>X</v>
      </c>
      <c r="G1711" s="58" t="str">
        <f t="shared" si="1564"/>
        <v>X</v>
      </c>
      <c r="H1711" s="58" t="str">
        <f t="shared" si="1564"/>
        <v>X</v>
      </c>
      <c r="I1711" s="58" t="str">
        <f t="shared" si="1564"/>
        <v>X</v>
      </c>
      <c r="J1711" s="58" t="str">
        <f t="shared" si="1564"/>
        <v>X</v>
      </c>
      <c r="K1711" s="58" t="str">
        <f t="shared" si="1564"/>
        <v>X</v>
      </c>
      <c r="L1711" s="58" t="str">
        <f t="shared" si="1564"/>
        <v>X</v>
      </c>
      <c r="M1711" s="58" t="str">
        <f t="shared" si="1564"/>
        <v>X</v>
      </c>
      <c r="N1711" s="58" t="str">
        <f t="shared" si="1564"/>
        <v>X</v>
      </c>
      <c r="O1711" s="58" t="str">
        <f t="shared" si="1564"/>
        <v>X</v>
      </c>
      <c r="P1711" s="58" t="str">
        <f t="shared" si="1564"/>
        <v>X</v>
      </c>
      <c r="Q1711" s="58" t="str">
        <f t="shared" si="1564"/>
        <v>X</v>
      </c>
    </row>
    <row r="1712" spans="1:17" ht="18.75" customHeight="1">
      <c r="A1712" s="780"/>
      <c r="B1712" s="58" t="s">
        <v>34</v>
      </c>
      <c r="C1712" s="58" t="str">
        <f t="shared" ref="C1712:Q1712" si="1565">IF(C9=$V$219,"O",IF(C9=$W$219,"O",IF(C9=$X$219,"O",IF(C9=$Y$219,"O",IF(C9=$Z$219,"O",IF(C9=$AA$219,"O","X"))))))</f>
        <v>X</v>
      </c>
      <c r="D1712" s="58" t="str">
        <f t="shared" si="1565"/>
        <v>X</v>
      </c>
      <c r="E1712" s="58" t="str">
        <f t="shared" si="1565"/>
        <v>X</v>
      </c>
      <c r="F1712" s="58" t="str">
        <f t="shared" si="1565"/>
        <v>X</v>
      </c>
      <c r="G1712" s="58" t="str">
        <f t="shared" si="1565"/>
        <v>X</v>
      </c>
      <c r="H1712" s="58" t="str">
        <f t="shared" si="1565"/>
        <v>X</v>
      </c>
      <c r="I1712" s="58" t="str">
        <f t="shared" si="1565"/>
        <v>X</v>
      </c>
      <c r="J1712" s="58" t="str">
        <f t="shared" si="1565"/>
        <v>X</v>
      </c>
      <c r="K1712" s="58" t="str">
        <f t="shared" si="1565"/>
        <v>X</v>
      </c>
      <c r="L1712" s="58" t="str">
        <f t="shared" si="1565"/>
        <v>X</v>
      </c>
      <c r="M1712" s="58" t="str">
        <f t="shared" si="1565"/>
        <v>X</v>
      </c>
      <c r="N1712" s="58" t="str">
        <f t="shared" si="1565"/>
        <v>X</v>
      </c>
      <c r="O1712" s="58" t="str">
        <f t="shared" si="1565"/>
        <v>X</v>
      </c>
      <c r="P1712" s="58" t="str">
        <f t="shared" si="1565"/>
        <v>X</v>
      </c>
      <c r="Q1712" s="58" t="str">
        <f t="shared" si="1565"/>
        <v>X</v>
      </c>
    </row>
    <row r="1713" spans="1:17" ht="18.75" customHeight="1">
      <c r="A1713" s="780"/>
      <c r="B1713" s="58" t="s">
        <v>35</v>
      </c>
      <c r="C1713" s="58" t="str">
        <f t="shared" ref="C1713:Q1713" si="1566">IF(C10=$V$219,"O",IF(C10=$W$219,"O",IF(C10=$X$219,"O",IF(C10=$Y$219,"O",IF(C10=$Z$219,"O",IF(C10=$AA$219,"O","X"))))))</f>
        <v>X</v>
      </c>
      <c r="D1713" s="58" t="str">
        <f t="shared" si="1566"/>
        <v>X</v>
      </c>
      <c r="E1713" s="58" t="str">
        <f t="shared" si="1566"/>
        <v>X</v>
      </c>
      <c r="F1713" s="58" t="str">
        <f t="shared" si="1566"/>
        <v>X</v>
      </c>
      <c r="G1713" s="58" t="str">
        <f t="shared" si="1566"/>
        <v>X</v>
      </c>
      <c r="H1713" s="58" t="str">
        <f t="shared" si="1566"/>
        <v>X</v>
      </c>
      <c r="I1713" s="58" t="str">
        <f t="shared" si="1566"/>
        <v>X</v>
      </c>
      <c r="J1713" s="58" t="str">
        <f t="shared" si="1566"/>
        <v>X</v>
      </c>
      <c r="K1713" s="58" t="str">
        <f t="shared" si="1566"/>
        <v>X</v>
      </c>
      <c r="L1713" s="58" t="str">
        <f t="shared" si="1566"/>
        <v>X</v>
      </c>
      <c r="M1713" s="58" t="str">
        <f t="shared" si="1566"/>
        <v>X</v>
      </c>
      <c r="N1713" s="58" t="str">
        <f t="shared" si="1566"/>
        <v>X</v>
      </c>
      <c r="O1713" s="58" t="str">
        <f t="shared" si="1566"/>
        <v>X</v>
      </c>
      <c r="P1713" s="58" t="str">
        <f t="shared" si="1566"/>
        <v>X</v>
      </c>
      <c r="Q1713" s="58" t="str">
        <f t="shared" si="1566"/>
        <v>X</v>
      </c>
    </row>
    <row r="1714" spans="1:17" ht="18.75" customHeight="1">
      <c r="A1714" s="780"/>
      <c r="B1714" s="58" t="s">
        <v>36</v>
      </c>
      <c r="C1714" s="58" t="str">
        <f t="shared" ref="C1714:Q1714" si="1567">IF(C11=$V$219,"O",IF(C11=$W$219,"O",IF(C11=$X$219,"O",IF(C11=$Y$219,"O",IF(C11=$Z$219,"O",IF(C11=$AA$219,"O","X"))))))</f>
        <v>O</v>
      </c>
      <c r="D1714" s="58" t="str">
        <f t="shared" si="1567"/>
        <v>O</v>
      </c>
      <c r="E1714" s="58" t="str">
        <f t="shared" si="1567"/>
        <v>O</v>
      </c>
      <c r="F1714" s="58" t="str">
        <f t="shared" si="1567"/>
        <v>O</v>
      </c>
      <c r="G1714" s="58" t="str">
        <f t="shared" si="1567"/>
        <v>O</v>
      </c>
      <c r="H1714" s="58" t="str">
        <f t="shared" si="1567"/>
        <v>O</v>
      </c>
      <c r="I1714" s="58" t="str">
        <f t="shared" si="1567"/>
        <v>O</v>
      </c>
      <c r="J1714" s="58" t="str">
        <f t="shared" si="1567"/>
        <v>O</v>
      </c>
      <c r="K1714" s="58" t="str">
        <f t="shared" si="1567"/>
        <v>O</v>
      </c>
      <c r="L1714" s="58" t="str">
        <f t="shared" si="1567"/>
        <v>O</v>
      </c>
      <c r="M1714" s="58" t="str">
        <f t="shared" si="1567"/>
        <v>O</v>
      </c>
      <c r="N1714" s="58" t="str">
        <f t="shared" si="1567"/>
        <v>O</v>
      </c>
      <c r="O1714" s="58" t="str">
        <f t="shared" si="1567"/>
        <v>O</v>
      </c>
      <c r="P1714" s="58" t="str">
        <f t="shared" si="1567"/>
        <v>O</v>
      </c>
      <c r="Q1714" s="58" t="str">
        <f t="shared" si="1567"/>
        <v>O</v>
      </c>
    </row>
    <row r="1715" spans="1:17" ht="18.75" customHeight="1">
      <c r="A1715" s="780"/>
      <c r="B1715" s="58" t="s">
        <v>21</v>
      </c>
      <c r="C1715" s="58" t="str">
        <f t="shared" ref="C1715:Q1715" si="1568">IF(C12=$V$219,"O",IF(C12=$W$219,"O",IF(C12=$X$219,"O",IF(C12=$Y$219,"O",IF(C12=$Z$219,"O",IF(C12=$AA$219,"O","X"))))))</f>
        <v>X</v>
      </c>
      <c r="D1715" s="58" t="str">
        <f t="shared" si="1568"/>
        <v>X</v>
      </c>
      <c r="E1715" s="58" t="str">
        <f t="shared" si="1568"/>
        <v>X</v>
      </c>
      <c r="F1715" s="58" t="str">
        <f t="shared" si="1568"/>
        <v>X</v>
      </c>
      <c r="G1715" s="58" t="str">
        <f t="shared" si="1568"/>
        <v>X</v>
      </c>
      <c r="H1715" s="58" t="str">
        <f t="shared" si="1568"/>
        <v>X</v>
      </c>
      <c r="I1715" s="58" t="str">
        <f t="shared" si="1568"/>
        <v>X</v>
      </c>
      <c r="J1715" s="58" t="str">
        <f t="shared" si="1568"/>
        <v>X</v>
      </c>
      <c r="K1715" s="58" t="str">
        <f t="shared" si="1568"/>
        <v>X</v>
      </c>
      <c r="L1715" s="58" t="str">
        <f t="shared" si="1568"/>
        <v>X</v>
      </c>
      <c r="M1715" s="58" t="str">
        <f t="shared" si="1568"/>
        <v>X</v>
      </c>
      <c r="N1715" s="58" t="str">
        <f t="shared" si="1568"/>
        <v>X</v>
      </c>
      <c r="O1715" s="58" t="str">
        <f t="shared" si="1568"/>
        <v>X</v>
      </c>
      <c r="P1715" s="58" t="str">
        <f t="shared" si="1568"/>
        <v>X</v>
      </c>
      <c r="Q1715" s="58" t="str">
        <f t="shared" si="1568"/>
        <v>X</v>
      </c>
    </row>
    <row r="1716" spans="1:17" ht="18.75" customHeight="1">
      <c r="A1716" s="781"/>
      <c r="B1716" s="30" t="s">
        <v>46</v>
      </c>
      <c r="C1716" s="47">
        <f>COUNTIF(C1710:C1715,"O")</f>
        <v>1</v>
      </c>
      <c r="D1716" s="47">
        <f t="shared" ref="D1716:Q1716" si="1569">COUNTIF(D1710:D1715,"O")</f>
        <v>1</v>
      </c>
      <c r="E1716" s="47">
        <f t="shared" si="1569"/>
        <v>1</v>
      </c>
      <c r="F1716" s="47">
        <f t="shared" si="1569"/>
        <v>1</v>
      </c>
      <c r="G1716" s="47">
        <f t="shared" si="1569"/>
        <v>1</v>
      </c>
      <c r="H1716" s="47">
        <f t="shared" si="1569"/>
        <v>1</v>
      </c>
      <c r="I1716" s="47">
        <f t="shared" si="1569"/>
        <v>1</v>
      </c>
      <c r="J1716" s="47">
        <f t="shared" si="1569"/>
        <v>1</v>
      </c>
      <c r="K1716" s="47">
        <f t="shared" si="1569"/>
        <v>1</v>
      </c>
      <c r="L1716" s="47">
        <f t="shared" si="1569"/>
        <v>1</v>
      </c>
      <c r="M1716" s="47">
        <f t="shared" si="1569"/>
        <v>1</v>
      </c>
      <c r="N1716" s="47">
        <f t="shared" si="1569"/>
        <v>1</v>
      </c>
      <c r="O1716" s="47">
        <f t="shared" si="1569"/>
        <v>1</v>
      </c>
      <c r="P1716" s="47">
        <f t="shared" si="1569"/>
        <v>1</v>
      </c>
      <c r="Q1716" s="47">
        <f t="shared" si="1569"/>
        <v>1</v>
      </c>
    </row>
    <row r="1717" spans="1:17" ht="18.75" customHeight="1">
      <c r="A1717" s="779">
        <v>204</v>
      </c>
      <c r="B1717" s="58" t="s">
        <v>32</v>
      </c>
      <c r="C1717" s="58" t="str">
        <f>IF(C7=$V$220,"O",IF(C7=$W$220,"O",IF(C7=$X$220,"O",IF(C7=$Y$220,"O",IF(C7=$Z$220,"O",IF(C7=$AA$220,"O","X"))))))</f>
        <v>X</v>
      </c>
      <c r="D1717" s="58" t="str">
        <f t="shared" ref="D1717:Q1717" si="1570">IF(D7=$V$220,"O",IF(D7=$W$220,"O",IF(D7=$X$220,"O",IF(D7=$Y$220,"O",IF(D7=$Z$220,"O",IF(D7=$AA$220,"O","X"))))))</f>
        <v>X</v>
      </c>
      <c r="E1717" s="58" t="str">
        <f t="shared" si="1570"/>
        <v>X</v>
      </c>
      <c r="F1717" s="58" t="str">
        <f t="shared" si="1570"/>
        <v>X</v>
      </c>
      <c r="G1717" s="58" t="str">
        <f t="shared" si="1570"/>
        <v>X</v>
      </c>
      <c r="H1717" s="58" t="str">
        <f t="shared" si="1570"/>
        <v>X</v>
      </c>
      <c r="I1717" s="58" t="str">
        <f t="shared" si="1570"/>
        <v>X</v>
      </c>
      <c r="J1717" s="58" t="str">
        <f t="shared" si="1570"/>
        <v>X</v>
      </c>
      <c r="K1717" s="58" t="str">
        <f t="shared" si="1570"/>
        <v>X</v>
      </c>
      <c r="L1717" s="58" t="str">
        <f t="shared" si="1570"/>
        <v>X</v>
      </c>
      <c r="M1717" s="58" t="str">
        <f t="shared" si="1570"/>
        <v>X</v>
      </c>
      <c r="N1717" s="58" t="str">
        <f t="shared" si="1570"/>
        <v>X</v>
      </c>
      <c r="O1717" s="58" t="str">
        <f t="shared" si="1570"/>
        <v>X</v>
      </c>
      <c r="P1717" s="58" t="str">
        <f t="shared" si="1570"/>
        <v>X</v>
      </c>
      <c r="Q1717" s="58" t="str">
        <f t="shared" si="1570"/>
        <v>X</v>
      </c>
    </row>
    <row r="1718" spans="1:17" ht="18.75" customHeight="1">
      <c r="A1718" s="780"/>
      <c r="B1718" s="58" t="s">
        <v>33</v>
      </c>
      <c r="C1718" s="58" t="str">
        <f t="shared" ref="C1718:Q1718" si="1571">IF(C8=$V$220,"O",IF(C8=$W$220,"O",IF(C8=$X$220,"O",IF(C8=$Y$220,"O",IF(C8=$Z$220,"O",IF(C8=$AA$220,"O","X"))))))</f>
        <v>X</v>
      </c>
      <c r="D1718" s="58" t="str">
        <f t="shared" si="1571"/>
        <v>X</v>
      </c>
      <c r="E1718" s="58" t="str">
        <f t="shared" si="1571"/>
        <v>X</v>
      </c>
      <c r="F1718" s="58" t="str">
        <f t="shared" si="1571"/>
        <v>X</v>
      </c>
      <c r="G1718" s="58" t="str">
        <f t="shared" si="1571"/>
        <v>X</v>
      </c>
      <c r="H1718" s="58" t="str">
        <f t="shared" si="1571"/>
        <v>X</v>
      </c>
      <c r="I1718" s="58" t="str">
        <f t="shared" si="1571"/>
        <v>X</v>
      </c>
      <c r="J1718" s="58" t="str">
        <f t="shared" si="1571"/>
        <v>X</v>
      </c>
      <c r="K1718" s="58" t="str">
        <f t="shared" si="1571"/>
        <v>X</v>
      </c>
      <c r="L1718" s="58" t="str">
        <f t="shared" si="1571"/>
        <v>X</v>
      </c>
      <c r="M1718" s="58" t="str">
        <f t="shared" si="1571"/>
        <v>X</v>
      </c>
      <c r="N1718" s="58" t="str">
        <f t="shared" si="1571"/>
        <v>X</v>
      </c>
      <c r="O1718" s="58" t="str">
        <f t="shared" si="1571"/>
        <v>X</v>
      </c>
      <c r="P1718" s="58" t="str">
        <f t="shared" si="1571"/>
        <v>X</v>
      </c>
      <c r="Q1718" s="58" t="str">
        <f t="shared" si="1571"/>
        <v>X</v>
      </c>
    </row>
    <row r="1719" spans="1:17" ht="18.75" customHeight="1">
      <c r="A1719" s="780"/>
      <c r="B1719" s="58" t="s">
        <v>34</v>
      </c>
      <c r="C1719" s="58" t="str">
        <f t="shared" ref="C1719:Q1719" si="1572">IF(C9=$V$220,"O",IF(C9=$W$220,"O",IF(C9=$X$220,"O",IF(C9=$Y$220,"O",IF(C9=$Z$220,"O",IF(C9=$AA$220,"O","X"))))))</f>
        <v>O</v>
      </c>
      <c r="D1719" s="58" t="str">
        <f t="shared" si="1572"/>
        <v>O</v>
      </c>
      <c r="E1719" s="58" t="str">
        <f t="shared" si="1572"/>
        <v>O</v>
      </c>
      <c r="F1719" s="58" t="str">
        <f t="shared" si="1572"/>
        <v>O</v>
      </c>
      <c r="G1719" s="58" t="str">
        <f t="shared" si="1572"/>
        <v>O</v>
      </c>
      <c r="H1719" s="58" t="str">
        <f t="shared" si="1572"/>
        <v>O</v>
      </c>
      <c r="I1719" s="58" t="str">
        <f t="shared" si="1572"/>
        <v>O</v>
      </c>
      <c r="J1719" s="58" t="str">
        <f t="shared" si="1572"/>
        <v>O</v>
      </c>
      <c r="K1719" s="58" t="str">
        <f t="shared" si="1572"/>
        <v>O</v>
      </c>
      <c r="L1719" s="58" t="str">
        <f t="shared" si="1572"/>
        <v>O</v>
      </c>
      <c r="M1719" s="58" t="str">
        <f t="shared" si="1572"/>
        <v>O</v>
      </c>
      <c r="N1719" s="58" t="str">
        <f t="shared" si="1572"/>
        <v>O</v>
      </c>
      <c r="O1719" s="58" t="str">
        <f t="shared" si="1572"/>
        <v>O</v>
      </c>
      <c r="P1719" s="58" t="str">
        <f t="shared" si="1572"/>
        <v>O</v>
      </c>
      <c r="Q1719" s="58" t="str">
        <f t="shared" si="1572"/>
        <v>O</v>
      </c>
    </row>
    <row r="1720" spans="1:17" ht="18.75" customHeight="1">
      <c r="A1720" s="780"/>
      <c r="B1720" s="58" t="s">
        <v>35</v>
      </c>
      <c r="C1720" s="58" t="str">
        <f t="shared" ref="C1720:Q1720" si="1573">IF(C10=$V$220,"O",IF(C10=$W$220,"O",IF(C10=$X$220,"O",IF(C10=$Y$220,"O",IF(C10=$Z$220,"O",IF(C10=$AA$220,"O","X"))))))</f>
        <v>X</v>
      </c>
      <c r="D1720" s="58" t="str">
        <f t="shared" si="1573"/>
        <v>X</v>
      </c>
      <c r="E1720" s="58" t="str">
        <f t="shared" si="1573"/>
        <v>X</v>
      </c>
      <c r="F1720" s="58" t="str">
        <f t="shared" si="1573"/>
        <v>X</v>
      </c>
      <c r="G1720" s="58" t="str">
        <f t="shared" si="1573"/>
        <v>X</v>
      </c>
      <c r="H1720" s="58" t="str">
        <f t="shared" si="1573"/>
        <v>X</v>
      </c>
      <c r="I1720" s="58" t="str">
        <f t="shared" si="1573"/>
        <v>X</v>
      </c>
      <c r="J1720" s="58" t="str">
        <f t="shared" si="1573"/>
        <v>X</v>
      </c>
      <c r="K1720" s="58" t="str">
        <f t="shared" si="1573"/>
        <v>X</v>
      </c>
      <c r="L1720" s="58" t="str">
        <f t="shared" si="1573"/>
        <v>X</v>
      </c>
      <c r="M1720" s="58" t="str">
        <f t="shared" si="1573"/>
        <v>X</v>
      </c>
      <c r="N1720" s="58" t="str">
        <f t="shared" si="1573"/>
        <v>X</v>
      </c>
      <c r="O1720" s="58" t="str">
        <f t="shared" si="1573"/>
        <v>X</v>
      </c>
      <c r="P1720" s="58" t="str">
        <f t="shared" si="1573"/>
        <v>X</v>
      </c>
      <c r="Q1720" s="58" t="str">
        <f t="shared" si="1573"/>
        <v>X</v>
      </c>
    </row>
    <row r="1721" spans="1:17" ht="18.75" customHeight="1">
      <c r="A1721" s="780"/>
      <c r="B1721" s="58" t="s">
        <v>36</v>
      </c>
      <c r="C1721" s="58" t="str">
        <f t="shared" ref="C1721:Q1721" si="1574">IF(C11=$V$220,"O",IF(C11=$W$220,"O",IF(C11=$X$220,"O",IF(C11=$Y$220,"O",IF(C11=$Z$220,"O",IF(C11=$AA$220,"O","X"))))))</f>
        <v>X</v>
      </c>
      <c r="D1721" s="58" t="str">
        <f t="shared" si="1574"/>
        <v>X</v>
      </c>
      <c r="E1721" s="58" t="str">
        <f t="shared" si="1574"/>
        <v>X</v>
      </c>
      <c r="F1721" s="58" t="str">
        <f t="shared" si="1574"/>
        <v>X</v>
      </c>
      <c r="G1721" s="58" t="str">
        <f t="shared" si="1574"/>
        <v>X</v>
      </c>
      <c r="H1721" s="58" t="str">
        <f t="shared" si="1574"/>
        <v>X</v>
      </c>
      <c r="I1721" s="58" t="str">
        <f t="shared" si="1574"/>
        <v>X</v>
      </c>
      <c r="J1721" s="58" t="str">
        <f t="shared" si="1574"/>
        <v>X</v>
      </c>
      <c r="K1721" s="58" t="str">
        <f t="shared" si="1574"/>
        <v>X</v>
      </c>
      <c r="L1721" s="58" t="str">
        <f t="shared" si="1574"/>
        <v>X</v>
      </c>
      <c r="M1721" s="58" t="str">
        <f t="shared" si="1574"/>
        <v>X</v>
      </c>
      <c r="N1721" s="58" t="str">
        <f t="shared" si="1574"/>
        <v>X</v>
      </c>
      <c r="O1721" s="58" t="str">
        <f t="shared" si="1574"/>
        <v>X</v>
      </c>
      <c r="P1721" s="58" t="str">
        <f t="shared" si="1574"/>
        <v>X</v>
      </c>
      <c r="Q1721" s="58" t="str">
        <f t="shared" si="1574"/>
        <v>X</v>
      </c>
    </row>
    <row r="1722" spans="1:17" ht="18.75" customHeight="1">
      <c r="A1722" s="780"/>
      <c r="B1722" s="58" t="s">
        <v>21</v>
      </c>
      <c r="C1722" s="58" t="str">
        <f t="shared" ref="C1722:Q1722" si="1575">IF(C12=$V$220,"O",IF(C12=$W$220,"O",IF(C12=$X$220,"O",IF(C12=$Y$220,"O",IF(C12=$Z$220,"O",IF(C12=$AA$220,"O","X"))))))</f>
        <v>X</v>
      </c>
      <c r="D1722" s="58" t="str">
        <f t="shared" si="1575"/>
        <v>X</v>
      </c>
      <c r="E1722" s="58" t="str">
        <f t="shared" si="1575"/>
        <v>X</v>
      </c>
      <c r="F1722" s="58" t="str">
        <f t="shared" si="1575"/>
        <v>X</v>
      </c>
      <c r="G1722" s="58" t="str">
        <f t="shared" si="1575"/>
        <v>X</v>
      </c>
      <c r="H1722" s="58" t="str">
        <f t="shared" si="1575"/>
        <v>X</v>
      </c>
      <c r="I1722" s="58" t="str">
        <f t="shared" si="1575"/>
        <v>X</v>
      </c>
      <c r="J1722" s="58" t="str">
        <f t="shared" si="1575"/>
        <v>X</v>
      </c>
      <c r="K1722" s="58" t="str">
        <f t="shared" si="1575"/>
        <v>X</v>
      </c>
      <c r="L1722" s="58" t="str">
        <f t="shared" si="1575"/>
        <v>X</v>
      </c>
      <c r="M1722" s="58" t="str">
        <f t="shared" si="1575"/>
        <v>X</v>
      </c>
      <c r="N1722" s="58" t="str">
        <f t="shared" si="1575"/>
        <v>X</v>
      </c>
      <c r="O1722" s="58" t="str">
        <f t="shared" si="1575"/>
        <v>X</v>
      </c>
      <c r="P1722" s="58" t="str">
        <f t="shared" si="1575"/>
        <v>X</v>
      </c>
      <c r="Q1722" s="58" t="str">
        <f t="shared" si="1575"/>
        <v>X</v>
      </c>
    </row>
    <row r="1723" spans="1:17" ht="18.75" customHeight="1">
      <c r="A1723" s="781"/>
      <c r="B1723" s="30" t="s">
        <v>46</v>
      </c>
      <c r="C1723" s="47">
        <f>COUNTIF(C1717:C1722,"O")</f>
        <v>1</v>
      </c>
      <c r="D1723" s="47">
        <f t="shared" ref="D1723:Q1723" si="1576">COUNTIF(D1717:D1722,"O")</f>
        <v>1</v>
      </c>
      <c r="E1723" s="47">
        <f t="shared" si="1576"/>
        <v>1</v>
      </c>
      <c r="F1723" s="47">
        <f t="shared" si="1576"/>
        <v>1</v>
      </c>
      <c r="G1723" s="47">
        <f t="shared" si="1576"/>
        <v>1</v>
      </c>
      <c r="H1723" s="47">
        <f t="shared" si="1576"/>
        <v>1</v>
      </c>
      <c r="I1723" s="47">
        <f t="shared" si="1576"/>
        <v>1</v>
      </c>
      <c r="J1723" s="47">
        <f t="shared" si="1576"/>
        <v>1</v>
      </c>
      <c r="K1723" s="47">
        <f t="shared" si="1576"/>
        <v>1</v>
      </c>
      <c r="L1723" s="47">
        <f t="shared" si="1576"/>
        <v>1</v>
      </c>
      <c r="M1723" s="47">
        <f t="shared" si="1576"/>
        <v>1</v>
      </c>
      <c r="N1723" s="47">
        <f t="shared" si="1576"/>
        <v>1</v>
      </c>
      <c r="O1723" s="47">
        <f t="shared" si="1576"/>
        <v>1</v>
      </c>
      <c r="P1723" s="47">
        <f t="shared" si="1576"/>
        <v>1</v>
      </c>
      <c r="Q1723" s="47">
        <f t="shared" si="1576"/>
        <v>1</v>
      </c>
    </row>
    <row r="1724" spans="1:17" ht="18.75" customHeight="1">
      <c r="A1724" s="779">
        <v>205</v>
      </c>
      <c r="B1724" s="58" t="s">
        <v>32</v>
      </c>
      <c r="C1724" s="58" t="str">
        <f>IF(C7=$V$221,"O",IF(C7=$W$221,"O",IF(C7=$X$221,"O",IF(C7=$Y$221,"O",IF(C7=$Z$221,"O",IF(C7=$AA$221,"O",IF(C7=$AB$221,"O","X")))))))</f>
        <v>X</v>
      </c>
      <c r="D1724" s="58" t="str">
        <f t="shared" ref="D1724:Q1724" si="1577">IF(D7=$V$221,"O",IF(D7=$W$221,"O",IF(D7=$X$221,"O",IF(D7=$Y$221,"O",IF(D7=$Z$221,"O",IF(D7=$AA$221,"O",IF(D7=$AB$221,"O","X")))))))</f>
        <v>X</v>
      </c>
      <c r="E1724" s="58" t="str">
        <f t="shared" si="1577"/>
        <v>X</v>
      </c>
      <c r="F1724" s="58" t="str">
        <f t="shared" si="1577"/>
        <v>X</v>
      </c>
      <c r="G1724" s="58" t="str">
        <f t="shared" si="1577"/>
        <v>X</v>
      </c>
      <c r="H1724" s="58" t="str">
        <f t="shared" si="1577"/>
        <v>X</v>
      </c>
      <c r="I1724" s="58" t="str">
        <f t="shared" si="1577"/>
        <v>X</v>
      </c>
      <c r="J1724" s="58" t="str">
        <f t="shared" si="1577"/>
        <v>X</v>
      </c>
      <c r="K1724" s="58" t="str">
        <f t="shared" si="1577"/>
        <v>X</v>
      </c>
      <c r="L1724" s="58" t="str">
        <f t="shared" si="1577"/>
        <v>X</v>
      </c>
      <c r="M1724" s="58" t="str">
        <f t="shared" si="1577"/>
        <v>X</v>
      </c>
      <c r="N1724" s="58" t="str">
        <f t="shared" si="1577"/>
        <v>X</v>
      </c>
      <c r="O1724" s="58" t="str">
        <f t="shared" si="1577"/>
        <v>X</v>
      </c>
      <c r="P1724" s="58" t="str">
        <f t="shared" si="1577"/>
        <v>X</v>
      </c>
      <c r="Q1724" s="58" t="str">
        <f t="shared" si="1577"/>
        <v>X</v>
      </c>
    </row>
    <row r="1725" spans="1:17" ht="18.75" customHeight="1">
      <c r="A1725" s="780"/>
      <c r="B1725" s="58" t="s">
        <v>33</v>
      </c>
      <c r="C1725" s="58" t="str">
        <f t="shared" ref="C1725:Q1725" si="1578">IF(C8=$V$221,"O",IF(C8=$W$221,"O",IF(C8=$X$221,"O",IF(C8=$Y$221,"O",IF(C8=$Z$221,"O",IF(C8=$AA$221,"O",IF(C8=$AB$221,"O","X")))))))</f>
        <v>X</v>
      </c>
      <c r="D1725" s="58" t="str">
        <f t="shared" si="1578"/>
        <v>X</v>
      </c>
      <c r="E1725" s="58" t="str">
        <f t="shared" si="1578"/>
        <v>X</v>
      </c>
      <c r="F1725" s="58" t="str">
        <f t="shared" si="1578"/>
        <v>X</v>
      </c>
      <c r="G1725" s="58" t="str">
        <f t="shared" si="1578"/>
        <v>X</v>
      </c>
      <c r="H1725" s="58" t="str">
        <f t="shared" si="1578"/>
        <v>X</v>
      </c>
      <c r="I1725" s="58" t="str">
        <f t="shared" si="1578"/>
        <v>X</v>
      </c>
      <c r="J1725" s="58" t="str">
        <f t="shared" si="1578"/>
        <v>X</v>
      </c>
      <c r="K1725" s="58" t="str">
        <f t="shared" si="1578"/>
        <v>X</v>
      </c>
      <c r="L1725" s="58" t="str">
        <f t="shared" si="1578"/>
        <v>X</v>
      </c>
      <c r="M1725" s="58" t="str">
        <f t="shared" si="1578"/>
        <v>X</v>
      </c>
      <c r="N1725" s="58" t="str">
        <f t="shared" si="1578"/>
        <v>X</v>
      </c>
      <c r="O1725" s="58" t="str">
        <f t="shared" si="1578"/>
        <v>X</v>
      </c>
      <c r="P1725" s="58" t="str">
        <f t="shared" si="1578"/>
        <v>X</v>
      </c>
      <c r="Q1725" s="58" t="str">
        <f t="shared" si="1578"/>
        <v>X</v>
      </c>
    </row>
    <row r="1726" spans="1:17" ht="18.75" customHeight="1">
      <c r="A1726" s="780"/>
      <c r="B1726" s="58" t="s">
        <v>34</v>
      </c>
      <c r="C1726" s="58" t="str">
        <f t="shared" ref="C1726:Q1726" si="1579">IF(C9=$V$221,"O",IF(C9=$W$221,"O",IF(C9=$X$221,"O",IF(C9=$Y$221,"O",IF(C9=$Z$221,"O",IF(C9=$AA$221,"O",IF(C9=$AB$221,"O","X")))))))</f>
        <v>X</v>
      </c>
      <c r="D1726" s="58" t="str">
        <f t="shared" si="1579"/>
        <v>X</v>
      </c>
      <c r="E1726" s="58" t="str">
        <f t="shared" si="1579"/>
        <v>X</v>
      </c>
      <c r="F1726" s="58" t="str">
        <f t="shared" si="1579"/>
        <v>X</v>
      </c>
      <c r="G1726" s="58" t="str">
        <f t="shared" si="1579"/>
        <v>X</v>
      </c>
      <c r="H1726" s="58" t="str">
        <f t="shared" si="1579"/>
        <v>X</v>
      </c>
      <c r="I1726" s="58" t="str">
        <f t="shared" si="1579"/>
        <v>X</v>
      </c>
      <c r="J1726" s="58" t="str">
        <f t="shared" si="1579"/>
        <v>X</v>
      </c>
      <c r="K1726" s="58" t="str">
        <f t="shared" si="1579"/>
        <v>X</v>
      </c>
      <c r="L1726" s="58" t="str">
        <f t="shared" si="1579"/>
        <v>X</v>
      </c>
      <c r="M1726" s="58" t="str">
        <f t="shared" si="1579"/>
        <v>X</v>
      </c>
      <c r="N1726" s="58" t="str">
        <f t="shared" si="1579"/>
        <v>X</v>
      </c>
      <c r="O1726" s="58" t="str">
        <f t="shared" si="1579"/>
        <v>X</v>
      </c>
      <c r="P1726" s="58" t="str">
        <f t="shared" si="1579"/>
        <v>X</v>
      </c>
      <c r="Q1726" s="58" t="str">
        <f t="shared" si="1579"/>
        <v>X</v>
      </c>
    </row>
    <row r="1727" spans="1:17" ht="18.75" customHeight="1">
      <c r="A1727" s="780"/>
      <c r="B1727" s="58" t="s">
        <v>35</v>
      </c>
      <c r="C1727" s="58" t="str">
        <f t="shared" ref="C1727:Q1727" si="1580">IF(C10=$V$221,"O",IF(C10=$W$221,"O",IF(C10=$X$221,"O",IF(C10=$Y$221,"O",IF(C10=$Z$221,"O",IF(C10=$AA$221,"O",IF(C10=$AB$221,"O","X")))))))</f>
        <v>X</v>
      </c>
      <c r="D1727" s="58" t="str">
        <f t="shared" si="1580"/>
        <v>X</v>
      </c>
      <c r="E1727" s="58" t="str">
        <f t="shared" si="1580"/>
        <v>X</v>
      </c>
      <c r="F1727" s="58" t="str">
        <f t="shared" si="1580"/>
        <v>X</v>
      </c>
      <c r="G1727" s="58" t="str">
        <f t="shared" si="1580"/>
        <v>X</v>
      </c>
      <c r="H1727" s="58" t="str">
        <f t="shared" si="1580"/>
        <v>X</v>
      </c>
      <c r="I1727" s="58" t="str">
        <f t="shared" si="1580"/>
        <v>X</v>
      </c>
      <c r="J1727" s="58" t="str">
        <f t="shared" si="1580"/>
        <v>X</v>
      </c>
      <c r="K1727" s="58" t="str">
        <f t="shared" si="1580"/>
        <v>X</v>
      </c>
      <c r="L1727" s="58" t="str">
        <f t="shared" si="1580"/>
        <v>X</v>
      </c>
      <c r="M1727" s="58" t="str">
        <f t="shared" si="1580"/>
        <v>X</v>
      </c>
      <c r="N1727" s="58" t="str">
        <f t="shared" si="1580"/>
        <v>X</v>
      </c>
      <c r="O1727" s="58" t="str">
        <f t="shared" si="1580"/>
        <v>X</v>
      </c>
      <c r="P1727" s="58" t="str">
        <f t="shared" si="1580"/>
        <v>X</v>
      </c>
      <c r="Q1727" s="58" t="str">
        <f t="shared" si="1580"/>
        <v>X</v>
      </c>
    </row>
    <row r="1728" spans="1:17" ht="18.75" customHeight="1">
      <c r="A1728" s="780"/>
      <c r="B1728" s="58" t="s">
        <v>36</v>
      </c>
      <c r="C1728" s="58" t="str">
        <f t="shared" ref="C1728:Q1728" si="1581">IF(C11=$V$221,"O",IF(C11=$W$221,"O",IF(C11=$X$221,"O",IF(C11=$Y$221,"O",IF(C11=$Z$221,"O",IF(C11=$AA$221,"O",IF(C11=$AB$221,"O","X")))))))</f>
        <v>X</v>
      </c>
      <c r="D1728" s="58" t="str">
        <f t="shared" si="1581"/>
        <v>X</v>
      </c>
      <c r="E1728" s="58" t="str">
        <f t="shared" si="1581"/>
        <v>X</v>
      </c>
      <c r="F1728" s="58" t="str">
        <f t="shared" si="1581"/>
        <v>X</v>
      </c>
      <c r="G1728" s="58" t="str">
        <f t="shared" si="1581"/>
        <v>X</v>
      </c>
      <c r="H1728" s="58" t="str">
        <f t="shared" si="1581"/>
        <v>X</v>
      </c>
      <c r="I1728" s="58" t="str">
        <f t="shared" si="1581"/>
        <v>X</v>
      </c>
      <c r="J1728" s="58" t="str">
        <f t="shared" si="1581"/>
        <v>X</v>
      </c>
      <c r="K1728" s="58" t="str">
        <f t="shared" si="1581"/>
        <v>X</v>
      </c>
      <c r="L1728" s="58" t="str">
        <f t="shared" si="1581"/>
        <v>X</v>
      </c>
      <c r="M1728" s="58" t="str">
        <f t="shared" si="1581"/>
        <v>X</v>
      </c>
      <c r="N1728" s="58" t="str">
        <f t="shared" si="1581"/>
        <v>X</v>
      </c>
      <c r="O1728" s="58" t="str">
        <f t="shared" si="1581"/>
        <v>X</v>
      </c>
      <c r="P1728" s="58" t="str">
        <f t="shared" si="1581"/>
        <v>X</v>
      </c>
      <c r="Q1728" s="58" t="str">
        <f t="shared" si="1581"/>
        <v>X</v>
      </c>
    </row>
    <row r="1729" spans="1:17" ht="18.75" customHeight="1">
      <c r="A1729" s="780"/>
      <c r="B1729" s="58" t="s">
        <v>21</v>
      </c>
      <c r="C1729" s="58" t="str">
        <f t="shared" ref="C1729:Q1729" si="1582">IF(C12=$V$221,"O",IF(C12=$W$221,"O",IF(C12=$X$221,"O",IF(C12=$Y$221,"O",IF(C12=$Z$221,"O",IF(C12=$AA$221,"O",IF(C12=$AB$221,"O","X")))))))</f>
        <v>X</v>
      </c>
      <c r="D1729" s="58" t="str">
        <f t="shared" si="1582"/>
        <v>X</v>
      </c>
      <c r="E1729" s="58" t="str">
        <f t="shared" si="1582"/>
        <v>X</v>
      </c>
      <c r="F1729" s="58" t="str">
        <f t="shared" si="1582"/>
        <v>X</v>
      </c>
      <c r="G1729" s="58" t="str">
        <f t="shared" si="1582"/>
        <v>X</v>
      </c>
      <c r="H1729" s="58" t="str">
        <f t="shared" si="1582"/>
        <v>X</v>
      </c>
      <c r="I1729" s="58" t="str">
        <f t="shared" si="1582"/>
        <v>X</v>
      </c>
      <c r="J1729" s="58" t="str">
        <f t="shared" si="1582"/>
        <v>X</v>
      </c>
      <c r="K1729" s="58" t="str">
        <f t="shared" si="1582"/>
        <v>X</v>
      </c>
      <c r="L1729" s="58" t="str">
        <f t="shared" si="1582"/>
        <v>X</v>
      </c>
      <c r="M1729" s="58" t="str">
        <f t="shared" si="1582"/>
        <v>X</v>
      </c>
      <c r="N1729" s="58" t="str">
        <f t="shared" si="1582"/>
        <v>X</v>
      </c>
      <c r="O1729" s="58" t="str">
        <f t="shared" si="1582"/>
        <v>X</v>
      </c>
      <c r="P1729" s="58" t="str">
        <f t="shared" si="1582"/>
        <v>X</v>
      </c>
      <c r="Q1729" s="58" t="str">
        <f t="shared" si="1582"/>
        <v>X</v>
      </c>
    </row>
    <row r="1730" spans="1:17" ht="18.75" customHeight="1">
      <c r="A1730" s="781"/>
      <c r="B1730" s="30" t="s">
        <v>46</v>
      </c>
      <c r="C1730" s="47">
        <f>COUNTIF(C1724:C1729,"O")</f>
        <v>0</v>
      </c>
      <c r="D1730" s="47">
        <f t="shared" ref="D1730:Q1730" si="1583">COUNTIF(D1724:D1729,"O")</f>
        <v>0</v>
      </c>
      <c r="E1730" s="47">
        <f t="shared" si="1583"/>
        <v>0</v>
      </c>
      <c r="F1730" s="47">
        <f t="shared" si="1583"/>
        <v>0</v>
      </c>
      <c r="G1730" s="47">
        <f t="shared" si="1583"/>
        <v>0</v>
      </c>
      <c r="H1730" s="47">
        <f t="shared" si="1583"/>
        <v>0</v>
      </c>
      <c r="I1730" s="47">
        <f t="shared" si="1583"/>
        <v>0</v>
      </c>
      <c r="J1730" s="47">
        <f t="shared" si="1583"/>
        <v>0</v>
      </c>
      <c r="K1730" s="47">
        <f t="shared" si="1583"/>
        <v>0</v>
      </c>
      <c r="L1730" s="47">
        <f t="shared" si="1583"/>
        <v>0</v>
      </c>
      <c r="M1730" s="47">
        <f t="shared" si="1583"/>
        <v>0</v>
      </c>
      <c r="N1730" s="47">
        <f t="shared" si="1583"/>
        <v>0</v>
      </c>
      <c r="O1730" s="47">
        <f t="shared" si="1583"/>
        <v>0</v>
      </c>
      <c r="P1730" s="47">
        <f t="shared" si="1583"/>
        <v>0</v>
      </c>
      <c r="Q1730" s="47">
        <f t="shared" si="1583"/>
        <v>0</v>
      </c>
    </row>
    <row r="1731" spans="1:17" ht="18.75" customHeight="1">
      <c r="A1731" s="779">
        <v>206</v>
      </c>
      <c r="B1731" s="58" t="s">
        <v>32</v>
      </c>
      <c r="C1731" s="58" t="str">
        <f>IF(C7=$V$222,"O",IF(C7=$W$222,"O",IF(C7=$X$222,"O",IF(C7=$Y$222,"O",IF(C7=$Z$222,"O",IF(C7=$AA$222,"O",IF(C7=$AB$222,"O","X")))))))</f>
        <v>O</v>
      </c>
      <c r="D1731" s="58" t="str">
        <f t="shared" ref="D1731:Q1731" si="1584">IF(D7=$V$222,"O",IF(D7=$W$222,"O",IF(D7=$X$222,"O",IF(D7=$Y$222,"O",IF(D7=$Z$222,"O",IF(D7=$AA$222,"O",IF(D7=$AB$222,"O","X")))))))</f>
        <v>O</v>
      </c>
      <c r="E1731" s="58" t="str">
        <f t="shared" si="1584"/>
        <v>O</v>
      </c>
      <c r="F1731" s="58" t="str">
        <f t="shared" si="1584"/>
        <v>O</v>
      </c>
      <c r="G1731" s="58" t="str">
        <f t="shared" si="1584"/>
        <v>O</v>
      </c>
      <c r="H1731" s="58" t="str">
        <f t="shared" si="1584"/>
        <v>O</v>
      </c>
      <c r="I1731" s="58" t="str">
        <f t="shared" si="1584"/>
        <v>O</v>
      </c>
      <c r="J1731" s="58" t="str">
        <f t="shared" si="1584"/>
        <v>O</v>
      </c>
      <c r="K1731" s="58" t="str">
        <f t="shared" si="1584"/>
        <v>O</v>
      </c>
      <c r="L1731" s="58" t="str">
        <f t="shared" si="1584"/>
        <v>O</v>
      </c>
      <c r="M1731" s="58" t="str">
        <f t="shared" si="1584"/>
        <v>O</v>
      </c>
      <c r="N1731" s="58" t="str">
        <f t="shared" si="1584"/>
        <v>O</v>
      </c>
      <c r="O1731" s="58" t="str">
        <f t="shared" si="1584"/>
        <v>O</v>
      </c>
      <c r="P1731" s="58" t="str">
        <f t="shared" si="1584"/>
        <v>O</v>
      </c>
      <c r="Q1731" s="58" t="str">
        <f t="shared" si="1584"/>
        <v>O</v>
      </c>
    </row>
    <row r="1732" spans="1:17" ht="18.75" customHeight="1">
      <c r="A1732" s="780"/>
      <c r="B1732" s="58" t="s">
        <v>33</v>
      </c>
      <c r="C1732" s="58" t="str">
        <f t="shared" ref="C1732:Q1732" si="1585">IF(C8=$V$222,"O",IF(C8=$W$222,"O",IF(C8=$X$222,"O",IF(C8=$Y$222,"O",IF(C8=$Z$222,"O",IF(C8=$AA$222,"O",IF(C8=$AB$222,"O","X")))))))</f>
        <v>O</v>
      </c>
      <c r="D1732" s="58" t="str">
        <f t="shared" si="1585"/>
        <v>O</v>
      </c>
      <c r="E1732" s="58" t="str">
        <f t="shared" si="1585"/>
        <v>O</v>
      </c>
      <c r="F1732" s="58" t="str">
        <f t="shared" si="1585"/>
        <v>O</v>
      </c>
      <c r="G1732" s="58" t="str">
        <f t="shared" si="1585"/>
        <v>O</v>
      </c>
      <c r="H1732" s="58" t="str">
        <f t="shared" si="1585"/>
        <v>O</v>
      </c>
      <c r="I1732" s="58" t="str">
        <f t="shared" si="1585"/>
        <v>O</v>
      </c>
      <c r="J1732" s="58" t="str">
        <f t="shared" si="1585"/>
        <v>O</v>
      </c>
      <c r="K1732" s="58" t="str">
        <f t="shared" si="1585"/>
        <v>O</v>
      </c>
      <c r="L1732" s="58" t="str">
        <f t="shared" si="1585"/>
        <v>O</v>
      </c>
      <c r="M1732" s="58" t="str">
        <f t="shared" si="1585"/>
        <v>O</v>
      </c>
      <c r="N1732" s="58" t="str">
        <f t="shared" si="1585"/>
        <v>O</v>
      </c>
      <c r="O1732" s="58" t="str">
        <f t="shared" si="1585"/>
        <v>O</v>
      </c>
      <c r="P1732" s="58" t="str">
        <f t="shared" si="1585"/>
        <v>O</v>
      </c>
      <c r="Q1732" s="58" t="str">
        <f t="shared" si="1585"/>
        <v>O</v>
      </c>
    </row>
    <row r="1733" spans="1:17" ht="18.75" customHeight="1">
      <c r="A1733" s="780"/>
      <c r="B1733" s="58" t="s">
        <v>34</v>
      </c>
      <c r="C1733" s="58" t="str">
        <f t="shared" ref="C1733:Q1733" si="1586">IF(C9=$V$222,"O",IF(C9=$W$222,"O",IF(C9=$X$222,"O",IF(C9=$Y$222,"O",IF(C9=$Z$222,"O",IF(C9=$AA$222,"O",IF(C9=$AB$222,"O","X")))))))</f>
        <v>X</v>
      </c>
      <c r="D1733" s="58" t="str">
        <f t="shared" si="1586"/>
        <v>X</v>
      </c>
      <c r="E1733" s="58" t="str">
        <f t="shared" si="1586"/>
        <v>X</v>
      </c>
      <c r="F1733" s="58" t="str">
        <f t="shared" si="1586"/>
        <v>X</v>
      </c>
      <c r="G1733" s="58" t="str">
        <f t="shared" si="1586"/>
        <v>X</v>
      </c>
      <c r="H1733" s="58" t="str">
        <f t="shared" si="1586"/>
        <v>X</v>
      </c>
      <c r="I1733" s="58" t="str">
        <f t="shared" si="1586"/>
        <v>X</v>
      </c>
      <c r="J1733" s="58" t="str">
        <f t="shared" si="1586"/>
        <v>X</v>
      </c>
      <c r="K1733" s="58" t="str">
        <f t="shared" si="1586"/>
        <v>X</v>
      </c>
      <c r="L1733" s="58" t="str">
        <f t="shared" si="1586"/>
        <v>X</v>
      </c>
      <c r="M1733" s="58" t="str">
        <f t="shared" si="1586"/>
        <v>X</v>
      </c>
      <c r="N1733" s="58" t="str">
        <f t="shared" si="1586"/>
        <v>X</v>
      </c>
      <c r="O1733" s="58" t="str">
        <f t="shared" si="1586"/>
        <v>X</v>
      </c>
      <c r="P1733" s="58" t="str">
        <f t="shared" si="1586"/>
        <v>X</v>
      </c>
      <c r="Q1733" s="58" t="str">
        <f t="shared" si="1586"/>
        <v>X</v>
      </c>
    </row>
    <row r="1734" spans="1:17" ht="18.75" customHeight="1">
      <c r="A1734" s="780"/>
      <c r="B1734" s="58" t="s">
        <v>35</v>
      </c>
      <c r="C1734" s="58" t="str">
        <f t="shared" ref="C1734:Q1734" si="1587">IF(C10=$V$222,"O",IF(C10=$W$222,"O",IF(C10=$X$222,"O",IF(C10=$Y$222,"O",IF(C10=$Z$222,"O",IF(C10=$AA$222,"O",IF(C10=$AB$222,"O","X")))))))</f>
        <v>X</v>
      </c>
      <c r="D1734" s="58" t="str">
        <f t="shared" si="1587"/>
        <v>X</v>
      </c>
      <c r="E1734" s="58" t="str">
        <f t="shared" si="1587"/>
        <v>X</v>
      </c>
      <c r="F1734" s="58" t="str">
        <f t="shared" si="1587"/>
        <v>X</v>
      </c>
      <c r="G1734" s="58" t="str">
        <f t="shared" si="1587"/>
        <v>X</v>
      </c>
      <c r="H1734" s="58" t="str">
        <f t="shared" si="1587"/>
        <v>X</v>
      </c>
      <c r="I1734" s="58" t="str">
        <f t="shared" si="1587"/>
        <v>X</v>
      </c>
      <c r="J1734" s="58" t="str">
        <f t="shared" si="1587"/>
        <v>X</v>
      </c>
      <c r="K1734" s="58" t="str">
        <f t="shared" si="1587"/>
        <v>X</v>
      </c>
      <c r="L1734" s="58" t="str">
        <f t="shared" si="1587"/>
        <v>X</v>
      </c>
      <c r="M1734" s="58" t="str">
        <f t="shared" si="1587"/>
        <v>X</v>
      </c>
      <c r="N1734" s="58" t="str">
        <f t="shared" si="1587"/>
        <v>X</v>
      </c>
      <c r="O1734" s="58" t="str">
        <f t="shared" si="1587"/>
        <v>X</v>
      </c>
      <c r="P1734" s="58" t="str">
        <f t="shared" si="1587"/>
        <v>X</v>
      </c>
      <c r="Q1734" s="58" t="str">
        <f t="shared" si="1587"/>
        <v>X</v>
      </c>
    </row>
    <row r="1735" spans="1:17" ht="18.75" customHeight="1">
      <c r="A1735" s="780"/>
      <c r="B1735" s="58" t="s">
        <v>36</v>
      </c>
      <c r="C1735" s="58" t="str">
        <f t="shared" ref="C1735:Q1735" si="1588">IF(C11=$V$222,"O",IF(C11=$W$222,"O",IF(C11=$X$222,"O",IF(C11=$Y$222,"O",IF(C11=$Z$222,"O",IF(C11=$AA$222,"O",IF(C11=$AB$222,"O","X")))))))</f>
        <v>X</v>
      </c>
      <c r="D1735" s="58" t="str">
        <f t="shared" si="1588"/>
        <v>X</v>
      </c>
      <c r="E1735" s="58" t="str">
        <f t="shared" si="1588"/>
        <v>X</v>
      </c>
      <c r="F1735" s="58" t="str">
        <f t="shared" si="1588"/>
        <v>X</v>
      </c>
      <c r="G1735" s="58" t="str">
        <f t="shared" si="1588"/>
        <v>X</v>
      </c>
      <c r="H1735" s="58" t="str">
        <f t="shared" si="1588"/>
        <v>X</v>
      </c>
      <c r="I1735" s="58" t="str">
        <f t="shared" si="1588"/>
        <v>X</v>
      </c>
      <c r="J1735" s="58" t="str">
        <f t="shared" si="1588"/>
        <v>X</v>
      </c>
      <c r="K1735" s="58" t="str">
        <f t="shared" si="1588"/>
        <v>X</v>
      </c>
      <c r="L1735" s="58" t="str">
        <f t="shared" si="1588"/>
        <v>X</v>
      </c>
      <c r="M1735" s="58" t="str">
        <f t="shared" si="1588"/>
        <v>X</v>
      </c>
      <c r="N1735" s="58" t="str">
        <f t="shared" si="1588"/>
        <v>X</v>
      </c>
      <c r="O1735" s="58" t="str">
        <f t="shared" si="1588"/>
        <v>X</v>
      </c>
      <c r="P1735" s="58" t="str">
        <f t="shared" si="1588"/>
        <v>X</v>
      </c>
      <c r="Q1735" s="58" t="str">
        <f t="shared" si="1588"/>
        <v>X</v>
      </c>
    </row>
    <row r="1736" spans="1:17" ht="18.75" customHeight="1">
      <c r="A1736" s="780"/>
      <c r="B1736" s="58" t="s">
        <v>21</v>
      </c>
      <c r="C1736" s="58" t="str">
        <f t="shared" ref="C1736:Q1736" si="1589">IF(C12=$V$222,"O",IF(C12=$W$222,"O",IF(C12=$X$222,"O",IF(C12=$Y$222,"O",IF(C12=$Z$222,"O",IF(C12=$AA$222,"O",IF(C12=$AB$222,"O","X")))))))</f>
        <v>X</v>
      </c>
      <c r="D1736" s="58" t="str">
        <f t="shared" si="1589"/>
        <v>X</v>
      </c>
      <c r="E1736" s="58" t="str">
        <f t="shared" si="1589"/>
        <v>X</v>
      </c>
      <c r="F1736" s="58" t="str">
        <f t="shared" si="1589"/>
        <v>X</v>
      </c>
      <c r="G1736" s="58" t="str">
        <f t="shared" si="1589"/>
        <v>X</v>
      </c>
      <c r="H1736" s="58" t="str">
        <f t="shared" si="1589"/>
        <v>X</v>
      </c>
      <c r="I1736" s="58" t="str">
        <f t="shared" si="1589"/>
        <v>X</v>
      </c>
      <c r="J1736" s="58" t="str">
        <f t="shared" si="1589"/>
        <v>X</v>
      </c>
      <c r="K1736" s="58" t="str">
        <f t="shared" si="1589"/>
        <v>X</v>
      </c>
      <c r="L1736" s="58" t="str">
        <f t="shared" si="1589"/>
        <v>X</v>
      </c>
      <c r="M1736" s="58" t="str">
        <f t="shared" si="1589"/>
        <v>X</v>
      </c>
      <c r="N1736" s="58" t="str">
        <f t="shared" si="1589"/>
        <v>X</v>
      </c>
      <c r="O1736" s="58" t="str">
        <f t="shared" si="1589"/>
        <v>X</v>
      </c>
      <c r="P1736" s="58" t="str">
        <f t="shared" si="1589"/>
        <v>X</v>
      </c>
      <c r="Q1736" s="58" t="str">
        <f t="shared" si="1589"/>
        <v>X</v>
      </c>
    </row>
    <row r="1737" spans="1:17" ht="18.75" customHeight="1">
      <c r="A1737" s="781"/>
      <c r="B1737" s="30" t="s">
        <v>46</v>
      </c>
      <c r="C1737" s="47">
        <f>COUNTIF(C1731:C1736,"O")</f>
        <v>2</v>
      </c>
      <c r="D1737" s="47">
        <f t="shared" ref="D1737:Q1737" si="1590">COUNTIF(D1731:D1736,"O")</f>
        <v>2</v>
      </c>
      <c r="E1737" s="47">
        <f t="shared" si="1590"/>
        <v>2</v>
      </c>
      <c r="F1737" s="47">
        <f t="shared" si="1590"/>
        <v>2</v>
      </c>
      <c r="G1737" s="47">
        <f t="shared" si="1590"/>
        <v>2</v>
      </c>
      <c r="H1737" s="47">
        <f t="shared" si="1590"/>
        <v>2</v>
      </c>
      <c r="I1737" s="47">
        <f t="shared" si="1590"/>
        <v>2</v>
      </c>
      <c r="J1737" s="47">
        <f t="shared" si="1590"/>
        <v>2</v>
      </c>
      <c r="K1737" s="47">
        <f t="shared" si="1590"/>
        <v>2</v>
      </c>
      <c r="L1737" s="47">
        <f t="shared" si="1590"/>
        <v>2</v>
      </c>
      <c r="M1737" s="47">
        <f t="shared" si="1590"/>
        <v>2</v>
      </c>
      <c r="N1737" s="47">
        <f t="shared" si="1590"/>
        <v>2</v>
      </c>
      <c r="O1737" s="47">
        <f t="shared" si="1590"/>
        <v>2</v>
      </c>
      <c r="P1737" s="47">
        <f t="shared" si="1590"/>
        <v>2</v>
      </c>
      <c r="Q1737" s="47">
        <f t="shared" si="1590"/>
        <v>2</v>
      </c>
    </row>
    <row r="1738" spans="1:17" ht="18.75" customHeight="1">
      <c r="A1738" s="779">
        <v>207</v>
      </c>
      <c r="B1738" s="58" t="s">
        <v>32</v>
      </c>
      <c r="C1738" s="58" t="str">
        <f>IF(C7=$V$223,"O",IF(C7=$W$223,"O",IF(C7=$X$223,"O",IF(C7=$Y$223,"O",IF(C7=$Z$223,"O",IF(C7=$AA$223,"O",IF(C7=$AB$223,"O","X")))))))</f>
        <v>X</v>
      </c>
      <c r="D1738" s="58" t="str">
        <f t="shared" ref="D1738:Q1738" si="1591">IF(D7=$V$223,"O",IF(D7=$W$223,"O",IF(D7=$X$223,"O",IF(D7=$Y$223,"O",IF(D7=$Z$223,"O",IF(D7=$AA$223,"O",IF(D7=$AB$223,"O","X")))))))</f>
        <v>X</v>
      </c>
      <c r="E1738" s="58" t="str">
        <f t="shared" si="1591"/>
        <v>X</v>
      </c>
      <c r="F1738" s="58" t="str">
        <f t="shared" si="1591"/>
        <v>X</v>
      </c>
      <c r="G1738" s="58" t="str">
        <f t="shared" si="1591"/>
        <v>X</v>
      </c>
      <c r="H1738" s="58" t="str">
        <f t="shared" si="1591"/>
        <v>X</v>
      </c>
      <c r="I1738" s="58" t="str">
        <f t="shared" si="1591"/>
        <v>X</v>
      </c>
      <c r="J1738" s="58" t="str">
        <f t="shared" si="1591"/>
        <v>X</v>
      </c>
      <c r="K1738" s="58" t="str">
        <f t="shared" si="1591"/>
        <v>X</v>
      </c>
      <c r="L1738" s="58" t="str">
        <f t="shared" si="1591"/>
        <v>X</v>
      </c>
      <c r="M1738" s="58" t="str">
        <f t="shared" si="1591"/>
        <v>X</v>
      </c>
      <c r="N1738" s="58" t="str">
        <f t="shared" si="1591"/>
        <v>X</v>
      </c>
      <c r="O1738" s="58" t="str">
        <f t="shared" si="1591"/>
        <v>X</v>
      </c>
      <c r="P1738" s="58" t="str">
        <f t="shared" si="1591"/>
        <v>X</v>
      </c>
      <c r="Q1738" s="58" t="str">
        <f t="shared" si="1591"/>
        <v>X</v>
      </c>
    </row>
    <row r="1739" spans="1:17" ht="18.75" customHeight="1">
      <c r="A1739" s="780"/>
      <c r="B1739" s="58" t="s">
        <v>33</v>
      </c>
      <c r="C1739" s="58" t="str">
        <f t="shared" ref="C1739:Q1739" si="1592">IF(C8=$V$223,"O",IF(C8=$W$223,"O",IF(C8=$X$223,"O",IF(C8=$Y$223,"O",IF(C8=$Z$223,"O",IF(C8=$AA$223,"O",IF(C8=$AB$223,"O","X")))))))</f>
        <v>X</v>
      </c>
      <c r="D1739" s="58" t="str">
        <f t="shared" si="1592"/>
        <v>X</v>
      </c>
      <c r="E1739" s="58" t="str">
        <f t="shared" si="1592"/>
        <v>X</v>
      </c>
      <c r="F1739" s="58" t="str">
        <f t="shared" si="1592"/>
        <v>X</v>
      </c>
      <c r="G1739" s="58" t="str">
        <f t="shared" si="1592"/>
        <v>X</v>
      </c>
      <c r="H1739" s="58" t="str">
        <f t="shared" si="1592"/>
        <v>X</v>
      </c>
      <c r="I1739" s="58" t="str">
        <f t="shared" si="1592"/>
        <v>X</v>
      </c>
      <c r="J1739" s="58" t="str">
        <f t="shared" si="1592"/>
        <v>X</v>
      </c>
      <c r="K1739" s="58" t="str">
        <f t="shared" si="1592"/>
        <v>X</v>
      </c>
      <c r="L1739" s="58" t="str">
        <f t="shared" si="1592"/>
        <v>X</v>
      </c>
      <c r="M1739" s="58" t="str">
        <f t="shared" si="1592"/>
        <v>X</v>
      </c>
      <c r="N1739" s="58" t="str">
        <f t="shared" si="1592"/>
        <v>X</v>
      </c>
      <c r="O1739" s="58" t="str">
        <f t="shared" si="1592"/>
        <v>X</v>
      </c>
      <c r="P1739" s="58" t="str">
        <f t="shared" si="1592"/>
        <v>X</v>
      </c>
      <c r="Q1739" s="58" t="str">
        <f t="shared" si="1592"/>
        <v>X</v>
      </c>
    </row>
    <row r="1740" spans="1:17" ht="18.75" customHeight="1">
      <c r="A1740" s="780"/>
      <c r="B1740" s="58" t="s">
        <v>34</v>
      </c>
      <c r="C1740" s="58" t="str">
        <f t="shared" ref="C1740:Q1740" si="1593">IF(C9=$V$223,"O",IF(C9=$W$223,"O",IF(C9=$X$223,"O",IF(C9=$Y$223,"O",IF(C9=$Z$223,"O",IF(C9=$AA$223,"O",IF(C9=$AB$223,"O","X")))))))</f>
        <v>X</v>
      </c>
      <c r="D1740" s="58" t="str">
        <f t="shared" si="1593"/>
        <v>X</v>
      </c>
      <c r="E1740" s="58" t="str">
        <f t="shared" si="1593"/>
        <v>X</v>
      </c>
      <c r="F1740" s="58" t="str">
        <f t="shared" si="1593"/>
        <v>X</v>
      </c>
      <c r="G1740" s="58" t="str">
        <f t="shared" si="1593"/>
        <v>X</v>
      </c>
      <c r="H1740" s="58" t="str">
        <f t="shared" si="1593"/>
        <v>X</v>
      </c>
      <c r="I1740" s="58" t="str">
        <f t="shared" si="1593"/>
        <v>X</v>
      </c>
      <c r="J1740" s="58" t="str">
        <f t="shared" si="1593"/>
        <v>X</v>
      </c>
      <c r="K1740" s="58" t="str">
        <f t="shared" si="1593"/>
        <v>X</v>
      </c>
      <c r="L1740" s="58" t="str">
        <f t="shared" si="1593"/>
        <v>X</v>
      </c>
      <c r="M1740" s="58" t="str">
        <f t="shared" si="1593"/>
        <v>X</v>
      </c>
      <c r="N1740" s="58" t="str">
        <f t="shared" si="1593"/>
        <v>X</v>
      </c>
      <c r="O1740" s="58" t="str">
        <f t="shared" si="1593"/>
        <v>X</v>
      </c>
      <c r="P1740" s="58" t="str">
        <f t="shared" si="1593"/>
        <v>X</v>
      </c>
      <c r="Q1740" s="58" t="str">
        <f t="shared" si="1593"/>
        <v>X</v>
      </c>
    </row>
    <row r="1741" spans="1:17" ht="18.75" customHeight="1">
      <c r="A1741" s="780"/>
      <c r="B1741" s="58" t="s">
        <v>35</v>
      </c>
      <c r="C1741" s="58" t="str">
        <f t="shared" ref="C1741:Q1741" si="1594">IF(C10=$V$223,"O",IF(C10=$W$223,"O",IF(C10=$X$223,"O",IF(C10=$Y$223,"O",IF(C10=$Z$223,"O",IF(C10=$AA$223,"O",IF(C10=$AB$223,"O","X")))))))</f>
        <v>X</v>
      </c>
      <c r="D1741" s="58" t="str">
        <f t="shared" si="1594"/>
        <v>X</v>
      </c>
      <c r="E1741" s="58" t="str">
        <f t="shared" si="1594"/>
        <v>X</v>
      </c>
      <c r="F1741" s="58" t="str">
        <f t="shared" si="1594"/>
        <v>X</v>
      </c>
      <c r="G1741" s="58" t="str">
        <f t="shared" si="1594"/>
        <v>X</v>
      </c>
      <c r="H1741" s="58" t="str">
        <f t="shared" si="1594"/>
        <v>X</v>
      </c>
      <c r="I1741" s="58" t="str">
        <f t="shared" si="1594"/>
        <v>X</v>
      </c>
      <c r="J1741" s="58" t="str">
        <f t="shared" si="1594"/>
        <v>X</v>
      </c>
      <c r="K1741" s="58" t="str">
        <f t="shared" si="1594"/>
        <v>X</v>
      </c>
      <c r="L1741" s="58" t="str">
        <f t="shared" si="1594"/>
        <v>X</v>
      </c>
      <c r="M1741" s="58" t="str">
        <f t="shared" si="1594"/>
        <v>X</v>
      </c>
      <c r="N1741" s="58" t="str">
        <f t="shared" si="1594"/>
        <v>X</v>
      </c>
      <c r="O1741" s="58" t="str">
        <f t="shared" si="1594"/>
        <v>X</v>
      </c>
      <c r="P1741" s="58" t="str">
        <f t="shared" si="1594"/>
        <v>X</v>
      </c>
      <c r="Q1741" s="58" t="str">
        <f t="shared" si="1594"/>
        <v>X</v>
      </c>
    </row>
    <row r="1742" spans="1:17" ht="18.75" customHeight="1">
      <c r="A1742" s="780"/>
      <c r="B1742" s="58" t="s">
        <v>36</v>
      </c>
      <c r="C1742" s="58" t="str">
        <f t="shared" ref="C1742:Q1742" si="1595">IF(C11=$V$223,"O",IF(C11=$W$223,"O",IF(C11=$X$223,"O",IF(C11=$Y$223,"O",IF(C11=$Z$223,"O",IF(C11=$AA$223,"O",IF(C11=$AB$223,"O","X")))))))</f>
        <v>X</v>
      </c>
      <c r="D1742" s="58" t="str">
        <f t="shared" si="1595"/>
        <v>X</v>
      </c>
      <c r="E1742" s="58" t="str">
        <f t="shared" si="1595"/>
        <v>X</v>
      </c>
      <c r="F1742" s="58" t="str">
        <f t="shared" si="1595"/>
        <v>X</v>
      </c>
      <c r="G1742" s="58" t="str">
        <f t="shared" si="1595"/>
        <v>X</v>
      </c>
      <c r="H1742" s="58" t="str">
        <f t="shared" si="1595"/>
        <v>X</v>
      </c>
      <c r="I1742" s="58" t="str">
        <f t="shared" si="1595"/>
        <v>X</v>
      </c>
      <c r="J1742" s="58" t="str">
        <f t="shared" si="1595"/>
        <v>X</v>
      </c>
      <c r="K1742" s="58" t="str">
        <f t="shared" si="1595"/>
        <v>X</v>
      </c>
      <c r="L1742" s="58" t="str">
        <f t="shared" si="1595"/>
        <v>X</v>
      </c>
      <c r="M1742" s="58" t="str">
        <f t="shared" si="1595"/>
        <v>X</v>
      </c>
      <c r="N1742" s="58" t="str">
        <f t="shared" si="1595"/>
        <v>X</v>
      </c>
      <c r="O1742" s="58" t="str">
        <f t="shared" si="1595"/>
        <v>X</v>
      </c>
      <c r="P1742" s="58" t="str">
        <f t="shared" si="1595"/>
        <v>X</v>
      </c>
      <c r="Q1742" s="58" t="str">
        <f t="shared" si="1595"/>
        <v>X</v>
      </c>
    </row>
    <row r="1743" spans="1:17" ht="18.75" customHeight="1">
      <c r="A1743" s="780"/>
      <c r="B1743" s="58" t="s">
        <v>21</v>
      </c>
      <c r="C1743" s="58" t="str">
        <f t="shared" ref="C1743:Q1743" si="1596">IF(C12=$V$223,"O",IF(C12=$W$223,"O",IF(C12=$X$223,"O",IF(C12=$Y$223,"O",IF(C12=$Z$223,"O",IF(C12=$AA$223,"O",IF(C12=$AB$223,"O","X")))))))</f>
        <v>X</v>
      </c>
      <c r="D1743" s="58" t="str">
        <f t="shared" si="1596"/>
        <v>X</v>
      </c>
      <c r="E1743" s="58" t="str">
        <f t="shared" si="1596"/>
        <v>X</v>
      </c>
      <c r="F1743" s="58" t="str">
        <f t="shared" si="1596"/>
        <v>X</v>
      </c>
      <c r="G1743" s="58" t="str">
        <f t="shared" si="1596"/>
        <v>X</v>
      </c>
      <c r="H1743" s="58" t="str">
        <f t="shared" si="1596"/>
        <v>X</v>
      </c>
      <c r="I1743" s="58" t="str">
        <f t="shared" si="1596"/>
        <v>X</v>
      </c>
      <c r="J1743" s="58" t="str">
        <f t="shared" si="1596"/>
        <v>X</v>
      </c>
      <c r="K1743" s="58" t="str">
        <f t="shared" si="1596"/>
        <v>X</v>
      </c>
      <c r="L1743" s="58" t="str">
        <f t="shared" si="1596"/>
        <v>X</v>
      </c>
      <c r="M1743" s="58" t="str">
        <f t="shared" si="1596"/>
        <v>X</v>
      </c>
      <c r="N1743" s="58" t="str">
        <f t="shared" si="1596"/>
        <v>X</v>
      </c>
      <c r="O1743" s="58" t="str">
        <f t="shared" si="1596"/>
        <v>X</v>
      </c>
      <c r="P1743" s="58" t="str">
        <f t="shared" si="1596"/>
        <v>X</v>
      </c>
      <c r="Q1743" s="58" t="str">
        <f t="shared" si="1596"/>
        <v>X</v>
      </c>
    </row>
    <row r="1744" spans="1:17" ht="18.75" customHeight="1">
      <c r="A1744" s="781"/>
      <c r="B1744" s="30" t="s">
        <v>46</v>
      </c>
      <c r="C1744" s="47">
        <f>COUNTIF(C1738:C1743,"O")</f>
        <v>0</v>
      </c>
      <c r="D1744" s="47">
        <f t="shared" ref="D1744:Q1744" si="1597">COUNTIF(D1738:D1743,"O")</f>
        <v>0</v>
      </c>
      <c r="E1744" s="47">
        <f t="shared" si="1597"/>
        <v>0</v>
      </c>
      <c r="F1744" s="47">
        <f t="shared" si="1597"/>
        <v>0</v>
      </c>
      <c r="G1744" s="47">
        <f t="shared" si="1597"/>
        <v>0</v>
      </c>
      <c r="H1744" s="47">
        <f t="shared" si="1597"/>
        <v>0</v>
      </c>
      <c r="I1744" s="47">
        <f t="shared" si="1597"/>
        <v>0</v>
      </c>
      <c r="J1744" s="47">
        <f t="shared" si="1597"/>
        <v>0</v>
      </c>
      <c r="K1744" s="47">
        <f t="shared" si="1597"/>
        <v>0</v>
      </c>
      <c r="L1744" s="47">
        <f t="shared" si="1597"/>
        <v>0</v>
      </c>
      <c r="M1744" s="47">
        <f t="shared" si="1597"/>
        <v>0</v>
      </c>
      <c r="N1744" s="47">
        <f t="shared" si="1597"/>
        <v>0</v>
      </c>
      <c r="O1744" s="47">
        <f t="shared" si="1597"/>
        <v>0</v>
      </c>
      <c r="P1744" s="47">
        <f t="shared" si="1597"/>
        <v>0</v>
      </c>
      <c r="Q1744" s="47">
        <f t="shared" si="1597"/>
        <v>0</v>
      </c>
    </row>
    <row r="1745" spans="1:17" ht="18.75" customHeight="1">
      <c r="A1745" s="779">
        <v>208</v>
      </c>
      <c r="B1745" s="58" t="s">
        <v>32</v>
      </c>
      <c r="C1745" s="58" t="str">
        <f>IF(C7=$V$224,"O",IF(C7=$W$224,"O",IF(C7=$X$224,"O",IF(C7=$Y$224,"O",IF(C7=$Z$224,"O",IF(C7=$AA$224,"O",IF(C7=$AB$224,"O","X")))))))</f>
        <v>X</v>
      </c>
      <c r="D1745" s="58" t="str">
        <f t="shared" ref="D1745:Q1745" si="1598">IF(D7=$V$224,"O",IF(D7=$W$224,"O",IF(D7=$X$224,"O",IF(D7=$Y$224,"O",IF(D7=$Z$224,"O",IF(D7=$AA$224,"O",IF(D7=$AB$224,"O","X")))))))</f>
        <v>X</v>
      </c>
      <c r="E1745" s="58" t="str">
        <f t="shared" si="1598"/>
        <v>X</v>
      </c>
      <c r="F1745" s="58" t="str">
        <f t="shared" si="1598"/>
        <v>X</v>
      </c>
      <c r="G1745" s="58" t="str">
        <f t="shared" si="1598"/>
        <v>X</v>
      </c>
      <c r="H1745" s="58" t="str">
        <f t="shared" si="1598"/>
        <v>X</v>
      </c>
      <c r="I1745" s="58" t="str">
        <f t="shared" si="1598"/>
        <v>X</v>
      </c>
      <c r="J1745" s="58" t="str">
        <f t="shared" si="1598"/>
        <v>X</v>
      </c>
      <c r="K1745" s="58" t="str">
        <f t="shared" si="1598"/>
        <v>X</v>
      </c>
      <c r="L1745" s="58" t="str">
        <f t="shared" si="1598"/>
        <v>X</v>
      </c>
      <c r="M1745" s="58" t="str">
        <f t="shared" si="1598"/>
        <v>X</v>
      </c>
      <c r="N1745" s="58" t="str">
        <f t="shared" si="1598"/>
        <v>X</v>
      </c>
      <c r="O1745" s="58" t="str">
        <f t="shared" si="1598"/>
        <v>X</v>
      </c>
      <c r="P1745" s="58" t="str">
        <f t="shared" si="1598"/>
        <v>X</v>
      </c>
      <c r="Q1745" s="58" t="str">
        <f t="shared" si="1598"/>
        <v>X</v>
      </c>
    </row>
    <row r="1746" spans="1:17" ht="18.75" customHeight="1">
      <c r="A1746" s="780"/>
      <c r="B1746" s="58" t="s">
        <v>33</v>
      </c>
      <c r="C1746" s="58" t="str">
        <f t="shared" ref="C1746:Q1746" si="1599">IF(C8=$V$224,"O",IF(C8=$W$224,"O",IF(C8=$X$224,"O",IF(C8=$Y$224,"O",IF(C8=$Z$224,"O",IF(C8=$AA$224,"O",IF(C8=$AB$224,"O","X")))))))</f>
        <v>X</v>
      </c>
      <c r="D1746" s="58" t="str">
        <f t="shared" si="1599"/>
        <v>X</v>
      </c>
      <c r="E1746" s="58" t="str">
        <f t="shared" si="1599"/>
        <v>X</v>
      </c>
      <c r="F1746" s="58" t="str">
        <f t="shared" si="1599"/>
        <v>X</v>
      </c>
      <c r="G1746" s="58" t="str">
        <f t="shared" si="1599"/>
        <v>X</v>
      </c>
      <c r="H1746" s="58" t="str">
        <f t="shared" si="1599"/>
        <v>X</v>
      </c>
      <c r="I1746" s="58" t="str">
        <f t="shared" si="1599"/>
        <v>X</v>
      </c>
      <c r="J1746" s="58" t="str">
        <f t="shared" si="1599"/>
        <v>X</v>
      </c>
      <c r="K1746" s="58" t="str">
        <f t="shared" si="1599"/>
        <v>X</v>
      </c>
      <c r="L1746" s="58" t="str">
        <f t="shared" si="1599"/>
        <v>X</v>
      </c>
      <c r="M1746" s="58" t="str">
        <f t="shared" si="1599"/>
        <v>X</v>
      </c>
      <c r="N1746" s="58" t="str">
        <f t="shared" si="1599"/>
        <v>X</v>
      </c>
      <c r="O1746" s="58" t="str">
        <f t="shared" si="1599"/>
        <v>X</v>
      </c>
      <c r="P1746" s="58" t="str">
        <f t="shared" si="1599"/>
        <v>X</v>
      </c>
      <c r="Q1746" s="58" t="str">
        <f t="shared" si="1599"/>
        <v>X</v>
      </c>
    </row>
    <row r="1747" spans="1:17" ht="18.75" customHeight="1">
      <c r="A1747" s="780"/>
      <c r="B1747" s="58" t="s">
        <v>34</v>
      </c>
      <c r="C1747" s="58" t="str">
        <f t="shared" ref="C1747:Q1747" si="1600">IF(C9=$V$224,"O",IF(C9=$W$224,"O",IF(C9=$X$224,"O",IF(C9=$Y$224,"O",IF(C9=$Z$224,"O",IF(C9=$AA$224,"O",IF(C9=$AB$224,"O","X")))))))</f>
        <v>X</v>
      </c>
      <c r="D1747" s="58" t="str">
        <f t="shared" si="1600"/>
        <v>X</v>
      </c>
      <c r="E1747" s="58" t="str">
        <f t="shared" si="1600"/>
        <v>X</v>
      </c>
      <c r="F1747" s="58" t="str">
        <f t="shared" si="1600"/>
        <v>X</v>
      </c>
      <c r="G1747" s="58" t="str">
        <f t="shared" si="1600"/>
        <v>X</v>
      </c>
      <c r="H1747" s="58" t="str">
        <f t="shared" si="1600"/>
        <v>X</v>
      </c>
      <c r="I1747" s="58" t="str">
        <f t="shared" si="1600"/>
        <v>X</v>
      </c>
      <c r="J1747" s="58" t="str">
        <f t="shared" si="1600"/>
        <v>X</v>
      </c>
      <c r="K1747" s="58" t="str">
        <f t="shared" si="1600"/>
        <v>X</v>
      </c>
      <c r="L1747" s="58" t="str">
        <f t="shared" si="1600"/>
        <v>X</v>
      </c>
      <c r="M1747" s="58" t="str">
        <f t="shared" si="1600"/>
        <v>X</v>
      </c>
      <c r="N1747" s="58" t="str">
        <f t="shared" si="1600"/>
        <v>X</v>
      </c>
      <c r="O1747" s="58" t="str">
        <f t="shared" si="1600"/>
        <v>X</v>
      </c>
      <c r="P1747" s="58" t="str">
        <f t="shared" si="1600"/>
        <v>X</v>
      </c>
      <c r="Q1747" s="58" t="str">
        <f t="shared" si="1600"/>
        <v>X</v>
      </c>
    </row>
    <row r="1748" spans="1:17" ht="18.75" customHeight="1">
      <c r="A1748" s="780"/>
      <c r="B1748" s="58" t="s">
        <v>35</v>
      </c>
      <c r="C1748" s="58" t="str">
        <f t="shared" ref="C1748:Q1748" si="1601">IF(C10=$V$224,"O",IF(C10=$W$224,"O",IF(C10=$X$224,"O",IF(C10=$Y$224,"O",IF(C10=$Z$224,"O",IF(C10=$AA$224,"O",IF(C10=$AB$224,"O","X")))))))</f>
        <v>X</v>
      </c>
      <c r="D1748" s="58" t="str">
        <f t="shared" si="1601"/>
        <v>X</v>
      </c>
      <c r="E1748" s="58" t="str">
        <f t="shared" si="1601"/>
        <v>X</v>
      </c>
      <c r="F1748" s="58" t="str">
        <f t="shared" si="1601"/>
        <v>X</v>
      </c>
      <c r="G1748" s="58" t="str">
        <f t="shared" si="1601"/>
        <v>X</v>
      </c>
      <c r="H1748" s="58" t="str">
        <f t="shared" si="1601"/>
        <v>X</v>
      </c>
      <c r="I1748" s="58" t="str">
        <f t="shared" si="1601"/>
        <v>X</v>
      </c>
      <c r="J1748" s="58" t="str">
        <f t="shared" si="1601"/>
        <v>X</v>
      </c>
      <c r="K1748" s="58" t="str">
        <f t="shared" si="1601"/>
        <v>X</v>
      </c>
      <c r="L1748" s="58" t="str">
        <f t="shared" si="1601"/>
        <v>X</v>
      </c>
      <c r="M1748" s="58" t="str">
        <f t="shared" si="1601"/>
        <v>X</v>
      </c>
      <c r="N1748" s="58" t="str">
        <f t="shared" si="1601"/>
        <v>X</v>
      </c>
      <c r="O1748" s="58" t="str">
        <f t="shared" si="1601"/>
        <v>X</v>
      </c>
      <c r="P1748" s="58" t="str">
        <f t="shared" si="1601"/>
        <v>X</v>
      </c>
      <c r="Q1748" s="58" t="str">
        <f t="shared" si="1601"/>
        <v>X</v>
      </c>
    </row>
    <row r="1749" spans="1:17" ht="18.75" customHeight="1">
      <c r="A1749" s="780"/>
      <c r="B1749" s="58" t="s">
        <v>36</v>
      </c>
      <c r="C1749" s="58" t="str">
        <f t="shared" ref="C1749:Q1749" si="1602">IF(C11=$V$224,"O",IF(C11=$W$224,"O",IF(C11=$X$224,"O",IF(C11=$Y$224,"O",IF(C11=$Z$224,"O",IF(C11=$AA$224,"O",IF(C11=$AB$224,"O","X")))))))</f>
        <v>O</v>
      </c>
      <c r="D1749" s="58" t="str">
        <f t="shared" si="1602"/>
        <v>O</v>
      </c>
      <c r="E1749" s="58" t="str">
        <f t="shared" si="1602"/>
        <v>O</v>
      </c>
      <c r="F1749" s="58" t="str">
        <f t="shared" si="1602"/>
        <v>O</v>
      </c>
      <c r="G1749" s="58" t="str">
        <f t="shared" si="1602"/>
        <v>O</v>
      </c>
      <c r="H1749" s="58" t="str">
        <f t="shared" si="1602"/>
        <v>O</v>
      </c>
      <c r="I1749" s="58" t="str">
        <f t="shared" si="1602"/>
        <v>O</v>
      </c>
      <c r="J1749" s="58" t="str">
        <f t="shared" si="1602"/>
        <v>O</v>
      </c>
      <c r="K1749" s="58" t="str">
        <f t="shared" si="1602"/>
        <v>O</v>
      </c>
      <c r="L1749" s="58" t="str">
        <f t="shared" si="1602"/>
        <v>O</v>
      </c>
      <c r="M1749" s="58" t="str">
        <f t="shared" si="1602"/>
        <v>O</v>
      </c>
      <c r="N1749" s="58" t="str">
        <f t="shared" si="1602"/>
        <v>O</v>
      </c>
      <c r="O1749" s="58" t="str">
        <f t="shared" si="1602"/>
        <v>O</v>
      </c>
      <c r="P1749" s="58" t="str">
        <f t="shared" si="1602"/>
        <v>O</v>
      </c>
      <c r="Q1749" s="58" t="str">
        <f t="shared" si="1602"/>
        <v>O</v>
      </c>
    </row>
    <row r="1750" spans="1:17" ht="18.75" customHeight="1">
      <c r="A1750" s="780"/>
      <c r="B1750" s="58" t="s">
        <v>21</v>
      </c>
      <c r="C1750" s="58" t="str">
        <f t="shared" ref="C1750:Q1750" si="1603">IF(C12=$V$224,"O",IF(C12=$W$224,"O",IF(C12=$X$224,"O",IF(C12=$Y$224,"O",IF(C12=$Z$224,"O",IF(C12=$AA$224,"O",IF(C12=$AB$224,"O","X")))))))</f>
        <v>X</v>
      </c>
      <c r="D1750" s="58" t="str">
        <f t="shared" si="1603"/>
        <v>X</v>
      </c>
      <c r="E1750" s="58" t="str">
        <f t="shared" si="1603"/>
        <v>X</v>
      </c>
      <c r="F1750" s="58" t="str">
        <f t="shared" si="1603"/>
        <v>X</v>
      </c>
      <c r="G1750" s="58" t="str">
        <f t="shared" si="1603"/>
        <v>X</v>
      </c>
      <c r="H1750" s="58" t="str">
        <f t="shared" si="1603"/>
        <v>X</v>
      </c>
      <c r="I1750" s="58" t="str">
        <f t="shared" si="1603"/>
        <v>X</v>
      </c>
      <c r="J1750" s="58" t="str">
        <f t="shared" si="1603"/>
        <v>X</v>
      </c>
      <c r="K1750" s="58" t="str">
        <f t="shared" si="1603"/>
        <v>X</v>
      </c>
      <c r="L1750" s="58" t="str">
        <f t="shared" si="1603"/>
        <v>X</v>
      </c>
      <c r="M1750" s="58" t="str">
        <f t="shared" si="1603"/>
        <v>X</v>
      </c>
      <c r="N1750" s="58" t="str">
        <f t="shared" si="1603"/>
        <v>X</v>
      </c>
      <c r="O1750" s="58" t="str">
        <f t="shared" si="1603"/>
        <v>X</v>
      </c>
      <c r="P1750" s="58" t="str">
        <f t="shared" si="1603"/>
        <v>X</v>
      </c>
      <c r="Q1750" s="58" t="str">
        <f t="shared" si="1603"/>
        <v>X</v>
      </c>
    </row>
    <row r="1751" spans="1:17" ht="18.75" customHeight="1">
      <c r="A1751" s="781"/>
      <c r="B1751" s="30" t="s">
        <v>46</v>
      </c>
      <c r="C1751" s="47">
        <f>COUNTIF(C1745:C1750,"O")</f>
        <v>1</v>
      </c>
      <c r="D1751" s="47">
        <f t="shared" ref="D1751:Q1751" si="1604">COUNTIF(D1745:D1750,"O")</f>
        <v>1</v>
      </c>
      <c r="E1751" s="47">
        <f t="shared" si="1604"/>
        <v>1</v>
      </c>
      <c r="F1751" s="47">
        <f t="shared" si="1604"/>
        <v>1</v>
      </c>
      <c r="G1751" s="47">
        <f t="shared" si="1604"/>
        <v>1</v>
      </c>
      <c r="H1751" s="47">
        <f t="shared" si="1604"/>
        <v>1</v>
      </c>
      <c r="I1751" s="47">
        <f t="shared" si="1604"/>
        <v>1</v>
      </c>
      <c r="J1751" s="47">
        <f t="shared" si="1604"/>
        <v>1</v>
      </c>
      <c r="K1751" s="47">
        <f t="shared" si="1604"/>
        <v>1</v>
      </c>
      <c r="L1751" s="47">
        <f t="shared" si="1604"/>
        <v>1</v>
      </c>
      <c r="M1751" s="47">
        <f t="shared" si="1604"/>
        <v>1</v>
      </c>
      <c r="N1751" s="47">
        <f t="shared" si="1604"/>
        <v>1</v>
      </c>
      <c r="O1751" s="47">
        <f t="shared" si="1604"/>
        <v>1</v>
      </c>
      <c r="P1751" s="47">
        <f t="shared" si="1604"/>
        <v>1</v>
      </c>
      <c r="Q1751" s="47">
        <f t="shared" si="1604"/>
        <v>1</v>
      </c>
    </row>
    <row r="1752" spans="1:17" ht="18.75" customHeight="1">
      <c r="A1752" s="779">
        <v>209</v>
      </c>
      <c r="B1752" s="58" t="s">
        <v>32</v>
      </c>
      <c r="C1752" s="58" t="str">
        <f>IF(C7=$V$225,"O",IF(C7=$W$225,"O",IF(C7=$X$225,"O",IF(C7=$Y$225,"O",IF(C7=$Z$225,"O",IF(C7=$AA$225,"O",IF(C7=$AB$225,"O","X")))))))</f>
        <v>X</v>
      </c>
      <c r="D1752" s="58" t="str">
        <f t="shared" ref="D1752:Q1752" si="1605">IF(D7=$V$225,"O",IF(D7=$W$225,"O",IF(D7=$X$225,"O",IF(D7=$Y$225,"O",IF(D7=$Z$225,"O",IF(D7=$AA$225,"O",IF(D7=$AB$225,"O","X")))))))</f>
        <v>X</v>
      </c>
      <c r="E1752" s="58" t="str">
        <f t="shared" si="1605"/>
        <v>X</v>
      </c>
      <c r="F1752" s="58" t="str">
        <f t="shared" si="1605"/>
        <v>X</v>
      </c>
      <c r="G1752" s="58" t="str">
        <f t="shared" si="1605"/>
        <v>X</v>
      </c>
      <c r="H1752" s="58" t="str">
        <f t="shared" si="1605"/>
        <v>X</v>
      </c>
      <c r="I1752" s="58" t="str">
        <f t="shared" si="1605"/>
        <v>X</v>
      </c>
      <c r="J1752" s="58" t="str">
        <f t="shared" si="1605"/>
        <v>X</v>
      </c>
      <c r="K1752" s="58" t="str">
        <f t="shared" si="1605"/>
        <v>X</v>
      </c>
      <c r="L1752" s="58" t="str">
        <f t="shared" si="1605"/>
        <v>X</v>
      </c>
      <c r="M1752" s="58" t="str">
        <f t="shared" si="1605"/>
        <v>X</v>
      </c>
      <c r="N1752" s="58" t="str">
        <f t="shared" si="1605"/>
        <v>X</v>
      </c>
      <c r="O1752" s="58" t="str">
        <f t="shared" si="1605"/>
        <v>X</v>
      </c>
      <c r="P1752" s="58" t="str">
        <f t="shared" si="1605"/>
        <v>X</v>
      </c>
      <c r="Q1752" s="58" t="str">
        <f t="shared" si="1605"/>
        <v>X</v>
      </c>
    </row>
    <row r="1753" spans="1:17" ht="18.75" customHeight="1">
      <c r="A1753" s="780"/>
      <c r="B1753" s="58" t="s">
        <v>33</v>
      </c>
      <c r="C1753" s="58" t="str">
        <f t="shared" ref="C1753:Q1753" si="1606">IF(C8=$V$225,"O",IF(C8=$W$225,"O",IF(C8=$X$225,"O",IF(C8=$Y$225,"O",IF(C8=$Z$225,"O",IF(C8=$AA$225,"O",IF(C8=$AB$225,"O","X")))))))</f>
        <v>X</v>
      </c>
      <c r="D1753" s="58" t="str">
        <f t="shared" si="1606"/>
        <v>X</v>
      </c>
      <c r="E1753" s="58" t="str">
        <f t="shared" si="1606"/>
        <v>X</v>
      </c>
      <c r="F1753" s="58" t="str">
        <f t="shared" si="1606"/>
        <v>X</v>
      </c>
      <c r="G1753" s="58" t="str">
        <f t="shared" si="1606"/>
        <v>X</v>
      </c>
      <c r="H1753" s="58" t="str">
        <f t="shared" si="1606"/>
        <v>X</v>
      </c>
      <c r="I1753" s="58" t="str">
        <f t="shared" si="1606"/>
        <v>X</v>
      </c>
      <c r="J1753" s="58" t="str">
        <f t="shared" si="1606"/>
        <v>X</v>
      </c>
      <c r="K1753" s="58" t="str">
        <f t="shared" si="1606"/>
        <v>X</v>
      </c>
      <c r="L1753" s="58" t="str">
        <f t="shared" si="1606"/>
        <v>X</v>
      </c>
      <c r="M1753" s="58" t="str">
        <f t="shared" si="1606"/>
        <v>X</v>
      </c>
      <c r="N1753" s="58" t="str">
        <f t="shared" si="1606"/>
        <v>X</v>
      </c>
      <c r="O1753" s="58" t="str">
        <f t="shared" si="1606"/>
        <v>X</v>
      </c>
      <c r="P1753" s="58" t="str">
        <f t="shared" si="1606"/>
        <v>X</v>
      </c>
      <c r="Q1753" s="58" t="str">
        <f t="shared" si="1606"/>
        <v>X</v>
      </c>
    </row>
    <row r="1754" spans="1:17" ht="18.75" customHeight="1">
      <c r="A1754" s="780"/>
      <c r="B1754" s="58" t="s">
        <v>34</v>
      </c>
      <c r="C1754" s="58" t="str">
        <f t="shared" ref="C1754:Q1754" si="1607">IF(C9=$V$225,"O",IF(C9=$W$225,"O",IF(C9=$X$225,"O",IF(C9=$Y$225,"O",IF(C9=$Z$225,"O",IF(C9=$AA$225,"O",IF(C9=$AB$225,"O","X")))))))</f>
        <v>O</v>
      </c>
      <c r="D1754" s="58" t="str">
        <f t="shared" si="1607"/>
        <v>O</v>
      </c>
      <c r="E1754" s="58" t="str">
        <f t="shared" si="1607"/>
        <v>O</v>
      </c>
      <c r="F1754" s="58" t="str">
        <f t="shared" si="1607"/>
        <v>O</v>
      </c>
      <c r="G1754" s="58" t="str">
        <f t="shared" si="1607"/>
        <v>O</v>
      </c>
      <c r="H1754" s="58" t="str">
        <f t="shared" si="1607"/>
        <v>O</v>
      </c>
      <c r="I1754" s="58" t="str">
        <f t="shared" si="1607"/>
        <v>O</v>
      </c>
      <c r="J1754" s="58" t="str">
        <f t="shared" si="1607"/>
        <v>O</v>
      </c>
      <c r="K1754" s="58" t="str">
        <f t="shared" si="1607"/>
        <v>O</v>
      </c>
      <c r="L1754" s="58" t="str">
        <f t="shared" si="1607"/>
        <v>O</v>
      </c>
      <c r="M1754" s="58" t="str">
        <f t="shared" si="1607"/>
        <v>O</v>
      </c>
      <c r="N1754" s="58" t="str">
        <f t="shared" si="1607"/>
        <v>O</v>
      </c>
      <c r="O1754" s="58" t="str">
        <f t="shared" si="1607"/>
        <v>O</v>
      </c>
      <c r="P1754" s="58" t="str">
        <f t="shared" si="1607"/>
        <v>O</v>
      </c>
      <c r="Q1754" s="58" t="str">
        <f t="shared" si="1607"/>
        <v>O</v>
      </c>
    </row>
    <row r="1755" spans="1:17" ht="18.75" customHeight="1">
      <c r="A1755" s="780"/>
      <c r="B1755" s="58" t="s">
        <v>35</v>
      </c>
      <c r="C1755" s="58" t="str">
        <f t="shared" ref="C1755:Q1755" si="1608">IF(C10=$V$225,"O",IF(C10=$W$225,"O",IF(C10=$X$225,"O",IF(C10=$Y$225,"O",IF(C10=$Z$225,"O",IF(C10=$AA$225,"O",IF(C10=$AB$225,"O","X")))))))</f>
        <v>X</v>
      </c>
      <c r="D1755" s="58" t="str">
        <f t="shared" si="1608"/>
        <v>X</v>
      </c>
      <c r="E1755" s="58" t="str">
        <f t="shared" si="1608"/>
        <v>X</v>
      </c>
      <c r="F1755" s="58" t="str">
        <f t="shared" si="1608"/>
        <v>X</v>
      </c>
      <c r="G1755" s="58" t="str">
        <f t="shared" si="1608"/>
        <v>X</v>
      </c>
      <c r="H1755" s="58" t="str">
        <f t="shared" si="1608"/>
        <v>X</v>
      </c>
      <c r="I1755" s="58" t="str">
        <f t="shared" si="1608"/>
        <v>X</v>
      </c>
      <c r="J1755" s="58" t="str">
        <f t="shared" si="1608"/>
        <v>X</v>
      </c>
      <c r="K1755" s="58" t="str">
        <f t="shared" si="1608"/>
        <v>X</v>
      </c>
      <c r="L1755" s="58" t="str">
        <f t="shared" si="1608"/>
        <v>X</v>
      </c>
      <c r="M1755" s="58" t="str">
        <f t="shared" si="1608"/>
        <v>X</v>
      </c>
      <c r="N1755" s="58" t="str">
        <f t="shared" si="1608"/>
        <v>X</v>
      </c>
      <c r="O1755" s="58" t="str">
        <f t="shared" si="1608"/>
        <v>X</v>
      </c>
      <c r="P1755" s="58" t="str">
        <f t="shared" si="1608"/>
        <v>X</v>
      </c>
      <c r="Q1755" s="58" t="str">
        <f t="shared" si="1608"/>
        <v>X</v>
      </c>
    </row>
    <row r="1756" spans="1:17" ht="18.75" customHeight="1">
      <c r="A1756" s="780"/>
      <c r="B1756" s="58" t="s">
        <v>36</v>
      </c>
      <c r="C1756" s="58" t="str">
        <f t="shared" ref="C1756:Q1756" si="1609">IF(C11=$V$225,"O",IF(C11=$W$225,"O",IF(C11=$X$225,"O",IF(C11=$Y$225,"O",IF(C11=$Z$225,"O",IF(C11=$AA$225,"O",IF(C11=$AB$225,"O","X")))))))</f>
        <v>X</v>
      </c>
      <c r="D1756" s="58" t="str">
        <f t="shared" si="1609"/>
        <v>X</v>
      </c>
      <c r="E1756" s="58" t="str">
        <f t="shared" si="1609"/>
        <v>X</v>
      </c>
      <c r="F1756" s="58" t="str">
        <f t="shared" si="1609"/>
        <v>X</v>
      </c>
      <c r="G1756" s="58" t="str">
        <f t="shared" si="1609"/>
        <v>X</v>
      </c>
      <c r="H1756" s="58" t="str">
        <f t="shared" si="1609"/>
        <v>X</v>
      </c>
      <c r="I1756" s="58" t="str">
        <f t="shared" si="1609"/>
        <v>X</v>
      </c>
      <c r="J1756" s="58" t="str">
        <f t="shared" si="1609"/>
        <v>X</v>
      </c>
      <c r="K1756" s="58" t="str">
        <f t="shared" si="1609"/>
        <v>X</v>
      </c>
      <c r="L1756" s="58" t="str">
        <f t="shared" si="1609"/>
        <v>X</v>
      </c>
      <c r="M1756" s="58" t="str">
        <f t="shared" si="1609"/>
        <v>X</v>
      </c>
      <c r="N1756" s="58" t="str">
        <f t="shared" si="1609"/>
        <v>X</v>
      </c>
      <c r="O1756" s="58" t="str">
        <f t="shared" si="1609"/>
        <v>X</v>
      </c>
      <c r="P1756" s="58" t="str">
        <f t="shared" si="1609"/>
        <v>X</v>
      </c>
      <c r="Q1756" s="58" t="str">
        <f t="shared" si="1609"/>
        <v>X</v>
      </c>
    </row>
    <row r="1757" spans="1:17" ht="18.75" customHeight="1">
      <c r="A1757" s="780"/>
      <c r="B1757" s="58" t="s">
        <v>21</v>
      </c>
      <c r="C1757" s="58" t="str">
        <f t="shared" ref="C1757:Q1757" si="1610">IF(C12=$V$225,"O",IF(C12=$W$225,"O",IF(C12=$X$225,"O",IF(C12=$Y$225,"O",IF(C12=$Z$225,"O",IF(C12=$AA$225,"O",IF(C12=$AB$225,"O","X")))))))</f>
        <v>X</v>
      </c>
      <c r="D1757" s="58" t="str">
        <f t="shared" si="1610"/>
        <v>X</v>
      </c>
      <c r="E1757" s="58" t="str">
        <f t="shared" si="1610"/>
        <v>X</v>
      </c>
      <c r="F1757" s="58" t="str">
        <f t="shared" si="1610"/>
        <v>X</v>
      </c>
      <c r="G1757" s="58" t="str">
        <f t="shared" si="1610"/>
        <v>X</v>
      </c>
      <c r="H1757" s="58" t="str">
        <f t="shared" si="1610"/>
        <v>X</v>
      </c>
      <c r="I1757" s="58" t="str">
        <f t="shared" si="1610"/>
        <v>X</v>
      </c>
      <c r="J1757" s="58" t="str">
        <f t="shared" si="1610"/>
        <v>X</v>
      </c>
      <c r="K1757" s="58" t="str">
        <f t="shared" si="1610"/>
        <v>X</v>
      </c>
      <c r="L1757" s="58" t="str">
        <f t="shared" si="1610"/>
        <v>X</v>
      </c>
      <c r="M1757" s="58" t="str">
        <f t="shared" si="1610"/>
        <v>X</v>
      </c>
      <c r="N1757" s="58" t="str">
        <f t="shared" si="1610"/>
        <v>X</v>
      </c>
      <c r="O1757" s="58" t="str">
        <f t="shared" si="1610"/>
        <v>X</v>
      </c>
      <c r="P1757" s="58" t="str">
        <f t="shared" si="1610"/>
        <v>X</v>
      </c>
      <c r="Q1757" s="58" t="str">
        <f t="shared" si="1610"/>
        <v>X</v>
      </c>
    </row>
    <row r="1758" spans="1:17" ht="18.75" customHeight="1">
      <c r="A1758" s="781"/>
      <c r="B1758" s="30" t="s">
        <v>46</v>
      </c>
      <c r="C1758" s="47">
        <f>COUNTIF(C1752:C1757,"O")</f>
        <v>1</v>
      </c>
      <c r="D1758" s="47">
        <f t="shared" ref="D1758:Q1758" si="1611">COUNTIF(D1752:D1757,"O")</f>
        <v>1</v>
      </c>
      <c r="E1758" s="47">
        <f t="shared" si="1611"/>
        <v>1</v>
      </c>
      <c r="F1758" s="47">
        <f t="shared" si="1611"/>
        <v>1</v>
      </c>
      <c r="G1758" s="47">
        <f t="shared" si="1611"/>
        <v>1</v>
      </c>
      <c r="H1758" s="47">
        <f t="shared" si="1611"/>
        <v>1</v>
      </c>
      <c r="I1758" s="47">
        <f t="shared" si="1611"/>
        <v>1</v>
      </c>
      <c r="J1758" s="47">
        <f t="shared" si="1611"/>
        <v>1</v>
      </c>
      <c r="K1758" s="47">
        <f t="shared" si="1611"/>
        <v>1</v>
      </c>
      <c r="L1758" s="47">
        <f t="shared" si="1611"/>
        <v>1</v>
      </c>
      <c r="M1758" s="47">
        <f t="shared" si="1611"/>
        <v>1</v>
      </c>
      <c r="N1758" s="47">
        <f t="shared" si="1611"/>
        <v>1</v>
      </c>
      <c r="O1758" s="47">
        <f t="shared" si="1611"/>
        <v>1</v>
      </c>
      <c r="P1758" s="47">
        <f t="shared" si="1611"/>
        <v>1</v>
      </c>
      <c r="Q1758" s="47">
        <f t="shared" si="1611"/>
        <v>1</v>
      </c>
    </row>
    <row r="1759" spans="1:17" ht="18.75" customHeight="1">
      <c r="A1759" s="779">
        <v>210</v>
      </c>
      <c r="B1759" s="58" t="s">
        <v>32</v>
      </c>
      <c r="C1759" s="58" t="str">
        <f>IF(C7=$V$226,"O",IF(C7=$W$226,"O",IF(C7=$X$226,"O",IF(C7=$Y$226,"O",IF(C7=$Z$226,"O",IF(C7=$AA$226,"O",IF(C7=$AB$226,"O","X")))))))</f>
        <v>X</v>
      </c>
      <c r="D1759" s="58" t="str">
        <f t="shared" ref="D1759:Q1759" si="1612">IF(D7=$V$226,"O",IF(D7=$W$226,"O",IF(D7=$X$226,"O",IF(D7=$Y$226,"O",IF(D7=$Z$226,"O",IF(D7=$AA$226,"O",IF(D7=$AB$226,"O","X")))))))</f>
        <v>X</v>
      </c>
      <c r="E1759" s="58" t="str">
        <f t="shared" si="1612"/>
        <v>X</v>
      </c>
      <c r="F1759" s="58" t="str">
        <f t="shared" si="1612"/>
        <v>X</v>
      </c>
      <c r="G1759" s="58" t="str">
        <f t="shared" si="1612"/>
        <v>X</v>
      </c>
      <c r="H1759" s="58" t="str">
        <f t="shared" si="1612"/>
        <v>X</v>
      </c>
      <c r="I1759" s="58" t="str">
        <f t="shared" si="1612"/>
        <v>X</v>
      </c>
      <c r="J1759" s="58" t="str">
        <f t="shared" si="1612"/>
        <v>X</v>
      </c>
      <c r="K1759" s="58" t="str">
        <f t="shared" si="1612"/>
        <v>X</v>
      </c>
      <c r="L1759" s="58" t="str">
        <f t="shared" si="1612"/>
        <v>X</v>
      </c>
      <c r="M1759" s="58" t="str">
        <f t="shared" si="1612"/>
        <v>X</v>
      </c>
      <c r="N1759" s="58" t="str">
        <f t="shared" si="1612"/>
        <v>X</v>
      </c>
      <c r="O1759" s="58" t="str">
        <f t="shared" si="1612"/>
        <v>X</v>
      </c>
      <c r="P1759" s="58" t="str">
        <f t="shared" si="1612"/>
        <v>X</v>
      </c>
      <c r="Q1759" s="58" t="str">
        <f t="shared" si="1612"/>
        <v>X</v>
      </c>
    </row>
    <row r="1760" spans="1:17" ht="18.75" customHeight="1">
      <c r="A1760" s="780"/>
      <c r="B1760" s="58" t="s">
        <v>33</v>
      </c>
      <c r="C1760" s="58" t="str">
        <f t="shared" ref="C1760:Q1760" si="1613">IF(C8=$V$226,"O",IF(C8=$W$226,"O",IF(C8=$X$226,"O",IF(C8=$Y$226,"O",IF(C8=$Z$226,"O",IF(C8=$AA$226,"O",IF(C8=$AB$226,"O","X")))))))</f>
        <v>X</v>
      </c>
      <c r="D1760" s="58" t="str">
        <f t="shared" si="1613"/>
        <v>X</v>
      </c>
      <c r="E1760" s="58" t="str">
        <f t="shared" si="1613"/>
        <v>X</v>
      </c>
      <c r="F1760" s="58" t="str">
        <f t="shared" si="1613"/>
        <v>X</v>
      </c>
      <c r="G1760" s="58" t="str">
        <f t="shared" si="1613"/>
        <v>X</v>
      </c>
      <c r="H1760" s="58" t="str">
        <f t="shared" si="1613"/>
        <v>X</v>
      </c>
      <c r="I1760" s="58" t="str">
        <f t="shared" si="1613"/>
        <v>X</v>
      </c>
      <c r="J1760" s="58" t="str">
        <f t="shared" si="1613"/>
        <v>X</v>
      </c>
      <c r="K1760" s="58" t="str">
        <f t="shared" si="1613"/>
        <v>X</v>
      </c>
      <c r="L1760" s="58" t="str">
        <f t="shared" si="1613"/>
        <v>X</v>
      </c>
      <c r="M1760" s="58" t="str">
        <f t="shared" si="1613"/>
        <v>X</v>
      </c>
      <c r="N1760" s="58" t="str">
        <f t="shared" si="1613"/>
        <v>X</v>
      </c>
      <c r="O1760" s="58" t="str">
        <f t="shared" si="1613"/>
        <v>X</v>
      </c>
      <c r="P1760" s="58" t="str">
        <f t="shared" si="1613"/>
        <v>X</v>
      </c>
      <c r="Q1760" s="58" t="str">
        <f t="shared" si="1613"/>
        <v>X</v>
      </c>
    </row>
    <row r="1761" spans="1:21" ht="18.75" customHeight="1">
      <c r="A1761" s="780"/>
      <c r="B1761" s="58" t="s">
        <v>34</v>
      </c>
      <c r="C1761" s="58" t="str">
        <f t="shared" ref="C1761:Q1761" si="1614">IF(C9=$V$226,"O",IF(C9=$W$226,"O",IF(C9=$X$226,"O",IF(C9=$Y$226,"O",IF(C9=$Z$226,"O",IF(C9=$AA$226,"O",IF(C9=$AB$226,"O","X")))))))</f>
        <v>X</v>
      </c>
      <c r="D1761" s="58" t="str">
        <f t="shared" si="1614"/>
        <v>X</v>
      </c>
      <c r="E1761" s="58" t="str">
        <f t="shared" si="1614"/>
        <v>X</v>
      </c>
      <c r="F1761" s="58" t="str">
        <f t="shared" si="1614"/>
        <v>X</v>
      </c>
      <c r="G1761" s="58" t="str">
        <f t="shared" si="1614"/>
        <v>X</v>
      </c>
      <c r="H1761" s="58" t="str">
        <f t="shared" si="1614"/>
        <v>X</v>
      </c>
      <c r="I1761" s="58" t="str">
        <f t="shared" si="1614"/>
        <v>X</v>
      </c>
      <c r="J1761" s="58" t="str">
        <f t="shared" si="1614"/>
        <v>X</v>
      </c>
      <c r="K1761" s="58" t="str">
        <f t="shared" si="1614"/>
        <v>X</v>
      </c>
      <c r="L1761" s="58" t="str">
        <f t="shared" si="1614"/>
        <v>X</v>
      </c>
      <c r="M1761" s="58" t="str">
        <f t="shared" si="1614"/>
        <v>X</v>
      </c>
      <c r="N1761" s="58" t="str">
        <f t="shared" si="1614"/>
        <v>X</v>
      </c>
      <c r="O1761" s="58" t="str">
        <f t="shared" si="1614"/>
        <v>X</v>
      </c>
      <c r="P1761" s="58" t="str">
        <f t="shared" si="1614"/>
        <v>X</v>
      </c>
      <c r="Q1761" s="58" t="str">
        <f t="shared" si="1614"/>
        <v>X</v>
      </c>
    </row>
    <row r="1762" spans="1:21" ht="18.75" customHeight="1">
      <c r="A1762" s="780"/>
      <c r="B1762" s="58" t="s">
        <v>35</v>
      </c>
      <c r="C1762" s="58" t="str">
        <f t="shared" ref="C1762:Q1762" si="1615">IF(C10=$V$226,"O",IF(C10=$W$226,"O",IF(C10=$X$226,"O",IF(C10=$Y$226,"O",IF(C10=$Z$226,"O",IF(C10=$AA$226,"O",IF(C10=$AB$226,"O","X")))))))</f>
        <v>O</v>
      </c>
      <c r="D1762" s="58" t="str">
        <f t="shared" si="1615"/>
        <v>O</v>
      </c>
      <c r="E1762" s="58" t="str">
        <f t="shared" si="1615"/>
        <v>O</v>
      </c>
      <c r="F1762" s="58" t="str">
        <f t="shared" si="1615"/>
        <v>O</v>
      </c>
      <c r="G1762" s="58" t="str">
        <f t="shared" si="1615"/>
        <v>O</v>
      </c>
      <c r="H1762" s="58" t="str">
        <f t="shared" si="1615"/>
        <v>O</v>
      </c>
      <c r="I1762" s="58" t="str">
        <f t="shared" si="1615"/>
        <v>O</v>
      </c>
      <c r="J1762" s="58" t="str">
        <f t="shared" si="1615"/>
        <v>O</v>
      </c>
      <c r="K1762" s="58" t="str">
        <f t="shared" si="1615"/>
        <v>O</v>
      </c>
      <c r="L1762" s="58" t="str">
        <f t="shared" si="1615"/>
        <v>O</v>
      </c>
      <c r="M1762" s="58" t="str">
        <f t="shared" si="1615"/>
        <v>O</v>
      </c>
      <c r="N1762" s="58" t="str">
        <f t="shared" si="1615"/>
        <v>O</v>
      </c>
      <c r="O1762" s="58" t="str">
        <f t="shared" si="1615"/>
        <v>O</v>
      </c>
      <c r="P1762" s="58" t="str">
        <f t="shared" si="1615"/>
        <v>O</v>
      </c>
      <c r="Q1762" s="58" t="str">
        <f t="shared" si="1615"/>
        <v>O</v>
      </c>
    </row>
    <row r="1763" spans="1:21" ht="18.75" customHeight="1">
      <c r="A1763" s="780"/>
      <c r="B1763" s="58" t="s">
        <v>36</v>
      </c>
      <c r="C1763" s="58" t="str">
        <f t="shared" ref="C1763:Q1763" si="1616">IF(C11=$V$226,"O",IF(C11=$W$226,"O",IF(C11=$X$226,"O",IF(C11=$Y$226,"O",IF(C11=$Z$226,"O",IF(C11=$AA$226,"O",IF(C11=$AB$226,"O","X")))))))</f>
        <v>X</v>
      </c>
      <c r="D1763" s="58" t="str">
        <f t="shared" si="1616"/>
        <v>X</v>
      </c>
      <c r="E1763" s="58" t="str">
        <f t="shared" si="1616"/>
        <v>X</v>
      </c>
      <c r="F1763" s="58" t="str">
        <f t="shared" si="1616"/>
        <v>X</v>
      </c>
      <c r="G1763" s="58" t="str">
        <f t="shared" si="1616"/>
        <v>X</v>
      </c>
      <c r="H1763" s="58" t="str">
        <f t="shared" si="1616"/>
        <v>X</v>
      </c>
      <c r="I1763" s="58" t="str">
        <f t="shared" si="1616"/>
        <v>X</v>
      </c>
      <c r="J1763" s="58" t="str">
        <f t="shared" si="1616"/>
        <v>X</v>
      </c>
      <c r="K1763" s="58" t="str">
        <f t="shared" si="1616"/>
        <v>X</v>
      </c>
      <c r="L1763" s="58" t="str">
        <f t="shared" si="1616"/>
        <v>X</v>
      </c>
      <c r="M1763" s="58" t="str">
        <f t="shared" si="1616"/>
        <v>X</v>
      </c>
      <c r="N1763" s="58" t="str">
        <f t="shared" si="1616"/>
        <v>X</v>
      </c>
      <c r="O1763" s="58" t="str">
        <f t="shared" si="1616"/>
        <v>X</v>
      </c>
      <c r="P1763" s="58" t="str">
        <f t="shared" si="1616"/>
        <v>X</v>
      </c>
      <c r="Q1763" s="58" t="str">
        <f t="shared" si="1616"/>
        <v>X</v>
      </c>
    </row>
    <row r="1764" spans="1:21" ht="18.75" customHeight="1">
      <c r="A1764" s="780"/>
      <c r="B1764" s="58" t="s">
        <v>21</v>
      </c>
      <c r="C1764" s="58" t="str">
        <f t="shared" ref="C1764:Q1764" si="1617">IF(C12=$V$226,"O",IF(C12=$W$226,"O",IF(C12=$X$226,"O",IF(C12=$Y$226,"O",IF(C12=$Z$226,"O",IF(C12=$AA$226,"O",IF(C12=$AB$226,"O","X")))))))</f>
        <v>X</v>
      </c>
      <c r="D1764" s="58" t="str">
        <f t="shared" si="1617"/>
        <v>X</v>
      </c>
      <c r="E1764" s="58" t="str">
        <f t="shared" si="1617"/>
        <v>X</v>
      </c>
      <c r="F1764" s="58" t="str">
        <f t="shared" si="1617"/>
        <v>X</v>
      </c>
      <c r="G1764" s="58" t="str">
        <f t="shared" si="1617"/>
        <v>X</v>
      </c>
      <c r="H1764" s="58" t="str">
        <f t="shared" si="1617"/>
        <v>X</v>
      </c>
      <c r="I1764" s="58" t="str">
        <f t="shared" si="1617"/>
        <v>X</v>
      </c>
      <c r="J1764" s="58" t="str">
        <f t="shared" si="1617"/>
        <v>X</v>
      </c>
      <c r="K1764" s="58" t="str">
        <f t="shared" si="1617"/>
        <v>X</v>
      </c>
      <c r="L1764" s="58" t="str">
        <f t="shared" si="1617"/>
        <v>X</v>
      </c>
      <c r="M1764" s="58" t="str">
        <f t="shared" si="1617"/>
        <v>X</v>
      </c>
      <c r="N1764" s="58" t="str">
        <f t="shared" si="1617"/>
        <v>X</v>
      </c>
      <c r="O1764" s="58" t="str">
        <f t="shared" si="1617"/>
        <v>X</v>
      </c>
      <c r="P1764" s="58" t="str">
        <f t="shared" si="1617"/>
        <v>X</v>
      </c>
      <c r="Q1764" s="58" t="str">
        <f t="shared" si="1617"/>
        <v>X</v>
      </c>
    </row>
    <row r="1765" spans="1:21" ht="18.75" customHeight="1">
      <c r="A1765" s="781"/>
      <c r="B1765" s="30" t="s">
        <v>46</v>
      </c>
      <c r="C1765" s="47">
        <f>COUNTIF(C1759:C1764,"O")</f>
        <v>1</v>
      </c>
      <c r="D1765" s="47">
        <f t="shared" ref="D1765:Q1765" si="1618">COUNTIF(D1759:D1764,"O")</f>
        <v>1</v>
      </c>
      <c r="E1765" s="47">
        <f t="shared" si="1618"/>
        <v>1</v>
      </c>
      <c r="F1765" s="47">
        <f t="shared" si="1618"/>
        <v>1</v>
      </c>
      <c r="G1765" s="47">
        <f t="shared" si="1618"/>
        <v>1</v>
      </c>
      <c r="H1765" s="47">
        <f t="shared" si="1618"/>
        <v>1</v>
      </c>
      <c r="I1765" s="47">
        <f t="shared" si="1618"/>
        <v>1</v>
      </c>
      <c r="J1765" s="47">
        <f t="shared" si="1618"/>
        <v>1</v>
      </c>
      <c r="K1765" s="47">
        <f t="shared" si="1618"/>
        <v>1</v>
      </c>
      <c r="L1765" s="47">
        <f t="shared" si="1618"/>
        <v>1</v>
      </c>
      <c r="M1765" s="47">
        <f t="shared" si="1618"/>
        <v>1</v>
      </c>
      <c r="N1765" s="47">
        <f t="shared" si="1618"/>
        <v>1</v>
      </c>
      <c r="O1765" s="47">
        <f t="shared" si="1618"/>
        <v>1</v>
      </c>
      <c r="P1765" s="47">
        <f t="shared" si="1618"/>
        <v>1</v>
      </c>
      <c r="Q1765" s="47">
        <f t="shared" si="1618"/>
        <v>1</v>
      </c>
    </row>
    <row r="1766" spans="1:21" ht="18.75" customHeight="1">
      <c r="A1766" s="779">
        <v>211</v>
      </c>
      <c r="B1766" s="58" t="s">
        <v>32</v>
      </c>
      <c r="C1766" s="58" t="str">
        <f>IF(C7=$V$227,"O",IF(C7=$W$227,"O",IF(C7=$X$227,"O","X")))</f>
        <v>X</v>
      </c>
      <c r="D1766" s="58" t="str">
        <f t="shared" ref="D1766:Q1766" si="1619">IF(D7=$V$227,"O",IF(D7=$W$227,"O",IF(D7=$X$227,"O","X")))</f>
        <v>X</v>
      </c>
      <c r="E1766" s="58" t="str">
        <f t="shared" si="1619"/>
        <v>X</v>
      </c>
      <c r="F1766" s="58" t="str">
        <f t="shared" si="1619"/>
        <v>X</v>
      </c>
      <c r="G1766" s="58" t="str">
        <f t="shared" si="1619"/>
        <v>X</v>
      </c>
      <c r="H1766" s="58" t="str">
        <f t="shared" si="1619"/>
        <v>X</v>
      </c>
      <c r="I1766" s="58" t="str">
        <f t="shared" si="1619"/>
        <v>X</v>
      </c>
      <c r="J1766" s="58" t="str">
        <f t="shared" si="1619"/>
        <v>X</v>
      </c>
      <c r="K1766" s="58" t="str">
        <f t="shared" si="1619"/>
        <v>X</v>
      </c>
      <c r="L1766" s="58" t="str">
        <f t="shared" si="1619"/>
        <v>X</v>
      </c>
      <c r="M1766" s="58" t="str">
        <f t="shared" si="1619"/>
        <v>X</v>
      </c>
      <c r="N1766" s="58" t="str">
        <f t="shared" si="1619"/>
        <v>X</v>
      </c>
      <c r="O1766" s="58" t="str">
        <f t="shared" si="1619"/>
        <v>X</v>
      </c>
      <c r="P1766" s="58" t="str">
        <f t="shared" si="1619"/>
        <v>X</v>
      </c>
      <c r="Q1766" s="58" t="str">
        <f t="shared" si="1619"/>
        <v>X</v>
      </c>
    </row>
    <row r="1767" spans="1:21" ht="18.75" customHeight="1">
      <c r="A1767" s="780"/>
      <c r="B1767" s="58" t="s">
        <v>33</v>
      </c>
      <c r="C1767" s="58" t="str">
        <f t="shared" ref="C1767:Q1767" si="1620">IF(C8=$V$227,"O",IF(C8=$W$227,"O",IF(C8=$X$227,"O","X")))</f>
        <v>X</v>
      </c>
      <c r="D1767" s="58" t="str">
        <f t="shared" si="1620"/>
        <v>X</v>
      </c>
      <c r="E1767" s="58" t="str">
        <f t="shared" si="1620"/>
        <v>X</v>
      </c>
      <c r="F1767" s="58" t="str">
        <f t="shared" si="1620"/>
        <v>X</v>
      </c>
      <c r="G1767" s="58" t="str">
        <f t="shared" si="1620"/>
        <v>X</v>
      </c>
      <c r="H1767" s="58" t="str">
        <f t="shared" si="1620"/>
        <v>X</v>
      </c>
      <c r="I1767" s="58" t="str">
        <f t="shared" si="1620"/>
        <v>X</v>
      </c>
      <c r="J1767" s="58" t="str">
        <f t="shared" si="1620"/>
        <v>X</v>
      </c>
      <c r="K1767" s="58" t="str">
        <f t="shared" si="1620"/>
        <v>X</v>
      </c>
      <c r="L1767" s="58" t="str">
        <f t="shared" si="1620"/>
        <v>X</v>
      </c>
      <c r="M1767" s="58" t="str">
        <f t="shared" si="1620"/>
        <v>X</v>
      </c>
      <c r="N1767" s="58" t="str">
        <f t="shared" si="1620"/>
        <v>X</v>
      </c>
      <c r="O1767" s="58" t="str">
        <f t="shared" si="1620"/>
        <v>X</v>
      </c>
      <c r="P1767" s="58" t="str">
        <f t="shared" si="1620"/>
        <v>X</v>
      </c>
      <c r="Q1767" s="58" t="str">
        <f t="shared" si="1620"/>
        <v>X</v>
      </c>
    </row>
    <row r="1768" spans="1:21" ht="18.75" customHeight="1">
      <c r="A1768" s="780"/>
      <c r="B1768" s="58" t="s">
        <v>34</v>
      </c>
      <c r="C1768" s="58" t="str">
        <f t="shared" ref="C1768:Q1768" si="1621">IF(C9=$V$227,"O",IF(C9=$W$227,"O",IF(C9=$X$227,"O","X")))</f>
        <v>X</v>
      </c>
      <c r="D1768" s="58" t="str">
        <f t="shared" si="1621"/>
        <v>X</v>
      </c>
      <c r="E1768" s="58" t="str">
        <f t="shared" si="1621"/>
        <v>X</v>
      </c>
      <c r="F1768" s="58" t="str">
        <f t="shared" si="1621"/>
        <v>X</v>
      </c>
      <c r="G1768" s="58" t="str">
        <f t="shared" si="1621"/>
        <v>X</v>
      </c>
      <c r="H1768" s="58" t="str">
        <f t="shared" si="1621"/>
        <v>X</v>
      </c>
      <c r="I1768" s="58" t="str">
        <f t="shared" si="1621"/>
        <v>X</v>
      </c>
      <c r="J1768" s="58" t="str">
        <f t="shared" si="1621"/>
        <v>X</v>
      </c>
      <c r="K1768" s="58" t="str">
        <f t="shared" si="1621"/>
        <v>X</v>
      </c>
      <c r="L1768" s="58" t="str">
        <f t="shared" si="1621"/>
        <v>X</v>
      </c>
      <c r="M1768" s="58" t="str">
        <f t="shared" si="1621"/>
        <v>X</v>
      </c>
      <c r="N1768" s="58" t="str">
        <f t="shared" si="1621"/>
        <v>X</v>
      </c>
      <c r="O1768" s="58" t="str">
        <f t="shared" si="1621"/>
        <v>X</v>
      </c>
      <c r="P1768" s="58" t="str">
        <f t="shared" si="1621"/>
        <v>X</v>
      </c>
      <c r="Q1768" s="58" t="str">
        <f t="shared" si="1621"/>
        <v>X</v>
      </c>
    </row>
    <row r="1769" spans="1:21" ht="18.75" customHeight="1">
      <c r="A1769" s="780"/>
      <c r="B1769" s="58" t="s">
        <v>35</v>
      </c>
      <c r="C1769" s="58" t="str">
        <f t="shared" ref="C1769:Q1769" si="1622">IF(C10=$V$227,"O",IF(C10=$W$227,"O",IF(C10=$X$227,"O","X")))</f>
        <v>X</v>
      </c>
      <c r="D1769" s="58" t="str">
        <f t="shared" si="1622"/>
        <v>X</v>
      </c>
      <c r="E1769" s="58" t="str">
        <f t="shared" si="1622"/>
        <v>X</v>
      </c>
      <c r="F1769" s="58" t="str">
        <f t="shared" si="1622"/>
        <v>X</v>
      </c>
      <c r="G1769" s="58" t="str">
        <f t="shared" si="1622"/>
        <v>X</v>
      </c>
      <c r="H1769" s="58" t="str">
        <f t="shared" si="1622"/>
        <v>X</v>
      </c>
      <c r="I1769" s="58" t="str">
        <f t="shared" si="1622"/>
        <v>X</v>
      </c>
      <c r="J1769" s="58" t="str">
        <f t="shared" si="1622"/>
        <v>X</v>
      </c>
      <c r="K1769" s="58" t="str">
        <f t="shared" si="1622"/>
        <v>X</v>
      </c>
      <c r="L1769" s="58" t="str">
        <f t="shared" si="1622"/>
        <v>X</v>
      </c>
      <c r="M1769" s="58" t="str">
        <f t="shared" si="1622"/>
        <v>X</v>
      </c>
      <c r="N1769" s="58" t="str">
        <f t="shared" si="1622"/>
        <v>X</v>
      </c>
      <c r="O1769" s="58" t="str">
        <f t="shared" si="1622"/>
        <v>X</v>
      </c>
      <c r="P1769" s="58" t="str">
        <f t="shared" si="1622"/>
        <v>X</v>
      </c>
      <c r="Q1769" s="58" t="str">
        <f t="shared" si="1622"/>
        <v>X</v>
      </c>
    </row>
    <row r="1770" spans="1:21" ht="18.75" customHeight="1">
      <c r="A1770" s="780"/>
      <c r="B1770" s="58" t="s">
        <v>36</v>
      </c>
      <c r="C1770" s="58" t="str">
        <f t="shared" ref="C1770:Q1770" si="1623">IF(C11=$V$227,"O",IF(C11=$W$227,"O",IF(C11=$X$227,"O","X")))</f>
        <v>X</v>
      </c>
      <c r="D1770" s="58" t="str">
        <f t="shared" si="1623"/>
        <v>X</v>
      </c>
      <c r="E1770" s="58" t="str">
        <f t="shared" si="1623"/>
        <v>X</v>
      </c>
      <c r="F1770" s="58" t="str">
        <f t="shared" si="1623"/>
        <v>X</v>
      </c>
      <c r="G1770" s="58" t="str">
        <f t="shared" si="1623"/>
        <v>X</v>
      </c>
      <c r="H1770" s="58" t="str">
        <f t="shared" si="1623"/>
        <v>X</v>
      </c>
      <c r="I1770" s="58" t="str">
        <f t="shared" si="1623"/>
        <v>X</v>
      </c>
      <c r="J1770" s="58" t="str">
        <f t="shared" si="1623"/>
        <v>X</v>
      </c>
      <c r="K1770" s="58" t="str">
        <f t="shared" si="1623"/>
        <v>X</v>
      </c>
      <c r="L1770" s="58" t="str">
        <f t="shared" si="1623"/>
        <v>X</v>
      </c>
      <c r="M1770" s="58" t="str">
        <f t="shared" si="1623"/>
        <v>X</v>
      </c>
      <c r="N1770" s="58" t="str">
        <f t="shared" si="1623"/>
        <v>X</v>
      </c>
      <c r="O1770" s="58" t="str">
        <f t="shared" si="1623"/>
        <v>X</v>
      </c>
      <c r="P1770" s="58" t="str">
        <f t="shared" si="1623"/>
        <v>X</v>
      </c>
      <c r="Q1770" s="58" t="str">
        <f t="shared" si="1623"/>
        <v>X</v>
      </c>
    </row>
    <row r="1771" spans="1:21" ht="18.75" customHeight="1">
      <c r="A1771" s="780"/>
      <c r="B1771" s="58" t="s">
        <v>21</v>
      </c>
      <c r="C1771" s="58" t="str">
        <f t="shared" ref="C1771:Q1771" si="1624">IF(C12=$V$227,"O",IF(C12=$W$227,"O",IF(C12=$X$227,"O","X")))</f>
        <v>O</v>
      </c>
      <c r="D1771" s="58" t="str">
        <f t="shared" si="1624"/>
        <v>O</v>
      </c>
      <c r="E1771" s="58" t="str">
        <f t="shared" si="1624"/>
        <v>O</v>
      </c>
      <c r="F1771" s="58" t="str">
        <f t="shared" si="1624"/>
        <v>O</v>
      </c>
      <c r="G1771" s="58" t="str">
        <f t="shared" si="1624"/>
        <v>O</v>
      </c>
      <c r="H1771" s="58" t="str">
        <f t="shared" si="1624"/>
        <v>O</v>
      </c>
      <c r="I1771" s="58" t="str">
        <f t="shared" si="1624"/>
        <v>O</v>
      </c>
      <c r="J1771" s="58" t="str">
        <f t="shared" si="1624"/>
        <v>O</v>
      </c>
      <c r="K1771" s="58" t="str">
        <f t="shared" si="1624"/>
        <v>O</v>
      </c>
      <c r="L1771" s="58" t="str">
        <f t="shared" si="1624"/>
        <v>O</v>
      </c>
      <c r="M1771" s="58" t="str">
        <f t="shared" si="1624"/>
        <v>O</v>
      </c>
      <c r="N1771" s="58" t="str">
        <f t="shared" si="1624"/>
        <v>O</v>
      </c>
      <c r="O1771" s="58" t="str">
        <f t="shared" si="1624"/>
        <v>O</v>
      </c>
      <c r="P1771" s="58" t="str">
        <f t="shared" si="1624"/>
        <v>O</v>
      </c>
      <c r="Q1771" s="58" t="str">
        <f t="shared" si="1624"/>
        <v>O</v>
      </c>
    </row>
    <row r="1772" spans="1:21" ht="18.75" customHeight="1">
      <c r="A1772" s="781"/>
      <c r="B1772" s="30" t="s">
        <v>46</v>
      </c>
      <c r="C1772" s="47">
        <f>COUNTIF(C1766:C1771,"O")</f>
        <v>1</v>
      </c>
      <c r="D1772" s="47">
        <f t="shared" ref="D1772:Q1772" si="1625">COUNTIF(D1766:D1771,"O")</f>
        <v>1</v>
      </c>
      <c r="E1772" s="47">
        <f t="shared" si="1625"/>
        <v>1</v>
      </c>
      <c r="F1772" s="47">
        <f t="shared" si="1625"/>
        <v>1</v>
      </c>
      <c r="G1772" s="47">
        <f t="shared" si="1625"/>
        <v>1</v>
      </c>
      <c r="H1772" s="47">
        <f t="shared" si="1625"/>
        <v>1</v>
      </c>
      <c r="I1772" s="47">
        <f t="shared" si="1625"/>
        <v>1</v>
      </c>
      <c r="J1772" s="47">
        <f t="shared" si="1625"/>
        <v>1</v>
      </c>
      <c r="K1772" s="47">
        <f t="shared" si="1625"/>
        <v>1</v>
      </c>
      <c r="L1772" s="47">
        <f t="shared" si="1625"/>
        <v>1</v>
      </c>
      <c r="M1772" s="47">
        <f t="shared" si="1625"/>
        <v>1</v>
      </c>
      <c r="N1772" s="47">
        <f t="shared" si="1625"/>
        <v>1</v>
      </c>
      <c r="O1772" s="47">
        <f t="shared" si="1625"/>
        <v>1</v>
      </c>
      <c r="P1772" s="47">
        <f t="shared" si="1625"/>
        <v>1</v>
      </c>
      <c r="Q1772" s="47">
        <f t="shared" si="1625"/>
        <v>1</v>
      </c>
    </row>
    <row r="1773" spans="1:21" ht="18.75" customHeight="1">
      <c r="A1773" s="779">
        <v>212</v>
      </c>
      <c r="B1773" s="58" t="s">
        <v>32</v>
      </c>
      <c r="C1773" s="58" t="str">
        <f>IF(C7=$V$231,"O",IF(C7=$W$231,"O",IF(C7=$X$231,"O",IF(C7=$Y$231,"O",IF(C7=$Z$231,"O",IF(C7=$AA$231,"O",IF(C7=$AB$231,"O",IF(C7=$AC$231,"O",IF(C7=$AD$231,"O",IF(C7=$AE$231,"O",IF(C7=$AF$231,"O",IF(C7=$AG$231,"O",IF(C7=$AH$231,"O",IF(C7=$AI$231,"O",IF(C7=$AJ$231,"O",IF(C7=$AK$231,"O",IF(C7=$AL$231,"O",IF(C7=$AM$231,"O",IF(C7=$AN$231,"O",IF(C7=$AO$231,"O",IF(C7=$AP$231,"O",IF(C7=$AQ$231,"O",IF(C7=$AR$231,"O",IF(C7=$AS$231,"O",IF(C7=$AT$231,"O","X")))))))))))))))))))))))))</f>
        <v>O</v>
      </c>
      <c r="D1773" s="58" t="str">
        <f t="shared" ref="D1773:Q1773" si="1626">IF(D7=$V$231,"O",IF(D7=$W$231,"O",IF(D7=$X$231,"O",IF(D7=$Y$231,"O",IF(D7=$Z$231,"O",IF(D7=$AA$231,"O",IF(D7=$AB$231,"O",IF(D7=$AC$231,"O",IF(D7=$AD$231,"O",IF(D7=$AE$231,"O",IF(D7=$AF$231,"O",IF(D7=$AG$231,"O",IF(D7=$AH$231,"O",IF(D7=$AI$231,"O",IF(D7=$AJ$231,"O",IF(D7=$AK$231,"O",IF(D7=$AL$231,"O",IF(D7=$AM$231,"O",IF(D7=$AN$231,"O",IF(D7=$AO$231,"O",IF(D7=$AP$231,"O",IF(D7=$AQ$231,"O",IF(D7=$AR$231,"O",IF(D7=$AS$231,"O",IF(D7=$AT$231,"O","X")))))))))))))))))))))))))</f>
        <v>O</v>
      </c>
      <c r="E1773" s="58" t="str">
        <f t="shared" si="1626"/>
        <v>O</v>
      </c>
      <c r="F1773" s="58" t="str">
        <f t="shared" si="1626"/>
        <v>O</v>
      </c>
      <c r="G1773" s="58" t="str">
        <f t="shared" si="1626"/>
        <v>O</v>
      </c>
      <c r="H1773" s="58" t="str">
        <f t="shared" si="1626"/>
        <v>O</v>
      </c>
      <c r="I1773" s="58" t="str">
        <f t="shared" si="1626"/>
        <v>O</v>
      </c>
      <c r="J1773" s="58" t="str">
        <f t="shared" si="1626"/>
        <v>O</v>
      </c>
      <c r="K1773" s="58" t="str">
        <f t="shared" si="1626"/>
        <v>O</v>
      </c>
      <c r="L1773" s="58" t="str">
        <f t="shared" si="1626"/>
        <v>O</v>
      </c>
      <c r="M1773" s="58" t="str">
        <f t="shared" si="1626"/>
        <v>O</v>
      </c>
      <c r="N1773" s="58" t="str">
        <f t="shared" si="1626"/>
        <v>O</v>
      </c>
      <c r="O1773" s="58" t="str">
        <f t="shared" si="1626"/>
        <v>O</v>
      </c>
      <c r="P1773" s="58" t="str">
        <f t="shared" si="1626"/>
        <v>O</v>
      </c>
      <c r="Q1773" s="58" t="str">
        <f t="shared" si="1626"/>
        <v>O</v>
      </c>
      <c r="T1773"/>
      <c r="U1773"/>
    </row>
    <row r="1774" spans="1:21" ht="18.75" customHeight="1">
      <c r="A1774" s="780"/>
      <c r="B1774" s="58" t="s">
        <v>33</v>
      </c>
      <c r="C1774" s="58" t="str">
        <f t="shared" ref="C1774:Q1774" si="1627">IF(C8=$V$231,"O",IF(C8=$W$231,"O",IF(C8=$X$231,"O",IF(C8=$Y$231,"O",IF(C8=$Z$231,"O",IF(C8=$AA$231,"O",IF(C8=$AB$231,"O",IF(C8=$AC$231,"O",IF(C8=$AD$231,"O",IF(C8=$AE$231,"O",IF(C8=$AF$231,"O",IF(C8=$AG$231,"O",IF(C8=$AH$231,"O",IF(C8=$AI$231,"O",IF(C8=$AJ$231,"O",IF(C8=$AK$231,"O",IF(C8=$AL$231,"O",IF(C8=$AM$231,"O",IF(C8=$AN$231,"O",IF(C8=$AO$231,"O",IF(C8=$AP$231,"O",IF(C8=$AQ$231,"O",IF(C8=$AR$231,"O",IF(C8=$AS$231,"O",IF(C8=$AT$231,"O","X")))))))))))))))))))))))))</f>
        <v>O</v>
      </c>
      <c r="D1774" s="58" t="str">
        <f t="shared" si="1627"/>
        <v>O</v>
      </c>
      <c r="E1774" s="58" t="str">
        <f t="shared" si="1627"/>
        <v>O</v>
      </c>
      <c r="F1774" s="58" t="str">
        <f t="shared" si="1627"/>
        <v>O</v>
      </c>
      <c r="G1774" s="58" t="str">
        <f t="shared" si="1627"/>
        <v>O</v>
      </c>
      <c r="H1774" s="58" t="str">
        <f t="shared" si="1627"/>
        <v>O</v>
      </c>
      <c r="I1774" s="58" t="str">
        <f t="shared" si="1627"/>
        <v>O</v>
      </c>
      <c r="J1774" s="58" t="str">
        <f t="shared" si="1627"/>
        <v>O</v>
      </c>
      <c r="K1774" s="58" t="str">
        <f t="shared" si="1627"/>
        <v>O</v>
      </c>
      <c r="L1774" s="58" t="str">
        <f t="shared" si="1627"/>
        <v>O</v>
      </c>
      <c r="M1774" s="58" t="str">
        <f t="shared" si="1627"/>
        <v>O</v>
      </c>
      <c r="N1774" s="58" t="str">
        <f t="shared" si="1627"/>
        <v>O</v>
      </c>
      <c r="O1774" s="58" t="str">
        <f t="shared" si="1627"/>
        <v>O</v>
      </c>
      <c r="P1774" s="58" t="str">
        <f t="shared" si="1627"/>
        <v>O</v>
      </c>
      <c r="Q1774" s="58" t="str">
        <f t="shared" si="1627"/>
        <v>O</v>
      </c>
      <c r="T1774"/>
      <c r="U1774"/>
    </row>
    <row r="1775" spans="1:21" ht="18.75" customHeight="1">
      <c r="A1775" s="780"/>
      <c r="B1775" s="58" t="s">
        <v>34</v>
      </c>
      <c r="C1775" s="58" t="str">
        <f t="shared" ref="C1775:Q1775" si="1628">IF(C9=$V$231,"O",IF(C9=$W$231,"O",IF(C9=$X$231,"O",IF(C9=$Y$231,"O",IF(C9=$Z$231,"O",IF(C9=$AA$231,"O",IF(C9=$AB$231,"O",IF(C9=$AC$231,"O",IF(C9=$AD$231,"O",IF(C9=$AE$231,"O",IF(C9=$AF$231,"O",IF(C9=$AG$231,"O",IF(C9=$AH$231,"O",IF(C9=$AI$231,"O",IF(C9=$AJ$231,"O",IF(C9=$AK$231,"O",IF(C9=$AL$231,"O",IF(C9=$AM$231,"O",IF(C9=$AN$231,"O",IF(C9=$AO$231,"O",IF(C9=$AP$231,"O",IF(C9=$AQ$231,"O",IF(C9=$AR$231,"O",IF(C9=$AS$231,"O",IF(C9=$AT$231,"O","X")))))))))))))))))))))))))</f>
        <v>O</v>
      </c>
      <c r="D1775" s="58" t="str">
        <f t="shared" si="1628"/>
        <v>O</v>
      </c>
      <c r="E1775" s="58" t="str">
        <f t="shared" si="1628"/>
        <v>O</v>
      </c>
      <c r="F1775" s="58" t="str">
        <f t="shared" si="1628"/>
        <v>O</v>
      </c>
      <c r="G1775" s="58" t="str">
        <f t="shared" si="1628"/>
        <v>O</v>
      </c>
      <c r="H1775" s="58" t="str">
        <f t="shared" si="1628"/>
        <v>O</v>
      </c>
      <c r="I1775" s="58" t="str">
        <f t="shared" si="1628"/>
        <v>O</v>
      </c>
      <c r="J1775" s="58" t="str">
        <f t="shared" si="1628"/>
        <v>O</v>
      </c>
      <c r="K1775" s="58" t="str">
        <f t="shared" si="1628"/>
        <v>O</v>
      </c>
      <c r="L1775" s="58" t="str">
        <f t="shared" si="1628"/>
        <v>O</v>
      </c>
      <c r="M1775" s="58" t="str">
        <f t="shared" si="1628"/>
        <v>O</v>
      </c>
      <c r="N1775" s="58" t="str">
        <f t="shared" si="1628"/>
        <v>O</v>
      </c>
      <c r="O1775" s="58" t="str">
        <f t="shared" si="1628"/>
        <v>O</v>
      </c>
      <c r="P1775" s="58" t="str">
        <f t="shared" si="1628"/>
        <v>O</v>
      </c>
      <c r="Q1775" s="58" t="str">
        <f t="shared" si="1628"/>
        <v>O</v>
      </c>
      <c r="T1775"/>
      <c r="U1775"/>
    </row>
    <row r="1776" spans="1:21" ht="18.75" customHeight="1">
      <c r="A1776" s="780"/>
      <c r="B1776" s="58" t="s">
        <v>35</v>
      </c>
      <c r="C1776" s="58" t="str">
        <f t="shared" ref="C1776:Q1776" si="1629">IF(C10=$V$231,"O",IF(C10=$W$231,"O",IF(C10=$X$231,"O",IF(C10=$Y$231,"O",IF(C10=$Z$231,"O",IF(C10=$AA$231,"O",IF(C10=$AB$231,"O",IF(C10=$AC$231,"O",IF(C10=$AD$231,"O",IF(C10=$AE$231,"O",IF(C10=$AF$231,"O",IF(C10=$AG$231,"O",IF(C10=$AH$231,"O",IF(C10=$AI$231,"O",IF(C10=$AJ$231,"O",IF(C10=$AK$231,"O",IF(C10=$AL$231,"O",IF(C10=$AM$231,"O",IF(C10=$AN$231,"O",IF(C10=$AO$231,"O",IF(C10=$AP$231,"O",IF(C10=$AQ$231,"O",IF(C10=$AR$231,"O",IF(C10=$AS$231,"O",IF(C10=$AT$231,"O","X")))))))))))))))))))))))))</f>
        <v>O</v>
      </c>
      <c r="D1776" s="58" t="str">
        <f t="shared" si="1629"/>
        <v>O</v>
      </c>
      <c r="E1776" s="58" t="str">
        <f t="shared" si="1629"/>
        <v>O</v>
      </c>
      <c r="F1776" s="58" t="str">
        <f t="shared" si="1629"/>
        <v>O</v>
      </c>
      <c r="G1776" s="58" t="str">
        <f t="shared" si="1629"/>
        <v>O</v>
      </c>
      <c r="H1776" s="58" t="str">
        <f t="shared" si="1629"/>
        <v>O</v>
      </c>
      <c r="I1776" s="58" t="str">
        <f t="shared" si="1629"/>
        <v>O</v>
      </c>
      <c r="J1776" s="58" t="str">
        <f t="shared" si="1629"/>
        <v>O</v>
      </c>
      <c r="K1776" s="58" t="str">
        <f t="shared" si="1629"/>
        <v>O</v>
      </c>
      <c r="L1776" s="58" t="str">
        <f t="shared" si="1629"/>
        <v>O</v>
      </c>
      <c r="M1776" s="58" t="str">
        <f t="shared" si="1629"/>
        <v>O</v>
      </c>
      <c r="N1776" s="58" t="str">
        <f t="shared" si="1629"/>
        <v>O</v>
      </c>
      <c r="O1776" s="58" t="str">
        <f t="shared" si="1629"/>
        <v>O</v>
      </c>
      <c r="P1776" s="58" t="str">
        <f t="shared" si="1629"/>
        <v>O</v>
      </c>
      <c r="Q1776" s="58" t="str">
        <f t="shared" si="1629"/>
        <v>O</v>
      </c>
      <c r="T1776"/>
      <c r="U1776"/>
    </row>
    <row r="1777" spans="1:29" ht="18.75" customHeight="1">
      <c r="A1777" s="780"/>
      <c r="B1777" s="58" t="s">
        <v>36</v>
      </c>
      <c r="C1777" s="58" t="str">
        <f t="shared" ref="C1777:Q1777" si="1630">IF(C11=$V$231,"O",IF(C11=$W$231,"O",IF(C11=$X$231,"O",IF(C11=$Y$231,"O",IF(C11=$Z$231,"O",IF(C11=$AA$231,"O",IF(C11=$AB$231,"O",IF(C11=$AC$231,"O",IF(C11=$AD$231,"O",IF(C11=$AE$231,"O",IF(C11=$AF$231,"O",IF(C11=$AG$231,"O",IF(C11=$AH$231,"O",IF(C11=$AI$231,"O",IF(C11=$AJ$231,"O",IF(C11=$AK$231,"O",IF(C11=$AL$231,"O",IF(C11=$AM$231,"O",IF(C11=$AN$231,"O",IF(C11=$AO$231,"O",IF(C11=$AP$231,"O",IF(C11=$AQ$231,"O",IF(C11=$AR$231,"O",IF(C11=$AS$231,"O",IF(C11=$AT$231,"O","X")))))))))))))))))))))))))</f>
        <v>O</v>
      </c>
      <c r="D1777" s="58" t="str">
        <f t="shared" si="1630"/>
        <v>O</v>
      </c>
      <c r="E1777" s="58" t="str">
        <f t="shared" si="1630"/>
        <v>O</v>
      </c>
      <c r="F1777" s="58" t="str">
        <f t="shared" si="1630"/>
        <v>O</v>
      </c>
      <c r="G1777" s="58" t="str">
        <f t="shared" si="1630"/>
        <v>O</v>
      </c>
      <c r="H1777" s="58" t="str">
        <f t="shared" si="1630"/>
        <v>O</v>
      </c>
      <c r="I1777" s="58" t="str">
        <f t="shared" si="1630"/>
        <v>O</v>
      </c>
      <c r="J1777" s="58" t="str">
        <f t="shared" si="1630"/>
        <v>O</v>
      </c>
      <c r="K1777" s="58" t="str">
        <f t="shared" si="1630"/>
        <v>O</v>
      </c>
      <c r="L1777" s="58" t="str">
        <f t="shared" si="1630"/>
        <v>O</v>
      </c>
      <c r="M1777" s="58" t="str">
        <f t="shared" si="1630"/>
        <v>O</v>
      </c>
      <c r="N1777" s="58" t="str">
        <f t="shared" si="1630"/>
        <v>O</v>
      </c>
      <c r="O1777" s="58" t="str">
        <f t="shared" si="1630"/>
        <v>O</v>
      </c>
      <c r="P1777" s="58" t="str">
        <f t="shared" si="1630"/>
        <v>O</v>
      </c>
      <c r="Q1777" s="58" t="str">
        <f t="shared" si="1630"/>
        <v>O</v>
      </c>
      <c r="T1777"/>
      <c r="U1777"/>
    </row>
    <row r="1778" spans="1:29" ht="18.75" customHeight="1">
      <c r="A1778" s="780"/>
      <c r="B1778" s="58" t="s">
        <v>21</v>
      </c>
      <c r="C1778" s="58" t="str">
        <f t="shared" ref="C1778:Q1778" si="1631">IF(C12=$V$231,"O",IF(C12=$W$231,"O",IF(C12=$X$231,"O",IF(C12=$Y$231,"O",IF(C12=$Z$231,"O",IF(C12=$AA$231,"O",IF(C12=$AB$231,"O",IF(C12=$AC$231,"O",IF(C12=$AD$231,"O",IF(C12=$AE$231,"O",IF(C12=$AF$231,"O",IF(C12=$AG$231,"O",IF(C12=$AH$231,"O",IF(C12=$AI$231,"O",IF(C12=$AJ$231,"O",IF(C12=$AK$231,"O",IF(C12=$AL$231,"O",IF(C12=$AM$231,"O",IF(C12=$AN$231,"O",IF(C12=$AO$231,"O",IF(C12=$AP$231,"O",IF(C12=$AQ$231,"O",IF(C12=$AR$231,"O",IF(C12=$AS$231,"O",IF(C12=$AT$231,"O","X")))))))))))))))))))))))))</f>
        <v>X</v>
      </c>
      <c r="D1778" s="58" t="str">
        <f t="shared" si="1631"/>
        <v>X</v>
      </c>
      <c r="E1778" s="58" t="str">
        <f t="shared" si="1631"/>
        <v>X</v>
      </c>
      <c r="F1778" s="58" t="str">
        <f t="shared" si="1631"/>
        <v>X</v>
      </c>
      <c r="G1778" s="58" t="str">
        <f t="shared" si="1631"/>
        <v>X</v>
      </c>
      <c r="H1778" s="58" t="str">
        <f t="shared" si="1631"/>
        <v>X</v>
      </c>
      <c r="I1778" s="58" t="str">
        <f t="shared" si="1631"/>
        <v>X</v>
      </c>
      <c r="J1778" s="58" t="str">
        <f t="shared" si="1631"/>
        <v>X</v>
      </c>
      <c r="K1778" s="58" t="str">
        <f t="shared" si="1631"/>
        <v>X</v>
      </c>
      <c r="L1778" s="58" t="str">
        <f t="shared" si="1631"/>
        <v>X</v>
      </c>
      <c r="M1778" s="58" t="str">
        <f t="shared" si="1631"/>
        <v>X</v>
      </c>
      <c r="N1778" s="58" t="str">
        <f t="shared" si="1631"/>
        <v>X</v>
      </c>
      <c r="O1778" s="58" t="str">
        <f t="shared" si="1631"/>
        <v>X</v>
      </c>
      <c r="P1778" s="58" t="str">
        <f t="shared" si="1631"/>
        <v>X</v>
      </c>
      <c r="Q1778" s="58" t="str">
        <f t="shared" si="1631"/>
        <v>X</v>
      </c>
      <c r="T1778"/>
      <c r="U1778"/>
    </row>
    <row r="1779" spans="1:29" ht="18.75" customHeight="1">
      <c r="A1779" s="781"/>
      <c r="B1779" s="30" t="s">
        <v>46</v>
      </c>
      <c r="C1779" s="47">
        <f>COUNTIF(C1773:C1778,"O")</f>
        <v>5</v>
      </c>
      <c r="D1779" s="47">
        <f t="shared" ref="D1779:Q1779" si="1632">COUNTIF(D1773:D1778,"O")</f>
        <v>5</v>
      </c>
      <c r="E1779" s="47">
        <f t="shared" si="1632"/>
        <v>5</v>
      </c>
      <c r="F1779" s="47">
        <f t="shared" si="1632"/>
        <v>5</v>
      </c>
      <c r="G1779" s="47">
        <f t="shared" si="1632"/>
        <v>5</v>
      </c>
      <c r="H1779" s="47">
        <f t="shared" si="1632"/>
        <v>5</v>
      </c>
      <c r="I1779" s="47">
        <f t="shared" si="1632"/>
        <v>5</v>
      </c>
      <c r="J1779" s="47">
        <f t="shared" si="1632"/>
        <v>5</v>
      </c>
      <c r="K1779" s="47">
        <f t="shared" si="1632"/>
        <v>5</v>
      </c>
      <c r="L1779" s="47">
        <f t="shared" si="1632"/>
        <v>5</v>
      </c>
      <c r="M1779" s="47">
        <f t="shared" si="1632"/>
        <v>5</v>
      </c>
      <c r="N1779" s="47">
        <f t="shared" si="1632"/>
        <v>5</v>
      </c>
      <c r="O1779" s="47">
        <f t="shared" si="1632"/>
        <v>5</v>
      </c>
      <c r="P1779" s="47">
        <f t="shared" si="1632"/>
        <v>5</v>
      </c>
      <c r="Q1779" s="47">
        <f t="shared" si="1632"/>
        <v>5</v>
      </c>
      <c r="T1779"/>
      <c r="U1779"/>
    </row>
    <row r="1780" spans="1:29" ht="18.75" customHeight="1">
      <c r="A1780" s="779">
        <v>213</v>
      </c>
      <c r="B1780" s="58" t="s">
        <v>32</v>
      </c>
      <c r="C1780" s="58" t="str">
        <f>IF(C7=$V$232,"O",IF(C7=$W$232,"O",IF(C7=$X$232,"O",IF(C7=$Y$232,"O",IF(C7=$Z$232,"O",IF(C7=$AA$232,"O",IF(C7=$AB$232,"O",IF(C7=$AC$232,"O",IF(C7=$AD$232,"O",IF(C7=$AE$232,"O",IF(C7=$AF$232,"O",IF(C7=$AG$232,"O",IF(C7=$AH$232,"O",IF(C7=$AI$232,"O",IF(C7=$AJ$232,"O",IF(C7=$AK$232,"O",IF(C7=$AL$232,"O",IF(C7=$AM$232,"O",IF(C7=$AN$232,"O",IF(C7=$AO$232,"O",IF(C7=$AP$232,"O",IF(C7=$AQ$232,"O",IF(C7=$AR$232,"O",IF(C7=$AS$232,"O",IF(C7=$AT$232,"O","X")))))))))))))))))))))))))</f>
        <v>X</v>
      </c>
      <c r="D1780" s="58" t="str">
        <f t="shared" ref="D1780:Q1780" si="1633">IF(D7=$V$232,"O",IF(D7=$W$232,"O",IF(D7=$X$232,"O",IF(D7=$Y$232,"O",IF(D7=$Z$232,"O",IF(D7=$AA$232,"O",IF(D7=$AB$232,"O",IF(D7=$AC$232,"O",IF(D7=$AD$232,"O",IF(D7=$AE$232,"O",IF(D7=$AF$232,"O",IF(D7=$AG$232,"O",IF(D7=$AH$232,"O",IF(D7=$AI$232,"O",IF(D7=$AJ$232,"O",IF(D7=$AK$232,"O",IF(D7=$AL$232,"O",IF(D7=$AM$232,"O",IF(D7=$AN$232,"O",IF(D7=$AO$232,"O",IF(D7=$AP$232,"O",IF(D7=$AQ$232,"O",IF(D7=$AR$232,"O",IF(D7=$AS$232,"O",IF(D7=$AT$232,"O","X")))))))))))))))))))))))))</f>
        <v>X</v>
      </c>
      <c r="E1780" s="58" t="str">
        <f t="shared" si="1633"/>
        <v>X</v>
      </c>
      <c r="F1780" s="58" t="str">
        <f t="shared" si="1633"/>
        <v>X</v>
      </c>
      <c r="G1780" s="58" t="str">
        <f t="shared" si="1633"/>
        <v>X</v>
      </c>
      <c r="H1780" s="58" t="str">
        <f t="shared" si="1633"/>
        <v>X</v>
      </c>
      <c r="I1780" s="58" t="str">
        <f t="shared" si="1633"/>
        <v>X</v>
      </c>
      <c r="J1780" s="58" t="str">
        <f t="shared" si="1633"/>
        <v>X</v>
      </c>
      <c r="K1780" s="58" t="str">
        <f t="shared" si="1633"/>
        <v>X</v>
      </c>
      <c r="L1780" s="58" t="str">
        <f t="shared" si="1633"/>
        <v>X</v>
      </c>
      <c r="M1780" s="58" t="str">
        <f t="shared" si="1633"/>
        <v>X</v>
      </c>
      <c r="N1780" s="58" t="str">
        <f t="shared" si="1633"/>
        <v>X</v>
      </c>
      <c r="O1780" s="58" t="str">
        <f t="shared" si="1633"/>
        <v>X</v>
      </c>
      <c r="P1780" s="58" t="str">
        <f t="shared" si="1633"/>
        <v>X</v>
      </c>
      <c r="Q1780" s="58" t="str">
        <f t="shared" si="1633"/>
        <v>X</v>
      </c>
      <c r="T1780"/>
      <c r="U1780"/>
      <c r="V1780"/>
      <c r="W1780"/>
      <c r="X1780"/>
      <c r="Y1780"/>
      <c r="Z1780"/>
      <c r="AA1780"/>
      <c r="AB1780"/>
      <c r="AC1780" s="283"/>
    </row>
    <row r="1781" spans="1:29" ht="18.75" customHeight="1">
      <c r="A1781" s="780"/>
      <c r="B1781" s="58" t="s">
        <v>33</v>
      </c>
      <c r="C1781" s="58" t="str">
        <f t="shared" ref="C1781:Q1781" si="1634">IF(C8=$V$232,"O",IF(C8=$W$232,"O",IF(C8=$X$232,"O",IF(C8=$Y$232,"O",IF(C8=$Z$232,"O",IF(C8=$AA$232,"O",IF(C8=$AB$232,"O",IF(C8=$AC$232,"O",IF(C8=$AD$232,"O",IF(C8=$AE$232,"O",IF(C8=$AF$232,"O",IF(C8=$AG$232,"O",IF(C8=$AH$232,"O",IF(C8=$AI$232,"O",IF(C8=$AJ$232,"O",IF(C8=$AK$232,"O",IF(C8=$AL$232,"O",IF(C8=$AM$232,"O",IF(C8=$AN$232,"O",IF(C8=$AO$232,"O",IF(C8=$AP$232,"O",IF(C8=$AQ$232,"O",IF(C8=$AR$232,"O",IF(C8=$AS$232,"O",IF(C8=$AT$232,"O","X")))))))))))))))))))))))))</f>
        <v>O</v>
      </c>
      <c r="D1781" s="58" t="str">
        <f t="shared" si="1634"/>
        <v>O</v>
      </c>
      <c r="E1781" s="58" t="str">
        <f t="shared" si="1634"/>
        <v>O</v>
      </c>
      <c r="F1781" s="58" t="str">
        <f t="shared" si="1634"/>
        <v>O</v>
      </c>
      <c r="G1781" s="58" t="str">
        <f t="shared" si="1634"/>
        <v>O</v>
      </c>
      <c r="H1781" s="58" t="str">
        <f t="shared" si="1634"/>
        <v>O</v>
      </c>
      <c r="I1781" s="58" t="str">
        <f t="shared" si="1634"/>
        <v>O</v>
      </c>
      <c r="J1781" s="58" t="str">
        <f t="shared" si="1634"/>
        <v>O</v>
      </c>
      <c r="K1781" s="58" t="str">
        <f t="shared" si="1634"/>
        <v>O</v>
      </c>
      <c r="L1781" s="58" t="str">
        <f t="shared" si="1634"/>
        <v>O</v>
      </c>
      <c r="M1781" s="58" t="str">
        <f t="shared" si="1634"/>
        <v>O</v>
      </c>
      <c r="N1781" s="58" t="str">
        <f t="shared" si="1634"/>
        <v>O</v>
      </c>
      <c r="O1781" s="58" t="str">
        <f t="shared" si="1634"/>
        <v>O</v>
      </c>
      <c r="P1781" s="58" t="str">
        <f t="shared" si="1634"/>
        <v>O</v>
      </c>
      <c r="Q1781" s="58" t="str">
        <f t="shared" si="1634"/>
        <v>O</v>
      </c>
    </row>
    <row r="1782" spans="1:29" ht="18.75" customHeight="1">
      <c r="A1782" s="780"/>
      <c r="B1782" s="58" t="s">
        <v>34</v>
      </c>
      <c r="C1782" s="58" t="str">
        <f t="shared" ref="C1782:Q1782" si="1635">IF(C9=$V$232,"O",IF(C9=$W$232,"O",IF(C9=$X$232,"O",IF(C9=$Y$232,"O",IF(C9=$Z$232,"O",IF(C9=$AA$232,"O",IF(C9=$AB$232,"O",IF(C9=$AC$232,"O",IF(C9=$AD$232,"O",IF(C9=$AE$232,"O",IF(C9=$AF$232,"O",IF(C9=$AG$232,"O",IF(C9=$AH$232,"O",IF(C9=$AI$232,"O",IF(C9=$AJ$232,"O",IF(C9=$AK$232,"O",IF(C9=$AL$232,"O",IF(C9=$AM$232,"O",IF(C9=$AN$232,"O",IF(C9=$AO$232,"O",IF(C9=$AP$232,"O",IF(C9=$AQ$232,"O",IF(C9=$AR$232,"O",IF(C9=$AS$232,"O",IF(C9=$AT$232,"O","X")))))))))))))))))))))))))</f>
        <v>X</v>
      </c>
      <c r="D1782" s="58" t="str">
        <f t="shared" si="1635"/>
        <v>X</v>
      </c>
      <c r="E1782" s="58" t="str">
        <f t="shared" si="1635"/>
        <v>X</v>
      </c>
      <c r="F1782" s="58" t="str">
        <f t="shared" si="1635"/>
        <v>X</v>
      </c>
      <c r="G1782" s="58" t="str">
        <f t="shared" si="1635"/>
        <v>X</v>
      </c>
      <c r="H1782" s="58" t="str">
        <f t="shared" si="1635"/>
        <v>X</v>
      </c>
      <c r="I1782" s="58" t="str">
        <f t="shared" si="1635"/>
        <v>X</v>
      </c>
      <c r="J1782" s="58" t="str">
        <f t="shared" si="1635"/>
        <v>X</v>
      </c>
      <c r="K1782" s="58" t="str">
        <f t="shared" si="1635"/>
        <v>X</v>
      </c>
      <c r="L1782" s="58" t="str">
        <f t="shared" si="1635"/>
        <v>X</v>
      </c>
      <c r="M1782" s="58" t="str">
        <f t="shared" si="1635"/>
        <v>X</v>
      </c>
      <c r="N1782" s="58" t="str">
        <f t="shared" si="1635"/>
        <v>X</v>
      </c>
      <c r="O1782" s="58" t="str">
        <f t="shared" si="1635"/>
        <v>X</v>
      </c>
      <c r="P1782" s="58" t="str">
        <f t="shared" si="1635"/>
        <v>X</v>
      </c>
      <c r="Q1782" s="58" t="str">
        <f t="shared" si="1635"/>
        <v>X</v>
      </c>
    </row>
    <row r="1783" spans="1:29" ht="18.75" customHeight="1">
      <c r="A1783" s="780"/>
      <c r="B1783" s="58" t="s">
        <v>35</v>
      </c>
      <c r="C1783" s="58" t="str">
        <f t="shared" ref="C1783:Q1783" si="1636">IF(C10=$V$232,"O",IF(C10=$W$232,"O",IF(C10=$X$232,"O",IF(C10=$Y$232,"O",IF(C10=$Z$232,"O",IF(C10=$AA$232,"O",IF(C10=$AB$232,"O",IF(C10=$AC$232,"O",IF(C10=$AD$232,"O",IF(C10=$AE$232,"O",IF(C10=$AF$232,"O",IF(C10=$AG$232,"O",IF(C10=$AH$232,"O",IF(C10=$AI$232,"O",IF(C10=$AJ$232,"O",IF(C10=$AK$232,"O",IF(C10=$AL$232,"O",IF(C10=$AM$232,"O",IF(C10=$AN$232,"O",IF(C10=$AO$232,"O",IF(C10=$AP$232,"O",IF(C10=$AQ$232,"O",IF(C10=$AR$232,"O",IF(C10=$AS$232,"O",IF(C10=$AT$232,"O","X")))))))))))))))))))))))))</f>
        <v>X</v>
      </c>
      <c r="D1783" s="58" t="str">
        <f t="shared" si="1636"/>
        <v>X</v>
      </c>
      <c r="E1783" s="58" t="str">
        <f t="shared" si="1636"/>
        <v>X</v>
      </c>
      <c r="F1783" s="58" t="str">
        <f t="shared" si="1636"/>
        <v>X</v>
      </c>
      <c r="G1783" s="58" t="str">
        <f t="shared" si="1636"/>
        <v>X</v>
      </c>
      <c r="H1783" s="58" t="str">
        <f t="shared" si="1636"/>
        <v>X</v>
      </c>
      <c r="I1783" s="58" t="str">
        <f t="shared" si="1636"/>
        <v>X</v>
      </c>
      <c r="J1783" s="58" t="str">
        <f t="shared" si="1636"/>
        <v>X</v>
      </c>
      <c r="K1783" s="58" t="str">
        <f t="shared" si="1636"/>
        <v>X</v>
      </c>
      <c r="L1783" s="58" t="str">
        <f t="shared" si="1636"/>
        <v>X</v>
      </c>
      <c r="M1783" s="58" t="str">
        <f t="shared" si="1636"/>
        <v>X</v>
      </c>
      <c r="N1783" s="58" t="str">
        <f t="shared" si="1636"/>
        <v>X</v>
      </c>
      <c r="O1783" s="58" t="str">
        <f t="shared" si="1636"/>
        <v>X</v>
      </c>
      <c r="P1783" s="58" t="str">
        <f t="shared" si="1636"/>
        <v>X</v>
      </c>
      <c r="Q1783" s="58" t="str">
        <f t="shared" si="1636"/>
        <v>X</v>
      </c>
    </row>
    <row r="1784" spans="1:29" ht="18.75" customHeight="1">
      <c r="A1784" s="780"/>
      <c r="B1784" s="58" t="s">
        <v>36</v>
      </c>
      <c r="C1784" s="58" t="str">
        <f t="shared" ref="C1784:Q1784" si="1637">IF(C11=$V$232,"O",IF(C11=$W$232,"O",IF(C11=$X$232,"O",IF(C11=$Y$232,"O",IF(C11=$Z$232,"O",IF(C11=$AA$232,"O",IF(C11=$AB$232,"O",IF(C11=$AC$232,"O",IF(C11=$AD$232,"O",IF(C11=$AE$232,"O",IF(C11=$AF$232,"O",IF(C11=$AG$232,"O",IF(C11=$AH$232,"O",IF(C11=$AI$232,"O",IF(C11=$AJ$232,"O",IF(C11=$AK$232,"O",IF(C11=$AL$232,"O",IF(C11=$AM$232,"O",IF(C11=$AN$232,"O",IF(C11=$AO$232,"O",IF(C11=$AP$232,"O",IF(C11=$AQ$232,"O",IF(C11=$AR$232,"O",IF(C11=$AS$232,"O",IF(C11=$AT$232,"O","X")))))))))))))))))))))))))</f>
        <v>X</v>
      </c>
      <c r="D1784" s="58" t="str">
        <f t="shared" si="1637"/>
        <v>X</v>
      </c>
      <c r="E1784" s="58" t="str">
        <f t="shared" si="1637"/>
        <v>X</v>
      </c>
      <c r="F1784" s="58" t="str">
        <f t="shared" si="1637"/>
        <v>X</v>
      </c>
      <c r="G1784" s="58" t="str">
        <f t="shared" si="1637"/>
        <v>X</v>
      </c>
      <c r="H1784" s="58" t="str">
        <f t="shared" si="1637"/>
        <v>X</v>
      </c>
      <c r="I1784" s="58" t="str">
        <f t="shared" si="1637"/>
        <v>X</v>
      </c>
      <c r="J1784" s="58" t="str">
        <f t="shared" si="1637"/>
        <v>X</v>
      </c>
      <c r="K1784" s="58" t="str">
        <f t="shared" si="1637"/>
        <v>X</v>
      </c>
      <c r="L1784" s="58" t="str">
        <f t="shared" si="1637"/>
        <v>X</v>
      </c>
      <c r="M1784" s="58" t="str">
        <f t="shared" si="1637"/>
        <v>X</v>
      </c>
      <c r="N1784" s="58" t="str">
        <f t="shared" si="1637"/>
        <v>X</v>
      </c>
      <c r="O1784" s="58" t="str">
        <f t="shared" si="1637"/>
        <v>X</v>
      </c>
      <c r="P1784" s="58" t="str">
        <f t="shared" si="1637"/>
        <v>X</v>
      </c>
      <c r="Q1784" s="58" t="str">
        <f t="shared" si="1637"/>
        <v>X</v>
      </c>
    </row>
    <row r="1785" spans="1:29" ht="18.75" customHeight="1">
      <c r="A1785" s="780"/>
      <c r="B1785" s="58" t="s">
        <v>21</v>
      </c>
      <c r="C1785" s="58" t="str">
        <f t="shared" ref="C1785:P1785" si="1638">IF(C12=$V$232,"O",IF(C12=$W$232,"O",IF(C12=$X$232,"O",IF(C12=$Y$232,"O",IF(C12=$Z$232,"O",IF(C12=$AA$232,"O",IF(C12=$AB$232,"O",IF(C12=$AC$232,"O",IF(C12=$AD$232,"O",IF(C12=$AE$232,"O",IF(C12=$AF$232,"O",IF(C12=$AG$232,"O",IF(C12=$AH$232,"O",IF(C12=$AI$232,"O",IF(C12=$AJ$232,"O",IF(C12=$AK$232,"O",IF(C12=$AL$232,"O",IF(C12=$AM$232,"O",IF(C12=$AN$232,"O",IF(C12=$AO$232,"O",IF(C12=$AP$232,"O",IF(C12=$AQ$232,"O",IF(C12=$AR$232,"O",IF(C12=$AS$232,"O",IF(C12=$AT$232,"O","X")))))))))))))))))))))))))</f>
        <v>O</v>
      </c>
      <c r="D1785" s="58" t="str">
        <f t="shared" si="1638"/>
        <v>O</v>
      </c>
      <c r="E1785" s="58" t="str">
        <f t="shared" si="1638"/>
        <v>O</v>
      </c>
      <c r="F1785" s="58" t="str">
        <f t="shared" si="1638"/>
        <v>O</v>
      </c>
      <c r="G1785" s="58" t="str">
        <f t="shared" si="1638"/>
        <v>O</v>
      </c>
      <c r="H1785" s="58" t="str">
        <f t="shared" si="1638"/>
        <v>O</v>
      </c>
      <c r="I1785" s="58" t="str">
        <f t="shared" si="1638"/>
        <v>O</v>
      </c>
      <c r="J1785" s="58" t="str">
        <f t="shared" si="1638"/>
        <v>O</v>
      </c>
      <c r="K1785" s="58" t="str">
        <f t="shared" si="1638"/>
        <v>O</v>
      </c>
      <c r="L1785" s="58" t="str">
        <f t="shared" si="1638"/>
        <v>O</v>
      </c>
      <c r="M1785" s="58" t="str">
        <f t="shared" si="1638"/>
        <v>O</v>
      </c>
      <c r="N1785" s="58" t="str">
        <f t="shared" si="1638"/>
        <v>O</v>
      </c>
      <c r="O1785" s="58" t="str">
        <f t="shared" si="1638"/>
        <v>O</v>
      </c>
      <c r="P1785" s="58" t="str">
        <f t="shared" si="1638"/>
        <v>O</v>
      </c>
      <c r="Q1785" s="58" t="str">
        <f>IF(Q12=$V$232,"O",IF(Q12=$W$232,"O",IF(Q12=$X$232,"O",IF(Q12=$Y$232,"O",IF(Q12=$Z$232,"O",IF(Q12=$AA$232,"O",IF(Q12=$AB$232,"O",IF(Q12=$AC$232,"O",IF(Q12=$AD$232,"O",IF(Q12=$AE$232,"O",IF(Q12=$AF$232,"O",IF(Q12=$AG$232,"O",IF(Q12=$AH$232,"O",IF(Q12=$AI$232,"O",IF(Q12=$AJ$232,"O",IF(Q12=$AK$232,"O",IF(Q12=$AL$232,"O",IF(Q12=$AM$232,"O",IF(Q12=$AN$232,"O",IF(Q12=$AO$232,"O",IF(Q12=$AP$232,"O",IF(Q12=$AQ$232,"O",IF(Q12=$AR$232,"O",IF(Q12=$AS$232,"O",IF(Q12=$AT$232,"O","X")))))))))))))))))))))))))</f>
        <v>O</v>
      </c>
    </row>
    <row r="1786" spans="1:29" ht="18.75" customHeight="1">
      <c r="A1786" s="781"/>
      <c r="B1786" s="30" t="s">
        <v>46</v>
      </c>
      <c r="C1786" s="47">
        <f>COUNTIF(C1780:C1785,"O")</f>
        <v>2</v>
      </c>
      <c r="D1786" s="47">
        <f t="shared" ref="D1786:Q1786" si="1639">COUNTIF(D1780:D1785,"O")</f>
        <v>2</v>
      </c>
      <c r="E1786" s="47">
        <f t="shared" si="1639"/>
        <v>2</v>
      </c>
      <c r="F1786" s="47">
        <f t="shared" si="1639"/>
        <v>2</v>
      </c>
      <c r="G1786" s="47">
        <f t="shared" si="1639"/>
        <v>2</v>
      </c>
      <c r="H1786" s="47">
        <f t="shared" si="1639"/>
        <v>2</v>
      </c>
      <c r="I1786" s="47">
        <f t="shared" si="1639"/>
        <v>2</v>
      </c>
      <c r="J1786" s="47">
        <f t="shared" si="1639"/>
        <v>2</v>
      </c>
      <c r="K1786" s="47">
        <f t="shared" si="1639"/>
        <v>2</v>
      </c>
      <c r="L1786" s="47">
        <f t="shared" si="1639"/>
        <v>2</v>
      </c>
      <c r="M1786" s="47">
        <f t="shared" si="1639"/>
        <v>2</v>
      </c>
      <c r="N1786" s="47">
        <f t="shared" si="1639"/>
        <v>2</v>
      </c>
      <c r="O1786" s="47">
        <f t="shared" si="1639"/>
        <v>2</v>
      </c>
      <c r="P1786" s="47">
        <f t="shared" si="1639"/>
        <v>2</v>
      </c>
      <c r="Q1786" s="47">
        <f t="shared" si="1639"/>
        <v>2</v>
      </c>
    </row>
    <row r="1787" spans="1:29">
      <c r="A1787" s="1">
        <v>214</v>
      </c>
      <c r="B1787" s="154" t="s">
        <v>800</v>
      </c>
      <c r="C1787" s="58" t="str">
        <f>C1779&amp;C1786</f>
        <v>52</v>
      </c>
      <c r="D1787" s="58" t="str">
        <f t="shared" ref="D1787:Q1787" si="1640">D1779&amp;D1786</f>
        <v>52</v>
      </c>
      <c r="E1787" s="58" t="str">
        <f t="shared" si="1640"/>
        <v>52</v>
      </c>
      <c r="F1787" s="58" t="str">
        <f t="shared" si="1640"/>
        <v>52</v>
      </c>
      <c r="G1787" s="58" t="str">
        <f t="shared" si="1640"/>
        <v>52</v>
      </c>
      <c r="H1787" s="58" t="str">
        <f t="shared" si="1640"/>
        <v>52</v>
      </c>
      <c r="I1787" s="58" t="str">
        <f t="shared" si="1640"/>
        <v>52</v>
      </c>
      <c r="J1787" s="58" t="str">
        <f t="shared" si="1640"/>
        <v>52</v>
      </c>
      <c r="K1787" s="58" t="str">
        <f t="shared" si="1640"/>
        <v>52</v>
      </c>
      <c r="L1787" s="58" t="str">
        <f t="shared" si="1640"/>
        <v>52</v>
      </c>
      <c r="M1787" s="58" t="str">
        <f t="shared" si="1640"/>
        <v>52</v>
      </c>
      <c r="N1787" s="58" t="str">
        <f t="shared" si="1640"/>
        <v>52</v>
      </c>
      <c r="O1787" s="58" t="str">
        <f t="shared" si="1640"/>
        <v>52</v>
      </c>
      <c r="P1787" s="58" t="str">
        <f t="shared" si="1640"/>
        <v>52</v>
      </c>
      <c r="Q1787" s="58" t="str">
        <f t="shared" si="1640"/>
        <v>52</v>
      </c>
    </row>
    <row r="1788" spans="1:29">
      <c r="A1788" s="779">
        <v>215</v>
      </c>
      <c r="B1788" s="58" t="s">
        <v>32</v>
      </c>
      <c r="C1788" s="58" t="str">
        <f>IF(C7=$V$234,"O",IF(C7=$W$234,"O",IF(C7=$X$234,"O",IF(C7=$Y$234,"O",IF(C7=$Z$234,"O",IF(C7=$AA$234,"O",IF(C7=$AB$234,"O",IF(C7=$AC$234,"O",IF(C7=$AD$234,"O",IF(C7=$AE$234,"O",IF(C7=$AF$234,"O",IF(C7=$AG$234,"O",IF(C7=$AH$234,"O",IF(C7=$AI$234,"O",IF(C7=$AJ$234,"O",IF(C7=$AK$234,"O",IF(C7=$AL$234,"O",IF(C7=$AM$234,"O",IF(C7=$AN$234,"O",IF(C7=$AO$234,"O",IF(C7=$AP$234,"O",IF(C7=$AQ$234,"O",IF(C7=$AR$234,"O",IF(C7=$AS$234,"O",IF(C7=$AT$234,"O",IF(C7=$AU$234,"O",IF(C7=$AV$234,"O","X")))))))))))))))))))))))))))</f>
        <v>O</v>
      </c>
      <c r="D1788" s="58" t="str">
        <f t="shared" ref="D1788:Q1788" si="1641">IF(D7=$V$234,"O",IF(D7=$W$234,"O",IF(D7=$X$234,"O",IF(D7=$Y$234,"O",IF(D7=$Z$234,"O",IF(D7=$AA$234,"O",IF(D7=$AB$234,"O",IF(D7=$AC$234,"O",IF(D7=$AD$234,"O",IF(D7=$AE$234,"O",IF(D7=$AF$234,"O",IF(D7=$AG$234,"O",IF(D7=$AH$234,"O",IF(D7=$AI$234,"O",IF(D7=$AJ$234,"O",IF(D7=$AK$234,"O",IF(D7=$AL$234,"O",IF(D7=$AM$234,"O",IF(D7=$AN$234,"O",IF(D7=$AO$234,"O",IF(D7=$AP$234,"O",IF(D7=$AQ$234,"O",IF(D7=$AR$234,"O",IF(D7=$AS$234,"O",IF(D7=$AT$234,"O",IF(D7=$AU$234,"O",IF(D7=$AV$234,"O","X")))))))))))))))))))))))))))</f>
        <v>O</v>
      </c>
      <c r="E1788" s="58" t="str">
        <f t="shared" si="1641"/>
        <v>O</v>
      </c>
      <c r="F1788" s="58" t="str">
        <f t="shared" si="1641"/>
        <v>O</v>
      </c>
      <c r="G1788" s="58" t="str">
        <f t="shared" si="1641"/>
        <v>O</v>
      </c>
      <c r="H1788" s="58" t="str">
        <f t="shared" si="1641"/>
        <v>O</v>
      </c>
      <c r="I1788" s="58" t="str">
        <f t="shared" si="1641"/>
        <v>O</v>
      </c>
      <c r="J1788" s="58" t="str">
        <f t="shared" si="1641"/>
        <v>O</v>
      </c>
      <c r="K1788" s="58" t="str">
        <f t="shared" si="1641"/>
        <v>O</v>
      </c>
      <c r="L1788" s="58" t="str">
        <f t="shared" si="1641"/>
        <v>O</v>
      </c>
      <c r="M1788" s="58" t="str">
        <f t="shared" si="1641"/>
        <v>O</v>
      </c>
      <c r="N1788" s="58" t="str">
        <f t="shared" si="1641"/>
        <v>O</v>
      </c>
      <c r="O1788" s="58" t="str">
        <f t="shared" si="1641"/>
        <v>O</v>
      </c>
      <c r="P1788" s="58" t="str">
        <f t="shared" si="1641"/>
        <v>O</v>
      </c>
      <c r="Q1788" s="58" t="str">
        <f t="shared" si="1641"/>
        <v>O</v>
      </c>
    </row>
    <row r="1789" spans="1:29">
      <c r="A1789" s="780"/>
      <c r="B1789" s="58" t="s">
        <v>33</v>
      </c>
      <c r="C1789" s="58" t="str">
        <f t="shared" ref="C1789:Q1789" si="1642">IF(C8=$V$234,"O",IF(C8=$W$234,"O",IF(C8=$X$234,"O",IF(C8=$Y$234,"O",IF(C8=$Z$234,"O",IF(C8=$AA$234,"O",IF(C8=$AB$234,"O",IF(C8=$AC$234,"O",IF(C8=$AD$234,"O",IF(C8=$AE$234,"O",IF(C8=$AF$234,"O",IF(C8=$AG$234,"O",IF(C8=$AH$234,"O",IF(C8=$AI$234,"O",IF(C8=$AJ$234,"O",IF(C8=$AK$234,"O",IF(C8=$AL$234,"O",IF(C8=$AM$234,"O",IF(C8=$AN$234,"O",IF(C8=$AO$234,"O",IF(C8=$AP$234,"O",IF(C8=$AQ$234,"O",IF(C8=$AR$234,"O",IF(C8=$AS$234,"O",IF(C8=$AT$234,"O",IF(C8=$AU$234,"O",IF(C8=$AV$234,"O","X")))))))))))))))))))))))))))</f>
        <v>O</v>
      </c>
      <c r="D1789" s="58" t="str">
        <f t="shared" si="1642"/>
        <v>O</v>
      </c>
      <c r="E1789" s="58" t="str">
        <f t="shared" si="1642"/>
        <v>O</v>
      </c>
      <c r="F1789" s="58" t="str">
        <f t="shared" si="1642"/>
        <v>O</v>
      </c>
      <c r="G1789" s="58" t="str">
        <f t="shared" si="1642"/>
        <v>O</v>
      </c>
      <c r="H1789" s="58" t="str">
        <f t="shared" si="1642"/>
        <v>O</v>
      </c>
      <c r="I1789" s="58" t="str">
        <f t="shared" si="1642"/>
        <v>O</v>
      </c>
      <c r="J1789" s="58" t="str">
        <f t="shared" si="1642"/>
        <v>O</v>
      </c>
      <c r="K1789" s="58" t="str">
        <f t="shared" si="1642"/>
        <v>O</v>
      </c>
      <c r="L1789" s="58" t="str">
        <f t="shared" si="1642"/>
        <v>O</v>
      </c>
      <c r="M1789" s="58" t="str">
        <f t="shared" si="1642"/>
        <v>O</v>
      </c>
      <c r="N1789" s="58" t="str">
        <f t="shared" si="1642"/>
        <v>O</v>
      </c>
      <c r="O1789" s="58" t="str">
        <f t="shared" si="1642"/>
        <v>O</v>
      </c>
      <c r="P1789" s="58" t="str">
        <f t="shared" si="1642"/>
        <v>O</v>
      </c>
      <c r="Q1789" s="58" t="str">
        <f t="shared" si="1642"/>
        <v>O</v>
      </c>
    </row>
    <row r="1790" spans="1:29">
      <c r="A1790" s="780"/>
      <c r="B1790" s="58" t="s">
        <v>34</v>
      </c>
      <c r="C1790" s="58" t="str">
        <f t="shared" ref="C1790:Q1790" si="1643">IF(C9=$V$234,"O",IF(C9=$W$234,"O",IF(C9=$X$234,"O",IF(C9=$Y$234,"O",IF(C9=$Z$234,"O",IF(C9=$AA$234,"O",IF(C9=$AB$234,"O",IF(C9=$AC$234,"O",IF(C9=$AD$234,"O",IF(C9=$AE$234,"O",IF(C9=$AF$234,"O",IF(C9=$AG$234,"O",IF(C9=$AH$234,"O",IF(C9=$AI$234,"O",IF(C9=$AJ$234,"O",IF(C9=$AK$234,"O",IF(C9=$AL$234,"O",IF(C9=$AM$234,"O",IF(C9=$AN$234,"O",IF(C9=$AO$234,"O",IF(C9=$AP$234,"O",IF(C9=$AQ$234,"O",IF(C9=$AR$234,"O",IF(C9=$AS$234,"O",IF(C9=$AT$234,"O",IF(C9=$AU$234,"O",IF(C9=$AV$234,"O","X")))))))))))))))))))))))))))</f>
        <v>O</v>
      </c>
      <c r="D1790" s="58" t="str">
        <f t="shared" si="1643"/>
        <v>O</v>
      </c>
      <c r="E1790" s="58" t="str">
        <f t="shared" si="1643"/>
        <v>O</v>
      </c>
      <c r="F1790" s="58" t="str">
        <f t="shared" si="1643"/>
        <v>O</v>
      </c>
      <c r="G1790" s="58" t="str">
        <f t="shared" si="1643"/>
        <v>O</v>
      </c>
      <c r="H1790" s="58" t="str">
        <f t="shared" si="1643"/>
        <v>O</v>
      </c>
      <c r="I1790" s="58" t="str">
        <f t="shared" si="1643"/>
        <v>O</v>
      </c>
      <c r="J1790" s="58" t="str">
        <f t="shared" si="1643"/>
        <v>O</v>
      </c>
      <c r="K1790" s="58" t="str">
        <f t="shared" si="1643"/>
        <v>O</v>
      </c>
      <c r="L1790" s="58" t="str">
        <f t="shared" si="1643"/>
        <v>O</v>
      </c>
      <c r="M1790" s="58" t="str">
        <f t="shared" si="1643"/>
        <v>O</v>
      </c>
      <c r="N1790" s="58" t="str">
        <f t="shared" si="1643"/>
        <v>O</v>
      </c>
      <c r="O1790" s="58" t="str">
        <f t="shared" si="1643"/>
        <v>O</v>
      </c>
      <c r="P1790" s="58" t="str">
        <f t="shared" si="1643"/>
        <v>O</v>
      </c>
      <c r="Q1790" s="58" t="str">
        <f t="shared" si="1643"/>
        <v>O</v>
      </c>
    </row>
    <row r="1791" spans="1:29">
      <c r="A1791" s="780"/>
      <c r="B1791" s="58" t="s">
        <v>35</v>
      </c>
      <c r="C1791" s="58" t="str">
        <f t="shared" ref="C1791:Q1791" si="1644">IF(C10=$V$234,"O",IF(C10=$W$234,"O",IF(C10=$X$234,"O",IF(C10=$Y$234,"O",IF(C10=$Z$234,"O",IF(C10=$AA$234,"O",IF(C10=$AB$234,"O",IF(C10=$AC$234,"O",IF(C10=$AD$234,"O",IF(C10=$AE$234,"O",IF(C10=$AF$234,"O",IF(C10=$AG$234,"O",IF(C10=$AH$234,"O",IF(C10=$AI$234,"O",IF(C10=$AJ$234,"O",IF(C10=$AK$234,"O",IF(C10=$AL$234,"O",IF(C10=$AM$234,"O",IF(C10=$AN$234,"O",IF(C10=$AO$234,"O",IF(C10=$AP$234,"O",IF(C10=$AQ$234,"O",IF(C10=$AR$234,"O",IF(C10=$AS$234,"O",IF(C10=$AT$234,"O",IF(C10=$AU$234,"O",IF(C10=$AV$234,"O","X")))))))))))))))))))))))))))</f>
        <v>X</v>
      </c>
      <c r="D1791" s="58" t="str">
        <f t="shared" si="1644"/>
        <v>X</v>
      </c>
      <c r="E1791" s="58" t="str">
        <f t="shared" si="1644"/>
        <v>X</v>
      </c>
      <c r="F1791" s="58" t="str">
        <f t="shared" si="1644"/>
        <v>X</v>
      </c>
      <c r="G1791" s="58" t="str">
        <f t="shared" si="1644"/>
        <v>X</v>
      </c>
      <c r="H1791" s="58" t="str">
        <f t="shared" si="1644"/>
        <v>X</v>
      </c>
      <c r="I1791" s="58" t="str">
        <f t="shared" si="1644"/>
        <v>X</v>
      </c>
      <c r="J1791" s="58" t="str">
        <f t="shared" si="1644"/>
        <v>X</v>
      </c>
      <c r="K1791" s="58" t="str">
        <f t="shared" si="1644"/>
        <v>X</v>
      </c>
      <c r="L1791" s="58" t="str">
        <f t="shared" si="1644"/>
        <v>X</v>
      </c>
      <c r="M1791" s="58" t="str">
        <f t="shared" si="1644"/>
        <v>X</v>
      </c>
      <c r="N1791" s="58" t="str">
        <f t="shared" si="1644"/>
        <v>X</v>
      </c>
      <c r="O1791" s="58" t="str">
        <f t="shared" si="1644"/>
        <v>X</v>
      </c>
      <c r="P1791" s="58" t="str">
        <f t="shared" si="1644"/>
        <v>X</v>
      </c>
      <c r="Q1791" s="58" t="str">
        <f t="shared" si="1644"/>
        <v>X</v>
      </c>
    </row>
    <row r="1792" spans="1:29">
      <c r="A1792" s="780"/>
      <c r="B1792" s="58" t="s">
        <v>36</v>
      </c>
      <c r="C1792" s="58" t="str">
        <f t="shared" ref="C1792:Q1792" si="1645">IF(C11=$V$234,"O",IF(C11=$W$234,"O",IF(C11=$X$234,"O",IF(C11=$Y$234,"O",IF(C11=$Z$234,"O",IF(C11=$AA$234,"O",IF(C11=$AB$234,"O",IF(C11=$AC$234,"O",IF(C11=$AD$234,"O",IF(C11=$AE$234,"O",IF(C11=$AF$234,"O",IF(C11=$AG$234,"O",IF(C11=$AH$234,"O",IF(C11=$AI$234,"O",IF(C11=$AJ$234,"O",IF(C11=$AK$234,"O",IF(C11=$AL$234,"O",IF(C11=$AM$234,"O",IF(C11=$AN$234,"O",IF(C11=$AO$234,"O",IF(C11=$AP$234,"O",IF(C11=$AQ$234,"O",IF(C11=$AR$234,"O",IF(C11=$AS$234,"O",IF(C11=$AT$234,"O",IF(C11=$AU$234,"O",IF(C11=$AV$234,"O","X")))))))))))))))))))))))))))</f>
        <v>X</v>
      </c>
      <c r="D1792" s="58" t="str">
        <f t="shared" si="1645"/>
        <v>X</v>
      </c>
      <c r="E1792" s="58" t="str">
        <f t="shared" si="1645"/>
        <v>X</v>
      </c>
      <c r="F1792" s="58" t="str">
        <f t="shared" si="1645"/>
        <v>X</v>
      </c>
      <c r="G1792" s="58" t="str">
        <f t="shared" si="1645"/>
        <v>X</v>
      </c>
      <c r="H1792" s="58" t="str">
        <f t="shared" si="1645"/>
        <v>X</v>
      </c>
      <c r="I1792" s="58" t="str">
        <f t="shared" si="1645"/>
        <v>X</v>
      </c>
      <c r="J1792" s="58" t="str">
        <f t="shared" si="1645"/>
        <v>X</v>
      </c>
      <c r="K1792" s="58" t="str">
        <f t="shared" si="1645"/>
        <v>X</v>
      </c>
      <c r="L1792" s="58" t="str">
        <f t="shared" si="1645"/>
        <v>X</v>
      </c>
      <c r="M1792" s="58" t="str">
        <f t="shared" si="1645"/>
        <v>X</v>
      </c>
      <c r="N1792" s="58" t="str">
        <f t="shared" si="1645"/>
        <v>X</v>
      </c>
      <c r="O1792" s="58" t="str">
        <f t="shared" si="1645"/>
        <v>X</v>
      </c>
      <c r="P1792" s="58" t="str">
        <f t="shared" si="1645"/>
        <v>X</v>
      </c>
      <c r="Q1792" s="58" t="str">
        <f t="shared" si="1645"/>
        <v>X</v>
      </c>
    </row>
    <row r="1793" spans="1:17">
      <c r="A1793" s="780"/>
      <c r="B1793" s="58" t="s">
        <v>21</v>
      </c>
      <c r="C1793" s="58" t="str">
        <f t="shared" ref="C1793:P1793" si="1646">IF(C12=$V$234,"O",IF(C12=$W$234,"O",IF(C12=$X$234,"O",IF(C12=$Y$234,"O",IF(C12=$Z$234,"O",IF(C12=$AA$234,"O",IF(C12=$AB$234,"O",IF(C12=$AC$234,"O",IF(C12=$AD$234,"O",IF(C12=$AE$234,"O",IF(C12=$AF$234,"O",IF(C12=$AG$234,"O",IF(C12=$AH$234,"O",IF(C12=$AI$234,"O",IF(C12=$AJ$234,"O",IF(C12=$AK$234,"O",IF(C12=$AL$234,"O",IF(C12=$AM$234,"O",IF(C12=$AN$234,"O",IF(C12=$AO$234,"O",IF(C12=$AP$234,"O",IF(C12=$AQ$234,"O",IF(C12=$AR$234,"O",IF(C12=$AS$234,"O",IF(C12=$AT$234,"O",IF(C12=$AU$234,"O",IF(C12=$AV$234,"O","X")))))))))))))))))))))))))))</f>
        <v>X</v>
      </c>
      <c r="D1793" s="58" t="str">
        <f t="shared" si="1646"/>
        <v>X</v>
      </c>
      <c r="E1793" s="58" t="str">
        <f t="shared" si="1646"/>
        <v>X</v>
      </c>
      <c r="F1793" s="58" t="str">
        <f t="shared" si="1646"/>
        <v>X</v>
      </c>
      <c r="G1793" s="58" t="str">
        <f t="shared" si="1646"/>
        <v>X</v>
      </c>
      <c r="H1793" s="58" t="str">
        <f t="shared" si="1646"/>
        <v>X</v>
      </c>
      <c r="I1793" s="58" t="str">
        <f t="shared" si="1646"/>
        <v>X</v>
      </c>
      <c r="J1793" s="58" t="str">
        <f t="shared" si="1646"/>
        <v>X</v>
      </c>
      <c r="K1793" s="58" t="str">
        <f t="shared" si="1646"/>
        <v>X</v>
      </c>
      <c r="L1793" s="58" t="str">
        <f t="shared" si="1646"/>
        <v>X</v>
      </c>
      <c r="M1793" s="58" t="str">
        <f t="shared" si="1646"/>
        <v>X</v>
      </c>
      <c r="N1793" s="58" t="str">
        <f t="shared" si="1646"/>
        <v>X</v>
      </c>
      <c r="O1793" s="58" t="str">
        <f t="shared" si="1646"/>
        <v>X</v>
      </c>
      <c r="P1793" s="58" t="str">
        <f t="shared" si="1646"/>
        <v>X</v>
      </c>
      <c r="Q1793" s="58" t="str">
        <f>IF(Q12=$V$234,"O",IF(Q12=$W$234,"O",IF(Q12=$X$234,"O",IF(Q12=$Y$234,"O",IF(Q12=$Z$234,"O",IF(Q12=$AA$234,"O",IF(Q12=$AB$234,"O",IF(Q12=$AC$234,"O",IF(Q12=$AD$234,"O",IF(Q12=$AE$234,"O",IF(Q12=$AF$234,"O",IF(Q12=$AG$234,"O",IF(Q12=$AH$234,"O",IF(Q12=$AI$234,"O",IF(Q12=$AJ$234,"O",IF(Q12=$AK$234,"O",IF(Q12=$AL$234,"O",IF(Q12=$AM$234,"O",IF(Q12=$AN$234,"O",IF(Q12=$AO$234,"O",IF(Q12=$AP$234,"O",IF(Q12=$AQ$234,"O",IF(Q12=$AR$234,"O",IF(Q12=$AS$234,"O",IF(Q12=$AT$234,"O",IF(Q12=$AU$234,"O",IF(Q12=$AV$234,"O","X")))))))))))))))))))))))))))</f>
        <v>X</v>
      </c>
    </row>
    <row r="1794" spans="1:17">
      <c r="A1794" s="781"/>
      <c r="B1794" s="30" t="s">
        <v>46</v>
      </c>
      <c r="C1794" s="47">
        <f>COUNTIF(C1788:C1793,"O")</f>
        <v>3</v>
      </c>
      <c r="D1794" s="47">
        <f t="shared" ref="D1794:Q1794" si="1647">COUNTIF(D1788:D1793,"O")</f>
        <v>3</v>
      </c>
      <c r="E1794" s="47">
        <f t="shared" si="1647"/>
        <v>3</v>
      </c>
      <c r="F1794" s="47">
        <f t="shared" si="1647"/>
        <v>3</v>
      </c>
      <c r="G1794" s="47">
        <f t="shared" si="1647"/>
        <v>3</v>
      </c>
      <c r="H1794" s="47">
        <f t="shared" si="1647"/>
        <v>3</v>
      </c>
      <c r="I1794" s="47">
        <f t="shared" si="1647"/>
        <v>3</v>
      </c>
      <c r="J1794" s="47">
        <f t="shared" si="1647"/>
        <v>3</v>
      </c>
      <c r="K1794" s="47">
        <f t="shared" si="1647"/>
        <v>3</v>
      </c>
      <c r="L1794" s="47">
        <f t="shared" si="1647"/>
        <v>3</v>
      </c>
      <c r="M1794" s="47">
        <f t="shared" si="1647"/>
        <v>3</v>
      </c>
      <c r="N1794" s="47">
        <f t="shared" si="1647"/>
        <v>3</v>
      </c>
      <c r="O1794" s="47">
        <f t="shared" si="1647"/>
        <v>3</v>
      </c>
      <c r="P1794" s="47">
        <f t="shared" si="1647"/>
        <v>3</v>
      </c>
      <c r="Q1794" s="47">
        <f t="shared" si="1647"/>
        <v>3</v>
      </c>
    </row>
    <row r="1795" spans="1:17">
      <c r="A1795" s="779">
        <v>216</v>
      </c>
      <c r="B1795" s="58" t="s">
        <v>32</v>
      </c>
      <c r="C1795" s="58" t="str">
        <f>IF(C7=$V$235,"O",IF(C7=$W$235,"O",IF(C7=$X$235,"O",IF(C7=$Y$235,"O",IF(C7=$Z$235,"O",IF(C7=$AA$235,"O",IF(C7=$AB$235,"O",IF(C7=$AC$235,"O",IF(C7=$AD$235,"O",IF(C7=$AE$235,"O",IF(C7=$AF$235,"O",IF(C7=$AG$235,"O",IF(C7=$AH$235,"O",IF(C7=$AI$235,"O",IF(C7=$AJ$235,"O",IF(C7=$AK$235,"O",IF(C7=$AL$235,"O",IF(C7=$AM$235,"O",IF(C7=$AN$235,"O",IF(C7=$AO$235,"O",IF(C7=$AP$235,"O",IF(C7=$AQ$235,"O",IF(C7=$AR$235,"O",IF(C7=$AS$235,"O",IF(C7=$AT$235,"O",IF(C7=$AU$235,"O",IF(C7=$AV$235,"O","X")))))))))))))))))))))))))))</f>
        <v>X</v>
      </c>
      <c r="D1795" s="58" t="str">
        <f t="shared" ref="D1795:Q1795" si="1648">IF(D7=$V$235,"O",IF(D7=$W$235,"O",IF(D7=$X$235,"O",IF(D7=$Y$235,"O",IF(D7=$Z$235,"O",IF(D7=$AA$235,"O",IF(D7=$AB$235,"O",IF(D7=$AC$235,"O",IF(D7=$AD$235,"O",IF(D7=$AE$235,"O",IF(D7=$AF$235,"O",IF(D7=$AG$235,"O",IF(D7=$AH$235,"O",IF(D7=$AI$235,"O",IF(D7=$AJ$235,"O",IF(D7=$AK$235,"O",IF(D7=$AL$235,"O",IF(D7=$AM$235,"O",IF(D7=$AN$235,"O",IF(D7=$AO$235,"O",IF(D7=$AP$235,"O",IF(D7=$AQ$235,"O",IF(D7=$AR$235,"O",IF(D7=$AS$235,"O",IF(D7=$AT$235,"O",IF(D7=$AU$235,"O",IF(D7=$AV$235,"O","X")))))))))))))))))))))))))))</f>
        <v>X</v>
      </c>
      <c r="E1795" s="58" t="str">
        <f t="shared" si="1648"/>
        <v>X</v>
      </c>
      <c r="F1795" s="58" t="str">
        <f t="shared" si="1648"/>
        <v>X</v>
      </c>
      <c r="G1795" s="58" t="str">
        <f t="shared" si="1648"/>
        <v>X</v>
      </c>
      <c r="H1795" s="58" t="str">
        <f t="shared" si="1648"/>
        <v>X</v>
      </c>
      <c r="I1795" s="58" t="str">
        <f t="shared" si="1648"/>
        <v>X</v>
      </c>
      <c r="J1795" s="58" t="str">
        <f t="shared" si="1648"/>
        <v>X</v>
      </c>
      <c r="K1795" s="58" t="str">
        <f t="shared" si="1648"/>
        <v>X</v>
      </c>
      <c r="L1795" s="58" t="str">
        <f t="shared" si="1648"/>
        <v>X</v>
      </c>
      <c r="M1795" s="58" t="str">
        <f t="shared" si="1648"/>
        <v>X</v>
      </c>
      <c r="N1795" s="58" t="str">
        <f t="shared" si="1648"/>
        <v>X</v>
      </c>
      <c r="O1795" s="58" t="str">
        <f t="shared" si="1648"/>
        <v>X</v>
      </c>
      <c r="P1795" s="58" t="str">
        <f t="shared" si="1648"/>
        <v>X</v>
      </c>
      <c r="Q1795" s="58" t="str">
        <f t="shared" si="1648"/>
        <v>X</v>
      </c>
    </row>
    <row r="1796" spans="1:17">
      <c r="A1796" s="780"/>
      <c r="B1796" s="58" t="s">
        <v>33</v>
      </c>
      <c r="C1796" s="58" t="str">
        <f t="shared" ref="C1796:Q1796" si="1649">IF(C8=$V$235,"O",IF(C8=$W$235,"O",IF(C8=$X$235,"O",IF(C8=$Y$235,"O",IF(C8=$Z$235,"O",IF(C8=$AA$235,"O",IF(C8=$AB$235,"O",IF(C8=$AC$235,"O",IF(C8=$AD$235,"O",IF(C8=$AE$235,"O",IF(C8=$AF$235,"O",IF(C8=$AG$235,"O",IF(C8=$AH$235,"O",IF(C8=$AI$235,"O",IF(C8=$AJ$235,"O",IF(C8=$AK$235,"O",IF(C8=$AL$235,"O",IF(C8=$AM$235,"O",IF(C8=$AN$235,"O",IF(C8=$AO$235,"O",IF(C8=$AP$235,"O",IF(C8=$AQ$235,"O",IF(C8=$AR$235,"O",IF(C8=$AS$235,"O",IF(C8=$AT$235,"O",IF(C8=$AU$235,"O",IF(C8=$AV$235,"O","X")))))))))))))))))))))))))))</f>
        <v>X</v>
      </c>
      <c r="D1796" s="58" t="str">
        <f t="shared" si="1649"/>
        <v>X</v>
      </c>
      <c r="E1796" s="58" t="str">
        <f t="shared" si="1649"/>
        <v>X</v>
      </c>
      <c r="F1796" s="58" t="str">
        <f t="shared" si="1649"/>
        <v>X</v>
      </c>
      <c r="G1796" s="58" t="str">
        <f t="shared" si="1649"/>
        <v>X</v>
      </c>
      <c r="H1796" s="58" t="str">
        <f t="shared" si="1649"/>
        <v>X</v>
      </c>
      <c r="I1796" s="58" t="str">
        <f t="shared" si="1649"/>
        <v>X</v>
      </c>
      <c r="J1796" s="58" t="str">
        <f t="shared" si="1649"/>
        <v>X</v>
      </c>
      <c r="K1796" s="58" t="str">
        <f t="shared" si="1649"/>
        <v>X</v>
      </c>
      <c r="L1796" s="58" t="str">
        <f t="shared" si="1649"/>
        <v>X</v>
      </c>
      <c r="M1796" s="58" t="str">
        <f t="shared" si="1649"/>
        <v>X</v>
      </c>
      <c r="N1796" s="58" t="str">
        <f t="shared" si="1649"/>
        <v>X</v>
      </c>
      <c r="O1796" s="58" t="str">
        <f t="shared" si="1649"/>
        <v>X</v>
      </c>
      <c r="P1796" s="58" t="str">
        <f t="shared" si="1649"/>
        <v>X</v>
      </c>
      <c r="Q1796" s="58" t="str">
        <f t="shared" si="1649"/>
        <v>X</v>
      </c>
    </row>
    <row r="1797" spans="1:17">
      <c r="A1797" s="780"/>
      <c r="B1797" s="58" t="s">
        <v>34</v>
      </c>
      <c r="C1797" s="58" t="str">
        <f t="shared" ref="C1797:Q1797" si="1650">IF(C9=$V$235,"O",IF(C9=$W$235,"O",IF(C9=$X$235,"O",IF(C9=$Y$235,"O",IF(C9=$Z$235,"O",IF(C9=$AA$235,"O",IF(C9=$AB$235,"O",IF(C9=$AC$235,"O",IF(C9=$AD$235,"O",IF(C9=$AE$235,"O",IF(C9=$AF$235,"O",IF(C9=$AG$235,"O",IF(C9=$AH$235,"O",IF(C9=$AI$235,"O",IF(C9=$AJ$235,"O",IF(C9=$AK$235,"O",IF(C9=$AL$235,"O",IF(C9=$AM$235,"O",IF(C9=$AN$235,"O",IF(C9=$AO$235,"O",IF(C9=$AP$235,"O",IF(C9=$AQ$235,"O",IF(C9=$AR$235,"O",IF(C9=$AS$235,"O",IF(C9=$AT$235,"O",IF(C9=$AU$235,"O",IF(C9=$AV$235,"O","X")))))))))))))))))))))))))))</f>
        <v>O</v>
      </c>
      <c r="D1797" s="58" t="str">
        <f t="shared" si="1650"/>
        <v>O</v>
      </c>
      <c r="E1797" s="58" t="str">
        <f t="shared" si="1650"/>
        <v>O</v>
      </c>
      <c r="F1797" s="58" t="str">
        <f t="shared" si="1650"/>
        <v>O</v>
      </c>
      <c r="G1797" s="58" t="str">
        <f t="shared" si="1650"/>
        <v>O</v>
      </c>
      <c r="H1797" s="58" t="str">
        <f t="shared" si="1650"/>
        <v>O</v>
      </c>
      <c r="I1797" s="58" t="str">
        <f t="shared" si="1650"/>
        <v>O</v>
      </c>
      <c r="J1797" s="58" t="str">
        <f t="shared" si="1650"/>
        <v>O</v>
      </c>
      <c r="K1797" s="58" t="str">
        <f t="shared" si="1650"/>
        <v>O</v>
      </c>
      <c r="L1797" s="58" t="str">
        <f t="shared" si="1650"/>
        <v>O</v>
      </c>
      <c r="M1797" s="58" t="str">
        <f t="shared" si="1650"/>
        <v>O</v>
      </c>
      <c r="N1797" s="58" t="str">
        <f t="shared" si="1650"/>
        <v>O</v>
      </c>
      <c r="O1797" s="58" t="str">
        <f t="shared" si="1650"/>
        <v>O</v>
      </c>
      <c r="P1797" s="58" t="str">
        <f t="shared" si="1650"/>
        <v>O</v>
      </c>
      <c r="Q1797" s="58" t="str">
        <f t="shared" si="1650"/>
        <v>O</v>
      </c>
    </row>
    <row r="1798" spans="1:17">
      <c r="A1798" s="780"/>
      <c r="B1798" s="58" t="s">
        <v>35</v>
      </c>
      <c r="C1798" s="58" t="str">
        <f t="shared" ref="C1798:Q1798" si="1651">IF(C10=$V$235,"O",IF(C10=$W$235,"O",IF(C10=$X$235,"O",IF(C10=$Y$235,"O",IF(C10=$Z$235,"O",IF(C10=$AA$235,"O",IF(C10=$AB$235,"O",IF(C10=$AC$235,"O",IF(C10=$AD$235,"O",IF(C10=$AE$235,"O",IF(C10=$AF$235,"O",IF(C10=$AG$235,"O",IF(C10=$AH$235,"O",IF(C10=$AI$235,"O",IF(C10=$AJ$235,"O",IF(C10=$AK$235,"O",IF(C10=$AL$235,"O",IF(C10=$AM$235,"O",IF(C10=$AN$235,"O",IF(C10=$AO$235,"O",IF(C10=$AP$235,"O",IF(C10=$AQ$235,"O",IF(C10=$AR$235,"O",IF(C10=$AS$235,"O",IF(C10=$AT$235,"O",IF(C10=$AU$235,"O",IF(C10=$AV$235,"O","X")))))))))))))))))))))))))))</f>
        <v>O</v>
      </c>
      <c r="D1798" s="58" t="str">
        <f t="shared" si="1651"/>
        <v>O</v>
      </c>
      <c r="E1798" s="58" t="str">
        <f t="shared" si="1651"/>
        <v>O</v>
      </c>
      <c r="F1798" s="58" t="str">
        <f t="shared" si="1651"/>
        <v>O</v>
      </c>
      <c r="G1798" s="58" t="str">
        <f t="shared" si="1651"/>
        <v>O</v>
      </c>
      <c r="H1798" s="58" t="str">
        <f t="shared" si="1651"/>
        <v>O</v>
      </c>
      <c r="I1798" s="58" t="str">
        <f t="shared" si="1651"/>
        <v>O</v>
      </c>
      <c r="J1798" s="58" t="str">
        <f t="shared" si="1651"/>
        <v>O</v>
      </c>
      <c r="K1798" s="58" t="str">
        <f t="shared" si="1651"/>
        <v>O</v>
      </c>
      <c r="L1798" s="58" t="str">
        <f t="shared" si="1651"/>
        <v>O</v>
      </c>
      <c r="M1798" s="58" t="str">
        <f t="shared" si="1651"/>
        <v>O</v>
      </c>
      <c r="N1798" s="58" t="str">
        <f t="shared" si="1651"/>
        <v>O</v>
      </c>
      <c r="O1798" s="58" t="str">
        <f t="shared" si="1651"/>
        <v>O</v>
      </c>
      <c r="P1798" s="58" t="str">
        <f t="shared" si="1651"/>
        <v>O</v>
      </c>
      <c r="Q1798" s="58" t="str">
        <f t="shared" si="1651"/>
        <v>O</v>
      </c>
    </row>
    <row r="1799" spans="1:17">
      <c r="A1799" s="780"/>
      <c r="B1799" s="58" t="s">
        <v>36</v>
      </c>
      <c r="C1799" s="58" t="str">
        <f t="shared" ref="C1799:Q1799" si="1652">IF(C11=$V$235,"O",IF(C11=$W$235,"O",IF(C11=$X$235,"O",IF(C11=$Y$235,"O",IF(C11=$Z$235,"O",IF(C11=$AA$235,"O",IF(C11=$AB$235,"O",IF(C11=$AC$235,"O",IF(C11=$AD$235,"O",IF(C11=$AE$235,"O",IF(C11=$AF$235,"O",IF(C11=$AG$235,"O",IF(C11=$AH$235,"O",IF(C11=$AI$235,"O",IF(C11=$AJ$235,"O",IF(C11=$AK$235,"O",IF(C11=$AL$235,"O",IF(C11=$AM$235,"O",IF(C11=$AN$235,"O",IF(C11=$AO$235,"O",IF(C11=$AP$235,"O",IF(C11=$AQ$235,"O",IF(C11=$AR$235,"O",IF(C11=$AS$235,"O",IF(C11=$AT$235,"O",IF(C11=$AU$235,"O",IF(C11=$AV$235,"O","X")))))))))))))))))))))))))))</f>
        <v>O</v>
      </c>
      <c r="D1799" s="58" t="str">
        <f t="shared" si="1652"/>
        <v>O</v>
      </c>
      <c r="E1799" s="58" t="str">
        <f t="shared" si="1652"/>
        <v>O</v>
      </c>
      <c r="F1799" s="58" t="str">
        <f t="shared" si="1652"/>
        <v>O</v>
      </c>
      <c r="G1799" s="58" t="str">
        <f t="shared" si="1652"/>
        <v>O</v>
      </c>
      <c r="H1799" s="58" t="str">
        <f t="shared" si="1652"/>
        <v>O</v>
      </c>
      <c r="I1799" s="58" t="str">
        <f t="shared" si="1652"/>
        <v>O</v>
      </c>
      <c r="J1799" s="58" t="str">
        <f t="shared" si="1652"/>
        <v>O</v>
      </c>
      <c r="K1799" s="58" t="str">
        <f t="shared" si="1652"/>
        <v>O</v>
      </c>
      <c r="L1799" s="58" t="str">
        <f t="shared" si="1652"/>
        <v>O</v>
      </c>
      <c r="M1799" s="58" t="str">
        <f t="shared" si="1652"/>
        <v>O</v>
      </c>
      <c r="N1799" s="58" t="str">
        <f t="shared" si="1652"/>
        <v>O</v>
      </c>
      <c r="O1799" s="58" t="str">
        <f t="shared" si="1652"/>
        <v>O</v>
      </c>
      <c r="P1799" s="58" t="str">
        <f t="shared" si="1652"/>
        <v>O</v>
      </c>
      <c r="Q1799" s="58" t="str">
        <f t="shared" si="1652"/>
        <v>O</v>
      </c>
    </row>
    <row r="1800" spans="1:17">
      <c r="A1800" s="780"/>
      <c r="B1800" s="58" t="s">
        <v>21</v>
      </c>
      <c r="C1800" s="58" t="str">
        <f t="shared" ref="C1800:P1800" si="1653">IF(C12=$V$235,"O",IF(C12=$W$235,"O",IF(C12=$X$235,"O",IF(C12=$Y$235,"O",IF(C12=$Z$235,"O",IF(C12=$AA$235,"O",IF(C12=$AB$235,"O",IF(C12=$AC$235,"O",IF(C12=$AD$235,"O",IF(C12=$AE$235,"O",IF(C12=$AF$235,"O",IF(C12=$AG$235,"O",IF(C12=$AH$235,"O",IF(C12=$AI$235,"O",IF(C12=$AJ$235,"O",IF(C12=$AK$235,"O",IF(C12=$AL$235,"O",IF(C12=$AM$235,"O",IF(C12=$AN$235,"O",IF(C12=$AO$235,"O",IF(C12=$AP$235,"O",IF(C12=$AQ$235,"O",IF(C12=$AR$235,"O",IF(C12=$AS$235,"O",IF(C12=$AT$235,"O",IF(C12=$AU$235,"O",IF(C12=$AV$235,"O","X")))))))))))))))))))))))))))</f>
        <v>O</v>
      </c>
      <c r="D1800" s="58" t="str">
        <f t="shared" si="1653"/>
        <v>O</v>
      </c>
      <c r="E1800" s="58" t="str">
        <f t="shared" si="1653"/>
        <v>O</v>
      </c>
      <c r="F1800" s="58" t="str">
        <f t="shared" si="1653"/>
        <v>O</v>
      </c>
      <c r="G1800" s="58" t="str">
        <f t="shared" si="1653"/>
        <v>O</v>
      </c>
      <c r="H1800" s="58" t="str">
        <f t="shared" si="1653"/>
        <v>O</v>
      </c>
      <c r="I1800" s="58" t="str">
        <f t="shared" si="1653"/>
        <v>O</v>
      </c>
      <c r="J1800" s="58" t="str">
        <f t="shared" si="1653"/>
        <v>O</v>
      </c>
      <c r="K1800" s="58" t="str">
        <f t="shared" si="1653"/>
        <v>O</v>
      </c>
      <c r="L1800" s="58" t="str">
        <f t="shared" si="1653"/>
        <v>O</v>
      </c>
      <c r="M1800" s="58" t="str">
        <f t="shared" si="1653"/>
        <v>O</v>
      </c>
      <c r="N1800" s="58" t="str">
        <f t="shared" si="1653"/>
        <v>O</v>
      </c>
      <c r="O1800" s="58" t="str">
        <f t="shared" si="1653"/>
        <v>O</v>
      </c>
      <c r="P1800" s="58" t="str">
        <f t="shared" si="1653"/>
        <v>O</v>
      </c>
      <c r="Q1800" s="58" t="str">
        <f>IF(Q12=$V$235,"O",IF(Q12=$W$235,"O",IF(Q12=$X$235,"O",IF(Q12=$Y$235,"O",IF(Q12=$Z$235,"O",IF(Q12=$AA$235,"O",IF(Q12=$AB$235,"O",IF(Q12=$AC$235,"O",IF(Q12=$AD$235,"O",IF(Q12=$AE$235,"O",IF(Q12=$AF$235,"O",IF(Q12=$AG$235,"O",IF(Q12=$AH$235,"O",IF(Q12=$AI$235,"O",IF(Q12=$AJ$235,"O",IF(Q12=$AK$235,"O",IF(Q12=$AL$235,"O",IF(Q12=$AM$235,"O",IF(Q12=$AN$235,"O",IF(Q12=$AO$235,"O",IF(Q12=$AP$235,"O",IF(Q12=$AQ$235,"O",IF(Q12=$AR$235,"O",IF(Q12=$AS$235,"O",IF(Q12=$AT$235,"O",IF(Q12=$AU$235,"O",IF(Q12=$AV$235,"O","X")))))))))))))))))))))))))))</f>
        <v>O</v>
      </c>
    </row>
    <row r="1801" spans="1:17">
      <c r="A1801" s="781"/>
      <c r="B1801" s="30" t="s">
        <v>46</v>
      </c>
      <c r="C1801" s="47">
        <f>COUNTIF(C1795:C1800,"O")</f>
        <v>4</v>
      </c>
      <c r="D1801" s="47">
        <f t="shared" ref="D1801:Q1801" si="1654">COUNTIF(D1795:D1800,"O")</f>
        <v>4</v>
      </c>
      <c r="E1801" s="47">
        <f t="shared" si="1654"/>
        <v>4</v>
      </c>
      <c r="F1801" s="47">
        <f t="shared" si="1654"/>
        <v>4</v>
      </c>
      <c r="G1801" s="47">
        <f t="shared" si="1654"/>
        <v>4</v>
      </c>
      <c r="H1801" s="47">
        <f t="shared" si="1654"/>
        <v>4</v>
      </c>
      <c r="I1801" s="47">
        <f t="shared" si="1654"/>
        <v>4</v>
      </c>
      <c r="J1801" s="47">
        <f t="shared" si="1654"/>
        <v>4</v>
      </c>
      <c r="K1801" s="47">
        <f t="shared" si="1654"/>
        <v>4</v>
      </c>
      <c r="L1801" s="47">
        <f t="shared" si="1654"/>
        <v>4</v>
      </c>
      <c r="M1801" s="47">
        <f t="shared" si="1654"/>
        <v>4</v>
      </c>
      <c r="N1801" s="47">
        <f t="shared" si="1654"/>
        <v>4</v>
      </c>
      <c r="O1801" s="47">
        <f t="shared" si="1654"/>
        <v>4</v>
      </c>
      <c r="P1801" s="47">
        <f t="shared" si="1654"/>
        <v>4</v>
      </c>
      <c r="Q1801" s="47">
        <f t="shared" si="1654"/>
        <v>4</v>
      </c>
    </row>
    <row r="1802" spans="1:17">
      <c r="A1802" s="1">
        <v>217</v>
      </c>
      <c r="B1802" s="154" t="s">
        <v>797</v>
      </c>
      <c r="C1802" s="58" t="str">
        <f>C1794&amp;C1801</f>
        <v>34</v>
      </c>
      <c r="D1802" s="58" t="str">
        <f t="shared" ref="D1802:Q1802" si="1655">D1794&amp;D1801</f>
        <v>34</v>
      </c>
      <c r="E1802" s="58" t="str">
        <f t="shared" si="1655"/>
        <v>34</v>
      </c>
      <c r="F1802" s="58" t="str">
        <f t="shared" si="1655"/>
        <v>34</v>
      </c>
      <c r="G1802" s="58" t="str">
        <f t="shared" si="1655"/>
        <v>34</v>
      </c>
      <c r="H1802" s="58" t="str">
        <f t="shared" si="1655"/>
        <v>34</v>
      </c>
      <c r="I1802" s="58" t="str">
        <f t="shared" si="1655"/>
        <v>34</v>
      </c>
      <c r="J1802" s="58" t="str">
        <f t="shared" si="1655"/>
        <v>34</v>
      </c>
      <c r="K1802" s="58" t="str">
        <f t="shared" si="1655"/>
        <v>34</v>
      </c>
      <c r="L1802" s="58" t="str">
        <f t="shared" si="1655"/>
        <v>34</v>
      </c>
      <c r="M1802" s="58" t="str">
        <f t="shared" si="1655"/>
        <v>34</v>
      </c>
      <c r="N1802" s="58" t="str">
        <f t="shared" si="1655"/>
        <v>34</v>
      </c>
      <c r="O1802" s="58" t="str">
        <f t="shared" si="1655"/>
        <v>34</v>
      </c>
      <c r="P1802" s="58" t="str">
        <f t="shared" si="1655"/>
        <v>34</v>
      </c>
      <c r="Q1802" s="58" t="str">
        <f t="shared" si="1655"/>
        <v>34</v>
      </c>
    </row>
    <row r="1803" spans="1:17">
      <c r="A1803" s="779">
        <v>218</v>
      </c>
      <c r="B1803" s="58" t="s">
        <v>32</v>
      </c>
      <c r="C1803" s="58" t="str">
        <f>IF(C7=$V$237,"O",IF(C7=$W$237,"O",IF(C7=$X$237,"O",IF(C7=$Y$237,"O",IF(C7=$Z$237,"O",IF(C7=$AA$237,"O",IF(C7=$AB$237,"O",IF(C7=$AC$237,"O",IF(C7=$AD$237,"O",IF(C7=$AE$237,"O",IF(C7=$AF$237,"O",IF(C7=$AG$237,"O",IF(C7=$AH$237,"O",IF(C7=$AI$237,"O",IF(C7=$AJ$237,"O",IF(C7=$AK$237,"O",IF(C7=$AL$237,"O",IF(C7=$AM$237,"O",IF(C7=$AN$237,"O",IF(C7=$AO$237,"O",IF(C7=$AP$237,"O",IF(C7=$AQ$237,"O",IF(C7=$AR$237,"O",IF(C7=$AS$237,"O",IF(C7=$AT$237,"O",IF(C7=$AU$237,"O",IF(C7=$AV$237,"O","X")))))))))))))))))))))))))))</f>
        <v>O</v>
      </c>
      <c r="D1803" s="58" t="str">
        <f t="shared" ref="D1803:Q1803" si="1656">IF(D7=$V$237,"O",IF(D7=$W$237,"O",IF(D7=$X$237,"O",IF(D7=$Y$237,"O",IF(D7=$Z$237,"O",IF(D7=$AA$237,"O",IF(D7=$AB$237,"O",IF(D7=$AC$237,"O",IF(D7=$AD$237,"O",IF(D7=$AE$237,"O",IF(D7=$AF$237,"O",IF(D7=$AG$237,"O",IF(D7=$AH$237,"O",IF(D7=$AI$237,"O",IF(D7=$AJ$237,"O",IF(D7=$AK$237,"O",IF(D7=$AL$237,"O",IF(D7=$AM$237,"O",IF(D7=$AN$237,"O",IF(D7=$AO$237,"O",IF(D7=$AP$237,"O",IF(D7=$AQ$237,"O",IF(D7=$AR$237,"O",IF(D7=$AS$237,"O",IF(D7=$AT$237,"O",IF(D7=$AU$237,"O",IF(D7=$AV$237,"O","X")))))))))))))))))))))))))))</f>
        <v>O</v>
      </c>
      <c r="E1803" s="58" t="str">
        <f t="shared" si="1656"/>
        <v>O</v>
      </c>
      <c r="F1803" s="58" t="str">
        <f t="shared" si="1656"/>
        <v>O</v>
      </c>
      <c r="G1803" s="58" t="str">
        <f t="shared" si="1656"/>
        <v>O</v>
      </c>
      <c r="H1803" s="58" t="str">
        <f t="shared" si="1656"/>
        <v>O</v>
      </c>
      <c r="I1803" s="58" t="str">
        <f t="shared" si="1656"/>
        <v>O</v>
      </c>
      <c r="J1803" s="58" t="str">
        <f t="shared" si="1656"/>
        <v>O</v>
      </c>
      <c r="K1803" s="58" t="str">
        <f t="shared" si="1656"/>
        <v>O</v>
      </c>
      <c r="L1803" s="58" t="str">
        <f t="shared" si="1656"/>
        <v>O</v>
      </c>
      <c r="M1803" s="58" t="str">
        <f t="shared" si="1656"/>
        <v>O</v>
      </c>
      <c r="N1803" s="58" t="str">
        <f t="shared" si="1656"/>
        <v>O</v>
      </c>
      <c r="O1803" s="58" t="str">
        <f t="shared" si="1656"/>
        <v>O</v>
      </c>
      <c r="P1803" s="58" t="str">
        <f t="shared" si="1656"/>
        <v>O</v>
      </c>
      <c r="Q1803" s="58" t="str">
        <f t="shared" si="1656"/>
        <v>O</v>
      </c>
    </row>
    <row r="1804" spans="1:17">
      <c r="A1804" s="780"/>
      <c r="B1804" s="58" t="s">
        <v>33</v>
      </c>
      <c r="C1804" s="58" t="str">
        <f t="shared" ref="C1804:Q1804" si="1657">IF(C8=$V$237,"O",IF(C8=$W$237,"O",IF(C8=$X$237,"O",IF(C8=$Y$237,"O",IF(C8=$Z$237,"O",IF(C8=$AA$237,"O",IF(C8=$AB$237,"O",IF(C8=$AC$237,"O",IF(C8=$AD$237,"O",IF(C8=$AE$237,"O",IF(C8=$AF$237,"O",IF(C8=$AG$237,"O",IF(C8=$AH$237,"O",IF(C8=$AI$237,"O",IF(C8=$AJ$237,"O",IF(C8=$AK$237,"O",IF(C8=$AL$237,"O",IF(C8=$AM$237,"O",IF(C8=$AN$237,"O",IF(C8=$AO$237,"O",IF(C8=$AP$237,"O",IF(C8=$AQ$237,"O",IF(C8=$AR$237,"O",IF(C8=$AS$237,"O",IF(C8=$AT$237,"O",IF(C8=$AU$237,"O",IF(C8=$AV$237,"O","X")))))))))))))))))))))))))))</f>
        <v>X</v>
      </c>
      <c r="D1804" s="58" t="str">
        <f t="shared" si="1657"/>
        <v>X</v>
      </c>
      <c r="E1804" s="58" t="str">
        <f t="shared" si="1657"/>
        <v>X</v>
      </c>
      <c r="F1804" s="58" t="str">
        <f t="shared" si="1657"/>
        <v>X</v>
      </c>
      <c r="G1804" s="58" t="str">
        <f t="shared" si="1657"/>
        <v>X</v>
      </c>
      <c r="H1804" s="58" t="str">
        <f t="shared" si="1657"/>
        <v>X</v>
      </c>
      <c r="I1804" s="58" t="str">
        <f t="shared" si="1657"/>
        <v>X</v>
      </c>
      <c r="J1804" s="58" t="str">
        <f t="shared" si="1657"/>
        <v>X</v>
      </c>
      <c r="K1804" s="58" t="str">
        <f t="shared" si="1657"/>
        <v>X</v>
      </c>
      <c r="L1804" s="58" t="str">
        <f t="shared" si="1657"/>
        <v>X</v>
      </c>
      <c r="M1804" s="58" t="str">
        <f t="shared" si="1657"/>
        <v>X</v>
      </c>
      <c r="N1804" s="58" t="str">
        <f t="shared" si="1657"/>
        <v>X</v>
      </c>
      <c r="O1804" s="58" t="str">
        <f t="shared" si="1657"/>
        <v>X</v>
      </c>
      <c r="P1804" s="58" t="str">
        <f t="shared" si="1657"/>
        <v>X</v>
      </c>
      <c r="Q1804" s="58" t="str">
        <f t="shared" si="1657"/>
        <v>X</v>
      </c>
    </row>
    <row r="1805" spans="1:17">
      <c r="A1805" s="780"/>
      <c r="B1805" s="58" t="s">
        <v>34</v>
      </c>
      <c r="C1805" s="58" t="str">
        <f t="shared" ref="C1805:Q1805" si="1658">IF(C9=$V$237,"O",IF(C9=$W$237,"O",IF(C9=$X$237,"O",IF(C9=$Y$237,"O",IF(C9=$Z$237,"O",IF(C9=$AA$237,"O",IF(C9=$AB$237,"O",IF(C9=$AC$237,"O",IF(C9=$AD$237,"O",IF(C9=$AE$237,"O",IF(C9=$AF$237,"O",IF(C9=$AG$237,"O",IF(C9=$AH$237,"O",IF(C9=$AI$237,"O",IF(C9=$AJ$237,"O",IF(C9=$AK$237,"O",IF(C9=$AL$237,"O",IF(C9=$AM$237,"O",IF(C9=$AN$237,"O",IF(C9=$AO$237,"O",IF(C9=$AP$237,"O",IF(C9=$AQ$237,"O",IF(C9=$AR$237,"O",IF(C9=$AS$237,"O",IF(C9=$AT$237,"O",IF(C9=$AU$237,"O",IF(C9=$AV$237,"O","X")))))))))))))))))))))))))))</f>
        <v>O</v>
      </c>
      <c r="D1805" s="58" t="str">
        <f t="shared" si="1658"/>
        <v>O</v>
      </c>
      <c r="E1805" s="58" t="str">
        <f t="shared" si="1658"/>
        <v>O</v>
      </c>
      <c r="F1805" s="58" t="str">
        <f t="shared" si="1658"/>
        <v>O</v>
      </c>
      <c r="G1805" s="58" t="str">
        <f t="shared" si="1658"/>
        <v>O</v>
      </c>
      <c r="H1805" s="58" t="str">
        <f t="shared" si="1658"/>
        <v>O</v>
      </c>
      <c r="I1805" s="58" t="str">
        <f t="shared" si="1658"/>
        <v>O</v>
      </c>
      <c r="J1805" s="58" t="str">
        <f t="shared" si="1658"/>
        <v>O</v>
      </c>
      <c r="K1805" s="58" t="str">
        <f t="shared" si="1658"/>
        <v>O</v>
      </c>
      <c r="L1805" s="58" t="str">
        <f t="shared" si="1658"/>
        <v>O</v>
      </c>
      <c r="M1805" s="58" t="str">
        <f t="shared" si="1658"/>
        <v>O</v>
      </c>
      <c r="N1805" s="58" t="str">
        <f t="shared" si="1658"/>
        <v>O</v>
      </c>
      <c r="O1805" s="58" t="str">
        <f t="shared" si="1658"/>
        <v>O</v>
      </c>
      <c r="P1805" s="58" t="str">
        <f t="shared" si="1658"/>
        <v>O</v>
      </c>
      <c r="Q1805" s="58" t="str">
        <f t="shared" si="1658"/>
        <v>O</v>
      </c>
    </row>
    <row r="1806" spans="1:17">
      <c r="A1806" s="780"/>
      <c r="B1806" s="58" t="s">
        <v>35</v>
      </c>
      <c r="C1806" s="58" t="str">
        <f t="shared" ref="C1806:Q1806" si="1659">IF(C10=$V$237,"O",IF(C10=$W$237,"O",IF(C10=$X$237,"O",IF(C10=$Y$237,"O",IF(C10=$Z$237,"O",IF(C10=$AA$237,"O",IF(C10=$AB$237,"O",IF(C10=$AC$237,"O",IF(C10=$AD$237,"O",IF(C10=$AE$237,"O",IF(C10=$AF$237,"O",IF(C10=$AG$237,"O",IF(C10=$AH$237,"O",IF(C10=$AI$237,"O",IF(C10=$AJ$237,"O",IF(C10=$AK$237,"O",IF(C10=$AL$237,"O",IF(C10=$AM$237,"O",IF(C10=$AN$237,"O",IF(C10=$AO$237,"O",IF(C10=$AP$237,"O",IF(C10=$AQ$237,"O",IF(C10=$AR$237,"O",IF(C10=$AS$237,"O",IF(C10=$AT$237,"O",IF(C10=$AU$237,"O",IF(C10=$AV$237,"O","X")))))))))))))))))))))))))))</f>
        <v>X</v>
      </c>
      <c r="D1806" s="58" t="str">
        <f t="shared" si="1659"/>
        <v>X</v>
      </c>
      <c r="E1806" s="58" t="str">
        <f t="shared" si="1659"/>
        <v>X</v>
      </c>
      <c r="F1806" s="58" t="str">
        <f t="shared" si="1659"/>
        <v>X</v>
      </c>
      <c r="G1806" s="58" t="str">
        <f t="shared" si="1659"/>
        <v>X</v>
      </c>
      <c r="H1806" s="58" t="str">
        <f t="shared" si="1659"/>
        <v>X</v>
      </c>
      <c r="I1806" s="58" t="str">
        <f t="shared" si="1659"/>
        <v>X</v>
      </c>
      <c r="J1806" s="58" t="str">
        <f t="shared" si="1659"/>
        <v>X</v>
      </c>
      <c r="K1806" s="58" t="str">
        <f t="shared" si="1659"/>
        <v>X</v>
      </c>
      <c r="L1806" s="58" t="str">
        <f t="shared" si="1659"/>
        <v>X</v>
      </c>
      <c r="M1806" s="58" t="str">
        <f t="shared" si="1659"/>
        <v>X</v>
      </c>
      <c r="N1806" s="58" t="str">
        <f t="shared" si="1659"/>
        <v>X</v>
      </c>
      <c r="O1806" s="58" t="str">
        <f t="shared" si="1659"/>
        <v>X</v>
      </c>
      <c r="P1806" s="58" t="str">
        <f t="shared" si="1659"/>
        <v>X</v>
      </c>
      <c r="Q1806" s="58" t="str">
        <f t="shared" si="1659"/>
        <v>X</v>
      </c>
    </row>
    <row r="1807" spans="1:17">
      <c r="A1807" s="780"/>
      <c r="B1807" s="58" t="s">
        <v>36</v>
      </c>
      <c r="C1807" s="58" t="str">
        <f t="shared" ref="C1807:Q1807" si="1660">IF(C11=$V$237,"O",IF(C11=$W$237,"O",IF(C11=$X$237,"O",IF(C11=$Y$237,"O",IF(C11=$Z$237,"O",IF(C11=$AA$237,"O",IF(C11=$AB$237,"O",IF(C11=$AC$237,"O",IF(C11=$AD$237,"O",IF(C11=$AE$237,"O",IF(C11=$AF$237,"O",IF(C11=$AG$237,"O",IF(C11=$AH$237,"O",IF(C11=$AI$237,"O",IF(C11=$AJ$237,"O",IF(C11=$AK$237,"O",IF(C11=$AL$237,"O",IF(C11=$AM$237,"O",IF(C11=$AN$237,"O",IF(C11=$AO$237,"O",IF(C11=$AP$237,"O",IF(C11=$AQ$237,"O",IF(C11=$AR$237,"O",IF(C11=$AS$237,"O",IF(C11=$AT$237,"O",IF(C11=$AU$237,"O",IF(C11=$AV$237,"O","X")))))))))))))))))))))))))))</f>
        <v>X</v>
      </c>
      <c r="D1807" s="58" t="str">
        <f t="shared" si="1660"/>
        <v>X</v>
      </c>
      <c r="E1807" s="58" t="str">
        <f t="shared" si="1660"/>
        <v>X</v>
      </c>
      <c r="F1807" s="58" t="str">
        <f t="shared" si="1660"/>
        <v>X</v>
      </c>
      <c r="G1807" s="58" t="str">
        <f t="shared" si="1660"/>
        <v>X</v>
      </c>
      <c r="H1807" s="58" t="str">
        <f t="shared" si="1660"/>
        <v>X</v>
      </c>
      <c r="I1807" s="58" t="str">
        <f t="shared" si="1660"/>
        <v>X</v>
      </c>
      <c r="J1807" s="58" t="str">
        <f t="shared" si="1660"/>
        <v>X</v>
      </c>
      <c r="K1807" s="58" t="str">
        <f t="shared" si="1660"/>
        <v>X</v>
      </c>
      <c r="L1807" s="58" t="str">
        <f t="shared" si="1660"/>
        <v>X</v>
      </c>
      <c r="M1807" s="58" t="str">
        <f t="shared" si="1660"/>
        <v>X</v>
      </c>
      <c r="N1807" s="58" t="str">
        <f t="shared" si="1660"/>
        <v>X</v>
      </c>
      <c r="O1807" s="58" t="str">
        <f t="shared" si="1660"/>
        <v>X</v>
      </c>
      <c r="P1807" s="58" t="str">
        <f t="shared" si="1660"/>
        <v>X</v>
      </c>
      <c r="Q1807" s="58" t="str">
        <f t="shared" si="1660"/>
        <v>X</v>
      </c>
    </row>
    <row r="1808" spans="1:17">
      <c r="A1808" s="780"/>
      <c r="B1808" s="58" t="s">
        <v>21</v>
      </c>
      <c r="C1808" s="58" t="str">
        <f t="shared" ref="C1808:Q1808" si="1661">IF(C12=$V$237,"O",IF(C12=$W$237,"O",IF(C12=$X$237,"O",IF(C12=$Y$237,"O",IF(C12=$Z$237,"O",IF(C12=$AA$237,"O",IF(C12=$AB$237,"O",IF(C12=$AC$237,"O",IF(C12=$AD$237,"O",IF(C12=$AE$237,"O",IF(C12=$AF$237,"O",IF(C12=$AG$237,"O",IF(C12=$AH$237,"O",IF(C12=$AI$237,"O",IF(C12=$AJ$237,"O",IF(C12=$AK$237,"O",IF(C12=$AL$237,"O",IF(C12=$AM$237,"O",IF(C12=$AN$237,"O",IF(C12=$AO$237,"O",IF(C12=$AP$237,"O",IF(C12=$AQ$237,"O",IF(C12=$AR$237,"O",IF(C12=$AS$237,"O",IF(C12=$AT$237,"O",IF(C12=$AU$237,"O",IF(C12=$AV$237,"O","X")))))))))))))))))))))))))))</f>
        <v>O</v>
      </c>
      <c r="D1808" s="58" t="str">
        <f t="shared" si="1661"/>
        <v>O</v>
      </c>
      <c r="E1808" s="58" t="str">
        <f t="shared" si="1661"/>
        <v>O</v>
      </c>
      <c r="F1808" s="58" t="str">
        <f t="shared" si="1661"/>
        <v>O</v>
      </c>
      <c r="G1808" s="58" t="str">
        <f t="shared" si="1661"/>
        <v>O</v>
      </c>
      <c r="H1808" s="58" t="str">
        <f t="shared" si="1661"/>
        <v>O</v>
      </c>
      <c r="I1808" s="58" t="str">
        <f t="shared" si="1661"/>
        <v>O</v>
      </c>
      <c r="J1808" s="58" t="str">
        <f t="shared" si="1661"/>
        <v>O</v>
      </c>
      <c r="K1808" s="58" t="str">
        <f t="shared" si="1661"/>
        <v>O</v>
      </c>
      <c r="L1808" s="58" t="str">
        <f t="shared" si="1661"/>
        <v>O</v>
      </c>
      <c r="M1808" s="58" t="str">
        <f t="shared" si="1661"/>
        <v>O</v>
      </c>
      <c r="N1808" s="58" t="str">
        <f t="shared" si="1661"/>
        <v>O</v>
      </c>
      <c r="O1808" s="58" t="str">
        <f t="shared" si="1661"/>
        <v>O</v>
      </c>
      <c r="P1808" s="58" t="str">
        <f t="shared" si="1661"/>
        <v>O</v>
      </c>
      <c r="Q1808" s="58" t="str">
        <f t="shared" si="1661"/>
        <v>O</v>
      </c>
    </row>
    <row r="1809" spans="1:70">
      <c r="A1809" s="781"/>
      <c r="B1809" s="30" t="s">
        <v>46</v>
      </c>
      <c r="C1809" s="47">
        <f>COUNTIF(C1803:C1808,"O")</f>
        <v>3</v>
      </c>
      <c r="D1809" s="47">
        <f t="shared" ref="D1809:Q1809" si="1662">COUNTIF(D1803:D1808,"O")</f>
        <v>3</v>
      </c>
      <c r="E1809" s="47">
        <f t="shared" si="1662"/>
        <v>3</v>
      </c>
      <c r="F1809" s="47">
        <f t="shared" si="1662"/>
        <v>3</v>
      </c>
      <c r="G1809" s="47">
        <f t="shared" si="1662"/>
        <v>3</v>
      </c>
      <c r="H1809" s="47">
        <f t="shared" si="1662"/>
        <v>3</v>
      </c>
      <c r="I1809" s="47">
        <f t="shared" si="1662"/>
        <v>3</v>
      </c>
      <c r="J1809" s="47">
        <f t="shared" si="1662"/>
        <v>3</v>
      </c>
      <c r="K1809" s="47">
        <f t="shared" si="1662"/>
        <v>3</v>
      </c>
      <c r="L1809" s="47">
        <f t="shared" si="1662"/>
        <v>3</v>
      </c>
      <c r="M1809" s="47">
        <f t="shared" si="1662"/>
        <v>3</v>
      </c>
      <c r="N1809" s="47">
        <f t="shared" si="1662"/>
        <v>3</v>
      </c>
      <c r="O1809" s="47">
        <f t="shared" si="1662"/>
        <v>3</v>
      </c>
      <c r="P1809" s="47">
        <f t="shared" si="1662"/>
        <v>3</v>
      </c>
      <c r="Q1809" s="47">
        <f t="shared" si="1662"/>
        <v>3</v>
      </c>
    </row>
    <row r="1810" spans="1:70">
      <c r="A1810" s="779">
        <v>219</v>
      </c>
      <c r="B1810" s="58" t="s">
        <v>32</v>
      </c>
      <c r="C1810" s="58" t="str">
        <f>IF(C7=$V$238,"O",IF(C7=$W$238,"O",IF(C7=$X$238,"O",IF(C7=$Y$238,"O",IF(C7=$Z$238,"O",IF(C7=$AA$238,"O",IF(C7=$AB$238,"O",IF(C7=$AC$238,"O",IF(C7=$AD$238,"O",IF(C7=$AE$238,"O",IF(C7=$AF$238,"O",IF(C7=$AG$238,"O",IF(C7=$AH$238,"O",IF(C7=$AI$238,"O",IF(C7=$AJ$238,"O",IF(C7=$AK$238,"O",IF(C7=$AL$238,"O",IF(C7=$AM$238,"O",IF(C7=$AN$238,"O",IF(C7=$AO$238,"O",IF(C7=$AP$238,"O",IF(C7=$AQ$238,"O",IF(C7=$AR$238,"O",IF(C7=$AS$238,"O",IF(C7=$AT$238,"O",IF(C7=$AU$238,"O",IF(C7=$AV$238,"O","X")))))))))))))))))))))))))))</f>
        <v>X</v>
      </c>
      <c r="D1810" s="58" t="str">
        <f t="shared" ref="D1810:Q1810" si="1663">IF(D7=$V$238,"O",IF(D7=$W$238,"O",IF(D7=$X$238,"O",IF(D7=$Y$238,"O",IF(D7=$Z$238,"O",IF(D7=$AA$238,"O",IF(D7=$AB$238,"O",IF(D7=$AC$238,"O",IF(D7=$AD$238,"O",IF(D7=$AE$238,"O",IF(D7=$AF$238,"O",IF(D7=$AG$238,"O",IF(D7=$AH$238,"O",IF(D7=$AI$238,"O",IF(D7=$AJ$238,"O",IF(D7=$AK$238,"O",IF(D7=$AL$238,"O",IF(D7=$AM$238,"O",IF(D7=$AN$238,"O",IF(D7=$AO$238,"O",IF(D7=$AP$238,"O",IF(D7=$AQ$238,"O",IF(D7=$AR$238,"O",IF(D7=$AS$238,"O",IF(D7=$AT$238,"O",IF(D7=$AU$238,"O",IF(D7=$AV$238,"O","X")))))))))))))))))))))))))))</f>
        <v>X</v>
      </c>
      <c r="E1810" s="58" t="str">
        <f t="shared" si="1663"/>
        <v>X</v>
      </c>
      <c r="F1810" s="58" t="str">
        <f t="shared" si="1663"/>
        <v>X</v>
      </c>
      <c r="G1810" s="58" t="str">
        <f t="shared" si="1663"/>
        <v>X</v>
      </c>
      <c r="H1810" s="58" t="str">
        <f t="shared" si="1663"/>
        <v>X</v>
      </c>
      <c r="I1810" s="58" t="str">
        <f t="shared" si="1663"/>
        <v>X</v>
      </c>
      <c r="J1810" s="58" t="str">
        <f t="shared" si="1663"/>
        <v>X</v>
      </c>
      <c r="K1810" s="58" t="str">
        <f t="shared" si="1663"/>
        <v>X</v>
      </c>
      <c r="L1810" s="58" t="str">
        <f t="shared" si="1663"/>
        <v>X</v>
      </c>
      <c r="M1810" s="58" t="str">
        <f t="shared" si="1663"/>
        <v>X</v>
      </c>
      <c r="N1810" s="58" t="str">
        <f t="shared" si="1663"/>
        <v>X</v>
      </c>
      <c r="O1810" s="58" t="str">
        <f t="shared" si="1663"/>
        <v>X</v>
      </c>
      <c r="P1810" s="58" t="str">
        <f t="shared" si="1663"/>
        <v>X</v>
      </c>
      <c r="Q1810" s="58" t="str">
        <f t="shared" si="1663"/>
        <v>X</v>
      </c>
    </row>
    <row r="1811" spans="1:70">
      <c r="A1811" s="780"/>
      <c r="B1811" s="58" t="s">
        <v>33</v>
      </c>
      <c r="C1811" s="58" t="str">
        <f t="shared" ref="C1811:Q1811" si="1664">IF(C8=$V$238,"O",IF(C8=$W$238,"O",IF(C8=$X$238,"O",IF(C8=$Y$238,"O",IF(C8=$Z$238,"O",IF(C8=$AA$238,"O",IF(C8=$AB$238,"O",IF(C8=$AC$238,"O",IF(C8=$AD$238,"O",IF(C8=$AE$238,"O",IF(C8=$AF$238,"O",IF(C8=$AG$238,"O",IF(C8=$AH$238,"O",IF(C8=$AI$238,"O",IF(C8=$AJ$238,"O",IF(C8=$AK$238,"O",IF(C8=$AL$238,"O",IF(C8=$AM$238,"O",IF(C8=$AN$238,"O",IF(C8=$AO$238,"O",IF(C8=$AP$238,"O",IF(C8=$AQ$238,"O",IF(C8=$AR$238,"O",IF(C8=$AS$238,"O",IF(C8=$AT$238,"O",IF(C8=$AU$238,"O",IF(C8=$AV$238,"O","X")))))))))))))))))))))))))))</f>
        <v>O</v>
      </c>
      <c r="D1811" s="58" t="str">
        <f t="shared" si="1664"/>
        <v>O</v>
      </c>
      <c r="E1811" s="58" t="str">
        <f t="shared" si="1664"/>
        <v>O</v>
      </c>
      <c r="F1811" s="58" t="str">
        <f t="shared" si="1664"/>
        <v>O</v>
      </c>
      <c r="G1811" s="58" t="str">
        <f t="shared" si="1664"/>
        <v>O</v>
      </c>
      <c r="H1811" s="58" t="str">
        <f t="shared" si="1664"/>
        <v>O</v>
      </c>
      <c r="I1811" s="58" t="str">
        <f t="shared" si="1664"/>
        <v>O</v>
      </c>
      <c r="J1811" s="58" t="str">
        <f t="shared" si="1664"/>
        <v>O</v>
      </c>
      <c r="K1811" s="58" t="str">
        <f t="shared" si="1664"/>
        <v>O</v>
      </c>
      <c r="L1811" s="58" t="str">
        <f t="shared" si="1664"/>
        <v>O</v>
      </c>
      <c r="M1811" s="58" t="str">
        <f t="shared" si="1664"/>
        <v>O</v>
      </c>
      <c r="N1811" s="58" t="str">
        <f t="shared" si="1664"/>
        <v>O</v>
      </c>
      <c r="O1811" s="58" t="str">
        <f t="shared" si="1664"/>
        <v>O</v>
      </c>
      <c r="P1811" s="58" t="str">
        <f t="shared" si="1664"/>
        <v>O</v>
      </c>
      <c r="Q1811" s="58" t="str">
        <f t="shared" si="1664"/>
        <v>O</v>
      </c>
    </row>
    <row r="1812" spans="1:70">
      <c r="A1812" s="780"/>
      <c r="B1812" s="58" t="s">
        <v>34</v>
      </c>
      <c r="C1812" s="58" t="str">
        <f t="shared" ref="C1812:Q1812" si="1665">IF(C9=$V$238,"O",IF(C9=$W$238,"O",IF(C9=$X$238,"O",IF(C9=$Y$238,"O",IF(C9=$Z$238,"O",IF(C9=$AA$238,"O",IF(C9=$AB$238,"O",IF(C9=$AC$238,"O",IF(C9=$AD$238,"O",IF(C9=$AE$238,"O",IF(C9=$AF$238,"O",IF(C9=$AG$238,"O",IF(C9=$AH$238,"O",IF(C9=$AI$238,"O",IF(C9=$AJ$238,"O",IF(C9=$AK$238,"O",IF(C9=$AL$238,"O",IF(C9=$AM$238,"O",IF(C9=$AN$238,"O",IF(C9=$AO$238,"O",IF(C9=$AP$238,"O",IF(C9=$AQ$238,"O",IF(C9=$AR$238,"O",IF(C9=$AS$238,"O",IF(C9=$AT$238,"O",IF(C9=$AU$238,"O",IF(C9=$AV$238,"O","X")))))))))))))))))))))))))))</f>
        <v>X</v>
      </c>
      <c r="D1812" s="58" t="str">
        <f t="shared" si="1665"/>
        <v>X</v>
      </c>
      <c r="E1812" s="58" t="str">
        <f t="shared" si="1665"/>
        <v>X</v>
      </c>
      <c r="F1812" s="58" t="str">
        <f t="shared" si="1665"/>
        <v>X</v>
      </c>
      <c r="G1812" s="58" t="str">
        <f t="shared" si="1665"/>
        <v>X</v>
      </c>
      <c r="H1812" s="58" t="str">
        <f t="shared" si="1665"/>
        <v>X</v>
      </c>
      <c r="I1812" s="58" t="str">
        <f t="shared" si="1665"/>
        <v>X</v>
      </c>
      <c r="J1812" s="58" t="str">
        <f t="shared" si="1665"/>
        <v>X</v>
      </c>
      <c r="K1812" s="58" t="str">
        <f t="shared" si="1665"/>
        <v>X</v>
      </c>
      <c r="L1812" s="58" t="str">
        <f t="shared" si="1665"/>
        <v>X</v>
      </c>
      <c r="M1812" s="58" t="str">
        <f t="shared" si="1665"/>
        <v>X</v>
      </c>
      <c r="N1812" s="58" t="str">
        <f t="shared" si="1665"/>
        <v>X</v>
      </c>
      <c r="O1812" s="58" t="str">
        <f t="shared" si="1665"/>
        <v>X</v>
      </c>
      <c r="P1812" s="58" t="str">
        <f t="shared" si="1665"/>
        <v>X</v>
      </c>
      <c r="Q1812" s="58" t="str">
        <f t="shared" si="1665"/>
        <v>X</v>
      </c>
    </row>
    <row r="1813" spans="1:70">
      <c r="A1813" s="780"/>
      <c r="B1813" s="58" t="s">
        <v>35</v>
      </c>
      <c r="C1813" s="58" t="str">
        <f t="shared" ref="C1813:Q1813" si="1666">IF(C10=$V$238,"O",IF(C10=$W$238,"O",IF(C10=$X$238,"O",IF(C10=$Y$238,"O",IF(C10=$Z$238,"O",IF(C10=$AA$238,"O",IF(C10=$AB$238,"O",IF(C10=$AC$238,"O",IF(C10=$AD$238,"O",IF(C10=$AE$238,"O",IF(C10=$AF$238,"O",IF(C10=$AG$238,"O",IF(C10=$AH$238,"O",IF(C10=$AI$238,"O",IF(C10=$AJ$238,"O",IF(C10=$AK$238,"O",IF(C10=$AL$238,"O",IF(C10=$AM$238,"O",IF(C10=$AN$238,"O",IF(C10=$AO$238,"O",IF(C10=$AP$238,"O",IF(C10=$AQ$238,"O",IF(C10=$AR$238,"O",IF(C10=$AS$238,"O",IF(C10=$AT$238,"O",IF(C10=$AU$238,"O",IF(C10=$AV$238,"O","X")))))))))))))))))))))))))))</f>
        <v>O</v>
      </c>
      <c r="D1813" s="58" t="str">
        <f t="shared" si="1666"/>
        <v>O</v>
      </c>
      <c r="E1813" s="58" t="str">
        <f t="shared" si="1666"/>
        <v>O</v>
      </c>
      <c r="F1813" s="58" t="str">
        <f t="shared" si="1666"/>
        <v>O</v>
      </c>
      <c r="G1813" s="58" t="str">
        <f t="shared" si="1666"/>
        <v>O</v>
      </c>
      <c r="H1813" s="58" t="str">
        <f t="shared" si="1666"/>
        <v>O</v>
      </c>
      <c r="I1813" s="58" t="str">
        <f t="shared" si="1666"/>
        <v>O</v>
      </c>
      <c r="J1813" s="58" t="str">
        <f t="shared" si="1666"/>
        <v>O</v>
      </c>
      <c r="K1813" s="58" t="str">
        <f t="shared" si="1666"/>
        <v>O</v>
      </c>
      <c r="L1813" s="58" t="str">
        <f t="shared" si="1666"/>
        <v>O</v>
      </c>
      <c r="M1813" s="58" t="str">
        <f t="shared" si="1666"/>
        <v>O</v>
      </c>
      <c r="N1813" s="58" t="str">
        <f t="shared" si="1666"/>
        <v>O</v>
      </c>
      <c r="O1813" s="58" t="str">
        <f t="shared" si="1666"/>
        <v>O</v>
      </c>
      <c r="P1813" s="58" t="str">
        <f t="shared" si="1666"/>
        <v>O</v>
      </c>
      <c r="Q1813" s="58" t="str">
        <f t="shared" si="1666"/>
        <v>O</v>
      </c>
    </row>
    <row r="1814" spans="1:70">
      <c r="A1814" s="780"/>
      <c r="B1814" s="58" t="s">
        <v>36</v>
      </c>
      <c r="C1814" s="58" t="str">
        <f t="shared" ref="C1814:Q1814" si="1667">IF(C11=$V$238,"O",IF(C11=$W$238,"O",IF(C11=$X$238,"O",IF(C11=$Y$238,"O",IF(C11=$Z$238,"O",IF(C11=$AA$238,"O",IF(C11=$AB$238,"O",IF(C11=$AC$238,"O",IF(C11=$AD$238,"O",IF(C11=$AE$238,"O",IF(C11=$AF$238,"O",IF(C11=$AG$238,"O",IF(C11=$AH$238,"O",IF(C11=$AI$238,"O",IF(C11=$AJ$238,"O",IF(C11=$AK$238,"O",IF(C11=$AL$238,"O",IF(C11=$AM$238,"O",IF(C11=$AN$238,"O",IF(C11=$AO$238,"O",IF(C11=$AP$238,"O",IF(C11=$AQ$238,"O",IF(C11=$AR$238,"O",IF(C11=$AS$238,"O",IF(C11=$AT$238,"O",IF(C11=$AU$238,"O",IF(C11=$AV$238,"O","X")))))))))))))))))))))))))))</f>
        <v>O</v>
      </c>
      <c r="D1814" s="58" t="str">
        <f t="shared" si="1667"/>
        <v>O</v>
      </c>
      <c r="E1814" s="58" t="str">
        <f t="shared" si="1667"/>
        <v>O</v>
      </c>
      <c r="F1814" s="58" t="str">
        <f t="shared" si="1667"/>
        <v>O</v>
      </c>
      <c r="G1814" s="58" t="str">
        <f t="shared" si="1667"/>
        <v>O</v>
      </c>
      <c r="H1814" s="58" t="str">
        <f t="shared" si="1667"/>
        <v>O</v>
      </c>
      <c r="I1814" s="58" t="str">
        <f t="shared" si="1667"/>
        <v>O</v>
      </c>
      <c r="J1814" s="58" t="str">
        <f t="shared" si="1667"/>
        <v>O</v>
      </c>
      <c r="K1814" s="58" t="str">
        <f t="shared" si="1667"/>
        <v>O</v>
      </c>
      <c r="L1814" s="58" t="str">
        <f t="shared" si="1667"/>
        <v>O</v>
      </c>
      <c r="M1814" s="58" t="str">
        <f t="shared" si="1667"/>
        <v>O</v>
      </c>
      <c r="N1814" s="58" t="str">
        <f t="shared" si="1667"/>
        <v>O</v>
      </c>
      <c r="O1814" s="58" t="str">
        <f t="shared" si="1667"/>
        <v>O</v>
      </c>
      <c r="P1814" s="58" t="str">
        <f t="shared" si="1667"/>
        <v>O</v>
      </c>
      <c r="Q1814" s="58" t="str">
        <f t="shared" si="1667"/>
        <v>O</v>
      </c>
    </row>
    <row r="1815" spans="1:70">
      <c r="A1815" s="780"/>
      <c r="B1815" s="58" t="s">
        <v>21</v>
      </c>
      <c r="C1815" s="58" t="str">
        <f t="shared" ref="C1815:P1815" si="1668">IF(C12=$V$238,"O",IF(C12=$W$238,"O",IF(C12=$X$238,"O",IF(C12=$Y$238,"O",IF(C12=$Z$238,"O",IF(C12=$AA$238,"O",IF(C12=$AB$238,"O",IF(C12=$AC$238,"O",IF(C12=$AD$238,"O",IF(C12=$AE$238,"O",IF(C12=$AF$238,"O",IF(C12=$AG$238,"O",IF(C12=$AH$238,"O",IF(C12=$AI$238,"O",IF(C12=$AJ$238,"O",IF(C12=$AK$238,"O",IF(C12=$AL$238,"O",IF(C12=$AM$238,"O",IF(C12=$AN$238,"O",IF(C12=$AO$238,"O",IF(C12=$AP$238,"O",IF(C12=$AQ$238,"O",IF(C12=$AR$238,"O",IF(C12=$AS$238,"O",IF(C12=$AT$238,"O",IF(C12=$AU$238,"O",IF(C12=$AV$238,"O","X")))))))))))))))))))))))))))</f>
        <v>O</v>
      </c>
      <c r="D1815" s="58" t="str">
        <f t="shared" si="1668"/>
        <v>O</v>
      </c>
      <c r="E1815" s="58" t="str">
        <f t="shared" si="1668"/>
        <v>O</v>
      </c>
      <c r="F1815" s="58" t="str">
        <f t="shared" si="1668"/>
        <v>O</v>
      </c>
      <c r="G1815" s="58" t="str">
        <f t="shared" si="1668"/>
        <v>O</v>
      </c>
      <c r="H1815" s="58" t="str">
        <f t="shared" si="1668"/>
        <v>O</v>
      </c>
      <c r="I1815" s="58" t="str">
        <f t="shared" si="1668"/>
        <v>O</v>
      </c>
      <c r="J1815" s="58" t="str">
        <f t="shared" si="1668"/>
        <v>O</v>
      </c>
      <c r="K1815" s="58" t="str">
        <f t="shared" si="1668"/>
        <v>O</v>
      </c>
      <c r="L1815" s="58" t="str">
        <f t="shared" si="1668"/>
        <v>O</v>
      </c>
      <c r="M1815" s="58" t="str">
        <f t="shared" si="1668"/>
        <v>O</v>
      </c>
      <c r="N1815" s="58" t="str">
        <f t="shared" si="1668"/>
        <v>O</v>
      </c>
      <c r="O1815" s="58" t="str">
        <f t="shared" si="1668"/>
        <v>O</v>
      </c>
      <c r="P1815" s="58" t="str">
        <f t="shared" si="1668"/>
        <v>O</v>
      </c>
      <c r="Q1815" s="58" t="str">
        <f>IF(Q12=$V$238,"O",IF(Q12=$W$238,"O",IF(Q12=$X$238,"O",IF(Q12=$Y$238,"O",IF(Q12=$Z$238,"O",IF(Q12=$AA$238,"O",IF(Q12=$AB$238,"O",IF(Q12=$AC$238,"O",IF(Q12=$AD$238,"O",IF(Q12=$AE$238,"O",IF(Q12=$AF$238,"O",IF(Q12=$AG$238,"O",IF(Q12=$AH$238,"O",IF(Q12=$AI$238,"O",IF(Q12=$AJ$238,"O",IF(Q12=$AK$238,"O",IF(Q12=$AL$238,"O",IF(Q12=$AM$238,"O",IF(Q12=$AN$238,"O",IF(Q12=$AO$238,"O",IF(Q12=$AP$238,"O",IF(Q12=$AQ$238,"O",IF(Q12=$AR$238,"O",IF(Q12=$AS$238,"O",IF(Q12=$AT$238,"O",IF(Q12=$AU$238,"O",IF(Q12=$AV$238,"O","X")))))))))))))))))))))))))))</f>
        <v>O</v>
      </c>
    </row>
    <row r="1816" spans="1:70">
      <c r="A1816" s="781"/>
      <c r="B1816" s="30" t="s">
        <v>46</v>
      </c>
      <c r="C1816" s="47">
        <f>COUNTIF(C1810:C1815,"O")</f>
        <v>4</v>
      </c>
      <c r="D1816" s="47">
        <f t="shared" ref="D1816:Q1816" si="1669">COUNTIF(D1810:D1815,"O")</f>
        <v>4</v>
      </c>
      <c r="E1816" s="47">
        <f t="shared" si="1669"/>
        <v>4</v>
      </c>
      <c r="F1816" s="47">
        <f t="shared" si="1669"/>
        <v>4</v>
      </c>
      <c r="G1816" s="47">
        <f t="shared" si="1669"/>
        <v>4</v>
      </c>
      <c r="H1816" s="47">
        <f t="shared" si="1669"/>
        <v>4</v>
      </c>
      <c r="I1816" s="47">
        <f t="shared" si="1669"/>
        <v>4</v>
      </c>
      <c r="J1816" s="47">
        <f t="shared" si="1669"/>
        <v>4</v>
      </c>
      <c r="K1816" s="47">
        <f t="shared" si="1669"/>
        <v>4</v>
      </c>
      <c r="L1816" s="47">
        <f t="shared" si="1669"/>
        <v>4</v>
      </c>
      <c r="M1816" s="47">
        <f t="shared" si="1669"/>
        <v>4</v>
      </c>
      <c r="N1816" s="47">
        <f t="shared" si="1669"/>
        <v>4</v>
      </c>
      <c r="O1816" s="47">
        <f t="shared" si="1669"/>
        <v>4</v>
      </c>
      <c r="P1816" s="47">
        <f t="shared" si="1669"/>
        <v>4</v>
      </c>
      <c r="Q1816" s="47">
        <f t="shared" si="1669"/>
        <v>4</v>
      </c>
    </row>
    <row r="1817" spans="1:70">
      <c r="A1817" s="1">
        <v>220</v>
      </c>
      <c r="B1817" s="154" t="s">
        <v>803</v>
      </c>
      <c r="C1817" s="58" t="str">
        <f>C1809&amp;C1816</f>
        <v>34</v>
      </c>
      <c r="D1817" s="58" t="str">
        <f t="shared" ref="D1817:Q1817" si="1670">D1809&amp;D1816</f>
        <v>34</v>
      </c>
      <c r="E1817" s="58" t="str">
        <f t="shared" si="1670"/>
        <v>34</v>
      </c>
      <c r="F1817" s="58" t="str">
        <f t="shared" si="1670"/>
        <v>34</v>
      </c>
      <c r="G1817" s="58" t="str">
        <f t="shared" si="1670"/>
        <v>34</v>
      </c>
      <c r="H1817" s="58" t="str">
        <f t="shared" si="1670"/>
        <v>34</v>
      </c>
      <c r="I1817" s="58" t="str">
        <f t="shared" si="1670"/>
        <v>34</v>
      </c>
      <c r="J1817" s="58" t="str">
        <f t="shared" si="1670"/>
        <v>34</v>
      </c>
      <c r="K1817" s="58" t="str">
        <f t="shared" si="1670"/>
        <v>34</v>
      </c>
      <c r="L1817" s="58" t="str">
        <f t="shared" si="1670"/>
        <v>34</v>
      </c>
      <c r="M1817" s="58" t="str">
        <f t="shared" si="1670"/>
        <v>34</v>
      </c>
      <c r="N1817" s="58" t="str">
        <f t="shared" si="1670"/>
        <v>34</v>
      </c>
      <c r="O1817" s="58" t="str">
        <f t="shared" si="1670"/>
        <v>34</v>
      </c>
      <c r="P1817" s="58" t="str">
        <f t="shared" si="1670"/>
        <v>34</v>
      </c>
      <c r="Q1817" s="58" t="str">
        <f t="shared" si="1670"/>
        <v>34</v>
      </c>
    </row>
    <row r="1818" spans="1:70">
      <c r="A1818" s="779">
        <v>221</v>
      </c>
      <c r="B1818" s="58" t="s">
        <v>32</v>
      </c>
      <c r="C1818" s="58" t="str">
        <f>IF(C7=$V$240,"O",IF(C7=$W$240,"O",IF(C7=$X$240,"O",IF(C7=$Y$240,"O",IF(C7=$Z$240,"O",IF(C7=$AA$240,"O",IF(C7=$AB$240,"O",IF(C7=$AC$240,"O",IF(C7=$AD$240,"O",IF(C7=$AE$240,"O",IF(C7=$AF$240,"O",IF(C7=$AG$240,"O",IF(C7=$AH$240,"O",IF(C7=$AI$240,"O",IF(C7=$AJ$240,"O",IF(C7=$AK$240,"O",IF(C7=$AL$240,"O",IF(C7=$AM$240,"O",IF(C7=$AN$240,"O",IF(C7=$AO$240,"O",IF(C7=$AP$240,"O",IF(C7=$AQ$240,"O",IF(C7=$AR$240,"O",IF(C7=$AS$240,"O",IF(C7=$AT$240,"O","X")))))))))))))))))))))))))</f>
        <v>O</v>
      </c>
      <c r="D1818" s="58" t="str">
        <f t="shared" ref="D1818:Q1818" si="1671">IF(D7=$V$240,"O",IF(D7=$W$240,"O",IF(D7=$X$240,"O",IF(D7=$Y$240,"O",IF(D7=$Z$240,"O",IF(D7=$AA$240,"O",IF(D7=$AB$240,"O",IF(D7=$AC$240,"O",IF(D7=$AD$240,"O",IF(D7=$AE$240,"O",IF(D7=$AF$240,"O",IF(D7=$AG$240,"O",IF(D7=$AH$240,"O",IF(D7=$AI$240,"O",IF(D7=$AJ$240,"O",IF(D7=$AK$240,"O",IF(D7=$AL$240,"O",IF(D7=$AM$240,"O",IF(D7=$AN$240,"O",IF(D7=$AO$240,"O",IF(D7=$AP$240,"O",IF(D7=$AQ$240,"O",IF(D7=$AR$240,"O",IF(D7=$AS$240,"O",IF(D7=$AT$240,"O","X")))))))))))))))))))))))))</f>
        <v>O</v>
      </c>
      <c r="E1818" s="58" t="str">
        <f t="shared" si="1671"/>
        <v>O</v>
      </c>
      <c r="F1818" s="58" t="str">
        <f t="shared" si="1671"/>
        <v>O</v>
      </c>
      <c r="G1818" s="58" t="str">
        <f t="shared" si="1671"/>
        <v>O</v>
      </c>
      <c r="H1818" s="58" t="str">
        <f t="shared" si="1671"/>
        <v>O</v>
      </c>
      <c r="I1818" s="58" t="str">
        <f t="shared" si="1671"/>
        <v>O</v>
      </c>
      <c r="J1818" s="58" t="str">
        <f t="shared" si="1671"/>
        <v>O</v>
      </c>
      <c r="K1818" s="58" t="str">
        <f t="shared" si="1671"/>
        <v>O</v>
      </c>
      <c r="L1818" s="58" t="str">
        <f t="shared" si="1671"/>
        <v>O</v>
      </c>
      <c r="M1818" s="58" t="str">
        <f t="shared" si="1671"/>
        <v>O</v>
      </c>
      <c r="N1818" s="58" t="str">
        <f t="shared" si="1671"/>
        <v>O</v>
      </c>
      <c r="O1818" s="58" t="str">
        <f t="shared" si="1671"/>
        <v>O</v>
      </c>
      <c r="P1818" s="58" t="str">
        <f t="shared" si="1671"/>
        <v>O</v>
      </c>
      <c r="Q1818" s="58" t="str">
        <f t="shared" si="1671"/>
        <v>O</v>
      </c>
    </row>
    <row r="1819" spans="1:70">
      <c r="A1819" s="780"/>
      <c r="B1819" s="58" t="s">
        <v>33</v>
      </c>
      <c r="C1819" s="58" t="str">
        <f t="shared" ref="C1819:Q1819" si="1672">IF(C8=$V$240,"O",IF(C8=$W$240,"O",IF(C8=$X$240,"O",IF(C8=$Y$240,"O",IF(C8=$Z$240,"O",IF(C8=$AA$240,"O",IF(C8=$AB$240,"O",IF(C8=$AC$240,"O",IF(C8=$AD$240,"O",IF(C8=$AE$240,"O",IF(C8=$AF$240,"O",IF(C8=$AG$240,"O",IF(C8=$AH$240,"O",IF(C8=$AI$240,"O",IF(C8=$AJ$240,"O",IF(C8=$AK$240,"O",IF(C8=$AL$240,"O",IF(C8=$AM$240,"O",IF(C8=$AN$240,"O",IF(C8=$AO$240,"O",IF(C8=$AP$240,"O",IF(C8=$AQ$240,"O",IF(C8=$AR$240,"O",IF(C8=$AS$240,"O",IF(C8=$AT$240,"O","X")))))))))))))))))))))))))</f>
        <v>O</v>
      </c>
      <c r="D1819" s="58" t="str">
        <f t="shared" si="1672"/>
        <v>O</v>
      </c>
      <c r="E1819" s="58" t="str">
        <f t="shared" si="1672"/>
        <v>O</v>
      </c>
      <c r="F1819" s="58" t="str">
        <f t="shared" si="1672"/>
        <v>O</v>
      </c>
      <c r="G1819" s="58" t="str">
        <f t="shared" si="1672"/>
        <v>O</v>
      </c>
      <c r="H1819" s="58" t="str">
        <f t="shared" si="1672"/>
        <v>O</v>
      </c>
      <c r="I1819" s="58" t="str">
        <f t="shared" si="1672"/>
        <v>O</v>
      </c>
      <c r="J1819" s="58" t="str">
        <f t="shared" si="1672"/>
        <v>O</v>
      </c>
      <c r="K1819" s="58" t="str">
        <f t="shared" si="1672"/>
        <v>O</v>
      </c>
      <c r="L1819" s="58" t="str">
        <f t="shared" si="1672"/>
        <v>O</v>
      </c>
      <c r="M1819" s="58" t="str">
        <f t="shared" si="1672"/>
        <v>O</v>
      </c>
      <c r="N1819" s="58" t="str">
        <f t="shared" si="1672"/>
        <v>O</v>
      </c>
      <c r="O1819" s="58" t="str">
        <f t="shared" si="1672"/>
        <v>O</v>
      </c>
      <c r="P1819" s="58" t="str">
        <f t="shared" si="1672"/>
        <v>O</v>
      </c>
      <c r="Q1819" s="58" t="str">
        <f t="shared" si="1672"/>
        <v>O</v>
      </c>
    </row>
    <row r="1820" spans="1:70">
      <c r="A1820" s="780"/>
      <c r="B1820" s="58" t="s">
        <v>34</v>
      </c>
      <c r="C1820" s="58" t="str">
        <f t="shared" ref="C1820:Q1820" si="1673">IF(C9=$V$240,"O",IF(C9=$W$240,"O",IF(C9=$X$240,"O",IF(C9=$Y$240,"O",IF(C9=$Z$240,"O",IF(C9=$AA$240,"O",IF(C9=$AB$240,"O",IF(C9=$AC$240,"O",IF(C9=$AD$240,"O",IF(C9=$AE$240,"O",IF(C9=$AF$240,"O",IF(C9=$AG$240,"O",IF(C9=$AH$240,"O",IF(C9=$AI$240,"O",IF(C9=$AJ$240,"O",IF(C9=$AK$240,"O",IF(C9=$AL$240,"O",IF(C9=$AM$240,"O",IF(C9=$AN$240,"O",IF(C9=$AO$240,"O",IF(C9=$AP$240,"O",IF(C9=$AQ$240,"O",IF(C9=$AR$240,"O",IF(C9=$AS$240,"O",IF(C9=$AT$240,"O","X")))))))))))))))))))))))))</f>
        <v>O</v>
      </c>
      <c r="D1820" s="58" t="str">
        <f t="shared" si="1673"/>
        <v>O</v>
      </c>
      <c r="E1820" s="58" t="str">
        <f t="shared" si="1673"/>
        <v>O</v>
      </c>
      <c r="F1820" s="58" t="str">
        <f t="shared" si="1673"/>
        <v>O</v>
      </c>
      <c r="G1820" s="58" t="str">
        <f t="shared" si="1673"/>
        <v>O</v>
      </c>
      <c r="H1820" s="58" t="str">
        <f t="shared" si="1673"/>
        <v>O</v>
      </c>
      <c r="I1820" s="58" t="str">
        <f t="shared" si="1673"/>
        <v>O</v>
      </c>
      <c r="J1820" s="58" t="str">
        <f t="shared" si="1673"/>
        <v>O</v>
      </c>
      <c r="K1820" s="58" t="str">
        <f t="shared" si="1673"/>
        <v>O</v>
      </c>
      <c r="L1820" s="58" t="str">
        <f t="shared" si="1673"/>
        <v>O</v>
      </c>
      <c r="M1820" s="58" t="str">
        <f t="shared" si="1673"/>
        <v>O</v>
      </c>
      <c r="N1820" s="58" t="str">
        <f t="shared" si="1673"/>
        <v>O</v>
      </c>
      <c r="O1820" s="58" t="str">
        <f t="shared" si="1673"/>
        <v>O</v>
      </c>
      <c r="P1820" s="58" t="str">
        <f t="shared" si="1673"/>
        <v>O</v>
      </c>
      <c r="Q1820" s="58" t="str">
        <f t="shared" si="1673"/>
        <v>O</v>
      </c>
    </row>
    <row r="1821" spans="1:70">
      <c r="A1821" s="780"/>
      <c r="B1821" s="58" t="s">
        <v>35</v>
      </c>
      <c r="C1821" s="58" t="str">
        <f t="shared" ref="C1821:Q1821" si="1674">IF(C10=$V$240,"O",IF(C10=$W$240,"O",IF(C10=$X$240,"O",IF(C10=$Y$240,"O",IF(C10=$Z$240,"O",IF(C10=$AA$240,"O",IF(C10=$AB$240,"O",IF(C10=$AC$240,"O",IF(C10=$AD$240,"O",IF(C10=$AE$240,"O",IF(C10=$AF$240,"O",IF(C10=$AG$240,"O",IF(C10=$AH$240,"O",IF(C10=$AI$240,"O",IF(C10=$AJ$240,"O",IF(C10=$AK$240,"O",IF(C10=$AL$240,"O",IF(C10=$AM$240,"O",IF(C10=$AN$240,"O",IF(C10=$AO$240,"O",IF(C10=$AP$240,"O",IF(C10=$AQ$240,"O",IF(C10=$AR$240,"O",IF(C10=$AS$240,"O",IF(C10=$AT$240,"O","X")))))))))))))))))))))))))</f>
        <v>X</v>
      </c>
      <c r="D1821" s="58" t="str">
        <f t="shared" si="1674"/>
        <v>X</v>
      </c>
      <c r="E1821" s="58" t="str">
        <f t="shared" si="1674"/>
        <v>X</v>
      </c>
      <c r="F1821" s="58" t="str">
        <f t="shared" si="1674"/>
        <v>X</v>
      </c>
      <c r="G1821" s="58" t="str">
        <f t="shared" si="1674"/>
        <v>X</v>
      </c>
      <c r="H1821" s="58" t="str">
        <f t="shared" si="1674"/>
        <v>X</v>
      </c>
      <c r="I1821" s="58" t="str">
        <f t="shared" si="1674"/>
        <v>X</v>
      </c>
      <c r="J1821" s="58" t="str">
        <f t="shared" si="1674"/>
        <v>X</v>
      </c>
      <c r="K1821" s="58" t="str">
        <f t="shared" si="1674"/>
        <v>X</v>
      </c>
      <c r="L1821" s="58" t="str">
        <f t="shared" si="1674"/>
        <v>X</v>
      </c>
      <c r="M1821" s="58" t="str">
        <f t="shared" si="1674"/>
        <v>X</v>
      </c>
      <c r="N1821" s="58" t="str">
        <f t="shared" si="1674"/>
        <v>X</v>
      </c>
      <c r="O1821" s="58" t="str">
        <f t="shared" si="1674"/>
        <v>X</v>
      </c>
      <c r="P1821" s="58" t="str">
        <f t="shared" si="1674"/>
        <v>X</v>
      </c>
      <c r="Q1821" s="58" t="str">
        <f t="shared" si="1674"/>
        <v>X</v>
      </c>
    </row>
    <row r="1822" spans="1:70">
      <c r="A1822" s="780"/>
      <c r="B1822" s="58" t="s">
        <v>36</v>
      </c>
      <c r="C1822" s="58" t="str">
        <f t="shared" ref="C1822:Q1822" si="1675">IF(C11=$V$240,"O",IF(C11=$W$240,"O",IF(C11=$X$240,"O",IF(C11=$Y$240,"O",IF(C11=$Z$240,"O",IF(C11=$AA$240,"O",IF(C11=$AB$240,"O",IF(C11=$AC$240,"O",IF(C11=$AD$240,"O",IF(C11=$AE$240,"O",IF(C11=$AF$240,"O",IF(C11=$AG$240,"O",IF(C11=$AH$240,"O",IF(C11=$AI$240,"O",IF(C11=$AJ$240,"O",IF(C11=$AK$240,"O",IF(C11=$AL$240,"O",IF(C11=$AM$240,"O",IF(C11=$AN$240,"O",IF(C11=$AO$240,"O",IF(C11=$AP$240,"O",IF(C11=$AQ$240,"O",IF(C11=$AR$240,"O",IF(C11=$AS$240,"O",IF(C11=$AT$240,"O","X")))))))))))))))))))))))))</f>
        <v>X</v>
      </c>
      <c r="D1822" s="58" t="str">
        <f t="shared" si="1675"/>
        <v>X</v>
      </c>
      <c r="E1822" s="58" t="str">
        <f t="shared" si="1675"/>
        <v>X</v>
      </c>
      <c r="F1822" s="58" t="str">
        <f t="shared" si="1675"/>
        <v>X</v>
      </c>
      <c r="G1822" s="58" t="str">
        <f t="shared" si="1675"/>
        <v>X</v>
      </c>
      <c r="H1822" s="58" t="str">
        <f t="shared" si="1675"/>
        <v>X</v>
      </c>
      <c r="I1822" s="58" t="str">
        <f t="shared" si="1675"/>
        <v>X</v>
      </c>
      <c r="J1822" s="58" t="str">
        <f t="shared" si="1675"/>
        <v>X</v>
      </c>
      <c r="K1822" s="58" t="str">
        <f t="shared" si="1675"/>
        <v>X</v>
      </c>
      <c r="L1822" s="58" t="str">
        <f t="shared" si="1675"/>
        <v>X</v>
      </c>
      <c r="M1822" s="58" t="str">
        <f t="shared" si="1675"/>
        <v>X</v>
      </c>
      <c r="N1822" s="58" t="str">
        <f t="shared" si="1675"/>
        <v>X</v>
      </c>
      <c r="O1822" s="58" t="str">
        <f t="shared" si="1675"/>
        <v>X</v>
      </c>
      <c r="P1822" s="58" t="str">
        <f t="shared" si="1675"/>
        <v>X</v>
      </c>
      <c r="Q1822" s="58" t="str">
        <f t="shared" si="1675"/>
        <v>X</v>
      </c>
    </row>
    <row r="1823" spans="1:70">
      <c r="A1823" s="780"/>
      <c r="B1823" s="58" t="s">
        <v>21</v>
      </c>
      <c r="C1823" s="58" t="str">
        <f t="shared" ref="C1823:P1823" si="1676">IF(C12=$V$240,"O",IF(C12=$W$240,"O",IF(C12=$X$240,"O",IF(C12=$Y$240,"O",IF(C12=$Z$240,"O",IF(C12=$AA$240,"O",IF(C12=$AB$240,"O",IF(C12=$AC$240,"O",IF(C12=$AD$240,"O",IF(C12=$AE$240,"O",IF(C12=$AF$240,"O",IF(C12=$AG$240,"O",IF(C12=$AH$240,"O",IF(C12=$AI$240,"O",IF(C12=$AJ$240,"O",IF(C12=$AK$240,"O",IF(C12=$AL$240,"O",IF(C12=$AM$240,"O",IF(C12=$AN$240,"O",IF(C12=$AO$240,"O",IF(C12=$AP$240,"O",IF(C12=$AQ$240,"O",IF(C12=$AR$240,"O",IF(C12=$AS$240,"O",IF(C12=$AT$240,"O","X")))))))))))))))))))))))))</f>
        <v>X</v>
      </c>
      <c r="D1823" s="58" t="str">
        <f t="shared" si="1676"/>
        <v>X</v>
      </c>
      <c r="E1823" s="58" t="str">
        <f t="shared" si="1676"/>
        <v>X</v>
      </c>
      <c r="F1823" s="58" t="str">
        <f t="shared" si="1676"/>
        <v>X</v>
      </c>
      <c r="G1823" s="58" t="str">
        <f t="shared" si="1676"/>
        <v>X</v>
      </c>
      <c r="H1823" s="58" t="str">
        <f t="shared" si="1676"/>
        <v>X</v>
      </c>
      <c r="I1823" s="58" t="str">
        <f t="shared" si="1676"/>
        <v>X</v>
      </c>
      <c r="J1823" s="58" t="str">
        <f t="shared" si="1676"/>
        <v>X</v>
      </c>
      <c r="K1823" s="58" t="str">
        <f t="shared" si="1676"/>
        <v>X</v>
      </c>
      <c r="L1823" s="58" t="str">
        <f t="shared" si="1676"/>
        <v>X</v>
      </c>
      <c r="M1823" s="58" t="str">
        <f t="shared" si="1676"/>
        <v>X</v>
      </c>
      <c r="N1823" s="58" t="str">
        <f t="shared" si="1676"/>
        <v>X</v>
      </c>
      <c r="O1823" s="58" t="str">
        <f t="shared" si="1676"/>
        <v>X</v>
      </c>
      <c r="P1823" s="58" t="str">
        <f t="shared" si="1676"/>
        <v>X</v>
      </c>
      <c r="Q1823" s="58" t="str">
        <f>IF(Q12=$V$240,"O",IF(Q12=$W$240,"O",IF(Q12=$X$240,"O",IF(Q12=$Y$240,"O",IF(Q12=$Z$240,"O",IF(Q12=$AA$240,"O",IF(Q12=$AB$240,"O",IF(Q12=$AC$240,"O",IF(Q12=$AD$240,"O",IF(Q12=$AE$240,"O",IF(Q12=$AF$240,"O",IF(Q12=$AG$240,"O",IF(Q12=$AH$240,"O",IF(Q12=$AI$240,"O",IF(Q12=$AJ$240,"O",IF(Q12=$AK$240,"O",IF(Q12=$AL$240,"O",IF(Q12=$AM$240,"O",IF(Q12=$AN$240,"O",IF(Q12=$AO$240,"O",IF(Q12=$AP$240,"O",IF(Q12=$AQ$240,"O",IF(Q12=$AR$240,"O",IF(Q12=$AS$240,"O",IF(Q12=$AT$240,"O","X")))))))))))))))))))))))))</f>
        <v>X</v>
      </c>
      <c r="BR1823" s="259"/>
    </row>
    <row r="1824" spans="1:70">
      <c r="A1824" s="781"/>
      <c r="B1824" s="30" t="s">
        <v>46</v>
      </c>
      <c r="C1824" s="47">
        <f>COUNTIF(C1818:C1823,"O")</f>
        <v>3</v>
      </c>
      <c r="D1824" s="47">
        <f t="shared" ref="D1824:Q1824" si="1677">COUNTIF(D1818:D1823,"O")</f>
        <v>3</v>
      </c>
      <c r="E1824" s="47">
        <f t="shared" si="1677"/>
        <v>3</v>
      </c>
      <c r="F1824" s="47">
        <f t="shared" si="1677"/>
        <v>3</v>
      </c>
      <c r="G1824" s="47">
        <f t="shared" si="1677"/>
        <v>3</v>
      </c>
      <c r="H1824" s="47">
        <f t="shared" si="1677"/>
        <v>3</v>
      </c>
      <c r="I1824" s="47">
        <f t="shared" si="1677"/>
        <v>3</v>
      </c>
      <c r="J1824" s="47">
        <f t="shared" si="1677"/>
        <v>3</v>
      </c>
      <c r="K1824" s="47">
        <f t="shared" si="1677"/>
        <v>3</v>
      </c>
      <c r="L1824" s="47">
        <f t="shared" si="1677"/>
        <v>3</v>
      </c>
      <c r="M1824" s="47">
        <f t="shared" si="1677"/>
        <v>3</v>
      </c>
      <c r="N1824" s="47">
        <f t="shared" si="1677"/>
        <v>3</v>
      </c>
      <c r="O1824" s="47">
        <f t="shared" si="1677"/>
        <v>3</v>
      </c>
      <c r="P1824" s="47">
        <f t="shared" si="1677"/>
        <v>3</v>
      </c>
      <c r="Q1824" s="47">
        <f t="shared" si="1677"/>
        <v>3</v>
      </c>
      <c r="BR1824" s="257"/>
    </row>
    <row r="1825" spans="1:70">
      <c r="A1825" s="779">
        <v>222</v>
      </c>
      <c r="B1825" s="58" t="s">
        <v>32</v>
      </c>
      <c r="C1825" s="58" t="str">
        <f>IF(C7=$V$241,"O",IF(C7=$W$241,"O",IF(C7=$X$241,"O",IF(C7=$Y$241,"O",IF(C7=$Z$241,"O",IF(C7=$AA$241,"O",IF(C7=$AB$241,"O",IF(C7=$AC$241,"O",IF(C7=$AD$241,"O",IF(C7=$AE$241,"O",IF(C7=$AF$241,"O",IF(C7=$AG$241,"O",IF(C7=$AH$241,"O",IF(C7=$AI$241,"O",IF(C7=$AJ$241,"O",IF(C7=$AK$241,"O",IF(C7=$AL$241,"O",IF(C7=$AM$241,"O",IF(C7=$AN$241,"O",IF(C7=$AO$241,"O",IF(C7=$AP$241,"O",IF(C7=$AQ$241,"O",IF(C7=$AR$241,"O",IF(C7=$AS$241,"O",IF(C7=$AT$241,"O","X")))))))))))))))))))))))))</f>
        <v>X</v>
      </c>
      <c r="D1825" s="58" t="str">
        <f t="shared" ref="D1825:Q1825" si="1678">IF(D7=$V$241,"O",IF(D7=$W$241,"O",IF(D7=$X$241,"O",IF(D7=$Y$241,"O",IF(D7=$Z$241,"O",IF(D7=$AA$241,"O",IF(D7=$AB$241,"O",IF(D7=$AC$241,"O",IF(D7=$AD$241,"O",IF(D7=$AE$241,"O",IF(D7=$AF$241,"O",IF(D7=$AG$241,"O",IF(D7=$AH$241,"O",IF(D7=$AI$241,"O",IF(D7=$AJ$241,"O",IF(D7=$AK$241,"O",IF(D7=$AL$241,"O",IF(D7=$AM$241,"O",IF(D7=$AN$241,"O",IF(D7=$AO$241,"O",IF(D7=$AP$241,"O",IF(D7=$AQ$241,"O",IF(D7=$AR$241,"O",IF(D7=$AS$241,"O",IF(D7=$AT$241,"O","X")))))))))))))))))))))))))</f>
        <v>X</v>
      </c>
      <c r="E1825" s="58" t="str">
        <f t="shared" si="1678"/>
        <v>X</v>
      </c>
      <c r="F1825" s="58" t="str">
        <f t="shared" si="1678"/>
        <v>X</v>
      </c>
      <c r="G1825" s="58" t="str">
        <f t="shared" si="1678"/>
        <v>X</v>
      </c>
      <c r="H1825" s="58" t="str">
        <f t="shared" si="1678"/>
        <v>X</v>
      </c>
      <c r="I1825" s="58" t="str">
        <f t="shared" si="1678"/>
        <v>X</v>
      </c>
      <c r="J1825" s="58" t="str">
        <f t="shared" si="1678"/>
        <v>X</v>
      </c>
      <c r="K1825" s="58" t="str">
        <f t="shared" si="1678"/>
        <v>X</v>
      </c>
      <c r="L1825" s="58" t="str">
        <f t="shared" si="1678"/>
        <v>X</v>
      </c>
      <c r="M1825" s="58" t="str">
        <f t="shared" si="1678"/>
        <v>X</v>
      </c>
      <c r="N1825" s="58" t="str">
        <f t="shared" si="1678"/>
        <v>X</v>
      </c>
      <c r="O1825" s="58" t="str">
        <f t="shared" si="1678"/>
        <v>X</v>
      </c>
      <c r="P1825" s="58" t="str">
        <f t="shared" si="1678"/>
        <v>X</v>
      </c>
      <c r="Q1825" s="58" t="str">
        <f t="shared" si="1678"/>
        <v>X</v>
      </c>
      <c r="BR1825" s="257"/>
    </row>
    <row r="1826" spans="1:70">
      <c r="A1826" s="780"/>
      <c r="B1826" s="58" t="s">
        <v>33</v>
      </c>
      <c r="C1826" s="58" t="str">
        <f t="shared" ref="C1826:Q1826" si="1679">IF(C8=$V$241,"O",IF(C8=$W$241,"O",IF(C8=$X$241,"O",IF(C8=$Y$241,"O",IF(C8=$Z$241,"O",IF(C8=$AA$241,"O",IF(C8=$AB$241,"O",IF(C8=$AC$241,"O",IF(C8=$AD$241,"O",IF(C8=$AE$241,"O",IF(C8=$AF$241,"O",IF(C8=$AG$241,"O",IF(C8=$AH$241,"O",IF(C8=$AI$241,"O",IF(C8=$AJ$241,"O",IF(C8=$AK$241,"O",IF(C8=$AL$241,"O",IF(C8=$AM$241,"O",IF(C8=$AN$241,"O",IF(C8=$AO$241,"O",IF(C8=$AP$241,"O",IF(C8=$AQ$241,"O",IF(C8=$AR$241,"O",IF(C8=$AS$241,"O",IF(C8=$AT$241,"O","X")))))))))))))))))))))))))</f>
        <v>X</v>
      </c>
      <c r="D1826" s="58" t="str">
        <f t="shared" si="1679"/>
        <v>X</v>
      </c>
      <c r="E1826" s="58" t="str">
        <f t="shared" si="1679"/>
        <v>X</v>
      </c>
      <c r="F1826" s="58" t="str">
        <f t="shared" si="1679"/>
        <v>X</v>
      </c>
      <c r="G1826" s="58" t="str">
        <f t="shared" si="1679"/>
        <v>X</v>
      </c>
      <c r="H1826" s="58" t="str">
        <f t="shared" si="1679"/>
        <v>X</v>
      </c>
      <c r="I1826" s="58" t="str">
        <f t="shared" si="1679"/>
        <v>X</v>
      </c>
      <c r="J1826" s="58" t="str">
        <f t="shared" si="1679"/>
        <v>X</v>
      </c>
      <c r="K1826" s="58" t="str">
        <f t="shared" si="1679"/>
        <v>X</v>
      </c>
      <c r="L1826" s="58" t="str">
        <f t="shared" si="1679"/>
        <v>X</v>
      </c>
      <c r="M1826" s="58" t="str">
        <f t="shared" si="1679"/>
        <v>X</v>
      </c>
      <c r="N1826" s="58" t="str">
        <f t="shared" si="1679"/>
        <v>X</v>
      </c>
      <c r="O1826" s="58" t="str">
        <f t="shared" si="1679"/>
        <v>X</v>
      </c>
      <c r="P1826" s="58" t="str">
        <f t="shared" si="1679"/>
        <v>X</v>
      </c>
      <c r="Q1826" s="58" t="str">
        <f t="shared" si="1679"/>
        <v>X</v>
      </c>
      <c r="BR1826" s="257"/>
    </row>
    <row r="1827" spans="1:70">
      <c r="A1827" s="780"/>
      <c r="B1827" s="58" t="s">
        <v>34</v>
      </c>
      <c r="C1827" s="58" t="str">
        <f t="shared" ref="C1827:Q1827" si="1680">IF(C9=$V$241,"O",IF(C9=$W$241,"O",IF(C9=$X$241,"O",IF(C9=$Y$241,"O",IF(C9=$Z$241,"O",IF(C9=$AA$241,"O",IF(C9=$AB$241,"O",IF(C9=$AC$241,"O",IF(C9=$AD$241,"O",IF(C9=$AE$241,"O",IF(C9=$AF$241,"O",IF(C9=$AG$241,"O",IF(C9=$AH$241,"O",IF(C9=$AI$241,"O",IF(C9=$AJ$241,"O",IF(C9=$AK$241,"O",IF(C9=$AL$241,"O",IF(C9=$AM$241,"O",IF(C9=$AN$241,"O",IF(C9=$AO$241,"O",IF(C9=$AP$241,"O",IF(C9=$AQ$241,"O",IF(C9=$AR$241,"O",IF(C9=$AS$241,"O",IF(C9=$AT$241,"O","X")))))))))))))))))))))))))</f>
        <v>O</v>
      </c>
      <c r="D1827" s="58" t="str">
        <f t="shared" si="1680"/>
        <v>O</v>
      </c>
      <c r="E1827" s="58" t="str">
        <f t="shared" si="1680"/>
        <v>O</v>
      </c>
      <c r="F1827" s="58" t="str">
        <f t="shared" si="1680"/>
        <v>O</v>
      </c>
      <c r="G1827" s="58" t="str">
        <f t="shared" si="1680"/>
        <v>O</v>
      </c>
      <c r="H1827" s="58" t="str">
        <f t="shared" si="1680"/>
        <v>O</v>
      </c>
      <c r="I1827" s="58" t="str">
        <f t="shared" si="1680"/>
        <v>O</v>
      </c>
      <c r="J1827" s="58" t="str">
        <f t="shared" si="1680"/>
        <v>O</v>
      </c>
      <c r="K1827" s="58" t="str">
        <f t="shared" si="1680"/>
        <v>O</v>
      </c>
      <c r="L1827" s="58" t="str">
        <f t="shared" si="1680"/>
        <v>O</v>
      </c>
      <c r="M1827" s="58" t="str">
        <f t="shared" si="1680"/>
        <v>O</v>
      </c>
      <c r="N1827" s="58" t="str">
        <f t="shared" si="1680"/>
        <v>O</v>
      </c>
      <c r="O1827" s="58" t="str">
        <f t="shared" si="1680"/>
        <v>O</v>
      </c>
      <c r="P1827" s="58" t="str">
        <f t="shared" si="1680"/>
        <v>O</v>
      </c>
      <c r="Q1827" s="58" t="str">
        <f t="shared" si="1680"/>
        <v>O</v>
      </c>
      <c r="BR1827" s="257"/>
    </row>
    <row r="1828" spans="1:70">
      <c r="A1828" s="780"/>
      <c r="B1828" s="58" t="s">
        <v>35</v>
      </c>
      <c r="C1828" s="58" t="str">
        <f t="shared" ref="C1828:Q1828" si="1681">IF(C10=$V$241,"O",IF(C10=$W$241,"O",IF(C10=$X$241,"O",IF(C10=$Y$241,"O",IF(C10=$Z$241,"O",IF(C10=$AA$241,"O",IF(C10=$AB$241,"O",IF(C10=$AC$241,"O",IF(C10=$AD$241,"O",IF(C10=$AE$241,"O",IF(C10=$AF$241,"O",IF(C10=$AG$241,"O",IF(C10=$AH$241,"O",IF(C10=$AI$241,"O",IF(C10=$AJ$241,"O",IF(C10=$AK$241,"O",IF(C10=$AL$241,"O",IF(C10=$AM$241,"O",IF(C10=$AN$241,"O",IF(C10=$AO$241,"O",IF(C10=$AP$241,"O",IF(C10=$AQ$241,"O",IF(C10=$AR$241,"O",IF(C10=$AS$241,"O",IF(C10=$AT$241,"O","X")))))))))))))))))))))))))</f>
        <v>O</v>
      </c>
      <c r="D1828" s="58" t="str">
        <f t="shared" si="1681"/>
        <v>O</v>
      </c>
      <c r="E1828" s="58" t="str">
        <f t="shared" si="1681"/>
        <v>O</v>
      </c>
      <c r="F1828" s="58" t="str">
        <f t="shared" si="1681"/>
        <v>O</v>
      </c>
      <c r="G1828" s="58" t="str">
        <f t="shared" si="1681"/>
        <v>O</v>
      </c>
      <c r="H1828" s="58" t="str">
        <f t="shared" si="1681"/>
        <v>O</v>
      </c>
      <c r="I1828" s="58" t="str">
        <f t="shared" si="1681"/>
        <v>O</v>
      </c>
      <c r="J1828" s="58" t="str">
        <f t="shared" si="1681"/>
        <v>O</v>
      </c>
      <c r="K1828" s="58" t="str">
        <f t="shared" si="1681"/>
        <v>O</v>
      </c>
      <c r="L1828" s="58" t="str">
        <f t="shared" si="1681"/>
        <v>O</v>
      </c>
      <c r="M1828" s="58" t="str">
        <f t="shared" si="1681"/>
        <v>O</v>
      </c>
      <c r="N1828" s="58" t="str">
        <f t="shared" si="1681"/>
        <v>O</v>
      </c>
      <c r="O1828" s="58" t="str">
        <f t="shared" si="1681"/>
        <v>O</v>
      </c>
      <c r="P1828" s="58" t="str">
        <f t="shared" si="1681"/>
        <v>O</v>
      </c>
      <c r="Q1828" s="58" t="str">
        <f t="shared" si="1681"/>
        <v>O</v>
      </c>
      <c r="BR1828" s="257"/>
    </row>
    <row r="1829" spans="1:70">
      <c r="A1829" s="780"/>
      <c r="B1829" s="58" t="s">
        <v>36</v>
      </c>
      <c r="C1829" s="58" t="str">
        <f t="shared" ref="C1829:Q1829" si="1682">IF(C11=$V$241,"O",IF(C11=$W$241,"O",IF(C11=$X$241,"O",IF(C11=$Y$241,"O",IF(C11=$Z$241,"O",IF(C11=$AA$241,"O",IF(C11=$AB$241,"O",IF(C11=$AC$241,"O",IF(C11=$AD$241,"O",IF(C11=$AE$241,"O",IF(C11=$AF$241,"O",IF(C11=$AG$241,"O",IF(C11=$AH$241,"O",IF(C11=$AI$241,"O",IF(C11=$AJ$241,"O",IF(C11=$AK$241,"O",IF(C11=$AL$241,"O",IF(C11=$AM$241,"O",IF(C11=$AN$241,"O",IF(C11=$AO$241,"O",IF(C11=$AP$241,"O",IF(C11=$AQ$241,"O",IF(C11=$AR$241,"O",IF(C11=$AS$241,"O",IF(C11=$AT$241,"O","X")))))))))))))))))))))))))</f>
        <v>O</v>
      </c>
      <c r="D1829" s="58" t="str">
        <f t="shared" si="1682"/>
        <v>O</v>
      </c>
      <c r="E1829" s="58" t="str">
        <f t="shared" si="1682"/>
        <v>O</v>
      </c>
      <c r="F1829" s="58" t="str">
        <f t="shared" si="1682"/>
        <v>O</v>
      </c>
      <c r="G1829" s="58" t="str">
        <f t="shared" si="1682"/>
        <v>O</v>
      </c>
      <c r="H1829" s="58" t="str">
        <f t="shared" si="1682"/>
        <v>O</v>
      </c>
      <c r="I1829" s="58" t="str">
        <f t="shared" si="1682"/>
        <v>O</v>
      </c>
      <c r="J1829" s="58" t="str">
        <f t="shared" si="1682"/>
        <v>O</v>
      </c>
      <c r="K1829" s="58" t="str">
        <f t="shared" si="1682"/>
        <v>O</v>
      </c>
      <c r="L1829" s="58" t="str">
        <f t="shared" si="1682"/>
        <v>O</v>
      </c>
      <c r="M1829" s="58" t="str">
        <f t="shared" si="1682"/>
        <v>O</v>
      </c>
      <c r="N1829" s="58" t="str">
        <f t="shared" si="1682"/>
        <v>O</v>
      </c>
      <c r="O1829" s="58" t="str">
        <f t="shared" si="1682"/>
        <v>O</v>
      </c>
      <c r="P1829" s="58" t="str">
        <f t="shared" si="1682"/>
        <v>O</v>
      </c>
      <c r="Q1829" s="58" t="str">
        <f t="shared" si="1682"/>
        <v>O</v>
      </c>
      <c r="BR1829" s="257"/>
    </row>
    <row r="1830" spans="1:70">
      <c r="A1830" s="780"/>
      <c r="B1830" s="58" t="s">
        <v>21</v>
      </c>
      <c r="C1830" s="58" t="str">
        <f t="shared" ref="C1830:Q1830" si="1683">IF(C12=$V$241,"O",IF(C12=$W$241,"O",IF(C12=$X$241,"O",IF(C12=$Y$241,"O",IF(C12=$Z$241,"O",IF(C12=$AA$241,"O",IF(C12=$AB$241,"O",IF(C12=$AC$241,"O",IF(C12=$AD$241,"O",IF(C12=$AE$241,"O",IF(C12=$AF$241,"O",IF(C12=$AG$241,"O",IF(C12=$AH$241,"O",IF(C12=$AI$241,"O",IF(C12=$AJ$241,"O",IF(C12=$AK$241,"O",IF(C12=$AL$241,"O",IF(C12=$AM$241,"O",IF(C12=$AN$241,"O",IF(C12=$AO$241,"O",IF(C12=$AP$241,"O",IF(C12=$AQ$241,"O",IF(C12=$AR$241,"O",IF(C12=$AS$241,"O",IF(C12=$AT$241,"O","X")))))))))))))))))))))))))</f>
        <v>O</v>
      </c>
      <c r="D1830" s="58" t="str">
        <f t="shared" si="1683"/>
        <v>O</v>
      </c>
      <c r="E1830" s="58" t="str">
        <f t="shared" si="1683"/>
        <v>O</v>
      </c>
      <c r="F1830" s="58" t="str">
        <f t="shared" si="1683"/>
        <v>O</v>
      </c>
      <c r="G1830" s="58" t="str">
        <f t="shared" si="1683"/>
        <v>O</v>
      </c>
      <c r="H1830" s="58" t="str">
        <f t="shared" si="1683"/>
        <v>O</v>
      </c>
      <c r="I1830" s="58" t="str">
        <f t="shared" si="1683"/>
        <v>O</v>
      </c>
      <c r="J1830" s="58" t="str">
        <f t="shared" si="1683"/>
        <v>O</v>
      </c>
      <c r="K1830" s="58" t="str">
        <f t="shared" si="1683"/>
        <v>O</v>
      </c>
      <c r="L1830" s="58" t="str">
        <f t="shared" si="1683"/>
        <v>O</v>
      </c>
      <c r="M1830" s="58" t="str">
        <f t="shared" si="1683"/>
        <v>O</v>
      </c>
      <c r="N1830" s="58" t="str">
        <f t="shared" si="1683"/>
        <v>O</v>
      </c>
      <c r="O1830" s="58" t="str">
        <f t="shared" si="1683"/>
        <v>O</v>
      </c>
      <c r="P1830" s="58" t="str">
        <f t="shared" si="1683"/>
        <v>O</v>
      </c>
      <c r="Q1830" s="58" t="str">
        <f t="shared" si="1683"/>
        <v>O</v>
      </c>
      <c r="BR1830" s="256"/>
    </row>
    <row r="1831" spans="1:70">
      <c r="A1831" s="781"/>
      <c r="B1831" s="30" t="s">
        <v>46</v>
      </c>
      <c r="C1831" s="47">
        <f>COUNTIF(C1825:C1830,"O")</f>
        <v>4</v>
      </c>
      <c r="D1831" s="47">
        <f t="shared" ref="D1831:Q1831" si="1684">COUNTIF(D1825:D1830,"O")</f>
        <v>4</v>
      </c>
      <c r="E1831" s="47">
        <f t="shared" si="1684"/>
        <v>4</v>
      </c>
      <c r="F1831" s="47">
        <f t="shared" si="1684"/>
        <v>4</v>
      </c>
      <c r="G1831" s="47">
        <f t="shared" si="1684"/>
        <v>4</v>
      </c>
      <c r="H1831" s="47">
        <f t="shared" si="1684"/>
        <v>4</v>
      </c>
      <c r="I1831" s="47">
        <f t="shared" si="1684"/>
        <v>4</v>
      </c>
      <c r="J1831" s="47">
        <f t="shared" si="1684"/>
        <v>4</v>
      </c>
      <c r="K1831" s="47">
        <f t="shared" si="1684"/>
        <v>4</v>
      </c>
      <c r="L1831" s="47">
        <f t="shared" si="1684"/>
        <v>4</v>
      </c>
      <c r="M1831" s="47">
        <f t="shared" si="1684"/>
        <v>4</v>
      </c>
      <c r="N1831" s="47">
        <f t="shared" si="1684"/>
        <v>4</v>
      </c>
      <c r="O1831" s="47">
        <f t="shared" si="1684"/>
        <v>4</v>
      </c>
      <c r="P1831" s="47">
        <f t="shared" si="1684"/>
        <v>4</v>
      </c>
      <c r="Q1831" s="47">
        <f t="shared" si="1684"/>
        <v>4</v>
      </c>
    </row>
    <row r="1832" spans="1:70">
      <c r="A1832" s="1">
        <v>223</v>
      </c>
      <c r="B1832" s="154" t="s">
        <v>806</v>
      </c>
      <c r="C1832" s="58" t="str">
        <f>C1824&amp;C1831</f>
        <v>34</v>
      </c>
      <c r="D1832" s="58" t="str">
        <f t="shared" ref="D1832:Q1832" si="1685">D1824&amp;D1831</f>
        <v>34</v>
      </c>
      <c r="E1832" s="58" t="str">
        <f t="shared" si="1685"/>
        <v>34</v>
      </c>
      <c r="F1832" s="58" t="str">
        <f t="shared" si="1685"/>
        <v>34</v>
      </c>
      <c r="G1832" s="58" t="str">
        <f t="shared" si="1685"/>
        <v>34</v>
      </c>
      <c r="H1832" s="58" t="str">
        <f t="shared" si="1685"/>
        <v>34</v>
      </c>
      <c r="I1832" s="58" t="str">
        <f t="shared" si="1685"/>
        <v>34</v>
      </c>
      <c r="J1832" s="58" t="str">
        <f t="shared" si="1685"/>
        <v>34</v>
      </c>
      <c r="K1832" s="58" t="str">
        <f t="shared" si="1685"/>
        <v>34</v>
      </c>
      <c r="L1832" s="58" t="str">
        <f t="shared" si="1685"/>
        <v>34</v>
      </c>
      <c r="M1832" s="58" t="str">
        <f t="shared" si="1685"/>
        <v>34</v>
      </c>
      <c r="N1832" s="58" t="str">
        <f t="shared" si="1685"/>
        <v>34</v>
      </c>
      <c r="O1832" s="58" t="str">
        <f t="shared" si="1685"/>
        <v>34</v>
      </c>
      <c r="P1832" s="58" t="str">
        <f t="shared" si="1685"/>
        <v>34</v>
      </c>
      <c r="Q1832" s="58" t="str">
        <f t="shared" si="1685"/>
        <v>34</v>
      </c>
    </row>
    <row r="1833" spans="1:70">
      <c r="A1833" s="779">
        <v>224</v>
      </c>
      <c r="B1833" s="58" t="s">
        <v>32</v>
      </c>
      <c r="C1833" s="58" t="str">
        <f>IF(C7=$V$243,"O",IF(C7=$W$243,"O",IF(C7=$X$243,"O",IF(C7=$Y$243,"O",IF(C7=$Z$243,"O",IF(C7=$AA$243,"O",IF(C7=$AB$243,"O",IF(C7=$AC$243,"O",IF(C7=$AD$243,"O",IF(C7=$AE$243,"O",IF(C7=$AF$243,"O",IF(C7=$AG$243,"O",IF(C7=$AH$243,"O",IF(C7=$AI$243,"O",IF(C7=$AJ$243,"O",IF(C7=$AK$243,"O",IF(C7=$AL$243,"O",IF(C7=$AM$243,"O",IF(C7=$AN$243,"O",IF(C7=$AO$243,"O",IF(C7=$AP$243,"O",IF(C7=$AQ$243,"O",IF(C7=$AR$243,"O",IF(C7=$AS$243,"O",IF(C7=$AT$243,"O",IF(C7=$AU$243,"O",IF(C7=$AV$243,"O","X")))))))))))))))))))))))))))</f>
        <v>O</v>
      </c>
      <c r="D1833" s="58" t="str">
        <f t="shared" ref="D1833:Q1833" si="1686">IF(D7=$V$243,"O",IF(D7=$W$243,"O",IF(D7=$X$243,"O",IF(D7=$Y$243,"O",IF(D7=$Z$243,"O",IF(D7=$AA$243,"O",IF(D7=$AB$243,"O",IF(D7=$AC$243,"O",IF(D7=$AD$243,"O",IF(D7=$AE$243,"O",IF(D7=$AF$243,"O",IF(D7=$AG$243,"O",IF(D7=$AH$243,"O",IF(D7=$AI$243,"O",IF(D7=$AJ$243,"O",IF(D7=$AK$243,"O",IF(D7=$AL$243,"O",IF(D7=$AM$243,"O",IF(D7=$AN$243,"O",IF(D7=$AO$243,"O",IF(D7=$AP$243,"O",IF(D7=$AQ$243,"O",IF(D7=$AR$243,"O",IF(D7=$AS$243,"O",IF(D7=$AT$243,"O",IF(D7=$AU$243,"O",IF(D7=$AV$243,"O","X")))))))))))))))))))))))))))</f>
        <v>O</v>
      </c>
      <c r="E1833" s="58" t="str">
        <f t="shared" si="1686"/>
        <v>O</v>
      </c>
      <c r="F1833" s="58" t="str">
        <f t="shared" si="1686"/>
        <v>O</v>
      </c>
      <c r="G1833" s="58" t="str">
        <f t="shared" si="1686"/>
        <v>O</v>
      </c>
      <c r="H1833" s="58" t="str">
        <f t="shared" si="1686"/>
        <v>O</v>
      </c>
      <c r="I1833" s="58" t="str">
        <f t="shared" si="1686"/>
        <v>O</v>
      </c>
      <c r="J1833" s="58" t="str">
        <f t="shared" si="1686"/>
        <v>O</v>
      </c>
      <c r="K1833" s="58" t="str">
        <f t="shared" si="1686"/>
        <v>O</v>
      </c>
      <c r="L1833" s="58" t="str">
        <f t="shared" si="1686"/>
        <v>O</v>
      </c>
      <c r="M1833" s="58" t="str">
        <f t="shared" si="1686"/>
        <v>O</v>
      </c>
      <c r="N1833" s="58" t="str">
        <f t="shared" si="1686"/>
        <v>O</v>
      </c>
      <c r="O1833" s="58" t="str">
        <f t="shared" si="1686"/>
        <v>O</v>
      </c>
      <c r="P1833" s="58" t="str">
        <f t="shared" si="1686"/>
        <v>O</v>
      </c>
      <c r="Q1833" s="58" t="str">
        <f t="shared" si="1686"/>
        <v>O</v>
      </c>
    </row>
    <row r="1834" spans="1:70">
      <c r="A1834" s="780"/>
      <c r="B1834" s="58" t="s">
        <v>33</v>
      </c>
      <c r="C1834" s="58" t="str">
        <f t="shared" ref="C1834:Q1834" si="1687">IF(C8=$V$243,"O",IF(C8=$W$243,"O",IF(C8=$X$243,"O",IF(C8=$Y$243,"O",IF(C8=$Z$243,"O",IF(C8=$AA$243,"O",IF(C8=$AB$243,"O",IF(C8=$AC$243,"O",IF(C8=$AD$243,"O",IF(C8=$AE$243,"O",IF(C8=$AF$243,"O",IF(C8=$AG$243,"O",IF(C8=$AH$243,"O",IF(C8=$AI$243,"O",IF(C8=$AJ$243,"O",IF(C8=$AK$243,"O",IF(C8=$AL$243,"O",IF(C8=$AM$243,"O",IF(C8=$AN$243,"O",IF(C8=$AO$243,"O",IF(C8=$AP$243,"O",IF(C8=$AQ$243,"O",IF(C8=$AR$243,"O",IF(C8=$AS$243,"O",IF(C8=$AT$243,"O",IF(C8=$AU$243,"O",IF(C8=$AV$243,"O","X")))))))))))))))))))))))))))</f>
        <v>O</v>
      </c>
      <c r="D1834" s="58" t="str">
        <f t="shared" si="1687"/>
        <v>O</v>
      </c>
      <c r="E1834" s="58" t="str">
        <f t="shared" si="1687"/>
        <v>O</v>
      </c>
      <c r="F1834" s="58" t="str">
        <f t="shared" si="1687"/>
        <v>O</v>
      </c>
      <c r="G1834" s="58" t="str">
        <f t="shared" si="1687"/>
        <v>O</v>
      </c>
      <c r="H1834" s="58" t="str">
        <f t="shared" si="1687"/>
        <v>O</v>
      </c>
      <c r="I1834" s="58" t="str">
        <f t="shared" si="1687"/>
        <v>O</v>
      </c>
      <c r="J1834" s="58" t="str">
        <f t="shared" si="1687"/>
        <v>O</v>
      </c>
      <c r="K1834" s="58" t="str">
        <f t="shared" si="1687"/>
        <v>O</v>
      </c>
      <c r="L1834" s="58" t="str">
        <f t="shared" si="1687"/>
        <v>O</v>
      </c>
      <c r="M1834" s="58" t="str">
        <f t="shared" si="1687"/>
        <v>O</v>
      </c>
      <c r="N1834" s="58" t="str">
        <f t="shared" si="1687"/>
        <v>O</v>
      </c>
      <c r="O1834" s="58" t="str">
        <f t="shared" si="1687"/>
        <v>O</v>
      </c>
      <c r="P1834" s="58" t="str">
        <f t="shared" si="1687"/>
        <v>O</v>
      </c>
      <c r="Q1834" s="58" t="str">
        <f t="shared" si="1687"/>
        <v>O</v>
      </c>
    </row>
    <row r="1835" spans="1:70">
      <c r="A1835" s="780"/>
      <c r="B1835" s="58" t="s">
        <v>34</v>
      </c>
      <c r="C1835" s="58" t="str">
        <f t="shared" ref="C1835:Q1835" si="1688">IF(C9=$V$243,"O",IF(C9=$W$243,"O",IF(C9=$X$243,"O",IF(C9=$Y$243,"O",IF(C9=$Z$243,"O",IF(C9=$AA$243,"O",IF(C9=$AB$243,"O",IF(C9=$AC$243,"O",IF(C9=$AD$243,"O",IF(C9=$AE$243,"O",IF(C9=$AF$243,"O",IF(C9=$AG$243,"O",IF(C9=$AH$243,"O",IF(C9=$AI$243,"O",IF(C9=$AJ$243,"O",IF(C9=$AK$243,"O",IF(C9=$AL$243,"O",IF(C9=$AM$243,"O",IF(C9=$AN$243,"O",IF(C9=$AO$243,"O",IF(C9=$AP$243,"O",IF(C9=$AQ$243,"O",IF(C9=$AR$243,"O",IF(C9=$AS$243,"O",IF(C9=$AT$243,"O",IF(C9=$AU$243,"O",IF(C9=$AV$243,"O","X")))))))))))))))))))))))))))</f>
        <v>O</v>
      </c>
      <c r="D1835" s="58" t="str">
        <f t="shared" si="1688"/>
        <v>O</v>
      </c>
      <c r="E1835" s="58" t="str">
        <f t="shared" si="1688"/>
        <v>O</v>
      </c>
      <c r="F1835" s="58" t="str">
        <f t="shared" si="1688"/>
        <v>O</v>
      </c>
      <c r="G1835" s="58" t="str">
        <f t="shared" si="1688"/>
        <v>O</v>
      </c>
      <c r="H1835" s="58" t="str">
        <f t="shared" si="1688"/>
        <v>O</v>
      </c>
      <c r="I1835" s="58" t="str">
        <f t="shared" si="1688"/>
        <v>O</v>
      </c>
      <c r="J1835" s="58" t="str">
        <f t="shared" si="1688"/>
        <v>O</v>
      </c>
      <c r="K1835" s="58" t="str">
        <f t="shared" si="1688"/>
        <v>O</v>
      </c>
      <c r="L1835" s="58" t="str">
        <f t="shared" si="1688"/>
        <v>O</v>
      </c>
      <c r="M1835" s="58" t="str">
        <f t="shared" si="1688"/>
        <v>O</v>
      </c>
      <c r="N1835" s="58" t="str">
        <f t="shared" si="1688"/>
        <v>O</v>
      </c>
      <c r="O1835" s="58" t="str">
        <f t="shared" si="1688"/>
        <v>O</v>
      </c>
      <c r="P1835" s="58" t="str">
        <f t="shared" si="1688"/>
        <v>O</v>
      </c>
      <c r="Q1835" s="58" t="str">
        <f t="shared" si="1688"/>
        <v>O</v>
      </c>
    </row>
    <row r="1836" spans="1:70">
      <c r="A1836" s="780"/>
      <c r="B1836" s="58" t="s">
        <v>35</v>
      </c>
      <c r="C1836" s="58" t="str">
        <f t="shared" ref="C1836:Q1836" si="1689">IF(C10=$V$243,"O",IF(C10=$W$243,"O",IF(C10=$X$243,"O",IF(C10=$Y$243,"O",IF(C10=$Z$243,"O",IF(C10=$AA$243,"O",IF(C10=$AB$243,"O",IF(C10=$AC$243,"O",IF(C10=$AD$243,"O",IF(C10=$AE$243,"O",IF(C10=$AF$243,"O",IF(C10=$AG$243,"O",IF(C10=$AH$243,"O",IF(C10=$AI$243,"O",IF(C10=$AJ$243,"O",IF(C10=$AK$243,"O",IF(C10=$AL$243,"O",IF(C10=$AM$243,"O",IF(C10=$AN$243,"O",IF(C10=$AO$243,"O",IF(C10=$AP$243,"O",IF(C10=$AQ$243,"O",IF(C10=$AR$243,"O",IF(C10=$AS$243,"O",IF(C10=$AT$243,"O",IF(C10=$AU$243,"O",IF(C10=$AV$243,"O","X")))))))))))))))))))))))))))</f>
        <v>X</v>
      </c>
      <c r="D1836" s="58" t="str">
        <f t="shared" si="1689"/>
        <v>X</v>
      </c>
      <c r="E1836" s="58" t="str">
        <f t="shared" si="1689"/>
        <v>X</v>
      </c>
      <c r="F1836" s="58" t="str">
        <f t="shared" si="1689"/>
        <v>X</v>
      </c>
      <c r="G1836" s="58" t="str">
        <f t="shared" si="1689"/>
        <v>X</v>
      </c>
      <c r="H1836" s="58" t="str">
        <f t="shared" si="1689"/>
        <v>X</v>
      </c>
      <c r="I1836" s="58" t="str">
        <f t="shared" si="1689"/>
        <v>X</v>
      </c>
      <c r="J1836" s="58" t="str">
        <f t="shared" si="1689"/>
        <v>X</v>
      </c>
      <c r="K1836" s="58" t="str">
        <f t="shared" si="1689"/>
        <v>X</v>
      </c>
      <c r="L1836" s="58" t="str">
        <f t="shared" si="1689"/>
        <v>X</v>
      </c>
      <c r="M1836" s="58" t="str">
        <f t="shared" si="1689"/>
        <v>X</v>
      </c>
      <c r="N1836" s="58" t="str">
        <f t="shared" si="1689"/>
        <v>X</v>
      </c>
      <c r="O1836" s="58" t="str">
        <f t="shared" si="1689"/>
        <v>X</v>
      </c>
      <c r="P1836" s="58" t="str">
        <f t="shared" si="1689"/>
        <v>X</v>
      </c>
      <c r="Q1836" s="58" t="str">
        <f t="shared" si="1689"/>
        <v>X</v>
      </c>
    </row>
    <row r="1837" spans="1:70">
      <c r="A1837" s="780"/>
      <c r="B1837" s="58" t="s">
        <v>36</v>
      </c>
      <c r="C1837" s="58" t="str">
        <f t="shared" ref="C1837:Q1837" si="1690">IF(C11=$V$243,"O",IF(C11=$W$243,"O",IF(C11=$X$243,"O",IF(C11=$Y$243,"O",IF(C11=$Z$243,"O",IF(C11=$AA$243,"O",IF(C11=$AB$243,"O",IF(C11=$AC$243,"O",IF(C11=$AD$243,"O",IF(C11=$AE$243,"O",IF(C11=$AF$243,"O",IF(C11=$AG$243,"O",IF(C11=$AH$243,"O",IF(C11=$AI$243,"O",IF(C11=$AJ$243,"O",IF(C11=$AK$243,"O",IF(C11=$AL$243,"O",IF(C11=$AM$243,"O",IF(C11=$AN$243,"O",IF(C11=$AO$243,"O",IF(C11=$AP$243,"O",IF(C11=$AQ$243,"O",IF(C11=$AR$243,"O",IF(C11=$AS$243,"O",IF(C11=$AT$243,"O",IF(C11=$AU$243,"O",IF(C11=$AV$243,"O","X")))))))))))))))))))))))))))</f>
        <v>X</v>
      </c>
      <c r="D1837" s="58" t="str">
        <f t="shared" si="1690"/>
        <v>X</v>
      </c>
      <c r="E1837" s="58" t="str">
        <f t="shared" si="1690"/>
        <v>X</v>
      </c>
      <c r="F1837" s="58" t="str">
        <f t="shared" si="1690"/>
        <v>X</v>
      </c>
      <c r="G1837" s="58" t="str">
        <f t="shared" si="1690"/>
        <v>X</v>
      </c>
      <c r="H1837" s="58" t="str">
        <f t="shared" si="1690"/>
        <v>X</v>
      </c>
      <c r="I1837" s="58" t="str">
        <f t="shared" si="1690"/>
        <v>X</v>
      </c>
      <c r="J1837" s="58" t="str">
        <f t="shared" si="1690"/>
        <v>X</v>
      </c>
      <c r="K1837" s="58" t="str">
        <f t="shared" si="1690"/>
        <v>X</v>
      </c>
      <c r="L1837" s="58" t="str">
        <f t="shared" si="1690"/>
        <v>X</v>
      </c>
      <c r="M1837" s="58" t="str">
        <f t="shared" si="1690"/>
        <v>X</v>
      </c>
      <c r="N1837" s="58" t="str">
        <f t="shared" si="1690"/>
        <v>X</v>
      </c>
      <c r="O1837" s="58" t="str">
        <f t="shared" si="1690"/>
        <v>X</v>
      </c>
      <c r="P1837" s="58" t="str">
        <f t="shared" si="1690"/>
        <v>X</v>
      </c>
      <c r="Q1837" s="58" t="str">
        <f t="shared" si="1690"/>
        <v>X</v>
      </c>
    </row>
    <row r="1838" spans="1:70">
      <c r="A1838" s="780"/>
      <c r="B1838" s="58" t="s">
        <v>21</v>
      </c>
      <c r="C1838" s="58" t="str">
        <f t="shared" ref="C1838:Q1838" si="1691">IF(C12=$V$243,"O",IF(C12=$W$243,"O",IF(C12=$X$243,"O",IF(C12=$Y$243,"O",IF(C12=$Z$243,"O",IF(C12=$AA$243,"O",IF(C12=$AB$243,"O",IF(C12=$AC$243,"O",IF(C12=$AD$243,"O",IF(C12=$AE$243,"O",IF(C12=$AF$243,"O",IF(C12=$AG$243,"O",IF(C12=$AH$243,"O",IF(C12=$AI$243,"O",IF(C12=$AJ$243,"O",IF(C12=$AK$243,"O",IF(C12=$AL$243,"O",IF(C12=$AM$243,"O",IF(C12=$AN$243,"O",IF(C12=$AO$243,"O",IF(C12=$AP$243,"O",IF(C12=$AQ$243,"O",IF(C12=$AR$243,"O",IF(C12=$AS$243,"O",IF(C12=$AT$243,"O",IF(C12=$AU$243,"O",IF(C12=$AV$243,"O","X")))))))))))))))))))))))))))</f>
        <v>X</v>
      </c>
      <c r="D1838" s="58" t="str">
        <f t="shared" si="1691"/>
        <v>X</v>
      </c>
      <c r="E1838" s="58" t="str">
        <f t="shared" si="1691"/>
        <v>X</v>
      </c>
      <c r="F1838" s="58" t="str">
        <f t="shared" si="1691"/>
        <v>X</v>
      </c>
      <c r="G1838" s="58" t="str">
        <f t="shared" si="1691"/>
        <v>X</v>
      </c>
      <c r="H1838" s="58" t="str">
        <f t="shared" si="1691"/>
        <v>X</v>
      </c>
      <c r="I1838" s="58" t="str">
        <f t="shared" si="1691"/>
        <v>X</v>
      </c>
      <c r="J1838" s="58" t="str">
        <f t="shared" si="1691"/>
        <v>X</v>
      </c>
      <c r="K1838" s="58" t="str">
        <f t="shared" si="1691"/>
        <v>X</v>
      </c>
      <c r="L1838" s="58" t="str">
        <f t="shared" si="1691"/>
        <v>X</v>
      </c>
      <c r="M1838" s="58" t="str">
        <f t="shared" si="1691"/>
        <v>X</v>
      </c>
      <c r="N1838" s="58" t="str">
        <f t="shared" si="1691"/>
        <v>X</v>
      </c>
      <c r="O1838" s="58" t="str">
        <f t="shared" si="1691"/>
        <v>X</v>
      </c>
      <c r="P1838" s="58" t="str">
        <f t="shared" si="1691"/>
        <v>X</v>
      </c>
      <c r="Q1838" s="58" t="str">
        <f t="shared" si="1691"/>
        <v>X</v>
      </c>
    </row>
    <row r="1839" spans="1:70">
      <c r="A1839" s="781"/>
      <c r="B1839" s="30" t="s">
        <v>46</v>
      </c>
      <c r="C1839" s="47">
        <f>COUNTIF(C1833:C1838,"O")</f>
        <v>3</v>
      </c>
      <c r="D1839" s="47">
        <f t="shared" ref="D1839:Q1839" si="1692">COUNTIF(D1833:D1838,"O")</f>
        <v>3</v>
      </c>
      <c r="E1839" s="47">
        <f t="shared" si="1692"/>
        <v>3</v>
      </c>
      <c r="F1839" s="47">
        <f t="shared" si="1692"/>
        <v>3</v>
      </c>
      <c r="G1839" s="47">
        <f t="shared" si="1692"/>
        <v>3</v>
      </c>
      <c r="H1839" s="47">
        <f t="shared" si="1692"/>
        <v>3</v>
      </c>
      <c r="I1839" s="47">
        <f t="shared" si="1692"/>
        <v>3</v>
      </c>
      <c r="J1839" s="47">
        <f t="shared" si="1692"/>
        <v>3</v>
      </c>
      <c r="K1839" s="47">
        <f t="shared" si="1692"/>
        <v>3</v>
      </c>
      <c r="L1839" s="47">
        <f t="shared" si="1692"/>
        <v>3</v>
      </c>
      <c r="M1839" s="47">
        <f t="shared" si="1692"/>
        <v>3</v>
      </c>
      <c r="N1839" s="47">
        <f t="shared" si="1692"/>
        <v>3</v>
      </c>
      <c r="O1839" s="47">
        <f t="shared" si="1692"/>
        <v>3</v>
      </c>
      <c r="P1839" s="47">
        <f t="shared" si="1692"/>
        <v>3</v>
      </c>
      <c r="Q1839" s="47">
        <f t="shared" si="1692"/>
        <v>3</v>
      </c>
    </row>
    <row r="1840" spans="1:70">
      <c r="A1840" s="779">
        <v>225</v>
      </c>
      <c r="B1840" s="58" t="s">
        <v>32</v>
      </c>
      <c r="C1840" s="58" t="str">
        <f>IF(C7=$V$244,"O",IF(C7=$W$244,"O",IF(C7=$X$244,"O",IF(C7=$Y$244,"O",IF(C7=$Z$244,"O",IF(C7=$AA$244,"O",IF(C7=$AB$244,"O",IF(C7=$AC$244,"O",IF(C7=$AD$244,"O",IF(C7=$AE$244,"O",IF(C7=$AF$244,"O",IF(C7=$AG$244,"O",IF(C7=$AH$244,"O",IF(C7=$AI$244,"O",IF(C7=$AJ$244,"O",IF(C7=$AK$244,"O",IF(C7=$AL$244,"O",IF(C7=$AM$244,"O",IF(C7=$AN$244,"O",IF(C7=$AO$244,"O",IF(C7=$AP$244,"O",IF(C7=$AQ$244,"O",IF(C7=$AR$244,"O",IF(C7=$AS$244,"O","X"))))))))))))))))))))))))</f>
        <v>X</v>
      </c>
      <c r="D1840" s="58" t="str">
        <f t="shared" ref="D1840:Q1840" si="1693">IF(D7=$V$244,"O",IF(D7=$W$244,"O",IF(D7=$X$244,"O",IF(D7=$Y$244,"O",IF(D7=$Z$244,"O",IF(D7=$AA$244,"O",IF(D7=$AB$244,"O",IF(D7=$AC$244,"O",IF(D7=$AD$244,"O",IF(D7=$AE$244,"O",IF(D7=$AF$244,"O",IF(D7=$AG$244,"O",IF(D7=$AH$244,"O",IF(D7=$AI$244,"O",IF(D7=$AJ$244,"O",IF(D7=$AK$244,"O",IF(D7=$AL$244,"O",IF(D7=$AM$244,"O",IF(D7=$AN$244,"O",IF(D7=$AO$244,"O",IF(D7=$AP$244,"O",IF(D7=$AQ$244,"O",IF(D7=$AR$244,"O",IF(D7=$AS$244,"O","X"))))))))))))))))))))))))</f>
        <v>X</v>
      </c>
      <c r="E1840" s="58" t="str">
        <f t="shared" si="1693"/>
        <v>X</v>
      </c>
      <c r="F1840" s="58" t="str">
        <f t="shared" si="1693"/>
        <v>X</v>
      </c>
      <c r="G1840" s="58" t="str">
        <f t="shared" si="1693"/>
        <v>X</v>
      </c>
      <c r="H1840" s="58" t="str">
        <f t="shared" si="1693"/>
        <v>X</v>
      </c>
      <c r="I1840" s="58" t="str">
        <f t="shared" si="1693"/>
        <v>X</v>
      </c>
      <c r="J1840" s="58" t="str">
        <f t="shared" si="1693"/>
        <v>X</v>
      </c>
      <c r="K1840" s="58" t="str">
        <f t="shared" si="1693"/>
        <v>X</v>
      </c>
      <c r="L1840" s="58" t="str">
        <f t="shared" si="1693"/>
        <v>X</v>
      </c>
      <c r="M1840" s="58" t="str">
        <f t="shared" si="1693"/>
        <v>X</v>
      </c>
      <c r="N1840" s="58" t="str">
        <f t="shared" si="1693"/>
        <v>X</v>
      </c>
      <c r="O1840" s="58" t="str">
        <f t="shared" si="1693"/>
        <v>X</v>
      </c>
      <c r="P1840" s="58" t="str">
        <f t="shared" si="1693"/>
        <v>X</v>
      </c>
      <c r="Q1840" s="58" t="str">
        <f t="shared" si="1693"/>
        <v>X</v>
      </c>
    </row>
    <row r="1841" spans="1:17">
      <c r="A1841" s="780"/>
      <c r="B1841" s="58" t="s">
        <v>33</v>
      </c>
      <c r="C1841" s="58" t="str">
        <f t="shared" ref="C1841:Q1841" si="1694">IF(C8=$V$244,"O",IF(C8=$W$244,"O",IF(C8=$X$244,"O",IF(C8=$Y$244,"O",IF(C8=$Z$244,"O",IF(C8=$AA$244,"O",IF(C8=$AB$244,"O",IF(C8=$AC$244,"O",IF(C8=$AD$244,"O",IF(C8=$AE$244,"O",IF(C8=$AF$244,"O",IF(C8=$AG$244,"O",IF(C8=$AH$244,"O",IF(C8=$AI$244,"O",IF(C8=$AJ$244,"O",IF(C8=$AK$244,"O",IF(C8=$AL$244,"O",IF(C8=$AM$244,"O",IF(C8=$AN$244,"O",IF(C8=$AO$244,"O",IF(C8=$AP$244,"O",IF(C8=$AQ$244,"O",IF(C8=$AR$244,"O",IF(C8=$AS$244,"O","X"))))))))))))))))))))))))</f>
        <v>X</v>
      </c>
      <c r="D1841" s="58" t="str">
        <f t="shared" si="1694"/>
        <v>X</v>
      </c>
      <c r="E1841" s="58" t="str">
        <f t="shared" si="1694"/>
        <v>X</v>
      </c>
      <c r="F1841" s="58" t="str">
        <f t="shared" si="1694"/>
        <v>X</v>
      </c>
      <c r="G1841" s="58" t="str">
        <f t="shared" si="1694"/>
        <v>X</v>
      </c>
      <c r="H1841" s="58" t="str">
        <f t="shared" si="1694"/>
        <v>X</v>
      </c>
      <c r="I1841" s="58" t="str">
        <f t="shared" si="1694"/>
        <v>X</v>
      </c>
      <c r="J1841" s="58" t="str">
        <f t="shared" si="1694"/>
        <v>X</v>
      </c>
      <c r="K1841" s="58" t="str">
        <f t="shared" si="1694"/>
        <v>X</v>
      </c>
      <c r="L1841" s="58" t="str">
        <f t="shared" si="1694"/>
        <v>X</v>
      </c>
      <c r="M1841" s="58" t="str">
        <f t="shared" si="1694"/>
        <v>X</v>
      </c>
      <c r="N1841" s="58" t="str">
        <f t="shared" si="1694"/>
        <v>X</v>
      </c>
      <c r="O1841" s="58" t="str">
        <f t="shared" si="1694"/>
        <v>X</v>
      </c>
      <c r="P1841" s="58" t="str">
        <f t="shared" si="1694"/>
        <v>X</v>
      </c>
      <c r="Q1841" s="58" t="str">
        <f t="shared" si="1694"/>
        <v>X</v>
      </c>
    </row>
    <row r="1842" spans="1:17">
      <c r="A1842" s="780"/>
      <c r="B1842" s="58" t="s">
        <v>34</v>
      </c>
      <c r="C1842" s="58" t="str">
        <f t="shared" ref="C1842:Q1842" si="1695">IF(C9=$V$244,"O",IF(C9=$W$244,"O",IF(C9=$X$244,"O",IF(C9=$Y$244,"O",IF(C9=$Z$244,"O",IF(C9=$AA$244,"O",IF(C9=$AB$244,"O",IF(C9=$AC$244,"O",IF(C9=$AD$244,"O",IF(C9=$AE$244,"O",IF(C9=$AF$244,"O",IF(C9=$AG$244,"O",IF(C9=$AH$244,"O",IF(C9=$AI$244,"O",IF(C9=$AJ$244,"O",IF(C9=$AK$244,"O",IF(C9=$AL$244,"O",IF(C9=$AM$244,"O",IF(C9=$AN$244,"O",IF(C9=$AO$244,"O",IF(C9=$AP$244,"O",IF(C9=$AQ$244,"O",IF(C9=$AR$244,"O",IF(C9=$AS$244,"O","X"))))))))))))))))))))))))</f>
        <v>X</v>
      </c>
      <c r="D1842" s="58" t="str">
        <f t="shared" si="1695"/>
        <v>X</v>
      </c>
      <c r="E1842" s="58" t="str">
        <f t="shared" si="1695"/>
        <v>X</v>
      </c>
      <c r="F1842" s="58" t="str">
        <f t="shared" si="1695"/>
        <v>X</v>
      </c>
      <c r="G1842" s="58" t="str">
        <f t="shared" si="1695"/>
        <v>X</v>
      </c>
      <c r="H1842" s="58" t="str">
        <f t="shared" si="1695"/>
        <v>X</v>
      </c>
      <c r="I1842" s="58" t="str">
        <f t="shared" si="1695"/>
        <v>X</v>
      </c>
      <c r="J1842" s="58" t="str">
        <f t="shared" si="1695"/>
        <v>X</v>
      </c>
      <c r="K1842" s="58" t="str">
        <f t="shared" si="1695"/>
        <v>X</v>
      </c>
      <c r="L1842" s="58" t="str">
        <f t="shared" si="1695"/>
        <v>X</v>
      </c>
      <c r="M1842" s="58" t="str">
        <f t="shared" si="1695"/>
        <v>X</v>
      </c>
      <c r="N1842" s="58" t="str">
        <f t="shared" si="1695"/>
        <v>X</v>
      </c>
      <c r="O1842" s="58" t="str">
        <f t="shared" si="1695"/>
        <v>X</v>
      </c>
      <c r="P1842" s="58" t="str">
        <f t="shared" si="1695"/>
        <v>X</v>
      </c>
      <c r="Q1842" s="58" t="str">
        <f t="shared" si="1695"/>
        <v>X</v>
      </c>
    </row>
    <row r="1843" spans="1:17">
      <c r="A1843" s="780"/>
      <c r="B1843" s="58" t="s">
        <v>35</v>
      </c>
      <c r="C1843" s="58" t="str">
        <f t="shared" ref="C1843:Q1843" si="1696">IF(C10=$V$244,"O",IF(C10=$W$244,"O",IF(C10=$X$244,"O",IF(C10=$Y$244,"O",IF(C10=$Z$244,"O",IF(C10=$AA$244,"O",IF(C10=$AB$244,"O",IF(C10=$AC$244,"O",IF(C10=$AD$244,"O",IF(C10=$AE$244,"O",IF(C10=$AF$244,"O",IF(C10=$AG$244,"O",IF(C10=$AH$244,"O",IF(C10=$AI$244,"O",IF(C10=$AJ$244,"O",IF(C10=$AK$244,"O",IF(C10=$AL$244,"O",IF(C10=$AM$244,"O",IF(C10=$AN$244,"O",IF(C10=$AO$244,"O",IF(C10=$AP$244,"O",IF(C10=$AQ$244,"O",IF(C10=$AR$244,"O",IF(C10=$AS$244,"O","X"))))))))))))))))))))))))</f>
        <v>O</v>
      </c>
      <c r="D1843" s="58" t="str">
        <f t="shared" si="1696"/>
        <v>O</v>
      </c>
      <c r="E1843" s="58" t="str">
        <f t="shared" si="1696"/>
        <v>O</v>
      </c>
      <c r="F1843" s="58" t="str">
        <f t="shared" si="1696"/>
        <v>O</v>
      </c>
      <c r="G1843" s="58" t="str">
        <f t="shared" si="1696"/>
        <v>O</v>
      </c>
      <c r="H1843" s="58" t="str">
        <f t="shared" si="1696"/>
        <v>O</v>
      </c>
      <c r="I1843" s="58" t="str">
        <f t="shared" si="1696"/>
        <v>O</v>
      </c>
      <c r="J1843" s="58" t="str">
        <f t="shared" si="1696"/>
        <v>O</v>
      </c>
      <c r="K1843" s="58" t="str">
        <f t="shared" si="1696"/>
        <v>O</v>
      </c>
      <c r="L1843" s="58" t="str">
        <f t="shared" si="1696"/>
        <v>O</v>
      </c>
      <c r="M1843" s="58" t="str">
        <f t="shared" si="1696"/>
        <v>O</v>
      </c>
      <c r="N1843" s="58" t="str">
        <f t="shared" si="1696"/>
        <v>O</v>
      </c>
      <c r="O1843" s="58" t="str">
        <f t="shared" si="1696"/>
        <v>O</v>
      </c>
      <c r="P1843" s="58" t="str">
        <f t="shared" si="1696"/>
        <v>O</v>
      </c>
      <c r="Q1843" s="58" t="str">
        <f t="shared" si="1696"/>
        <v>O</v>
      </c>
    </row>
    <row r="1844" spans="1:17">
      <c r="A1844" s="780"/>
      <c r="B1844" s="58" t="s">
        <v>36</v>
      </c>
      <c r="C1844" s="58" t="str">
        <f t="shared" ref="C1844:Q1844" si="1697">IF(C11=$V$244,"O",IF(C11=$W$244,"O",IF(C11=$X$244,"O",IF(C11=$Y$244,"O",IF(C11=$Z$244,"O",IF(C11=$AA$244,"O",IF(C11=$AB$244,"O",IF(C11=$AC$244,"O",IF(C11=$AD$244,"O",IF(C11=$AE$244,"O",IF(C11=$AF$244,"O",IF(C11=$AG$244,"O",IF(C11=$AH$244,"O",IF(C11=$AI$244,"O",IF(C11=$AJ$244,"O",IF(C11=$AK$244,"O",IF(C11=$AL$244,"O",IF(C11=$AM$244,"O",IF(C11=$AN$244,"O",IF(C11=$AO$244,"O",IF(C11=$AP$244,"O",IF(C11=$AQ$244,"O",IF(C11=$AR$244,"O",IF(C11=$AS$244,"O","X"))))))))))))))))))))))))</f>
        <v>O</v>
      </c>
      <c r="D1844" s="58" t="str">
        <f t="shared" si="1697"/>
        <v>O</v>
      </c>
      <c r="E1844" s="58" t="str">
        <f t="shared" si="1697"/>
        <v>O</v>
      </c>
      <c r="F1844" s="58" t="str">
        <f t="shared" si="1697"/>
        <v>O</v>
      </c>
      <c r="G1844" s="58" t="str">
        <f t="shared" si="1697"/>
        <v>O</v>
      </c>
      <c r="H1844" s="58" t="str">
        <f t="shared" si="1697"/>
        <v>O</v>
      </c>
      <c r="I1844" s="58" t="str">
        <f t="shared" si="1697"/>
        <v>O</v>
      </c>
      <c r="J1844" s="58" t="str">
        <f t="shared" si="1697"/>
        <v>O</v>
      </c>
      <c r="K1844" s="58" t="str">
        <f t="shared" si="1697"/>
        <v>O</v>
      </c>
      <c r="L1844" s="58" t="str">
        <f t="shared" si="1697"/>
        <v>O</v>
      </c>
      <c r="M1844" s="58" t="str">
        <f t="shared" si="1697"/>
        <v>O</v>
      </c>
      <c r="N1844" s="58" t="str">
        <f t="shared" si="1697"/>
        <v>O</v>
      </c>
      <c r="O1844" s="58" t="str">
        <f t="shared" si="1697"/>
        <v>O</v>
      </c>
      <c r="P1844" s="58" t="str">
        <f t="shared" si="1697"/>
        <v>O</v>
      </c>
      <c r="Q1844" s="58" t="str">
        <f t="shared" si="1697"/>
        <v>O</v>
      </c>
    </row>
    <row r="1845" spans="1:17">
      <c r="A1845" s="780"/>
      <c r="B1845" s="58" t="s">
        <v>21</v>
      </c>
      <c r="C1845" s="58" t="str">
        <f t="shared" ref="C1845:P1845" si="1698">IF(C12=$V$244,"O",IF(C12=$W$244,"O",IF(C12=$X$244,"O",IF(C12=$Y$244,"O",IF(C12=$Z$244,"O",IF(C12=$AA$244,"O",IF(C12=$AB$244,"O",IF(C12=$AC$244,"O",IF(C12=$AD$244,"O",IF(C12=$AE$244,"O",IF(C12=$AF$244,"O",IF(C12=$AG$244,"O",IF(C12=$AH$244,"O",IF(C12=$AI$244,"O",IF(C12=$AJ$244,"O",IF(C12=$AK$244,"O",IF(C12=$AL$244,"O",IF(C12=$AM$244,"O",IF(C12=$AN$244,"O",IF(C12=$AO$244,"O",IF(C12=$AP$244,"O",IF(C12=$AQ$244,"O",IF(C12=$AR$244,"O",IF(C12=$AS$244,"O","X"))))))))))))))))))))))))</f>
        <v>O</v>
      </c>
      <c r="D1845" s="58" t="str">
        <f t="shared" si="1698"/>
        <v>O</v>
      </c>
      <c r="E1845" s="58" t="str">
        <f t="shared" si="1698"/>
        <v>O</v>
      </c>
      <c r="F1845" s="58" t="str">
        <f t="shared" si="1698"/>
        <v>O</v>
      </c>
      <c r="G1845" s="58" t="str">
        <f t="shared" si="1698"/>
        <v>O</v>
      </c>
      <c r="H1845" s="58" t="str">
        <f t="shared" si="1698"/>
        <v>O</v>
      </c>
      <c r="I1845" s="58" t="str">
        <f t="shared" si="1698"/>
        <v>O</v>
      </c>
      <c r="J1845" s="58" t="str">
        <f t="shared" si="1698"/>
        <v>O</v>
      </c>
      <c r="K1845" s="58" t="str">
        <f t="shared" si="1698"/>
        <v>O</v>
      </c>
      <c r="L1845" s="58" t="str">
        <f t="shared" si="1698"/>
        <v>O</v>
      </c>
      <c r="M1845" s="58" t="str">
        <f t="shared" si="1698"/>
        <v>O</v>
      </c>
      <c r="N1845" s="58" t="str">
        <f t="shared" si="1698"/>
        <v>O</v>
      </c>
      <c r="O1845" s="58" t="str">
        <f t="shared" si="1698"/>
        <v>O</v>
      </c>
      <c r="P1845" s="58" t="str">
        <f t="shared" si="1698"/>
        <v>O</v>
      </c>
      <c r="Q1845" s="58" t="str">
        <f>IF(Q12=$V$244,"O",IF(Q12=$W$244,"O",IF(Q12=$X$244,"O",IF(Q12=$Y$244,"O",IF(Q12=$Z$244,"O",IF(Q12=$AA$244,"O",IF(Q12=$AB$244,"O",IF(Q12=$AC$244,"O",IF(Q12=$AD$244,"O",IF(Q12=$AE$244,"O",IF(Q12=$AF$244,"O",IF(Q12=$AG$244,"O",IF(Q12=$AH$244,"O",IF(Q12=$AI$244,"O",IF(Q12=$AJ$244,"O",IF(Q12=$AK$244,"O",IF(Q12=$AL$244,"O",IF(Q12=$AM$244,"O",IF(Q12=$AN$244,"O",IF(Q12=$AO$244,"O",IF(Q12=$AP$244,"O",IF(Q12=$AQ$244,"O",IF(Q12=$AR$244,"O",IF(Q12=$AS$244,"O","X"))))))))))))))))))))))))</f>
        <v>O</v>
      </c>
    </row>
    <row r="1846" spans="1:17">
      <c r="A1846" s="781"/>
      <c r="B1846" s="30" t="s">
        <v>46</v>
      </c>
      <c r="C1846" s="47">
        <f>COUNTIF(C1840:C1845,"O")</f>
        <v>3</v>
      </c>
      <c r="D1846" s="47">
        <f t="shared" ref="D1846:Q1846" si="1699">COUNTIF(D1840:D1845,"O")</f>
        <v>3</v>
      </c>
      <c r="E1846" s="47">
        <f t="shared" si="1699"/>
        <v>3</v>
      </c>
      <c r="F1846" s="47">
        <f t="shared" si="1699"/>
        <v>3</v>
      </c>
      <c r="G1846" s="47">
        <f t="shared" si="1699"/>
        <v>3</v>
      </c>
      <c r="H1846" s="47">
        <f t="shared" si="1699"/>
        <v>3</v>
      </c>
      <c r="I1846" s="47">
        <f t="shared" si="1699"/>
        <v>3</v>
      </c>
      <c r="J1846" s="47">
        <f t="shared" si="1699"/>
        <v>3</v>
      </c>
      <c r="K1846" s="47">
        <f t="shared" si="1699"/>
        <v>3</v>
      </c>
      <c r="L1846" s="47">
        <f t="shared" si="1699"/>
        <v>3</v>
      </c>
      <c r="M1846" s="47">
        <f t="shared" si="1699"/>
        <v>3</v>
      </c>
      <c r="N1846" s="47">
        <f t="shared" si="1699"/>
        <v>3</v>
      </c>
      <c r="O1846" s="47">
        <f t="shared" si="1699"/>
        <v>3</v>
      </c>
      <c r="P1846" s="47">
        <f t="shared" si="1699"/>
        <v>3</v>
      </c>
      <c r="Q1846" s="47">
        <f t="shared" si="1699"/>
        <v>3</v>
      </c>
    </row>
    <row r="1847" spans="1:17">
      <c r="A1847" s="1">
        <v>226</v>
      </c>
      <c r="B1847" s="154" t="s">
        <v>843</v>
      </c>
      <c r="C1847" s="58" t="str">
        <f>C1839&amp;C1846</f>
        <v>33</v>
      </c>
      <c r="D1847" s="58" t="str">
        <f t="shared" ref="D1847:Q1847" si="1700">D1839&amp;D1846</f>
        <v>33</v>
      </c>
      <c r="E1847" s="58" t="str">
        <f t="shared" si="1700"/>
        <v>33</v>
      </c>
      <c r="F1847" s="58" t="str">
        <f t="shared" si="1700"/>
        <v>33</v>
      </c>
      <c r="G1847" s="58" t="str">
        <f t="shared" si="1700"/>
        <v>33</v>
      </c>
      <c r="H1847" s="58" t="str">
        <f t="shared" si="1700"/>
        <v>33</v>
      </c>
      <c r="I1847" s="58" t="str">
        <f t="shared" si="1700"/>
        <v>33</v>
      </c>
      <c r="J1847" s="58" t="str">
        <f t="shared" si="1700"/>
        <v>33</v>
      </c>
      <c r="K1847" s="58" t="str">
        <f t="shared" si="1700"/>
        <v>33</v>
      </c>
      <c r="L1847" s="58" t="str">
        <f t="shared" si="1700"/>
        <v>33</v>
      </c>
      <c r="M1847" s="58" t="str">
        <f t="shared" si="1700"/>
        <v>33</v>
      </c>
      <c r="N1847" s="58" t="str">
        <f t="shared" si="1700"/>
        <v>33</v>
      </c>
      <c r="O1847" s="58" t="str">
        <f t="shared" si="1700"/>
        <v>33</v>
      </c>
      <c r="P1847" s="58" t="str">
        <f t="shared" si="1700"/>
        <v>33</v>
      </c>
      <c r="Q1847" s="58" t="str">
        <f t="shared" si="1700"/>
        <v>33</v>
      </c>
    </row>
    <row r="1848" spans="1:17">
      <c r="A1848" s="779">
        <v>227</v>
      </c>
      <c r="B1848" s="58" t="s">
        <v>32</v>
      </c>
      <c r="C1848" s="58" t="str">
        <f>IF(C7=$V$246,"O",IF(C7=$W$246,"O",IF(C7=$X$246,"O",IF(C7=$Y$246,"O",IF(C7=$Z$246,"O",IF(C7=$AA$246,"O",IF(C7=$AB$246,"O",IF(C7=$AC$246,"O",IF(C7=$AD$246,"O",IF(C7=$AE$246,"O",IF(C7=$AF$246,"O",IF(C7=$AG$246,"O",IF(C7=$AH$246,"O",IF(C7=$AI$246,"O",IF(C7=$AJ$246,"O",IF(C7=$AK$246,"O",IF(C7=$AL$246,"O",IF(C7=$AM$246,"O",IF(C7=$AN$246,"O",IF(C7=$AO$246,"O",IF(C7=$AP$246,"O",IF(C7=$AQ$246,"O",IF(C7=$AR$246,"O",IF(C7=$AS$246,"O",IF(C7=$AT$246,"O",IF(C7=$AU$246,"O",IF(C7=$AV$246,"O",IF(C7=$AW$246,"O","X"))))))))))))))))))))))))))))</f>
        <v>O</v>
      </c>
      <c r="D1848" s="58" t="str">
        <f t="shared" ref="D1848:Q1848" si="1701">IF(D7=$V$246,"O",IF(D7=$W$246,"O",IF(D7=$X$246,"O",IF(D7=$Y$246,"O",IF(D7=$Z$246,"O",IF(D7=$AA$246,"O",IF(D7=$AB$246,"O",IF(D7=$AC$246,"O",IF(D7=$AD$246,"O",IF(D7=$AE$246,"O",IF(D7=$AF$246,"O",IF(D7=$AG$246,"O",IF(D7=$AH$246,"O",IF(D7=$AI$246,"O",IF(D7=$AJ$246,"O",IF(D7=$AK$246,"O",IF(D7=$AL$246,"O",IF(D7=$AM$246,"O",IF(D7=$AN$246,"O",IF(D7=$AO$246,"O",IF(D7=$AP$246,"O",IF(D7=$AQ$246,"O",IF(D7=$AR$246,"O",IF(D7=$AS$246,"O",IF(D7=$AT$246,"O",IF(D7=$AU$246,"O",IF(D7=$AV$246,"O",IF(D7=$AW$246,"O","X"))))))))))))))))))))))))))))</f>
        <v>O</v>
      </c>
      <c r="E1848" s="58" t="str">
        <f t="shared" si="1701"/>
        <v>O</v>
      </c>
      <c r="F1848" s="58" t="str">
        <f t="shared" si="1701"/>
        <v>O</v>
      </c>
      <c r="G1848" s="58" t="str">
        <f t="shared" si="1701"/>
        <v>O</v>
      </c>
      <c r="H1848" s="58" t="str">
        <f t="shared" si="1701"/>
        <v>O</v>
      </c>
      <c r="I1848" s="58" t="str">
        <f t="shared" si="1701"/>
        <v>O</v>
      </c>
      <c r="J1848" s="58" t="str">
        <f t="shared" si="1701"/>
        <v>O</v>
      </c>
      <c r="K1848" s="58" t="str">
        <f t="shared" si="1701"/>
        <v>O</v>
      </c>
      <c r="L1848" s="58" t="str">
        <f t="shared" si="1701"/>
        <v>O</v>
      </c>
      <c r="M1848" s="58" t="str">
        <f t="shared" si="1701"/>
        <v>O</v>
      </c>
      <c r="N1848" s="58" t="str">
        <f t="shared" si="1701"/>
        <v>O</v>
      </c>
      <c r="O1848" s="58" t="str">
        <f t="shared" si="1701"/>
        <v>O</v>
      </c>
      <c r="P1848" s="58" t="str">
        <f t="shared" si="1701"/>
        <v>O</v>
      </c>
      <c r="Q1848" s="58" t="str">
        <f t="shared" si="1701"/>
        <v>O</v>
      </c>
    </row>
    <row r="1849" spans="1:17">
      <c r="A1849" s="780"/>
      <c r="B1849" s="58" t="s">
        <v>33</v>
      </c>
      <c r="C1849" s="58" t="str">
        <f t="shared" ref="C1849:Q1849" si="1702">IF(C8=$V$246,"O",IF(C8=$W$246,"O",IF(C8=$X$246,"O",IF(C8=$Y$246,"O",IF(C8=$Z$246,"O",IF(C8=$AA$246,"O",IF(C8=$AB$246,"O",IF(C8=$AC$246,"O",IF(C8=$AD$246,"O",IF(C8=$AE$246,"O",IF(C8=$AF$246,"O",IF(C8=$AG$246,"O",IF(C8=$AH$246,"O",IF(C8=$AI$246,"O",IF(C8=$AJ$246,"O",IF(C8=$AK$246,"O",IF(C8=$AL$246,"O",IF(C8=$AM$246,"O",IF(C8=$AN$246,"O",IF(C8=$AO$246,"O",IF(C8=$AP$246,"O",IF(C8=$AQ$246,"O",IF(C8=$AR$246,"O",IF(C8=$AS$246,"O",IF(C8=$AT$246,"O",IF(C8=$AU$246,"O",IF(C8=$AV$246,"O",IF(C8=$AW$246,"O","X"))))))))))))))))))))))))))))</f>
        <v>O</v>
      </c>
      <c r="D1849" s="58" t="str">
        <f t="shared" si="1702"/>
        <v>O</v>
      </c>
      <c r="E1849" s="58" t="str">
        <f t="shared" si="1702"/>
        <v>O</v>
      </c>
      <c r="F1849" s="58" t="str">
        <f t="shared" si="1702"/>
        <v>O</v>
      </c>
      <c r="G1849" s="58" t="str">
        <f t="shared" si="1702"/>
        <v>O</v>
      </c>
      <c r="H1849" s="58" t="str">
        <f t="shared" si="1702"/>
        <v>O</v>
      </c>
      <c r="I1849" s="58" t="str">
        <f t="shared" si="1702"/>
        <v>O</v>
      </c>
      <c r="J1849" s="58" t="str">
        <f t="shared" si="1702"/>
        <v>O</v>
      </c>
      <c r="K1849" s="58" t="str">
        <f t="shared" si="1702"/>
        <v>O</v>
      </c>
      <c r="L1849" s="58" t="str">
        <f t="shared" si="1702"/>
        <v>O</v>
      </c>
      <c r="M1849" s="58" t="str">
        <f t="shared" si="1702"/>
        <v>O</v>
      </c>
      <c r="N1849" s="58" t="str">
        <f t="shared" si="1702"/>
        <v>O</v>
      </c>
      <c r="O1849" s="58" t="str">
        <f t="shared" si="1702"/>
        <v>O</v>
      </c>
      <c r="P1849" s="58" t="str">
        <f t="shared" si="1702"/>
        <v>O</v>
      </c>
      <c r="Q1849" s="58" t="str">
        <f t="shared" si="1702"/>
        <v>O</v>
      </c>
    </row>
    <row r="1850" spans="1:17">
      <c r="A1850" s="780"/>
      <c r="B1850" s="58" t="s">
        <v>34</v>
      </c>
      <c r="C1850" s="58" t="str">
        <f t="shared" ref="C1850:Q1850" si="1703">IF(C9=$V$246,"O",IF(C9=$W$246,"O",IF(C9=$X$246,"O",IF(C9=$Y$246,"O",IF(C9=$Z$246,"O",IF(C9=$AA$246,"O",IF(C9=$AB$246,"O",IF(C9=$AC$246,"O",IF(C9=$AD$246,"O",IF(C9=$AE$246,"O",IF(C9=$AF$246,"O",IF(C9=$AG$246,"O",IF(C9=$AH$246,"O",IF(C9=$AI$246,"O",IF(C9=$AJ$246,"O",IF(C9=$AK$246,"O",IF(C9=$AL$246,"O",IF(C9=$AM$246,"O",IF(C9=$AN$246,"O",IF(C9=$AO$246,"O",IF(C9=$AP$246,"O",IF(C9=$AQ$246,"O",IF(C9=$AR$246,"O",IF(C9=$AS$246,"O",IF(C9=$AT$246,"O",IF(C9=$AU$246,"O",IF(C9=$AV$246,"O",IF(C9=$AW$246,"O","X"))))))))))))))))))))))))))))</f>
        <v>X</v>
      </c>
      <c r="D1850" s="58" t="str">
        <f t="shared" si="1703"/>
        <v>X</v>
      </c>
      <c r="E1850" s="58" t="str">
        <f t="shared" si="1703"/>
        <v>X</v>
      </c>
      <c r="F1850" s="58" t="str">
        <f t="shared" si="1703"/>
        <v>X</v>
      </c>
      <c r="G1850" s="58" t="str">
        <f t="shared" si="1703"/>
        <v>X</v>
      </c>
      <c r="H1850" s="58" t="str">
        <f t="shared" si="1703"/>
        <v>X</v>
      </c>
      <c r="I1850" s="58" t="str">
        <f t="shared" si="1703"/>
        <v>X</v>
      </c>
      <c r="J1850" s="58" t="str">
        <f t="shared" si="1703"/>
        <v>X</v>
      </c>
      <c r="K1850" s="58" t="str">
        <f t="shared" si="1703"/>
        <v>X</v>
      </c>
      <c r="L1850" s="58" t="str">
        <f t="shared" si="1703"/>
        <v>X</v>
      </c>
      <c r="M1850" s="58" t="str">
        <f t="shared" si="1703"/>
        <v>X</v>
      </c>
      <c r="N1850" s="58" t="str">
        <f t="shared" si="1703"/>
        <v>X</v>
      </c>
      <c r="O1850" s="58" t="str">
        <f t="shared" si="1703"/>
        <v>X</v>
      </c>
      <c r="P1850" s="58" t="str">
        <f t="shared" si="1703"/>
        <v>X</v>
      </c>
      <c r="Q1850" s="58" t="str">
        <f t="shared" si="1703"/>
        <v>X</v>
      </c>
    </row>
    <row r="1851" spans="1:17">
      <c r="A1851" s="780"/>
      <c r="B1851" s="58" t="s">
        <v>35</v>
      </c>
      <c r="C1851" s="58" t="str">
        <f t="shared" ref="C1851:Q1851" si="1704">IF(C10=$V$246,"O",IF(C10=$W$246,"O",IF(C10=$X$246,"O",IF(C10=$Y$246,"O",IF(C10=$Z$246,"O",IF(C10=$AA$246,"O",IF(C10=$AB$246,"O",IF(C10=$AC$246,"O",IF(C10=$AD$246,"O",IF(C10=$AE$246,"O",IF(C10=$AF$246,"O",IF(C10=$AG$246,"O",IF(C10=$AH$246,"O",IF(C10=$AI$246,"O",IF(C10=$AJ$246,"O",IF(C10=$AK$246,"O",IF(C10=$AL$246,"O",IF(C10=$AM$246,"O",IF(C10=$AN$246,"O",IF(C10=$AO$246,"O",IF(C10=$AP$246,"O",IF(C10=$AQ$246,"O",IF(C10=$AR$246,"O",IF(C10=$AS$246,"O",IF(C10=$AT$246,"O",IF(C10=$AU$246,"O",IF(C10=$AV$246,"O",IF(C10=$AW$246,"O","X"))))))))))))))))))))))))))))</f>
        <v>O</v>
      </c>
      <c r="D1851" s="58" t="str">
        <f t="shared" si="1704"/>
        <v>O</v>
      </c>
      <c r="E1851" s="58" t="str">
        <f t="shared" si="1704"/>
        <v>O</v>
      </c>
      <c r="F1851" s="58" t="str">
        <f t="shared" si="1704"/>
        <v>O</v>
      </c>
      <c r="G1851" s="58" t="str">
        <f t="shared" si="1704"/>
        <v>O</v>
      </c>
      <c r="H1851" s="58" t="str">
        <f t="shared" si="1704"/>
        <v>O</v>
      </c>
      <c r="I1851" s="58" t="str">
        <f t="shared" si="1704"/>
        <v>O</v>
      </c>
      <c r="J1851" s="58" t="str">
        <f t="shared" si="1704"/>
        <v>O</v>
      </c>
      <c r="K1851" s="58" t="str">
        <f t="shared" si="1704"/>
        <v>O</v>
      </c>
      <c r="L1851" s="58" t="str">
        <f t="shared" si="1704"/>
        <v>O</v>
      </c>
      <c r="M1851" s="58" t="str">
        <f t="shared" si="1704"/>
        <v>O</v>
      </c>
      <c r="N1851" s="58" t="str">
        <f t="shared" si="1704"/>
        <v>O</v>
      </c>
      <c r="O1851" s="58" t="str">
        <f t="shared" si="1704"/>
        <v>O</v>
      </c>
      <c r="P1851" s="58" t="str">
        <f t="shared" si="1704"/>
        <v>O</v>
      </c>
      <c r="Q1851" s="58" t="str">
        <f t="shared" si="1704"/>
        <v>O</v>
      </c>
    </row>
    <row r="1852" spans="1:17">
      <c r="A1852" s="780"/>
      <c r="B1852" s="58" t="s">
        <v>36</v>
      </c>
      <c r="C1852" s="58" t="str">
        <f t="shared" ref="C1852:Q1852" si="1705">IF(C11=$V$246,"O",IF(C11=$W$246,"O",IF(C11=$X$246,"O",IF(C11=$Y$246,"O",IF(C11=$Z$246,"O",IF(C11=$AA$246,"O",IF(C11=$AB$246,"O",IF(C11=$AC$246,"O",IF(C11=$AD$246,"O",IF(C11=$AE$246,"O",IF(C11=$AF$246,"O",IF(C11=$AG$246,"O",IF(C11=$AH$246,"O",IF(C11=$AI$246,"O",IF(C11=$AJ$246,"O",IF(C11=$AK$246,"O",IF(C11=$AL$246,"O",IF(C11=$AM$246,"O",IF(C11=$AN$246,"O",IF(C11=$AO$246,"O",IF(C11=$AP$246,"O",IF(C11=$AQ$246,"O",IF(C11=$AR$246,"O",IF(C11=$AS$246,"O",IF(C11=$AT$246,"O",IF(C11=$AU$246,"O",IF(C11=$AV$246,"O",IF(C11=$AW$246,"O","X"))))))))))))))))))))))))))))</f>
        <v>O</v>
      </c>
      <c r="D1852" s="58" t="str">
        <f t="shared" si="1705"/>
        <v>O</v>
      </c>
      <c r="E1852" s="58" t="str">
        <f t="shared" si="1705"/>
        <v>O</v>
      </c>
      <c r="F1852" s="58" t="str">
        <f t="shared" si="1705"/>
        <v>O</v>
      </c>
      <c r="G1852" s="58" t="str">
        <f t="shared" si="1705"/>
        <v>O</v>
      </c>
      <c r="H1852" s="58" t="str">
        <f t="shared" si="1705"/>
        <v>O</v>
      </c>
      <c r="I1852" s="58" t="str">
        <f t="shared" si="1705"/>
        <v>O</v>
      </c>
      <c r="J1852" s="58" t="str">
        <f t="shared" si="1705"/>
        <v>O</v>
      </c>
      <c r="K1852" s="58" t="str">
        <f t="shared" si="1705"/>
        <v>O</v>
      </c>
      <c r="L1852" s="58" t="str">
        <f t="shared" si="1705"/>
        <v>O</v>
      </c>
      <c r="M1852" s="58" t="str">
        <f t="shared" si="1705"/>
        <v>O</v>
      </c>
      <c r="N1852" s="58" t="str">
        <f t="shared" si="1705"/>
        <v>O</v>
      </c>
      <c r="O1852" s="58" t="str">
        <f t="shared" si="1705"/>
        <v>O</v>
      </c>
      <c r="P1852" s="58" t="str">
        <f t="shared" si="1705"/>
        <v>O</v>
      </c>
      <c r="Q1852" s="58" t="str">
        <f t="shared" si="1705"/>
        <v>O</v>
      </c>
    </row>
    <row r="1853" spans="1:17">
      <c r="A1853" s="780"/>
      <c r="B1853" s="58" t="s">
        <v>21</v>
      </c>
      <c r="C1853" s="58" t="str">
        <f t="shared" ref="C1853:Q1853" si="1706">IF(C12=$V$246,"O",IF(C12=$W$246,"O",IF(C12=$X$246,"O",IF(C12=$Y$246,"O",IF(C12=$Z$246,"O",IF(C12=$AA$246,"O",IF(C12=$AB$246,"O",IF(C12=$AC$246,"O",IF(C12=$AD$246,"O",IF(C12=$AE$246,"O",IF(C12=$AF$246,"O",IF(C12=$AG$246,"O",IF(C12=$AH$246,"O",IF(C12=$AI$246,"O",IF(C12=$AJ$246,"O",IF(C12=$AK$246,"O",IF(C12=$AL$246,"O",IF(C12=$AM$246,"O",IF(C12=$AN$246,"O",IF(C12=$AO$246,"O",IF(C12=$AP$246,"O",IF(C12=$AQ$246,"O",IF(C12=$AR$246,"O",IF(C12=$AS$246,"O",IF(C12=$AT$246,"O",IF(C12=$AU$246,"O",IF(C12=$AV$246,"O",IF(C12=$AW$246,"O","X"))))))))))))))))))))))))))))</f>
        <v>O</v>
      </c>
      <c r="D1853" s="58" t="str">
        <f t="shared" si="1706"/>
        <v>O</v>
      </c>
      <c r="E1853" s="58" t="str">
        <f t="shared" si="1706"/>
        <v>O</v>
      </c>
      <c r="F1853" s="58" t="str">
        <f t="shared" si="1706"/>
        <v>O</v>
      </c>
      <c r="G1853" s="58" t="str">
        <f t="shared" si="1706"/>
        <v>O</v>
      </c>
      <c r="H1853" s="58" t="str">
        <f t="shared" si="1706"/>
        <v>O</v>
      </c>
      <c r="I1853" s="58" t="str">
        <f t="shared" si="1706"/>
        <v>O</v>
      </c>
      <c r="J1853" s="58" t="str">
        <f t="shared" si="1706"/>
        <v>O</v>
      </c>
      <c r="K1853" s="58" t="str">
        <f t="shared" si="1706"/>
        <v>O</v>
      </c>
      <c r="L1853" s="58" t="str">
        <f t="shared" si="1706"/>
        <v>O</v>
      </c>
      <c r="M1853" s="58" t="str">
        <f t="shared" si="1706"/>
        <v>O</v>
      </c>
      <c r="N1853" s="58" t="str">
        <f t="shared" si="1706"/>
        <v>O</v>
      </c>
      <c r="O1853" s="58" t="str">
        <f t="shared" si="1706"/>
        <v>O</v>
      </c>
      <c r="P1853" s="58" t="str">
        <f t="shared" si="1706"/>
        <v>O</v>
      </c>
      <c r="Q1853" s="58" t="str">
        <f t="shared" si="1706"/>
        <v>O</v>
      </c>
    </row>
    <row r="1854" spans="1:17">
      <c r="A1854" s="781"/>
      <c r="B1854" s="30" t="s">
        <v>46</v>
      </c>
      <c r="C1854" s="47">
        <f>COUNTIF(C1848:C1853,"O")</f>
        <v>5</v>
      </c>
      <c r="D1854" s="47">
        <f t="shared" ref="D1854:Q1854" si="1707">COUNTIF(D1848:D1853,"O")</f>
        <v>5</v>
      </c>
      <c r="E1854" s="47">
        <f t="shared" si="1707"/>
        <v>5</v>
      </c>
      <c r="F1854" s="47">
        <f t="shared" si="1707"/>
        <v>5</v>
      </c>
      <c r="G1854" s="47">
        <f t="shared" si="1707"/>
        <v>5</v>
      </c>
      <c r="H1854" s="47">
        <f t="shared" si="1707"/>
        <v>5</v>
      </c>
      <c r="I1854" s="47">
        <f t="shared" si="1707"/>
        <v>5</v>
      </c>
      <c r="J1854" s="47">
        <f t="shared" si="1707"/>
        <v>5</v>
      </c>
      <c r="K1854" s="47">
        <f t="shared" si="1707"/>
        <v>5</v>
      </c>
      <c r="L1854" s="47">
        <f t="shared" si="1707"/>
        <v>5</v>
      </c>
      <c r="M1854" s="47">
        <f t="shared" si="1707"/>
        <v>5</v>
      </c>
      <c r="N1854" s="47">
        <f t="shared" si="1707"/>
        <v>5</v>
      </c>
      <c r="O1854" s="47">
        <f t="shared" si="1707"/>
        <v>5</v>
      </c>
      <c r="P1854" s="47">
        <f t="shared" si="1707"/>
        <v>5</v>
      </c>
      <c r="Q1854" s="47">
        <f t="shared" si="1707"/>
        <v>5</v>
      </c>
    </row>
    <row r="1855" spans="1:17">
      <c r="A1855" s="779">
        <v>228</v>
      </c>
      <c r="B1855" s="58" t="s">
        <v>32</v>
      </c>
      <c r="C1855" s="58" t="str">
        <f>IF(C7=$V$247,"O",IF(C7=$W$247,"O",IF(C7=$X$247,"O",IF(C7=$Y$247,"O",IF(C7=$Z$247,"O",IF(C7=$AA$247,"O",IF(C7=$AB$247,"O",IF(C7=$AC$247,"O",IF(C7=$AD$247,"O",IF(C7=$AE$247,"O",IF(C7=$AF$247,"O",IF(C7=$AG$247,"O",IF(C7=$AH$247,"O",IF(C7=$AI$247,"O",IF(C7=$AJ$247,"O",IF(C7=$AK$247,"O",IF(C7=$AL$247,"O",IF(C7=$AM$247,"O",IF(C7=$AN$247,"O",IF(C7=$AO$247,"O",IF(C7=$AP$247,"O",IF(C7=$AQ$247,"O",IF(C7=$AR$247,"O",IF(C7=$AS$247,"O","X"))))))))))))))))))))))))</f>
        <v>X</v>
      </c>
      <c r="D1855" s="58" t="str">
        <f t="shared" ref="D1855:Q1855" si="1708">IF(D7=$V$247,"O",IF(D7=$W$247,"O",IF(D7=$X$247,"O",IF(D7=$Y$247,"O",IF(D7=$Z$247,"O",IF(D7=$AA$247,"O",IF(D7=$AB$247,"O",IF(D7=$AC$247,"O",IF(D7=$AD$247,"O",IF(D7=$AE$247,"O",IF(D7=$AF$247,"O",IF(D7=$AG$247,"O",IF(D7=$AH$247,"O",IF(D7=$AI$247,"O",IF(D7=$AJ$247,"O",IF(D7=$AK$247,"O",IF(D7=$AL$247,"O",IF(D7=$AM$247,"O",IF(D7=$AN$247,"O",IF(D7=$AO$247,"O",IF(D7=$AP$247,"O",IF(D7=$AQ$247,"O",IF(D7=$AR$247,"O",IF(D7=$AS$247,"O","X"))))))))))))))))))))))))</f>
        <v>X</v>
      </c>
      <c r="E1855" s="58" t="str">
        <f t="shared" si="1708"/>
        <v>X</v>
      </c>
      <c r="F1855" s="58" t="str">
        <f t="shared" si="1708"/>
        <v>X</v>
      </c>
      <c r="G1855" s="58" t="str">
        <f t="shared" si="1708"/>
        <v>X</v>
      </c>
      <c r="H1855" s="58" t="str">
        <f t="shared" si="1708"/>
        <v>X</v>
      </c>
      <c r="I1855" s="58" t="str">
        <f t="shared" si="1708"/>
        <v>X</v>
      </c>
      <c r="J1855" s="58" t="str">
        <f t="shared" si="1708"/>
        <v>X</v>
      </c>
      <c r="K1855" s="58" t="str">
        <f t="shared" si="1708"/>
        <v>X</v>
      </c>
      <c r="L1855" s="58" t="str">
        <f t="shared" si="1708"/>
        <v>X</v>
      </c>
      <c r="M1855" s="58" t="str">
        <f t="shared" si="1708"/>
        <v>X</v>
      </c>
      <c r="N1855" s="58" t="str">
        <f t="shared" si="1708"/>
        <v>X</v>
      </c>
      <c r="O1855" s="58" t="str">
        <f t="shared" si="1708"/>
        <v>X</v>
      </c>
      <c r="P1855" s="58" t="str">
        <f t="shared" si="1708"/>
        <v>X</v>
      </c>
      <c r="Q1855" s="58" t="str">
        <f t="shared" si="1708"/>
        <v>X</v>
      </c>
    </row>
    <row r="1856" spans="1:17">
      <c r="A1856" s="780"/>
      <c r="B1856" s="58" t="s">
        <v>33</v>
      </c>
      <c r="C1856" s="58" t="str">
        <f t="shared" ref="C1856:Q1856" si="1709">IF(C8=$V$247,"O",IF(C8=$W$247,"O",IF(C8=$X$247,"O",IF(C8=$Y$247,"O",IF(C8=$Z$247,"O",IF(C8=$AA$247,"O",IF(C8=$AB$247,"O",IF(C8=$AC$247,"O",IF(C8=$AD$247,"O",IF(C8=$AE$247,"O",IF(C8=$AF$247,"O",IF(C8=$AG$247,"O",IF(C8=$AH$247,"O",IF(C8=$AI$247,"O",IF(C8=$AJ$247,"O",IF(C8=$AK$247,"O",IF(C8=$AL$247,"O",IF(C8=$AM$247,"O",IF(C8=$AN$247,"O",IF(C8=$AO$247,"O",IF(C8=$AP$247,"O",IF(C8=$AQ$247,"O",IF(C8=$AR$247,"O",IF(C8=$AS$247,"O","X"))))))))))))))))))))))))</f>
        <v>X</v>
      </c>
      <c r="D1856" s="58" t="str">
        <f t="shared" si="1709"/>
        <v>X</v>
      </c>
      <c r="E1856" s="58" t="str">
        <f t="shared" si="1709"/>
        <v>X</v>
      </c>
      <c r="F1856" s="58" t="str">
        <f t="shared" si="1709"/>
        <v>X</v>
      </c>
      <c r="G1856" s="58" t="str">
        <f t="shared" si="1709"/>
        <v>X</v>
      </c>
      <c r="H1856" s="58" t="str">
        <f t="shared" si="1709"/>
        <v>X</v>
      </c>
      <c r="I1856" s="58" t="str">
        <f t="shared" si="1709"/>
        <v>X</v>
      </c>
      <c r="J1856" s="58" t="str">
        <f t="shared" si="1709"/>
        <v>X</v>
      </c>
      <c r="K1856" s="58" t="str">
        <f t="shared" si="1709"/>
        <v>X</v>
      </c>
      <c r="L1856" s="58" t="str">
        <f t="shared" si="1709"/>
        <v>X</v>
      </c>
      <c r="M1856" s="58" t="str">
        <f t="shared" si="1709"/>
        <v>X</v>
      </c>
      <c r="N1856" s="58" t="str">
        <f t="shared" si="1709"/>
        <v>X</v>
      </c>
      <c r="O1856" s="58" t="str">
        <f t="shared" si="1709"/>
        <v>X</v>
      </c>
      <c r="P1856" s="58" t="str">
        <f t="shared" si="1709"/>
        <v>X</v>
      </c>
      <c r="Q1856" s="58" t="str">
        <f t="shared" si="1709"/>
        <v>X</v>
      </c>
    </row>
    <row r="1857" spans="1:124">
      <c r="A1857" s="780"/>
      <c r="B1857" s="58" t="s">
        <v>34</v>
      </c>
      <c r="C1857" s="58" t="str">
        <f t="shared" ref="C1857:Q1857" si="1710">IF(C9=$V$247,"O",IF(C9=$W$247,"O",IF(C9=$X$247,"O",IF(C9=$Y$247,"O",IF(C9=$Z$247,"O",IF(C9=$AA$247,"O",IF(C9=$AB$247,"O",IF(C9=$AC$247,"O",IF(C9=$AD$247,"O",IF(C9=$AE$247,"O",IF(C9=$AF$247,"O",IF(C9=$AG$247,"O",IF(C9=$AH$247,"O",IF(C9=$AI$247,"O",IF(C9=$AJ$247,"O",IF(C9=$AK$247,"O",IF(C9=$AL$247,"O",IF(C9=$AM$247,"O",IF(C9=$AN$247,"O",IF(C9=$AO$247,"O",IF(C9=$AP$247,"O",IF(C9=$AQ$247,"O",IF(C9=$AR$247,"O",IF(C9=$AS$247,"O","X"))))))))))))))))))))))))</f>
        <v>O</v>
      </c>
      <c r="D1857" s="58" t="str">
        <f t="shared" si="1710"/>
        <v>O</v>
      </c>
      <c r="E1857" s="58" t="str">
        <f t="shared" si="1710"/>
        <v>O</v>
      </c>
      <c r="F1857" s="58" t="str">
        <f t="shared" si="1710"/>
        <v>O</v>
      </c>
      <c r="G1857" s="58" t="str">
        <f t="shared" si="1710"/>
        <v>O</v>
      </c>
      <c r="H1857" s="58" t="str">
        <f t="shared" si="1710"/>
        <v>O</v>
      </c>
      <c r="I1857" s="58" t="str">
        <f t="shared" si="1710"/>
        <v>O</v>
      </c>
      <c r="J1857" s="58" t="str">
        <f t="shared" si="1710"/>
        <v>O</v>
      </c>
      <c r="K1857" s="58" t="str">
        <f t="shared" si="1710"/>
        <v>O</v>
      </c>
      <c r="L1857" s="58" t="str">
        <f t="shared" si="1710"/>
        <v>O</v>
      </c>
      <c r="M1857" s="58" t="str">
        <f t="shared" si="1710"/>
        <v>O</v>
      </c>
      <c r="N1857" s="58" t="str">
        <f t="shared" si="1710"/>
        <v>O</v>
      </c>
      <c r="O1857" s="58" t="str">
        <f t="shared" si="1710"/>
        <v>O</v>
      </c>
      <c r="P1857" s="58" t="str">
        <f t="shared" si="1710"/>
        <v>O</v>
      </c>
      <c r="Q1857" s="58" t="str">
        <f t="shared" si="1710"/>
        <v>O</v>
      </c>
    </row>
    <row r="1858" spans="1:124">
      <c r="A1858" s="780"/>
      <c r="B1858" s="58" t="s">
        <v>35</v>
      </c>
      <c r="C1858" s="58" t="str">
        <f t="shared" ref="C1858:Q1858" si="1711">IF(C10=$V$247,"O",IF(C10=$W$247,"O",IF(C10=$X$247,"O",IF(C10=$Y$247,"O",IF(C10=$Z$247,"O",IF(C10=$AA$247,"O",IF(C10=$AB$247,"O",IF(C10=$AC$247,"O",IF(C10=$AD$247,"O",IF(C10=$AE$247,"O",IF(C10=$AF$247,"O",IF(C10=$AG$247,"O",IF(C10=$AH$247,"O",IF(C10=$AI$247,"O",IF(C10=$AJ$247,"O",IF(C10=$AK$247,"O",IF(C10=$AL$247,"O",IF(C10=$AM$247,"O",IF(C10=$AN$247,"O",IF(C10=$AO$247,"O",IF(C10=$AP$247,"O",IF(C10=$AQ$247,"O",IF(C10=$AR$247,"O",IF(C10=$AS$247,"O","X"))))))))))))))))))))))))</f>
        <v>X</v>
      </c>
      <c r="D1858" s="58" t="str">
        <f t="shared" si="1711"/>
        <v>X</v>
      </c>
      <c r="E1858" s="58" t="str">
        <f t="shared" si="1711"/>
        <v>X</v>
      </c>
      <c r="F1858" s="58" t="str">
        <f t="shared" si="1711"/>
        <v>X</v>
      </c>
      <c r="G1858" s="58" t="str">
        <f t="shared" si="1711"/>
        <v>X</v>
      </c>
      <c r="H1858" s="58" t="str">
        <f t="shared" si="1711"/>
        <v>X</v>
      </c>
      <c r="I1858" s="58" t="str">
        <f t="shared" si="1711"/>
        <v>X</v>
      </c>
      <c r="J1858" s="58" t="str">
        <f t="shared" si="1711"/>
        <v>X</v>
      </c>
      <c r="K1858" s="58" t="str">
        <f t="shared" si="1711"/>
        <v>X</v>
      </c>
      <c r="L1858" s="58" t="str">
        <f t="shared" si="1711"/>
        <v>X</v>
      </c>
      <c r="M1858" s="58" t="str">
        <f t="shared" si="1711"/>
        <v>X</v>
      </c>
      <c r="N1858" s="58" t="str">
        <f t="shared" si="1711"/>
        <v>X</v>
      </c>
      <c r="O1858" s="58" t="str">
        <f t="shared" si="1711"/>
        <v>X</v>
      </c>
      <c r="P1858" s="58" t="str">
        <f t="shared" si="1711"/>
        <v>X</v>
      </c>
      <c r="Q1858" s="58" t="str">
        <f t="shared" si="1711"/>
        <v>X</v>
      </c>
    </row>
    <row r="1859" spans="1:124">
      <c r="A1859" s="780"/>
      <c r="B1859" s="58" t="s">
        <v>36</v>
      </c>
      <c r="C1859" s="58" t="str">
        <f t="shared" ref="C1859:Q1859" si="1712">IF(C11=$V$247,"O",IF(C11=$W$247,"O",IF(C11=$X$247,"O",IF(C11=$Y$247,"O",IF(C11=$Z$247,"O",IF(C11=$AA$247,"O",IF(C11=$AB$247,"O",IF(C11=$AC$247,"O",IF(C11=$AD$247,"O",IF(C11=$AE$247,"O",IF(C11=$AF$247,"O",IF(C11=$AG$247,"O",IF(C11=$AH$247,"O",IF(C11=$AI$247,"O",IF(C11=$AJ$247,"O",IF(C11=$AK$247,"O",IF(C11=$AL$247,"O",IF(C11=$AM$247,"O",IF(C11=$AN$247,"O",IF(C11=$AO$247,"O",IF(C11=$AP$247,"O",IF(C11=$AQ$247,"O",IF(C11=$AR$247,"O",IF(C11=$AS$247,"O","X"))))))))))))))))))))))))</f>
        <v>X</v>
      </c>
      <c r="D1859" s="58" t="str">
        <f t="shared" si="1712"/>
        <v>X</v>
      </c>
      <c r="E1859" s="58" t="str">
        <f t="shared" si="1712"/>
        <v>X</v>
      </c>
      <c r="F1859" s="58" t="str">
        <f t="shared" si="1712"/>
        <v>X</v>
      </c>
      <c r="G1859" s="58" t="str">
        <f t="shared" si="1712"/>
        <v>X</v>
      </c>
      <c r="H1859" s="58" t="str">
        <f t="shared" si="1712"/>
        <v>X</v>
      </c>
      <c r="I1859" s="58" t="str">
        <f t="shared" si="1712"/>
        <v>X</v>
      </c>
      <c r="J1859" s="58" t="str">
        <f t="shared" si="1712"/>
        <v>X</v>
      </c>
      <c r="K1859" s="58" t="str">
        <f t="shared" si="1712"/>
        <v>X</v>
      </c>
      <c r="L1859" s="58" t="str">
        <f t="shared" si="1712"/>
        <v>X</v>
      </c>
      <c r="M1859" s="58" t="str">
        <f t="shared" si="1712"/>
        <v>X</v>
      </c>
      <c r="N1859" s="58" t="str">
        <f t="shared" si="1712"/>
        <v>X</v>
      </c>
      <c r="O1859" s="58" t="str">
        <f t="shared" si="1712"/>
        <v>X</v>
      </c>
      <c r="P1859" s="58" t="str">
        <f t="shared" si="1712"/>
        <v>X</v>
      </c>
      <c r="Q1859" s="58" t="str">
        <f t="shared" si="1712"/>
        <v>X</v>
      </c>
    </row>
    <row r="1860" spans="1:124">
      <c r="A1860" s="780"/>
      <c r="B1860" s="58" t="s">
        <v>21</v>
      </c>
      <c r="C1860" s="58" t="str">
        <f t="shared" ref="C1860:P1860" si="1713">IF(C12=$V$247,"O",IF(C12=$W$247,"O",IF(C12=$X$247,"O",IF(C12=$Y$247,"O",IF(C12=$Z$247,"O",IF(C12=$AA$247,"O",IF(C12=$AB$247,"O",IF(C12=$AC$247,"O",IF(C12=$AD$247,"O",IF(C12=$AE$247,"O",IF(C12=$AF$247,"O",IF(C12=$AG$247,"O",IF(C12=$AH$247,"O",IF(C12=$AI$247,"O",IF(C12=$AJ$247,"O",IF(C12=$AK$247,"O",IF(C12=$AL$247,"O",IF(C12=$AM$247,"O",IF(C12=$AN$247,"O",IF(C12=$AO$247,"O",IF(C12=$AP$247,"O",IF(C12=$AQ$247,"O",IF(C12=$AR$247,"O",IF(C12=$AS$247,"O","X"))))))))))))))))))))))))</f>
        <v>O</v>
      </c>
      <c r="D1860" s="58" t="str">
        <f t="shared" si="1713"/>
        <v>O</v>
      </c>
      <c r="E1860" s="58" t="str">
        <f t="shared" si="1713"/>
        <v>O</v>
      </c>
      <c r="F1860" s="58" t="str">
        <f t="shared" si="1713"/>
        <v>O</v>
      </c>
      <c r="G1860" s="58" t="str">
        <f t="shared" si="1713"/>
        <v>O</v>
      </c>
      <c r="H1860" s="58" t="str">
        <f t="shared" si="1713"/>
        <v>O</v>
      </c>
      <c r="I1860" s="58" t="str">
        <f t="shared" si="1713"/>
        <v>O</v>
      </c>
      <c r="J1860" s="58" t="str">
        <f t="shared" si="1713"/>
        <v>O</v>
      </c>
      <c r="K1860" s="58" t="str">
        <f t="shared" si="1713"/>
        <v>O</v>
      </c>
      <c r="L1860" s="58" t="str">
        <f t="shared" si="1713"/>
        <v>O</v>
      </c>
      <c r="M1860" s="58" t="str">
        <f t="shared" si="1713"/>
        <v>O</v>
      </c>
      <c r="N1860" s="58" t="str">
        <f t="shared" si="1713"/>
        <v>O</v>
      </c>
      <c r="O1860" s="58" t="str">
        <f t="shared" si="1713"/>
        <v>O</v>
      </c>
      <c r="P1860" s="58" t="str">
        <f t="shared" si="1713"/>
        <v>O</v>
      </c>
      <c r="Q1860" s="58" t="str">
        <f>IF(Q12=$V$247,"O",IF(Q12=$W$247,"O",IF(Q12=$X$247,"O",IF(Q12=$Y$247,"O",IF(Q12=$Z$247,"O",IF(Q12=$AA$247,"O",IF(Q12=$AB$247,"O",IF(Q12=$AC$247,"O",IF(Q12=$AD$247,"O",IF(Q12=$AE$247,"O",IF(Q12=$AF$247,"O",IF(Q12=$AG$247,"O",IF(Q12=$AH$247,"O",IF(Q12=$AI$247,"O",IF(Q12=$AJ$247,"O",IF(Q12=$AK$247,"O",IF(Q12=$AL$247,"O",IF(Q12=$AM$247,"O",IF(Q12=$AN$247,"O",IF(Q12=$AO$247,"O",IF(Q12=$AP$247,"O",IF(Q12=$AQ$247,"O",IF(Q12=$AR$247,"O",IF(Q12=$AS$247,"O","X"))))))))))))))))))))))))</f>
        <v>O</v>
      </c>
    </row>
    <row r="1861" spans="1:124">
      <c r="A1861" s="781"/>
      <c r="B1861" s="30" t="s">
        <v>46</v>
      </c>
      <c r="C1861" s="47">
        <f>COUNTIF(C1855:C1860,"O")</f>
        <v>2</v>
      </c>
      <c r="D1861" s="47">
        <f t="shared" ref="D1861:Q1861" si="1714">COUNTIF(D1855:D1860,"O")</f>
        <v>2</v>
      </c>
      <c r="E1861" s="47">
        <f t="shared" si="1714"/>
        <v>2</v>
      </c>
      <c r="F1861" s="47">
        <f t="shared" si="1714"/>
        <v>2</v>
      </c>
      <c r="G1861" s="47">
        <f t="shared" si="1714"/>
        <v>2</v>
      </c>
      <c r="H1861" s="47">
        <f t="shared" si="1714"/>
        <v>2</v>
      </c>
      <c r="I1861" s="47">
        <f t="shared" si="1714"/>
        <v>2</v>
      </c>
      <c r="J1861" s="47">
        <f t="shared" si="1714"/>
        <v>2</v>
      </c>
      <c r="K1861" s="47">
        <f t="shared" si="1714"/>
        <v>2</v>
      </c>
      <c r="L1861" s="47">
        <f t="shared" si="1714"/>
        <v>2</v>
      </c>
      <c r="M1861" s="47">
        <f t="shared" si="1714"/>
        <v>2</v>
      </c>
      <c r="N1861" s="47">
        <f t="shared" si="1714"/>
        <v>2</v>
      </c>
      <c r="O1861" s="47">
        <f t="shared" si="1714"/>
        <v>2</v>
      </c>
      <c r="P1861" s="47">
        <f t="shared" si="1714"/>
        <v>2</v>
      </c>
      <c r="Q1861" s="47">
        <f t="shared" si="1714"/>
        <v>2</v>
      </c>
    </row>
    <row r="1862" spans="1:124">
      <c r="A1862" s="1">
        <v>27</v>
      </c>
      <c r="B1862" s="154" t="s">
        <v>844</v>
      </c>
      <c r="C1862" s="58" t="str">
        <f>C1854&amp;C1861</f>
        <v>52</v>
      </c>
      <c r="D1862" s="58" t="str">
        <f t="shared" ref="D1862:Q1862" si="1715">D1854&amp;D1861</f>
        <v>52</v>
      </c>
      <c r="E1862" s="58" t="str">
        <f t="shared" si="1715"/>
        <v>52</v>
      </c>
      <c r="F1862" s="58" t="str">
        <f t="shared" si="1715"/>
        <v>52</v>
      </c>
      <c r="G1862" s="58" t="str">
        <f t="shared" si="1715"/>
        <v>52</v>
      </c>
      <c r="H1862" s="58" t="str">
        <f t="shared" si="1715"/>
        <v>52</v>
      </c>
      <c r="I1862" s="58" t="str">
        <f t="shared" si="1715"/>
        <v>52</v>
      </c>
      <c r="J1862" s="58" t="str">
        <f t="shared" si="1715"/>
        <v>52</v>
      </c>
      <c r="K1862" s="58" t="str">
        <f t="shared" si="1715"/>
        <v>52</v>
      </c>
      <c r="L1862" s="58" t="str">
        <f t="shared" si="1715"/>
        <v>52</v>
      </c>
      <c r="M1862" s="58" t="str">
        <f t="shared" si="1715"/>
        <v>52</v>
      </c>
      <c r="N1862" s="58" t="str">
        <f t="shared" si="1715"/>
        <v>52</v>
      </c>
      <c r="O1862" s="58" t="str">
        <f t="shared" si="1715"/>
        <v>52</v>
      </c>
      <c r="P1862" s="58" t="str">
        <f t="shared" si="1715"/>
        <v>52</v>
      </c>
      <c r="Q1862" s="58" t="str">
        <f t="shared" si="1715"/>
        <v>52</v>
      </c>
      <c r="BQ1862" s="259"/>
      <c r="BS1862" s="259"/>
      <c r="BT1862" s="259"/>
    </row>
    <row r="1863" spans="1:124">
      <c r="A1863" s="779">
        <v>230</v>
      </c>
      <c r="B1863" s="58" t="s">
        <v>32</v>
      </c>
      <c r="C1863" s="58" t="str">
        <f>IF(C7=$V$249,"O",IF(C7=$W$249,"O",IF(C7=$X$249,"O",IF(C7=$Y$249,"O",IF(C7=$Z$249,"O",IF(C7=$AA$249,"O",IF(C7=$AB$249,"O",IF(C7=$AC$249,"O",IF(C7=$AD$249,"O",IF(C7=$AE$249,"O",IF(C7=$AF$249,"O",IF(C7=$AG$249,"O",IF(C7=$AH$249,"O",IF(C7=$AI$249,"O",IF(C7=$AJ$249,"O",IF(C7=$AK$249,"O",IF(C7=$AL$249,"O",IF(C7=$AM$249,"O",IF(C7=$AN$249,"O",IF(C7=$AO$249,"O",IF(C7=$AP$249,"O",IF(C7=$AQ$249,"O",IF(C7=$AR$249,"O",IF(C7=$AS$249,"O",IF(C7=$AT$249,"O",IF(C7=$AU$249,"O",IF(C7=$AV$249,"O","X")))))))))))))))))))))))))))</f>
        <v>O</v>
      </c>
      <c r="D1863" s="58" t="str">
        <f t="shared" ref="D1863:Q1863" si="1716">IF(D7=$V$249,"O",IF(D7=$W$249,"O",IF(D7=$X$249,"O",IF(D7=$Y$249,"O",IF(D7=$Z$249,"O",IF(D7=$AA$249,"O",IF(D7=$AB$249,"O",IF(D7=$AC$249,"O",IF(D7=$AD$249,"O",IF(D7=$AE$249,"O",IF(D7=$AF$249,"O",IF(D7=$AG$249,"O",IF(D7=$AH$249,"O",IF(D7=$AI$249,"O",IF(D7=$AJ$249,"O",IF(D7=$AK$249,"O",IF(D7=$AL$249,"O",IF(D7=$AM$249,"O",IF(D7=$AN$249,"O",IF(D7=$AO$249,"O",IF(D7=$AP$249,"O",IF(D7=$AQ$249,"O",IF(D7=$AR$249,"O",IF(D7=$AS$249,"O",IF(D7=$AT$249,"O",IF(D7=$AU$249,"O",IF(D7=$AV$249,"O","X")))))))))))))))))))))))))))</f>
        <v>O</v>
      </c>
      <c r="E1863" s="58" t="str">
        <f t="shared" si="1716"/>
        <v>O</v>
      </c>
      <c r="F1863" s="58" t="str">
        <f t="shared" si="1716"/>
        <v>O</v>
      </c>
      <c r="G1863" s="58" t="str">
        <f t="shared" si="1716"/>
        <v>O</v>
      </c>
      <c r="H1863" s="58" t="str">
        <f t="shared" si="1716"/>
        <v>O</v>
      </c>
      <c r="I1863" s="58" t="str">
        <f t="shared" si="1716"/>
        <v>O</v>
      </c>
      <c r="J1863" s="58" t="str">
        <f t="shared" si="1716"/>
        <v>O</v>
      </c>
      <c r="K1863" s="58" t="str">
        <f t="shared" si="1716"/>
        <v>O</v>
      </c>
      <c r="L1863" s="58" t="str">
        <f t="shared" si="1716"/>
        <v>O</v>
      </c>
      <c r="M1863" s="58" t="str">
        <f t="shared" si="1716"/>
        <v>O</v>
      </c>
      <c r="N1863" s="58" t="str">
        <f t="shared" si="1716"/>
        <v>O</v>
      </c>
      <c r="O1863" s="58" t="str">
        <f t="shared" si="1716"/>
        <v>O</v>
      </c>
      <c r="P1863" s="58" t="str">
        <f t="shared" si="1716"/>
        <v>O</v>
      </c>
      <c r="Q1863" s="58" t="str">
        <f t="shared" si="1716"/>
        <v>O</v>
      </c>
      <c r="BQ1863" s="257"/>
      <c r="BS1863" s="257"/>
      <c r="BT1863" s="257"/>
    </row>
    <row r="1864" spans="1:124">
      <c r="A1864" s="780"/>
      <c r="B1864" s="58" t="s">
        <v>33</v>
      </c>
      <c r="C1864" s="58" t="str">
        <f t="shared" ref="C1864:Q1864" si="1717">IF(C8=$V$249,"O",IF(C8=$W$249,"O",IF(C8=$X$249,"O",IF(C8=$Y$249,"O",IF(C8=$Z$249,"O",IF(C8=$AA$249,"O",IF(C8=$AB$249,"O",IF(C8=$AC$249,"O",IF(C8=$AD$249,"O",IF(C8=$AE$249,"O",IF(C8=$AF$249,"O",IF(C8=$AG$249,"O",IF(C8=$AH$249,"O",IF(C8=$AI$249,"O",IF(C8=$AJ$249,"O",IF(C8=$AK$249,"O",IF(C8=$AL$249,"O",IF(C8=$AM$249,"O",IF(C8=$AN$249,"O",IF(C8=$AO$249,"O",IF(C8=$AP$249,"O",IF(C8=$AQ$249,"O",IF(C8=$AR$249,"O",IF(C8=$AS$249,"O",IF(C8=$AT$249,"O",IF(C8=$AU$249,"O",IF(C8=$AV$249,"O","X")))))))))))))))))))))))))))</f>
        <v>X</v>
      </c>
      <c r="D1864" s="58" t="str">
        <f t="shared" si="1717"/>
        <v>X</v>
      </c>
      <c r="E1864" s="58" t="str">
        <f t="shared" si="1717"/>
        <v>X</v>
      </c>
      <c r="F1864" s="58" t="str">
        <f t="shared" si="1717"/>
        <v>X</v>
      </c>
      <c r="G1864" s="58" t="str">
        <f t="shared" si="1717"/>
        <v>X</v>
      </c>
      <c r="H1864" s="58" t="str">
        <f t="shared" si="1717"/>
        <v>X</v>
      </c>
      <c r="I1864" s="58" t="str">
        <f t="shared" si="1717"/>
        <v>X</v>
      </c>
      <c r="J1864" s="58" t="str">
        <f t="shared" si="1717"/>
        <v>X</v>
      </c>
      <c r="K1864" s="58" t="str">
        <f t="shared" si="1717"/>
        <v>X</v>
      </c>
      <c r="L1864" s="58" t="str">
        <f t="shared" si="1717"/>
        <v>X</v>
      </c>
      <c r="M1864" s="58" t="str">
        <f t="shared" si="1717"/>
        <v>X</v>
      </c>
      <c r="N1864" s="58" t="str">
        <f t="shared" si="1717"/>
        <v>X</v>
      </c>
      <c r="O1864" s="58" t="str">
        <f t="shared" si="1717"/>
        <v>X</v>
      </c>
      <c r="P1864" s="58" t="str">
        <f t="shared" si="1717"/>
        <v>X</v>
      </c>
      <c r="Q1864" s="58" t="str">
        <f t="shared" si="1717"/>
        <v>X</v>
      </c>
      <c r="BQ1864" s="257"/>
      <c r="BS1864" s="257"/>
      <c r="BT1864" s="257"/>
    </row>
    <row r="1865" spans="1:124">
      <c r="A1865" s="780"/>
      <c r="B1865" s="58" t="s">
        <v>34</v>
      </c>
      <c r="C1865" s="58" t="str">
        <f t="shared" ref="C1865:Q1865" si="1718">IF(C9=$V$249,"O",IF(C9=$W$249,"O",IF(C9=$X$249,"O",IF(C9=$Y$249,"O",IF(C9=$Z$249,"O",IF(C9=$AA$249,"O",IF(C9=$AB$249,"O",IF(C9=$AC$249,"O",IF(C9=$AD$249,"O",IF(C9=$AE$249,"O",IF(C9=$AF$249,"O",IF(C9=$AG$249,"O",IF(C9=$AH$249,"O",IF(C9=$AI$249,"O",IF(C9=$AJ$249,"O",IF(C9=$AK$249,"O",IF(C9=$AL$249,"O",IF(C9=$AM$249,"O",IF(C9=$AN$249,"O",IF(C9=$AO$249,"O",IF(C9=$AP$249,"O",IF(C9=$AQ$249,"O",IF(C9=$AR$249,"O",IF(C9=$AS$249,"O",IF(C9=$AT$249,"O",IF(C9=$AU$249,"O",IF(C9=$AV$249,"O","X")))))))))))))))))))))))))))</f>
        <v>X</v>
      </c>
      <c r="D1865" s="58" t="str">
        <f t="shared" si="1718"/>
        <v>X</v>
      </c>
      <c r="E1865" s="58" t="str">
        <f t="shared" si="1718"/>
        <v>X</v>
      </c>
      <c r="F1865" s="58" t="str">
        <f t="shared" si="1718"/>
        <v>X</v>
      </c>
      <c r="G1865" s="58" t="str">
        <f t="shared" si="1718"/>
        <v>X</v>
      </c>
      <c r="H1865" s="58" t="str">
        <f t="shared" si="1718"/>
        <v>X</v>
      </c>
      <c r="I1865" s="58" t="str">
        <f t="shared" si="1718"/>
        <v>X</v>
      </c>
      <c r="J1865" s="58" t="str">
        <f t="shared" si="1718"/>
        <v>X</v>
      </c>
      <c r="K1865" s="58" t="str">
        <f t="shared" si="1718"/>
        <v>X</v>
      </c>
      <c r="L1865" s="58" t="str">
        <f t="shared" si="1718"/>
        <v>X</v>
      </c>
      <c r="M1865" s="58" t="str">
        <f t="shared" si="1718"/>
        <v>X</v>
      </c>
      <c r="N1865" s="58" t="str">
        <f t="shared" si="1718"/>
        <v>X</v>
      </c>
      <c r="O1865" s="58" t="str">
        <f t="shared" si="1718"/>
        <v>X</v>
      </c>
      <c r="P1865" s="58" t="str">
        <f t="shared" si="1718"/>
        <v>X</v>
      </c>
      <c r="Q1865" s="58" t="str">
        <f t="shared" si="1718"/>
        <v>X</v>
      </c>
      <c r="BQ1865" s="257"/>
      <c r="BS1865" s="257"/>
      <c r="BT1865" s="257"/>
    </row>
    <row r="1866" spans="1:124">
      <c r="A1866" s="780"/>
      <c r="B1866" s="58" t="s">
        <v>35</v>
      </c>
      <c r="C1866" s="58" t="str">
        <f t="shared" ref="C1866:Q1866" si="1719">IF(C10=$V$249,"O",IF(C10=$W$249,"O",IF(C10=$X$249,"O",IF(C10=$Y$249,"O",IF(C10=$Z$249,"O",IF(C10=$AA$249,"O",IF(C10=$AB$249,"O",IF(C10=$AC$249,"O",IF(C10=$AD$249,"O",IF(C10=$AE$249,"O",IF(C10=$AF$249,"O",IF(C10=$AG$249,"O",IF(C10=$AH$249,"O",IF(C10=$AI$249,"O",IF(C10=$AJ$249,"O",IF(C10=$AK$249,"O",IF(C10=$AL$249,"O",IF(C10=$AM$249,"O",IF(C10=$AN$249,"O",IF(C10=$AO$249,"O",IF(C10=$AP$249,"O",IF(C10=$AQ$249,"O",IF(C10=$AR$249,"O",IF(C10=$AS$249,"O",IF(C10=$AT$249,"O",IF(C10=$AU$249,"O",IF(C10=$AV$249,"O","X")))))))))))))))))))))))))))</f>
        <v>O</v>
      </c>
      <c r="D1866" s="58" t="str">
        <f t="shared" si="1719"/>
        <v>O</v>
      </c>
      <c r="E1866" s="58" t="str">
        <f t="shared" si="1719"/>
        <v>O</v>
      </c>
      <c r="F1866" s="58" t="str">
        <f t="shared" si="1719"/>
        <v>O</v>
      </c>
      <c r="G1866" s="58" t="str">
        <f t="shared" si="1719"/>
        <v>O</v>
      </c>
      <c r="H1866" s="58" t="str">
        <f t="shared" si="1719"/>
        <v>O</v>
      </c>
      <c r="I1866" s="58" t="str">
        <f t="shared" si="1719"/>
        <v>O</v>
      </c>
      <c r="J1866" s="58" t="str">
        <f t="shared" si="1719"/>
        <v>O</v>
      </c>
      <c r="K1866" s="58" t="str">
        <f t="shared" si="1719"/>
        <v>O</v>
      </c>
      <c r="L1866" s="58" t="str">
        <f t="shared" si="1719"/>
        <v>O</v>
      </c>
      <c r="M1866" s="58" t="str">
        <f t="shared" si="1719"/>
        <v>O</v>
      </c>
      <c r="N1866" s="58" t="str">
        <f t="shared" si="1719"/>
        <v>O</v>
      </c>
      <c r="O1866" s="58" t="str">
        <f t="shared" si="1719"/>
        <v>O</v>
      </c>
      <c r="P1866" s="58" t="str">
        <f t="shared" si="1719"/>
        <v>O</v>
      </c>
      <c r="Q1866" s="58" t="str">
        <f t="shared" si="1719"/>
        <v>O</v>
      </c>
      <c r="BQ1866" s="257"/>
      <c r="BS1866" s="257"/>
      <c r="BT1866" s="257"/>
    </row>
    <row r="1867" spans="1:124">
      <c r="A1867" s="780"/>
      <c r="B1867" s="58" t="s">
        <v>36</v>
      </c>
      <c r="C1867" s="58" t="str">
        <f t="shared" ref="C1867:Q1867" si="1720">IF(C11=$V$249,"O",IF(C11=$W$249,"O",IF(C11=$X$249,"O",IF(C11=$Y$249,"O",IF(C11=$Z$249,"O",IF(C11=$AA$249,"O",IF(C11=$AB$249,"O",IF(C11=$AC$249,"O",IF(C11=$AD$249,"O",IF(C11=$AE$249,"O",IF(C11=$AF$249,"O",IF(C11=$AG$249,"O",IF(C11=$AH$249,"O",IF(C11=$AI$249,"O",IF(C11=$AJ$249,"O",IF(C11=$AK$249,"O",IF(C11=$AL$249,"O",IF(C11=$AM$249,"O",IF(C11=$AN$249,"O",IF(C11=$AO$249,"O",IF(C11=$AP$249,"O",IF(C11=$AQ$249,"O",IF(C11=$AR$249,"O",IF(C11=$AS$249,"O",IF(C11=$AT$249,"O",IF(C11=$AU$249,"O",IF(C11=$AV$249,"O","X")))))))))))))))))))))))))))</f>
        <v>O</v>
      </c>
      <c r="D1867" s="58" t="str">
        <f t="shared" si="1720"/>
        <v>O</v>
      </c>
      <c r="E1867" s="58" t="str">
        <f t="shared" si="1720"/>
        <v>O</v>
      </c>
      <c r="F1867" s="58" t="str">
        <f t="shared" si="1720"/>
        <v>O</v>
      </c>
      <c r="G1867" s="58" t="str">
        <f t="shared" si="1720"/>
        <v>O</v>
      </c>
      <c r="H1867" s="58" t="str">
        <f t="shared" si="1720"/>
        <v>O</v>
      </c>
      <c r="I1867" s="58" t="str">
        <f t="shared" si="1720"/>
        <v>O</v>
      </c>
      <c r="J1867" s="58" t="str">
        <f t="shared" si="1720"/>
        <v>O</v>
      </c>
      <c r="K1867" s="58" t="str">
        <f t="shared" si="1720"/>
        <v>O</v>
      </c>
      <c r="L1867" s="58" t="str">
        <f t="shared" si="1720"/>
        <v>O</v>
      </c>
      <c r="M1867" s="58" t="str">
        <f t="shared" si="1720"/>
        <v>O</v>
      </c>
      <c r="N1867" s="58" t="str">
        <f t="shared" si="1720"/>
        <v>O</v>
      </c>
      <c r="O1867" s="58" t="str">
        <f t="shared" si="1720"/>
        <v>O</v>
      </c>
      <c r="P1867" s="58" t="str">
        <f t="shared" si="1720"/>
        <v>O</v>
      </c>
      <c r="Q1867" s="58" t="str">
        <f t="shared" si="1720"/>
        <v>O</v>
      </c>
      <c r="BQ1867" s="257"/>
      <c r="BS1867" s="257"/>
      <c r="BT1867" s="257"/>
    </row>
    <row r="1868" spans="1:124">
      <c r="A1868" s="780"/>
      <c r="B1868" s="58" t="s">
        <v>21</v>
      </c>
      <c r="C1868" s="58" t="str">
        <f t="shared" ref="C1868:Q1868" si="1721">IF(C12=$V$249,"O",IF(C12=$W$249,"O",IF(C12=$X$249,"O",IF(C12=$Y$249,"O",IF(C12=$Z$249,"O",IF(C12=$AA$249,"O",IF(C12=$AB$249,"O",IF(C12=$AC$249,"O",IF(C12=$AD$249,"O",IF(C12=$AE$249,"O",IF(C12=$AF$249,"O",IF(C12=$AG$249,"O",IF(C12=$AH$249,"O",IF(C12=$AI$249,"O",IF(C12=$AJ$249,"O",IF(C12=$AK$249,"O",IF(C12=$AL$249,"O",IF(C12=$AM$249,"O",IF(C12=$AN$249,"O",IF(C12=$AO$249,"O",IF(C12=$AP$249,"O",IF(C12=$AQ$249,"O",IF(C12=$AR$249,"O",IF(C12=$AS$249,"O",IF(C12=$AT$249,"O",IF(C12=$AU$249,"O",IF(C12=$AV$249,"O","X")))))))))))))))))))))))))))</f>
        <v>X</v>
      </c>
      <c r="D1868" s="58" t="str">
        <f t="shared" si="1721"/>
        <v>X</v>
      </c>
      <c r="E1868" s="58" t="str">
        <f t="shared" si="1721"/>
        <v>X</v>
      </c>
      <c r="F1868" s="58" t="str">
        <f t="shared" si="1721"/>
        <v>X</v>
      </c>
      <c r="G1868" s="58" t="str">
        <f t="shared" si="1721"/>
        <v>X</v>
      </c>
      <c r="H1868" s="58" t="str">
        <f t="shared" si="1721"/>
        <v>X</v>
      </c>
      <c r="I1868" s="58" t="str">
        <f t="shared" si="1721"/>
        <v>X</v>
      </c>
      <c r="J1868" s="58" t="str">
        <f t="shared" si="1721"/>
        <v>X</v>
      </c>
      <c r="K1868" s="58" t="str">
        <f t="shared" si="1721"/>
        <v>X</v>
      </c>
      <c r="L1868" s="58" t="str">
        <f t="shared" si="1721"/>
        <v>X</v>
      </c>
      <c r="M1868" s="58" t="str">
        <f t="shared" si="1721"/>
        <v>X</v>
      </c>
      <c r="N1868" s="58" t="str">
        <f t="shared" si="1721"/>
        <v>X</v>
      </c>
      <c r="O1868" s="58" t="str">
        <f t="shared" si="1721"/>
        <v>X</v>
      </c>
      <c r="P1868" s="58" t="str">
        <f t="shared" si="1721"/>
        <v>X</v>
      </c>
      <c r="Q1868" s="58" t="str">
        <f t="shared" si="1721"/>
        <v>X</v>
      </c>
      <c r="BQ1868" s="257"/>
      <c r="BS1868" s="257"/>
      <c r="BT1868" s="257"/>
    </row>
    <row r="1869" spans="1:124">
      <c r="A1869" s="781"/>
      <c r="B1869" s="30" t="s">
        <v>46</v>
      </c>
      <c r="C1869" s="47">
        <f>COUNTIF(C1863:C1868,"O")</f>
        <v>3</v>
      </c>
      <c r="D1869" s="47">
        <f t="shared" ref="D1869:Q1869" si="1722">COUNTIF(D1863:D1868,"O")</f>
        <v>3</v>
      </c>
      <c r="E1869" s="47">
        <f t="shared" si="1722"/>
        <v>3</v>
      </c>
      <c r="F1869" s="47">
        <f t="shared" si="1722"/>
        <v>3</v>
      </c>
      <c r="G1869" s="47">
        <f t="shared" si="1722"/>
        <v>3</v>
      </c>
      <c r="H1869" s="47">
        <f t="shared" si="1722"/>
        <v>3</v>
      </c>
      <c r="I1869" s="47">
        <f t="shared" si="1722"/>
        <v>3</v>
      </c>
      <c r="J1869" s="47">
        <f t="shared" si="1722"/>
        <v>3</v>
      </c>
      <c r="K1869" s="47">
        <f t="shared" si="1722"/>
        <v>3</v>
      </c>
      <c r="L1869" s="47">
        <f t="shared" si="1722"/>
        <v>3</v>
      </c>
      <c r="M1869" s="47">
        <f t="shared" si="1722"/>
        <v>3</v>
      </c>
      <c r="N1869" s="47">
        <f t="shared" si="1722"/>
        <v>3</v>
      </c>
      <c r="O1869" s="47">
        <f t="shared" si="1722"/>
        <v>3</v>
      </c>
      <c r="P1869" s="47">
        <f t="shared" si="1722"/>
        <v>3</v>
      </c>
      <c r="Q1869" s="47">
        <f t="shared" si="1722"/>
        <v>3</v>
      </c>
      <c r="BQ1869" s="256"/>
      <c r="BS1869" s="256"/>
      <c r="BT1869" s="256"/>
    </row>
    <row r="1870" spans="1:124">
      <c r="A1870" s="779">
        <v>231</v>
      </c>
      <c r="B1870" s="58" t="s">
        <v>32</v>
      </c>
      <c r="C1870" s="58" t="str">
        <f>IF(C7=$V$250,"O",IF(C7=$W$250,"O",IF(C7=$X$250,"O",IF(C7=$Y$250,"O",IF(C7=$Z$250,"O",IF(C7=$AA$250,"O",IF(C7=$AB$250,"O",IF(C7=$AC$250,"O",IF(C7=$AD$250,"O",IF(C7=$AE$250,"O",IF(C7=$AF$250,"O",IF(C7=$AG$250,"O",IF(C7=$AH$250,"O",IF(C7=$AI$250,"O",IF(C7=$AJ$250,"O",IF(C7=$AK$250,"O",IF(C7=$AL$250,"O",IF(C7=$AM$250,"O",IF(C7=$AN$250,"O",IF(C7=$AO$250,"O",IF(C7=$AP$250,"O",IF(C7=$AQ$250,"O",IF(C7=$AR$250,"O",IF(C7=$AS$250,"O","X"))))))))))))))))))))))))</f>
        <v>O</v>
      </c>
      <c r="D1870" s="58" t="str">
        <f t="shared" ref="D1870:Q1870" si="1723">IF(D7=$V$250,"O",IF(D7=$W$250,"O",IF(D7=$X$250,"O",IF(D7=$Y$250,"O",IF(D7=$Z$250,"O",IF(D7=$AA$250,"O",IF(D7=$AB$250,"O",IF(D7=$AC$250,"O",IF(D7=$AD$250,"O",IF(D7=$AE$250,"O",IF(D7=$AF$250,"O",IF(D7=$AG$250,"O",IF(D7=$AH$250,"O",IF(D7=$AI$250,"O",IF(D7=$AJ$250,"O",IF(D7=$AK$250,"O",IF(D7=$AL$250,"O",IF(D7=$AM$250,"O",IF(D7=$AN$250,"O",IF(D7=$AO$250,"O",IF(D7=$AP$250,"O",IF(D7=$AQ$250,"O",IF(D7=$AR$250,"O",IF(D7=$AS$250,"O","X"))))))))))))))))))))))))</f>
        <v>O</v>
      </c>
      <c r="E1870" s="58" t="str">
        <f t="shared" si="1723"/>
        <v>O</v>
      </c>
      <c r="F1870" s="58" t="str">
        <f t="shared" si="1723"/>
        <v>O</v>
      </c>
      <c r="G1870" s="58" t="str">
        <f t="shared" si="1723"/>
        <v>O</v>
      </c>
      <c r="H1870" s="58" t="str">
        <f t="shared" si="1723"/>
        <v>O</v>
      </c>
      <c r="I1870" s="58" t="str">
        <f t="shared" si="1723"/>
        <v>O</v>
      </c>
      <c r="J1870" s="58" t="str">
        <f t="shared" si="1723"/>
        <v>O</v>
      </c>
      <c r="K1870" s="58" t="str">
        <f t="shared" si="1723"/>
        <v>O</v>
      </c>
      <c r="L1870" s="58" t="str">
        <f t="shared" si="1723"/>
        <v>O</v>
      </c>
      <c r="M1870" s="58" t="str">
        <f t="shared" si="1723"/>
        <v>O</v>
      </c>
      <c r="N1870" s="58" t="str">
        <f t="shared" si="1723"/>
        <v>O</v>
      </c>
      <c r="O1870" s="58" t="str">
        <f t="shared" si="1723"/>
        <v>O</v>
      </c>
      <c r="P1870" s="58" t="str">
        <f t="shared" si="1723"/>
        <v>O</v>
      </c>
      <c r="Q1870" s="58" t="str">
        <f t="shared" si="1723"/>
        <v>O</v>
      </c>
    </row>
    <row r="1871" spans="1:124">
      <c r="A1871" s="780"/>
      <c r="B1871" s="58" t="s">
        <v>33</v>
      </c>
      <c r="C1871" s="58" t="str">
        <f t="shared" ref="C1871:Q1871" si="1724">IF(C8=$V$250,"O",IF(C8=$W$250,"O",IF(C8=$X$250,"O",IF(C8=$Y$250,"O",IF(C8=$Z$250,"O",IF(C8=$AA$250,"O",IF(C8=$AB$250,"O",IF(C8=$AC$250,"O",IF(C8=$AD$250,"O",IF(C8=$AE$250,"O",IF(C8=$AF$250,"O",IF(C8=$AG$250,"O",IF(C8=$AH$250,"O",IF(C8=$AI$250,"O",IF(C8=$AJ$250,"O",IF(C8=$AK$250,"O",IF(C8=$AL$250,"O",IF(C8=$AM$250,"O",IF(C8=$AN$250,"O",IF(C8=$AO$250,"O",IF(C8=$AP$250,"O",IF(C8=$AQ$250,"O",IF(C8=$AR$250,"O",IF(C8=$AS$250,"O","X"))))))))))))))))))))))))</f>
        <v>O</v>
      </c>
      <c r="D1871" s="58" t="str">
        <f t="shared" si="1724"/>
        <v>O</v>
      </c>
      <c r="E1871" s="58" t="str">
        <f t="shared" si="1724"/>
        <v>O</v>
      </c>
      <c r="F1871" s="58" t="str">
        <f t="shared" si="1724"/>
        <v>O</v>
      </c>
      <c r="G1871" s="58" t="str">
        <f t="shared" si="1724"/>
        <v>O</v>
      </c>
      <c r="H1871" s="58" t="str">
        <f t="shared" si="1724"/>
        <v>O</v>
      </c>
      <c r="I1871" s="58" t="str">
        <f t="shared" si="1724"/>
        <v>O</v>
      </c>
      <c r="J1871" s="58" t="str">
        <f t="shared" si="1724"/>
        <v>O</v>
      </c>
      <c r="K1871" s="58" t="str">
        <f t="shared" si="1724"/>
        <v>O</v>
      </c>
      <c r="L1871" s="58" t="str">
        <f t="shared" si="1724"/>
        <v>O</v>
      </c>
      <c r="M1871" s="58" t="str">
        <f t="shared" si="1724"/>
        <v>O</v>
      </c>
      <c r="N1871" s="58" t="str">
        <f t="shared" si="1724"/>
        <v>O</v>
      </c>
      <c r="O1871" s="58" t="str">
        <f t="shared" si="1724"/>
        <v>O</v>
      </c>
      <c r="P1871" s="58" t="str">
        <f t="shared" si="1724"/>
        <v>O</v>
      </c>
      <c r="Q1871" s="58" t="str">
        <f t="shared" si="1724"/>
        <v>O</v>
      </c>
    </row>
    <row r="1872" spans="1:124" ht="18.75" customHeight="1">
      <c r="A1872" s="780"/>
      <c r="B1872" s="58" t="s">
        <v>34</v>
      </c>
      <c r="C1872" s="58" t="str">
        <f t="shared" ref="C1872:Q1872" si="1725">IF(C9=$V$250,"O",IF(C9=$W$250,"O",IF(C9=$X$250,"O",IF(C9=$Y$250,"O",IF(C9=$Z$250,"O",IF(C9=$AA$250,"O",IF(C9=$AB$250,"O",IF(C9=$AC$250,"O",IF(C9=$AD$250,"O",IF(C9=$AE$250,"O",IF(C9=$AF$250,"O",IF(C9=$AG$250,"O",IF(C9=$AH$250,"O",IF(C9=$AI$250,"O",IF(C9=$AJ$250,"O",IF(C9=$AK$250,"O",IF(C9=$AL$250,"O",IF(C9=$AM$250,"O",IF(C9=$AN$250,"O",IF(C9=$AO$250,"O",IF(C9=$AP$250,"O",IF(C9=$AQ$250,"O",IF(C9=$AR$250,"O",IF(C9=$AS$250,"O","X"))))))))))))))))))))))))</f>
        <v>O</v>
      </c>
      <c r="D1872" s="58" t="str">
        <f t="shared" si="1725"/>
        <v>O</v>
      </c>
      <c r="E1872" s="58" t="str">
        <f t="shared" si="1725"/>
        <v>O</v>
      </c>
      <c r="F1872" s="58" t="str">
        <f t="shared" si="1725"/>
        <v>O</v>
      </c>
      <c r="G1872" s="58" t="str">
        <f t="shared" si="1725"/>
        <v>O</v>
      </c>
      <c r="H1872" s="58" t="str">
        <f t="shared" si="1725"/>
        <v>O</v>
      </c>
      <c r="I1872" s="58" t="str">
        <f t="shared" si="1725"/>
        <v>O</v>
      </c>
      <c r="J1872" s="58" t="str">
        <f t="shared" si="1725"/>
        <v>O</v>
      </c>
      <c r="K1872" s="58" t="str">
        <f t="shared" si="1725"/>
        <v>O</v>
      </c>
      <c r="L1872" s="58" t="str">
        <f t="shared" si="1725"/>
        <v>O</v>
      </c>
      <c r="M1872" s="58" t="str">
        <f t="shared" si="1725"/>
        <v>O</v>
      </c>
      <c r="N1872" s="58" t="str">
        <f t="shared" si="1725"/>
        <v>O</v>
      </c>
      <c r="O1872" s="58" t="str">
        <f t="shared" si="1725"/>
        <v>O</v>
      </c>
      <c r="P1872" s="58" t="str">
        <f t="shared" si="1725"/>
        <v>O</v>
      </c>
      <c r="Q1872" s="58" t="str">
        <f t="shared" si="1725"/>
        <v>O</v>
      </c>
      <c r="T1872" s="782"/>
      <c r="U1872" s="782"/>
      <c r="V1872" s="782"/>
      <c r="W1872" s="782"/>
      <c r="X1872" s="782"/>
      <c r="Y1872" s="782"/>
      <c r="Z1872" s="782"/>
      <c r="AA1872" s="782"/>
      <c r="AB1872" s="782"/>
      <c r="AC1872" s="258"/>
      <c r="AD1872" s="782"/>
      <c r="AE1872" s="782"/>
      <c r="AF1872" s="782"/>
      <c r="AG1872" s="782"/>
      <c r="AH1872" s="782"/>
      <c r="AI1872" s="258"/>
      <c r="AJ1872" s="782"/>
      <c r="AK1872" s="782"/>
      <c r="AL1872" s="782"/>
      <c r="AM1872" s="782"/>
      <c r="AN1872" s="782"/>
      <c r="AO1872" s="782"/>
      <c r="AP1872" s="782"/>
      <c r="AQ1872" s="258"/>
      <c r="AR1872" s="782"/>
      <c r="AS1872" s="782"/>
      <c r="AT1872" s="782"/>
      <c r="AU1872" s="782"/>
      <c r="AV1872" s="782"/>
      <c r="AW1872" s="782"/>
      <c r="AX1872" s="782"/>
      <c r="AY1872" s="259"/>
      <c r="AZ1872" s="782"/>
      <c r="BA1872" s="782"/>
      <c r="BB1872" s="782"/>
      <c r="BC1872" s="782"/>
      <c r="BD1872" s="782"/>
      <c r="BE1872" s="782"/>
      <c r="BF1872" s="782"/>
      <c r="BG1872" s="258"/>
      <c r="BH1872" s="782"/>
      <c r="BI1872" s="782"/>
      <c r="BJ1872" s="782"/>
      <c r="BK1872" s="782"/>
      <c r="BL1872" s="782"/>
      <c r="BM1872" s="782"/>
      <c r="BN1872" s="782"/>
      <c r="BO1872" s="259"/>
      <c r="BP1872" s="259"/>
      <c r="BU1872" s="259"/>
      <c r="BV1872" s="259"/>
      <c r="BW1872" s="258"/>
      <c r="BX1872" s="782"/>
      <c r="BY1872" s="782"/>
      <c r="BZ1872" s="782"/>
      <c r="CA1872" s="782"/>
      <c r="CB1872" s="782"/>
      <c r="CC1872" s="782"/>
      <c r="CD1872" s="782"/>
      <c r="CE1872" s="258"/>
      <c r="CF1872" s="782"/>
      <c r="CG1872" s="782"/>
      <c r="CH1872" s="782"/>
      <c r="CI1872" s="782"/>
      <c r="CJ1872" s="782"/>
      <c r="CK1872" s="782"/>
      <c r="CL1872" s="782"/>
      <c r="CM1872" s="259"/>
      <c r="CN1872" s="782"/>
      <c r="CO1872" s="782"/>
      <c r="CP1872" s="782"/>
      <c r="CQ1872" s="782"/>
      <c r="CR1872" s="782"/>
      <c r="CS1872" s="782"/>
      <c r="CT1872" s="782"/>
      <c r="CU1872" s="46"/>
      <c r="CV1872" s="783"/>
      <c r="CW1872" s="783"/>
      <c r="CX1872" s="783"/>
      <c r="CY1872" s="783"/>
      <c r="CZ1872" s="783"/>
      <c r="DA1872" s="783"/>
      <c r="DB1872" s="783"/>
      <c r="DC1872" s="46"/>
      <c r="DD1872" s="783"/>
      <c r="DE1872" s="783"/>
      <c r="DF1872" s="783"/>
      <c r="DG1872" s="783"/>
      <c r="DH1872" s="783"/>
      <c r="DI1872" s="783"/>
      <c r="DJ1872" s="783"/>
      <c r="DK1872" s="783"/>
      <c r="DL1872" s="783"/>
      <c r="DM1872" s="46"/>
      <c r="DN1872" s="783"/>
      <c r="DO1872" s="783"/>
      <c r="DP1872" s="783"/>
      <c r="DQ1872" s="783"/>
      <c r="DR1872" s="783"/>
      <c r="DS1872" s="783"/>
      <c r="DT1872" s="783"/>
    </row>
    <row r="1873" spans="1:124">
      <c r="A1873" s="780"/>
      <c r="B1873" s="58" t="s">
        <v>35</v>
      </c>
      <c r="C1873" s="58" t="str">
        <f t="shared" ref="C1873:Q1873" si="1726">IF(C10=$V$250,"O",IF(C10=$W$250,"O",IF(C10=$X$250,"O",IF(C10=$Y$250,"O",IF(C10=$Z$250,"O",IF(C10=$AA$250,"O",IF(C10=$AB$250,"O",IF(C10=$AC$250,"O",IF(C10=$AD$250,"O",IF(C10=$AE$250,"O",IF(C10=$AF$250,"O",IF(C10=$AG$250,"O",IF(C10=$AH$250,"O",IF(C10=$AI$250,"O",IF(C10=$AJ$250,"O",IF(C10=$AK$250,"O",IF(C10=$AL$250,"O",IF(C10=$AM$250,"O",IF(C10=$AN$250,"O",IF(C10=$AO$250,"O",IF(C10=$AP$250,"O",IF(C10=$AQ$250,"O",IF(C10=$AR$250,"O",IF(C10=$AS$250,"O","X"))))))))))))))))))))))))</f>
        <v>X</v>
      </c>
      <c r="D1873" s="58" t="str">
        <f t="shared" si="1726"/>
        <v>X</v>
      </c>
      <c r="E1873" s="58" t="str">
        <f t="shared" si="1726"/>
        <v>X</v>
      </c>
      <c r="F1873" s="58" t="str">
        <f t="shared" si="1726"/>
        <v>X</v>
      </c>
      <c r="G1873" s="58" t="str">
        <f t="shared" si="1726"/>
        <v>X</v>
      </c>
      <c r="H1873" s="58" t="str">
        <f t="shared" si="1726"/>
        <v>X</v>
      </c>
      <c r="I1873" s="58" t="str">
        <f t="shared" si="1726"/>
        <v>X</v>
      </c>
      <c r="J1873" s="58" t="str">
        <f t="shared" si="1726"/>
        <v>X</v>
      </c>
      <c r="K1873" s="58" t="str">
        <f t="shared" si="1726"/>
        <v>X</v>
      </c>
      <c r="L1873" s="58" t="str">
        <f t="shared" si="1726"/>
        <v>X</v>
      </c>
      <c r="M1873" s="58" t="str">
        <f t="shared" si="1726"/>
        <v>X</v>
      </c>
      <c r="N1873" s="58" t="str">
        <f t="shared" si="1726"/>
        <v>X</v>
      </c>
      <c r="O1873" s="58" t="str">
        <f t="shared" si="1726"/>
        <v>X</v>
      </c>
      <c r="P1873" s="58" t="str">
        <f t="shared" si="1726"/>
        <v>X</v>
      </c>
      <c r="Q1873" s="58" t="str">
        <f t="shared" si="1726"/>
        <v>X</v>
      </c>
      <c r="T1873" s="258"/>
      <c r="U1873" s="258"/>
      <c r="V1873" s="258"/>
      <c r="W1873" s="258"/>
      <c r="X1873" s="258"/>
      <c r="Y1873" s="258"/>
      <c r="Z1873" s="258"/>
      <c r="AA1873" s="258"/>
      <c r="AB1873" s="258"/>
      <c r="AC1873" s="258"/>
      <c r="AD1873" s="258"/>
      <c r="AE1873" s="258"/>
      <c r="AF1873" s="258"/>
      <c r="AG1873" s="258"/>
      <c r="AH1873" s="258"/>
      <c r="AI1873" s="258"/>
      <c r="AJ1873" s="260"/>
      <c r="AK1873" s="260"/>
      <c r="AL1873" s="260"/>
      <c r="AM1873" s="260"/>
      <c r="AN1873" s="260"/>
      <c r="AO1873" s="260"/>
      <c r="AP1873" s="260"/>
      <c r="AQ1873" s="258"/>
      <c r="AR1873" s="260"/>
      <c r="AS1873" s="260"/>
      <c r="AT1873" s="260"/>
      <c r="AU1873" s="260"/>
      <c r="AV1873" s="260"/>
      <c r="AW1873" s="260"/>
      <c r="AX1873" s="260"/>
      <c r="AY1873" s="260"/>
      <c r="AZ1873" s="257"/>
      <c r="BA1873" s="257"/>
      <c r="BB1873" s="257"/>
      <c r="BC1873" s="257"/>
      <c r="BD1873" s="257"/>
      <c r="BE1873" s="257"/>
      <c r="BF1873" s="257"/>
      <c r="BG1873" s="256"/>
      <c r="BH1873" s="257"/>
      <c r="BI1873" s="257"/>
      <c r="BJ1873" s="257"/>
      <c r="BK1873" s="257"/>
      <c r="BL1873" s="257"/>
      <c r="BM1873" s="257"/>
      <c r="BN1873" s="257"/>
      <c r="BO1873" s="258"/>
      <c r="BP1873" s="257"/>
      <c r="BU1873" s="257"/>
      <c r="BV1873" s="257"/>
      <c r="BW1873" s="258"/>
      <c r="BX1873" s="257"/>
      <c r="BY1873" s="257"/>
      <c r="BZ1873" s="257"/>
      <c r="CA1873" s="257"/>
      <c r="CB1873" s="257"/>
      <c r="CC1873" s="257"/>
      <c r="CD1873" s="257"/>
      <c r="CE1873" s="258"/>
      <c r="CF1873" s="257"/>
      <c r="CG1873" s="257"/>
      <c r="CH1873" s="257"/>
      <c r="CI1873" s="257"/>
      <c r="CJ1873" s="257"/>
      <c r="CK1873" s="257"/>
      <c r="CL1873" s="257"/>
      <c r="CM1873" s="258"/>
      <c r="CN1873" s="257"/>
      <c r="CO1873" s="257"/>
      <c r="CP1873" s="257"/>
      <c r="CQ1873" s="257"/>
      <c r="CR1873" s="257"/>
      <c r="CS1873" s="257"/>
      <c r="CT1873" s="257"/>
      <c r="CU1873" s="258"/>
      <c r="CV1873" s="257"/>
      <c r="CW1873" s="257"/>
      <c r="CX1873" s="257"/>
      <c r="CY1873" s="257"/>
      <c r="CZ1873" s="257"/>
      <c r="DA1873" s="257"/>
      <c r="DB1873" s="257"/>
      <c r="DC1873" s="258"/>
      <c r="DD1873" s="257"/>
      <c r="DE1873" s="257"/>
      <c r="DF1873" s="257"/>
      <c r="DG1873" s="257"/>
      <c r="DH1873" s="257"/>
      <c r="DI1873" s="257"/>
      <c r="DJ1873" s="257"/>
      <c r="DK1873" s="257"/>
      <c r="DL1873" s="257"/>
      <c r="DM1873" s="256"/>
      <c r="DN1873" s="257"/>
      <c r="DO1873" s="257"/>
      <c r="DP1873" s="257"/>
      <c r="DQ1873" s="257"/>
      <c r="DR1873" s="257"/>
      <c r="DS1873" s="257"/>
      <c r="DT1873" s="257"/>
    </row>
    <row r="1874" spans="1:124">
      <c r="A1874" s="780"/>
      <c r="B1874" s="58" t="s">
        <v>36</v>
      </c>
      <c r="C1874" s="58" t="str">
        <f t="shared" ref="C1874:Q1874" si="1727">IF(C11=$V$250,"O",IF(C11=$W$250,"O",IF(C11=$X$250,"O",IF(C11=$Y$250,"O",IF(C11=$Z$250,"O",IF(C11=$AA$250,"O",IF(C11=$AB$250,"O",IF(C11=$AC$250,"O",IF(C11=$AD$250,"O",IF(C11=$AE$250,"O",IF(C11=$AF$250,"O",IF(C11=$AG$250,"O",IF(C11=$AH$250,"O",IF(C11=$AI$250,"O",IF(C11=$AJ$250,"O",IF(C11=$AK$250,"O",IF(C11=$AL$250,"O",IF(C11=$AM$250,"O",IF(C11=$AN$250,"O",IF(C11=$AO$250,"O",IF(C11=$AP$250,"O",IF(C11=$AQ$250,"O",IF(C11=$AR$250,"O",IF(C11=$AS$250,"O","X"))))))))))))))))))))))))</f>
        <v>X</v>
      </c>
      <c r="D1874" s="58" t="str">
        <f t="shared" si="1727"/>
        <v>X</v>
      </c>
      <c r="E1874" s="58" t="str">
        <f t="shared" si="1727"/>
        <v>X</v>
      </c>
      <c r="F1874" s="58" t="str">
        <f t="shared" si="1727"/>
        <v>X</v>
      </c>
      <c r="G1874" s="58" t="str">
        <f t="shared" si="1727"/>
        <v>X</v>
      </c>
      <c r="H1874" s="58" t="str">
        <f t="shared" si="1727"/>
        <v>X</v>
      </c>
      <c r="I1874" s="58" t="str">
        <f t="shared" si="1727"/>
        <v>X</v>
      </c>
      <c r="J1874" s="58" t="str">
        <f t="shared" si="1727"/>
        <v>X</v>
      </c>
      <c r="K1874" s="58" t="str">
        <f t="shared" si="1727"/>
        <v>X</v>
      </c>
      <c r="L1874" s="58" t="str">
        <f t="shared" si="1727"/>
        <v>X</v>
      </c>
      <c r="M1874" s="58" t="str">
        <f t="shared" si="1727"/>
        <v>X</v>
      </c>
      <c r="N1874" s="58" t="str">
        <f t="shared" si="1727"/>
        <v>X</v>
      </c>
      <c r="O1874" s="58" t="str">
        <f t="shared" si="1727"/>
        <v>X</v>
      </c>
      <c r="P1874" s="58" t="str">
        <f t="shared" si="1727"/>
        <v>X</v>
      </c>
      <c r="Q1874" s="58" t="str">
        <f t="shared" si="1727"/>
        <v>X</v>
      </c>
      <c r="T1874" s="258"/>
      <c r="U1874" s="258"/>
      <c r="V1874" s="258"/>
      <c r="W1874" s="258"/>
      <c r="X1874" s="258"/>
      <c r="Y1874" s="258"/>
      <c r="Z1874" s="258"/>
      <c r="AA1874" s="258"/>
      <c r="AB1874" s="258"/>
      <c r="AC1874" s="258"/>
      <c r="AD1874" s="258"/>
      <c r="AE1874" s="258"/>
      <c r="AF1874" s="258"/>
      <c r="AG1874" s="258"/>
      <c r="AH1874" s="258"/>
      <c r="AI1874" s="258"/>
      <c r="AJ1874" s="260"/>
      <c r="AK1874" s="260"/>
      <c r="AL1874" s="260"/>
      <c r="AM1874" s="260"/>
      <c r="AN1874" s="260"/>
      <c r="AO1874" s="260"/>
      <c r="AP1874" s="260"/>
      <c r="AQ1874" s="258"/>
      <c r="AR1874" s="260"/>
      <c r="AS1874" s="260"/>
      <c r="AT1874" s="260"/>
      <c r="AU1874" s="260"/>
      <c r="AV1874" s="260"/>
      <c r="AW1874" s="260"/>
      <c r="AX1874" s="260"/>
      <c r="AY1874" s="260"/>
      <c r="AZ1874" s="257"/>
      <c r="BA1874" s="257"/>
      <c r="BB1874" s="257"/>
      <c r="BC1874" s="257"/>
      <c r="BD1874" s="257"/>
      <c r="BE1874" s="257"/>
      <c r="BF1874" s="257"/>
      <c r="BG1874" s="256"/>
      <c r="BH1874" s="257"/>
      <c r="BI1874" s="257"/>
      <c r="BJ1874" s="257"/>
      <c r="BK1874" s="257"/>
      <c r="BL1874" s="257"/>
      <c r="BM1874" s="257"/>
      <c r="BN1874" s="257"/>
      <c r="BO1874" s="258"/>
      <c r="BP1874" s="257"/>
      <c r="BU1874" s="257"/>
      <c r="BV1874" s="257"/>
      <c r="BW1874" s="258"/>
      <c r="BX1874" s="257"/>
      <c r="BY1874" s="257"/>
      <c r="BZ1874" s="257"/>
      <c r="CA1874" s="257"/>
      <c r="CB1874" s="257"/>
      <c r="CC1874" s="257"/>
      <c r="CD1874" s="257"/>
      <c r="CE1874" s="258"/>
      <c r="CF1874" s="257"/>
      <c r="CG1874" s="257"/>
      <c r="CH1874" s="257"/>
      <c r="CI1874" s="257"/>
      <c r="CJ1874" s="257"/>
      <c r="CK1874" s="257"/>
      <c r="CL1874" s="257"/>
      <c r="CM1874" s="258"/>
      <c r="CN1874" s="257"/>
      <c r="CO1874" s="257"/>
      <c r="CP1874" s="257"/>
      <c r="CQ1874" s="257"/>
      <c r="CR1874" s="257"/>
      <c r="CS1874" s="257"/>
      <c r="CT1874" s="257"/>
      <c r="CU1874" s="258"/>
      <c r="CV1874" s="257"/>
      <c r="CW1874" s="257"/>
      <c r="CX1874" s="257"/>
      <c r="CY1874" s="257"/>
      <c r="CZ1874" s="257"/>
      <c r="DA1874" s="257"/>
      <c r="DB1874" s="257"/>
      <c r="DC1874" s="258"/>
      <c r="DD1874" s="257"/>
      <c r="DE1874" s="257"/>
      <c r="DF1874" s="257"/>
      <c r="DG1874" s="257"/>
      <c r="DH1874" s="257"/>
      <c r="DI1874" s="257"/>
      <c r="DJ1874" s="257"/>
      <c r="DK1874" s="257"/>
      <c r="DL1874" s="257"/>
      <c r="DM1874" s="256"/>
      <c r="DN1874" s="257"/>
      <c r="DO1874" s="257"/>
      <c r="DP1874" s="257"/>
      <c r="DQ1874" s="257"/>
      <c r="DR1874" s="257"/>
      <c r="DS1874" s="257"/>
      <c r="DT1874" s="257"/>
    </row>
    <row r="1875" spans="1:124">
      <c r="A1875" s="780"/>
      <c r="B1875" s="58" t="s">
        <v>21</v>
      </c>
      <c r="C1875" s="58" t="str">
        <f t="shared" ref="C1875:P1875" si="1728">IF(C12=$V$250,"O",IF(C12=$W$250,"O",IF(C12=$X$250,"O",IF(C12=$Y$250,"O",IF(C12=$Z$250,"O",IF(C12=$AA$250,"O",IF(C12=$AB$250,"O",IF(C12=$AC$250,"O",IF(C12=$AD$250,"O",IF(C12=$AE$250,"O",IF(C12=$AF$250,"O",IF(C12=$AG$250,"O",IF(C12=$AH$250,"O",IF(C12=$AI$250,"O",IF(C12=$AJ$250,"O",IF(C12=$AK$250,"O",IF(C12=$AL$250,"O",IF(C12=$AM$250,"O",IF(C12=$AN$250,"O",IF(C12=$AO$250,"O",IF(C12=$AP$250,"O",IF(C12=$AQ$250,"O",IF(C12=$AR$250,"O",IF(C12=$AS$250,"O","X"))))))))))))))))))))))))</f>
        <v>O</v>
      </c>
      <c r="D1875" s="58" t="str">
        <f t="shared" si="1728"/>
        <v>O</v>
      </c>
      <c r="E1875" s="58" t="str">
        <f t="shared" si="1728"/>
        <v>O</v>
      </c>
      <c r="F1875" s="58" t="str">
        <f t="shared" si="1728"/>
        <v>O</v>
      </c>
      <c r="G1875" s="58" t="str">
        <f t="shared" si="1728"/>
        <v>O</v>
      </c>
      <c r="H1875" s="58" t="str">
        <f t="shared" si="1728"/>
        <v>O</v>
      </c>
      <c r="I1875" s="58" t="str">
        <f t="shared" si="1728"/>
        <v>O</v>
      </c>
      <c r="J1875" s="58" t="str">
        <f t="shared" si="1728"/>
        <v>O</v>
      </c>
      <c r="K1875" s="58" t="str">
        <f t="shared" si="1728"/>
        <v>O</v>
      </c>
      <c r="L1875" s="58" t="str">
        <f t="shared" si="1728"/>
        <v>O</v>
      </c>
      <c r="M1875" s="58" t="str">
        <f t="shared" si="1728"/>
        <v>O</v>
      </c>
      <c r="N1875" s="58" t="str">
        <f t="shared" si="1728"/>
        <v>O</v>
      </c>
      <c r="O1875" s="58" t="str">
        <f t="shared" si="1728"/>
        <v>O</v>
      </c>
      <c r="P1875" s="58" t="str">
        <f t="shared" si="1728"/>
        <v>O</v>
      </c>
      <c r="Q1875" s="58" t="str">
        <f>IF(Q12=$V$250,"O",IF(Q12=$W$250,"O",IF(Q12=$X$250,"O",IF(Q12=$Y$250,"O",IF(Q12=$Z$250,"O",IF(Q12=$AA$250,"O",IF(Q12=$AB$250,"O",IF(Q12=$AC$250,"O",IF(Q12=$AD$250,"O",IF(Q12=$AE$250,"O",IF(Q12=$AF$250,"O",IF(Q12=$AG$250,"O",IF(Q12=$AH$250,"O",IF(Q12=$AI$250,"O",IF(Q12=$AJ$250,"O",IF(Q12=$AK$250,"O",IF(Q12=$AL$250,"O",IF(Q12=$AM$250,"O",IF(Q12=$AN$250,"O",IF(Q12=$AO$250,"O",IF(Q12=$AP$250,"O",IF(Q12=$AQ$250,"O",IF(Q12=$AR$250,"O",IF(Q12=$AS$250,"O","X"))))))))))))))))))))))))</f>
        <v>O</v>
      </c>
      <c r="T1875" s="258"/>
      <c r="U1875" s="258"/>
      <c r="V1875" s="258"/>
      <c r="W1875" s="258"/>
      <c r="X1875" s="258"/>
      <c r="Y1875" s="258"/>
      <c r="Z1875" s="258"/>
      <c r="AA1875" s="258"/>
      <c r="AB1875" s="258"/>
      <c r="AC1875" s="258"/>
      <c r="AD1875" s="258"/>
      <c r="AE1875" s="258"/>
      <c r="AF1875" s="258"/>
      <c r="AG1875" s="258"/>
      <c r="AH1875" s="258"/>
      <c r="AI1875" s="258"/>
      <c r="AJ1875" s="260"/>
      <c r="AK1875" s="260"/>
      <c r="AL1875" s="260"/>
      <c r="AM1875" s="260"/>
      <c r="AN1875" s="260"/>
      <c r="AO1875" s="260"/>
      <c r="AP1875" s="260"/>
      <c r="AQ1875" s="258"/>
      <c r="AR1875" s="260"/>
      <c r="AS1875" s="260"/>
      <c r="AT1875" s="260"/>
      <c r="AU1875" s="260"/>
      <c r="AV1875" s="260"/>
      <c r="AW1875" s="260"/>
      <c r="AX1875" s="260"/>
      <c r="AY1875" s="260"/>
      <c r="AZ1875" s="257"/>
      <c r="BA1875" s="257"/>
      <c r="BB1875" s="257"/>
      <c r="BC1875" s="257"/>
      <c r="BD1875" s="257"/>
      <c r="BE1875" s="257"/>
      <c r="BF1875" s="257"/>
      <c r="BG1875" s="256"/>
      <c r="BH1875" s="257"/>
      <c r="BI1875" s="257"/>
      <c r="BJ1875" s="257"/>
      <c r="BK1875" s="257"/>
      <c r="BL1875" s="257"/>
      <c r="BM1875" s="257"/>
      <c r="BN1875" s="257"/>
      <c r="BO1875" s="258"/>
      <c r="BP1875" s="257"/>
      <c r="BU1875" s="257"/>
      <c r="BV1875" s="257"/>
      <c r="BW1875" s="258"/>
      <c r="BX1875" s="257"/>
      <c r="BY1875" s="257"/>
      <c r="BZ1875" s="257"/>
      <c r="CA1875" s="257"/>
      <c r="CB1875" s="257"/>
      <c r="CC1875" s="257"/>
      <c r="CD1875" s="257"/>
      <c r="CE1875" s="258"/>
      <c r="CF1875" s="257"/>
      <c r="CG1875" s="257"/>
      <c r="CH1875" s="257"/>
      <c r="CI1875" s="257"/>
      <c r="CJ1875" s="257"/>
      <c r="CK1875" s="257"/>
      <c r="CL1875" s="257"/>
      <c r="CM1875" s="258"/>
      <c r="CN1875" s="257"/>
      <c r="CO1875" s="257"/>
      <c r="CP1875" s="257"/>
      <c r="CQ1875" s="257"/>
      <c r="CR1875" s="257"/>
      <c r="CS1875" s="257"/>
      <c r="CT1875" s="257"/>
      <c r="CU1875" s="258"/>
      <c r="CV1875" s="257"/>
      <c r="CW1875" s="257"/>
      <c r="CX1875" s="257"/>
      <c r="CY1875" s="257"/>
      <c r="CZ1875" s="257"/>
      <c r="DA1875" s="257"/>
      <c r="DB1875" s="257"/>
      <c r="DC1875" s="258"/>
      <c r="DD1875" s="257"/>
      <c r="DE1875" s="257"/>
      <c r="DF1875" s="257"/>
      <c r="DG1875" s="257"/>
      <c r="DH1875" s="257"/>
      <c r="DI1875" s="257"/>
      <c r="DJ1875" s="257"/>
      <c r="DK1875" s="257"/>
      <c r="DL1875" s="257"/>
      <c r="DM1875" s="256"/>
      <c r="DN1875" s="257"/>
      <c r="DO1875" s="257"/>
      <c r="DP1875" s="257"/>
      <c r="DQ1875" s="257"/>
      <c r="DR1875" s="257"/>
      <c r="DS1875" s="257"/>
      <c r="DT1875" s="257"/>
    </row>
    <row r="1876" spans="1:124">
      <c r="A1876" s="781"/>
      <c r="B1876" s="30" t="s">
        <v>46</v>
      </c>
      <c r="C1876" s="47">
        <f>COUNTIF(C1870:C1875,"O")</f>
        <v>4</v>
      </c>
      <c r="D1876" s="47">
        <f t="shared" ref="D1876:Q1876" si="1729">COUNTIF(D1870:D1875,"O")</f>
        <v>4</v>
      </c>
      <c r="E1876" s="47">
        <f t="shared" si="1729"/>
        <v>4</v>
      </c>
      <c r="F1876" s="47">
        <f t="shared" si="1729"/>
        <v>4</v>
      </c>
      <c r="G1876" s="47">
        <f t="shared" si="1729"/>
        <v>4</v>
      </c>
      <c r="H1876" s="47">
        <f t="shared" si="1729"/>
        <v>4</v>
      </c>
      <c r="I1876" s="47">
        <f t="shared" si="1729"/>
        <v>4</v>
      </c>
      <c r="J1876" s="47">
        <f t="shared" si="1729"/>
        <v>4</v>
      </c>
      <c r="K1876" s="47">
        <f t="shared" si="1729"/>
        <v>4</v>
      </c>
      <c r="L1876" s="47">
        <f t="shared" si="1729"/>
        <v>4</v>
      </c>
      <c r="M1876" s="47">
        <f t="shared" si="1729"/>
        <v>4</v>
      </c>
      <c r="N1876" s="47">
        <f t="shared" si="1729"/>
        <v>4</v>
      </c>
      <c r="O1876" s="47">
        <f t="shared" si="1729"/>
        <v>4</v>
      </c>
      <c r="P1876" s="47">
        <f t="shared" si="1729"/>
        <v>4</v>
      </c>
      <c r="Q1876" s="47">
        <f t="shared" si="1729"/>
        <v>4</v>
      </c>
      <c r="T1876" s="258"/>
      <c r="U1876" s="258"/>
      <c r="V1876" s="258"/>
      <c r="W1876" s="258"/>
      <c r="X1876" s="258"/>
      <c r="Y1876" s="258"/>
      <c r="Z1876" s="258"/>
      <c r="AA1876" s="258"/>
      <c r="AB1876" s="258"/>
      <c r="AC1876" s="258"/>
      <c r="AD1876" s="258"/>
      <c r="AE1876" s="258"/>
      <c r="AF1876" s="258"/>
      <c r="AG1876" s="258"/>
      <c r="AH1876" s="258"/>
      <c r="AI1876" s="258"/>
      <c r="AJ1876" s="260"/>
      <c r="AK1876" s="260"/>
      <c r="AL1876" s="260"/>
      <c r="AM1876" s="260"/>
      <c r="AN1876" s="260"/>
      <c r="AO1876" s="260"/>
      <c r="AP1876" s="260"/>
      <c r="AQ1876" s="258"/>
      <c r="AR1876" s="260"/>
      <c r="AS1876" s="260"/>
      <c r="AT1876" s="260"/>
      <c r="AU1876" s="260"/>
      <c r="AV1876" s="260"/>
      <c r="AW1876" s="260"/>
      <c r="AX1876" s="260"/>
      <c r="AY1876" s="260"/>
      <c r="AZ1876" s="257"/>
      <c r="BA1876" s="257"/>
      <c r="BB1876" s="257"/>
      <c r="BC1876" s="257"/>
      <c r="BD1876" s="257"/>
      <c r="BE1876" s="257"/>
      <c r="BF1876" s="257"/>
      <c r="BG1876" s="256"/>
      <c r="BH1876" s="257"/>
      <c r="BI1876" s="257"/>
      <c r="BJ1876" s="257"/>
      <c r="BK1876" s="257"/>
      <c r="BL1876" s="257"/>
      <c r="BM1876" s="257"/>
      <c r="BN1876" s="257"/>
      <c r="BO1876" s="256"/>
      <c r="BP1876" s="257"/>
      <c r="BU1876" s="257"/>
      <c r="BV1876" s="257"/>
      <c r="BW1876" s="257"/>
      <c r="BX1876" s="257"/>
      <c r="BY1876" s="257"/>
      <c r="BZ1876" s="257"/>
      <c r="CA1876" s="257"/>
      <c r="CB1876" s="257"/>
      <c r="CC1876" s="257"/>
      <c r="CD1876" s="257"/>
      <c r="CE1876" s="257"/>
      <c r="CF1876" s="257"/>
      <c r="CG1876" s="257"/>
      <c r="CH1876" s="257"/>
      <c r="CI1876" s="257"/>
      <c r="CJ1876" s="257"/>
      <c r="CK1876" s="257"/>
      <c r="CL1876" s="257"/>
      <c r="CM1876" s="257"/>
      <c r="CN1876" s="257"/>
      <c r="CO1876" s="257"/>
      <c r="CP1876" s="257"/>
      <c r="CQ1876" s="257"/>
      <c r="CR1876" s="257"/>
      <c r="CS1876" s="257"/>
      <c r="CT1876" s="257"/>
      <c r="CU1876" s="257"/>
      <c r="CV1876" s="257"/>
      <c r="CW1876" s="257"/>
      <c r="CX1876" s="257"/>
      <c r="CY1876" s="257"/>
      <c r="CZ1876" s="257"/>
      <c r="DA1876" s="257"/>
      <c r="DB1876" s="257"/>
      <c r="DC1876" s="256"/>
      <c r="DD1876" s="257"/>
      <c r="DE1876" s="257"/>
      <c r="DF1876" s="257"/>
      <c r="DG1876" s="257"/>
      <c r="DH1876" s="257"/>
      <c r="DI1876" s="257"/>
      <c r="DJ1876" s="257"/>
      <c r="DK1876" s="257"/>
      <c r="DL1876" s="257"/>
      <c r="DM1876" s="256"/>
      <c r="DN1876" s="257"/>
      <c r="DO1876" s="257"/>
      <c r="DP1876" s="257"/>
      <c r="DQ1876" s="257"/>
      <c r="DR1876" s="257"/>
      <c r="DS1876" s="257"/>
      <c r="DT1876" s="257"/>
    </row>
    <row r="1877" spans="1:124">
      <c r="A1877" s="1">
        <v>232</v>
      </c>
      <c r="B1877" s="154" t="s">
        <v>845</v>
      </c>
      <c r="C1877" s="58" t="str">
        <f>C1869&amp;C1876</f>
        <v>34</v>
      </c>
      <c r="D1877" s="58" t="str">
        <f t="shared" ref="D1877:Q1877" si="1730">D1869&amp;D1876</f>
        <v>34</v>
      </c>
      <c r="E1877" s="58" t="str">
        <f t="shared" si="1730"/>
        <v>34</v>
      </c>
      <c r="F1877" s="58" t="str">
        <f t="shared" si="1730"/>
        <v>34</v>
      </c>
      <c r="G1877" s="58" t="str">
        <f t="shared" si="1730"/>
        <v>34</v>
      </c>
      <c r="H1877" s="58" t="str">
        <f t="shared" si="1730"/>
        <v>34</v>
      </c>
      <c r="I1877" s="58" t="str">
        <f t="shared" si="1730"/>
        <v>34</v>
      </c>
      <c r="J1877" s="58" t="str">
        <f t="shared" si="1730"/>
        <v>34</v>
      </c>
      <c r="K1877" s="58" t="str">
        <f t="shared" si="1730"/>
        <v>34</v>
      </c>
      <c r="L1877" s="58" t="str">
        <f t="shared" si="1730"/>
        <v>34</v>
      </c>
      <c r="M1877" s="58" t="str">
        <f t="shared" si="1730"/>
        <v>34</v>
      </c>
      <c r="N1877" s="58" t="str">
        <f t="shared" si="1730"/>
        <v>34</v>
      </c>
      <c r="O1877" s="58" t="str">
        <f t="shared" si="1730"/>
        <v>34</v>
      </c>
      <c r="P1877" s="58" t="str">
        <f t="shared" si="1730"/>
        <v>34</v>
      </c>
      <c r="Q1877" s="58" t="str">
        <f t="shared" si="1730"/>
        <v>34</v>
      </c>
      <c r="T1877" s="258"/>
      <c r="U1877" s="258"/>
      <c r="V1877" s="258"/>
      <c r="W1877" s="258"/>
      <c r="X1877" s="258"/>
      <c r="Y1877" s="258"/>
      <c r="Z1877" s="258"/>
      <c r="AA1877" s="258"/>
      <c r="AB1877" s="258"/>
      <c r="AC1877" s="258"/>
      <c r="AD1877" s="258"/>
      <c r="AE1877" s="258"/>
      <c r="AF1877" s="258"/>
      <c r="AG1877" s="258"/>
      <c r="AH1877" s="258"/>
      <c r="AI1877" s="258"/>
      <c r="AJ1877" s="260"/>
      <c r="AK1877" s="260"/>
      <c r="AL1877" s="260"/>
      <c r="AM1877" s="260"/>
      <c r="AN1877" s="260"/>
      <c r="AO1877" s="260"/>
      <c r="AP1877" s="260"/>
      <c r="AQ1877" s="258"/>
      <c r="AR1877" s="260"/>
      <c r="AS1877" s="260"/>
      <c r="AT1877" s="260"/>
      <c r="AU1877" s="260"/>
      <c r="AV1877" s="260"/>
      <c r="AW1877" s="260"/>
      <c r="AX1877" s="260"/>
      <c r="AY1877" s="260"/>
      <c r="AZ1877" s="257"/>
      <c r="BA1877" s="257"/>
      <c r="BB1877" s="257"/>
      <c r="BC1877" s="257"/>
      <c r="BD1877" s="257"/>
      <c r="BE1877" s="257"/>
      <c r="BF1877" s="257"/>
      <c r="BG1877" s="256"/>
      <c r="BH1877" s="257"/>
      <c r="BI1877" s="257"/>
      <c r="BJ1877" s="257"/>
      <c r="BK1877" s="257"/>
      <c r="BL1877" s="257"/>
      <c r="BM1877" s="257"/>
      <c r="BN1877" s="257"/>
      <c r="BO1877" s="256"/>
      <c r="BP1877" s="257"/>
      <c r="BU1877" s="257"/>
      <c r="BV1877" s="257"/>
      <c r="BW1877" s="257"/>
      <c r="BX1877" s="257"/>
      <c r="BY1877" s="257"/>
      <c r="BZ1877" s="257"/>
      <c r="CA1877" s="257"/>
      <c r="CB1877" s="257"/>
      <c r="CC1877" s="257"/>
      <c r="CD1877" s="257"/>
      <c r="CE1877" s="257"/>
      <c r="CF1877" s="257"/>
      <c r="CG1877" s="257"/>
      <c r="CH1877" s="257"/>
      <c r="CI1877" s="257"/>
      <c r="CJ1877" s="257"/>
      <c r="CK1877" s="257"/>
      <c r="CL1877" s="257"/>
      <c r="CM1877" s="257"/>
      <c r="CN1877" s="257"/>
      <c r="CO1877" s="257"/>
      <c r="CP1877" s="257"/>
      <c r="CQ1877" s="257"/>
      <c r="CR1877" s="257"/>
      <c r="CS1877" s="257"/>
      <c r="CT1877" s="257"/>
      <c r="CU1877" s="257"/>
      <c r="CV1877" s="257"/>
      <c r="CW1877" s="257"/>
      <c r="CX1877" s="257"/>
      <c r="CY1877" s="257"/>
      <c r="CZ1877" s="257"/>
      <c r="DA1877" s="257"/>
      <c r="DB1877" s="257"/>
      <c r="DC1877" s="256"/>
      <c r="DD1877" s="257"/>
      <c r="DE1877" s="257"/>
      <c r="DF1877" s="257"/>
      <c r="DG1877" s="257"/>
      <c r="DH1877" s="257"/>
      <c r="DI1877" s="257"/>
      <c r="DJ1877" s="257"/>
      <c r="DK1877" s="257"/>
      <c r="DL1877" s="257"/>
      <c r="DM1877" s="256"/>
      <c r="DN1877" s="257"/>
      <c r="DO1877" s="257"/>
      <c r="DP1877" s="257"/>
      <c r="DQ1877" s="257"/>
      <c r="DR1877" s="257"/>
      <c r="DS1877" s="257"/>
      <c r="DT1877" s="257"/>
    </row>
    <row r="1878" spans="1:124">
      <c r="A1878" s="779">
        <v>236</v>
      </c>
      <c r="B1878" s="58" t="s">
        <v>32</v>
      </c>
      <c r="C1878" s="58" t="str">
        <f>IF(C7=$V$252,"O",IF(C7=$W$252,"O",IF(C7=$X$252,"O",IF(C7=$Y$252,"O",IF(C7=$Z$252,"O",IF(C7=$AA$252,"O",IF(C7=$AB$252,"O",IF(C7=$AC$252,"O",IF(C7=$AD$252,"O",IF(C7=$AE$252,"O",IF(C7=$AF$252,"O",IF(C7=$AG$252,"O",IF(C7=$AH$252,"O",IF(C7=$AI$252,"O",IF(C7=$AJ$252,"O",IF(C7=$AK$252,"O",IF(C7=$AL$252,"O",IF(C7=$AM$252,"O",IF(C7=$AN$252,"O",IF(C7=$AO$252,"O",IF(C7=$AP$252,"O",IF(C7=$AQ$252,"O",IF(C7=$AR$252,"O",IF(C7=$AS$252,"O",IF(C7=$AT$252,"O",IF(C7=$AU$252,"O",IF(C7=$AV$252,"O",IF(C7=$AW$252,"O","X"))))))))))))))))))))))))))))</f>
        <v>O</v>
      </c>
      <c r="D1878" s="58" t="str">
        <f t="shared" ref="D1878:Q1878" si="1731">IF(D7=$V$252,"O",IF(D7=$W$252,"O",IF(D7=$X$252,"O",IF(D7=$Y$252,"O",IF(D7=$Z$252,"O",IF(D7=$AA$252,"O",IF(D7=$AB$252,"O",IF(D7=$AC$252,"O",IF(D7=$AD$252,"O",IF(D7=$AE$252,"O",IF(D7=$AF$252,"O",IF(D7=$AG$252,"O",IF(D7=$AH$252,"O",IF(D7=$AI$252,"O",IF(D7=$AJ$252,"O",IF(D7=$AK$252,"O",IF(D7=$AL$252,"O",IF(D7=$AM$252,"O",IF(D7=$AN$252,"O",IF(D7=$AO$252,"O",IF(D7=$AP$252,"O",IF(D7=$AQ$252,"O",IF(D7=$AR$252,"O",IF(D7=$AS$252,"O",IF(D7=$AT$252,"O",IF(D7=$AU$252,"O",IF(D7=$AV$252,"O",IF(D7=$AW$252,"O","X"))))))))))))))))))))))))))))</f>
        <v>O</v>
      </c>
      <c r="E1878" s="58" t="str">
        <f t="shared" si="1731"/>
        <v>O</v>
      </c>
      <c r="F1878" s="58" t="str">
        <f t="shared" si="1731"/>
        <v>O</v>
      </c>
      <c r="G1878" s="58" t="str">
        <f t="shared" si="1731"/>
        <v>O</v>
      </c>
      <c r="H1878" s="58" t="str">
        <f t="shared" si="1731"/>
        <v>O</v>
      </c>
      <c r="I1878" s="58" t="str">
        <f t="shared" si="1731"/>
        <v>O</v>
      </c>
      <c r="J1878" s="58" t="str">
        <f t="shared" si="1731"/>
        <v>O</v>
      </c>
      <c r="K1878" s="58" t="str">
        <f t="shared" si="1731"/>
        <v>O</v>
      </c>
      <c r="L1878" s="58" t="str">
        <f t="shared" si="1731"/>
        <v>O</v>
      </c>
      <c r="M1878" s="58" t="str">
        <f t="shared" si="1731"/>
        <v>O</v>
      </c>
      <c r="N1878" s="58" t="str">
        <f t="shared" si="1731"/>
        <v>O</v>
      </c>
      <c r="O1878" s="58" t="str">
        <f t="shared" si="1731"/>
        <v>O</v>
      </c>
      <c r="P1878" s="58" t="str">
        <f t="shared" si="1731"/>
        <v>O</v>
      </c>
      <c r="Q1878" s="58" t="str">
        <f t="shared" si="1731"/>
        <v>O</v>
      </c>
      <c r="T1878" s="258"/>
      <c r="U1878" s="258"/>
      <c r="V1878" s="258"/>
      <c r="W1878" s="258"/>
      <c r="X1878" s="258"/>
      <c r="Y1878" s="258"/>
      <c r="Z1878" s="258"/>
      <c r="AA1878" s="258"/>
      <c r="AB1878" s="258"/>
      <c r="AC1878" s="258"/>
      <c r="AD1878" s="258"/>
      <c r="AE1878" s="258"/>
      <c r="AF1878" s="258"/>
      <c r="AG1878" s="258"/>
      <c r="AH1878" s="258"/>
      <c r="AI1878" s="258"/>
      <c r="AJ1878" s="260"/>
      <c r="AK1878" s="260"/>
      <c r="AL1878" s="260"/>
      <c r="AM1878" s="260"/>
      <c r="AN1878" s="260"/>
      <c r="AO1878" s="260"/>
      <c r="AP1878" s="260"/>
      <c r="AQ1878" s="258"/>
      <c r="AR1878" s="260"/>
      <c r="AS1878" s="260"/>
      <c r="AT1878" s="260"/>
      <c r="AU1878" s="260"/>
      <c r="AV1878" s="260"/>
      <c r="AW1878" s="260"/>
      <c r="AX1878" s="260"/>
      <c r="AY1878" s="260"/>
      <c r="AZ1878" s="257"/>
      <c r="BA1878" s="257"/>
      <c r="BB1878" s="257"/>
      <c r="BC1878" s="257"/>
      <c r="BD1878" s="257"/>
      <c r="BE1878" s="257"/>
      <c r="BF1878" s="257"/>
      <c r="BG1878" s="255"/>
      <c r="BH1878" s="257"/>
      <c r="BI1878" s="257"/>
      <c r="BJ1878" s="257"/>
      <c r="BK1878" s="257"/>
      <c r="BL1878" s="257"/>
      <c r="BM1878" s="257"/>
      <c r="BN1878" s="257"/>
      <c r="BO1878" s="256"/>
      <c r="BP1878" s="257"/>
      <c r="BU1878" s="257"/>
      <c r="BV1878" s="257"/>
      <c r="BW1878" s="257"/>
      <c r="BX1878" s="257"/>
      <c r="BY1878" s="257"/>
      <c r="BZ1878" s="257"/>
      <c r="CA1878" s="257"/>
      <c r="CB1878" s="257"/>
      <c r="CC1878" s="257"/>
      <c r="CD1878" s="257"/>
      <c r="CE1878" s="257"/>
      <c r="CF1878" s="257"/>
      <c r="CG1878" s="257"/>
      <c r="CH1878" s="257"/>
      <c r="CI1878" s="257"/>
      <c r="CJ1878" s="257"/>
      <c r="CK1878" s="257"/>
      <c r="CL1878" s="257"/>
      <c r="CM1878" s="257"/>
      <c r="CN1878" s="257"/>
      <c r="CO1878" s="257"/>
      <c r="CP1878" s="257"/>
      <c r="CQ1878" s="257"/>
      <c r="CR1878" s="257"/>
      <c r="CS1878" s="257"/>
      <c r="CT1878" s="257"/>
      <c r="CU1878" s="257"/>
      <c r="CV1878" s="257"/>
      <c r="CW1878" s="257"/>
      <c r="CX1878" s="257"/>
      <c r="CY1878" s="257"/>
      <c r="CZ1878" s="257"/>
      <c r="DA1878" s="257"/>
      <c r="DB1878" s="257"/>
      <c r="DC1878" s="256"/>
      <c r="DD1878" s="256"/>
      <c r="DE1878" s="256"/>
      <c r="DF1878" s="256"/>
      <c r="DG1878" s="256"/>
      <c r="DH1878" s="256"/>
      <c r="DI1878" s="256"/>
      <c r="DJ1878" s="256"/>
      <c r="DK1878" s="256"/>
      <c r="DL1878" s="256"/>
      <c r="DM1878" s="256"/>
      <c r="DN1878" s="257"/>
      <c r="DO1878" s="257"/>
      <c r="DP1878" s="257"/>
      <c r="DQ1878" s="257"/>
      <c r="DR1878" s="257"/>
      <c r="DS1878" s="257"/>
      <c r="DT1878" s="257"/>
    </row>
    <row r="1879" spans="1:124">
      <c r="A1879" s="780"/>
      <c r="B1879" s="58" t="s">
        <v>33</v>
      </c>
      <c r="C1879" s="58" t="str">
        <f t="shared" ref="C1879:Q1879" si="1732">IF(C8=$V$252,"O",IF(C8=$W$252,"O",IF(C8=$X$252,"O",IF(C8=$Y$252,"O",IF(C8=$Z$252,"O",IF(C8=$AA$252,"O",IF(C8=$AB$252,"O",IF(C8=$AC$252,"O",IF(C8=$AD$252,"O",IF(C8=$AE$252,"O",IF(C8=$AF$252,"O",IF(C8=$AG$252,"O",IF(C8=$AH$252,"O",IF(C8=$AI$252,"O",IF(C8=$AJ$252,"O",IF(C8=$AK$252,"O",IF(C8=$AL$252,"O",IF(C8=$AM$252,"O",IF(C8=$AN$252,"O",IF(C8=$AO$252,"O",IF(C8=$AP$252,"O",IF(C8=$AQ$252,"O",IF(C8=$AR$252,"O",IF(C8=$AS$252,"O",IF(C8=$AT$252,"O",IF(C8=$AU$252,"O",IF(C8=$AV$252,"O",IF(C8=$AW$252,"O","X"))))))))))))))))))))))))))))</f>
        <v>O</v>
      </c>
      <c r="D1879" s="58" t="str">
        <f t="shared" si="1732"/>
        <v>O</v>
      </c>
      <c r="E1879" s="58" t="str">
        <f t="shared" si="1732"/>
        <v>O</v>
      </c>
      <c r="F1879" s="58" t="str">
        <f t="shared" si="1732"/>
        <v>O</v>
      </c>
      <c r="G1879" s="58" t="str">
        <f t="shared" si="1732"/>
        <v>O</v>
      </c>
      <c r="H1879" s="58" t="str">
        <f t="shared" si="1732"/>
        <v>O</v>
      </c>
      <c r="I1879" s="58" t="str">
        <f t="shared" si="1732"/>
        <v>O</v>
      </c>
      <c r="J1879" s="58" t="str">
        <f t="shared" si="1732"/>
        <v>O</v>
      </c>
      <c r="K1879" s="58" t="str">
        <f t="shared" si="1732"/>
        <v>O</v>
      </c>
      <c r="L1879" s="58" t="str">
        <f t="shared" si="1732"/>
        <v>O</v>
      </c>
      <c r="M1879" s="58" t="str">
        <f t="shared" si="1732"/>
        <v>O</v>
      </c>
      <c r="N1879" s="58" t="str">
        <f t="shared" si="1732"/>
        <v>O</v>
      </c>
      <c r="O1879" s="58" t="str">
        <f t="shared" si="1732"/>
        <v>O</v>
      </c>
      <c r="P1879" s="58" t="str">
        <f t="shared" si="1732"/>
        <v>O</v>
      </c>
      <c r="Q1879" s="58" t="str">
        <f t="shared" si="1732"/>
        <v>O</v>
      </c>
      <c r="T1879" s="258"/>
      <c r="U1879" s="258"/>
      <c r="V1879" s="258"/>
      <c r="W1879" s="258"/>
      <c r="X1879" s="258"/>
      <c r="Y1879" s="258"/>
      <c r="Z1879" s="258"/>
      <c r="AA1879" s="258"/>
      <c r="AB1879" s="258"/>
      <c r="AC1879" s="258"/>
      <c r="AD1879" s="258"/>
      <c r="AE1879" s="258"/>
      <c r="AF1879" s="258"/>
      <c r="AG1879" s="258"/>
      <c r="AH1879" s="258"/>
      <c r="AI1879" s="258"/>
      <c r="AJ1879" s="260"/>
      <c r="AK1879" s="260"/>
      <c r="AL1879" s="260"/>
      <c r="AM1879" s="260"/>
      <c r="AN1879" s="260"/>
      <c r="AO1879" s="260"/>
      <c r="AP1879" s="260"/>
      <c r="AQ1879" s="258"/>
      <c r="AR1879" s="260"/>
      <c r="AS1879" s="260"/>
      <c r="AT1879" s="260"/>
      <c r="AU1879" s="260"/>
      <c r="AV1879" s="260"/>
      <c r="AW1879" s="260"/>
      <c r="AX1879" s="260"/>
      <c r="AY1879" s="260"/>
      <c r="AZ1879" s="257"/>
      <c r="BA1879" s="257"/>
      <c r="BB1879" s="257"/>
      <c r="BC1879" s="255"/>
      <c r="BD1879" s="255"/>
      <c r="BE1879" s="255"/>
      <c r="BF1879" s="255"/>
      <c r="BG1879" s="255"/>
      <c r="BH1879" s="255"/>
      <c r="BI1879" s="255"/>
      <c r="BJ1879" s="256"/>
      <c r="BK1879" s="256"/>
      <c r="BL1879" s="256"/>
      <c r="BM1879" s="256"/>
      <c r="BN1879" s="256"/>
      <c r="BO1879" s="255"/>
      <c r="BP1879" s="256"/>
      <c r="BU1879" s="255"/>
      <c r="BV1879" s="256"/>
      <c r="BW1879" s="256"/>
      <c r="BX1879" s="256"/>
      <c r="BY1879" s="256"/>
      <c r="BZ1879" s="256"/>
      <c r="CA1879" s="255"/>
      <c r="CB1879" s="256"/>
      <c r="CC1879" s="256"/>
      <c r="CD1879" s="256"/>
      <c r="CE1879" s="256"/>
      <c r="CF1879" s="256"/>
      <c r="CG1879" s="255"/>
      <c r="CH1879" s="256"/>
      <c r="CI1879" s="256"/>
      <c r="CJ1879" s="256"/>
      <c r="CK1879" s="256"/>
      <c r="CL1879" s="256"/>
      <c r="CM1879" s="255"/>
      <c r="CN1879" s="256"/>
      <c r="CO1879" s="256"/>
      <c r="CP1879" s="256"/>
      <c r="CQ1879" s="256"/>
      <c r="CR1879" s="256"/>
      <c r="CS1879" s="255"/>
      <c r="CT1879" s="255"/>
      <c r="CU1879" s="255"/>
      <c r="CV1879" s="255"/>
      <c r="CW1879" s="255"/>
      <c r="CX1879" s="255"/>
      <c r="CY1879" s="255"/>
      <c r="CZ1879" s="255"/>
      <c r="DA1879" s="255"/>
      <c r="DB1879" s="255"/>
      <c r="DC1879" s="255"/>
      <c r="DD1879" s="255"/>
      <c r="DE1879" s="255"/>
      <c r="DF1879" s="255"/>
      <c r="DG1879" s="255"/>
      <c r="DH1879" s="255"/>
      <c r="DI1879" s="255"/>
      <c r="DJ1879" s="255"/>
      <c r="DK1879" s="255"/>
      <c r="DL1879" s="255"/>
      <c r="DM1879" s="255"/>
      <c r="DN1879" s="257"/>
      <c r="DO1879" s="257"/>
      <c r="DP1879" s="257"/>
      <c r="DQ1879" s="255"/>
      <c r="DR1879" s="255"/>
      <c r="DS1879" s="255"/>
      <c r="DT1879" s="255"/>
    </row>
    <row r="1880" spans="1:124">
      <c r="A1880" s="780"/>
      <c r="B1880" s="58" t="s">
        <v>34</v>
      </c>
      <c r="C1880" s="58" t="str">
        <f t="shared" ref="C1880:Q1880" si="1733">IF(C9=$V$252,"O",IF(C9=$W$252,"O",IF(C9=$X$252,"O",IF(C9=$Y$252,"O",IF(C9=$Z$252,"O",IF(C9=$AA$252,"O",IF(C9=$AB$252,"O",IF(C9=$AC$252,"O",IF(C9=$AD$252,"O",IF(C9=$AE$252,"O",IF(C9=$AF$252,"O",IF(C9=$AG$252,"O",IF(C9=$AH$252,"O",IF(C9=$AI$252,"O",IF(C9=$AJ$252,"O",IF(C9=$AK$252,"O",IF(C9=$AL$252,"O",IF(C9=$AM$252,"O",IF(C9=$AN$252,"O",IF(C9=$AO$252,"O",IF(C9=$AP$252,"O",IF(C9=$AQ$252,"O",IF(C9=$AR$252,"O",IF(C9=$AS$252,"O",IF(C9=$AT$252,"O",IF(C9=$AU$252,"O",IF(C9=$AV$252,"O",IF(C9=$AW$252,"O","X"))))))))))))))))))))))))))))</f>
        <v>X</v>
      </c>
      <c r="D1880" s="58" t="str">
        <f t="shared" si="1733"/>
        <v>X</v>
      </c>
      <c r="E1880" s="58" t="str">
        <f t="shared" si="1733"/>
        <v>X</v>
      </c>
      <c r="F1880" s="58" t="str">
        <f t="shared" si="1733"/>
        <v>X</v>
      </c>
      <c r="G1880" s="58" t="str">
        <f t="shared" si="1733"/>
        <v>X</v>
      </c>
      <c r="H1880" s="58" t="str">
        <f t="shared" si="1733"/>
        <v>X</v>
      </c>
      <c r="I1880" s="58" t="str">
        <f t="shared" si="1733"/>
        <v>X</v>
      </c>
      <c r="J1880" s="58" t="str">
        <f t="shared" si="1733"/>
        <v>X</v>
      </c>
      <c r="K1880" s="58" t="str">
        <f t="shared" si="1733"/>
        <v>X</v>
      </c>
      <c r="L1880" s="58" t="str">
        <f t="shared" si="1733"/>
        <v>X</v>
      </c>
      <c r="M1880" s="58" t="str">
        <f t="shared" si="1733"/>
        <v>X</v>
      </c>
      <c r="N1880" s="58" t="str">
        <f t="shared" si="1733"/>
        <v>X</v>
      </c>
      <c r="O1880" s="58" t="str">
        <f t="shared" si="1733"/>
        <v>X</v>
      </c>
      <c r="P1880" s="58" t="str">
        <f t="shared" si="1733"/>
        <v>X</v>
      </c>
      <c r="Q1880" s="58" t="str">
        <f t="shared" si="1733"/>
        <v>X</v>
      </c>
    </row>
    <row r="1881" spans="1:124">
      <c r="A1881" s="780"/>
      <c r="B1881" s="58" t="s">
        <v>35</v>
      </c>
      <c r="C1881" s="58" t="str">
        <f t="shared" ref="C1881:Q1881" si="1734">IF(C10=$V$252,"O",IF(C10=$W$252,"O",IF(C10=$X$252,"O",IF(C10=$Y$252,"O",IF(C10=$Z$252,"O",IF(C10=$AA$252,"O",IF(C10=$AB$252,"O",IF(C10=$AC$252,"O",IF(C10=$AD$252,"O",IF(C10=$AE$252,"O",IF(C10=$AF$252,"O",IF(C10=$AG$252,"O",IF(C10=$AH$252,"O",IF(C10=$AI$252,"O",IF(C10=$AJ$252,"O",IF(C10=$AK$252,"O",IF(C10=$AL$252,"O",IF(C10=$AM$252,"O",IF(C10=$AN$252,"O",IF(C10=$AO$252,"O",IF(C10=$AP$252,"O",IF(C10=$AQ$252,"O",IF(C10=$AR$252,"O",IF(C10=$AS$252,"O",IF(C10=$AT$252,"O",IF(C10=$AU$252,"O",IF(C10=$AV$252,"O",IF(C10=$AW$252,"O","X"))))))))))))))))))))))))))))</f>
        <v>O</v>
      </c>
      <c r="D1881" s="58" t="str">
        <f t="shared" si="1734"/>
        <v>O</v>
      </c>
      <c r="E1881" s="58" t="str">
        <f t="shared" si="1734"/>
        <v>O</v>
      </c>
      <c r="F1881" s="58" t="str">
        <f t="shared" si="1734"/>
        <v>O</v>
      </c>
      <c r="G1881" s="58" t="str">
        <f t="shared" si="1734"/>
        <v>O</v>
      </c>
      <c r="H1881" s="58" t="str">
        <f t="shared" si="1734"/>
        <v>O</v>
      </c>
      <c r="I1881" s="58" t="str">
        <f t="shared" si="1734"/>
        <v>O</v>
      </c>
      <c r="J1881" s="58" t="str">
        <f t="shared" si="1734"/>
        <v>O</v>
      </c>
      <c r="K1881" s="58" t="str">
        <f t="shared" si="1734"/>
        <v>O</v>
      </c>
      <c r="L1881" s="58" t="str">
        <f t="shared" si="1734"/>
        <v>O</v>
      </c>
      <c r="M1881" s="58" t="str">
        <f t="shared" si="1734"/>
        <v>O</v>
      </c>
      <c r="N1881" s="58" t="str">
        <f t="shared" si="1734"/>
        <v>O</v>
      </c>
      <c r="O1881" s="58" t="str">
        <f t="shared" si="1734"/>
        <v>O</v>
      </c>
      <c r="P1881" s="58" t="str">
        <f t="shared" si="1734"/>
        <v>O</v>
      </c>
      <c r="Q1881" s="58" t="str">
        <f t="shared" si="1734"/>
        <v>O</v>
      </c>
    </row>
    <row r="1882" spans="1:124">
      <c r="A1882" s="780"/>
      <c r="B1882" s="58" t="s">
        <v>36</v>
      </c>
      <c r="C1882" s="58" t="str">
        <f t="shared" ref="C1882:Q1882" si="1735">IF(C11=$V$252,"O",IF(C11=$W$252,"O",IF(C11=$X$252,"O",IF(C11=$Y$252,"O",IF(C11=$Z$252,"O",IF(C11=$AA$252,"O",IF(C11=$AB$252,"O",IF(C11=$AC$252,"O",IF(C11=$AD$252,"O",IF(C11=$AE$252,"O",IF(C11=$AF$252,"O",IF(C11=$AG$252,"O",IF(C11=$AH$252,"O",IF(C11=$AI$252,"O",IF(C11=$AJ$252,"O",IF(C11=$AK$252,"O",IF(C11=$AL$252,"O",IF(C11=$AM$252,"O",IF(C11=$AN$252,"O",IF(C11=$AO$252,"O",IF(C11=$AP$252,"O",IF(C11=$AQ$252,"O",IF(C11=$AR$252,"O",IF(C11=$AS$252,"O",IF(C11=$AT$252,"O",IF(C11=$AU$252,"O",IF(C11=$AV$252,"O",IF(C11=$AW$252,"O","X"))))))))))))))))))))))))))))</f>
        <v>X</v>
      </c>
      <c r="D1882" s="58" t="str">
        <f t="shared" si="1735"/>
        <v>X</v>
      </c>
      <c r="E1882" s="58" t="str">
        <f t="shared" si="1735"/>
        <v>X</v>
      </c>
      <c r="F1882" s="58" t="str">
        <f t="shared" si="1735"/>
        <v>X</v>
      </c>
      <c r="G1882" s="58" t="str">
        <f t="shared" si="1735"/>
        <v>X</v>
      </c>
      <c r="H1882" s="58" t="str">
        <f t="shared" si="1735"/>
        <v>X</v>
      </c>
      <c r="I1882" s="58" t="str">
        <f t="shared" si="1735"/>
        <v>X</v>
      </c>
      <c r="J1882" s="58" t="str">
        <f t="shared" si="1735"/>
        <v>X</v>
      </c>
      <c r="K1882" s="58" t="str">
        <f t="shared" si="1735"/>
        <v>X</v>
      </c>
      <c r="L1882" s="58" t="str">
        <f t="shared" si="1735"/>
        <v>X</v>
      </c>
      <c r="M1882" s="58" t="str">
        <f t="shared" si="1735"/>
        <v>X</v>
      </c>
      <c r="N1882" s="58" t="str">
        <f t="shared" si="1735"/>
        <v>X</v>
      </c>
      <c r="O1882" s="58" t="str">
        <f t="shared" si="1735"/>
        <v>X</v>
      </c>
      <c r="P1882" s="58" t="str">
        <f t="shared" si="1735"/>
        <v>X</v>
      </c>
      <c r="Q1882" s="58" t="str">
        <f t="shared" si="1735"/>
        <v>X</v>
      </c>
    </row>
    <row r="1883" spans="1:124">
      <c r="A1883" s="780"/>
      <c r="B1883" s="58" t="s">
        <v>21</v>
      </c>
      <c r="C1883" s="58" t="str">
        <f t="shared" ref="C1883:Q1883" si="1736">IF(C12=$V$252,"O",IF(C12=$W$252,"O",IF(C12=$X$252,"O",IF(C12=$Y$252,"O",IF(C12=$Z$252,"O",IF(C12=$AA$252,"O",IF(C12=$AB$252,"O",IF(C12=$AC$252,"O",IF(C12=$AD$252,"O",IF(C12=$AE$252,"O",IF(C12=$AF$252,"O",IF(C12=$AG$252,"O",IF(C12=$AH$252,"O",IF(C12=$AI$252,"O",IF(C12=$AJ$252,"O",IF(C12=$AK$252,"O",IF(C12=$AL$252,"O",IF(C12=$AM$252,"O",IF(C12=$AN$252,"O",IF(C12=$AO$252,"O",IF(C12=$AP$252,"O",IF(C12=$AQ$252,"O",IF(C12=$AR$252,"O",IF(C12=$AS$252,"O",IF(C12=$AT$252,"O",IF(C12=$AU$252,"O",IF(C12=$AV$252,"O",IF(C12=$AW$252,"O","X"))))))))))))))))))))))))))))</f>
        <v>O</v>
      </c>
      <c r="D1883" s="58" t="str">
        <f t="shared" si="1736"/>
        <v>O</v>
      </c>
      <c r="E1883" s="58" t="str">
        <f t="shared" si="1736"/>
        <v>O</v>
      </c>
      <c r="F1883" s="58" t="str">
        <f t="shared" si="1736"/>
        <v>O</v>
      </c>
      <c r="G1883" s="58" t="str">
        <f t="shared" si="1736"/>
        <v>O</v>
      </c>
      <c r="H1883" s="58" t="str">
        <f t="shared" si="1736"/>
        <v>O</v>
      </c>
      <c r="I1883" s="58" t="str">
        <f t="shared" si="1736"/>
        <v>O</v>
      </c>
      <c r="J1883" s="58" t="str">
        <f t="shared" si="1736"/>
        <v>O</v>
      </c>
      <c r="K1883" s="58" t="str">
        <f t="shared" si="1736"/>
        <v>O</v>
      </c>
      <c r="L1883" s="58" t="str">
        <f t="shared" si="1736"/>
        <v>O</v>
      </c>
      <c r="M1883" s="58" t="str">
        <f t="shared" si="1736"/>
        <v>O</v>
      </c>
      <c r="N1883" s="58" t="str">
        <f t="shared" si="1736"/>
        <v>O</v>
      </c>
      <c r="O1883" s="58" t="str">
        <f t="shared" si="1736"/>
        <v>O</v>
      </c>
      <c r="P1883" s="58" t="str">
        <f t="shared" si="1736"/>
        <v>O</v>
      </c>
      <c r="Q1883" s="58" t="str">
        <f t="shared" si="1736"/>
        <v>O</v>
      </c>
    </row>
    <row r="1884" spans="1:124">
      <c r="A1884" s="781"/>
      <c r="B1884" s="30" t="s">
        <v>46</v>
      </c>
      <c r="C1884" s="47">
        <f>COUNTIF(C1878:C1883,"O")</f>
        <v>4</v>
      </c>
      <c r="D1884" s="47">
        <f t="shared" ref="D1884:Q1884" si="1737">COUNTIF(D1878:D1883,"O")</f>
        <v>4</v>
      </c>
      <c r="E1884" s="47">
        <f t="shared" si="1737"/>
        <v>4</v>
      </c>
      <c r="F1884" s="47">
        <f t="shared" si="1737"/>
        <v>4</v>
      </c>
      <c r="G1884" s="47">
        <f t="shared" si="1737"/>
        <v>4</v>
      </c>
      <c r="H1884" s="47">
        <f t="shared" si="1737"/>
        <v>4</v>
      </c>
      <c r="I1884" s="47">
        <f t="shared" si="1737"/>
        <v>4</v>
      </c>
      <c r="J1884" s="47">
        <f t="shared" si="1737"/>
        <v>4</v>
      </c>
      <c r="K1884" s="47">
        <f t="shared" si="1737"/>
        <v>4</v>
      </c>
      <c r="L1884" s="47">
        <f t="shared" si="1737"/>
        <v>4</v>
      </c>
      <c r="M1884" s="47">
        <f t="shared" si="1737"/>
        <v>4</v>
      </c>
      <c r="N1884" s="47">
        <f t="shared" si="1737"/>
        <v>4</v>
      </c>
      <c r="O1884" s="47">
        <f t="shared" si="1737"/>
        <v>4</v>
      </c>
      <c r="P1884" s="47">
        <f t="shared" si="1737"/>
        <v>4</v>
      </c>
      <c r="Q1884" s="47">
        <f t="shared" si="1737"/>
        <v>4</v>
      </c>
    </row>
    <row r="1885" spans="1:124">
      <c r="A1885" s="779">
        <v>237</v>
      </c>
      <c r="B1885" s="58" t="s">
        <v>32</v>
      </c>
      <c r="C1885" s="58" t="str">
        <f>IF(C7=$V$253,"O",IF(C7=$W$253,"O",IF(C7=$X$253,"O",IF(C7=$Y$253,"O",IF(C7=$Z$253,"O",IF(C7=$AA$253,"O",IF(C7=$AB$253,"O",IF(C7=$AC$253,"O",IF(C7=$AD$253,"O",IF(C7=$AE$253,"O",IF(C7=$AF$253,"O",IF(C7=$AG$253,"O",IF(C7=$AH$253,"O",IF(C7=$AI$253,"O",IF(C7=$AJ$253,"O",IF(C7=$AK$253,"O",IF(C7=$AL$253,"O",IF(C7=$AM$253,"O",IF(C7=$AN$253,"O",IF(C7=$AO$253,"O",IF(C7=$AP$253,"O",IF(C7=$AQ$253,"O",IF(C7=$AR$253,"O",IF(C7=$AS$253,"O","X"))))))))))))))))))))))))</f>
        <v>X</v>
      </c>
      <c r="D1885" s="58" t="str">
        <f t="shared" ref="D1885:Q1885" si="1738">IF(D7=$V$253,"O",IF(D7=$W$253,"O",IF(D7=$X$253,"O",IF(D7=$Y$253,"O",IF(D7=$Z$253,"O",IF(D7=$AA$253,"O",IF(D7=$AB$253,"O",IF(D7=$AC$253,"O",IF(D7=$AD$253,"O",IF(D7=$AE$253,"O",IF(D7=$AF$253,"O",IF(D7=$AG$253,"O",IF(D7=$AH$253,"O",IF(D7=$AI$253,"O",IF(D7=$AJ$253,"O",IF(D7=$AK$253,"O",IF(D7=$AL$253,"O",IF(D7=$AM$253,"O",IF(D7=$AN$253,"O",IF(D7=$AO$253,"O",IF(D7=$AP$253,"O",IF(D7=$AQ$253,"O",IF(D7=$AR$253,"O",IF(D7=$AS$253,"O","X"))))))))))))))))))))))))</f>
        <v>X</v>
      </c>
      <c r="E1885" s="58" t="str">
        <f t="shared" si="1738"/>
        <v>X</v>
      </c>
      <c r="F1885" s="58" t="str">
        <f t="shared" si="1738"/>
        <v>X</v>
      </c>
      <c r="G1885" s="58" t="str">
        <f t="shared" si="1738"/>
        <v>X</v>
      </c>
      <c r="H1885" s="58" t="str">
        <f t="shared" si="1738"/>
        <v>X</v>
      </c>
      <c r="I1885" s="58" t="str">
        <f t="shared" si="1738"/>
        <v>X</v>
      </c>
      <c r="J1885" s="58" t="str">
        <f t="shared" si="1738"/>
        <v>X</v>
      </c>
      <c r="K1885" s="58" t="str">
        <f t="shared" si="1738"/>
        <v>X</v>
      </c>
      <c r="L1885" s="58" t="str">
        <f t="shared" si="1738"/>
        <v>X</v>
      </c>
      <c r="M1885" s="58" t="str">
        <f t="shared" si="1738"/>
        <v>X</v>
      </c>
      <c r="N1885" s="58" t="str">
        <f t="shared" si="1738"/>
        <v>X</v>
      </c>
      <c r="O1885" s="58" t="str">
        <f t="shared" si="1738"/>
        <v>X</v>
      </c>
      <c r="P1885" s="58" t="str">
        <f t="shared" si="1738"/>
        <v>X</v>
      </c>
      <c r="Q1885" s="58" t="str">
        <f t="shared" si="1738"/>
        <v>X</v>
      </c>
    </row>
    <row r="1886" spans="1:124">
      <c r="A1886" s="780"/>
      <c r="B1886" s="58" t="s">
        <v>33</v>
      </c>
      <c r="C1886" s="58" t="str">
        <f t="shared" ref="C1886:Q1886" si="1739">IF(C8=$V$253,"O",IF(C8=$W$253,"O",IF(C8=$X$253,"O",IF(C8=$Y$253,"O",IF(C8=$Z$253,"O",IF(C8=$AA$253,"O",IF(C8=$AB$253,"O",IF(C8=$AC$253,"O",IF(C8=$AD$253,"O",IF(C8=$AE$253,"O",IF(C8=$AF$253,"O",IF(C8=$AG$253,"O",IF(C8=$AH$253,"O",IF(C8=$AI$253,"O",IF(C8=$AJ$253,"O",IF(C8=$AK$253,"O",IF(C8=$AL$253,"O",IF(C8=$AM$253,"O",IF(C8=$AN$253,"O",IF(C8=$AO$253,"O",IF(C8=$AP$253,"O",IF(C8=$AQ$253,"O",IF(C8=$AR$253,"O",IF(C8=$AS$253,"O","X"))))))))))))))))))))))))</f>
        <v>X</v>
      </c>
      <c r="D1886" s="58" t="str">
        <f t="shared" si="1739"/>
        <v>X</v>
      </c>
      <c r="E1886" s="58" t="str">
        <f t="shared" si="1739"/>
        <v>X</v>
      </c>
      <c r="F1886" s="58" t="str">
        <f t="shared" si="1739"/>
        <v>X</v>
      </c>
      <c r="G1886" s="58" t="str">
        <f t="shared" si="1739"/>
        <v>X</v>
      </c>
      <c r="H1886" s="58" t="str">
        <f t="shared" si="1739"/>
        <v>X</v>
      </c>
      <c r="I1886" s="58" t="str">
        <f t="shared" si="1739"/>
        <v>X</v>
      </c>
      <c r="J1886" s="58" t="str">
        <f t="shared" si="1739"/>
        <v>X</v>
      </c>
      <c r="K1886" s="58" t="str">
        <f t="shared" si="1739"/>
        <v>X</v>
      </c>
      <c r="L1886" s="58" t="str">
        <f t="shared" si="1739"/>
        <v>X</v>
      </c>
      <c r="M1886" s="58" t="str">
        <f t="shared" si="1739"/>
        <v>X</v>
      </c>
      <c r="N1886" s="58" t="str">
        <f t="shared" si="1739"/>
        <v>X</v>
      </c>
      <c r="O1886" s="58" t="str">
        <f t="shared" si="1739"/>
        <v>X</v>
      </c>
      <c r="P1886" s="58" t="str">
        <f t="shared" si="1739"/>
        <v>X</v>
      </c>
      <c r="Q1886" s="58" t="str">
        <f t="shared" si="1739"/>
        <v>X</v>
      </c>
    </row>
    <row r="1887" spans="1:124">
      <c r="A1887" s="780"/>
      <c r="B1887" s="58" t="s">
        <v>34</v>
      </c>
      <c r="C1887" s="58" t="str">
        <f t="shared" ref="C1887:Q1887" si="1740">IF(C9=$V$253,"O",IF(C9=$W$253,"O",IF(C9=$X$253,"O",IF(C9=$Y$253,"O",IF(C9=$Z$253,"O",IF(C9=$AA$253,"O",IF(C9=$AB$253,"O",IF(C9=$AC$253,"O",IF(C9=$AD$253,"O",IF(C9=$AE$253,"O",IF(C9=$AF$253,"O",IF(C9=$AG$253,"O",IF(C9=$AH$253,"O",IF(C9=$AI$253,"O",IF(C9=$AJ$253,"O",IF(C9=$AK$253,"O",IF(C9=$AL$253,"O",IF(C9=$AM$253,"O",IF(C9=$AN$253,"O",IF(C9=$AO$253,"O",IF(C9=$AP$253,"O",IF(C9=$AQ$253,"O",IF(C9=$AR$253,"O",IF(C9=$AS$253,"O","X"))))))))))))))))))))))))</f>
        <v>O</v>
      </c>
      <c r="D1887" s="58" t="str">
        <f t="shared" si="1740"/>
        <v>O</v>
      </c>
      <c r="E1887" s="58" t="str">
        <f t="shared" si="1740"/>
        <v>O</v>
      </c>
      <c r="F1887" s="58" t="str">
        <f t="shared" si="1740"/>
        <v>O</v>
      </c>
      <c r="G1887" s="58" t="str">
        <f t="shared" si="1740"/>
        <v>O</v>
      </c>
      <c r="H1887" s="58" t="str">
        <f t="shared" si="1740"/>
        <v>O</v>
      </c>
      <c r="I1887" s="58" t="str">
        <f t="shared" si="1740"/>
        <v>O</v>
      </c>
      <c r="J1887" s="58" t="str">
        <f t="shared" si="1740"/>
        <v>O</v>
      </c>
      <c r="K1887" s="58" t="str">
        <f t="shared" si="1740"/>
        <v>O</v>
      </c>
      <c r="L1887" s="58" t="str">
        <f t="shared" si="1740"/>
        <v>O</v>
      </c>
      <c r="M1887" s="58" t="str">
        <f t="shared" si="1740"/>
        <v>O</v>
      </c>
      <c r="N1887" s="58" t="str">
        <f t="shared" si="1740"/>
        <v>O</v>
      </c>
      <c r="O1887" s="58" t="str">
        <f t="shared" si="1740"/>
        <v>O</v>
      </c>
      <c r="P1887" s="58" t="str">
        <f t="shared" si="1740"/>
        <v>O</v>
      </c>
      <c r="Q1887" s="58" t="str">
        <f t="shared" si="1740"/>
        <v>O</v>
      </c>
    </row>
    <row r="1888" spans="1:124">
      <c r="A1888" s="780"/>
      <c r="B1888" s="58" t="s">
        <v>35</v>
      </c>
      <c r="C1888" s="58" t="str">
        <f t="shared" ref="C1888:Q1888" si="1741">IF(C10=$V$253,"O",IF(C10=$W$253,"O",IF(C10=$X$253,"O",IF(C10=$Y$253,"O",IF(C10=$Z$253,"O",IF(C10=$AA$253,"O",IF(C10=$AB$253,"O",IF(C10=$AC$253,"O",IF(C10=$AD$253,"O",IF(C10=$AE$253,"O",IF(C10=$AF$253,"O",IF(C10=$AG$253,"O",IF(C10=$AH$253,"O",IF(C10=$AI$253,"O",IF(C10=$AJ$253,"O",IF(C10=$AK$253,"O",IF(C10=$AL$253,"O",IF(C10=$AM$253,"O",IF(C10=$AN$253,"O",IF(C10=$AO$253,"O",IF(C10=$AP$253,"O",IF(C10=$AQ$253,"O",IF(C10=$AR$253,"O",IF(C10=$AS$253,"O","X"))))))))))))))))))))))))</f>
        <v>X</v>
      </c>
      <c r="D1888" s="58" t="str">
        <f t="shared" si="1741"/>
        <v>X</v>
      </c>
      <c r="E1888" s="58" t="str">
        <f t="shared" si="1741"/>
        <v>X</v>
      </c>
      <c r="F1888" s="58" t="str">
        <f t="shared" si="1741"/>
        <v>X</v>
      </c>
      <c r="G1888" s="58" t="str">
        <f t="shared" si="1741"/>
        <v>X</v>
      </c>
      <c r="H1888" s="58" t="str">
        <f t="shared" si="1741"/>
        <v>X</v>
      </c>
      <c r="I1888" s="58" t="str">
        <f t="shared" si="1741"/>
        <v>X</v>
      </c>
      <c r="J1888" s="58" t="str">
        <f t="shared" si="1741"/>
        <v>X</v>
      </c>
      <c r="K1888" s="58" t="str">
        <f t="shared" si="1741"/>
        <v>X</v>
      </c>
      <c r="L1888" s="58" t="str">
        <f t="shared" si="1741"/>
        <v>X</v>
      </c>
      <c r="M1888" s="58" t="str">
        <f t="shared" si="1741"/>
        <v>X</v>
      </c>
      <c r="N1888" s="58" t="str">
        <f t="shared" si="1741"/>
        <v>X</v>
      </c>
      <c r="O1888" s="58" t="str">
        <f t="shared" si="1741"/>
        <v>X</v>
      </c>
      <c r="P1888" s="58" t="str">
        <f t="shared" si="1741"/>
        <v>X</v>
      </c>
      <c r="Q1888" s="58" t="str">
        <f t="shared" si="1741"/>
        <v>X</v>
      </c>
    </row>
    <row r="1889" spans="1:17">
      <c r="A1889" s="780"/>
      <c r="B1889" s="58" t="s">
        <v>36</v>
      </c>
      <c r="C1889" s="58" t="str">
        <f t="shared" ref="C1889:Q1889" si="1742">IF(C11=$V$253,"O",IF(C11=$W$253,"O",IF(C11=$X$253,"O",IF(C11=$Y$253,"O",IF(C11=$Z$253,"O",IF(C11=$AA$253,"O",IF(C11=$AB$253,"O",IF(C11=$AC$253,"O",IF(C11=$AD$253,"O",IF(C11=$AE$253,"O",IF(C11=$AF$253,"O",IF(C11=$AG$253,"O",IF(C11=$AH$253,"O",IF(C11=$AI$253,"O",IF(C11=$AJ$253,"O",IF(C11=$AK$253,"O",IF(C11=$AL$253,"O",IF(C11=$AM$253,"O",IF(C11=$AN$253,"O",IF(C11=$AO$253,"O",IF(C11=$AP$253,"O",IF(C11=$AQ$253,"O",IF(C11=$AR$253,"O",IF(C11=$AS$253,"O","X"))))))))))))))))))))))))</f>
        <v>O</v>
      </c>
      <c r="D1889" s="58" t="str">
        <f t="shared" si="1742"/>
        <v>O</v>
      </c>
      <c r="E1889" s="58" t="str">
        <f t="shared" si="1742"/>
        <v>O</v>
      </c>
      <c r="F1889" s="58" t="str">
        <f t="shared" si="1742"/>
        <v>O</v>
      </c>
      <c r="G1889" s="58" t="str">
        <f t="shared" si="1742"/>
        <v>O</v>
      </c>
      <c r="H1889" s="58" t="str">
        <f t="shared" si="1742"/>
        <v>O</v>
      </c>
      <c r="I1889" s="58" t="str">
        <f t="shared" si="1742"/>
        <v>O</v>
      </c>
      <c r="J1889" s="58" t="str">
        <f t="shared" si="1742"/>
        <v>O</v>
      </c>
      <c r="K1889" s="58" t="str">
        <f t="shared" si="1742"/>
        <v>O</v>
      </c>
      <c r="L1889" s="58" t="str">
        <f t="shared" si="1742"/>
        <v>O</v>
      </c>
      <c r="M1889" s="58" t="str">
        <f t="shared" si="1742"/>
        <v>O</v>
      </c>
      <c r="N1889" s="58" t="str">
        <f t="shared" si="1742"/>
        <v>O</v>
      </c>
      <c r="O1889" s="58" t="str">
        <f t="shared" si="1742"/>
        <v>O</v>
      </c>
      <c r="P1889" s="58" t="str">
        <f t="shared" si="1742"/>
        <v>O</v>
      </c>
      <c r="Q1889" s="58" t="str">
        <f t="shared" si="1742"/>
        <v>O</v>
      </c>
    </row>
    <row r="1890" spans="1:17">
      <c r="A1890" s="780"/>
      <c r="B1890" s="58" t="s">
        <v>21</v>
      </c>
      <c r="C1890" s="58" t="str">
        <f t="shared" ref="C1890:P1890" si="1743">IF(C12=$V$253,"O",IF(C12=$W$253,"O",IF(C12=$X$253,"O",IF(C12=$Y$253,"O",IF(C12=$Z$253,"O",IF(C12=$AA$253,"O",IF(C12=$AB$253,"O",IF(C12=$AC$253,"O",IF(C12=$AD$253,"O",IF(C12=$AE$253,"O",IF(C12=$AF$253,"O",IF(C12=$AG$253,"O",IF(C12=$AH$253,"O",IF(C12=$AI$253,"O",IF(C12=$AJ$253,"O",IF(C12=$AK$253,"O",IF(C12=$AL$253,"O",IF(C12=$AM$253,"O",IF(C12=$AN$253,"O",IF(C12=$AO$253,"O",IF(C12=$AP$253,"O",IF(C12=$AQ$253,"O",IF(C12=$AR$253,"O",IF(C12=$AS$253,"O","X"))))))))))))))))))))))))</f>
        <v>X</v>
      </c>
      <c r="D1890" s="58" t="str">
        <f t="shared" si="1743"/>
        <v>X</v>
      </c>
      <c r="E1890" s="58" t="str">
        <f t="shared" si="1743"/>
        <v>X</v>
      </c>
      <c r="F1890" s="58" t="str">
        <f t="shared" si="1743"/>
        <v>X</v>
      </c>
      <c r="G1890" s="58" t="str">
        <f t="shared" si="1743"/>
        <v>X</v>
      </c>
      <c r="H1890" s="58" t="str">
        <f t="shared" si="1743"/>
        <v>X</v>
      </c>
      <c r="I1890" s="58" t="str">
        <f t="shared" si="1743"/>
        <v>X</v>
      </c>
      <c r="J1890" s="58" t="str">
        <f t="shared" si="1743"/>
        <v>X</v>
      </c>
      <c r="K1890" s="58" t="str">
        <f t="shared" si="1743"/>
        <v>X</v>
      </c>
      <c r="L1890" s="58" t="str">
        <f t="shared" si="1743"/>
        <v>X</v>
      </c>
      <c r="M1890" s="58" t="str">
        <f t="shared" si="1743"/>
        <v>X</v>
      </c>
      <c r="N1890" s="58" t="str">
        <f t="shared" si="1743"/>
        <v>X</v>
      </c>
      <c r="O1890" s="58" t="str">
        <f t="shared" si="1743"/>
        <v>X</v>
      </c>
      <c r="P1890" s="58" t="str">
        <f t="shared" si="1743"/>
        <v>X</v>
      </c>
      <c r="Q1890" s="58" t="str">
        <f>IF(Q12=$V$253,"O",IF(Q12=$W$253,"O",IF(Q12=$X$253,"O",IF(Q12=$Y$253,"O",IF(Q12=$Z$253,"O",IF(Q12=$AA$253,"O",IF(Q12=$AB$253,"O",IF(Q12=$AC$253,"O",IF(Q12=$AD$253,"O",IF(Q12=$AE$253,"O",IF(Q12=$AF$253,"O",IF(Q12=$AG$253,"O",IF(Q12=$AH$253,"O",IF(Q12=$AI$253,"O",IF(Q12=$AJ$253,"O",IF(Q12=$AK$253,"O",IF(Q12=$AL$253,"O",IF(Q12=$AM$253,"O",IF(Q12=$AN$253,"O",IF(Q12=$AO$253,"O",IF(Q12=$AP$253,"O",IF(Q12=$AQ$253,"O",IF(Q12=$AR$253,"O",IF(Q12=$AS$253,"O","X"))))))))))))))))))))))))</f>
        <v>X</v>
      </c>
    </row>
    <row r="1891" spans="1:17">
      <c r="A1891" s="781"/>
      <c r="B1891" s="30" t="s">
        <v>46</v>
      </c>
      <c r="C1891" s="47">
        <f>COUNTIF(C1885:C1890,"O")</f>
        <v>2</v>
      </c>
      <c r="D1891" s="47">
        <f t="shared" ref="D1891:Q1891" si="1744">COUNTIF(D1885:D1890,"O")</f>
        <v>2</v>
      </c>
      <c r="E1891" s="47">
        <f t="shared" si="1744"/>
        <v>2</v>
      </c>
      <c r="F1891" s="47">
        <f t="shared" si="1744"/>
        <v>2</v>
      </c>
      <c r="G1891" s="47">
        <f t="shared" si="1744"/>
        <v>2</v>
      </c>
      <c r="H1891" s="47">
        <f t="shared" si="1744"/>
        <v>2</v>
      </c>
      <c r="I1891" s="47">
        <f t="shared" si="1744"/>
        <v>2</v>
      </c>
      <c r="J1891" s="47">
        <f t="shared" si="1744"/>
        <v>2</v>
      </c>
      <c r="K1891" s="47">
        <f t="shared" si="1744"/>
        <v>2</v>
      </c>
      <c r="L1891" s="47">
        <f t="shared" si="1744"/>
        <v>2</v>
      </c>
      <c r="M1891" s="47">
        <f t="shared" si="1744"/>
        <v>2</v>
      </c>
      <c r="N1891" s="47">
        <f t="shared" si="1744"/>
        <v>2</v>
      </c>
      <c r="O1891" s="47">
        <f t="shared" si="1744"/>
        <v>2</v>
      </c>
      <c r="P1891" s="47">
        <f t="shared" si="1744"/>
        <v>2</v>
      </c>
      <c r="Q1891" s="47">
        <f t="shared" si="1744"/>
        <v>2</v>
      </c>
    </row>
    <row r="1892" spans="1:17">
      <c r="A1892" s="1">
        <v>238</v>
      </c>
      <c r="B1892" s="154" t="s">
        <v>845</v>
      </c>
      <c r="C1892" s="58" t="str">
        <f>C1884&amp;C1891</f>
        <v>42</v>
      </c>
      <c r="D1892" s="58" t="str">
        <f t="shared" ref="D1892:Q1892" si="1745">D1884&amp;D1891</f>
        <v>42</v>
      </c>
      <c r="E1892" s="58" t="str">
        <f t="shared" si="1745"/>
        <v>42</v>
      </c>
      <c r="F1892" s="58" t="str">
        <f t="shared" si="1745"/>
        <v>42</v>
      </c>
      <c r="G1892" s="58" t="str">
        <f t="shared" si="1745"/>
        <v>42</v>
      </c>
      <c r="H1892" s="58" t="str">
        <f t="shared" si="1745"/>
        <v>42</v>
      </c>
      <c r="I1892" s="58" t="str">
        <f t="shared" si="1745"/>
        <v>42</v>
      </c>
      <c r="J1892" s="58" t="str">
        <f t="shared" si="1745"/>
        <v>42</v>
      </c>
      <c r="K1892" s="58" t="str">
        <f t="shared" si="1745"/>
        <v>42</v>
      </c>
      <c r="L1892" s="58" t="str">
        <f t="shared" si="1745"/>
        <v>42</v>
      </c>
      <c r="M1892" s="58" t="str">
        <f t="shared" si="1745"/>
        <v>42</v>
      </c>
      <c r="N1892" s="58" t="str">
        <f t="shared" si="1745"/>
        <v>42</v>
      </c>
      <c r="O1892" s="58" t="str">
        <f t="shared" si="1745"/>
        <v>42</v>
      </c>
      <c r="P1892" s="58" t="str">
        <f t="shared" si="1745"/>
        <v>42</v>
      </c>
      <c r="Q1892" s="58" t="str">
        <f t="shared" si="1745"/>
        <v>42</v>
      </c>
    </row>
    <row r="1893" spans="1:17">
      <c r="A1893" s="779">
        <v>239</v>
      </c>
      <c r="B1893" s="58" t="s">
        <v>32</v>
      </c>
      <c r="C1893" s="58" t="str">
        <f>IF(C7=$V$255,"O",IF(C7=$W$255,"O",IF(C7=$X$255,"O",IF(C7=$Y$255,"O",IF(C7=$Z$255,"O",IF(C7=$AA$255,"O",IF(C7=$AB$255,"O",IF(C7=$AC$255,"O",IF(C7=$AD$255,"O",IF(C7=$AE$255,"O",IF(C7=$AF$255,"O",IF(C7=$AG$255,"O",IF(C7=$AH$255,"O",IF(C7=$AI$255,"O",IF(C7=$AJ$255,"O",IF(C7=$AK$255,"O",IF(C7=$AL$255,"O",IF(C7=$AM$255,"O",IF(C7=$AN$255,"O",IF(C7=$AO$255,"O",IF(C7=$AP$255,"O",IF(C7=$AQ$255,"O",IF(C7=$AR$255,"O",IF(C7=$AS$255,"O",IF(C7=$AT$255,"O",IF(C7=$AU$255,"O",IF(C7=$AV$255,"O","X")))))))))))))))))))))))))))</f>
        <v>X</v>
      </c>
      <c r="D1893" s="58" t="str">
        <f t="shared" ref="D1893:Q1893" si="1746">IF(D7=$V$255,"O",IF(D7=$W$255,"O",IF(D7=$X$255,"O",IF(D7=$Y$255,"O",IF(D7=$Z$255,"O",IF(D7=$AA$255,"O",IF(D7=$AB$255,"O",IF(D7=$AC$255,"O",IF(D7=$AD$255,"O",IF(D7=$AE$255,"O",IF(D7=$AF$255,"O",IF(D7=$AG$255,"O",IF(D7=$AH$255,"O",IF(D7=$AI$255,"O",IF(D7=$AJ$255,"O",IF(D7=$AK$255,"O",IF(D7=$AL$255,"O",IF(D7=$AM$255,"O",IF(D7=$AN$255,"O",IF(D7=$AO$255,"O",IF(D7=$AP$255,"O",IF(D7=$AQ$255,"O",IF(D7=$AR$255,"O",IF(D7=$AS$255,"O",IF(D7=$AT$255,"O",IF(D7=$AU$255,"O",IF(D7=$AV$255,"O","X")))))))))))))))))))))))))))</f>
        <v>X</v>
      </c>
      <c r="E1893" s="58" t="str">
        <f t="shared" si="1746"/>
        <v>X</v>
      </c>
      <c r="F1893" s="58" t="str">
        <f t="shared" si="1746"/>
        <v>X</v>
      </c>
      <c r="G1893" s="58" t="str">
        <f t="shared" si="1746"/>
        <v>X</v>
      </c>
      <c r="H1893" s="58" t="str">
        <f t="shared" si="1746"/>
        <v>X</v>
      </c>
      <c r="I1893" s="58" t="str">
        <f t="shared" si="1746"/>
        <v>X</v>
      </c>
      <c r="J1893" s="58" t="str">
        <f t="shared" si="1746"/>
        <v>X</v>
      </c>
      <c r="K1893" s="58" t="str">
        <f t="shared" si="1746"/>
        <v>X</v>
      </c>
      <c r="L1893" s="58" t="str">
        <f t="shared" si="1746"/>
        <v>X</v>
      </c>
      <c r="M1893" s="58" t="str">
        <f t="shared" si="1746"/>
        <v>X</v>
      </c>
      <c r="N1893" s="58" t="str">
        <f t="shared" si="1746"/>
        <v>X</v>
      </c>
      <c r="O1893" s="58" t="str">
        <f t="shared" si="1746"/>
        <v>X</v>
      </c>
      <c r="P1893" s="58" t="str">
        <f t="shared" si="1746"/>
        <v>X</v>
      </c>
      <c r="Q1893" s="58" t="str">
        <f t="shared" si="1746"/>
        <v>X</v>
      </c>
    </row>
    <row r="1894" spans="1:17">
      <c r="A1894" s="780"/>
      <c r="B1894" s="58" t="s">
        <v>33</v>
      </c>
      <c r="C1894" s="58" t="str">
        <f t="shared" ref="C1894:Q1894" si="1747">IF(C8=$V$255,"O",IF(C8=$W$255,"O",IF(C8=$X$255,"O",IF(C8=$Y$255,"O",IF(C8=$Z$255,"O",IF(C8=$AA$255,"O",IF(C8=$AB$255,"O",IF(C8=$AC$255,"O",IF(C8=$AD$255,"O",IF(C8=$AE$255,"O",IF(C8=$AF$255,"O",IF(C8=$AG$255,"O",IF(C8=$AH$255,"O",IF(C8=$AI$255,"O",IF(C8=$AJ$255,"O",IF(C8=$AK$255,"O",IF(C8=$AL$255,"O",IF(C8=$AM$255,"O",IF(C8=$AN$255,"O",IF(C8=$AO$255,"O",IF(C8=$AP$255,"O",IF(C8=$AQ$255,"O",IF(C8=$AR$255,"O",IF(C8=$AS$255,"O",IF(C8=$AT$255,"O",IF(C8=$AU$255,"O",IF(C8=$AV$255,"O","X")))))))))))))))))))))))))))</f>
        <v>X</v>
      </c>
      <c r="D1894" s="58" t="str">
        <f t="shared" si="1747"/>
        <v>X</v>
      </c>
      <c r="E1894" s="58" t="str">
        <f t="shared" si="1747"/>
        <v>X</v>
      </c>
      <c r="F1894" s="58" t="str">
        <f t="shared" si="1747"/>
        <v>X</v>
      </c>
      <c r="G1894" s="58" t="str">
        <f t="shared" si="1747"/>
        <v>X</v>
      </c>
      <c r="H1894" s="58" t="str">
        <f t="shared" si="1747"/>
        <v>X</v>
      </c>
      <c r="I1894" s="58" t="str">
        <f t="shared" si="1747"/>
        <v>X</v>
      </c>
      <c r="J1894" s="58" t="str">
        <f t="shared" si="1747"/>
        <v>X</v>
      </c>
      <c r="K1894" s="58" t="str">
        <f t="shared" si="1747"/>
        <v>X</v>
      </c>
      <c r="L1894" s="58" t="str">
        <f t="shared" si="1747"/>
        <v>X</v>
      </c>
      <c r="M1894" s="58" t="str">
        <f t="shared" si="1747"/>
        <v>X</v>
      </c>
      <c r="N1894" s="58" t="str">
        <f t="shared" si="1747"/>
        <v>X</v>
      </c>
      <c r="O1894" s="58" t="str">
        <f t="shared" si="1747"/>
        <v>X</v>
      </c>
      <c r="P1894" s="58" t="str">
        <f t="shared" si="1747"/>
        <v>X</v>
      </c>
      <c r="Q1894" s="58" t="str">
        <f t="shared" si="1747"/>
        <v>X</v>
      </c>
    </row>
    <row r="1895" spans="1:17">
      <c r="A1895" s="780"/>
      <c r="B1895" s="58" t="s">
        <v>34</v>
      </c>
      <c r="C1895" s="58" t="str">
        <f t="shared" ref="C1895:Q1895" si="1748">IF(C9=$V$255,"O",IF(C9=$W$255,"O",IF(C9=$X$255,"O",IF(C9=$Y$255,"O",IF(C9=$Z$255,"O",IF(C9=$AA$255,"O",IF(C9=$AB$255,"O",IF(C9=$AC$255,"O",IF(C9=$AD$255,"O",IF(C9=$AE$255,"O",IF(C9=$AF$255,"O",IF(C9=$AG$255,"O",IF(C9=$AH$255,"O",IF(C9=$AI$255,"O",IF(C9=$AJ$255,"O",IF(C9=$AK$255,"O",IF(C9=$AL$255,"O",IF(C9=$AM$255,"O",IF(C9=$AN$255,"O",IF(C9=$AO$255,"O",IF(C9=$AP$255,"O",IF(C9=$AQ$255,"O",IF(C9=$AR$255,"O",IF(C9=$AS$255,"O",IF(C9=$AT$255,"O",IF(C9=$AU$255,"O",IF(C9=$AV$255,"O","X")))))))))))))))))))))))))))</f>
        <v>O</v>
      </c>
      <c r="D1895" s="58" t="str">
        <f t="shared" si="1748"/>
        <v>O</v>
      </c>
      <c r="E1895" s="58" t="str">
        <f t="shared" si="1748"/>
        <v>O</v>
      </c>
      <c r="F1895" s="58" t="str">
        <f t="shared" si="1748"/>
        <v>O</v>
      </c>
      <c r="G1895" s="58" t="str">
        <f t="shared" si="1748"/>
        <v>O</v>
      </c>
      <c r="H1895" s="58" t="str">
        <f t="shared" si="1748"/>
        <v>O</v>
      </c>
      <c r="I1895" s="58" t="str">
        <f t="shared" si="1748"/>
        <v>O</v>
      </c>
      <c r="J1895" s="58" t="str">
        <f t="shared" si="1748"/>
        <v>O</v>
      </c>
      <c r="K1895" s="58" t="str">
        <f t="shared" si="1748"/>
        <v>O</v>
      </c>
      <c r="L1895" s="58" t="str">
        <f t="shared" si="1748"/>
        <v>O</v>
      </c>
      <c r="M1895" s="58" t="str">
        <f t="shared" si="1748"/>
        <v>O</v>
      </c>
      <c r="N1895" s="58" t="str">
        <f t="shared" si="1748"/>
        <v>O</v>
      </c>
      <c r="O1895" s="58" t="str">
        <f t="shared" si="1748"/>
        <v>O</v>
      </c>
      <c r="P1895" s="58" t="str">
        <f t="shared" si="1748"/>
        <v>O</v>
      </c>
      <c r="Q1895" s="58" t="str">
        <f t="shared" si="1748"/>
        <v>O</v>
      </c>
    </row>
    <row r="1896" spans="1:17">
      <c r="A1896" s="780"/>
      <c r="B1896" s="58" t="s">
        <v>35</v>
      </c>
      <c r="C1896" s="58" t="str">
        <f t="shared" ref="C1896:Q1896" si="1749">IF(C10=$V$255,"O",IF(C10=$W$255,"O",IF(C10=$X$255,"O",IF(C10=$Y$255,"O",IF(C10=$Z$255,"O",IF(C10=$AA$255,"O",IF(C10=$AB$255,"O",IF(C10=$AC$255,"O",IF(C10=$AD$255,"O",IF(C10=$AE$255,"O",IF(C10=$AF$255,"O",IF(C10=$AG$255,"O",IF(C10=$AH$255,"O",IF(C10=$AI$255,"O",IF(C10=$AJ$255,"O",IF(C10=$AK$255,"O",IF(C10=$AL$255,"O",IF(C10=$AM$255,"O",IF(C10=$AN$255,"O",IF(C10=$AO$255,"O",IF(C10=$AP$255,"O",IF(C10=$AQ$255,"O",IF(C10=$AR$255,"O",IF(C10=$AS$255,"O",IF(C10=$AT$255,"O",IF(C10=$AU$255,"O",IF(C10=$AV$255,"O","X")))))))))))))))))))))))))))</f>
        <v>X</v>
      </c>
      <c r="D1896" s="58" t="str">
        <f t="shared" si="1749"/>
        <v>X</v>
      </c>
      <c r="E1896" s="58" t="str">
        <f t="shared" si="1749"/>
        <v>X</v>
      </c>
      <c r="F1896" s="58" t="str">
        <f t="shared" si="1749"/>
        <v>X</v>
      </c>
      <c r="G1896" s="58" t="str">
        <f t="shared" si="1749"/>
        <v>X</v>
      </c>
      <c r="H1896" s="58" t="str">
        <f t="shared" si="1749"/>
        <v>X</v>
      </c>
      <c r="I1896" s="58" t="str">
        <f t="shared" si="1749"/>
        <v>X</v>
      </c>
      <c r="J1896" s="58" t="str">
        <f t="shared" si="1749"/>
        <v>X</v>
      </c>
      <c r="K1896" s="58" t="str">
        <f t="shared" si="1749"/>
        <v>X</v>
      </c>
      <c r="L1896" s="58" t="str">
        <f t="shared" si="1749"/>
        <v>X</v>
      </c>
      <c r="M1896" s="58" t="str">
        <f t="shared" si="1749"/>
        <v>X</v>
      </c>
      <c r="N1896" s="58" t="str">
        <f t="shared" si="1749"/>
        <v>X</v>
      </c>
      <c r="O1896" s="58" t="str">
        <f t="shared" si="1749"/>
        <v>X</v>
      </c>
      <c r="P1896" s="58" t="str">
        <f t="shared" si="1749"/>
        <v>X</v>
      </c>
      <c r="Q1896" s="58" t="str">
        <f t="shared" si="1749"/>
        <v>X</v>
      </c>
    </row>
    <row r="1897" spans="1:17">
      <c r="A1897" s="780"/>
      <c r="B1897" s="58" t="s">
        <v>36</v>
      </c>
      <c r="C1897" s="58" t="str">
        <f t="shared" ref="C1897:Q1897" si="1750">IF(C11=$V$255,"O",IF(C11=$W$255,"O",IF(C11=$X$255,"O",IF(C11=$Y$255,"O",IF(C11=$Z$255,"O",IF(C11=$AA$255,"O",IF(C11=$AB$255,"O",IF(C11=$AC$255,"O",IF(C11=$AD$255,"O",IF(C11=$AE$255,"O",IF(C11=$AF$255,"O",IF(C11=$AG$255,"O",IF(C11=$AH$255,"O",IF(C11=$AI$255,"O",IF(C11=$AJ$255,"O",IF(C11=$AK$255,"O",IF(C11=$AL$255,"O",IF(C11=$AM$255,"O",IF(C11=$AN$255,"O",IF(C11=$AO$255,"O",IF(C11=$AP$255,"O",IF(C11=$AQ$255,"O",IF(C11=$AR$255,"O",IF(C11=$AS$255,"O",IF(C11=$AT$255,"O",IF(C11=$AU$255,"O",IF(C11=$AV$255,"O","X")))))))))))))))))))))))))))</f>
        <v>X</v>
      </c>
      <c r="D1897" s="58" t="str">
        <f t="shared" si="1750"/>
        <v>X</v>
      </c>
      <c r="E1897" s="58" t="str">
        <f t="shared" si="1750"/>
        <v>X</v>
      </c>
      <c r="F1897" s="58" t="str">
        <f t="shared" si="1750"/>
        <v>X</v>
      </c>
      <c r="G1897" s="58" t="str">
        <f t="shared" si="1750"/>
        <v>X</v>
      </c>
      <c r="H1897" s="58" t="str">
        <f t="shared" si="1750"/>
        <v>X</v>
      </c>
      <c r="I1897" s="58" t="str">
        <f t="shared" si="1750"/>
        <v>X</v>
      </c>
      <c r="J1897" s="58" t="str">
        <f t="shared" si="1750"/>
        <v>X</v>
      </c>
      <c r="K1897" s="58" t="str">
        <f t="shared" si="1750"/>
        <v>X</v>
      </c>
      <c r="L1897" s="58" t="str">
        <f t="shared" si="1750"/>
        <v>X</v>
      </c>
      <c r="M1897" s="58" t="str">
        <f t="shared" si="1750"/>
        <v>X</v>
      </c>
      <c r="N1897" s="58" t="str">
        <f t="shared" si="1750"/>
        <v>X</v>
      </c>
      <c r="O1897" s="58" t="str">
        <f t="shared" si="1750"/>
        <v>X</v>
      </c>
      <c r="P1897" s="58" t="str">
        <f t="shared" si="1750"/>
        <v>X</v>
      </c>
      <c r="Q1897" s="58" t="str">
        <f t="shared" si="1750"/>
        <v>X</v>
      </c>
    </row>
    <row r="1898" spans="1:17">
      <c r="A1898" s="780"/>
      <c r="B1898" s="58" t="s">
        <v>21</v>
      </c>
      <c r="C1898" s="58" t="str">
        <f t="shared" ref="C1898:Q1898" si="1751">IF(C12=$V$255,"O",IF(C12=$W$255,"O",IF(C12=$X$255,"O",IF(C12=$Y$255,"O",IF(C12=$Z$255,"O",IF(C12=$AA$255,"O",IF(C12=$AB$255,"O",IF(C12=$AC$255,"O",IF(C12=$AD$255,"O",IF(C12=$AE$255,"O",IF(C12=$AF$255,"O",IF(C12=$AG$255,"O",IF(C12=$AH$255,"O",IF(C12=$AI$255,"O",IF(C12=$AJ$255,"O",IF(C12=$AK$255,"O",IF(C12=$AL$255,"O",IF(C12=$AM$255,"O",IF(C12=$AN$255,"O",IF(C12=$AO$255,"O",IF(C12=$AP$255,"O",IF(C12=$AQ$255,"O",IF(C12=$AR$255,"O",IF(C12=$AS$255,"O",IF(C12=$AT$255,"O",IF(C12=$AU$255,"O",IF(C12=$AV$255,"O","X")))))))))))))))))))))))))))</f>
        <v>O</v>
      </c>
      <c r="D1898" s="58" t="str">
        <f t="shared" si="1751"/>
        <v>O</v>
      </c>
      <c r="E1898" s="58" t="str">
        <f t="shared" si="1751"/>
        <v>O</v>
      </c>
      <c r="F1898" s="58" t="str">
        <f t="shared" si="1751"/>
        <v>O</v>
      </c>
      <c r="G1898" s="58" t="str">
        <f t="shared" si="1751"/>
        <v>O</v>
      </c>
      <c r="H1898" s="58" t="str">
        <f t="shared" si="1751"/>
        <v>O</v>
      </c>
      <c r="I1898" s="58" t="str">
        <f t="shared" si="1751"/>
        <v>O</v>
      </c>
      <c r="J1898" s="58" t="str">
        <f t="shared" si="1751"/>
        <v>O</v>
      </c>
      <c r="K1898" s="58" t="str">
        <f t="shared" si="1751"/>
        <v>O</v>
      </c>
      <c r="L1898" s="58" t="str">
        <f t="shared" si="1751"/>
        <v>O</v>
      </c>
      <c r="M1898" s="58" t="str">
        <f t="shared" si="1751"/>
        <v>O</v>
      </c>
      <c r="N1898" s="58" t="str">
        <f t="shared" si="1751"/>
        <v>O</v>
      </c>
      <c r="O1898" s="58" t="str">
        <f t="shared" si="1751"/>
        <v>O</v>
      </c>
      <c r="P1898" s="58" t="str">
        <f t="shared" si="1751"/>
        <v>O</v>
      </c>
      <c r="Q1898" s="58" t="str">
        <f t="shared" si="1751"/>
        <v>O</v>
      </c>
    </row>
    <row r="1899" spans="1:17">
      <c r="A1899" s="781"/>
      <c r="B1899" s="30" t="s">
        <v>46</v>
      </c>
      <c r="C1899" s="47">
        <f>COUNTIF(C1893:C1898,"O")</f>
        <v>2</v>
      </c>
      <c r="D1899" s="47">
        <f t="shared" ref="D1899:Q1899" si="1752">COUNTIF(D1893:D1898,"O")</f>
        <v>2</v>
      </c>
      <c r="E1899" s="47">
        <f t="shared" si="1752"/>
        <v>2</v>
      </c>
      <c r="F1899" s="47">
        <f t="shared" si="1752"/>
        <v>2</v>
      </c>
      <c r="G1899" s="47">
        <f t="shared" si="1752"/>
        <v>2</v>
      </c>
      <c r="H1899" s="47">
        <f t="shared" si="1752"/>
        <v>2</v>
      </c>
      <c r="I1899" s="47">
        <f t="shared" si="1752"/>
        <v>2</v>
      </c>
      <c r="J1899" s="47">
        <f t="shared" si="1752"/>
        <v>2</v>
      </c>
      <c r="K1899" s="47">
        <f t="shared" si="1752"/>
        <v>2</v>
      </c>
      <c r="L1899" s="47">
        <f t="shared" si="1752"/>
        <v>2</v>
      </c>
      <c r="M1899" s="47">
        <f t="shared" si="1752"/>
        <v>2</v>
      </c>
      <c r="N1899" s="47">
        <f t="shared" si="1752"/>
        <v>2</v>
      </c>
      <c r="O1899" s="47">
        <f t="shared" si="1752"/>
        <v>2</v>
      </c>
      <c r="P1899" s="47">
        <f t="shared" si="1752"/>
        <v>2</v>
      </c>
      <c r="Q1899" s="47">
        <f t="shared" si="1752"/>
        <v>2</v>
      </c>
    </row>
    <row r="1900" spans="1:17" ht="18.75" customHeight="1">
      <c r="A1900" s="779">
        <v>240</v>
      </c>
      <c r="B1900" s="58" t="s">
        <v>32</v>
      </c>
      <c r="C1900" s="58" t="str">
        <f>IF(C7=$V$256,"O",IF(C7=$W$256,"O",IF(C7=$X$256,"O",IF(C7=$Y$256,"O",IF(C7=$Z$256,"O",IF(C7=$AA$256,"O",IF(C7=$AB$256,"O",IF(C7=$AC$256,"O",IF(C7=$AD$256,"O",IF(C7=$AE$256,"O",IF(C7=$AF$256,"O",IF(C7=$AG$256,"O",IF(C7=$AH$256,"O",IF(C7=$AI$256,"O",IF(C7=$AJ$256,"O",IF(C7=$AK$256,"O",IF(C7=$AL$256,"O",IF(C7=$AM$256,"O",IF(C7=$AN$256,"O",IF(C7=$AO$256,"O",IF(C7=$AP$256,"O",IF(C7=$AQ$256,"O",IF(C7=$AR$256,"O",IF(C7=$AS$256,"O","X"))))))))))))))))))))))))</f>
        <v>O</v>
      </c>
      <c r="D1900" s="58" t="str">
        <f t="shared" ref="D1900:Q1900" si="1753">IF(D7=$V$256,"O",IF(D7=$W$256,"O",IF(D7=$X$256,"O",IF(D7=$Y$256,"O",IF(D7=$Z$256,"O",IF(D7=$AA$256,"O",IF(D7=$AB$256,"O",IF(D7=$AC$256,"O",IF(D7=$AD$256,"O",IF(D7=$AE$256,"O",IF(D7=$AF$256,"O",IF(D7=$AG$256,"O",IF(D7=$AH$256,"O",IF(D7=$AI$256,"O",IF(D7=$AJ$256,"O",IF(D7=$AK$256,"O",IF(D7=$AL$256,"O",IF(D7=$AM$256,"O",IF(D7=$AN$256,"O",IF(D7=$AO$256,"O",IF(D7=$AP$256,"O",IF(D7=$AQ$256,"O",IF(D7=$AR$256,"O",IF(D7=$AS$256,"O","X"))))))))))))))))))))))))</f>
        <v>O</v>
      </c>
      <c r="E1900" s="58" t="str">
        <f t="shared" si="1753"/>
        <v>O</v>
      </c>
      <c r="F1900" s="58" t="str">
        <f t="shared" si="1753"/>
        <v>O</v>
      </c>
      <c r="G1900" s="58" t="str">
        <f t="shared" si="1753"/>
        <v>O</v>
      </c>
      <c r="H1900" s="58" t="str">
        <f t="shared" si="1753"/>
        <v>O</v>
      </c>
      <c r="I1900" s="58" t="str">
        <f t="shared" si="1753"/>
        <v>O</v>
      </c>
      <c r="J1900" s="58" t="str">
        <f t="shared" si="1753"/>
        <v>O</v>
      </c>
      <c r="K1900" s="58" t="str">
        <f t="shared" si="1753"/>
        <v>O</v>
      </c>
      <c r="L1900" s="58" t="str">
        <f t="shared" si="1753"/>
        <v>O</v>
      </c>
      <c r="M1900" s="58" t="str">
        <f t="shared" si="1753"/>
        <v>O</v>
      </c>
      <c r="N1900" s="58" t="str">
        <f t="shared" si="1753"/>
        <v>O</v>
      </c>
      <c r="O1900" s="58" t="str">
        <f t="shared" si="1753"/>
        <v>O</v>
      </c>
      <c r="P1900" s="58" t="str">
        <f t="shared" si="1753"/>
        <v>O</v>
      </c>
      <c r="Q1900" s="58" t="str">
        <f t="shared" si="1753"/>
        <v>O</v>
      </c>
    </row>
    <row r="1901" spans="1:17" ht="18.75" customHeight="1">
      <c r="A1901" s="780"/>
      <c r="B1901" s="58" t="s">
        <v>33</v>
      </c>
      <c r="C1901" s="58" t="str">
        <f t="shared" ref="C1901:Q1901" si="1754">IF(C8=$V$256,"O",IF(C8=$W$256,"O",IF(C8=$X$256,"O",IF(C8=$Y$256,"O",IF(C8=$Z$256,"O",IF(C8=$AA$256,"O",IF(C8=$AB$256,"O",IF(C8=$AC$256,"O",IF(C8=$AD$256,"O",IF(C8=$AE$256,"O",IF(C8=$AF$256,"O",IF(C8=$AG$256,"O",IF(C8=$AH$256,"O",IF(C8=$AI$256,"O",IF(C8=$AJ$256,"O",IF(C8=$AK$256,"O",IF(C8=$AL$256,"O",IF(C8=$AM$256,"O",IF(C8=$AN$256,"O",IF(C8=$AO$256,"O",IF(C8=$AP$256,"O",IF(C8=$AQ$256,"O",IF(C8=$AR$256,"O",IF(C8=$AS$256,"O","X"))))))))))))))))))))))))</f>
        <v>O</v>
      </c>
      <c r="D1901" s="58" t="str">
        <f t="shared" si="1754"/>
        <v>O</v>
      </c>
      <c r="E1901" s="58" t="str">
        <f t="shared" si="1754"/>
        <v>O</v>
      </c>
      <c r="F1901" s="58" t="str">
        <f t="shared" si="1754"/>
        <v>O</v>
      </c>
      <c r="G1901" s="58" t="str">
        <f t="shared" si="1754"/>
        <v>O</v>
      </c>
      <c r="H1901" s="58" t="str">
        <f t="shared" si="1754"/>
        <v>O</v>
      </c>
      <c r="I1901" s="58" t="str">
        <f t="shared" si="1754"/>
        <v>O</v>
      </c>
      <c r="J1901" s="58" t="str">
        <f t="shared" si="1754"/>
        <v>O</v>
      </c>
      <c r="K1901" s="58" t="str">
        <f t="shared" si="1754"/>
        <v>O</v>
      </c>
      <c r="L1901" s="58" t="str">
        <f t="shared" si="1754"/>
        <v>O</v>
      </c>
      <c r="M1901" s="58" t="str">
        <f t="shared" si="1754"/>
        <v>O</v>
      </c>
      <c r="N1901" s="58" t="str">
        <f t="shared" si="1754"/>
        <v>O</v>
      </c>
      <c r="O1901" s="58" t="str">
        <f t="shared" si="1754"/>
        <v>O</v>
      </c>
      <c r="P1901" s="58" t="str">
        <f t="shared" si="1754"/>
        <v>O</v>
      </c>
      <c r="Q1901" s="58" t="str">
        <f t="shared" si="1754"/>
        <v>O</v>
      </c>
    </row>
    <row r="1902" spans="1:17" ht="18.75" customHeight="1">
      <c r="A1902" s="780"/>
      <c r="B1902" s="58" t="s">
        <v>34</v>
      </c>
      <c r="C1902" s="58" t="str">
        <f t="shared" ref="C1902:Q1902" si="1755">IF(C9=$V$256,"O",IF(C9=$W$256,"O",IF(C9=$X$256,"O",IF(C9=$Y$256,"O",IF(C9=$Z$256,"O",IF(C9=$AA$256,"O",IF(C9=$AB$256,"O",IF(C9=$AC$256,"O",IF(C9=$AD$256,"O",IF(C9=$AE$256,"O",IF(C9=$AF$256,"O",IF(C9=$AG$256,"O",IF(C9=$AH$256,"O",IF(C9=$AI$256,"O",IF(C9=$AJ$256,"O",IF(C9=$AK$256,"O",IF(C9=$AL$256,"O",IF(C9=$AM$256,"O",IF(C9=$AN$256,"O",IF(C9=$AO$256,"O",IF(C9=$AP$256,"O",IF(C9=$AQ$256,"O",IF(C9=$AR$256,"O",IF(C9=$AS$256,"O","X"))))))))))))))))))))))))</f>
        <v>O</v>
      </c>
      <c r="D1902" s="58" t="str">
        <f t="shared" si="1755"/>
        <v>O</v>
      </c>
      <c r="E1902" s="58" t="str">
        <f t="shared" si="1755"/>
        <v>O</v>
      </c>
      <c r="F1902" s="58" t="str">
        <f t="shared" si="1755"/>
        <v>O</v>
      </c>
      <c r="G1902" s="58" t="str">
        <f t="shared" si="1755"/>
        <v>O</v>
      </c>
      <c r="H1902" s="58" t="str">
        <f t="shared" si="1755"/>
        <v>O</v>
      </c>
      <c r="I1902" s="58" t="str">
        <f t="shared" si="1755"/>
        <v>O</v>
      </c>
      <c r="J1902" s="58" t="str">
        <f t="shared" si="1755"/>
        <v>O</v>
      </c>
      <c r="K1902" s="58" t="str">
        <f t="shared" si="1755"/>
        <v>O</v>
      </c>
      <c r="L1902" s="58" t="str">
        <f t="shared" si="1755"/>
        <v>O</v>
      </c>
      <c r="M1902" s="58" t="str">
        <f t="shared" si="1755"/>
        <v>O</v>
      </c>
      <c r="N1902" s="58" t="str">
        <f t="shared" si="1755"/>
        <v>O</v>
      </c>
      <c r="O1902" s="58" t="str">
        <f t="shared" si="1755"/>
        <v>O</v>
      </c>
      <c r="P1902" s="58" t="str">
        <f t="shared" si="1755"/>
        <v>O</v>
      </c>
      <c r="Q1902" s="58" t="str">
        <f t="shared" si="1755"/>
        <v>O</v>
      </c>
    </row>
    <row r="1903" spans="1:17" ht="18.75" customHeight="1">
      <c r="A1903" s="780"/>
      <c r="B1903" s="58" t="s">
        <v>35</v>
      </c>
      <c r="C1903" s="58" t="str">
        <f t="shared" ref="C1903:Q1903" si="1756">IF(C10=$V$256,"O",IF(C10=$W$256,"O",IF(C10=$X$256,"O",IF(C10=$Y$256,"O",IF(C10=$Z$256,"O",IF(C10=$AA$256,"O",IF(C10=$AB$256,"O",IF(C10=$AC$256,"O",IF(C10=$AD$256,"O",IF(C10=$AE$256,"O",IF(C10=$AF$256,"O",IF(C10=$AG$256,"O",IF(C10=$AH$256,"O",IF(C10=$AI$256,"O",IF(C10=$AJ$256,"O",IF(C10=$AK$256,"O",IF(C10=$AL$256,"O",IF(C10=$AM$256,"O",IF(C10=$AN$256,"O",IF(C10=$AO$256,"O",IF(C10=$AP$256,"O",IF(C10=$AQ$256,"O",IF(C10=$AR$256,"O",IF(C10=$AS$256,"O","X"))))))))))))))))))))))))</f>
        <v>O</v>
      </c>
      <c r="D1903" s="58" t="str">
        <f t="shared" si="1756"/>
        <v>O</v>
      </c>
      <c r="E1903" s="58" t="str">
        <f t="shared" si="1756"/>
        <v>O</v>
      </c>
      <c r="F1903" s="58" t="str">
        <f t="shared" si="1756"/>
        <v>O</v>
      </c>
      <c r="G1903" s="58" t="str">
        <f t="shared" si="1756"/>
        <v>O</v>
      </c>
      <c r="H1903" s="58" t="str">
        <f t="shared" si="1756"/>
        <v>O</v>
      </c>
      <c r="I1903" s="58" t="str">
        <f t="shared" si="1756"/>
        <v>O</v>
      </c>
      <c r="J1903" s="58" t="str">
        <f t="shared" si="1756"/>
        <v>O</v>
      </c>
      <c r="K1903" s="58" t="str">
        <f t="shared" si="1756"/>
        <v>O</v>
      </c>
      <c r="L1903" s="58" t="str">
        <f t="shared" si="1756"/>
        <v>O</v>
      </c>
      <c r="M1903" s="58" t="str">
        <f t="shared" si="1756"/>
        <v>O</v>
      </c>
      <c r="N1903" s="58" t="str">
        <f t="shared" si="1756"/>
        <v>O</v>
      </c>
      <c r="O1903" s="58" t="str">
        <f t="shared" si="1756"/>
        <v>O</v>
      </c>
      <c r="P1903" s="58" t="str">
        <f t="shared" si="1756"/>
        <v>O</v>
      </c>
      <c r="Q1903" s="58" t="str">
        <f t="shared" si="1756"/>
        <v>O</v>
      </c>
    </row>
    <row r="1904" spans="1:17" ht="18.75" customHeight="1">
      <c r="A1904" s="780"/>
      <c r="B1904" s="58" t="s">
        <v>36</v>
      </c>
      <c r="C1904" s="58" t="str">
        <f t="shared" ref="C1904:Q1904" si="1757">IF(C11=$V$256,"O",IF(C11=$W$256,"O",IF(C11=$X$256,"O",IF(C11=$Y$256,"O",IF(C11=$Z$256,"O",IF(C11=$AA$256,"O",IF(C11=$AB$256,"O",IF(C11=$AC$256,"O",IF(C11=$AD$256,"O",IF(C11=$AE$256,"O",IF(C11=$AF$256,"O",IF(C11=$AG$256,"O",IF(C11=$AH$256,"O",IF(C11=$AI$256,"O",IF(C11=$AJ$256,"O",IF(C11=$AK$256,"O",IF(C11=$AL$256,"O",IF(C11=$AM$256,"O",IF(C11=$AN$256,"O",IF(C11=$AO$256,"O",IF(C11=$AP$256,"O",IF(C11=$AQ$256,"O",IF(C11=$AR$256,"O",IF(C11=$AS$256,"O","X"))))))))))))))))))))))))</f>
        <v>O</v>
      </c>
      <c r="D1904" s="58" t="str">
        <f t="shared" si="1757"/>
        <v>O</v>
      </c>
      <c r="E1904" s="58" t="str">
        <f t="shared" si="1757"/>
        <v>O</v>
      </c>
      <c r="F1904" s="58" t="str">
        <f t="shared" si="1757"/>
        <v>O</v>
      </c>
      <c r="G1904" s="58" t="str">
        <f t="shared" si="1757"/>
        <v>O</v>
      </c>
      <c r="H1904" s="58" t="str">
        <f t="shared" si="1757"/>
        <v>O</v>
      </c>
      <c r="I1904" s="58" t="str">
        <f t="shared" si="1757"/>
        <v>O</v>
      </c>
      <c r="J1904" s="58" t="str">
        <f t="shared" si="1757"/>
        <v>O</v>
      </c>
      <c r="K1904" s="58" t="str">
        <f t="shared" si="1757"/>
        <v>O</v>
      </c>
      <c r="L1904" s="58" t="str">
        <f t="shared" si="1757"/>
        <v>O</v>
      </c>
      <c r="M1904" s="58" t="str">
        <f t="shared" si="1757"/>
        <v>O</v>
      </c>
      <c r="N1904" s="58" t="str">
        <f t="shared" si="1757"/>
        <v>O</v>
      </c>
      <c r="O1904" s="58" t="str">
        <f t="shared" si="1757"/>
        <v>O</v>
      </c>
      <c r="P1904" s="58" t="str">
        <f t="shared" si="1757"/>
        <v>O</v>
      </c>
      <c r="Q1904" s="58" t="str">
        <f t="shared" si="1757"/>
        <v>O</v>
      </c>
    </row>
    <row r="1905" spans="1:26" ht="18.75" customHeight="1">
      <c r="A1905" s="780"/>
      <c r="B1905" s="58" t="s">
        <v>21</v>
      </c>
      <c r="C1905" s="58" t="str">
        <f t="shared" ref="C1905:Q1905" si="1758">IF(C12=$V$256,"O",IF(C12=$W$256,"O",IF(C12=$X$256,"O",IF(C12=$Y$256,"O",IF(C12=$Z$256,"O",IF(C12=$AA$256,"O",IF(C12=$AB$256,"O",IF(C12=$AC$256,"O",IF(C12=$AD$256,"O",IF(C12=$AE$256,"O",IF(C12=$AF$256,"O",IF(C12=$AG$256,"O",IF(C12=$AH$256,"O",IF(C12=$AI$256,"O",IF(C12=$AJ$256,"O",IF(C12=$AK$256,"O",IF(C12=$AL$256,"O",IF(C12=$AM$256,"O",IF(C12=$AN$256,"O",IF(C12=$AO$256,"O",IF(C12=$AP$256,"O",IF(C12=$AQ$256,"O",IF(C12=$AR$256,"O",IF(C12=$AS$256,"O","X"))))))))))))))))))))))))</f>
        <v>X</v>
      </c>
      <c r="D1905" s="58" t="str">
        <f t="shared" si="1758"/>
        <v>X</v>
      </c>
      <c r="E1905" s="58" t="str">
        <f t="shared" si="1758"/>
        <v>X</v>
      </c>
      <c r="F1905" s="58" t="str">
        <f t="shared" si="1758"/>
        <v>X</v>
      </c>
      <c r="G1905" s="58" t="str">
        <f t="shared" si="1758"/>
        <v>X</v>
      </c>
      <c r="H1905" s="58" t="str">
        <f t="shared" si="1758"/>
        <v>X</v>
      </c>
      <c r="I1905" s="58" t="str">
        <f t="shared" si="1758"/>
        <v>X</v>
      </c>
      <c r="J1905" s="58" t="str">
        <f t="shared" si="1758"/>
        <v>X</v>
      </c>
      <c r="K1905" s="58" t="str">
        <f t="shared" si="1758"/>
        <v>X</v>
      </c>
      <c r="L1905" s="58" t="str">
        <f t="shared" si="1758"/>
        <v>X</v>
      </c>
      <c r="M1905" s="58" t="str">
        <f t="shared" si="1758"/>
        <v>X</v>
      </c>
      <c r="N1905" s="58" t="str">
        <f t="shared" si="1758"/>
        <v>X</v>
      </c>
      <c r="O1905" s="58" t="str">
        <f t="shared" si="1758"/>
        <v>X</v>
      </c>
      <c r="P1905" s="58" t="str">
        <f t="shared" si="1758"/>
        <v>X</v>
      </c>
      <c r="Q1905" s="58" t="str">
        <f t="shared" si="1758"/>
        <v>X</v>
      </c>
    </row>
    <row r="1906" spans="1:26" ht="18.75" customHeight="1">
      <c r="A1906" s="781"/>
      <c r="B1906" s="30" t="s">
        <v>46</v>
      </c>
      <c r="C1906" s="47">
        <f>COUNTIF(C1900:C1905,"O")</f>
        <v>5</v>
      </c>
      <c r="D1906" s="47">
        <f t="shared" ref="D1906:Q1906" si="1759">COUNTIF(D1900:D1905,"O")</f>
        <v>5</v>
      </c>
      <c r="E1906" s="47">
        <f t="shared" si="1759"/>
        <v>5</v>
      </c>
      <c r="F1906" s="47">
        <f t="shared" si="1759"/>
        <v>5</v>
      </c>
      <c r="G1906" s="47">
        <f t="shared" si="1759"/>
        <v>5</v>
      </c>
      <c r="H1906" s="47">
        <f t="shared" si="1759"/>
        <v>5</v>
      </c>
      <c r="I1906" s="47">
        <f t="shared" si="1759"/>
        <v>5</v>
      </c>
      <c r="J1906" s="47">
        <f t="shared" si="1759"/>
        <v>5</v>
      </c>
      <c r="K1906" s="47">
        <f t="shared" si="1759"/>
        <v>5</v>
      </c>
      <c r="L1906" s="47">
        <f t="shared" si="1759"/>
        <v>5</v>
      </c>
      <c r="M1906" s="47">
        <f t="shared" si="1759"/>
        <v>5</v>
      </c>
      <c r="N1906" s="47">
        <f t="shared" si="1759"/>
        <v>5</v>
      </c>
      <c r="O1906" s="47">
        <f t="shared" si="1759"/>
        <v>5</v>
      </c>
      <c r="P1906" s="47">
        <f t="shared" si="1759"/>
        <v>5</v>
      </c>
      <c r="Q1906" s="47">
        <f t="shared" si="1759"/>
        <v>5</v>
      </c>
    </row>
    <row r="1907" spans="1:26">
      <c r="A1907" s="1">
        <v>241</v>
      </c>
      <c r="B1907" s="154" t="s">
        <v>1099</v>
      </c>
      <c r="C1907" s="58" t="str">
        <f>C1899&amp;C1906</f>
        <v>25</v>
      </c>
      <c r="D1907" s="58" t="str">
        <f>D1899&amp;D1906</f>
        <v>25</v>
      </c>
      <c r="E1907" s="58" t="str">
        <f t="shared" ref="E1907:Q1907" si="1760">E1899&amp;E1906</f>
        <v>25</v>
      </c>
      <c r="F1907" s="58" t="str">
        <f t="shared" si="1760"/>
        <v>25</v>
      </c>
      <c r="G1907" s="58" t="str">
        <f t="shared" si="1760"/>
        <v>25</v>
      </c>
      <c r="H1907" s="58" t="str">
        <f t="shared" si="1760"/>
        <v>25</v>
      </c>
      <c r="I1907" s="58" t="str">
        <f t="shared" si="1760"/>
        <v>25</v>
      </c>
      <c r="J1907" s="58" t="str">
        <f t="shared" si="1760"/>
        <v>25</v>
      </c>
      <c r="K1907" s="58" t="str">
        <f t="shared" si="1760"/>
        <v>25</v>
      </c>
      <c r="L1907" s="58" t="str">
        <f t="shared" si="1760"/>
        <v>25</v>
      </c>
      <c r="M1907" s="58" t="str">
        <f t="shared" si="1760"/>
        <v>25</v>
      </c>
      <c r="N1907" s="58" t="str">
        <f t="shared" si="1760"/>
        <v>25</v>
      </c>
      <c r="O1907" s="58" t="str">
        <f t="shared" si="1760"/>
        <v>25</v>
      </c>
      <c r="P1907" s="58" t="str">
        <f>P1899&amp;P1906</f>
        <v>25</v>
      </c>
      <c r="Q1907" s="58" t="str">
        <f t="shared" si="1760"/>
        <v>25</v>
      </c>
    </row>
    <row r="1908" spans="1:26">
      <c r="A1908" s="779">
        <v>242</v>
      </c>
      <c r="B1908" s="58" t="s">
        <v>32</v>
      </c>
      <c r="C1908" s="58" t="str">
        <f>IF(C7=$V$258,"O",IF(C7=$W$258,"O",IF(C7=$X$258,"O",IF(C7=$Y$258,"O",IF(C7=$Z$258,"O",IF(C7=$AA$258,"O",IF(C7=$AB$258,"O",IF(C7=$AC$258,"O",IF(C7=$AD$258,"O",IF(C7=$AE$258,"O",IF(C7=$AF$258,"O",IF(C7=$AG$258,"O",IF(C7=$AH$258,"O",IF(C7=$AI$258,"O",IF(C7=$AJ$258,"O",IF(C7=$AK$258,"O",IF(C7=$AL$258,"O",IF(C7=$AM$258,"O",IF(C7=$AN$258,"O",IF(C7=$AO$258,"O",IF(C7=$AP$258,"O",IF(C7=$AQ$258,"O",IF(C7=$AR$258,"O",IF(C7=$AS$258,"O",IF(C7=$AT$258,"O",IF(C7=$AU$258,"O",IF(C7=$AV$258,"O",IF(C7=$AW$258,"O","X"))))))))))))))))))))))))))))</f>
        <v>O</v>
      </c>
      <c r="D1908" s="58" t="str">
        <f t="shared" ref="D1908:Q1908" si="1761">IF(D7=$V$258,"O",IF(D7=$W$258,"O",IF(D7=$X$258,"O",IF(D7=$Y$258,"O",IF(D7=$Z$258,"O",IF(D7=$AA$258,"O",IF(D7=$AB$258,"O",IF(D7=$AC$258,"O",IF(D7=$AD$258,"O",IF(D7=$AE$258,"O",IF(D7=$AF$258,"O",IF(D7=$AG$258,"O",IF(D7=$AH$258,"O",IF(D7=$AI$258,"O",IF(D7=$AJ$258,"O",IF(D7=$AK$258,"O",IF(D7=$AL$258,"O",IF(D7=$AM$258,"O",IF(D7=$AN$258,"O",IF(D7=$AO$258,"O",IF(D7=$AP$258,"O",IF(D7=$AQ$258,"O",IF(D7=$AR$258,"O",IF(D7=$AS$258,"O",IF(D7=$AT$258,"O",IF(D7=$AU$258,"O",IF(D7=$AV$258,"O",IF(D7=$AW$258,"O","X"))))))))))))))))))))))))))))</f>
        <v>O</v>
      </c>
      <c r="E1908" s="58" t="str">
        <f t="shared" si="1761"/>
        <v>O</v>
      </c>
      <c r="F1908" s="58" t="str">
        <f t="shared" si="1761"/>
        <v>O</v>
      </c>
      <c r="G1908" s="58" t="str">
        <f t="shared" si="1761"/>
        <v>O</v>
      </c>
      <c r="H1908" s="58" t="str">
        <f t="shared" si="1761"/>
        <v>O</v>
      </c>
      <c r="I1908" s="58" t="str">
        <f t="shared" si="1761"/>
        <v>O</v>
      </c>
      <c r="J1908" s="58" t="str">
        <f t="shared" si="1761"/>
        <v>O</v>
      </c>
      <c r="K1908" s="58" t="str">
        <f t="shared" si="1761"/>
        <v>O</v>
      </c>
      <c r="L1908" s="58" t="str">
        <f t="shared" si="1761"/>
        <v>O</v>
      </c>
      <c r="M1908" s="58" t="str">
        <f t="shared" si="1761"/>
        <v>O</v>
      </c>
      <c r="N1908" s="58" t="str">
        <f t="shared" si="1761"/>
        <v>O</v>
      </c>
      <c r="O1908" s="58" t="str">
        <f t="shared" si="1761"/>
        <v>O</v>
      </c>
      <c r="P1908" s="58" t="str">
        <f t="shared" si="1761"/>
        <v>O</v>
      </c>
      <c r="Q1908" s="58" t="str">
        <f t="shared" si="1761"/>
        <v>O</v>
      </c>
      <c r="T1908" s="782"/>
      <c r="U1908" s="782"/>
      <c r="V1908" s="782"/>
      <c r="W1908" s="782"/>
      <c r="X1908" s="782"/>
      <c r="Y1908" s="782"/>
      <c r="Z1908" s="782"/>
    </row>
    <row r="1909" spans="1:26">
      <c r="A1909" s="780"/>
      <c r="B1909" s="58" t="s">
        <v>33</v>
      </c>
      <c r="C1909" s="58" t="str">
        <f t="shared" ref="C1909:Q1909" si="1762">IF(C8=$V$258,"O",IF(C8=$W$258,"O",IF(C8=$X$258,"O",IF(C8=$Y$258,"O",IF(C8=$Z$258,"O",IF(C8=$AA$258,"O",IF(C8=$AB$258,"O",IF(C8=$AC$258,"O",IF(C8=$AD$258,"O",IF(C8=$AE$258,"O",IF(C8=$AF$258,"O",IF(C8=$AG$258,"O",IF(C8=$AH$258,"O",IF(C8=$AI$258,"O",IF(C8=$AJ$258,"O",IF(C8=$AK$258,"O",IF(C8=$AL$258,"O",IF(C8=$AM$258,"O",IF(C8=$AN$258,"O",IF(C8=$AO$258,"O",IF(C8=$AP$258,"O",IF(C8=$AQ$258,"O",IF(C8=$AR$258,"O",IF(C8=$AS$258,"O",IF(C8=$AT$258,"O",IF(C8=$AU$258,"O",IF(C8=$AV$258,"O",IF(C8=$AW$258,"O","X"))))))))))))))))))))))))))))</f>
        <v>O</v>
      </c>
      <c r="D1909" s="58" t="str">
        <f t="shared" si="1762"/>
        <v>O</v>
      </c>
      <c r="E1909" s="58" t="str">
        <f t="shared" si="1762"/>
        <v>O</v>
      </c>
      <c r="F1909" s="58" t="str">
        <f t="shared" si="1762"/>
        <v>O</v>
      </c>
      <c r="G1909" s="58" t="str">
        <f t="shared" si="1762"/>
        <v>O</v>
      </c>
      <c r="H1909" s="58" t="str">
        <f t="shared" si="1762"/>
        <v>O</v>
      </c>
      <c r="I1909" s="58" t="str">
        <f t="shared" si="1762"/>
        <v>O</v>
      </c>
      <c r="J1909" s="58" t="str">
        <f t="shared" si="1762"/>
        <v>O</v>
      </c>
      <c r="K1909" s="58" t="str">
        <f t="shared" si="1762"/>
        <v>O</v>
      </c>
      <c r="L1909" s="58" t="str">
        <f t="shared" si="1762"/>
        <v>O</v>
      </c>
      <c r="M1909" s="58" t="str">
        <f t="shared" si="1762"/>
        <v>O</v>
      </c>
      <c r="N1909" s="58" t="str">
        <f t="shared" si="1762"/>
        <v>O</v>
      </c>
      <c r="O1909" s="58" t="str">
        <f t="shared" si="1762"/>
        <v>O</v>
      </c>
      <c r="P1909" s="58" t="str">
        <f t="shared" si="1762"/>
        <v>O</v>
      </c>
      <c r="Q1909" s="58" t="str">
        <f t="shared" si="1762"/>
        <v>O</v>
      </c>
      <c r="T1909" s="257"/>
      <c r="U1909" s="257"/>
      <c r="V1909" s="257"/>
      <c r="W1909" s="257"/>
      <c r="X1909" s="257"/>
      <c r="Y1909" s="257"/>
      <c r="Z1909" s="257"/>
    </row>
    <row r="1910" spans="1:26">
      <c r="A1910" s="780"/>
      <c r="B1910" s="58" t="s">
        <v>34</v>
      </c>
      <c r="C1910" s="58" t="str">
        <f t="shared" ref="C1910:Q1910" si="1763">IF(C9=$V$258,"O",IF(C9=$W$258,"O",IF(C9=$X$258,"O",IF(C9=$Y$258,"O",IF(C9=$Z$258,"O",IF(C9=$AA$258,"O",IF(C9=$AB$258,"O",IF(C9=$AC$258,"O",IF(C9=$AD$258,"O",IF(C9=$AE$258,"O",IF(C9=$AF$258,"O",IF(C9=$AG$258,"O",IF(C9=$AH$258,"O",IF(C9=$AI$258,"O",IF(C9=$AJ$258,"O",IF(C9=$AK$258,"O",IF(C9=$AL$258,"O",IF(C9=$AM$258,"O",IF(C9=$AN$258,"O",IF(C9=$AO$258,"O",IF(C9=$AP$258,"O",IF(C9=$AQ$258,"O",IF(C9=$AR$258,"O",IF(C9=$AS$258,"O",IF(C9=$AT$258,"O",IF(C9=$AU$258,"O",IF(C9=$AV$258,"O",IF(C9=$AW$258,"O","X"))))))))))))))))))))))))))))</f>
        <v>O</v>
      </c>
      <c r="D1910" s="58" t="str">
        <f t="shared" si="1763"/>
        <v>O</v>
      </c>
      <c r="E1910" s="58" t="str">
        <f t="shared" si="1763"/>
        <v>O</v>
      </c>
      <c r="F1910" s="58" t="str">
        <f t="shared" si="1763"/>
        <v>O</v>
      </c>
      <c r="G1910" s="58" t="str">
        <f t="shared" si="1763"/>
        <v>O</v>
      </c>
      <c r="H1910" s="58" t="str">
        <f t="shared" si="1763"/>
        <v>O</v>
      </c>
      <c r="I1910" s="58" t="str">
        <f t="shared" si="1763"/>
        <v>O</v>
      </c>
      <c r="J1910" s="58" t="str">
        <f t="shared" si="1763"/>
        <v>O</v>
      </c>
      <c r="K1910" s="58" t="str">
        <f t="shared" si="1763"/>
        <v>O</v>
      </c>
      <c r="L1910" s="58" t="str">
        <f t="shared" si="1763"/>
        <v>O</v>
      </c>
      <c r="M1910" s="58" t="str">
        <f t="shared" si="1763"/>
        <v>O</v>
      </c>
      <c r="N1910" s="58" t="str">
        <f t="shared" si="1763"/>
        <v>O</v>
      </c>
      <c r="O1910" s="58" t="str">
        <f t="shared" si="1763"/>
        <v>O</v>
      </c>
      <c r="P1910" s="58" t="str">
        <f t="shared" si="1763"/>
        <v>O</v>
      </c>
      <c r="Q1910" s="58" t="str">
        <f t="shared" si="1763"/>
        <v>O</v>
      </c>
      <c r="T1910" s="257"/>
      <c r="U1910" s="257"/>
      <c r="V1910" s="257"/>
      <c r="W1910" s="257"/>
      <c r="X1910" s="257"/>
      <c r="Y1910" s="257"/>
      <c r="Z1910" s="257"/>
    </row>
    <row r="1911" spans="1:26">
      <c r="A1911" s="780"/>
      <c r="B1911" s="58" t="s">
        <v>35</v>
      </c>
      <c r="C1911" s="58" t="str">
        <f t="shared" ref="C1911:Q1911" si="1764">IF(C10=$V$258,"O",IF(C10=$W$258,"O",IF(C10=$X$258,"O",IF(C10=$Y$258,"O",IF(C10=$Z$258,"O",IF(C10=$AA$258,"O",IF(C10=$AB$258,"O",IF(C10=$AC$258,"O",IF(C10=$AD$258,"O",IF(C10=$AE$258,"O",IF(C10=$AF$258,"O",IF(C10=$AG$258,"O",IF(C10=$AH$258,"O",IF(C10=$AI$258,"O",IF(C10=$AJ$258,"O",IF(C10=$AK$258,"O",IF(C10=$AL$258,"O",IF(C10=$AM$258,"O",IF(C10=$AN$258,"O",IF(C10=$AO$258,"O",IF(C10=$AP$258,"O",IF(C10=$AQ$258,"O",IF(C10=$AR$258,"O",IF(C10=$AS$258,"O",IF(C10=$AT$258,"O",IF(C10=$AU$258,"O",IF(C10=$AV$258,"O",IF(C10=$AW$258,"O","X"))))))))))))))))))))))))))))</f>
        <v>X</v>
      </c>
      <c r="D1911" s="58" t="str">
        <f t="shared" si="1764"/>
        <v>X</v>
      </c>
      <c r="E1911" s="58" t="str">
        <f t="shared" si="1764"/>
        <v>X</v>
      </c>
      <c r="F1911" s="58" t="str">
        <f t="shared" si="1764"/>
        <v>X</v>
      </c>
      <c r="G1911" s="58" t="str">
        <f t="shared" si="1764"/>
        <v>X</v>
      </c>
      <c r="H1911" s="58" t="str">
        <f t="shared" si="1764"/>
        <v>X</v>
      </c>
      <c r="I1911" s="58" t="str">
        <f t="shared" si="1764"/>
        <v>X</v>
      </c>
      <c r="J1911" s="58" t="str">
        <f t="shared" si="1764"/>
        <v>X</v>
      </c>
      <c r="K1911" s="58" t="str">
        <f t="shared" si="1764"/>
        <v>X</v>
      </c>
      <c r="L1911" s="58" t="str">
        <f t="shared" si="1764"/>
        <v>X</v>
      </c>
      <c r="M1911" s="58" t="str">
        <f t="shared" si="1764"/>
        <v>X</v>
      </c>
      <c r="N1911" s="58" t="str">
        <f t="shared" si="1764"/>
        <v>X</v>
      </c>
      <c r="O1911" s="58" t="str">
        <f t="shared" si="1764"/>
        <v>X</v>
      </c>
      <c r="P1911" s="58" t="str">
        <f t="shared" si="1764"/>
        <v>X</v>
      </c>
      <c r="Q1911" s="58" t="str">
        <f t="shared" si="1764"/>
        <v>X</v>
      </c>
      <c r="T1911" s="257"/>
      <c r="U1911" s="257"/>
      <c r="V1911" s="257"/>
      <c r="W1911" s="257"/>
      <c r="X1911" s="257"/>
      <c r="Y1911" s="257"/>
      <c r="Z1911" s="257"/>
    </row>
    <row r="1912" spans="1:26">
      <c r="A1912" s="780"/>
      <c r="B1912" s="58" t="s">
        <v>36</v>
      </c>
      <c r="C1912" s="58" t="str">
        <f t="shared" ref="C1912:Q1912" si="1765">IF(C11=$V$258,"O",IF(C11=$W$258,"O",IF(C11=$X$258,"O",IF(C11=$Y$258,"O",IF(C11=$Z$258,"O",IF(C11=$AA$258,"O",IF(C11=$AB$258,"O",IF(C11=$AC$258,"O",IF(C11=$AD$258,"O",IF(C11=$AE$258,"O",IF(C11=$AF$258,"O",IF(C11=$AG$258,"O",IF(C11=$AH$258,"O",IF(C11=$AI$258,"O",IF(C11=$AJ$258,"O",IF(C11=$AK$258,"O",IF(C11=$AL$258,"O",IF(C11=$AM$258,"O",IF(C11=$AN$258,"O",IF(C11=$AO$258,"O",IF(C11=$AP$258,"O",IF(C11=$AQ$258,"O",IF(C11=$AR$258,"O",IF(C11=$AS$258,"O",IF(C11=$AT$258,"O",IF(C11=$AU$258,"O",IF(C11=$AV$258,"O",IF(C11=$AW$258,"O","X"))))))))))))))))))))))))))))</f>
        <v>O</v>
      </c>
      <c r="D1912" s="58" t="str">
        <f t="shared" si="1765"/>
        <v>O</v>
      </c>
      <c r="E1912" s="58" t="str">
        <f t="shared" si="1765"/>
        <v>O</v>
      </c>
      <c r="F1912" s="58" t="str">
        <f t="shared" si="1765"/>
        <v>O</v>
      </c>
      <c r="G1912" s="58" t="str">
        <f t="shared" si="1765"/>
        <v>O</v>
      </c>
      <c r="H1912" s="58" t="str">
        <f t="shared" si="1765"/>
        <v>O</v>
      </c>
      <c r="I1912" s="58" t="str">
        <f t="shared" si="1765"/>
        <v>O</v>
      </c>
      <c r="J1912" s="58" t="str">
        <f t="shared" si="1765"/>
        <v>O</v>
      </c>
      <c r="K1912" s="58" t="str">
        <f t="shared" si="1765"/>
        <v>O</v>
      </c>
      <c r="L1912" s="58" t="str">
        <f t="shared" si="1765"/>
        <v>O</v>
      </c>
      <c r="M1912" s="58" t="str">
        <f t="shared" si="1765"/>
        <v>O</v>
      </c>
      <c r="N1912" s="58" t="str">
        <f t="shared" si="1765"/>
        <v>O</v>
      </c>
      <c r="O1912" s="58" t="str">
        <f t="shared" si="1765"/>
        <v>O</v>
      </c>
      <c r="P1912" s="58" t="str">
        <f t="shared" si="1765"/>
        <v>O</v>
      </c>
      <c r="Q1912" s="58" t="str">
        <f t="shared" si="1765"/>
        <v>O</v>
      </c>
      <c r="T1912" s="257"/>
      <c r="U1912" s="257"/>
      <c r="V1912" s="257"/>
      <c r="W1912" s="257"/>
      <c r="X1912" s="257"/>
      <c r="Y1912" s="257"/>
      <c r="Z1912" s="257"/>
    </row>
    <row r="1913" spans="1:26">
      <c r="A1913" s="780"/>
      <c r="B1913" s="58" t="s">
        <v>21</v>
      </c>
      <c r="C1913" s="58" t="str">
        <f t="shared" ref="C1913:Q1913" si="1766">IF(C12=$V$258,"O",IF(C12=$W$258,"O",IF(C12=$X$258,"O",IF(C12=$Y$258,"O",IF(C12=$Z$258,"O",IF(C12=$AA$258,"O",IF(C12=$AB$258,"O",IF(C12=$AC$258,"O",IF(C12=$AD$258,"O",IF(C12=$AE$258,"O",IF(C12=$AF$258,"O",IF(C12=$AG$258,"O",IF(C12=$AH$258,"O",IF(C12=$AI$258,"O",IF(C12=$AJ$258,"O",IF(C12=$AK$258,"O",IF(C12=$AL$258,"O",IF(C12=$AM$258,"O",IF(C12=$AN$258,"O",IF(C12=$AO$258,"O",IF(C12=$AP$258,"O",IF(C12=$AQ$258,"O",IF(C12=$AR$258,"O",IF(C12=$AS$258,"O",IF(C12=$AT$258,"O",IF(C12=$AU$258,"O",IF(C12=$AV$258,"O",IF(C12=$AW$258,"O","X"))))))))))))))))))))))))))))</f>
        <v>X</v>
      </c>
      <c r="D1913" s="58" t="str">
        <f t="shared" si="1766"/>
        <v>X</v>
      </c>
      <c r="E1913" s="58" t="str">
        <f t="shared" si="1766"/>
        <v>X</v>
      </c>
      <c r="F1913" s="58" t="str">
        <f t="shared" si="1766"/>
        <v>X</v>
      </c>
      <c r="G1913" s="58" t="str">
        <f t="shared" si="1766"/>
        <v>X</v>
      </c>
      <c r="H1913" s="58" t="str">
        <f t="shared" si="1766"/>
        <v>X</v>
      </c>
      <c r="I1913" s="58" t="str">
        <f t="shared" si="1766"/>
        <v>X</v>
      </c>
      <c r="J1913" s="58" t="str">
        <f t="shared" si="1766"/>
        <v>X</v>
      </c>
      <c r="K1913" s="58" t="str">
        <f t="shared" si="1766"/>
        <v>X</v>
      </c>
      <c r="L1913" s="58" t="str">
        <f t="shared" si="1766"/>
        <v>X</v>
      </c>
      <c r="M1913" s="58" t="str">
        <f t="shared" si="1766"/>
        <v>X</v>
      </c>
      <c r="N1913" s="58" t="str">
        <f t="shared" si="1766"/>
        <v>X</v>
      </c>
      <c r="O1913" s="58" t="str">
        <f t="shared" si="1766"/>
        <v>X</v>
      </c>
      <c r="P1913" s="58" t="str">
        <f t="shared" si="1766"/>
        <v>X</v>
      </c>
      <c r="Q1913" s="58" t="str">
        <f t="shared" si="1766"/>
        <v>X</v>
      </c>
      <c r="T1913" s="257"/>
      <c r="U1913" s="257"/>
      <c r="V1913" s="257"/>
      <c r="W1913" s="257"/>
      <c r="X1913" s="257"/>
      <c r="Y1913" s="257"/>
      <c r="Z1913" s="257"/>
    </row>
    <row r="1914" spans="1:26">
      <c r="A1914" s="781"/>
      <c r="B1914" s="30" t="s">
        <v>46</v>
      </c>
      <c r="C1914" s="47">
        <f>COUNTIF(C1908:C1913,"O")</f>
        <v>4</v>
      </c>
      <c r="D1914" s="47">
        <f t="shared" ref="D1914:P1914" si="1767">COUNTIF(D1908:D1913,"O")</f>
        <v>4</v>
      </c>
      <c r="E1914" s="47">
        <f t="shared" si="1767"/>
        <v>4</v>
      </c>
      <c r="F1914" s="47">
        <f t="shared" si="1767"/>
        <v>4</v>
      </c>
      <c r="G1914" s="47">
        <f t="shared" si="1767"/>
        <v>4</v>
      </c>
      <c r="H1914" s="47">
        <f t="shared" si="1767"/>
        <v>4</v>
      </c>
      <c r="I1914" s="47">
        <f t="shared" si="1767"/>
        <v>4</v>
      </c>
      <c r="J1914" s="47">
        <f t="shared" si="1767"/>
        <v>4</v>
      </c>
      <c r="K1914" s="47">
        <f t="shared" si="1767"/>
        <v>4</v>
      </c>
      <c r="L1914" s="47">
        <f t="shared" si="1767"/>
        <v>4</v>
      </c>
      <c r="M1914" s="47">
        <f t="shared" si="1767"/>
        <v>4</v>
      </c>
      <c r="N1914" s="47">
        <f t="shared" si="1767"/>
        <v>4</v>
      </c>
      <c r="O1914" s="47">
        <f t="shared" si="1767"/>
        <v>4</v>
      </c>
      <c r="P1914" s="47">
        <f t="shared" si="1767"/>
        <v>4</v>
      </c>
      <c r="Q1914" s="47">
        <f>COUNTIF(Q1908:Q1913,"O")</f>
        <v>4</v>
      </c>
      <c r="T1914" s="257"/>
      <c r="U1914" s="257"/>
      <c r="V1914" s="257"/>
      <c r="W1914" s="257"/>
      <c r="X1914" s="257"/>
      <c r="Y1914" s="257"/>
      <c r="Z1914" s="257"/>
    </row>
    <row r="1915" spans="1:26" ht="18.75" customHeight="1">
      <c r="A1915" s="779">
        <v>243</v>
      </c>
      <c r="B1915" s="58" t="s">
        <v>32</v>
      </c>
      <c r="C1915" s="58" t="str">
        <f>IF(C7=$V$259,"O",IF(C7=$W$259,"O",IF(C7=$X$259,"O",IF(C7=$Y$259,"O",IF(C7=$Z$259,"O",IF(C7=$AA$259,"O",IF(C7=$AB$259,"O",IF(C7=$AC$259,"O",IF(C7=$AD$259,"O",IF(C7=$AE$259,"O",IF(C7=$AF$259,"O",IF(C7=$AG$259,"O",IF(C7=$AH$259,"O",IF(C7=$AI$259,"O",IF(C7=$AJ$259,"O",IF(C7=$AK$259,"O",IF(C7=$AL$259,"O",IF(C7=$AM$259,"O",IF(C7=$AN$259,"O",IF(C7=$AO$259,"O",IF(C7=$AP$259,"O",IF(C7=$AQ$259,"O",IF(C7=$AR$259,"O",IF(C7=$AS$259,"O","X"))))))))))))))))))))))))</f>
        <v>O</v>
      </c>
      <c r="D1915" s="58" t="str">
        <f t="shared" ref="D1915:Q1915" si="1768">IF(D7=$V$259,"O",IF(D7=$W$259,"O",IF(D7=$X$259,"O",IF(D7=$Y$259,"O",IF(D7=$Z$259,"O",IF(D7=$AA$259,"O",IF(D7=$AB$259,"O",IF(D7=$AC$259,"O",IF(D7=$AD$259,"O",IF(D7=$AE$259,"O",IF(D7=$AF$259,"O",IF(D7=$AG$259,"O",IF(D7=$AH$259,"O",IF(D7=$AI$259,"O",IF(D7=$AJ$259,"O",IF(D7=$AK$259,"O",IF(D7=$AL$259,"O",IF(D7=$AM$259,"O",IF(D7=$AN$259,"O",IF(D7=$AO$259,"O",IF(D7=$AP$259,"O",IF(D7=$AQ$259,"O",IF(D7=$AR$259,"O",IF(D7=$AS$259,"O","X"))))))))))))))))))))))))</f>
        <v>O</v>
      </c>
      <c r="E1915" s="58" t="str">
        <f t="shared" si="1768"/>
        <v>O</v>
      </c>
      <c r="F1915" s="58" t="str">
        <f t="shared" si="1768"/>
        <v>O</v>
      </c>
      <c r="G1915" s="58" t="str">
        <f t="shared" si="1768"/>
        <v>O</v>
      </c>
      <c r="H1915" s="58" t="str">
        <f t="shared" si="1768"/>
        <v>O</v>
      </c>
      <c r="I1915" s="58" t="str">
        <f t="shared" si="1768"/>
        <v>O</v>
      </c>
      <c r="J1915" s="58" t="str">
        <f t="shared" si="1768"/>
        <v>O</v>
      </c>
      <c r="K1915" s="58" t="str">
        <f t="shared" si="1768"/>
        <v>O</v>
      </c>
      <c r="L1915" s="58" t="str">
        <f t="shared" si="1768"/>
        <v>O</v>
      </c>
      <c r="M1915" s="58" t="str">
        <f t="shared" si="1768"/>
        <v>O</v>
      </c>
      <c r="N1915" s="58" t="str">
        <f t="shared" si="1768"/>
        <v>O</v>
      </c>
      <c r="O1915" s="58" t="str">
        <f t="shared" si="1768"/>
        <v>O</v>
      </c>
      <c r="P1915" s="58" t="str">
        <f t="shared" si="1768"/>
        <v>O</v>
      </c>
      <c r="Q1915" s="58" t="str">
        <f t="shared" si="1768"/>
        <v>O</v>
      </c>
      <c r="T1915" s="255"/>
      <c r="U1915" s="255"/>
      <c r="V1915" s="256"/>
      <c r="W1915" s="256"/>
      <c r="X1915" s="256"/>
      <c r="Y1915" s="256"/>
      <c r="Z1915" s="256"/>
    </row>
    <row r="1916" spans="1:26" ht="18.75" customHeight="1">
      <c r="A1916" s="780"/>
      <c r="B1916" s="58" t="s">
        <v>33</v>
      </c>
      <c r="C1916" s="58" t="str">
        <f t="shared" ref="C1916:Q1916" si="1769">IF(C8=$V$259,"O",IF(C8=$W$259,"O",IF(C8=$X$259,"O",IF(C8=$Y$259,"O",IF(C8=$Z$259,"O",IF(C8=$AA$259,"O",IF(C8=$AB$259,"O",IF(C8=$AC$259,"O",IF(C8=$AD$259,"O",IF(C8=$AE$259,"O",IF(C8=$AF$259,"O",IF(C8=$AG$259,"O",IF(C8=$AH$259,"O",IF(C8=$AI$259,"O",IF(C8=$AJ$259,"O",IF(C8=$AK$259,"O",IF(C8=$AL$259,"O",IF(C8=$AM$259,"O",IF(C8=$AN$259,"O",IF(C8=$AO$259,"O",IF(C8=$AP$259,"O",IF(C8=$AQ$259,"O",IF(C8=$AR$259,"O",IF(C8=$AS$259,"O","X"))))))))))))))))))))))))</f>
        <v>O</v>
      </c>
      <c r="D1916" s="58" t="str">
        <f t="shared" si="1769"/>
        <v>O</v>
      </c>
      <c r="E1916" s="58" t="str">
        <f t="shared" si="1769"/>
        <v>O</v>
      </c>
      <c r="F1916" s="58" t="str">
        <f t="shared" si="1769"/>
        <v>O</v>
      </c>
      <c r="G1916" s="58" t="str">
        <f t="shared" si="1769"/>
        <v>O</v>
      </c>
      <c r="H1916" s="58" t="str">
        <f t="shared" si="1769"/>
        <v>O</v>
      </c>
      <c r="I1916" s="58" t="str">
        <f t="shared" si="1769"/>
        <v>O</v>
      </c>
      <c r="J1916" s="58" t="str">
        <f t="shared" si="1769"/>
        <v>O</v>
      </c>
      <c r="K1916" s="58" t="str">
        <f t="shared" si="1769"/>
        <v>O</v>
      </c>
      <c r="L1916" s="58" t="str">
        <f t="shared" si="1769"/>
        <v>O</v>
      </c>
      <c r="M1916" s="58" t="str">
        <f t="shared" si="1769"/>
        <v>O</v>
      </c>
      <c r="N1916" s="58" t="str">
        <f t="shared" si="1769"/>
        <v>O</v>
      </c>
      <c r="O1916" s="58" t="str">
        <f t="shared" si="1769"/>
        <v>O</v>
      </c>
      <c r="P1916" s="58" t="str">
        <f t="shared" si="1769"/>
        <v>O</v>
      </c>
      <c r="Q1916" s="58" t="str">
        <f t="shared" si="1769"/>
        <v>O</v>
      </c>
    </row>
    <row r="1917" spans="1:26" ht="18.75" customHeight="1">
      <c r="A1917" s="780"/>
      <c r="B1917" s="58" t="s">
        <v>34</v>
      </c>
      <c r="C1917" s="58" t="str">
        <f t="shared" ref="C1917:Q1917" si="1770">IF(C9=$V$259,"O",IF(C9=$W$259,"O",IF(C9=$X$259,"O",IF(C9=$Y$259,"O",IF(C9=$Z$259,"O",IF(C9=$AA$259,"O",IF(C9=$AB$259,"O",IF(C9=$AC$259,"O",IF(C9=$AD$259,"O",IF(C9=$AE$259,"O",IF(C9=$AF$259,"O",IF(C9=$AG$259,"O",IF(C9=$AH$259,"O",IF(C9=$AI$259,"O",IF(C9=$AJ$259,"O",IF(C9=$AK$259,"O",IF(C9=$AL$259,"O",IF(C9=$AM$259,"O",IF(C9=$AN$259,"O",IF(C9=$AO$259,"O",IF(C9=$AP$259,"O",IF(C9=$AQ$259,"O",IF(C9=$AR$259,"O",IF(C9=$AS$259,"O","X"))))))))))))))))))))))))</f>
        <v>X</v>
      </c>
      <c r="D1917" s="58" t="str">
        <f t="shared" si="1770"/>
        <v>X</v>
      </c>
      <c r="E1917" s="58" t="str">
        <f t="shared" si="1770"/>
        <v>X</v>
      </c>
      <c r="F1917" s="58" t="str">
        <f t="shared" si="1770"/>
        <v>X</v>
      </c>
      <c r="G1917" s="58" t="str">
        <f t="shared" si="1770"/>
        <v>X</v>
      </c>
      <c r="H1917" s="58" t="str">
        <f t="shared" si="1770"/>
        <v>X</v>
      </c>
      <c r="I1917" s="58" t="str">
        <f t="shared" si="1770"/>
        <v>X</v>
      </c>
      <c r="J1917" s="58" t="str">
        <f t="shared" si="1770"/>
        <v>X</v>
      </c>
      <c r="K1917" s="58" t="str">
        <f t="shared" si="1770"/>
        <v>X</v>
      </c>
      <c r="L1917" s="58" t="str">
        <f t="shared" si="1770"/>
        <v>X</v>
      </c>
      <c r="M1917" s="58" t="str">
        <f t="shared" si="1770"/>
        <v>X</v>
      </c>
      <c r="N1917" s="58" t="str">
        <f t="shared" si="1770"/>
        <v>X</v>
      </c>
      <c r="O1917" s="58" t="str">
        <f t="shared" si="1770"/>
        <v>X</v>
      </c>
      <c r="P1917" s="58" t="str">
        <f t="shared" si="1770"/>
        <v>X</v>
      </c>
      <c r="Q1917" s="58" t="str">
        <f t="shared" si="1770"/>
        <v>X</v>
      </c>
    </row>
    <row r="1918" spans="1:26" ht="18.75" customHeight="1">
      <c r="A1918" s="780"/>
      <c r="B1918" s="58" t="s">
        <v>35</v>
      </c>
      <c r="C1918" s="58" t="str">
        <f t="shared" ref="C1918:Q1918" si="1771">IF(C10=$V$259,"O",IF(C10=$W$259,"O",IF(C10=$X$259,"O",IF(C10=$Y$259,"O",IF(C10=$Z$259,"O",IF(C10=$AA$259,"O",IF(C10=$AB$259,"O",IF(C10=$AC$259,"O",IF(C10=$AD$259,"O",IF(C10=$AE$259,"O",IF(C10=$AF$259,"O",IF(C10=$AG$259,"O",IF(C10=$AH$259,"O",IF(C10=$AI$259,"O",IF(C10=$AJ$259,"O",IF(C10=$AK$259,"O",IF(C10=$AL$259,"O",IF(C10=$AM$259,"O",IF(C10=$AN$259,"O",IF(C10=$AO$259,"O",IF(C10=$AP$259,"O",IF(C10=$AQ$259,"O",IF(C10=$AR$259,"O",IF(C10=$AS$259,"O","X"))))))))))))))))))))))))</f>
        <v>O</v>
      </c>
      <c r="D1918" s="58" t="str">
        <f t="shared" si="1771"/>
        <v>O</v>
      </c>
      <c r="E1918" s="58" t="str">
        <f t="shared" si="1771"/>
        <v>O</v>
      </c>
      <c r="F1918" s="58" t="str">
        <f t="shared" si="1771"/>
        <v>O</v>
      </c>
      <c r="G1918" s="58" t="str">
        <f t="shared" si="1771"/>
        <v>O</v>
      </c>
      <c r="H1918" s="58" t="str">
        <f t="shared" si="1771"/>
        <v>O</v>
      </c>
      <c r="I1918" s="58" t="str">
        <f t="shared" si="1771"/>
        <v>O</v>
      </c>
      <c r="J1918" s="58" t="str">
        <f t="shared" si="1771"/>
        <v>O</v>
      </c>
      <c r="K1918" s="58" t="str">
        <f t="shared" si="1771"/>
        <v>O</v>
      </c>
      <c r="L1918" s="58" t="str">
        <f t="shared" si="1771"/>
        <v>O</v>
      </c>
      <c r="M1918" s="58" t="str">
        <f t="shared" si="1771"/>
        <v>O</v>
      </c>
      <c r="N1918" s="58" t="str">
        <f t="shared" si="1771"/>
        <v>O</v>
      </c>
      <c r="O1918" s="58" t="str">
        <f t="shared" si="1771"/>
        <v>O</v>
      </c>
      <c r="P1918" s="58" t="str">
        <f t="shared" si="1771"/>
        <v>O</v>
      </c>
      <c r="Q1918" s="58" t="str">
        <f t="shared" si="1771"/>
        <v>O</v>
      </c>
    </row>
    <row r="1919" spans="1:26" ht="18.75" customHeight="1">
      <c r="A1919" s="780"/>
      <c r="B1919" s="58" t="s">
        <v>36</v>
      </c>
      <c r="C1919" s="58" t="str">
        <f t="shared" ref="C1919:Q1919" si="1772">IF(C11=$V$259,"O",IF(C11=$W$259,"O",IF(C11=$X$259,"O",IF(C11=$Y$259,"O",IF(C11=$Z$259,"O",IF(C11=$AA$259,"O",IF(C11=$AB$259,"O",IF(C11=$AC$259,"O",IF(C11=$AD$259,"O",IF(C11=$AE$259,"O",IF(C11=$AF$259,"O",IF(C11=$AG$259,"O",IF(C11=$AH$259,"O",IF(C11=$AI$259,"O",IF(C11=$AJ$259,"O",IF(C11=$AK$259,"O",IF(C11=$AL$259,"O",IF(C11=$AM$259,"O",IF(C11=$AN$259,"O",IF(C11=$AO$259,"O",IF(C11=$AP$259,"O",IF(C11=$AQ$259,"O",IF(C11=$AR$259,"O",IF(C11=$AS$259,"O","X"))))))))))))))))))))))))</f>
        <v>X</v>
      </c>
      <c r="D1919" s="58" t="str">
        <f t="shared" si="1772"/>
        <v>X</v>
      </c>
      <c r="E1919" s="58" t="str">
        <f t="shared" si="1772"/>
        <v>X</v>
      </c>
      <c r="F1919" s="58" t="str">
        <f t="shared" si="1772"/>
        <v>X</v>
      </c>
      <c r="G1919" s="58" t="str">
        <f t="shared" si="1772"/>
        <v>X</v>
      </c>
      <c r="H1919" s="58" t="str">
        <f t="shared" si="1772"/>
        <v>X</v>
      </c>
      <c r="I1919" s="58" t="str">
        <f t="shared" si="1772"/>
        <v>X</v>
      </c>
      <c r="J1919" s="58" t="str">
        <f t="shared" si="1772"/>
        <v>X</v>
      </c>
      <c r="K1919" s="58" t="str">
        <f t="shared" si="1772"/>
        <v>X</v>
      </c>
      <c r="L1919" s="58" t="str">
        <f t="shared" si="1772"/>
        <v>X</v>
      </c>
      <c r="M1919" s="58" t="str">
        <f t="shared" si="1772"/>
        <v>X</v>
      </c>
      <c r="N1919" s="58" t="str">
        <f t="shared" si="1772"/>
        <v>X</v>
      </c>
      <c r="O1919" s="58" t="str">
        <f t="shared" si="1772"/>
        <v>X</v>
      </c>
      <c r="P1919" s="58" t="str">
        <f t="shared" si="1772"/>
        <v>X</v>
      </c>
      <c r="Q1919" s="58" t="str">
        <f t="shared" si="1772"/>
        <v>X</v>
      </c>
    </row>
    <row r="1920" spans="1:26" ht="18.75" customHeight="1">
      <c r="A1920" s="780"/>
      <c r="B1920" s="58" t="s">
        <v>21</v>
      </c>
      <c r="C1920" s="58" t="str">
        <f t="shared" ref="C1920:Q1920" si="1773">IF(C12=$V$259,"O",IF(C12=$W$259,"O",IF(C12=$X$259,"O",IF(C12=$Y$259,"O",IF(C12=$Z$259,"O",IF(C12=$AA$259,"O",IF(C12=$AB$259,"O",IF(C12=$AC$259,"O",IF(C12=$AD$259,"O",IF(C12=$AE$259,"O",IF(C12=$AF$259,"O",IF(C12=$AG$259,"O",IF(C12=$AH$259,"O",IF(C12=$AI$259,"O",IF(C12=$AJ$259,"O",IF(C12=$AK$259,"O",IF(C12=$AL$259,"O",IF(C12=$AM$259,"O",IF(C12=$AN$259,"O",IF(C12=$AO$259,"O",IF(C12=$AP$259,"O",IF(C12=$AQ$259,"O",IF(C12=$AR$259,"O",IF(C12=$AS$259,"O","X"))))))))))))))))))))))))</f>
        <v>O</v>
      </c>
      <c r="D1920" s="58" t="str">
        <f t="shared" si="1773"/>
        <v>O</v>
      </c>
      <c r="E1920" s="58" t="str">
        <f t="shared" si="1773"/>
        <v>O</v>
      </c>
      <c r="F1920" s="58" t="str">
        <f t="shared" si="1773"/>
        <v>O</v>
      </c>
      <c r="G1920" s="58" t="str">
        <f t="shared" si="1773"/>
        <v>O</v>
      </c>
      <c r="H1920" s="58" t="str">
        <f t="shared" si="1773"/>
        <v>O</v>
      </c>
      <c r="I1920" s="58" t="str">
        <f t="shared" si="1773"/>
        <v>O</v>
      </c>
      <c r="J1920" s="58" t="str">
        <f t="shared" si="1773"/>
        <v>O</v>
      </c>
      <c r="K1920" s="58" t="str">
        <f t="shared" si="1773"/>
        <v>O</v>
      </c>
      <c r="L1920" s="58" t="str">
        <f t="shared" si="1773"/>
        <v>O</v>
      </c>
      <c r="M1920" s="58" t="str">
        <f t="shared" si="1773"/>
        <v>O</v>
      </c>
      <c r="N1920" s="58" t="str">
        <f t="shared" si="1773"/>
        <v>O</v>
      </c>
      <c r="O1920" s="58" t="str">
        <f t="shared" si="1773"/>
        <v>O</v>
      </c>
      <c r="P1920" s="58" t="str">
        <f t="shared" si="1773"/>
        <v>O</v>
      </c>
      <c r="Q1920" s="58" t="str">
        <f t="shared" si="1773"/>
        <v>O</v>
      </c>
    </row>
    <row r="1921" spans="1:17" ht="18.75" customHeight="1">
      <c r="A1921" s="781"/>
      <c r="B1921" s="30" t="s">
        <v>46</v>
      </c>
      <c r="C1921" s="47">
        <f>COUNTIF(C1915:C1920,"O")</f>
        <v>4</v>
      </c>
      <c r="D1921" s="47">
        <f t="shared" ref="D1921:P1921" si="1774">COUNTIF(D1915:D1920,"O")</f>
        <v>4</v>
      </c>
      <c r="E1921" s="47">
        <f t="shared" si="1774"/>
        <v>4</v>
      </c>
      <c r="F1921" s="47">
        <f t="shared" si="1774"/>
        <v>4</v>
      </c>
      <c r="G1921" s="47">
        <f t="shared" si="1774"/>
        <v>4</v>
      </c>
      <c r="H1921" s="47">
        <f t="shared" si="1774"/>
        <v>4</v>
      </c>
      <c r="I1921" s="47">
        <f t="shared" si="1774"/>
        <v>4</v>
      </c>
      <c r="J1921" s="47">
        <f t="shared" si="1774"/>
        <v>4</v>
      </c>
      <c r="K1921" s="47">
        <f t="shared" si="1774"/>
        <v>4</v>
      </c>
      <c r="L1921" s="47">
        <f t="shared" si="1774"/>
        <v>4</v>
      </c>
      <c r="M1921" s="47">
        <f t="shared" si="1774"/>
        <v>4</v>
      </c>
      <c r="N1921" s="47">
        <f t="shared" si="1774"/>
        <v>4</v>
      </c>
      <c r="O1921" s="47">
        <f t="shared" si="1774"/>
        <v>4</v>
      </c>
      <c r="P1921" s="47">
        <f t="shared" si="1774"/>
        <v>4</v>
      </c>
      <c r="Q1921" s="47">
        <f>COUNTIF(Q1915:Q1920,"O")</f>
        <v>4</v>
      </c>
    </row>
    <row r="1922" spans="1:17">
      <c r="A1922" s="1">
        <v>244</v>
      </c>
      <c r="B1922" s="154" t="s">
        <v>1100</v>
      </c>
      <c r="C1922" s="58" t="str">
        <f>C1914&amp;C1921</f>
        <v>44</v>
      </c>
      <c r="D1922" s="58" t="str">
        <f>D1914&amp;D1921</f>
        <v>44</v>
      </c>
      <c r="E1922" s="58" t="str">
        <f t="shared" ref="E1922:O1922" si="1775">E1914&amp;E1921</f>
        <v>44</v>
      </c>
      <c r="F1922" s="58" t="str">
        <f t="shared" si="1775"/>
        <v>44</v>
      </c>
      <c r="G1922" s="58" t="str">
        <f t="shared" si="1775"/>
        <v>44</v>
      </c>
      <c r="H1922" s="58" t="str">
        <f t="shared" si="1775"/>
        <v>44</v>
      </c>
      <c r="I1922" s="58" t="str">
        <f t="shared" si="1775"/>
        <v>44</v>
      </c>
      <c r="J1922" s="58" t="str">
        <f t="shared" si="1775"/>
        <v>44</v>
      </c>
      <c r="K1922" s="58" t="str">
        <f t="shared" si="1775"/>
        <v>44</v>
      </c>
      <c r="L1922" s="58" t="str">
        <f t="shared" si="1775"/>
        <v>44</v>
      </c>
      <c r="M1922" s="58" t="str">
        <f t="shared" si="1775"/>
        <v>44</v>
      </c>
      <c r="N1922" s="58" t="str">
        <f t="shared" si="1775"/>
        <v>44</v>
      </c>
      <c r="O1922" s="58" t="str">
        <f t="shared" si="1775"/>
        <v>44</v>
      </c>
      <c r="P1922" s="58" t="str">
        <f>P1914&amp;P1921</f>
        <v>44</v>
      </c>
      <c r="Q1922" s="58" t="str">
        <f>Q1914&amp;Q1921</f>
        <v>44</v>
      </c>
    </row>
    <row r="1923" spans="1:17">
      <c r="A1923" s="779">
        <v>245</v>
      </c>
      <c r="B1923" s="58" t="s">
        <v>32</v>
      </c>
      <c r="C1923" s="58" t="str">
        <f>IF(C7=$V$261,"O",IF(C7=$W$261,"O",IF(C7=$X$261,"O",IF(C7=$Y$261,"O",IF(C7=$Z$261,"O",IF(C7=$AA$261,"O",IF(C7=$AB$261,"O",IF(C7=$AC$261,"O",IF(C7=$AD$261,"O",IF(C7=$AE$261,"O",IF(C7=$AF$261,"O",IF(C7=$AG$261,"O",IF(C7=$AH$261,"O",IF(C7=$AI$261,"O",IF(C7=$AJ$261,"O",IF(C7=$AK$261,"O",IF(C7=$AL$261,"O",IF(C7=$AM$261,"O",IF(C7=$AN$261,"O",IF(C7=$AO$261,"O",IF(C7=$AP$261,"O",IF(C7=$AQ$261,"O",IF(C7=$AR$261,"O",IF(C7=$AS$261,"O",IF(C7=$AT$261,"O",IF(C7=$AU$261,"O",IF(C7=$AV$261,"O","X")))))))))))))))))))))))))))</f>
        <v>X</v>
      </c>
      <c r="D1923" s="58" t="str">
        <f t="shared" ref="D1923:Q1923" si="1776">IF(D7=$V$261,"O",IF(D7=$W$261,"O",IF(D7=$X$261,"O",IF(D7=$Y$261,"O",IF(D7=$Z$261,"O",IF(D7=$AA$261,"O",IF(D7=$AB$261,"O",IF(D7=$AC$261,"O",IF(D7=$AD$261,"O",IF(D7=$AE$261,"O",IF(D7=$AF$261,"O",IF(D7=$AG$261,"O",IF(D7=$AH$261,"O",IF(D7=$AI$261,"O",IF(D7=$AJ$261,"O",IF(D7=$AK$261,"O",IF(D7=$AL$261,"O",IF(D7=$AM$261,"O",IF(D7=$AN$261,"O",IF(D7=$AO$261,"O",IF(D7=$AP$261,"O",IF(D7=$AQ$261,"O",IF(D7=$AR$261,"O",IF(D7=$AS$261,"O",IF(D7=$AT$261,"O",IF(D7=$AU$261,"O",IF(D7=$AV$261,"O","X")))))))))))))))))))))))))))</f>
        <v>X</v>
      </c>
      <c r="E1923" s="58" t="str">
        <f t="shared" si="1776"/>
        <v>X</v>
      </c>
      <c r="F1923" s="58" t="str">
        <f t="shared" si="1776"/>
        <v>X</v>
      </c>
      <c r="G1923" s="58" t="str">
        <f t="shared" si="1776"/>
        <v>X</v>
      </c>
      <c r="H1923" s="58" t="str">
        <f t="shared" si="1776"/>
        <v>X</v>
      </c>
      <c r="I1923" s="58" t="str">
        <f t="shared" si="1776"/>
        <v>X</v>
      </c>
      <c r="J1923" s="58" t="str">
        <f t="shared" si="1776"/>
        <v>X</v>
      </c>
      <c r="K1923" s="58" t="str">
        <f t="shared" si="1776"/>
        <v>X</v>
      </c>
      <c r="L1923" s="58" t="str">
        <f t="shared" si="1776"/>
        <v>X</v>
      </c>
      <c r="M1923" s="58" t="str">
        <f t="shared" si="1776"/>
        <v>X</v>
      </c>
      <c r="N1923" s="58" t="str">
        <f t="shared" si="1776"/>
        <v>X</v>
      </c>
      <c r="O1923" s="58" t="str">
        <f t="shared" si="1776"/>
        <v>X</v>
      </c>
      <c r="P1923" s="58" t="str">
        <f t="shared" si="1776"/>
        <v>X</v>
      </c>
      <c r="Q1923" s="58" t="str">
        <f t="shared" si="1776"/>
        <v>X</v>
      </c>
    </row>
    <row r="1924" spans="1:17">
      <c r="A1924" s="780"/>
      <c r="B1924" s="58" t="s">
        <v>33</v>
      </c>
      <c r="C1924" s="58" t="str">
        <f t="shared" ref="C1924:Q1924" si="1777">IF(C8=$V$261,"O",IF(C8=$W$261,"O",IF(C8=$X$261,"O",IF(C8=$Y$261,"O",IF(C8=$Z$261,"O",IF(C8=$AA$261,"O",IF(C8=$AB$261,"O",IF(C8=$AC$261,"O",IF(C8=$AD$261,"O",IF(C8=$AE$261,"O",IF(C8=$AF$261,"O",IF(C8=$AG$261,"O",IF(C8=$AH$261,"O",IF(C8=$AI$261,"O",IF(C8=$AJ$261,"O",IF(C8=$AK$261,"O",IF(C8=$AL$261,"O",IF(C8=$AM$261,"O",IF(C8=$AN$261,"O",IF(C8=$AO$261,"O",IF(C8=$AP$261,"O",IF(C8=$AQ$261,"O",IF(C8=$AR$261,"O",IF(C8=$AS$261,"O",IF(C8=$AT$261,"O",IF(C8=$AU$261,"O",IF(C8=$AV$261,"O","X")))))))))))))))))))))))))))</f>
        <v>O</v>
      </c>
      <c r="D1924" s="58" t="str">
        <f t="shared" si="1777"/>
        <v>O</v>
      </c>
      <c r="E1924" s="58" t="str">
        <f t="shared" si="1777"/>
        <v>O</v>
      </c>
      <c r="F1924" s="58" t="str">
        <f t="shared" si="1777"/>
        <v>O</v>
      </c>
      <c r="G1924" s="58" t="str">
        <f t="shared" si="1777"/>
        <v>O</v>
      </c>
      <c r="H1924" s="58" t="str">
        <f t="shared" si="1777"/>
        <v>O</v>
      </c>
      <c r="I1924" s="58" t="str">
        <f t="shared" si="1777"/>
        <v>O</v>
      </c>
      <c r="J1924" s="58" t="str">
        <f t="shared" si="1777"/>
        <v>O</v>
      </c>
      <c r="K1924" s="58" t="str">
        <f t="shared" si="1777"/>
        <v>O</v>
      </c>
      <c r="L1924" s="58" t="str">
        <f t="shared" si="1777"/>
        <v>O</v>
      </c>
      <c r="M1924" s="58" t="str">
        <f t="shared" si="1777"/>
        <v>O</v>
      </c>
      <c r="N1924" s="58" t="str">
        <f t="shared" si="1777"/>
        <v>O</v>
      </c>
      <c r="O1924" s="58" t="str">
        <f t="shared" si="1777"/>
        <v>O</v>
      </c>
      <c r="P1924" s="58" t="str">
        <f t="shared" si="1777"/>
        <v>O</v>
      </c>
      <c r="Q1924" s="58" t="str">
        <f t="shared" si="1777"/>
        <v>O</v>
      </c>
    </row>
    <row r="1925" spans="1:17">
      <c r="A1925" s="780"/>
      <c r="B1925" s="58" t="s">
        <v>34</v>
      </c>
      <c r="C1925" s="58" t="str">
        <f t="shared" ref="C1925:Q1925" si="1778">IF(C9=$V$261,"O",IF(C9=$W$261,"O",IF(C9=$X$261,"O",IF(C9=$Y$261,"O",IF(C9=$Z$261,"O",IF(C9=$AA$261,"O",IF(C9=$AB$261,"O",IF(C9=$AC$261,"O",IF(C9=$AD$261,"O",IF(C9=$AE$261,"O",IF(C9=$AF$261,"O",IF(C9=$AG$261,"O",IF(C9=$AH$261,"O",IF(C9=$AI$261,"O",IF(C9=$AJ$261,"O",IF(C9=$AK$261,"O",IF(C9=$AL$261,"O",IF(C9=$AM$261,"O",IF(C9=$AN$261,"O",IF(C9=$AO$261,"O",IF(C9=$AP$261,"O",IF(C9=$AQ$261,"O",IF(C9=$AR$261,"O",IF(C9=$AS$261,"O",IF(C9=$AT$261,"O",IF(C9=$AU$261,"O",IF(C9=$AV$261,"O","X")))))))))))))))))))))))))))</f>
        <v>O</v>
      </c>
      <c r="D1925" s="58" t="str">
        <f t="shared" si="1778"/>
        <v>O</v>
      </c>
      <c r="E1925" s="58" t="str">
        <f t="shared" si="1778"/>
        <v>O</v>
      </c>
      <c r="F1925" s="58" t="str">
        <f t="shared" si="1778"/>
        <v>O</v>
      </c>
      <c r="G1925" s="58" t="str">
        <f t="shared" si="1778"/>
        <v>O</v>
      </c>
      <c r="H1925" s="58" t="str">
        <f t="shared" si="1778"/>
        <v>O</v>
      </c>
      <c r="I1925" s="58" t="str">
        <f t="shared" si="1778"/>
        <v>O</v>
      </c>
      <c r="J1925" s="58" t="str">
        <f t="shared" si="1778"/>
        <v>O</v>
      </c>
      <c r="K1925" s="58" t="str">
        <f t="shared" si="1778"/>
        <v>O</v>
      </c>
      <c r="L1925" s="58" t="str">
        <f t="shared" si="1778"/>
        <v>O</v>
      </c>
      <c r="M1925" s="58" t="str">
        <f t="shared" si="1778"/>
        <v>O</v>
      </c>
      <c r="N1925" s="58" t="str">
        <f t="shared" si="1778"/>
        <v>O</v>
      </c>
      <c r="O1925" s="58" t="str">
        <f t="shared" si="1778"/>
        <v>O</v>
      </c>
      <c r="P1925" s="58" t="str">
        <f t="shared" si="1778"/>
        <v>O</v>
      </c>
      <c r="Q1925" s="58" t="str">
        <f t="shared" si="1778"/>
        <v>O</v>
      </c>
    </row>
    <row r="1926" spans="1:17">
      <c r="A1926" s="780"/>
      <c r="B1926" s="58" t="s">
        <v>35</v>
      </c>
      <c r="C1926" s="58" t="str">
        <f t="shared" ref="C1926:Q1926" si="1779">IF(C10=$V$261,"O",IF(C10=$W$261,"O",IF(C10=$X$261,"O",IF(C10=$Y$261,"O",IF(C10=$Z$261,"O",IF(C10=$AA$261,"O",IF(C10=$AB$261,"O",IF(C10=$AC$261,"O",IF(C10=$AD$261,"O",IF(C10=$AE$261,"O",IF(C10=$AF$261,"O",IF(C10=$AG$261,"O",IF(C10=$AH$261,"O",IF(C10=$AI$261,"O",IF(C10=$AJ$261,"O",IF(C10=$AK$261,"O",IF(C10=$AL$261,"O",IF(C10=$AM$261,"O",IF(C10=$AN$261,"O",IF(C10=$AO$261,"O",IF(C10=$AP$261,"O",IF(C10=$AQ$261,"O",IF(C10=$AR$261,"O",IF(C10=$AS$261,"O",IF(C10=$AT$261,"O",IF(C10=$AU$261,"O",IF(C10=$AV$261,"O","X")))))))))))))))))))))))))))</f>
        <v>X</v>
      </c>
      <c r="D1926" s="58" t="str">
        <f t="shared" si="1779"/>
        <v>X</v>
      </c>
      <c r="E1926" s="58" t="str">
        <f t="shared" si="1779"/>
        <v>X</v>
      </c>
      <c r="F1926" s="58" t="str">
        <f t="shared" si="1779"/>
        <v>X</v>
      </c>
      <c r="G1926" s="58" t="str">
        <f t="shared" si="1779"/>
        <v>X</v>
      </c>
      <c r="H1926" s="58" t="str">
        <f t="shared" si="1779"/>
        <v>X</v>
      </c>
      <c r="I1926" s="58" t="str">
        <f t="shared" si="1779"/>
        <v>X</v>
      </c>
      <c r="J1926" s="58" t="str">
        <f t="shared" si="1779"/>
        <v>X</v>
      </c>
      <c r="K1926" s="58" t="str">
        <f t="shared" si="1779"/>
        <v>X</v>
      </c>
      <c r="L1926" s="58" t="str">
        <f t="shared" si="1779"/>
        <v>X</v>
      </c>
      <c r="M1926" s="58" t="str">
        <f t="shared" si="1779"/>
        <v>X</v>
      </c>
      <c r="N1926" s="58" t="str">
        <f t="shared" si="1779"/>
        <v>X</v>
      </c>
      <c r="O1926" s="58" t="str">
        <f t="shared" si="1779"/>
        <v>X</v>
      </c>
      <c r="P1926" s="58" t="str">
        <f t="shared" si="1779"/>
        <v>X</v>
      </c>
      <c r="Q1926" s="58" t="str">
        <f t="shared" si="1779"/>
        <v>X</v>
      </c>
    </row>
    <row r="1927" spans="1:17">
      <c r="A1927" s="780"/>
      <c r="B1927" s="58" t="s">
        <v>36</v>
      </c>
      <c r="C1927" s="58" t="str">
        <f t="shared" ref="C1927:Q1927" si="1780">IF(C11=$V$261,"O",IF(C11=$W$261,"O",IF(C11=$X$261,"O",IF(C11=$Y$261,"O",IF(C11=$Z$261,"O",IF(C11=$AA$261,"O",IF(C11=$AB$261,"O",IF(C11=$AC$261,"O",IF(C11=$AD$261,"O",IF(C11=$AE$261,"O",IF(C11=$AF$261,"O",IF(C11=$AG$261,"O",IF(C11=$AH$261,"O",IF(C11=$AI$261,"O",IF(C11=$AJ$261,"O",IF(C11=$AK$261,"O",IF(C11=$AL$261,"O",IF(C11=$AM$261,"O",IF(C11=$AN$261,"O",IF(C11=$AO$261,"O",IF(C11=$AP$261,"O",IF(C11=$AQ$261,"O",IF(C11=$AR$261,"O",IF(C11=$AS$261,"O",IF(C11=$AT$261,"O",IF(C11=$AU$261,"O",IF(C11=$AV$261,"O","X")))))))))))))))))))))))))))</f>
        <v>O</v>
      </c>
      <c r="D1927" s="58" t="str">
        <f t="shared" si="1780"/>
        <v>O</v>
      </c>
      <c r="E1927" s="58" t="str">
        <f t="shared" si="1780"/>
        <v>O</v>
      </c>
      <c r="F1927" s="58" t="str">
        <f t="shared" si="1780"/>
        <v>O</v>
      </c>
      <c r="G1927" s="58" t="str">
        <f t="shared" si="1780"/>
        <v>O</v>
      </c>
      <c r="H1927" s="58" t="str">
        <f t="shared" si="1780"/>
        <v>O</v>
      </c>
      <c r="I1927" s="58" t="str">
        <f t="shared" si="1780"/>
        <v>O</v>
      </c>
      <c r="J1927" s="58" t="str">
        <f t="shared" si="1780"/>
        <v>O</v>
      </c>
      <c r="K1927" s="58" t="str">
        <f t="shared" si="1780"/>
        <v>O</v>
      </c>
      <c r="L1927" s="58" t="str">
        <f t="shared" si="1780"/>
        <v>O</v>
      </c>
      <c r="M1927" s="58" t="str">
        <f t="shared" si="1780"/>
        <v>O</v>
      </c>
      <c r="N1927" s="58" t="str">
        <f t="shared" si="1780"/>
        <v>O</v>
      </c>
      <c r="O1927" s="58" t="str">
        <f t="shared" si="1780"/>
        <v>O</v>
      </c>
      <c r="P1927" s="58" t="str">
        <f t="shared" si="1780"/>
        <v>O</v>
      </c>
      <c r="Q1927" s="58" t="str">
        <f t="shared" si="1780"/>
        <v>O</v>
      </c>
    </row>
    <row r="1928" spans="1:17">
      <c r="A1928" s="780"/>
      <c r="B1928" s="58" t="s">
        <v>21</v>
      </c>
      <c r="C1928" s="58" t="str">
        <f t="shared" ref="C1928:Q1928" si="1781">IF(C12=$V$261,"O",IF(C12=$W$261,"O",IF(C12=$X$261,"O",IF(C12=$Y$261,"O",IF(C12=$Z$261,"O",IF(C12=$AA$261,"O",IF(C12=$AB$261,"O",IF(C12=$AC$261,"O",IF(C12=$AD$261,"O",IF(C12=$AE$261,"O",IF(C12=$AF$261,"O",IF(C12=$AG$261,"O",IF(C12=$AH$261,"O",IF(C12=$AI$261,"O",IF(C12=$AJ$261,"O",IF(C12=$AK$261,"O",IF(C12=$AL$261,"O",IF(C12=$AM$261,"O",IF(C12=$AN$261,"O",IF(C12=$AO$261,"O",IF(C12=$AP$261,"O",IF(C12=$AQ$261,"O",IF(C12=$AR$261,"O",IF(C12=$AS$261,"O",IF(C12=$AT$261,"O",IF(C12=$AU$261,"O",IF(C12=$AV$261,"O","X")))))))))))))))))))))))))))</f>
        <v>X</v>
      </c>
      <c r="D1928" s="58" t="str">
        <f t="shared" si="1781"/>
        <v>X</v>
      </c>
      <c r="E1928" s="58" t="str">
        <f t="shared" si="1781"/>
        <v>X</v>
      </c>
      <c r="F1928" s="58" t="str">
        <f t="shared" si="1781"/>
        <v>X</v>
      </c>
      <c r="G1928" s="58" t="str">
        <f t="shared" si="1781"/>
        <v>X</v>
      </c>
      <c r="H1928" s="58" t="str">
        <f t="shared" si="1781"/>
        <v>X</v>
      </c>
      <c r="I1928" s="58" t="str">
        <f t="shared" si="1781"/>
        <v>X</v>
      </c>
      <c r="J1928" s="58" t="str">
        <f t="shared" si="1781"/>
        <v>X</v>
      </c>
      <c r="K1928" s="58" t="str">
        <f t="shared" si="1781"/>
        <v>X</v>
      </c>
      <c r="L1928" s="58" t="str">
        <f t="shared" si="1781"/>
        <v>X</v>
      </c>
      <c r="M1928" s="58" t="str">
        <f t="shared" si="1781"/>
        <v>X</v>
      </c>
      <c r="N1928" s="58" t="str">
        <f t="shared" si="1781"/>
        <v>X</v>
      </c>
      <c r="O1928" s="58" t="str">
        <f t="shared" si="1781"/>
        <v>X</v>
      </c>
      <c r="P1928" s="58" t="str">
        <f t="shared" si="1781"/>
        <v>X</v>
      </c>
      <c r="Q1928" s="58" t="str">
        <f t="shared" si="1781"/>
        <v>X</v>
      </c>
    </row>
    <row r="1929" spans="1:17">
      <c r="A1929" s="781"/>
      <c r="B1929" s="30" t="s">
        <v>46</v>
      </c>
      <c r="C1929" s="47">
        <f>COUNTIF(C1923:C1928,"O")</f>
        <v>3</v>
      </c>
      <c r="D1929" s="47">
        <f t="shared" ref="D1929:P1929" si="1782">COUNTIF(D1923:D1928,"O")</f>
        <v>3</v>
      </c>
      <c r="E1929" s="47">
        <f t="shared" si="1782"/>
        <v>3</v>
      </c>
      <c r="F1929" s="47">
        <f t="shared" si="1782"/>
        <v>3</v>
      </c>
      <c r="G1929" s="47">
        <f t="shared" si="1782"/>
        <v>3</v>
      </c>
      <c r="H1929" s="47">
        <f t="shared" si="1782"/>
        <v>3</v>
      </c>
      <c r="I1929" s="47">
        <f t="shared" si="1782"/>
        <v>3</v>
      </c>
      <c r="J1929" s="47">
        <f t="shared" si="1782"/>
        <v>3</v>
      </c>
      <c r="K1929" s="47">
        <f t="shared" si="1782"/>
        <v>3</v>
      </c>
      <c r="L1929" s="47">
        <f t="shared" si="1782"/>
        <v>3</v>
      </c>
      <c r="M1929" s="47">
        <f t="shared" si="1782"/>
        <v>3</v>
      </c>
      <c r="N1929" s="47">
        <f t="shared" si="1782"/>
        <v>3</v>
      </c>
      <c r="O1929" s="47">
        <f t="shared" si="1782"/>
        <v>3</v>
      </c>
      <c r="P1929" s="47">
        <f t="shared" si="1782"/>
        <v>3</v>
      </c>
      <c r="Q1929" s="47">
        <f>COUNTIF(Q1923:Q1928,"O")</f>
        <v>3</v>
      </c>
    </row>
    <row r="1930" spans="1:17" ht="18.75" customHeight="1">
      <c r="A1930" s="779">
        <v>246</v>
      </c>
      <c r="B1930" s="58" t="s">
        <v>32</v>
      </c>
      <c r="C1930" s="58" t="str">
        <f>IF(C7=$V$262,"O",IF(C7=$W$262,"O",IF(C7=$X$262,"O",IF(C7=$Y$262,"O",IF(C7=$Z$262,"O",IF(C7=$AA$262,"O",IF(C7=$AB$262,"O",IF(C7=$AC$262,"O",IF(C7=$AD$262,"O",IF(C7=$AE$262,"O",IF(C7=$AF$262,"O",IF(C7=$AG$262,"O",IF(C7=$AH$262,"O",IF(C7=$AI$262,"O",IF(C7=$AJ$262,"O",IF(C7=$AK$262,"O",IF(C7=$AL$262,"O",IF(C7=$AM$262,"O",IF(C7=$AN$262,"O",IF(C7=$AO$262,"O",IF(C7=$AP$262,"O",IF(C7=$AQ$262,"O",IF(C7=$AR$262,"O",IF(C7=$AS$262,"O","X"))))))))))))))))))))))))</f>
        <v>O</v>
      </c>
      <c r="D1930" s="58" t="str">
        <f t="shared" ref="D1930:Q1930" si="1783">IF(D7=$V$262,"O",IF(D7=$W$262,"O",IF(D7=$X$262,"O",IF(D7=$Y$262,"O",IF(D7=$Z$262,"O",IF(D7=$AA$262,"O",IF(D7=$AB$262,"O",IF(D7=$AC$262,"O",IF(D7=$AD$262,"O",IF(D7=$AE$262,"O",IF(D7=$AF$262,"O",IF(D7=$AG$262,"O",IF(D7=$AH$262,"O",IF(D7=$AI$262,"O",IF(D7=$AJ$262,"O",IF(D7=$AK$262,"O",IF(D7=$AL$262,"O",IF(D7=$AM$262,"O",IF(D7=$AN$262,"O",IF(D7=$AO$262,"O",IF(D7=$AP$262,"O",IF(D7=$AQ$262,"O",IF(D7=$AR$262,"O",IF(D7=$AS$262,"O","X"))))))))))))))))))))))))</f>
        <v>O</v>
      </c>
      <c r="E1930" s="58" t="str">
        <f t="shared" si="1783"/>
        <v>O</v>
      </c>
      <c r="F1930" s="58" t="str">
        <f t="shared" si="1783"/>
        <v>O</v>
      </c>
      <c r="G1930" s="58" t="str">
        <f t="shared" si="1783"/>
        <v>O</v>
      </c>
      <c r="H1930" s="58" t="str">
        <f t="shared" si="1783"/>
        <v>O</v>
      </c>
      <c r="I1930" s="58" t="str">
        <f t="shared" si="1783"/>
        <v>O</v>
      </c>
      <c r="J1930" s="58" t="str">
        <f t="shared" si="1783"/>
        <v>O</v>
      </c>
      <c r="K1930" s="58" t="str">
        <f t="shared" si="1783"/>
        <v>O</v>
      </c>
      <c r="L1930" s="58" t="str">
        <f t="shared" si="1783"/>
        <v>O</v>
      </c>
      <c r="M1930" s="58" t="str">
        <f t="shared" si="1783"/>
        <v>O</v>
      </c>
      <c r="N1930" s="58" t="str">
        <f t="shared" si="1783"/>
        <v>O</v>
      </c>
      <c r="O1930" s="58" t="str">
        <f t="shared" si="1783"/>
        <v>O</v>
      </c>
      <c r="P1930" s="58" t="str">
        <f t="shared" si="1783"/>
        <v>O</v>
      </c>
      <c r="Q1930" s="58" t="str">
        <f t="shared" si="1783"/>
        <v>O</v>
      </c>
    </row>
    <row r="1931" spans="1:17" ht="18.75" customHeight="1">
      <c r="A1931" s="780"/>
      <c r="B1931" s="58" t="s">
        <v>33</v>
      </c>
      <c r="C1931" s="58" t="str">
        <f t="shared" ref="C1931:Q1931" si="1784">IF(C8=$V$262,"O",IF(C8=$W$262,"O",IF(C8=$X$262,"O",IF(C8=$Y$262,"O",IF(C8=$Z$262,"O",IF(C8=$AA$262,"O",IF(C8=$AB$262,"O",IF(C8=$AC$262,"O",IF(C8=$AD$262,"O",IF(C8=$AE$262,"O",IF(C8=$AF$262,"O",IF(C8=$AG$262,"O",IF(C8=$AH$262,"O",IF(C8=$AI$262,"O",IF(C8=$AJ$262,"O",IF(C8=$AK$262,"O",IF(C8=$AL$262,"O",IF(C8=$AM$262,"O",IF(C8=$AN$262,"O",IF(C8=$AO$262,"O",IF(C8=$AP$262,"O",IF(C8=$AQ$262,"O",IF(C8=$AR$262,"O",IF(C8=$AS$262,"O","X"))))))))))))))))))))))))</f>
        <v>O</v>
      </c>
      <c r="D1931" s="58" t="str">
        <f t="shared" si="1784"/>
        <v>O</v>
      </c>
      <c r="E1931" s="58" t="str">
        <f t="shared" si="1784"/>
        <v>O</v>
      </c>
      <c r="F1931" s="58" t="str">
        <f t="shared" si="1784"/>
        <v>O</v>
      </c>
      <c r="G1931" s="58" t="str">
        <f t="shared" si="1784"/>
        <v>O</v>
      </c>
      <c r="H1931" s="58" t="str">
        <f t="shared" si="1784"/>
        <v>O</v>
      </c>
      <c r="I1931" s="58" t="str">
        <f t="shared" si="1784"/>
        <v>O</v>
      </c>
      <c r="J1931" s="58" t="str">
        <f t="shared" si="1784"/>
        <v>O</v>
      </c>
      <c r="K1931" s="58" t="str">
        <f t="shared" si="1784"/>
        <v>O</v>
      </c>
      <c r="L1931" s="58" t="str">
        <f t="shared" si="1784"/>
        <v>O</v>
      </c>
      <c r="M1931" s="58" t="str">
        <f t="shared" si="1784"/>
        <v>O</v>
      </c>
      <c r="N1931" s="58" t="str">
        <f t="shared" si="1784"/>
        <v>O</v>
      </c>
      <c r="O1931" s="58" t="str">
        <f t="shared" si="1784"/>
        <v>O</v>
      </c>
      <c r="P1931" s="58" t="str">
        <f t="shared" si="1784"/>
        <v>O</v>
      </c>
      <c r="Q1931" s="58" t="str">
        <f t="shared" si="1784"/>
        <v>O</v>
      </c>
    </row>
    <row r="1932" spans="1:17" ht="18.75" customHeight="1">
      <c r="A1932" s="780"/>
      <c r="B1932" s="58" t="s">
        <v>34</v>
      </c>
      <c r="C1932" s="58" t="str">
        <f t="shared" ref="C1932:Q1932" si="1785">IF(C9=$V$262,"O",IF(C9=$W$262,"O",IF(C9=$X$262,"O",IF(C9=$Y$262,"O",IF(C9=$Z$262,"O",IF(C9=$AA$262,"O",IF(C9=$AB$262,"O",IF(C9=$AC$262,"O",IF(C9=$AD$262,"O",IF(C9=$AE$262,"O",IF(C9=$AF$262,"O",IF(C9=$AG$262,"O",IF(C9=$AH$262,"O",IF(C9=$AI$262,"O",IF(C9=$AJ$262,"O",IF(C9=$AK$262,"O",IF(C9=$AL$262,"O",IF(C9=$AM$262,"O",IF(C9=$AN$262,"O",IF(C9=$AO$262,"O",IF(C9=$AP$262,"O",IF(C9=$AQ$262,"O",IF(C9=$AR$262,"O",IF(C9=$AS$262,"O","X"))))))))))))))))))))))))</f>
        <v>X</v>
      </c>
      <c r="D1932" s="58" t="str">
        <f t="shared" si="1785"/>
        <v>X</v>
      </c>
      <c r="E1932" s="58" t="str">
        <f t="shared" si="1785"/>
        <v>X</v>
      </c>
      <c r="F1932" s="58" t="str">
        <f t="shared" si="1785"/>
        <v>X</v>
      </c>
      <c r="G1932" s="58" t="str">
        <f t="shared" si="1785"/>
        <v>X</v>
      </c>
      <c r="H1932" s="58" t="str">
        <f t="shared" si="1785"/>
        <v>X</v>
      </c>
      <c r="I1932" s="58" t="str">
        <f t="shared" si="1785"/>
        <v>X</v>
      </c>
      <c r="J1932" s="58" t="str">
        <f t="shared" si="1785"/>
        <v>X</v>
      </c>
      <c r="K1932" s="58" t="str">
        <f t="shared" si="1785"/>
        <v>X</v>
      </c>
      <c r="L1932" s="58" t="str">
        <f t="shared" si="1785"/>
        <v>X</v>
      </c>
      <c r="M1932" s="58" t="str">
        <f t="shared" si="1785"/>
        <v>X</v>
      </c>
      <c r="N1932" s="58" t="str">
        <f t="shared" si="1785"/>
        <v>X</v>
      </c>
      <c r="O1932" s="58" t="str">
        <f t="shared" si="1785"/>
        <v>X</v>
      </c>
      <c r="P1932" s="58" t="str">
        <f t="shared" si="1785"/>
        <v>X</v>
      </c>
      <c r="Q1932" s="58" t="str">
        <f t="shared" si="1785"/>
        <v>X</v>
      </c>
    </row>
    <row r="1933" spans="1:17" ht="18.75" customHeight="1">
      <c r="A1933" s="780"/>
      <c r="B1933" s="58" t="s">
        <v>35</v>
      </c>
      <c r="C1933" s="58" t="str">
        <f t="shared" ref="C1933:Q1933" si="1786">IF(C10=$V$262,"O",IF(C10=$W$262,"O",IF(C10=$X$262,"O",IF(C10=$Y$262,"O",IF(C10=$Z$262,"O",IF(C10=$AA$262,"O",IF(C10=$AB$262,"O",IF(C10=$AC$262,"O",IF(C10=$AD$262,"O",IF(C10=$AE$262,"O",IF(C10=$AF$262,"O",IF(C10=$AG$262,"O",IF(C10=$AH$262,"O",IF(C10=$AI$262,"O",IF(C10=$AJ$262,"O",IF(C10=$AK$262,"O",IF(C10=$AL$262,"O",IF(C10=$AM$262,"O",IF(C10=$AN$262,"O",IF(C10=$AO$262,"O",IF(C10=$AP$262,"O",IF(C10=$AQ$262,"O",IF(C10=$AR$262,"O",IF(C10=$AS$262,"O","X"))))))))))))))))))))))))</f>
        <v>O</v>
      </c>
      <c r="D1933" s="58" t="str">
        <f t="shared" si="1786"/>
        <v>O</v>
      </c>
      <c r="E1933" s="58" t="str">
        <f t="shared" si="1786"/>
        <v>O</v>
      </c>
      <c r="F1933" s="58" t="str">
        <f t="shared" si="1786"/>
        <v>O</v>
      </c>
      <c r="G1933" s="58" t="str">
        <f t="shared" si="1786"/>
        <v>O</v>
      </c>
      <c r="H1933" s="58" t="str">
        <f t="shared" si="1786"/>
        <v>O</v>
      </c>
      <c r="I1933" s="58" t="str">
        <f t="shared" si="1786"/>
        <v>O</v>
      </c>
      <c r="J1933" s="58" t="str">
        <f t="shared" si="1786"/>
        <v>O</v>
      </c>
      <c r="K1933" s="58" t="str">
        <f t="shared" si="1786"/>
        <v>O</v>
      </c>
      <c r="L1933" s="58" t="str">
        <f t="shared" si="1786"/>
        <v>O</v>
      </c>
      <c r="M1933" s="58" t="str">
        <f t="shared" si="1786"/>
        <v>O</v>
      </c>
      <c r="N1933" s="58" t="str">
        <f t="shared" si="1786"/>
        <v>O</v>
      </c>
      <c r="O1933" s="58" t="str">
        <f t="shared" si="1786"/>
        <v>O</v>
      </c>
      <c r="P1933" s="58" t="str">
        <f t="shared" si="1786"/>
        <v>O</v>
      </c>
      <c r="Q1933" s="58" t="str">
        <f t="shared" si="1786"/>
        <v>O</v>
      </c>
    </row>
    <row r="1934" spans="1:17" ht="18.75" customHeight="1">
      <c r="A1934" s="780"/>
      <c r="B1934" s="58" t="s">
        <v>36</v>
      </c>
      <c r="C1934" s="58" t="str">
        <f t="shared" ref="C1934:Q1934" si="1787">IF(C11=$V$262,"O",IF(C11=$W$262,"O",IF(C11=$X$262,"O",IF(C11=$Y$262,"O",IF(C11=$Z$262,"O",IF(C11=$AA$262,"O",IF(C11=$AB$262,"O",IF(C11=$AC$262,"O",IF(C11=$AD$262,"O",IF(C11=$AE$262,"O",IF(C11=$AF$262,"O",IF(C11=$AG$262,"O",IF(C11=$AH$262,"O",IF(C11=$AI$262,"O",IF(C11=$AJ$262,"O",IF(C11=$AK$262,"O",IF(C11=$AL$262,"O",IF(C11=$AM$262,"O",IF(C11=$AN$262,"O",IF(C11=$AO$262,"O",IF(C11=$AP$262,"O",IF(C11=$AQ$262,"O",IF(C11=$AR$262,"O",IF(C11=$AS$262,"O","X"))))))))))))))))))))))))</f>
        <v>X</v>
      </c>
      <c r="D1934" s="58" t="str">
        <f t="shared" si="1787"/>
        <v>X</v>
      </c>
      <c r="E1934" s="58" t="str">
        <f t="shared" si="1787"/>
        <v>X</v>
      </c>
      <c r="F1934" s="58" t="str">
        <f t="shared" si="1787"/>
        <v>X</v>
      </c>
      <c r="G1934" s="58" t="str">
        <f t="shared" si="1787"/>
        <v>X</v>
      </c>
      <c r="H1934" s="58" t="str">
        <f t="shared" si="1787"/>
        <v>X</v>
      </c>
      <c r="I1934" s="58" t="str">
        <f t="shared" si="1787"/>
        <v>X</v>
      </c>
      <c r="J1934" s="58" t="str">
        <f t="shared" si="1787"/>
        <v>X</v>
      </c>
      <c r="K1934" s="58" t="str">
        <f t="shared" si="1787"/>
        <v>X</v>
      </c>
      <c r="L1934" s="58" t="str">
        <f t="shared" si="1787"/>
        <v>X</v>
      </c>
      <c r="M1934" s="58" t="str">
        <f t="shared" si="1787"/>
        <v>X</v>
      </c>
      <c r="N1934" s="58" t="str">
        <f t="shared" si="1787"/>
        <v>X</v>
      </c>
      <c r="O1934" s="58" t="str">
        <f t="shared" si="1787"/>
        <v>X</v>
      </c>
      <c r="P1934" s="58" t="str">
        <f t="shared" si="1787"/>
        <v>X</v>
      </c>
      <c r="Q1934" s="58" t="str">
        <f t="shared" si="1787"/>
        <v>X</v>
      </c>
    </row>
    <row r="1935" spans="1:17" ht="18.75" customHeight="1">
      <c r="A1935" s="780"/>
      <c r="B1935" s="58" t="s">
        <v>21</v>
      </c>
      <c r="C1935" s="58" t="str">
        <f t="shared" ref="C1935:Q1935" si="1788">IF(C12=$V$262,"O",IF(C12=$W$262,"O",IF(C12=$X$262,"O",IF(C12=$Y$262,"O",IF(C12=$Z$262,"O",IF(C12=$AA$262,"O",IF(C12=$AB$262,"O",IF(C12=$AC$262,"O",IF(C12=$AD$262,"O",IF(C12=$AE$262,"O",IF(C12=$AF$262,"O",IF(C12=$AG$262,"O",IF(C12=$AH$262,"O",IF(C12=$AI$262,"O",IF(C12=$AJ$262,"O",IF(C12=$AK$262,"O",IF(C12=$AL$262,"O",IF(C12=$AM$262,"O",IF(C12=$AN$262,"O",IF(C12=$AO$262,"O",IF(C12=$AP$262,"O",IF(C12=$AQ$262,"O",IF(C12=$AR$262,"O",IF(C12=$AS$262,"O","X"))))))))))))))))))))))))</f>
        <v>O</v>
      </c>
      <c r="D1935" s="58" t="str">
        <f t="shared" si="1788"/>
        <v>O</v>
      </c>
      <c r="E1935" s="58" t="str">
        <f t="shared" si="1788"/>
        <v>O</v>
      </c>
      <c r="F1935" s="58" t="str">
        <f t="shared" si="1788"/>
        <v>O</v>
      </c>
      <c r="G1935" s="58" t="str">
        <f t="shared" si="1788"/>
        <v>O</v>
      </c>
      <c r="H1935" s="58" t="str">
        <f t="shared" si="1788"/>
        <v>O</v>
      </c>
      <c r="I1935" s="58" t="str">
        <f t="shared" si="1788"/>
        <v>O</v>
      </c>
      <c r="J1935" s="58" t="str">
        <f t="shared" si="1788"/>
        <v>O</v>
      </c>
      <c r="K1935" s="58" t="str">
        <f t="shared" si="1788"/>
        <v>O</v>
      </c>
      <c r="L1935" s="58" t="str">
        <f t="shared" si="1788"/>
        <v>O</v>
      </c>
      <c r="M1935" s="58" t="str">
        <f t="shared" si="1788"/>
        <v>O</v>
      </c>
      <c r="N1935" s="58" t="str">
        <f t="shared" si="1788"/>
        <v>O</v>
      </c>
      <c r="O1935" s="58" t="str">
        <f t="shared" si="1788"/>
        <v>O</v>
      </c>
      <c r="P1935" s="58" t="str">
        <f t="shared" si="1788"/>
        <v>O</v>
      </c>
      <c r="Q1935" s="58" t="str">
        <f t="shared" si="1788"/>
        <v>O</v>
      </c>
    </row>
    <row r="1936" spans="1:17" ht="18.75" customHeight="1">
      <c r="A1936" s="781"/>
      <c r="B1936" s="30" t="s">
        <v>46</v>
      </c>
      <c r="C1936" s="47">
        <f>COUNTIF(C1930:C1935,"O")</f>
        <v>4</v>
      </c>
      <c r="D1936" s="47">
        <f t="shared" ref="D1936:P1936" si="1789">COUNTIF(D1930:D1935,"O")</f>
        <v>4</v>
      </c>
      <c r="E1936" s="47">
        <f t="shared" si="1789"/>
        <v>4</v>
      </c>
      <c r="F1936" s="47">
        <f t="shared" si="1789"/>
        <v>4</v>
      </c>
      <c r="G1936" s="47">
        <f t="shared" si="1789"/>
        <v>4</v>
      </c>
      <c r="H1936" s="47">
        <f t="shared" si="1789"/>
        <v>4</v>
      </c>
      <c r="I1936" s="47">
        <f t="shared" si="1789"/>
        <v>4</v>
      </c>
      <c r="J1936" s="47">
        <f t="shared" si="1789"/>
        <v>4</v>
      </c>
      <c r="K1936" s="47">
        <f t="shared" si="1789"/>
        <v>4</v>
      </c>
      <c r="L1936" s="47">
        <f t="shared" si="1789"/>
        <v>4</v>
      </c>
      <c r="M1936" s="47">
        <f t="shared" si="1789"/>
        <v>4</v>
      </c>
      <c r="N1936" s="47">
        <f t="shared" si="1789"/>
        <v>4</v>
      </c>
      <c r="O1936" s="47">
        <f t="shared" si="1789"/>
        <v>4</v>
      </c>
      <c r="P1936" s="47">
        <f t="shared" si="1789"/>
        <v>4</v>
      </c>
      <c r="Q1936" s="47">
        <f>COUNTIF(Q1930:Q1935,"O")</f>
        <v>4</v>
      </c>
    </row>
    <row r="1937" spans="1:17">
      <c r="A1937" s="22">
        <v>247</v>
      </c>
      <c r="B1937" s="154" t="s">
        <v>1101</v>
      </c>
      <c r="C1937" s="58" t="str">
        <f>C1929&amp;C1936</f>
        <v>34</v>
      </c>
      <c r="D1937" s="58" t="str">
        <f>D1929&amp;D1936</f>
        <v>34</v>
      </c>
      <c r="E1937" s="58" t="str">
        <f t="shared" ref="E1937:N1937" si="1790">E1929&amp;E1936</f>
        <v>34</v>
      </c>
      <c r="F1937" s="58" t="str">
        <f t="shared" si="1790"/>
        <v>34</v>
      </c>
      <c r="G1937" s="58" t="str">
        <f t="shared" si="1790"/>
        <v>34</v>
      </c>
      <c r="H1937" s="58" t="str">
        <f t="shared" si="1790"/>
        <v>34</v>
      </c>
      <c r="I1937" s="58" t="str">
        <f t="shared" si="1790"/>
        <v>34</v>
      </c>
      <c r="J1937" s="58" t="str">
        <f t="shared" si="1790"/>
        <v>34</v>
      </c>
      <c r="K1937" s="58" t="str">
        <f t="shared" si="1790"/>
        <v>34</v>
      </c>
      <c r="L1937" s="58" t="str">
        <f t="shared" si="1790"/>
        <v>34</v>
      </c>
      <c r="M1937" s="58" t="str">
        <f t="shared" si="1790"/>
        <v>34</v>
      </c>
      <c r="N1937" s="58" t="str">
        <f t="shared" si="1790"/>
        <v>34</v>
      </c>
      <c r="O1937" s="58" t="str">
        <f>O1929&amp;O1936</f>
        <v>34</v>
      </c>
      <c r="P1937" s="58" t="str">
        <f>P1929&amp;P1936</f>
        <v>34</v>
      </c>
      <c r="Q1937" s="58" t="str">
        <f>Q1929&amp;Q1936</f>
        <v>34</v>
      </c>
    </row>
    <row r="1938" spans="1:17">
      <c r="A1938" s="779">
        <v>248</v>
      </c>
      <c r="B1938" s="58" t="s">
        <v>32</v>
      </c>
      <c r="C1938" s="58" t="str">
        <f>IF(C7=$V$264,"O",IF(C7=$W$264,"O",IF(C7=$X$264,"O",IF(C7=$Y$264,"O",IF(C7=$Z$264,"O",IF(C7=$AA$264,"O",IF(C7=$AB$264,"O",IF(C7=$AC$264,"O",IF(C7=$AD$264,"O",IF(C7=$AE$264,"O",IF(C7=$AF$264,"O",IF(C7=$AG$264,"O",IF(C7=$AH$264,"O",IF(C7=$AI$264,"O",IF(C7=$AJ$264,"O",IF(C7=$AK$264,"O",IF(C7=$AL$264,"O",IF(C7=$AM$264,"O",IF(C7=$AN$264,"O",IF(C7=$AO$264,"O",IF(C7=$AP$264,"O",IF(C7=$AQ$264,"O",IF(C7=$AR$264,"O",IF(C7=$AS$264,"O",IF(C7=$AT$264,"O",IF(C7=$AU$264,"O",IF(C7=$AV$264,"O",IF(C7=$AW$264,"O","X"))))))))))))))))))))))))))))</f>
        <v>O</v>
      </c>
      <c r="D1938" s="58" t="str">
        <f t="shared" ref="D1938:Q1938" si="1791">IF(D7=$V$264,"O",IF(D7=$W$264,"O",IF(D7=$X$264,"O",IF(D7=$Y$264,"O",IF(D7=$Z$264,"O",IF(D7=$AA$264,"O",IF(D7=$AB$264,"O",IF(D7=$AC$264,"O",IF(D7=$AD$264,"O",IF(D7=$AE$264,"O",IF(D7=$AF$264,"O",IF(D7=$AG$264,"O",IF(D7=$AH$264,"O",IF(D7=$AI$264,"O",IF(D7=$AJ$264,"O",IF(D7=$AK$264,"O",IF(D7=$AL$264,"O",IF(D7=$AM$264,"O",IF(D7=$AN$264,"O",IF(D7=$AO$264,"O",IF(D7=$AP$264,"O",IF(D7=$AQ$264,"O",IF(D7=$AR$264,"O",IF(D7=$AS$264,"O",IF(D7=$AT$264,"O",IF(D7=$AU$264,"O",IF(D7=$AV$264,"O",IF(D7=$AW$264,"O","X"))))))))))))))))))))))))))))</f>
        <v>O</v>
      </c>
      <c r="E1938" s="58" t="str">
        <f t="shared" si="1791"/>
        <v>O</v>
      </c>
      <c r="F1938" s="58" t="str">
        <f t="shared" si="1791"/>
        <v>O</v>
      </c>
      <c r="G1938" s="58" t="str">
        <f t="shared" si="1791"/>
        <v>O</v>
      </c>
      <c r="H1938" s="58" t="str">
        <f t="shared" si="1791"/>
        <v>O</v>
      </c>
      <c r="I1938" s="58" t="str">
        <f t="shared" si="1791"/>
        <v>O</v>
      </c>
      <c r="J1938" s="58" t="str">
        <f t="shared" si="1791"/>
        <v>O</v>
      </c>
      <c r="K1938" s="58" t="str">
        <f t="shared" si="1791"/>
        <v>O</v>
      </c>
      <c r="L1938" s="58" t="str">
        <f t="shared" si="1791"/>
        <v>O</v>
      </c>
      <c r="M1938" s="58" t="str">
        <f t="shared" si="1791"/>
        <v>O</v>
      </c>
      <c r="N1938" s="58" t="str">
        <f t="shared" si="1791"/>
        <v>O</v>
      </c>
      <c r="O1938" s="58" t="str">
        <f t="shared" si="1791"/>
        <v>O</v>
      </c>
      <c r="P1938" s="58" t="str">
        <f t="shared" si="1791"/>
        <v>O</v>
      </c>
      <c r="Q1938" s="58" t="str">
        <f t="shared" si="1791"/>
        <v>O</v>
      </c>
    </row>
    <row r="1939" spans="1:17">
      <c r="A1939" s="780"/>
      <c r="B1939" s="58" t="s">
        <v>33</v>
      </c>
      <c r="C1939" s="58" t="str">
        <f t="shared" ref="C1939:Q1939" si="1792">IF(C8=$V$264,"O",IF(C8=$W$264,"O",IF(C8=$X$264,"O",IF(C8=$Y$264,"O",IF(C8=$Z$264,"O",IF(C8=$AA$264,"O",IF(C8=$AB$264,"O",IF(C8=$AC$264,"O",IF(C8=$AD$264,"O",IF(C8=$AE$264,"O",IF(C8=$AF$264,"O",IF(C8=$AG$264,"O",IF(C8=$AH$264,"O",IF(C8=$AI$264,"O",IF(C8=$AJ$264,"O",IF(C8=$AK$264,"O",IF(C8=$AL$264,"O",IF(C8=$AM$264,"O",IF(C8=$AN$264,"O",IF(C8=$AO$264,"O",IF(C8=$AP$264,"O",IF(C8=$AQ$264,"O",IF(C8=$AR$264,"O",IF(C8=$AS$264,"O",IF(C8=$AT$264,"O",IF(C8=$AU$264,"O",IF(C8=$AV$264,"O",IF(C8=$AW$264,"O","X"))))))))))))))))))))))))))))</f>
        <v>O</v>
      </c>
      <c r="D1939" s="58" t="str">
        <f t="shared" si="1792"/>
        <v>O</v>
      </c>
      <c r="E1939" s="58" t="str">
        <f t="shared" si="1792"/>
        <v>O</v>
      </c>
      <c r="F1939" s="58" t="str">
        <f t="shared" si="1792"/>
        <v>O</v>
      </c>
      <c r="G1939" s="58" t="str">
        <f t="shared" si="1792"/>
        <v>O</v>
      </c>
      <c r="H1939" s="58" t="str">
        <f t="shared" si="1792"/>
        <v>O</v>
      </c>
      <c r="I1939" s="58" t="str">
        <f t="shared" si="1792"/>
        <v>O</v>
      </c>
      <c r="J1939" s="58" t="str">
        <f t="shared" si="1792"/>
        <v>O</v>
      </c>
      <c r="K1939" s="58" t="str">
        <f t="shared" si="1792"/>
        <v>O</v>
      </c>
      <c r="L1939" s="58" t="str">
        <f t="shared" si="1792"/>
        <v>O</v>
      </c>
      <c r="M1939" s="58" t="str">
        <f t="shared" si="1792"/>
        <v>O</v>
      </c>
      <c r="N1939" s="58" t="str">
        <f t="shared" si="1792"/>
        <v>O</v>
      </c>
      <c r="O1939" s="58" t="str">
        <f t="shared" si="1792"/>
        <v>O</v>
      </c>
      <c r="P1939" s="58" t="str">
        <f t="shared" si="1792"/>
        <v>O</v>
      </c>
      <c r="Q1939" s="58" t="str">
        <f t="shared" si="1792"/>
        <v>O</v>
      </c>
    </row>
    <row r="1940" spans="1:17">
      <c r="A1940" s="780"/>
      <c r="B1940" s="58" t="s">
        <v>34</v>
      </c>
      <c r="C1940" s="58" t="str">
        <f t="shared" ref="C1940:Q1940" si="1793">IF(C9=$V$264,"O",IF(C9=$W$264,"O",IF(C9=$X$264,"O",IF(C9=$Y$264,"O",IF(C9=$Z$264,"O",IF(C9=$AA$264,"O",IF(C9=$AB$264,"O",IF(C9=$AC$264,"O",IF(C9=$AD$264,"O",IF(C9=$AE$264,"O",IF(C9=$AF$264,"O",IF(C9=$AG$264,"O",IF(C9=$AH$264,"O",IF(C9=$AI$264,"O",IF(C9=$AJ$264,"O",IF(C9=$AK$264,"O",IF(C9=$AL$264,"O",IF(C9=$AM$264,"O",IF(C9=$AN$264,"O",IF(C9=$AO$264,"O",IF(C9=$AP$264,"O",IF(C9=$AQ$264,"O",IF(C9=$AR$264,"O",IF(C9=$AS$264,"O",IF(C9=$AT$264,"O",IF(C9=$AU$264,"O",IF(C9=$AV$264,"O",IF(C9=$AW$264,"O","X"))))))))))))))))))))))))))))</f>
        <v>X</v>
      </c>
      <c r="D1940" s="58" t="str">
        <f t="shared" si="1793"/>
        <v>X</v>
      </c>
      <c r="E1940" s="58" t="str">
        <f t="shared" si="1793"/>
        <v>X</v>
      </c>
      <c r="F1940" s="58" t="str">
        <f t="shared" si="1793"/>
        <v>X</v>
      </c>
      <c r="G1940" s="58" t="str">
        <f t="shared" si="1793"/>
        <v>X</v>
      </c>
      <c r="H1940" s="58" t="str">
        <f t="shared" si="1793"/>
        <v>X</v>
      </c>
      <c r="I1940" s="58" t="str">
        <f t="shared" si="1793"/>
        <v>X</v>
      </c>
      <c r="J1940" s="58" t="str">
        <f t="shared" si="1793"/>
        <v>X</v>
      </c>
      <c r="K1940" s="58" t="str">
        <f t="shared" si="1793"/>
        <v>X</v>
      </c>
      <c r="L1940" s="58" t="str">
        <f t="shared" si="1793"/>
        <v>X</v>
      </c>
      <c r="M1940" s="58" t="str">
        <f t="shared" si="1793"/>
        <v>X</v>
      </c>
      <c r="N1940" s="58" t="str">
        <f t="shared" si="1793"/>
        <v>X</v>
      </c>
      <c r="O1940" s="58" t="str">
        <f t="shared" si="1793"/>
        <v>X</v>
      </c>
      <c r="P1940" s="58" t="str">
        <f t="shared" si="1793"/>
        <v>X</v>
      </c>
      <c r="Q1940" s="58" t="str">
        <f t="shared" si="1793"/>
        <v>X</v>
      </c>
    </row>
    <row r="1941" spans="1:17">
      <c r="A1941" s="780"/>
      <c r="B1941" s="58" t="s">
        <v>35</v>
      </c>
      <c r="C1941" s="58" t="str">
        <f t="shared" ref="C1941:Q1941" si="1794">IF(C10=$V$264,"O",IF(C10=$W$264,"O",IF(C10=$X$264,"O",IF(C10=$Y$264,"O",IF(C10=$Z$264,"O",IF(C10=$AA$264,"O",IF(C10=$AB$264,"O",IF(C10=$AC$264,"O",IF(C10=$AD$264,"O",IF(C10=$AE$264,"O",IF(C10=$AF$264,"O",IF(C10=$AG$264,"O",IF(C10=$AH$264,"O",IF(C10=$AI$264,"O",IF(C10=$AJ$264,"O",IF(C10=$AK$264,"O",IF(C10=$AL$264,"O",IF(C10=$AM$264,"O",IF(C10=$AN$264,"O",IF(C10=$AO$264,"O",IF(C10=$AP$264,"O",IF(C10=$AQ$264,"O",IF(C10=$AR$264,"O",IF(C10=$AS$264,"O",IF(C10=$AT$264,"O",IF(C10=$AU$264,"O",IF(C10=$AV$264,"O",IF(C10=$AW$264,"O","X"))))))))))))))))))))))))))))</f>
        <v>X</v>
      </c>
      <c r="D1941" s="58" t="str">
        <f t="shared" si="1794"/>
        <v>X</v>
      </c>
      <c r="E1941" s="58" t="str">
        <f t="shared" si="1794"/>
        <v>X</v>
      </c>
      <c r="F1941" s="58" t="str">
        <f t="shared" si="1794"/>
        <v>X</v>
      </c>
      <c r="G1941" s="58" t="str">
        <f t="shared" si="1794"/>
        <v>X</v>
      </c>
      <c r="H1941" s="58" t="str">
        <f t="shared" si="1794"/>
        <v>X</v>
      </c>
      <c r="I1941" s="58" t="str">
        <f t="shared" si="1794"/>
        <v>X</v>
      </c>
      <c r="J1941" s="58" t="str">
        <f t="shared" si="1794"/>
        <v>X</v>
      </c>
      <c r="K1941" s="58" t="str">
        <f t="shared" si="1794"/>
        <v>X</v>
      </c>
      <c r="L1941" s="58" t="str">
        <f t="shared" si="1794"/>
        <v>X</v>
      </c>
      <c r="M1941" s="58" t="str">
        <f t="shared" si="1794"/>
        <v>X</v>
      </c>
      <c r="N1941" s="58" t="str">
        <f t="shared" si="1794"/>
        <v>X</v>
      </c>
      <c r="O1941" s="58" t="str">
        <f t="shared" si="1794"/>
        <v>X</v>
      </c>
      <c r="P1941" s="58" t="str">
        <f t="shared" si="1794"/>
        <v>X</v>
      </c>
      <c r="Q1941" s="58" t="str">
        <f t="shared" si="1794"/>
        <v>X</v>
      </c>
    </row>
    <row r="1942" spans="1:17">
      <c r="A1942" s="780"/>
      <c r="B1942" s="58" t="s">
        <v>36</v>
      </c>
      <c r="C1942" s="58" t="str">
        <f t="shared" ref="C1942:Q1942" si="1795">IF(C11=$V$264,"O",IF(C11=$W$264,"O",IF(C11=$X$264,"O",IF(C11=$Y$264,"O",IF(C11=$Z$264,"O",IF(C11=$AA$264,"O",IF(C11=$AB$264,"O",IF(C11=$AC$264,"O",IF(C11=$AD$264,"O",IF(C11=$AE$264,"O",IF(C11=$AF$264,"O",IF(C11=$AG$264,"O",IF(C11=$AH$264,"O",IF(C11=$AI$264,"O",IF(C11=$AJ$264,"O",IF(C11=$AK$264,"O",IF(C11=$AL$264,"O",IF(C11=$AM$264,"O",IF(C11=$AN$264,"O",IF(C11=$AO$264,"O",IF(C11=$AP$264,"O",IF(C11=$AQ$264,"O",IF(C11=$AR$264,"O",IF(C11=$AS$264,"O",IF(C11=$AT$264,"O",IF(C11=$AU$264,"O",IF(C11=$AV$264,"O",IF(C11=$AW$264,"O","X"))))))))))))))))))))))))))))</f>
        <v>X</v>
      </c>
      <c r="D1942" s="58" t="str">
        <f t="shared" si="1795"/>
        <v>X</v>
      </c>
      <c r="E1942" s="58" t="str">
        <f t="shared" si="1795"/>
        <v>X</v>
      </c>
      <c r="F1942" s="58" t="str">
        <f t="shared" si="1795"/>
        <v>X</v>
      </c>
      <c r="G1942" s="58" t="str">
        <f t="shared" si="1795"/>
        <v>X</v>
      </c>
      <c r="H1942" s="58" t="str">
        <f t="shared" si="1795"/>
        <v>X</v>
      </c>
      <c r="I1942" s="58" t="str">
        <f t="shared" si="1795"/>
        <v>X</v>
      </c>
      <c r="J1942" s="58" t="str">
        <f t="shared" si="1795"/>
        <v>X</v>
      </c>
      <c r="K1942" s="58" t="str">
        <f t="shared" si="1795"/>
        <v>X</v>
      </c>
      <c r="L1942" s="58" t="str">
        <f t="shared" si="1795"/>
        <v>X</v>
      </c>
      <c r="M1942" s="58" t="str">
        <f t="shared" si="1795"/>
        <v>X</v>
      </c>
      <c r="N1942" s="58" t="str">
        <f t="shared" si="1795"/>
        <v>X</v>
      </c>
      <c r="O1942" s="58" t="str">
        <f t="shared" si="1795"/>
        <v>X</v>
      </c>
      <c r="P1942" s="58" t="str">
        <f t="shared" si="1795"/>
        <v>X</v>
      </c>
      <c r="Q1942" s="58" t="str">
        <f t="shared" si="1795"/>
        <v>X</v>
      </c>
    </row>
    <row r="1943" spans="1:17">
      <c r="A1943" s="780"/>
      <c r="B1943" s="58" t="s">
        <v>21</v>
      </c>
      <c r="C1943" s="58" t="str">
        <f t="shared" ref="C1943:Q1943" si="1796">IF(C12=$V$264,"O",IF(C12=$W$264,"O",IF(C12=$X$264,"O",IF(C12=$Y$264,"O",IF(C12=$Z$264,"O",IF(C12=$AA$264,"O",IF(C12=$AB$264,"O",IF(C12=$AC$264,"O",IF(C12=$AD$264,"O",IF(C12=$AE$264,"O",IF(C12=$AF$264,"O",IF(C12=$AG$264,"O",IF(C12=$AH$264,"O",IF(C12=$AI$264,"O",IF(C12=$AJ$264,"O",IF(C12=$AK$264,"O",IF(C12=$AL$264,"O",IF(C12=$AM$264,"O",IF(C12=$AN$264,"O",IF(C12=$AO$264,"O",IF(C12=$AP$264,"O",IF(C12=$AQ$264,"O",IF(C12=$AR$264,"O",IF(C12=$AS$264,"O",IF(C12=$AT$264,"O",IF(C12=$AU$264,"O",IF(C12=$AV$264,"O",IF(C12=$AW$264,"O","X"))))))))))))))))))))))))))))</f>
        <v>O</v>
      </c>
      <c r="D1943" s="58" t="str">
        <f t="shared" si="1796"/>
        <v>O</v>
      </c>
      <c r="E1943" s="58" t="str">
        <f t="shared" si="1796"/>
        <v>O</v>
      </c>
      <c r="F1943" s="58" t="str">
        <f t="shared" si="1796"/>
        <v>O</v>
      </c>
      <c r="G1943" s="58" t="str">
        <f t="shared" si="1796"/>
        <v>O</v>
      </c>
      <c r="H1943" s="58" t="str">
        <f t="shared" si="1796"/>
        <v>O</v>
      </c>
      <c r="I1943" s="58" t="str">
        <f t="shared" si="1796"/>
        <v>O</v>
      </c>
      <c r="J1943" s="58" t="str">
        <f t="shared" si="1796"/>
        <v>O</v>
      </c>
      <c r="K1943" s="58" t="str">
        <f t="shared" si="1796"/>
        <v>O</v>
      </c>
      <c r="L1943" s="58" t="str">
        <f t="shared" si="1796"/>
        <v>O</v>
      </c>
      <c r="M1943" s="58" t="str">
        <f t="shared" si="1796"/>
        <v>O</v>
      </c>
      <c r="N1943" s="58" t="str">
        <f t="shared" si="1796"/>
        <v>O</v>
      </c>
      <c r="O1943" s="58" t="str">
        <f t="shared" si="1796"/>
        <v>O</v>
      </c>
      <c r="P1943" s="58" t="str">
        <f t="shared" si="1796"/>
        <v>O</v>
      </c>
      <c r="Q1943" s="58" t="str">
        <f t="shared" si="1796"/>
        <v>O</v>
      </c>
    </row>
    <row r="1944" spans="1:17">
      <c r="A1944" s="781"/>
      <c r="B1944" s="30" t="s">
        <v>46</v>
      </c>
      <c r="C1944" s="47">
        <f>COUNTIF(C1938:C1943,"O")</f>
        <v>3</v>
      </c>
      <c r="D1944" s="47">
        <f t="shared" ref="D1944:P1944" si="1797">COUNTIF(D1938:D1943,"O")</f>
        <v>3</v>
      </c>
      <c r="E1944" s="47">
        <f t="shared" si="1797"/>
        <v>3</v>
      </c>
      <c r="F1944" s="47">
        <f t="shared" si="1797"/>
        <v>3</v>
      </c>
      <c r="G1944" s="47">
        <f t="shared" si="1797"/>
        <v>3</v>
      </c>
      <c r="H1944" s="47">
        <f t="shared" si="1797"/>
        <v>3</v>
      </c>
      <c r="I1944" s="47">
        <f t="shared" si="1797"/>
        <v>3</v>
      </c>
      <c r="J1944" s="47">
        <f t="shared" si="1797"/>
        <v>3</v>
      </c>
      <c r="K1944" s="47">
        <f t="shared" si="1797"/>
        <v>3</v>
      </c>
      <c r="L1944" s="47">
        <f t="shared" si="1797"/>
        <v>3</v>
      </c>
      <c r="M1944" s="47">
        <f t="shared" si="1797"/>
        <v>3</v>
      </c>
      <c r="N1944" s="47">
        <f t="shared" si="1797"/>
        <v>3</v>
      </c>
      <c r="O1944" s="47">
        <f t="shared" si="1797"/>
        <v>3</v>
      </c>
      <c r="P1944" s="47">
        <f t="shared" si="1797"/>
        <v>3</v>
      </c>
      <c r="Q1944" s="47">
        <f>COUNTIF(Q1938:Q1943,"O")</f>
        <v>3</v>
      </c>
    </row>
    <row r="1945" spans="1:17">
      <c r="A1945" s="779">
        <v>249</v>
      </c>
      <c r="B1945" s="58" t="s">
        <v>32</v>
      </c>
      <c r="C1945" s="58" t="str">
        <f>IF(C7=$V$265,"O",IF(C7=$W$265,"O",IF(C7=$X$265,"O",IF(C7=$Y$265,"O",IF(C7=$Z$265,"O",IF(C7=$AA$265,"O",IF(C7=$AB$265,"O",IF(C7=$AC$265,"O",IF(C7=$AD$265,"O",IF(C7=$AE$265,"O",IF(C7=$AF$265,"O",IF(C7=$AG$265,"O",IF(C7=$AH$265,"O",IF(C7=$AI$265,"O",IF(C7=$AJ$265,"O",IF(C7=$AK$265,"O",IF(C7=$AL$265,"O",IF(C7=$AM$265,"O",IF(C7=$AN$265,"O",IF(C7=$AO$265,"O",IF(C7=$AP$265,"O",IF(C7=$AQ$265,"O",IF(C7=$AR$265,"O",IF(C7=$AS$265,"O","X"))))))))))))))))))))))))</f>
        <v>X</v>
      </c>
      <c r="D1945" s="58" t="str">
        <f t="shared" ref="D1945:Q1945" si="1798">IF(D7=$V$265,"O",IF(D7=$W$265,"O",IF(D7=$X$265,"O",IF(D7=$Y$265,"O",IF(D7=$Z$265,"O",IF(D7=$AA$265,"O",IF(D7=$AB$265,"O",IF(D7=$AC$265,"O",IF(D7=$AD$265,"O",IF(D7=$AE$265,"O",IF(D7=$AF$265,"O",IF(D7=$AG$265,"O",IF(D7=$AH$265,"O",IF(D7=$AI$265,"O",IF(D7=$AJ$265,"O",IF(D7=$AK$265,"O",IF(D7=$AL$265,"O",IF(D7=$AM$265,"O",IF(D7=$AN$265,"O",IF(D7=$AO$265,"O",IF(D7=$AP$265,"O",IF(D7=$AQ$265,"O",IF(D7=$AR$265,"O",IF(D7=$AS$265,"O","X"))))))))))))))))))))))))</f>
        <v>X</v>
      </c>
      <c r="E1945" s="58" t="str">
        <f t="shared" si="1798"/>
        <v>X</v>
      </c>
      <c r="F1945" s="58" t="str">
        <f t="shared" si="1798"/>
        <v>X</v>
      </c>
      <c r="G1945" s="58" t="str">
        <f t="shared" si="1798"/>
        <v>X</v>
      </c>
      <c r="H1945" s="58" t="str">
        <f t="shared" si="1798"/>
        <v>X</v>
      </c>
      <c r="I1945" s="58" t="str">
        <f t="shared" si="1798"/>
        <v>X</v>
      </c>
      <c r="J1945" s="58" t="str">
        <f t="shared" si="1798"/>
        <v>X</v>
      </c>
      <c r="K1945" s="58" t="str">
        <f t="shared" si="1798"/>
        <v>X</v>
      </c>
      <c r="L1945" s="58" t="str">
        <f t="shared" si="1798"/>
        <v>X</v>
      </c>
      <c r="M1945" s="58" t="str">
        <f t="shared" si="1798"/>
        <v>X</v>
      </c>
      <c r="N1945" s="58" t="str">
        <f t="shared" si="1798"/>
        <v>X</v>
      </c>
      <c r="O1945" s="58" t="str">
        <f t="shared" si="1798"/>
        <v>X</v>
      </c>
      <c r="P1945" s="58" t="str">
        <f t="shared" si="1798"/>
        <v>X</v>
      </c>
      <c r="Q1945" s="58" t="str">
        <f t="shared" si="1798"/>
        <v>X</v>
      </c>
    </row>
    <row r="1946" spans="1:17">
      <c r="A1946" s="780"/>
      <c r="B1946" s="58" t="s">
        <v>33</v>
      </c>
      <c r="C1946" s="58" t="str">
        <f t="shared" ref="C1946:Q1946" si="1799">IF(C8=$V$265,"O",IF(C8=$W$265,"O",IF(C8=$X$265,"O",IF(C8=$Y$265,"O",IF(C8=$Z$265,"O",IF(C8=$AA$265,"O",IF(C8=$AB$265,"O",IF(C8=$AC$265,"O",IF(C8=$AD$265,"O",IF(C8=$AE$265,"O",IF(C8=$AF$265,"O",IF(C8=$AG$265,"O",IF(C8=$AH$265,"O",IF(C8=$AI$265,"O",IF(C8=$AJ$265,"O",IF(C8=$AK$265,"O",IF(C8=$AL$265,"O",IF(C8=$AM$265,"O",IF(C8=$AN$265,"O",IF(C8=$AO$265,"O",IF(C8=$AP$265,"O",IF(C8=$AQ$265,"O",IF(C8=$AR$265,"O",IF(C8=$AS$265,"O","X"))))))))))))))))))))))))</f>
        <v>X</v>
      </c>
      <c r="D1946" s="58" t="str">
        <f t="shared" si="1799"/>
        <v>X</v>
      </c>
      <c r="E1946" s="58" t="str">
        <f t="shared" si="1799"/>
        <v>X</v>
      </c>
      <c r="F1946" s="58" t="str">
        <f t="shared" si="1799"/>
        <v>X</v>
      </c>
      <c r="G1946" s="58" t="str">
        <f t="shared" si="1799"/>
        <v>X</v>
      </c>
      <c r="H1946" s="58" t="str">
        <f t="shared" si="1799"/>
        <v>X</v>
      </c>
      <c r="I1946" s="58" t="str">
        <f t="shared" si="1799"/>
        <v>X</v>
      </c>
      <c r="J1946" s="58" t="str">
        <f t="shared" si="1799"/>
        <v>X</v>
      </c>
      <c r="K1946" s="58" t="str">
        <f t="shared" si="1799"/>
        <v>X</v>
      </c>
      <c r="L1946" s="58" t="str">
        <f t="shared" si="1799"/>
        <v>X</v>
      </c>
      <c r="M1946" s="58" t="str">
        <f t="shared" si="1799"/>
        <v>X</v>
      </c>
      <c r="N1946" s="58" t="str">
        <f t="shared" si="1799"/>
        <v>X</v>
      </c>
      <c r="O1946" s="58" t="str">
        <f t="shared" si="1799"/>
        <v>X</v>
      </c>
      <c r="P1946" s="58" t="str">
        <f t="shared" si="1799"/>
        <v>X</v>
      </c>
      <c r="Q1946" s="58" t="str">
        <f t="shared" si="1799"/>
        <v>X</v>
      </c>
    </row>
    <row r="1947" spans="1:17">
      <c r="A1947" s="780"/>
      <c r="B1947" s="58" t="s">
        <v>34</v>
      </c>
      <c r="C1947" s="58" t="str">
        <f t="shared" ref="C1947:Q1947" si="1800">IF(C9=$V$265,"O",IF(C9=$W$265,"O",IF(C9=$X$265,"O",IF(C9=$Y$265,"O",IF(C9=$Z$265,"O",IF(C9=$AA$265,"O",IF(C9=$AB$265,"O",IF(C9=$AC$265,"O",IF(C9=$AD$265,"O",IF(C9=$AE$265,"O",IF(C9=$AF$265,"O",IF(C9=$AG$265,"O",IF(C9=$AH$265,"O",IF(C9=$AI$265,"O",IF(C9=$AJ$265,"O",IF(C9=$AK$265,"O",IF(C9=$AL$265,"O",IF(C9=$AM$265,"O",IF(C9=$AN$265,"O",IF(C9=$AO$265,"O",IF(C9=$AP$265,"O",IF(C9=$AQ$265,"O",IF(C9=$AR$265,"O",IF(C9=$AS$265,"O","X"))))))))))))))))))))))))</f>
        <v>O</v>
      </c>
      <c r="D1947" s="58" t="str">
        <f t="shared" si="1800"/>
        <v>O</v>
      </c>
      <c r="E1947" s="58" t="str">
        <f t="shared" si="1800"/>
        <v>O</v>
      </c>
      <c r="F1947" s="58" t="str">
        <f t="shared" si="1800"/>
        <v>O</v>
      </c>
      <c r="G1947" s="58" t="str">
        <f t="shared" si="1800"/>
        <v>O</v>
      </c>
      <c r="H1947" s="58" t="str">
        <f t="shared" si="1800"/>
        <v>O</v>
      </c>
      <c r="I1947" s="58" t="str">
        <f t="shared" si="1800"/>
        <v>O</v>
      </c>
      <c r="J1947" s="58" t="str">
        <f t="shared" si="1800"/>
        <v>O</v>
      </c>
      <c r="K1947" s="58" t="str">
        <f t="shared" si="1800"/>
        <v>O</v>
      </c>
      <c r="L1947" s="58" t="str">
        <f t="shared" si="1800"/>
        <v>O</v>
      </c>
      <c r="M1947" s="58" t="str">
        <f t="shared" si="1800"/>
        <v>O</v>
      </c>
      <c r="N1947" s="58" t="str">
        <f t="shared" si="1800"/>
        <v>O</v>
      </c>
      <c r="O1947" s="58" t="str">
        <f t="shared" si="1800"/>
        <v>O</v>
      </c>
      <c r="P1947" s="58" t="str">
        <f t="shared" si="1800"/>
        <v>O</v>
      </c>
      <c r="Q1947" s="58" t="str">
        <f t="shared" si="1800"/>
        <v>O</v>
      </c>
    </row>
    <row r="1948" spans="1:17">
      <c r="A1948" s="780"/>
      <c r="B1948" s="58" t="s">
        <v>35</v>
      </c>
      <c r="C1948" s="58" t="str">
        <f t="shared" ref="C1948:Q1948" si="1801">IF(C10=$V$265,"O",IF(C10=$W$265,"O",IF(C10=$X$265,"O",IF(C10=$Y$265,"O",IF(C10=$Z$265,"O",IF(C10=$AA$265,"O",IF(C10=$AB$265,"O",IF(C10=$AC$265,"O",IF(C10=$AD$265,"O",IF(C10=$AE$265,"O",IF(C10=$AF$265,"O",IF(C10=$AG$265,"O",IF(C10=$AH$265,"O",IF(C10=$AI$265,"O",IF(C10=$AJ$265,"O",IF(C10=$AK$265,"O",IF(C10=$AL$265,"O",IF(C10=$AM$265,"O",IF(C10=$AN$265,"O",IF(C10=$AO$265,"O",IF(C10=$AP$265,"O",IF(C10=$AQ$265,"O",IF(C10=$AR$265,"O",IF(C10=$AS$265,"O","X"))))))))))))))))))))))))</f>
        <v>O</v>
      </c>
      <c r="D1948" s="58" t="str">
        <f t="shared" si="1801"/>
        <v>O</v>
      </c>
      <c r="E1948" s="58" t="str">
        <f t="shared" si="1801"/>
        <v>O</v>
      </c>
      <c r="F1948" s="58" t="str">
        <f t="shared" si="1801"/>
        <v>O</v>
      </c>
      <c r="G1948" s="58" t="str">
        <f t="shared" si="1801"/>
        <v>O</v>
      </c>
      <c r="H1948" s="58" t="str">
        <f t="shared" si="1801"/>
        <v>O</v>
      </c>
      <c r="I1948" s="58" t="str">
        <f t="shared" si="1801"/>
        <v>O</v>
      </c>
      <c r="J1948" s="58" t="str">
        <f t="shared" si="1801"/>
        <v>O</v>
      </c>
      <c r="K1948" s="58" t="str">
        <f t="shared" si="1801"/>
        <v>O</v>
      </c>
      <c r="L1948" s="58" t="str">
        <f t="shared" si="1801"/>
        <v>O</v>
      </c>
      <c r="M1948" s="58" t="str">
        <f t="shared" si="1801"/>
        <v>O</v>
      </c>
      <c r="N1948" s="58" t="str">
        <f t="shared" si="1801"/>
        <v>O</v>
      </c>
      <c r="O1948" s="58" t="str">
        <f t="shared" si="1801"/>
        <v>O</v>
      </c>
      <c r="P1948" s="58" t="str">
        <f t="shared" si="1801"/>
        <v>O</v>
      </c>
      <c r="Q1948" s="58" t="str">
        <f t="shared" si="1801"/>
        <v>O</v>
      </c>
    </row>
    <row r="1949" spans="1:17">
      <c r="A1949" s="780"/>
      <c r="B1949" s="58" t="s">
        <v>36</v>
      </c>
      <c r="C1949" s="58" t="str">
        <f t="shared" ref="C1949:Q1949" si="1802">IF(C11=$V$265,"O",IF(C11=$W$265,"O",IF(C11=$X$265,"O",IF(C11=$Y$265,"O",IF(C11=$Z$265,"O",IF(C11=$AA$265,"O",IF(C11=$AB$265,"O",IF(C11=$AC$265,"O",IF(C11=$AD$265,"O",IF(C11=$AE$265,"O",IF(C11=$AF$265,"O",IF(C11=$AG$265,"O",IF(C11=$AH$265,"O",IF(C11=$AI$265,"O",IF(C11=$AJ$265,"O",IF(C11=$AK$265,"O",IF(C11=$AL$265,"O",IF(C11=$AM$265,"O",IF(C11=$AN$265,"O",IF(C11=$AO$265,"O",IF(C11=$AP$265,"O",IF(C11=$AQ$265,"O",IF(C11=$AR$265,"O",IF(C11=$AS$265,"O","X"))))))))))))))))))))))))</f>
        <v>O</v>
      </c>
      <c r="D1949" s="58" t="str">
        <f t="shared" si="1802"/>
        <v>O</v>
      </c>
      <c r="E1949" s="58" t="str">
        <f t="shared" si="1802"/>
        <v>O</v>
      </c>
      <c r="F1949" s="58" t="str">
        <f t="shared" si="1802"/>
        <v>O</v>
      </c>
      <c r="G1949" s="58" t="str">
        <f t="shared" si="1802"/>
        <v>O</v>
      </c>
      <c r="H1949" s="58" t="str">
        <f t="shared" si="1802"/>
        <v>O</v>
      </c>
      <c r="I1949" s="58" t="str">
        <f t="shared" si="1802"/>
        <v>O</v>
      </c>
      <c r="J1949" s="58" t="str">
        <f t="shared" si="1802"/>
        <v>O</v>
      </c>
      <c r="K1949" s="58" t="str">
        <f t="shared" si="1802"/>
        <v>O</v>
      </c>
      <c r="L1949" s="58" t="str">
        <f t="shared" si="1802"/>
        <v>O</v>
      </c>
      <c r="M1949" s="58" t="str">
        <f t="shared" si="1802"/>
        <v>O</v>
      </c>
      <c r="N1949" s="58" t="str">
        <f t="shared" si="1802"/>
        <v>O</v>
      </c>
      <c r="O1949" s="58" t="str">
        <f t="shared" si="1802"/>
        <v>O</v>
      </c>
      <c r="P1949" s="58" t="str">
        <f t="shared" si="1802"/>
        <v>O</v>
      </c>
      <c r="Q1949" s="58" t="str">
        <f t="shared" si="1802"/>
        <v>O</v>
      </c>
    </row>
    <row r="1950" spans="1:17">
      <c r="A1950" s="780"/>
      <c r="B1950" s="58" t="s">
        <v>21</v>
      </c>
      <c r="C1950" s="58" t="str">
        <f t="shared" ref="C1950:Q1950" si="1803">IF(C12=$V$265,"O",IF(C12=$W$265,"O",IF(C12=$X$265,"O",IF(C12=$Y$265,"O",IF(C12=$Z$265,"O",IF(C12=$AA$265,"O",IF(C12=$AB$265,"O",IF(C12=$AC$265,"O",IF(C12=$AD$265,"O",IF(C12=$AE$265,"O",IF(C12=$AF$265,"O",IF(C12=$AG$265,"O",IF(C12=$AH$265,"O",IF(C12=$AI$265,"O",IF(C12=$AJ$265,"O",IF(C12=$AK$265,"O",IF(C12=$AL$265,"O",IF(C12=$AM$265,"O",IF(C12=$AN$265,"O",IF(C12=$AO$265,"O",IF(C12=$AP$265,"O",IF(C12=$AQ$265,"O",IF(C12=$AR$265,"O",IF(C12=$AS$265,"O","X"))))))))))))))))))))))))</f>
        <v>O</v>
      </c>
      <c r="D1950" s="58" t="str">
        <f t="shared" si="1803"/>
        <v>O</v>
      </c>
      <c r="E1950" s="58" t="str">
        <f t="shared" si="1803"/>
        <v>O</v>
      </c>
      <c r="F1950" s="58" t="str">
        <f t="shared" si="1803"/>
        <v>O</v>
      </c>
      <c r="G1950" s="58" t="str">
        <f t="shared" si="1803"/>
        <v>O</v>
      </c>
      <c r="H1950" s="58" t="str">
        <f t="shared" si="1803"/>
        <v>O</v>
      </c>
      <c r="I1950" s="58" t="str">
        <f t="shared" si="1803"/>
        <v>O</v>
      </c>
      <c r="J1950" s="58" t="str">
        <f t="shared" si="1803"/>
        <v>O</v>
      </c>
      <c r="K1950" s="58" t="str">
        <f t="shared" si="1803"/>
        <v>O</v>
      </c>
      <c r="L1950" s="58" t="str">
        <f t="shared" si="1803"/>
        <v>O</v>
      </c>
      <c r="M1950" s="58" t="str">
        <f t="shared" si="1803"/>
        <v>O</v>
      </c>
      <c r="N1950" s="58" t="str">
        <f t="shared" si="1803"/>
        <v>O</v>
      </c>
      <c r="O1950" s="58" t="str">
        <f t="shared" si="1803"/>
        <v>O</v>
      </c>
      <c r="P1950" s="58" t="str">
        <f t="shared" si="1803"/>
        <v>O</v>
      </c>
      <c r="Q1950" s="58" t="str">
        <f t="shared" si="1803"/>
        <v>O</v>
      </c>
    </row>
    <row r="1951" spans="1:17">
      <c r="A1951" s="781"/>
      <c r="B1951" s="30" t="s">
        <v>46</v>
      </c>
      <c r="C1951" s="47">
        <f>COUNTIF(C1945:C1950,"O")</f>
        <v>4</v>
      </c>
      <c r="D1951" s="47">
        <f t="shared" ref="D1951:P1951" si="1804">COUNTIF(D1945:D1950,"O")</f>
        <v>4</v>
      </c>
      <c r="E1951" s="47">
        <f t="shared" si="1804"/>
        <v>4</v>
      </c>
      <c r="F1951" s="47">
        <f t="shared" si="1804"/>
        <v>4</v>
      </c>
      <c r="G1951" s="47">
        <f t="shared" si="1804"/>
        <v>4</v>
      </c>
      <c r="H1951" s="47">
        <f t="shared" si="1804"/>
        <v>4</v>
      </c>
      <c r="I1951" s="47">
        <f t="shared" si="1804"/>
        <v>4</v>
      </c>
      <c r="J1951" s="47">
        <f t="shared" si="1804"/>
        <v>4</v>
      </c>
      <c r="K1951" s="47">
        <f t="shared" si="1804"/>
        <v>4</v>
      </c>
      <c r="L1951" s="47">
        <f t="shared" si="1804"/>
        <v>4</v>
      </c>
      <c r="M1951" s="47">
        <f t="shared" si="1804"/>
        <v>4</v>
      </c>
      <c r="N1951" s="47">
        <f t="shared" si="1804"/>
        <v>4</v>
      </c>
      <c r="O1951" s="47">
        <f t="shared" si="1804"/>
        <v>4</v>
      </c>
      <c r="P1951" s="47">
        <f t="shared" si="1804"/>
        <v>4</v>
      </c>
      <c r="Q1951" s="47">
        <f>COUNTIF(Q1945:Q1950,"O")</f>
        <v>4</v>
      </c>
    </row>
    <row r="1952" spans="1:17">
      <c r="A1952" s="22">
        <v>250</v>
      </c>
      <c r="B1952" s="154" t="s">
        <v>1102</v>
      </c>
      <c r="C1952" s="58" t="str">
        <f>C1944&amp;C1951</f>
        <v>34</v>
      </c>
      <c r="D1952" s="58" t="str">
        <f>D1944&amp;D1951</f>
        <v>34</v>
      </c>
      <c r="E1952" s="58" t="str">
        <f t="shared" ref="E1952:N1952" si="1805">E1944&amp;E1951</f>
        <v>34</v>
      </c>
      <c r="F1952" s="58" t="str">
        <f t="shared" si="1805"/>
        <v>34</v>
      </c>
      <c r="G1952" s="58" t="str">
        <f t="shared" si="1805"/>
        <v>34</v>
      </c>
      <c r="H1952" s="58" t="str">
        <f t="shared" si="1805"/>
        <v>34</v>
      </c>
      <c r="I1952" s="58" t="str">
        <f t="shared" si="1805"/>
        <v>34</v>
      </c>
      <c r="J1952" s="58" t="str">
        <f t="shared" si="1805"/>
        <v>34</v>
      </c>
      <c r="K1952" s="58" t="str">
        <f t="shared" si="1805"/>
        <v>34</v>
      </c>
      <c r="L1952" s="58" t="str">
        <f t="shared" si="1805"/>
        <v>34</v>
      </c>
      <c r="M1952" s="58" t="str">
        <f t="shared" si="1805"/>
        <v>34</v>
      </c>
      <c r="N1952" s="58" t="str">
        <f t="shared" si="1805"/>
        <v>34</v>
      </c>
      <c r="O1952" s="58" t="str">
        <f>O1944&amp;O1951</f>
        <v>34</v>
      </c>
      <c r="P1952" s="58" t="str">
        <f>P1944&amp;P1951</f>
        <v>34</v>
      </c>
      <c r="Q1952" s="58" t="str">
        <f>Q1944&amp;Q1951</f>
        <v>34</v>
      </c>
    </row>
    <row r="1953" spans="1:26">
      <c r="A1953" s="779">
        <v>251</v>
      </c>
      <c r="B1953" s="58" t="s">
        <v>32</v>
      </c>
      <c r="C1953" s="58" t="str">
        <f>IF(C7=$V$267,"O",IF(C7=$W$267,"O",IF(C7=$X$267,"O",IF(C7=$Y$267,"O",IF(C7=$Z$267,"O",IF(C7=$AA$267,"O",IF(C7=$AB$267,"O",IF(C7=$AC$267,"O",IF(C7=$AD$267,"O",IF(C7=$AE$267,"O",IF(C7=$AF$267,"O",IF(C7=$AG$267,"O",IF(C7=$AH$267,"O",IF(C7=$AI$267,"O",IF(C7=$AJ$267,"O",IF(C7=$AK$267,"O",IF(C7=$AL$267,"O",IF(C7=$AM$267,"O",IF(C7=$AN$267,"O",IF(C7=$AO$267,"O",IF(C7=$AP$267,"O",IF(C7=$AQ$267,"O",IF(C7=$AR$267,"O",IF(C7=$AS$267,"O",IF(C7=$AT$267,"O",IF(C7=$AU$267,"O",IF(C7=$AV$267,"O","X")))))))))))))))))))))))))))</f>
        <v>X</v>
      </c>
      <c r="D1953" s="58" t="str">
        <f t="shared" ref="D1953:Q1953" si="1806">IF(D7=$V$267,"O",IF(D7=$W$267,"O",IF(D7=$X$267,"O",IF(D7=$Y$267,"O",IF(D7=$Z$267,"O",IF(D7=$AA$267,"O",IF(D7=$AB$267,"O",IF(D7=$AC$267,"O",IF(D7=$AD$267,"O",IF(D7=$AE$267,"O",IF(D7=$AF$267,"O",IF(D7=$AG$267,"O",IF(D7=$AH$267,"O",IF(D7=$AI$267,"O",IF(D7=$AJ$267,"O",IF(D7=$AK$267,"O",IF(D7=$AL$267,"O",IF(D7=$AM$267,"O",IF(D7=$AN$267,"O",IF(D7=$AO$267,"O",IF(D7=$AP$267,"O",IF(D7=$AQ$267,"O",IF(D7=$AR$267,"O",IF(D7=$AS$267,"O",IF(D7=$AT$267,"O",IF(D7=$AU$267,"O",IF(D7=$AV$267,"O","X")))))))))))))))))))))))))))</f>
        <v>X</v>
      </c>
      <c r="E1953" s="58" t="str">
        <f t="shared" si="1806"/>
        <v>X</v>
      </c>
      <c r="F1953" s="58" t="str">
        <f t="shared" si="1806"/>
        <v>X</v>
      </c>
      <c r="G1953" s="58" t="str">
        <f t="shared" si="1806"/>
        <v>X</v>
      </c>
      <c r="H1953" s="58" t="str">
        <f t="shared" si="1806"/>
        <v>X</v>
      </c>
      <c r="I1953" s="58" t="str">
        <f t="shared" si="1806"/>
        <v>X</v>
      </c>
      <c r="J1953" s="58" t="str">
        <f t="shared" si="1806"/>
        <v>X</v>
      </c>
      <c r="K1953" s="58" t="str">
        <f t="shared" si="1806"/>
        <v>X</v>
      </c>
      <c r="L1953" s="58" t="str">
        <f t="shared" si="1806"/>
        <v>X</v>
      </c>
      <c r="M1953" s="58" t="str">
        <f t="shared" si="1806"/>
        <v>X</v>
      </c>
      <c r="N1953" s="58" t="str">
        <f t="shared" si="1806"/>
        <v>X</v>
      </c>
      <c r="O1953" s="58" t="str">
        <f t="shared" si="1806"/>
        <v>X</v>
      </c>
      <c r="P1953" s="58" t="str">
        <f t="shared" si="1806"/>
        <v>X</v>
      </c>
      <c r="Q1953" s="58" t="str">
        <f t="shared" si="1806"/>
        <v>X</v>
      </c>
      <c r="T1953" s="782"/>
      <c r="U1953" s="782"/>
      <c r="V1953" s="782"/>
      <c r="W1953" s="782"/>
      <c r="X1953" s="782"/>
      <c r="Y1953" s="782"/>
      <c r="Z1953" s="782"/>
    </row>
    <row r="1954" spans="1:26">
      <c r="A1954" s="780"/>
      <c r="B1954" s="58" t="s">
        <v>33</v>
      </c>
      <c r="C1954" s="58" t="str">
        <f t="shared" ref="C1954:Q1954" si="1807">IF(C8=$V$267,"O",IF(C8=$W$267,"O",IF(C8=$X$267,"O",IF(C8=$Y$267,"O",IF(C8=$Z$267,"O",IF(C8=$AA$267,"O",IF(C8=$AB$267,"O",IF(C8=$AC$267,"O",IF(C8=$AD$267,"O",IF(C8=$AE$267,"O",IF(C8=$AF$267,"O",IF(C8=$AG$267,"O",IF(C8=$AH$267,"O",IF(C8=$AI$267,"O",IF(C8=$AJ$267,"O",IF(C8=$AK$267,"O",IF(C8=$AL$267,"O",IF(C8=$AM$267,"O",IF(C8=$AN$267,"O",IF(C8=$AO$267,"O",IF(C8=$AP$267,"O",IF(C8=$AQ$267,"O",IF(C8=$AR$267,"O",IF(C8=$AS$267,"O",IF(C8=$AT$267,"O",IF(C8=$AU$267,"O",IF(C8=$AV$267,"O","X")))))))))))))))))))))))))))</f>
        <v>X</v>
      </c>
      <c r="D1954" s="58" t="str">
        <f t="shared" si="1807"/>
        <v>X</v>
      </c>
      <c r="E1954" s="58" t="str">
        <f t="shared" si="1807"/>
        <v>X</v>
      </c>
      <c r="F1954" s="58" t="str">
        <f t="shared" si="1807"/>
        <v>X</v>
      </c>
      <c r="G1954" s="58" t="str">
        <f t="shared" si="1807"/>
        <v>X</v>
      </c>
      <c r="H1954" s="58" t="str">
        <f t="shared" si="1807"/>
        <v>X</v>
      </c>
      <c r="I1954" s="58" t="str">
        <f t="shared" si="1807"/>
        <v>X</v>
      </c>
      <c r="J1954" s="58" t="str">
        <f t="shared" si="1807"/>
        <v>X</v>
      </c>
      <c r="K1954" s="58" t="str">
        <f t="shared" si="1807"/>
        <v>X</v>
      </c>
      <c r="L1954" s="58" t="str">
        <f t="shared" si="1807"/>
        <v>X</v>
      </c>
      <c r="M1954" s="58" t="str">
        <f t="shared" si="1807"/>
        <v>X</v>
      </c>
      <c r="N1954" s="58" t="str">
        <f t="shared" si="1807"/>
        <v>X</v>
      </c>
      <c r="O1954" s="58" t="str">
        <f t="shared" si="1807"/>
        <v>X</v>
      </c>
      <c r="P1954" s="58" t="str">
        <f t="shared" si="1807"/>
        <v>X</v>
      </c>
      <c r="Q1954" s="58" t="str">
        <f t="shared" si="1807"/>
        <v>X</v>
      </c>
      <c r="T1954" s="257"/>
      <c r="U1954" s="257"/>
      <c r="V1954" s="257"/>
      <c r="W1954" s="257"/>
      <c r="X1954" s="257"/>
      <c r="Y1954" s="257"/>
      <c r="Z1954" s="257"/>
    </row>
    <row r="1955" spans="1:26">
      <c r="A1955" s="780"/>
      <c r="B1955" s="58" t="s">
        <v>34</v>
      </c>
      <c r="C1955" s="58" t="str">
        <f t="shared" ref="C1955:Q1955" si="1808">IF(C9=$V$267,"O",IF(C9=$W$267,"O",IF(C9=$X$267,"O",IF(C9=$Y$267,"O",IF(C9=$Z$267,"O",IF(C9=$AA$267,"O",IF(C9=$AB$267,"O",IF(C9=$AC$267,"O",IF(C9=$AD$267,"O",IF(C9=$AE$267,"O",IF(C9=$AF$267,"O",IF(C9=$AG$267,"O",IF(C9=$AH$267,"O",IF(C9=$AI$267,"O",IF(C9=$AJ$267,"O",IF(C9=$AK$267,"O",IF(C9=$AL$267,"O",IF(C9=$AM$267,"O",IF(C9=$AN$267,"O",IF(C9=$AO$267,"O",IF(C9=$AP$267,"O",IF(C9=$AQ$267,"O",IF(C9=$AR$267,"O",IF(C9=$AS$267,"O",IF(C9=$AT$267,"O",IF(C9=$AU$267,"O",IF(C9=$AV$267,"O","X")))))))))))))))))))))))))))</f>
        <v>O</v>
      </c>
      <c r="D1955" s="58" t="str">
        <f t="shared" si="1808"/>
        <v>O</v>
      </c>
      <c r="E1955" s="58" t="str">
        <f t="shared" si="1808"/>
        <v>O</v>
      </c>
      <c r="F1955" s="58" t="str">
        <f t="shared" si="1808"/>
        <v>O</v>
      </c>
      <c r="G1955" s="58" t="str">
        <f t="shared" si="1808"/>
        <v>O</v>
      </c>
      <c r="H1955" s="58" t="str">
        <f t="shared" si="1808"/>
        <v>O</v>
      </c>
      <c r="I1955" s="58" t="str">
        <f t="shared" si="1808"/>
        <v>O</v>
      </c>
      <c r="J1955" s="58" t="str">
        <f t="shared" si="1808"/>
        <v>O</v>
      </c>
      <c r="K1955" s="58" t="str">
        <f t="shared" si="1808"/>
        <v>O</v>
      </c>
      <c r="L1955" s="58" t="str">
        <f t="shared" si="1808"/>
        <v>O</v>
      </c>
      <c r="M1955" s="58" t="str">
        <f t="shared" si="1808"/>
        <v>O</v>
      </c>
      <c r="N1955" s="58" t="str">
        <f t="shared" si="1808"/>
        <v>O</v>
      </c>
      <c r="O1955" s="58" t="str">
        <f t="shared" si="1808"/>
        <v>O</v>
      </c>
      <c r="P1955" s="58" t="str">
        <f t="shared" si="1808"/>
        <v>O</v>
      </c>
      <c r="Q1955" s="58" t="str">
        <f t="shared" si="1808"/>
        <v>O</v>
      </c>
      <c r="T1955" s="257"/>
      <c r="U1955" s="257"/>
      <c r="V1955" s="257"/>
      <c r="W1955" s="257"/>
      <c r="X1955" s="257"/>
      <c r="Y1955" s="257"/>
      <c r="Z1955" s="257"/>
    </row>
    <row r="1956" spans="1:26">
      <c r="A1956" s="780"/>
      <c r="B1956" s="58" t="s">
        <v>35</v>
      </c>
      <c r="C1956" s="58" t="str">
        <f t="shared" ref="C1956:Q1956" si="1809">IF(C10=$V$267,"O",IF(C10=$W$267,"O",IF(C10=$X$267,"O",IF(C10=$Y$267,"O",IF(C10=$Z$267,"O",IF(C10=$AA$267,"O",IF(C10=$AB$267,"O",IF(C10=$AC$267,"O",IF(C10=$AD$267,"O",IF(C10=$AE$267,"O",IF(C10=$AF$267,"O",IF(C10=$AG$267,"O",IF(C10=$AH$267,"O",IF(C10=$AI$267,"O",IF(C10=$AJ$267,"O",IF(C10=$AK$267,"O",IF(C10=$AL$267,"O",IF(C10=$AM$267,"O",IF(C10=$AN$267,"O",IF(C10=$AO$267,"O",IF(C10=$AP$267,"O",IF(C10=$AQ$267,"O",IF(C10=$AR$267,"O",IF(C10=$AS$267,"O",IF(C10=$AT$267,"O",IF(C10=$AU$267,"O",IF(C10=$AV$267,"O","X")))))))))))))))))))))))))))</f>
        <v>O</v>
      </c>
      <c r="D1956" s="58" t="str">
        <f t="shared" si="1809"/>
        <v>O</v>
      </c>
      <c r="E1956" s="58" t="str">
        <f t="shared" si="1809"/>
        <v>O</v>
      </c>
      <c r="F1956" s="58" t="str">
        <f t="shared" si="1809"/>
        <v>O</v>
      </c>
      <c r="G1956" s="58" t="str">
        <f t="shared" si="1809"/>
        <v>O</v>
      </c>
      <c r="H1956" s="58" t="str">
        <f t="shared" si="1809"/>
        <v>O</v>
      </c>
      <c r="I1956" s="58" t="str">
        <f t="shared" si="1809"/>
        <v>O</v>
      </c>
      <c r="J1956" s="58" t="str">
        <f t="shared" si="1809"/>
        <v>O</v>
      </c>
      <c r="K1956" s="58" t="str">
        <f t="shared" si="1809"/>
        <v>O</v>
      </c>
      <c r="L1956" s="58" t="str">
        <f t="shared" si="1809"/>
        <v>O</v>
      </c>
      <c r="M1956" s="58" t="str">
        <f t="shared" si="1809"/>
        <v>O</v>
      </c>
      <c r="N1956" s="58" t="str">
        <f t="shared" si="1809"/>
        <v>O</v>
      </c>
      <c r="O1956" s="58" t="str">
        <f t="shared" si="1809"/>
        <v>O</v>
      </c>
      <c r="P1956" s="58" t="str">
        <f t="shared" si="1809"/>
        <v>O</v>
      </c>
      <c r="Q1956" s="58" t="str">
        <f t="shared" si="1809"/>
        <v>O</v>
      </c>
      <c r="T1956" s="257"/>
      <c r="U1956" s="257"/>
      <c r="V1956" s="257"/>
      <c r="W1956" s="257"/>
      <c r="X1956" s="257"/>
      <c r="Y1956" s="257"/>
      <c r="Z1956" s="257"/>
    </row>
    <row r="1957" spans="1:26">
      <c r="A1957" s="780"/>
      <c r="B1957" s="58" t="s">
        <v>36</v>
      </c>
      <c r="C1957" s="58" t="str">
        <f t="shared" ref="C1957:Q1957" si="1810">IF(C11=$V$267,"O",IF(C11=$W$267,"O",IF(C11=$X$267,"O",IF(C11=$Y$267,"O",IF(C11=$Z$267,"O",IF(C11=$AA$267,"O",IF(C11=$AB$267,"O",IF(C11=$AC$267,"O",IF(C11=$AD$267,"O",IF(C11=$AE$267,"O",IF(C11=$AF$267,"O",IF(C11=$AG$267,"O",IF(C11=$AH$267,"O",IF(C11=$AI$267,"O",IF(C11=$AJ$267,"O",IF(C11=$AK$267,"O",IF(C11=$AL$267,"O",IF(C11=$AM$267,"O",IF(C11=$AN$267,"O",IF(C11=$AO$267,"O",IF(C11=$AP$267,"O",IF(C11=$AQ$267,"O",IF(C11=$AR$267,"O",IF(C11=$AS$267,"O",IF(C11=$AT$267,"O",IF(C11=$AU$267,"O",IF(C11=$AV$267,"O","X")))))))))))))))))))))))))))</f>
        <v>X</v>
      </c>
      <c r="D1957" s="58" t="str">
        <f t="shared" si="1810"/>
        <v>X</v>
      </c>
      <c r="E1957" s="58" t="str">
        <f t="shared" si="1810"/>
        <v>X</v>
      </c>
      <c r="F1957" s="58" t="str">
        <f t="shared" si="1810"/>
        <v>X</v>
      </c>
      <c r="G1957" s="58" t="str">
        <f t="shared" si="1810"/>
        <v>X</v>
      </c>
      <c r="H1957" s="58" t="str">
        <f t="shared" si="1810"/>
        <v>X</v>
      </c>
      <c r="I1957" s="58" t="str">
        <f t="shared" si="1810"/>
        <v>X</v>
      </c>
      <c r="J1957" s="58" t="str">
        <f t="shared" si="1810"/>
        <v>X</v>
      </c>
      <c r="K1957" s="58" t="str">
        <f t="shared" si="1810"/>
        <v>X</v>
      </c>
      <c r="L1957" s="58" t="str">
        <f t="shared" si="1810"/>
        <v>X</v>
      </c>
      <c r="M1957" s="58" t="str">
        <f t="shared" si="1810"/>
        <v>X</v>
      </c>
      <c r="N1957" s="58" t="str">
        <f t="shared" si="1810"/>
        <v>X</v>
      </c>
      <c r="O1957" s="58" t="str">
        <f t="shared" si="1810"/>
        <v>X</v>
      </c>
      <c r="P1957" s="58" t="str">
        <f t="shared" si="1810"/>
        <v>X</v>
      </c>
      <c r="Q1957" s="58" t="str">
        <f t="shared" si="1810"/>
        <v>X</v>
      </c>
      <c r="T1957" s="257"/>
      <c r="U1957" s="257"/>
      <c r="V1957" s="257"/>
      <c r="W1957" s="257"/>
      <c r="X1957" s="257"/>
      <c r="Y1957" s="257"/>
      <c r="Z1957" s="257"/>
    </row>
    <row r="1958" spans="1:26">
      <c r="A1958" s="780"/>
      <c r="B1958" s="58" t="s">
        <v>21</v>
      </c>
      <c r="C1958" s="58" t="str">
        <f t="shared" ref="C1958:Q1958" si="1811">IF(C12=$V$267,"O",IF(C12=$W$267,"O",IF(C12=$X$267,"O",IF(C12=$Y$267,"O",IF(C12=$Z$267,"O",IF(C12=$AA$267,"O",IF(C12=$AB$267,"O",IF(C12=$AC$267,"O",IF(C12=$AD$267,"O",IF(C12=$AE$267,"O",IF(C12=$AF$267,"O",IF(C12=$AG$267,"O",IF(C12=$AH$267,"O",IF(C12=$AI$267,"O",IF(C12=$AJ$267,"O",IF(C12=$AK$267,"O",IF(C12=$AL$267,"O",IF(C12=$AM$267,"O",IF(C12=$AN$267,"O",IF(C12=$AO$267,"O",IF(C12=$AP$267,"O",IF(C12=$AQ$267,"O",IF(C12=$AR$267,"O",IF(C12=$AS$267,"O",IF(C12=$AT$267,"O",IF(C12=$AU$267,"O",IF(C12=$AV$267,"O","X")))))))))))))))))))))))))))</f>
        <v>X</v>
      </c>
      <c r="D1958" s="58" t="str">
        <f t="shared" si="1811"/>
        <v>X</v>
      </c>
      <c r="E1958" s="58" t="str">
        <f t="shared" si="1811"/>
        <v>X</v>
      </c>
      <c r="F1958" s="58" t="str">
        <f t="shared" si="1811"/>
        <v>X</v>
      </c>
      <c r="G1958" s="58" t="str">
        <f t="shared" si="1811"/>
        <v>X</v>
      </c>
      <c r="H1958" s="58" t="str">
        <f t="shared" si="1811"/>
        <v>X</v>
      </c>
      <c r="I1958" s="58" t="str">
        <f t="shared" si="1811"/>
        <v>X</v>
      </c>
      <c r="J1958" s="58" t="str">
        <f t="shared" si="1811"/>
        <v>X</v>
      </c>
      <c r="K1958" s="58" t="str">
        <f t="shared" si="1811"/>
        <v>X</v>
      </c>
      <c r="L1958" s="58" t="str">
        <f t="shared" si="1811"/>
        <v>X</v>
      </c>
      <c r="M1958" s="58" t="str">
        <f t="shared" si="1811"/>
        <v>X</v>
      </c>
      <c r="N1958" s="58" t="str">
        <f t="shared" si="1811"/>
        <v>X</v>
      </c>
      <c r="O1958" s="58" t="str">
        <f t="shared" si="1811"/>
        <v>X</v>
      </c>
      <c r="P1958" s="58" t="str">
        <f t="shared" si="1811"/>
        <v>X</v>
      </c>
      <c r="Q1958" s="58" t="str">
        <f t="shared" si="1811"/>
        <v>X</v>
      </c>
      <c r="T1958" s="257"/>
      <c r="U1958" s="257"/>
      <c r="V1958" s="257"/>
      <c r="W1958" s="257"/>
      <c r="X1958" s="257"/>
      <c r="Y1958" s="257"/>
      <c r="Z1958" s="257"/>
    </row>
    <row r="1959" spans="1:26">
      <c r="A1959" s="781"/>
      <c r="B1959" s="30" t="s">
        <v>46</v>
      </c>
      <c r="C1959" s="47">
        <f>COUNTIF(C1953:C1958,"O")</f>
        <v>2</v>
      </c>
      <c r="D1959" s="47">
        <f t="shared" ref="D1959:P1959" si="1812">COUNTIF(D1953:D1958,"O")</f>
        <v>2</v>
      </c>
      <c r="E1959" s="47">
        <f t="shared" si="1812"/>
        <v>2</v>
      </c>
      <c r="F1959" s="47">
        <f t="shared" si="1812"/>
        <v>2</v>
      </c>
      <c r="G1959" s="47">
        <f t="shared" si="1812"/>
        <v>2</v>
      </c>
      <c r="H1959" s="47">
        <f t="shared" si="1812"/>
        <v>2</v>
      </c>
      <c r="I1959" s="47">
        <f t="shared" si="1812"/>
        <v>2</v>
      </c>
      <c r="J1959" s="47">
        <f t="shared" si="1812"/>
        <v>2</v>
      </c>
      <c r="K1959" s="47">
        <f t="shared" si="1812"/>
        <v>2</v>
      </c>
      <c r="L1959" s="47">
        <f t="shared" si="1812"/>
        <v>2</v>
      </c>
      <c r="M1959" s="47">
        <f t="shared" si="1812"/>
        <v>2</v>
      </c>
      <c r="N1959" s="47">
        <f t="shared" si="1812"/>
        <v>2</v>
      </c>
      <c r="O1959" s="47">
        <f t="shared" si="1812"/>
        <v>2</v>
      </c>
      <c r="P1959" s="47">
        <f t="shared" si="1812"/>
        <v>2</v>
      </c>
      <c r="Q1959" s="47">
        <f>COUNTIF(Q1953:Q1958,"O")</f>
        <v>2</v>
      </c>
      <c r="T1959" s="257"/>
      <c r="U1959" s="257"/>
      <c r="V1959" s="257"/>
      <c r="W1959" s="257"/>
      <c r="X1959" s="257"/>
      <c r="Y1959" s="257"/>
      <c r="Z1959" s="257"/>
    </row>
    <row r="1960" spans="1:26">
      <c r="A1960" s="779">
        <v>252</v>
      </c>
      <c r="B1960" s="58" t="s">
        <v>32</v>
      </c>
      <c r="C1960" s="58" t="str">
        <f>IF(C7=$V$268,"O",IF(C7=$W$268,"O",IF(C7=$X$268,"O",IF(C7=$Y$268,"O",IF(C7=$Z$268,"O",IF(C7=$AA$268,"O",IF(C7=$AB$268,"O",IF(C7=$AC$268,"O",IF(C7=$AD$268,"O",IF(C7=$AE$268,"O",IF(C7=$AF$268,"O",IF(C7=$AG$268,"O",IF(C7=$AH$268,"O",IF(C7=$AI$268,"O",IF(C7=$AJ$268,"O",IF(C7=$AK$268,"O",IF(C7=$AL$268,"O",IF(C7=$AM$268,"O",IF(C7=$AN$268,"O",IF(C7=$AO$268,"O",IF(C7=$AP$268,"O",IF(C7=$AQ$268,"O",IF(C7=$AR$268,"O",IF(C7=$AS$268,"O","X"))))))))))))))))))))))))</f>
        <v>O</v>
      </c>
      <c r="D1960" s="58" t="str">
        <f t="shared" ref="D1960:Q1960" si="1813">IF(D7=$V$268,"O",IF(D7=$W$268,"O",IF(D7=$X$268,"O",IF(D7=$Y$268,"O",IF(D7=$Z$268,"O",IF(D7=$AA$268,"O",IF(D7=$AB$268,"O",IF(D7=$AC$268,"O",IF(D7=$AD$268,"O",IF(D7=$AE$268,"O",IF(D7=$AF$268,"O",IF(D7=$AG$268,"O",IF(D7=$AH$268,"O",IF(D7=$AI$268,"O",IF(D7=$AJ$268,"O",IF(D7=$AK$268,"O",IF(D7=$AL$268,"O",IF(D7=$AM$268,"O",IF(D7=$AN$268,"O",IF(D7=$AO$268,"O",IF(D7=$AP$268,"O",IF(D7=$AQ$268,"O",IF(D7=$AR$268,"O",IF(D7=$AS$268,"O","X"))))))))))))))))))))))))</f>
        <v>O</v>
      </c>
      <c r="E1960" s="58" t="str">
        <f t="shared" si="1813"/>
        <v>O</v>
      </c>
      <c r="F1960" s="58" t="str">
        <f t="shared" si="1813"/>
        <v>O</v>
      </c>
      <c r="G1960" s="58" t="str">
        <f t="shared" si="1813"/>
        <v>O</v>
      </c>
      <c r="H1960" s="58" t="str">
        <f t="shared" si="1813"/>
        <v>O</v>
      </c>
      <c r="I1960" s="58" t="str">
        <f t="shared" si="1813"/>
        <v>O</v>
      </c>
      <c r="J1960" s="58" t="str">
        <f t="shared" si="1813"/>
        <v>O</v>
      </c>
      <c r="K1960" s="58" t="str">
        <f t="shared" si="1813"/>
        <v>O</v>
      </c>
      <c r="L1960" s="58" t="str">
        <f t="shared" si="1813"/>
        <v>O</v>
      </c>
      <c r="M1960" s="58" t="str">
        <f t="shared" si="1813"/>
        <v>O</v>
      </c>
      <c r="N1960" s="58" t="str">
        <f t="shared" si="1813"/>
        <v>O</v>
      </c>
      <c r="O1960" s="58" t="str">
        <f t="shared" si="1813"/>
        <v>O</v>
      </c>
      <c r="P1960" s="58" t="str">
        <f t="shared" si="1813"/>
        <v>O</v>
      </c>
      <c r="Q1960" s="58" t="str">
        <f t="shared" si="1813"/>
        <v>O</v>
      </c>
      <c r="T1960" s="256"/>
      <c r="U1960" s="256"/>
      <c r="V1960" s="256"/>
      <c r="W1960" s="256"/>
      <c r="X1960" s="256"/>
      <c r="Y1960" s="255"/>
      <c r="Z1960" s="256"/>
    </row>
    <row r="1961" spans="1:26">
      <c r="A1961" s="780"/>
      <c r="B1961" s="58" t="s">
        <v>33</v>
      </c>
      <c r="C1961" s="58" t="str">
        <f t="shared" ref="C1961:Q1961" si="1814">IF(C8=$V$268,"O",IF(C8=$W$268,"O",IF(C8=$X$268,"O",IF(C8=$Y$268,"O",IF(C8=$Z$268,"O",IF(C8=$AA$268,"O",IF(C8=$AB$268,"O",IF(C8=$AC$268,"O",IF(C8=$AD$268,"O",IF(C8=$AE$268,"O",IF(C8=$AF$268,"O",IF(C8=$AG$268,"O",IF(C8=$AH$268,"O",IF(C8=$AI$268,"O",IF(C8=$AJ$268,"O",IF(C8=$AK$268,"O",IF(C8=$AL$268,"O",IF(C8=$AM$268,"O",IF(C8=$AN$268,"O",IF(C8=$AO$268,"O",IF(C8=$AP$268,"O",IF(C8=$AQ$268,"O",IF(C8=$AR$268,"O",IF(C8=$AS$268,"O","X"))))))))))))))))))))))))</f>
        <v>O</v>
      </c>
      <c r="D1961" s="58" t="str">
        <f t="shared" si="1814"/>
        <v>O</v>
      </c>
      <c r="E1961" s="58" t="str">
        <f t="shared" si="1814"/>
        <v>O</v>
      </c>
      <c r="F1961" s="58" t="str">
        <f t="shared" si="1814"/>
        <v>O</v>
      </c>
      <c r="G1961" s="58" t="str">
        <f t="shared" si="1814"/>
        <v>O</v>
      </c>
      <c r="H1961" s="58" t="str">
        <f t="shared" si="1814"/>
        <v>O</v>
      </c>
      <c r="I1961" s="58" t="str">
        <f t="shared" si="1814"/>
        <v>O</v>
      </c>
      <c r="J1961" s="58" t="str">
        <f t="shared" si="1814"/>
        <v>O</v>
      </c>
      <c r="K1961" s="58" t="str">
        <f t="shared" si="1814"/>
        <v>O</v>
      </c>
      <c r="L1961" s="58" t="str">
        <f t="shared" si="1814"/>
        <v>O</v>
      </c>
      <c r="M1961" s="58" t="str">
        <f t="shared" si="1814"/>
        <v>O</v>
      </c>
      <c r="N1961" s="58" t="str">
        <f t="shared" si="1814"/>
        <v>O</v>
      </c>
      <c r="O1961" s="58" t="str">
        <f t="shared" si="1814"/>
        <v>O</v>
      </c>
      <c r="P1961" s="58" t="str">
        <f t="shared" si="1814"/>
        <v>O</v>
      </c>
      <c r="Q1961" s="58" t="str">
        <f t="shared" si="1814"/>
        <v>O</v>
      </c>
    </row>
    <row r="1962" spans="1:26">
      <c r="A1962" s="780"/>
      <c r="B1962" s="58" t="s">
        <v>34</v>
      </c>
      <c r="C1962" s="58" t="str">
        <f t="shared" ref="C1962:Q1962" si="1815">IF(C9=$V$268,"O",IF(C9=$W$268,"O",IF(C9=$X$268,"O",IF(C9=$Y$268,"O",IF(C9=$Z$268,"O",IF(C9=$AA$268,"O",IF(C9=$AB$268,"O",IF(C9=$AC$268,"O",IF(C9=$AD$268,"O",IF(C9=$AE$268,"O",IF(C9=$AF$268,"O",IF(C9=$AG$268,"O",IF(C9=$AH$268,"O",IF(C9=$AI$268,"O",IF(C9=$AJ$268,"O",IF(C9=$AK$268,"O",IF(C9=$AL$268,"O",IF(C9=$AM$268,"O",IF(C9=$AN$268,"O",IF(C9=$AO$268,"O",IF(C9=$AP$268,"O",IF(C9=$AQ$268,"O",IF(C9=$AR$268,"O",IF(C9=$AS$268,"O","X"))))))))))))))))))))))))</f>
        <v>X</v>
      </c>
      <c r="D1962" s="58" t="str">
        <f t="shared" si="1815"/>
        <v>X</v>
      </c>
      <c r="E1962" s="58" t="str">
        <f t="shared" si="1815"/>
        <v>X</v>
      </c>
      <c r="F1962" s="58" t="str">
        <f t="shared" si="1815"/>
        <v>X</v>
      </c>
      <c r="G1962" s="58" t="str">
        <f t="shared" si="1815"/>
        <v>X</v>
      </c>
      <c r="H1962" s="58" t="str">
        <f t="shared" si="1815"/>
        <v>X</v>
      </c>
      <c r="I1962" s="58" t="str">
        <f t="shared" si="1815"/>
        <v>X</v>
      </c>
      <c r="J1962" s="58" t="str">
        <f t="shared" si="1815"/>
        <v>X</v>
      </c>
      <c r="K1962" s="58" t="str">
        <f t="shared" si="1815"/>
        <v>X</v>
      </c>
      <c r="L1962" s="58" t="str">
        <f t="shared" si="1815"/>
        <v>X</v>
      </c>
      <c r="M1962" s="58" t="str">
        <f t="shared" si="1815"/>
        <v>X</v>
      </c>
      <c r="N1962" s="58" t="str">
        <f t="shared" si="1815"/>
        <v>X</v>
      </c>
      <c r="O1962" s="58" t="str">
        <f t="shared" si="1815"/>
        <v>X</v>
      </c>
      <c r="P1962" s="58" t="str">
        <f t="shared" si="1815"/>
        <v>X</v>
      </c>
      <c r="Q1962" s="58" t="str">
        <f t="shared" si="1815"/>
        <v>X</v>
      </c>
    </row>
    <row r="1963" spans="1:26">
      <c r="A1963" s="780"/>
      <c r="B1963" s="58" t="s">
        <v>35</v>
      </c>
      <c r="C1963" s="58" t="str">
        <f t="shared" ref="C1963:Q1963" si="1816">IF(C10=$V$268,"O",IF(C10=$W$268,"O",IF(C10=$X$268,"O",IF(C10=$Y$268,"O",IF(C10=$Z$268,"O",IF(C10=$AA$268,"O",IF(C10=$AB$268,"O",IF(C10=$AC$268,"O",IF(C10=$AD$268,"O",IF(C10=$AE$268,"O",IF(C10=$AF$268,"O",IF(C10=$AG$268,"O",IF(C10=$AH$268,"O",IF(C10=$AI$268,"O",IF(C10=$AJ$268,"O",IF(C10=$AK$268,"O",IF(C10=$AL$268,"O",IF(C10=$AM$268,"O",IF(C10=$AN$268,"O",IF(C10=$AO$268,"O",IF(C10=$AP$268,"O",IF(C10=$AQ$268,"O",IF(C10=$AR$268,"O",IF(C10=$AS$268,"O","X"))))))))))))))))))))))))</f>
        <v>O</v>
      </c>
      <c r="D1963" s="58" t="str">
        <f t="shared" si="1816"/>
        <v>O</v>
      </c>
      <c r="E1963" s="58" t="str">
        <f t="shared" si="1816"/>
        <v>O</v>
      </c>
      <c r="F1963" s="58" t="str">
        <f t="shared" si="1816"/>
        <v>O</v>
      </c>
      <c r="G1963" s="58" t="str">
        <f t="shared" si="1816"/>
        <v>O</v>
      </c>
      <c r="H1963" s="58" t="str">
        <f t="shared" si="1816"/>
        <v>O</v>
      </c>
      <c r="I1963" s="58" t="str">
        <f t="shared" si="1816"/>
        <v>O</v>
      </c>
      <c r="J1963" s="58" t="str">
        <f t="shared" si="1816"/>
        <v>O</v>
      </c>
      <c r="K1963" s="58" t="str">
        <f t="shared" si="1816"/>
        <v>O</v>
      </c>
      <c r="L1963" s="58" t="str">
        <f t="shared" si="1816"/>
        <v>O</v>
      </c>
      <c r="M1963" s="58" t="str">
        <f t="shared" si="1816"/>
        <v>O</v>
      </c>
      <c r="N1963" s="58" t="str">
        <f t="shared" si="1816"/>
        <v>O</v>
      </c>
      <c r="O1963" s="58" t="str">
        <f t="shared" si="1816"/>
        <v>O</v>
      </c>
      <c r="P1963" s="58" t="str">
        <f t="shared" si="1816"/>
        <v>O</v>
      </c>
      <c r="Q1963" s="58" t="str">
        <f t="shared" si="1816"/>
        <v>O</v>
      </c>
    </row>
    <row r="1964" spans="1:26">
      <c r="A1964" s="780"/>
      <c r="B1964" s="58" t="s">
        <v>36</v>
      </c>
      <c r="C1964" s="58" t="str">
        <f t="shared" ref="C1964:Q1964" si="1817">IF(C11=$V$268,"O",IF(C11=$W$268,"O",IF(C11=$X$268,"O",IF(C11=$Y$268,"O",IF(C11=$Z$268,"O",IF(C11=$AA$268,"O",IF(C11=$AB$268,"O",IF(C11=$AC$268,"O",IF(C11=$AD$268,"O",IF(C11=$AE$268,"O",IF(C11=$AF$268,"O",IF(C11=$AG$268,"O",IF(C11=$AH$268,"O",IF(C11=$AI$268,"O",IF(C11=$AJ$268,"O",IF(C11=$AK$268,"O",IF(C11=$AL$268,"O",IF(C11=$AM$268,"O",IF(C11=$AN$268,"O",IF(C11=$AO$268,"O",IF(C11=$AP$268,"O",IF(C11=$AQ$268,"O",IF(C11=$AR$268,"O",IF(C11=$AS$268,"O","X"))))))))))))))))))))))))</f>
        <v>O</v>
      </c>
      <c r="D1964" s="58" t="str">
        <f t="shared" si="1817"/>
        <v>O</v>
      </c>
      <c r="E1964" s="58" t="str">
        <f t="shared" si="1817"/>
        <v>O</v>
      </c>
      <c r="F1964" s="58" t="str">
        <f t="shared" si="1817"/>
        <v>O</v>
      </c>
      <c r="G1964" s="58" t="str">
        <f t="shared" si="1817"/>
        <v>O</v>
      </c>
      <c r="H1964" s="58" t="str">
        <f t="shared" si="1817"/>
        <v>O</v>
      </c>
      <c r="I1964" s="58" t="str">
        <f t="shared" si="1817"/>
        <v>O</v>
      </c>
      <c r="J1964" s="58" t="str">
        <f t="shared" si="1817"/>
        <v>O</v>
      </c>
      <c r="K1964" s="58" t="str">
        <f t="shared" si="1817"/>
        <v>O</v>
      </c>
      <c r="L1964" s="58" t="str">
        <f t="shared" si="1817"/>
        <v>O</v>
      </c>
      <c r="M1964" s="58" t="str">
        <f t="shared" si="1817"/>
        <v>O</v>
      </c>
      <c r="N1964" s="58" t="str">
        <f t="shared" si="1817"/>
        <v>O</v>
      </c>
      <c r="O1964" s="58" t="str">
        <f t="shared" si="1817"/>
        <v>O</v>
      </c>
      <c r="P1964" s="58" t="str">
        <f t="shared" si="1817"/>
        <v>O</v>
      </c>
      <c r="Q1964" s="58" t="str">
        <f t="shared" si="1817"/>
        <v>O</v>
      </c>
    </row>
    <row r="1965" spans="1:26">
      <c r="A1965" s="780"/>
      <c r="B1965" s="58" t="s">
        <v>21</v>
      </c>
      <c r="C1965" s="58" t="str">
        <f t="shared" ref="C1965:Q1965" si="1818">IF(C12=$V$268,"O",IF(C12=$W$268,"O",IF(C12=$X$268,"O",IF(C12=$Y$268,"O",IF(C12=$Z$268,"O",IF(C12=$AA$268,"O",IF(C12=$AB$268,"O",IF(C12=$AC$268,"O",IF(C12=$AD$268,"O",IF(C12=$AE$268,"O",IF(C12=$AF$268,"O",IF(C12=$AG$268,"O",IF(C12=$AH$268,"O",IF(C12=$AI$268,"O",IF(C12=$AJ$268,"O",IF(C12=$AK$268,"O",IF(C12=$AL$268,"O",IF(C12=$AM$268,"O",IF(C12=$AN$268,"O",IF(C12=$AO$268,"O",IF(C12=$AP$268,"O",IF(C12=$AQ$268,"O",IF(C12=$AR$268,"O",IF(C12=$AS$268,"O","X"))))))))))))))))))))))))</f>
        <v>O</v>
      </c>
      <c r="D1965" s="58" t="str">
        <f t="shared" si="1818"/>
        <v>O</v>
      </c>
      <c r="E1965" s="58" t="str">
        <f t="shared" si="1818"/>
        <v>O</v>
      </c>
      <c r="F1965" s="58" t="str">
        <f t="shared" si="1818"/>
        <v>O</v>
      </c>
      <c r="G1965" s="58" t="str">
        <f t="shared" si="1818"/>
        <v>O</v>
      </c>
      <c r="H1965" s="58" t="str">
        <f t="shared" si="1818"/>
        <v>O</v>
      </c>
      <c r="I1965" s="58" t="str">
        <f t="shared" si="1818"/>
        <v>O</v>
      </c>
      <c r="J1965" s="58" t="str">
        <f t="shared" si="1818"/>
        <v>O</v>
      </c>
      <c r="K1965" s="58" t="str">
        <f t="shared" si="1818"/>
        <v>O</v>
      </c>
      <c r="L1965" s="58" t="str">
        <f t="shared" si="1818"/>
        <v>O</v>
      </c>
      <c r="M1965" s="58" t="str">
        <f t="shared" si="1818"/>
        <v>O</v>
      </c>
      <c r="N1965" s="58" t="str">
        <f t="shared" si="1818"/>
        <v>O</v>
      </c>
      <c r="O1965" s="58" t="str">
        <f t="shared" si="1818"/>
        <v>O</v>
      </c>
      <c r="P1965" s="58" t="str">
        <f t="shared" si="1818"/>
        <v>O</v>
      </c>
      <c r="Q1965" s="58" t="str">
        <f t="shared" si="1818"/>
        <v>O</v>
      </c>
    </row>
    <row r="1966" spans="1:26">
      <c r="A1966" s="781"/>
      <c r="B1966" s="30" t="s">
        <v>46</v>
      </c>
      <c r="C1966" s="47">
        <f>COUNTIF(C1960:C1965,"O")</f>
        <v>5</v>
      </c>
      <c r="D1966" s="47">
        <f t="shared" ref="D1966:P1966" si="1819">COUNTIF(D1960:D1965,"O")</f>
        <v>5</v>
      </c>
      <c r="E1966" s="47">
        <f t="shared" si="1819"/>
        <v>5</v>
      </c>
      <c r="F1966" s="47">
        <f t="shared" si="1819"/>
        <v>5</v>
      </c>
      <c r="G1966" s="47">
        <f t="shared" si="1819"/>
        <v>5</v>
      </c>
      <c r="H1966" s="47">
        <f t="shared" si="1819"/>
        <v>5</v>
      </c>
      <c r="I1966" s="47">
        <f t="shared" si="1819"/>
        <v>5</v>
      </c>
      <c r="J1966" s="47">
        <f t="shared" si="1819"/>
        <v>5</v>
      </c>
      <c r="K1966" s="47">
        <f t="shared" si="1819"/>
        <v>5</v>
      </c>
      <c r="L1966" s="47">
        <f t="shared" si="1819"/>
        <v>5</v>
      </c>
      <c r="M1966" s="47">
        <f t="shared" si="1819"/>
        <v>5</v>
      </c>
      <c r="N1966" s="47">
        <f t="shared" si="1819"/>
        <v>5</v>
      </c>
      <c r="O1966" s="47">
        <f t="shared" si="1819"/>
        <v>5</v>
      </c>
      <c r="P1966" s="47">
        <f t="shared" si="1819"/>
        <v>5</v>
      </c>
      <c r="Q1966" s="47">
        <f>COUNTIF(Q1960:Q1965,"O")</f>
        <v>5</v>
      </c>
    </row>
    <row r="1967" spans="1:26">
      <c r="A1967" s="22">
        <v>253</v>
      </c>
      <c r="B1967" s="154" t="s">
        <v>1103</v>
      </c>
      <c r="C1967" s="58" t="str">
        <f>C1959&amp;C1966</f>
        <v>25</v>
      </c>
      <c r="D1967" s="58" t="str">
        <f>D1959&amp;D1966</f>
        <v>25</v>
      </c>
      <c r="E1967" s="58" t="str">
        <f t="shared" ref="E1967:N1967" si="1820">E1959&amp;E1966</f>
        <v>25</v>
      </c>
      <c r="F1967" s="58" t="str">
        <f t="shared" si="1820"/>
        <v>25</v>
      </c>
      <c r="G1967" s="58" t="str">
        <f t="shared" si="1820"/>
        <v>25</v>
      </c>
      <c r="H1967" s="58" t="str">
        <f t="shared" si="1820"/>
        <v>25</v>
      </c>
      <c r="I1967" s="58" t="str">
        <f t="shared" si="1820"/>
        <v>25</v>
      </c>
      <c r="J1967" s="58" t="str">
        <f t="shared" si="1820"/>
        <v>25</v>
      </c>
      <c r="K1967" s="58" t="str">
        <f t="shared" si="1820"/>
        <v>25</v>
      </c>
      <c r="L1967" s="58" t="str">
        <f t="shared" si="1820"/>
        <v>25</v>
      </c>
      <c r="M1967" s="58" t="str">
        <f t="shared" si="1820"/>
        <v>25</v>
      </c>
      <c r="N1967" s="58" t="str">
        <f t="shared" si="1820"/>
        <v>25</v>
      </c>
      <c r="O1967" s="58" t="str">
        <f>O1959&amp;O1966</f>
        <v>25</v>
      </c>
      <c r="P1967" s="58" t="str">
        <f>P1959&amp;P1966</f>
        <v>25</v>
      </c>
      <c r="Q1967" s="58" t="str">
        <f>Q1959&amp;Q1966</f>
        <v>25</v>
      </c>
    </row>
    <row r="1968" spans="1:26">
      <c r="A1968" s="779">
        <v>254</v>
      </c>
      <c r="B1968" s="58" t="s">
        <v>32</v>
      </c>
      <c r="C1968" s="58" t="str">
        <f>IF(C7=$V$270,"O",IF(C7=$W$270,"O",IF(C7=$X$270,"O",IF(C7=$Y$270,"O",IF(C7=$Z$270,"O",IF(C7=$AA$270,"O",IF(C7=$AB$270,"O",IF(C7=$AC$270,"O",IF(C7=$AD$270,"O",IF(C7=$AE$270,"O",IF(C7=$AF$270,"O",IF(C7=$AG$270,"O",IF(C7=$AH$270,"O",IF(C7=$AI$270,"O",IF(C7=$AJ$270,"O",IF(C7=$AK$270,"O",IF(C7=$AL$270,"O",IF(C7=$AM$270,"O",IF(C7=$AN$270,"O",IF(C7=$AO$270,"O",IF(C7=$AP$270,"O",IF(C7=$AQ$270,"O",IF(C7=$AR$270,"O",IF(C7=$AS$270,"O",IF(C7=$AT$270,"O",IF(C7=$AU$270,"O",IF(C7=$AV$270,"O",IF(C7=$AW$270,"O","X"))))))))))))))))))))))))))))</f>
        <v>O</v>
      </c>
      <c r="D1968" s="58" t="str">
        <f t="shared" ref="D1968:Q1968" si="1821">IF(D7=$V$270,"O",IF(D7=$W$270,"O",IF(D7=$X$270,"O",IF(D7=$Y$270,"O",IF(D7=$Z$270,"O",IF(D7=$AA$270,"O",IF(D7=$AB$270,"O",IF(D7=$AC$270,"O",IF(D7=$AD$270,"O",IF(D7=$AE$270,"O",IF(D7=$AF$270,"O",IF(D7=$AG$270,"O",IF(D7=$AH$270,"O",IF(D7=$AI$270,"O",IF(D7=$AJ$270,"O",IF(D7=$AK$270,"O",IF(D7=$AL$270,"O",IF(D7=$AM$270,"O",IF(D7=$AN$270,"O",IF(D7=$AO$270,"O",IF(D7=$AP$270,"O",IF(D7=$AQ$270,"O",IF(D7=$AR$270,"O",IF(D7=$AS$270,"O",IF(D7=$AT$270,"O",IF(D7=$AU$270,"O",IF(D7=$AV$270,"O",IF(D7=$AW$270,"O","X"))))))))))))))))))))))))))))</f>
        <v>O</v>
      </c>
      <c r="E1968" s="58" t="str">
        <f t="shared" si="1821"/>
        <v>O</v>
      </c>
      <c r="F1968" s="58" t="str">
        <f t="shared" si="1821"/>
        <v>O</v>
      </c>
      <c r="G1968" s="58" t="str">
        <f t="shared" si="1821"/>
        <v>O</v>
      </c>
      <c r="H1968" s="58" t="str">
        <f t="shared" si="1821"/>
        <v>O</v>
      </c>
      <c r="I1968" s="58" t="str">
        <f t="shared" si="1821"/>
        <v>O</v>
      </c>
      <c r="J1968" s="58" t="str">
        <f t="shared" si="1821"/>
        <v>O</v>
      </c>
      <c r="K1968" s="58" t="str">
        <f t="shared" si="1821"/>
        <v>O</v>
      </c>
      <c r="L1968" s="58" t="str">
        <f t="shared" si="1821"/>
        <v>O</v>
      </c>
      <c r="M1968" s="58" t="str">
        <f t="shared" si="1821"/>
        <v>O</v>
      </c>
      <c r="N1968" s="58" t="str">
        <f t="shared" si="1821"/>
        <v>O</v>
      </c>
      <c r="O1968" s="58" t="str">
        <f t="shared" si="1821"/>
        <v>O</v>
      </c>
      <c r="P1968" s="58" t="str">
        <f t="shared" si="1821"/>
        <v>O</v>
      </c>
      <c r="Q1968" s="58" t="str">
        <f t="shared" si="1821"/>
        <v>O</v>
      </c>
    </row>
    <row r="1969" spans="1:26">
      <c r="A1969" s="780"/>
      <c r="B1969" s="58" t="s">
        <v>33</v>
      </c>
      <c r="C1969" s="58" t="str">
        <f t="shared" ref="C1969:Q1969" si="1822">IF(C8=$V$270,"O",IF(C8=$W$270,"O",IF(C8=$X$270,"O",IF(C8=$Y$270,"O",IF(C8=$Z$270,"O",IF(C8=$AA$270,"O",IF(C8=$AB$270,"O",IF(C8=$AC$270,"O",IF(C8=$AD$270,"O",IF(C8=$AE$270,"O",IF(C8=$AF$270,"O",IF(C8=$AG$270,"O",IF(C8=$AH$270,"O",IF(C8=$AI$270,"O",IF(C8=$AJ$270,"O",IF(C8=$AK$270,"O",IF(C8=$AL$270,"O",IF(C8=$AM$270,"O",IF(C8=$AN$270,"O",IF(C8=$AO$270,"O",IF(C8=$AP$270,"O",IF(C8=$AQ$270,"O",IF(C8=$AR$270,"O",IF(C8=$AS$270,"O",IF(C8=$AT$270,"O",IF(C8=$AU$270,"O",IF(C8=$AV$270,"O",IF(C8=$AW$270,"O","X"))))))))))))))))))))))))))))</f>
        <v>O</v>
      </c>
      <c r="D1969" s="58" t="str">
        <f t="shared" si="1822"/>
        <v>O</v>
      </c>
      <c r="E1969" s="58" t="str">
        <f t="shared" si="1822"/>
        <v>O</v>
      </c>
      <c r="F1969" s="58" t="str">
        <f t="shared" si="1822"/>
        <v>O</v>
      </c>
      <c r="G1969" s="58" t="str">
        <f t="shared" si="1822"/>
        <v>O</v>
      </c>
      <c r="H1969" s="58" t="str">
        <f t="shared" si="1822"/>
        <v>O</v>
      </c>
      <c r="I1969" s="58" t="str">
        <f t="shared" si="1822"/>
        <v>O</v>
      </c>
      <c r="J1969" s="58" t="str">
        <f t="shared" si="1822"/>
        <v>O</v>
      </c>
      <c r="K1969" s="58" t="str">
        <f t="shared" si="1822"/>
        <v>O</v>
      </c>
      <c r="L1969" s="58" t="str">
        <f t="shared" si="1822"/>
        <v>O</v>
      </c>
      <c r="M1969" s="58" t="str">
        <f t="shared" si="1822"/>
        <v>O</v>
      </c>
      <c r="N1969" s="58" t="str">
        <f t="shared" si="1822"/>
        <v>O</v>
      </c>
      <c r="O1969" s="58" t="str">
        <f t="shared" si="1822"/>
        <v>O</v>
      </c>
      <c r="P1969" s="58" t="str">
        <f t="shared" si="1822"/>
        <v>O</v>
      </c>
      <c r="Q1969" s="58" t="str">
        <f t="shared" si="1822"/>
        <v>O</v>
      </c>
    </row>
    <row r="1970" spans="1:26">
      <c r="A1970" s="780"/>
      <c r="B1970" s="58" t="s">
        <v>34</v>
      </c>
      <c r="C1970" s="58" t="str">
        <f t="shared" ref="C1970:Q1970" si="1823">IF(C9=$V$270,"O",IF(C9=$W$270,"O",IF(C9=$X$270,"O",IF(C9=$Y$270,"O",IF(C9=$Z$270,"O",IF(C9=$AA$270,"O",IF(C9=$AB$270,"O",IF(C9=$AC$270,"O",IF(C9=$AD$270,"O",IF(C9=$AE$270,"O",IF(C9=$AF$270,"O",IF(C9=$AG$270,"O",IF(C9=$AH$270,"O",IF(C9=$AI$270,"O",IF(C9=$AJ$270,"O",IF(C9=$AK$270,"O",IF(C9=$AL$270,"O",IF(C9=$AM$270,"O",IF(C9=$AN$270,"O",IF(C9=$AO$270,"O",IF(C9=$AP$270,"O",IF(C9=$AQ$270,"O",IF(C9=$AR$270,"O",IF(C9=$AS$270,"O",IF(C9=$AT$270,"O",IF(C9=$AU$270,"O",IF(C9=$AV$270,"O",IF(C9=$AW$270,"O","X"))))))))))))))))))))))))))))</f>
        <v>X</v>
      </c>
      <c r="D1970" s="58" t="str">
        <f t="shared" si="1823"/>
        <v>X</v>
      </c>
      <c r="E1970" s="58" t="str">
        <f t="shared" si="1823"/>
        <v>X</v>
      </c>
      <c r="F1970" s="58" t="str">
        <f t="shared" si="1823"/>
        <v>X</v>
      </c>
      <c r="G1970" s="58" t="str">
        <f t="shared" si="1823"/>
        <v>X</v>
      </c>
      <c r="H1970" s="58" t="str">
        <f t="shared" si="1823"/>
        <v>X</v>
      </c>
      <c r="I1970" s="58" t="str">
        <f t="shared" si="1823"/>
        <v>X</v>
      </c>
      <c r="J1970" s="58" t="str">
        <f t="shared" si="1823"/>
        <v>X</v>
      </c>
      <c r="K1970" s="58" t="str">
        <f t="shared" si="1823"/>
        <v>X</v>
      </c>
      <c r="L1970" s="58" t="str">
        <f t="shared" si="1823"/>
        <v>X</v>
      </c>
      <c r="M1970" s="58" t="str">
        <f t="shared" si="1823"/>
        <v>X</v>
      </c>
      <c r="N1970" s="58" t="str">
        <f t="shared" si="1823"/>
        <v>X</v>
      </c>
      <c r="O1970" s="58" t="str">
        <f t="shared" si="1823"/>
        <v>X</v>
      </c>
      <c r="P1970" s="58" t="str">
        <f t="shared" si="1823"/>
        <v>X</v>
      </c>
      <c r="Q1970" s="58" t="str">
        <f t="shared" si="1823"/>
        <v>X</v>
      </c>
    </row>
    <row r="1971" spans="1:26">
      <c r="A1971" s="780"/>
      <c r="B1971" s="58" t="s">
        <v>35</v>
      </c>
      <c r="C1971" s="58" t="str">
        <f t="shared" ref="C1971:Q1971" si="1824">IF(C10=$V$270,"O",IF(C10=$W$270,"O",IF(C10=$X$270,"O",IF(C10=$Y$270,"O",IF(C10=$Z$270,"O",IF(C10=$AA$270,"O",IF(C10=$AB$270,"O",IF(C10=$AC$270,"O",IF(C10=$AD$270,"O",IF(C10=$AE$270,"O",IF(C10=$AF$270,"O",IF(C10=$AG$270,"O",IF(C10=$AH$270,"O",IF(C10=$AI$270,"O",IF(C10=$AJ$270,"O",IF(C10=$AK$270,"O",IF(C10=$AL$270,"O",IF(C10=$AM$270,"O",IF(C10=$AN$270,"O",IF(C10=$AO$270,"O",IF(C10=$AP$270,"O",IF(C10=$AQ$270,"O",IF(C10=$AR$270,"O",IF(C10=$AS$270,"O",IF(C10=$AT$270,"O",IF(C10=$AU$270,"O",IF(C10=$AV$270,"O",IF(C10=$AW$270,"O","X"))))))))))))))))))))))))))))</f>
        <v>X</v>
      </c>
      <c r="D1971" s="58" t="str">
        <f t="shared" si="1824"/>
        <v>X</v>
      </c>
      <c r="E1971" s="58" t="str">
        <f t="shared" si="1824"/>
        <v>X</v>
      </c>
      <c r="F1971" s="58" t="str">
        <f t="shared" si="1824"/>
        <v>X</v>
      </c>
      <c r="G1971" s="58" t="str">
        <f t="shared" si="1824"/>
        <v>X</v>
      </c>
      <c r="H1971" s="58" t="str">
        <f t="shared" si="1824"/>
        <v>X</v>
      </c>
      <c r="I1971" s="58" t="str">
        <f t="shared" si="1824"/>
        <v>X</v>
      </c>
      <c r="J1971" s="58" t="str">
        <f t="shared" si="1824"/>
        <v>X</v>
      </c>
      <c r="K1971" s="58" t="str">
        <f t="shared" si="1824"/>
        <v>X</v>
      </c>
      <c r="L1971" s="58" t="str">
        <f t="shared" si="1824"/>
        <v>X</v>
      </c>
      <c r="M1971" s="58" t="str">
        <f t="shared" si="1824"/>
        <v>X</v>
      </c>
      <c r="N1971" s="58" t="str">
        <f t="shared" si="1824"/>
        <v>X</v>
      </c>
      <c r="O1971" s="58" t="str">
        <f t="shared" si="1824"/>
        <v>X</v>
      </c>
      <c r="P1971" s="58" t="str">
        <f t="shared" si="1824"/>
        <v>X</v>
      </c>
      <c r="Q1971" s="58" t="str">
        <f t="shared" si="1824"/>
        <v>X</v>
      </c>
    </row>
    <row r="1972" spans="1:26">
      <c r="A1972" s="780"/>
      <c r="B1972" s="58" t="s">
        <v>36</v>
      </c>
      <c r="C1972" s="58" t="str">
        <f t="shared" ref="C1972:Q1972" si="1825">IF(C11=$V$270,"O",IF(C11=$W$270,"O",IF(C11=$X$270,"O",IF(C11=$Y$270,"O",IF(C11=$Z$270,"O",IF(C11=$AA$270,"O",IF(C11=$AB$270,"O",IF(C11=$AC$270,"O",IF(C11=$AD$270,"O",IF(C11=$AE$270,"O",IF(C11=$AF$270,"O",IF(C11=$AG$270,"O",IF(C11=$AH$270,"O",IF(C11=$AI$270,"O",IF(C11=$AJ$270,"O",IF(C11=$AK$270,"O",IF(C11=$AL$270,"O",IF(C11=$AM$270,"O",IF(C11=$AN$270,"O",IF(C11=$AO$270,"O",IF(C11=$AP$270,"O",IF(C11=$AQ$270,"O",IF(C11=$AR$270,"O",IF(C11=$AS$270,"O",IF(C11=$AT$270,"O",IF(C11=$AU$270,"O",IF(C11=$AV$270,"O",IF(C11=$AW$270,"O","X"))))))))))))))))))))))))))))</f>
        <v>X</v>
      </c>
      <c r="D1972" s="58" t="str">
        <f t="shared" si="1825"/>
        <v>X</v>
      </c>
      <c r="E1972" s="58" t="str">
        <f t="shared" si="1825"/>
        <v>X</v>
      </c>
      <c r="F1972" s="58" t="str">
        <f t="shared" si="1825"/>
        <v>X</v>
      </c>
      <c r="G1972" s="58" t="str">
        <f t="shared" si="1825"/>
        <v>X</v>
      </c>
      <c r="H1972" s="58" t="str">
        <f t="shared" si="1825"/>
        <v>X</v>
      </c>
      <c r="I1972" s="58" t="str">
        <f t="shared" si="1825"/>
        <v>X</v>
      </c>
      <c r="J1972" s="58" t="str">
        <f t="shared" si="1825"/>
        <v>X</v>
      </c>
      <c r="K1972" s="58" t="str">
        <f t="shared" si="1825"/>
        <v>X</v>
      </c>
      <c r="L1972" s="58" t="str">
        <f t="shared" si="1825"/>
        <v>X</v>
      </c>
      <c r="M1972" s="58" t="str">
        <f t="shared" si="1825"/>
        <v>X</v>
      </c>
      <c r="N1972" s="58" t="str">
        <f t="shared" si="1825"/>
        <v>X</v>
      </c>
      <c r="O1972" s="58" t="str">
        <f t="shared" si="1825"/>
        <v>X</v>
      </c>
      <c r="P1972" s="58" t="str">
        <f t="shared" si="1825"/>
        <v>X</v>
      </c>
      <c r="Q1972" s="58" t="str">
        <f t="shared" si="1825"/>
        <v>X</v>
      </c>
    </row>
    <row r="1973" spans="1:26">
      <c r="A1973" s="780"/>
      <c r="B1973" s="58" t="s">
        <v>21</v>
      </c>
      <c r="C1973" s="58" t="str">
        <f t="shared" ref="C1973:Q1973" si="1826">IF(C12=$V$270,"O",IF(C12=$W$270,"O",IF(C12=$X$270,"O",IF(C12=$Y$270,"O",IF(C12=$Z$270,"O",IF(C12=$AA$270,"O",IF(C12=$AB$270,"O",IF(C12=$AC$270,"O",IF(C12=$AD$270,"O",IF(C12=$AE$270,"O",IF(C12=$AF$270,"O",IF(C12=$AG$270,"O",IF(C12=$AH$270,"O",IF(C12=$AI$270,"O",IF(C12=$AJ$270,"O",IF(C12=$AK$270,"O",IF(C12=$AL$270,"O",IF(C12=$AM$270,"O",IF(C12=$AN$270,"O",IF(C12=$AO$270,"O",IF(C12=$AP$270,"O",IF(C12=$AQ$270,"O",IF(C12=$AR$270,"O",IF(C12=$AS$270,"O",IF(C12=$AT$270,"O",IF(C12=$AU$270,"O",IF(C12=$AV$270,"O",IF(C12=$AW$270,"O","X"))))))))))))))))))))))))))))</f>
        <v>X</v>
      </c>
      <c r="D1973" s="58" t="str">
        <f t="shared" si="1826"/>
        <v>X</v>
      </c>
      <c r="E1973" s="58" t="str">
        <f t="shared" si="1826"/>
        <v>X</v>
      </c>
      <c r="F1973" s="58" t="str">
        <f t="shared" si="1826"/>
        <v>X</v>
      </c>
      <c r="G1973" s="58" t="str">
        <f t="shared" si="1826"/>
        <v>X</v>
      </c>
      <c r="H1973" s="58" t="str">
        <f t="shared" si="1826"/>
        <v>X</v>
      </c>
      <c r="I1973" s="58" t="str">
        <f t="shared" si="1826"/>
        <v>X</v>
      </c>
      <c r="J1973" s="58" t="str">
        <f t="shared" si="1826"/>
        <v>X</v>
      </c>
      <c r="K1973" s="58" t="str">
        <f t="shared" si="1826"/>
        <v>X</v>
      </c>
      <c r="L1973" s="58" t="str">
        <f t="shared" si="1826"/>
        <v>X</v>
      </c>
      <c r="M1973" s="58" t="str">
        <f t="shared" si="1826"/>
        <v>X</v>
      </c>
      <c r="N1973" s="58" t="str">
        <f t="shared" si="1826"/>
        <v>X</v>
      </c>
      <c r="O1973" s="58" t="str">
        <f t="shared" si="1826"/>
        <v>X</v>
      </c>
      <c r="P1973" s="58" t="str">
        <f t="shared" si="1826"/>
        <v>X</v>
      </c>
      <c r="Q1973" s="58" t="str">
        <f t="shared" si="1826"/>
        <v>X</v>
      </c>
    </row>
    <row r="1974" spans="1:26">
      <c r="A1974" s="781"/>
      <c r="B1974" s="30" t="s">
        <v>46</v>
      </c>
      <c r="C1974" s="47">
        <f>COUNTIF(C1968:C1973,"O")</f>
        <v>2</v>
      </c>
      <c r="D1974" s="47">
        <f t="shared" ref="D1974:P1974" si="1827">COUNTIF(D1968:D1973,"O")</f>
        <v>2</v>
      </c>
      <c r="E1974" s="47">
        <f t="shared" si="1827"/>
        <v>2</v>
      </c>
      <c r="F1974" s="47">
        <f t="shared" si="1827"/>
        <v>2</v>
      </c>
      <c r="G1974" s="47">
        <f t="shared" si="1827"/>
        <v>2</v>
      </c>
      <c r="H1974" s="47">
        <f t="shared" si="1827"/>
        <v>2</v>
      </c>
      <c r="I1974" s="47">
        <f t="shared" si="1827"/>
        <v>2</v>
      </c>
      <c r="J1974" s="47">
        <f t="shared" si="1827"/>
        <v>2</v>
      </c>
      <c r="K1974" s="47">
        <f t="shared" si="1827"/>
        <v>2</v>
      </c>
      <c r="L1974" s="47">
        <f t="shared" si="1827"/>
        <v>2</v>
      </c>
      <c r="M1974" s="47">
        <f t="shared" si="1827"/>
        <v>2</v>
      </c>
      <c r="N1974" s="47">
        <f t="shared" si="1827"/>
        <v>2</v>
      </c>
      <c r="O1974" s="47">
        <f t="shared" si="1827"/>
        <v>2</v>
      </c>
      <c r="P1974" s="47">
        <f t="shared" si="1827"/>
        <v>2</v>
      </c>
      <c r="Q1974" s="47">
        <f>COUNTIF(Q1968:Q1973,"O")</f>
        <v>2</v>
      </c>
    </row>
    <row r="1975" spans="1:26">
      <c r="A1975" s="779">
        <v>255</v>
      </c>
      <c r="B1975" s="58" t="s">
        <v>32</v>
      </c>
      <c r="C1975" s="58" t="str">
        <f>IF(C7=$V$271,"O",IF(C7=$W$271,"O",IF(C7=$X$271,"O",IF(C7=$Y$271,"O",IF(C7=$Z$271,"O",IF(C7=$AA$271,"O",IF(C7=$AB$271,"O",IF(C7=$AC$271,"O",IF(C7=$AD$271,"O",IF(C7=$AE$271,"O",IF(C7=$AF$271,"O",IF(C7=$AG$271,"O",IF(C7=$AH$271,"O",IF(C7=$AI$271,"O",IF(C7=$AJ$271,"O",IF(C7=$AK$271,"O",IF(C7=$AL$271,"O",IF(C7=$AM$271,"O",IF(C7=$AN$271,"O",IF(C7=$AO$271,"O",IF(C7=$AP$271,"O",IF(C7=$AQ$271,"O",IF(C7=$AR$271,"O",IF(C7=$AS$271,"O","X"))))))))))))))))))))))))</f>
        <v>X</v>
      </c>
      <c r="D1975" s="58" t="str">
        <f t="shared" ref="D1975:Q1975" si="1828">IF(D7=$V$271,"O",IF(D7=$W$271,"O",IF(D7=$X$271,"O",IF(D7=$Y$271,"O",IF(D7=$Z$271,"O",IF(D7=$AA$271,"O",IF(D7=$AB$271,"O",IF(D7=$AC$271,"O",IF(D7=$AD$271,"O",IF(D7=$AE$271,"O",IF(D7=$AF$271,"O",IF(D7=$AG$271,"O",IF(D7=$AH$271,"O",IF(D7=$AI$271,"O",IF(D7=$AJ$271,"O",IF(D7=$AK$271,"O",IF(D7=$AL$271,"O",IF(D7=$AM$271,"O",IF(D7=$AN$271,"O",IF(D7=$AO$271,"O",IF(D7=$AP$271,"O",IF(D7=$AQ$271,"O",IF(D7=$AR$271,"O",IF(D7=$AS$271,"O","X"))))))))))))))))))))))))</f>
        <v>X</v>
      </c>
      <c r="E1975" s="58" t="str">
        <f t="shared" si="1828"/>
        <v>X</v>
      </c>
      <c r="F1975" s="58" t="str">
        <f t="shared" si="1828"/>
        <v>X</v>
      </c>
      <c r="G1975" s="58" t="str">
        <f t="shared" si="1828"/>
        <v>X</v>
      </c>
      <c r="H1975" s="58" t="str">
        <f t="shared" si="1828"/>
        <v>X</v>
      </c>
      <c r="I1975" s="58" t="str">
        <f t="shared" si="1828"/>
        <v>X</v>
      </c>
      <c r="J1975" s="58" t="str">
        <f t="shared" si="1828"/>
        <v>X</v>
      </c>
      <c r="K1975" s="58" t="str">
        <f t="shared" si="1828"/>
        <v>X</v>
      </c>
      <c r="L1975" s="58" t="str">
        <f t="shared" si="1828"/>
        <v>X</v>
      </c>
      <c r="M1975" s="58" t="str">
        <f t="shared" si="1828"/>
        <v>X</v>
      </c>
      <c r="N1975" s="58" t="str">
        <f t="shared" si="1828"/>
        <v>X</v>
      </c>
      <c r="O1975" s="58" t="str">
        <f t="shared" si="1828"/>
        <v>X</v>
      </c>
      <c r="P1975" s="58" t="str">
        <f t="shared" si="1828"/>
        <v>X</v>
      </c>
      <c r="Q1975" s="58" t="str">
        <f t="shared" si="1828"/>
        <v>X</v>
      </c>
    </row>
    <row r="1976" spans="1:26">
      <c r="A1976" s="780"/>
      <c r="B1976" s="58" t="s">
        <v>33</v>
      </c>
      <c r="C1976" s="58" t="str">
        <f t="shared" ref="C1976:Q1976" si="1829">IF(C8=$V$271,"O",IF(C8=$W$271,"O",IF(C8=$X$271,"O",IF(C8=$Y$271,"O",IF(C8=$Z$271,"O",IF(C8=$AA$271,"O",IF(C8=$AB$271,"O",IF(C8=$AC$271,"O",IF(C8=$AD$271,"O",IF(C8=$AE$271,"O",IF(C8=$AF$271,"O",IF(C8=$AG$271,"O",IF(C8=$AH$271,"O",IF(C8=$AI$271,"O",IF(C8=$AJ$271,"O",IF(C8=$AK$271,"O",IF(C8=$AL$271,"O",IF(C8=$AM$271,"O",IF(C8=$AN$271,"O",IF(C8=$AO$271,"O",IF(C8=$AP$271,"O",IF(C8=$AQ$271,"O",IF(C8=$AR$271,"O",IF(C8=$AS$271,"O","X"))))))))))))))))))))))))</f>
        <v>X</v>
      </c>
      <c r="D1976" s="58" t="str">
        <f t="shared" si="1829"/>
        <v>X</v>
      </c>
      <c r="E1976" s="58" t="str">
        <f t="shared" si="1829"/>
        <v>X</v>
      </c>
      <c r="F1976" s="58" t="str">
        <f t="shared" si="1829"/>
        <v>X</v>
      </c>
      <c r="G1976" s="58" t="str">
        <f t="shared" si="1829"/>
        <v>X</v>
      </c>
      <c r="H1976" s="58" t="str">
        <f t="shared" si="1829"/>
        <v>X</v>
      </c>
      <c r="I1976" s="58" t="str">
        <f t="shared" si="1829"/>
        <v>X</v>
      </c>
      <c r="J1976" s="58" t="str">
        <f t="shared" si="1829"/>
        <v>X</v>
      </c>
      <c r="K1976" s="58" t="str">
        <f t="shared" si="1829"/>
        <v>X</v>
      </c>
      <c r="L1976" s="58" t="str">
        <f t="shared" si="1829"/>
        <v>X</v>
      </c>
      <c r="M1976" s="58" t="str">
        <f t="shared" si="1829"/>
        <v>X</v>
      </c>
      <c r="N1976" s="58" t="str">
        <f t="shared" si="1829"/>
        <v>X</v>
      </c>
      <c r="O1976" s="58" t="str">
        <f t="shared" si="1829"/>
        <v>X</v>
      </c>
      <c r="P1976" s="58" t="str">
        <f t="shared" si="1829"/>
        <v>X</v>
      </c>
      <c r="Q1976" s="58" t="str">
        <f t="shared" si="1829"/>
        <v>X</v>
      </c>
    </row>
    <row r="1977" spans="1:26">
      <c r="A1977" s="780"/>
      <c r="B1977" s="58" t="s">
        <v>34</v>
      </c>
      <c r="C1977" s="58" t="str">
        <f t="shared" ref="C1977:Q1977" si="1830">IF(C9=$V$271,"O",IF(C9=$W$271,"O",IF(C9=$X$271,"O",IF(C9=$Y$271,"O",IF(C9=$Z$271,"O",IF(C9=$AA$271,"O",IF(C9=$AB$271,"O",IF(C9=$AC$271,"O",IF(C9=$AD$271,"O",IF(C9=$AE$271,"O",IF(C9=$AF$271,"O",IF(C9=$AG$271,"O",IF(C9=$AH$271,"O",IF(C9=$AI$271,"O",IF(C9=$AJ$271,"O",IF(C9=$AK$271,"O",IF(C9=$AL$271,"O",IF(C9=$AM$271,"O",IF(C9=$AN$271,"O",IF(C9=$AO$271,"O",IF(C9=$AP$271,"O",IF(C9=$AQ$271,"O",IF(C9=$AR$271,"O",IF(C9=$AS$271,"O","X"))))))))))))))))))))))))</f>
        <v>O</v>
      </c>
      <c r="D1977" s="58" t="str">
        <f t="shared" si="1830"/>
        <v>O</v>
      </c>
      <c r="E1977" s="58" t="str">
        <f t="shared" si="1830"/>
        <v>O</v>
      </c>
      <c r="F1977" s="58" t="str">
        <f t="shared" si="1830"/>
        <v>O</v>
      </c>
      <c r="G1977" s="58" t="str">
        <f t="shared" si="1830"/>
        <v>O</v>
      </c>
      <c r="H1977" s="58" t="str">
        <f t="shared" si="1830"/>
        <v>O</v>
      </c>
      <c r="I1977" s="58" t="str">
        <f t="shared" si="1830"/>
        <v>O</v>
      </c>
      <c r="J1977" s="58" t="str">
        <f t="shared" si="1830"/>
        <v>O</v>
      </c>
      <c r="K1977" s="58" t="str">
        <f t="shared" si="1830"/>
        <v>O</v>
      </c>
      <c r="L1977" s="58" t="str">
        <f t="shared" si="1830"/>
        <v>O</v>
      </c>
      <c r="M1977" s="58" t="str">
        <f t="shared" si="1830"/>
        <v>O</v>
      </c>
      <c r="N1977" s="58" t="str">
        <f t="shared" si="1830"/>
        <v>O</v>
      </c>
      <c r="O1977" s="58" t="str">
        <f t="shared" si="1830"/>
        <v>O</v>
      </c>
      <c r="P1977" s="58" t="str">
        <f t="shared" si="1830"/>
        <v>O</v>
      </c>
      <c r="Q1977" s="58" t="str">
        <f t="shared" si="1830"/>
        <v>O</v>
      </c>
    </row>
    <row r="1978" spans="1:26">
      <c r="A1978" s="780"/>
      <c r="B1978" s="58" t="s">
        <v>35</v>
      </c>
      <c r="C1978" s="58" t="str">
        <f t="shared" ref="C1978:Q1978" si="1831">IF(C10=$V$271,"O",IF(C10=$W$271,"O",IF(C10=$X$271,"O",IF(C10=$Y$271,"O",IF(C10=$Z$271,"O",IF(C10=$AA$271,"O",IF(C10=$AB$271,"O",IF(C10=$AC$271,"O",IF(C10=$AD$271,"O",IF(C10=$AE$271,"O",IF(C10=$AF$271,"O",IF(C10=$AG$271,"O",IF(C10=$AH$271,"O",IF(C10=$AI$271,"O",IF(C10=$AJ$271,"O",IF(C10=$AK$271,"O",IF(C10=$AL$271,"O",IF(C10=$AM$271,"O",IF(C10=$AN$271,"O",IF(C10=$AO$271,"O",IF(C10=$AP$271,"O",IF(C10=$AQ$271,"O",IF(C10=$AR$271,"O",IF(C10=$AS$271,"O","X"))))))))))))))))))))))))</f>
        <v>O</v>
      </c>
      <c r="D1978" s="58" t="str">
        <f t="shared" si="1831"/>
        <v>O</v>
      </c>
      <c r="E1978" s="58" t="str">
        <f t="shared" si="1831"/>
        <v>O</v>
      </c>
      <c r="F1978" s="58" t="str">
        <f t="shared" si="1831"/>
        <v>O</v>
      </c>
      <c r="G1978" s="58" t="str">
        <f t="shared" si="1831"/>
        <v>O</v>
      </c>
      <c r="H1978" s="58" t="str">
        <f t="shared" si="1831"/>
        <v>O</v>
      </c>
      <c r="I1978" s="58" t="str">
        <f t="shared" si="1831"/>
        <v>O</v>
      </c>
      <c r="J1978" s="58" t="str">
        <f t="shared" si="1831"/>
        <v>O</v>
      </c>
      <c r="K1978" s="58" t="str">
        <f t="shared" si="1831"/>
        <v>O</v>
      </c>
      <c r="L1978" s="58" t="str">
        <f t="shared" si="1831"/>
        <v>O</v>
      </c>
      <c r="M1978" s="58" t="str">
        <f t="shared" si="1831"/>
        <v>O</v>
      </c>
      <c r="N1978" s="58" t="str">
        <f t="shared" si="1831"/>
        <v>O</v>
      </c>
      <c r="O1978" s="58" t="str">
        <f t="shared" si="1831"/>
        <v>O</v>
      </c>
      <c r="P1978" s="58" t="str">
        <f t="shared" si="1831"/>
        <v>O</v>
      </c>
      <c r="Q1978" s="58" t="str">
        <f t="shared" si="1831"/>
        <v>O</v>
      </c>
    </row>
    <row r="1979" spans="1:26">
      <c r="A1979" s="780"/>
      <c r="B1979" s="58" t="s">
        <v>36</v>
      </c>
      <c r="C1979" s="58" t="str">
        <f t="shared" ref="C1979:Q1979" si="1832">IF(C11=$V$271,"O",IF(C11=$W$271,"O",IF(C11=$X$271,"O",IF(C11=$Y$271,"O",IF(C11=$Z$271,"O",IF(C11=$AA$271,"O",IF(C11=$AB$271,"O",IF(C11=$AC$271,"O",IF(C11=$AD$271,"O",IF(C11=$AE$271,"O",IF(C11=$AF$271,"O",IF(C11=$AG$271,"O",IF(C11=$AH$271,"O",IF(C11=$AI$271,"O",IF(C11=$AJ$271,"O",IF(C11=$AK$271,"O",IF(C11=$AL$271,"O",IF(C11=$AM$271,"O",IF(C11=$AN$271,"O",IF(C11=$AO$271,"O",IF(C11=$AP$271,"O",IF(C11=$AQ$271,"O",IF(C11=$AR$271,"O",IF(C11=$AS$271,"O","X"))))))))))))))))))))))))</f>
        <v>O</v>
      </c>
      <c r="D1979" s="58" t="str">
        <f t="shared" si="1832"/>
        <v>O</v>
      </c>
      <c r="E1979" s="58" t="str">
        <f t="shared" si="1832"/>
        <v>O</v>
      </c>
      <c r="F1979" s="58" t="str">
        <f t="shared" si="1832"/>
        <v>O</v>
      </c>
      <c r="G1979" s="58" t="str">
        <f t="shared" si="1832"/>
        <v>O</v>
      </c>
      <c r="H1979" s="58" t="str">
        <f t="shared" si="1832"/>
        <v>O</v>
      </c>
      <c r="I1979" s="58" t="str">
        <f t="shared" si="1832"/>
        <v>O</v>
      </c>
      <c r="J1979" s="58" t="str">
        <f t="shared" si="1832"/>
        <v>O</v>
      </c>
      <c r="K1979" s="58" t="str">
        <f t="shared" si="1832"/>
        <v>O</v>
      </c>
      <c r="L1979" s="58" t="str">
        <f t="shared" si="1832"/>
        <v>O</v>
      </c>
      <c r="M1979" s="58" t="str">
        <f t="shared" si="1832"/>
        <v>O</v>
      </c>
      <c r="N1979" s="58" t="str">
        <f t="shared" si="1832"/>
        <v>O</v>
      </c>
      <c r="O1979" s="58" t="str">
        <f t="shared" si="1832"/>
        <v>O</v>
      </c>
      <c r="P1979" s="58" t="str">
        <f t="shared" si="1832"/>
        <v>O</v>
      </c>
      <c r="Q1979" s="58" t="str">
        <f t="shared" si="1832"/>
        <v>O</v>
      </c>
    </row>
    <row r="1980" spans="1:26">
      <c r="A1980" s="780"/>
      <c r="B1980" s="58" t="s">
        <v>21</v>
      </c>
      <c r="C1980" s="58" t="str">
        <f t="shared" ref="C1980:Q1980" si="1833">IF(C12=$V$271,"O",IF(C12=$W$271,"O",IF(C12=$X$271,"O",IF(C12=$Y$271,"O",IF(C12=$Z$271,"O",IF(C12=$AA$271,"O",IF(C12=$AB$271,"O",IF(C12=$AC$271,"O",IF(C12=$AD$271,"O",IF(C12=$AE$271,"O",IF(C12=$AF$271,"O",IF(C12=$AG$271,"O",IF(C12=$AH$271,"O",IF(C12=$AI$271,"O",IF(C12=$AJ$271,"O",IF(C12=$AK$271,"O",IF(C12=$AL$271,"O",IF(C12=$AM$271,"O",IF(C12=$AN$271,"O",IF(C12=$AO$271,"O",IF(C12=$AP$271,"O",IF(C12=$AQ$271,"O",IF(C12=$AR$271,"O",IF(C12=$AS$271,"O","X"))))))))))))))))))))))))</f>
        <v>O</v>
      </c>
      <c r="D1980" s="58" t="str">
        <f t="shared" si="1833"/>
        <v>O</v>
      </c>
      <c r="E1980" s="58" t="str">
        <f t="shared" si="1833"/>
        <v>O</v>
      </c>
      <c r="F1980" s="58" t="str">
        <f t="shared" si="1833"/>
        <v>O</v>
      </c>
      <c r="G1980" s="58" t="str">
        <f t="shared" si="1833"/>
        <v>O</v>
      </c>
      <c r="H1980" s="58" t="str">
        <f t="shared" si="1833"/>
        <v>O</v>
      </c>
      <c r="I1980" s="58" t="str">
        <f t="shared" si="1833"/>
        <v>O</v>
      </c>
      <c r="J1980" s="58" t="str">
        <f t="shared" si="1833"/>
        <v>O</v>
      </c>
      <c r="K1980" s="58" t="str">
        <f t="shared" si="1833"/>
        <v>O</v>
      </c>
      <c r="L1980" s="58" t="str">
        <f t="shared" si="1833"/>
        <v>O</v>
      </c>
      <c r="M1980" s="58" t="str">
        <f t="shared" si="1833"/>
        <v>O</v>
      </c>
      <c r="N1980" s="58" t="str">
        <f t="shared" si="1833"/>
        <v>O</v>
      </c>
      <c r="O1980" s="58" t="str">
        <f t="shared" si="1833"/>
        <v>O</v>
      </c>
      <c r="P1980" s="58" t="str">
        <f t="shared" si="1833"/>
        <v>O</v>
      </c>
      <c r="Q1980" s="58" t="str">
        <f t="shared" si="1833"/>
        <v>O</v>
      </c>
    </row>
    <row r="1981" spans="1:26">
      <c r="A1981" s="781"/>
      <c r="B1981" s="30" t="s">
        <v>46</v>
      </c>
      <c r="C1981" s="47">
        <f>COUNTIF(C1975:C1980,"O")</f>
        <v>4</v>
      </c>
      <c r="D1981" s="47">
        <f t="shared" ref="D1981:P1981" si="1834">COUNTIF(D1975:D1980,"O")</f>
        <v>4</v>
      </c>
      <c r="E1981" s="47">
        <f t="shared" si="1834"/>
        <v>4</v>
      </c>
      <c r="F1981" s="47">
        <f t="shared" si="1834"/>
        <v>4</v>
      </c>
      <c r="G1981" s="47">
        <f t="shared" si="1834"/>
        <v>4</v>
      </c>
      <c r="H1981" s="47">
        <f t="shared" si="1834"/>
        <v>4</v>
      </c>
      <c r="I1981" s="47">
        <f t="shared" si="1834"/>
        <v>4</v>
      </c>
      <c r="J1981" s="47">
        <f t="shared" si="1834"/>
        <v>4</v>
      </c>
      <c r="K1981" s="47">
        <f t="shared" si="1834"/>
        <v>4</v>
      </c>
      <c r="L1981" s="47">
        <f t="shared" si="1834"/>
        <v>4</v>
      </c>
      <c r="M1981" s="47">
        <f t="shared" si="1834"/>
        <v>4</v>
      </c>
      <c r="N1981" s="47">
        <f t="shared" si="1834"/>
        <v>4</v>
      </c>
      <c r="O1981" s="47">
        <f t="shared" si="1834"/>
        <v>4</v>
      </c>
      <c r="P1981" s="47">
        <f t="shared" si="1834"/>
        <v>4</v>
      </c>
      <c r="Q1981" s="47">
        <f>COUNTIF(Q1975:Q1980,"O")</f>
        <v>4</v>
      </c>
    </row>
    <row r="1982" spans="1:26">
      <c r="A1982" s="22">
        <v>256</v>
      </c>
      <c r="B1982" s="154" t="s">
        <v>1104</v>
      </c>
      <c r="C1982" s="58" t="str">
        <f>C1974&amp;C1981</f>
        <v>24</v>
      </c>
      <c r="D1982" s="58" t="str">
        <f>D1974&amp;D1981</f>
        <v>24</v>
      </c>
      <c r="E1982" s="58" t="str">
        <f t="shared" ref="E1982:N1982" si="1835">E1974&amp;E1981</f>
        <v>24</v>
      </c>
      <c r="F1982" s="58" t="str">
        <f t="shared" si="1835"/>
        <v>24</v>
      </c>
      <c r="G1982" s="58" t="str">
        <f t="shared" si="1835"/>
        <v>24</v>
      </c>
      <c r="H1982" s="58" t="str">
        <f t="shared" si="1835"/>
        <v>24</v>
      </c>
      <c r="I1982" s="58" t="str">
        <f t="shared" si="1835"/>
        <v>24</v>
      </c>
      <c r="J1982" s="58" t="str">
        <f t="shared" si="1835"/>
        <v>24</v>
      </c>
      <c r="K1982" s="58" t="str">
        <f t="shared" si="1835"/>
        <v>24</v>
      </c>
      <c r="L1982" s="58" t="str">
        <f t="shared" si="1835"/>
        <v>24</v>
      </c>
      <c r="M1982" s="58" t="str">
        <f t="shared" si="1835"/>
        <v>24</v>
      </c>
      <c r="N1982" s="58" t="str">
        <f t="shared" si="1835"/>
        <v>24</v>
      </c>
      <c r="O1982" s="58" t="str">
        <f>O1974&amp;O1981</f>
        <v>24</v>
      </c>
      <c r="P1982" s="58" t="str">
        <f>P1974&amp;P1981</f>
        <v>24</v>
      </c>
      <c r="Q1982" s="58" t="str">
        <f>Q1974&amp;Q1981</f>
        <v>24</v>
      </c>
    </row>
    <row r="1983" spans="1:26">
      <c r="A1983" s="779">
        <v>257</v>
      </c>
      <c r="B1983" s="58" t="s">
        <v>32</v>
      </c>
      <c r="C1983" s="58" t="str">
        <f>IF(C7=$V$273,"O",IF(C7=$W$273,"O",IF(C7=$X$273,"O",IF(C7=$Y$273,"O",IF(C7=$Z$273,"O",IF(C7=$AA$273,"O",IF(C7=$AB$273,"O",IF(C7=$AC$273,"O",IF(C7=$AD$273,"O",IF(C7=$AE$273,"O",IF(C7=$AF$273,"O",IF(C7=$AG$273,"O",IF(C7=$AH$273,"O",IF(C7=$AI$273,"O",IF(C7=$AJ$273,"O",IF(C7=$AK$273,"O",IF(C7=$AL$273,"O",IF(C7=$AM$273,"O",IF(C7=$AN$273,"O",IF(C7=$AO$273,"O",IF(C7=$AP$273,"O",IF(C7=$AQ$273,"O",IF(C7=$AR$273,"O",IF(C7=$AS$273,"O",IF(C7=$AT$273,"O",IF(C7=$AU$273,"O",IF(C7=$AV$273,"O","X")))))))))))))))))))))))))))</f>
        <v>O</v>
      </c>
      <c r="D1983" s="58" t="str">
        <f t="shared" ref="D1983:Q1983" si="1836">IF(D7=$V$273,"O",IF(D7=$W$273,"O",IF(D7=$X$273,"O",IF(D7=$Y$273,"O",IF(D7=$Z$273,"O",IF(D7=$AA$273,"O",IF(D7=$AB$273,"O",IF(D7=$AC$273,"O",IF(D7=$AD$273,"O",IF(D7=$AE$273,"O",IF(D7=$AF$273,"O",IF(D7=$AG$273,"O",IF(D7=$AH$273,"O",IF(D7=$AI$273,"O",IF(D7=$AJ$273,"O",IF(D7=$AK$273,"O",IF(D7=$AL$273,"O",IF(D7=$AM$273,"O",IF(D7=$AN$273,"O",IF(D7=$AO$273,"O",IF(D7=$AP$273,"O",IF(D7=$AQ$273,"O",IF(D7=$AR$273,"O",IF(D7=$AS$273,"O",IF(D7=$AT$273,"O",IF(D7=$AU$273,"O",IF(D7=$AV$273,"O","X")))))))))))))))))))))))))))</f>
        <v>O</v>
      </c>
      <c r="E1983" s="58" t="str">
        <f t="shared" si="1836"/>
        <v>O</v>
      </c>
      <c r="F1983" s="58" t="str">
        <f t="shared" si="1836"/>
        <v>O</v>
      </c>
      <c r="G1983" s="58" t="str">
        <f t="shared" si="1836"/>
        <v>O</v>
      </c>
      <c r="H1983" s="58" t="str">
        <f t="shared" si="1836"/>
        <v>O</v>
      </c>
      <c r="I1983" s="58" t="str">
        <f t="shared" si="1836"/>
        <v>O</v>
      </c>
      <c r="J1983" s="58" t="str">
        <f t="shared" si="1836"/>
        <v>O</v>
      </c>
      <c r="K1983" s="58" t="str">
        <f t="shared" si="1836"/>
        <v>O</v>
      </c>
      <c r="L1983" s="58" t="str">
        <f t="shared" si="1836"/>
        <v>O</v>
      </c>
      <c r="M1983" s="58" t="str">
        <f t="shared" si="1836"/>
        <v>O</v>
      </c>
      <c r="N1983" s="58" t="str">
        <f t="shared" si="1836"/>
        <v>O</v>
      </c>
      <c r="O1983" s="58" t="str">
        <f t="shared" si="1836"/>
        <v>O</v>
      </c>
      <c r="P1983" s="58" t="str">
        <f t="shared" si="1836"/>
        <v>O</v>
      </c>
      <c r="Q1983" s="58" t="str">
        <f t="shared" si="1836"/>
        <v>O</v>
      </c>
      <c r="T1983" s="782"/>
      <c r="U1983" s="782"/>
      <c r="V1983" s="782"/>
      <c r="W1983" s="782"/>
      <c r="X1983" s="782"/>
      <c r="Y1983" s="782"/>
      <c r="Z1983" s="782"/>
    </row>
    <row r="1984" spans="1:26">
      <c r="A1984" s="780"/>
      <c r="B1984" s="58" t="s">
        <v>33</v>
      </c>
      <c r="C1984" s="58" t="str">
        <f t="shared" ref="C1984:Q1984" si="1837">IF(C8=$V$273,"O",IF(C8=$W$273,"O",IF(C8=$X$273,"O",IF(C8=$Y$273,"O",IF(C8=$Z$273,"O",IF(C8=$AA$273,"O",IF(C8=$AB$273,"O",IF(C8=$AC$273,"O",IF(C8=$AD$273,"O",IF(C8=$AE$273,"O",IF(C8=$AF$273,"O",IF(C8=$AG$273,"O",IF(C8=$AH$273,"O",IF(C8=$AI$273,"O",IF(C8=$AJ$273,"O",IF(C8=$AK$273,"O",IF(C8=$AL$273,"O",IF(C8=$AM$273,"O",IF(C8=$AN$273,"O",IF(C8=$AO$273,"O",IF(C8=$AP$273,"O",IF(C8=$AQ$273,"O",IF(C8=$AR$273,"O",IF(C8=$AS$273,"O",IF(C8=$AT$273,"O",IF(C8=$AU$273,"O",IF(C8=$AV$273,"O","X")))))))))))))))))))))))))))</f>
        <v>X</v>
      </c>
      <c r="D1984" s="58" t="str">
        <f t="shared" si="1837"/>
        <v>X</v>
      </c>
      <c r="E1984" s="58" t="str">
        <f t="shared" si="1837"/>
        <v>X</v>
      </c>
      <c r="F1984" s="58" t="str">
        <f t="shared" si="1837"/>
        <v>X</v>
      </c>
      <c r="G1984" s="58" t="str">
        <f t="shared" si="1837"/>
        <v>X</v>
      </c>
      <c r="H1984" s="58" t="str">
        <f t="shared" si="1837"/>
        <v>X</v>
      </c>
      <c r="I1984" s="58" t="str">
        <f t="shared" si="1837"/>
        <v>X</v>
      </c>
      <c r="J1984" s="58" t="str">
        <f t="shared" si="1837"/>
        <v>X</v>
      </c>
      <c r="K1984" s="58" t="str">
        <f t="shared" si="1837"/>
        <v>X</v>
      </c>
      <c r="L1984" s="58" t="str">
        <f t="shared" si="1837"/>
        <v>X</v>
      </c>
      <c r="M1984" s="58" t="str">
        <f t="shared" si="1837"/>
        <v>X</v>
      </c>
      <c r="N1984" s="58" t="str">
        <f t="shared" si="1837"/>
        <v>X</v>
      </c>
      <c r="O1984" s="58" t="str">
        <f t="shared" si="1837"/>
        <v>X</v>
      </c>
      <c r="P1984" s="58" t="str">
        <f t="shared" si="1837"/>
        <v>X</v>
      </c>
      <c r="Q1984" s="58" t="str">
        <f t="shared" si="1837"/>
        <v>X</v>
      </c>
      <c r="T1984" s="257"/>
      <c r="U1984" s="257"/>
      <c r="V1984" s="257"/>
      <c r="W1984" s="257"/>
      <c r="X1984" s="257"/>
      <c r="Y1984" s="257"/>
      <c r="Z1984" s="257"/>
    </row>
    <row r="1985" spans="1:26">
      <c r="A1985" s="780"/>
      <c r="B1985" s="58" t="s">
        <v>34</v>
      </c>
      <c r="C1985" s="58" t="str">
        <f t="shared" ref="C1985:Q1985" si="1838">IF(C9=$V$273,"O",IF(C9=$W$273,"O",IF(C9=$X$273,"O",IF(C9=$Y$273,"O",IF(C9=$Z$273,"O",IF(C9=$AA$273,"O",IF(C9=$AB$273,"O",IF(C9=$AC$273,"O",IF(C9=$AD$273,"O",IF(C9=$AE$273,"O",IF(C9=$AF$273,"O",IF(C9=$AG$273,"O",IF(C9=$AH$273,"O",IF(C9=$AI$273,"O",IF(C9=$AJ$273,"O",IF(C9=$AK$273,"O",IF(C9=$AL$273,"O",IF(C9=$AM$273,"O",IF(C9=$AN$273,"O",IF(C9=$AO$273,"O",IF(C9=$AP$273,"O",IF(C9=$AQ$273,"O",IF(C9=$AR$273,"O",IF(C9=$AS$273,"O",IF(C9=$AT$273,"O",IF(C9=$AU$273,"O",IF(C9=$AV$273,"O","X")))))))))))))))))))))))))))</f>
        <v>X</v>
      </c>
      <c r="D1985" s="58" t="str">
        <f t="shared" si="1838"/>
        <v>X</v>
      </c>
      <c r="E1985" s="58" t="str">
        <f t="shared" si="1838"/>
        <v>X</v>
      </c>
      <c r="F1985" s="58" t="str">
        <f t="shared" si="1838"/>
        <v>X</v>
      </c>
      <c r="G1985" s="58" t="str">
        <f t="shared" si="1838"/>
        <v>X</v>
      </c>
      <c r="H1985" s="58" t="str">
        <f t="shared" si="1838"/>
        <v>X</v>
      </c>
      <c r="I1985" s="58" t="str">
        <f t="shared" si="1838"/>
        <v>X</v>
      </c>
      <c r="J1985" s="58" t="str">
        <f t="shared" si="1838"/>
        <v>X</v>
      </c>
      <c r="K1985" s="58" t="str">
        <f t="shared" si="1838"/>
        <v>X</v>
      </c>
      <c r="L1985" s="58" t="str">
        <f t="shared" si="1838"/>
        <v>X</v>
      </c>
      <c r="M1985" s="58" t="str">
        <f t="shared" si="1838"/>
        <v>X</v>
      </c>
      <c r="N1985" s="58" t="str">
        <f t="shared" si="1838"/>
        <v>X</v>
      </c>
      <c r="O1985" s="58" t="str">
        <f t="shared" si="1838"/>
        <v>X</v>
      </c>
      <c r="P1985" s="58" t="str">
        <f t="shared" si="1838"/>
        <v>X</v>
      </c>
      <c r="Q1985" s="58" t="str">
        <f t="shared" si="1838"/>
        <v>X</v>
      </c>
      <c r="T1985" s="257"/>
      <c r="U1985" s="257"/>
      <c r="V1985" s="257"/>
      <c r="W1985" s="257"/>
      <c r="X1985" s="257"/>
      <c r="Y1985" s="257"/>
      <c r="Z1985" s="257"/>
    </row>
    <row r="1986" spans="1:26">
      <c r="A1986" s="780"/>
      <c r="B1986" s="58" t="s">
        <v>35</v>
      </c>
      <c r="C1986" s="58" t="str">
        <f t="shared" ref="C1986:Q1986" si="1839">IF(C10=$V$273,"O",IF(C10=$W$273,"O",IF(C10=$X$273,"O",IF(C10=$Y$273,"O",IF(C10=$Z$273,"O",IF(C10=$AA$273,"O",IF(C10=$AB$273,"O",IF(C10=$AC$273,"O",IF(C10=$AD$273,"O",IF(C10=$AE$273,"O",IF(C10=$AF$273,"O",IF(C10=$AG$273,"O",IF(C10=$AH$273,"O",IF(C10=$AI$273,"O",IF(C10=$AJ$273,"O",IF(C10=$AK$273,"O",IF(C10=$AL$273,"O",IF(C10=$AM$273,"O",IF(C10=$AN$273,"O",IF(C10=$AO$273,"O",IF(C10=$AP$273,"O",IF(C10=$AQ$273,"O",IF(C10=$AR$273,"O",IF(C10=$AS$273,"O",IF(C10=$AT$273,"O",IF(C10=$AU$273,"O",IF(C10=$AV$273,"O","X")))))))))))))))))))))))))))</f>
        <v>O</v>
      </c>
      <c r="D1986" s="58" t="str">
        <f t="shared" si="1839"/>
        <v>O</v>
      </c>
      <c r="E1986" s="58" t="str">
        <f t="shared" si="1839"/>
        <v>O</v>
      </c>
      <c r="F1986" s="58" t="str">
        <f t="shared" si="1839"/>
        <v>O</v>
      </c>
      <c r="G1986" s="58" t="str">
        <f t="shared" si="1839"/>
        <v>O</v>
      </c>
      <c r="H1986" s="58" t="str">
        <f t="shared" si="1839"/>
        <v>O</v>
      </c>
      <c r="I1986" s="58" t="str">
        <f t="shared" si="1839"/>
        <v>O</v>
      </c>
      <c r="J1986" s="58" t="str">
        <f t="shared" si="1839"/>
        <v>O</v>
      </c>
      <c r="K1986" s="58" t="str">
        <f t="shared" si="1839"/>
        <v>O</v>
      </c>
      <c r="L1986" s="58" t="str">
        <f t="shared" si="1839"/>
        <v>O</v>
      </c>
      <c r="M1986" s="58" t="str">
        <f t="shared" si="1839"/>
        <v>O</v>
      </c>
      <c r="N1986" s="58" t="str">
        <f t="shared" si="1839"/>
        <v>O</v>
      </c>
      <c r="O1986" s="58" t="str">
        <f t="shared" si="1839"/>
        <v>O</v>
      </c>
      <c r="P1986" s="58" t="str">
        <f t="shared" si="1839"/>
        <v>O</v>
      </c>
      <c r="Q1986" s="58" t="str">
        <f t="shared" si="1839"/>
        <v>O</v>
      </c>
      <c r="T1986" s="257"/>
      <c r="U1986" s="257"/>
      <c r="V1986" s="257"/>
      <c r="W1986" s="257"/>
      <c r="X1986" s="257"/>
      <c r="Y1986" s="257"/>
      <c r="Z1986" s="257"/>
    </row>
    <row r="1987" spans="1:26">
      <c r="A1987" s="780"/>
      <c r="B1987" s="58" t="s">
        <v>36</v>
      </c>
      <c r="C1987" s="58" t="str">
        <f t="shared" ref="C1987:Q1987" si="1840">IF(C11=$V$273,"O",IF(C11=$W$273,"O",IF(C11=$X$273,"O",IF(C11=$Y$273,"O",IF(C11=$Z$273,"O",IF(C11=$AA$273,"O",IF(C11=$AB$273,"O",IF(C11=$AC$273,"O",IF(C11=$AD$273,"O",IF(C11=$AE$273,"O",IF(C11=$AF$273,"O",IF(C11=$AG$273,"O",IF(C11=$AH$273,"O",IF(C11=$AI$273,"O",IF(C11=$AJ$273,"O",IF(C11=$AK$273,"O",IF(C11=$AL$273,"O",IF(C11=$AM$273,"O",IF(C11=$AN$273,"O",IF(C11=$AO$273,"O",IF(C11=$AP$273,"O",IF(C11=$AQ$273,"O",IF(C11=$AR$273,"O",IF(C11=$AS$273,"O",IF(C11=$AT$273,"O",IF(C11=$AU$273,"O",IF(C11=$AV$273,"O","X")))))))))))))))))))))))))))</f>
        <v>X</v>
      </c>
      <c r="D1987" s="58" t="str">
        <f t="shared" si="1840"/>
        <v>X</v>
      </c>
      <c r="E1987" s="58" t="str">
        <f t="shared" si="1840"/>
        <v>X</v>
      </c>
      <c r="F1987" s="58" t="str">
        <f t="shared" si="1840"/>
        <v>X</v>
      </c>
      <c r="G1987" s="58" t="str">
        <f t="shared" si="1840"/>
        <v>X</v>
      </c>
      <c r="H1987" s="58" t="str">
        <f t="shared" si="1840"/>
        <v>X</v>
      </c>
      <c r="I1987" s="58" t="str">
        <f t="shared" si="1840"/>
        <v>X</v>
      </c>
      <c r="J1987" s="58" t="str">
        <f t="shared" si="1840"/>
        <v>X</v>
      </c>
      <c r="K1987" s="58" t="str">
        <f t="shared" si="1840"/>
        <v>X</v>
      </c>
      <c r="L1987" s="58" t="str">
        <f t="shared" si="1840"/>
        <v>X</v>
      </c>
      <c r="M1987" s="58" t="str">
        <f t="shared" si="1840"/>
        <v>X</v>
      </c>
      <c r="N1987" s="58" t="str">
        <f t="shared" si="1840"/>
        <v>X</v>
      </c>
      <c r="O1987" s="58" t="str">
        <f t="shared" si="1840"/>
        <v>X</v>
      </c>
      <c r="P1987" s="58" t="str">
        <f t="shared" si="1840"/>
        <v>X</v>
      </c>
      <c r="Q1987" s="58" t="str">
        <f t="shared" si="1840"/>
        <v>X</v>
      </c>
      <c r="T1987" s="257"/>
      <c r="U1987" s="257"/>
      <c r="V1987" s="257"/>
      <c r="W1987" s="257"/>
      <c r="X1987" s="257"/>
      <c r="Y1987" s="257"/>
      <c r="Z1987" s="257"/>
    </row>
    <row r="1988" spans="1:26">
      <c r="A1988" s="780"/>
      <c r="B1988" s="58" t="s">
        <v>21</v>
      </c>
      <c r="C1988" s="58" t="str">
        <f t="shared" ref="C1988:Q1988" si="1841">IF(C12=$V$273,"O",IF(C12=$W$273,"O",IF(C12=$X$273,"O",IF(C12=$Y$273,"O",IF(C12=$Z$273,"O",IF(C12=$AA$273,"O",IF(C12=$AB$273,"O",IF(C12=$AC$273,"O",IF(C12=$AD$273,"O",IF(C12=$AE$273,"O",IF(C12=$AF$273,"O",IF(C12=$AG$273,"O",IF(C12=$AH$273,"O",IF(C12=$AI$273,"O",IF(C12=$AJ$273,"O",IF(C12=$AK$273,"O",IF(C12=$AL$273,"O",IF(C12=$AM$273,"O",IF(C12=$AN$273,"O",IF(C12=$AO$273,"O",IF(C12=$AP$273,"O",IF(C12=$AQ$273,"O",IF(C12=$AR$273,"O",IF(C12=$AS$273,"O",IF(C12=$AT$273,"O",IF(C12=$AU$273,"O",IF(C12=$AV$273,"O","X")))))))))))))))))))))))))))</f>
        <v>X</v>
      </c>
      <c r="D1988" s="58" t="str">
        <f t="shared" si="1841"/>
        <v>X</v>
      </c>
      <c r="E1988" s="58" t="str">
        <f t="shared" si="1841"/>
        <v>X</v>
      </c>
      <c r="F1988" s="58" t="str">
        <f t="shared" si="1841"/>
        <v>X</v>
      </c>
      <c r="G1988" s="58" t="str">
        <f t="shared" si="1841"/>
        <v>X</v>
      </c>
      <c r="H1988" s="58" t="str">
        <f t="shared" si="1841"/>
        <v>X</v>
      </c>
      <c r="I1988" s="58" t="str">
        <f t="shared" si="1841"/>
        <v>X</v>
      </c>
      <c r="J1988" s="58" t="str">
        <f t="shared" si="1841"/>
        <v>X</v>
      </c>
      <c r="K1988" s="58" t="str">
        <f t="shared" si="1841"/>
        <v>X</v>
      </c>
      <c r="L1988" s="58" t="str">
        <f t="shared" si="1841"/>
        <v>X</v>
      </c>
      <c r="M1988" s="58" t="str">
        <f t="shared" si="1841"/>
        <v>X</v>
      </c>
      <c r="N1988" s="58" t="str">
        <f t="shared" si="1841"/>
        <v>X</v>
      </c>
      <c r="O1988" s="58" t="str">
        <f t="shared" si="1841"/>
        <v>X</v>
      </c>
      <c r="P1988" s="58" t="str">
        <f t="shared" si="1841"/>
        <v>X</v>
      </c>
      <c r="Q1988" s="58" t="str">
        <f t="shared" si="1841"/>
        <v>X</v>
      </c>
      <c r="T1988" s="257"/>
      <c r="U1988" s="257"/>
      <c r="V1988" s="257"/>
      <c r="W1988" s="257"/>
      <c r="X1988" s="257"/>
      <c r="Y1988" s="257"/>
      <c r="Z1988" s="257"/>
    </row>
    <row r="1989" spans="1:26">
      <c r="A1989" s="781"/>
      <c r="B1989" s="30" t="s">
        <v>46</v>
      </c>
      <c r="C1989" s="47">
        <f>COUNTIF(C1983:C1988,"O")</f>
        <v>2</v>
      </c>
      <c r="D1989" s="47">
        <f t="shared" ref="D1989:P1989" si="1842">COUNTIF(D1983:D1988,"O")</f>
        <v>2</v>
      </c>
      <c r="E1989" s="47">
        <f t="shared" si="1842"/>
        <v>2</v>
      </c>
      <c r="F1989" s="47">
        <f t="shared" si="1842"/>
        <v>2</v>
      </c>
      <c r="G1989" s="47">
        <f t="shared" si="1842"/>
        <v>2</v>
      </c>
      <c r="H1989" s="47">
        <f t="shared" si="1842"/>
        <v>2</v>
      </c>
      <c r="I1989" s="47">
        <f t="shared" si="1842"/>
        <v>2</v>
      </c>
      <c r="J1989" s="47">
        <f t="shared" si="1842"/>
        <v>2</v>
      </c>
      <c r="K1989" s="47">
        <f t="shared" si="1842"/>
        <v>2</v>
      </c>
      <c r="L1989" s="47">
        <f t="shared" si="1842"/>
        <v>2</v>
      </c>
      <c r="M1989" s="47">
        <f t="shared" si="1842"/>
        <v>2</v>
      </c>
      <c r="N1989" s="47">
        <f t="shared" si="1842"/>
        <v>2</v>
      </c>
      <c r="O1989" s="47">
        <f t="shared" si="1842"/>
        <v>2</v>
      </c>
      <c r="P1989" s="47">
        <f t="shared" si="1842"/>
        <v>2</v>
      </c>
      <c r="Q1989" s="47">
        <f>COUNTIF(Q1983:Q1988,"O")</f>
        <v>2</v>
      </c>
      <c r="T1989" s="257"/>
      <c r="U1989" s="257"/>
      <c r="V1989" s="257"/>
      <c r="W1989" s="257"/>
      <c r="X1989" s="257"/>
      <c r="Y1989" s="257"/>
      <c r="Z1989" s="257"/>
    </row>
    <row r="1990" spans="1:26">
      <c r="A1990" s="779">
        <v>258</v>
      </c>
      <c r="B1990" s="58" t="s">
        <v>32</v>
      </c>
      <c r="C1990" s="58" t="str">
        <f>IF(C7=$V$274,"O",IF(C7=$W$274,"O",IF(C7=$X$274,"O",IF(C7=$Y$274,"O",IF(C7=$Z$274,"O",IF(C7=$AA$274,"O",IF(C7=$AB$274,"O",IF(C7=$AC$274,"O",IF(C7=$AD$274,"O",IF(C7=$AE$274,"O",IF(C7=$AF$274,"O",IF(C7=$AG$274,"O",IF(C7=$AH$274,"O",IF(C7=$AI$274,"O",IF(C7=$AJ$274,"O",IF(C7=$AK$274,"O",IF(C7=$AL$274,"O",IF(C7=$AM$274,"O",IF(C7=$AN$274,"O",IF(C7=$AO$274,"O",IF(C7=$AP$274,"O",IF(C7=$AQ$274,"O",IF(C7=$AR$274,"O",IF(C7=$AS$274,"O","X"))))))))))))))))))))))))</f>
        <v>O</v>
      </c>
      <c r="D1990" s="58" t="str">
        <f t="shared" ref="D1990:Q1990" si="1843">IF(D7=$V$274,"O",IF(D7=$W$274,"O",IF(D7=$X$274,"O",IF(D7=$Y$274,"O",IF(D7=$Z$274,"O",IF(D7=$AA$274,"O",IF(D7=$AB$274,"O",IF(D7=$AC$274,"O",IF(D7=$AD$274,"O",IF(D7=$AE$274,"O",IF(D7=$AF$274,"O",IF(D7=$AG$274,"O",IF(D7=$AH$274,"O",IF(D7=$AI$274,"O",IF(D7=$AJ$274,"O",IF(D7=$AK$274,"O",IF(D7=$AL$274,"O",IF(D7=$AM$274,"O",IF(D7=$AN$274,"O",IF(D7=$AO$274,"O",IF(D7=$AP$274,"O",IF(D7=$AQ$274,"O",IF(D7=$AR$274,"O",IF(D7=$AS$274,"O","X"))))))))))))))))))))))))</f>
        <v>O</v>
      </c>
      <c r="E1990" s="58" t="str">
        <f t="shared" si="1843"/>
        <v>O</v>
      </c>
      <c r="F1990" s="58" t="str">
        <f t="shared" si="1843"/>
        <v>O</v>
      </c>
      <c r="G1990" s="58" t="str">
        <f t="shared" si="1843"/>
        <v>O</v>
      </c>
      <c r="H1990" s="58" t="str">
        <f t="shared" si="1843"/>
        <v>O</v>
      </c>
      <c r="I1990" s="58" t="str">
        <f t="shared" si="1843"/>
        <v>O</v>
      </c>
      <c r="J1990" s="58" t="str">
        <f t="shared" si="1843"/>
        <v>O</v>
      </c>
      <c r="K1990" s="58" t="str">
        <f t="shared" si="1843"/>
        <v>O</v>
      </c>
      <c r="L1990" s="58" t="str">
        <f t="shared" si="1843"/>
        <v>O</v>
      </c>
      <c r="M1990" s="58" t="str">
        <f t="shared" si="1843"/>
        <v>O</v>
      </c>
      <c r="N1990" s="58" t="str">
        <f t="shared" si="1843"/>
        <v>O</v>
      </c>
      <c r="O1990" s="58" t="str">
        <f t="shared" si="1843"/>
        <v>O</v>
      </c>
      <c r="P1990" s="58" t="str">
        <f t="shared" si="1843"/>
        <v>O</v>
      </c>
      <c r="Q1990" s="58" t="str">
        <f t="shared" si="1843"/>
        <v>O</v>
      </c>
      <c r="T1990" s="256"/>
      <c r="U1990" s="256"/>
      <c r="V1990" s="256"/>
      <c r="W1990" s="255"/>
      <c r="X1990" s="256"/>
      <c r="Y1990" s="256"/>
      <c r="Z1990" s="256"/>
    </row>
    <row r="1991" spans="1:26">
      <c r="A1991" s="780"/>
      <c r="B1991" s="58" t="s">
        <v>33</v>
      </c>
      <c r="C1991" s="58" t="str">
        <f t="shared" ref="C1991:Q1991" si="1844">IF(C8=$V$274,"O",IF(C8=$W$274,"O",IF(C8=$X$274,"O",IF(C8=$Y$274,"O",IF(C8=$Z$274,"O",IF(C8=$AA$274,"O",IF(C8=$AB$274,"O",IF(C8=$AC$274,"O",IF(C8=$AD$274,"O",IF(C8=$AE$274,"O",IF(C8=$AF$274,"O",IF(C8=$AG$274,"O",IF(C8=$AH$274,"O",IF(C8=$AI$274,"O",IF(C8=$AJ$274,"O",IF(C8=$AK$274,"O",IF(C8=$AL$274,"O",IF(C8=$AM$274,"O",IF(C8=$AN$274,"O",IF(C8=$AO$274,"O",IF(C8=$AP$274,"O",IF(C8=$AQ$274,"O",IF(C8=$AR$274,"O",IF(C8=$AS$274,"O","X"))))))))))))))))))))))))</f>
        <v>O</v>
      </c>
      <c r="D1991" s="58" t="str">
        <f t="shared" si="1844"/>
        <v>O</v>
      </c>
      <c r="E1991" s="58" t="str">
        <f t="shared" si="1844"/>
        <v>O</v>
      </c>
      <c r="F1991" s="58" t="str">
        <f t="shared" si="1844"/>
        <v>O</v>
      </c>
      <c r="G1991" s="58" t="str">
        <f t="shared" si="1844"/>
        <v>O</v>
      </c>
      <c r="H1991" s="58" t="str">
        <f t="shared" si="1844"/>
        <v>O</v>
      </c>
      <c r="I1991" s="58" t="str">
        <f t="shared" si="1844"/>
        <v>O</v>
      </c>
      <c r="J1991" s="58" t="str">
        <f t="shared" si="1844"/>
        <v>O</v>
      </c>
      <c r="K1991" s="58" t="str">
        <f t="shared" si="1844"/>
        <v>O</v>
      </c>
      <c r="L1991" s="58" t="str">
        <f t="shared" si="1844"/>
        <v>O</v>
      </c>
      <c r="M1991" s="58" t="str">
        <f t="shared" si="1844"/>
        <v>O</v>
      </c>
      <c r="N1991" s="58" t="str">
        <f t="shared" si="1844"/>
        <v>O</v>
      </c>
      <c r="O1991" s="58" t="str">
        <f t="shared" si="1844"/>
        <v>O</v>
      </c>
      <c r="P1991" s="58" t="str">
        <f t="shared" si="1844"/>
        <v>O</v>
      </c>
      <c r="Q1991" s="58" t="str">
        <f t="shared" si="1844"/>
        <v>O</v>
      </c>
    </row>
    <row r="1992" spans="1:26">
      <c r="A1992" s="780"/>
      <c r="B1992" s="58" t="s">
        <v>34</v>
      </c>
      <c r="C1992" s="58" t="str">
        <f t="shared" ref="C1992:Q1992" si="1845">IF(C9=$V$274,"O",IF(C9=$W$274,"O",IF(C9=$X$274,"O",IF(C9=$Y$274,"O",IF(C9=$Z$274,"O",IF(C9=$AA$274,"O",IF(C9=$AB$274,"O",IF(C9=$AC$274,"O",IF(C9=$AD$274,"O",IF(C9=$AE$274,"O",IF(C9=$AF$274,"O",IF(C9=$AG$274,"O",IF(C9=$AH$274,"O",IF(C9=$AI$274,"O",IF(C9=$AJ$274,"O",IF(C9=$AK$274,"O",IF(C9=$AL$274,"O",IF(C9=$AM$274,"O",IF(C9=$AN$274,"O",IF(C9=$AO$274,"O",IF(C9=$AP$274,"O",IF(C9=$AQ$274,"O",IF(C9=$AR$274,"O",IF(C9=$AS$274,"O","X"))))))))))))))))))))))))</f>
        <v>O</v>
      </c>
      <c r="D1992" s="58" t="str">
        <f t="shared" si="1845"/>
        <v>O</v>
      </c>
      <c r="E1992" s="58" t="str">
        <f t="shared" si="1845"/>
        <v>O</v>
      </c>
      <c r="F1992" s="58" t="str">
        <f t="shared" si="1845"/>
        <v>O</v>
      </c>
      <c r="G1992" s="58" t="str">
        <f t="shared" si="1845"/>
        <v>O</v>
      </c>
      <c r="H1992" s="58" t="str">
        <f t="shared" si="1845"/>
        <v>O</v>
      </c>
      <c r="I1992" s="58" t="str">
        <f t="shared" si="1845"/>
        <v>O</v>
      </c>
      <c r="J1992" s="58" t="str">
        <f t="shared" si="1845"/>
        <v>O</v>
      </c>
      <c r="K1992" s="58" t="str">
        <f t="shared" si="1845"/>
        <v>O</v>
      </c>
      <c r="L1992" s="58" t="str">
        <f t="shared" si="1845"/>
        <v>O</v>
      </c>
      <c r="M1992" s="58" t="str">
        <f t="shared" si="1845"/>
        <v>O</v>
      </c>
      <c r="N1992" s="58" t="str">
        <f t="shared" si="1845"/>
        <v>O</v>
      </c>
      <c r="O1992" s="58" t="str">
        <f t="shared" si="1845"/>
        <v>O</v>
      </c>
      <c r="P1992" s="58" t="str">
        <f t="shared" si="1845"/>
        <v>O</v>
      </c>
      <c r="Q1992" s="58" t="str">
        <f t="shared" si="1845"/>
        <v>O</v>
      </c>
    </row>
    <row r="1993" spans="1:26">
      <c r="A1993" s="780"/>
      <c r="B1993" s="58" t="s">
        <v>35</v>
      </c>
      <c r="C1993" s="58" t="str">
        <f t="shared" ref="C1993:Q1993" si="1846">IF(C10=$V$274,"O",IF(C10=$W$274,"O",IF(C10=$X$274,"O",IF(C10=$Y$274,"O",IF(C10=$Z$274,"O",IF(C10=$AA$274,"O",IF(C10=$AB$274,"O",IF(C10=$AC$274,"O",IF(C10=$AD$274,"O",IF(C10=$AE$274,"O",IF(C10=$AF$274,"O",IF(C10=$AG$274,"O",IF(C10=$AH$274,"O",IF(C10=$AI$274,"O",IF(C10=$AJ$274,"O",IF(C10=$AK$274,"O",IF(C10=$AL$274,"O",IF(C10=$AM$274,"O",IF(C10=$AN$274,"O",IF(C10=$AO$274,"O",IF(C10=$AP$274,"O",IF(C10=$AQ$274,"O",IF(C10=$AR$274,"O",IF(C10=$AS$274,"O","X"))))))))))))))))))))))))</f>
        <v>X</v>
      </c>
      <c r="D1993" s="58" t="str">
        <f t="shared" si="1846"/>
        <v>X</v>
      </c>
      <c r="E1993" s="58" t="str">
        <f t="shared" si="1846"/>
        <v>X</v>
      </c>
      <c r="F1993" s="58" t="str">
        <f t="shared" si="1846"/>
        <v>X</v>
      </c>
      <c r="G1993" s="58" t="str">
        <f t="shared" si="1846"/>
        <v>X</v>
      </c>
      <c r="H1993" s="58" t="str">
        <f t="shared" si="1846"/>
        <v>X</v>
      </c>
      <c r="I1993" s="58" t="str">
        <f t="shared" si="1846"/>
        <v>X</v>
      </c>
      <c r="J1993" s="58" t="str">
        <f t="shared" si="1846"/>
        <v>X</v>
      </c>
      <c r="K1993" s="58" t="str">
        <f t="shared" si="1846"/>
        <v>X</v>
      </c>
      <c r="L1993" s="58" t="str">
        <f t="shared" si="1846"/>
        <v>X</v>
      </c>
      <c r="M1993" s="58" t="str">
        <f t="shared" si="1846"/>
        <v>X</v>
      </c>
      <c r="N1993" s="58" t="str">
        <f t="shared" si="1846"/>
        <v>X</v>
      </c>
      <c r="O1993" s="58" t="str">
        <f t="shared" si="1846"/>
        <v>X</v>
      </c>
      <c r="P1993" s="58" t="str">
        <f t="shared" si="1846"/>
        <v>X</v>
      </c>
      <c r="Q1993" s="58" t="str">
        <f t="shared" si="1846"/>
        <v>X</v>
      </c>
    </row>
    <row r="1994" spans="1:26">
      <c r="A1994" s="780"/>
      <c r="B1994" s="58" t="s">
        <v>36</v>
      </c>
      <c r="C1994" s="58" t="str">
        <f t="shared" ref="C1994:Q1994" si="1847">IF(C11=$V$274,"O",IF(C11=$W$274,"O",IF(C11=$X$274,"O",IF(C11=$Y$274,"O",IF(C11=$Z$274,"O",IF(C11=$AA$274,"O",IF(C11=$AB$274,"O",IF(C11=$AC$274,"O",IF(C11=$AD$274,"O",IF(C11=$AE$274,"O",IF(C11=$AF$274,"O",IF(C11=$AG$274,"O",IF(C11=$AH$274,"O",IF(C11=$AI$274,"O",IF(C11=$AJ$274,"O",IF(C11=$AK$274,"O",IF(C11=$AL$274,"O",IF(C11=$AM$274,"O",IF(C11=$AN$274,"O",IF(C11=$AO$274,"O",IF(C11=$AP$274,"O",IF(C11=$AQ$274,"O",IF(C11=$AR$274,"O",IF(C11=$AS$274,"O","X"))))))))))))))))))))))))</f>
        <v>O</v>
      </c>
      <c r="D1994" s="58" t="str">
        <f t="shared" si="1847"/>
        <v>O</v>
      </c>
      <c r="E1994" s="58" t="str">
        <f t="shared" si="1847"/>
        <v>O</v>
      </c>
      <c r="F1994" s="58" t="str">
        <f t="shared" si="1847"/>
        <v>O</v>
      </c>
      <c r="G1994" s="58" t="str">
        <f t="shared" si="1847"/>
        <v>O</v>
      </c>
      <c r="H1994" s="58" t="str">
        <f t="shared" si="1847"/>
        <v>O</v>
      </c>
      <c r="I1994" s="58" t="str">
        <f t="shared" si="1847"/>
        <v>O</v>
      </c>
      <c r="J1994" s="58" t="str">
        <f t="shared" si="1847"/>
        <v>O</v>
      </c>
      <c r="K1994" s="58" t="str">
        <f t="shared" si="1847"/>
        <v>O</v>
      </c>
      <c r="L1994" s="58" t="str">
        <f t="shared" si="1847"/>
        <v>O</v>
      </c>
      <c r="M1994" s="58" t="str">
        <f t="shared" si="1847"/>
        <v>O</v>
      </c>
      <c r="N1994" s="58" t="str">
        <f t="shared" si="1847"/>
        <v>O</v>
      </c>
      <c r="O1994" s="58" t="str">
        <f t="shared" si="1847"/>
        <v>O</v>
      </c>
      <c r="P1994" s="58" t="str">
        <f t="shared" si="1847"/>
        <v>O</v>
      </c>
      <c r="Q1994" s="58" t="str">
        <f t="shared" si="1847"/>
        <v>O</v>
      </c>
    </row>
    <row r="1995" spans="1:26">
      <c r="A1995" s="780"/>
      <c r="B1995" s="58" t="s">
        <v>21</v>
      </c>
      <c r="C1995" s="58" t="str">
        <f t="shared" ref="C1995:Q1995" si="1848">IF(C12=$V$274,"O",IF(C12=$W$274,"O",IF(C12=$X$274,"O",IF(C12=$Y$274,"O",IF(C12=$Z$274,"O",IF(C12=$AA$274,"O",IF(C12=$AB$274,"O",IF(C12=$AC$274,"O",IF(C12=$AD$274,"O",IF(C12=$AE$274,"O",IF(C12=$AF$274,"O",IF(C12=$AG$274,"O",IF(C12=$AH$274,"O",IF(C12=$AI$274,"O",IF(C12=$AJ$274,"O",IF(C12=$AK$274,"O",IF(C12=$AL$274,"O",IF(C12=$AM$274,"O",IF(C12=$AN$274,"O",IF(C12=$AO$274,"O",IF(C12=$AP$274,"O",IF(C12=$AQ$274,"O",IF(C12=$AR$274,"O",IF(C12=$AS$274,"O","X"))))))))))))))))))))))))</f>
        <v>O</v>
      </c>
      <c r="D1995" s="58" t="str">
        <f t="shared" si="1848"/>
        <v>O</v>
      </c>
      <c r="E1995" s="58" t="str">
        <f t="shared" si="1848"/>
        <v>O</v>
      </c>
      <c r="F1995" s="58" t="str">
        <f t="shared" si="1848"/>
        <v>O</v>
      </c>
      <c r="G1995" s="58" t="str">
        <f t="shared" si="1848"/>
        <v>O</v>
      </c>
      <c r="H1995" s="58" t="str">
        <f t="shared" si="1848"/>
        <v>O</v>
      </c>
      <c r="I1995" s="58" t="str">
        <f t="shared" si="1848"/>
        <v>O</v>
      </c>
      <c r="J1995" s="58" t="str">
        <f t="shared" si="1848"/>
        <v>O</v>
      </c>
      <c r="K1995" s="58" t="str">
        <f t="shared" si="1848"/>
        <v>O</v>
      </c>
      <c r="L1995" s="58" t="str">
        <f t="shared" si="1848"/>
        <v>O</v>
      </c>
      <c r="M1995" s="58" t="str">
        <f t="shared" si="1848"/>
        <v>O</v>
      </c>
      <c r="N1995" s="58" t="str">
        <f t="shared" si="1848"/>
        <v>O</v>
      </c>
      <c r="O1995" s="58" t="str">
        <f t="shared" si="1848"/>
        <v>O</v>
      </c>
      <c r="P1995" s="58" t="str">
        <f t="shared" si="1848"/>
        <v>O</v>
      </c>
      <c r="Q1995" s="58" t="str">
        <f t="shared" si="1848"/>
        <v>O</v>
      </c>
    </row>
    <row r="1996" spans="1:26">
      <c r="A1996" s="781"/>
      <c r="B1996" s="30" t="s">
        <v>46</v>
      </c>
      <c r="C1996" s="47">
        <f>COUNTIF(C1990:C1995,"O")</f>
        <v>5</v>
      </c>
      <c r="D1996" s="47">
        <f t="shared" ref="D1996:P1996" si="1849">COUNTIF(D1990:D1995,"O")</f>
        <v>5</v>
      </c>
      <c r="E1996" s="47">
        <f t="shared" si="1849"/>
        <v>5</v>
      </c>
      <c r="F1996" s="47">
        <f t="shared" si="1849"/>
        <v>5</v>
      </c>
      <c r="G1996" s="47">
        <f t="shared" si="1849"/>
        <v>5</v>
      </c>
      <c r="H1996" s="47">
        <f t="shared" si="1849"/>
        <v>5</v>
      </c>
      <c r="I1996" s="47">
        <f t="shared" si="1849"/>
        <v>5</v>
      </c>
      <c r="J1996" s="47">
        <f t="shared" si="1849"/>
        <v>5</v>
      </c>
      <c r="K1996" s="47">
        <f t="shared" si="1849"/>
        <v>5</v>
      </c>
      <c r="L1996" s="47">
        <f t="shared" si="1849"/>
        <v>5</v>
      </c>
      <c r="M1996" s="47">
        <f t="shared" si="1849"/>
        <v>5</v>
      </c>
      <c r="N1996" s="47">
        <f t="shared" si="1849"/>
        <v>5</v>
      </c>
      <c r="O1996" s="47">
        <f t="shared" si="1849"/>
        <v>5</v>
      </c>
      <c r="P1996" s="47">
        <f t="shared" si="1849"/>
        <v>5</v>
      </c>
      <c r="Q1996" s="47">
        <f>COUNTIF(Q1990:Q1995,"O")</f>
        <v>5</v>
      </c>
    </row>
    <row r="1997" spans="1:26">
      <c r="A1997" s="22">
        <v>259</v>
      </c>
      <c r="B1997" s="154" t="s">
        <v>1105</v>
      </c>
      <c r="C1997" s="58" t="str">
        <f>C1989&amp;C1996</f>
        <v>25</v>
      </c>
      <c r="D1997" s="58" t="str">
        <f>D1989&amp;D1996</f>
        <v>25</v>
      </c>
      <c r="E1997" s="58" t="str">
        <f t="shared" ref="E1997:N1997" si="1850">E1989&amp;E1996</f>
        <v>25</v>
      </c>
      <c r="F1997" s="58" t="str">
        <f t="shared" si="1850"/>
        <v>25</v>
      </c>
      <c r="G1997" s="58" t="str">
        <f t="shared" si="1850"/>
        <v>25</v>
      </c>
      <c r="H1997" s="58" t="str">
        <f t="shared" si="1850"/>
        <v>25</v>
      </c>
      <c r="I1997" s="58" t="str">
        <f t="shared" si="1850"/>
        <v>25</v>
      </c>
      <c r="J1997" s="58" t="str">
        <f t="shared" si="1850"/>
        <v>25</v>
      </c>
      <c r="K1997" s="58" t="str">
        <f t="shared" si="1850"/>
        <v>25</v>
      </c>
      <c r="L1997" s="58" t="str">
        <f t="shared" si="1850"/>
        <v>25</v>
      </c>
      <c r="M1997" s="58" t="str">
        <f t="shared" si="1850"/>
        <v>25</v>
      </c>
      <c r="N1997" s="58" t="str">
        <f t="shared" si="1850"/>
        <v>25</v>
      </c>
      <c r="O1997" s="58" t="str">
        <f>O1989&amp;O1996</f>
        <v>25</v>
      </c>
      <c r="P1997" s="58" t="str">
        <f>P1989&amp;P1996</f>
        <v>25</v>
      </c>
      <c r="Q1997" s="58" t="str">
        <f>Q1989&amp;Q1996</f>
        <v>25</v>
      </c>
    </row>
    <row r="1998" spans="1:26">
      <c r="A1998" s="779">
        <v>260</v>
      </c>
      <c r="B1998" s="58" t="s">
        <v>32</v>
      </c>
      <c r="C1998" s="58" t="str">
        <f>IF(C7=$V$276,"O",IF(C7=$W$276,"O",IF(C7=$X$276,"O",IF(C7=$Y$276,"O",IF(C7=$Z$276,"O",IF(C7=$AA$276,"O",IF(C7=$AB$276,"O",IF(C7=$AC$276,"O",IF(C7=$AD$276,"O",IF(C7=$AE$276,"O",IF(C7=$AF$276,"O",IF(C7=$AG$276,"O",IF(C7=$AH$276,"O",IF(C7=$AI$276,"O",IF(C7=$AJ$276,"O",IF(C7=$AK$276,"O",IF(C7=$AL$276,"O",IF(C7=$AM$276,"O",IF(C7=$AN$276,"O",IF(C7=$AO$276,"O",IF(C7=$AP$276,"O",IF(C7=$AQ$276,"O",IF(C7=$AR$276,"O",IF(C7=$AS$276,"O",IF(C7=$AT$276,"O",IF(C7=$AU$276,"O",IF(C7=$AV$276,"O",IF(C7=$AW$276,"O","X"))))))))))))))))))))))))))))</f>
        <v>O</v>
      </c>
      <c r="D1998" s="58" t="str">
        <f t="shared" ref="D1998:Q1998" si="1851">IF(D7=$V$276,"O",IF(D7=$W$276,"O",IF(D7=$X$276,"O",IF(D7=$Y$276,"O",IF(D7=$Z$276,"O",IF(D7=$AA$276,"O",IF(D7=$AB$276,"O",IF(D7=$AC$276,"O",IF(D7=$AD$276,"O",IF(D7=$AE$276,"O",IF(D7=$AF$276,"O",IF(D7=$AG$276,"O",IF(D7=$AH$276,"O",IF(D7=$AI$276,"O",IF(D7=$AJ$276,"O",IF(D7=$AK$276,"O",IF(D7=$AL$276,"O",IF(D7=$AM$276,"O",IF(D7=$AN$276,"O",IF(D7=$AO$276,"O",IF(D7=$AP$276,"O",IF(D7=$AQ$276,"O",IF(D7=$AR$276,"O",IF(D7=$AS$276,"O",IF(D7=$AT$276,"O",IF(D7=$AU$276,"O",IF(D7=$AV$276,"O",IF(D7=$AW$276,"O","X"))))))))))))))))))))))))))))</f>
        <v>O</v>
      </c>
      <c r="E1998" s="58" t="str">
        <f t="shared" si="1851"/>
        <v>O</v>
      </c>
      <c r="F1998" s="58" t="str">
        <f t="shared" si="1851"/>
        <v>O</v>
      </c>
      <c r="G1998" s="58" t="str">
        <f t="shared" si="1851"/>
        <v>O</v>
      </c>
      <c r="H1998" s="58" t="str">
        <f t="shared" si="1851"/>
        <v>O</v>
      </c>
      <c r="I1998" s="58" t="str">
        <f t="shared" si="1851"/>
        <v>O</v>
      </c>
      <c r="J1998" s="58" t="str">
        <f t="shared" si="1851"/>
        <v>O</v>
      </c>
      <c r="K1998" s="58" t="str">
        <f t="shared" si="1851"/>
        <v>O</v>
      </c>
      <c r="L1998" s="58" t="str">
        <f t="shared" si="1851"/>
        <v>O</v>
      </c>
      <c r="M1998" s="58" t="str">
        <f t="shared" si="1851"/>
        <v>O</v>
      </c>
      <c r="N1998" s="58" t="str">
        <f t="shared" si="1851"/>
        <v>O</v>
      </c>
      <c r="O1998" s="58" t="str">
        <f t="shared" si="1851"/>
        <v>O</v>
      </c>
      <c r="P1998" s="58" t="str">
        <f t="shared" si="1851"/>
        <v>O</v>
      </c>
      <c r="Q1998" s="58" t="str">
        <f t="shared" si="1851"/>
        <v>O</v>
      </c>
    </row>
    <row r="1999" spans="1:26">
      <c r="A1999" s="780"/>
      <c r="B1999" s="58" t="s">
        <v>33</v>
      </c>
      <c r="C1999" s="58" t="str">
        <f t="shared" ref="C1999:Q1999" si="1852">IF(C8=$V$276,"O",IF(C8=$W$276,"O",IF(C8=$X$276,"O",IF(C8=$Y$276,"O",IF(C8=$Z$276,"O",IF(C8=$AA$276,"O",IF(C8=$AB$276,"O",IF(C8=$AC$276,"O",IF(C8=$AD$276,"O",IF(C8=$AE$276,"O",IF(C8=$AF$276,"O",IF(C8=$AG$276,"O",IF(C8=$AH$276,"O",IF(C8=$AI$276,"O",IF(C8=$AJ$276,"O",IF(C8=$AK$276,"O",IF(C8=$AL$276,"O",IF(C8=$AM$276,"O",IF(C8=$AN$276,"O",IF(C8=$AO$276,"O",IF(C8=$AP$276,"O",IF(C8=$AQ$276,"O",IF(C8=$AR$276,"O",IF(C8=$AS$276,"O",IF(C8=$AT$276,"O",IF(C8=$AU$276,"O",IF(C8=$AV$276,"O",IF(C8=$AW$276,"O","X"))))))))))))))))))))))))))))</f>
        <v>O</v>
      </c>
      <c r="D1999" s="58" t="str">
        <f t="shared" si="1852"/>
        <v>O</v>
      </c>
      <c r="E1999" s="58" t="str">
        <f t="shared" si="1852"/>
        <v>O</v>
      </c>
      <c r="F1999" s="58" t="str">
        <f t="shared" si="1852"/>
        <v>O</v>
      </c>
      <c r="G1999" s="58" t="str">
        <f t="shared" si="1852"/>
        <v>O</v>
      </c>
      <c r="H1999" s="58" t="str">
        <f t="shared" si="1852"/>
        <v>O</v>
      </c>
      <c r="I1999" s="58" t="str">
        <f t="shared" si="1852"/>
        <v>O</v>
      </c>
      <c r="J1999" s="58" t="str">
        <f t="shared" si="1852"/>
        <v>O</v>
      </c>
      <c r="K1999" s="58" t="str">
        <f t="shared" si="1852"/>
        <v>O</v>
      </c>
      <c r="L1999" s="58" t="str">
        <f t="shared" si="1852"/>
        <v>O</v>
      </c>
      <c r="M1999" s="58" t="str">
        <f t="shared" si="1852"/>
        <v>O</v>
      </c>
      <c r="N1999" s="58" t="str">
        <f t="shared" si="1852"/>
        <v>O</v>
      </c>
      <c r="O1999" s="58" t="str">
        <f t="shared" si="1852"/>
        <v>O</v>
      </c>
      <c r="P1999" s="58" t="str">
        <f t="shared" si="1852"/>
        <v>O</v>
      </c>
      <c r="Q1999" s="58" t="str">
        <f t="shared" si="1852"/>
        <v>O</v>
      </c>
    </row>
    <row r="2000" spans="1:26">
      <c r="A2000" s="780"/>
      <c r="B2000" s="58" t="s">
        <v>34</v>
      </c>
      <c r="C2000" s="58" t="str">
        <f t="shared" ref="C2000:Q2000" si="1853">IF(C9=$V$276,"O",IF(C9=$W$276,"O",IF(C9=$X$276,"O",IF(C9=$Y$276,"O",IF(C9=$Z$276,"O",IF(C9=$AA$276,"O",IF(C9=$AB$276,"O",IF(C9=$AC$276,"O",IF(C9=$AD$276,"O",IF(C9=$AE$276,"O",IF(C9=$AF$276,"O",IF(C9=$AG$276,"O",IF(C9=$AH$276,"O",IF(C9=$AI$276,"O",IF(C9=$AJ$276,"O",IF(C9=$AK$276,"O",IF(C9=$AL$276,"O",IF(C9=$AM$276,"O",IF(C9=$AN$276,"O",IF(C9=$AO$276,"O",IF(C9=$AP$276,"O",IF(C9=$AQ$276,"O",IF(C9=$AR$276,"O",IF(C9=$AS$276,"O",IF(C9=$AT$276,"O",IF(C9=$AU$276,"O",IF(C9=$AV$276,"O",IF(C9=$AW$276,"O","X"))))))))))))))))))))))))))))</f>
        <v>O</v>
      </c>
      <c r="D2000" s="58" t="str">
        <f t="shared" si="1853"/>
        <v>O</v>
      </c>
      <c r="E2000" s="58" t="str">
        <f t="shared" si="1853"/>
        <v>O</v>
      </c>
      <c r="F2000" s="58" t="str">
        <f t="shared" si="1853"/>
        <v>O</v>
      </c>
      <c r="G2000" s="58" t="str">
        <f t="shared" si="1853"/>
        <v>O</v>
      </c>
      <c r="H2000" s="58" t="str">
        <f t="shared" si="1853"/>
        <v>O</v>
      </c>
      <c r="I2000" s="58" t="str">
        <f t="shared" si="1853"/>
        <v>O</v>
      </c>
      <c r="J2000" s="58" t="str">
        <f t="shared" si="1853"/>
        <v>O</v>
      </c>
      <c r="K2000" s="58" t="str">
        <f t="shared" si="1853"/>
        <v>O</v>
      </c>
      <c r="L2000" s="58" t="str">
        <f t="shared" si="1853"/>
        <v>O</v>
      </c>
      <c r="M2000" s="58" t="str">
        <f t="shared" si="1853"/>
        <v>O</v>
      </c>
      <c r="N2000" s="58" t="str">
        <f t="shared" si="1853"/>
        <v>O</v>
      </c>
      <c r="O2000" s="58" t="str">
        <f t="shared" si="1853"/>
        <v>O</v>
      </c>
      <c r="P2000" s="58" t="str">
        <f t="shared" si="1853"/>
        <v>O</v>
      </c>
      <c r="Q2000" s="58" t="str">
        <f t="shared" si="1853"/>
        <v>O</v>
      </c>
    </row>
    <row r="2001" spans="1:26">
      <c r="A2001" s="780"/>
      <c r="B2001" s="58" t="s">
        <v>35</v>
      </c>
      <c r="C2001" s="58" t="str">
        <f t="shared" ref="C2001:Q2001" si="1854">IF(C10=$V$276,"O",IF(C10=$W$276,"O",IF(C10=$X$276,"O",IF(C10=$Y$276,"O",IF(C10=$Z$276,"O",IF(C10=$AA$276,"O",IF(C10=$AB$276,"O",IF(C10=$AC$276,"O",IF(C10=$AD$276,"O",IF(C10=$AE$276,"O",IF(C10=$AF$276,"O",IF(C10=$AG$276,"O",IF(C10=$AH$276,"O",IF(C10=$AI$276,"O",IF(C10=$AJ$276,"O",IF(C10=$AK$276,"O",IF(C10=$AL$276,"O",IF(C10=$AM$276,"O",IF(C10=$AN$276,"O",IF(C10=$AO$276,"O",IF(C10=$AP$276,"O",IF(C10=$AQ$276,"O",IF(C10=$AR$276,"O",IF(C10=$AS$276,"O",IF(C10=$AT$276,"O",IF(C10=$AU$276,"O",IF(C10=$AV$276,"O",IF(C10=$AW$276,"O","X"))))))))))))))))))))))))))))</f>
        <v>X</v>
      </c>
      <c r="D2001" s="58" t="str">
        <f t="shared" si="1854"/>
        <v>X</v>
      </c>
      <c r="E2001" s="58" t="str">
        <f t="shared" si="1854"/>
        <v>X</v>
      </c>
      <c r="F2001" s="58" t="str">
        <f t="shared" si="1854"/>
        <v>X</v>
      </c>
      <c r="G2001" s="58" t="str">
        <f t="shared" si="1854"/>
        <v>X</v>
      </c>
      <c r="H2001" s="58" t="str">
        <f t="shared" si="1854"/>
        <v>X</v>
      </c>
      <c r="I2001" s="58" t="str">
        <f t="shared" si="1854"/>
        <v>X</v>
      </c>
      <c r="J2001" s="58" t="str">
        <f t="shared" si="1854"/>
        <v>X</v>
      </c>
      <c r="K2001" s="58" t="str">
        <f t="shared" si="1854"/>
        <v>X</v>
      </c>
      <c r="L2001" s="58" t="str">
        <f t="shared" si="1854"/>
        <v>X</v>
      </c>
      <c r="M2001" s="58" t="str">
        <f t="shared" si="1854"/>
        <v>X</v>
      </c>
      <c r="N2001" s="58" t="str">
        <f t="shared" si="1854"/>
        <v>X</v>
      </c>
      <c r="O2001" s="58" t="str">
        <f t="shared" si="1854"/>
        <v>X</v>
      </c>
      <c r="P2001" s="58" t="str">
        <f t="shared" si="1854"/>
        <v>X</v>
      </c>
      <c r="Q2001" s="58" t="str">
        <f t="shared" si="1854"/>
        <v>X</v>
      </c>
    </row>
    <row r="2002" spans="1:26">
      <c r="A2002" s="780"/>
      <c r="B2002" s="58" t="s">
        <v>36</v>
      </c>
      <c r="C2002" s="58" t="str">
        <f t="shared" ref="C2002:Q2002" si="1855">IF(C11=$V$276,"O",IF(C11=$W$276,"O",IF(C11=$X$276,"O",IF(C11=$Y$276,"O",IF(C11=$Z$276,"O",IF(C11=$AA$276,"O",IF(C11=$AB$276,"O",IF(C11=$AC$276,"O",IF(C11=$AD$276,"O",IF(C11=$AE$276,"O",IF(C11=$AF$276,"O",IF(C11=$AG$276,"O",IF(C11=$AH$276,"O",IF(C11=$AI$276,"O",IF(C11=$AJ$276,"O",IF(C11=$AK$276,"O",IF(C11=$AL$276,"O",IF(C11=$AM$276,"O",IF(C11=$AN$276,"O",IF(C11=$AO$276,"O",IF(C11=$AP$276,"O",IF(C11=$AQ$276,"O",IF(C11=$AR$276,"O",IF(C11=$AS$276,"O",IF(C11=$AT$276,"O",IF(C11=$AU$276,"O",IF(C11=$AV$276,"O",IF(C11=$AW$276,"O","X"))))))))))))))))))))))))))))</f>
        <v>X</v>
      </c>
      <c r="D2002" s="58" t="str">
        <f t="shared" si="1855"/>
        <v>X</v>
      </c>
      <c r="E2002" s="58" t="str">
        <f t="shared" si="1855"/>
        <v>X</v>
      </c>
      <c r="F2002" s="58" t="str">
        <f t="shared" si="1855"/>
        <v>X</v>
      </c>
      <c r="G2002" s="58" t="str">
        <f t="shared" si="1855"/>
        <v>X</v>
      </c>
      <c r="H2002" s="58" t="str">
        <f t="shared" si="1855"/>
        <v>X</v>
      </c>
      <c r="I2002" s="58" t="str">
        <f t="shared" si="1855"/>
        <v>X</v>
      </c>
      <c r="J2002" s="58" t="str">
        <f t="shared" si="1855"/>
        <v>X</v>
      </c>
      <c r="K2002" s="58" t="str">
        <f t="shared" si="1855"/>
        <v>X</v>
      </c>
      <c r="L2002" s="58" t="str">
        <f t="shared" si="1855"/>
        <v>X</v>
      </c>
      <c r="M2002" s="58" t="str">
        <f t="shared" si="1855"/>
        <v>X</v>
      </c>
      <c r="N2002" s="58" t="str">
        <f t="shared" si="1855"/>
        <v>X</v>
      </c>
      <c r="O2002" s="58" t="str">
        <f t="shared" si="1855"/>
        <v>X</v>
      </c>
      <c r="P2002" s="58" t="str">
        <f t="shared" si="1855"/>
        <v>X</v>
      </c>
      <c r="Q2002" s="58" t="str">
        <f t="shared" si="1855"/>
        <v>X</v>
      </c>
    </row>
    <row r="2003" spans="1:26">
      <c r="A2003" s="780"/>
      <c r="B2003" s="58" t="s">
        <v>21</v>
      </c>
      <c r="C2003" s="58" t="str">
        <f t="shared" ref="C2003:Q2003" si="1856">IF(C12=$V$276,"O",IF(C12=$W$276,"O",IF(C12=$X$276,"O",IF(C12=$Y$276,"O",IF(C12=$Z$276,"O",IF(C12=$AA$276,"O",IF(C12=$AB$276,"O",IF(C12=$AC$276,"O",IF(C12=$AD$276,"O",IF(C12=$AE$276,"O",IF(C12=$AF$276,"O",IF(C12=$AG$276,"O",IF(C12=$AH$276,"O",IF(C12=$AI$276,"O",IF(C12=$AJ$276,"O",IF(C12=$AK$276,"O",IF(C12=$AL$276,"O",IF(C12=$AM$276,"O",IF(C12=$AN$276,"O",IF(C12=$AO$276,"O",IF(C12=$AP$276,"O",IF(C12=$AQ$276,"O",IF(C12=$AR$276,"O",IF(C12=$AS$276,"O",IF(C12=$AT$276,"O",IF(C12=$AU$276,"O",IF(C12=$AV$276,"O",IF(C12=$AW$276,"O","X"))))))))))))))))))))))))))))</f>
        <v>X</v>
      </c>
      <c r="D2003" s="58" t="str">
        <f t="shared" si="1856"/>
        <v>X</v>
      </c>
      <c r="E2003" s="58" t="str">
        <f t="shared" si="1856"/>
        <v>X</v>
      </c>
      <c r="F2003" s="58" t="str">
        <f t="shared" si="1856"/>
        <v>X</v>
      </c>
      <c r="G2003" s="58" t="str">
        <f t="shared" si="1856"/>
        <v>X</v>
      </c>
      <c r="H2003" s="58" t="str">
        <f t="shared" si="1856"/>
        <v>X</v>
      </c>
      <c r="I2003" s="58" t="str">
        <f t="shared" si="1856"/>
        <v>X</v>
      </c>
      <c r="J2003" s="58" t="str">
        <f t="shared" si="1856"/>
        <v>X</v>
      </c>
      <c r="K2003" s="58" t="str">
        <f t="shared" si="1856"/>
        <v>X</v>
      </c>
      <c r="L2003" s="58" t="str">
        <f t="shared" si="1856"/>
        <v>X</v>
      </c>
      <c r="M2003" s="58" t="str">
        <f t="shared" si="1856"/>
        <v>X</v>
      </c>
      <c r="N2003" s="58" t="str">
        <f t="shared" si="1856"/>
        <v>X</v>
      </c>
      <c r="O2003" s="58" t="str">
        <f t="shared" si="1856"/>
        <v>X</v>
      </c>
      <c r="P2003" s="58" t="str">
        <f t="shared" si="1856"/>
        <v>X</v>
      </c>
      <c r="Q2003" s="58" t="str">
        <f t="shared" si="1856"/>
        <v>X</v>
      </c>
    </row>
    <row r="2004" spans="1:26">
      <c r="A2004" s="781"/>
      <c r="B2004" s="30" t="s">
        <v>46</v>
      </c>
      <c r="C2004" s="47">
        <f>COUNTIF(C1998:C2003,"O")</f>
        <v>3</v>
      </c>
      <c r="D2004" s="47">
        <f t="shared" ref="D2004:P2004" si="1857">COUNTIF(D1998:D2003,"O")</f>
        <v>3</v>
      </c>
      <c r="E2004" s="47">
        <f t="shared" si="1857"/>
        <v>3</v>
      </c>
      <c r="F2004" s="47">
        <f t="shared" si="1857"/>
        <v>3</v>
      </c>
      <c r="G2004" s="47">
        <f t="shared" si="1857"/>
        <v>3</v>
      </c>
      <c r="H2004" s="47">
        <f t="shared" si="1857"/>
        <v>3</v>
      </c>
      <c r="I2004" s="47">
        <f t="shared" si="1857"/>
        <v>3</v>
      </c>
      <c r="J2004" s="47">
        <f t="shared" si="1857"/>
        <v>3</v>
      </c>
      <c r="K2004" s="47">
        <f t="shared" si="1857"/>
        <v>3</v>
      </c>
      <c r="L2004" s="47">
        <f t="shared" si="1857"/>
        <v>3</v>
      </c>
      <c r="M2004" s="47">
        <f t="shared" si="1857"/>
        <v>3</v>
      </c>
      <c r="N2004" s="47">
        <f t="shared" si="1857"/>
        <v>3</v>
      </c>
      <c r="O2004" s="47">
        <f t="shared" si="1857"/>
        <v>3</v>
      </c>
      <c r="P2004" s="47">
        <f t="shared" si="1857"/>
        <v>3</v>
      </c>
      <c r="Q2004" s="47">
        <f>COUNTIF(Q1998:Q2003,"O")</f>
        <v>3</v>
      </c>
    </row>
    <row r="2005" spans="1:26">
      <c r="A2005" s="779">
        <v>261</v>
      </c>
      <c r="B2005" s="58" t="s">
        <v>32</v>
      </c>
      <c r="C2005" s="58" t="str">
        <f>IF(C7=$V$277,"O",IF(C7=$W$277,"O",IF(C7=$X$277,"O",IF(C7=$Y$277,"O",IF(C7=$Z$277,"O",IF(C7=$AA$277,"O",IF(C7=$AB$277,"O",IF(C7=$AC$277,"O",IF(C7=$AD$277,"O",IF(C7=$AE$277,"O",IF(C7=$AF$277,"O",IF(C7=$AG$277,"O",IF(C7=$AH$277,"O",IF(C7=$AI$277,"O",IF(C7=$AJ$277,"O",IF(C7=$AK$277,"O",IF(C7=$AL$277,"O",IF(C7=$AM$277,"O",IF(C7=$AN$277,"O",IF(C7=$AO$277,"O",IF(C7=$AP$277,"O",IF(C7=$AQ$277,"O",IF(C7=$AR$277,"O",IF(C7=$AS$277,"O","X"))))))))))))))))))))))))</f>
        <v>X</v>
      </c>
      <c r="D2005" s="58" t="str">
        <f t="shared" ref="D2005:Q2005" si="1858">IF(D7=$V$277,"O",IF(D7=$W$277,"O",IF(D7=$X$277,"O",IF(D7=$Y$277,"O",IF(D7=$Z$277,"O",IF(D7=$AA$277,"O",IF(D7=$AB$277,"O",IF(D7=$AC$277,"O",IF(D7=$AD$277,"O",IF(D7=$AE$277,"O",IF(D7=$AF$277,"O",IF(D7=$AG$277,"O",IF(D7=$AH$277,"O",IF(D7=$AI$277,"O",IF(D7=$AJ$277,"O",IF(D7=$AK$277,"O",IF(D7=$AL$277,"O",IF(D7=$AM$277,"O",IF(D7=$AN$277,"O",IF(D7=$AO$277,"O",IF(D7=$AP$277,"O",IF(D7=$AQ$277,"O",IF(D7=$AR$277,"O",IF(D7=$AS$277,"O","X"))))))))))))))))))))))))</f>
        <v>X</v>
      </c>
      <c r="E2005" s="58" t="str">
        <f t="shared" si="1858"/>
        <v>X</v>
      </c>
      <c r="F2005" s="58" t="str">
        <f t="shared" si="1858"/>
        <v>X</v>
      </c>
      <c r="G2005" s="58" t="str">
        <f t="shared" si="1858"/>
        <v>X</v>
      </c>
      <c r="H2005" s="58" t="str">
        <f t="shared" si="1858"/>
        <v>X</v>
      </c>
      <c r="I2005" s="58" t="str">
        <f t="shared" si="1858"/>
        <v>X</v>
      </c>
      <c r="J2005" s="58" t="str">
        <f t="shared" si="1858"/>
        <v>X</v>
      </c>
      <c r="K2005" s="58" t="str">
        <f t="shared" si="1858"/>
        <v>X</v>
      </c>
      <c r="L2005" s="58" t="str">
        <f t="shared" si="1858"/>
        <v>X</v>
      </c>
      <c r="M2005" s="58" t="str">
        <f t="shared" si="1858"/>
        <v>X</v>
      </c>
      <c r="N2005" s="58" t="str">
        <f t="shared" si="1858"/>
        <v>X</v>
      </c>
      <c r="O2005" s="58" t="str">
        <f t="shared" si="1858"/>
        <v>X</v>
      </c>
      <c r="P2005" s="58" t="str">
        <f t="shared" si="1858"/>
        <v>X</v>
      </c>
      <c r="Q2005" s="58" t="str">
        <f t="shared" si="1858"/>
        <v>X</v>
      </c>
    </row>
    <row r="2006" spans="1:26">
      <c r="A2006" s="780"/>
      <c r="B2006" s="58" t="s">
        <v>33</v>
      </c>
      <c r="C2006" s="58" t="str">
        <f t="shared" ref="C2006:Q2006" si="1859">IF(C8=$V$277,"O",IF(C8=$W$277,"O",IF(C8=$X$277,"O",IF(C8=$Y$277,"O",IF(C8=$Z$277,"O",IF(C8=$AA$277,"O",IF(C8=$AB$277,"O",IF(C8=$AC$277,"O",IF(C8=$AD$277,"O",IF(C8=$AE$277,"O",IF(C8=$AF$277,"O",IF(C8=$AG$277,"O",IF(C8=$AH$277,"O",IF(C8=$AI$277,"O",IF(C8=$AJ$277,"O",IF(C8=$AK$277,"O",IF(C8=$AL$277,"O",IF(C8=$AM$277,"O",IF(C8=$AN$277,"O",IF(C8=$AO$277,"O",IF(C8=$AP$277,"O",IF(C8=$AQ$277,"O",IF(C8=$AR$277,"O",IF(C8=$AS$277,"O","X"))))))))))))))))))))))))</f>
        <v>X</v>
      </c>
      <c r="D2006" s="58" t="str">
        <f t="shared" si="1859"/>
        <v>X</v>
      </c>
      <c r="E2006" s="58" t="str">
        <f t="shared" si="1859"/>
        <v>X</v>
      </c>
      <c r="F2006" s="58" t="str">
        <f t="shared" si="1859"/>
        <v>X</v>
      </c>
      <c r="G2006" s="58" t="str">
        <f t="shared" si="1859"/>
        <v>X</v>
      </c>
      <c r="H2006" s="58" t="str">
        <f t="shared" si="1859"/>
        <v>X</v>
      </c>
      <c r="I2006" s="58" t="str">
        <f t="shared" si="1859"/>
        <v>X</v>
      </c>
      <c r="J2006" s="58" t="str">
        <f t="shared" si="1859"/>
        <v>X</v>
      </c>
      <c r="K2006" s="58" t="str">
        <f t="shared" si="1859"/>
        <v>X</v>
      </c>
      <c r="L2006" s="58" t="str">
        <f t="shared" si="1859"/>
        <v>X</v>
      </c>
      <c r="M2006" s="58" t="str">
        <f t="shared" si="1859"/>
        <v>X</v>
      </c>
      <c r="N2006" s="58" t="str">
        <f t="shared" si="1859"/>
        <v>X</v>
      </c>
      <c r="O2006" s="58" t="str">
        <f t="shared" si="1859"/>
        <v>X</v>
      </c>
      <c r="P2006" s="58" t="str">
        <f t="shared" si="1859"/>
        <v>X</v>
      </c>
      <c r="Q2006" s="58" t="str">
        <f t="shared" si="1859"/>
        <v>X</v>
      </c>
    </row>
    <row r="2007" spans="1:26">
      <c r="A2007" s="780"/>
      <c r="B2007" s="58" t="s">
        <v>34</v>
      </c>
      <c r="C2007" s="58" t="str">
        <f t="shared" ref="C2007:Q2007" si="1860">IF(C9=$V$277,"O",IF(C9=$W$277,"O",IF(C9=$X$277,"O",IF(C9=$Y$277,"O",IF(C9=$Z$277,"O",IF(C9=$AA$277,"O",IF(C9=$AB$277,"O",IF(C9=$AC$277,"O",IF(C9=$AD$277,"O",IF(C9=$AE$277,"O",IF(C9=$AF$277,"O",IF(C9=$AG$277,"O",IF(C9=$AH$277,"O",IF(C9=$AI$277,"O",IF(C9=$AJ$277,"O",IF(C9=$AK$277,"O",IF(C9=$AL$277,"O",IF(C9=$AM$277,"O",IF(C9=$AN$277,"O",IF(C9=$AO$277,"O",IF(C9=$AP$277,"O",IF(C9=$AQ$277,"O",IF(C9=$AR$277,"O",IF(C9=$AS$277,"O","X"))))))))))))))))))))))))</f>
        <v>X</v>
      </c>
      <c r="D2007" s="58" t="str">
        <f t="shared" si="1860"/>
        <v>X</v>
      </c>
      <c r="E2007" s="58" t="str">
        <f t="shared" si="1860"/>
        <v>X</v>
      </c>
      <c r="F2007" s="58" t="str">
        <f t="shared" si="1860"/>
        <v>X</v>
      </c>
      <c r="G2007" s="58" t="str">
        <f t="shared" si="1860"/>
        <v>X</v>
      </c>
      <c r="H2007" s="58" t="str">
        <f t="shared" si="1860"/>
        <v>X</v>
      </c>
      <c r="I2007" s="58" t="str">
        <f t="shared" si="1860"/>
        <v>X</v>
      </c>
      <c r="J2007" s="58" t="str">
        <f t="shared" si="1860"/>
        <v>X</v>
      </c>
      <c r="K2007" s="58" t="str">
        <f t="shared" si="1860"/>
        <v>X</v>
      </c>
      <c r="L2007" s="58" t="str">
        <f t="shared" si="1860"/>
        <v>X</v>
      </c>
      <c r="M2007" s="58" t="str">
        <f t="shared" si="1860"/>
        <v>X</v>
      </c>
      <c r="N2007" s="58" t="str">
        <f t="shared" si="1860"/>
        <v>X</v>
      </c>
      <c r="O2007" s="58" t="str">
        <f t="shared" si="1860"/>
        <v>X</v>
      </c>
      <c r="P2007" s="58" t="str">
        <f t="shared" si="1860"/>
        <v>X</v>
      </c>
      <c r="Q2007" s="58" t="str">
        <f t="shared" si="1860"/>
        <v>X</v>
      </c>
    </row>
    <row r="2008" spans="1:26">
      <c r="A2008" s="780"/>
      <c r="B2008" s="58" t="s">
        <v>35</v>
      </c>
      <c r="C2008" s="58" t="str">
        <f t="shared" ref="C2008:Q2008" si="1861">IF(C10=$V$277,"O",IF(C10=$W$277,"O",IF(C10=$X$277,"O",IF(C10=$Y$277,"O",IF(C10=$Z$277,"O",IF(C10=$AA$277,"O",IF(C10=$AB$277,"O",IF(C10=$AC$277,"O",IF(C10=$AD$277,"O",IF(C10=$AE$277,"O",IF(C10=$AF$277,"O",IF(C10=$AG$277,"O",IF(C10=$AH$277,"O",IF(C10=$AI$277,"O",IF(C10=$AJ$277,"O",IF(C10=$AK$277,"O",IF(C10=$AL$277,"O",IF(C10=$AM$277,"O",IF(C10=$AN$277,"O",IF(C10=$AO$277,"O",IF(C10=$AP$277,"O",IF(C10=$AQ$277,"O",IF(C10=$AR$277,"O",IF(C10=$AS$277,"O","X"))))))))))))))))))))))))</f>
        <v>O</v>
      </c>
      <c r="D2008" s="58" t="str">
        <f t="shared" si="1861"/>
        <v>O</v>
      </c>
      <c r="E2008" s="58" t="str">
        <f t="shared" si="1861"/>
        <v>O</v>
      </c>
      <c r="F2008" s="58" t="str">
        <f t="shared" si="1861"/>
        <v>O</v>
      </c>
      <c r="G2008" s="58" t="str">
        <f t="shared" si="1861"/>
        <v>O</v>
      </c>
      <c r="H2008" s="58" t="str">
        <f t="shared" si="1861"/>
        <v>O</v>
      </c>
      <c r="I2008" s="58" t="str">
        <f t="shared" si="1861"/>
        <v>O</v>
      </c>
      <c r="J2008" s="58" t="str">
        <f t="shared" si="1861"/>
        <v>O</v>
      </c>
      <c r="K2008" s="58" t="str">
        <f t="shared" si="1861"/>
        <v>O</v>
      </c>
      <c r="L2008" s="58" t="str">
        <f t="shared" si="1861"/>
        <v>O</v>
      </c>
      <c r="M2008" s="58" t="str">
        <f t="shared" si="1861"/>
        <v>O</v>
      </c>
      <c r="N2008" s="58" t="str">
        <f t="shared" si="1861"/>
        <v>O</v>
      </c>
      <c r="O2008" s="58" t="str">
        <f t="shared" si="1861"/>
        <v>O</v>
      </c>
      <c r="P2008" s="58" t="str">
        <f t="shared" si="1861"/>
        <v>O</v>
      </c>
      <c r="Q2008" s="58" t="str">
        <f t="shared" si="1861"/>
        <v>O</v>
      </c>
    </row>
    <row r="2009" spans="1:26">
      <c r="A2009" s="780"/>
      <c r="B2009" s="58" t="s">
        <v>36</v>
      </c>
      <c r="C2009" s="58" t="str">
        <f t="shared" ref="C2009:Q2009" si="1862">IF(C11=$V$277,"O",IF(C11=$W$277,"O",IF(C11=$X$277,"O",IF(C11=$Y$277,"O",IF(C11=$Z$277,"O",IF(C11=$AA$277,"O",IF(C11=$AB$277,"O",IF(C11=$AC$277,"O",IF(C11=$AD$277,"O",IF(C11=$AE$277,"O",IF(C11=$AF$277,"O",IF(C11=$AG$277,"O",IF(C11=$AH$277,"O",IF(C11=$AI$277,"O",IF(C11=$AJ$277,"O",IF(C11=$AK$277,"O",IF(C11=$AL$277,"O",IF(C11=$AM$277,"O",IF(C11=$AN$277,"O",IF(C11=$AO$277,"O",IF(C11=$AP$277,"O",IF(C11=$AQ$277,"O",IF(C11=$AR$277,"O",IF(C11=$AS$277,"O","X"))))))))))))))))))))))))</f>
        <v>O</v>
      </c>
      <c r="D2009" s="58" t="str">
        <f t="shared" si="1862"/>
        <v>O</v>
      </c>
      <c r="E2009" s="58" t="str">
        <f t="shared" si="1862"/>
        <v>O</v>
      </c>
      <c r="F2009" s="58" t="str">
        <f t="shared" si="1862"/>
        <v>O</v>
      </c>
      <c r="G2009" s="58" t="str">
        <f t="shared" si="1862"/>
        <v>O</v>
      </c>
      <c r="H2009" s="58" t="str">
        <f t="shared" si="1862"/>
        <v>O</v>
      </c>
      <c r="I2009" s="58" t="str">
        <f t="shared" si="1862"/>
        <v>O</v>
      </c>
      <c r="J2009" s="58" t="str">
        <f t="shared" si="1862"/>
        <v>O</v>
      </c>
      <c r="K2009" s="58" t="str">
        <f t="shared" si="1862"/>
        <v>O</v>
      </c>
      <c r="L2009" s="58" t="str">
        <f t="shared" si="1862"/>
        <v>O</v>
      </c>
      <c r="M2009" s="58" t="str">
        <f t="shared" si="1862"/>
        <v>O</v>
      </c>
      <c r="N2009" s="58" t="str">
        <f t="shared" si="1862"/>
        <v>O</v>
      </c>
      <c r="O2009" s="58" t="str">
        <f t="shared" si="1862"/>
        <v>O</v>
      </c>
      <c r="P2009" s="58" t="str">
        <f t="shared" si="1862"/>
        <v>O</v>
      </c>
      <c r="Q2009" s="58" t="str">
        <f t="shared" si="1862"/>
        <v>O</v>
      </c>
    </row>
    <row r="2010" spans="1:26">
      <c r="A2010" s="780"/>
      <c r="B2010" s="58" t="s">
        <v>21</v>
      </c>
      <c r="C2010" s="58" t="str">
        <f t="shared" ref="C2010:Q2010" si="1863">IF(C12=$V$277,"O",IF(C12=$W$277,"O",IF(C12=$X$277,"O",IF(C12=$Y$277,"O",IF(C12=$Z$277,"O",IF(C12=$AA$277,"O",IF(C12=$AB$277,"O",IF(C12=$AC$277,"O",IF(C12=$AD$277,"O",IF(C12=$AE$277,"O",IF(C12=$AF$277,"O",IF(C12=$AG$277,"O",IF(C12=$AH$277,"O",IF(C12=$AI$277,"O",IF(C12=$AJ$277,"O",IF(C12=$AK$277,"O",IF(C12=$AL$277,"O",IF(C12=$AM$277,"O",IF(C12=$AN$277,"O",IF(C12=$AO$277,"O",IF(C12=$AP$277,"O",IF(C12=$AQ$277,"O",IF(C12=$AR$277,"O",IF(C12=$AS$277,"O","X"))))))))))))))))))))))))</f>
        <v>O</v>
      </c>
      <c r="D2010" s="58" t="str">
        <f t="shared" si="1863"/>
        <v>O</v>
      </c>
      <c r="E2010" s="58" t="str">
        <f t="shared" si="1863"/>
        <v>O</v>
      </c>
      <c r="F2010" s="58" t="str">
        <f t="shared" si="1863"/>
        <v>O</v>
      </c>
      <c r="G2010" s="58" t="str">
        <f t="shared" si="1863"/>
        <v>O</v>
      </c>
      <c r="H2010" s="58" t="str">
        <f t="shared" si="1863"/>
        <v>O</v>
      </c>
      <c r="I2010" s="58" t="str">
        <f t="shared" si="1863"/>
        <v>O</v>
      </c>
      <c r="J2010" s="58" t="str">
        <f t="shared" si="1863"/>
        <v>O</v>
      </c>
      <c r="K2010" s="58" t="str">
        <f t="shared" si="1863"/>
        <v>O</v>
      </c>
      <c r="L2010" s="58" t="str">
        <f t="shared" si="1863"/>
        <v>O</v>
      </c>
      <c r="M2010" s="58" t="str">
        <f t="shared" si="1863"/>
        <v>O</v>
      </c>
      <c r="N2010" s="58" t="str">
        <f t="shared" si="1863"/>
        <v>O</v>
      </c>
      <c r="O2010" s="58" t="str">
        <f t="shared" si="1863"/>
        <v>O</v>
      </c>
      <c r="P2010" s="58" t="str">
        <f t="shared" si="1863"/>
        <v>O</v>
      </c>
      <c r="Q2010" s="58" t="str">
        <f t="shared" si="1863"/>
        <v>O</v>
      </c>
    </row>
    <row r="2011" spans="1:26">
      <c r="A2011" s="781"/>
      <c r="B2011" s="30" t="s">
        <v>46</v>
      </c>
      <c r="C2011" s="47">
        <f>COUNTIF(C2005:C2010,"O")</f>
        <v>3</v>
      </c>
      <c r="D2011" s="47">
        <f t="shared" ref="D2011:P2011" si="1864">COUNTIF(D2005:D2010,"O")</f>
        <v>3</v>
      </c>
      <c r="E2011" s="47">
        <f t="shared" si="1864"/>
        <v>3</v>
      </c>
      <c r="F2011" s="47">
        <f t="shared" si="1864"/>
        <v>3</v>
      </c>
      <c r="G2011" s="47">
        <f t="shared" si="1864"/>
        <v>3</v>
      </c>
      <c r="H2011" s="47">
        <f t="shared" si="1864"/>
        <v>3</v>
      </c>
      <c r="I2011" s="47">
        <f t="shared" si="1864"/>
        <v>3</v>
      </c>
      <c r="J2011" s="47">
        <f t="shared" si="1864"/>
        <v>3</v>
      </c>
      <c r="K2011" s="47">
        <f t="shared" si="1864"/>
        <v>3</v>
      </c>
      <c r="L2011" s="47">
        <f t="shared" si="1864"/>
        <v>3</v>
      </c>
      <c r="M2011" s="47">
        <f t="shared" si="1864"/>
        <v>3</v>
      </c>
      <c r="N2011" s="47">
        <f t="shared" si="1864"/>
        <v>3</v>
      </c>
      <c r="O2011" s="47">
        <f t="shared" si="1864"/>
        <v>3</v>
      </c>
      <c r="P2011" s="47">
        <f t="shared" si="1864"/>
        <v>3</v>
      </c>
      <c r="Q2011" s="47">
        <f>COUNTIF(Q2005:Q2010,"O")</f>
        <v>3</v>
      </c>
    </row>
    <row r="2012" spans="1:26">
      <c r="A2012" s="22">
        <v>262</v>
      </c>
      <c r="B2012" s="154" t="s">
        <v>1106</v>
      </c>
      <c r="C2012" s="58" t="str">
        <f>C2004&amp;C2011</f>
        <v>33</v>
      </c>
      <c r="D2012" s="58" t="str">
        <f>D2004&amp;D2011</f>
        <v>33</v>
      </c>
      <c r="E2012" s="58" t="str">
        <f t="shared" ref="E2012:N2012" si="1865">E2004&amp;E2011</f>
        <v>33</v>
      </c>
      <c r="F2012" s="58" t="str">
        <f t="shared" si="1865"/>
        <v>33</v>
      </c>
      <c r="G2012" s="58" t="str">
        <f t="shared" si="1865"/>
        <v>33</v>
      </c>
      <c r="H2012" s="58" t="str">
        <f t="shared" si="1865"/>
        <v>33</v>
      </c>
      <c r="I2012" s="58" t="str">
        <f t="shared" si="1865"/>
        <v>33</v>
      </c>
      <c r="J2012" s="58" t="str">
        <f t="shared" si="1865"/>
        <v>33</v>
      </c>
      <c r="K2012" s="58" t="str">
        <f t="shared" si="1865"/>
        <v>33</v>
      </c>
      <c r="L2012" s="58" t="str">
        <f t="shared" si="1865"/>
        <v>33</v>
      </c>
      <c r="M2012" s="58" t="str">
        <f t="shared" si="1865"/>
        <v>33</v>
      </c>
      <c r="N2012" s="58" t="str">
        <f t="shared" si="1865"/>
        <v>33</v>
      </c>
      <c r="O2012" s="58" t="str">
        <f>O2004&amp;O2011</f>
        <v>33</v>
      </c>
      <c r="P2012" s="58" t="str">
        <f>P2004&amp;P2011</f>
        <v>33</v>
      </c>
      <c r="Q2012" s="58" t="str">
        <f>Q2004&amp;Q2011</f>
        <v>33</v>
      </c>
    </row>
    <row r="2013" spans="1:26">
      <c r="A2013" s="779">
        <v>263</v>
      </c>
      <c r="B2013" s="58" t="s">
        <v>32</v>
      </c>
      <c r="C2013" s="58" t="str">
        <f>IF(C7=$V$279,"O",IF(C7=$W$279,"O",IF(C7=$X$279,"O",IF(C7=$Y$279,"O",IF(C7=$Z$279,"O",IF(C7=$AA$279,"O",IF(C7=$AB$279,"O",IF(C7=$AC$279,"O",IF(C7=$AD$279,"O",IF(C7=$AE$279,"O",IF(C7=$AF$279,"O",IF(C7=$AG$279,"O",IF(C7=$AH$279,"O",IF(C7=$AI$279,"O",IF(C7=$AJ$279,"O",IF(C7=$AK$279,"O",IF(C7=$AL$279,"O",IF(C7=$AM$279,"O",IF(C7=$AN$279,"O",IF(C7=$AO$279,"O",IF(C7=$AP$279,"O",IF(C7=$AQ$279,"O",IF(C7=$AR$279,"O",IF(C7=$AS$279,"O",IF(C7=$AT$279,"O",IF(C7=$AU$279,"O",IF(C7=$AV$279,"O","X")))))))))))))))))))))))))))</f>
        <v>X</v>
      </c>
      <c r="D2013" s="58" t="str">
        <f t="shared" ref="D2013:Q2013" si="1866">IF(D7=$V$279,"O",IF(D7=$W$279,"O",IF(D7=$X$279,"O",IF(D7=$Y$279,"O",IF(D7=$Z$279,"O",IF(D7=$AA$279,"O",IF(D7=$AB$279,"O",IF(D7=$AC$279,"O",IF(D7=$AD$279,"O",IF(D7=$AE$279,"O",IF(D7=$AF$279,"O",IF(D7=$AG$279,"O",IF(D7=$AH$279,"O",IF(D7=$AI$279,"O",IF(D7=$AJ$279,"O",IF(D7=$AK$279,"O",IF(D7=$AL$279,"O",IF(D7=$AM$279,"O",IF(D7=$AN$279,"O",IF(D7=$AO$279,"O",IF(D7=$AP$279,"O",IF(D7=$AQ$279,"O",IF(D7=$AR$279,"O",IF(D7=$AS$279,"O",IF(D7=$AT$279,"O",IF(D7=$AU$279,"O",IF(D7=$AV$279,"O","X")))))))))))))))))))))))))))</f>
        <v>X</v>
      </c>
      <c r="E2013" s="58" t="str">
        <f t="shared" si="1866"/>
        <v>X</v>
      </c>
      <c r="F2013" s="58" t="str">
        <f t="shared" si="1866"/>
        <v>X</v>
      </c>
      <c r="G2013" s="58" t="str">
        <f t="shared" si="1866"/>
        <v>X</v>
      </c>
      <c r="H2013" s="58" t="str">
        <f t="shared" si="1866"/>
        <v>X</v>
      </c>
      <c r="I2013" s="58" t="str">
        <f t="shared" si="1866"/>
        <v>X</v>
      </c>
      <c r="J2013" s="58" t="str">
        <f t="shared" si="1866"/>
        <v>X</v>
      </c>
      <c r="K2013" s="58" t="str">
        <f t="shared" si="1866"/>
        <v>X</v>
      </c>
      <c r="L2013" s="58" t="str">
        <f t="shared" si="1866"/>
        <v>X</v>
      </c>
      <c r="M2013" s="58" t="str">
        <f t="shared" si="1866"/>
        <v>X</v>
      </c>
      <c r="N2013" s="58" t="str">
        <f t="shared" si="1866"/>
        <v>X</v>
      </c>
      <c r="O2013" s="58" t="str">
        <f t="shared" si="1866"/>
        <v>X</v>
      </c>
      <c r="P2013" s="58" t="str">
        <f t="shared" si="1866"/>
        <v>X</v>
      </c>
      <c r="Q2013" s="58" t="str">
        <f t="shared" si="1866"/>
        <v>X</v>
      </c>
      <c r="T2013" s="782"/>
      <c r="U2013" s="782"/>
      <c r="V2013" s="782"/>
      <c r="W2013" s="782"/>
      <c r="X2013" s="782"/>
      <c r="Y2013" s="782"/>
      <c r="Z2013" s="782"/>
    </row>
    <row r="2014" spans="1:26">
      <c r="A2014" s="780"/>
      <c r="B2014" s="58" t="s">
        <v>33</v>
      </c>
      <c r="C2014" s="58" t="str">
        <f t="shared" ref="C2014:Q2014" si="1867">IF(C8=$V$279,"O",IF(C8=$W$279,"O",IF(C8=$X$279,"O",IF(C8=$Y$279,"O",IF(C8=$Z$279,"O",IF(C8=$AA$279,"O",IF(C8=$AB$279,"O",IF(C8=$AC$279,"O",IF(C8=$AD$279,"O",IF(C8=$AE$279,"O",IF(C8=$AF$279,"O",IF(C8=$AG$279,"O",IF(C8=$AH$279,"O",IF(C8=$AI$279,"O",IF(C8=$AJ$279,"O",IF(C8=$AK$279,"O",IF(C8=$AL$279,"O",IF(C8=$AM$279,"O",IF(C8=$AN$279,"O",IF(C8=$AO$279,"O",IF(C8=$AP$279,"O",IF(C8=$AQ$279,"O",IF(C8=$AR$279,"O",IF(C8=$AS$279,"O",IF(C8=$AT$279,"O",IF(C8=$AU$279,"O",IF(C8=$AV$279,"O","X")))))))))))))))))))))))))))</f>
        <v>X</v>
      </c>
      <c r="D2014" s="58" t="str">
        <f t="shared" si="1867"/>
        <v>X</v>
      </c>
      <c r="E2014" s="58" t="str">
        <f t="shared" si="1867"/>
        <v>X</v>
      </c>
      <c r="F2014" s="58" t="str">
        <f t="shared" si="1867"/>
        <v>X</v>
      </c>
      <c r="G2014" s="58" t="str">
        <f t="shared" si="1867"/>
        <v>X</v>
      </c>
      <c r="H2014" s="58" t="str">
        <f t="shared" si="1867"/>
        <v>X</v>
      </c>
      <c r="I2014" s="58" t="str">
        <f t="shared" si="1867"/>
        <v>X</v>
      </c>
      <c r="J2014" s="58" t="str">
        <f t="shared" si="1867"/>
        <v>X</v>
      </c>
      <c r="K2014" s="58" t="str">
        <f t="shared" si="1867"/>
        <v>X</v>
      </c>
      <c r="L2014" s="58" t="str">
        <f t="shared" si="1867"/>
        <v>X</v>
      </c>
      <c r="M2014" s="58" t="str">
        <f t="shared" si="1867"/>
        <v>X</v>
      </c>
      <c r="N2014" s="58" t="str">
        <f t="shared" si="1867"/>
        <v>X</v>
      </c>
      <c r="O2014" s="58" t="str">
        <f t="shared" si="1867"/>
        <v>X</v>
      </c>
      <c r="P2014" s="58" t="str">
        <f t="shared" si="1867"/>
        <v>X</v>
      </c>
      <c r="Q2014" s="58" t="str">
        <f t="shared" si="1867"/>
        <v>X</v>
      </c>
      <c r="T2014" s="257"/>
      <c r="U2014" s="257"/>
      <c r="V2014" s="257"/>
      <c r="W2014" s="257"/>
      <c r="X2014" s="257"/>
      <c r="Y2014" s="257"/>
      <c r="Z2014" s="257"/>
    </row>
    <row r="2015" spans="1:26">
      <c r="A2015" s="780"/>
      <c r="B2015" s="58" t="s">
        <v>34</v>
      </c>
      <c r="C2015" s="58" t="str">
        <f t="shared" ref="C2015:Q2015" si="1868">IF(C9=$V$279,"O",IF(C9=$W$279,"O",IF(C9=$X$279,"O",IF(C9=$Y$279,"O",IF(C9=$Z$279,"O",IF(C9=$AA$279,"O",IF(C9=$AB$279,"O",IF(C9=$AC$279,"O",IF(C9=$AD$279,"O",IF(C9=$AE$279,"O",IF(C9=$AF$279,"O",IF(C9=$AG$279,"O",IF(C9=$AH$279,"O",IF(C9=$AI$279,"O",IF(C9=$AJ$279,"O",IF(C9=$AK$279,"O",IF(C9=$AL$279,"O",IF(C9=$AM$279,"O",IF(C9=$AN$279,"O",IF(C9=$AO$279,"O",IF(C9=$AP$279,"O",IF(C9=$AQ$279,"O",IF(C9=$AR$279,"O",IF(C9=$AS$279,"O",IF(C9=$AT$279,"O",IF(C9=$AU$279,"O",IF(C9=$AV$279,"O","X")))))))))))))))))))))))))))</f>
        <v>O</v>
      </c>
      <c r="D2015" s="58" t="str">
        <f t="shared" si="1868"/>
        <v>O</v>
      </c>
      <c r="E2015" s="58" t="str">
        <f t="shared" si="1868"/>
        <v>O</v>
      </c>
      <c r="F2015" s="58" t="str">
        <f t="shared" si="1868"/>
        <v>O</v>
      </c>
      <c r="G2015" s="58" t="str">
        <f t="shared" si="1868"/>
        <v>O</v>
      </c>
      <c r="H2015" s="58" t="str">
        <f t="shared" si="1868"/>
        <v>O</v>
      </c>
      <c r="I2015" s="58" t="str">
        <f t="shared" si="1868"/>
        <v>O</v>
      </c>
      <c r="J2015" s="58" t="str">
        <f t="shared" si="1868"/>
        <v>O</v>
      </c>
      <c r="K2015" s="58" t="str">
        <f t="shared" si="1868"/>
        <v>O</v>
      </c>
      <c r="L2015" s="58" t="str">
        <f t="shared" si="1868"/>
        <v>O</v>
      </c>
      <c r="M2015" s="58" t="str">
        <f t="shared" si="1868"/>
        <v>O</v>
      </c>
      <c r="N2015" s="58" t="str">
        <f t="shared" si="1868"/>
        <v>O</v>
      </c>
      <c r="O2015" s="58" t="str">
        <f t="shared" si="1868"/>
        <v>O</v>
      </c>
      <c r="P2015" s="58" t="str">
        <f t="shared" si="1868"/>
        <v>O</v>
      </c>
      <c r="Q2015" s="58" t="str">
        <f t="shared" si="1868"/>
        <v>O</v>
      </c>
      <c r="T2015" s="257"/>
      <c r="U2015" s="257"/>
      <c r="V2015" s="257"/>
      <c r="W2015" s="257"/>
      <c r="X2015" s="257"/>
      <c r="Y2015" s="257"/>
      <c r="Z2015" s="257"/>
    </row>
    <row r="2016" spans="1:26">
      <c r="A2016" s="780"/>
      <c r="B2016" s="58" t="s">
        <v>35</v>
      </c>
      <c r="C2016" s="58" t="str">
        <f t="shared" ref="C2016:Q2016" si="1869">IF(C10=$V$279,"O",IF(C10=$W$279,"O",IF(C10=$X$279,"O",IF(C10=$Y$279,"O",IF(C10=$Z$279,"O",IF(C10=$AA$279,"O",IF(C10=$AB$279,"O",IF(C10=$AC$279,"O",IF(C10=$AD$279,"O",IF(C10=$AE$279,"O",IF(C10=$AF$279,"O",IF(C10=$AG$279,"O",IF(C10=$AH$279,"O",IF(C10=$AI$279,"O",IF(C10=$AJ$279,"O",IF(C10=$AK$279,"O",IF(C10=$AL$279,"O",IF(C10=$AM$279,"O",IF(C10=$AN$279,"O",IF(C10=$AO$279,"O",IF(C10=$AP$279,"O",IF(C10=$AQ$279,"O",IF(C10=$AR$279,"O",IF(C10=$AS$279,"O",IF(C10=$AT$279,"O",IF(C10=$AU$279,"O",IF(C10=$AV$279,"O","X")))))))))))))))))))))))))))</f>
        <v>O</v>
      </c>
      <c r="D2016" s="58" t="str">
        <f t="shared" si="1869"/>
        <v>O</v>
      </c>
      <c r="E2016" s="58" t="str">
        <f t="shared" si="1869"/>
        <v>O</v>
      </c>
      <c r="F2016" s="58" t="str">
        <f t="shared" si="1869"/>
        <v>O</v>
      </c>
      <c r="G2016" s="58" t="str">
        <f t="shared" si="1869"/>
        <v>O</v>
      </c>
      <c r="H2016" s="58" t="str">
        <f t="shared" si="1869"/>
        <v>O</v>
      </c>
      <c r="I2016" s="58" t="str">
        <f t="shared" si="1869"/>
        <v>O</v>
      </c>
      <c r="J2016" s="58" t="str">
        <f t="shared" si="1869"/>
        <v>O</v>
      </c>
      <c r="K2016" s="58" t="str">
        <f t="shared" si="1869"/>
        <v>O</v>
      </c>
      <c r="L2016" s="58" t="str">
        <f t="shared" si="1869"/>
        <v>O</v>
      </c>
      <c r="M2016" s="58" t="str">
        <f t="shared" si="1869"/>
        <v>O</v>
      </c>
      <c r="N2016" s="58" t="str">
        <f t="shared" si="1869"/>
        <v>O</v>
      </c>
      <c r="O2016" s="58" t="str">
        <f t="shared" si="1869"/>
        <v>O</v>
      </c>
      <c r="P2016" s="58" t="str">
        <f t="shared" si="1869"/>
        <v>O</v>
      </c>
      <c r="Q2016" s="58" t="str">
        <f t="shared" si="1869"/>
        <v>O</v>
      </c>
      <c r="T2016" s="257"/>
      <c r="U2016" s="257"/>
      <c r="V2016" s="257"/>
      <c r="W2016" s="257"/>
      <c r="X2016" s="257"/>
      <c r="Y2016" s="257"/>
      <c r="Z2016" s="257"/>
    </row>
    <row r="2017" spans="1:26">
      <c r="A2017" s="780"/>
      <c r="B2017" s="58" t="s">
        <v>36</v>
      </c>
      <c r="C2017" s="58" t="str">
        <f t="shared" ref="C2017:Q2017" si="1870">IF(C11=$V$279,"O",IF(C11=$W$279,"O",IF(C11=$X$279,"O",IF(C11=$Y$279,"O",IF(C11=$Z$279,"O",IF(C11=$AA$279,"O",IF(C11=$AB$279,"O",IF(C11=$AC$279,"O",IF(C11=$AD$279,"O",IF(C11=$AE$279,"O",IF(C11=$AF$279,"O",IF(C11=$AG$279,"O",IF(C11=$AH$279,"O",IF(C11=$AI$279,"O",IF(C11=$AJ$279,"O",IF(C11=$AK$279,"O",IF(C11=$AL$279,"O",IF(C11=$AM$279,"O",IF(C11=$AN$279,"O",IF(C11=$AO$279,"O",IF(C11=$AP$279,"O",IF(C11=$AQ$279,"O",IF(C11=$AR$279,"O",IF(C11=$AS$279,"O",IF(C11=$AT$279,"O",IF(C11=$AU$279,"O",IF(C11=$AV$279,"O","X")))))))))))))))))))))))))))</f>
        <v>X</v>
      </c>
      <c r="D2017" s="58" t="str">
        <f t="shared" si="1870"/>
        <v>X</v>
      </c>
      <c r="E2017" s="58" t="str">
        <f t="shared" si="1870"/>
        <v>X</v>
      </c>
      <c r="F2017" s="58" t="str">
        <f t="shared" si="1870"/>
        <v>X</v>
      </c>
      <c r="G2017" s="58" t="str">
        <f t="shared" si="1870"/>
        <v>X</v>
      </c>
      <c r="H2017" s="58" t="str">
        <f t="shared" si="1870"/>
        <v>X</v>
      </c>
      <c r="I2017" s="58" t="str">
        <f t="shared" si="1870"/>
        <v>X</v>
      </c>
      <c r="J2017" s="58" t="str">
        <f t="shared" si="1870"/>
        <v>X</v>
      </c>
      <c r="K2017" s="58" t="str">
        <f t="shared" si="1870"/>
        <v>X</v>
      </c>
      <c r="L2017" s="58" t="str">
        <f t="shared" si="1870"/>
        <v>X</v>
      </c>
      <c r="M2017" s="58" t="str">
        <f t="shared" si="1870"/>
        <v>X</v>
      </c>
      <c r="N2017" s="58" t="str">
        <f t="shared" si="1870"/>
        <v>X</v>
      </c>
      <c r="O2017" s="58" t="str">
        <f t="shared" si="1870"/>
        <v>X</v>
      </c>
      <c r="P2017" s="58" t="str">
        <f t="shared" si="1870"/>
        <v>X</v>
      </c>
      <c r="Q2017" s="58" t="str">
        <f t="shared" si="1870"/>
        <v>X</v>
      </c>
      <c r="T2017" s="257"/>
      <c r="U2017" s="257"/>
      <c r="V2017" s="257"/>
      <c r="W2017" s="257"/>
      <c r="X2017" s="257"/>
      <c r="Y2017" s="257"/>
      <c r="Z2017" s="257"/>
    </row>
    <row r="2018" spans="1:26">
      <c r="A2018" s="780"/>
      <c r="B2018" s="58" t="s">
        <v>21</v>
      </c>
      <c r="C2018" s="58" t="str">
        <f t="shared" ref="C2018:Q2018" si="1871">IF(C12=$V$279,"O",IF(C12=$W$279,"O",IF(C12=$X$279,"O",IF(C12=$Y$279,"O",IF(C12=$Z$279,"O",IF(C12=$AA$279,"O",IF(C12=$AB$279,"O",IF(C12=$AC$279,"O",IF(C12=$AD$279,"O",IF(C12=$AE$279,"O",IF(C12=$AF$279,"O",IF(C12=$AG$279,"O",IF(C12=$AH$279,"O",IF(C12=$AI$279,"O",IF(C12=$AJ$279,"O",IF(C12=$AK$279,"O",IF(C12=$AL$279,"O",IF(C12=$AM$279,"O",IF(C12=$AN$279,"O",IF(C12=$AO$279,"O",IF(C12=$AP$279,"O",IF(C12=$AQ$279,"O",IF(C12=$AR$279,"O",IF(C12=$AS$279,"O",IF(C12=$AT$279,"O",IF(C12=$AU$279,"O",IF(C12=$AV$279,"O","X")))))))))))))))))))))))))))</f>
        <v>X</v>
      </c>
      <c r="D2018" s="58" t="str">
        <f t="shared" si="1871"/>
        <v>X</v>
      </c>
      <c r="E2018" s="58" t="str">
        <f t="shared" si="1871"/>
        <v>X</v>
      </c>
      <c r="F2018" s="58" t="str">
        <f t="shared" si="1871"/>
        <v>X</v>
      </c>
      <c r="G2018" s="58" t="str">
        <f t="shared" si="1871"/>
        <v>X</v>
      </c>
      <c r="H2018" s="58" t="str">
        <f t="shared" si="1871"/>
        <v>X</v>
      </c>
      <c r="I2018" s="58" t="str">
        <f t="shared" si="1871"/>
        <v>X</v>
      </c>
      <c r="J2018" s="58" t="str">
        <f t="shared" si="1871"/>
        <v>X</v>
      </c>
      <c r="K2018" s="58" t="str">
        <f t="shared" si="1871"/>
        <v>X</v>
      </c>
      <c r="L2018" s="58" t="str">
        <f t="shared" si="1871"/>
        <v>X</v>
      </c>
      <c r="M2018" s="58" t="str">
        <f t="shared" si="1871"/>
        <v>X</v>
      </c>
      <c r="N2018" s="58" t="str">
        <f t="shared" si="1871"/>
        <v>X</v>
      </c>
      <c r="O2018" s="58" t="str">
        <f t="shared" si="1871"/>
        <v>X</v>
      </c>
      <c r="P2018" s="58" t="str">
        <f t="shared" si="1871"/>
        <v>X</v>
      </c>
      <c r="Q2018" s="58" t="str">
        <f t="shared" si="1871"/>
        <v>X</v>
      </c>
      <c r="T2018" s="257"/>
      <c r="U2018" s="257"/>
      <c r="V2018" s="257"/>
      <c r="W2018" s="257"/>
      <c r="X2018" s="257"/>
      <c r="Y2018" s="257"/>
      <c r="Z2018" s="257"/>
    </row>
    <row r="2019" spans="1:26">
      <c r="A2019" s="781"/>
      <c r="B2019" s="30" t="s">
        <v>46</v>
      </c>
      <c r="C2019" s="47">
        <f>COUNTIF(C2013:C2018,"O")</f>
        <v>2</v>
      </c>
      <c r="D2019" s="47">
        <f t="shared" ref="D2019:P2019" si="1872">COUNTIF(D2013:D2018,"O")</f>
        <v>2</v>
      </c>
      <c r="E2019" s="47">
        <f t="shared" si="1872"/>
        <v>2</v>
      </c>
      <c r="F2019" s="47">
        <f t="shared" si="1872"/>
        <v>2</v>
      </c>
      <c r="G2019" s="47">
        <f t="shared" si="1872"/>
        <v>2</v>
      </c>
      <c r="H2019" s="47">
        <f t="shared" si="1872"/>
        <v>2</v>
      </c>
      <c r="I2019" s="47">
        <f t="shared" si="1872"/>
        <v>2</v>
      </c>
      <c r="J2019" s="47">
        <f t="shared" si="1872"/>
        <v>2</v>
      </c>
      <c r="K2019" s="47">
        <f t="shared" si="1872"/>
        <v>2</v>
      </c>
      <c r="L2019" s="47">
        <f t="shared" si="1872"/>
        <v>2</v>
      </c>
      <c r="M2019" s="47">
        <f t="shared" si="1872"/>
        <v>2</v>
      </c>
      <c r="N2019" s="47">
        <f t="shared" si="1872"/>
        <v>2</v>
      </c>
      <c r="O2019" s="47">
        <f t="shared" si="1872"/>
        <v>2</v>
      </c>
      <c r="P2019" s="47">
        <f t="shared" si="1872"/>
        <v>2</v>
      </c>
      <c r="Q2019" s="47">
        <f>COUNTIF(Q2013:Q2018,"O")</f>
        <v>2</v>
      </c>
      <c r="T2019" s="257"/>
      <c r="U2019" s="257"/>
      <c r="V2019" s="257"/>
      <c r="W2019" s="257"/>
      <c r="X2019" s="257"/>
      <c r="Y2019" s="257"/>
      <c r="Z2019" s="257"/>
    </row>
    <row r="2020" spans="1:26">
      <c r="A2020" s="779">
        <v>264</v>
      </c>
      <c r="B2020" s="58" t="s">
        <v>32</v>
      </c>
      <c r="C2020" s="58" t="str">
        <f>IF(C7=$V$280,"O",IF(C7=$W$280,"O",IF(C7=$X$280,"O",IF(C7=$Y$280,"O",IF(C7=$Z$280,"O",IF(C7=$AA$280,"O",IF(C7=$AB$280,"O",IF(C7=$AC$280,"O",IF(C7=$AD$280,"O",IF(C7=$AE$280,"O",IF(C7=$AF$280,"O",IF(C7=$AG$280,"O",IF(C7=$AH$280,"O",IF(C7=$AI$280,"O",IF(C7=$AJ$280,"O",IF(C7=$AK$280,"O",IF(C7=$AL$280,"O",IF(C7=$AM$280,"O",IF(C7=$AN$280,"O",IF(C7=$AO$280,"O",IF(C7=$AP$280,"O",IF(C7=$AQ$280,"O",IF(C7=$AR$280,"O",IF(C7=$AS$280,"O","X"))))))))))))))))))))))))</f>
        <v>O</v>
      </c>
      <c r="D2020" s="58" t="str">
        <f t="shared" ref="D2020:Q2020" si="1873">IF(D7=$V$280,"O",IF(D7=$W$280,"O",IF(D7=$X$280,"O",IF(D7=$Y$280,"O",IF(D7=$Z$280,"O",IF(D7=$AA$280,"O",IF(D7=$AB$280,"O",IF(D7=$AC$280,"O",IF(D7=$AD$280,"O",IF(D7=$AE$280,"O",IF(D7=$AF$280,"O",IF(D7=$AG$280,"O",IF(D7=$AH$280,"O",IF(D7=$AI$280,"O",IF(D7=$AJ$280,"O",IF(D7=$AK$280,"O",IF(D7=$AL$280,"O",IF(D7=$AM$280,"O",IF(D7=$AN$280,"O",IF(D7=$AO$280,"O",IF(D7=$AP$280,"O",IF(D7=$AQ$280,"O",IF(D7=$AR$280,"O",IF(D7=$AS$280,"O","X"))))))))))))))))))))))))</f>
        <v>O</v>
      </c>
      <c r="E2020" s="58" t="str">
        <f t="shared" si="1873"/>
        <v>O</v>
      </c>
      <c r="F2020" s="58" t="str">
        <f t="shared" si="1873"/>
        <v>O</v>
      </c>
      <c r="G2020" s="58" t="str">
        <f t="shared" si="1873"/>
        <v>O</v>
      </c>
      <c r="H2020" s="58" t="str">
        <f t="shared" si="1873"/>
        <v>O</v>
      </c>
      <c r="I2020" s="58" t="str">
        <f t="shared" si="1873"/>
        <v>O</v>
      </c>
      <c r="J2020" s="58" t="str">
        <f t="shared" si="1873"/>
        <v>O</v>
      </c>
      <c r="K2020" s="58" t="str">
        <f t="shared" si="1873"/>
        <v>O</v>
      </c>
      <c r="L2020" s="58" t="str">
        <f t="shared" si="1873"/>
        <v>O</v>
      </c>
      <c r="M2020" s="58" t="str">
        <f t="shared" si="1873"/>
        <v>O</v>
      </c>
      <c r="N2020" s="58" t="str">
        <f t="shared" si="1873"/>
        <v>O</v>
      </c>
      <c r="O2020" s="58" t="str">
        <f t="shared" si="1873"/>
        <v>O</v>
      </c>
      <c r="P2020" s="58" t="str">
        <f t="shared" si="1873"/>
        <v>O</v>
      </c>
      <c r="Q2020" s="58" t="str">
        <f t="shared" si="1873"/>
        <v>O</v>
      </c>
      <c r="T2020" s="256"/>
      <c r="U2020" s="255"/>
      <c r="V2020" s="256"/>
      <c r="W2020" s="256"/>
      <c r="X2020" s="256"/>
      <c r="Y2020" s="256"/>
      <c r="Z2020" s="256"/>
    </row>
    <row r="2021" spans="1:26">
      <c r="A2021" s="780"/>
      <c r="B2021" s="58" t="s">
        <v>33</v>
      </c>
      <c r="C2021" s="58" t="str">
        <f t="shared" ref="C2021:Q2021" si="1874">IF(C8=$V$280,"O",IF(C8=$W$280,"O",IF(C8=$X$280,"O",IF(C8=$Y$280,"O",IF(C8=$Z$280,"O",IF(C8=$AA$280,"O",IF(C8=$AB$280,"O",IF(C8=$AC$280,"O",IF(C8=$AD$280,"O",IF(C8=$AE$280,"O",IF(C8=$AF$280,"O",IF(C8=$AG$280,"O",IF(C8=$AH$280,"O",IF(C8=$AI$280,"O",IF(C8=$AJ$280,"O",IF(C8=$AK$280,"O",IF(C8=$AL$280,"O",IF(C8=$AM$280,"O",IF(C8=$AN$280,"O",IF(C8=$AO$280,"O",IF(C8=$AP$280,"O",IF(C8=$AQ$280,"O",IF(C8=$AR$280,"O",IF(C8=$AS$280,"O","X"))))))))))))))))))))))))</f>
        <v>O</v>
      </c>
      <c r="D2021" s="58" t="str">
        <f t="shared" si="1874"/>
        <v>O</v>
      </c>
      <c r="E2021" s="58" t="str">
        <f t="shared" si="1874"/>
        <v>O</v>
      </c>
      <c r="F2021" s="58" t="str">
        <f t="shared" si="1874"/>
        <v>O</v>
      </c>
      <c r="G2021" s="58" t="str">
        <f t="shared" si="1874"/>
        <v>O</v>
      </c>
      <c r="H2021" s="58" t="str">
        <f t="shared" si="1874"/>
        <v>O</v>
      </c>
      <c r="I2021" s="58" t="str">
        <f t="shared" si="1874"/>
        <v>O</v>
      </c>
      <c r="J2021" s="58" t="str">
        <f t="shared" si="1874"/>
        <v>O</v>
      </c>
      <c r="K2021" s="58" t="str">
        <f t="shared" si="1874"/>
        <v>O</v>
      </c>
      <c r="L2021" s="58" t="str">
        <f t="shared" si="1874"/>
        <v>O</v>
      </c>
      <c r="M2021" s="58" t="str">
        <f t="shared" si="1874"/>
        <v>O</v>
      </c>
      <c r="N2021" s="58" t="str">
        <f t="shared" si="1874"/>
        <v>O</v>
      </c>
      <c r="O2021" s="58" t="str">
        <f t="shared" si="1874"/>
        <v>O</v>
      </c>
      <c r="P2021" s="58" t="str">
        <f t="shared" si="1874"/>
        <v>O</v>
      </c>
      <c r="Q2021" s="58" t="str">
        <f t="shared" si="1874"/>
        <v>O</v>
      </c>
    </row>
    <row r="2022" spans="1:26">
      <c r="A2022" s="780"/>
      <c r="B2022" s="58" t="s">
        <v>34</v>
      </c>
      <c r="C2022" s="58" t="str">
        <f t="shared" ref="C2022:Q2022" si="1875">IF(C9=$V$280,"O",IF(C9=$W$280,"O",IF(C9=$X$280,"O",IF(C9=$Y$280,"O",IF(C9=$Z$280,"O",IF(C9=$AA$280,"O",IF(C9=$AB$280,"O",IF(C9=$AC$280,"O",IF(C9=$AD$280,"O",IF(C9=$AE$280,"O",IF(C9=$AF$280,"O",IF(C9=$AG$280,"O",IF(C9=$AH$280,"O",IF(C9=$AI$280,"O",IF(C9=$AJ$280,"O",IF(C9=$AK$280,"O",IF(C9=$AL$280,"O",IF(C9=$AM$280,"O",IF(C9=$AN$280,"O",IF(C9=$AO$280,"O",IF(C9=$AP$280,"O",IF(C9=$AQ$280,"O",IF(C9=$AR$280,"O",IF(C9=$AS$280,"O","X"))))))))))))))))))))))))</f>
        <v>X</v>
      </c>
      <c r="D2022" s="58" t="str">
        <f t="shared" si="1875"/>
        <v>X</v>
      </c>
      <c r="E2022" s="58" t="str">
        <f t="shared" si="1875"/>
        <v>X</v>
      </c>
      <c r="F2022" s="58" t="str">
        <f t="shared" si="1875"/>
        <v>X</v>
      </c>
      <c r="G2022" s="58" t="str">
        <f t="shared" si="1875"/>
        <v>X</v>
      </c>
      <c r="H2022" s="58" t="str">
        <f t="shared" si="1875"/>
        <v>X</v>
      </c>
      <c r="I2022" s="58" t="str">
        <f t="shared" si="1875"/>
        <v>X</v>
      </c>
      <c r="J2022" s="58" t="str">
        <f t="shared" si="1875"/>
        <v>X</v>
      </c>
      <c r="K2022" s="58" t="str">
        <f t="shared" si="1875"/>
        <v>X</v>
      </c>
      <c r="L2022" s="58" t="str">
        <f t="shared" si="1875"/>
        <v>X</v>
      </c>
      <c r="M2022" s="58" t="str">
        <f t="shared" si="1875"/>
        <v>X</v>
      </c>
      <c r="N2022" s="58" t="str">
        <f t="shared" si="1875"/>
        <v>X</v>
      </c>
      <c r="O2022" s="58" t="str">
        <f t="shared" si="1875"/>
        <v>X</v>
      </c>
      <c r="P2022" s="58" t="str">
        <f t="shared" si="1875"/>
        <v>X</v>
      </c>
      <c r="Q2022" s="58" t="str">
        <f t="shared" si="1875"/>
        <v>X</v>
      </c>
    </row>
    <row r="2023" spans="1:26">
      <c r="A2023" s="780"/>
      <c r="B2023" s="58" t="s">
        <v>35</v>
      </c>
      <c r="C2023" s="58" t="str">
        <f t="shared" ref="C2023:Q2023" si="1876">IF(C10=$V$280,"O",IF(C10=$W$280,"O",IF(C10=$X$280,"O",IF(C10=$Y$280,"O",IF(C10=$Z$280,"O",IF(C10=$AA$280,"O",IF(C10=$AB$280,"O",IF(C10=$AC$280,"O",IF(C10=$AD$280,"O",IF(C10=$AE$280,"O",IF(C10=$AF$280,"O",IF(C10=$AG$280,"O",IF(C10=$AH$280,"O",IF(C10=$AI$280,"O",IF(C10=$AJ$280,"O",IF(C10=$AK$280,"O",IF(C10=$AL$280,"O",IF(C10=$AM$280,"O",IF(C10=$AN$280,"O",IF(C10=$AO$280,"O",IF(C10=$AP$280,"O",IF(C10=$AQ$280,"O",IF(C10=$AR$280,"O",IF(C10=$AS$280,"O","X"))))))))))))))))))))))))</f>
        <v>O</v>
      </c>
      <c r="D2023" s="58" t="str">
        <f t="shared" si="1876"/>
        <v>O</v>
      </c>
      <c r="E2023" s="58" t="str">
        <f t="shared" si="1876"/>
        <v>O</v>
      </c>
      <c r="F2023" s="58" t="str">
        <f t="shared" si="1876"/>
        <v>O</v>
      </c>
      <c r="G2023" s="58" t="str">
        <f t="shared" si="1876"/>
        <v>O</v>
      </c>
      <c r="H2023" s="58" t="str">
        <f t="shared" si="1876"/>
        <v>O</v>
      </c>
      <c r="I2023" s="58" t="str">
        <f t="shared" si="1876"/>
        <v>O</v>
      </c>
      <c r="J2023" s="58" t="str">
        <f t="shared" si="1876"/>
        <v>O</v>
      </c>
      <c r="K2023" s="58" t="str">
        <f t="shared" si="1876"/>
        <v>O</v>
      </c>
      <c r="L2023" s="58" t="str">
        <f t="shared" si="1876"/>
        <v>O</v>
      </c>
      <c r="M2023" s="58" t="str">
        <f t="shared" si="1876"/>
        <v>O</v>
      </c>
      <c r="N2023" s="58" t="str">
        <f t="shared" si="1876"/>
        <v>O</v>
      </c>
      <c r="O2023" s="58" t="str">
        <f t="shared" si="1876"/>
        <v>O</v>
      </c>
      <c r="P2023" s="58" t="str">
        <f t="shared" si="1876"/>
        <v>O</v>
      </c>
      <c r="Q2023" s="58" t="str">
        <f t="shared" si="1876"/>
        <v>O</v>
      </c>
    </row>
    <row r="2024" spans="1:26">
      <c r="A2024" s="780"/>
      <c r="B2024" s="58" t="s">
        <v>36</v>
      </c>
      <c r="C2024" s="58" t="str">
        <f t="shared" ref="C2024:Q2024" si="1877">IF(C11=$V$280,"O",IF(C11=$W$280,"O",IF(C11=$X$280,"O",IF(C11=$Y$280,"O",IF(C11=$Z$280,"O",IF(C11=$AA$280,"O",IF(C11=$AB$280,"O",IF(C11=$AC$280,"O",IF(C11=$AD$280,"O",IF(C11=$AE$280,"O",IF(C11=$AF$280,"O",IF(C11=$AG$280,"O",IF(C11=$AH$280,"O",IF(C11=$AI$280,"O",IF(C11=$AJ$280,"O",IF(C11=$AK$280,"O",IF(C11=$AL$280,"O",IF(C11=$AM$280,"O",IF(C11=$AN$280,"O",IF(C11=$AO$280,"O",IF(C11=$AP$280,"O",IF(C11=$AQ$280,"O",IF(C11=$AR$280,"O",IF(C11=$AS$280,"O","X"))))))))))))))))))))))))</f>
        <v>O</v>
      </c>
      <c r="D2024" s="58" t="str">
        <f t="shared" si="1877"/>
        <v>O</v>
      </c>
      <c r="E2024" s="58" t="str">
        <f t="shared" si="1877"/>
        <v>O</v>
      </c>
      <c r="F2024" s="58" t="str">
        <f t="shared" si="1877"/>
        <v>O</v>
      </c>
      <c r="G2024" s="58" t="str">
        <f t="shared" si="1877"/>
        <v>O</v>
      </c>
      <c r="H2024" s="58" t="str">
        <f t="shared" si="1877"/>
        <v>O</v>
      </c>
      <c r="I2024" s="58" t="str">
        <f t="shared" si="1877"/>
        <v>O</v>
      </c>
      <c r="J2024" s="58" t="str">
        <f t="shared" si="1877"/>
        <v>O</v>
      </c>
      <c r="K2024" s="58" t="str">
        <f t="shared" si="1877"/>
        <v>O</v>
      </c>
      <c r="L2024" s="58" t="str">
        <f t="shared" si="1877"/>
        <v>O</v>
      </c>
      <c r="M2024" s="58" t="str">
        <f t="shared" si="1877"/>
        <v>O</v>
      </c>
      <c r="N2024" s="58" t="str">
        <f t="shared" si="1877"/>
        <v>O</v>
      </c>
      <c r="O2024" s="58" t="str">
        <f t="shared" si="1877"/>
        <v>O</v>
      </c>
      <c r="P2024" s="58" t="str">
        <f t="shared" si="1877"/>
        <v>O</v>
      </c>
      <c r="Q2024" s="58" t="str">
        <f t="shared" si="1877"/>
        <v>O</v>
      </c>
    </row>
    <row r="2025" spans="1:26">
      <c r="A2025" s="780"/>
      <c r="B2025" s="58" t="s">
        <v>21</v>
      </c>
      <c r="C2025" s="58" t="str">
        <f t="shared" ref="C2025:Q2025" si="1878">IF(C12=$V$280,"O",IF(C12=$W$280,"O",IF(C12=$X$280,"O",IF(C12=$Y$280,"O",IF(C12=$Z$280,"O",IF(C12=$AA$280,"O",IF(C12=$AB$280,"O",IF(C12=$AC$280,"O",IF(C12=$AD$280,"O",IF(C12=$AE$280,"O",IF(C12=$AF$280,"O",IF(C12=$AG$280,"O",IF(C12=$AH$280,"O",IF(C12=$AI$280,"O",IF(C12=$AJ$280,"O",IF(C12=$AK$280,"O",IF(C12=$AL$280,"O",IF(C12=$AM$280,"O",IF(C12=$AN$280,"O",IF(C12=$AO$280,"O",IF(C12=$AP$280,"O",IF(C12=$AQ$280,"O",IF(C12=$AR$280,"O",IF(C12=$AS$280,"O","X"))))))))))))))))))))))))</f>
        <v>O</v>
      </c>
      <c r="D2025" s="58" t="str">
        <f t="shared" si="1878"/>
        <v>O</v>
      </c>
      <c r="E2025" s="58" t="str">
        <f t="shared" si="1878"/>
        <v>O</v>
      </c>
      <c r="F2025" s="58" t="str">
        <f t="shared" si="1878"/>
        <v>O</v>
      </c>
      <c r="G2025" s="58" t="str">
        <f t="shared" si="1878"/>
        <v>O</v>
      </c>
      <c r="H2025" s="58" t="str">
        <f t="shared" si="1878"/>
        <v>O</v>
      </c>
      <c r="I2025" s="58" t="str">
        <f t="shared" si="1878"/>
        <v>O</v>
      </c>
      <c r="J2025" s="58" t="str">
        <f t="shared" si="1878"/>
        <v>O</v>
      </c>
      <c r="K2025" s="58" t="str">
        <f t="shared" si="1878"/>
        <v>O</v>
      </c>
      <c r="L2025" s="58" t="str">
        <f t="shared" si="1878"/>
        <v>O</v>
      </c>
      <c r="M2025" s="58" t="str">
        <f t="shared" si="1878"/>
        <v>O</v>
      </c>
      <c r="N2025" s="58" t="str">
        <f t="shared" si="1878"/>
        <v>O</v>
      </c>
      <c r="O2025" s="58" t="str">
        <f t="shared" si="1878"/>
        <v>O</v>
      </c>
      <c r="P2025" s="58" t="str">
        <f t="shared" si="1878"/>
        <v>O</v>
      </c>
      <c r="Q2025" s="58" t="str">
        <f t="shared" si="1878"/>
        <v>O</v>
      </c>
    </row>
    <row r="2026" spans="1:26">
      <c r="A2026" s="781"/>
      <c r="B2026" s="30" t="s">
        <v>46</v>
      </c>
      <c r="C2026" s="47">
        <f>COUNTIF(C2020:C2025,"O")</f>
        <v>5</v>
      </c>
      <c r="D2026" s="47">
        <f t="shared" ref="D2026:Q2026" si="1879">COUNTIF(D2020:D2025,"O")</f>
        <v>5</v>
      </c>
      <c r="E2026" s="47">
        <f t="shared" si="1879"/>
        <v>5</v>
      </c>
      <c r="F2026" s="47">
        <f t="shared" si="1879"/>
        <v>5</v>
      </c>
      <c r="G2026" s="47">
        <f t="shared" si="1879"/>
        <v>5</v>
      </c>
      <c r="H2026" s="47">
        <f t="shared" si="1879"/>
        <v>5</v>
      </c>
      <c r="I2026" s="47">
        <f t="shared" si="1879"/>
        <v>5</v>
      </c>
      <c r="J2026" s="47">
        <f t="shared" si="1879"/>
        <v>5</v>
      </c>
      <c r="K2026" s="47">
        <f t="shared" si="1879"/>
        <v>5</v>
      </c>
      <c r="L2026" s="47">
        <f t="shared" si="1879"/>
        <v>5</v>
      </c>
      <c r="M2026" s="47">
        <f t="shared" si="1879"/>
        <v>5</v>
      </c>
      <c r="N2026" s="47">
        <f t="shared" si="1879"/>
        <v>5</v>
      </c>
      <c r="O2026" s="47">
        <f t="shared" si="1879"/>
        <v>5</v>
      </c>
      <c r="P2026" s="47">
        <f t="shared" si="1879"/>
        <v>5</v>
      </c>
      <c r="Q2026" s="47">
        <f t="shared" si="1879"/>
        <v>5</v>
      </c>
    </row>
    <row r="2027" spans="1:26">
      <c r="A2027" s="22">
        <v>265</v>
      </c>
      <c r="B2027" s="154" t="s">
        <v>1107</v>
      </c>
      <c r="C2027" s="58" t="str">
        <f>C2019&amp;C2026</f>
        <v>25</v>
      </c>
      <c r="D2027" s="58" t="str">
        <f>D2019&amp;D2026</f>
        <v>25</v>
      </c>
      <c r="E2027" s="58" t="str">
        <f t="shared" ref="E2027:N2027" si="1880">E2019&amp;E2026</f>
        <v>25</v>
      </c>
      <c r="F2027" s="58" t="str">
        <f t="shared" si="1880"/>
        <v>25</v>
      </c>
      <c r="G2027" s="58" t="str">
        <f t="shared" si="1880"/>
        <v>25</v>
      </c>
      <c r="H2027" s="58" t="str">
        <f t="shared" si="1880"/>
        <v>25</v>
      </c>
      <c r="I2027" s="58" t="str">
        <f t="shared" si="1880"/>
        <v>25</v>
      </c>
      <c r="J2027" s="58" t="str">
        <f t="shared" si="1880"/>
        <v>25</v>
      </c>
      <c r="K2027" s="58" t="str">
        <f t="shared" si="1880"/>
        <v>25</v>
      </c>
      <c r="L2027" s="58" t="str">
        <f t="shared" si="1880"/>
        <v>25</v>
      </c>
      <c r="M2027" s="58" t="str">
        <f t="shared" si="1880"/>
        <v>25</v>
      </c>
      <c r="N2027" s="58" t="str">
        <f t="shared" si="1880"/>
        <v>25</v>
      </c>
      <c r="O2027" s="58" t="str">
        <f>O2019&amp;O2026</f>
        <v>25</v>
      </c>
      <c r="P2027" s="58" t="str">
        <f>P2019&amp;P2026</f>
        <v>25</v>
      </c>
      <c r="Q2027" s="58" t="str">
        <f>Q2019&amp;Q2026</f>
        <v>25</v>
      </c>
    </row>
    <row r="2028" spans="1:26">
      <c r="A2028" s="779">
        <v>266</v>
      </c>
      <c r="B2028" s="58" t="s">
        <v>32</v>
      </c>
      <c r="C2028" s="58" t="str">
        <f>IF(C7=$V$282,"O",IF(C7=$W$282,"O",IF(C7=$X$282,"O",IF(C7=$Y$282,"O",IF(C7=$Z$282,"O",IF(C7=$AA$282,"O",IF(C7=$AB$282,"O",IF(C7=$AC$282,"O",IF(C7=$AD$282,"O",IF(C7=$AE$282,"O",IF(C7=$AF$282,"O",IF(C7=$AG$282,"O",IF(C7=$AH$282,"O",IF(C7=$AI$282,"O",IF(C7=$AJ$282,"O",IF(C7=$AK$282,"O",IF(C7=$AL$282,"O",IF(C7=$AM$282,"O",IF(C7=$AN$282,"O",IF(C7=$AO$282,"O",IF(C7=$AP$282,"O",IF(C7=$AQ$282,"O",IF(C7=$AR$282,"O",IF(C7=$AS$282,"O",IF(C7=$AT$282,"O",IF(C7=$AU$282,"O",IF(C7=$AV$282,"O",IF(C7=$AW$282,"O","X"))))))))))))))))))))))))))))</f>
        <v>O</v>
      </c>
      <c r="D2028" s="58" t="str">
        <f t="shared" ref="D2028:Q2028" si="1881">IF(D7=$V$282,"O",IF(D7=$W$282,"O",IF(D7=$X$282,"O",IF(D7=$Y$282,"O",IF(D7=$Z$282,"O",IF(D7=$AA$282,"O",IF(D7=$AB$282,"O",IF(D7=$AC$282,"O",IF(D7=$AD$282,"O",IF(D7=$AE$282,"O",IF(D7=$AF$282,"O",IF(D7=$AG$282,"O",IF(D7=$AH$282,"O",IF(D7=$AI$282,"O",IF(D7=$AJ$282,"O",IF(D7=$AK$282,"O",IF(D7=$AL$282,"O",IF(D7=$AM$282,"O",IF(D7=$AN$282,"O",IF(D7=$AO$282,"O",IF(D7=$AP$282,"O",IF(D7=$AQ$282,"O",IF(D7=$AR$282,"O",IF(D7=$AS$282,"O",IF(D7=$AT$282,"O",IF(D7=$AU$282,"O",IF(D7=$AV$282,"O",IF(D7=$AW$282,"O","X"))))))))))))))))))))))))))))</f>
        <v>O</v>
      </c>
      <c r="E2028" s="58" t="str">
        <f t="shared" si="1881"/>
        <v>O</v>
      </c>
      <c r="F2028" s="58" t="str">
        <f t="shared" si="1881"/>
        <v>O</v>
      </c>
      <c r="G2028" s="58" t="str">
        <f t="shared" si="1881"/>
        <v>O</v>
      </c>
      <c r="H2028" s="58" t="str">
        <f t="shared" si="1881"/>
        <v>O</v>
      </c>
      <c r="I2028" s="58" t="str">
        <f t="shared" si="1881"/>
        <v>O</v>
      </c>
      <c r="J2028" s="58" t="str">
        <f t="shared" si="1881"/>
        <v>O</v>
      </c>
      <c r="K2028" s="58" t="str">
        <f t="shared" si="1881"/>
        <v>O</v>
      </c>
      <c r="L2028" s="58" t="str">
        <f t="shared" si="1881"/>
        <v>O</v>
      </c>
      <c r="M2028" s="58" t="str">
        <f t="shared" si="1881"/>
        <v>O</v>
      </c>
      <c r="N2028" s="58" t="str">
        <f t="shared" si="1881"/>
        <v>O</v>
      </c>
      <c r="O2028" s="58" t="str">
        <f t="shared" si="1881"/>
        <v>O</v>
      </c>
      <c r="P2028" s="58" t="str">
        <f t="shared" si="1881"/>
        <v>O</v>
      </c>
      <c r="Q2028" s="58" t="str">
        <f t="shared" si="1881"/>
        <v>O</v>
      </c>
    </row>
    <row r="2029" spans="1:26">
      <c r="A2029" s="780"/>
      <c r="B2029" s="58" t="s">
        <v>33</v>
      </c>
      <c r="C2029" s="58" t="str">
        <f t="shared" ref="C2029:Q2029" si="1882">IF(C8=$V$282,"O",IF(C8=$W$282,"O",IF(C8=$X$282,"O",IF(C8=$Y$282,"O",IF(C8=$Z$282,"O",IF(C8=$AA$282,"O",IF(C8=$AB$282,"O",IF(C8=$AC$282,"O",IF(C8=$AD$282,"O",IF(C8=$AE$282,"O",IF(C8=$AF$282,"O",IF(C8=$AG$282,"O",IF(C8=$AH$282,"O",IF(C8=$AI$282,"O",IF(C8=$AJ$282,"O",IF(C8=$AK$282,"O",IF(C8=$AL$282,"O",IF(C8=$AM$282,"O",IF(C8=$AN$282,"O",IF(C8=$AO$282,"O",IF(C8=$AP$282,"O",IF(C8=$AQ$282,"O",IF(C8=$AR$282,"O",IF(C8=$AS$282,"O",IF(C8=$AT$282,"O",IF(C8=$AU$282,"O",IF(C8=$AV$282,"O",IF(C8=$AW$282,"O","X"))))))))))))))))))))))))))))</f>
        <v>O</v>
      </c>
      <c r="D2029" s="58" t="str">
        <f t="shared" si="1882"/>
        <v>O</v>
      </c>
      <c r="E2029" s="58" t="str">
        <f t="shared" si="1882"/>
        <v>O</v>
      </c>
      <c r="F2029" s="58" t="str">
        <f t="shared" si="1882"/>
        <v>O</v>
      </c>
      <c r="G2029" s="58" t="str">
        <f t="shared" si="1882"/>
        <v>O</v>
      </c>
      <c r="H2029" s="58" t="str">
        <f t="shared" si="1882"/>
        <v>O</v>
      </c>
      <c r="I2029" s="58" t="str">
        <f t="shared" si="1882"/>
        <v>O</v>
      </c>
      <c r="J2029" s="58" t="str">
        <f t="shared" si="1882"/>
        <v>O</v>
      </c>
      <c r="K2029" s="58" t="str">
        <f t="shared" si="1882"/>
        <v>O</v>
      </c>
      <c r="L2029" s="58" t="str">
        <f t="shared" si="1882"/>
        <v>O</v>
      </c>
      <c r="M2029" s="58" t="str">
        <f t="shared" si="1882"/>
        <v>O</v>
      </c>
      <c r="N2029" s="58" t="str">
        <f t="shared" si="1882"/>
        <v>O</v>
      </c>
      <c r="O2029" s="58" t="str">
        <f t="shared" si="1882"/>
        <v>O</v>
      </c>
      <c r="P2029" s="58" t="str">
        <f t="shared" si="1882"/>
        <v>O</v>
      </c>
      <c r="Q2029" s="58" t="str">
        <f t="shared" si="1882"/>
        <v>O</v>
      </c>
    </row>
    <row r="2030" spans="1:26">
      <c r="A2030" s="780"/>
      <c r="B2030" s="58" t="s">
        <v>34</v>
      </c>
      <c r="C2030" s="58" t="str">
        <f t="shared" ref="C2030:Q2030" si="1883">IF(C9=$V$282,"O",IF(C9=$W$282,"O",IF(C9=$X$282,"O",IF(C9=$Y$282,"O",IF(C9=$Z$282,"O",IF(C9=$AA$282,"O",IF(C9=$AB$282,"O",IF(C9=$AC$282,"O",IF(C9=$AD$282,"O",IF(C9=$AE$282,"O",IF(C9=$AF$282,"O",IF(C9=$AG$282,"O",IF(C9=$AH$282,"O",IF(C9=$AI$282,"O",IF(C9=$AJ$282,"O",IF(C9=$AK$282,"O",IF(C9=$AL$282,"O",IF(C9=$AM$282,"O",IF(C9=$AN$282,"O",IF(C9=$AO$282,"O",IF(C9=$AP$282,"O",IF(C9=$AQ$282,"O",IF(C9=$AR$282,"O",IF(C9=$AS$282,"O",IF(C9=$AT$282,"O",IF(C9=$AU$282,"O",IF(C9=$AV$282,"O",IF(C9=$AW$282,"O","X"))))))))))))))))))))))))))))</f>
        <v>O</v>
      </c>
      <c r="D2030" s="58" t="str">
        <f t="shared" si="1883"/>
        <v>O</v>
      </c>
      <c r="E2030" s="58" t="str">
        <f t="shared" si="1883"/>
        <v>O</v>
      </c>
      <c r="F2030" s="58" t="str">
        <f t="shared" si="1883"/>
        <v>O</v>
      </c>
      <c r="G2030" s="58" t="str">
        <f t="shared" si="1883"/>
        <v>O</v>
      </c>
      <c r="H2030" s="58" t="str">
        <f t="shared" si="1883"/>
        <v>O</v>
      </c>
      <c r="I2030" s="58" t="str">
        <f t="shared" si="1883"/>
        <v>O</v>
      </c>
      <c r="J2030" s="58" t="str">
        <f t="shared" si="1883"/>
        <v>O</v>
      </c>
      <c r="K2030" s="58" t="str">
        <f t="shared" si="1883"/>
        <v>O</v>
      </c>
      <c r="L2030" s="58" t="str">
        <f t="shared" si="1883"/>
        <v>O</v>
      </c>
      <c r="M2030" s="58" t="str">
        <f t="shared" si="1883"/>
        <v>O</v>
      </c>
      <c r="N2030" s="58" t="str">
        <f t="shared" si="1883"/>
        <v>O</v>
      </c>
      <c r="O2030" s="58" t="str">
        <f t="shared" si="1883"/>
        <v>O</v>
      </c>
      <c r="P2030" s="58" t="str">
        <f t="shared" si="1883"/>
        <v>O</v>
      </c>
      <c r="Q2030" s="58" t="str">
        <f t="shared" si="1883"/>
        <v>O</v>
      </c>
    </row>
    <row r="2031" spans="1:26">
      <c r="A2031" s="780"/>
      <c r="B2031" s="58" t="s">
        <v>35</v>
      </c>
      <c r="C2031" s="58" t="str">
        <f t="shared" ref="C2031:Q2031" si="1884">IF(C10=$V$282,"O",IF(C10=$W$282,"O",IF(C10=$X$282,"O",IF(C10=$Y$282,"O",IF(C10=$Z$282,"O",IF(C10=$AA$282,"O",IF(C10=$AB$282,"O",IF(C10=$AC$282,"O",IF(C10=$AD$282,"O",IF(C10=$AE$282,"O",IF(C10=$AF$282,"O",IF(C10=$AG$282,"O",IF(C10=$AH$282,"O",IF(C10=$AI$282,"O",IF(C10=$AJ$282,"O",IF(C10=$AK$282,"O",IF(C10=$AL$282,"O",IF(C10=$AM$282,"O",IF(C10=$AN$282,"O",IF(C10=$AO$282,"O",IF(C10=$AP$282,"O",IF(C10=$AQ$282,"O",IF(C10=$AR$282,"O",IF(C10=$AS$282,"O",IF(C10=$AT$282,"O",IF(C10=$AU$282,"O",IF(C10=$AV$282,"O",IF(C10=$AW$282,"O","X"))))))))))))))))))))))))))))</f>
        <v>O</v>
      </c>
      <c r="D2031" s="58" t="str">
        <f t="shared" si="1884"/>
        <v>O</v>
      </c>
      <c r="E2031" s="58" t="str">
        <f t="shared" si="1884"/>
        <v>O</v>
      </c>
      <c r="F2031" s="58" t="str">
        <f t="shared" si="1884"/>
        <v>O</v>
      </c>
      <c r="G2031" s="58" t="str">
        <f t="shared" si="1884"/>
        <v>O</v>
      </c>
      <c r="H2031" s="58" t="str">
        <f t="shared" si="1884"/>
        <v>O</v>
      </c>
      <c r="I2031" s="58" t="str">
        <f t="shared" si="1884"/>
        <v>O</v>
      </c>
      <c r="J2031" s="58" t="str">
        <f t="shared" si="1884"/>
        <v>O</v>
      </c>
      <c r="K2031" s="58" t="str">
        <f t="shared" si="1884"/>
        <v>O</v>
      </c>
      <c r="L2031" s="58" t="str">
        <f t="shared" si="1884"/>
        <v>O</v>
      </c>
      <c r="M2031" s="58" t="str">
        <f t="shared" si="1884"/>
        <v>O</v>
      </c>
      <c r="N2031" s="58" t="str">
        <f t="shared" si="1884"/>
        <v>O</v>
      </c>
      <c r="O2031" s="58" t="str">
        <f t="shared" si="1884"/>
        <v>O</v>
      </c>
      <c r="P2031" s="58" t="str">
        <f t="shared" si="1884"/>
        <v>O</v>
      </c>
      <c r="Q2031" s="58" t="str">
        <f t="shared" si="1884"/>
        <v>O</v>
      </c>
    </row>
    <row r="2032" spans="1:26">
      <c r="A2032" s="780"/>
      <c r="B2032" s="58" t="s">
        <v>36</v>
      </c>
      <c r="C2032" s="58" t="str">
        <f t="shared" ref="C2032:Q2032" si="1885">IF(C11=$V$282,"O",IF(C11=$W$282,"O",IF(C11=$X$282,"O",IF(C11=$Y$282,"O",IF(C11=$Z$282,"O",IF(C11=$AA$282,"O",IF(C11=$AB$282,"O",IF(C11=$AC$282,"O",IF(C11=$AD$282,"O",IF(C11=$AE$282,"O",IF(C11=$AF$282,"O",IF(C11=$AG$282,"O",IF(C11=$AH$282,"O",IF(C11=$AI$282,"O",IF(C11=$AJ$282,"O",IF(C11=$AK$282,"O",IF(C11=$AL$282,"O",IF(C11=$AM$282,"O",IF(C11=$AN$282,"O",IF(C11=$AO$282,"O",IF(C11=$AP$282,"O",IF(C11=$AQ$282,"O",IF(C11=$AR$282,"O",IF(C11=$AS$282,"O",IF(C11=$AT$282,"O",IF(C11=$AU$282,"O",IF(C11=$AV$282,"O",IF(C11=$AW$282,"O","X"))))))))))))))))))))))))))))</f>
        <v>O</v>
      </c>
      <c r="D2032" s="58" t="str">
        <f t="shared" si="1885"/>
        <v>O</v>
      </c>
      <c r="E2032" s="58" t="str">
        <f t="shared" si="1885"/>
        <v>O</v>
      </c>
      <c r="F2032" s="58" t="str">
        <f t="shared" si="1885"/>
        <v>O</v>
      </c>
      <c r="G2032" s="58" t="str">
        <f t="shared" si="1885"/>
        <v>O</v>
      </c>
      <c r="H2032" s="58" t="str">
        <f t="shared" si="1885"/>
        <v>O</v>
      </c>
      <c r="I2032" s="58" t="str">
        <f t="shared" si="1885"/>
        <v>O</v>
      </c>
      <c r="J2032" s="58" t="str">
        <f t="shared" si="1885"/>
        <v>O</v>
      </c>
      <c r="K2032" s="58" t="str">
        <f t="shared" si="1885"/>
        <v>O</v>
      </c>
      <c r="L2032" s="58" t="str">
        <f t="shared" si="1885"/>
        <v>O</v>
      </c>
      <c r="M2032" s="58" t="str">
        <f t="shared" si="1885"/>
        <v>O</v>
      </c>
      <c r="N2032" s="58" t="str">
        <f t="shared" si="1885"/>
        <v>O</v>
      </c>
      <c r="O2032" s="58" t="str">
        <f t="shared" si="1885"/>
        <v>O</v>
      </c>
      <c r="P2032" s="58" t="str">
        <f t="shared" si="1885"/>
        <v>O</v>
      </c>
      <c r="Q2032" s="58" t="str">
        <f t="shared" si="1885"/>
        <v>O</v>
      </c>
    </row>
    <row r="2033" spans="1:27">
      <c r="A2033" s="780"/>
      <c r="B2033" s="58" t="s">
        <v>21</v>
      </c>
      <c r="C2033" s="58" t="str">
        <f t="shared" ref="C2033:Q2033" si="1886">IF(C12=$V$282,"O",IF(C12=$W$282,"O",IF(C12=$X$282,"O",IF(C12=$Y$282,"O",IF(C12=$Z$282,"O",IF(C12=$AA$282,"O",IF(C12=$AB$282,"O",IF(C12=$AC$282,"O",IF(C12=$AD$282,"O",IF(C12=$AE$282,"O",IF(C12=$AF$282,"O",IF(C12=$AG$282,"O",IF(C12=$AH$282,"O",IF(C12=$AI$282,"O",IF(C12=$AJ$282,"O",IF(C12=$AK$282,"O",IF(C12=$AL$282,"O",IF(C12=$AM$282,"O",IF(C12=$AN$282,"O",IF(C12=$AO$282,"O",IF(C12=$AP$282,"O",IF(C12=$AQ$282,"O",IF(C12=$AR$282,"O",IF(C12=$AS$282,"O",IF(C12=$AT$282,"O",IF(C12=$AU$282,"O",IF(C12=$AV$282,"O",IF(C12=$AW$282,"O","X"))))))))))))))))))))))))))))</f>
        <v>X</v>
      </c>
      <c r="D2033" s="58" t="str">
        <f t="shared" si="1886"/>
        <v>X</v>
      </c>
      <c r="E2033" s="58" t="str">
        <f t="shared" si="1886"/>
        <v>X</v>
      </c>
      <c r="F2033" s="58" t="str">
        <f t="shared" si="1886"/>
        <v>X</v>
      </c>
      <c r="G2033" s="58" t="str">
        <f t="shared" si="1886"/>
        <v>X</v>
      </c>
      <c r="H2033" s="58" t="str">
        <f t="shared" si="1886"/>
        <v>X</v>
      </c>
      <c r="I2033" s="58" t="str">
        <f t="shared" si="1886"/>
        <v>X</v>
      </c>
      <c r="J2033" s="58" t="str">
        <f t="shared" si="1886"/>
        <v>X</v>
      </c>
      <c r="K2033" s="58" t="str">
        <f t="shared" si="1886"/>
        <v>X</v>
      </c>
      <c r="L2033" s="58" t="str">
        <f t="shared" si="1886"/>
        <v>X</v>
      </c>
      <c r="M2033" s="58" t="str">
        <f t="shared" si="1886"/>
        <v>X</v>
      </c>
      <c r="N2033" s="58" t="str">
        <f t="shared" si="1886"/>
        <v>X</v>
      </c>
      <c r="O2033" s="58" t="str">
        <f t="shared" si="1886"/>
        <v>X</v>
      </c>
      <c r="P2033" s="58" t="str">
        <f t="shared" si="1886"/>
        <v>X</v>
      </c>
      <c r="Q2033" s="58" t="str">
        <f t="shared" si="1886"/>
        <v>X</v>
      </c>
    </row>
    <row r="2034" spans="1:27">
      <c r="A2034" s="781"/>
      <c r="B2034" s="30" t="s">
        <v>46</v>
      </c>
      <c r="C2034" s="47">
        <f>COUNTIF(C2028:C2033,"O")</f>
        <v>5</v>
      </c>
      <c r="D2034" s="47">
        <f t="shared" ref="D2034:P2034" si="1887">COUNTIF(D2028:D2033,"O")</f>
        <v>5</v>
      </c>
      <c r="E2034" s="47">
        <f t="shared" si="1887"/>
        <v>5</v>
      </c>
      <c r="F2034" s="47">
        <f t="shared" si="1887"/>
        <v>5</v>
      </c>
      <c r="G2034" s="47">
        <f t="shared" si="1887"/>
        <v>5</v>
      </c>
      <c r="H2034" s="47">
        <f t="shared" si="1887"/>
        <v>5</v>
      </c>
      <c r="I2034" s="47">
        <f t="shared" si="1887"/>
        <v>5</v>
      </c>
      <c r="J2034" s="47">
        <f t="shared" si="1887"/>
        <v>5</v>
      </c>
      <c r="K2034" s="47">
        <f t="shared" si="1887"/>
        <v>5</v>
      </c>
      <c r="L2034" s="47">
        <f t="shared" si="1887"/>
        <v>5</v>
      </c>
      <c r="M2034" s="47">
        <f t="shared" si="1887"/>
        <v>5</v>
      </c>
      <c r="N2034" s="47">
        <f t="shared" si="1887"/>
        <v>5</v>
      </c>
      <c r="O2034" s="47">
        <f t="shared" si="1887"/>
        <v>5</v>
      </c>
      <c r="P2034" s="47">
        <f t="shared" si="1887"/>
        <v>5</v>
      </c>
      <c r="Q2034" s="47">
        <f>COUNTIF(Q2028:Q2033,"O")</f>
        <v>5</v>
      </c>
    </row>
    <row r="2035" spans="1:27">
      <c r="A2035" s="779">
        <v>267</v>
      </c>
      <c r="B2035" s="58" t="s">
        <v>32</v>
      </c>
      <c r="C2035" s="58" t="str">
        <f>IF(C7=$V$283,"O",IF(C7=$W$283,"O",IF(C7=$X$283,"O",IF(C7=$Y$283,"O",IF(C7=$Z$283,"O",IF(C7=$AA$283,"O",IF(C7=$AB$283,"O",IF(C7=$AC$283,"O",IF(C7=$AD$283,"O",IF(C7=$AE$283,"O",IF(C7=$AF$283,"O",IF(C7=$AG$283,"O",IF(C7=$AH$283,"O",IF(C7=$AI$283,"O",IF(C7=$AJ$283,"O",IF(C7=$AK$283,"O",IF(C7=$AL$283,"O",IF(C7=$AM$283,"O",IF(C7=$AN$283,"O",IF(C7=$AO$283,"O",IF(C7=$AP$283,"O",IF(C7=$AQ$283,"O",IF(C7=$AR$283,"O",IF(C7=$AS$283,"O","X"))))))))))))))))))))))))</f>
        <v>X</v>
      </c>
      <c r="D2035" s="58" t="str">
        <f t="shared" ref="D2035:Q2035" si="1888">IF(D7=$V$283,"O",IF(D7=$W$283,"O",IF(D7=$X$283,"O",IF(D7=$Y$283,"O",IF(D7=$Z$283,"O",IF(D7=$AA$283,"O",IF(D7=$AB$283,"O",IF(D7=$AC$283,"O",IF(D7=$AD$283,"O",IF(D7=$AE$283,"O",IF(D7=$AF$283,"O",IF(D7=$AG$283,"O",IF(D7=$AH$283,"O",IF(D7=$AI$283,"O",IF(D7=$AJ$283,"O",IF(D7=$AK$283,"O",IF(D7=$AL$283,"O",IF(D7=$AM$283,"O",IF(D7=$AN$283,"O",IF(D7=$AO$283,"O",IF(D7=$AP$283,"O",IF(D7=$AQ$283,"O",IF(D7=$AR$283,"O",IF(D7=$AS$283,"O","X"))))))))))))))))))))))))</f>
        <v>X</v>
      </c>
      <c r="E2035" s="58" t="str">
        <f t="shared" si="1888"/>
        <v>X</v>
      </c>
      <c r="F2035" s="58" t="str">
        <f t="shared" si="1888"/>
        <v>X</v>
      </c>
      <c r="G2035" s="58" t="str">
        <f t="shared" si="1888"/>
        <v>X</v>
      </c>
      <c r="H2035" s="58" t="str">
        <f t="shared" si="1888"/>
        <v>X</v>
      </c>
      <c r="I2035" s="58" t="str">
        <f t="shared" si="1888"/>
        <v>X</v>
      </c>
      <c r="J2035" s="58" t="str">
        <f t="shared" si="1888"/>
        <v>X</v>
      </c>
      <c r="K2035" s="58" t="str">
        <f t="shared" si="1888"/>
        <v>X</v>
      </c>
      <c r="L2035" s="58" t="str">
        <f t="shared" si="1888"/>
        <v>X</v>
      </c>
      <c r="M2035" s="58" t="str">
        <f t="shared" si="1888"/>
        <v>X</v>
      </c>
      <c r="N2035" s="58" t="str">
        <f t="shared" si="1888"/>
        <v>X</v>
      </c>
      <c r="O2035" s="58" t="str">
        <f t="shared" si="1888"/>
        <v>X</v>
      </c>
      <c r="P2035" s="58" t="str">
        <f t="shared" si="1888"/>
        <v>X</v>
      </c>
      <c r="Q2035" s="58" t="str">
        <f t="shared" si="1888"/>
        <v>X</v>
      </c>
    </row>
    <row r="2036" spans="1:27">
      <c r="A2036" s="780"/>
      <c r="B2036" s="58" t="s">
        <v>33</v>
      </c>
      <c r="C2036" s="58" t="str">
        <f t="shared" ref="C2036:Q2036" si="1889">IF(C8=$V$283,"O",IF(C8=$W$283,"O",IF(C8=$X$283,"O",IF(C8=$Y$283,"O",IF(C8=$Z$283,"O",IF(C8=$AA$283,"O",IF(C8=$AB$283,"O",IF(C8=$AC$283,"O",IF(C8=$AD$283,"O",IF(C8=$AE$283,"O",IF(C8=$AF$283,"O",IF(C8=$AG$283,"O",IF(C8=$AH$283,"O",IF(C8=$AI$283,"O",IF(C8=$AJ$283,"O",IF(C8=$AK$283,"O",IF(C8=$AL$283,"O",IF(C8=$AM$283,"O",IF(C8=$AN$283,"O",IF(C8=$AO$283,"O",IF(C8=$AP$283,"O",IF(C8=$AQ$283,"O",IF(C8=$AR$283,"O",IF(C8=$AS$283,"O","X"))))))))))))))))))))))))</f>
        <v>X</v>
      </c>
      <c r="D2036" s="58" t="str">
        <f t="shared" si="1889"/>
        <v>X</v>
      </c>
      <c r="E2036" s="58" t="str">
        <f t="shared" si="1889"/>
        <v>X</v>
      </c>
      <c r="F2036" s="58" t="str">
        <f t="shared" si="1889"/>
        <v>X</v>
      </c>
      <c r="G2036" s="58" t="str">
        <f t="shared" si="1889"/>
        <v>X</v>
      </c>
      <c r="H2036" s="58" t="str">
        <f t="shared" si="1889"/>
        <v>X</v>
      </c>
      <c r="I2036" s="58" t="str">
        <f t="shared" si="1889"/>
        <v>X</v>
      </c>
      <c r="J2036" s="58" t="str">
        <f t="shared" si="1889"/>
        <v>X</v>
      </c>
      <c r="K2036" s="58" t="str">
        <f t="shared" si="1889"/>
        <v>X</v>
      </c>
      <c r="L2036" s="58" t="str">
        <f t="shared" si="1889"/>
        <v>X</v>
      </c>
      <c r="M2036" s="58" t="str">
        <f t="shared" si="1889"/>
        <v>X</v>
      </c>
      <c r="N2036" s="58" t="str">
        <f t="shared" si="1889"/>
        <v>X</v>
      </c>
      <c r="O2036" s="58" t="str">
        <f t="shared" si="1889"/>
        <v>X</v>
      </c>
      <c r="P2036" s="58" t="str">
        <f t="shared" si="1889"/>
        <v>X</v>
      </c>
      <c r="Q2036" s="58" t="str">
        <f t="shared" si="1889"/>
        <v>X</v>
      </c>
    </row>
    <row r="2037" spans="1:27">
      <c r="A2037" s="780"/>
      <c r="B2037" s="58" t="s">
        <v>34</v>
      </c>
      <c r="C2037" s="58" t="str">
        <f t="shared" ref="C2037:Q2037" si="1890">IF(C9=$V$283,"O",IF(C9=$W$283,"O",IF(C9=$X$283,"O",IF(C9=$Y$283,"O",IF(C9=$Z$283,"O",IF(C9=$AA$283,"O",IF(C9=$AB$283,"O",IF(C9=$AC$283,"O",IF(C9=$AD$283,"O",IF(C9=$AE$283,"O",IF(C9=$AF$283,"O",IF(C9=$AG$283,"O",IF(C9=$AH$283,"O",IF(C9=$AI$283,"O",IF(C9=$AJ$283,"O",IF(C9=$AK$283,"O",IF(C9=$AL$283,"O",IF(C9=$AM$283,"O",IF(C9=$AN$283,"O",IF(C9=$AO$283,"O",IF(C9=$AP$283,"O",IF(C9=$AQ$283,"O",IF(C9=$AR$283,"O",IF(C9=$AS$283,"O","X"))))))))))))))))))))))))</f>
        <v>O</v>
      </c>
      <c r="D2037" s="58" t="str">
        <f t="shared" si="1890"/>
        <v>O</v>
      </c>
      <c r="E2037" s="58" t="str">
        <f t="shared" si="1890"/>
        <v>O</v>
      </c>
      <c r="F2037" s="58" t="str">
        <f t="shared" si="1890"/>
        <v>O</v>
      </c>
      <c r="G2037" s="58" t="str">
        <f t="shared" si="1890"/>
        <v>O</v>
      </c>
      <c r="H2037" s="58" t="str">
        <f t="shared" si="1890"/>
        <v>O</v>
      </c>
      <c r="I2037" s="58" t="str">
        <f t="shared" si="1890"/>
        <v>O</v>
      </c>
      <c r="J2037" s="58" t="str">
        <f t="shared" si="1890"/>
        <v>O</v>
      </c>
      <c r="K2037" s="58" t="str">
        <f t="shared" si="1890"/>
        <v>O</v>
      </c>
      <c r="L2037" s="58" t="str">
        <f t="shared" si="1890"/>
        <v>O</v>
      </c>
      <c r="M2037" s="58" t="str">
        <f t="shared" si="1890"/>
        <v>O</v>
      </c>
      <c r="N2037" s="58" t="str">
        <f t="shared" si="1890"/>
        <v>O</v>
      </c>
      <c r="O2037" s="58" t="str">
        <f t="shared" si="1890"/>
        <v>O</v>
      </c>
      <c r="P2037" s="58" t="str">
        <f t="shared" si="1890"/>
        <v>O</v>
      </c>
      <c r="Q2037" s="58" t="str">
        <f t="shared" si="1890"/>
        <v>O</v>
      </c>
    </row>
    <row r="2038" spans="1:27">
      <c r="A2038" s="780"/>
      <c r="B2038" s="58" t="s">
        <v>35</v>
      </c>
      <c r="C2038" s="58" t="str">
        <f t="shared" ref="C2038:Q2038" si="1891">IF(C10=$V$283,"O",IF(C10=$W$283,"O",IF(C10=$X$283,"O",IF(C10=$Y$283,"O",IF(C10=$Z$283,"O",IF(C10=$AA$283,"O",IF(C10=$AB$283,"O",IF(C10=$AC$283,"O",IF(C10=$AD$283,"O",IF(C10=$AE$283,"O",IF(C10=$AF$283,"O",IF(C10=$AG$283,"O",IF(C10=$AH$283,"O",IF(C10=$AI$283,"O",IF(C10=$AJ$283,"O",IF(C10=$AK$283,"O",IF(C10=$AL$283,"O",IF(C10=$AM$283,"O",IF(C10=$AN$283,"O",IF(C10=$AO$283,"O",IF(C10=$AP$283,"O",IF(C10=$AQ$283,"O",IF(C10=$AR$283,"O",IF(C10=$AS$283,"O","X"))))))))))))))))))))))))</f>
        <v>O</v>
      </c>
      <c r="D2038" s="58" t="str">
        <f t="shared" si="1891"/>
        <v>O</v>
      </c>
      <c r="E2038" s="58" t="str">
        <f t="shared" si="1891"/>
        <v>O</v>
      </c>
      <c r="F2038" s="58" t="str">
        <f t="shared" si="1891"/>
        <v>O</v>
      </c>
      <c r="G2038" s="58" t="str">
        <f t="shared" si="1891"/>
        <v>O</v>
      </c>
      <c r="H2038" s="58" t="str">
        <f t="shared" si="1891"/>
        <v>O</v>
      </c>
      <c r="I2038" s="58" t="str">
        <f t="shared" si="1891"/>
        <v>O</v>
      </c>
      <c r="J2038" s="58" t="str">
        <f t="shared" si="1891"/>
        <v>O</v>
      </c>
      <c r="K2038" s="58" t="str">
        <f t="shared" si="1891"/>
        <v>O</v>
      </c>
      <c r="L2038" s="58" t="str">
        <f t="shared" si="1891"/>
        <v>O</v>
      </c>
      <c r="M2038" s="58" t="str">
        <f t="shared" si="1891"/>
        <v>O</v>
      </c>
      <c r="N2038" s="58" t="str">
        <f t="shared" si="1891"/>
        <v>O</v>
      </c>
      <c r="O2038" s="58" t="str">
        <f t="shared" si="1891"/>
        <v>O</v>
      </c>
      <c r="P2038" s="58" t="str">
        <f t="shared" si="1891"/>
        <v>O</v>
      </c>
      <c r="Q2038" s="58" t="str">
        <f t="shared" si="1891"/>
        <v>O</v>
      </c>
    </row>
    <row r="2039" spans="1:27">
      <c r="A2039" s="780"/>
      <c r="B2039" s="58" t="s">
        <v>36</v>
      </c>
      <c r="C2039" s="58" t="str">
        <f t="shared" ref="C2039:Q2039" si="1892">IF(C11=$V$283,"O",IF(C11=$W$283,"O",IF(C11=$X$283,"O",IF(C11=$Y$283,"O",IF(C11=$Z$283,"O",IF(C11=$AA$283,"O",IF(C11=$AB$283,"O",IF(C11=$AC$283,"O",IF(C11=$AD$283,"O",IF(C11=$AE$283,"O",IF(C11=$AF$283,"O",IF(C11=$AG$283,"O",IF(C11=$AH$283,"O",IF(C11=$AI$283,"O",IF(C11=$AJ$283,"O",IF(C11=$AK$283,"O",IF(C11=$AL$283,"O",IF(C11=$AM$283,"O",IF(C11=$AN$283,"O",IF(C11=$AO$283,"O",IF(C11=$AP$283,"O",IF(C11=$AQ$283,"O",IF(C11=$AR$283,"O",IF(C11=$AS$283,"O","X"))))))))))))))))))))))))</f>
        <v>O</v>
      </c>
      <c r="D2039" s="58" t="str">
        <f t="shared" si="1892"/>
        <v>O</v>
      </c>
      <c r="E2039" s="58" t="str">
        <f t="shared" si="1892"/>
        <v>O</v>
      </c>
      <c r="F2039" s="58" t="str">
        <f t="shared" si="1892"/>
        <v>O</v>
      </c>
      <c r="G2039" s="58" t="str">
        <f t="shared" si="1892"/>
        <v>O</v>
      </c>
      <c r="H2039" s="58" t="str">
        <f t="shared" si="1892"/>
        <v>O</v>
      </c>
      <c r="I2039" s="58" t="str">
        <f t="shared" si="1892"/>
        <v>O</v>
      </c>
      <c r="J2039" s="58" t="str">
        <f t="shared" si="1892"/>
        <v>O</v>
      </c>
      <c r="K2039" s="58" t="str">
        <f t="shared" si="1892"/>
        <v>O</v>
      </c>
      <c r="L2039" s="58" t="str">
        <f t="shared" si="1892"/>
        <v>O</v>
      </c>
      <c r="M2039" s="58" t="str">
        <f t="shared" si="1892"/>
        <v>O</v>
      </c>
      <c r="N2039" s="58" t="str">
        <f t="shared" si="1892"/>
        <v>O</v>
      </c>
      <c r="O2039" s="58" t="str">
        <f t="shared" si="1892"/>
        <v>O</v>
      </c>
      <c r="P2039" s="58" t="str">
        <f t="shared" si="1892"/>
        <v>O</v>
      </c>
      <c r="Q2039" s="58" t="str">
        <f t="shared" si="1892"/>
        <v>O</v>
      </c>
    </row>
    <row r="2040" spans="1:27">
      <c r="A2040" s="780"/>
      <c r="B2040" s="58" t="s">
        <v>21</v>
      </c>
      <c r="C2040" s="58" t="str">
        <f t="shared" ref="C2040:Q2040" si="1893">IF(C12=$V$283,"O",IF(C12=$W$283,"O",IF(C12=$X$283,"O",IF(C12=$Y$283,"O",IF(C12=$Z$283,"O",IF(C12=$AA$283,"O",IF(C12=$AB$283,"O",IF(C12=$AC$283,"O",IF(C12=$AD$283,"O",IF(C12=$AE$283,"O",IF(C12=$AF$283,"O",IF(C12=$AG$283,"O",IF(C12=$AH$283,"O",IF(C12=$AI$283,"O",IF(C12=$AJ$283,"O",IF(C12=$AK$283,"O",IF(C12=$AL$283,"O",IF(C12=$AM$283,"O",IF(C12=$AN$283,"O",IF(C12=$AO$283,"O",IF(C12=$AP$283,"O",IF(C12=$AQ$283,"O",IF(C12=$AR$283,"O",IF(C12=$AS$283,"O","X"))))))))))))))))))))))))</f>
        <v>O</v>
      </c>
      <c r="D2040" s="58" t="str">
        <f t="shared" si="1893"/>
        <v>O</v>
      </c>
      <c r="E2040" s="58" t="str">
        <f t="shared" si="1893"/>
        <v>O</v>
      </c>
      <c r="F2040" s="58" t="str">
        <f t="shared" si="1893"/>
        <v>O</v>
      </c>
      <c r="G2040" s="58" t="str">
        <f t="shared" si="1893"/>
        <v>O</v>
      </c>
      <c r="H2040" s="58" t="str">
        <f t="shared" si="1893"/>
        <v>O</v>
      </c>
      <c r="I2040" s="58" t="str">
        <f t="shared" si="1893"/>
        <v>O</v>
      </c>
      <c r="J2040" s="58" t="str">
        <f t="shared" si="1893"/>
        <v>O</v>
      </c>
      <c r="K2040" s="58" t="str">
        <f t="shared" si="1893"/>
        <v>O</v>
      </c>
      <c r="L2040" s="58" t="str">
        <f t="shared" si="1893"/>
        <v>O</v>
      </c>
      <c r="M2040" s="58" t="str">
        <f t="shared" si="1893"/>
        <v>O</v>
      </c>
      <c r="N2040" s="58" t="str">
        <f t="shared" si="1893"/>
        <v>O</v>
      </c>
      <c r="O2040" s="58" t="str">
        <f t="shared" si="1893"/>
        <v>O</v>
      </c>
      <c r="P2040" s="58" t="str">
        <f t="shared" si="1893"/>
        <v>O</v>
      </c>
      <c r="Q2040" s="58" t="str">
        <f t="shared" si="1893"/>
        <v>O</v>
      </c>
    </row>
    <row r="2041" spans="1:27">
      <c r="A2041" s="781"/>
      <c r="B2041" s="30" t="s">
        <v>46</v>
      </c>
      <c r="C2041" s="47">
        <f>COUNTIF(C2035:C2040,"O")</f>
        <v>4</v>
      </c>
      <c r="D2041" s="47">
        <f t="shared" ref="D2041:P2041" si="1894">COUNTIF(D2035:D2040,"O")</f>
        <v>4</v>
      </c>
      <c r="E2041" s="47">
        <f t="shared" si="1894"/>
        <v>4</v>
      </c>
      <c r="F2041" s="47">
        <f t="shared" si="1894"/>
        <v>4</v>
      </c>
      <c r="G2041" s="47">
        <f t="shared" si="1894"/>
        <v>4</v>
      </c>
      <c r="H2041" s="47">
        <f t="shared" si="1894"/>
        <v>4</v>
      </c>
      <c r="I2041" s="47">
        <f t="shared" si="1894"/>
        <v>4</v>
      </c>
      <c r="J2041" s="47">
        <f t="shared" si="1894"/>
        <v>4</v>
      </c>
      <c r="K2041" s="47">
        <f t="shared" si="1894"/>
        <v>4</v>
      </c>
      <c r="L2041" s="47">
        <f t="shared" si="1894"/>
        <v>4</v>
      </c>
      <c r="M2041" s="47">
        <f t="shared" si="1894"/>
        <v>4</v>
      </c>
      <c r="N2041" s="47">
        <f t="shared" si="1894"/>
        <v>4</v>
      </c>
      <c r="O2041" s="47">
        <f t="shared" si="1894"/>
        <v>4</v>
      </c>
      <c r="P2041" s="47">
        <f t="shared" si="1894"/>
        <v>4</v>
      </c>
      <c r="Q2041" s="47">
        <f>COUNTIF(Q2035:Q2040,"O")</f>
        <v>4</v>
      </c>
    </row>
    <row r="2042" spans="1:27">
      <c r="A2042" s="22">
        <v>268</v>
      </c>
      <c r="B2042" s="154" t="s">
        <v>1108</v>
      </c>
      <c r="C2042" s="58" t="str">
        <f>C2034&amp;C2041</f>
        <v>54</v>
      </c>
      <c r="D2042" s="58" t="str">
        <f>D2034&amp;D2041</f>
        <v>54</v>
      </c>
      <c r="E2042" s="58" t="str">
        <f t="shared" ref="E2042:N2042" si="1895">E2034&amp;E2041</f>
        <v>54</v>
      </c>
      <c r="F2042" s="58" t="str">
        <f t="shared" si="1895"/>
        <v>54</v>
      </c>
      <c r="G2042" s="58" t="str">
        <f t="shared" si="1895"/>
        <v>54</v>
      </c>
      <c r="H2042" s="58" t="str">
        <f t="shared" si="1895"/>
        <v>54</v>
      </c>
      <c r="I2042" s="58" t="str">
        <f t="shared" si="1895"/>
        <v>54</v>
      </c>
      <c r="J2042" s="58" t="str">
        <f t="shared" si="1895"/>
        <v>54</v>
      </c>
      <c r="K2042" s="58" t="str">
        <f t="shared" si="1895"/>
        <v>54</v>
      </c>
      <c r="L2042" s="58" t="str">
        <f t="shared" si="1895"/>
        <v>54</v>
      </c>
      <c r="M2042" s="58" t="str">
        <f t="shared" si="1895"/>
        <v>54</v>
      </c>
      <c r="N2042" s="58" t="str">
        <f t="shared" si="1895"/>
        <v>54</v>
      </c>
      <c r="O2042" s="58" t="str">
        <f>O2034&amp;O2041</f>
        <v>54</v>
      </c>
      <c r="P2042" s="58" t="str">
        <f>P2034&amp;P2041</f>
        <v>54</v>
      </c>
      <c r="Q2042" s="58" t="str">
        <f>Q2034&amp;Q2041</f>
        <v>54</v>
      </c>
    </row>
    <row r="2043" spans="1:27">
      <c r="A2043" s="779">
        <v>269</v>
      </c>
      <c r="B2043" s="58" t="s">
        <v>32</v>
      </c>
      <c r="C2043" s="58" t="str">
        <f>IF(C7=$V$285,"O",IF(C7=$W$285,"O",IF(C7=$X$285,"O",IF(C7=$Y$285,"O",IF(C7=$Z$285,"O",IF(C7=$AA$285,"O",IF(C7=$AB$285,"O",IF(C7=$AC$285,"O",IF(C7=$AD$285,"O",IF(C7=$AE$285,"O",IF(C7=$AF$285,"O",IF(C7=$AG$285,"O",IF(C7=$AH$285,"O",IF(C7=$AI$285,"O",IF(C7=$AJ$285,"O",IF(C7=$AK$285,"O",IF(C7=$AL$285,"O",IF(C7=$AM$285,"O",IF(C7=$AN$285,"O",IF(C7=$AO$285,"O",IF(C7=$AP$285,"O",IF(C7=$AQ$285,"O",IF(C7=$AR$285,"O",IF(C7=$AS$285,"O",IF(C7=$AT$285,"O",IF(C7=$AU$285,"O",IF(C7=$AV$285,"O","X")))))))))))))))))))))))))))</f>
        <v>X</v>
      </c>
      <c r="D2043" s="58" t="str">
        <f t="shared" ref="D2043:Q2043" si="1896">IF(D7=$V$285,"O",IF(D7=$W$285,"O",IF(D7=$X$285,"O",IF(D7=$Y$285,"O",IF(D7=$Z$285,"O",IF(D7=$AA$285,"O",IF(D7=$AB$285,"O",IF(D7=$AC$285,"O",IF(D7=$AD$285,"O",IF(D7=$AE$285,"O",IF(D7=$AF$285,"O",IF(D7=$AG$285,"O",IF(D7=$AH$285,"O",IF(D7=$AI$285,"O",IF(D7=$AJ$285,"O",IF(D7=$AK$285,"O",IF(D7=$AL$285,"O",IF(D7=$AM$285,"O",IF(D7=$AN$285,"O",IF(D7=$AO$285,"O",IF(D7=$AP$285,"O",IF(D7=$AQ$285,"O",IF(D7=$AR$285,"O",IF(D7=$AS$285,"O",IF(D7=$AT$285,"O",IF(D7=$AU$285,"O",IF(D7=$AV$285,"O","X")))))))))))))))))))))))))))</f>
        <v>X</v>
      </c>
      <c r="E2043" s="58" t="str">
        <f t="shared" si="1896"/>
        <v>X</v>
      </c>
      <c r="F2043" s="58" t="str">
        <f t="shared" si="1896"/>
        <v>X</v>
      </c>
      <c r="G2043" s="58" t="str">
        <f t="shared" si="1896"/>
        <v>X</v>
      </c>
      <c r="H2043" s="58" t="str">
        <f t="shared" si="1896"/>
        <v>X</v>
      </c>
      <c r="I2043" s="58" t="str">
        <f t="shared" si="1896"/>
        <v>X</v>
      </c>
      <c r="J2043" s="58" t="str">
        <f t="shared" si="1896"/>
        <v>X</v>
      </c>
      <c r="K2043" s="58" t="str">
        <f t="shared" si="1896"/>
        <v>X</v>
      </c>
      <c r="L2043" s="58" t="str">
        <f t="shared" si="1896"/>
        <v>X</v>
      </c>
      <c r="M2043" s="58" t="str">
        <f t="shared" si="1896"/>
        <v>X</v>
      </c>
      <c r="N2043" s="58" t="str">
        <f t="shared" si="1896"/>
        <v>X</v>
      </c>
      <c r="O2043" s="58" t="str">
        <f t="shared" si="1896"/>
        <v>X</v>
      </c>
      <c r="P2043" s="58" t="str">
        <f t="shared" si="1896"/>
        <v>X</v>
      </c>
      <c r="Q2043" s="58" t="str">
        <f t="shared" si="1896"/>
        <v>X</v>
      </c>
    </row>
    <row r="2044" spans="1:27">
      <c r="A2044" s="780"/>
      <c r="B2044" s="58" t="s">
        <v>33</v>
      </c>
      <c r="C2044" s="58" t="str">
        <f t="shared" ref="C2044:Q2044" si="1897">IF(C8=$V$285,"O",IF(C8=$W$285,"O",IF(C8=$X$285,"O",IF(C8=$Y$285,"O",IF(C8=$Z$285,"O",IF(C8=$AA$285,"O",IF(C8=$AB$285,"O",IF(C8=$AC$285,"O",IF(C8=$AD$285,"O",IF(C8=$AE$285,"O",IF(C8=$AF$285,"O",IF(C8=$AG$285,"O",IF(C8=$AH$285,"O",IF(C8=$AI$285,"O",IF(C8=$AJ$285,"O",IF(C8=$AK$285,"O",IF(C8=$AL$285,"O",IF(C8=$AM$285,"O",IF(C8=$AN$285,"O",IF(C8=$AO$285,"O",IF(C8=$AP$285,"O",IF(C8=$AQ$285,"O",IF(C8=$AR$285,"O",IF(C8=$AS$285,"O",IF(C8=$AT$285,"O",IF(C8=$AU$285,"O",IF(C8=$AV$285,"O","X")))))))))))))))))))))))))))</f>
        <v>X</v>
      </c>
      <c r="D2044" s="58" t="str">
        <f t="shared" si="1897"/>
        <v>X</v>
      </c>
      <c r="E2044" s="58" t="str">
        <f t="shared" si="1897"/>
        <v>X</v>
      </c>
      <c r="F2044" s="58" t="str">
        <f t="shared" si="1897"/>
        <v>X</v>
      </c>
      <c r="G2044" s="58" t="str">
        <f t="shared" si="1897"/>
        <v>X</v>
      </c>
      <c r="H2044" s="58" t="str">
        <f t="shared" si="1897"/>
        <v>X</v>
      </c>
      <c r="I2044" s="58" t="str">
        <f t="shared" si="1897"/>
        <v>X</v>
      </c>
      <c r="J2044" s="58" t="str">
        <f t="shared" si="1897"/>
        <v>X</v>
      </c>
      <c r="K2044" s="58" t="str">
        <f t="shared" si="1897"/>
        <v>X</v>
      </c>
      <c r="L2044" s="58" t="str">
        <f t="shared" si="1897"/>
        <v>X</v>
      </c>
      <c r="M2044" s="58" t="str">
        <f t="shared" si="1897"/>
        <v>X</v>
      </c>
      <c r="N2044" s="58" t="str">
        <f t="shared" si="1897"/>
        <v>X</v>
      </c>
      <c r="O2044" s="58" t="str">
        <f t="shared" si="1897"/>
        <v>X</v>
      </c>
      <c r="P2044" s="58" t="str">
        <f t="shared" si="1897"/>
        <v>X</v>
      </c>
      <c r="Q2044" s="58" t="str">
        <f t="shared" si="1897"/>
        <v>X</v>
      </c>
    </row>
    <row r="2045" spans="1:27">
      <c r="A2045" s="780"/>
      <c r="B2045" s="58" t="s">
        <v>34</v>
      </c>
      <c r="C2045" s="58" t="str">
        <f t="shared" ref="C2045:Q2045" si="1898">IF(C9=$V$285,"O",IF(C9=$W$285,"O",IF(C9=$X$285,"O",IF(C9=$Y$285,"O",IF(C9=$Z$285,"O",IF(C9=$AA$285,"O",IF(C9=$AB$285,"O",IF(C9=$AC$285,"O",IF(C9=$AD$285,"O",IF(C9=$AE$285,"O",IF(C9=$AF$285,"O",IF(C9=$AG$285,"O",IF(C9=$AH$285,"O",IF(C9=$AI$285,"O",IF(C9=$AJ$285,"O",IF(C9=$AK$285,"O",IF(C9=$AL$285,"O",IF(C9=$AM$285,"O",IF(C9=$AN$285,"O",IF(C9=$AO$285,"O",IF(C9=$AP$285,"O",IF(C9=$AQ$285,"O",IF(C9=$AR$285,"O",IF(C9=$AS$285,"O",IF(C9=$AT$285,"O",IF(C9=$AU$285,"O",IF(C9=$AV$285,"O","X")))))))))))))))))))))))))))</f>
        <v>O</v>
      </c>
      <c r="D2045" s="58" t="str">
        <f t="shared" si="1898"/>
        <v>O</v>
      </c>
      <c r="E2045" s="58" t="str">
        <f t="shared" si="1898"/>
        <v>O</v>
      </c>
      <c r="F2045" s="58" t="str">
        <f t="shared" si="1898"/>
        <v>O</v>
      </c>
      <c r="G2045" s="58" t="str">
        <f t="shared" si="1898"/>
        <v>O</v>
      </c>
      <c r="H2045" s="58" t="str">
        <f t="shared" si="1898"/>
        <v>O</v>
      </c>
      <c r="I2045" s="58" t="str">
        <f t="shared" si="1898"/>
        <v>O</v>
      </c>
      <c r="J2045" s="58" t="str">
        <f t="shared" si="1898"/>
        <v>O</v>
      </c>
      <c r="K2045" s="58" t="str">
        <f t="shared" si="1898"/>
        <v>O</v>
      </c>
      <c r="L2045" s="58" t="str">
        <f t="shared" si="1898"/>
        <v>O</v>
      </c>
      <c r="M2045" s="58" t="str">
        <f t="shared" si="1898"/>
        <v>O</v>
      </c>
      <c r="N2045" s="58" t="str">
        <f t="shared" si="1898"/>
        <v>O</v>
      </c>
      <c r="O2045" s="58" t="str">
        <f t="shared" si="1898"/>
        <v>O</v>
      </c>
      <c r="P2045" s="58" t="str">
        <f t="shared" si="1898"/>
        <v>O</v>
      </c>
      <c r="Q2045" s="58" t="str">
        <f t="shared" si="1898"/>
        <v>O</v>
      </c>
    </row>
    <row r="2046" spans="1:27">
      <c r="A2046" s="780"/>
      <c r="B2046" s="58" t="s">
        <v>35</v>
      </c>
      <c r="C2046" s="58" t="str">
        <f t="shared" ref="C2046:Q2046" si="1899">IF(C10=$V$285,"O",IF(C10=$W$285,"O",IF(C10=$X$285,"O",IF(C10=$Y$285,"O",IF(C10=$Z$285,"O",IF(C10=$AA$285,"O",IF(C10=$AB$285,"O",IF(C10=$AC$285,"O",IF(C10=$AD$285,"O",IF(C10=$AE$285,"O",IF(C10=$AF$285,"O",IF(C10=$AG$285,"O",IF(C10=$AH$285,"O",IF(C10=$AI$285,"O",IF(C10=$AJ$285,"O",IF(C10=$AK$285,"O",IF(C10=$AL$285,"O",IF(C10=$AM$285,"O",IF(C10=$AN$285,"O",IF(C10=$AO$285,"O",IF(C10=$AP$285,"O",IF(C10=$AQ$285,"O",IF(C10=$AR$285,"O",IF(C10=$AS$285,"O",IF(C10=$AT$285,"O",IF(C10=$AU$285,"O",IF(C10=$AV$285,"O","X")))))))))))))))))))))))))))</f>
        <v>O</v>
      </c>
      <c r="D2046" s="58" t="str">
        <f t="shared" si="1899"/>
        <v>O</v>
      </c>
      <c r="E2046" s="58" t="str">
        <f t="shared" si="1899"/>
        <v>O</v>
      </c>
      <c r="F2046" s="58" t="str">
        <f t="shared" si="1899"/>
        <v>O</v>
      </c>
      <c r="G2046" s="58" t="str">
        <f t="shared" si="1899"/>
        <v>O</v>
      </c>
      <c r="H2046" s="58" t="str">
        <f t="shared" si="1899"/>
        <v>O</v>
      </c>
      <c r="I2046" s="58" t="str">
        <f t="shared" si="1899"/>
        <v>O</v>
      </c>
      <c r="J2046" s="58" t="str">
        <f t="shared" si="1899"/>
        <v>O</v>
      </c>
      <c r="K2046" s="58" t="str">
        <f t="shared" si="1899"/>
        <v>O</v>
      </c>
      <c r="L2046" s="58" t="str">
        <f t="shared" si="1899"/>
        <v>O</v>
      </c>
      <c r="M2046" s="58" t="str">
        <f t="shared" si="1899"/>
        <v>O</v>
      </c>
      <c r="N2046" s="58" t="str">
        <f t="shared" si="1899"/>
        <v>O</v>
      </c>
      <c r="O2046" s="58" t="str">
        <f t="shared" si="1899"/>
        <v>O</v>
      </c>
      <c r="P2046" s="58" t="str">
        <f t="shared" si="1899"/>
        <v>O</v>
      </c>
      <c r="Q2046" s="58" t="str">
        <f t="shared" si="1899"/>
        <v>O</v>
      </c>
      <c r="U2046" s="782"/>
      <c r="V2046" s="782"/>
      <c r="W2046" s="782"/>
      <c r="X2046" s="782"/>
      <c r="Y2046" s="782"/>
      <c r="Z2046" s="782"/>
      <c r="AA2046" s="782"/>
    </row>
    <row r="2047" spans="1:27">
      <c r="A2047" s="780"/>
      <c r="B2047" s="58" t="s">
        <v>36</v>
      </c>
      <c r="C2047" s="58" t="str">
        <f t="shared" ref="C2047:Q2047" si="1900">IF(C11=$V$285,"O",IF(C11=$W$285,"O",IF(C11=$X$285,"O",IF(C11=$Y$285,"O",IF(C11=$Z$285,"O",IF(C11=$AA$285,"O",IF(C11=$AB$285,"O",IF(C11=$AC$285,"O",IF(C11=$AD$285,"O",IF(C11=$AE$285,"O",IF(C11=$AF$285,"O",IF(C11=$AG$285,"O",IF(C11=$AH$285,"O",IF(C11=$AI$285,"O",IF(C11=$AJ$285,"O",IF(C11=$AK$285,"O",IF(C11=$AL$285,"O",IF(C11=$AM$285,"O",IF(C11=$AN$285,"O",IF(C11=$AO$285,"O",IF(C11=$AP$285,"O",IF(C11=$AQ$285,"O",IF(C11=$AR$285,"O",IF(C11=$AS$285,"O",IF(C11=$AT$285,"O",IF(C11=$AU$285,"O",IF(C11=$AV$285,"O","X")))))))))))))))))))))))))))</f>
        <v>X</v>
      </c>
      <c r="D2047" s="58" t="str">
        <f t="shared" si="1900"/>
        <v>X</v>
      </c>
      <c r="E2047" s="58" t="str">
        <f t="shared" si="1900"/>
        <v>X</v>
      </c>
      <c r="F2047" s="58" t="str">
        <f t="shared" si="1900"/>
        <v>X</v>
      </c>
      <c r="G2047" s="58" t="str">
        <f t="shared" si="1900"/>
        <v>X</v>
      </c>
      <c r="H2047" s="58" t="str">
        <f t="shared" si="1900"/>
        <v>X</v>
      </c>
      <c r="I2047" s="58" t="str">
        <f t="shared" si="1900"/>
        <v>X</v>
      </c>
      <c r="J2047" s="58" t="str">
        <f t="shared" si="1900"/>
        <v>X</v>
      </c>
      <c r="K2047" s="58" t="str">
        <f t="shared" si="1900"/>
        <v>X</v>
      </c>
      <c r="L2047" s="58" t="str">
        <f t="shared" si="1900"/>
        <v>X</v>
      </c>
      <c r="M2047" s="58" t="str">
        <f t="shared" si="1900"/>
        <v>X</v>
      </c>
      <c r="N2047" s="58" t="str">
        <f t="shared" si="1900"/>
        <v>X</v>
      </c>
      <c r="O2047" s="58" t="str">
        <f t="shared" si="1900"/>
        <v>X</v>
      </c>
      <c r="P2047" s="58" t="str">
        <f t="shared" si="1900"/>
        <v>X</v>
      </c>
      <c r="Q2047" s="58" t="str">
        <f t="shared" si="1900"/>
        <v>X</v>
      </c>
      <c r="U2047" s="257"/>
      <c r="V2047" s="257"/>
      <c r="W2047" s="257"/>
      <c r="X2047" s="257"/>
      <c r="Y2047" s="257"/>
      <c r="Z2047" s="257"/>
      <c r="AA2047" s="257"/>
    </row>
    <row r="2048" spans="1:27">
      <c r="A2048" s="780"/>
      <c r="B2048" s="58" t="s">
        <v>21</v>
      </c>
      <c r="C2048" s="58" t="str">
        <f t="shared" ref="C2048:Q2048" si="1901">IF(C12=$V$285,"O",IF(C12=$W$285,"O",IF(C12=$X$285,"O",IF(C12=$Y$285,"O",IF(C12=$Z$285,"O",IF(C12=$AA$285,"O",IF(C12=$AB$285,"O",IF(C12=$AC$285,"O",IF(C12=$AD$285,"O",IF(C12=$AE$285,"O",IF(C12=$AF$285,"O",IF(C12=$AG$285,"O",IF(C12=$AH$285,"O",IF(C12=$AI$285,"O",IF(C12=$AJ$285,"O",IF(C12=$AK$285,"O",IF(C12=$AL$285,"O",IF(C12=$AM$285,"O",IF(C12=$AN$285,"O",IF(C12=$AO$285,"O",IF(C12=$AP$285,"O",IF(C12=$AQ$285,"O",IF(C12=$AR$285,"O",IF(C12=$AS$285,"O",IF(C12=$AT$285,"O",IF(C12=$AU$285,"O",IF(C12=$AV$285,"O","X")))))))))))))))))))))))))))</f>
        <v>O</v>
      </c>
      <c r="D2048" s="58" t="str">
        <f t="shared" si="1901"/>
        <v>O</v>
      </c>
      <c r="E2048" s="58" t="str">
        <f t="shared" si="1901"/>
        <v>O</v>
      </c>
      <c r="F2048" s="58" t="str">
        <f t="shared" si="1901"/>
        <v>O</v>
      </c>
      <c r="G2048" s="58" t="str">
        <f t="shared" si="1901"/>
        <v>O</v>
      </c>
      <c r="H2048" s="58" t="str">
        <f t="shared" si="1901"/>
        <v>O</v>
      </c>
      <c r="I2048" s="58" t="str">
        <f t="shared" si="1901"/>
        <v>O</v>
      </c>
      <c r="J2048" s="58" t="str">
        <f t="shared" si="1901"/>
        <v>O</v>
      </c>
      <c r="K2048" s="58" t="str">
        <f t="shared" si="1901"/>
        <v>O</v>
      </c>
      <c r="L2048" s="58" t="str">
        <f t="shared" si="1901"/>
        <v>O</v>
      </c>
      <c r="M2048" s="58" t="str">
        <f t="shared" si="1901"/>
        <v>O</v>
      </c>
      <c r="N2048" s="58" t="str">
        <f t="shared" si="1901"/>
        <v>O</v>
      </c>
      <c r="O2048" s="58" t="str">
        <f t="shared" si="1901"/>
        <v>O</v>
      </c>
      <c r="P2048" s="58" t="str">
        <f t="shared" si="1901"/>
        <v>O</v>
      </c>
      <c r="Q2048" s="58" t="str">
        <f t="shared" si="1901"/>
        <v>O</v>
      </c>
      <c r="U2048" s="257"/>
      <c r="V2048" s="257"/>
      <c r="W2048" s="257"/>
      <c r="X2048" s="257"/>
      <c r="Y2048" s="257"/>
      <c r="Z2048" s="257"/>
      <c r="AA2048" s="257"/>
    </row>
    <row r="2049" spans="1:27">
      <c r="A2049" s="781"/>
      <c r="B2049" s="30" t="s">
        <v>46</v>
      </c>
      <c r="C2049" s="47">
        <f>COUNTIF(C2043:C2048,"O")</f>
        <v>3</v>
      </c>
      <c r="D2049" s="47">
        <f t="shared" ref="D2049:P2049" si="1902">COUNTIF(D2043:D2048,"O")</f>
        <v>3</v>
      </c>
      <c r="E2049" s="47">
        <f t="shared" si="1902"/>
        <v>3</v>
      </c>
      <c r="F2049" s="47">
        <f t="shared" si="1902"/>
        <v>3</v>
      </c>
      <c r="G2049" s="47">
        <f t="shared" si="1902"/>
        <v>3</v>
      </c>
      <c r="H2049" s="47">
        <f t="shared" si="1902"/>
        <v>3</v>
      </c>
      <c r="I2049" s="47">
        <f t="shared" si="1902"/>
        <v>3</v>
      </c>
      <c r="J2049" s="47">
        <f t="shared" si="1902"/>
        <v>3</v>
      </c>
      <c r="K2049" s="47">
        <f t="shared" si="1902"/>
        <v>3</v>
      </c>
      <c r="L2049" s="47">
        <f t="shared" si="1902"/>
        <v>3</v>
      </c>
      <c r="M2049" s="47">
        <f t="shared" si="1902"/>
        <v>3</v>
      </c>
      <c r="N2049" s="47">
        <f t="shared" si="1902"/>
        <v>3</v>
      </c>
      <c r="O2049" s="47">
        <f t="shared" si="1902"/>
        <v>3</v>
      </c>
      <c r="P2049" s="47">
        <f t="shared" si="1902"/>
        <v>3</v>
      </c>
      <c r="Q2049" s="47">
        <f>COUNTIF(Q2043:Q2048,"O")</f>
        <v>3</v>
      </c>
      <c r="U2049" s="257"/>
      <c r="V2049" s="257"/>
      <c r="W2049" s="257"/>
      <c r="X2049" s="257"/>
      <c r="Y2049" s="257"/>
      <c r="Z2049" s="257"/>
      <c r="AA2049" s="257"/>
    </row>
    <row r="2050" spans="1:27">
      <c r="A2050" s="779">
        <v>270</v>
      </c>
      <c r="B2050" s="58" t="s">
        <v>32</v>
      </c>
      <c r="C2050" s="58" t="str">
        <f>IF(C7=$V$286,"O",IF(C7=$W$286,"O",IF(C7=$X$286,"O",IF(C7=$Y$286,"O",IF(C7=$Z$286,"O",IF(C7=$AA$286,"O",IF(C7=$AB$286,"O",IF(C7=$AC$286,"O",IF(C7=$AD$286,"O",IF(C7=$AE$286,"O",IF(C7=$AF$286,"O",IF(C7=$AG$286,"O",IF(C7=$AH$286,"O",IF(C7=$AI$286,"O",IF(C7=$AJ$286,"O",IF(C7=$AK$286,"O",IF(C7=$AL$286,"O",IF(C7=$AM$286,"O",IF(C7=$AN$286,"O",IF(C7=$AO$286,"O",IF(C7=$AP$286,"O",IF(C7=$AQ$286,"O",IF(C7=$AR$286,"O",IF(C7=$AS$286,"O","X"))))))))))))))))))))))))</f>
        <v>O</v>
      </c>
      <c r="D2050" s="58" t="str">
        <f t="shared" ref="D2050:Q2050" si="1903">IF(D7=$V$286,"O",IF(D7=$W$286,"O",IF(D7=$X$286,"O",IF(D7=$Y$286,"O",IF(D7=$Z$286,"O",IF(D7=$AA$286,"O",IF(D7=$AB$286,"O",IF(D7=$AC$286,"O",IF(D7=$AD$286,"O",IF(D7=$AE$286,"O",IF(D7=$AF$286,"O",IF(D7=$AG$286,"O",IF(D7=$AH$286,"O",IF(D7=$AI$286,"O",IF(D7=$AJ$286,"O",IF(D7=$AK$286,"O",IF(D7=$AL$286,"O",IF(D7=$AM$286,"O",IF(D7=$AN$286,"O",IF(D7=$AO$286,"O",IF(D7=$AP$286,"O",IF(D7=$AQ$286,"O",IF(D7=$AR$286,"O",IF(D7=$AS$286,"O","X"))))))))))))))))))))))))</f>
        <v>O</v>
      </c>
      <c r="E2050" s="58" t="str">
        <f t="shared" si="1903"/>
        <v>O</v>
      </c>
      <c r="F2050" s="58" t="str">
        <f t="shared" si="1903"/>
        <v>O</v>
      </c>
      <c r="G2050" s="58" t="str">
        <f t="shared" si="1903"/>
        <v>O</v>
      </c>
      <c r="H2050" s="58" t="str">
        <f t="shared" si="1903"/>
        <v>O</v>
      </c>
      <c r="I2050" s="58" t="str">
        <f t="shared" si="1903"/>
        <v>O</v>
      </c>
      <c r="J2050" s="58" t="str">
        <f t="shared" si="1903"/>
        <v>O</v>
      </c>
      <c r="K2050" s="58" t="str">
        <f t="shared" si="1903"/>
        <v>O</v>
      </c>
      <c r="L2050" s="58" t="str">
        <f t="shared" si="1903"/>
        <v>O</v>
      </c>
      <c r="M2050" s="58" t="str">
        <f t="shared" si="1903"/>
        <v>O</v>
      </c>
      <c r="N2050" s="58" t="str">
        <f t="shared" si="1903"/>
        <v>O</v>
      </c>
      <c r="O2050" s="58" t="str">
        <f t="shared" si="1903"/>
        <v>O</v>
      </c>
      <c r="P2050" s="58" t="str">
        <f t="shared" si="1903"/>
        <v>O</v>
      </c>
      <c r="Q2050" s="58" t="str">
        <f t="shared" si="1903"/>
        <v>O</v>
      </c>
      <c r="U2050" s="257"/>
      <c r="V2050" s="257"/>
      <c r="W2050" s="257"/>
      <c r="X2050" s="257"/>
      <c r="Y2050" s="257"/>
      <c r="Z2050" s="257"/>
      <c r="AA2050" s="257"/>
    </row>
    <row r="2051" spans="1:27">
      <c r="A2051" s="780"/>
      <c r="B2051" s="58" t="s">
        <v>33</v>
      </c>
      <c r="C2051" s="58" t="str">
        <f t="shared" ref="C2051:Q2051" si="1904">IF(C8=$V$286,"O",IF(C8=$W$286,"O",IF(C8=$X$286,"O",IF(C8=$Y$286,"O",IF(C8=$Z$286,"O",IF(C8=$AA$286,"O",IF(C8=$AB$286,"O",IF(C8=$AC$286,"O",IF(C8=$AD$286,"O",IF(C8=$AE$286,"O",IF(C8=$AF$286,"O",IF(C8=$AG$286,"O",IF(C8=$AH$286,"O",IF(C8=$AI$286,"O",IF(C8=$AJ$286,"O",IF(C8=$AK$286,"O",IF(C8=$AL$286,"O",IF(C8=$AM$286,"O",IF(C8=$AN$286,"O",IF(C8=$AO$286,"O",IF(C8=$AP$286,"O",IF(C8=$AQ$286,"O",IF(C8=$AR$286,"O",IF(C8=$AS$286,"O","X"))))))))))))))))))))))))</f>
        <v>O</v>
      </c>
      <c r="D2051" s="58" t="str">
        <f t="shared" si="1904"/>
        <v>O</v>
      </c>
      <c r="E2051" s="58" t="str">
        <f t="shared" si="1904"/>
        <v>O</v>
      </c>
      <c r="F2051" s="58" t="str">
        <f t="shared" si="1904"/>
        <v>O</v>
      </c>
      <c r="G2051" s="58" t="str">
        <f t="shared" si="1904"/>
        <v>O</v>
      </c>
      <c r="H2051" s="58" t="str">
        <f t="shared" si="1904"/>
        <v>O</v>
      </c>
      <c r="I2051" s="58" t="str">
        <f t="shared" si="1904"/>
        <v>O</v>
      </c>
      <c r="J2051" s="58" t="str">
        <f t="shared" si="1904"/>
        <v>O</v>
      </c>
      <c r="K2051" s="58" t="str">
        <f t="shared" si="1904"/>
        <v>O</v>
      </c>
      <c r="L2051" s="58" t="str">
        <f t="shared" si="1904"/>
        <v>O</v>
      </c>
      <c r="M2051" s="58" t="str">
        <f t="shared" si="1904"/>
        <v>O</v>
      </c>
      <c r="N2051" s="58" t="str">
        <f t="shared" si="1904"/>
        <v>O</v>
      </c>
      <c r="O2051" s="58" t="str">
        <f t="shared" si="1904"/>
        <v>O</v>
      </c>
      <c r="P2051" s="58" t="str">
        <f t="shared" si="1904"/>
        <v>O</v>
      </c>
      <c r="Q2051" s="58" t="str">
        <f t="shared" si="1904"/>
        <v>O</v>
      </c>
      <c r="U2051" s="257"/>
      <c r="V2051" s="257"/>
      <c r="W2051" s="257"/>
      <c r="X2051" s="257"/>
      <c r="Y2051" s="257"/>
      <c r="Z2051" s="257"/>
      <c r="AA2051" s="257"/>
    </row>
    <row r="2052" spans="1:27">
      <c r="A2052" s="780"/>
      <c r="B2052" s="58" t="s">
        <v>34</v>
      </c>
      <c r="C2052" s="58" t="str">
        <f t="shared" ref="C2052:Q2052" si="1905">IF(C9=$V$286,"O",IF(C9=$W$286,"O",IF(C9=$X$286,"O",IF(C9=$Y$286,"O",IF(C9=$Z$286,"O",IF(C9=$AA$286,"O",IF(C9=$AB$286,"O",IF(C9=$AC$286,"O",IF(C9=$AD$286,"O",IF(C9=$AE$286,"O",IF(C9=$AF$286,"O",IF(C9=$AG$286,"O",IF(C9=$AH$286,"O",IF(C9=$AI$286,"O",IF(C9=$AJ$286,"O",IF(C9=$AK$286,"O",IF(C9=$AL$286,"O",IF(C9=$AM$286,"O",IF(C9=$AN$286,"O",IF(C9=$AO$286,"O",IF(C9=$AP$286,"O",IF(C9=$AQ$286,"O",IF(C9=$AR$286,"O",IF(C9=$AS$286,"O","X"))))))))))))))))))))))))</f>
        <v>X</v>
      </c>
      <c r="D2052" s="58" t="str">
        <f t="shared" si="1905"/>
        <v>X</v>
      </c>
      <c r="E2052" s="58" t="str">
        <f t="shared" si="1905"/>
        <v>X</v>
      </c>
      <c r="F2052" s="58" t="str">
        <f t="shared" si="1905"/>
        <v>X</v>
      </c>
      <c r="G2052" s="58" t="str">
        <f t="shared" si="1905"/>
        <v>X</v>
      </c>
      <c r="H2052" s="58" t="str">
        <f t="shared" si="1905"/>
        <v>X</v>
      </c>
      <c r="I2052" s="58" t="str">
        <f t="shared" si="1905"/>
        <v>X</v>
      </c>
      <c r="J2052" s="58" t="str">
        <f t="shared" si="1905"/>
        <v>X</v>
      </c>
      <c r="K2052" s="58" t="str">
        <f t="shared" si="1905"/>
        <v>X</v>
      </c>
      <c r="L2052" s="58" t="str">
        <f t="shared" si="1905"/>
        <v>X</v>
      </c>
      <c r="M2052" s="58" t="str">
        <f t="shared" si="1905"/>
        <v>X</v>
      </c>
      <c r="N2052" s="58" t="str">
        <f t="shared" si="1905"/>
        <v>X</v>
      </c>
      <c r="O2052" s="58" t="str">
        <f t="shared" si="1905"/>
        <v>X</v>
      </c>
      <c r="P2052" s="58" t="str">
        <f t="shared" si="1905"/>
        <v>X</v>
      </c>
      <c r="Q2052" s="58" t="str">
        <f t="shared" si="1905"/>
        <v>X</v>
      </c>
      <c r="U2052" s="257"/>
      <c r="V2052" s="257"/>
      <c r="W2052" s="257"/>
      <c r="X2052" s="257"/>
      <c r="Y2052" s="257"/>
      <c r="Z2052" s="257"/>
      <c r="AA2052" s="257"/>
    </row>
    <row r="2053" spans="1:27">
      <c r="A2053" s="780"/>
      <c r="B2053" s="58" t="s">
        <v>35</v>
      </c>
      <c r="C2053" s="58" t="str">
        <f t="shared" ref="C2053:Q2053" si="1906">IF(C10=$V$286,"O",IF(C10=$W$286,"O",IF(C10=$X$286,"O",IF(C10=$Y$286,"O",IF(C10=$Z$286,"O",IF(C10=$AA$286,"O",IF(C10=$AB$286,"O",IF(C10=$AC$286,"O",IF(C10=$AD$286,"O",IF(C10=$AE$286,"O",IF(C10=$AF$286,"O",IF(C10=$AG$286,"O",IF(C10=$AH$286,"O",IF(C10=$AI$286,"O",IF(C10=$AJ$286,"O",IF(C10=$AK$286,"O",IF(C10=$AL$286,"O",IF(C10=$AM$286,"O",IF(C10=$AN$286,"O",IF(C10=$AO$286,"O",IF(C10=$AP$286,"O",IF(C10=$AQ$286,"O",IF(C10=$AR$286,"O",IF(C10=$AS$286,"O","X"))))))))))))))))))))))))</f>
        <v>O</v>
      </c>
      <c r="D2053" s="58" t="str">
        <f t="shared" si="1906"/>
        <v>O</v>
      </c>
      <c r="E2053" s="58" t="str">
        <f t="shared" si="1906"/>
        <v>O</v>
      </c>
      <c r="F2053" s="58" t="str">
        <f t="shared" si="1906"/>
        <v>O</v>
      </c>
      <c r="G2053" s="58" t="str">
        <f t="shared" si="1906"/>
        <v>O</v>
      </c>
      <c r="H2053" s="58" t="str">
        <f t="shared" si="1906"/>
        <v>O</v>
      </c>
      <c r="I2053" s="58" t="str">
        <f t="shared" si="1906"/>
        <v>O</v>
      </c>
      <c r="J2053" s="58" t="str">
        <f t="shared" si="1906"/>
        <v>O</v>
      </c>
      <c r="K2053" s="58" t="str">
        <f t="shared" si="1906"/>
        <v>O</v>
      </c>
      <c r="L2053" s="58" t="str">
        <f t="shared" si="1906"/>
        <v>O</v>
      </c>
      <c r="M2053" s="58" t="str">
        <f t="shared" si="1906"/>
        <v>O</v>
      </c>
      <c r="N2053" s="58" t="str">
        <f t="shared" si="1906"/>
        <v>O</v>
      </c>
      <c r="O2053" s="58" t="str">
        <f t="shared" si="1906"/>
        <v>O</v>
      </c>
      <c r="P2053" s="58" t="str">
        <f t="shared" si="1906"/>
        <v>O</v>
      </c>
      <c r="Q2053" s="58" t="str">
        <f t="shared" si="1906"/>
        <v>O</v>
      </c>
      <c r="U2053" s="256"/>
      <c r="V2053" s="256"/>
      <c r="W2053" s="256"/>
      <c r="X2053" s="256"/>
      <c r="Y2053" s="256"/>
      <c r="Z2053" s="255"/>
      <c r="AA2053" s="255"/>
    </row>
    <row r="2054" spans="1:27">
      <c r="A2054" s="780"/>
      <c r="B2054" s="58" t="s">
        <v>36</v>
      </c>
      <c r="C2054" s="58" t="str">
        <f t="shared" ref="C2054:Q2054" si="1907">IF(C11=$V$286,"O",IF(C11=$W$286,"O",IF(C11=$X$286,"O",IF(C11=$Y$286,"O",IF(C11=$Z$286,"O",IF(C11=$AA$286,"O",IF(C11=$AB$286,"O",IF(C11=$AC$286,"O",IF(C11=$AD$286,"O",IF(C11=$AE$286,"O",IF(C11=$AF$286,"O",IF(C11=$AG$286,"O",IF(C11=$AH$286,"O",IF(C11=$AI$286,"O",IF(C11=$AJ$286,"O",IF(C11=$AK$286,"O",IF(C11=$AL$286,"O",IF(C11=$AM$286,"O",IF(C11=$AN$286,"O",IF(C11=$AO$286,"O",IF(C11=$AP$286,"O",IF(C11=$AQ$286,"O",IF(C11=$AR$286,"O",IF(C11=$AS$286,"O","X"))))))))))))))))))))))))</f>
        <v>O</v>
      </c>
      <c r="D2054" s="58" t="str">
        <f t="shared" si="1907"/>
        <v>O</v>
      </c>
      <c r="E2054" s="58" t="str">
        <f t="shared" si="1907"/>
        <v>O</v>
      </c>
      <c r="F2054" s="58" t="str">
        <f t="shared" si="1907"/>
        <v>O</v>
      </c>
      <c r="G2054" s="58" t="str">
        <f t="shared" si="1907"/>
        <v>O</v>
      </c>
      <c r="H2054" s="58" t="str">
        <f t="shared" si="1907"/>
        <v>O</v>
      </c>
      <c r="I2054" s="58" t="str">
        <f t="shared" si="1907"/>
        <v>O</v>
      </c>
      <c r="J2054" s="58" t="str">
        <f t="shared" si="1907"/>
        <v>O</v>
      </c>
      <c r="K2054" s="58" t="str">
        <f t="shared" si="1907"/>
        <v>O</v>
      </c>
      <c r="L2054" s="58" t="str">
        <f t="shared" si="1907"/>
        <v>O</v>
      </c>
      <c r="M2054" s="58" t="str">
        <f t="shared" si="1907"/>
        <v>O</v>
      </c>
      <c r="N2054" s="58" t="str">
        <f t="shared" si="1907"/>
        <v>O</v>
      </c>
      <c r="O2054" s="58" t="str">
        <f t="shared" si="1907"/>
        <v>O</v>
      </c>
      <c r="P2054" s="58" t="str">
        <f t="shared" si="1907"/>
        <v>O</v>
      </c>
      <c r="Q2054" s="58" t="str">
        <f t="shared" si="1907"/>
        <v>O</v>
      </c>
    </row>
    <row r="2055" spans="1:27">
      <c r="A2055" s="780"/>
      <c r="B2055" s="58" t="s">
        <v>21</v>
      </c>
      <c r="C2055" s="58" t="str">
        <f t="shared" ref="C2055:Q2055" si="1908">IF(C12=$V$286,"O",IF(C12=$W$286,"O",IF(C12=$X$286,"O",IF(C12=$Y$286,"O",IF(C12=$Z$286,"O",IF(C12=$AA$286,"O",IF(C12=$AB$286,"O",IF(C12=$AC$286,"O",IF(C12=$AD$286,"O",IF(C12=$AE$286,"O",IF(C12=$AF$286,"O",IF(C12=$AG$286,"O",IF(C12=$AH$286,"O",IF(C12=$AI$286,"O",IF(C12=$AJ$286,"O",IF(C12=$AK$286,"O",IF(C12=$AL$286,"O",IF(C12=$AM$286,"O",IF(C12=$AN$286,"O",IF(C12=$AO$286,"O",IF(C12=$AP$286,"O",IF(C12=$AQ$286,"O",IF(C12=$AR$286,"O",IF(C12=$AS$286,"O","X"))))))))))))))))))))))))</f>
        <v>X</v>
      </c>
      <c r="D2055" s="58" t="str">
        <f t="shared" si="1908"/>
        <v>X</v>
      </c>
      <c r="E2055" s="58" t="str">
        <f t="shared" si="1908"/>
        <v>X</v>
      </c>
      <c r="F2055" s="58" t="str">
        <f t="shared" si="1908"/>
        <v>X</v>
      </c>
      <c r="G2055" s="58" t="str">
        <f t="shared" si="1908"/>
        <v>X</v>
      </c>
      <c r="H2055" s="58" t="str">
        <f t="shared" si="1908"/>
        <v>X</v>
      </c>
      <c r="I2055" s="58" t="str">
        <f t="shared" si="1908"/>
        <v>X</v>
      </c>
      <c r="J2055" s="58" t="str">
        <f t="shared" si="1908"/>
        <v>X</v>
      </c>
      <c r="K2055" s="58" t="str">
        <f t="shared" si="1908"/>
        <v>X</v>
      </c>
      <c r="L2055" s="58" t="str">
        <f t="shared" si="1908"/>
        <v>X</v>
      </c>
      <c r="M2055" s="58" t="str">
        <f t="shared" si="1908"/>
        <v>X</v>
      </c>
      <c r="N2055" s="58" t="str">
        <f t="shared" si="1908"/>
        <v>X</v>
      </c>
      <c r="O2055" s="58" t="str">
        <f t="shared" si="1908"/>
        <v>X</v>
      </c>
      <c r="P2055" s="58" t="str">
        <f t="shared" si="1908"/>
        <v>X</v>
      </c>
      <c r="Q2055" s="58" t="str">
        <f t="shared" si="1908"/>
        <v>X</v>
      </c>
    </row>
    <row r="2056" spans="1:27">
      <c r="A2056" s="781"/>
      <c r="B2056" s="30" t="s">
        <v>46</v>
      </c>
      <c r="C2056" s="47">
        <f>COUNTIF(C2050:C2055,"O")</f>
        <v>4</v>
      </c>
      <c r="D2056" s="47">
        <f t="shared" ref="D2056:P2056" si="1909">COUNTIF(D2050:D2055,"O")</f>
        <v>4</v>
      </c>
      <c r="E2056" s="47">
        <f t="shared" si="1909"/>
        <v>4</v>
      </c>
      <c r="F2056" s="47">
        <f t="shared" si="1909"/>
        <v>4</v>
      </c>
      <c r="G2056" s="47">
        <f t="shared" si="1909"/>
        <v>4</v>
      </c>
      <c r="H2056" s="47">
        <f t="shared" si="1909"/>
        <v>4</v>
      </c>
      <c r="I2056" s="47">
        <f t="shared" si="1909"/>
        <v>4</v>
      </c>
      <c r="J2056" s="47">
        <f t="shared" si="1909"/>
        <v>4</v>
      </c>
      <c r="K2056" s="47">
        <f t="shared" si="1909"/>
        <v>4</v>
      </c>
      <c r="L2056" s="47">
        <f t="shared" si="1909"/>
        <v>4</v>
      </c>
      <c r="M2056" s="47">
        <f t="shared" si="1909"/>
        <v>4</v>
      </c>
      <c r="N2056" s="47">
        <f t="shared" si="1909"/>
        <v>4</v>
      </c>
      <c r="O2056" s="47">
        <f t="shared" si="1909"/>
        <v>4</v>
      </c>
      <c r="P2056" s="47">
        <f t="shared" si="1909"/>
        <v>4</v>
      </c>
      <c r="Q2056" s="47">
        <f>COUNTIF(Q2050:Q2055,"O")</f>
        <v>4</v>
      </c>
    </row>
    <row r="2057" spans="1:27">
      <c r="A2057" s="22">
        <v>271</v>
      </c>
      <c r="B2057" s="154" t="s">
        <v>1109</v>
      </c>
      <c r="C2057" s="58" t="str">
        <f>C2049&amp;C2056</f>
        <v>34</v>
      </c>
      <c r="D2057" s="58" t="str">
        <f>D2049&amp;D2056</f>
        <v>34</v>
      </c>
      <c r="E2057" s="58" t="str">
        <f t="shared" ref="E2057:N2057" si="1910">E2049&amp;E2056</f>
        <v>34</v>
      </c>
      <c r="F2057" s="58" t="str">
        <f t="shared" si="1910"/>
        <v>34</v>
      </c>
      <c r="G2057" s="58" t="str">
        <f t="shared" si="1910"/>
        <v>34</v>
      </c>
      <c r="H2057" s="58" t="str">
        <f t="shared" si="1910"/>
        <v>34</v>
      </c>
      <c r="I2057" s="58" t="str">
        <f t="shared" si="1910"/>
        <v>34</v>
      </c>
      <c r="J2057" s="58" t="str">
        <f t="shared" si="1910"/>
        <v>34</v>
      </c>
      <c r="K2057" s="58" t="str">
        <f t="shared" si="1910"/>
        <v>34</v>
      </c>
      <c r="L2057" s="58" t="str">
        <f t="shared" si="1910"/>
        <v>34</v>
      </c>
      <c r="M2057" s="58" t="str">
        <f t="shared" si="1910"/>
        <v>34</v>
      </c>
      <c r="N2057" s="58" t="str">
        <f t="shared" si="1910"/>
        <v>34</v>
      </c>
      <c r="O2057" s="58" t="str">
        <f>O2049&amp;O2056</f>
        <v>34</v>
      </c>
      <c r="P2057" s="58" t="str">
        <f>P2049&amp;P2056</f>
        <v>34</v>
      </c>
      <c r="Q2057" s="58" t="str">
        <f>Q2049&amp;Q2056</f>
        <v>34</v>
      </c>
    </row>
    <row r="2058" spans="1:27">
      <c r="A2058" s="779">
        <v>272</v>
      </c>
      <c r="B2058" s="58" t="s">
        <v>32</v>
      </c>
      <c r="C2058" s="58" t="str">
        <f>IF(C7=$V$288,"O",IF(C7=$W$288,"O",IF(C7=$X$288,"O",IF(C7=$Y$288,"O",IF(C7=$Z$288,"O",IF(C7=$AA$288,"O",IF(C7=$AB$288,"O",IF(C7=$AC$288,"O",IF(C7=$AD$288,"O",IF(C7=$AE$288,"O",IF(C7=$AF$288,"O",IF(C7=$AG$288,"O",IF(C7=$AH$288,"O",IF(C7=$AI$288,"O",IF(C7=$AJ$288,"O",IF(C7=$AK$288,"O",IF(C7=$AL$288,"O",IF(C7=$AM$288,"O",IF(C7=$AN$288,"O",IF(C7=$AO$288,"O",IF(C7=$AP$288,"O",IF(C7=$AQ$288,"O",IF(C7=$AR$288,"O",IF(C7=$AS$288,"O",IF(C7=$AT$288,"O",IF(C7=$AU$288,"O",IF(C7=$AV$288,"O",IF(C7=$AW$288,"O","X"))))))))))))))))))))))))))))</f>
        <v>O</v>
      </c>
      <c r="D2058" s="58" t="str">
        <f t="shared" ref="D2058:Q2058" si="1911">IF(D7=$V$288,"O",IF(D7=$W$288,"O",IF(D7=$X$288,"O",IF(D7=$Y$288,"O",IF(D7=$Z$288,"O",IF(D7=$AA$288,"O",IF(D7=$AB$288,"O",IF(D7=$AC$288,"O",IF(D7=$AD$288,"O",IF(D7=$AE$288,"O",IF(D7=$AF$288,"O",IF(D7=$AG$288,"O",IF(D7=$AH$288,"O",IF(D7=$AI$288,"O",IF(D7=$AJ$288,"O",IF(D7=$AK$288,"O",IF(D7=$AL$288,"O",IF(D7=$AM$288,"O",IF(D7=$AN$288,"O",IF(D7=$AO$288,"O",IF(D7=$AP$288,"O",IF(D7=$AQ$288,"O",IF(D7=$AR$288,"O",IF(D7=$AS$288,"O",IF(D7=$AT$288,"O",IF(D7=$AU$288,"O",IF(D7=$AV$288,"O",IF(D7=$AW$288,"O","X"))))))))))))))))))))))))))))</f>
        <v>O</v>
      </c>
      <c r="E2058" s="58" t="str">
        <f t="shared" si="1911"/>
        <v>O</v>
      </c>
      <c r="F2058" s="58" t="str">
        <f t="shared" si="1911"/>
        <v>O</v>
      </c>
      <c r="G2058" s="58" t="str">
        <f t="shared" si="1911"/>
        <v>O</v>
      </c>
      <c r="H2058" s="58" t="str">
        <f t="shared" si="1911"/>
        <v>O</v>
      </c>
      <c r="I2058" s="58" t="str">
        <f t="shared" si="1911"/>
        <v>O</v>
      </c>
      <c r="J2058" s="58" t="str">
        <f t="shared" si="1911"/>
        <v>O</v>
      </c>
      <c r="K2058" s="58" t="str">
        <f t="shared" si="1911"/>
        <v>O</v>
      </c>
      <c r="L2058" s="58" t="str">
        <f t="shared" si="1911"/>
        <v>O</v>
      </c>
      <c r="M2058" s="58" t="str">
        <f t="shared" si="1911"/>
        <v>O</v>
      </c>
      <c r="N2058" s="58" t="str">
        <f t="shared" si="1911"/>
        <v>O</v>
      </c>
      <c r="O2058" s="58" t="str">
        <f t="shared" si="1911"/>
        <v>O</v>
      </c>
      <c r="P2058" s="58" t="str">
        <f t="shared" si="1911"/>
        <v>O</v>
      </c>
      <c r="Q2058" s="58" t="str">
        <f t="shared" si="1911"/>
        <v>O</v>
      </c>
    </row>
    <row r="2059" spans="1:27">
      <c r="A2059" s="780"/>
      <c r="B2059" s="58" t="s">
        <v>33</v>
      </c>
      <c r="C2059" s="58" t="str">
        <f t="shared" ref="C2059:Q2059" si="1912">IF(C8=$V$288,"O",IF(C8=$W$288,"O",IF(C8=$X$288,"O",IF(C8=$Y$288,"O",IF(C8=$Z$288,"O",IF(C8=$AA$288,"O",IF(C8=$AB$288,"O",IF(C8=$AC$288,"O",IF(C8=$AD$288,"O",IF(C8=$AE$288,"O",IF(C8=$AF$288,"O",IF(C8=$AG$288,"O",IF(C8=$AH$288,"O",IF(C8=$AI$288,"O",IF(C8=$AJ$288,"O",IF(C8=$AK$288,"O",IF(C8=$AL$288,"O",IF(C8=$AM$288,"O",IF(C8=$AN$288,"O",IF(C8=$AO$288,"O",IF(C8=$AP$288,"O",IF(C8=$AQ$288,"O",IF(C8=$AR$288,"O",IF(C8=$AS$288,"O",IF(C8=$AT$288,"O",IF(C8=$AU$288,"O",IF(C8=$AV$288,"O",IF(C8=$AW$288,"O","X"))))))))))))))))))))))))))))</f>
        <v>O</v>
      </c>
      <c r="D2059" s="58" t="str">
        <f t="shared" si="1912"/>
        <v>O</v>
      </c>
      <c r="E2059" s="58" t="str">
        <f t="shared" si="1912"/>
        <v>O</v>
      </c>
      <c r="F2059" s="58" t="str">
        <f t="shared" si="1912"/>
        <v>O</v>
      </c>
      <c r="G2059" s="58" t="str">
        <f t="shared" si="1912"/>
        <v>O</v>
      </c>
      <c r="H2059" s="58" t="str">
        <f t="shared" si="1912"/>
        <v>O</v>
      </c>
      <c r="I2059" s="58" t="str">
        <f t="shared" si="1912"/>
        <v>O</v>
      </c>
      <c r="J2059" s="58" t="str">
        <f t="shared" si="1912"/>
        <v>O</v>
      </c>
      <c r="K2059" s="58" t="str">
        <f t="shared" si="1912"/>
        <v>O</v>
      </c>
      <c r="L2059" s="58" t="str">
        <f t="shared" si="1912"/>
        <v>O</v>
      </c>
      <c r="M2059" s="58" t="str">
        <f t="shared" si="1912"/>
        <v>O</v>
      </c>
      <c r="N2059" s="58" t="str">
        <f t="shared" si="1912"/>
        <v>O</v>
      </c>
      <c r="O2059" s="58" t="str">
        <f t="shared" si="1912"/>
        <v>O</v>
      </c>
      <c r="P2059" s="58" t="str">
        <f t="shared" si="1912"/>
        <v>O</v>
      </c>
      <c r="Q2059" s="58" t="str">
        <f t="shared" si="1912"/>
        <v>O</v>
      </c>
    </row>
    <row r="2060" spans="1:27">
      <c r="A2060" s="780"/>
      <c r="B2060" s="58" t="s">
        <v>34</v>
      </c>
      <c r="C2060" s="58" t="str">
        <f t="shared" ref="C2060:Q2060" si="1913">IF(C9=$V$288,"O",IF(C9=$W$288,"O",IF(C9=$X$288,"O",IF(C9=$Y$288,"O",IF(C9=$Z$288,"O",IF(C9=$AA$288,"O",IF(C9=$AB$288,"O",IF(C9=$AC$288,"O",IF(C9=$AD$288,"O",IF(C9=$AE$288,"O",IF(C9=$AF$288,"O",IF(C9=$AG$288,"O",IF(C9=$AH$288,"O",IF(C9=$AI$288,"O",IF(C9=$AJ$288,"O",IF(C9=$AK$288,"O",IF(C9=$AL$288,"O",IF(C9=$AM$288,"O",IF(C9=$AN$288,"O",IF(C9=$AO$288,"O",IF(C9=$AP$288,"O",IF(C9=$AQ$288,"O",IF(C9=$AR$288,"O",IF(C9=$AS$288,"O",IF(C9=$AT$288,"O",IF(C9=$AU$288,"O",IF(C9=$AV$288,"O",IF(C9=$AW$288,"O","X"))))))))))))))))))))))))))))</f>
        <v>X</v>
      </c>
      <c r="D2060" s="58" t="str">
        <f t="shared" si="1913"/>
        <v>X</v>
      </c>
      <c r="E2060" s="58" t="str">
        <f t="shared" si="1913"/>
        <v>X</v>
      </c>
      <c r="F2060" s="58" t="str">
        <f t="shared" si="1913"/>
        <v>X</v>
      </c>
      <c r="G2060" s="58" t="str">
        <f t="shared" si="1913"/>
        <v>X</v>
      </c>
      <c r="H2060" s="58" t="str">
        <f t="shared" si="1913"/>
        <v>X</v>
      </c>
      <c r="I2060" s="58" t="str">
        <f t="shared" si="1913"/>
        <v>X</v>
      </c>
      <c r="J2060" s="58" t="str">
        <f t="shared" si="1913"/>
        <v>X</v>
      </c>
      <c r="K2060" s="58" t="str">
        <f t="shared" si="1913"/>
        <v>X</v>
      </c>
      <c r="L2060" s="58" t="str">
        <f t="shared" si="1913"/>
        <v>X</v>
      </c>
      <c r="M2060" s="58" t="str">
        <f t="shared" si="1913"/>
        <v>X</v>
      </c>
      <c r="N2060" s="58" t="str">
        <f t="shared" si="1913"/>
        <v>X</v>
      </c>
      <c r="O2060" s="58" t="str">
        <f t="shared" si="1913"/>
        <v>X</v>
      </c>
      <c r="P2060" s="58" t="str">
        <f t="shared" si="1913"/>
        <v>X</v>
      </c>
      <c r="Q2060" s="58" t="str">
        <f t="shared" si="1913"/>
        <v>X</v>
      </c>
    </row>
    <row r="2061" spans="1:27">
      <c r="A2061" s="780"/>
      <c r="B2061" s="58" t="s">
        <v>35</v>
      </c>
      <c r="C2061" s="58" t="str">
        <f t="shared" ref="C2061:Q2061" si="1914">IF(C10=$V$288,"O",IF(C10=$W$288,"O",IF(C10=$X$288,"O",IF(C10=$Y$288,"O",IF(C10=$Z$288,"O",IF(C10=$AA$288,"O",IF(C10=$AB$288,"O",IF(C10=$AC$288,"O",IF(C10=$AD$288,"O",IF(C10=$AE$288,"O",IF(C10=$AF$288,"O",IF(C10=$AG$288,"O",IF(C10=$AH$288,"O",IF(C10=$AI$288,"O",IF(C10=$AJ$288,"O",IF(C10=$AK$288,"O",IF(C10=$AL$288,"O",IF(C10=$AM$288,"O",IF(C10=$AN$288,"O",IF(C10=$AO$288,"O",IF(C10=$AP$288,"O",IF(C10=$AQ$288,"O",IF(C10=$AR$288,"O",IF(C10=$AS$288,"O",IF(C10=$AT$288,"O",IF(C10=$AU$288,"O",IF(C10=$AV$288,"O",IF(C10=$AW$288,"O","X"))))))))))))))))))))))))))))</f>
        <v>X</v>
      </c>
      <c r="D2061" s="58" t="str">
        <f t="shared" si="1914"/>
        <v>X</v>
      </c>
      <c r="E2061" s="58" t="str">
        <f t="shared" si="1914"/>
        <v>X</v>
      </c>
      <c r="F2061" s="58" t="str">
        <f t="shared" si="1914"/>
        <v>X</v>
      </c>
      <c r="G2061" s="58" t="str">
        <f t="shared" si="1914"/>
        <v>X</v>
      </c>
      <c r="H2061" s="58" t="str">
        <f t="shared" si="1914"/>
        <v>X</v>
      </c>
      <c r="I2061" s="58" t="str">
        <f t="shared" si="1914"/>
        <v>X</v>
      </c>
      <c r="J2061" s="58" t="str">
        <f t="shared" si="1914"/>
        <v>X</v>
      </c>
      <c r="K2061" s="58" t="str">
        <f t="shared" si="1914"/>
        <v>X</v>
      </c>
      <c r="L2061" s="58" t="str">
        <f t="shared" si="1914"/>
        <v>X</v>
      </c>
      <c r="M2061" s="58" t="str">
        <f t="shared" si="1914"/>
        <v>X</v>
      </c>
      <c r="N2061" s="58" t="str">
        <f t="shared" si="1914"/>
        <v>X</v>
      </c>
      <c r="O2061" s="58" t="str">
        <f t="shared" si="1914"/>
        <v>X</v>
      </c>
      <c r="P2061" s="58" t="str">
        <f t="shared" si="1914"/>
        <v>X</v>
      </c>
      <c r="Q2061" s="58" t="str">
        <f t="shared" si="1914"/>
        <v>X</v>
      </c>
    </row>
    <row r="2062" spans="1:27">
      <c r="A2062" s="780"/>
      <c r="B2062" s="58" t="s">
        <v>36</v>
      </c>
      <c r="C2062" s="58" t="str">
        <f t="shared" ref="C2062:Q2062" si="1915">IF(C11=$V$288,"O",IF(C11=$W$288,"O",IF(C11=$X$288,"O",IF(C11=$Y$288,"O",IF(C11=$Z$288,"O",IF(C11=$AA$288,"O",IF(C11=$AB$288,"O",IF(C11=$AC$288,"O",IF(C11=$AD$288,"O",IF(C11=$AE$288,"O",IF(C11=$AF$288,"O",IF(C11=$AG$288,"O",IF(C11=$AH$288,"O",IF(C11=$AI$288,"O",IF(C11=$AJ$288,"O",IF(C11=$AK$288,"O",IF(C11=$AL$288,"O",IF(C11=$AM$288,"O",IF(C11=$AN$288,"O",IF(C11=$AO$288,"O",IF(C11=$AP$288,"O",IF(C11=$AQ$288,"O",IF(C11=$AR$288,"O",IF(C11=$AS$288,"O",IF(C11=$AT$288,"O",IF(C11=$AU$288,"O",IF(C11=$AV$288,"O",IF(C11=$AW$288,"O","X"))))))))))))))))))))))))))))</f>
        <v>X</v>
      </c>
      <c r="D2062" s="58" t="str">
        <f t="shared" si="1915"/>
        <v>X</v>
      </c>
      <c r="E2062" s="58" t="str">
        <f t="shared" si="1915"/>
        <v>X</v>
      </c>
      <c r="F2062" s="58" t="str">
        <f t="shared" si="1915"/>
        <v>X</v>
      </c>
      <c r="G2062" s="58" t="str">
        <f t="shared" si="1915"/>
        <v>X</v>
      </c>
      <c r="H2062" s="58" t="str">
        <f t="shared" si="1915"/>
        <v>X</v>
      </c>
      <c r="I2062" s="58" t="str">
        <f t="shared" si="1915"/>
        <v>X</v>
      </c>
      <c r="J2062" s="58" t="str">
        <f t="shared" si="1915"/>
        <v>X</v>
      </c>
      <c r="K2062" s="58" t="str">
        <f t="shared" si="1915"/>
        <v>X</v>
      </c>
      <c r="L2062" s="58" t="str">
        <f t="shared" si="1915"/>
        <v>X</v>
      </c>
      <c r="M2062" s="58" t="str">
        <f t="shared" si="1915"/>
        <v>X</v>
      </c>
      <c r="N2062" s="58" t="str">
        <f t="shared" si="1915"/>
        <v>X</v>
      </c>
      <c r="O2062" s="58" t="str">
        <f t="shared" si="1915"/>
        <v>X</v>
      </c>
      <c r="P2062" s="58" t="str">
        <f t="shared" si="1915"/>
        <v>X</v>
      </c>
      <c r="Q2062" s="58" t="str">
        <f t="shared" si="1915"/>
        <v>X</v>
      </c>
    </row>
    <row r="2063" spans="1:27">
      <c r="A2063" s="780"/>
      <c r="B2063" s="58" t="s">
        <v>21</v>
      </c>
      <c r="C2063" s="58" t="str">
        <f t="shared" ref="C2063:Q2063" si="1916">IF(C12=$V$288,"O",IF(C12=$W$288,"O",IF(C12=$X$288,"O",IF(C12=$Y$288,"O",IF(C12=$Z$288,"O",IF(C12=$AA$288,"O",IF(C12=$AB$288,"O",IF(C12=$AC$288,"O",IF(C12=$AD$288,"O",IF(C12=$AE$288,"O",IF(C12=$AF$288,"O",IF(C12=$AG$288,"O",IF(C12=$AH$288,"O",IF(C12=$AI$288,"O",IF(C12=$AJ$288,"O",IF(C12=$AK$288,"O",IF(C12=$AL$288,"O",IF(C12=$AM$288,"O",IF(C12=$AN$288,"O",IF(C12=$AO$288,"O",IF(C12=$AP$288,"O",IF(C12=$AQ$288,"O",IF(C12=$AR$288,"O",IF(C12=$AS$288,"O",IF(C12=$AT$288,"O",IF(C12=$AU$288,"O",IF(C12=$AV$288,"O",IF(C12=$AW$288,"O","X"))))))))))))))))))))))))))))</f>
        <v>X</v>
      </c>
      <c r="D2063" s="58" t="str">
        <f t="shared" si="1916"/>
        <v>X</v>
      </c>
      <c r="E2063" s="58" t="str">
        <f t="shared" si="1916"/>
        <v>X</v>
      </c>
      <c r="F2063" s="58" t="str">
        <f t="shared" si="1916"/>
        <v>X</v>
      </c>
      <c r="G2063" s="58" t="str">
        <f t="shared" si="1916"/>
        <v>X</v>
      </c>
      <c r="H2063" s="58" t="str">
        <f t="shared" si="1916"/>
        <v>X</v>
      </c>
      <c r="I2063" s="58" t="str">
        <f t="shared" si="1916"/>
        <v>X</v>
      </c>
      <c r="J2063" s="58" t="str">
        <f t="shared" si="1916"/>
        <v>X</v>
      </c>
      <c r="K2063" s="58" t="str">
        <f t="shared" si="1916"/>
        <v>X</v>
      </c>
      <c r="L2063" s="58" t="str">
        <f t="shared" si="1916"/>
        <v>X</v>
      </c>
      <c r="M2063" s="58" t="str">
        <f t="shared" si="1916"/>
        <v>X</v>
      </c>
      <c r="N2063" s="58" t="str">
        <f t="shared" si="1916"/>
        <v>X</v>
      </c>
      <c r="O2063" s="58" t="str">
        <f t="shared" si="1916"/>
        <v>X</v>
      </c>
      <c r="P2063" s="58" t="str">
        <f t="shared" si="1916"/>
        <v>X</v>
      </c>
      <c r="Q2063" s="58" t="str">
        <f t="shared" si="1916"/>
        <v>X</v>
      </c>
    </row>
    <row r="2064" spans="1:27">
      <c r="A2064" s="781"/>
      <c r="B2064" s="30" t="s">
        <v>46</v>
      </c>
      <c r="C2064" s="47">
        <f>COUNTIF(C2058:C2063,"O")</f>
        <v>2</v>
      </c>
      <c r="D2064" s="47">
        <f t="shared" ref="D2064:P2064" si="1917">COUNTIF(D2058:D2063,"O")</f>
        <v>2</v>
      </c>
      <c r="E2064" s="47">
        <f t="shared" si="1917"/>
        <v>2</v>
      </c>
      <c r="F2064" s="47">
        <f t="shared" si="1917"/>
        <v>2</v>
      </c>
      <c r="G2064" s="47">
        <f t="shared" si="1917"/>
        <v>2</v>
      </c>
      <c r="H2064" s="47">
        <f t="shared" si="1917"/>
        <v>2</v>
      </c>
      <c r="I2064" s="47">
        <f t="shared" si="1917"/>
        <v>2</v>
      </c>
      <c r="J2064" s="47">
        <f t="shared" si="1917"/>
        <v>2</v>
      </c>
      <c r="K2064" s="47">
        <f t="shared" si="1917"/>
        <v>2</v>
      </c>
      <c r="L2064" s="47">
        <f t="shared" si="1917"/>
        <v>2</v>
      </c>
      <c r="M2064" s="47">
        <f t="shared" si="1917"/>
        <v>2</v>
      </c>
      <c r="N2064" s="47">
        <f t="shared" si="1917"/>
        <v>2</v>
      </c>
      <c r="O2064" s="47">
        <f t="shared" si="1917"/>
        <v>2</v>
      </c>
      <c r="P2064" s="47">
        <f t="shared" si="1917"/>
        <v>2</v>
      </c>
      <c r="Q2064" s="47">
        <f>COUNTIF(Q2058:Q2063,"O")</f>
        <v>2</v>
      </c>
    </row>
    <row r="2065" spans="1:26">
      <c r="A2065" s="779">
        <v>273</v>
      </c>
      <c r="B2065" s="58" t="s">
        <v>32</v>
      </c>
      <c r="C2065" s="58" t="str">
        <f>IF(C7=$V$289,"O",IF(C7=$W$289,"O",IF(C7=$X$289,"O",IF(C7=$Y$289,"O",IF(C7=$Z$289,"O",IF(C7=$AA$289,"O",IF(C7=$AB$289,"O",IF(C7=$AC$289,"O",IF(C7=$AD$289,"O",IF(C7=$AE$289,"O",IF(C7=$AF$289,"O",IF(C7=$AG$289,"O",IF(C7=$AH$289,"O",IF(C7=$AI$289,"O",IF(C7=$AJ$289,"O",IF(C7=$AK$289,"O",IF(C7=$AL$289,"O",IF(C7=$AM$289,"O",IF(C7=$AN$289,"O",IF(C7=$AO$289,"O",IF(C7=$AP$289,"O",IF(C7=$AQ$289,"O",IF(C7=$AR$289,"O",IF(C7=$AS$289,"O","X"))))))))))))))))))))))))</f>
        <v>X</v>
      </c>
      <c r="D2065" s="58" t="str">
        <f t="shared" ref="D2065:Q2065" si="1918">IF(D7=$V$289,"O",IF(D7=$W$289,"O",IF(D7=$X$289,"O",IF(D7=$Y$289,"O",IF(D7=$Z$289,"O",IF(D7=$AA$289,"O",IF(D7=$AB$289,"O",IF(D7=$AC$289,"O",IF(D7=$AD$289,"O",IF(D7=$AE$289,"O",IF(D7=$AF$289,"O",IF(D7=$AG$289,"O",IF(D7=$AH$289,"O",IF(D7=$AI$289,"O",IF(D7=$AJ$289,"O",IF(D7=$AK$289,"O",IF(D7=$AL$289,"O",IF(D7=$AM$289,"O",IF(D7=$AN$289,"O",IF(D7=$AO$289,"O",IF(D7=$AP$289,"O",IF(D7=$AQ$289,"O",IF(D7=$AR$289,"O",IF(D7=$AS$289,"O","X"))))))))))))))))))))))))</f>
        <v>X</v>
      </c>
      <c r="E2065" s="58" t="str">
        <f t="shared" si="1918"/>
        <v>X</v>
      </c>
      <c r="F2065" s="58" t="str">
        <f t="shared" si="1918"/>
        <v>X</v>
      </c>
      <c r="G2065" s="58" t="str">
        <f t="shared" si="1918"/>
        <v>X</v>
      </c>
      <c r="H2065" s="58" t="str">
        <f t="shared" si="1918"/>
        <v>X</v>
      </c>
      <c r="I2065" s="58" t="str">
        <f t="shared" si="1918"/>
        <v>X</v>
      </c>
      <c r="J2065" s="58" t="str">
        <f t="shared" si="1918"/>
        <v>X</v>
      </c>
      <c r="K2065" s="58" t="str">
        <f t="shared" si="1918"/>
        <v>X</v>
      </c>
      <c r="L2065" s="58" t="str">
        <f t="shared" si="1918"/>
        <v>X</v>
      </c>
      <c r="M2065" s="58" t="str">
        <f t="shared" si="1918"/>
        <v>X</v>
      </c>
      <c r="N2065" s="58" t="str">
        <f t="shared" si="1918"/>
        <v>X</v>
      </c>
      <c r="O2065" s="58" t="str">
        <f t="shared" si="1918"/>
        <v>X</v>
      </c>
      <c r="P2065" s="58" t="str">
        <f t="shared" si="1918"/>
        <v>X</v>
      </c>
      <c r="Q2065" s="58" t="str">
        <f t="shared" si="1918"/>
        <v>X</v>
      </c>
    </row>
    <row r="2066" spans="1:26">
      <c r="A2066" s="780"/>
      <c r="B2066" s="58" t="s">
        <v>33</v>
      </c>
      <c r="C2066" s="58" t="str">
        <f t="shared" ref="C2066:Q2066" si="1919">IF(C8=$V$289,"O",IF(C8=$W$289,"O",IF(C8=$X$289,"O",IF(C8=$Y$289,"O",IF(C8=$Z$289,"O",IF(C8=$AA$289,"O",IF(C8=$AB$289,"O",IF(C8=$AC$289,"O",IF(C8=$AD$289,"O",IF(C8=$AE$289,"O",IF(C8=$AF$289,"O",IF(C8=$AG$289,"O",IF(C8=$AH$289,"O",IF(C8=$AI$289,"O",IF(C8=$AJ$289,"O",IF(C8=$AK$289,"O",IF(C8=$AL$289,"O",IF(C8=$AM$289,"O",IF(C8=$AN$289,"O",IF(C8=$AO$289,"O",IF(C8=$AP$289,"O",IF(C8=$AQ$289,"O",IF(C8=$AR$289,"O",IF(C8=$AS$289,"O","X"))))))))))))))))))))))))</f>
        <v>X</v>
      </c>
      <c r="D2066" s="58" t="str">
        <f t="shared" si="1919"/>
        <v>X</v>
      </c>
      <c r="E2066" s="58" t="str">
        <f t="shared" si="1919"/>
        <v>X</v>
      </c>
      <c r="F2066" s="58" t="str">
        <f t="shared" si="1919"/>
        <v>X</v>
      </c>
      <c r="G2066" s="58" t="str">
        <f t="shared" si="1919"/>
        <v>X</v>
      </c>
      <c r="H2066" s="58" t="str">
        <f t="shared" si="1919"/>
        <v>X</v>
      </c>
      <c r="I2066" s="58" t="str">
        <f t="shared" si="1919"/>
        <v>X</v>
      </c>
      <c r="J2066" s="58" t="str">
        <f t="shared" si="1919"/>
        <v>X</v>
      </c>
      <c r="K2066" s="58" t="str">
        <f t="shared" si="1919"/>
        <v>X</v>
      </c>
      <c r="L2066" s="58" t="str">
        <f t="shared" si="1919"/>
        <v>X</v>
      </c>
      <c r="M2066" s="58" t="str">
        <f t="shared" si="1919"/>
        <v>X</v>
      </c>
      <c r="N2066" s="58" t="str">
        <f t="shared" si="1919"/>
        <v>X</v>
      </c>
      <c r="O2066" s="58" t="str">
        <f t="shared" si="1919"/>
        <v>X</v>
      </c>
      <c r="P2066" s="58" t="str">
        <f t="shared" si="1919"/>
        <v>X</v>
      </c>
      <c r="Q2066" s="58" t="str">
        <f t="shared" si="1919"/>
        <v>X</v>
      </c>
    </row>
    <row r="2067" spans="1:26">
      <c r="A2067" s="780"/>
      <c r="B2067" s="58" t="s">
        <v>34</v>
      </c>
      <c r="C2067" s="58" t="str">
        <f t="shared" ref="C2067:Q2067" si="1920">IF(C9=$V$289,"O",IF(C9=$W$289,"O",IF(C9=$X$289,"O",IF(C9=$Y$289,"O",IF(C9=$Z$289,"O",IF(C9=$AA$289,"O",IF(C9=$AB$289,"O",IF(C9=$AC$289,"O",IF(C9=$AD$289,"O",IF(C9=$AE$289,"O",IF(C9=$AF$289,"O",IF(C9=$AG$289,"O",IF(C9=$AH$289,"O",IF(C9=$AI$289,"O",IF(C9=$AJ$289,"O",IF(C9=$AK$289,"O",IF(C9=$AL$289,"O",IF(C9=$AM$289,"O",IF(C9=$AN$289,"O",IF(C9=$AO$289,"O",IF(C9=$AP$289,"O",IF(C9=$AQ$289,"O",IF(C9=$AR$289,"O",IF(C9=$AS$289,"O","X"))))))))))))))))))))))))</f>
        <v>O</v>
      </c>
      <c r="D2067" s="58" t="str">
        <f t="shared" si="1920"/>
        <v>O</v>
      </c>
      <c r="E2067" s="58" t="str">
        <f t="shared" si="1920"/>
        <v>O</v>
      </c>
      <c r="F2067" s="58" t="str">
        <f t="shared" si="1920"/>
        <v>O</v>
      </c>
      <c r="G2067" s="58" t="str">
        <f t="shared" si="1920"/>
        <v>O</v>
      </c>
      <c r="H2067" s="58" t="str">
        <f t="shared" si="1920"/>
        <v>O</v>
      </c>
      <c r="I2067" s="58" t="str">
        <f t="shared" si="1920"/>
        <v>O</v>
      </c>
      <c r="J2067" s="58" t="str">
        <f t="shared" si="1920"/>
        <v>O</v>
      </c>
      <c r="K2067" s="58" t="str">
        <f t="shared" si="1920"/>
        <v>O</v>
      </c>
      <c r="L2067" s="58" t="str">
        <f t="shared" si="1920"/>
        <v>O</v>
      </c>
      <c r="M2067" s="58" t="str">
        <f t="shared" si="1920"/>
        <v>O</v>
      </c>
      <c r="N2067" s="58" t="str">
        <f t="shared" si="1920"/>
        <v>O</v>
      </c>
      <c r="O2067" s="58" t="str">
        <f t="shared" si="1920"/>
        <v>O</v>
      </c>
      <c r="P2067" s="58" t="str">
        <f t="shared" si="1920"/>
        <v>O</v>
      </c>
      <c r="Q2067" s="58" t="str">
        <f t="shared" si="1920"/>
        <v>O</v>
      </c>
    </row>
    <row r="2068" spans="1:26">
      <c r="A2068" s="780"/>
      <c r="B2068" s="58" t="s">
        <v>35</v>
      </c>
      <c r="C2068" s="58" t="str">
        <f t="shared" ref="C2068:Q2068" si="1921">IF(C10=$V$289,"O",IF(C10=$W$289,"O",IF(C10=$X$289,"O",IF(C10=$Y$289,"O",IF(C10=$Z$289,"O",IF(C10=$AA$289,"O",IF(C10=$AB$289,"O",IF(C10=$AC$289,"O",IF(C10=$AD$289,"O",IF(C10=$AE$289,"O",IF(C10=$AF$289,"O",IF(C10=$AG$289,"O",IF(C10=$AH$289,"O",IF(C10=$AI$289,"O",IF(C10=$AJ$289,"O",IF(C10=$AK$289,"O",IF(C10=$AL$289,"O",IF(C10=$AM$289,"O",IF(C10=$AN$289,"O",IF(C10=$AO$289,"O",IF(C10=$AP$289,"O",IF(C10=$AQ$289,"O",IF(C10=$AR$289,"O",IF(C10=$AS$289,"O","X"))))))))))))))))))))))))</f>
        <v>O</v>
      </c>
      <c r="D2068" s="58" t="str">
        <f t="shared" si="1921"/>
        <v>O</v>
      </c>
      <c r="E2068" s="58" t="str">
        <f t="shared" si="1921"/>
        <v>O</v>
      </c>
      <c r="F2068" s="58" t="str">
        <f t="shared" si="1921"/>
        <v>O</v>
      </c>
      <c r="G2068" s="58" t="str">
        <f t="shared" si="1921"/>
        <v>O</v>
      </c>
      <c r="H2068" s="58" t="str">
        <f t="shared" si="1921"/>
        <v>O</v>
      </c>
      <c r="I2068" s="58" t="str">
        <f t="shared" si="1921"/>
        <v>O</v>
      </c>
      <c r="J2068" s="58" t="str">
        <f t="shared" si="1921"/>
        <v>O</v>
      </c>
      <c r="K2068" s="58" t="str">
        <f t="shared" si="1921"/>
        <v>O</v>
      </c>
      <c r="L2068" s="58" t="str">
        <f t="shared" si="1921"/>
        <v>O</v>
      </c>
      <c r="M2068" s="58" t="str">
        <f t="shared" si="1921"/>
        <v>O</v>
      </c>
      <c r="N2068" s="58" t="str">
        <f t="shared" si="1921"/>
        <v>O</v>
      </c>
      <c r="O2068" s="58" t="str">
        <f t="shared" si="1921"/>
        <v>O</v>
      </c>
      <c r="P2068" s="58" t="str">
        <f t="shared" si="1921"/>
        <v>O</v>
      </c>
      <c r="Q2068" s="58" t="str">
        <f t="shared" si="1921"/>
        <v>O</v>
      </c>
    </row>
    <row r="2069" spans="1:26">
      <c r="A2069" s="780"/>
      <c r="B2069" s="58" t="s">
        <v>36</v>
      </c>
      <c r="C2069" s="58" t="str">
        <f t="shared" ref="C2069:Q2069" si="1922">IF(C11=$V$289,"O",IF(C11=$W$289,"O",IF(C11=$X$289,"O",IF(C11=$Y$289,"O",IF(C11=$Z$289,"O",IF(C11=$AA$289,"O",IF(C11=$AB$289,"O",IF(C11=$AC$289,"O",IF(C11=$AD$289,"O",IF(C11=$AE$289,"O",IF(C11=$AF$289,"O",IF(C11=$AG$289,"O",IF(C11=$AH$289,"O",IF(C11=$AI$289,"O",IF(C11=$AJ$289,"O",IF(C11=$AK$289,"O",IF(C11=$AL$289,"O",IF(C11=$AM$289,"O",IF(C11=$AN$289,"O",IF(C11=$AO$289,"O",IF(C11=$AP$289,"O",IF(C11=$AQ$289,"O",IF(C11=$AR$289,"O",IF(C11=$AS$289,"O","X"))))))))))))))))))))))))</f>
        <v>O</v>
      </c>
      <c r="D2069" s="58" t="str">
        <f t="shared" si="1922"/>
        <v>O</v>
      </c>
      <c r="E2069" s="58" t="str">
        <f t="shared" si="1922"/>
        <v>O</v>
      </c>
      <c r="F2069" s="58" t="str">
        <f t="shared" si="1922"/>
        <v>O</v>
      </c>
      <c r="G2069" s="58" t="str">
        <f t="shared" si="1922"/>
        <v>O</v>
      </c>
      <c r="H2069" s="58" t="str">
        <f t="shared" si="1922"/>
        <v>O</v>
      </c>
      <c r="I2069" s="58" t="str">
        <f t="shared" si="1922"/>
        <v>O</v>
      </c>
      <c r="J2069" s="58" t="str">
        <f t="shared" si="1922"/>
        <v>O</v>
      </c>
      <c r="K2069" s="58" t="str">
        <f t="shared" si="1922"/>
        <v>O</v>
      </c>
      <c r="L2069" s="58" t="str">
        <f t="shared" si="1922"/>
        <v>O</v>
      </c>
      <c r="M2069" s="58" t="str">
        <f t="shared" si="1922"/>
        <v>O</v>
      </c>
      <c r="N2069" s="58" t="str">
        <f t="shared" si="1922"/>
        <v>O</v>
      </c>
      <c r="O2069" s="58" t="str">
        <f t="shared" si="1922"/>
        <v>O</v>
      </c>
      <c r="P2069" s="58" t="str">
        <f t="shared" si="1922"/>
        <v>O</v>
      </c>
      <c r="Q2069" s="58" t="str">
        <f t="shared" si="1922"/>
        <v>O</v>
      </c>
    </row>
    <row r="2070" spans="1:26">
      <c r="A2070" s="780"/>
      <c r="B2070" s="58" t="s">
        <v>21</v>
      </c>
      <c r="C2070" s="58" t="str">
        <f>IF(C12=$V$289,"O",IF(C12=$W$289,"O",IF(C12=$X$289,"O",IF(C12=$Y$289,"O",IF(C12=$Z$289,"O",IF(C12=$AA$289,"O",IF(C12=$AB$289,"O",IF(C12=$AC$289,"O",IF(C12=$AD$289,"O",IF(C12=$AE$289,"O",IF(C12=$AF$289,"O",IF(C12=$AG$289,"O",IF(C12=$AH$289,"O",IF(C12=$AI$289,"O",IF(C12=$AJ$289,"O",IF(C12=$AK$289,"O",IF(C12=$AL$289,"O",IF(C12=$AM$289,"O",IF(C12=$AN$289,"O",IF(C12=$AO$289,"O",IF(C12=$AP$289,"O",IF(C12=$AQ$289,"O",IF(C12=$AR$289,"O",IF(C12=$AS$289,"O","X"))))))))))))))))))))))))</f>
        <v>O</v>
      </c>
      <c r="D2070" s="58" t="str">
        <f t="shared" ref="D2070:Q2070" si="1923">IF(D12=$V$289,"O",IF(D12=$W$289,"O",IF(D12=$X$289,"O",IF(D12=$Y$289,"O",IF(D12=$Z$289,"O",IF(D12=$AA$289,"O",IF(D12=$AB$289,"O",IF(D12=$AC$289,"O",IF(D12=$AD$289,"O",IF(D12=$AE$289,"O",IF(D12=$AF$289,"O",IF(D12=$AG$289,"O",IF(D12=$AH$289,"O",IF(D12=$AI$289,"O",IF(D12=$AJ$289,"O",IF(D12=$AK$289,"O",IF(D12=$AL$289,"O",IF(D12=$AM$289,"O",IF(D12=$AN$289,"O",IF(D12=$AO$289,"O",IF(D12=$AP$289,"O",IF(D12=$AQ$289,"O",IF(D12=$AR$289,"O",IF(D12=$AS$289,"O","X"))))))))))))))))))))))))</f>
        <v>O</v>
      </c>
      <c r="E2070" s="58" t="str">
        <f t="shared" si="1923"/>
        <v>O</v>
      </c>
      <c r="F2070" s="58" t="str">
        <f t="shared" si="1923"/>
        <v>O</v>
      </c>
      <c r="G2070" s="58" t="str">
        <f t="shared" si="1923"/>
        <v>O</v>
      </c>
      <c r="H2070" s="58" t="str">
        <f t="shared" si="1923"/>
        <v>O</v>
      </c>
      <c r="I2070" s="58" t="str">
        <f t="shared" si="1923"/>
        <v>O</v>
      </c>
      <c r="J2070" s="58" t="str">
        <f t="shared" si="1923"/>
        <v>O</v>
      </c>
      <c r="K2070" s="58" t="str">
        <f t="shared" si="1923"/>
        <v>O</v>
      </c>
      <c r="L2070" s="58" t="str">
        <f t="shared" si="1923"/>
        <v>O</v>
      </c>
      <c r="M2070" s="58" t="str">
        <f t="shared" si="1923"/>
        <v>O</v>
      </c>
      <c r="N2070" s="58" t="str">
        <f t="shared" si="1923"/>
        <v>O</v>
      </c>
      <c r="O2070" s="58" t="str">
        <f t="shared" si="1923"/>
        <v>O</v>
      </c>
      <c r="P2070" s="58" t="str">
        <f t="shared" si="1923"/>
        <v>O</v>
      </c>
      <c r="Q2070" s="58" t="str">
        <f t="shared" si="1923"/>
        <v>O</v>
      </c>
    </row>
    <row r="2071" spans="1:26">
      <c r="A2071" s="781"/>
      <c r="B2071" s="30" t="s">
        <v>46</v>
      </c>
      <c r="C2071" s="47">
        <f>COUNTIF(C2065:C2070,"O")</f>
        <v>4</v>
      </c>
      <c r="D2071" s="47">
        <f t="shared" ref="D2071:P2071" si="1924">COUNTIF(D2065:D2070,"O")</f>
        <v>4</v>
      </c>
      <c r="E2071" s="47">
        <f t="shared" si="1924"/>
        <v>4</v>
      </c>
      <c r="F2071" s="47">
        <f t="shared" si="1924"/>
        <v>4</v>
      </c>
      <c r="G2071" s="47">
        <f t="shared" si="1924"/>
        <v>4</v>
      </c>
      <c r="H2071" s="47">
        <f t="shared" si="1924"/>
        <v>4</v>
      </c>
      <c r="I2071" s="47">
        <f t="shared" si="1924"/>
        <v>4</v>
      </c>
      <c r="J2071" s="47">
        <f t="shared" si="1924"/>
        <v>4</v>
      </c>
      <c r="K2071" s="47">
        <f t="shared" si="1924"/>
        <v>4</v>
      </c>
      <c r="L2071" s="47">
        <f t="shared" si="1924"/>
        <v>4</v>
      </c>
      <c r="M2071" s="47">
        <f t="shared" si="1924"/>
        <v>4</v>
      </c>
      <c r="N2071" s="47">
        <f t="shared" si="1924"/>
        <v>4</v>
      </c>
      <c r="O2071" s="47">
        <f t="shared" si="1924"/>
        <v>4</v>
      </c>
      <c r="P2071" s="47">
        <f t="shared" si="1924"/>
        <v>4</v>
      </c>
      <c r="Q2071" s="47">
        <f>COUNTIF(Q2065:Q2070,"O")</f>
        <v>4</v>
      </c>
    </row>
    <row r="2072" spans="1:26">
      <c r="A2072" s="22">
        <v>274</v>
      </c>
      <c r="B2072" s="154" t="s">
        <v>1110</v>
      </c>
      <c r="C2072" s="58" t="str">
        <f>C2064&amp;C2071</f>
        <v>24</v>
      </c>
      <c r="D2072" s="58" t="str">
        <f>D2064&amp;D2071</f>
        <v>24</v>
      </c>
      <c r="E2072" s="58" t="str">
        <f t="shared" ref="E2072:N2072" si="1925">E2064&amp;E2071</f>
        <v>24</v>
      </c>
      <c r="F2072" s="58" t="str">
        <f t="shared" si="1925"/>
        <v>24</v>
      </c>
      <c r="G2072" s="58" t="str">
        <f t="shared" si="1925"/>
        <v>24</v>
      </c>
      <c r="H2072" s="58" t="str">
        <f t="shared" si="1925"/>
        <v>24</v>
      </c>
      <c r="I2072" s="58" t="str">
        <f t="shared" si="1925"/>
        <v>24</v>
      </c>
      <c r="J2072" s="58" t="str">
        <f t="shared" si="1925"/>
        <v>24</v>
      </c>
      <c r="K2072" s="58" t="str">
        <f t="shared" si="1925"/>
        <v>24</v>
      </c>
      <c r="L2072" s="58" t="str">
        <f t="shared" si="1925"/>
        <v>24</v>
      </c>
      <c r="M2072" s="58" t="str">
        <f t="shared" si="1925"/>
        <v>24</v>
      </c>
      <c r="N2072" s="58" t="str">
        <f t="shared" si="1925"/>
        <v>24</v>
      </c>
      <c r="O2072" s="58" t="str">
        <f>O2064&amp;O2071</f>
        <v>24</v>
      </c>
      <c r="P2072" s="58" t="str">
        <f>P2064&amp;P2071</f>
        <v>24</v>
      </c>
      <c r="Q2072" s="58" t="str">
        <f>Q2064&amp;Q2071</f>
        <v>24</v>
      </c>
    </row>
    <row r="2073" spans="1:26">
      <c r="A2073" s="779">
        <v>275</v>
      </c>
      <c r="B2073" s="58" t="s">
        <v>32</v>
      </c>
      <c r="C2073" s="58" t="str">
        <f>IF(C7=$V$291,"O",IF(C7=$W$291,"O",IF(C7=$X$291,"O",IF(C7=$Y$291,"O",IF(C7=$Z$291,"O",IF(C7=$AA$291,"O",IF(C7=$AB$291,"O",IF(C7=$AC$291,"O",IF(C7=$AD$291,"O",IF(C7=$AE$291,"O",IF(C7=$AF$291,"O",IF(C7=$AG$291,"O",IF(C7=$AH$291,"O",IF(C7=$AI$291,"O",IF(C7=$AJ$291,"O",IF(C7=$AK$291,"O",IF(C7=$AL$291,"O",IF(C7=$AM$291,"O",IF(C7=$AN$291,"O",IF(C7=$AO$291,"O",IF(C7=$AP$291,"O",IF(C7=$AQ$291,"O",IF(C7=$AR$291,"O",IF(C7=$AS$291,"O",IF(C7=$AT$291,"O",IF(C7=$AU$291,"O",IF(C7=$AV$291,"O","X")))))))))))))))))))))))))))</f>
        <v>O</v>
      </c>
      <c r="D2073" s="58" t="str">
        <f t="shared" ref="D2073:Q2073" si="1926">IF(D7=$V$291,"O",IF(D7=$W$291,"O",IF(D7=$X$291,"O",IF(D7=$Y$291,"O",IF(D7=$Z$291,"O",IF(D7=$AA$291,"O",IF(D7=$AB$291,"O",IF(D7=$AC$291,"O",IF(D7=$AD$291,"O",IF(D7=$AE$291,"O",IF(D7=$AF$291,"O",IF(D7=$AG$291,"O",IF(D7=$AH$291,"O",IF(D7=$AI$291,"O",IF(D7=$AJ$291,"O",IF(D7=$AK$291,"O",IF(D7=$AL$291,"O",IF(D7=$AM$291,"O",IF(D7=$AN$291,"O",IF(D7=$AO$291,"O",IF(D7=$AP$291,"O",IF(D7=$AQ$291,"O",IF(D7=$AR$291,"O",IF(D7=$AS$291,"O",IF(D7=$AT$291,"O",IF(D7=$AU$291,"O",IF(D7=$AV$291,"O","X")))))))))))))))))))))))))))</f>
        <v>O</v>
      </c>
      <c r="E2073" s="58" t="str">
        <f t="shared" si="1926"/>
        <v>O</v>
      </c>
      <c r="F2073" s="58" t="str">
        <f t="shared" si="1926"/>
        <v>O</v>
      </c>
      <c r="G2073" s="58" t="str">
        <f t="shared" si="1926"/>
        <v>O</v>
      </c>
      <c r="H2073" s="58" t="str">
        <f t="shared" si="1926"/>
        <v>O</v>
      </c>
      <c r="I2073" s="58" t="str">
        <f t="shared" si="1926"/>
        <v>O</v>
      </c>
      <c r="J2073" s="58" t="str">
        <f t="shared" si="1926"/>
        <v>O</v>
      </c>
      <c r="K2073" s="58" t="str">
        <f t="shared" si="1926"/>
        <v>O</v>
      </c>
      <c r="L2073" s="58" t="str">
        <f t="shared" si="1926"/>
        <v>O</v>
      </c>
      <c r="M2073" s="58" t="str">
        <f t="shared" si="1926"/>
        <v>O</v>
      </c>
      <c r="N2073" s="58" t="str">
        <f t="shared" si="1926"/>
        <v>O</v>
      </c>
      <c r="O2073" s="58" t="str">
        <f t="shared" si="1926"/>
        <v>O</v>
      </c>
      <c r="P2073" s="58" t="str">
        <f t="shared" si="1926"/>
        <v>O</v>
      </c>
      <c r="Q2073" s="58" t="str">
        <f t="shared" si="1926"/>
        <v>O</v>
      </c>
    </row>
    <row r="2074" spans="1:26">
      <c r="A2074" s="780"/>
      <c r="B2074" s="58" t="s">
        <v>33</v>
      </c>
      <c r="C2074" s="58" t="str">
        <f t="shared" ref="C2074:Q2074" si="1927">IF(C8=$V$291,"O",IF(C8=$W$291,"O",IF(C8=$X$291,"O",IF(C8=$Y$291,"O",IF(C8=$Z$291,"O",IF(C8=$AA$291,"O",IF(C8=$AB$291,"O",IF(C8=$AC$291,"O",IF(C8=$AD$291,"O",IF(C8=$AE$291,"O",IF(C8=$AF$291,"O",IF(C8=$AG$291,"O",IF(C8=$AH$291,"O",IF(C8=$AI$291,"O",IF(C8=$AJ$291,"O",IF(C8=$AK$291,"O",IF(C8=$AL$291,"O",IF(C8=$AM$291,"O",IF(C8=$AN$291,"O",IF(C8=$AO$291,"O",IF(C8=$AP$291,"O",IF(C8=$AQ$291,"O",IF(C8=$AR$291,"O",IF(C8=$AS$291,"O",IF(C8=$AT$291,"O",IF(C8=$AU$291,"O",IF(C8=$AV$291,"O","X")))))))))))))))))))))))))))</f>
        <v>X</v>
      </c>
      <c r="D2074" s="58" t="str">
        <f t="shared" si="1927"/>
        <v>X</v>
      </c>
      <c r="E2074" s="58" t="str">
        <f t="shared" si="1927"/>
        <v>X</v>
      </c>
      <c r="F2074" s="58" t="str">
        <f t="shared" si="1927"/>
        <v>X</v>
      </c>
      <c r="G2074" s="58" t="str">
        <f t="shared" si="1927"/>
        <v>X</v>
      </c>
      <c r="H2074" s="58" t="str">
        <f t="shared" si="1927"/>
        <v>X</v>
      </c>
      <c r="I2074" s="58" t="str">
        <f t="shared" si="1927"/>
        <v>X</v>
      </c>
      <c r="J2074" s="58" t="str">
        <f t="shared" si="1927"/>
        <v>X</v>
      </c>
      <c r="K2074" s="58" t="str">
        <f t="shared" si="1927"/>
        <v>X</v>
      </c>
      <c r="L2074" s="58" t="str">
        <f t="shared" si="1927"/>
        <v>X</v>
      </c>
      <c r="M2074" s="58" t="str">
        <f t="shared" si="1927"/>
        <v>X</v>
      </c>
      <c r="N2074" s="58" t="str">
        <f t="shared" si="1927"/>
        <v>X</v>
      </c>
      <c r="O2074" s="58" t="str">
        <f t="shared" si="1927"/>
        <v>X</v>
      </c>
      <c r="P2074" s="58" t="str">
        <f t="shared" si="1927"/>
        <v>X</v>
      </c>
      <c r="Q2074" s="58" t="str">
        <f t="shared" si="1927"/>
        <v>X</v>
      </c>
      <c r="T2074" s="783"/>
      <c r="U2074" s="783"/>
      <c r="V2074" s="783"/>
      <c r="W2074" s="783"/>
      <c r="X2074" s="783"/>
      <c r="Y2074" s="783"/>
      <c r="Z2074" s="783"/>
    </row>
    <row r="2075" spans="1:26">
      <c r="A2075" s="780"/>
      <c r="B2075" s="58" t="s">
        <v>34</v>
      </c>
      <c r="C2075" s="58" t="str">
        <f t="shared" ref="C2075:Q2075" si="1928">IF(C9=$V$291,"O",IF(C9=$W$291,"O",IF(C9=$X$291,"O",IF(C9=$Y$291,"O",IF(C9=$Z$291,"O",IF(C9=$AA$291,"O",IF(C9=$AB$291,"O",IF(C9=$AC$291,"O",IF(C9=$AD$291,"O",IF(C9=$AE$291,"O",IF(C9=$AF$291,"O",IF(C9=$AG$291,"O",IF(C9=$AH$291,"O",IF(C9=$AI$291,"O",IF(C9=$AJ$291,"O",IF(C9=$AK$291,"O",IF(C9=$AL$291,"O",IF(C9=$AM$291,"O",IF(C9=$AN$291,"O",IF(C9=$AO$291,"O",IF(C9=$AP$291,"O",IF(C9=$AQ$291,"O",IF(C9=$AR$291,"O",IF(C9=$AS$291,"O",IF(C9=$AT$291,"O",IF(C9=$AU$291,"O",IF(C9=$AV$291,"O","X")))))))))))))))))))))))))))</f>
        <v>X</v>
      </c>
      <c r="D2075" s="58" t="str">
        <f t="shared" si="1928"/>
        <v>X</v>
      </c>
      <c r="E2075" s="58" t="str">
        <f t="shared" si="1928"/>
        <v>X</v>
      </c>
      <c r="F2075" s="58" t="str">
        <f t="shared" si="1928"/>
        <v>X</v>
      </c>
      <c r="G2075" s="58" t="str">
        <f t="shared" si="1928"/>
        <v>X</v>
      </c>
      <c r="H2075" s="58" t="str">
        <f t="shared" si="1928"/>
        <v>X</v>
      </c>
      <c r="I2075" s="58" t="str">
        <f t="shared" si="1928"/>
        <v>X</v>
      </c>
      <c r="J2075" s="58" t="str">
        <f t="shared" si="1928"/>
        <v>X</v>
      </c>
      <c r="K2075" s="58" t="str">
        <f t="shared" si="1928"/>
        <v>X</v>
      </c>
      <c r="L2075" s="58" t="str">
        <f t="shared" si="1928"/>
        <v>X</v>
      </c>
      <c r="M2075" s="58" t="str">
        <f t="shared" si="1928"/>
        <v>X</v>
      </c>
      <c r="N2075" s="58" t="str">
        <f t="shared" si="1928"/>
        <v>X</v>
      </c>
      <c r="O2075" s="58" t="str">
        <f t="shared" si="1928"/>
        <v>X</v>
      </c>
      <c r="P2075" s="58" t="str">
        <f t="shared" si="1928"/>
        <v>X</v>
      </c>
      <c r="Q2075" s="58" t="str">
        <f t="shared" si="1928"/>
        <v>X</v>
      </c>
      <c r="T2075" s="257"/>
      <c r="U2075" s="257"/>
      <c r="V2075" s="257"/>
      <c r="W2075" s="257"/>
      <c r="X2075" s="257"/>
      <c r="Y2075" s="257"/>
      <c r="Z2075" s="257"/>
    </row>
    <row r="2076" spans="1:26">
      <c r="A2076" s="780"/>
      <c r="B2076" s="58" t="s">
        <v>35</v>
      </c>
      <c r="C2076" s="58" t="str">
        <f t="shared" ref="C2076:Q2076" si="1929">IF(C10=$V$291,"O",IF(C10=$W$291,"O",IF(C10=$X$291,"O",IF(C10=$Y$291,"O",IF(C10=$Z$291,"O",IF(C10=$AA$291,"O",IF(C10=$AB$291,"O",IF(C10=$AC$291,"O",IF(C10=$AD$291,"O",IF(C10=$AE$291,"O",IF(C10=$AF$291,"O",IF(C10=$AG$291,"O",IF(C10=$AH$291,"O",IF(C10=$AI$291,"O",IF(C10=$AJ$291,"O",IF(C10=$AK$291,"O",IF(C10=$AL$291,"O",IF(C10=$AM$291,"O",IF(C10=$AN$291,"O",IF(C10=$AO$291,"O",IF(C10=$AP$291,"O",IF(C10=$AQ$291,"O",IF(C10=$AR$291,"O",IF(C10=$AS$291,"O",IF(C10=$AT$291,"O",IF(C10=$AU$291,"O",IF(C10=$AV$291,"O","X")))))))))))))))))))))))))))</f>
        <v>O</v>
      </c>
      <c r="D2076" s="58" t="str">
        <f t="shared" si="1929"/>
        <v>O</v>
      </c>
      <c r="E2076" s="58" t="str">
        <f t="shared" si="1929"/>
        <v>O</v>
      </c>
      <c r="F2076" s="58" t="str">
        <f t="shared" si="1929"/>
        <v>O</v>
      </c>
      <c r="G2076" s="58" t="str">
        <f t="shared" si="1929"/>
        <v>O</v>
      </c>
      <c r="H2076" s="58" t="str">
        <f t="shared" si="1929"/>
        <v>O</v>
      </c>
      <c r="I2076" s="58" t="str">
        <f t="shared" si="1929"/>
        <v>O</v>
      </c>
      <c r="J2076" s="58" t="str">
        <f t="shared" si="1929"/>
        <v>O</v>
      </c>
      <c r="K2076" s="58" t="str">
        <f t="shared" si="1929"/>
        <v>O</v>
      </c>
      <c r="L2076" s="58" t="str">
        <f t="shared" si="1929"/>
        <v>O</v>
      </c>
      <c r="M2076" s="58" t="str">
        <f t="shared" si="1929"/>
        <v>O</v>
      </c>
      <c r="N2076" s="58" t="str">
        <f t="shared" si="1929"/>
        <v>O</v>
      </c>
      <c r="O2076" s="58" t="str">
        <f t="shared" si="1929"/>
        <v>O</v>
      </c>
      <c r="P2076" s="58" t="str">
        <f t="shared" si="1929"/>
        <v>O</v>
      </c>
      <c r="Q2076" s="58" t="str">
        <f t="shared" si="1929"/>
        <v>O</v>
      </c>
      <c r="T2076" s="257"/>
      <c r="U2076" s="257"/>
      <c r="V2076" s="257"/>
      <c r="W2076" s="257"/>
      <c r="X2076" s="257"/>
      <c r="Y2076" s="257"/>
      <c r="Z2076" s="257"/>
    </row>
    <row r="2077" spans="1:26">
      <c r="A2077" s="780"/>
      <c r="B2077" s="58" t="s">
        <v>36</v>
      </c>
      <c r="C2077" s="58" t="str">
        <f t="shared" ref="C2077:Q2077" si="1930">IF(C11=$V$291,"O",IF(C11=$W$291,"O",IF(C11=$X$291,"O",IF(C11=$Y$291,"O",IF(C11=$Z$291,"O",IF(C11=$AA$291,"O",IF(C11=$AB$291,"O",IF(C11=$AC$291,"O",IF(C11=$AD$291,"O",IF(C11=$AE$291,"O",IF(C11=$AF$291,"O",IF(C11=$AG$291,"O",IF(C11=$AH$291,"O",IF(C11=$AI$291,"O",IF(C11=$AJ$291,"O",IF(C11=$AK$291,"O",IF(C11=$AL$291,"O",IF(C11=$AM$291,"O",IF(C11=$AN$291,"O",IF(C11=$AO$291,"O",IF(C11=$AP$291,"O",IF(C11=$AQ$291,"O",IF(C11=$AR$291,"O",IF(C11=$AS$291,"O",IF(C11=$AT$291,"O",IF(C11=$AU$291,"O",IF(C11=$AV$291,"O","X")))))))))))))))))))))))))))</f>
        <v>X</v>
      </c>
      <c r="D2077" s="58" t="str">
        <f t="shared" si="1930"/>
        <v>X</v>
      </c>
      <c r="E2077" s="58" t="str">
        <f t="shared" si="1930"/>
        <v>X</v>
      </c>
      <c r="F2077" s="58" t="str">
        <f t="shared" si="1930"/>
        <v>X</v>
      </c>
      <c r="G2077" s="58" t="str">
        <f t="shared" si="1930"/>
        <v>X</v>
      </c>
      <c r="H2077" s="58" t="str">
        <f t="shared" si="1930"/>
        <v>X</v>
      </c>
      <c r="I2077" s="58" t="str">
        <f t="shared" si="1930"/>
        <v>X</v>
      </c>
      <c r="J2077" s="58" t="str">
        <f t="shared" si="1930"/>
        <v>X</v>
      </c>
      <c r="K2077" s="58" t="str">
        <f t="shared" si="1930"/>
        <v>X</v>
      </c>
      <c r="L2077" s="58" t="str">
        <f t="shared" si="1930"/>
        <v>X</v>
      </c>
      <c r="M2077" s="58" t="str">
        <f t="shared" si="1930"/>
        <v>X</v>
      </c>
      <c r="N2077" s="58" t="str">
        <f t="shared" si="1930"/>
        <v>X</v>
      </c>
      <c r="O2077" s="58" t="str">
        <f t="shared" si="1930"/>
        <v>X</v>
      </c>
      <c r="P2077" s="58" t="str">
        <f t="shared" si="1930"/>
        <v>X</v>
      </c>
      <c r="Q2077" s="58" t="str">
        <f t="shared" si="1930"/>
        <v>X</v>
      </c>
      <c r="T2077" s="257"/>
      <c r="U2077" s="257"/>
      <c r="V2077" s="257"/>
      <c r="W2077" s="257"/>
      <c r="X2077" s="257"/>
      <c r="Y2077" s="257"/>
      <c r="Z2077" s="257"/>
    </row>
    <row r="2078" spans="1:26">
      <c r="A2078" s="780"/>
      <c r="B2078" s="58" t="s">
        <v>21</v>
      </c>
      <c r="C2078" s="58" t="str">
        <f t="shared" ref="C2078:Q2078" si="1931">IF(C12=$V$291,"O",IF(C12=$W$291,"O",IF(C12=$X$291,"O",IF(C12=$Y$291,"O",IF(C12=$Z$291,"O",IF(C12=$AA$291,"O",IF(C12=$AB$291,"O",IF(C12=$AC$291,"O",IF(C12=$AD$291,"O",IF(C12=$AE$291,"O",IF(C12=$AF$291,"O",IF(C12=$AG$291,"O",IF(C12=$AH$291,"O",IF(C12=$AI$291,"O",IF(C12=$AJ$291,"O",IF(C12=$AK$291,"O",IF(C12=$AL$291,"O",IF(C12=$AM$291,"O",IF(C12=$AN$291,"O",IF(C12=$AO$291,"O",IF(C12=$AP$291,"O",IF(C12=$AQ$291,"O",IF(C12=$AR$291,"O",IF(C12=$AS$291,"O",IF(C12=$AT$291,"O",IF(C12=$AU$291,"O",IF(C12=$AV$291,"O","X")))))))))))))))))))))))))))</f>
        <v>O</v>
      </c>
      <c r="D2078" s="58" t="str">
        <f t="shared" si="1931"/>
        <v>O</v>
      </c>
      <c r="E2078" s="58" t="str">
        <f t="shared" si="1931"/>
        <v>O</v>
      </c>
      <c r="F2078" s="58" t="str">
        <f t="shared" si="1931"/>
        <v>O</v>
      </c>
      <c r="G2078" s="58" t="str">
        <f t="shared" si="1931"/>
        <v>O</v>
      </c>
      <c r="H2078" s="58" t="str">
        <f t="shared" si="1931"/>
        <v>O</v>
      </c>
      <c r="I2078" s="58" t="str">
        <f t="shared" si="1931"/>
        <v>O</v>
      </c>
      <c r="J2078" s="58" t="str">
        <f t="shared" si="1931"/>
        <v>O</v>
      </c>
      <c r="K2078" s="58" t="str">
        <f t="shared" si="1931"/>
        <v>O</v>
      </c>
      <c r="L2078" s="58" t="str">
        <f t="shared" si="1931"/>
        <v>O</v>
      </c>
      <c r="M2078" s="58" t="str">
        <f t="shared" si="1931"/>
        <v>O</v>
      </c>
      <c r="N2078" s="58" t="str">
        <f t="shared" si="1931"/>
        <v>O</v>
      </c>
      <c r="O2078" s="58" t="str">
        <f t="shared" si="1931"/>
        <v>O</v>
      </c>
      <c r="P2078" s="58" t="str">
        <f t="shared" si="1931"/>
        <v>O</v>
      </c>
      <c r="Q2078" s="58" t="str">
        <f t="shared" si="1931"/>
        <v>O</v>
      </c>
      <c r="T2078" s="257"/>
      <c r="U2078" s="257"/>
      <c r="V2078" s="257"/>
      <c r="W2078" s="257"/>
      <c r="X2078" s="257"/>
      <c r="Y2078" s="257"/>
      <c r="Z2078" s="257"/>
    </row>
    <row r="2079" spans="1:26">
      <c r="A2079" s="781"/>
      <c r="B2079" s="30" t="s">
        <v>46</v>
      </c>
      <c r="C2079" s="47">
        <f>COUNTIF(C2073:C2078,"O")</f>
        <v>3</v>
      </c>
      <c r="D2079" s="47">
        <f t="shared" ref="D2079:P2079" si="1932">COUNTIF(D2073:D2078,"O")</f>
        <v>3</v>
      </c>
      <c r="E2079" s="47">
        <f t="shared" si="1932"/>
        <v>3</v>
      </c>
      <c r="F2079" s="47">
        <f t="shared" si="1932"/>
        <v>3</v>
      </c>
      <c r="G2079" s="47">
        <f t="shared" si="1932"/>
        <v>3</v>
      </c>
      <c r="H2079" s="47">
        <f t="shared" si="1932"/>
        <v>3</v>
      </c>
      <c r="I2079" s="47">
        <f t="shared" si="1932"/>
        <v>3</v>
      </c>
      <c r="J2079" s="47">
        <f t="shared" si="1932"/>
        <v>3</v>
      </c>
      <c r="K2079" s="47">
        <f t="shared" si="1932"/>
        <v>3</v>
      </c>
      <c r="L2079" s="47">
        <f t="shared" si="1932"/>
        <v>3</v>
      </c>
      <c r="M2079" s="47">
        <f t="shared" si="1932"/>
        <v>3</v>
      </c>
      <c r="N2079" s="47">
        <f t="shared" si="1932"/>
        <v>3</v>
      </c>
      <c r="O2079" s="47">
        <f t="shared" si="1932"/>
        <v>3</v>
      </c>
      <c r="P2079" s="47">
        <f t="shared" si="1932"/>
        <v>3</v>
      </c>
      <c r="Q2079" s="47">
        <f>COUNTIF(Q2073:Q2078,"O")</f>
        <v>3</v>
      </c>
      <c r="T2079" s="257"/>
      <c r="U2079" s="257"/>
      <c r="V2079" s="257"/>
      <c r="W2079" s="257"/>
      <c r="X2079" s="257"/>
      <c r="Y2079" s="257"/>
      <c r="Z2079" s="257"/>
    </row>
    <row r="2080" spans="1:26">
      <c r="A2080" s="779">
        <v>276</v>
      </c>
      <c r="B2080" s="58" t="s">
        <v>32</v>
      </c>
      <c r="C2080" s="58" t="str">
        <f>IF(C7=$V$292,"O",IF(C7=$W$292,"O",IF(C7=$X$292,"O",IF(C7=$Y$292,"O",IF(C7=$Z$292,"O",IF(C7=$AA$292,"O",IF(C7=$AB$292,"O",IF(C7=$AC$292,"O",IF(C7=$AD$292,"O",IF(C7=$AE$292,"O",IF(C7=$AF$292,"O",IF(C7=$AG$292,"O",IF(C7=$AH$292,"O",IF(C7=$AI$292,"O",IF(C7=$AJ$292,"O",IF(C7=$AK$292,"O",IF(C7=$AL$292,"O",IF(C7=$AM$292,"O",IF(C7=$AN$292,"O",IF(C7=$AO$292,"O",IF(C7=$AP$292,"O",IF(C7=$AQ$292,"O",IF(C7=$AR$292,"O",IF(C7=$AS$292,"O","X"))))))))))))))))))))))))</f>
        <v>O</v>
      </c>
      <c r="D2080" s="58" t="str">
        <f t="shared" ref="D2080:Q2080" si="1933">IF(D7=$V$292,"O",IF(D7=$W$292,"O",IF(D7=$X$292,"O",IF(D7=$Y$292,"O",IF(D7=$Z$292,"O",IF(D7=$AA$292,"O",IF(D7=$AB$292,"O",IF(D7=$AC$292,"O",IF(D7=$AD$292,"O",IF(D7=$AE$292,"O",IF(D7=$AF$292,"O",IF(D7=$AG$292,"O",IF(D7=$AH$292,"O",IF(D7=$AI$292,"O",IF(D7=$AJ$292,"O",IF(D7=$AK$292,"O",IF(D7=$AL$292,"O",IF(D7=$AM$292,"O",IF(D7=$AN$292,"O",IF(D7=$AO$292,"O",IF(D7=$AP$292,"O",IF(D7=$AQ$292,"O",IF(D7=$AR$292,"O",IF(D7=$AS$292,"O","X"))))))))))))))))))))))))</f>
        <v>O</v>
      </c>
      <c r="E2080" s="58" t="str">
        <f t="shared" si="1933"/>
        <v>O</v>
      </c>
      <c r="F2080" s="58" t="str">
        <f t="shared" si="1933"/>
        <v>O</v>
      </c>
      <c r="G2080" s="58" t="str">
        <f t="shared" si="1933"/>
        <v>O</v>
      </c>
      <c r="H2080" s="58" t="str">
        <f t="shared" si="1933"/>
        <v>O</v>
      </c>
      <c r="I2080" s="58" t="str">
        <f t="shared" si="1933"/>
        <v>O</v>
      </c>
      <c r="J2080" s="58" t="str">
        <f t="shared" si="1933"/>
        <v>O</v>
      </c>
      <c r="K2080" s="58" t="str">
        <f t="shared" si="1933"/>
        <v>O</v>
      </c>
      <c r="L2080" s="58" t="str">
        <f t="shared" si="1933"/>
        <v>O</v>
      </c>
      <c r="M2080" s="58" t="str">
        <f t="shared" si="1933"/>
        <v>O</v>
      </c>
      <c r="N2080" s="58" t="str">
        <f t="shared" si="1933"/>
        <v>O</v>
      </c>
      <c r="O2080" s="58" t="str">
        <f t="shared" si="1933"/>
        <v>O</v>
      </c>
      <c r="P2080" s="58" t="str">
        <f t="shared" si="1933"/>
        <v>O</v>
      </c>
      <c r="Q2080" s="58" t="str">
        <f t="shared" si="1933"/>
        <v>O</v>
      </c>
      <c r="T2080" s="257"/>
      <c r="U2080" s="257"/>
      <c r="V2080" s="257"/>
      <c r="W2080" s="257"/>
      <c r="X2080" s="257"/>
      <c r="Y2080" s="257"/>
      <c r="Z2080" s="257"/>
    </row>
    <row r="2081" spans="1:26">
      <c r="A2081" s="780"/>
      <c r="B2081" s="58" t="s">
        <v>33</v>
      </c>
      <c r="C2081" s="58" t="str">
        <f t="shared" ref="C2081:Q2081" si="1934">IF(C8=$V$292,"O",IF(C8=$W$292,"O",IF(C8=$X$292,"O",IF(C8=$Y$292,"O",IF(C8=$Z$292,"O",IF(C8=$AA$292,"O",IF(C8=$AB$292,"O",IF(C8=$AC$292,"O",IF(C8=$AD$292,"O",IF(C8=$AE$292,"O",IF(C8=$AF$292,"O",IF(C8=$AG$292,"O",IF(C8=$AH$292,"O",IF(C8=$AI$292,"O",IF(C8=$AJ$292,"O",IF(C8=$AK$292,"O",IF(C8=$AL$292,"O",IF(C8=$AM$292,"O",IF(C8=$AN$292,"O",IF(C8=$AO$292,"O",IF(C8=$AP$292,"O",IF(C8=$AQ$292,"O",IF(C8=$AR$292,"O",IF(C8=$AS$292,"O","X"))))))))))))))))))))))))</f>
        <v>O</v>
      </c>
      <c r="D2081" s="58" t="str">
        <f t="shared" si="1934"/>
        <v>O</v>
      </c>
      <c r="E2081" s="58" t="str">
        <f t="shared" si="1934"/>
        <v>O</v>
      </c>
      <c r="F2081" s="58" t="str">
        <f t="shared" si="1934"/>
        <v>O</v>
      </c>
      <c r="G2081" s="58" t="str">
        <f t="shared" si="1934"/>
        <v>O</v>
      </c>
      <c r="H2081" s="58" t="str">
        <f t="shared" si="1934"/>
        <v>O</v>
      </c>
      <c r="I2081" s="58" t="str">
        <f t="shared" si="1934"/>
        <v>O</v>
      </c>
      <c r="J2081" s="58" t="str">
        <f t="shared" si="1934"/>
        <v>O</v>
      </c>
      <c r="K2081" s="58" t="str">
        <f t="shared" si="1934"/>
        <v>O</v>
      </c>
      <c r="L2081" s="58" t="str">
        <f t="shared" si="1934"/>
        <v>O</v>
      </c>
      <c r="M2081" s="58" t="str">
        <f t="shared" si="1934"/>
        <v>O</v>
      </c>
      <c r="N2081" s="58" t="str">
        <f t="shared" si="1934"/>
        <v>O</v>
      </c>
      <c r="O2081" s="58" t="str">
        <f t="shared" si="1934"/>
        <v>O</v>
      </c>
      <c r="P2081" s="58" t="str">
        <f t="shared" si="1934"/>
        <v>O</v>
      </c>
      <c r="Q2081" s="58" t="str">
        <f t="shared" si="1934"/>
        <v>O</v>
      </c>
      <c r="T2081" s="255"/>
      <c r="U2081" s="255"/>
      <c r="V2081" s="255"/>
      <c r="W2081" s="255"/>
      <c r="X2081" s="255"/>
      <c r="Y2081" s="255"/>
      <c r="Z2081" s="255"/>
    </row>
    <row r="2082" spans="1:26">
      <c r="A2082" s="780"/>
      <c r="B2082" s="58" t="s">
        <v>34</v>
      </c>
      <c r="C2082" s="58" t="str">
        <f t="shared" ref="C2082:Q2082" si="1935">IF(C9=$V$292,"O",IF(C9=$W$292,"O",IF(C9=$X$292,"O",IF(C9=$Y$292,"O",IF(C9=$Z$292,"O",IF(C9=$AA$292,"O",IF(C9=$AB$292,"O",IF(C9=$AC$292,"O",IF(C9=$AD$292,"O",IF(C9=$AE$292,"O",IF(C9=$AF$292,"O",IF(C9=$AG$292,"O",IF(C9=$AH$292,"O",IF(C9=$AI$292,"O",IF(C9=$AJ$292,"O",IF(C9=$AK$292,"O",IF(C9=$AL$292,"O",IF(C9=$AM$292,"O",IF(C9=$AN$292,"O",IF(C9=$AO$292,"O",IF(C9=$AP$292,"O",IF(C9=$AQ$292,"O",IF(C9=$AR$292,"O",IF(C9=$AS$292,"O","X"))))))))))))))))))))))))</f>
        <v>O</v>
      </c>
      <c r="D2082" s="58" t="str">
        <f t="shared" si="1935"/>
        <v>O</v>
      </c>
      <c r="E2082" s="58" t="str">
        <f t="shared" si="1935"/>
        <v>O</v>
      </c>
      <c r="F2082" s="58" t="str">
        <f t="shared" si="1935"/>
        <v>O</v>
      </c>
      <c r="G2082" s="58" t="str">
        <f t="shared" si="1935"/>
        <v>O</v>
      </c>
      <c r="H2082" s="58" t="str">
        <f t="shared" si="1935"/>
        <v>O</v>
      </c>
      <c r="I2082" s="58" t="str">
        <f t="shared" si="1935"/>
        <v>O</v>
      </c>
      <c r="J2082" s="58" t="str">
        <f t="shared" si="1935"/>
        <v>O</v>
      </c>
      <c r="K2082" s="58" t="str">
        <f t="shared" si="1935"/>
        <v>O</v>
      </c>
      <c r="L2082" s="58" t="str">
        <f t="shared" si="1935"/>
        <v>O</v>
      </c>
      <c r="M2082" s="58" t="str">
        <f t="shared" si="1935"/>
        <v>O</v>
      </c>
      <c r="N2082" s="58" t="str">
        <f t="shared" si="1935"/>
        <v>O</v>
      </c>
      <c r="O2082" s="58" t="str">
        <f t="shared" si="1935"/>
        <v>O</v>
      </c>
      <c r="P2082" s="58" t="str">
        <f t="shared" si="1935"/>
        <v>O</v>
      </c>
      <c r="Q2082" s="58" t="str">
        <f t="shared" si="1935"/>
        <v>O</v>
      </c>
    </row>
    <row r="2083" spans="1:26">
      <c r="A2083" s="780"/>
      <c r="B2083" s="58" t="s">
        <v>35</v>
      </c>
      <c r="C2083" s="58" t="str">
        <f t="shared" ref="C2083:Q2083" si="1936">IF(C10=$V$292,"O",IF(C10=$W$292,"O",IF(C10=$X$292,"O",IF(C10=$Y$292,"O",IF(C10=$Z$292,"O",IF(C10=$AA$292,"O",IF(C10=$AB$292,"O",IF(C10=$AC$292,"O",IF(C10=$AD$292,"O",IF(C10=$AE$292,"O",IF(C10=$AF$292,"O",IF(C10=$AG$292,"O",IF(C10=$AH$292,"O",IF(C10=$AI$292,"O",IF(C10=$AJ$292,"O",IF(C10=$AK$292,"O",IF(C10=$AL$292,"O",IF(C10=$AM$292,"O",IF(C10=$AN$292,"O",IF(C10=$AO$292,"O",IF(C10=$AP$292,"O",IF(C10=$AQ$292,"O",IF(C10=$AR$292,"O",IF(C10=$AS$292,"O","X"))))))))))))))))))))))))</f>
        <v>X</v>
      </c>
      <c r="D2083" s="58" t="str">
        <f t="shared" si="1936"/>
        <v>X</v>
      </c>
      <c r="E2083" s="58" t="str">
        <f t="shared" si="1936"/>
        <v>X</v>
      </c>
      <c r="F2083" s="58" t="str">
        <f t="shared" si="1936"/>
        <v>X</v>
      </c>
      <c r="G2083" s="58" t="str">
        <f t="shared" si="1936"/>
        <v>X</v>
      </c>
      <c r="H2083" s="58" t="str">
        <f t="shared" si="1936"/>
        <v>X</v>
      </c>
      <c r="I2083" s="58" t="str">
        <f t="shared" si="1936"/>
        <v>X</v>
      </c>
      <c r="J2083" s="58" t="str">
        <f t="shared" si="1936"/>
        <v>X</v>
      </c>
      <c r="K2083" s="58" t="str">
        <f t="shared" si="1936"/>
        <v>X</v>
      </c>
      <c r="L2083" s="58" t="str">
        <f t="shared" si="1936"/>
        <v>X</v>
      </c>
      <c r="M2083" s="58" t="str">
        <f t="shared" si="1936"/>
        <v>X</v>
      </c>
      <c r="N2083" s="58" t="str">
        <f t="shared" si="1936"/>
        <v>X</v>
      </c>
      <c r="O2083" s="58" t="str">
        <f t="shared" si="1936"/>
        <v>X</v>
      </c>
      <c r="P2083" s="58" t="str">
        <f t="shared" si="1936"/>
        <v>X</v>
      </c>
      <c r="Q2083" s="58" t="str">
        <f t="shared" si="1936"/>
        <v>X</v>
      </c>
    </row>
    <row r="2084" spans="1:26">
      <c r="A2084" s="780"/>
      <c r="B2084" s="58" t="s">
        <v>36</v>
      </c>
      <c r="C2084" s="58" t="str">
        <f t="shared" ref="C2084:Q2084" si="1937">IF(C11=$V$292,"O",IF(C11=$W$292,"O",IF(C11=$X$292,"O",IF(C11=$Y$292,"O",IF(C11=$Z$292,"O",IF(C11=$AA$292,"O",IF(C11=$AB$292,"O",IF(C11=$AC$292,"O",IF(C11=$AD$292,"O",IF(C11=$AE$292,"O",IF(C11=$AF$292,"O",IF(C11=$AG$292,"O",IF(C11=$AH$292,"O",IF(C11=$AI$292,"O",IF(C11=$AJ$292,"O",IF(C11=$AK$292,"O",IF(C11=$AL$292,"O",IF(C11=$AM$292,"O",IF(C11=$AN$292,"O",IF(C11=$AO$292,"O",IF(C11=$AP$292,"O",IF(C11=$AQ$292,"O",IF(C11=$AR$292,"O",IF(C11=$AS$292,"O","X"))))))))))))))))))))))))</f>
        <v>O</v>
      </c>
      <c r="D2084" s="58" t="str">
        <f t="shared" si="1937"/>
        <v>O</v>
      </c>
      <c r="E2084" s="58" t="str">
        <f t="shared" si="1937"/>
        <v>O</v>
      </c>
      <c r="F2084" s="58" t="str">
        <f t="shared" si="1937"/>
        <v>O</v>
      </c>
      <c r="G2084" s="58" t="str">
        <f t="shared" si="1937"/>
        <v>O</v>
      </c>
      <c r="H2084" s="58" t="str">
        <f t="shared" si="1937"/>
        <v>O</v>
      </c>
      <c r="I2084" s="58" t="str">
        <f t="shared" si="1937"/>
        <v>O</v>
      </c>
      <c r="J2084" s="58" t="str">
        <f t="shared" si="1937"/>
        <v>O</v>
      </c>
      <c r="K2084" s="58" t="str">
        <f t="shared" si="1937"/>
        <v>O</v>
      </c>
      <c r="L2084" s="58" t="str">
        <f t="shared" si="1937"/>
        <v>O</v>
      </c>
      <c r="M2084" s="58" t="str">
        <f t="shared" si="1937"/>
        <v>O</v>
      </c>
      <c r="N2084" s="58" t="str">
        <f t="shared" si="1937"/>
        <v>O</v>
      </c>
      <c r="O2084" s="58" t="str">
        <f t="shared" si="1937"/>
        <v>O</v>
      </c>
      <c r="P2084" s="58" t="str">
        <f t="shared" si="1937"/>
        <v>O</v>
      </c>
      <c r="Q2084" s="58" t="str">
        <f t="shared" si="1937"/>
        <v>O</v>
      </c>
    </row>
    <row r="2085" spans="1:26">
      <c r="A2085" s="780"/>
      <c r="B2085" s="58" t="s">
        <v>21</v>
      </c>
      <c r="C2085" s="58" t="str">
        <f t="shared" ref="C2085:Q2085" si="1938">IF(C12=$V$292,"O",IF(C12=$W$292,"O",IF(C12=$X$292,"O",IF(C12=$Y$292,"O",IF(C12=$Z$292,"O",IF(C12=$AA$292,"O",IF(C12=$AB$292,"O",IF(C12=$AC$292,"O",IF(C12=$AD$292,"O",IF(C12=$AE$292,"O",IF(C12=$AF$292,"O",IF(C12=$AG$292,"O",IF(C12=$AH$292,"O",IF(C12=$AI$292,"O",IF(C12=$AJ$292,"O",IF(C12=$AK$292,"O",IF(C12=$AL$292,"O",IF(C12=$AM$292,"O",IF(C12=$AN$292,"O",IF(C12=$AO$292,"O",IF(C12=$AP$292,"O",IF(C12=$AQ$292,"O",IF(C12=$AR$292,"O",IF(C12=$AS$292,"O","X"))))))))))))))))))))))))</f>
        <v>X</v>
      </c>
      <c r="D2085" s="58" t="str">
        <f t="shared" si="1938"/>
        <v>X</v>
      </c>
      <c r="E2085" s="58" t="str">
        <f t="shared" si="1938"/>
        <v>X</v>
      </c>
      <c r="F2085" s="58" t="str">
        <f t="shared" si="1938"/>
        <v>X</v>
      </c>
      <c r="G2085" s="58" t="str">
        <f t="shared" si="1938"/>
        <v>X</v>
      </c>
      <c r="H2085" s="58" t="str">
        <f t="shared" si="1938"/>
        <v>X</v>
      </c>
      <c r="I2085" s="58" t="str">
        <f t="shared" si="1938"/>
        <v>X</v>
      </c>
      <c r="J2085" s="58" t="str">
        <f t="shared" si="1938"/>
        <v>X</v>
      </c>
      <c r="K2085" s="58" t="str">
        <f t="shared" si="1938"/>
        <v>X</v>
      </c>
      <c r="L2085" s="58" t="str">
        <f t="shared" si="1938"/>
        <v>X</v>
      </c>
      <c r="M2085" s="58" t="str">
        <f t="shared" si="1938"/>
        <v>X</v>
      </c>
      <c r="N2085" s="58" t="str">
        <f t="shared" si="1938"/>
        <v>X</v>
      </c>
      <c r="O2085" s="58" t="str">
        <f t="shared" si="1938"/>
        <v>X</v>
      </c>
      <c r="P2085" s="58" t="str">
        <f t="shared" si="1938"/>
        <v>X</v>
      </c>
      <c r="Q2085" s="58" t="str">
        <f t="shared" si="1938"/>
        <v>X</v>
      </c>
    </row>
    <row r="2086" spans="1:26">
      <c r="A2086" s="781"/>
      <c r="B2086" s="30" t="s">
        <v>46</v>
      </c>
      <c r="C2086" s="47">
        <f>COUNTIF(C2080:C2085,"O")</f>
        <v>4</v>
      </c>
      <c r="D2086" s="47">
        <f t="shared" ref="D2086:P2086" si="1939">COUNTIF(D2080:D2085,"O")</f>
        <v>4</v>
      </c>
      <c r="E2086" s="47">
        <f t="shared" si="1939"/>
        <v>4</v>
      </c>
      <c r="F2086" s="47">
        <f t="shared" si="1939"/>
        <v>4</v>
      </c>
      <c r="G2086" s="47">
        <f t="shared" si="1939"/>
        <v>4</v>
      </c>
      <c r="H2086" s="47">
        <f t="shared" si="1939"/>
        <v>4</v>
      </c>
      <c r="I2086" s="47">
        <f t="shared" si="1939"/>
        <v>4</v>
      </c>
      <c r="J2086" s="47">
        <f t="shared" si="1939"/>
        <v>4</v>
      </c>
      <c r="K2086" s="47">
        <f t="shared" si="1939"/>
        <v>4</v>
      </c>
      <c r="L2086" s="47">
        <f t="shared" si="1939"/>
        <v>4</v>
      </c>
      <c r="M2086" s="47">
        <f t="shared" si="1939"/>
        <v>4</v>
      </c>
      <c r="N2086" s="47">
        <f t="shared" si="1939"/>
        <v>4</v>
      </c>
      <c r="O2086" s="47">
        <f t="shared" si="1939"/>
        <v>4</v>
      </c>
      <c r="P2086" s="47">
        <f t="shared" si="1939"/>
        <v>4</v>
      </c>
      <c r="Q2086" s="47">
        <f>COUNTIF(Q2080:Q2085,"O")</f>
        <v>4</v>
      </c>
    </row>
    <row r="2087" spans="1:26">
      <c r="A2087" s="22">
        <v>277</v>
      </c>
      <c r="B2087" s="154" t="s">
        <v>1111</v>
      </c>
      <c r="C2087" s="58" t="str">
        <f>C2079&amp;C2086</f>
        <v>34</v>
      </c>
      <c r="D2087" s="58" t="str">
        <f>D2079&amp;D2086</f>
        <v>34</v>
      </c>
      <c r="E2087" s="58" t="str">
        <f t="shared" ref="E2087:N2087" si="1940">E2079&amp;E2086</f>
        <v>34</v>
      </c>
      <c r="F2087" s="58" t="str">
        <f t="shared" si="1940"/>
        <v>34</v>
      </c>
      <c r="G2087" s="58" t="str">
        <f t="shared" si="1940"/>
        <v>34</v>
      </c>
      <c r="H2087" s="58" t="str">
        <f t="shared" si="1940"/>
        <v>34</v>
      </c>
      <c r="I2087" s="58" t="str">
        <f t="shared" si="1940"/>
        <v>34</v>
      </c>
      <c r="J2087" s="58" t="str">
        <f t="shared" si="1940"/>
        <v>34</v>
      </c>
      <c r="K2087" s="58" t="str">
        <f t="shared" si="1940"/>
        <v>34</v>
      </c>
      <c r="L2087" s="58" t="str">
        <f t="shared" si="1940"/>
        <v>34</v>
      </c>
      <c r="M2087" s="58" t="str">
        <f t="shared" si="1940"/>
        <v>34</v>
      </c>
      <c r="N2087" s="58" t="str">
        <f t="shared" si="1940"/>
        <v>34</v>
      </c>
      <c r="O2087" s="58" t="str">
        <f>O2079&amp;O2086</f>
        <v>34</v>
      </c>
      <c r="P2087" s="58" t="str">
        <f>P2079&amp;P2086</f>
        <v>34</v>
      </c>
      <c r="Q2087" s="58" t="str">
        <f>Q2079&amp;Q2086</f>
        <v>34</v>
      </c>
    </row>
    <row r="2088" spans="1:26">
      <c r="A2088" s="779">
        <v>278</v>
      </c>
      <c r="B2088" s="58" t="s">
        <v>32</v>
      </c>
      <c r="C2088" s="58" t="str">
        <f>IF(C7=$V$294,"O",IF(C7=$W$294,"O",IF(C7=$X$294,"O",IF(C7=$Y$294,"O",IF(C7=$Z$294,"O",IF(C7=$AA$294,"O",IF(C7=$AB$294,"O",IF(C7=$AC$294,"O",IF(C7=$AD$294,"O",IF(C7=$AE$294,"O",IF(C7=$AF$294,"O",IF(C7=$AG$294,"O",IF(C7=$AH$294,"O",IF(C7=$AI$294,"O",IF(C7=$AJ$294,"O",IF(C7=$AK$294,"O",IF(C7=$AL$294,"O",IF(C7=$AM$294,"O",IF(C7=$AN$294,"O",IF(C7=$AO$294,"O",IF(C7=$AP$294,"O",IF(C7=$AQ$294,"O",IF(C7=$AR$294,"O",IF(C7=$AS$294,"O",IF(C7=$AT$294,"O",IF(C7=$AU$294,"O",IF(C7=$AV$294,"O",IF(C7=$AW$294,"O","X"))))))))))))))))))))))))))))</f>
        <v>O</v>
      </c>
      <c r="D2088" s="58" t="str">
        <f t="shared" ref="D2088:Q2088" si="1941">IF(D7=$V$294,"O",IF(D7=$W$294,"O",IF(D7=$X$294,"O",IF(D7=$Y$294,"O",IF(D7=$Z$294,"O",IF(D7=$AA$294,"O",IF(D7=$AB$294,"O",IF(D7=$AC$294,"O",IF(D7=$AD$294,"O",IF(D7=$AE$294,"O",IF(D7=$AF$294,"O",IF(D7=$AG$294,"O",IF(D7=$AH$294,"O",IF(D7=$AI$294,"O",IF(D7=$AJ$294,"O",IF(D7=$AK$294,"O",IF(D7=$AL$294,"O",IF(D7=$AM$294,"O",IF(D7=$AN$294,"O",IF(D7=$AO$294,"O",IF(D7=$AP$294,"O",IF(D7=$AQ$294,"O",IF(D7=$AR$294,"O",IF(D7=$AS$294,"O",IF(D7=$AT$294,"O",IF(D7=$AU$294,"O",IF(D7=$AV$294,"O",IF(D7=$AW$294,"O","X"))))))))))))))))))))))))))))</f>
        <v>O</v>
      </c>
      <c r="E2088" s="58" t="str">
        <f t="shared" si="1941"/>
        <v>O</v>
      </c>
      <c r="F2088" s="58" t="str">
        <f t="shared" si="1941"/>
        <v>O</v>
      </c>
      <c r="G2088" s="58" t="str">
        <f t="shared" si="1941"/>
        <v>O</v>
      </c>
      <c r="H2088" s="58" t="str">
        <f t="shared" si="1941"/>
        <v>O</v>
      </c>
      <c r="I2088" s="58" t="str">
        <f t="shared" si="1941"/>
        <v>O</v>
      </c>
      <c r="J2088" s="58" t="str">
        <f t="shared" si="1941"/>
        <v>O</v>
      </c>
      <c r="K2088" s="58" t="str">
        <f t="shared" si="1941"/>
        <v>O</v>
      </c>
      <c r="L2088" s="58" t="str">
        <f t="shared" si="1941"/>
        <v>O</v>
      </c>
      <c r="M2088" s="58" t="str">
        <f t="shared" si="1941"/>
        <v>O</v>
      </c>
      <c r="N2088" s="58" t="str">
        <f t="shared" si="1941"/>
        <v>O</v>
      </c>
      <c r="O2088" s="58" t="str">
        <f t="shared" si="1941"/>
        <v>O</v>
      </c>
      <c r="P2088" s="58" t="str">
        <f t="shared" si="1941"/>
        <v>O</v>
      </c>
      <c r="Q2088" s="58" t="str">
        <f t="shared" si="1941"/>
        <v>O</v>
      </c>
    </row>
    <row r="2089" spans="1:26">
      <c r="A2089" s="780"/>
      <c r="B2089" s="58" t="s">
        <v>33</v>
      </c>
      <c r="C2089" s="58" t="str">
        <f t="shared" ref="C2089:Q2089" si="1942">IF(C8=$V$294,"O",IF(C8=$W$294,"O",IF(C8=$X$294,"O",IF(C8=$Y$294,"O",IF(C8=$Z$294,"O",IF(C8=$AA$294,"O",IF(C8=$AB$294,"O",IF(C8=$AC$294,"O",IF(C8=$AD$294,"O",IF(C8=$AE$294,"O",IF(C8=$AF$294,"O",IF(C8=$AG$294,"O",IF(C8=$AH$294,"O",IF(C8=$AI$294,"O",IF(C8=$AJ$294,"O",IF(C8=$AK$294,"O",IF(C8=$AL$294,"O",IF(C8=$AM$294,"O",IF(C8=$AN$294,"O",IF(C8=$AO$294,"O",IF(C8=$AP$294,"O",IF(C8=$AQ$294,"O",IF(C8=$AR$294,"O",IF(C8=$AS$294,"O",IF(C8=$AT$294,"O",IF(C8=$AU$294,"O",IF(C8=$AV$294,"O",IF(C8=$AW$294,"O","X"))))))))))))))))))))))))))))</f>
        <v>O</v>
      </c>
      <c r="D2089" s="58" t="str">
        <f t="shared" si="1942"/>
        <v>O</v>
      </c>
      <c r="E2089" s="58" t="str">
        <f t="shared" si="1942"/>
        <v>O</v>
      </c>
      <c r="F2089" s="58" t="str">
        <f t="shared" si="1942"/>
        <v>O</v>
      </c>
      <c r="G2089" s="58" t="str">
        <f t="shared" si="1942"/>
        <v>O</v>
      </c>
      <c r="H2089" s="58" t="str">
        <f t="shared" si="1942"/>
        <v>O</v>
      </c>
      <c r="I2089" s="58" t="str">
        <f t="shared" si="1942"/>
        <v>O</v>
      </c>
      <c r="J2089" s="58" t="str">
        <f t="shared" si="1942"/>
        <v>O</v>
      </c>
      <c r="K2089" s="58" t="str">
        <f t="shared" si="1942"/>
        <v>O</v>
      </c>
      <c r="L2089" s="58" t="str">
        <f t="shared" si="1942"/>
        <v>O</v>
      </c>
      <c r="M2089" s="58" t="str">
        <f t="shared" si="1942"/>
        <v>O</v>
      </c>
      <c r="N2089" s="58" t="str">
        <f t="shared" si="1942"/>
        <v>O</v>
      </c>
      <c r="O2089" s="58" t="str">
        <f t="shared" si="1942"/>
        <v>O</v>
      </c>
      <c r="P2089" s="58" t="str">
        <f t="shared" si="1942"/>
        <v>O</v>
      </c>
      <c r="Q2089" s="58" t="str">
        <f t="shared" si="1942"/>
        <v>O</v>
      </c>
    </row>
    <row r="2090" spans="1:26">
      <c r="A2090" s="780"/>
      <c r="B2090" s="58" t="s">
        <v>34</v>
      </c>
      <c r="C2090" s="58" t="str">
        <f t="shared" ref="C2090:Q2090" si="1943">IF(C9=$V$294,"O",IF(C9=$W$294,"O",IF(C9=$X$294,"O",IF(C9=$Y$294,"O",IF(C9=$Z$294,"O",IF(C9=$AA$294,"O",IF(C9=$AB$294,"O",IF(C9=$AC$294,"O",IF(C9=$AD$294,"O",IF(C9=$AE$294,"O",IF(C9=$AF$294,"O",IF(C9=$AG$294,"O",IF(C9=$AH$294,"O",IF(C9=$AI$294,"O",IF(C9=$AJ$294,"O",IF(C9=$AK$294,"O",IF(C9=$AL$294,"O",IF(C9=$AM$294,"O",IF(C9=$AN$294,"O",IF(C9=$AO$294,"O",IF(C9=$AP$294,"O",IF(C9=$AQ$294,"O",IF(C9=$AR$294,"O",IF(C9=$AS$294,"O",IF(C9=$AT$294,"O",IF(C9=$AU$294,"O",IF(C9=$AV$294,"O",IF(C9=$AW$294,"O","X"))))))))))))))))))))))))))))</f>
        <v>O</v>
      </c>
      <c r="D2090" s="58" t="str">
        <f t="shared" si="1943"/>
        <v>O</v>
      </c>
      <c r="E2090" s="58" t="str">
        <f t="shared" si="1943"/>
        <v>O</v>
      </c>
      <c r="F2090" s="58" t="str">
        <f t="shared" si="1943"/>
        <v>O</v>
      </c>
      <c r="G2090" s="58" t="str">
        <f t="shared" si="1943"/>
        <v>O</v>
      </c>
      <c r="H2090" s="58" t="str">
        <f t="shared" si="1943"/>
        <v>O</v>
      </c>
      <c r="I2090" s="58" t="str">
        <f t="shared" si="1943"/>
        <v>O</v>
      </c>
      <c r="J2090" s="58" t="str">
        <f t="shared" si="1943"/>
        <v>O</v>
      </c>
      <c r="K2090" s="58" t="str">
        <f t="shared" si="1943"/>
        <v>O</v>
      </c>
      <c r="L2090" s="58" t="str">
        <f t="shared" si="1943"/>
        <v>O</v>
      </c>
      <c r="M2090" s="58" t="str">
        <f t="shared" si="1943"/>
        <v>O</v>
      </c>
      <c r="N2090" s="58" t="str">
        <f t="shared" si="1943"/>
        <v>O</v>
      </c>
      <c r="O2090" s="58" t="str">
        <f t="shared" si="1943"/>
        <v>O</v>
      </c>
      <c r="P2090" s="58" t="str">
        <f t="shared" si="1943"/>
        <v>O</v>
      </c>
      <c r="Q2090" s="58" t="str">
        <f t="shared" si="1943"/>
        <v>O</v>
      </c>
    </row>
    <row r="2091" spans="1:26">
      <c r="A2091" s="780"/>
      <c r="B2091" s="58" t="s">
        <v>35</v>
      </c>
      <c r="C2091" s="58" t="str">
        <f t="shared" ref="C2091:Q2091" si="1944">IF(C10=$V$294,"O",IF(C10=$W$294,"O",IF(C10=$X$294,"O",IF(C10=$Y$294,"O",IF(C10=$Z$294,"O",IF(C10=$AA$294,"O",IF(C10=$AB$294,"O",IF(C10=$AC$294,"O",IF(C10=$AD$294,"O",IF(C10=$AE$294,"O",IF(C10=$AF$294,"O",IF(C10=$AG$294,"O",IF(C10=$AH$294,"O",IF(C10=$AI$294,"O",IF(C10=$AJ$294,"O",IF(C10=$AK$294,"O",IF(C10=$AL$294,"O",IF(C10=$AM$294,"O",IF(C10=$AN$294,"O",IF(C10=$AO$294,"O",IF(C10=$AP$294,"O",IF(C10=$AQ$294,"O",IF(C10=$AR$294,"O",IF(C10=$AS$294,"O",IF(C10=$AT$294,"O",IF(C10=$AU$294,"O",IF(C10=$AV$294,"O",IF(C10=$AW$294,"O","X"))))))))))))))))))))))))))))</f>
        <v>X</v>
      </c>
      <c r="D2091" s="58" t="str">
        <f t="shared" si="1944"/>
        <v>X</v>
      </c>
      <c r="E2091" s="58" t="str">
        <f t="shared" si="1944"/>
        <v>X</v>
      </c>
      <c r="F2091" s="58" t="str">
        <f t="shared" si="1944"/>
        <v>X</v>
      </c>
      <c r="G2091" s="58" t="str">
        <f t="shared" si="1944"/>
        <v>X</v>
      </c>
      <c r="H2091" s="58" t="str">
        <f t="shared" si="1944"/>
        <v>X</v>
      </c>
      <c r="I2091" s="58" t="str">
        <f t="shared" si="1944"/>
        <v>X</v>
      </c>
      <c r="J2091" s="58" t="str">
        <f t="shared" si="1944"/>
        <v>X</v>
      </c>
      <c r="K2091" s="58" t="str">
        <f t="shared" si="1944"/>
        <v>X</v>
      </c>
      <c r="L2091" s="58" t="str">
        <f t="shared" si="1944"/>
        <v>X</v>
      </c>
      <c r="M2091" s="58" t="str">
        <f t="shared" si="1944"/>
        <v>X</v>
      </c>
      <c r="N2091" s="58" t="str">
        <f t="shared" si="1944"/>
        <v>X</v>
      </c>
      <c r="O2091" s="58" t="str">
        <f t="shared" si="1944"/>
        <v>X</v>
      </c>
      <c r="P2091" s="58" t="str">
        <f t="shared" si="1944"/>
        <v>X</v>
      </c>
      <c r="Q2091" s="58" t="str">
        <f t="shared" si="1944"/>
        <v>X</v>
      </c>
    </row>
    <row r="2092" spans="1:26">
      <c r="A2092" s="780"/>
      <c r="B2092" s="58" t="s">
        <v>36</v>
      </c>
      <c r="C2092" s="58" t="str">
        <f t="shared" ref="C2092:Q2092" si="1945">IF(C11=$V$294,"O",IF(C11=$W$294,"O",IF(C11=$X$294,"O",IF(C11=$Y$294,"O",IF(C11=$Z$294,"O",IF(C11=$AA$294,"O",IF(C11=$AB$294,"O",IF(C11=$AC$294,"O",IF(C11=$AD$294,"O",IF(C11=$AE$294,"O",IF(C11=$AF$294,"O",IF(C11=$AG$294,"O",IF(C11=$AH$294,"O",IF(C11=$AI$294,"O",IF(C11=$AJ$294,"O",IF(C11=$AK$294,"O",IF(C11=$AL$294,"O",IF(C11=$AM$294,"O",IF(C11=$AN$294,"O",IF(C11=$AO$294,"O",IF(C11=$AP$294,"O",IF(C11=$AQ$294,"O",IF(C11=$AR$294,"O",IF(C11=$AS$294,"O",IF(C11=$AT$294,"O",IF(C11=$AU$294,"O",IF(C11=$AV$294,"O",IF(C11=$AW$294,"O","X"))))))))))))))))))))))))))))</f>
        <v>X</v>
      </c>
      <c r="D2092" s="58" t="str">
        <f t="shared" si="1945"/>
        <v>X</v>
      </c>
      <c r="E2092" s="58" t="str">
        <f t="shared" si="1945"/>
        <v>X</v>
      </c>
      <c r="F2092" s="58" t="str">
        <f t="shared" si="1945"/>
        <v>X</v>
      </c>
      <c r="G2092" s="58" t="str">
        <f t="shared" si="1945"/>
        <v>X</v>
      </c>
      <c r="H2092" s="58" t="str">
        <f t="shared" si="1945"/>
        <v>X</v>
      </c>
      <c r="I2092" s="58" t="str">
        <f t="shared" si="1945"/>
        <v>X</v>
      </c>
      <c r="J2092" s="58" t="str">
        <f t="shared" si="1945"/>
        <v>X</v>
      </c>
      <c r="K2092" s="58" t="str">
        <f t="shared" si="1945"/>
        <v>X</v>
      </c>
      <c r="L2092" s="58" t="str">
        <f t="shared" si="1945"/>
        <v>X</v>
      </c>
      <c r="M2092" s="58" t="str">
        <f t="shared" si="1945"/>
        <v>X</v>
      </c>
      <c r="N2092" s="58" t="str">
        <f t="shared" si="1945"/>
        <v>X</v>
      </c>
      <c r="O2092" s="58" t="str">
        <f t="shared" si="1945"/>
        <v>X</v>
      </c>
      <c r="P2092" s="58" t="str">
        <f t="shared" si="1945"/>
        <v>X</v>
      </c>
      <c r="Q2092" s="58" t="str">
        <f t="shared" si="1945"/>
        <v>X</v>
      </c>
    </row>
    <row r="2093" spans="1:26">
      <c r="A2093" s="780"/>
      <c r="B2093" s="58" t="s">
        <v>21</v>
      </c>
      <c r="C2093" s="58" t="str">
        <f t="shared" ref="C2093:Q2093" si="1946">IF(C12=$V$294,"O",IF(C12=$W$294,"O",IF(C12=$X$294,"O",IF(C12=$Y$294,"O",IF(C12=$Z$294,"O",IF(C12=$AA$294,"O",IF(C12=$AB$294,"O",IF(C12=$AC$294,"O",IF(C12=$AD$294,"O",IF(C12=$AE$294,"O",IF(C12=$AF$294,"O",IF(C12=$AG$294,"O",IF(C12=$AH$294,"O",IF(C12=$AI$294,"O",IF(C12=$AJ$294,"O",IF(C12=$AK$294,"O",IF(C12=$AL$294,"O",IF(C12=$AM$294,"O",IF(C12=$AN$294,"O",IF(C12=$AO$294,"O",IF(C12=$AP$294,"O",IF(C12=$AQ$294,"O",IF(C12=$AR$294,"O",IF(C12=$AS$294,"O",IF(C12=$AT$294,"O",IF(C12=$AU$294,"O",IF(C12=$AV$294,"O",IF(C12=$AW$294,"O","X"))))))))))))))))))))))))))))</f>
        <v>X</v>
      </c>
      <c r="D2093" s="58" t="str">
        <f t="shared" si="1946"/>
        <v>X</v>
      </c>
      <c r="E2093" s="58" t="str">
        <f t="shared" si="1946"/>
        <v>X</v>
      </c>
      <c r="F2093" s="58" t="str">
        <f t="shared" si="1946"/>
        <v>X</v>
      </c>
      <c r="G2093" s="58" t="str">
        <f t="shared" si="1946"/>
        <v>X</v>
      </c>
      <c r="H2093" s="58" t="str">
        <f t="shared" si="1946"/>
        <v>X</v>
      </c>
      <c r="I2093" s="58" t="str">
        <f t="shared" si="1946"/>
        <v>X</v>
      </c>
      <c r="J2093" s="58" t="str">
        <f t="shared" si="1946"/>
        <v>X</v>
      </c>
      <c r="K2093" s="58" t="str">
        <f t="shared" si="1946"/>
        <v>X</v>
      </c>
      <c r="L2093" s="58" t="str">
        <f t="shared" si="1946"/>
        <v>X</v>
      </c>
      <c r="M2093" s="58" t="str">
        <f t="shared" si="1946"/>
        <v>X</v>
      </c>
      <c r="N2093" s="58" t="str">
        <f t="shared" si="1946"/>
        <v>X</v>
      </c>
      <c r="O2093" s="58" t="str">
        <f t="shared" si="1946"/>
        <v>X</v>
      </c>
      <c r="P2093" s="58" t="str">
        <f t="shared" si="1946"/>
        <v>X</v>
      </c>
      <c r="Q2093" s="58" t="str">
        <f t="shared" si="1946"/>
        <v>X</v>
      </c>
    </row>
    <row r="2094" spans="1:26">
      <c r="A2094" s="781"/>
      <c r="B2094" s="30" t="s">
        <v>46</v>
      </c>
      <c r="C2094" s="47">
        <f>COUNTIF(C2088:C2093,"O")</f>
        <v>3</v>
      </c>
      <c r="D2094" s="47">
        <f t="shared" ref="D2094:P2094" si="1947">COUNTIF(D2088:D2093,"O")</f>
        <v>3</v>
      </c>
      <c r="E2094" s="47">
        <f t="shared" si="1947"/>
        <v>3</v>
      </c>
      <c r="F2094" s="47">
        <f t="shared" si="1947"/>
        <v>3</v>
      </c>
      <c r="G2094" s="47">
        <f t="shared" si="1947"/>
        <v>3</v>
      </c>
      <c r="H2094" s="47">
        <f t="shared" si="1947"/>
        <v>3</v>
      </c>
      <c r="I2094" s="47">
        <f t="shared" si="1947"/>
        <v>3</v>
      </c>
      <c r="J2094" s="47">
        <f t="shared" si="1947"/>
        <v>3</v>
      </c>
      <c r="K2094" s="47">
        <f t="shared" si="1947"/>
        <v>3</v>
      </c>
      <c r="L2094" s="47">
        <f t="shared" si="1947"/>
        <v>3</v>
      </c>
      <c r="M2094" s="47">
        <f t="shared" si="1947"/>
        <v>3</v>
      </c>
      <c r="N2094" s="47">
        <f t="shared" si="1947"/>
        <v>3</v>
      </c>
      <c r="O2094" s="47">
        <f t="shared" si="1947"/>
        <v>3</v>
      </c>
      <c r="P2094" s="47">
        <f t="shared" si="1947"/>
        <v>3</v>
      </c>
      <c r="Q2094" s="47">
        <f>COUNTIF(Q2088:Q2093,"O")</f>
        <v>3</v>
      </c>
    </row>
    <row r="2095" spans="1:26">
      <c r="A2095" s="779">
        <v>279</v>
      </c>
      <c r="B2095" s="58" t="s">
        <v>32</v>
      </c>
      <c r="C2095" s="58" t="str">
        <f>IF(C7=$V$295,"O",IF(C7=$W$295,"O",IF(C7=$X$295,"O",IF(C7=$Y$295,"O",IF(C7=$Z$295,"O",IF(C7=$AA$295,"O",IF(C7=$AB$295,"O",IF(C7=$AC$295,"O",IF(C7=$AD$295,"O",IF(C7=$AE$295,"O",IF(C7=$AF$295,"O",IF(C7=$AG$295,"O",IF(C7=$AH$295,"O",IF(C7=$AI$295,"O",IF(C7=$AJ$295,"O",IF(C7=$AK$295,"O",IF(C7=$AL$295,"O",IF(C7=$AM$295,"O",IF(C7=$AN$295,"O",IF(C7=$AO$295,"O",IF(C7=$AP$295,"O",IF(C7=$AQ$295,"O",IF(C7=$AR$295,"O",IF(C7=$AS$295,"O","X"))))))))))))))))))))))))</f>
        <v>X</v>
      </c>
      <c r="D2095" s="58" t="str">
        <f t="shared" ref="D2095:Q2095" si="1948">IF(D7=$V$295,"O",IF(D7=$W$295,"O",IF(D7=$X$295,"O",IF(D7=$Y$295,"O",IF(D7=$Z$295,"O",IF(D7=$AA$295,"O",IF(D7=$AB$295,"O",IF(D7=$AC$295,"O",IF(D7=$AD$295,"O",IF(D7=$AE$295,"O",IF(D7=$AF$295,"O",IF(D7=$AG$295,"O",IF(D7=$AH$295,"O",IF(D7=$AI$295,"O",IF(D7=$AJ$295,"O",IF(D7=$AK$295,"O",IF(D7=$AL$295,"O",IF(D7=$AM$295,"O",IF(D7=$AN$295,"O",IF(D7=$AO$295,"O",IF(D7=$AP$295,"O",IF(D7=$AQ$295,"O",IF(D7=$AR$295,"O",IF(D7=$AS$295,"O","X"))))))))))))))))))))))))</f>
        <v>X</v>
      </c>
      <c r="E2095" s="58" t="str">
        <f t="shared" si="1948"/>
        <v>X</v>
      </c>
      <c r="F2095" s="58" t="str">
        <f t="shared" si="1948"/>
        <v>X</v>
      </c>
      <c r="G2095" s="58" t="str">
        <f t="shared" si="1948"/>
        <v>X</v>
      </c>
      <c r="H2095" s="58" t="str">
        <f t="shared" si="1948"/>
        <v>X</v>
      </c>
      <c r="I2095" s="58" t="str">
        <f t="shared" si="1948"/>
        <v>X</v>
      </c>
      <c r="J2095" s="58" t="str">
        <f t="shared" si="1948"/>
        <v>X</v>
      </c>
      <c r="K2095" s="58" t="str">
        <f t="shared" si="1948"/>
        <v>X</v>
      </c>
      <c r="L2095" s="58" t="str">
        <f t="shared" si="1948"/>
        <v>X</v>
      </c>
      <c r="M2095" s="58" t="str">
        <f t="shared" si="1948"/>
        <v>X</v>
      </c>
      <c r="N2095" s="58" t="str">
        <f t="shared" si="1948"/>
        <v>X</v>
      </c>
      <c r="O2095" s="58" t="str">
        <f t="shared" si="1948"/>
        <v>X</v>
      </c>
      <c r="P2095" s="58" t="str">
        <f t="shared" si="1948"/>
        <v>X</v>
      </c>
      <c r="Q2095" s="58" t="str">
        <f t="shared" si="1948"/>
        <v>X</v>
      </c>
    </row>
    <row r="2096" spans="1:26">
      <c r="A2096" s="780"/>
      <c r="B2096" s="58" t="s">
        <v>33</v>
      </c>
      <c r="C2096" s="58" t="str">
        <f t="shared" ref="C2096:Q2096" si="1949">IF(C8=$V$295,"O",IF(C8=$W$295,"O",IF(C8=$X$295,"O",IF(C8=$Y$295,"O",IF(C8=$Z$295,"O",IF(C8=$AA$295,"O",IF(C8=$AB$295,"O",IF(C8=$AC$295,"O",IF(C8=$AD$295,"O",IF(C8=$AE$295,"O",IF(C8=$AF$295,"O",IF(C8=$AG$295,"O",IF(C8=$AH$295,"O",IF(C8=$AI$295,"O",IF(C8=$AJ$295,"O",IF(C8=$AK$295,"O",IF(C8=$AL$295,"O",IF(C8=$AM$295,"O",IF(C8=$AN$295,"O",IF(C8=$AO$295,"O",IF(C8=$AP$295,"O",IF(C8=$AQ$295,"O",IF(C8=$AR$295,"O",IF(C8=$AS$295,"O","X"))))))))))))))))))))))))</f>
        <v>X</v>
      </c>
      <c r="D2096" s="58" t="str">
        <f t="shared" si="1949"/>
        <v>X</v>
      </c>
      <c r="E2096" s="58" t="str">
        <f t="shared" si="1949"/>
        <v>X</v>
      </c>
      <c r="F2096" s="58" t="str">
        <f t="shared" si="1949"/>
        <v>X</v>
      </c>
      <c r="G2096" s="58" t="str">
        <f t="shared" si="1949"/>
        <v>X</v>
      </c>
      <c r="H2096" s="58" t="str">
        <f t="shared" si="1949"/>
        <v>X</v>
      </c>
      <c r="I2096" s="58" t="str">
        <f t="shared" si="1949"/>
        <v>X</v>
      </c>
      <c r="J2096" s="58" t="str">
        <f t="shared" si="1949"/>
        <v>X</v>
      </c>
      <c r="K2096" s="58" t="str">
        <f t="shared" si="1949"/>
        <v>X</v>
      </c>
      <c r="L2096" s="58" t="str">
        <f t="shared" si="1949"/>
        <v>X</v>
      </c>
      <c r="M2096" s="58" t="str">
        <f t="shared" si="1949"/>
        <v>X</v>
      </c>
      <c r="N2096" s="58" t="str">
        <f t="shared" si="1949"/>
        <v>X</v>
      </c>
      <c r="O2096" s="58" t="str">
        <f t="shared" si="1949"/>
        <v>X</v>
      </c>
      <c r="P2096" s="58" t="str">
        <f t="shared" si="1949"/>
        <v>X</v>
      </c>
      <c r="Q2096" s="58" t="str">
        <f t="shared" si="1949"/>
        <v>X</v>
      </c>
    </row>
    <row r="2097" spans="1:70">
      <c r="A2097" s="780"/>
      <c r="B2097" s="58" t="s">
        <v>34</v>
      </c>
      <c r="C2097" s="58" t="str">
        <f t="shared" ref="C2097:Q2097" si="1950">IF(C9=$V$295,"O",IF(C9=$W$295,"O",IF(C9=$X$295,"O",IF(C9=$Y$295,"O",IF(C9=$Z$295,"O",IF(C9=$AA$295,"O",IF(C9=$AB$295,"O",IF(C9=$AC$295,"O",IF(C9=$AD$295,"O",IF(C9=$AE$295,"O",IF(C9=$AF$295,"O",IF(C9=$AG$295,"O",IF(C9=$AH$295,"O",IF(C9=$AI$295,"O",IF(C9=$AJ$295,"O",IF(C9=$AK$295,"O",IF(C9=$AL$295,"O",IF(C9=$AM$295,"O",IF(C9=$AN$295,"O",IF(C9=$AO$295,"O",IF(C9=$AP$295,"O",IF(C9=$AQ$295,"O",IF(C9=$AR$295,"O",IF(C9=$AS$295,"O","X"))))))))))))))))))))))))</f>
        <v>X</v>
      </c>
      <c r="D2097" s="58" t="str">
        <f t="shared" si="1950"/>
        <v>X</v>
      </c>
      <c r="E2097" s="58" t="str">
        <f t="shared" si="1950"/>
        <v>X</v>
      </c>
      <c r="F2097" s="58" t="str">
        <f t="shared" si="1950"/>
        <v>X</v>
      </c>
      <c r="G2097" s="58" t="str">
        <f t="shared" si="1950"/>
        <v>X</v>
      </c>
      <c r="H2097" s="58" t="str">
        <f t="shared" si="1950"/>
        <v>X</v>
      </c>
      <c r="I2097" s="58" t="str">
        <f t="shared" si="1950"/>
        <v>X</v>
      </c>
      <c r="J2097" s="58" t="str">
        <f t="shared" si="1950"/>
        <v>X</v>
      </c>
      <c r="K2097" s="58" t="str">
        <f t="shared" si="1950"/>
        <v>X</v>
      </c>
      <c r="L2097" s="58" t="str">
        <f t="shared" si="1950"/>
        <v>X</v>
      </c>
      <c r="M2097" s="58" t="str">
        <f t="shared" si="1950"/>
        <v>X</v>
      </c>
      <c r="N2097" s="58" t="str">
        <f t="shared" si="1950"/>
        <v>X</v>
      </c>
      <c r="O2097" s="58" t="str">
        <f t="shared" si="1950"/>
        <v>X</v>
      </c>
      <c r="P2097" s="58" t="str">
        <f t="shared" si="1950"/>
        <v>X</v>
      </c>
      <c r="Q2097" s="58" t="str">
        <f t="shared" si="1950"/>
        <v>X</v>
      </c>
    </row>
    <row r="2098" spans="1:70">
      <c r="A2098" s="780"/>
      <c r="B2098" s="58" t="s">
        <v>35</v>
      </c>
      <c r="C2098" s="58" t="str">
        <f t="shared" ref="C2098:Q2098" si="1951">IF(C10=$V$295,"O",IF(C10=$W$295,"O",IF(C10=$X$295,"O",IF(C10=$Y$295,"O",IF(C10=$Z$295,"O",IF(C10=$AA$295,"O",IF(C10=$AB$295,"O",IF(C10=$AC$295,"O",IF(C10=$AD$295,"O",IF(C10=$AE$295,"O",IF(C10=$AF$295,"O",IF(C10=$AG$295,"O",IF(C10=$AH$295,"O",IF(C10=$AI$295,"O",IF(C10=$AJ$295,"O",IF(C10=$AK$295,"O",IF(C10=$AL$295,"O",IF(C10=$AM$295,"O",IF(C10=$AN$295,"O",IF(C10=$AO$295,"O",IF(C10=$AP$295,"O",IF(C10=$AQ$295,"O",IF(C10=$AR$295,"O",IF(C10=$AS$295,"O","X"))))))))))))))))))))))))</f>
        <v>O</v>
      </c>
      <c r="D2098" s="58" t="str">
        <f t="shared" si="1951"/>
        <v>O</v>
      </c>
      <c r="E2098" s="58" t="str">
        <f t="shared" si="1951"/>
        <v>O</v>
      </c>
      <c r="F2098" s="58" t="str">
        <f t="shared" si="1951"/>
        <v>O</v>
      </c>
      <c r="G2098" s="58" t="str">
        <f t="shared" si="1951"/>
        <v>O</v>
      </c>
      <c r="H2098" s="58" t="str">
        <f t="shared" si="1951"/>
        <v>O</v>
      </c>
      <c r="I2098" s="58" t="str">
        <f t="shared" si="1951"/>
        <v>O</v>
      </c>
      <c r="J2098" s="58" t="str">
        <f t="shared" si="1951"/>
        <v>O</v>
      </c>
      <c r="K2098" s="58" t="str">
        <f t="shared" si="1951"/>
        <v>O</v>
      </c>
      <c r="L2098" s="58" t="str">
        <f t="shared" si="1951"/>
        <v>O</v>
      </c>
      <c r="M2098" s="58" t="str">
        <f t="shared" si="1951"/>
        <v>O</v>
      </c>
      <c r="N2098" s="58" t="str">
        <f t="shared" si="1951"/>
        <v>O</v>
      </c>
      <c r="O2098" s="58" t="str">
        <f t="shared" si="1951"/>
        <v>O</v>
      </c>
      <c r="P2098" s="58" t="str">
        <f t="shared" si="1951"/>
        <v>O</v>
      </c>
      <c r="Q2098" s="58" t="str">
        <f t="shared" si="1951"/>
        <v>O</v>
      </c>
    </row>
    <row r="2099" spans="1:70">
      <c r="A2099" s="780"/>
      <c r="B2099" s="58" t="s">
        <v>36</v>
      </c>
      <c r="C2099" s="58" t="str">
        <f t="shared" ref="C2099:Q2099" si="1952">IF(C11=$V$295,"O",IF(C11=$W$295,"O",IF(C11=$X$295,"O",IF(C11=$Y$295,"O",IF(C11=$Z$295,"O",IF(C11=$AA$295,"O",IF(C11=$AB$295,"O",IF(C11=$AC$295,"O",IF(C11=$AD$295,"O",IF(C11=$AE$295,"O",IF(C11=$AF$295,"O",IF(C11=$AG$295,"O",IF(C11=$AH$295,"O",IF(C11=$AI$295,"O",IF(C11=$AJ$295,"O",IF(C11=$AK$295,"O",IF(C11=$AL$295,"O",IF(C11=$AM$295,"O",IF(C11=$AN$295,"O",IF(C11=$AO$295,"O",IF(C11=$AP$295,"O",IF(C11=$AQ$295,"O",IF(C11=$AR$295,"O",IF(C11=$AS$295,"O","X"))))))))))))))))))))))))</f>
        <v>O</v>
      </c>
      <c r="D2099" s="58" t="str">
        <f t="shared" si="1952"/>
        <v>O</v>
      </c>
      <c r="E2099" s="58" t="str">
        <f t="shared" si="1952"/>
        <v>O</v>
      </c>
      <c r="F2099" s="58" t="str">
        <f t="shared" si="1952"/>
        <v>O</v>
      </c>
      <c r="G2099" s="58" t="str">
        <f t="shared" si="1952"/>
        <v>O</v>
      </c>
      <c r="H2099" s="58" t="str">
        <f t="shared" si="1952"/>
        <v>O</v>
      </c>
      <c r="I2099" s="58" t="str">
        <f t="shared" si="1952"/>
        <v>O</v>
      </c>
      <c r="J2099" s="58" t="str">
        <f t="shared" si="1952"/>
        <v>O</v>
      </c>
      <c r="K2099" s="58" t="str">
        <f t="shared" si="1952"/>
        <v>O</v>
      </c>
      <c r="L2099" s="58" t="str">
        <f t="shared" si="1952"/>
        <v>O</v>
      </c>
      <c r="M2099" s="58" t="str">
        <f t="shared" si="1952"/>
        <v>O</v>
      </c>
      <c r="N2099" s="58" t="str">
        <f t="shared" si="1952"/>
        <v>O</v>
      </c>
      <c r="O2099" s="58" t="str">
        <f t="shared" si="1952"/>
        <v>O</v>
      </c>
      <c r="P2099" s="58" t="str">
        <f t="shared" si="1952"/>
        <v>O</v>
      </c>
      <c r="Q2099" s="58" t="str">
        <f t="shared" si="1952"/>
        <v>O</v>
      </c>
    </row>
    <row r="2100" spans="1:70">
      <c r="A2100" s="780"/>
      <c r="B2100" s="58" t="s">
        <v>21</v>
      </c>
      <c r="C2100" s="58" t="str">
        <f t="shared" ref="C2100:Q2100" si="1953">IF(C12=$V$295,"O",IF(C12=$W$295,"O",IF(C12=$X$295,"O",IF(C12=$Y$295,"O",IF(C12=$Z$295,"O",IF(C12=$AA$295,"O",IF(C12=$AB$295,"O",IF(C12=$AC$295,"O",IF(C12=$AD$295,"O",IF(C12=$AE$295,"O",IF(C12=$AF$295,"O",IF(C12=$AG$295,"O",IF(C12=$AH$295,"O",IF(C12=$AI$295,"O",IF(C12=$AJ$295,"O",IF(C12=$AK$295,"O",IF(C12=$AL$295,"O",IF(C12=$AM$295,"O",IF(C12=$AN$295,"O",IF(C12=$AO$295,"O",IF(C12=$AP$295,"O",IF(C12=$AQ$295,"O",IF(C12=$AR$295,"O",IF(C12=$AS$295,"O","X"))))))))))))))))))))))))</f>
        <v>O</v>
      </c>
      <c r="D2100" s="58" t="str">
        <f t="shared" si="1953"/>
        <v>O</v>
      </c>
      <c r="E2100" s="58" t="str">
        <f t="shared" si="1953"/>
        <v>O</v>
      </c>
      <c r="F2100" s="58" t="str">
        <f t="shared" si="1953"/>
        <v>O</v>
      </c>
      <c r="G2100" s="58" t="str">
        <f t="shared" si="1953"/>
        <v>O</v>
      </c>
      <c r="H2100" s="58" t="str">
        <f t="shared" si="1953"/>
        <v>O</v>
      </c>
      <c r="I2100" s="58" t="str">
        <f t="shared" si="1953"/>
        <v>O</v>
      </c>
      <c r="J2100" s="58" t="str">
        <f t="shared" si="1953"/>
        <v>O</v>
      </c>
      <c r="K2100" s="58" t="str">
        <f t="shared" si="1953"/>
        <v>O</v>
      </c>
      <c r="L2100" s="58" t="str">
        <f t="shared" si="1953"/>
        <v>O</v>
      </c>
      <c r="M2100" s="58" t="str">
        <f t="shared" si="1953"/>
        <v>O</v>
      </c>
      <c r="N2100" s="58" t="str">
        <f t="shared" si="1953"/>
        <v>O</v>
      </c>
      <c r="O2100" s="58" t="str">
        <f t="shared" si="1953"/>
        <v>O</v>
      </c>
      <c r="P2100" s="58" t="str">
        <f t="shared" si="1953"/>
        <v>O</v>
      </c>
      <c r="Q2100" s="58" t="str">
        <f t="shared" si="1953"/>
        <v>O</v>
      </c>
    </row>
    <row r="2101" spans="1:70">
      <c r="A2101" s="781"/>
      <c r="B2101" s="30" t="s">
        <v>46</v>
      </c>
      <c r="C2101" s="47">
        <f>COUNTIF(C2095:C2100,"O")</f>
        <v>3</v>
      </c>
      <c r="D2101" s="47">
        <f t="shared" ref="D2101:P2101" si="1954">COUNTIF(D2095:D2100,"O")</f>
        <v>3</v>
      </c>
      <c r="E2101" s="47">
        <f t="shared" si="1954"/>
        <v>3</v>
      </c>
      <c r="F2101" s="47">
        <f t="shared" si="1954"/>
        <v>3</v>
      </c>
      <c r="G2101" s="47">
        <f t="shared" si="1954"/>
        <v>3</v>
      </c>
      <c r="H2101" s="47">
        <f t="shared" si="1954"/>
        <v>3</v>
      </c>
      <c r="I2101" s="47">
        <f t="shared" si="1954"/>
        <v>3</v>
      </c>
      <c r="J2101" s="47">
        <f t="shared" si="1954"/>
        <v>3</v>
      </c>
      <c r="K2101" s="47">
        <f t="shared" si="1954"/>
        <v>3</v>
      </c>
      <c r="L2101" s="47">
        <f t="shared" si="1954"/>
        <v>3</v>
      </c>
      <c r="M2101" s="47">
        <f t="shared" si="1954"/>
        <v>3</v>
      </c>
      <c r="N2101" s="47">
        <f t="shared" si="1954"/>
        <v>3</v>
      </c>
      <c r="O2101" s="47">
        <f t="shared" si="1954"/>
        <v>3</v>
      </c>
      <c r="P2101" s="47">
        <f t="shared" si="1954"/>
        <v>3</v>
      </c>
      <c r="Q2101" s="47">
        <f>COUNTIF(Q2095:Q2100,"O")</f>
        <v>3</v>
      </c>
    </row>
    <row r="2102" spans="1:70">
      <c r="A2102" s="22">
        <v>280</v>
      </c>
      <c r="B2102" s="154" t="s">
        <v>1111</v>
      </c>
      <c r="C2102" s="58" t="str">
        <f>C2094&amp;C2101</f>
        <v>33</v>
      </c>
      <c r="D2102" s="58" t="str">
        <f>D2094&amp;D2101</f>
        <v>33</v>
      </c>
      <c r="E2102" s="58" t="str">
        <f t="shared" ref="E2102:N2102" si="1955">E2094&amp;E2101</f>
        <v>33</v>
      </c>
      <c r="F2102" s="58" t="str">
        <f t="shared" si="1955"/>
        <v>33</v>
      </c>
      <c r="G2102" s="58" t="str">
        <f t="shared" si="1955"/>
        <v>33</v>
      </c>
      <c r="H2102" s="58" t="str">
        <f t="shared" si="1955"/>
        <v>33</v>
      </c>
      <c r="I2102" s="58" t="str">
        <f t="shared" si="1955"/>
        <v>33</v>
      </c>
      <c r="J2102" s="58" t="str">
        <f t="shared" si="1955"/>
        <v>33</v>
      </c>
      <c r="K2102" s="58" t="str">
        <f t="shared" si="1955"/>
        <v>33</v>
      </c>
      <c r="L2102" s="58" t="str">
        <f t="shared" si="1955"/>
        <v>33</v>
      </c>
      <c r="M2102" s="58" t="str">
        <f t="shared" si="1955"/>
        <v>33</v>
      </c>
      <c r="N2102" s="58" t="str">
        <f t="shared" si="1955"/>
        <v>33</v>
      </c>
      <c r="O2102" s="58" t="str">
        <f>O2094&amp;O2101</f>
        <v>33</v>
      </c>
      <c r="P2102" s="58" t="str">
        <f>P2094&amp;P2101</f>
        <v>33</v>
      </c>
      <c r="Q2102" s="58" t="str">
        <f>Q2094&amp;Q2101</f>
        <v>33</v>
      </c>
    </row>
    <row r="2103" spans="1:70">
      <c r="A2103" s="779">
        <v>281</v>
      </c>
      <c r="B2103" s="58" t="s">
        <v>32</v>
      </c>
      <c r="C2103" s="58" t="str">
        <f>IF(C7=$V$297,"O",IF(C7=$W$297,"O",IF(C7=$X$297,"O",IF(C7=$Y$297,"O",IF(C7=$Z$297,"O",IF(C7=$AA$297,"O",IF(C7=$AB$297,"O",IF(C7=$AC$297,"O",IF(C7=$AD$297,"O",IF(C7=$AE$297,"O",IF(C7=$AF$297,"O",IF(C7=$AG$297,"O",IF(C7=$AH$297,"O",IF(C7=$AI$297,"O",IF(C7=$AJ$297,"O",IF(C7=$AK$297,"O",IF(C7=$AL$297,"O",IF(C7=$AM$297,"O",IF(C7=$AN$297,"O",IF(C7=$AO$297,"O",IF(C7=$AP$297,"O",IF(C7=$AQ$297,"O",IF(C7=$AR$297,"O",IF(C7=$AS$297,"O",IF(C7=$AT$297,"O","X")))))))))))))))))))))))))</f>
        <v>O</v>
      </c>
      <c r="D2103" s="58" t="str">
        <f t="shared" ref="D2103:Q2103" si="1956">IF(D7=$V$297,"O",IF(D7=$W$297,"O",IF(D7=$X$297,"O",IF(D7=$Y$297,"O",IF(D7=$Z$297,"O",IF(D7=$AA$297,"O",IF(D7=$AB$297,"O",IF(D7=$AC$297,"O",IF(D7=$AD$297,"O",IF(D7=$AE$297,"O",IF(D7=$AF$297,"O",IF(D7=$AG$297,"O",IF(D7=$AH$297,"O",IF(D7=$AI$297,"O",IF(D7=$AJ$297,"O",IF(D7=$AK$297,"O",IF(D7=$AL$297,"O",IF(D7=$AM$297,"O",IF(D7=$AN$297,"O",IF(D7=$AO$297,"O",IF(D7=$AP$297,"O",IF(D7=$AQ$297,"O",IF(D7=$AR$297,"O",IF(D7=$AS$297,"O",IF(D7=$AT$297,"O","X")))))))))))))))))))))))))</f>
        <v>O</v>
      </c>
      <c r="E2103" s="58" t="str">
        <f t="shared" si="1956"/>
        <v>O</v>
      </c>
      <c r="F2103" s="58" t="str">
        <f t="shared" si="1956"/>
        <v>O</v>
      </c>
      <c r="G2103" s="58" t="str">
        <f t="shared" si="1956"/>
        <v>O</v>
      </c>
      <c r="H2103" s="58" t="str">
        <f t="shared" si="1956"/>
        <v>O</v>
      </c>
      <c r="I2103" s="58" t="str">
        <f t="shared" si="1956"/>
        <v>O</v>
      </c>
      <c r="J2103" s="58" t="str">
        <f t="shared" si="1956"/>
        <v>O</v>
      </c>
      <c r="K2103" s="58" t="str">
        <f t="shared" si="1956"/>
        <v>O</v>
      </c>
      <c r="L2103" s="58" t="str">
        <f t="shared" si="1956"/>
        <v>O</v>
      </c>
      <c r="M2103" s="58" t="str">
        <f t="shared" si="1956"/>
        <v>O</v>
      </c>
      <c r="N2103" s="58" t="str">
        <f t="shared" si="1956"/>
        <v>O</v>
      </c>
      <c r="O2103" s="58" t="str">
        <f t="shared" si="1956"/>
        <v>O</v>
      </c>
      <c r="P2103" s="58" t="str">
        <f t="shared" si="1956"/>
        <v>O</v>
      </c>
      <c r="Q2103" s="58" t="str">
        <f t="shared" si="1956"/>
        <v>O</v>
      </c>
    </row>
    <row r="2104" spans="1:70">
      <c r="A2104" s="780"/>
      <c r="B2104" s="58" t="s">
        <v>33</v>
      </c>
      <c r="C2104" s="58" t="str">
        <f t="shared" ref="C2104:Q2104" si="1957">IF(C8=$V$297,"O",IF(C8=$W$297,"O",IF(C8=$X$297,"O",IF(C8=$Y$297,"O",IF(C8=$Z$297,"O",IF(C8=$AA$297,"O",IF(C8=$AB$297,"O",IF(C8=$AC$297,"O",IF(C8=$AD$297,"O",IF(C8=$AE$297,"O",IF(C8=$AF$297,"O",IF(C8=$AG$297,"O",IF(C8=$AH$297,"O",IF(C8=$AI$297,"O",IF(C8=$AJ$297,"O",IF(C8=$AK$297,"O",IF(C8=$AL$297,"O",IF(C8=$AM$297,"O",IF(C8=$AN$297,"O",IF(C8=$AO$297,"O",IF(C8=$AP$297,"O",IF(C8=$AQ$297,"O",IF(C8=$AR$297,"O",IF(C8=$AS$297,"O",IF(C8=$AT$297,"O","X")))))))))))))))))))))))))</f>
        <v>O</v>
      </c>
      <c r="D2104" s="58" t="str">
        <f t="shared" si="1957"/>
        <v>O</v>
      </c>
      <c r="E2104" s="58" t="str">
        <f t="shared" si="1957"/>
        <v>O</v>
      </c>
      <c r="F2104" s="58" t="str">
        <f t="shared" si="1957"/>
        <v>O</v>
      </c>
      <c r="G2104" s="58" t="str">
        <f t="shared" si="1957"/>
        <v>O</v>
      </c>
      <c r="H2104" s="58" t="str">
        <f t="shared" si="1957"/>
        <v>O</v>
      </c>
      <c r="I2104" s="58" t="str">
        <f t="shared" si="1957"/>
        <v>O</v>
      </c>
      <c r="J2104" s="58" t="str">
        <f t="shared" si="1957"/>
        <v>O</v>
      </c>
      <c r="K2104" s="58" t="str">
        <f t="shared" si="1957"/>
        <v>O</v>
      </c>
      <c r="L2104" s="58" t="str">
        <f t="shared" si="1957"/>
        <v>O</v>
      </c>
      <c r="M2104" s="58" t="str">
        <f t="shared" si="1957"/>
        <v>O</v>
      </c>
      <c r="N2104" s="58" t="str">
        <f t="shared" si="1957"/>
        <v>O</v>
      </c>
      <c r="O2104" s="58" t="str">
        <f t="shared" si="1957"/>
        <v>O</v>
      </c>
      <c r="P2104" s="58" t="str">
        <f t="shared" si="1957"/>
        <v>O</v>
      </c>
      <c r="Q2104" s="58" t="str">
        <f t="shared" si="1957"/>
        <v>O</v>
      </c>
    </row>
    <row r="2105" spans="1:70">
      <c r="A2105" s="780"/>
      <c r="B2105" s="58" t="s">
        <v>34</v>
      </c>
      <c r="C2105" s="58" t="str">
        <f t="shared" ref="C2105:Q2105" si="1958">IF(C9=$V$297,"O",IF(C9=$W$297,"O",IF(C9=$X$297,"O",IF(C9=$Y$297,"O",IF(C9=$Z$297,"O",IF(C9=$AA$297,"O",IF(C9=$AB$297,"O",IF(C9=$AC$297,"O",IF(C9=$AD$297,"O",IF(C9=$AE$297,"O",IF(C9=$AF$297,"O",IF(C9=$AG$297,"O",IF(C9=$AH$297,"O",IF(C9=$AI$297,"O",IF(C9=$AJ$297,"O",IF(C9=$AK$297,"O",IF(C9=$AL$297,"O",IF(C9=$AM$297,"O",IF(C9=$AN$297,"O",IF(C9=$AO$297,"O",IF(C9=$AP$297,"O",IF(C9=$AQ$297,"O",IF(C9=$AR$297,"O",IF(C9=$AS$297,"O",IF(C9=$AT$297,"O","X")))))))))))))))))))))))))</f>
        <v>X</v>
      </c>
      <c r="D2105" s="58" t="str">
        <f t="shared" si="1958"/>
        <v>X</v>
      </c>
      <c r="E2105" s="58" t="str">
        <f t="shared" si="1958"/>
        <v>X</v>
      </c>
      <c r="F2105" s="58" t="str">
        <f t="shared" si="1958"/>
        <v>X</v>
      </c>
      <c r="G2105" s="58" t="str">
        <f t="shared" si="1958"/>
        <v>X</v>
      </c>
      <c r="H2105" s="58" t="str">
        <f t="shared" si="1958"/>
        <v>X</v>
      </c>
      <c r="I2105" s="58" t="str">
        <f t="shared" si="1958"/>
        <v>X</v>
      </c>
      <c r="J2105" s="58" t="str">
        <f t="shared" si="1958"/>
        <v>X</v>
      </c>
      <c r="K2105" s="58" t="str">
        <f t="shared" si="1958"/>
        <v>X</v>
      </c>
      <c r="L2105" s="58" t="str">
        <f t="shared" si="1958"/>
        <v>X</v>
      </c>
      <c r="M2105" s="58" t="str">
        <f t="shared" si="1958"/>
        <v>X</v>
      </c>
      <c r="N2105" s="58" t="str">
        <f t="shared" si="1958"/>
        <v>X</v>
      </c>
      <c r="O2105" s="58" t="str">
        <f t="shared" si="1958"/>
        <v>X</v>
      </c>
      <c r="P2105" s="58" t="str">
        <f t="shared" si="1958"/>
        <v>X</v>
      </c>
      <c r="Q2105" s="58" t="str">
        <f t="shared" si="1958"/>
        <v>X</v>
      </c>
    </row>
    <row r="2106" spans="1:70">
      <c r="A2106" s="780"/>
      <c r="B2106" s="58" t="s">
        <v>35</v>
      </c>
      <c r="C2106" s="58" t="str">
        <f t="shared" ref="C2106:Q2106" si="1959">IF(C10=$V$297,"O",IF(C10=$W$297,"O",IF(C10=$X$297,"O",IF(C10=$Y$297,"O",IF(C10=$Z$297,"O",IF(C10=$AA$297,"O",IF(C10=$AB$297,"O",IF(C10=$AC$297,"O",IF(C10=$AD$297,"O",IF(C10=$AE$297,"O",IF(C10=$AF$297,"O",IF(C10=$AG$297,"O",IF(C10=$AH$297,"O",IF(C10=$AI$297,"O",IF(C10=$AJ$297,"O",IF(C10=$AK$297,"O",IF(C10=$AL$297,"O",IF(C10=$AM$297,"O",IF(C10=$AN$297,"O",IF(C10=$AO$297,"O",IF(C10=$AP$297,"O",IF(C10=$AQ$297,"O",IF(C10=$AR$297,"O",IF(C10=$AS$297,"O",IF(C10=$AT$297,"O","X")))))))))))))))))))))))))</f>
        <v>O</v>
      </c>
      <c r="D2106" s="58" t="str">
        <f t="shared" si="1959"/>
        <v>O</v>
      </c>
      <c r="E2106" s="58" t="str">
        <f t="shared" si="1959"/>
        <v>O</v>
      </c>
      <c r="F2106" s="58" t="str">
        <f t="shared" si="1959"/>
        <v>O</v>
      </c>
      <c r="G2106" s="58" t="str">
        <f t="shared" si="1959"/>
        <v>O</v>
      </c>
      <c r="H2106" s="58" t="str">
        <f t="shared" si="1959"/>
        <v>O</v>
      </c>
      <c r="I2106" s="58" t="str">
        <f t="shared" si="1959"/>
        <v>O</v>
      </c>
      <c r="J2106" s="58" t="str">
        <f t="shared" si="1959"/>
        <v>O</v>
      </c>
      <c r="K2106" s="58" t="str">
        <f t="shared" si="1959"/>
        <v>O</v>
      </c>
      <c r="L2106" s="58" t="str">
        <f t="shared" si="1959"/>
        <v>O</v>
      </c>
      <c r="M2106" s="58" t="str">
        <f t="shared" si="1959"/>
        <v>O</v>
      </c>
      <c r="N2106" s="58" t="str">
        <f t="shared" si="1959"/>
        <v>O</v>
      </c>
      <c r="O2106" s="58" t="str">
        <f t="shared" si="1959"/>
        <v>O</v>
      </c>
      <c r="P2106" s="58" t="str">
        <f t="shared" si="1959"/>
        <v>O</v>
      </c>
      <c r="Q2106" s="58" t="str">
        <f t="shared" si="1959"/>
        <v>O</v>
      </c>
      <c r="V2106" s="783"/>
      <c r="W2106" s="783"/>
      <c r="X2106" s="783"/>
      <c r="Y2106" s="783"/>
      <c r="Z2106" s="783"/>
      <c r="AA2106" s="783"/>
      <c r="AB2106" s="783"/>
      <c r="AC2106" s="783"/>
      <c r="AD2106" s="783"/>
    </row>
    <row r="2107" spans="1:70">
      <c r="A2107" s="780"/>
      <c r="B2107" s="58" t="s">
        <v>36</v>
      </c>
      <c r="C2107" s="58" t="str">
        <f t="shared" ref="C2107:Q2107" si="1960">IF(C11=$V$297,"O",IF(C11=$W$297,"O",IF(C11=$X$297,"O",IF(C11=$Y$297,"O",IF(C11=$Z$297,"O",IF(C11=$AA$297,"O",IF(C11=$AB$297,"O",IF(C11=$AC$297,"O",IF(C11=$AD$297,"O",IF(C11=$AE$297,"O",IF(C11=$AF$297,"O",IF(C11=$AG$297,"O",IF(C11=$AH$297,"O",IF(C11=$AI$297,"O",IF(C11=$AJ$297,"O",IF(C11=$AK$297,"O",IF(C11=$AL$297,"O",IF(C11=$AM$297,"O",IF(C11=$AN$297,"O",IF(C11=$AO$297,"O",IF(C11=$AP$297,"O",IF(C11=$AQ$297,"O",IF(C11=$AR$297,"O",IF(C11=$AS$297,"O",IF(C11=$AT$297,"O","X")))))))))))))))))))))))))</f>
        <v>X</v>
      </c>
      <c r="D2107" s="58" t="str">
        <f t="shared" si="1960"/>
        <v>X</v>
      </c>
      <c r="E2107" s="58" t="str">
        <f t="shared" si="1960"/>
        <v>X</v>
      </c>
      <c r="F2107" s="58" t="str">
        <f t="shared" si="1960"/>
        <v>X</v>
      </c>
      <c r="G2107" s="58" t="str">
        <f t="shared" si="1960"/>
        <v>X</v>
      </c>
      <c r="H2107" s="58" t="str">
        <f t="shared" si="1960"/>
        <v>X</v>
      </c>
      <c r="I2107" s="58" t="str">
        <f t="shared" si="1960"/>
        <v>X</v>
      </c>
      <c r="J2107" s="58" t="str">
        <f t="shared" si="1960"/>
        <v>X</v>
      </c>
      <c r="K2107" s="58" t="str">
        <f t="shared" si="1960"/>
        <v>X</v>
      </c>
      <c r="L2107" s="58" t="str">
        <f t="shared" si="1960"/>
        <v>X</v>
      </c>
      <c r="M2107" s="58" t="str">
        <f t="shared" si="1960"/>
        <v>X</v>
      </c>
      <c r="N2107" s="58" t="str">
        <f t="shared" si="1960"/>
        <v>X</v>
      </c>
      <c r="O2107" s="58" t="str">
        <f t="shared" si="1960"/>
        <v>X</v>
      </c>
      <c r="P2107" s="58" t="str">
        <f t="shared" si="1960"/>
        <v>X</v>
      </c>
      <c r="Q2107" s="58" t="str">
        <f t="shared" si="1960"/>
        <v>X</v>
      </c>
      <c r="V2107" s="257"/>
      <c r="W2107" s="257"/>
      <c r="X2107" s="257"/>
      <c r="Y2107" s="257"/>
      <c r="Z2107" s="257"/>
      <c r="AA2107" s="257"/>
      <c r="AB2107" s="257"/>
      <c r="AC2107" s="257"/>
      <c r="AD2107" s="257"/>
    </row>
    <row r="2108" spans="1:70">
      <c r="A2108" s="780"/>
      <c r="B2108" s="58" t="s">
        <v>21</v>
      </c>
      <c r="C2108" s="58" t="str">
        <f t="shared" ref="C2108:Q2108" si="1961">IF(C12=$V$297,"O",IF(C12=$W$297,"O",IF(C12=$X$297,"O",IF(C12=$Y$297,"O",IF(C12=$Z$297,"O",IF(C12=$AA$297,"O",IF(C12=$AB$297,"O",IF(C12=$AC$297,"O",IF(C12=$AD$297,"O",IF(C12=$AE$297,"O",IF(C12=$AF$297,"O",IF(C12=$AG$297,"O",IF(C12=$AH$297,"O",IF(C12=$AI$297,"O",IF(C12=$AJ$297,"O",IF(C12=$AK$297,"O",IF(C12=$AL$297,"O",IF(C12=$AM$297,"O",IF(C12=$AN$297,"O",IF(C12=$AO$297,"O",IF(C12=$AP$297,"O",IF(C12=$AQ$297,"O",IF(C12=$AR$297,"O",IF(C12=$AS$297,"O",IF(C12=$AT$297,"O","X")))))))))))))))))))))))))</f>
        <v>O</v>
      </c>
      <c r="D2108" s="58" t="str">
        <f t="shared" si="1961"/>
        <v>O</v>
      </c>
      <c r="E2108" s="58" t="str">
        <f t="shared" si="1961"/>
        <v>O</v>
      </c>
      <c r="F2108" s="58" t="str">
        <f t="shared" si="1961"/>
        <v>O</v>
      </c>
      <c r="G2108" s="58" t="str">
        <f t="shared" si="1961"/>
        <v>O</v>
      </c>
      <c r="H2108" s="58" t="str">
        <f t="shared" si="1961"/>
        <v>O</v>
      </c>
      <c r="I2108" s="58" t="str">
        <f t="shared" si="1961"/>
        <v>O</v>
      </c>
      <c r="J2108" s="58" t="str">
        <f t="shared" si="1961"/>
        <v>O</v>
      </c>
      <c r="K2108" s="58" t="str">
        <f t="shared" si="1961"/>
        <v>O</v>
      </c>
      <c r="L2108" s="58" t="str">
        <f t="shared" si="1961"/>
        <v>O</v>
      </c>
      <c r="M2108" s="58" t="str">
        <f t="shared" si="1961"/>
        <v>O</v>
      </c>
      <c r="N2108" s="58" t="str">
        <f t="shared" si="1961"/>
        <v>O</v>
      </c>
      <c r="O2108" s="58" t="str">
        <f t="shared" si="1961"/>
        <v>O</v>
      </c>
      <c r="P2108" s="58" t="str">
        <f t="shared" si="1961"/>
        <v>O</v>
      </c>
      <c r="Q2108" s="58" t="str">
        <f t="shared" si="1961"/>
        <v>O</v>
      </c>
      <c r="V2108" s="257"/>
      <c r="W2108" s="257"/>
      <c r="X2108" s="257"/>
      <c r="Y2108" s="257"/>
      <c r="Z2108" s="257"/>
      <c r="AA2108" s="257"/>
      <c r="AB2108" s="257"/>
      <c r="AC2108" s="257"/>
      <c r="AD2108" s="257"/>
    </row>
    <row r="2109" spans="1:70">
      <c r="A2109" s="781"/>
      <c r="B2109" s="30" t="s">
        <v>46</v>
      </c>
      <c r="C2109" s="47">
        <f>COUNTIF(C2103:C2108,"O")</f>
        <v>4</v>
      </c>
      <c r="D2109" s="47">
        <f t="shared" ref="D2109:P2109" si="1962">COUNTIF(D2103:D2108,"O")</f>
        <v>4</v>
      </c>
      <c r="E2109" s="47">
        <f t="shared" si="1962"/>
        <v>4</v>
      </c>
      <c r="F2109" s="47">
        <f t="shared" si="1962"/>
        <v>4</v>
      </c>
      <c r="G2109" s="47">
        <f t="shared" si="1962"/>
        <v>4</v>
      </c>
      <c r="H2109" s="47">
        <f t="shared" si="1962"/>
        <v>4</v>
      </c>
      <c r="I2109" s="47">
        <f t="shared" si="1962"/>
        <v>4</v>
      </c>
      <c r="J2109" s="47">
        <f t="shared" si="1962"/>
        <v>4</v>
      </c>
      <c r="K2109" s="47">
        <f t="shared" si="1962"/>
        <v>4</v>
      </c>
      <c r="L2109" s="47">
        <f t="shared" si="1962"/>
        <v>4</v>
      </c>
      <c r="M2109" s="47">
        <f t="shared" si="1962"/>
        <v>4</v>
      </c>
      <c r="N2109" s="47">
        <f t="shared" si="1962"/>
        <v>4</v>
      </c>
      <c r="O2109" s="47">
        <f t="shared" si="1962"/>
        <v>4</v>
      </c>
      <c r="P2109" s="47">
        <f t="shared" si="1962"/>
        <v>4</v>
      </c>
      <c r="Q2109" s="47">
        <f>COUNTIF(Q2103:Q2108,"O")</f>
        <v>4</v>
      </c>
      <c r="V2109" s="257"/>
      <c r="W2109" s="257"/>
      <c r="X2109" s="257"/>
      <c r="Y2109" s="257"/>
      <c r="Z2109" s="257"/>
      <c r="AA2109" s="257"/>
      <c r="AB2109" s="257"/>
      <c r="AC2109" s="257"/>
      <c r="AD2109" s="257"/>
    </row>
    <row r="2110" spans="1:70">
      <c r="A2110" s="779">
        <v>282</v>
      </c>
      <c r="B2110" s="58" t="s">
        <v>32</v>
      </c>
      <c r="C2110" s="58" t="str">
        <f>IF(C7=$V$298,"O",IF(C7=$W$298,"O",IF(C7=$X$298,"O",IF(C7=$Y$298,"O",IF(C7=$Z$298,"O",IF(C7=$AA$298,"O",IF(C7=$AB$298,"O",IF(C7=$AC$298,"O",IF(C7=$AD$298,"O",IF(C7=$AE$298,"O",IF(C7=$AF$298,"O",IF(C7=$AG$298,"O",IF(C7=$AH$298,"O",IF(C7=$AI$298,"O",IF(C7=$AJ$298,"O",IF(C7=$AK$298,"O",IF(C7=$AL$298,"O",IF(C7=$AM$298,"O",IF(C7=$AN$298,"O",IF(C7=$AO$298,"O",IF(C7=$AP$298,"O",IF(C7=$AQ$298,"O",IF(C7=$AR$298,"O",IF(C7=$AS$298,"O",IF(C7=$AT$298,"O","X")))))))))))))))))))))))))</f>
        <v>X</v>
      </c>
      <c r="D2110" s="58" t="str">
        <f t="shared" ref="D2110:Q2110" si="1963">IF(D7=$V$298,"O",IF(D7=$W$298,"O",IF(D7=$X$298,"O",IF(D7=$Y$298,"O",IF(D7=$Z$298,"O",IF(D7=$AA$298,"O",IF(D7=$AB$298,"O",IF(D7=$AC$298,"O",IF(D7=$AD$298,"O",IF(D7=$AE$298,"O",IF(D7=$AF$298,"O",IF(D7=$AG$298,"O",IF(D7=$AH$298,"O",IF(D7=$AI$298,"O",IF(D7=$AJ$298,"O",IF(D7=$AK$298,"O",IF(D7=$AL$298,"O",IF(D7=$AM$298,"O",IF(D7=$AN$298,"O",IF(D7=$AO$298,"O",IF(D7=$AP$298,"O",IF(D7=$AQ$298,"O",IF(D7=$AR$298,"O",IF(D7=$AS$298,"O",IF(D7=$AT$298,"O","X")))))))))))))))))))))))))</f>
        <v>X</v>
      </c>
      <c r="E2110" s="58" t="str">
        <f t="shared" si="1963"/>
        <v>X</v>
      </c>
      <c r="F2110" s="58" t="str">
        <f t="shared" si="1963"/>
        <v>X</v>
      </c>
      <c r="G2110" s="58" t="str">
        <f t="shared" si="1963"/>
        <v>X</v>
      </c>
      <c r="H2110" s="58" t="str">
        <f t="shared" si="1963"/>
        <v>X</v>
      </c>
      <c r="I2110" s="58" t="str">
        <f t="shared" si="1963"/>
        <v>X</v>
      </c>
      <c r="J2110" s="58" t="str">
        <f t="shared" si="1963"/>
        <v>X</v>
      </c>
      <c r="K2110" s="58" t="str">
        <f t="shared" si="1963"/>
        <v>X</v>
      </c>
      <c r="L2110" s="58" t="str">
        <f t="shared" si="1963"/>
        <v>X</v>
      </c>
      <c r="M2110" s="58" t="str">
        <f t="shared" si="1963"/>
        <v>X</v>
      </c>
      <c r="N2110" s="58" t="str">
        <f t="shared" si="1963"/>
        <v>X</v>
      </c>
      <c r="O2110" s="58" t="str">
        <f t="shared" si="1963"/>
        <v>X</v>
      </c>
      <c r="P2110" s="58" t="str">
        <f t="shared" si="1963"/>
        <v>X</v>
      </c>
      <c r="Q2110" s="58" t="str">
        <f t="shared" si="1963"/>
        <v>X</v>
      </c>
      <c r="V2110" s="257"/>
      <c r="W2110" s="257"/>
      <c r="X2110" s="257"/>
      <c r="Y2110" s="257"/>
      <c r="Z2110" s="257"/>
      <c r="AA2110" s="257"/>
      <c r="AB2110" s="257"/>
      <c r="AC2110" s="257"/>
      <c r="AD2110" s="257"/>
    </row>
    <row r="2111" spans="1:70">
      <c r="A2111" s="780"/>
      <c r="B2111" s="58" t="s">
        <v>33</v>
      </c>
      <c r="C2111" s="58" t="str">
        <f t="shared" ref="C2111:Q2111" si="1964">IF(C8=$V$298,"O",IF(C8=$W$298,"O",IF(C8=$X$298,"O",IF(C8=$Y$298,"O",IF(C8=$Z$298,"O",IF(C8=$AA$298,"O",IF(C8=$AB$298,"O",IF(C8=$AC$298,"O",IF(C8=$AD$298,"O",IF(C8=$AE$298,"O",IF(C8=$AF$298,"O",IF(C8=$AG$298,"O",IF(C8=$AH$298,"O",IF(C8=$AI$298,"O",IF(C8=$AJ$298,"O",IF(C8=$AK$298,"O",IF(C8=$AL$298,"O",IF(C8=$AM$298,"O",IF(C8=$AN$298,"O",IF(C8=$AO$298,"O",IF(C8=$AP$298,"O",IF(C8=$AQ$298,"O",IF(C8=$AR$298,"O",IF(C8=$AS$298,"O",IF(C8=$AT$298,"O","X")))))))))))))))))))))))))</f>
        <v>X</v>
      </c>
      <c r="D2111" s="58" t="str">
        <f t="shared" si="1964"/>
        <v>X</v>
      </c>
      <c r="E2111" s="58" t="str">
        <f t="shared" si="1964"/>
        <v>X</v>
      </c>
      <c r="F2111" s="58" t="str">
        <f t="shared" si="1964"/>
        <v>X</v>
      </c>
      <c r="G2111" s="58" t="str">
        <f t="shared" si="1964"/>
        <v>X</v>
      </c>
      <c r="H2111" s="58" t="str">
        <f t="shared" si="1964"/>
        <v>X</v>
      </c>
      <c r="I2111" s="58" t="str">
        <f t="shared" si="1964"/>
        <v>X</v>
      </c>
      <c r="J2111" s="58" t="str">
        <f t="shared" si="1964"/>
        <v>X</v>
      </c>
      <c r="K2111" s="58" t="str">
        <f t="shared" si="1964"/>
        <v>X</v>
      </c>
      <c r="L2111" s="58" t="str">
        <f t="shared" si="1964"/>
        <v>X</v>
      </c>
      <c r="M2111" s="58" t="str">
        <f t="shared" si="1964"/>
        <v>X</v>
      </c>
      <c r="N2111" s="58" t="str">
        <f t="shared" si="1964"/>
        <v>X</v>
      </c>
      <c r="O2111" s="58" t="str">
        <f t="shared" si="1964"/>
        <v>X</v>
      </c>
      <c r="P2111" s="58" t="str">
        <f t="shared" si="1964"/>
        <v>X</v>
      </c>
      <c r="Q2111" s="58" t="str">
        <f t="shared" si="1964"/>
        <v>X</v>
      </c>
      <c r="V2111" s="257"/>
      <c r="W2111" s="257"/>
      <c r="X2111" s="257"/>
      <c r="Y2111" s="257"/>
      <c r="Z2111" s="257"/>
      <c r="AA2111" s="257"/>
      <c r="AB2111" s="257"/>
      <c r="AC2111" s="257"/>
      <c r="AD2111" s="257"/>
      <c r="BR2111"/>
    </row>
    <row r="2112" spans="1:70">
      <c r="A2112" s="780"/>
      <c r="B2112" s="58" t="s">
        <v>34</v>
      </c>
      <c r="C2112" s="58" t="str">
        <f t="shared" ref="C2112:Q2112" si="1965">IF(C9=$V$298,"O",IF(C9=$W$298,"O",IF(C9=$X$298,"O",IF(C9=$Y$298,"O",IF(C9=$Z$298,"O",IF(C9=$AA$298,"O",IF(C9=$AB$298,"O",IF(C9=$AC$298,"O",IF(C9=$AD$298,"O",IF(C9=$AE$298,"O",IF(C9=$AF$298,"O",IF(C9=$AG$298,"O",IF(C9=$AH$298,"O",IF(C9=$AI$298,"O",IF(C9=$AJ$298,"O",IF(C9=$AK$298,"O",IF(C9=$AL$298,"O",IF(C9=$AM$298,"O",IF(C9=$AN$298,"O",IF(C9=$AO$298,"O",IF(C9=$AP$298,"O",IF(C9=$AQ$298,"O",IF(C9=$AR$298,"O",IF(C9=$AS$298,"O",IF(C9=$AT$298,"O","X")))))))))))))))))))))))))</f>
        <v>O</v>
      </c>
      <c r="D2112" s="58" t="str">
        <f t="shared" si="1965"/>
        <v>O</v>
      </c>
      <c r="E2112" s="58" t="str">
        <f t="shared" si="1965"/>
        <v>O</v>
      </c>
      <c r="F2112" s="58" t="str">
        <f t="shared" si="1965"/>
        <v>O</v>
      </c>
      <c r="G2112" s="58" t="str">
        <f t="shared" si="1965"/>
        <v>O</v>
      </c>
      <c r="H2112" s="58" t="str">
        <f t="shared" si="1965"/>
        <v>O</v>
      </c>
      <c r="I2112" s="58" t="str">
        <f t="shared" si="1965"/>
        <v>O</v>
      </c>
      <c r="J2112" s="58" t="str">
        <f t="shared" si="1965"/>
        <v>O</v>
      </c>
      <c r="K2112" s="58" t="str">
        <f t="shared" si="1965"/>
        <v>O</v>
      </c>
      <c r="L2112" s="58" t="str">
        <f t="shared" si="1965"/>
        <v>O</v>
      </c>
      <c r="M2112" s="58" t="str">
        <f t="shared" si="1965"/>
        <v>O</v>
      </c>
      <c r="N2112" s="58" t="str">
        <f t="shared" si="1965"/>
        <v>O</v>
      </c>
      <c r="O2112" s="58" t="str">
        <f t="shared" si="1965"/>
        <v>O</v>
      </c>
      <c r="P2112" s="58" t="str">
        <f t="shared" si="1965"/>
        <v>O</v>
      </c>
      <c r="Q2112" s="58" t="str">
        <f t="shared" si="1965"/>
        <v>O</v>
      </c>
      <c r="BR2112"/>
    </row>
    <row r="2113" spans="1:70">
      <c r="A2113" s="780"/>
      <c r="B2113" s="58" t="s">
        <v>35</v>
      </c>
      <c r="C2113" s="58" t="str">
        <f t="shared" ref="C2113:Q2113" si="1966">IF(C10=$V$298,"O",IF(C10=$W$298,"O",IF(C10=$X$298,"O",IF(C10=$Y$298,"O",IF(C10=$Z$298,"O",IF(C10=$AA$298,"O",IF(C10=$AB$298,"O",IF(C10=$AC$298,"O",IF(C10=$AD$298,"O",IF(C10=$AE$298,"O",IF(C10=$AF$298,"O",IF(C10=$AG$298,"O",IF(C10=$AH$298,"O",IF(C10=$AI$298,"O",IF(C10=$AJ$298,"O",IF(C10=$AK$298,"O",IF(C10=$AL$298,"O",IF(C10=$AM$298,"O",IF(C10=$AN$298,"O",IF(C10=$AO$298,"O",IF(C10=$AP$298,"O",IF(C10=$AQ$298,"O",IF(C10=$AR$298,"O",IF(C10=$AS$298,"O",IF(C10=$AT$298,"O","X")))))))))))))))))))))))))</f>
        <v>X</v>
      </c>
      <c r="D2113" s="58" t="str">
        <f t="shared" si="1966"/>
        <v>X</v>
      </c>
      <c r="E2113" s="58" t="str">
        <f t="shared" si="1966"/>
        <v>X</v>
      </c>
      <c r="F2113" s="58" t="str">
        <f t="shared" si="1966"/>
        <v>X</v>
      </c>
      <c r="G2113" s="58" t="str">
        <f t="shared" si="1966"/>
        <v>X</v>
      </c>
      <c r="H2113" s="58" t="str">
        <f t="shared" si="1966"/>
        <v>X</v>
      </c>
      <c r="I2113" s="58" t="str">
        <f t="shared" si="1966"/>
        <v>X</v>
      </c>
      <c r="J2113" s="58" t="str">
        <f t="shared" si="1966"/>
        <v>X</v>
      </c>
      <c r="K2113" s="58" t="str">
        <f t="shared" si="1966"/>
        <v>X</v>
      </c>
      <c r="L2113" s="58" t="str">
        <f t="shared" si="1966"/>
        <v>X</v>
      </c>
      <c r="M2113" s="58" t="str">
        <f t="shared" si="1966"/>
        <v>X</v>
      </c>
      <c r="N2113" s="58" t="str">
        <f t="shared" si="1966"/>
        <v>X</v>
      </c>
      <c r="O2113" s="58" t="str">
        <f t="shared" si="1966"/>
        <v>X</v>
      </c>
      <c r="P2113" s="58" t="str">
        <f t="shared" si="1966"/>
        <v>X</v>
      </c>
      <c r="Q2113" s="58" t="str">
        <f t="shared" si="1966"/>
        <v>X</v>
      </c>
      <c r="BR2113"/>
    </row>
    <row r="2114" spans="1:70">
      <c r="A2114" s="780"/>
      <c r="B2114" s="58" t="s">
        <v>36</v>
      </c>
      <c r="C2114" s="58" t="str">
        <f t="shared" ref="C2114:Q2114" si="1967">IF(C11=$V$298,"O",IF(C11=$W$298,"O",IF(C11=$X$298,"O",IF(C11=$Y$298,"O",IF(C11=$Z$298,"O",IF(C11=$AA$298,"O",IF(C11=$AB$298,"O",IF(C11=$AC$298,"O",IF(C11=$AD$298,"O",IF(C11=$AE$298,"O",IF(C11=$AF$298,"O",IF(C11=$AG$298,"O",IF(C11=$AH$298,"O",IF(C11=$AI$298,"O",IF(C11=$AJ$298,"O",IF(C11=$AK$298,"O",IF(C11=$AL$298,"O",IF(C11=$AM$298,"O",IF(C11=$AN$298,"O",IF(C11=$AO$298,"O",IF(C11=$AP$298,"O",IF(C11=$AQ$298,"O",IF(C11=$AR$298,"O",IF(C11=$AS$298,"O",IF(C11=$AT$298,"O","X")))))))))))))))))))))))))</f>
        <v>O</v>
      </c>
      <c r="D2114" s="58" t="str">
        <f t="shared" si="1967"/>
        <v>O</v>
      </c>
      <c r="E2114" s="58" t="str">
        <f t="shared" si="1967"/>
        <v>O</v>
      </c>
      <c r="F2114" s="58" t="str">
        <f t="shared" si="1967"/>
        <v>O</v>
      </c>
      <c r="G2114" s="58" t="str">
        <f t="shared" si="1967"/>
        <v>O</v>
      </c>
      <c r="H2114" s="58" t="str">
        <f t="shared" si="1967"/>
        <v>O</v>
      </c>
      <c r="I2114" s="58" t="str">
        <f t="shared" si="1967"/>
        <v>O</v>
      </c>
      <c r="J2114" s="58" t="str">
        <f t="shared" si="1967"/>
        <v>O</v>
      </c>
      <c r="K2114" s="58" t="str">
        <f t="shared" si="1967"/>
        <v>O</v>
      </c>
      <c r="L2114" s="58" t="str">
        <f t="shared" si="1967"/>
        <v>O</v>
      </c>
      <c r="M2114" s="58" t="str">
        <f t="shared" si="1967"/>
        <v>O</v>
      </c>
      <c r="N2114" s="58" t="str">
        <f t="shared" si="1967"/>
        <v>O</v>
      </c>
      <c r="O2114" s="58" t="str">
        <f t="shared" si="1967"/>
        <v>O</v>
      </c>
      <c r="P2114" s="58" t="str">
        <f t="shared" si="1967"/>
        <v>O</v>
      </c>
      <c r="Q2114" s="58" t="str">
        <f t="shared" si="1967"/>
        <v>O</v>
      </c>
      <c r="BR2114"/>
    </row>
    <row r="2115" spans="1:70">
      <c r="A2115" s="780"/>
      <c r="B2115" s="58" t="s">
        <v>21</v>
      </c>
      <c r="C2115" s="58" t="str">
        <f t="shared" ref="C2115:Q2115" si="1968">IF(C12=$V$298,"O",IF(C12=$W$298,"O",IF(C12=$X$298,"O",IF(C12=$Y$298,"O",IF(C12=$Z$298,"O",IF(C12=$AA$298,"O",IF(C12=$AB$298,"O",IF(C12=$AC$298,"O",IF(C12=$AD$298,"O",IF(C12=$AE$298,"O",IF(C12=$AF$298,"O",IF(C12=$AG$298,"O",IF(C12=$AH$298,"O",IF(C12=$AI$298,"O",IF(C12=$AJ$298,"O",IF(C12=$AK$298,"O",IF(C12=$AL$298,"O",IF(C12=$AM$298,"O",IF(C12=$AN$298,"O",IF(C12=$AO$298,"O",IF(C12=$AP$298,"O",IF(C12=$AQ$298,"O",IF(C12=$AR$298,"O",IF(C12=$AS$298,"O",IF(C12=$AT$298,"O","X")))))))))))))))))))))))))</f>
        <v>X</v>
      </c>
      <c r="D2115" s="58" t="str">
        <f t="shared" si="1968"/>
        <v>X</v>
      </c>
      <c r="E2115" s="58" t="str">
        <f t="shared" si="1968"/>
        <v>X</v>
      </c>
      <c r="F2115" s="58" t="str">
        <f t="shared" si="1968"/>
        <v>X</v>
      </c>
      <c r="G2115" s="58" t="str">
        <f t="shared" si="1968"/>
        <v>X</v>
      </c>
      <c r="H2115" s="58" t="str">
        <f t="shared" si="1968"/>
        <v>X</v>
      </c>
      <c r="I2115" s="58" t="str">
        <f t="shared" si="1968"/>
        <v>X</v>
      </c>
      <c r="J2115" s="58" t="str">
        <f t="shared" si="1968"/>
        <v>X</v>
      </c>
      <c r="K2115" s="58" t="str">
        <f t="shared" si="1968"/>
        <v>X</v>
      </c>
      <c r="L2115" s="58" t="str">
        <f t="shared" si="1968"/>
        <v>X</v>
      </c>
      <c r="M2115" s="58" t="str">
        <f t="shared" si="1968"/>
        <v>X</v>
      </c>
      <c r="N2115" s="58" t="str">
        <f t="shared" si="1968"/>
        <v>X</v>
      </c>
      <c r="O2115" s="58" t="str">
        <f t="shared" si="1968"/>
        <v>X</v>
      </c>
      <c r="P2115" s="58" t="str">
        <f t="shared" si="1968"/>
        <v>X</v>
      </c>
      <c r="Q2115" s="58" t="str">
        <f t="shared" si="1968"/>
        <v>X</v>
      </c>
      <c r="BR2115"/>
    </row>
    <row r="2116" spans="1:70">
      <c r="A2116" s="781"/>
      <c r="B2116" s="30" t="s">
        <v>46</v>
      </c>
      <c r="C2116" s="47">
        <f>COUNTIF(C2110:C2115,"O")</f>
        <v>2</v>
      </c>
      <c r="D2116" s="47">
        <f t="shared" ref="D2116:P2116" si="1969">COUNTIF(D2110:D2115,"O")</f>
        <v>2</v>
      </c>
      <c r="E2116" s="47">
        <f t="shared" si="1969"/>
        <v>2</v>
      </c>
      <c r="F2116" s="47">
        <f t="shared" si="1969"/>
        <v>2</v>
      </c>
      <c r="G2116" s="47">
        <f t="shared" si="1969"/>
        <v>2</v>
      </c>
      <c r="H2116" s="47">
        <f t="shared" si="1969"/>
        <v>2</v>
      </c>
      <c r="I2116" s="47">
        <f t="shared" si="1969"/>
        <v>2</v>
      </c>
      <c r="J2116" s="47">
        <f t="shared" si="1969"/>
        <v>2</v>
      </c>
      <c r="K2116" s="47">
        <f t="shared" si="1969"/>
        <v>2</v>
      </c>
      <c r="L2116" s="47">
        <f t="shared" si="1969"/>
        <v>2</v>
      </c>
      <c r="M2116" s="47">
        <f t="shared" si="1969"/>
        <v>2</v>
      </c>
      <c r="N2116" s="47">
        <f t="shared" si="1969"/>
        <v>2</v>
      </c>
      <c r="O2116" s="47">
        <f t="shared" si="1969"/>
        <v>2</v>
      </c>
      <c r="P2116" s="47">
        <f t="shared" si="1969"/>
        <v>2</v>
      </c>
      <c r="Q2116" s="47">
        <f>COUNTIF(Q2110:Q2115,"O")</f>
        <v>2</v>
      </c>
      <c r="BR2116"/>
    </row>
    <row r="2117" spans="1:70">
      <c r="A2117" s="22">
        <v>283</v>
      </c>
      <c r="B2117" s="154" t="s">
        <v>1112</v>
      </c>
      <c r="C2117" s="58" t="str">
        <f>C2109&amp;C2116</f>
        <v>42</v>
      </c>
      <c r="D2117" s="58" t="str">
        <f>D2109&amp;D2116</f>
        <v>42</v>
      </c>
      <c r="E2117" s="58" t="str">
        <f t="shared" ref="E2117:N2117" si="1970">E2109&amp;E2116</f>
        <v>42</v>
      </c>
      <c r="F2117" s="58" t="str">
        <f t="shared" si="1970"/>
        <v>42</v>
      </c>
      <c r="G2117" s="58" t="str">
        <f t="shared" si="1970"/>
        <v>42</v>
      </c>
      <c r="H2117" s="58" t="str">
        <f t="shared" si="1970"/>
        <v>42</v>
      </c>
      <c r="I2117" s="58" t="str">
        <f t="shared" si="1970"/>
        <v>42</v>
      </c>
      <c r="J2117" s="58" t="str">
        <f t="shared" si="1970"/>
        <v>42</v>
      </c>
      <c r="K2117" s="58" t="str">
        <f t="shared" si="1970"/>
        <v>42</v>
      </c>
      <c r="L2117" s="58" t="str">
        <f t="shared" si="1970"/>
        <v>42</v>
      </c>
      <c r="M2117" s="58" t="str">
        <f t="shared" si="1970"/>
        <v>42</v>
      </c>
      <c r="N2117" s="58" t="str">
        <f t="shared" si="1970"/>
        <v>42</v>
      </c>
      <c r="O2117" s="58" t="str">
        <f>O2109&amp;O2116</f>
        <v>42</v>
      </c>
      <c r="P2117" s="58" t="str">
        <f>P2109&amp;P2116</f>
        <v>42</v>
      </c>
      <c r="Q2117" s="58" t="str">
        <f>Q2109&amp;Q2116</f>
        <v>42</v>
      </c>
      <c r="BR2117"/>
    </row>
    <row r="2118" spans="1:70">
      <c r="A2118" s="779">
        <v>284</v>
      </c>
      <c r="B2118" s="58" t="s">
        <v>32</v>
      </c>
      <c r="C2118" s="58" t="str">
        <f>IF(C7=$V$300,"O",IF(C7=$W$300,"O",IF(C7=$X$300,"O",IF(C7=$Y$300,"O",IF(C7=$Z$300,"O",IF(C7=$AA$300,"O",IF(C7=$AB$300,"O",IF(C7=$AC$300,"O",IF(C7=$AD$300,"O",IF(C7=$AE$300,"O",IF(C7=$AF$300,"O",IF(C7=$AG$300,"O",IF(C7=$AH$300,"O",IF(C7=$AI$300,"O",IF(C7=$AJ$300,"O",IF(C7=$AK$300,"O",IF(C7=$AL$300,"O",IF(C7=$AM$300,"O",IF(C7=$AN$300,"O",IF(C7=$AO$300,"O",IF(C7=$AP$300,"O",IF(C7=$AQ$300,"O",IF(C7=$AR$300,"O",IF(C7=$AS$300,"O",IF(C7=$AT$300,"O",IF(C7=$AU$300,"O",IF(C7=$AV$300,"O","X")))))))))))))))))))))))))))</f>
        <v>X</v>
      </c>
      <c r="D2118" s="58" t="str">
        <f t="shared" ref="D2118:Q2118" si="1971">IF(D7=$V$300,"O",IF(D7=$W$300,"O",IF(D7=$X$300,"O",IF(D7=$Y$300,"O",IF(D7=$Z$300,"O",IF(D7=$AA$300,"O",IF(D7=$AB$300,"O",IF(D7=$AC$300,"O",IF(D7=$AD$300,"O",IF(D7=$AE$300,"O",IF(D7=$AF$300,"O",IF(D7=$AG$300,"O",IF(D7=$AH$300,"O",IF(D7=$AI$300,"O",IF(D7=$AJ$300,"O",IF(D7=$AK$300,"O",IF(D7=$AL$300,"O",IF(D7=$AM$300,"O",IF(D7=$AN$300,"O",IF(D7=$AO$300,"O",IF(D7=$AP$300,"O",IF(D7=$AQ$300,"O",IF(D7=$AR$300,"O",IF(D7=$AS$300,"O",IF(D7=$AT$300,"O",IF(D7=$AU$300,"O",IF(D7=$AV$300,"O","X")))))))))))))))))))))))))))</f>
        <v>X</v>
      </c>
      <c r="E2118" s="58" t="str">
        <f t="shared" si="1971"/>
        <v>X</v>
      </c>
      <c r="F2118" s="58" t="str">
        <f t="shared" si="1971"/>
        <v>X</v>
      </c>
      <c r="G2118" s="58" t="str">
        <f t="shared" si="1971"/>
        <v>X</v>
      </c>
      <c r="H2118" s="58" t="str">
        <f t="shared" si="1971"/>
        <v>X</v>
      </c>
      <c r="I2118" s="58" t="str">
        <f t="shared" si="1971"/>
        <v>X</v>
      </c>
      <c r="J2118" s="58" t="str">
        <f t="shared" si="1971"/>
        <v>X</v>
      </c>
      <c r="K2118" s="58" t="str">
        <f t="shared" si="1971"/>
        <v>X</v>
      </c>
      <c r="L2118" s="58" t="str">
        <f t="shared" si="1971"/>
        <v>X</v>
      </c>
      <c r="M2118" s="58" t="str">
        <f t="shared" si="1971"/>
        <v>X</v>
      </c>
      <c r="N2118" s="58" t="str">
        <f t="shared" si="1971"/>
        <v>X</v>
      </c>
      <c r="O2118" s="58" t="str">
        <f t="shared" si="1971"/>
        <v>X</v>
      </c>
      <c r="P2118" s="58" t="str">
        <f t="shared" si="1971"/>
        <v>X</v>
      </c>
      <c r="Q2118" s="58" t="str">
        <f t="shared" si="1971"/>
        <v>X</v>
      </c>
      <c r="BR2118"/>
    </row>
    <row r="2119" spans="1:70">
      <c r="A2119" s="780"/>
      <c r="B2119" s="58" t="s">
        <v>33</v>
      </c>
      <c r="C2119" s="58" t="str">
        <f t="shared" ref="C2119:Q2119" si="1972">IF(C8=$V$300,"O",IF(C8=$W$300,"O",IF(C8=$X$300,"O",IF(C8=$Y$300,"O",IF(C8=$Z$300,"O",IF(C8=$AA$300,"O",IF(C8=$AB$300,"O",IF(C8=$AC$300,"O",IF(C8=$AD$300,"O",IF(C8=$AE$300,"O",IF(C8=$AF$300,"O",IF(C8=$AG$300,"O",IF(C8=$AH$300,"O",IF(C8=$AI$300,"O",IF(C8=$AJ$300,"O",IF(C8=$AK$300,"O",IF(C8=$AL$300,"O",IF(C8=$AM$300,"O",IF(C8=$AN$300,"O",IF(C8=$AO$300,"O",IF(C8=$AP$300,"O",IF(C8=$AQ$300,"O",IF(C8=$AR$300,"O",IF(C8=$AS$300,"O",IF(C8=$AT$300,"O",IF(C8=$AU$300,"O",IF(C8=$AV$300,"O","X")))))))))))))))))))))))))))</f>
        <v>X</v>
      </c>
      <c r="D2119" s="58" t="str">
        <f t="shared" si="1972"/>
        <v>X</v>
      </c>
      <c r="E2119" s="58" t="str">
        <f t="shared" si="1972"/>
        <v>X</v>
      </c>
      <c r="F2119" s="58" t="str">
        <f t="shared" si="1972"/>
        <v>X</v>
      </c>
      <c r="G2119" s="58" t="str">
        <f t="shared" si="1972"/>
        <v>X</v>
      </c>
      <c r="H2119" s="58" t="str">
        <f t="shared" si="1972"/>
        <v>X</v>
      </c>
      <c r="I2119" s="58" t="str">
        <f t="shared" si="1972"/>
        <v>X</v>
      </c>
      <c r="J2119" s="58" t="str">
        <f t="shared" si="1972"/>
        <v>X</v>
      </c>
      <c r="K2119" s="58" t="str">
        <f t="shared" si="1972"/>
        <v>X</v>
      </c>
      <c r="L2119" s="58" t="str">
        <f t="shared" si="1972"/>
        <v>X</v>
      </c>
      <c r="M2119" s="58" t="str">
        <f t="shared" si="1972"/>
        <v>X</v>
      </c>
      <c r="N2119" s="58" t="str">
        <f t="shared" si="1972"/>
        <v>X</v>
      </c>
      <c r="O2119" s="58" t="str">
        <f t="shared" si="1972"/>
        <v>X</v>
      </c>
      <c r="P2119" s="58" t="str">
        <f t="shared" si="1972"/>
        <v>X</v>
      </c>
      <c r="Q2119" s="58" t="str">
        <f t="shared" si="1972"/>
        <v>X</v>
      </c>
      <c r="BR2119"/>
    </row>
    <row r="2120" spans="1:70">
      <c r="A2120" s="780"/>
      <c r="B2120" s="58" t="s">
        <v>34</v>
      </c>
      <c r="C2120" s="58" t="str">
        <f t="shared" ref="C2120:Q2120" si="1973">IF(C9=$V$300,"O",IF(C9=$W$300,"O",IF(C9=$X$300,"O",IF(C9=$Y$300,"O",IF(C9=$Z$300,"O",IF(C9=$AA$300,"O",IF(C9=$AB$300,"O",IF(C9=$AC$300,"O",IF(C9=$AD$300,"O",IF(C9=$AE$300,"O",IF(C9=$AF$300,"O",IF(C9=$AG$300,"O",IF(C9=$AH$300,"O",IF(C9=$AI$300,"O",IF(C9=$AJ$300,"O",IF(C9=$AK$300,"O",IF(C9=$AL$300,"O",IF(C9=$AM$300,"O",IF(C9=$AN$300,"O",IF(C9=$AO$300,"O",IF(C9=$AP$300,"O",IF(C9=$AQ$300,"O",IF(C9=$AR$300,"O",IF(C9=$AS$300,"O",IF(C9=$AT$300,"O",IF(C9=$AU$300,"O",IF(C9=$AV$300,"O","X")))))))))))))))))))))))))))</f>
        <v>X</v>
      </c>
      <c r="D2120" s="58" t="str">
        <f t="shared" si="1973"/>
        <v>X</v>
      </c>
      <c r="E2120" s="58" t="str">
        <f t="shared" si="1973"/>
        <v>X</v>
      </c>
      <c r="F2120" s="58" t="str">
        <f t="shared" si="1973"/>
        <v>X</v>
      </c>
      <c r="G2120" s="58" t="str">
        <f t="shared" si="1973"/>
        <v>X</v>
      </c>
      <c r="H2120" s="58" t="str">
        <f t="shared" si="1973"/>
        <v>X</v>
      </c>
      <c r="I2120" s="58" t="str">
        <f t="shared" si="1973"/>
        <v>X</v>
      </c>
      <c r="J2120" s="58" t="str">
        <f t="shared" si="1973"/>
        <v>X</v>
      </c>
      <c r="K2120" s="58" t="str">
        <f t="shared" si="1973"/>
        <v>X</v>
      </c>
      <c r="L2120" s="58" t="str">
        <f t="shared" si="1973"/>
        <v>X</v>
      </c>
      <c r="M2120" s="58" t="str">
        <f t="shared" si="1973"/>
        <v>X</v>
      </c>
      <c r="N2120" s="58" t="str">
        <f t="shared" si="1973"/>
        <v>X</v>
      </c>
      <c r="O2120" s="58" t="str">
        <f t="shared" si="1973"/>
        <v>X</v>
      </c>
      <c r="P2120" s="58" t="str">
        <f t="shared" si="1973"/>
        <v>X</v>
      </c>
      <c r="Q2120" s="58" t="str">
        <f t="shared" si="1973"/>
        <v>X</v>
      </c>
      <c r="BR2120"/>
    </row>
    <row r="2121" spans="1:70">
      <c r="A2121" s="780"/>
      <c r="B2121" s="58" t="s">
        <v>35</v>
      </c>
      <c r="C2121" s="58" t="str">
        <f t="shared" ref="C2121:Q2121" si="1974">IF(C10=$V$300,"O",IF(C10=$W$300,"O",IF(C10=$X$300,"O",IF(C10=$Y$300,"O",IF(C10=$Z$300,"O",IF(C10=$AA$300,"O",IF(C10=$AB$300,"O",IF(C10=$AC$300,"O",IF(C10=$AD$300,"O",IF(C10=$AE$300,"O",IF(C10=$AF$300,"O",IF(C10=$AG$300,"O",IF(C10=$AH$300,"O",IF(C10=$AI$300,"O",IF(C10=$AJ$300,"O",IF(C10=$AK$300,"O",IF(C10=$AL$300,"O",IF(C10=$AM$300,"O",IF(C10=$AN$300,"O",IF(C10=$AO$300,"O",IF(C10=$AP$300,"O",IF(C10=$AQ$300,"O",IF(C10=$AR$300,"O",IF(C10=$AS$300,"O",IF(C10=$AT$300,"O",IF(C10=$AU$300,"O",IF(C10=$AV$300,"O","X")))))))))))))))))))))))))))</f>
        <v>O</v>
      </c>
      <c r="D2121" s="58" t="str">
        <f t="shared" si="1974"/>
        <v>O</v>
      </c>
      <c r="E2121" s="58" t="str">
        <f t="shared" si="1974"/>
        <v>O</v>
      </c>
      <c r="F2121" s="58" t="str">
        <f t="shared" si="1974"/>
        <v>O</v>
      </c>
      <c r="G2121" s="58" t="str">
        <f t="shared" si="1974"/>
        <v>O</v>
      </c>
      <c r="H2121" s="58" t="str">
        <f t="shared" si="1974"/>
        <v>O</v>
      </c>
      <c r="I2121" s="58" t="str">
        <f t="shared" si="1974"/>
        <v>O</v>
      </c>
      <c r="J2121" s="58" t="str">
        <f t="shared" si="1974"/>
        <v>O</v>
      </c>
      <c r="K2121" s="58" t="str">
        <f t="shared" si="1974"/>
        <v>O</v>
      </c>
      <c r="L2121" s="58" t="str">
        <f t="shared" si="1974"/>
        <v>O</v>
      </c>
      <c r="M2121" s="58" t="str">
        <f t="shared" si="1974"/>
        <v>O</v>
      </c>
      <c r="N2121" s="58" t="str">
        <f t="shared" si="1974"/>
        <v>O</v>
      </c>
      <c r="O2121" s="58" t="str">
        <f t="shared" si="1974"/>
        <v>O</v>
      </c>
      <c r="P2121" s="58" t="str">
        <f t="shared" si="1974"/>
        <v>O</v>
      </c>
      <c r="Q2121" s="58" t="str">
        <f t="shared" si="1974"/>
        <v>O</v>
      </c>
      <c r="BR2121"/>
    </row>
    <row r="2122" spans="1:70">
      <c r="A2122" s="780"/>
      <c r="B2122" s="58" t="s">
        <v>36</v>
      </c>
      <c r="C2122" s="58" t="str">
        <f t="shared" ref="C2122:Q2122" si="1975">IF(C11=$V$300,"O",IF(C11=$W$300,"O",IF(C11=$X$300,"O",IF(C11=$Y$300,"O",IF(C11=$Z$300,"O",IF(C11=$AA$300,"O",IF(C11=$AB$300,"O",IF(C11=$AC$300,"O",IF(C11=$AD$300,"O",IF(C11=$AE$300,"O",IF(C11=$AF$300,"O",IF(C11=$AG$300,"O",IF(C11=$AH$300,"O",IF(C11=$AI$300,"O",IF(C11=$AJ$300,"O",IF(C11=$AK$300,"O",IF(C11=$AL$300,"O",IF(C11=$AM$300,"O",IF(C11=$AN$300,"O",IF(C11=$AO$300,"O",IF(C11=$AP$300,"O",IF(C11=$AQ$300,"O",IF(C11=$AR$300,"O",IF(C11=$AS$300,"O",IF(C11=$AT$300,"O",IF(C11=$AU$300,"O",IF(C11=$AV$300,"O","X")))))))))))))))))))))))))))</f>
        <v>O</v>
      </c>
      <c r="D2122" s="58" t="str">
        <f t="shared" si="1975"/>
        <v>O</v>
      </c>
      <c r="E2122" s="58" t="str">
        <f t="shared" si="1975"/>
        <v>O</v>
      </c>
      <c r="F2122" s="58" t="str">
        <f t="shared" si="1975"/>
        <v>O</v>
      </c>
      <c r="G2122" s="58" t="str">
        <f t="shared" si="1975"/>
        <v>O</v>
      </c>
      <c r="H2122" s="58" t="str">
        <f t="shared" si="1975"/>
        <v>O</v>
      </c>
      <c r="I2122" s="58" t="str">
        <f t="shared" si="1975"/>
        <v>O</v>
      </c>
      <c r="J2122" s="58" t="str">
        <f t="shared" si="1975"/>
        <v>O</v>
      </c>
      <c r="K2122" s="58" t="str">
        <f t="shared" si="1975"/>
        <v>O</v>
      </c>
      <c r="L2122" s="58" t="str">
        <f t="shared" si="1975"/>
        <v>O</v>
      </c>
      <c r="M2122" s="58" t="str">
        <f t="shared" si="1975"/>
        <v>O</v>
      </c>
      <c r="N2122" s="58" t="str">
        <f t="shared" si="1975"/>
        <v>O</v>
      </c>
      <c r="O2122" s="58" t="str">
        <f t="shared" si="1975"/>
        <v>O</v>
      </c>
      <c r="P2122" s="58" t="str">
        <f t="shared" si="1975"/>
        <v>O</v>
      </c>
      <c r="Q2122" s="58" t="str">
        <f t="shared" si="1975"/>
        <v>O</v>
      </c>
      <c r="BR2122"/>
    </row>
    <row r="2123" spans="1:70">
      <c r="A2123" s="780"/>
      <c r="B2123" s="58" t="s">
        <v>21</v>
      </c>
      <c r="C2123" s="58" t="str">
        <f t="shared" ref="C2123:Q2123" si="1976">IF(C12=$V$300,"O",IF(C12=$W$300,"O",IF(C12=$X$300,"O",IF(C12=$Y$300,"O",IF(C12=$Z$300,"O",IF(C12=$AA$300,"O",IF(C12=$AB$300,"O",IF(C12=$AC$300,"O",IF(C12=$AD$300,"O",IF(C12=$AE$300,"O",IF(C12=$AF$300,"O",IF(C12=$AG$300,"O",IF(C12=$AH$300,"O",IF(C12=$AI$300,"O",IF(C12=$AJ$300,"O",IF(C12=$AK$300,"O",IF(C12=$AL$300,"O",IF(C12=$AM$300,"O",IF(C12=$AN$300,"O",IF(C12=$AO$300,"O",IF(C12=$AP$300,"O",IF(C12=$AQ$300,"O",IF(C12=$AR$300,"O",IF(C12=$AS$300,"O",IF(C12=$AT$300,"O",IF(C12=$AU$300,"O",IF(C12=$AV$300,"O","X")))))))))))))))))))))))))))</f>
        <v>O</v>
      </c>
      <c r="D2123" s="58" t="str">
        <f t="shared" si="1976"/>
        <v>O</v>
      </c>
      <c r="E2123" s="58" t="str">
        <f t="shared" si="1976"/>
        <v>O</v>
      </c>
      <c r="F2123" s="58" t="str">
        <f t="shared" si="1976"/>
        <v>O</v>
      </c>
      <c r="G2123" s="58" t="str">
        <f t="shared" si="1976"/>
        <v>O</v>
      </c>
      <c r="H2123" s="58" t="str">
        <f t="shared" si="1976"/>
        <v>O</v>
      </c>
      <c r="I2123" s="58" t="str">
        <f t="shared" si="1976"/>
        <v>O</v>
      </c>
      <c r="J2123" s="58" t="str">
        <f t="shared" si="1976"/>
        <v>O</v>
      </c>
      <c r="K2123" s="58" t="str">
        <f t="shared" si="1976"/>
        <v>O</v>
      </c>
      <c r="L2123" s="58" t="str">
        <f t="shared" si="1976"/>
        <v>O</v>
      </c>
      <c r="M2123" s="58" t="str">
        <f t="shared" si="1976"/>
        <v>O</v>
      </c>
      <c r="N2123" s="58" t="str">
        <f t="shared" si="1976"/>
        <v>O</v>
      </c>
      <c r="O2123" s="58" t="str">
        <f t="shared" si="1976"/>
        <v>O</v>
      </c>
      <c r="P2123" s="58" t="str">
        <f t="shared" si="1976"/>
        <v>O</v>
      </c>
      <c r="Q2123" s="58" t="str">
        <f t="shared" si="1976"/>
        <v>O</v>
      </c>
      <c r="BR2123"/>
    </row>
    <row r="2124" spans="1:70">
      <c r="A2124" s="781"/>
      <c r="B2124" s="30" t="s">
        <v>46</v>
      </c>
      <c r="C2124" s="47">
        <f>COUNTIF(C2118:C2123,"O")</f>
        <v>3</v>
      </c>
      <c r="D2124" s="47">
        <f t="shared" ref="D2124:P2124" si="1977">COUNTIF(D2118:D2123,"O")</f>
        <v>3</v>
      </c>
      <c r="E2124" s="47">
        <f t="shared" si="1977"/>
        <v>3</v>
      </c>
      <c r="F2124" s="47">
        <f t="shared" si="1977"/>
        <v>3</v>
      </c>
      <c r="G2124" s="47">
        <f t="shared" si="1977"/>
        <v>3</v>
      </c>
      <c r="H2124" s="47">
        <f t="shared" si="1977"/>
        <v>3</v>
      </c>
      <c r="I2124" s="47">
        <f t="shared" si="1977"/>
        <v>3</v>
      </c>
      <c r="J2124" s="47">
        <f t="shared" si="1977"/>
        <v>3</v>
      </c>
      <c r="K2124" s="47">
        <f t="shared" si="1977"/>
        <v>3</v>
      </c>
      <c r="L2124" s="47">
        <f t="shared" si="1977"/>
        <v>3</v>
      </c>
      <c r="M2124" s="47">
        <f t="shared" si="1977"/>
        <v>3</v>
      </c>
      <c r="N2124" s="47">
        <f t="shared" si="1977"/>
        <v>3</v>
      </c>
      <c r="O2124" s="47">
        <f t="shared" si="1977"/>
        <v>3</v>
      </c>
      <c r="P2124" s="47">
        <f t="shared" si="1977"/>
        <v>3</v>
      </c>
      <c r="Q2124" s="47">
        <f>COUNTIF(Q2118:Q2123,"O")</f>
        <v>3</v>
      </c>
      <c r="BR2124"/>
    </row>
    <row r="2125" spans="1:70">
      <c r="A2125" s="779">
        <v>285</v>
      </c>
      <c r="B2125" s="58" t="s">
        <v>32</v>
      </c>
      <c r="C2125" s="58" t="str">
        <f>IF(C7=$V$301,"O",IF(C7=$W$301,"O",IF(C7=$X$301,"O",IF(C7=$Y$301,"O",IF(C7=$Z$301,"O",IF(C7=$AA$301,"O",IF(C7=$AB$301,"O",IF(C7=$AC$301,"O",IF(C7=$AD$301,"O",IF(C7=$AE$301,"O",IF(C7=$AF$301,"O",IF(C7=$AG$301,"O",IF(C7=$AH$301,"O",IF(C7=$AI$301,"O",IF(C7=$AJ$301,"O",IF(C7=$AK$301,"O",IF(C7=$AL$301,"O",IF(C7=$AM$301,"O",IF(C7=$AN$301,"O",IF(C7=$AO$301,"O",IF(C7=$AP$301,"O",IF(C7=$AQ$301,"O",IF(C7=$AR$301,"O",IF(C7=$AS$301,"O",IF(C7=$AT$301,"O",IF(C7=$AU$301,"O",IF(C7=$AV$301,"O","X")))))))))))))))))))))))))))</f>
        <v>O</v>
      </c>
      <c r="D2125" s="58" t="str">
        <f t="shared" ref="D2125:Q2125" si="1978">IF(D7=$V$301,"O",IF(D7=$W$301,"O",IF(D7=$X$301,"O",IF(D7=$Y$301,"O",IF(D7=$Z$301,"O",IF(D7=$AA$301,"O",IF(D7=$AB$301,"O",IF(D7=$AC$301,"O",IF(D7=$AD$301,"O",IF(D7=$AE$301,"O",IF(D7=$AF$301,"O",IF(D7=$AG$301,"O",IF(D7=$AH$301,"O",IF(D7=$AI$301,"O",IF(D7=$AJ$301,"O",IF(D7=$AK$301,"O",IF(D7=$AL$301,"O",IF(D7=$AM$301,"O",IF(D7=$AN$301,"O",IF(D7=$AO$301,"O",IF(D7=$AP$301,"O",IF(D7=$AQ$301,"O",IF(D7=$AR$301,"O",IF(D7=$AS$301,"O",IF(D7=$AT$301,"O",IF(D7=$AU$301,"O",IF(D7=$AV$301,"O","X")))))))))))))))))))))))))))</f>
        <v>O</v>
      </c>
      <c r="E2125" s="58" t="str">
        <f t="shared" si="1978"/>
        <v>O</v>
      </c>
      <c r="F2125" s="58" t="str">
        <f t="shared" si="1978"/>
        <v>O</v>
      </c>
      <c r="G2125" s="58" t="str">
        <f t="shared" si="1978"/>
        <v>O</v>
      </c>
      <c r="H2125" s="58" t="str">
        <f t="shared" si="1978"/>
        <v>O</v>
      </c>
      <c r="I2125" s="58" t="str">
        <f t="shared" si="1978"/>
        <v>O</v>
      </c>
      <c r="J2125" s="58" t="str">
        <f t="shared" si="1978"/>
        <v>O</v>
      </c>
      <c r="K2125" s="58" t="str">
        <f t="shared" si="1978"/>
        <v>O</v>
      </c>
      <c r="L2125" s="58" t="str">
        <f t="shared" si="1978"/>
        <v>O</v>
      </c>
      <c r="M2125" s="58" t="str">
        <f t="shared" si="1978"/>
        <v>O</v>
      </c>
      <c r="N2125" s="58" t="str">
        <f t="shared" si="1978"/>
        <v>O</v>
      </c>
      <c r="O2125" s="58" t="str">
        <f t="shared" si="1978"/>
        <v>O</v>
      </c>
      <c r="P2125" s="58" t="str">
        <f t="shared" si="1978"/>
        <v>O</v>
      </c>
      <c r="Q2125" s="58" t="str">
        <f t="shared" si="1978"/>
        <v>O</v>
      </c>
    </row>
    <row r="2126" spans="1:70">
      <c r="A2126" s="780"/>
      <c r="B2126" s="58" t="s">
        <v>33</v>
      </c>
      <c r="C2126" s="58" t="str">
        <f t="shared" ref="C2126:Q2126" si="1979">IF(C8=$V$301,"O",IF(C8=$W$301,"O",IF(C8=$X$301,"O",IF(C8=$Y$301,"O",IF(C8=$Z$301,"O",IF(C8=$AA$301,"O",IF(C8=$AB$301,"O",IF(C8=$AC$301,"O",IF(C8=$AD$301,"O",IF(C8=$AE$301,"O",IF(C8=$AF$301,"O",IF(C8=$AG$301,"O",IF(C8=$AH$301,"O",IF(C8=$AI$301,"O",IF(C8=$AJ$301,"O",IF(C8=$AK$301,"O",IF(C8=$AL$301,"O",IF(C8=$AM$301,"O",IF(C8=$AN$301,"O",IF(C8=$AO$301,"O",IF(C8=$AP$301,"O",IF(C8=$AQ$301,"O",IF(C8=$AR$301,"O",IF(C8=$AS$301,"O",IF(C8=$AT$301,"O",IF(C8=$AU$301,"O",IF(C8=$AV$301,"O","X")))))))))))))))))))))))))))</f>
        <v>O</v>
      </c>
      <c r="D2126" s="58" t="str">
        <f t="shared" si="1979"/>
        <v>O</v>
      </c>
      <c r="E2126" s="58" t="str">
        <f t="shared" si="1979"/>
        <v>O</v>
      </c>
      <c r="F2126" s="58" t="str">
        <f t="shared" si="1979"/>
        <v>O</v>
      </c>
      <c r="G2126" s="58" t="str">
        <f t="shared" si="1979"/>
        <v>O</v>
      </c>
      <c r="H2126" s="58" t="str">
        <f t="shared" si="1979"/>
        <v>O</v>
      </c>
      <c r="I2126" s="58" t="str">
        <f t="shared" si="1979"/>
        <v>O</v>
      </c>
      <c r="J2126" s="58" t="str">
        <f t="shared" si="1979"/>
        <v>O</v>
      </c>
      <c r="K2126" s="58" t="str">
        <f t="shared" si="1979"/>
        <v>O</v>
      </c>
      <c r="L2126" s="58" t="str">
        <f t="shared" si="1979"/>
        <v>O</v>
      </c>
      <c r="M2126" s="58" t="str">
        <f t="shared" si="1979"/>
        <v>O</v>
      </c>
      <c r="N2126" s="58" t="str">
        <f t="shared" si="1979"/>
        <v>O</v>
      </c>
      <c r="O2126" s="58" t="str">
        <f t="shared" si="1979"/>
        <v>O</v>
      </c>
      <c r="P2126" s="58" t="str">
        <f t="shared" si="1979"/>
        <v>O</v>
      </c>
      <c r="Q2126" s="58" t="str">
        <f t="shared" si="1979"/>
        <v>O</v>
      </c>
    </row>
    <row r="2127" spans="1:70">
      <c r="A2127" s="780"/>
      <c r="B2127" s="58" t="s">
        <v>34</v>
      </c>
      <c r="C2127" s="58" t="str">
        <f t="shared" ref="C2127:Q2127" si="1980">IF(C9=$V$301,"O",IF(C9=$W$301,"O",IF(C9=$X$301,"O",IF(C9=$Y$301,"O",IF(C9=$Z$301,"O",IF(C9=$AA$301,"O",IF(C9=$AB$301,"O",IF(C9=$AC$301,"O",IF(C9=$AD$301,"O",IF(C9=$AE$301,"O",IF(C9=$AF$301,"O",IF(C9=$AG$301,"O",IF(C9=$AH$301,"O",IF(C9=$AI$301,"O",IF(C9=$AJ$301,"O",IF(C9=$AK$301,"O",IF(C9=$AL$301,"O",IF(C9=$AM$301,"O",IF(C9=$AN$301,"O",IF(C9=$AO$301,"O",IF(C9=$AP$301,"O",IF(C9=$AQ$301,"O",IF(C9=$AR$301,"O",IF(C9=$AS$301,"O",IF(C9=$AT$301,"O",IF(C9=$AU$301,"O",IF(C9=$AV$301,"O","X")))))))))))))))))))))))))))</f>
        <v>O</v>
      </c>
      <c r="D2127" s="58" t="str">
        <f t="shared" si="1980"/>
        <v>O</v>
      </c>
      <c r="E2127" s="58" t="str">
        <f t="shared" si="1980"/>
        <v>O</v>
      </c>
      <c r="F2127" s="58" t="str">
        <f t="shared" si="1980"/>
        <v>O</v>
      </c>
      <c r="G2127" s="58" t="str">
        <f t="shared" si="1980"/>
        <v>O</v>
      </c>
      <c r="H2127" s="58" t="str">
        <f t="shared" si="1980"/>
        <v>O</v>
      </c>
      <c r="I2127" s="58" t="str">
        <f t="shared" si="1980"/>
        <v>O</v>
      </c>
      <c r="J2127" s="58" t="str">
        <f t="shared" si="1980"/>
        <v>O</v>
      </c>
      <c r="K2127" s="58" t="str">
        <f t="shared" si="1980"/>
        <v>O</v>
      </c>
      <c r="L2127" s="58" t="str">
        <f t="shared" si="1980"/>
        <v>O</v>
      </c>
      <c r="M2127" s="58" t="str">
        <f t="shared" si="1980"/>
        <v>O</v>
      </c>
      <c r="N2127" s="58" t="str">
        <f t="shared" si="1980"/>
        <v>O</v>
      </c>
      <c r="O2127" s="58" t="str">
        <f t="shared" si="1980"/>
        <v>O</v>
      </c>
      <c r="P2127" s="58" t="str">
        <f t="shared" si="1980"/>
        <v>O</v>
      </c>
      <c r="Q2127" s="58" t="str">
        <f t="shared" si="1980"/>
        <v>O</v>
      </c>
    </row>
    <row r="2128" spans="1:70">
      <c r="A2128" s="780"/>
      <c r="B2128" s="58" t="s">
        <v>35</v>
      </c>
      <c r="C2128" s="58" t="str">
        <f t="shared" ref="C2128:Q2128" si="1981">IF(C10=$V$301,"O",IF(C10=$W$301,"O",IF(C10=$X$301,"O",IF(C10=$Y$301,"O",IF(C10=$Z$301,"O",IF(C10=$AA$301,"O",IF(C10=$AB$301,"O",IF(C10=$AC$301,"O",IF(C10=$AD$301,"O",IF(C10=$AE$301,"O",IF(C10=$AF$301,"O",IF(C10=$AG$301,"O",IF(C10=$AH$301,"O",IF(C10=$AI$301,"O",IF(C10=$AJ$301,"O",IF(C10=$AK$301,"O",IF(C10=$AL$301,"O",IF(C10=$AM$301,"O",IF(C10=$AN$301,"O",IF(C10=$AO$301,"O",IF(C10=$AP$301,"O",IF(C10=$AQ$301,"O",IF(C10=$AR$301,"O",IF(C10=$AS$301,"O",IF(C10=$AT$301,"O",IF(C10=$AU$301,"O",IF(C10=$AV$301,"O","X")))))))))))))))))))))))))))</f>
        <v>O</v>
      </c>
      <c r="D2128" s="58" t="str">
        <f t="shared" si="1981"/>
        <v>O</v>
      </c>
      <c r="E2128" s="58" t="str">
        <f t="shared" si="1981"/>
        <v>O</v>
      </c>
      <c r="F2128" s="58" t="str">
        <f t="shared" si="1981"/>
        <v>O</v>
      </c>
      <c r="G2128" s="58" t="str">
        <f t="shared" si="1981"/>
        <v>O</v>
      </c>
      <c r="H2128" s="58" t="str">
        <f t="shared" si="1981"/>
        <v>O</v>
      </c>
      <c r="I2128" s="58" t="str">
        <f t="shared" si="1981"/>
        <v>O</v>
      </c>
      <c r="J2128" s="58" t="str">
        <f t="shared" si="1981"/>
        <v>O</v>
      </c>
      <c r="K2128" s="58" t="str">
        <f t="shared" si="1981"/>
        <v>O</v>
      </c>
      <c r="L2128" s="58" t="str">
        <f t="shared" si="1981"/>
        <v>O</v>
      </c>
      <c r="M2128" s="58" t="str">
        <f t="shared" si="1981"/>
        <v>O</v>
      </c>
      <c r="N2128" s="58" t="str">
        <f t="shared" si="1981"/>
        <v>O</v>
      </c>
      <c r="O2128" s="58" t="str">
        <f t="shared" si="1981"/>
        <v>O</v>
      </c>
      <c r="P2128" s="58" t="str">
        <f t="shared" si="1981"/>
        <v>O</v>
      </c>
      <c r="Q2128" s="58" t="str">
        <f t="shared" si="1981"/>
        <v>O</v>
      </c>
    </row>
    <row r="2129" spans="1:28">
      <c r="A2129" s="780"/>
      <c r="B2129" s="58" t="s">
        <v>36</v>
      </c>
      <c r="C2129" s="58" t="str">
        <f t="shared" ref="C2129:Q2129" si="1982">IF(C11=$V$301,"O",IF(C11=$W$301,"O",IF(C11=$X$301,"O",IF(C11=$Y$301,"O",IF(C11=$Z$301,"O",IF(C11=$AA$301,"O",IF(C11=$AB$301,"O",IF(C11=$AC$301,"O",IF(C11=$AD$301,"O",IF(C11=$AE$301,"O",IF(C11=$AF$301,"O",IF(C11=$AG$301,"O",IF(C11=$AH$301,"O",IF(C11=$AI$301,"O",IF(C11=$AJ$301,"O",IF(C11=$AK$301,"O",IF(C11=$AL$301,"O",IF(C11=$AM$301,"O",IF(C11=$AN$301,"O",IF(C11=$AO$301,"O",IF(C11=$AP$301,"O",IF(C11=$AQ$301,"O",IF(C11=$AR$301,"O",IF(C11=$AS$301,"O",IF(C11=$AT$301,"O",IF(C11=$AU$301,"O",IF(C11=$AV$301,"O","X")))))))))))))))))))))))))))</f>
        <v>X</v>
      </c>
      <c r="D2129" s="58" t="str">
        <f t="shared" si="1982"/>
        <v>X</v>
      </c>
      <c r="E2129" s="58" t="str">
        <f t="shared" si="1982"/>
        <v>X</v>
      </c>
      <c r="F2129" s="58" t="str">
        <f t="shared" si="1982"/>
        <v>X</v>
      </c>
      <c r="G2129" s="58" t="str">
        <f t="shared" si="1982"/>
        <v>X</v>
      </c>
      <c r="H2129" s="58" t="str">
        <f t="shared" si="1982"/>
        <v>X</v>
      </c>
      <c r="I2129" s="58" t="str">
        <f t="shared" si="1982"/>
        <v>X</v>
      </c>
      <c r="J2129" s="58" t="str">
        <f t="shared" si="1982"/>
        <v>X</v>
      </c>
      <c r="K2129" s="58" t="str">
        <f t="shared" si="1982"/>
        <v>X</v>
      </c>
      <c r="L2129" s="58" t="str">
        <f t="shared" si="1982"/>
        <v>X</v>
      </c>
      <c r="M2129" s="58" t="str">
        <f t="shared" si="1982"/>
        <v>X</v>
      </c>
      <c r="N2129" s="58" t="str">
        <f t="shared" si="1982"/>
        <v>X</v>
      </c>
      <c r="O2129" s="58" t="str">
        <f t="shared" si="1982"/>
        <v>X</v>
      </c>
      <c r="P2129" s="58" t="str">
        <f t="shared" si="1982"/>
        <v>X</v>
      </c>
      <c r="Q2129" s="58" t="str">
        <f t="shared" si="1982"/>
        <v>X</v>
      </c>
    </row>
    <row r="2130" spans="1:28">
      <c r="A2130" s="780"/>
      <c r="B2130" s="58" t="s">
        <v>21</v>
      </c>
      <c r="C2130" s="58" t="str">
        <f t="shared" ref="C2130:Q2130" si="1983">IF(C12=$V$301,"O",IF(C12=$W$301,"O",IF(C12=$X$301,"O",IF(C12=$Y$301,"O",IF(C12=$Z$301,"O",IF(C12=$AA$301,"O",IF(C12=$AB$301,"O",IF(C12=$AC$301,"O",IF(C12=$AD$301,"O",IF(C12=$AE$301,"O",IF(C12=$AF$301,"O",IF(C12=$AG$301,"O",IF(C12=$AH$301,"O",IF(C12=$AI$301,"O",IF(C12=$AJ$301,"O",IF(C12=$AK$301,"O",IF(C12=$AL$301,"O",IF(C12=$AM$301,"O",IF(C12=$AN$301,"O",IF(C12=$AO$301,"O",IF(C12=$AP$301,"O",IF(C12=$AQ$301,"O",IF(C12=$AR$301,"O",IF(C12=$AS$301,"O",IF(C12=$AT$301,"O",IF(C12=$AU$301,"O",IF(C12=$AV$301,"O","X")))))))))))))))))))))))))))</f>
        <v>X</v>
      </c>
      <c r="D2130" s="58" t="str">
        <f t="shared" si="1983"/>
        <v>X</v>
      </c>
      <c r="E2130" s="58" t="str">
        <f t="shared" si="1983"/>
        <v>X</v>
      </c>
      <c r="F2130" s="58" t="str">
        <f t="shared" si="1983"/>
        <v>X</v>
      </c>
      <c r="G2130" s="58" t="str">
        <f t="shared" si="1983"/>
        <v>X</v>
      </c>
      <c r="H2130" s="58" t="str">
        <f t="shared" si="1983"/>
        <v>X</v>
      </c>
      <c r="I2130" s="58" t="str">
        <f t="shared" si="1983"/>
        <v>X</v>
      </c>
      <c r="J2130" s="58" t="str">
        <f t="shared" si="1983"/>
        <v>X</v>
      </c>
      <c r="K2130" s="58" t="str">
        <f t="shared" si="1983"/>
        <v>X</v>
      </c>
      <c r="L2130" s="58" t="str">
        <f t="shared" si="1983"/>
        <v>X</v>
      </c>
      <c r="M2130" s="58" t="str">
        <f t="shared" si="1983"/>
        <v>X</v>
      </c>
      <c r="N2130" s="58" t="str">
        <f t="shared" si="1983"/>
        <v>X</v>
      </c>
      <c r="O2130" s="58" t="str">
        <f t="shared" si="1983"/>
        <v>X</v>
      </c>
      <c r="P2130" s="58" t="str">
        <f t="shared" si="1983"/>
        <v>X</v>
      </c>
      <c r="Q2130" s="58" t="str">
        <f t="shared" si="1983"/>
        <v>X</v>
      </c>
    </row>
    <row r="2131" spans="1:28">
      <c r="A2131" s="781"/>
      <c r="B2131" s="30" t="s">
        <v>46</v>
      </c>
      <c r="C2131" s="47">
        <f>COUNTIF(C2125:C2130,"O")</f>
        <v>4</v>
      </c>
      <c r="D2131" s="47">
        <f t="shared" ref="D2131:Q2131" si="1984">COUNTIF(D2125:D2130,"O")</f>
        <v>4</v>
      </c>
      <c r="E2131" s="47">
        <f t="shared" si="1984"/>
        <v>4</v>
      </c>
      <c r="F2131" s="47">
        <f t="shared" si="1984"/>
        <v>4</v>
      </c>
      <c r="G2131" s="47">
        <f t="shared" si="1984"/>
        <v>4</v>
      </c>
      <c r="H2131" s="47">
        <f t="shared" si="1984"/>
        <v>4</v>
      </c>
      <c r="I2131" s="47">
        <f t="shared" si="1984"/>
        <v>4</v>
      </c>
      <c r="J2131" s="47">
        <f t="shared" si="1984"/>
        <v>4</v>
      </c>
      <c r="K2131" s="47">
        <f t="shared" si="1984"/>
        <v>4</v>
      </c>
      <c r="L2131" s="47">
        <f t="shared" si="1984"/>
        <v>4</v>
      </c>
      <c r="M2131" s="47">
        <f t="shared" si="1984"/>
        <v>4</v>
      </c>
      <c r="N2131" s="47">
        <f t="shared" si="1984"/>
        <v>4</v>
      </c>
      <c r="O2131" s="47">
        <f t="shared" si="1984"/>
        <v>4</v>
      </c>
      <c r="P2131" s="47">
        <f t="shared" si="1984"/>
        <v>4</v>
      </c>
      <c r="Q2131" s="47">
        <f t="shared" si="1984"/>
        <v>4</v>
      </c>
    </row>
    <row r="2132" spans="1:28">
      <c r="A2132" s="22">
        <v>286</v>
      </c>
      <c r="B2132" s="154" t="s">
        <v>1113</v>
      </c>
      <c r="C2132" s="58" t="str">
        <f>C2124&amp;C2131</f>
        <v>34</v>
      </c>
      <c r="D2132" s="58" t="str">
        <f>D2124&amp;D2131</f>
        <v>34</v>
      </c>
      <c r="E2132" s="58" t="str">
        <f t="shared" ref="E2132:N2132" si="1985">E2124&amp;E2131</f>
        <v>34</v>
      </c>
      <c r="F2132" s="58" t="str">
        <f t="shared" si="1985"/>
        <v>34</v>
      </c>
      <c r="G2132" s="58" t="str">
        <f t="shared" si="1985"/>
        <v>34</v>
      </c>
      <c r="H2132" s="58" t="str">
        <f t="shared" si="1985"/>
        <v>34</v>
      </c>
      <c r="I2132" s="58" t="str">
        <f t="shared" si="1985"/>
        <v>34</v>
      </c>
      <c r="J2132" s="58" t="str">
        <f t="shared" si="1985"/>
        <v>34</v>
      </c>
      <c r="K2132" s="58" t="str">
        <f t="shared" si="1985"/>
        <v>34</v>
      </c>
      <c r="L2132" s="58" t="str">
        <f t="shared" si="1985"/>
        <v>34</v>
      </c>
      <c r="M2132" s="58" t="str">
        <f t="shared" si="1985"/>
        <v>34</v>
      </c>
      <c r="N2132" s="58" t="str">
        <f t="shared" si="1985"/>
        <v>34</v>
      </c>
      <c r="O2132" s="58" t="str">
        <f>O2124&amp;O2131</f>
        <v>34</v>
      </c>
      <c r="P2132" s="58" t="str">
        <f>P2124&amp;P2131</f>
        <v>34</v>
      </c>
      <c r="Q2132" s="58" t="str">
        <f>Q2124&amp;Q2131</f>
        <v>34</v>
      </c>
    </row>
    <row r="2133" spans="1:28">
      <c r="A2133" s="779">
        <v>287</v>
      </c>
      <c r="B2133" s="58" t="s">
        <v>32</v>
      </c>
      <c r="C2133" s="58" t="str">
        <f>IF(C7=$V$303,"O",IF(C7=$W$303,"O",IF(C7=$X$303,"O",IF(C7=$Y$303,"O",IF(C7=$Z$303,"O",IF(C7=$AA$303,"O",IF(C7=$AB$303,"O",IF(C7=$AC$303,"O",IF(C7=$AD$303,"O",IF(C7=$AE$303,"O",IF(C7=$AF$303,"O",IF(C7=$AG$303,"O",IF(C7=$AH$303,"O",IF(C7=$AI$303,"O",IF(C7=$AJ$303,"O",IF(C7=$AK$303,"O",IF(C7=$AL$303,"O",IF(C7=$AM$303,"O",IF(C7=$AN$303,"O",IF(C7=$AO$303,"O",IF(C7=$AP$303,"O",IF(C7=$AQ$303,"O",IF(C7=$AR$303,"O",IF(C7=$AS$303,"O",IF(C7=$AT$303,"O",IF(C7=$AU$303,"O",IF(C7=$AV$303,"O","X")))))))))))))))))))))))))))</f>
        <v>O</v>
      </c>
      <c r="D2133" s="58" t="str">
        <f t="shared" ref="D2133:Q2133" si="1986">IF(D7=$V$303,"O",IF(D7=$W$303,"O",IF(D7=$X$303,"O",IF(D7=$Y$303,"O",IF(D7=$Z$303,"O",IF(D7=$AA$303,"O",IF(D7=$AB$303,"O",IF(D7=$AC$303,"O",IF(D7=$AD$303,"O",IF(D7=$AE$303,"O",IF(D7=$AF$303,"O",IF(D7=$AG$303,"O",IF(D7=$AH$303,"O",IF(D7=$AI$303,"O",IF(D7=$AJ$303,"O",IF(D7=$AK$303,"O",IF(D7=$AL$303,"O",IF(D7=$AM$303,"O",IF(D7=$AN$303,"O",IF(D7=$AO$303,"O",IF(D7=$AP$303,"O",IF(D7=$AQ$303,"O",IF(D7=$AR$303,"O",IF(D7=$AS$303,"O",IF(D7=$AT$303,"O",IF(D7=$AU$303,"O",IF(D7=$AV$303,"O","X")))))))))))))))))))))))))))</f>
        <v>O</v>
      </c>
      <c r="E2133" s="58" t="str">
        <f t="shared" si="1986"/>
        <v>O</v>
      </c>
      <c r="F2133" s="58" t="str">
        <f t="shared" si="1986"/>
        <v>O</v>
      </c>
      <c r="G2133" s="58" t="str">
        <f t="shared" si="1986"/>
        <v>O</v>
      </c>
      <c r="H2133" s="58" t="str">
        <f t="shared" si="1986"/>
        <v>O</v>
      </c>
      <c r="I2133" s="58" t="str">
        <f t="shared" si="1986"/>
        <v>O</v>
      </c>
      <c r="J2133" s="58" t="str">
        <f t="shared" si="1986"/>
        <v>O</v>
      </c>
      <c r="K2133" s="58" t="str">
        <f t="shared" si="1986"/>
        <v>O</v>
      </c>
      <c r="L2133" s="58" t="str">
        <f t="shared" si="1986"/>
        <v>O</v>
      </c>
      <c r="M2133" s="58" t="str">
        <f t="shared" si="1986"/>
        <v>O</v>
      </c>
      <c r="N2133" s="58" t="str">
        <f t="shared" si="1986"/>
        <v>O</v>
      </c>
      <c r="O2133" s="58" t="str">
        <f t="shared" si="1986"/>
        <v>O</v>
      </c>
      <c r="P2133" s="58" t="str">
        <f t="shared" si="1986"/>
        <v>O</v>
      </c>
      <c r="Q2133" s="58" t="str">
        <f t="shared" si="1986"/>
        <v>O</v>
      </c>
    </row>
    <row r="2134" spans="1:28">
      <c r="A2134" s="780"/>
      <c r="B2134" s="58" t="s">
        <v>33</v>
      </c>
      <c r="C2134" s="58" t="str">
        <f t="shared" ref="C2134:Q2134" si="1987">IF(C8=$V$303,"O",IF(C8=$W$303,"O",IF(C8=$X$303,"O",IF(C8=$Y$303,"O",IF(C8=$Z$303,"O",IF(C8=$AA$303,"O",IF(C8=$AB$303,"O",IF(C8=$AC$303,"O",IF(C8=$AD$303,"O",IF(C8=$AE$303,"O",IF(C8=$AF$303,"O",IF(C8=$AG$303,"O",IF(C8=$AH$303,"O",IF(C8=$AI$303,"O",IF(C8=$AJ$303,"O",IF(C8=$AK$303,"O",IF(C8=$AL$303,"O",IF(C8=$AM$303,"O",IF(C8=$AN$303,"O",IF(C8=$AO$303,"O",IF(C8=$AP$303,"O",IF(C8=$AQ$303,"O",IF(C8=$AR$303,"O",IF(C8=$AS$303,"O",IF(C8=$AT$303,"O",IF(C8=$AU$303,"O",IF(C8=$AV$303,"O","X")))))))))))))))))))))))))))</f>
        <v>O</v>
      </c>
      <c r="D2134" s="58" t="str">
        <f t="shared" si="1987"/>
        <v>O</v>
      </c>
      <c r="E2134" s="58" t="str">
        <f t="shared" si="1987"/>
        <v>O</v>
      </c>
      <c r="F2134" s="58" t="str">
        <f t="shared" si="1987"/>
        <v>O</v>
      </c>
      <c r="G2134" s="58" t="str">
        <f t="shared" si="1987"/>
        <v>O</v>
      </c>
      <c r="H2134" s="58" t="str">
        <f t="shared" si="1987"/>
        <v>O</v>
      </c>
      <c r="I2134" s="58" t="str">
        <f t="shared" si="1987"/>
        <v>O</v>
      </c>
      <c r="J2134" s="58" t="str">
        <f t="shared" si="1987"/>
        <v>O</v>
      </c>
      <c r="K2134" s="58" t="str">
        <f t="shared" si="1987"/>
        <v>O</v>
      </c>
      <c r="L2134" s="58" t="str">
        <f t="shared" si="1987"/>
        <v>O</v>
      </c>
      <c r="M2134" s="58" t="str">
        <f t="shared" si="1987"/>
        <v>O</v>
      </c>
      <c r="N2134" s="58" t="str">
        <f t="shared" si="1987"/>
        <v>O</v>
      </c>
      <c r="O2134" s="58" t="str">
        <f t="shared" si="1987"/>
        <v>O</v>
      </c>
      <c r="P2134" s="58" t="str">
        <f t="shared" si="1987"/>
        <v>O</v>
      </c>
      <c r="Q2134" s="58" t="str">
        <f t="shared" si="1987"/>
        <v>O</v>
      </c>
    </row>
    <row r="2135" spans="1:28">
      <c r="A2135" s="780"/>
      <c r="B2135" s="58" t="s">
        <v>34</v>
      </c>
      <c r="C2135" s="58" t="str">
        <f t="shared" ref="C2135:Q2135" si="1988">IF(C9=$V$303,"O",IF(C9=$W$303,"O",IF(C9=$X$303,"O",IF(C9=$Y$303,"O",IF(C9=$Z$303,"O",IF(C9=$AA$303,"O",IF(C9=$AB$303,"O",IF(C9=$AC$303,"O",IF(C9=$AD$303,"O",IF(C9=$AE$303,"O",IF(C9=$AF$303,"O",IF(C9=$AG$303,"O",IF(C9=$AH$303,"O",IF(C9=$AI$303,"O",IF(C9=$AJ$303,"O",IF(C9=$AK$303,"O",IF(C9=$AL$303,"O",IF(C9=$AM$303,"O",IF(C9=$AN$303,"O",IF(C9=$AO$303,"O",IF(C9=$AP$303,"O",IF(C9=$AQ$303,"O",IF(C9=$AR$303,"O",IF(C9=$AS$303,"O",IF(C9=$AT$303,"O",IF(C9=$AU$303,"O",IF(C9=$AV$303,"O","X")))))))))))))))))))))))))))</f>
        <v>X</v>
      </c>
      <c r="D2135" s="58" t="str">
        <f t="shared" si="1988"/>
        <v>X</v>
      </c>
      <c r="E2135" s="58" t="str">
        <f t="shared" si="1988"/>
        <v>X</v>
      </c>
      <c r="F2135" s="58" t="str">
        <f t="shared" si="1988"/>
        <v>X</v>
      </c>
      <c r="G2135" s="58" t="str">
        <f t="shared" si="1988"/>
        <v>X</v>
      </c>
      <c r="H2135" s="58" t="str">
        <f t="shared" si="1988"/>
        <v>X</v>
      </c>
      <c r="I2135" s="58" t="str">
        <f t="shared" si="1988"/>
        <v>X</v>
      </c>
      <c r="J2135" s="58" t="str">
        <f t="shared" si="1988"/>
        <v>X</v>
      </c>
      <c r="K2135" s="58" t="str">
        <f t="shared" si="1988"/>
        <v>X</v>
      </c>
      <c r="L2135" s="58" t="str">
        <f t="shared" si="1988"/>
        <v>X</v>
      </c>
      <c r="M2135" s="58" t="str">
        <f t="shared" si="1988"/>
        <v>X</v>
      </c>
      <c r="N2135" s="58" t="str">
        <f t="shared" si="1988"/>
        <v>X</v>
      </c>
      <c r="O2135" s="58" t="str">
        <f t="shared" si="1988"/>
        <v>X</v>
      </c>
      <c r="P2135" s="58" t="str">
        <f t="shared" si="1988"/>
        <v>X</v>
      </c>
      <c r="Q2135" s="58" t="str">
        <f t="shared" si="1988"/>
        <v>X</v>
      </c>
    </row>
    <row r="2136" spans="1:28">
      <c r="A2136" s="780"/>
      <c r="B2136" s="58" t="s">
        <v>35</v>
      </c>
      <c r="C2136" s="58" t="str">
        <f t="shared" ref="C2136:Q2136" si="1989">IF(C10=$V$303,"O",IF(C10=$W$303,"O",IF(C10=$X$303,"O",IF(C10=$Y$303,"O",IF(C10=$Z$303,"O",IF(C10=$AA$303,"O",IF(C10=$AB$303,"O",IF(C10=$AC$303,"O",IF(C10=$AD$303,"O",IF(C10=$AE$303,"O",IF(C10=$AF$303,"O",IF(C10=$AG$303,"O",IF(C10=$AH$303,"O",IF(C10=$AI$303,"O",IF(C10=$AJ$303,"O",IF(C10=$AK$303,"O",IF(C10=$AL$303,"O",IF(C10=$AM$303,"O",IF(C10=$AN$303,"O",IF(C10=$AO$303,"O",IF(C10=$AP$303,"O",IF(C10=$AQ$303,"O",IF(C10=$AR$303,"O",IF(C10=$AS$303,"O",IF(C10=$AT$303,"O",IF(C10=$AU$303,"O",IF(C10=$AV$303,"O","X")))))))))))))))))))))))))))</f>
        <v>O</v>
      </c>
      <c r="D2136" s="58" t="str">
        <f t="shared" si="1989"/>
        <v>O</v>
      </c>
      <c r="E2136" s="58" t="str">
        <f t="shared" si="1989"/>
        <v>O</v>
      </c>
      <c r="F2136" s="58" t="str">
        <f t="shared" si="1989"/>
        <v>O</v>
      </c>
      <c r="G2136" s="58" t="str">
        <f t="shared" si="1989"/>
        <v>O</v>
      </c>
      <c r="H2136" s="58" t="str">
        <f t="shared" si="1989"/>
        <v>O</v>
      </c>
      <c r="I2136" s="58" t="str">
        <f t="shared" si="1989"/>
        <v>O</v>
      </c>
      <c r="J2136" s="58" t="str">
        <f t="shared" si="1989"/>
        <v>O</v>
      </c>
      <c r="K2136" s="58" t="str">
        <f t="shared" si="1989"/>
        <v>O</v>
      </c>
      <c r="L2136" s="58" t="str">
        <f t="shared" si="1989"/>
        <v>O</v>
      </c>
      <c r="M2136" s="58" t="str">
        <f t="shared" si="1989"/>
        <v>O</v>
      </c>
      <c r="N2136" s="58" t="str">
        <f t="shared" si="1989"/>
        <v>O</v>
      </c>
      <c r="O2136" s="58" t="str">
        <f t="shared" si="1989"/>
        <v>O</v>
      </c>
      <c r="P2136" s="58" t="str">
        <f t="shared" si="1989"/>
        <v>O</v>
      </c>
      <c r="Q2136" s="58" t="str">
        <f t="shared" si="1989"/>
        <v>O</v>
      </c>
      <c r="V2136" s="783"/>
      <c r="W2136" s="783"/>
      <c r="X2136" s="783"/>
      <c r="Y2136" s="783"/>
      <c r="Z2136" s="783"/>
      <c r="AA2136" s="783"/>
      <c r="AB2136" s="783"/>
    </row>
    <row r="2137" spans="1:28">
      <c r="A2137" s="780"/>
      <c r="B2137" s="58" t="s">
        <v>36</v>
      </c>
      <c r="C2137" s="58" t="str">
        <f t="shared" ref="C2137:Q2137" si="1990">IF(C11=$V$303,"O",IF(C11=$W$303,"O",IF(C11=$X$303,"O",IF(C11=$Y$303,"O",IF(C11=$Z$303,"O",IF(C11=$AA$303,"O",IF(C11=$AB$303,"O",IF(C11=$AC$303,"O",IF(C11=$AD$303,"O",IF(C11=$AE$303,"O",IF(C11=$AF$303,"O",IF(C11=$AG$303,"O",IF(C11=$AH$303,"O",IF(C11=$AI$303,"O",IF(C11=$AJ$303,"O",IF(C11=$AK$303,"O",IF(C11=$AL$303,"O",IF(C11=$AM$303,"O",IF(C11=$AN$303,"O",IF(C11=$AO$303,"O",IF(C11=$AP$303,"O",IF(C11=$AQ$303,"O",IF(C11=$AR$303,"O",IF(C11=$AS$303,"O",IF(C11=$AT$303,"O",IF(C11=$AU$303,"O",IF(C11=$AV$303,"O","X")))))))))))))))))))))))))))</f>
        <v>X</v>
      </c>
      <c r="D2137" s="58" t="str">
        <f t="shared" si="1990"/>
        <v>X</v>
      </c>
      <c r="E2137" s="58" t="str">
        <f t="shared" si="1990"/>
        <v>X</v>
      </c>
      <c r="F2137" s="58" t="str">
        <f t="shared" si="1990"/>
        <v>X</v>
      </c>
      <c r="G2137" s="58" t="str">
        <f t="shared" si="1990"/>
        <v>X</v>
      </c>
      <c r="H2137" s="58" t="str">
        <f t="shared" si="1990"/>
        <v>X</v>
      </c>
      <c r="I2137" s="58" t="str">
        <f t="shared" si="1990"/>
        <v>X</v>
      </c>
      <c r="J2137" s="58" t="str">
        <f t="shared" si="1990"/>
        <v>X</v>
      </c>
      <c r="K2137" s="58" t="str">
        <f t="shared" si="1990"/>
        <v>X</v>
      </c>
      <c r="L2137" s="58" t="str">
        <f t="shared" si="1990"/>
        <v>X</v>
      </c>
      <c r="M2137" s="58" t="str">
        <f t="shared" si="1990"/>
        <v>X</v>
      </c>
      <c r="N2137" s="58" t="str">
        <f t="shared" si="1990"/>
        <v>X</v>
      </c>
      <c r="O2137" s="58" t="str">
        <f t="shared" si="1990"/>
        <v>X</v>
      </c>
      <c r="P2137" s="58" t="str">
        <f t="shared" si="1990"/>
        <v>X</v>
      </c>
      <c r="Q2137" s="58" t="str">
        <f t="shared" si="1990"/>
        <v>X</v>
      </c>
      <c r="V2137" s="257"/>
      <c r="W2137" s="257"/>
      <c r="X2137" s="257"/>
      <c r="Y2137" s="257"/>
      <c r="Z2137" s="257"/>
      <c r="AA2137" s="257"/>
      <c r="AB2137" s="257"/>
    </row>
    <row r="2138" spans="1:28">
      <c r="A2138" s="780"/>
      <c r="B2138" s="58" t="s">
        <v>21</v>
      </c>
      <c r="C2138" s="58" t="str">
        <f t="shared" ref="C2138:Q2138" si="1991">IF(C12=$V$303,"O",IF(C12=$W$303,"O",IF(C12=$X$303,"O",IF(C12=$Y$303,"O",IF(C12=$Z$303,"O",IF(C12=$AA$303,"O",IF(C12=$AB$303,"O",IF(C12=$AC$303,"O",IF(C12=$AD$303,"O",IF(C12=$AE$303,"O",IF(C12=$AF$303,"O",IF(C12=$AG$303,"O",IF(C12=$AH$303,"O",IF(C12=$AI$303,"O",IF(C12=$AJ$303,"O",IF(C12=$AK$303,"O",IF(C12=$AL$303,"O",IF(C12=$AM$303,"O",IF(C12=$AN$303,"O",IF(C12=$AO$303,"O",IF(C12=$AP$303,"O",IF(C12=$AQ$303,"O",IF(C12=$AR$303,"O",IF(C12=$AS$303,"O",IF(C12=$AT$303,"O",IF(C12=$AU$303,"O",IF(C12=$AV$303,"O","X")))))))))))))))))))))))))))</f>
        <v>O</v>
      </c>
      <c r="D2138" s="58" t="str">
        <f t="shared" si="1991"/>
        <v>O</v>
      </c>
      <c r="E2138" s="58" t="str">
        <f t="shared" si="1991"/>
        <v>O</v>
      </c>
      <c r="F2138" s="58" t="str">
        <f t="shared" si="1991"/>
        <v>O</v>
      </c>
      <c r="G2138" s="58" t="str">
        <f t="shared" si="1991"/>
        <v>O</v>
      </c>
      <c r="H2138" s="58" t="str">
        <f t="shared" si="1991"/>
        <v>O</v>
      </c>
      <c r="I2138" s="58" t="str">
        <f t="shared" si="1991"/>
        <v>O</v>
      </c>
      <c r="J2138" s="58" t="str">
        <f t="shared" si="1991"/>
        <v>O</v>
      </c>
      <c r="K2138" s="58" t="str">
        <f t="shared" si="1991"/>
        <v>O</v>
      </c>
      <c r="L2138" s="58" t="str">
        <f t="shared" si="1991"/>
        <v>O</v>
      </c>
      <c r="M2138" s="58" t="str">
        <f t="shared" si="1991"/>
        <v>O</v>
      </c>
      <c r="N2138" s="58" t="str">
        <f t="shared" si="1991"/>
        <v>O</v>
      </c>
      <c r="O2138" s="58" t="str">
        <f t="shared" si="1991"/>
        <v>O</v>
      </c>
      <c r="P2138" s="58" t="str">
        <f t="shared" si="1991"/>
        <v>O</v>
      </c>
      <c r="Q2138" s="58" t="str">
        <f t="shared" si="1991"/>
        <v>O</v>
      </c>
      <c r="V2138" s="257"/>
      <c r="W2138" s="257"/>
      <c r="X2138" s="257"/>
      <c r="Y2138" s="257"/>
      <c r="Z2138" s="257"/>
      <c r="AA2138" s="257"/>
      <c r="AB2138" s="257"/>
    </row>
    <row r="2139" spans="1:28">
      <c r="A2139" s="781"/>
      <c r="B2139" s="30" t="s">
        <v>46</v>
      </c>
      <c r="C2139" s="47">
        <f>COUNTIF(C2133:C2138,"O")</f>
        <v>4</v>
      </c>
      <c r="D2139" s="47">
        <f t="shared" ref="D2139:P2139" si="1992">COUNTIF(D2133:D2138,"O")</f>
        <v>4</v>
      </c>
      <c r="E2139" s="47">
        <f t="shared" si="1992"/>
        <v>4</v>
      </c>
      <c r="F2139" s="47">
        <f t="shared" si="1992"/>
        <v>4</v>
      </c>
      <c r="G2139" s="47">
        <f t="shared" si="1992"/>
        <v>4</v>
      </c>
      <c r="H2139" s="47">
        <f t="shared" si="1992"/>
        <v>4</v>
      </c>
      <c r="I2139" s="47">
        <f t="shared" si="1992"/>
        <v>4</v>
      </c>
      <c r="J2139" s="47">
        <f t="shared" si="1992"/>
        <v>4</v>
      </c>
      <c r="K2139" s="47">
        <f t="shared" si="1992"/>
        <v>4</v>
      </c>
      <c r="L2139" s="47">
        <f t="shared" si="1992"/>
        <v>4</v>
      </c>
      <c r="M2139" s="47">
        <f t="shared" si="1992"/>
        <v>4</v>
      </c>
      <c r="N2139" s="47">
        <f t="shared" si="1992"/>
        <v>4</v>
      </c>
      <c r="O2139" s="47">
        <f t="shared" si="1992"/>
        <v>4</v>
      </c>
      <c r="P2139" s="47">
        <f t="shared" si="1992"/>
        <v>4</v>
      </c>
      <c r="Q2139" s="47">
        <f>COUNTIF(Q2133:Q2138,"O")</f>
        <v>4</v>
      </c>
      <c r="V2139" s="257"/>
      <c r="W2139" s="257"/>
      <c r="X2139" s="257"/>
      <c r="Y2139" s="257"/>
      <c r="Z2139" s="257"/>
      <c r="AA2139" s="257"/>
      <c r="AB2139" s="257"/>
    </row>
    <row r="2140" spans="1:28">
      <c r="A2140" s="779">
        <v>288</v>
      </c>
      <c r="B2140" s="58" t="s">
        <v>32</v>
      </c>
      <c r="C2140" s="58" t="str">
        <f>IF(C7=$V$304,"O",IF(C7=$W$304,"O",IF(C7=$X$304,"O",IF(C7=$Y$304,"O",IF(C7=$Z$304,"O",IF(C7=$AA$304,"O",IF(C7=$AB$304,"O",IF(C7=$AC$304,"O",IF(C7=$AD$304,"O",IF(C7=$AE$304,"O",IF(C7=$AF$304,"O",IF(C7=$AG$304,"O",IF(C7=$AH$304,"O",IF(C7=$AI$304,"O",IF(C7=$AJ$304,"O",IF(C7=$AK$304,"O",IF(C7=$AL$304,"O",IF(C7=$AM$304,"O",IF(C7=$AN$304,"O",IF(C7=$AO$304,"O",IF(C7=$AP$304,"O",IF(C7=$AQ$304,"O",IF(C7=$AR$304,"O",IF(C7=$AS$304,"O","X"))))))))))))))))))))))))</f>
        <v>X</v>
      </c>
      <c r="D2140" s="58" t="str">
        <f t="shared" ref="D2140:Q2140" si="1993">IF(D7=$V$304,"O",IF(D7=$W$304,"O",IF(D7=$X$304,"O",IF(D7=$Y$304,"O",IF(D7=$Z$304,"O",IF(D7=$AA$304,"O",IF(D7=$AB$304,"O",IF(D7=$AC$304,"O",IF(D7=$AD$304,"O",IF(D7=$AE$304,"O",IF(D7=$AF$304,"O",IF(D7=$AG$304,"O",IF(D7=$AH$304,"O",IF(D7=$AI$304,"O",IF(D7=$AJ$304,"O",IF(D7=$AK$304,"O",IF(D7=$AL$304,"O",IF(D7=$AM$304,"O",IF(D7=$AN$304,"O",IF(D7=$AO$304,"O",IF(D7=$AP$304,"O",IF(D7=$AQ$304,"O",IF(D7=$AR$304,"O",IF(D7=$AS$304,"O","X"))))))))))))))))))))))))</f>
        <v>X</v>
      </c>
      <c r="E2140" s="58" t="str">
        <f t="shared" si="1993"/>
        <v>X</v>
      </c>
      <c r="F2140" s="58" t="str">
        <f t="shared" si="1993"/>
        <v>X</v>
      </c>
      <c r="G2140" s="58" t="str">
        <f t="shared" si="1993"/>
        <v>X</v>
      </c>
      <c r="H2140" s="58" t="str">
        <f t="shared" si="1993"/>
        <v>X</v>
      </c>
      <c r="I2140" s="58" t="str">
        <f t="shared" si="1993"/>
        <v>X</v>
      </c>
      <c r="J2140" s="58" t="str">
        <f t="shared" si="1993"/>
        <v>X</v>
      </c>
      <c r="K2140" s="58" t="str">
        <f t="shared" si="1993"/>
        <v>X</v>
      </c>
      <c r="L2140" s="58" t="str">
        <f t="shared" si="1993"/>
        <v>X</v>
      </c>
      <c r="M2140" s="58" t="str">
        <f t="shared" si="1993"/>
        <v>X</v>
      </c>
      <c r="N2140" s="58" t="str">
        <f t="shared" si="1993"/>
        <v>X</v>
      </c>
      <c r="O2140" s="58" t="str">
        <f t="shared" si="1993"/>
        <v>X</v>
      </c>
      <c r="P2140" s="58" t="str">
        <f t="shared" si="1993"/>
        <v>X</v>
      </c>
      <c r="Q2140" s="58" t="str">
        <f t="shared" si="1993"/>
        <v>X</v>
      </c>
      <c r="V2140" s="257"/>
      <c r="W2140" s="257"/>
      <c r="X2140" s="257"/>
      <c r="Y2140" s="257"/>
      <c r="Z2140" s="257"/>
      <c r="AA2140" s="257"/>
      <c r="AB2140" s="257"/>
    </row>
    <row r="2141" spans="1:28">
      <c r="A2141" s="780"/>
      <c r="B2141" s="58" t="s">
        <v>33</v>
      </c>
      <c r="C2141" s="58" t="str">
        <f t="shared" ref="C2141:Q2141" si="1994">IF(C8=$V$304,"O",IF(C8=$W$304,"O",IF(C8=$X$304,"O",IF(C8=$Y$304,"O",IF(C8=$Z$304,"O",IF(C8=$AA$304,"O",IF(C8=$AB$304,"O",IF(C8=$AC$304,"O",IF(C8=$AD$304,"O",IF(C8=$AE$304,"O",IF(C8=$AF$304,"O",IF(C8=$AG$304,"O",IF(C8=$AH$304,"O",IF(C8=$AI$304,"O",IF(C8=$AJ$304,"O",IF(C8=$AK$304,"O",IF(C8=$AL$304,"O",IF(C8=$AM$304,"O",IF(C8=$AN$304,"O",IF(C8=$AO$304,"O",IF(C8=$AP$304,"O",IF(C8=$AQ$304,"O",IF(C8=$AR$304,"O",IF(C8=$AS$304,"O","X"))))))))))))))))))))))))</f>
        <v>X</v>
      </c>
      <c r="D2141" s="58" t="str">
        <f t="shared" si="1994"/>
        <v>X</v>
      </c>
      <c r="E2141" s="58" t="str">
        <f t="shared" si="1994"/>
        <v>X</v>
      </c>
      <c r="F2141" s="58" t="str">
        <f t="shared" si="1994"/>
        <v>X</v>
      </c>
      <c r="G2141" s="58" t="str">
        <f t="shared" si="1994"/>
        <v>X</v>
      </c>
      <c r="H2141" s="58" t="str">
        <f t="shared" si="1994"/>
        <v>X</v>
      </c>
      <c r="I2141" s="58" t="str">
        <f t="shared" si="1994"/>
        <v>X</v>
      </c>
      <c r="J2141" s="58" t="str">
        <f t="shared" si="1994"/>
        <v>X</v>
      </c>
      <c r="K2141" s="58" t="str">
        <f t="shared" si="1994"/>
        <v>X</v>
      </c>
      <c r="L2141" s="58" t="str">
        <f t="shared" si="1994"/>
        <v>X</v>
      </c>
      <c r="M2141" s="58" t="str">
        <f t="shared" si="1994"/>
        <v>X</v>
      </c>
      <c r="N2141" s="58" t="str">
        <f t="shared" si="1994"/>
        <v>X</v>
      </c>
      <c r="O2141" s="58" t="str">
        <f t="shared" si="1994"/>
        <v>X</v>
      </c>
      <c r="P2141" s="58" t="str">
        <f t="shared" si="1994"/>
        <v>X</v>
      </c>
      <c r="Q2141" s="58" t="str">
        <f t="shared" si="1994"/>
        <v>X</v>
      </c>
      <c r="V2141" s="257"/>
      <c r="W2141" s="257"/>
      <c r="X2141" s="257"/>
      <c r="Y2141" s="257"/>
      <c r="Z2141" s="257"/>
      <c r="AA2141" s="257"/>
      <c r="AB2141" s="257"/>
    </row>
    <row r="2142" spans="1:28">
      <c r="A2142" s="780"/>
      <c r="B2142" s="58" t="s">
        <v>34</v>
      </c>
      <c r="C2142" s="58" t="str">
        <f t="shared" ref="C2142:Q2142" si="1995">IF(C9=$V$304,"O",IF(C9=$W$304,"O",IF(C9=$X$304,"O",IF(C9=$Y$304,"O",IF(C9=$Z$304,"O",IF(C9=$AA$304,"O",IF(C9=$AB$304,"O",IF(C9=$AC$304,"O",IF(C9=$AD$304,"O",IF(C9=$AE$304,"O",IF(C9=$AF$304,"O",IF(C9=$AG$304,"O",IF(C9=$AH$304,"O",IF(C9=$AI$304,"O",IF(C9=$AJ$304,"O",IF(C9=$AK$304,"O",IF(C9=$AL$304,"O",IF(C9=$AM$304,"O",IF(C9=$AN$304,"O",IF(C9=$AO$304,"O",IF(C9=$AP$304,"O",IF(C9=$AQ$304,"O",IF(C9=$AR$304,"O",IF(C9=$AS$304,"O","X"))))))))))))))))))))))))</f>
        <v>O</v>
      </c>
      <c r="D2142" s="58" t="str">
        <f t="shared" si="1995"/>
        <v>O</v>
      </c>
      <c r="E2142" s="58" t="str">
        <f t="shared" si="1995"/>
        <v>O</v>
      </c>
      <c r="F2142" s="58" t="str">
        <f t="shared" si="1995"/>
        <v>O</v>
      </c>
      <c r="G2142" s="58" t="str">
        <f t="shared" si="1995"/>
        <v>O</v>
      </c>
      <c r="H2142" s="58" t="str">
        <f t="shared" si="1995"/>
        <v>O</v>
      </c>
      <c r="I2142" s="58" t="str">
        <f t="shared" si="1995"/>
        <v>O</v>
      </c>
      <c r="J2142" s="58" t="str">
        <f t="shared" si="1995"/>
        <v>O</v>
      </c>
      <c r="K2142" s="58" t="str">
        <f t="shared" si="1995"/>
        <v>O</v>
      </c>
      <c r="L2142" s="58" t="str">
        <f t="shared" si="1995"/>
        <v>O</v>
      </c>
      <c r="M2142" s="58" t="str">
        <f t="shared" si="1995"/>
        <v>O</v>
      </c>
      <c r="N2142" s="58" t="str">
        <f t="shared" si="1995"/>
        <v>O</v>
      </c>
      <c r="O2142" s="58" t="str">
        <f t="shared" si="1995"/>
        <v>O</v>
      </c>
      <c r="P2142" s="58" t="str">
        <f t="shared" si="1995"/>
        <v>O</v>
      </c>
      <c r="Q2142" s="58" t="str">
        <f t="shared" si="1995"/>
        <v>O</v>
      </c>
      <c r="V2142" s="257"/>
      <c r="W2142" s="257"/>
      <c r="X2142" s="257"/>
      <c r="Y2142" s="257"/>
      <c r="Z2142" s="257"/>
      <c r="AA2142" s="257"/>
      <c r="AB2142" s="257"/>
    </row>
    <row r="2143" spans="1:28">
      <c r="A2143" s="780"/>
      <c r="B2143" s="58" t="s">
        <v>35</v>
      </c>
      <c r="C2143" s="58" t="str">
        <f t="shared" ref="C2143:Q2143" si="1996">IF(C10=$V$304,"O",IF(C10=$W$304,"O",IF(C10=$X$304,"O",IF(C10=$Y$304,"O",IF(C10=$Z$304,"O",IF(C10=$AA$304,"O",IF(C10=$AB$304,"O",IF(C10=$AC$304,"O",IF(C10=$AD$304,"O",IF(C10=$AE$304,"O",IF(C10=$AF$304,"O",IF(C10=$AG$304,"O",IF(C10=$AH$304,"O",IF(C10=$AI$304,"O",IF(C10=$AJ$304,"O",IF(C10=$AK$304,"O",IF(C10=$AL$304,"O",IF(C10=$AM$304,"O",IF(C10=$AN$304,"O",IF(C10=$AO$304,"O",IF(C10=$AP$304,"O",IF(C10=$AQ$304,"O",IF(C10=$AR$304,"O",IF(C10=$AS$304,"O","X"))))))))))))))))))))))))</f>
        <v>X</v>
      </c>
      <c r="D2143" s="58" t="str">
        <f t="shared" si="1996"/>
        <v>X</v>
      </c>
      <c r="E2143" s="58" t="str">
        <f t="shared" si="1996"/>
        <v>X</v>
      </c>
      <c r="F2143" s="58" t="str">
        <f t="shared" si="1996"/>
        <v>X</v>
      </c>
      <c r="G2143" s="58" t="str">
        <f t="shared" si="1996"/>
        <v>X</v>
      </c>
      <c r="H2143" s="58" t="str">
        <f t="shared" si="1996"/>
        <v>X</v>
      </c>
      <c r="I2143" s="58" t="str">
        <f t="shared" si="1996"/>
        <v>X</v>
      </c>
      <c r="J2143" s="58" t="str">
        <f t="shared" si="1996"/>
        <v>X</v>
      </c>
      <c r="K2143" s="58" t="str">
        <f t="shared" si="1996"/>
        <v>X</v>
      </c>
      <c r="L2143" s="58" t="str">
        <f t="shared" si="1996"/>
        <v>X</v>
      </c>
      <c r="M2143" s="58" t="str">
        <f t="shared" si="1996"/>
        <v>X</v>
      </c>
      <c r="N2143" s="58" t="str">
        <f t="shared" si="1996"/>
        <v>X</v>
      </c>
      <c r="O2143" s="58" t="str">
        <f t="shared" si="1996"/>
        <v>X</v>
      </c>
      <c r="P2143" s="58" t="str">
        <f t="shared" si="1996"/>
        <v>X</v>
      </c>
      <c r="Q2143" s="58" t="str">
        <f t="shared" si="1996"/>
        <v>X</v>
      </c>
      <c r="V2143" s="257"/>
      <c r="W2143" s="257"/>
      <c r="X2143" s="257"/>
      <c r="Y2143" s="255"/>
      <c r="Z2143" s="255"/>
      <c r="AA2143" s="255"/>
      <c r="AB2143" s="255"/>
    </row>
    <row r="2144" spans="1:28">
      <c r="A2144" s="780"/>
      <c r="B2144" s="58" t="s">
        <v>36</v>
      </c>
      <c r="C2144" s="58" t="str">
        <f t="shared" ref="C2144:Q2144" si="1997">IF(C11=$V$304,"O",IF(C11=$W$304,"O",IF(C11=$X$304,"O",IF(C11=$Y$304,"O",IF(C11=$Z$304,"O",IF(C11=$AA$304,"O",IF(C11=$AB$304,"O",IF(C11=$AC$304,"O",IF(C11=$AD$304,"O",IF(C11=$AE$304,"O",IF(C11=$AF$304,"O",IF(C11=$AG$304,"O",IF(C11=$AH$304,"O",IF(C11=$AI$304,"O",IF(C11=$AJ$304,"O",IF(C11=$AK$304,"O",IF(C11=$AL$304,"O",IF(C11=$AM$304,"O",IF(C11=$AN$304,"O",IF(C11=$AO$304,"O",IF(C11=$AP$304,"O",IF(C11=$AQ$304,"O",IF(C11=$AR$304,"O",IF(C11=$AS$304,"O","X"))))))))))))))))))))))))</f>
        <v>O</v>
      </c>
      <c r="D2144" s="58" t="str">
        <f t="shared" si="1997"/>
        <v>O</v>
      </c>
      <c r="E2144" s="58" t="str">
        <f t="shared" si="1997"/>
        <v>O</v>
      </c>
      <c r="F2144" s="58" t="str">
        <f t="shared" si="1997"/>
        <v>O</v>
      </c>
      <c r="G2144" s="58" t="str">
        <f t="shared" si="1997"/>
        <v>O</v>
      </c>
      <c r="H2144" s="58" t="str">
        <f t="shared" si="1997"/>
        <v>O</v>
      </c>
      <c r="I2144" s="58" t="str">
        <f t="shared" si="1997"/>
        <v>O</v>
      </c>
      <c r="J2144" s="58" t="str">
        <f t="shared" si="1997"/>
        <v>O</v>
      </c>
      <c r="K2144" s="58" t="str">
        <f t="shared" si="1997"/>
        <v>O</v>
      </c>
      <c r="L2144" s="58" t="str">
        <f t="shared" si="1997"/>
        <v>O</v>
      </c>
      <c r="M2144" s="58" t="str">
        <f t="shared" si="1997"/>
        <v>O</v>
      </c>
      <c r="N2144" s="58" t="str">
        <f t="shared" si="1997"/>
        <v>O</v>
      </c>
      <c r="O2144" s="58" t="str">
        <f t="shared" si="1997"/>
        <v>O</v>
      </c>
      <c r="P2144" s="58" t="str">
        <f t="shared" si="1997"/>
        <v>O</v>
      </c>
      <c r="Q2144" s="58" t="str">
        <f t="shared" si="1997"/>
        <v>O</v>
      </c>
    </row>
    <row r="2145" spans="1:71">
      <c r="A2145" s="780"/>
      <c r="B2145" s="58" t="s">
        <v>21</v>
      </c>
      <c r="C2145" s="58" t="str">
        <f t="shared" ref="C2145:Q2145" si="1998">IF(C12=$V$304,"O",IF(C12=$W$304,"O",IF(C12=$X$304,"O",IF(C12=$Y$304,"O",IF(C12=$Z$304,"O",IF(C12=$AA$304,"O",IF(C12=$AB$304,"O",IF(C12=$AC$304,"O",IF(C12=$AD$304,"O",IF(C12=$AE$304,"O",IF(C12=$AF$304,"O",IF(C12=$AG$304,"O",IF(C12=$AH$304,"O",IF(C12=$AI$304,"O",IF(C12=$AJ$304,"O",IF(C12=$AK$304,"O",IF(C12=$AL$304,"O",IF(C12=$AM$304,"O",IF(C12=$AN$304,"O",IF(C12=$AO$304,"O",IF(C12=$AP$304,"O",IF(C12=$AQ$304,"O",IF(C12=$AR$304,"O",IF(C12=$AS$304,"O","X"))))))))))))))))))))))))</f>
        <v>X</v>
      </c>
      <c r="D2145" s="58" t="str">
        <f t="shared" si="1998"/>
        <v>X</v>
      </c>
      <c r="E2145" s="58" t="str">
        <f t="shared" si="1998"/>
        <v>X</v>
      </c>
      <c r="F2145" s="58" t="str">
        <f t="shared" si="1998"/>
        <v>X</v>
      </c>
      <c r="G2145" s="58" t="str">
        <f t="shared" si="1998"/>
        <v>X</v>
      </c>
      <c r="H2145" s="58" t="str">
        <f t="shared" si="1998"/>
        <v>X</v>
      </c>
      <c r="I2145" s="58" t="str">
        <f t="shared" si="1998"/>
        <v>X</v>
      </c>
      <c r="J2145" s="58" t="str">
        <f t="shared" si="1998"/>
        <v>X</v>
      </c>
      <c r="K2145" s="58" t="str">
        <f t="shared" si="1998"/>
        <v>X</v>
      </c>
      <c r="L2145" s="58" t="str">
        <f t="shared" si="1998"/>
        <v>X</v>
      </c>
      <c r="M2145" s="58" t="str">
        <f t="shared" si="1998"/>
        <v>X</v>
      </c>
      <c r="N2145" s="58" t="str">
        <f t="shared" si="1998"/>
        <v>X</v>
      </c>
      <c r="O2145" s="58" t="str">
        <f t="shared" si="1998"/>
        <v>X</v>
      </c>
      <c r="P2145" s="58" t="str">
        <f t="shared" si="1998"/>
        <v>X</v>
      </c>
      <c r="Q2145" s="58" t="str">
        <f t="shared" si="1998"/>
        <v>X</v>
      </c>
    </row>
    <row r="2146" spans="1:71">
      <c r="A2146" s="781"/>
      <c r="B2146" s="30" t="s">
        <v>46</v>
      </c>
      <c r="C2146" s="47">
        <f>COUNTIF(C2140:C2145,"O")</f>
        <v>2</v>
      </c>
      <c r="D2146" s="47">
        <f t="shared" ref="D2146:P2146" si="1999">COUNTIF(D2140:D2145,"O")</f>
        <v>2</v>
      </c>
      <c r="E2146" s="47">
        <f t="shared" si="1999"/>
        <v>2</v>
      </c>
      <c r="F2146" s="47">
        <f t="shared" si="1999"/>
        <v>2</v>
      </c>
      <c r="G2146" s="47">
        <f t="shared" si="1999"/>
        <v>2</v>
      </c>
      <c r="H2146" s="47">
        <f t="shared" si="1999"/>
        <v>2</v>
      </c>
      <c r="I2146" s="47">
        <f t="shared" si="1999"/>
        <v>2</v>
      </c>
      <c r="J2146" s="47">
        <f t="shared" si="1999"/>
        <v>2</v>
      </c>
      <c r="K2146" s="47">
        <f t="shared" si="1999"/>
        <v>2</v>
      </c>
      <c r="L2146" s="47">
        <f t="shared" si="1999"/>
        <v>2</v>
      </c>
      <c r="M2146" s="47">
        <f t="shared" si="1999"/>
        <v>2</v>
      </c>
      <c r="N2146" s="47">
        <f t="shared" si="1999"/>
        <v>2</v>
      </c>
      <c r="O2146" s="47">
        <f t="shared" si="1999"/>
        <v>2</v>
      </c>
      <c r="P2146" s="47">
        <f t="shared" si="1999"/>
        <v>2</v>
      </c>
      <c r="Q2146" s="47">
        <f>COUNTIF(Q2140:Q2145,"O")</f>
        <v>2</v>
      </c>
      <c r="BR2146"/>
    </row>
    <row r="2147" spans="1:71">
      <c r="A2147" s="22">
        <v>289</v>
      </c>
      <c r="B2147" s="154" t="s">
        <v>1113</v>
      </c>
      <c r="C2147" s="58" t="str">
        <f>C2139&amp;C2146</f>
        <v>42</v>
      </c>
      <c r="D2147" s="58" t="str">
        <f>D2139&amp;D2146</f>
        <v>42</v>
      </c>
      <c r="E2147" s="58" t="str">
        <f t="shared" ref="E2147:N2147" si="2000">E2139&amp;E2146</f>
        <v>42</v>
      </c>
      <c r="F2147" s="58" t="str">
        <f t="shared" si="2000"/>
        <v>42</v>
      </c>
      <c r="G2147" s="58" t="str">
        <f t="shared" si="2000"/>
        <v>42</v>
      </c>
      <c r="H2147" s="58" t="str">
        <f t="shared" si="2000"/>
        <v>42</v>
      </c>
      <c r="I2147" s="58" t="str">
        <f t="shared" si="2000"/>
        <v>42</v>
      </c>
      <c r="J2147" s="58" t="str">
        <f t="shared" si="2000"/>
        <v>42</v>
      </c>
      <c r="K2147" s="58" t="str">
        <f t="shared" si="2000"/>
        <v>42</v>
      </c>
      <c r="L2147" s="58" t="str">
        <f t="shared" si="2000"/>
        <v>42</v>
      </c>
      <c r="M2147" s="58" t="str">
        <f t="shared" si="2000"/>
        <v>42</v>
      </c>
      <c r="N2147" s="58" t="str">
        <f t="shared" si="2000"/>
        <v>42</v>
      </c>
      <c r="O2147" s="58" t="str">
        <f>O2139&amp;O2146</f>
        <v>42</v>
      </c>
      <c r="P2147" s="58" t="str">
        <f>P2139&amp;P2146</f>
        <v>42</v>
      </c>
      <c r="Q2147" s="58" t="str">
        <f>Q2139&amp;Q2146</f>
        <v>42</v>
      </c>
    </row>
    <row r="2148" spans="1:71">
      <c r="A2148" s="779">
        <v>290</v>
      </c>
      <c r="B2148" s="58" t="s">
        <v>32</v>
      </c>
      <c r="C2148" s="58" t="str">
        <f>IF(C7=$V$306,"O",IF(C7=$W$306,"O",IF(C7=$X$306,"O",IF(C7=$Y$306,"O",IF(C7=$Z$306,"O",IF(C7=$AA$306,"O",IF(C7=$AB$306,"O",IF(C7=$AC$306,"O",IF(C7=$AD$306,"O",IF(C7=$AE$306,"O",IF(C7=$AF$306,"O",IF(C7=$AG$306,"O",IF(C7=$AH$306,"O",IF(C7=$AI$306,"O",IF(C7=$AJ$306,"O",IF(C7=$AK$306,"O",IF(C7=$AL$306,"O",IF(C7=$AM$306,"O",IF(C7=$AN$306,"O",IF(C7=$AO$306,"O",IF(C7=$AP$306,"O",IF(C7=$AQ$306,"O",IF(C7=$AR$306,"O",IF(C7=$AS$306,"O",IF(C7=$AT$306,"O",IF(C7=$AU$306,"O",IF(C7=$AV$306,"O",IF(C7=$AW$306,"O","X"))))))))))))))))))))))))))))</f>
        <v>O</v>
      </c>
      <c r="D2148" s="58" t="str">
        <f t="shared" ref="D2148:Q2148" si="2001">IF(D7=$V$306,"O",IF(D7=$W$306,"O",IF(D7=$X$306,"O",IF(D7=$Y$306,"O",IF(D7=$Z$306,"O",IF(D7=$AA$306,"O",IF(D7=$AB$306,"O",IF(D7=$AC$306,"O",IF(D7=$AD$306,"O",IF(D7=$AE$306,"O",IF(D7=$AF$306,"O",IF(D7=$AG$306,"O",IF(D7=$AH$306,"O",IF(D7=$AI$306,"O",IF(D7=$AJ$306,"O",IF(D7=$AK$306,"O",IF(D7=$AL$306,"O",IF(D7=$AM$306,"O",IF(D7=$AN$306,"O",IF(D7=$AO$306,"O",IF(D7=$AP$306,"O",IF(D7=$AQ$306,"O",IF(D7=$AR$306,"O",IF(D7=$AS$306,"O",IF(D7=$AT$306,"O",IF(D7=$AU$306,"O",IF(D7=$AV$306,"O",IF(D7=$AW$306,"O","X"))))))))))))))))))))))))))))</f>
        <v>O</v>
      </c>
      <c r="E2148" s="58" t="str">
        <f t="shared" si="2001"/>
        <v>O</v>
      </c>
      <c r="F2148" s="58" t="str">
        <f t="shared" si="2001"/>
        <v>O</v>
      </c>
      <c r="G2148" s="58" t="str">
        <f t="shared" si="2001"/>
        <v>O</v>
      </c>
      <c r="H2148" s="58" t="str">
        <f t="shared" si="2001"/>
        <v>O</v>
      </c>
      <c r="I2148" s="58" t="str">
        <f t="shared" si="2001"/>
        <v>O</v>
      </c>
      <c r="J2148" s="58" t="str">
        <f t="shared" si="2001"/>
        <v>O</v>
      </c>
      <c r="K2148" s="58" t="str">
        <f t="shared" si="2001"/>
        <v>O</v>
      </c>
      <c r="L2148" s="58" t="str">
        <f t="shared" si="2001"/>
        <v>O</v>
      </c>
      <c r="M2148" s="58" t="str">
        <f t="shared" si="2001"/>
        <v>O</v>
      </c>
      <c r="N2148" s="58" t="str">
        <f t="shared" si="2001"/>
        <v>O</v>
      </c>
      <c r="O2148" s="58" t="str">
        <f t="shared" si="2001"/>
        <v>O</v>
      </c>
      <c r="P2148" s="58" t="str">
        <f t="shared" si="2001"/>
        <v>O</v>
      </c>
      <c r="Q2148" s="58" t="str">
        <f t="shared" si="2001"/>
        <v>O</v>
      </c>
    </row>
    <row r="2149" spans="1:71">
      <c r="A2149" s="780"/>
      <c r="B2149" s="58" t="s">
        <v>33</v>
      </c>
      <c r="C2149" s="58" t="str">
        <f t="shared" ref="C2149:Q2149" si="2002">IF(C8=$V$306,"O",IF(C8=$W$306,"O",IF(C8=$X$306,"O",IF(C8=$Y$306,"O",IF(C8=$Z$306,"O",IF(C8=$AA$306,"O",IF(C8=$AB$306,"O",IF(C8=$AC$306,"O",IF(C8=$AD$306,"O",IF(C8=$AE$306,"O",IF(C8=$AF$306,"O",IF(C8=$AG$306,"O",IF(C8=$AH$306,"O",IF(C8=$AI$306,"O",IF(C8=$AJ$306,"O",IF(C8=$AK$306,"O",IF(C8=$AL$306,"O",IF(C8=$AM$306,"O",IF(C8=$AN$306,"O",IF(C8=$AO$306,"O",IF(C8=$AP$306,"O",IF(C8=$AQ$306,"O",IF(C8=$AR$306,"O",IF(C8=$AS$306,"O",IF(C8=$AT$306,"O",IF(C8=$AU$306,"O",IF(C8=$AV$306,"O",IF(C8=$AW$306,"O","X"))))))))))))))))))))))))))))</f>
        <v>O</v>
      </c>
      <c r="D2149" s="58" t="str">
        <f t="shared" si="2002"/>
        <v>O</v>
      </c>
      <c r="E2149" s="58" t="str">
        <f t="shared" si="2002"/>
        <v>O</v>
      </c>
      <c r="F2149" s="58" t="str">
        <f t="shared" si="2002"/>
        <v>O</v>
      </c>
      <c r="G2149" s="58" t="str">
        <f t="shared" si="2002"/>
        <v>O</v>
      </c>
      <c r="H2149" s="58" t="str">
        <f t="shared" si="2002"/>
        <v>O</v>
      </c>
      <c r="I2149" s="58" t="str">
        <f t="shared" si="2002"/>
        <v>O</v>
      </c>
      <c r="J2149" s="58" t="str">
        <f t="shared" si="2002"/>
        <v>O</v>
      </c>
      <c r="K2149" s="58" t="str">
        <f t="shared" si="2002"/>
        <v>O</v>
      </c>
      <c r="L2149" s="58" t="str">
        <f t="shared" si="2002"/>
        <v>O</v>
      </c>
      <c r="M2149" s="58" t="str">
        <f t="shared" si="2002"/>
        <v>O</v>
      </c>
      <c r="N2149" s="58" t="str">
        <f t="shared" si="2002"/>
        <v>O</v>
      </c>
      <c r="O2149" s="58" t="str">
        <f t="shared" si="2002"/>
        <v>O</v>
      </c>
      <c r="P2149" s="58" t="str">
        <f t="shared" si="2002"/>
        <v>O</v>
      </c>
      <c r="Q2149" s="58" t="str">
        <f t="shared" si="2002"/>
        <v>O</v>
      </c>
    </row>
    <row r="2150" spans="1:71">
      <c r="A2150" s="780"/>
      <c r="B2150" s="58" t="s">
        <v>34</v>
      </c>
      <c r="C2150" s="58" t="str">
        <f t="shared" ref="C2150:Q2150" si="2003">IF(C9=$V$306,"O",IF(C9=$W$306,"O",IF(C9=$X$306,"O",IF(C9=$Y$306,"O",IF(C9=$Z$306,"O",IF(C9=$AA$306,"O",IF(C9=$AB$306,"O",IF(C9=$AC$306,"O",IF(C9=$AD$306,"O",IF(C9=$AE$306,"O",IF(C9=$AF$306,"O",IF(C9=$AG$306,"O",IF(C9=$AH$306,"O",IF(C9=$AI$306,"O",IF(C9=$AJ$306,"O",IF(C9=$AK$306,"O",IF(C9=$AL$306,"O",IF(C9=$AM$306,"O",IF(C9=$AN$306,"O",IF(C9=$AO$306,"O",IF(C9=$AP$306,"O",IF(C9=$AQ$306,"O",IF(C9=$AR$306,"O",IF(C9=$AS$306,"O",IF(C9=$AT$306,"O",IF(C9=$AU$306,"O",IF(C9=$AV$306,"O",IF(C9=$AW$306,"O","X"))))))))))))))))))))))))))))</f>
        <v>X</v>
      </c>
      <c r="D2150" s="58" t="str">
        <f t="shared" si="2003"/>
        <v>X</v>
      </c>
      <c r="E2150" s="58" t="str">
        <f t="shared" si="2003"/>
        <v>X</v>
      </c>
      <c r="F2150" s="58" t="str">
        <f t="shared" si="2003"/>
        <v>X</v>
      </c>
      <c r="G2150" s="58" t="str">
        <f t="shared" si="2003"/>
        <v>X</v>
      </c>
      <c r="H2150" s="58" t="str">
        <f t="shared" si="2003"/>
        <v>X</v>
      </c>
      <c r="I2150" s="58" t="str">
        <f t="shared" si="2003"/>
        <v>X</v>
      </c>
      <c r="J2150" s="58" t="str">
        <f t="shared" si="2003"/>
        <v>X</v>
      </c>
      <c r="K2150" s="58" t="str">
        <f t="shared" si="2003"/>
        <v>X</v>
      </c>
      <c r="L2150" s="58" t="str">
        <f t="shared" si="2003"/>
        <v>X</v>
      </c>
      <c r="M2150" s="58" t="str">
        <f t="shared" si="2003"/>
        <v>X</v>
      </c>
      <c r="N2150" s="58" t="str">
        <f t="shared" si="2003"/>
        <v>X</v>
      </c>
      <c r="O2150" s="58" t="str">
        <f t="shared" si="2003"/>
        <v>X</v>
      </c>
      <c r="P2150" s="58" t="str">
        <f t="shared" si="2003"/>
        <v>X</v>
      </c>
      <c r="Q2150" s="58" t="str">
        <f t="shared" si="2003"/>
        <v>X</v>
      </c>
      <c r="BP2150" s="258"/>
      <c r="BQ2150"/>
      <c r="BS2150" s="258"/>
    </row>
    <row r="2151" spans="1:71">
      <c r="A2151" s="780"/>
      <c r="B2151" s="58" t="s">
        <v>35</v>
      </c>
      <c r="C2151" s="58" t="str">
        <f t="shared" ref="C2151:Q2151" si="2004">IF(C10=$V$306,"O",IF(C10=$W$306,"O",IF(C10=$X$306,"O",IF(C10=$Y$306,"O",IF(C10=$Z$306,"O",IF(C10=$AA$306,"O",IF(C10=$AB$306,"O",IF(C10=$AC$306,"O",IF(C10=$AD$306,"O",IF(C10=$AE$306,"O",IF(C10=$AF$306,"O",IF(C10=$AG$306,"O",IF(C10=$AH$306,"O",IF(C10=$AI$306,"O",IF(C10=$AJ$306,"O",IF(C10=$AK$306,"O",IF(C10=$AL$306,"O",IF(C10=$AM$306,"O",IF(C10=$AN$306,"O",IF(C10=$AO$306,"O",IF(C10=$AP$306,"O",IF(C10=$AQ$306,"O",IF(C10=$AR$306,"O",IF(C10=$AS$306,"O",IF(C10=$AT$306,"O",IF(C10=$AU$306,"O",IF(C10=$AV$306,"O",IF(C10=$AW$306,"O","X"))))))))))))))))))))))))))))</f>
        <v>X</v>
      </c>
      <c r="D2151" s="58" t="str">
        <f t="shared" si="2004"/>
        <v>X</v>
      </c>
      <c r="E2151" s="58" t="str">
        <f t="shared" si="2004"/>
        <v>X</v>
      </c>
      <c r="F2151" s="58" t="str">
        <f t="shared" si="2004"/>
        <v>X</v>
      </c>
      <c r="G2151" s="58" t="str">
        <f t="shared" si="2004"/>
        <v>X</v>
      </c>
      <c r="H2151" s="58" t="str">
        <f t="shared" si="2004"/>
        <v>X</v>
      </c>
      <c r="I2151" s="58" t="str">
        <f t="shared" si="2004"/>
        <v>X</v>
      </c>
      <c r="J2151" s="58" t="str">
        <f t="shared" si="2004"/>
        <v>X</v>
      </c>
      <c r="K2151" s="58" t="str">
        <f t="shared" si="2004"/>
        <v>X</v>
      </c>
      <c r="L2151" s="58" t="str">
        <f t="shared" si="2004"/>
        <v>X</v>
      </c>
      <c r="M2151" s="58" t="str">
        <f t="shared" si="2004"/>
        <v>X</v>
      </c>
      <c r="N2151" s="58" t="str">
        <f t="shared" si="2004"/>
        <v>X</v>
      </c>
      <c r="O2151" s="58" t="str">
        <f t="shared" si="2004"/>
        <v>X</v>
      </c>
      <c r="P2151" s="58" t="str">
        <f t="shared" si="2004"/>
        <v>X</v>
      </c>
      <c r="Q2151" s="58" t="str">
        <f t="shared" si="2004"/>
        <v>X</v>
      </c>
      <c r="BP2151" s="258"/>
      <c r="BQ2151"/>
      <c r="BS2151" s="258"/>
    </row>
    <row r="2152" spans="1:71">
      <c r="A2152" s="780"/>
      <c r="B2152" s="58" t="s">
        <v>36</v>
      </c>
      <c r="C2152" s="58" t="str">
        <f t="shared" ref="C2152:Q2152" si="2005">IF(C11=$V$306,"O",IF(C11=$W$306,"O",IF(C11=$X$306,"O",IF(C11=$Y$306,"O",IF(C11=$Z$306,"O",IF(C11=$AA$306,"O",IF(C11=$AB$306,"O",IF(C11=$AC$306,"O",IF(C11=$AD$306,"O",IF(C11=$AE$306,"O",IF(C11=$AF$306,"O",IF(C11=$AG$306,"O",IF(C11=$AH$306,"O",IF(C11=$AI$306,"O",IF(C11=$AJ$306,"O",IF(C11=$AK$306,"O",IF(C11=$AL$306,"O",IF(C11=$AM$306,"O",IF(C11=$AN$306,"O",IF(C11=$AO$306,"O",IF(C11=$AP$306,"O",IF(C11=$AQ$306,"O",IF(C11=$AR$306,"O",IF(C11=$AS$306,"O",IF(C11=$AT$306,"O",IF(C11=$AU$306,"O",IF(C11=$AV$306,"O",IF(C11=$AW$306,"O","X"))))))))))))))))))))))))))))</f>
        <v>O</v>
      </c>
      <c r="D2152" s="58" t="str">
        <f t="shared" si="2005"/>
        <v>O</v>
      </c>
      <c r="E2152" s="58" t="str">
        <f t="shared" si="2005"/>
        <v>O</v>
      </c>
      <c r="F2152" s="58" t="str">
        <f t="shared" si="2005"/>
        <v>O</v>
      </c>
      <c r="G2152" s="58" t="str">
        <f t="shared" si="2005"/>
        <v>O</v>
      </c>
      <c r="H2152" s="58" t="str">
        <f t="shared" si="2005"/>
        <v>O</v>
      </c>
      <c r="I2152" s="58" t="str">
        <f t="shared" si="2005"/>
        <v>O</v>
      </c>
      <c r="J2152" s="58" t="str">
        <f t="shared" si="2005"/>
        <v>O</v>
      </c>
      <c r="K2152" s="58" t="str">
        <f t="shared" si="2005"/>
        <v>O</v>
      </c>
      <c r="L2152" s="58" t="str">
        <f t="shared" si="2005"/>
        <v>O</v>
      </c>
      <c r="M2152" s="58" t="str">
        <f t="shared" si="2005"/>
        <v>O</v>
      </c>
      <c r="N2152" s="58" t="str">
        <f t="shared" si="2005"/>
        <v>O</v>
      </c>
      <c r="O2152" s="58" t="str">
        <f t="shared" si="2005"/>
        <v>O</v>
      </c>
      <c r="P2152" s="58" t="str">
        <f t="shared" si="2005"/>
        <v>O</v>
      </c>
      <c r="Q2152" s="58" t="str">
        <f t="shared" si="2005"/>
        <v>O</v>
      </c>
      <c r="BP2152" s="258"/>
      <c r="BQ2152"/>
      <c r="BS2152" s="258"/>
    </row>
    <row r="2153" spans="1:71">
      <c r="A2153" s="780"/>
      <c r="B2153" s="58" t="s">
        <v>21</v>
      </c>
      <c r="C2153" s="58" t="str">
        <f t="shared" ref="C2153:Q2153" si="2006">IF(C12=$V$306,"O",IF(C12=$W$306,"O",IF(C12=$X$306,"O",IF(C12=$Y$306,"O",IF(C12=$Z$306,"O",IF(C12=$AA$306,"O",IF(C12=$AB$306,"O",IF(C12=$AC$306,"O",IF(C12=$AD$306,"O",IF(C12=$AE$306,"O",IF(C12=$AF$306,"O",IF(C12=$AG$306,"O",IF(C12=$AH$306,"O",IF(C12=$AI$306,"O",IF(C12=$AJ$306,"O",IF(C12=$AK$306,"O",IF(C12=$AL$306,"O",IF(C12=$AM$306,"O",IF(C12=$AN$306,"O",IF(C12=$AO$306,"O",IF(C12=$AP$306,"O",IF(C12=$AQ$306,"O",IF(C12=$AR$306,"O",IF(C12=$AS$306,"O",IF(C12=$AT$306,"O",IF(C12=$AU$306,"O",IF(C12=$AV$306,"O",IF(C12=$AW$306,"O","X"))))))))))))))))))))))))))))</f>
        <v>X</v>
      </c>
      <c r="D2153" s="58" t="str">
        <f t="shared" si="2006"/>
        <v>X</v>
      </c>
      <c r="E2153" s="58" t="str">
        <f t="shared" si="2006"/>
        <v>X</v>
      </c>
      <c r="F2153" s="58" t="str">
        <f t="shared" si="2006"/>
        <v>X</v>
      </c>
      <c r="G2153" s="58" t="str">
        <f t="shared" si="2006"/>
        <v>X</v>
      </c>
      <c r="H2153" s="58" t="str">
        <f t="shared" si="2006"/>
        <v>X</v>
      </c>
      <c r="I2153" s="58" t="str">
        <f t="shared" si="2006"/>
        <v>X</v>
      </c>
      <c r="J2153" s="58" t="str">
        <f t="shared" si="2006"/>
        <v>X</v>
      </c>
      <c r="K2153" s="58" t="str">
        <f t="shared" si="2006"/>
        <v>X</v>
      </c>
      <c r="L2153" s="58" t="str">
        <f t="shared" si="2006"/>
        <v>X</v>
      </c>
      <c r="M2153" s="58" t="str">
        <f t="shared" si="2006"/>
        <v>X</v>
      </c>
      <c r="N2153" s="58" t="str">
        <f t="shared" si="2006"/>
        <v>X</v>
      </c>
      <c r="O2153" s="58" t="str">
        <f t="shared" si="2006"/>
        <v>X</v>
      </c>
      <c r="P2153" s="58" t="str">
        <f t="shared" si="2006"/>
        <v>X</v>
      </c>
      <c r="Q2153" s="58" t="str">
        <f t="shared" si="2006"/>
        <v>X</v>
      </c>
      <c r="BP2153" s="258"/>
      <c r="BQ2153"/>
      <c r="BS2153" s="258"/>
    </row>
    <row r="2154" spans="1:71">
      <c r="A2154" s="781"/>
      <c r="B2154" s="30" t="s">
        <v>46</v>
      </c>
      <c r="C2154" s="47">
        <f>COUNTIF(C2148:C2153,"O")</f>
        <v>3</v>
      </c>
      <c r="D2154" s="47">
        <f t="shared" ref="D2154:P2154" si="2007">COUNTIF(D2148:D2153,"O")</f>
        <v>3</v>
      </c>
      <c r="E2154" s="47">
        <f t="shared" si="2007"/>
        <v>3</v>
      </c>
      <c r="F2154" s="47">
        <f t="shared" si="2007"/>
        <v>3</v>
      </c>
      <c r="G2154" s="47">
        <f t="shared" si="2007"/>
        <v>3</v>
      </c>
      <c r="H2154" s="47">
        <f t="shared" si="2007"/>
        <v>3</v>
      </c>
      <c r="I2154" s="47">
        <f t="shared" si="2007"/>
        <v>3</v>
      </c>
      <c r="J2154" s="47">
        <f t="shared" si="2007"/>
        <v>3</v>
      </c>
      <c r="K2154" s="47">
        <f t="shared" si="2007"/>
        <v>3</v>
      </c>
      <c r="L2154" s="47">
        <f t="shared" si="2007"/>
        <v>3</v>
      </c>
      <c r="M2154" s="47">
        <f t="shared" si="2007"/>
        <v>3</v>
      </c>
      <c r="N2154" s="47">
        <f t="shared" si="2007"/>
        <v>3</v>
      </c>
      <c r="O2154" s="47">
        <f t="shared" si="2007"/>
        <v>3</v>
      </c>
      <c r="P2154" s="47">
        <f t="shared" si="2007"/>
        <v>3</v>
      </c>
      <c r="Q2154" s="47">
        <f>COUNTIF(Q2148:Q2153,"O")</f>
        <v>3</v>
      </c>
      <c r="BP2154" s="258"/>
      <c r="BQ2154"/>
      <c r="BS2154" s="258"/>
    </row>
    <row r="2155" spans="1:71">
      <c r="A2155" s="779">
        <v>291</v>
      </c>
      <c r="B2155" s="58" t="s">
        <v>32</v>
      </c>
      <c r="C2155" s="58" t="str">
        <f>IF(C7=$V$307,"O",IF(C7=$W$307,"O",IF(C7=$X$307,"O",IF(C7=$Y$307,"O",IF(C7=$Z$307,"O",IF(C7=$AA$307,"O",IF(C7=$AB$307,"O",IF(C7=$AC$307,"O",IF(C7=$AD$307,"O",IF(C7=$AE$307,"O",IF(C7=$AF$307,"O",IF(C7=$AG$307,"O",IF(C7=$AH$307,"O",IF(C7=$AI$307,"O",IF(C7=$AJ$307,"O",IF(C7=$AK$307,"O",IF(C7=$AL$307,"O",IF(C7=$AM$307,"O",IF(C7=$AN$307,"O",IF(C7=$AO$307,"O",IF(C7=$AP$307,"O",IF(C7=$AQ$307,"O",IF(C7=$AR$307,"O",IF(C7=$AS$307,"O","X"))))))))))))))))))))))))</f>
        <v>X</v>
      </c>
      <c r="D2155" s="58" t="str">
        <f t="shared" ref="D2155:Q2155" si="2008">IF(D7=$V$307,"O",IF(D7=$W$307,"O",IF(D7=$X$307,"O",IF(D7=$Y$307,"O",IF(D7=$Z$307,"O",IF(D7=$AA$307,"O",IF(D7=$AB$307,"O",IF(D7=$AC$307,"O",IF(D7=$AD$307,"O",IF(D7=$AE$307,"O",IF(D7=$AF$307,"O",IF(D7=$AG$307,"O",IF(D7=$AH$307,"O",IF(D7=$AI$307,"O",IF(D7=$AJ$307,"O",IF(D7=$AK$307,"O",IF(D7=$AL$307,"O",IF(D7=$AM$307,"O",IF(D7=$AN$307,"O",IF(D7=$AO$307,"O",IF(D7=$AP$307,"O",IF(D7=$AQ$307,"O",IF(D7=$AR$307,"O",IF(D7=$AS$307,"O","X"))))))))))))))))))))))))</f>
        <v>X</v>
      </c>
      <c r="E2155" s="58" t="str">
        <f t="shared" si="2008"/>
        <v>X</v>
      </c>
      <c r="F2155" s="58" t="str">
        <f t="shared" si="2008"/>
        <v>X</v>
      </c>
      <c r="G2155" s="58" t="str">
        <f t="shared" si="2008"/>
        <v>X</v>
      </c>
      <c r="H2155" s="58" t="str">
        <f t="shared" si="2008"/>
        <v>X</v>
      </c>
      <c r="I2155" s="58" t="str">
        <f t="shared" si="2008"/>
        <v>X</v>
      </c>
      <c r="J2155" s="58" t="str">
        <f t="shared" si="2008"/>
        <v>X</v>
      </c>
      <c r="K2155" s="58" t="str">
        <f t="shared" si="2008"/>
        <v>X</v>
      </c>
      <c r="L2155" s="58" t="str">
        <f t="shared" si="2008"/>
        <v>X</v>
      </c>
      <c r="M2155" s="58" t="str">
        <f t="shared" si="2008"/>
        <v>X</v>
      </c>
      <c r="N2155" s="58" t="str">
        <f t="shared" si="2008"/>
        <v>X</v>
      </c>
      <c r="O2155" s="58" t="str">
        <f t="shared" si="2008"/>
        <v>X</v>
      </c>
      <c r="P2155" s="58" t="str">
        <f t="shared" si="2008"/>
        <v>X</v>
      </c>
      <c r="Q2155" s="58" t="str">
        <f t="shared" si="2008"/>
        <v>X</v>
      </c>
      <c r="BP2155" s="258"/>
      <c r="BQ2155"/>
      <c r="BS2155" s="258"/>
    </row>
    <row r="2156" spans="1:71">
      <c r="A2156" s="780"/>
      <c r="B2156" s="58" t="s">
        <v>33</v>
      </c>
      <c r="C2156" s="58" t="str">
        <f t="shared" ref="C2156:Q2156" si="2009">IF(C8=$V$307,"O",IF(C8=$W$307,"O",IF(C8=$X$307,"O",IF(C8=$Y$307,"O",IF(C8=$Z$307,"O",IF(C8=$AA$307,"O",IF(C8=$AB$307,"O",IF(C8=$AC$307,"O",IF(C8=$AD$307,"O",IF(C8=$AE$307,"O",IF(C8=$AF$307,"O",IF(C8=$AG$307,"O",IF(C8=$AH$307,"O",IF(C8=$AI$307,"O",IF(C8=$AJ$307,"O",IF(C8=$AK$307,"O",IF(C8=$AL$307,"O",IF(C8=$AM$307,"O",IF(C8=$AN$307,"O",IF(C8=$AO$307,"O",IF(C8=$AP$307,"O",IF(C8=$AQ$307,"O",IF(C8=$AR$307,"O",IF(C8=$AS$307,"O","X"))))))))))))))))))))))))</f>
        <v>X</v>
      </c>
      <c r="D2156" s="58" t="str">
        <f t="shared" si="2009"/>
        <v>X</v>
      </c>
      <c r="E2156" s="58" t="str">
        <f t="shared" si="2009"/>
        <v>X</v>
      </c>
      <c r="F2156" s="58" t="str">
        <f t="shared" si="2009"/>
        <v>X</v>
      </c>
      <c r="G2156" s="58" t="str">
        <f t="shared" si="2009"/>
        <v>X</v>
      </c>
      <c r="H2156" s="58" t="str">
        <f t="shared" si="2009"/>
        <v>X</v>
      </c>
      <c r="I2156" s="58" t="str">
        <f t="shared" si="2009"/>
        <v>X</v>
      </c>
      <c r="J2156" s="58" t="str">
        <f t="shared" si="2009"/>
        <v>X</v>
      </c>
      <c r="K2156" s="58" t="str">
        <f t="shared" si="2009"/>
        <v>X</v>
      </c>
      <c r="L2156" s="58" t="str">
        <f t="shared" si="2009"/>
        <v>X</v>
      </c>
      <c r="M2156" s="58" t="str">
        <f t="shared" si="2009"/>
        <v>X</v>
      </c>
      <c r="N2156" s="58" t="str">
        <f t="shared" si="2009"/>
        <v>X</v>
      </c>
      <c r="O2156" s="58" t="str">
        <f t="shared" si="2009"/>
        <v>X</v>
      </c>
      <c r="P2156" s="58" t="str">
        <f t="shared" si="2009"/>
        <v>X</v>
      </c>
      <c r="Q2156" s="58" t="str">
        <f t="shared" si="2009"/>
        <v>X</v>
      </c>
      <c r="BP2156" s="258"/>
      <c r="BQ2156"/>
      <c r="BS2156" s="258"/>
    </row>
    <row r="2157" spans="1:71">
      <c r="A2157" s="780"/>
      <c r="B2157" s="58" t="s">
        <v>34</v>
      </c>
      <c r="C2157" s="58" t="str">
        <f t="shared" ref="C2157:Q2157" si="2010">IF(C9=$V$307,"O",IF(C9=$W$307,"O",IF(C9=$X$307,"O",IF(C9=$Y$307,"O",IF(C9=$Z$307,"O",IF(C9=$AA$307,"O",IF(C9=$AB$307,"O",IF(C9=$AC$307,"O",IF(C9=$AD$307,"O",IF(C9=$AE$307,"O",IF(C9=$AF$307,"O",IF(C9=$AG$307,"O",IF(C9=$AH$307,"O",IF(C9=$AI$307,"O",IF(C9=$AJ$307,"O",IF(C9=$AK$307,"O",IF(C9=$AL$307,"O",IF(C9=$AM$307,"O",IF(C9=$AN$307,"O",IF(C9=$AO$307,"O",IF(C9=$AP$307,"O",IF(C9=$AQ$307,"O",IF(C9=$AR$307,"O",IF(C9=$AS$307,"O","X"))))))))))))))))))))))))</f>
        <v>O</v>
      </c>
      <c r="D2157" s="58" t="str">
        <f t="shared" si="2010"/>
        <v>O</v>
      </c>
      <c r="E2157" s="58" t="str">
        <f t="shared" si="2010"/>
        <v>O</v>
      </c>
      <c r="F2157" s="58" t="str">
        <f t="shared" si="2010"/>
        <v>O</v>
      </c>
      <c r="G2157" s="58" t="str">
        <f t="shared" si="2010"/>
        <v>O</v>
      </c>
      <c r="H2157" s="58" t="str">
        <f t="shared" si="2010"/>
        <v>O</v>
      </c>
      <c r="I2157" s="58" t="str">
        <f t="shared" si="2010"/>
        <v>O</v>
      </c>
      <c r="J2157" s="58" t="str">
        <f t="shared" si="2010"/>
        <v>O</v>
      </c>
      <c r="K2157" s="58" t="str">
        <f t="shared" si="2010"/>
        <v>O</v>
      </c>
      <c r="L2157" s="58" t="str">
        <f t="shared" si="2010"/>
        <v>O</v>
      </c>
      <c r="M2157" s="58" t="str">
        <f t="shared" si="2010"/>
        <v>O</v>
      </c>
      <c r="N2157" s="58" t="str">
        <f t="shared" si="2010"/>
        <v>O</v>
      </c>
      <c r="O2157" s="58" t="str">
        <f t="shared" si="2010"/>
        <v>O</v>
      </c>
      <c r="P2157" s="58" t="str">
        <f t="shared" si="2010"/>
        <v>O</v>
      </c>
      <c r="Q2157" s="58" t="str">
        <f t="shared" si="2010"/>
        <v>O</v>
      </c>
      <c r="BP2157" s="258"/>
      <c r="BQ2157"/>
      <c r="BS2157" s="258"/>
    </row>
    <row r="2158" spans="1:71">
      <c r="A2158" s="780"/>
      <c r="B2158" s="58" t="s">
        <v>35</v>
      </c>
      <c r="C2158" s="58" t="str">
        <f t="shared" ref="C2158:Q2158" si="2011">IF(C10=$V$307,"O",IF(C10=$W$307,"O",IF(C10=$X$307,"O",IF(C10=$Y$307,"O",IF(C10=$Z$307,"O",IF(C10=$AA$307,"O",IF(C10=$AB$307,"O",IF(C10=$AC$307,"O",IF(C10=$AD$307,"O",IF(C10=$AE$307,"O",IF(C10=$AF$307,"O",IF(C10=$AG$307,"O",IF(C10=$AH$307,"O",IF(C10=$AI$307,"O",IF(C10=$AJ$307,"O",IF(C10=$AK$307,"O",IF(C10=$AL$307,"O",IF(C10=$AM$307,"O",IF(C10=$AN$307,"O",IF(C10=$AO$307,"O",IF(C10=$AP$307,"O",IF(C10=$AQ$307,"O",IF(C10=$AR$307,"O",IF(C10=$AS$307,"O","X"))))))))))))))))))))))))</f>
        <v>O</v>
      </c>
      <c r="D2158" s="58" t="str">
        <f t="shared" si="2011"/>
        <v>O</v>
      </c>
      <c r="E2158" s="58" t="str">
        <f t="shared" si="2011"/>
        <v>O</v>
      </c>
      <c r="F2158" s="58" t="str">
        <f t="shared" si="2011"/>
        <v>O</v>
      </c>
      <c r="G2158" s="58" t="str">
        <f t="shared" si="2011"/>
        <v>O</v>
      </c>
      <c r="H2158" s="58" t="str">
        <f t="shared" si="2011"/>
        <v>O</v>
      </c>
      <c r="I2158" s="58" t="str">
        <f t="shared" si="2011"/>
        <v>O</v>
      </c>
      <c r="J2158" s="58" t="str">
        <f t="shared" si="2011"/>
        <v>O</v>
      </c>
      <c r="K2158" s="58" t="str">
        <f t="shared" si="2011"/>
        <v>O</v>
      </c>
      <c r="L2158" s="58" t="str">
        <f t="shared" si="2011"/>
        <v>O</v>
      </c>
      <c r="M2158" s="58" t="str">
        <f t="shared" si="2011"/>
        <v>O</v>
      </c>
      <c r="N2158" s="58" t="str">
        <f t="shared" si="2011"/>
        <v>O</v>
      </c>
      <c r="O2158" s="58" t="str">
        <f t="shared" si="2011"/>
        <v>O</v>
      </c>
      <c r="P2158" s="58" t="str">
        <f t="shared" si="2011"/>
        <v>O</v>
      </c>
      <c r="Q2158" s="58" t="str">
        <f t="shared" si="2011"/>
        <v>O</v>
      </c>
      <c r="BP2158" s="258"/>
      <c r="BQ2158"/>
      <c r="BS2158" s="258"/>
    </row>
    <row r="2159" spans="1:71">
      <c r="A2159" s="780"/>
      <c r="B2159" s="58" t="s">
        <v>36</v>
      </c>
      <c r="C2159" s="58" t="str">
        <f t="shared" ref="C2159:Q2159" si="2012">IF(C11=$V$307,"O",IF(C11=$W$307,"O",IF(C11=$X$307,"O",IF(C11=$Y$307,"O",IF(C11=$Z$307,"O",IF(C11=$AA$307,"O",IF(C11=$AB$307,"O",IF(C11=$AC$307,"O",IF(C11=$AD$307,"O",IF(C11=$AE$307,"O",IF(C11=$AF$307,"O",IF(C11=$AG$307,"O",IF(C11=$AH$307,"O",IF(C11=$AI$307,"O",IF(C11=$AJ$307,"O",IF(C11=$AK$307,"O",IF(C11=$AL$307,"O",IF(C11=$AM$307,"O",IF(C11=$AN$307,"O",IF(C11=$AO$307,"O",IF(C11=$AP$307,"O",IF(C11=$AQ$307,"O",IF(C11=$AR$307,"O",IF(C11=$AS$307,"O","X"))))))))))))))))))))))))</f>
        <v>O</v>
      </c>
      <c r="D2159" s="58" t="str">
        <f t="shared" si="2012"/>
        <v>O</v>
      </c>
      <c r="E2159" s="58" t="str">
        <f t="shared" si="2012"/>
        <v>O</v>
      </c>
      <c r="F2159" s="58" t="str">
        <f t="shared" si="2012"/>
        <v>O</v>
      </c>
      <c r="G2159" s="58" t="str">
        <f t="shared" si="2012"/>
        <v>O</v>
      </c>
      <c r="H2159" s="58" t="str">
        <f t="shared" si="2012"/>
        <v>O</v>
      </c>
      <c r="I2159" s="58" t="str">
        <f t="shared" si="2012"/>
        <v>O</v>
      </c>
      <c r="J2159" s="58" t="str">
        <f t="shared" si="2012"/>
        <v>O</v>
      </c>
      <c r="K2159" s="58" t="str">
        <f t="shared" si="2012"/>
        <v>O</v>
      </c>
      <c r="L2159" s="58" t="str">
        <f t="shared" si="2012"/>
        <v>O</v>
      </c>
      <c r="M2159" s="58" t="str">
        <f t="shared" si="2012"/>
        <v>O</v>
      </c>
      <c r="N2159" s="58" t="str">
        <f t="shared" si="2012"/>
        <v>O</v>
      </c>
      <c r="O2159" s="58" t="str">
        <f t="shared" si="2012"/>
        <v>O</v>
      </c>
      <c r="P2159" s="58" t="str">
        <f t="shared" si="2012"/>
        <v>O</v>
      </c>
      <c r="Q2159" s="58" t="str">
        <f t="shared" si="2012"/>
        <v>O</v>
      </c>
      <c r="BP2159" s="258"/>
      <c r="BQ2159"/>
      <c r="BS2159" s="258"/>
    </row>
    <row r="2160" spans="1:71">
      <c r="A2160" s="780"/>
      <c r="B2160" s="58" t="s">
        <v>21</v>
      </c>
      <c r="C2160" s="58" t="str">
        <f t="shared" ref="C2160:Q2160" si="2013">IF(C12=$V$307,"O",IF(C12=$W$307,"O",IF(C12=$X$307,"O",IF(C12=$Y$307,"O",IF(C12=$Z$307,"O",IF(C12=$AA$307,"O",IF(C12=$AB$307,"O",IF(C12=$AC$307,"O",IF(C12=$AD$307,"O",IF(C12=$AE$307,"O",IF(C12=$AF$307,"O",IF(C12=$AG$307,"O",IF(C12=$AH$307,"O",IF(C12=$AI$307,"O",IF(C12=$AJ$307,"O",IF(C12=$AK$307,"O",IF(C12=$AL$307,"O",IF(C12=$AM$307,"O",IF(C12=$AN$307,"O",IF(C12=$AO$307,"O",IF(C12=$AP$307,"O",IF(C12=$AQ$307,"O",IF(C12=$AR$307,"O",IF(C12=$AS$307,"O","X"))))))))))))))))))))))))</f>
        <v>O</v>
      </c>
      <c r="D2160" s="58" t="str">
        <f t="shared" si="2013"/>
        <v>O</v>
      </c>
      <c r="E2160" s="58" t="str">
        <f t="shared" si="2013"/>
        <v>O</v>
      </c>
      <c r="F2160" s="58" t="str">
        <f t="shared" si="2013"/>
        <v>O</v>
      </c>
      <c r="G2160" s="58" t="str">
        <f t="shared" si="2013"/>
        <v>O</v>
      </c>
      <c r="H2160" s="58" t="str">
        <f t="shared" si="2013"/>
        <v>O</v>
      </c>
      <c r="I2160" s="58" t="str">
        <f t="shared" si="2013"/>
        <v>O</v>
      </c>
      <c r="J2160" s="58" t="str">
        <f t="shared" si="2013"/>
        <v>O</v>
      </c>
      <c r="K2160" s="58" t="str">
        <f t="shared" si="2013"/>
        <v>O</v>
      </c>
      <c r="L2160" s="58" t="str">
        <f t="shared" si="2013"/>
        <v>O</v>
      </c>
      <c r="M2160" s="58" t="str">
        <f t="shared" si="2013"/>
        <v>O</v>
      </c>
      <c r="N2160" s="58" t="str">
        <f t="shared" si="2013"/>
        <v>O</v>
      </c>
      <c r="O2160" s="58" t="str">
        <f t="shared" si="2013"/>
        <v>O</v>
      </c>
      <c r="P2160" s="58" t="str">
        <f t="shared" si="2013"/>
        <v>O</v>
      </c>
      <c r="Q2160" s="58" t="str">
        <f t="shared" si="2013"/>
        <v>O</v>
      </c>
      <c r="BP2160" s="258"/>
      <c r="BQ2160"/>
      <c r="BS2160" s="258"/>
    </row>
    <row r="2161" spans="1:71">
      <c r="A2161" s="781"/>
      <c r="B2161" s="30" t="s">
        <v>46</v>
      </c>
      <c r="C2161" s="47">
        <f>COUNTIF(C2155:C2160,"O")</f>
        <v>4</v>
      </c>
      <c r="D2161" s="47">
        <f t="shared" ref="D2161:P2161" si="2014">COUNTIF(D2155:D2160,"O")</f>
        <v>4</v>
      </c>
      <c r="E2161" s="47">
        <f t="shared" si="2014"/>
        <v>4</v>
      </c>
      <c r="F2161" s="47">
        <f t="shared" si="2014"/>
        <v>4</v>
      </c>
      <c r="G2161" s="47">
        <f t="shared" si="2014"/>
        <v>4</v>
      </c>
      <c r="H2161" s="47">
        <f t="shared" si="2014"/>
        <v>4</v>
      </c>
      <c r="I2161" s="47">
        <f t="shared" si="2014"/>
        <v>4</v>
      </c>
      <c r="J2161" s="47">
        <f t="shared" si="2014"/>
        <v>4</v>
      </c>
      <c r="K2161" s="47">
        <f t="shared" si="2014"/>
        <v>4</v>
      </c>
      <c r="L2161" s="47">
        <f t="shared" si="2014"/>
        <v>4</v>
      </c>
      <c r="M2161" s="47">
        <f t="shared" si="2014"/>
        <v>4</v>
      </c>
      <c r="N2161" s="47">
        <f t="shared" si="2014"/>
        <v>4</v>
      </c>
      <c r="O2161" s="47">
        <f t="shared" si="2014"/>
        <v>4</v>
      </c>
      <c r="P2161" s="47">
        <f t="shared" si="2014"/>
        <v>4</v>
      </c>
      <c r="Q2161" s="47">
        <f>COUNTIF(Q2155:Q2160,"O")</f>
        <v>4</v>
      </c>
      <c r="BP2161" s="258"/>
      <c r="BQ2161"/>
      <c r="BS2161" s="258"/>
    </row>
    <row r="2162" spans="1:71">
      <c r="A2162" s="22">
        <v>292</v>
      </c>
      <c r="B2162" s="154" t="s">
        <v>1113</v>
      </c>
      <c r="C2162" s="58" t="str">
        <f>C2154&amp;C2161</f>
        <v>34</v>
      </c>
      <c r="D2162" s="58" t="str">
        <f>D2154&amp;D2161</f>
        <v>34</v>
      </c>
      <c r="E2162" s="58" t="str">
        <f t="shared" ref="E2162:N2162" si="2015">E2154&amp;E2161</f>
        <v>34</v>
      </c>
      <c r="F2162" s="58" t="str">
        <f t="shared" si="2015"/>
        <v>34</v>
      </c>
      <c r="G2162" s="58" t="str">
        <f t="shared" si="2015"/>
        <v>34</v>
      </c>
      <c r="H2162" s="58" t="str">
        <f t="shared" si="2015"/>
        <v>34</v>
      </c>
      <c r="I2162" s="58" t="str">
        <f t="shared" si="2015"/>
        <v>34</v>
      </c>
      <c r="J2162" s="58" t="str">
        <f t="shared" si="2015"/>
        <v>34</v>
      </c>
      <c r="K2162" s="58" t="str">
        <f t="shared" si="2015"/>
        <v>34</v>
      </c>
      <c r="L2162" s="58" t="str">
        <f t="shared" si="2015"/>
        <v>34</v>
      </c>
      <c r="M2162" s="58" t="str">
        <f t="shared" si="2015"/>
        <v>34</v>
      </c>
      <c r="N2162" s="58" t="str">
        <f t="shared" si="2015"/>
        <v>34</v>
      </c>
      <c r="O2162" s="58" t="str">
        <f>O2154&amp;O2161</f>
        <v>34</v>
      </c>
      <c r="P2162" s="58" t="str">
        <f>P2154&amp;P2161</f>
        <v>34</v>
      </c>
      <c r="Q2162" s="58" t="str">
        <f>Q2154&amp;Q2161</f>
        <v>34</v>
      </c>
      <c r="BP2162" s="258"/>
      <c r="BQ2162"/>
      <c r="BS2162" s="258"/>
    </row>
    <row r="2163" spans="1:71">
      <c r="A2163" s="779">
        <v>294</v>
      </c>
      <c r="B2163" s="58" t="s">
        <v>32</v>
      </c>
      <c r="C2163" s="58" t="str">
        <f>IF(C7=$V$310,"O",IF(C7=$W$310,"O",IF(C7=$X$310,"O",IF(C7=$Y$310,"O",IF(C7=$Z$310,"O",IF(C7=$AA$310,"O",IF(C7=$AB$310,"O",IF(C7=$AC$310,"O",IF(C7=$AD$310,"O",IF(C7=$AE$310,"O",IF(C7=$AF$310,"O",IF(C7=$AG$310,"O",IF(C7=$AH$310,"O",IF(C7=$AI$310,"O",IF(C7=$AJ$310,"O","X")))))))))))))))</f>
        <v>O</v>
      </c>
      <c r="D2163" s="58" t="str">
        <f t="shared" ref="D2163:Q2163" si="2016">IF(D7=$V$310,"O",IF(D7=$W$310,"O",IF(D7=$X$310,"O",IF(D7=$Y$310,"O",IF(D7=$Z$310,"O",IF(D7=$AA$310,"O",IF(D7=$AB$310,"O",IF(D7=$AC$310,"O",IF(D7=$AD$310,"O",IF(D7=$AE$310,"O",IF(D7=$AF$310,"O",IF(D7=$AG$310,"O",IF(D7=$AH$310,"O",IF(D7=$AI$310,"O",IF(D7=$AJ$310,"O","X")))))))))))))))</f>
        <v>O</v>
      </c>
      <c r="E2163" s="58" t="str">
        <f t="shared" si="2016"/>
        <v>O</v>
      </c>
      <c r="F2163" s="58" t="str">
        <f t="shared" si="2016"/>
        <v>O</v>
      </c>
      <c r="G2163" s="58" t="str">
        <f t="shared" si="2016"/>
        <v>O</v>
      </c>
      <c r="H2163" s="58" t="str">
        <f t="shared" si="2016"/>
        <v>O</v>
      </c>
      <c r="I2163" s="58" t="str">
        <f t="shared" si="2016"/>
        <v>O</v>
      </c>
      <c r="J2163" s="58" t="str">
        <f t="shared" si="2016"/>
        <v>O</v>
      </c>
      <c r="K2163" s="58" t="str">
        <f t="shared" si="2016"/>
        <v>O</v>
      </c>
      <c r="L2163" s="58" t="str">
        <f t="shared" si="2016"/>
        <v>O</v>
      </c>
      <c r="M2163" s="58" t="str">
        <f t="shared" si="2016"/>
        <v>O</v>
      </c>
      <c r="N2163" s="58" t="str">
        <f t="shared" si="2016"/>
        <v>O</v>
      </c>
      <c r="O2163" s="58" t="str">
        <f t="shared" si="2016"/>
        <v>O</v>
      </c>
      <c r="P2163" s="58" t="str">
        <f t="shared" si="2016"/>
        <v>O</v>
      </c>
      <c r="Q2163" s="58" t="str">
        <f t="shared" si="2016"/>
        <v>O</v>
      </c>
      <c r="V2163" s="259"/>
      <c r="BP2163"/>
      <c r="BQ2163"/>
      <c r="BS2163"/>
    </row>
    <row r="2164" spans="1:71">
      <c r="A2164" s="780"/>
      <c r="B2164" s="58" t="s">
        <v>33</v>
      </c>
      <c r="C2164" s="58" t="str">
        <f t="shared" ref="C2164:Q2164" si="2017">IF(C8=$V$310,"O",IF(C8=$W$310,"O",IF(C8=$X$310,"O",IF(C8=$Y$310,"O",IF(C8=$Z$310,"O",IF(C8=$AA$310,"O",IF(C8=$AB$310,"O",IF(C8=$AC$310,"O",IF(C8=$AD$310,"O",IF(C8=$AE$310,"O",IF(C8=$AF$310,"O",IF(C8=$AG$310,"O",IF(C8=$AH$310,"O",IF(C8=$AI$310,"O",IF(C8=$AJ$310,"O","X")))))))))))))))</f>
        <v>X</v>
      </c>
      <c r="D2164" s="58" t="str">
        <f t="shared" si="2017"/>
        <v>X</v>
      </c>
      <c r="E2164" s="58" t="str">
        <f t="shared" si="2017"/>
        <v>X</v>
      </c>
      <c r="F2164" s="58" t="str">
        <f t="shared" si="2017"/>
        <v>X</v>
      </c>
      <c r="G2164" s="58" t="str">
        <f t="shared" si="2017"/>
        <v>X</v>
      </c>
      <c r="H2164" s="58" t="str">
        <f t="shared" si="2017"/>
        <v>X</v>
      </c>
      <c r="I2164" s="58" t="str">
        <f t="shared" si="2017"/>
        <v>X</v>
      </c>
      <c r="J2164" s="58" t="str">
        <f t="shared" si="2017"/>
        <v>X</v>
      </c>
      <c r="K2164" s="58" t="str">
        <f t="shared" si="2017"/>
        <v>X</v>
      </c>
      <c r="L2164" s="58" t="str">
        <f t="shared" si="2017"/>
        <v>X</v>
      </c>
      <c r="M2164" s="58" t="str">
        <f t="shared" si="2017"/>
        <v>X</v>
      </c>
      <c r="N2164" s="58" t="str">
        <f t="shared" si="2017"/>
        <v>X</v>
      </c>
      <c r="O2164" s="58" t="str">
        <f t="shared" si="2017"/>
        <v>X</v>
      </c>
      <c r="P2164" s="58" t="str">
        <f t="shared" si="2017"/>
        <v>X</v>
      </c>
      <c r="Q2164" s="58" t="str">
        <f t="shared" si="2017"/>
        <v>X</v>
      </c>
      <c r="V2164" s="259"/>
    </row>
    <row r="2165" spans="1:71">
      <c r="A2165" s="780"/>
      <c r="B2165" s="58" t="s">
        <v>34</v>
      </c>
      <c r="C2165" s="58" t="str">
        <f t="shared" ref="C2165:Q2165" si="2018">IF(C9=$V$310,"O",IF(C9=$W$310,"O",IF(C9=$X$310,"O",IF(C9=$Y$310,"O",IF(C9=$Z$310,"O",IF(C9=$AA$310,"O",IF(C9=$AB$310,"O",IF(C9=$AC$310,"O",IF(C9=$AD$310,"O",IF(C9=$AE$310,"O",IF(C9=$AF$310,"O",IF(C9=$AG$310,"O",IF(C9=$AH$310,"O",IF(C9=$AI$310,"O",IF(C9=$AJ$310,"O","X")))))))))))))))</f>
        <v>O</v>
      </c>
      <c r="D2165" s="58" t="str">
        <f t="shared" si="2018"/>
        <v>O</v>
      </c>
      <c r="E2165" s="58" t="str">
        <f t="shared" si="2018"/>
        <v>O</v>
      </c>
      <c r="F2165" s="58" t="str">
        <f t="shared" si="2018"/>
        <v>O</v>
      </c>
      <c r="G2165" s="58" t="str">
        <f t="shared" si="2018"/>
        <v>O</v>
      </c>
      <c r="H2165" s="58" t="str">
        <f t="shared" si="2018"/>
        <v>O</v>
      </c>
      <c r="I2165" s="58" t="str">
        <f t="shared" si="2018"/>
        <v>O</v>
      </c>
      <c r="J2165" s="58" t="str">
        <f t="shared" si="2018"/>
        <v>O</v>
      </c>
      <c r="K2165" s="58" t="str">
        <f t="shared" si="2018"/>
        <v>O</v>
      </c>
      <c r="L2165" s="58" t="str">
        <f t="shared" si="2018"/>
        <v>O</v>
      </c>
      <c r="M2165" s="58" t="str">
        <f t="shared" si="2018"/>
        <v>O</v>
      </c>
      <c r="N2165" s="58" t="str">
        <f t="shared" si="2018"/>
        <v>O</v>
      </c>
      <c r="O2165" s="58" t="str">
        <f t="shared" si="2018"/>
        <v>O</v>
      </c>
      <c r="P2165" s="58" t="str">
        <f t="shared" si="2018"/>
        <v>O</v>
      </c>
      <c r="Q2165" s="58" t="str">
        <f t="shared" si="2018"/>
        <v>O</v>
      </c>
      <c r="V2165" s="259"/>
    </row>
    <row r="2166" spans="1:71">
      <c r="A2166" s="780"/>
      <c r="B2166" s="58" t="s">
        <v>35</v>
      </c>
      <c r="C2166" s="58" t="str">
        <f t="shared" ref="C2166:Q2166" si="2019">IF(C10=$V$310,"O",IF(C10=$W$310,"O",IF(C10=$X$310,"O",IF(C10=$Y$310,"O",IF(C10=$Z$310,"O",IF(C10=$AA$310,"O",IF(C10=$AB$310,"O",IF(C10=$AC$310,"O",IF(C10=$AD$310,"O",IF(C10=$AE$310,"O",IF(C10=$AF$310,"O",IF(C10=$AG$310,"O",IF(C10=$AH$310,"O",IF(C10=$AI$310,"O",IF(C10=$AJ$310,"O","X")))))))))))))))</f>
        <v>O</v>
      </c>
      <c r="D2166" s="58" t="str">
        <f t="shared" si="2019"/>
        <v>O</v>
      </c>
      <c r="E2166" s="58" t="str">
        <f t="shared" si="2019"/>
        <v>O</v>
      </c>
      <c r="F2166" s="58" t="str">
        <f t="shared" si="2019"/>
        <v>O</v>
      </c>
      <c r="G2166" s="58" t="str">
        <f t="shared" si="2019"/>
        <v>O</v>
      </c>
      <c r="H2166" s="58" t="str">
        <f t="shared" si="2019"/>
        <v>O</v>
      </c>
      <c r="I2166" s="58" t="str">
        <f t="shared" si="2019"/>
        <v>O</v>
      </c>
      <c r="J2166" s="58" t="str">
        <f t="shared" si="2019"/>
        <v>O</v>
      </c>
      <c r="K2166" s="58" t="str">
        <f t="shared" si="2019"/>
        <v>O</v>
      </c>
      <c r="L2166" s="58" t="str">
        <f t="shared" si="2019"/>
        <v>O</v>
      </c>
      <c r="M2166" s="58" t="str">
        <f t="shared" si="2019"/>
        <v>O</v>
      </c>
      <c r="N2166" s="58" t="str">
        <f t="shared" si="2019"/>
        <v>O</v>
      </c>
      <c r="O2166" s="58" t="str">
        <f t="shared" si="2019"/>
        <v>O</v>
      </c>
      <c r="P2166" s="58" t="str">
        <f t="shared" si="2019"/>
        <v>O</v>
      </c>
      <c r="Q2166" s="58" t="str">
        <f t="shared" si="2019"/>
        <v>O</v>
      </c>
      <c r="V2166" s="259"/>
    </row>
    <row r="2167" spans="1:71">
      <c r="A2167" s="780"/>
      <c r="B2167" s="58" t="s">
        <v>36</v>
      </c>
      <c r="C2167" s="58" t="str">
        <f t="shared" ref="C2167:Q2167" si="2020">IF(C11=$V$310,"O",IF(C11=$W$310,"O",IF(C11=$X$310,"O",IF(C11=$Y$310,"O",IF(C11=$Z$310,"O",IF(C11=$AA$310,"O",IF(C11=$AB$310,"O",IF(C11=$AC$310,"O",IF(C11=$AD$310,"O",IF(C11=$AE$310,"O",IF(C11=$AF$310,"O",IF(C11=$AG$310,"O",IF(C11=$AH$310,"O",IF(C11=$AI$310,"O",IF(C11=$AJ$310,"O","X")))))))))))))))</f>
        <v>O</v>
      </c>
      <c r="D2167" s="58" t="str">
        <f t="shared" si="2020"/>
        <v>O</v>
      </c>
      <c r="E2167" s="58" t="str">
        <f t="shared" si="2020"/>
        <v>O</v>
      </c>
      <c r="F2167" s="58" t="str">
        <f t="shared" si="2020"/>
        <v>O</v>
      </c>
      <c r="G2167" s="58" t="str">
        <f t="shared" si="2020"/>
        <v>O</v>
      </c>
      <c r="H2167" s="58" t="str">
        <f t="shared" si="2020"/>
        <v>O</v>
      </c>
      <c r="I2167" s="58" t="str">
        <f t="shared" si="2020"/>
        <v>O</v>
      </c>
      <c r="J2167" s="58" t="str">
        <f t="shared" si="2020"/>
        <v>O</v>
      </c>
      <c r="K2167" s="58" t="str">
        <f t="shared" si="2020"/>
        <v>O</v>
      </c>
      <c r="L2167" s="58" t="str">
        <f t="shared" si="2020"/>
        <v>O</v>
      </c>
      <c r="M2167" s="58" t="str">
        <f t="shared" si="2020"/>
        <v>O</v>
      </c>
      <c r="N2167" s="58" t="str">
        <f t="shared" si="2020"/>
        <v>O</v>
      </c>
      <c r="O2167" s="58" t="str">
        <f t="shared" si="2020"/>
        <v>O</v>
      </c>
      <c r="P2167" s="58" t="str">
        <f t="shared" si="2020"/>
        <v>O</v>
      </c>
      <c r="Q2167" s="58" t="str">
        <f t="shared" si="2020"/>
        <v>O</v>
      </c>
      <c r="V2167" s="259"/>
    </row>
    <row r="2168" spans="1:71">
      <c r="A2168" s="780"/>
      <c r="B2168" s="58" t="s">
        <v>21</v>
      </c>
      <c r="C2168" s="58" t="str">
        <f t="shared" ref="C2168:P2168" si="2021">IF(C12=$V$310,"O",IF(C12=$W$310,"O",IF(C12=$X$310,"O",IF(C12=$Y$310,"O",IF(C12=$Z$310,"O",IF(C12=$AA$310,"O",IF(C12=$AB$310,"O",IF(C12=$AC$310,"O",IF(C12=$AD$310,"O",IF(C12=$AE$310,"O",IF(C12=$AF$310,"O",IF(C12=$AG$310,"O",IF(C12=$AH$310,"O",IF(C12=$AI$310,"O",IF(C12=$AJ$310,"O","X")))))))))))))))</f>
        <v>X</v>
      </c>
      <c r="D2168" s="58" t="str">
        <f t="shared" si="2021"/>
        <v>X</v>
      </c>
      <c r="E2168" s="58" t="str">
        <f t="shared" si="2021"/>
        <v>X</v>
      </c>
      <c r="F2168" s="58" t="str">
        <f t="shared" si="2021"/>
        <v>X</v>
      </c>
      <c r="G2168" s="58" t="str">
        <f t="shared" si="2021"/>
        <v>X</v>
      </c>
      <c r="H2168" s="58" t="str">
        <f t="shared" si="2021"/>
        <v>X</v>
      </c>
      <c r="I2168" s="58" t="str">
        <f t="shared" si="2021"/>
        <v>X</v>
      </c>
      <c r="J2168" s="58" t="str">
        <f t="shared" si="2021"/>
        <v>X</v>
      </c>
      <c r="K2168" s="58" t="str">
        <f t="shared" si="2021"/>
        <v>X</v>
      </c>
      <c r="L2168" s="58" t="str">
        <f t="shared" si="2021"/>
        <v>X</v>
      </c>
      <c r="M2168" s="58" t="str">
        <f t="shared" si="2021"/>
        <v>X</v>
      </c>
      <c r="N2168" s="58" t="str">
        <f t="shared" si="2021"/>
        <v>X</v>
      </c>
      <c r="O2168" s="58" t="str">
        <f t="shared" si="2021"/>
        <v>X</v>
      </c>
      <c r="P2168" s="58" t="str">
        <f t="shared" si="2021"/>
        <v>X</v>
      </c>
      <c r="Q2168" s="58" t="str">
        <f>IF(Q12=$V$310,"O",IF(Q12=$W$310,"O",IF(Q12=$X$310,"O",IF(Q12=$Y$310,"O",IF(Q12=$Z$310,"O",IF(Q12=$AA$310,"O",IF(Q12=$AB$310,"O",IF(Q12=$AC$310,"O",IF(Q12=$AD$310,"O",IF(Q12=$AE$310,"O",IF(Q12=$AF$310,"O",IF(Q12=$AG$310,"O",IF(Q12=$AH$310,"O",IF(Q12=$AI$310,"O",IF(Q12=$AJ$310,"O","X")))))))))))))))</f>
        <v>X</v>
      </c>
      <c r="V2168" s="259"/>
    </row>
    <row r="2169" spans="1:71">
      <c r="A2169" s="781"/>
      <c r="B2169" s="30" t="s">
        <v>46</v>
      </c>
      <c r="C2169" s="47">
        <f>COUNTIF(C2163:C2168,"O")</f>
        <v>4</v>
      </c>
      <c r="D2169" s="47">
        <f t="shared" ref="D2169:P2169" si="2022">COUNTIF(D2163:D2168,"O")</f>
        <v>4</v>
      </c>
      <c r="E2169" s="47">
        <f t="shared" si="2022"/>
        <v>4</v>
      </c>
      <c r="F2169" s="47">
        <f t="shared" si="2022"/>
        <v>4</v>
      </c>
      <c r="G2169" s="47">
        <f t="shared" si="2022"/>
        <v>4</v>
      </c>
      <c r="H2169" s="47">
        <f t="shared" si="2022"/>
        <v>4</v>
      </c>
      <c r="I2169" s="47">
        <f t="shared" si="2022"/>
        <v>4</v>
      </c>
      <c r="J2169" s="47">
        <f t="shared" si="2022"/>
        <v>4</v>
      </c>
      <c r="K2169" s="47">
        <f t="shared" si="2022"/>
        <v>4</v>
      </c>
      <c r="L2169" s="47">
        <f t="shared" si="2022"/>
        <v>4</v>
      </c>
      <c r="M2169" s="47">
        <f t="shared" si="2022"/>
        <v>4</v>
      </c>
      <c r="N2169" s="47">
        <f t="shared" si="2022"/>
        <v>4</v>
      </c>
      <c r="O2169" s="47">
        <f t="shared" si="2022"/>
        <v>4</v>
      </c>
      <c r="P2169" s="47">
        <f t="shared" si="2022"/>
        <v>4</v>
      </c>
      <c r="Q2169" s="47">
        <f>COUNTIF(Q2163:Q2168,"O")</f>
        <v>4</v>
      </c>
      <c r="V2169" s="259"/>
    </row>
    <row r="2170" spans="1:71">
      <c r="A2170" s="779">
        <v>295</v>
      </c>
      <c r="B2170" s="58" t="s">
        <v>32</v>
      </c>
      <c r="C2170" s="58" t="str">
        <f>IF(C7=$V$311,"O",IF(C7=$W$311,"O",IF(C7=$X$311,"O",IF(C7=$Y$311,"O",IF(C7=$Z$311,"O",IF(C7=$AA$311,"O",IF(C7=$AB$311,"O",IF(C7=$AC$311,"O",IF(C7=$AD$311,"O",IF(C7=$AE$311,"O",IF(C7=$AF$311,"O",IF(C7=$AG$311,"O",IF(C7=$AH$311,"O",IF(C7=$AI$311,"O",IF(C7=$AJ$311,"O","X")))))))))))))))</f>
        <v>X</v>
      </c>
      <c r="D2170" s="58" t="str">
        <f t="shared" ref="D2170:Q2170" si="2023">IF(D7=$V$311,"O",IF(D7=$W$311,"O",IF(D7=$X$311,"O",IF(D7=$Y$311,"O",IF(D7=$Z$311,"O",IF(D7=$AA$311,"O",IF(D7=$AB$311,"O",IF(D7=$AC$311,"O",IF(D7=$AD$311,"O",IF(D7=$AE$311,"O",IF(D7=$AF$311,"O",IF(D7=$AG$311,"O",IF(D7=$AH$311,"O",IF(D7=$AI$311,"O",IF(D7=$AJ$311,"O","X")))))))))))))))</f>
        <v>X</v>
      </c>
      <c r="E2170" s="58" t="str">
        <f t="shared" si="2023"/>
        <v>X</v>
      </c>
      <c r="F2170" s="58" t="str">
        <f t="shared" si="2023"/>
        <v>X</v>
      </c>
      <c r="G2170" s="58" t="str">
        <f t="shared" si="2023"/>
        <v>X</v>
      </c>
      <c r="H2170" s="58" t="str">
        <f t="shared" si="2023"/>
        <v>X</v>
      </c>
      <c r="I2170" s="58" t="str">
        <f t="shared" si="2023"/>
        <v>X</v>
      </c>
      <c r="J2170" s="58" t="str">
        <f t="shared" si="2023"/>
        <v>X</v>
      </c>
      <c r="K2170" s="58" t="str">
        <f t="shared" si="2023"/>
        <v>X</v>
      </c>
      <c r="L2170" s="58" t="str">
        <f t="shared" si="2023"/>
        <v>X</v>
      </c>
      <c r="M2170" s="58" t="str">
        <f t="shared" si="2023"/>
        <v>X</v>
      </c>
      <c r="N2170" s="58" t="str">
        <f t="shared" si="2023"/>
        <v>X</v>
      </c>
      <c r="O2170" s="58" t="str">
        <f t="shared" si="2023"/>
        <v>X</v>
      </c>
      <c r="P2170" s="58" t="str">
        <f t="shared" si="2023"/>
        <v>X</v>
      </c>
      <c r="Q2170" s="58" t="str">
        <f t="shared" si="2023"/>
        <v>X</v>
      </c>
      <c r="V2170" s="259"/>
    </row>
    <row r="2171" spans="1:71">
      <c r="A2171" s="780"/>
      <c r="B2171" s="58" t="s">
        <v>33</v>
      </c>
      <c r="C2171" s="58" t="str">
        <f t="shared" ref="C2171:Q2171" si="2024">IF(C8=$V$311,"O",IF(C8=$W$311,"O",IF(C8=$X$311,"O",IF(C8=$Y$311,"O",IF(C8=$Z$311,"O",IF(C8=$AA$311,"O",IF(C8=$AB$311,"O",IF(C8=$AC$311,"O",IF(C8=$AD$311,"O",IF(C8=$AE$311,"O",IF(C8=$AF$311,"O",IF(C8=$AG$311,"O",IF(C8=$AH$311,"O",IF(C8=$AI$311,"O",IF(C8=$AJ$311,"O","X")))))))))))))))</f>
        <v>O</v>
      </c>
      <c r="D2171" s="58" t="str">
        <f t="shared" si="2024"/>
        <v>O</v>
      </c>
      <c r="E2171" s="58" t="str">
        <f t="shared" si="2024"/>
        <v>O</v>
      </c>
      <c r="F2171" s="58" t="str">
        <f t="shared" si="2024"/>
        <v>O</v>
      </c>
      <c r="G2171" s="58" t="str">
        <f t="shared" si="2024"/>
        <v>O</v>
      </c>
      <c r="H2171" s="58" t="str">
        <f t="shared" si="2024"/>
        <v>O</v>
      </c>
      <c r="I2171" s="58" t="str">
        <f t="shared" si="2024"/>
        <v>O</v>
      </c>
      <c r="J2171" s="58" t="str">
        <f t="shared" si="2024"/>
        <v>O</v>
      </c>
      <c r="K2171" s="58" t="str">
        <f t="shared" si="2024"/>
        <v>O</v>
      </c>
      <c r="L2171" s="58" t="str">
        <f t="shared" si="2024"/>
        <v>O</v>
      </c>
      <c r="M2171" s="58" t="str">
        <f t="shared" si="2024"/>
        <v>O</v>
      </c>
      <c r="N2171" s="58" t="str">
        <f t="shared" si="2024"/>
        <v>O</v>
      </c>
      <c r="O2171" s="58" t="str">
        <f t="shared" si="2024"/>
        <v>O</v>
      </c>
      <c r="P2171" s="58" t="str">
        <f t="shared" si="2024"/>
        <v>O</v>
      </c>
      <c r="Q2171" s="58" t="str">
        <f t="shared" si="2024"/>
        <v>O</v>
      </c>
      <c r="V2171" s="259"/>
    </row>
    <row r="2172" spans="1:71">
      <c r="A2172" s="780"/>
      <c r="B2172" s="58" t="s">
        <v>34</v>
      </c>
      <c r="C2172" s="58" t="str">
        <f t="shared" ref="C2172:Q2172" si="2025">IF(C9=$V$311,"O",IF(C9=$W$311,"O",IF(C9=$X$311,"O",IF(C9=$Y$311,"O",IF(C9=$Z$311,"O",IF(C9=$AA$311,"O",IF(C9=$AB$311,"O",IF(C9=$AC$311,"O",IF(C9=$AD$311,"O",IF(C9=$AE$311,"O",IF(C9=$AF$311,"O",IF(C9=$AG$311,"O",IF(C9=$AH$311,"O",IF(C9=$AI$311,"O",IF(C9=$AJ$311,"O","X")))))))))))))))</f>
        <v>X</v>
      </c>
      <c r="D2172" s="58" t="str">
        <f t="shared" si="2025"/>
        <v>X</v>
      </c>
      <c r="E2172" s="58" t="str">
        <f t="shared" si="2025"/>
        <v>X</v>
      </c>
      <c r="F2172" s="58" t="str">
        <f t="shared" si="2025"/>
        <v>X</v>
      </c>
      <c r="G2172" s="58" t="str">
        <f t="shared" si="2025"/>
        <v>X</v>
      </c>
      <c r="H2172" s="58" t="str">
        <f t="shared" si="2025"/>
        <v>X</v>
      </c>
      <c r="I2172" s="58" t="str">
        <f t="shared" si="2025"/>
        <v>X</v>
      </c>
      <c r="J2172" s="58" t="str">
        <f t="shared" si="2025"/>
        <v>X</v>
      </c>
      <c r="K2172" s="58" t="str">
        <f t="shared" si="2025"/>
        <v>X</v>
      </c>
      <c r="L2172" s="58" t="str">
        <f t="shared" si="2025"/>
        <v>X</v>
      </c>
      <c r="M2172" s="58" t="str">
        <f t="shared" si="2025"/>
        <v>X</v>
      </c>
      <c r="N2172" s="58" t="str">
        <f t="shared" si="2025"/>
        <v>X</v>
      </c>
      <c r="O2172" s="58" t="str">
        <f t="shared" si="2025"/>
        <v>X</v>
      </c>
      <c r="P2172" s="58" t="str">
        <f t="shared" si="2025"/>
        <v>X</v>
      </c>
      <c r="Q2172" s="58" t="str">
        <f t="shared" si="2025"/>
        <v>X</v>
      </c>
      <c r="V2172" s="259"/>
    </row>
    <row r="2173" spans="1:71">
      <c r="A2173" s="780"/>
      <c r="B2173" s="58" t="s">
        <v>35</v>
      </c>
      <c r="C2173" s="58" t="str">
        <f t="shared" ref="C2173:Q2173" si="2026">IF(C10=$V$311,"O",IF(C10=$W$311,"O",IF(C10=$X$311,"O",IF(C10=$Y$311,"O",IF(C10=$Z$311,"O",IF(C10=$AA$311,"O",IF(C10=$AB$311,"O",IF(C10=$AC$311,"O",IF(C10=$AD$311,"O",IF(C10=$AE$311,"O",IF(C10=$AF$311,"O",IF(C10=$AG$311,"O",IF(C10=$AH$311,"O",IF(C10=$AI$311,"O",IF(C10=$AJ$311,"O","X")))))))))))))))</f>
        <v>X</v>
      </c>
      <c r="D2173" s="58" t="str">
        <f t="shared" si="2026"/>
        <v>X</v>
      </c>
      <c r="E2173" s="58" t="str">
        <f t="shared" si="2026"/>
        <v>X</v>
      </c>
      <c r="F2173" s="58" t="str">
        <f t="shared" si="2026"/>
        <v>X</v>
      </c>
      <c r="G2173" s="58" t="str">
        <f t="shared" si="2026"/>
        <v>X</v>
      </c>
      <c r="H2173" s="58" t="str">
        <f t="shared" si="2026"/>
        <v>X</v>
      </c>
      <c r="I2173" s="58" t="str">
        <f t="shared" si="2026"/>
        <v>X</v>
      </c>
      <c r="J2173" s="58" t="str">
        <f t="shared" si="2026"/>
        <v>X</v>
      </c>
      <c r="K2173" s="58" t="str">
        <f t="shared" si="2026"/>
        <v>X</v>
      </c>
      <c r="L2173" s="58" t="str">
        <f t="shared" si="2026"/>
        <v>X</v>
      </c>
      <c r="M2173" s="58" t="str">
        <f t="shared" si="2026"/>
        <v>X</v>
      </c>
      <c r="N2173" s="58" t="str">
        <f t="shared" si="2026"/>
        <v>X</v>
      </c>
      <c r="O2173" s="58" t="str">
        <f t="shared" si="2026"/>
        <v>X</v>
      </c>
      <c r="P2173" s="58" t="str">
        <f t="shared" si="2026"/>
        <v>X</v>
      </c>
      <c r="Q2173" s="58" t="str">
        <f t="shared" si="2026"/>
        <v>X</v>
      </c>
      <c r="V2173" s="259"/>
    </row>
    <row r="2174" spans="1:71">
      <c r="A2174" s="780"/>
      <c r="B2174" s="58" t="s">
        <v>36</v>
      </c>
      <c r="C2174" s="58" t="str">
        <f t="shared" ref="C2174:Q2174" si="2027">IF(C11=$V$311,"O",IF(C11=$W$311,"O",IF(C11=$X$311,"O",IF(C11=$Y$311,"O",IF(C11=$Z$311,"O",IF(C11=$AA$311,"O",IF(C11=$AB$311,"O",IF(C11=$AC$311,"O",IF(C11=$AD$311,"O",IF(C11=$AE$311,"O",IF(C11=$AF$311,"O",IF(C11=$AG$311,"O",IF(C11=$AH$311,"O",IF(C11=$AI$311,"O",IF(C11=$AJ$311,"O","X")))))))))))))))</f>
        <v>X</v>
      </c>
      <c r="D2174" s="58" t="str">
        <f t="shared" si="2027"/>
        <v>X</v>
      </c>
      <c r="E2174" s="58" t="str">
        <f t="shared" si="2027"/>
        <v>X</v>
      </c>
      <c r="F2174" s="58" t="str">
        <f t="shared" si="2027"/>
        <v>X</v>
      </c>
      <c r="G2174" s="58" t="str">
        <f t="shared" si="2027"/>
        <v>X</v>
      </c>
      <c r="H2174" s="58" t="str">
        <f t="shared" si="2027"/>
        <v>X</v>
      </c>
      <c r="I2174" s="58" t="str">
        <f t="shared" si="2027"/>
        <v>X</v>
      </c>
      <c r="J2174" s="58" t="str">
        <f t="shared" si="2027"/>
        <v>X</v>
      </c>
      <c r="K2174" s="58" t="str">
        <f t="shared" si="2027"/>
        <v>X</v>
      </c>
      <c r="L2174" s="58" t="str">
        <f t="shared" si="2027"/>
        <v>X</v>
      </c>
      <c r="M2174" s="58" t="str">
        <f t="shared" si="2027"/>
        <v>X</v>
      </c>
      <c r="N2174" s="58" t="str">
        <f t="shared" si="2027"/>
        <v>X</v>
      </c>
      <c r="O2174" s="58" t="str">
        <f t="shared" si="2027"/>
        <v>X</v>
      </c>
      <c r="P2174" s="58" t="str">
        <f t="shared" si="2027"/>
        <v>X</v>
      </c>
      <c r="Q2174" s="58" t="str">
        <f t="shared" si="2027"/>
        <v>X</v>
      </c>
      <c r="V2174" s="259"/>
    </row>
    <row r="2175" spans="1:71">
      <c r="A2175" s="780"/>
      <c r="B2175" s="58" t="s">
        <v>21</v>
      </c>
      <c r="C2175" s="58" t="str">
        <f t="shared" ref="C2175:Q2175" si="2028">IF(C12=$V$311,"O",IF(C12=$W$311,"O",IF(C12=$X$311,"O",IF(C12=$Y$311,"O",IF(C12=$Z$311,"O",IF(C12=$AA$311,"O",IF(C12=$AB$311,"O",IF(C12=$AC$311,"O",IF(C12=$AD$311,"O",IF(C12=$AE$311,"O",IF(C12=$AF$311,"O",IF(C12=$AG$311,"O",IF(C12=$AH$311,"O",IF(C12=$AI$311,"O",IF(C12=$AJ$311,"O","X")))))))))))))))</f>
        <v>X</v>
      </c>
      <c r="D2175" s="58" t="str">
        <f t="shared" si="2028"/>
        <v>X</v>
      </c>
      <c r="E2175" s="58" t="str">
        <f t="shared" si="2028"/>
        <v>X</v>
      </c>
      <c r="F2175" s="58" t="str">
        <f t="shared" si="2028"/>
        <v>X</v>
      </c>
      <c r="G2175" s="58" t="str">
        <f t="shared" si="2028"/>
        <v>X</v>
      </c>
      <c r="H2175" s="58" t="str">
        <f t="shared" si="2028"/>
        <v>X</v>
      </c>
      <c r="I2175" s="58" t="str">
        <f t="shared" si="2028"/>
        <v>X</v>
      </c>
      <c r="J2175" s="58" t="str">
        <f t="shared" si="2028"/>
        <v>X</v>
      </c>
      <c r="K2175" s="58" t="str">
        <f t="shared" si="2028"/>
        <v>X</v>
      </c>
      <c r="L2175" s="58" t="str">
        <f t="shared" si="2028"/>
        <v>X</v>
      </c>
      <c r="M2175" s="58" t="str">
        <f t="shared" si="2028"/>
        <v>X</v>
      </c>
      <c r="N2175" s="58" t="str">
        <f t="shared" si="2028"/>
        <v>X</v>
      </c>
      <c r="O2175" s="58" t="str">
        <f t="shared" si="2028"/>
        <v>X</v>
      </c>
      <c r="P2175" s="58" t="str">
        <f t="shared" si="2028"/>
        <v>X</v>
      </c>
      <c r="Q2175" s="58" t="str">
        <f t="shared" si="2028"/>
        <v>X</v>
      </c>
      <c r="V2175" s="260"/>
    </row>
    <row r="2176" spans="1:71">
      <c r="A2176" s="781"/>
      <c r="B2176" s="30" t="s">
        <v>46</v>
      </c>
      <c r="C2176" s="47">
        <f>COUNTIF(C2170:C2175,"O")</f>
        <v>1</v>
      </c>
      <c r="D2176" s="47">
        <f t="shared" ref="D2176:P2176" si="2029">COUNTIF(D2170:D2175,"O")</f>
        <v>1</v>
      </c>
      <c r="E2176" s="47">
        <f t="shared" si="2029"/>
        <v>1</v>
      </c>
      <c r="F2176" s="47">
        <f t="shared" si="2029"/>
        <v>1</v>
      </c>
      <c r="G2176" s="47">
        <f t="shared" si="2029"/>
        <v>1</v>
      </c>
      <c r="H2176" s="47">
        <f t="shared" si="2029"/>
        <v>1</v>
      </c>
      <c r="I2176" s="47">
        <f t="shared" si="2029"/>
        <v>1</v>
      </c>
      <c r="J2176" s="47">
        <f t="shared" si="2029"/>
        <v>1</v>
      </c>
      <c r="K2176" s="47">
        <f t="shared" si="2029"/>
        <v>1</v>
      </c>
      <c r="L2176" s="47">
        <f t="shared" si="2029"/>
        <v>1</v>
      </c>
      <c r="M2176" s="47">
        <f t="shared" si="2029"/>
        <v>1</v>
      </c>
      <c r="N2176" s="47">
        <f t="shared" si="2029"/>
        <v>1</v>
      </c>
      <c r="O2176" s="47">
        <f t="shared" si="2029"/>
        <v>1</v>
      </c>
      <c r="P2176" s="47">
        <f t="shared" si="2029"/>
        <v>1</v>
      </c>
      <c r="Q2176" s="47">
        <f>COUNTIF(Q2170:Q2175,"O")</f>
        <v>1</v>
      </c>
      <c r="V2176" s="260"/>
    </row>
    <row r="2177" spans="1:71">
      <c r="A2177" s="779">
        <v>296</v>
      </c>
      <c r="B2177" s="58" t="s">
        <v>32</v>
      </c>
      <c r="C2177" s="58" t="str">
        <f>IF(C7=$V$312,"O",IF(C7=$W$312,"O",IF(C7=$X$312,"O",IF(C7=$Y$312,"O",IF(C7=$Z$312,"O",IF(C7=$AA$312,"O",IF(C7=$AB$312,"O",IF(C7=$AC$312,"O",IF(C7=$AD$312,"O",IF(C7=$AE$312,"O",IF(C7=$AF$312,"O",IF(C7=$AG$312,"O",IF(C7=$AH$312,"O",IF(C7=$AI$312,"O",IF(C7=$AJ$312,"O","X")))))))))))))))</f>
        <v>X</v>
      </c>
      <c r="D2177" s="58" t="str">
        <f t="shared" ref="D2177:Q2177" si="2030">IF(D7=$V$312,"O",IF(D7=$W$312,"O",IF(D7=$X$312,"O",IF(D7=$Y$312,"O",IF(D7=$Z$312,"O",IF(D7=$AA$312,"O",IF(D7=$AB$312,"O",IF(D7=$AC$312,"O",IF(D7=$AD$312,"O",IF(D7=$AE$312,"O",IF(D7=$AF$312,"O",IF(D7=$AG$312,"O",IF(D7=$AH$312,"O",IF(D7=$AI$312,"O",IF(D7=$AJ$312,"O","X")))))))))))))))</f>
        <v>X</v>
      </c>
      <c r="E2177" s="58" t="str">
        <f t="shared" si="2030"/>
        <v>X</v>
      </c>
      <c r="F2177" s="58" t="str">
        <f t="shared" si="2030"/>
        <v>X</v>
      </c>
      <c r="G2177" s="58" t="str">
        <f t="shared" si="2030"/>
        <v>X</v>
      </c>
      <c r="H2177" s="58" t="str">
        <f t="shared" si="2030"/>
        <v>X</v>
      </c>
      <c r="I2177" s="58" t="str">
        <f t="shared" si="2030"/>
        <v>X</v>
      </c>
      <c r="J2177" s="58" t="str">
        <f t="shared" si="2030"/>
        <v>X</v>
      </c>
      <c r="K2177" s="58" t="str">
        <f t="shared" si="2030"/>
        <v>X</v>
      </c>
      <c r="L2177" s="58" t="str">
        <f t="shared" si="2030"/>
        <v>X</v>
      </c>
      <c r="M2177" s="58" t="str">
        <f t="shared" si="2030"/>
        <v>X</v>
      </c>
      <c r="N2177" s="58" t="str">
        <f t="shared" si="2030"/>
        <v>X</v>
      </c>
      <c r="O2177" s="58" t="str">
        <f t="shared" si="2030"/>
        <v>X</v>
      </c>
      <c r="P2177" s="58" t="str">
        <f t="shared" si="2030"/>
        <v>X</v>
      </c>
      <c r="Q2177" s="58" t="str">
        <f t="shared" si="2030"/>
        <v>X</v>
      </c>
      <c r="V2177" s="260"/>
    </row>
    <row r="2178" spans="1:71">
      <c r="A2178" s="780"/>
      <c r="B2178" s="58" t="s">
        <v>33</v>
      </c>
      <c r="C2178" s="58" t="str">
        <f t="shared" ref="C2178:Q2178" si="2031">IF(C8=$V$312,"O",IF(C8=$W$312,"O",IF(C8=$X$312,"O",IF(C8=$Y$312,"O",IF(C8=$Z$312,"O",IF(C8=$AA$312,"O",IF(C8=$AB$312,"O",IF(C8=$AC$312,"O",IF(C8=$AD$312,"O",IF(C8=$AE$312,"O",IF(C8=$AF$312,"O",IF(C8=$AG$312,"O",IF(C8=$AH$312,"O",IF(C8=$AI$312,"O",IF(C8=$AJ$312,"O","X")))))))))))))))</f>
        <v>X</v>
      </c>
      <c r="D2178" s="58" t="str">
        <f t="shared" si="2031"/>
        <v>X</v>
      </c>
      <c r="E2178" s="58" t="str">
        <f t="shared" si="2031"/>
        <v>X</v>
      </c>
      <c r="F2178" s="58" t="str">
        <f t="shared" si="2031"/>
        <v>X</v>
      </c>
      <c r="G2178" s="58" t="str">
        <f t="shared" si="2031"/>
        <v>X</v>
      </c>
      <c r="H2178" s="58" t="str">
        <f t="shared" si="2031"/>
        <v>X</v>
      </c>
      <c r="I2178" s="58" t="str">
        <f t="shared" si="2031"/>
        <v>X</v>
      </c>
      <c r="J2178" s="58" t="str">
        <f t="shared" si="2031"/>
        <v>X</v>
      </c>
      <c r="K2178" s="58" t="str">
        <f t="shared" si="2031"/>
        <v>X</v>
      </c>
      <c r="L2178" s="58" t="str">
        <f t="shared" si="2031"/>
        <v>X</v>
      </c>
      <c r="M2178" s="58" t="str">
        <f t="shared" si="2031"/>
        <v>X</v>
      </c>
      <c r="N2178" s="58" t="str">
        <f t="shared" si="2031"/>
        <v>X</v>
      </c>
      <c r="O2178" s="58" t="str">
        <f t="shared" si="2031"/>
        <v>X</v>
      </c>
      <c r="P2178" s="58" t="str">
        <f t="shared" si="2031"/>
        <v>X</v>
      </c>
      <c r="Q2178" s="58" t="str">
        <f t="shared" si="2031"/>
        <v>X</v>
      </c>
      <c r="V2178" s="260"/>
    </row>
    <row r="2179" spans="1:71">
      <c r="A2179" s="780"/>
      <c r="B2179" s="58" t="s">
        <v>34</v>
      </c>
      <c r="C2179" s="58" t="str">
        <f t="shared" ref="C2179:Q2179" si="2032">IF(C9=$V$312,"O",IF(C9=$W$312,"O",IF(C9=$X$312,"O",IF(C9=$Y$312,"O",IF(C9=$Z$312,"O",IF(C9=$AA$312,"O",IF(C9=$AB$312,"O",IF(C9=$AC$312,"O",IF(C9=$AD$312,"O",IF(C9=$AE$312,"O",IF(C9=$AF$312,"O",IF(C9=$AG$312,"O",IF(C9=$AH$312,"O",IF(C9=$AI$312,"O",IF(C9=$AJ$312,"O","X")))))))))))))))</f>
        <v>X</v>
      </c>
      <c r="D2179" s="58" t="str">
        <f t="shared" si="2032"/>
        <v>X</v>
      </c>
      <c r="E2179" s="58" t="str">
        <f t="shared" si="2032"/>
        <v>X</v>
      </c>
      <c r="F2179" s="58" t="str">
        <f t="shared" si="2032"/>
        <v>X</v>
      </c>
      <c r="G2179" s="58" t="str">
        <f t="shared" si="2032"/>
        <v>X</v>
      </c>
      <c r="H2179" s="58" t="str">
        <f t="shared" si="2032"/>
        <v>X</v>
      </c>
      <c r="I2179" s="58" t="str">
        <f t="shared" si="2032"/>
        <v>X</v>
      </c>
      <c r="J2179" s="58" t="str">
        <f t="shared" si="2032"/>
        <v>X</v>
      </c>
      <c r="K2179" s="58" t="str">
        <f t="shared" si="2032"/>
        <v>X</v>
      </c>
      <c r="L2179" s="58" t="str">
        <f t="shared" si="2032"/>
        <v>X</v>
      </c>
      <c r="M2179" s="58" t="str">
        <f t="shared" si="2032"/>
        <v>X</v>
      </c>
      <c r="N2179" s="58" t="str">
        <f t="shared" si="2032"/>
        <v>X</v>
      </c>
      <c r="O2179" s="58" t="str">
        <f t="shared" si="2032"/>
        <v>X</v>
      </c>
      <c r="P2179" s="58" t="str">
        <f t="shared" si="2032"/>
        <v>X</v>
      </c>
      <c r="Q2179" s="58" t="str">
        <f t="shared" si="2032"/>
        <v>X</v>
      </c>
      <c r="V2179" s="260"/>
    </row>
    <row r="2180" spans="1:71">
      <c r="A2180" s="780"/>
      <c r="B2180" s="58" t="s">
        <v>35</v>
      </c>
      <c r="C2180" s="58" t="str">
        <f t="shared" ref="C2180:Q2180" si="2033">IF(C10=$V$312,"O",IF(C10=$W$312,"O",IF(C10=$X$312,"O",IF(C10=$Y$312,"O",IF(C10=$Z$312,"O",IF(C10=$AA$312,"O",IF(C10=$AB$312,"O",IF(C10=$AC$312,"O",IF(C10=$AD$312,"O",IF(C10=$AE$312,"O",IF(C10=$AF$312,"O",IF(C10=$AG$312,"O",IF(C10=$AH$312,"O",IF(C10=$AI$312,"O",IF(C10=$AJ$312,"O","X")))))))))))))))</f>
        <v>X</v>
      </c>
      <c r="D2180" s="58" t="str">
        <f t="shared" si="2033"/>
        <v>X</v>
      </c>
      <c r="E2180" s="58" t="str">
        <f t="shared" si="2033"/>
        <v>X</v>
      </c>
      <c r="F2180" s="58" t="str">
        <f t="shared" si="2033"/>
        <v>X</v>
      </c>
      <c r="G2180" s="58" t="str">
        <f t="shared" si="2033"/>
        <v>X</v>
      </c>
      <c r="H2180" s="58" t="str">
        <f t="shared" si="2033"/>
        <v>X</v>
      </c>
      <c r="I2180" s="58" t="str">
        <f t="shared" si="2033"/>
        <v>X</v>
      </c>
      <c r="J2180" s="58" t="str">
        <f t="shared" si="2033"/>
        <v>X</v>
      </c>
      <c r="K2180" s="58" t="str">
        <f t="shared" si="2033"/>
        <v>X</v>
      </c>
      <c r="L2180" s="58" t="str">
        <f t="shared" si="2033"/>
        <v>X</v>
      </c>
      <c r="M2180" s="58" t="str">
        <f t="shared" si="2033"/>
        <v>X</v>
      </c>
      <c r="N2180" s="58" t="str">
        <f t="shared" si="2033"/>
        <v>X</v>
      </c>
      <c r="O2180" s="58" t="str">
        <f t="shared" si="2033"/>
        <v>X</v>
      </c>
      <c r="P2180" s="58" t="str">
        <f t="shared" si="2033"/>
        <v>X</v>
      </c>
      <c r="Q2180" s="58" t="str">
        <f t="shared" si="2033"/>
        <v>X</v>
      </c>
    </row>
    <row r="2181" spans="1:71">
      <c r="A2181" s="780"/>
      <c r="B2181" s="58" t="s">
        <v>36</v>
      </c>
      <c r="C2181" s="58" t="str">
        <f t="shared" ref="C2181:Q2181" si="2034">IF(C11=$V$312,"O",IF(C11=$W$312,"O",IF(C11=$X$312,"O",IF(C11=$Y$312,"O",IF(C11=$Z$312,"O",IF(C11=$AA$312,"O",IF(C11=$AB$312,"O",IF(C11=$AC$312,"O",IF(C11=$AD$312,"O",IF(C11=$AE$312,"O",IF(C11=$AF$312,"O",IF(C11=$AG$312,"O",IF(C11=$AH$312,"O",IF(C11=$AI$312,"O",IF(C11=$AJ$312,"O","X")))))))))))))))</f>
        <v>X</v>
      </c>
      <c r="D2181" s="58" t="str">
        <f t="shared" si="2034"/>
        <v>X</v>
      </c>
      <c r="E2181" s="58" t="str">
        <f t="shared" si="2034"/>
        <v>X</v>
      </c>
      <c r="F2181" s="58" t="str">
        <f t="shared" si="2034"/>
        <v>X</v>
      </c>
      <c r="G2181" s="58" t="str">
        <f t="shared" si="2034"/>
        <v>X</v>
      </c>
      <c r="H2181" s="58" t="str">
        <f t="shared" si="2034"/>
        <v>X</v>
      </c>
      <c r="I2181" s="58" t="str">
        <f t="shared" si="2034"/>
        <v>X</v>
      </c>
      <c r="J2181" s="58" t="str">
        <f t="shared" si="2034"/>
        <v>X</v>
      </c>
      <c r="K2181" s="58" t="str">
        <f t="shared" si="2034"/>
        <v>X</v>
      </c>
      <c r="L2181" s="58" t="str">
        <f t="shared" si="2034"/>
        <v>X</v>
      </c>
      <c r="M2181" s="58" t="str">
        <f t="shared" si="2034"/>
        <v>X</v>
      </c>
      <c r="N2181" s="58" t="str">
        <f t="shared" si="2034"/>
        <v>X</v>
      </c>
      <c r="O2181" s="58" t="str">
        <f t="shared" si="2034"/>
        <v>X</v>
      </c>
      <c r="P2181" s="58" t="str">
        <f t="shared" si="2034"/>
        <v>X</v>
      </c>
      <c r="Q2181" s="58" t="str">
        <f t="shared" si="2034"/>
        <v>X</v>
      </c>
    </row>
    <row r="2182" spans="1:71">
      <c r="A2182" s="780"/>
      <c r="B2182" s="58" t="s">
        <v>21</v>
      </c>
      <c r="C2182" s="58" t="str">
        <f t="shared" ref="C2182:P2182" si="2035">IF(C12=$V$312,"O",IF(C12=$W$312,"O",IF(C12=$X$312,"O",IF(C12=$Y$312,"O",IF(C12=$Z$312,"O",IF(C12=$AA$312,"O",IF(C12=$AB$312,"O",IF(C12=$AC$312,"O",IF(C12=$AD$312,"O",IF(C12=$AE$312,"O",IF(C12=$AF$312,"O",IF(C12=$AG$312,"O",IF(C12=$AH$312,"O",IF(C12=$AI$312,"O",IF(C12=$AJ$312,"O","X")))))))))))))))</f>
        <v>O</v>
      </c>
      <c r="D2182" s="58" t="str">
        <f t="shared" si="2035"/>
        <v>O</v>
      </c>
      <c r="E2182" s="58" t="str">
        <f t="shared" si="2035"/>
        <v>O</v>
      </c>
      <c r="F2182" s="58" t="str">
        <f t="shared" si="2035"/>
        <v>O</v>
      </c>
      <c r="G2182" s="58" t="str">
        <f t="shared" si="2035"/>
        <v>O</v>
      </c>
      <c r="H2182" s="58" t="str">
        <f t="shared" si="2035"/>
        <v>O</v>
      </c>
      <c r="I2182" s="58" t="str">
        <f t="shared" si="2035"/>
        <v>O</v>
      </c>
      <c r="J2182" s="58" t="str">
        <f t="shared" si="2035"/>
        <v>O</v>
      </c>
      <c r="K2182" s="58" t="str">
        <f t="shared" si="2035"/>
        <v>O</v>
      </c>
      <c r="L2182" s="58" t="str">
        <f t="shared" si="2035"/>
        <v>O</v>
      </c>
      <c r="M2182" s="58" t="str">
        <f t="shared" si="2035"/>
        <v>O</v>
      </c>
      <c r="N2182" s="58" t="str">
        <f t="shared" si="2035"/>
        <v>O</v>
      </c>
      <c r="O2182" s="58" t="str">
        <f t="shared" si="2035"/>
        <v>O</v>
      </c>
      <c r="P2182" s="58" t="str">
        <f t="shared" si="2035"/>
        <v>O</v>
      </c>
      <c r="Q2182" s="58" t="str">
        <f>IF(Q12=$V$312,"O",IF(Q12=$W$312,"O",IF(Q12=$X$312,"O",IF(Q12=$Y$312,"O",IF(Q12=$Z$312,"O",IF(Q12=$AA$312,"O",IF(Q12=$AB$312,"O",IF(Q12=$AC$312,"O",IF(Q12=$AD$312,"O",IF(Q12=$AE$312,"O",IF(Q12=$AF$312,"O",IF(Q12=$AG$312,"O",IF(Q12=$AH$312,"O",IF(Q12=$AI$312,"O",IF(Q12=$AJ$312,"O","X")))))))))))))))</f>
        <v>O</v>
      </c>
    </row>
    <row r="2183" spans="1:71">
      <c r="A2183" s="781"/>
      <c r="B2183" s="30" t="s">
        <v>46</v>
      </c>
      <c r="C2183" s="47">
        <f>COUNTIF(C2177:C2182,"O")</f>
        <v>1</v>
      </c>
      <c r="D2183" s="47">
        <f t="shared" ref="D2183:P2183" si="2036">COUNTIF(D2177:D2182,"O")</f>
        <v>1</v>
      </c>
      <c r="E2183" s="47">
        <f t="shared" si="2036"/>
        <v>1</v>
      </c>
      <c r="F2183" s="47">
        <f t="shared" si="2036"/>
        <v>1</v>
      </c>
      <c r="G2183" s="47">
        <f t="shared" si="2036"/>
        <v>1</v>
      </c>
      <c r="H2183" s="47">
        <f t="shared" si="2036"/>
        <v>1</v>
      </c>
      <c r="I2183" s="47">
        <f t="shared" si="2036"/>
        <v>1</v>
      </c>
      <c r="J2183" s="47">
        <f t="shared" si="2036"/>
        <v>1</v>
      </c>
      <c r="K2183" s="47">
        <f t="shared" si="2036"/>
        <v>1</v>
      </c>
      <c r="L2183" s="47">
        <f t="shared" si="2036"/>
        <v>1</v>
      </c>
      <c r="M2183" s="47">
        <f t="shared" si="2036"/>
        <v>1</v>
      </c>
      <c r="N2183" s="47">
        <f t="shared" si="2036"/>
        <v>1</v>
      </c>
      <c r="O2183" s="47">
        <f t="shared" si="2036"/>
        <v>1</v>
      </c>
      <c r="P2183" s="47">
        <f t="shared" si="2036"/>
        <v>1</v>
      </c>
      <c r="Q2183" s="47">
        <f>COUNTIF(Q2177:Q2182,"O")</f>
        <v>1</v>
      </c>
    </row>
    <row r="2184" spans="1:71">
      <c r="A2184" s="22">
        <v>297</v>
      </c>
      <c r="B2184" s="154" t="s">
        <v>1256</v>
      </c>
      <c r="C2184" s="58" t="str">
        <f>C2169&amp;C2176&amp;C2183</f>
        <v>411</v>
      </c>
      <c r="D2184" s="58" t="str">
        <f t="shared" ref="D2184:Q2184" si="2037">D2169&amp;D2176&amp;D2183</f>
        <v>411</v>
      </c>
      <c r="E2184" s="58" t="str">
        <f t="shared" si="2037"/>
        <v>411</v>
      </c>
      <c r="F2184" s="58" t="str">
        <f t="shared" si="2037"/>
        <v>411</v>
      </c>
      <c r="G2184" s="58" t="str">
        <f t="shared" si="2037"/>
        <v>411</v>
      </c>
      <c r="H2184" s="58" t="str">
        <f t="shared" si="2037"/>
        <v>411</v>
      </c>
      <c r="I2184" s="58" t="str">
        <f t="shared" si="2037"/>
        <v>411</v>
      </c>
      <c r="J2184" s="58" t="str">
        <f t="shared" si="2037"/>
        <v>411</v>
      </c>
      <c r="K2184" s="58" t="str">
        <f t="shared" si="2037"/>
        <v>411</v>
      </c>
      <c r="L2184" s="58" t="str">
        <f t="shared" si="2037"/>
        <v>411</v>
      </c>
      <c r="M2184" s="58" t="str">
        <f t="shared" si="2037"/>
        <v>411</v>
      </c>
      <c r="N2184" s="58" t="str">
        <f t="shared" si="2037"/>
        <v>411</v>
      </c>
      <c r="O2184" s="58" t="str">
        <f t="shared" si="2037"/>
        <v>411</v>
      </c>
      <c r="P2184" s="58" t="str">
        <f t="shared" si="2037"/>
        <v>411</v>
      </c>
      <c r="Q2184" s="58" t="str">
        <f t="shared" si="2037"/>
        <v>411</v>
      </c>
    </row>
    <row r="2185" spans="1:71">
      <c r="A2185" s="779">
        <v>298</v>
      </c>
      <c r="B2185" s="58" t="s">
        <v>32</v>
      </c>
      <c r="C2185" s="58" t="str">
        <f>IF(C7=$V$314,"O",IF(C7=$W$314,"O",IF(C7=$X$314,"O",IF(C7=$Y$314,"O",IF(C7=$Z$314,"O",IF(C7=$AA$314,"O",IF(C7=$AB$314,"O",IF(C7=$AC$314,"O",IF(C7=$AD$314,"O",IF(C7=$AE$314,"O",IF(C7=$AF$314,"O",IF(C7=$AG$314,"O",IF(C7=$AH$314,"O",IF(C7=$AI$314,"O",IF(C7=$AJ$314,"O",IF(C7=$AK$314,"O",IF(C7=$AL$314,"O",IF(C7=$AM$314,"O","X"))))))))))))))))))</f>
        <v>O</v>
      </c>
      <c r="D2185" s="58" t="str">
        <f t="shared" ref="D2185:Q2185" si="2038">IF(D7=$V$314,"O",IF(D7=$W$314,"O",IF(D7=$X$314,"O",IF(D7=$Y$314,"O",IF(D7=$Z$314,"O",IF(D7=$AA$314,"O",IF(D7=$AB$314,"O",IF(D7=$AC$314,"O",IF(D7=$AD$314,"O",IF(D7=$AE$314,"O",IF(D7=$AF$314,"O",IF(D7=$AG$314,"O",IF(D7=$AH$314,"O",IF(D7=$AI$314,"O",IF(D7=$AJ$314,"O",IF(D7=$AK$314,"O",IF(D7=$AL$314,"O",IF(D7=$AM$314,"O","X"))))))))))))))))))</f>
        <v>O</v>
      </c>
      <c r="E2185" s="58" t="str">
        <f t="shared" si="2038"/>
        <v>O</v>
      </c>
      <c r="F2185" s="58" t="str">
        <f t="shared" si="2038"/>
        <v>O</v>
      </c>
      <c r="G2185" s="58" t="str">
        <f t="shared" si="2038"/>
        <v>O</v>
      </c>
      <c r="H2185" s="58" t="str">
        <f t="shared" si="2038"/>
        <v>O</v>
      </c>
      <c r="I2185" s="58" t="str">
        <f t="shared" si="2038"/>
        <v>O</v>
      </c>
      <c r="J2185" s="58" t="str">
        <f t="shared" si="2038"/>
        <v>O</v>
      </c>
      <c r="K2185" s="58" t="str">
        <f t="shared" si="2038"/>
        <v>O</v>
      </c>
      <c r="L2185" s="58" t="str">
        <f t="shared" si="2038"/>
        <v>O</v>
      </c>
      <c r="M2185" s="58" t="str">
        <f t="shared" si="2038"/>
        <v>O</v>
      </c>
      <c r="N2185" s="58" t="str">
        <f t="shared" si="2038"/>
        <v>O</v>
      </c>
      <c r="O2185" s="58" t="str">
        <f t="shared" si="2038"/>
        <v>O</v>
      </c>
      <c r="P2185" s="58" t="str">
        <f t="shared" si="2038"/>
        <v>O</v>
      </c>
      <c r="Q2185" s="58" t="str">
        <f t="shared" si="2038"/>
        <v>O</v>
      </c>
      <c r="V2185" s="259"/>
      <c r="BP2185"/>
      <c r="BQ2185"/>
      <c r="BS2185"/>
    </row>
    <row r="2186" spans="1:71">
      <c r="A2186" s="780"/>
      <c r="B2186" s="58" t="s">
        <v>33</v>
      </c>
      <c r="C2186" s="58" t="str">
        <f t="shared" ref="C2186:Q2186" si="2039">IF(C8=$V$314,"O",IF(C8=$W$314,"O",IF(C8=$X$314,"O",IF(C8=$Y$314,"O",IF(C8=$Z$314,"O",IF(C8=$AA$314,"O",IF(C8=$AB$314,"O",IF(C8=$AC$314,"O",IF(C8=$AD$314,"O",IF(C8=$AE$314,"O",IF(C8=$AF$314,"O",IF(C8=$AG$314,"O",IF(C8=$AH$314,"O",IF(C8=$AI$314,"O",IF(C8=$AJ$314,"O",IF(C8=$AK$314,"O",IF(C8=$AL$314,"O",IF(C8=$AM$314,"O","X"))))))))))))))))))</f>
        <v>O</v>
      </c>
      <c r="D2186" s="58" t="str">
        <f t="shared" si="2039"/>
        <v>O</v>
      </c>
      <c r="E2186" s="58" t="str">
        <f t="shared" si="2039"/>
        <v>O</v>
      </c>
      <c r="F2186" s="58" t="str">
        <f t="shared" si="2039"/>
        <v>O</v>
      </c>
      <c r="G2186" s="58" t="str">
        <f t="shared" si="2039"/>
        <v>O</v>
      </c>
      <c r="H2186" s="58" t="str">
        <f t="shared" si="2039"/>
        <v>O</v>
      </c>
      <c r="I2186" s="58" t="str">
        <f t="shared" si="2039"/>
        <v>O</v>
      </c>
      <c r="J2186" s="58" t="str">
        <f t="shared" si="2039"/>
        <v>O</v>
      </c>
      <c r="K2186" s="58" t="str">
        <f t="shared" si="2039"/>
        <v>O</v>
      </c>
      <c r="L2186" s="58" t="str">
        <f t="shared" si="2039"/>
        <v>O</v>
      </c>
      <c r="M2186" s="58" t="str">
        <f t="shared" si="2039"/>
        <v>O</v>
      </c>
      <c r="N2186" s="58" t="str">
        <f t="shared" si="2039"/>
        <v>O</v>
      </c>
      <c r="O2186" s="58" t="str">
        <f t="shared" si="2039"/>
        <v>O</v>
      </c>
      <c r="P2186" s="58" t="str">
        <f t="shared" si="2039"/>
        <v>O</v>
      </c>
      <c r="Q2186" s="58" t="str">
        <f t="shared" si="2039"/>
        <v>O</v>
      </c>
      <c r="T2186" s="258"/>
      <c r="V2186" s="258"/>
    </row>
    <row r="2187" spans="1:71">
      <c r="A2187" s="780"/>
      <c r="B2187" s="58" t="s">
        <v>34</v>
      </c>
      <c r="C2187" s="58" t="str">
        <f t="shared" ref="C2187:Q2187" si="2040">IF(C9=$V$314,"O",IF(C9=$W$314,"O",IF(C9=$X$314,"O",IF(C9=$Y$314,"O",IF(C9=$Z$314,"O",IF(C9=$AA$314,"O",IF(C9=$AB$314,"O",IF(C9=$AC$314,"O",IF(C9=$AD$314,"O",IF(C9=$AE$314,"O",IF(C9=$AF$314,"O",IF(C9=$AG$314,"O",IF(C9=$AH$314,"O",IF(C9=$AI$314,"O",IF(C9=$AJ$314,"O",IF(C9=$AK$314,"O",IF(C9=$AL$314,"O",IF(C9=$AM$314,"O","X"))))))))))))))))))</f>
        <v>X</v>
      </c>
      <c r="D2187" s="58" t="str">
        <f t="shared" si="2040"/>
        <v>X</v>
      </c>
      <c r="E2187" s="58" t="str">
        <f t="shared" si="2040"/>
        <v>X</v>
      </c>
      <c r="F2187" s="58" t="str">
        <f t="shared" si="2040"/>
        <v>X</v>
      </c>
      <c r="G2187" s="58" t="str">
        <f t="shared" si="2040"/>
        <v>X</v>
      </c>
      <c r="H2187" s="58" t="str">
        <f t="shared" si="2040"/>
        <v>X</v>
      </c>
      <c r="I2187" s="58" t="str">
        <f t="shared" si="2040"/>
        <v>X</v>
      </c>
      <c r="J2187" s="58" t="str">
        <f t="shared" si="2040"/>
        <v>X</v>
      </c>
      <c r="K2187" s="58" t="str">
        <f t="shared" si="2040"/>
        <v>X</v>
      </c>
      <c r="L2187" s="58" t="str">
        <f t="shared" si="2040"/>
        <v>X</v>
      </c>
      <c r="M2187" s="58" t="str">
        <f t="shared" si="2040"/>
        <v>X</v>
      </c>
      <c r="N2187" s="58" t="str">
        <f t="shared" si="2040"/>
        <v>X</v>
      </c>
      <c r="O2187" s="58" t="str">
        <f t="shared" si="2040"/>
        <v>X</v>
      </c>
      <c r="P2187" s="58" t="str">
        <f t="shared" si="2040"/>
        <v>X</v>
      </c>
      <c r="Q2187" s="58" t="str">
        <f t="shared" si="2040"/>
        <v>X</v>
      </c>
      <c r="T2187" s="258"/>
      <c r="V2187" s="258"/>
    </row>
    <row r="2188" spans="1:71">
      <c r="A2188" s="780"/>
      <c r="B2188" s="58" t="s">
        <v>35</v>
      </c>
      <c r="C2188" s="58" t="str">
        <f t="shared" ref="C2188:Q2188" si="2041">IF(C10=$V$314,"O",IF(C10=$W$314,"O",IF(C10=$X$314,"O",IF(C10=$Y$314,"O",IF(C10=$Z$314,"O",IF(C10=$AA$314,"O",IF(C10=$AB$314,"O",IF(C10=$AC$314,"O",IF(C10=$AD$314,"O",IF(C10=$AE$314,"O",IF(C10=$AF$314,"O",IF(C10=$AG$314,"O",IF(C10=$AH$314,"O",IF(C10=$AI$314,"O",IF(C10=$AJ$314,"O",IF(C10=$AK$314,"O",IF(C10=$AL$314,"O",IF(C10=$AM$314,"O","X"))))))))))))))))))</f>
        <v>X</v>
      </c>
      <c r="D2188" s="58" t="str">
        <f t="shared" si="2041"/>
        <v>X</v>
      </c>
      <c r="E2188" s="58" t="str">
        <f t="shared" si="2041"/>
        <v>X</v>
      </c>
      <c r="F2188" s="58" t="str">
        <f t="shared" si="2041"/>
        <v>X</v>
      </c>
      <c r="G2188" s="58" t="str">
        <f t="shared" si="2041"/>
        <v>X</v>
      </c>
      <c r="H2188" s="58" t="str">
        <f t="shared" si="2041"/>
        <v>X</v>
      </c>
      <c r="I2188" s="58" t="str">
        <f t="shared" si="2041"/>
        <v>X</v>
      </c>
      <c r="J2188" s="58" t="str">
        <f t="shared" si="2041"/>
        <v>X</v>
      </c>
      <c r="K2188" s="58" t="str">
        <f t="shared" si="2041"/>
        <v>X</v>
      </c>
      <c r="L2188" s="58" t="str">
        <f t="shared" si="2041"/>
        <v>X</v>
      </c>
      <c r="M2188" s="58" t="str">
        <f t="shared" si="2041"/>
        <v>X</v>
      </c>
      <c r="N2188" s="58" t="str">
        <f t="shared" si="2041"/>
        <v>X</v>
      </c>
      <c r="O2188" s="58" t="str">
        <f t="shared" si="2041"/>
        <v>X</v>
      </c>
      <c r="P2188" s="58" t="str">
        <f t="shared" si="2041"/>
        <v>X</v>
      </c>
      <c r="Q2188" s="58" t="str">
        <f t="shared" si="2041"/>
        <v>X</v>
      </c>
      <c r="T2188" s="258"/>
      <c r="V2188" s="258"/>
    </row>
    <row r="2189" spans="1:71">
      <c r="A2189" s="780"/>
      <c r="B2189" s="58" t="s">
        <v>36</v>
      </c>
      <c r="C2189" s="58" t="str">
        <f t="shared" ref="C2189:Q2189" si="2042">IF(C11=$V$314,"O",IF(C11=$W$314,"O",IF(C11=$X$314,"O",IF(C11=$Y$314,"O",IF(C11=$Z$314,"O",IF(C11=$AA$314,"O",IF(C11=$AB$314,"O",IF(C11=$AC$314,"O",IF(C11=$AD$314,"O",IF(C11=$AE$314,"O",IF(C11=$AF$314,"O",IF(C11=$AG$314,"O",IF(C11=$AH$314,"O",IF(C11=$AI$314,"O",IF(C11=$AJ$314,"O",IF(C11=$AK$314,"O",IF(C11=$AL$314,"O",IF(C11=$AM$314,"O","X"))))))))))))))))))</f>
        <v>X</v>
      </c>
      <c r="D2189" s="58" t="str">
        <f t="shared" si="2042"/>
        <v>X</v>
      </c>
      <c r="E2189" s="58" t="str">
        <f t="shared" si="2042"/>
        <v>X</v>
      </c>
      <c r="F2189" s="58" t="str">
        <f t="shared" si="2042"/>
        <v>X</v>
      </c>
      <c r="G2189" s="58" t="str">
        <f t="shared" si="2042"/>
        <v>X</v>
      </c>
      <c r="H2189" s="58" t="str">
        <f t="shared" si="2042"/>
        <v>X</v>
      </c>
      <c r="I2189" s="58" t="str">
        <f t="shared" si="2042"/>
        <v>X</v>
      </c>
      <c r="J2189" s="58" t="str">
        <f t="shared" si="2042"/>
        <v>X</v>
      </c>
      <c r="K2189" s="58" t="str">
        <f t="shared" si="2042"/>
        <v>X</v>
      </c>
      <c r="L2189" s="58" t="str">
        <f t="shared" si="2042"/>
        <v>X</v>
      </c>
      <c r="M2189" s="58" t="str">
        <f t="shared" si="2042"/>
        <v>X</v>
      </c>
      <c r="N2189" s="58" t="str">
        <f t="shared" si="2042"/>
        <v>X</v>
      </c>
      <c r="O2189" s="58" t="str">
        <f t="shared" si="2042"/>
        <v>X</v>
      </c>
      <c r="P2189" s="58" t="str">
        <f t="shared" si="2042"/>
        <v>X</v>
      </c>
      <c r="Q2189" s="58" t="str">
        <f t="shared" si="2042"/>
        <v>X</v>
      </c>
      <c r="T2189" s="258"/>
      <c r="V2189" s="258"/>
    </row>
    <row r="2190" spans="1:71">
      <c r="A2190" s="780"/>
      <c r="B2190" s="58" t="s">
        <v>21</v>
      </c>
      <c r="C2190" s="58" t="str">
        <f t="shared" ref="C2190:Q2190" si="2043">IF(C12=$V$314,"O",IF(C12=$W$314,"O",IF(C12=$X$314,"O",IF(C12=$Y$314,"O",IF(C12=$Z$314,"O",IF(C12=$AA$314,"O",IF(C12=$AB$314,"O",IF(C12=$AC$314,"O",IF(C12=$AD$314,"O",IF(C12=$AE$314,"O",IF(C12=$AF$314,"O",IF(C12=$AG$314,"O",IF(C12=$AH$314,"O",IF(C12=$AI$314,"O",IF(C12=$AJ$314,"O",IF(C12=$AK$314,"O",IF(C12=$AL$314,"O",IF(C12=$AM$314,"O","X"))))))))))))))))))</f>
        <v>X</v>
      </c>
      <c r="D2190" s="58" t="str">
        <f t="shared" si="2043"/>
        <v>X</v>
      </c>
      <c r="E2190" s="58" t="str">
        <f t="shared" si="2043"/>
        <v>X</v>
      </c>
      <c r="F2190" s="58" t="str">
        <f t="shared" si="2043"/>
        <v>X</v>
      </c>
      <c r="G2190" s="58" t="str">
        <f t="shared" si="2043"/>
        <v>X</v>
      </c>
      <c r="H2190" s="58" t="str">
        <f t="shared" si="2043"/>
        <v>X</v>
      </c>
      <c r="I2190" s="58" t="str">
        <f t="shared" si="2043"/>
        <v>X</v>
      </c>
      <c r="J2190" s="58" t="str">
        <f t="shared" si="2043"/>
        <v>X</v>
      </c>
      <c r="K2190" s="58" t="str">
        <f t="shared" si="2043"/>
        <v>X</v>
      </c>
      <c r="L2190" s="58" t="str">
        <f t="shared" si="2043"/>
        <v>X</v>
      </c>
      <c r="M2190" s="58" t="str">
        <f t="shared" si="2043"/>
        <v>X</v>
      </c>
      <c r="N2190" s="58" t="str">
        <f t="shared" si="2043"/>
        <v>X</v>
      </c>
      <c r="O2190" s="58" t="str">
        <f t="shared" si="2043"/>
        <v>X</v>
      </c>
      <c r="P2190" s="58" t="str">
        <f t="shared" si="2043"/>
        <v>X</v>
      </c>
      <c r="Q2190" s="58" t="str">
        <f t="shared" si="2043"/>
        <v>X</v>
      </c>
      <c r="T2190" s="258"/>
      <c r="V2190" s="258"/>
    </row>
    <row r="2191" spans="1:71">
      <c r="A2191" s="781"/>
      <c r="B2191" s="30" t="s">
        <v>46</v>
      </c>
      <c r="C2191" s="47">
        <f>COUNTIF(C2185:C2190,"O")</f>
        <v>2</v>
      </c>
      <c r="D2191" s="47">
        <f t="shared" ref="D2191:P2191" si="2044">COUNTIF(D2185:D2190,"O")</f>
        <v>2</v>
      </c>
      <c r="E2191" s="47">
        <f t="shared" si="2044"/>
        <v>2</v>
      </c>
      <c r="F2191" s="47">
        <f t="shared" si="2044"/>
        <v>2</v>
      </c>
      <c r="G2191" s="47">
        <f t="shared" si="2044"/>
        <v>2</v>
      </c>
      <c r="H2191" s="47">
        <f t="shared" si="2044"/>
        <v>2</v>
      </c>
      <c r="I2191" s="47">
        <f t="shared" si="2044"/>
        <v>2</v>
      </c>
      <c r="J2191" s="47">
        <f t="shared" si="2044"/>
        <v>2</v>
      </c>
      <c r="K2191" s="47">
        <f t="shared" si="2044"/>
        <v>2</v>
      </c>
      <c r="L2191" s="47">
        <f t="shared" si="2044"/>
        <v>2</v>
      </c>
      <c r="M2191" s="47">
        <f t="shared" si="2044"/>
        <v>2</v>
      </c>
      <c r="N2191" s="47">
        <f t="shared" si="2044"/>
        <v>2</v>
      </c>
      <c r="O2191" s="47">
        <f t="shared" si="2044"/>
        <v>2</v>
      </c>
      <c r="P2191" s="47">
        <f t="shared" si="2044"/>
        <v>2</v>
      </c>
      <c r="Q2191" s="47">
        <f>COUNTIF(Q2185:Q2190,"O")</f>
        <v>2</v>
      </c>
      <c r="T2191" s="258"/>
      <c r="V2191" s="258"/>
    </row>
    <row r="2192" spans="1:71">
      <c r="A2192" s="779">
        <v>299</v>
      </c>
      <c r="B2192" s="58" t="s">
        <v>32</v>
      </c>
      <c r="C2192" s="58" t="str">
        <f t="shared" ref="C2192:Q2192" si="2045">IF(C7=$V$315,"O",IF(C7=$W$315,"O",IF(C7=$X$315,"O",IF(C7=$Y$315,"O",IF(C7=$Z$315,"O",IF(C7=$AA$315,"O",IF(C7=$AB$315,"O",IF(C7=$AC$315,"O",IF(C7=$AD$315,"O",IF(C7=$AE$315,"O",IF(C7=$AF$315,"O",IF(C7=$AG$315,"O",IF(C7=$AH$315,"O",IF(C7=$AI$315,"O",IF(C7=$AJ$315,"O",IF(C7=$AK$315,"O",IF(C7=$AL$315,"O",IF(C7=$AM$315,"O","X"))))))))))))))))))</f>
        <v>X</v>
      </c>
      <c r="D2192" s="58" t="str">
        <f t="shared" si="2045"/>
        <v>X</v>
      </c>
      <c r="E2192" s="58" t="str">
        <f t="shared" si="2045"/>
        <v>X</v>
      </c>
      <c r="F2192" s="58" t="str">
        <f t="shared" si="2045"/>
        <v>X</v>
      </c>
      <c r="G2192" s="58" t="str">
        <f t="shared" si="2045"/>
        <v>X</v>
      </c>
      <c r="H2192" s="58" t="str">
        <f t="shared" si="2045"/>
        <v>X</v>
      </c>
      <c r="I2192" s="58" t="str">
        <f t="shared" si="2045"/>
        <v>X</v>
      </c>
      <c r="J2192" s="58" t="str">
        <f t="shared" si="2045"/>
        <v>X</v>
      </c>
      <c r="K2192" s="58" t="str">
        <f t="shared" si="2045"/>
        <v>X</v>
      </c>
      <c r="L2192" s="58" t="str">
        <f t="shared" si="2045"/>
        <v>X</v>
      </c>
      <c r="M2192" s="58" t="str">
        <f t="shared" si="2045"/>
        <v>X</v>
      </c>
      <c r="N2192" s="58" t="str">
        <f t="shared" si="2045"/>
        <v>X</v>
      </c>
      <c r="O2192" s="58" t="str">
        <f t="shared" si="2045"/>
        <v>X</v>
      </c>
      <c r="P2192" s="58" t="str">
        <f t="shared" si="2045"/>
        <v>X</v>
      </c>
      <c r="Q2192" s="58" t="str">
        <f t="shared" si="2045"/>
        <v>X</v>
      </c>
      <c r="T2192" s="258"/>
      <c r="V2192" s="257"/>
    </row>
    <row r="2193" spans="1:22">
      <c r="A2193" s="780"/>
      <c r="B2193" s="58" t="s">
        <v>33</v>
      </c>
      <c r="C2193" s="58" t="str">
        <f t="shared" ref="C2193:Q2193" si="2046">IF(C8=$V$315,"O",IF(C8=$W$315,"O",IF(C8=$X$315,"O",IF(C8=$Y$315,"O",IF(C8=$Z$315,"O",IF(C8=$AA$315,"O",IF(C8=$AB$315,"O",IF(C8=$AC$315,"O",IF(C8=$AD$315,"O",IF(C8=$AE$315,"O",IF(C8=$AF$315,"O",IF(C8=$AG$315,"O",IF(C8=$AH$315,"O",IF(C8=$AI$315,"O",IF(C8=$AJ$315,"O",IF(C8=$AK$315,"O",IF(C8=$AL$315,"O",IF(C8=$AM$315,"O","X"))))))))))))))))))</f>
        <v>X</v>
      </c>
      <c r="D2193" s="58" t="str">
        <f t="shared" si="2046"/>
        <v>X</v>
      </c>
      <c r="E2193" s="58" t="str">
        <f t="shared" si="2046"/>
        <v>X</v>
      </c>
      <c r="F2193" s="58" t="str">
        <f t="shared" si="2046"/>
        <v>X</v>
      </c>
      <c r="G2193" s="58" t="str">
        <f t="shared" si="2046"/>
        <v>X</v>
      </c>
      <c r="H2193" s="58" t="str">
        <f t="shared" si="2046"/>
        <v>X</v>
      </c>
      <c r="I2193" s="58" t="str">
        <f t="shared" si="2046"/>
        <v>X</v>
      </c>
      <c r="J2193" s="58" t="str">
        <f t="shared" si="2046"/>
        <v>X</v>
      </c>
      <c r="K2193" s="58" t="str">
        <f t="shared" si="2046"/>
        <v>X</v>
      </c>
      <c r="L2193" s="58" t="str">
        <f t="shared" si="2046"/>
        <v>X</v>
      </c>
      <c r="M2193" s="58" t="str">
        <f t="shared" si="2046"/>
        <v>X</v>
      </c>
      <c r="N2193" s="58" t="str">
        <f t="shared" si="2046"/>
        <v>X</v>
      </c>
      <c r="O2193" s="58" t="str">
        <f t="shared" si="2046"/>
        <v>X</v>
      </c>
      <c r="P2193" s="58" t="str">
        <f t="shared" si="2046"/>
        <v>X</v>
      </c>
      <c r="Q2193" s="58" t="str">
        <f t="shared" si="2046"/>
        <v>X</v>
      </c>
      <c r="T2193" s="258"/>
      <c r="V2193" s="258"/>
    </row>
    <row r="2194" spans="1:22">
      <c r="A2194" s="780"/>
      <c r="B2194" s="58" t="s">
        <v>34</v>
      </c>
      <c r="C2194" s="58" t="str">
        <f t="shared" ref="C2194:Q2194" si="2047">IF(C9=$V$315,"O",IF(C9=$W$315,"O",IF(C9=$X$315,"O",IF(C9=$Y$315,"O",IF(C9=$Z$315,"O",IF(C9=$AA$315,"O",IF(C9=$AB$315,"O",IF(C9=$AC$315,"O",IF(C9=$AD$315,"O",IF(C9=$AE$315,"O",IF(C9=$AF$315,"O",IF(C9=$AG$315,"O",IF(C9=$AH$315,"O",IF(C9=$AI$315,"O",IF(C9=$AJ$315,"O",IF(C9=$AK$315,"O",IF(C9=$AL$315,"O",IF(C9=$AM$315,"O","X"))))))))))))))))))</f>
        <v>O</v>
      </c>
      <c r="D2194" s="58" t="str">
        <f t="shared" si="2047"/>
        <v>O</v>
      </c>
      <c r="E2194" s="58" t="str">
        <f t="shared" si="2047"/>
        <v>O</v>
      </c>
      <c r="F2194" s="58" t="str">
        <f t="shared" si="2047"/>
        <v>O</v>
      </c>
      <c r="G2194" s="58" t="str">
        <f t="shared" si="2047"/>
        <v>O</v>
      </c>
      <c r="H2194" s="58" t="str">
        <f t="shared" si="2047"/>
        <v>O</v>
      </c>
      <c r="I2194" s="58" t="str">
        <f t="shared" si="2047"/>
        <v>O</v>
      </c>
      <c r="J2194" s="58" t="str">
        <f t="shared" si="2047"/>
        <v>O</v>
      </c>
      <c r="K2194" s="58" t="str">
        <f t="shared" si="2047"/>
        <v>O</v>
      </c>
      <c r="L2194" s="58" t="str">
        <f t="shared" si="2047"/>
        <v>O</v>
      </c>
      <c r="M2194" s="58" t="str">
        <f t="shared" si="2047"/>
        <v>O</v>
      </c>
      <c r="N2194" s="58" t="str">
        <f t="shared" si="2047"/>
        <v>O</v>
      </c>
      <c r="O2194" s="58" t="str">
        <f t="shared" si="2047"/>
        <v>O</v>
      </c>
      <c r="P2194" s="58" t="str">
        <f t="shared" si="2047"/>
        <v>O</v>
      </c>
      <c r="Q2194" s="58" t="str">
        <f t="shared" si="2047"/>
        <v>O</v>
      </c>
      <c r="T2194" s="258"/>
      <c r="V2194" s="258"/>
    </row>
    <row r="2195" spans="1:22">
      <c r="A2195" s="780"/>
      <c r="B2195" s="58" t="s">
        <v>35</v>
      </c>
      <c r="C2195" s="58" t="str">
        <f t="shared" ref="C2195:Q2195" si="2048">IF(C10=$V$315,"O",IF(C10=$W$315,"O",IF(C10=$X$315,"O",IF(C10=$Y$315,"O",IF(C10=$Z$315,"O",IF(C10=$AA$315,"O",IF(C10=$AB$315,"O",IF(C10=$AC$315,"O",IF(C10=$AD$315,"O",IF(C10=$AE$315,"O",IF(C10=$AF$315,"O",IF(C10=$AG$315,"O",IF(C10=$AH$315,"O",IF(C10=$AI$315,"O",IF(C10=$AJ$315,"O",IF(C10=$AK$315,"O",IF(C10=$AL$315,"O",IF(C10=$AM$315,"O","X"))))))))))))))))))</f>
        <v>O</v>
      </c>
      <c r="D2195" s="58" t="str">
        <f t="shared" si="2048"/>
        <v>O</v>
      </c>
      <c r="E2195" s="58" t="str">
        <f t="shared" si="2048"/>
        <v>O</v>
      </c>
      <c r="F2195" s="58" t="str">
        <f t="shared" si="2048"/>
        <v>O</v>
      </c>
      <c r="G2195" s="58" t="str">
        <f t="shared" si="2048"/>
        <v>O</v>
      </c>
      <c r="H2195" s="58" t="str">
        <f t="shared" si="2048"/>
        <v>O</v>
      </c>
      <c r="I2195" s="58" t="str">
        <f t="shared" si="2048"/>
        <v>O</v>
      </c>
      <c r="J2195" s="58" t="str">
        <f t="shared" si="2048"/>
        <v>O</v>
      </c>
      <c r="K2195" s="58" t="str">
        <f t="shared" si="2048"/>
        <v>O</v>
      </c>
      <c r="L2195" s="58" t="str">
        <f t="shared" si="2048"/>
        <v>O</v>
      </c>
      <c r="M2195" s="58" t="str">
        <f t="shared" si="2048"/>
        <v>O</v>
      </c>
      <c r="N2195" s="58" t="str">
        <f t="shared" si="2048"/>
        <v>O</v>
      </c>
      <c r="O2195" s="58" t="str">
        <f t="shared" si="2048"/>
        <v>O</v>
      </c>
      <c r="P2195" s="58" t="str">
        <f t="shared" si="2048"/>
        <v>O</v>
      </c>
      <c r="Q2195" s="58" t="str">
        <f t="shared" si="2048"/>
        <v>O</v>
      </c>
      <c r="T2195" s="258"/>
      <c r="V2195" s="258"/>
    </row>
    <row r="2196" spans="1:22">
      <c r="A2196" s="780"/>
      <c r="B2196" s="58" t="s">
        <v>36</v>
      </c>
      <c r="C2196" s="58" t="str">
        <f t="shared" ref="C2196:Q2196" si="2049">IF(C11=$V$315,"O",IF(C11=$W$315,"O",IF(C11=$X$315,"O",IF(C11=$Y$315,"O",IF(C11=$Z$315,"O",IF(C11=$AA$315,"O",IF(C11=$AB$315,"O",IF(C11=$AC$315,"O",IF(C11=$AD$315,"O",IF(C11=$AE$315,"O",IF(C11=$AF$315,"O",IF(C11=$AG$315,"O",IF(C11=$AH$315,"O",IF(C11=$AI$315,"O",IF(C11=$AJ$315,"O",IF(C11=$AK$315,"O",IF(C11=$AL$315,"O",IF(C11=$AM$315,"O","X"))))))))))))))))))</f>
        <v>X</v>
      </c>
      <c r="D2196" s="58" t="str">
        <f t="shared" si="2049"/>
        <v>X</v>
      </c>
      <c r="E2196" s="58" t="str">
        <f t="shared" si="2049"/>
        <v>X</v>
      </c>
      <c r="F2196" s="58" t="str">
        <f t="shared" si="2049"/>
        <v>X</v>
      </c>
      <c r="G2196" s="58" t="str">
        <f t="shared" si="2049"/>
        <v>X</v>
      </c>
      <c r="H2196" s="58" t="str">
        <f t="shared" si="2049"/>
        <v>X</v>
      </c>
      <c r="I2196" s="58" t="str">
        <f t="shared" si="2049"/>
        <v>X</v>
      </c>
      <c r="J2196" s="58" t="str">
        <f t="shared" si="2049"/>
        <v>X</v>
      </c>
      <c r="K2196" s="58" t="str">
        <f t="shared" si="2049"/>
        <v>X</v>
      </c>
      <c r="L2196" s="58" t="str">
        <f t="shared" si="2049"/>
        <v>X</v>
      </c>
      <c r="M2196" s="58" t="str">
        <f t="shared" si="2049"/>
        <v>X</v>
      </c>
      <c r="N2196" s="58" t="str">
        <f t="shared" si="2049"/>
        <v>X</v>
      </c>
      <c r="O2196" s="58" t="str">
        <f t="shared" si="2049"/>
        <v>X</v>
      </c>
      <c r="P2196" s="58" t="str">
        <f t="shared" si="2049"/>
        <v>X</v>
      </c>
      <c r="Q2196" s="58" t="str">
        <f t="shared" si="2049"/>
        <v>X</v>
      </c>
      <c r="T2196" s="258"/>
      <c r="V2196" s="258"/>
    </row>
    <row r="2197" spans="1:22">
      <c r="A2197" s="780"/>
      <c r="B2197" s="58" t="s">
        <v>21</v>
      </c>
      <c r="C2197" s="58" t="str">
        <f>IF(C12=$V$315,"O",IF(C12=$W$315,"O",IF(C12=$X$315,"O",IF(C12=$Y$315,"O",IF(C12=$Z$315,"O",IF(C12=$AA$315,"O",IF(C12=$AB$315,"O",IF(C12=$AC$315,"O",IF(C12=$AD$315,"O",IF(C12=$AE$315,"O",IF(C12=$AF$315,"O",IF(C12=$AG$315,"O",IF(C12=$AH$315,"O",IF(C12=$AI$315,"O",IF(C12=$AJ$315,"O",IF(C12=$AK$315,"O",IF(C12=$AL$315,"O",IF(C12=$AM$315,"O","X"))))))))))))))))))</f>
        <v>X</v>
      </c>
      <c r="D2197" s="58" t="str">
        <f t="shared" ref="D2197:Q2197" si="2050">IF(D12=$V$315,"O",IF(D12=$W$315,"O",IF(D12=$X$315,"O",IF(D12=$Y$315,"O",IF(D12=$Z$315,"O",IF(D12=$AA$315,"O",IF(D12=$AB$315,"O",IF(D12=$AC$315,"O",IF(D12=$AD$315,"O",IF(D12=$AE$315,"O",IF(D12=$AF$315,"O",IF(D12=$AG$315,"O",IF(D12=$AH$315,"O",IF(D12=$AI$315,"O",IF(D12=$AJ$315,"O",IF(D12=$AK$315,"O",IF(D12=$AL$315,"O",IF(D12=$AM$315,"O","X"))))))))))))))))))</f>
        <v>X</v>
      </c>
      <c r="E2197" s="58" t="str">
        <f t="shared" si="2050"/>
        <v>X</v>
      </c>
      <c r="F2197" s="58" t="str">
        <f t="shared" si="2050"/>
        <v>X</v>
      </c>
      <c r="G2197" s="58" t="str">
        <f t="shared" si="2050"/>
        <v>X</v>
      </c>
      <c r="H2197" s="58" t="str">
        <f t="shared" si="2050"/>
        <v>X</v>
      </c>
      <c r="I2197" s="58" t="str">
        <f t="shared" si="2050"/>
        <v>X</v>
      </c>
      <c r="J2197" s="58" t="str">
        <f t="shared" si="2050"/>
        <v>X</v>
      </c>
      <c r="K2197" s="58" t="str">
        <f t="shared" si="2050"/>
        <v>X</v>
      </c>
      <c r="L2197" s="58" t="str">
        <f t="shared" si="2050"/>
        <v>X</v>
      </c>
      <c r="M2197" s="58" t="str">
        <f t="shared" si="2050"/>
        <v>X</v>
      </c>
      <c r="N2197" s="58" t="str">
        <f t="shared" si="2050"/>
        <v>X</v>
      </c>
      <c r="O2197" s="58" t="str">
        <f t="shared" si="2050"/>
        <v>X</v>
      </c>
      <c r="P2197" s="58" t="str">
        <f t="shared" si="2050"/>
        <v>X</v>
      </c>
      <c r="Q2197" s="58" t="str">
        <f t="shared" si="2050"/>
        <v>X</v>
      </c>
      <c r="T2197" s="258"/>
      <c r="V2197" s="258"/>
    </row>
    <row r="2198" spans="1:22">
      <c r="A2198" s="781"/>
      <c r="B2198" s="30" t="s">
        <v>46</v>
      </c>
      <c r="C2198" s="47">
        <f>COUNTIF(C2192:C2197,"O")</f>
        <v>2</v>
      </c>
      <c r="D2198" s="47">
        <f t="shared" ref="D2198:P2198" si="2051">COUNTIF(D2192:D2197,"O")</f>
        <v>2</v>
      </c>
      <c r="E2198" s="47">
        <f t="shared" si="2051"/>
        <v>2</v>
      </c>
      <c r="F2198" s="47">
        <f t="shared" si="2051"/>
        <v>2</v>
      </c>
      <c r="G2198" s="47">
        <f t="shared" si="2051"/>
        <v>2</v>
      </c>
      <c r="H2198" s="47">
        <f t="shared" si="2051"/>
        <v>2</v>
      </c>
      <c r="I2198" s="47">
        <f t="shared" si="2051"/>
        <v>2</v>
      </c>
      <c r="J2198" s="47">
        <f t="shared" si="2051"/>
        <v>2</v>
      </c>
      <c r="K2198" s="47">
        <f t="shared" si="2051"/>
        <v>2</v>
      </c>
      <c r="L2198" s="47">
        <f t="shared" si="2051"/>
        <v>2</v>
      </c>
      <c r="M2198" s="47">
        <f t="shared" si="2051"/>
        <v>2</v>
      </c>
      <c r="N2198" s="47">
        <f t="shared" si="2051"/>
        <v>2</v>
      </c>
      <c r="O2198" s="47">
        <f t="shared" si="2051"/>
        <v>2</v>
      </c>
      <c r="P2198" s="47">
        <f t="shared" si="2051"/>
        <v>2</v>
      </c>
      <c r="Q2198" s="47">
        <f>COUNTIF(Q2192:Q2197,"O")</f>
        <v>2</v>
      </c>
      <c r="T2198" s="257"/>
      <c r="V2198" s="258"/>
    </row>
    <row r="2199" spans="1:22">
      <c r="A2199" s="779">
        <v>300</v>
      </c>
      <c r="B2199" s="58" t="s">
        <v>32</v>
      </c>
      <c r="C2199" s="58" t="str">
        <f t="shared" ref="C2199:Q2199" si="2052">IF(C7=$V$316,"O",IF(C7=$W$316,"O",IF(C7=$X$316,"O",IF(C7=$Y$316,"O",IF(C7=$Z$316,"O",IF(C7=$AA$316,"O",IF(C7=$AB$316,"O",IF(C7=$AC$316,"O",IF(C7=$AD$316,"O","X")))))))))</f>
        <v>X</v>
      </c>
      <c r="D2199" s="58" t="str">
        <f t="shared" si="2052"/>
        <v>X</v>
      </c>
      <c r="E2199" s="58" t="str">
        <f t="shared" si="2052"/>
        <v>X</v>
      </c>
      <c r="F2199" s="58" t="str">
        <f t="shared" si="2052"/>
        <v>X</v>
      </c>
      <c r="G2199" s="58" t="str">
        <f t="shared" si="2052"/>
        <v>X</v>
      </c>
      <c r="H2199" s="58" t="str">
        <f t="shared" si="2052"/>
        <v>X</v>
      </c>
      <c r="I2199" s="58" t="str">
        <f t="shared" si="2052"/>
        <v>X</v>
      </c>
      <c r="J2199" s="58" t="str">
        <f t="shared" si="2052"/>
        <v>X</v>
      </c>
      <c r="K2199" s="58" t="str">
        <f t="shared" si="2052"/>
        <v>X</v>
      </c>
      <c r="L2199" s="58" t="str">
        <f t="shared" si="2052"/>
        <v>X</v>
      </c>
      <c r="M2199" s="58" t="str">
        <f t="shared" si="2052"/>
        <v>X</v>
      </c>
      <c r="N2199" s="58" t="str">
        <f t="shared" si="2052"/>
        <v>X</v>
      </c>
      <c r="O2199" s="58" t="str">
        <f t="shared" si="2052"/>
        <v>X</v>
      </c>
      <c r="P2199" s="58" t="str">
        <f t="shared" si="2052"/>
        <v>X</v>
      </c>
      <c r="Q2199" s="58" t="str">
        <f t="shared" si="2052"/>
        <v>X</v>
      </c>
      <c r="V2199" s="260"/>
    </row>
    <row r="2200" spans="1:22">
      <c r="A2200" s="780"/>
      <c r="B2200" s="58" t="s">
        <v>33</v>
      </c>
      <c r="C2200" s="58" t="str">
        <f t="shared" ref="C2200:Q2200" si="2053">IF(C8=$V$316,"O",IF(C8=$W$316,"O",IF(C8=$X$316,"O",IF(C8=$Y$316,"O",IF(C8=$Z$316,"O",IF(C8=$AA$316,"O",IF(C8=$AB$316,"O",IF(C8=$AC$316,"O",IF(C8=$AD$316,"O","X")))))))))</f>
        <v>X</v>
      </c>
      <c r="D2200" s="58" t="str">
        <f t="shared" si="2053"/>
        <v>X</v>
      </c>
      <c r="E2200" s="58" t="str">
        <f t="shared" si="2053"/>
        <v>X</v>
      </c>
      <c r="F2200" s="58" t="str">
        <f t="shared" si="2053"/>
        <v>X</v>
      </c>
      <c r="G2200" s="58" t="str">
        <f t="shared" si="2053"/>
        <v>X</v>
      </c>
      <c r="H2200" s="58" t="str">
        <f t="shared" si="2053"/>
        <v>X</v>
      </c>
      <c r="I2200" s="58" t="str">
        <f t="shared" si="2053"/>
        <v>X</v>
      </c>
      <c r="J2200" s="58" t="str">
        <f t="shared" si="2053"/>
        <v>X</v>
      </c>
      <c r="K2200" s="58" t="str">
        <f t="shared" si="2053"/>
        <v>X</v>
      </c>
      <c r="L2200" s="58" t="str">
        <f t="shared" si="2053"/>
        <v>X</v>
      </c>
      <c r="M2200" s="58" t="str">
        <f t="shared" si="2053"/>
        <v>X</v>
      </c>
      <c r="N2200" s="58" t="str">
        <f t="shared" si="2053"/>
        <v>X</v>
      </c>
      <c r="O2200" s="58" t="str">
        <f t="shared" si="2053"/>
        <v>X</v>
      </c>
      <c r="P2200" s="58" t="str">
        <f t="shared" si="2053"/>
        <v>X</v>
      </c>
      <c r="Q2200" s="58" t="str">
        <f t="shared" si="2053"/>
        <v>X</v>
      </c>
      <c r="V2200" s="260"/>
    </row>
    <row r="2201" spans="1:22">
      <c r="A2201" s="780"/>
      <c r="B2201" s="58" t="s">
        <v>34</v>
      </c>
      <c r="C2201" s="58" t="str">
        <f t="shared" ref="C2201:Q2201" si="2054">IF(C9=$V$316,"O",IF(C9=$W$316,"O",IF(C9=$X$316,"O",IF(C9=$Y$316,"O",IF(C9=$Z$316,"O",IF(C9=$AA$316,"O",IF(C9=$AB$316,"O",IF(C9=$AC$316,"O",IF(C9=$AD$316,"O","X")))))))))</f>
        <v>X</v>
      </c>
      <c r="D2201" s="58" t="str">
        <f t="shared" si="2054"/>
        <v>X</v>
      </c>
      <c r="E2201" s="58" t="str">
        <f t="shared" si="2054"/>
        <v>X</v>
      </c>
      <c r="F2201" s="58" t="str">
        <f t="shared" si="2054"/>
        <v>X</v>
      </c>
      <c r="G2201" s="58" t="str">
        <f t="shared" si="2054"/>
        <v>X</v>
      </c>
      <c r="H2201" s="58" t="str">
        <f t="shared" si="2054"/>
        <v>X</v>
      </c>
      <c r="I2201" s="58" t="str">
        <f t="shared" si="2054"/>
        <v>X</v>
      </c>
      <c r="J2201" s="58" t="str">
        <f t="shared" si="2054"/>
        <v>X</v>
      </c>
      <c r="K2201" s="58" t="str">
        <f t="shared" si="2054"/>
        <v>X</v>
      </c>
      <c r="L2201" s="58" t="str">
        <f t="shared" si="2054"/>
        <v>X</v>
      </c>
      <c r="M2201" s="58" t="str">
        <f t="shared" si="2054"/>
        <v>X</v>
      </c>
      <c r="N2201" s="58" t="str">
        <f t="shared" si="2054"/>
        <v>X</v>
      </c>
      <c r="O2201" s="58" t="str">
        <f t="shared" si="2054"/>
        <v>X</v>
      </c>
      <c r="P2201" s="58" t="str">
        <f t="shared" si="2054"/>
        <v>X</v>
      </c>
      <c r="Q2201" s="58" t="str">
        <f t="shared" si="2054"/>
        <v>X</v>
      </c>
      <c r="V2201" s="260"/>
    </row>
    <row r="2202" spans="1:22">
      <c r="A2202" s="780"/>
      <c r="B2202" s="58" t="s">
        <v>35</v>
      </c>
      <c r="C2202" s="58" t="str">
        <f t="shared" ref="C2202:Q2202" si="2055">IF(C10=$V$316,"O",IF(C10=$W$316,"O",IF(C10=$X$316,"O",IF(C10=$Y$316,"O",IF(C10=$Z$316,"O",IF(C10=$AA$316,"O",IF(C10=$AB$316,"O",IF(C10=$AC$316,"O",IF(C10=$AD$316,"O","X")))))))))</f>
        <v>X</v>
      </c>
      <c r="D2202" s="58" t="str">
        <f t="shared" si="2055"/>
        <v>X</v>
      </c>
      <c r="E2202" s="58" t="str">
        <f t="shared" si="2055"/>
        <v>X</v>
      </c>
      <c r="F2202" s="58" t="str">
        <f t="shared" si="2055"/>
        <v>X</v>
      </c>
      <c r="G2202" s="58" t="str">
        <f t="shared" si="2055"/>
        <v>X</v>
      </c>
      <c r="H2202" s="58" t="str">
        <f t="shared" si="2055"/>
        <v>X</v>
      </c>
      <c r="I2202" s="58" t="str">
        <f t="shared" si="2055"/>
        <v>X</v>
      </c>
      <c r="J2202" s="58" t="str">
        <f t="shared" si="2055"/>
        <v>X</v>
      </c>
      <c r="K2202" s="58" t="str">
        <f t="shared" si="2055"/>
        <v>X</v>
      </c>
      <c r="L2202" s="58" t="str">
        <f t="shared" si="2055"/>
        <v>X</v>
      </c>
      <c r="M2202" s="58" t="str">
        <f t="shared" si="2055"/>
        <v>X</v>
      </c>
      <c r="N2202" s="58" t="str">
        <f t="shared" si="2055"/>
        <v>X</v>
      </c>
      <c r="O2202" s="58" t="str">
        <f t="shared" si="2055"/>
        <v>X</v>
      </c>
      <c r="P2202" s="58" t="str">
        <f t="shared" si="2055"/>
        <v>X</v>
      </c>
      <c r="Q2202" s="58" t="str">
        <f t="shared" si="2055"/>
        <v>X</v>
      </c>
    </row>
    <row r="2203" spans="1:22">
      <c r="A2203" s="780"/>
      <c r="B2203" s="58" t="s">
        <v>36</v>
      </c>
      <c r="C2203" s="58" t="str">
        <f t="shared" ref="C2203:Q2203" si="2056">IF(C11=$V$316,"O",IF(C11=$W$316,"O",IF(C11=$X$316,"O",IF(C11=$Y$316,"O",IF(C11=$Z$316,"O",IF(C11=$AA$316,"O",IF(C11=$AB$316,"O",IF(C11=$AC$316,"O",IF(C11=$AD$316,"O","X")))))))))</f>
        <v>O</v>
      </c>
      <c r="D2203" s="58" t="str">
        <f t="shared" si="2056"/>
        <v>O</v>
      </c>
      <c r="E2203" s="58" t="str">
        <f t="shared" si="2056"/>
        <v>O</v>
      </c>
      <c r="F2203" s="58" t="str">
        <f t="shared" si="2056"/>
        <v>O</v>
      </c>
      <c r="G2203" s="58" t="str">
        <f t="shared" si="2056"/>
        <v>O</v>
      </c>
      <c r="H2203" s="58" t="str">
        <f t="shared" si="2056"/>
        <v>O</v>
      </c>
      <c r="I2203" s="58" t="str">
        <f t="shared" si="2056"/>
        <v>O</v>
      </c>
      <c r="J2203" s="58" t="str">
        <f t="shared" si="2056"/>
        <v>O</v>
      </c>
      <c r="K2203" s="58" t="str">
        <f t="shared" si="2056"/>
        <v>O</v>
      </c>
      <c r="L2203" s="58" t="str">
        <f t="shared" si="2056"/>
        <v>O</v>
      </c>
      <c r="M2203" s="58" t="str">
        <f t="shared" si="2056"/>
        <v>O</v>
      </c>
      <c r="N2203" s="58" t="str">
        <f t="shared" si="2056"/>
        <v>O</v>
      </c>
      <c r="O2203" s="58" t="str">
        <f t="shared" si="2056"/>
        <v>O</v>
      </c>
      <c r="P2203" s="58" t="str">
        <f t="shared" si="2056"/>
        <v>O</v>
      </c>
      <c r="Q2203" s="58" t="str">
        <f t="shared" si="2056"/>
        <v>O</v>
      </c>
    </row>
    <row r="2204" spans="1:22">
      <c r="A2204" s="780"/>
      <c r="B2204" s="58" t="s">
        <v>21</v>
      </c>
      <c r="C2204" s="58" t="str">
        <f>IF(C12=$V$316,"O",IF(C12=$W$316,"O",IF(C12=$X$316,"O",IF(C12=$Y$316,"O",IF(C12=$Z$316,"O",IF(C12=$AA$316,"O",IF(C12=$AB$316,"O",IF(C12=$AC$316,"O",IF(C12=$AD$316,"O","X")))))))))</f>
        <v>O</v>
      </c>
      <c r="D2204" s="58" t="str">
        <f t="shared" ref="D2204:Q2204" si="2057">IF(D12=$V$316,"O",IF(D12=$W$316,"O",IF(D12=$X$316,"O",IF(D12=$Y$316,"O",IF(D12=$Z$316,"O",IF(D12=$AA$316,"O",IF(D12=$AB$316,"O",IF(D12=$AC$316,"O",IF(D12=$AD$316,"O","X")))))))))</f>
        <v>O</v>
      </c>
      <c r="E2204" s="58" t="str">
        <f t="shared" si="2057"/>
        <v>O</v>
      </c>
      <c r="F2204" s="58" t="str">
        <f t="shared" si="2057"/>
        <v>O</v>
      </c>
      <c r="G2204" s="58" t="str">
        <f t="shared" si="2057"/>
        <v>O</v>
      </c>
      <c r="H2204" s="58" t="str">
        <f t="shared" si="2057"/>
        <v>O</v>
      </c>
      <c r="I2204" s="58" t="str">
        <f t="shared" si="2057"/>
        <v>O</v>
      </c>
      <c r="J2204" s="58" t="str">
        <f t="shared" si="2057"/>
        <v>O</v>
      </c>
      <c r="K2204" s="58" t="str">
        <f t="shared" si="2057"/>
        <v>O</v>
      </c>
      <c r="L2204" s="58" t="str">
        <f t="shared" si="2057"/>
        <v>O</v>
      </c>
      <c r="M2204" s="58" t="str">
        <f t="shared" si="2057"/>
        <v>O</v>
      </c>
      <c r="N2204" s="58" t="str">
        <f t="shared" si="2057"/>
        <v>O</v>
      </c>
      <c r="O2204" s="58" t="str">
        <f t="shared" si="2057"/>
        <v>O</v>
      </c>
      <c r="P2204" s="58" t="str">
        <f t="shared" si="2057"/>
        <v>O</v>
      </c>
      <c r="Q2204" s="58" t="str">
        <f t="shared" si="2057"/>
        <v>O</v>
      </c>
    </row>
    <row r="2205" spans="1:22">
      <c r="A2205" s="781"/>
      <c r="B2205" s="30" t="s">
        <v>46</v>
      </c>
      <c r="C2205" s="47">
        <f>COUNTIF(C2199:C2204,"O")</f>
        <v>2</v>
      </c>
      <c r="D2205" s="47">
        <f t="shared" ref="D2205:P2205" si="2058">COUNTIF(D2199:D2204,"O")</f>
        <v>2</v>
      </c>
      <c r="E2205" s="47">
        <f t="shared" si="2058"/>
        <v>2</v>
      </c>
      <c r="F2205" s="47">
        <f t="shared" si="2058"/>
        <v>2</v>
      </c>
      <c r="G2205" s="47">
        <f t="shared" si="2058"/>
        <v>2</v>
      </c>
      <c r="H2205" s="47">
        <f t="shared" si="2058"/>
        <v>2</v>
      </c>
      <c r="I2205" s="47">
        <f t="shared" si="2058"/>
        <v>2</v>
      </c>
      <c r="J2205" s="47">
        <f t="shared" si="2058"/>
        <v>2</v>
      </c>
      <c r="K2205" s="47">
        <f t="shared" si="2058"/>
        <v>2</v>
      </c>
      <c r="L2205" s="47">
        <f t="shared" si="2058"/>
        <v>2</v>
      </c>
      <c r="M2205" s="47">
        <f t="shared" si="2058"/>
        <v>2</v>
      </c>
      <c r="N2205" s="47">
        <f t="shared" si="2058"/>
        <v>2</v>
      </c>
      <c r="O2205" s="47">
        <f t="shared" si="2058"/>
        <v>2</v>
      </c>
      <c r="P2205" s="47">
        <f t="shared" si="2058"/>
        <v>2</v>
      </c>
      <c r="Q2205" s="47">
        <f>COUNTIF(Q2199:Q2204,"O")</f>
        <v>2</v>
      </c>
    </row>
    <row r="2206" spans="1:22">
      <c r="A2206" s="22">
        <v>301</v>
      </c>
      <c r="B2206" s="154" t="s">
        <v>1256</v>
      </c>
      <c r="C2206" s="58" t="str">
        <f t="shared" ref="C2206:Q2206" si="2059">C2191&amp;C2198&amp;C2205</f>
        <v>222</v>
      </c>
      <c r="D2206" s="58" t="str">
        <f t="shared" si="2059"/>
        <v>222</v>
      </c>
      <c r="E2206" s="58" t="str">
        <f t="shared" si="2059"/>
        <v>222</v>
      </c>
      <c r="F2206" s="58" t="str">
        <f t="shared" si="2059"/>
        <v>222</v>
      </c>
      <c r="G2206" s="58" t="str">
        <f t="shared" si="2059"/>
        <v>222</v>
      </c>
      <c r="H2206" s="58" t="str">
        <f t="shared" si="2059"/>
        <v>222</v>
      </c>
      <c r="I2206" s="58" t="str">
        <f t="shared" si="2059"/>
        <v>222</v>
      </c>
      <c r="J2206" s="58" t="str">
        <f t="shared" si="2059"/>
        <v>222</v>
      </c>
      <c r="K2206" s="58" t="str">
        <f t="shared" si="2059"/>
        <v>222</v>
      </c>
      <c r="L2206" s="58" t="str">
        <f t="shared" si="2059"/>
        <v>222</v>
      </c>
      <c r="M2206" s="58" t="str">
        <f t="shared" si="2059"/>
        <v>222</v>
      </c>
      <c r="N2206" s="58" t="str">
        <f t="shared" si="2059"/>
        <v>222</v>
      </c>
      <c r="O2206" s="58" t="str">
        <f t="shared" si="2059"/>
        <v>222</v>
      </c>
      <c r="P2206" s="58" t="str">
        <f t="shared" si="2059"/>
        <v>222</v>
      </c>
      <c r="Q2206" s="58" t="str">
        <f t="shared" si="2059"/>
        <v>222</v>
      </c>
    </row>
    <row r="2207" spans="1:22">
      <c r="A2207" s="779">
        <v>302</v>
      </c>
      <c r="B2207" s="58" t="s">
        <v>32</v>
      </c>
      <c r="C2207" s="58" t="str">
        <f>IF(C7=$V$318,"O",IF(C7=$W$318,"O",IF(C7=$X$318,"O",IF(C7=$Y$318,"O",IF(C7=$Z$318,"O",IF(C7=$AA$318,"O",IF(C7=$AB$318,"O",IF(C7=$AC$318,"O",IF(C7=$AD$318,"O",IF(C7=$AE$318,"O",IF(C7=$AF$318,"O",IF(C7=$AG$318,"O",IF(C7=$AH$318,"O",IF(C7=$AI$318,"O",IF(C7=$AJ$318,"O",IF(C7=$AK$318,"O",IF(C7=$AL$318,"O",IF(C7=$AM$318,"O","X"))))))))))))))))))</f>
        <v>O</v>
      </c>
      <c r="D2207" s="58" t="str">
        <f t="shared" ref="D2207:Q2207" si="2060">IF(D7=$V$318,"O",IF(D7=$W$318,"O",IF(D7=$X$318,"O",IF(D7=$Y$318,"O",IF(D7=$Z$318,"O",IF(D7=$AA$318,"O",IF(D7=$AB$318,"O",IF(D7=$AC$318,"O",IF(D7=$AD$318,"O",IF(D7=$AE$318,"O",IF(D7=$AF$318,"O",IF(D7=$AG$318,"O",IF(D7=$AH$318,"O",IF(D7=$AI$318,"O",IF(D7=$AJ$318,"O",IF(D7=$AK$318,"O",IF(D7=$AL$318,"O",IF(D7=$AM$318,"O","X"))))))))))))))))))</f>
        <v>O</v>
      </c>
      <c r="E2207" s="58" t="str">
        <f t="shared" si="2060"/>
        <v>O</v>
      </c>
      <c r="F2207" s="58" t="str">
        <f t="shared" si="2060"/>
        <v>O</v>
      </c>
      <c r="G2207" s="58" t="str">
        <f t="shared" si="2060"/>
        <v>O</v>
      </c>
      <c r="H2207" s="58" t="str">
        <f t="shared" si="2060"/>
        <v>O</v>
      </c>
      <c r="I2207" s="58" t="str">
        <f t="shared" si="2060"/>
        <v>O</v>
      </c>
      <c r="J2207" s="58" t="str">
        <f t="shared" si="2060"/>
        <v>O</v>
      </c>
      <c r="K2207" s="58" t="str">
        <f t="shared" si="2060"/>
        <v>O</v>
      </c>
      <c r="L2207" s="58" t="str">
        <f t="shared" si="2060"/>
        <v>O</v>
      </c>
      <c r="M2207" s="58" t="str">
        <f t="shared" si="2060"/>
        <v>O</v>
      </c>
      <c r="N2207" s="58" t="str">
        <f t="shared" si="2060"/>
        <v>O</v>
      </c>
      <c r="O2207" s="58" t="str">
        <f t="shared" si="2060"/>
        <v>O</v>
      </c>
      <c r="P2207" s="58" t="str">
        <f t="shared" si="2060"/>
        <v>O</v>
      </c>
      <c r="Q2207" s="58" t="str">
        <f t="shared" si="2060"/>
        <v>O</v>
      </c>
    </row>
    <row r="2208" spans="1:22">
      <c r="A2208" s="780"/>
      <c r="B2208" s="58" t="s">
        <v>33</v>
      </c>
      <c r="C2208" s="58" t="str">
        <f t="shared" ref="C2208:Q2208" si="2061">IF(C8=$V$318,"O",IF(C8=$W$318,"O",IF(C8=$X$318,"O",IF(C8=$Y$318,"O",IF(C8=$Z$318,"O",IF(C8=$AA$318,"O",IF(C8=$AB$318,"O",IF(C8=$AC$318,"O",IF(C8=$AD$318,"O",IF(C8=$AE$318,"O",IF(C8=$AF$318,"O",IF(C8=$AG$318,"O",IF(C8=$AH$318,"O",IF(C8=$AI$318,"O",IF(C8=$AJ$318,"O",IF(C8=$AK$318,"O",IF(C8=$AL$318,"O",IF(C8=$AM$318,"O","X"))))))))))))))))))</f>
        <v>X</v>
      </c>
      <c r="D2208" s="58" t="str">
        <f t="shared" si="2061"/>
        <v>X</v>
      </c>
      <c r="E2208" s="58" t="str">
        <f t="shared" si="2061"/>
        <v>X</v>
      </c>
      <c r="F2208" s="58" t="str">
        <f t="shared" si="2061"/>
        <v>X</v>
      </c>
      <c r="G2208" s="58" t="str">
        <f t="shared" si="2061"/>
        <v>X</v>
      </c>
      <c r="H2208" s="58" t="str">
        <f t="shared" si="2061"/>
        <v>X</v>
      </c>
      <c r="I2208" s="58" t="str">
        <f t="shared" si="2061"/>
        <v>X</v>
      </c>
      <c r="J2208" s="58" t="str">
        <f t="shared" si="2061"/>
        <v>X</v>
      </c>
      <c r="K2208" s="58" t="str">
        <f t="shared" si="2061"/>
        <v>X</v>
      </c>
      <c r="L2208" s="58" t="str">
        <f t="shared" si="2061"/>
        <v>X</v>
      </c>
      <c r="M2208" s="58" t="str">
        <f t="shared" si="2061"/>
        <v>X</v>
      </c>
      <c r="N2208" s="58" t="str">
        <f t="shared" si="2061"/>
        <v>X</v>
      </c>
      <c r="O2208" s="58" t="str">
        <f t="shared" si="2061"/>
        <v>X</v>
      </c>
      <c r="P2208" s="58" t="str">
        <f t="shared" si="2061"/>
        <v>X</v>
      </c>
      <c r="Q2208" s="58" t="str">
        <f t="shared" si="2061"/>
        <v>X</v>
      </c>
      <c r="U2208" s="258"/>
    </row>
    <row r="2209" spans="1:21">
      <c r="A2209" s="780"/>
      <c r="B2209" s="58" t="s">
        <v>34</v>
      </c>
      <c r="C2209" s="58" t="str">
        <f t="shared" ref="C2209:Q2209" si="2062">IF(C9=$V$318,"O",IF(C9=$W$318,"O",IF(C9=$X$318,"O",IF(C9=$Y$318,"O",IF(C9=$Z$318,"O",IF(C9=$AA$318,"O",IF(C9=$AB$318,"O",IF(C9=$AC$318,"O",IF(C9=$AD$318,"O",IF(C9=$AE$318,"O",IF(C9=$AF$318,"O",IF(C9=$AG$318,"O",IF(C9=$AH$318,"O",IF(C9=$AI$318,"O",IF(C9=$AJ$318,"O",IF(C9=$AK$318,"O",IF(C9=$AL$318,"O",IF(C9=$AM$318,"O","X"))))))))))))))))))</f>
        <v>O</v>
      </c>
      <c r="D2209" s="58" t="str">
        <f t="shared" si="2062"/>
        <v>O</v>
      </c>
      <c r="E2209" s="58" t="str">
        <f t="shared" si="2062"/>
        <v>O</v>
      </c>
      <c r="F2209" s="58" t="str">
        <f t="shared" si="2062"/>
        <v>O</v>
      </c>
      <c r="G2209" s="58" t="str">
        <f t="shared" si="2062"/>
        <v>O</v>
      </c>
      <c r="H2209" s="58" t="str">
        <f t="shared" si="2062"/>
        <v>O</v>
      </c>
      <c r="I2209" s="58" t="str">
        <f t="shared" si="2062"/>
        <v>O</v>
      </c>
      <c r="J2209" s="58" t="str">
        <f t="shared" si="2062"/>
        <v>O</v>
      </c>
      <c r="K2209" s="58" t="str">
        <f t="shared" si="2062"/>
        <v>O</v>
      </c>
      <c r="L2209" s="58" t="str">
        <f t="shared" si="2062"/>
        <v>O</v>
      </c>
      <c r="M2209" s="58" t="str">
        <f t="shared" si="2062"/>
        <v>O</v>
      </c>
      <c r="N2209" s="58" t="str">
        <f t="shared" si="2062"/>
        <v>O</v>
      </c>
      <c r="O2209" s="58" t="str">
        <f t="shared" si="2062"/>
        <v>O</v>
      </c>
      <c r="P2209" s="58" t="str">
        <f t="shared" si="2062"/>
        <v>O</v>
      </c>
      <c r="Q2209" s="58" t="str">
        <f t="shared" si="2062"/>
        <v>O</v>
      </c>
      <c r="U2209" s="258"/>
    </row>
    <row r="2210" spans="1:21">
      <c r="A2210" s="780"/>
      <c r="B2210" s="58" t="s">
        <v>35</v>
      </c>
      <c r="C2210" s="58" t="str">
        <f t="shared" ref="C2210:Q2210" si="2063">IF(C10=$V$318,"O",IF(C10=$W$318,"O",IF(C10=$X$318,"O",IF(C10=$Y$318,"O",IF(C10=$Z$318,"O",IF(C10=$AA$318,"O",IF(C10=$AB$318,"O",IF(C10=$AC$318,"O",IF(C10=$AD$318,"O",IF(C10=$AE$318,"O",IF(C10=$AF$318,"O",IF(C10=$AG$318,"O",IF(C10=$AH$318,"O",IF(C10=$AI$318,"O",IF(C10=$AJ$318,"O",IF(C10=$AK$318,"O",IF(C10=$AL$318,"O",IF(C10=$AM$318,"O","X"))))))))))))))))))</f>
        <v>X</v>
      </c>
      <c r="D2210" s="58" t="str">
        <f t="shared" si="2063"/>
        <v>X</v>
      </c>
      <c r="E2210" s="58" t="str">
        <f t="shared" si="2063"/>
        <v>X</v>
      </c>
      <c r="F2210" s="58" t="str">
        <f t="shared" si="2063"/>
        <v>X</v>
      </c>
      <c r="G2210" s="58" t="str">
        <f t="shared" si="2063"/>
        <v>X</v>
      </c>
      <c r="H2210" s="58" t="str">
        <f t="shared" si="2063"/>
        <v>X</v>
      </c>
      <c r="I2210" s="58" t="str">
        <f t="shared" si="2063"/>
        <v>X</v>
      </c>
      <c r="J2210" s="58" t="str">
        <f t="shared" si="2063"/>
        <v>X</v>
      </c>
      <c r="K2210" s="58" t="str">
        <f t="shared" si="2063"/>
        <v>X</v>
      </c>
      <c r="L2210" s="58" t="str">
        <f t="shared" si="2063"/>
        <v>X</v>
      </c>
      <c r="M2210" s="58" t="str">
        <f t="shared" si="2063"/>
        <v>X</v>
      </c>
      <c r="N2210" s="58" t="str">
        <f t="shared" si="2063"/>
        <v>X</v>
      </c>
      <c r="O2210" s="58" t="str">
        <f t="shared" si="2063"/>
        <v>X</v>
      </c>
      <c r="P2210" s="58" t="str">
        <f t="shared" si="2063"/>
        <v>X</v>
      </c>
      <c r="Q2210" s="58" t="str">
        <f t="shared" si="2063"/>
        <v>X</v>
      </c>
      <c r="U2210" s="258"/>
    </row>
    <row r="2211" spans="1:21">
      <c r="A2211" s="780"/>
      <c r="B2211" s="58" t="s">
        <v>36</v>
      </c>
      <c r="C2211" s="58" t="str">
        <f t="shared" ref="C2211:Q2211" si="2064">IF(C11=$V$318,"O",IF(C11=$W$318,"O",IF(C11=$X$318,"O",IF(C11=$Y$318,"O",IF(C11=$Z$318,"O",IF(C11=$AA$318,"O",IF(C11=$AB$318,"O",IF(C11=$AC$318,"O",IF(C11=$AD$318,"O",IF(C11=$AE$318,"O",IF(C11=$AF$318,"O",IF(C11=$AG$318,"O",IF(C11=$AH$318,"O",IF(C11=$AI$318,"O",IF(C11=$AJ$318,"O",IF(C11=$AK$318,"O",IF(C11=$AL$318,"O",IF(C11=$AM$318,"O","X"))))))))))))))))))</f>
        <v>X</v>
      </c>
      <c r="D2211" s="58" t="str">
        <f t="shared" si="2064"/>
        <v>X</v>
      </c>
      <c r="E2211" s="58" t="str">
        <f t="shared" si="2064"/>
        <v>X</v>
      </c>
      <c r="F2211" s="58" t="str">
        <f t="shared" si="2064"/>
        <v>X</v>
      </c>
      <c r="G2211" s="58" t="str">
        <f t="shared" si="2064"/>
        <v>X</v>
      </c>
      <c r="H2211" s="58" t="str">
        <f t="shared" si="2064"/>
        <v>X</v>
      </c>
      <c r="I2211" s="58" t="str">
        <f t="shared" si="2064"/>
        <v>X</v>
      </c>
      <c r="J2211" s="58" t="str">
        <f t="shared" si="2064"/>
        <v>X</v>
      </c>
      <c r="K2211" s="58" t="str">
        <f t="shared" si="2064"/>
        <v>X</v>
      </c>
      <c r="L2211" s="58" t="str">
        <f t="shared" si="2064"/>
        <v>X</v>
      </c>
      <c r="M2211" s="58" t="str">
        <f t="shared" si="2064"/>
        <v>X</v>
      </c>
      <c r="N2211" s="58" t="str">
        <f t="shared" si="2064"/>
        <v>X</v>
      </c>
      <c r="O2211" s="58" t="str">
        <f t="shared" si="2064"/>
        <v>X</v>
      </c>
      <c r="P2211" s="58" t="str">
        <f t="shared" si="2064"/>
        <v>X</v>
      </c>
      <c r="Q2211" s="58" t="str">
        <f t="shared" si="2064"/>
        <v>X</v>
      </c>
      <c r="U2211" s="258"/>
    </row>
    <row r="2212" spans="1:21">
      <c r="A2212" s="780"/>
      <c r="B2212" s="58" t="s">
        <v>21</v>
      </c>
      <c r="C2212" s="58" t="str">
        <f t="shared" ref="C2212:Q2212" si="2065">IF(C12=$V$318,"O",IF(C12=$W$318,"O",IF(C12=$X$318,"O",IF(C12=$Y$318,"O",IF(C12=$Z$318,"O",IF(C12=$AA$318,"O",IF(C12=$AB$318,"O",IF(C12=$AC$318,"O",IF(C12=$AD$318,"O",IF(C12=$AE$318,"O",IF(C12=$AF$318,"O",IF(C12=$AG$318,"O",IF(C12=$AH$318,"O",IF(C12=$AI$318,"O",IF(C12=$AJ$318,"O",IF(C12=$AK$318,"O",IF(C12=$AL$318,"O",IF(C12=$AM$318,"O","X"))))))))))))))))))</f>
        <v>X</v>
      </c>
      <c r="D2212" s="58" t="str">
        <f t="shared" si="2065"/>
        <v>X</v>
      </c>
      <c r="E2212" s="58" t="str">
        <f t="shared" si="2065"/>
        <v>X</v>
      </c>
      <c r="F2212" s="58" t="str">
        <f t="shared" si="2065"/>
        <v>X</v>
      </c>
      <c r="G2212" s="58" t="str">
        <f t="shared" si="2065"/>
        <v>X</v>
      </c>
      <c r="H2212" s="58" t="str">
        <f t="shared" si="2065"/>
        <v>X</v>
      </c>
      <c r="I2212" s="58" t="str">
        <f t="shared" si="2065"/>
        <v>X</v>
      </c>
      <c r="J2212" s="58" t="str">
        <f t="shared" si="2065"/>
        <v>X</v>
      </c>
      <c r="K2212" s="58" t="str">
        <f t="shared" si="2065"/>
        <v>X</v>
      </c>
      <c r="L2212" s="58" t="str">
        <f t="shared" si="2065"/>
        <v>X</v>
      </c>
      <c r="M2212" s="58" t="str">
        <f t="shared" si="2065"/>
        <v>X</v>
      </c>
      <c r="N2212" s="58" t="str">
        <f t="shared" si="2065"/>
        <v>X</v>
      </c>
      <c r="O2212" s="58" t="str">
        <f t="shared" si="2065"/>
        <v>X</v>
      </c>
      <c r="P2212" s="58" t="str">
        <f t="shared" si="2065"/>
        <v>X</v>
      </c>
      <c r="Q2212" s="58" t="str">
        <f t="shared" si="2065"/>
        <v>X</v>
      </c>
      <c r="U2212" s="258"/>
    </row>
    <row r="2213" spans="1:21">
      <c r="A2213" s="781"/>
      <c r="B2213" s="30" t="s">
        <v>46</v>
      </c>
      <c r="C2213" s="47">
        <f>COUNTIF(C2207:C2212,"O")</f>
        <v>2</v>
      </c>
      <c r="D2213" s="47">
        <f t="shared" ref="D2213:P2213" si="2066">COUNTIF(D2207:D2212,"O")</f>
        <v>2</v>
      </c>
      <c r="E2213" s="47">
        <f t="shared" si="2066"/>
        <v>2</v>
      </c>
      <c r="F2213" s="47">
        <f t="shared" si="2066"/>
        <v>2</v>
      </c>
      <c r="G2213" s="47">
        <f t="shared" si="2066"/>
        <v>2</v>
      </c>
      <c r="H2213" s="47">
        <f t="shared" si="2066"/>
        <v>2</v>
      </c>
      <c r="I2213" s="47">
        <f t="shared" si="2066"/>
        <v>2</v>
      </c>
      <c r="J2213" s="47">
        <f t="shared" si="2066"/>
        <v>2</v>
      </c>
      <c r="K2213" s="47">
        <f t="shared" si="2066"/>
        <v>2</v>
      </c>
      <c r="L2213" s="47">
        <f t="shared" si="2066"/>
        <v>2</v>
      </c>
      <c r="M2213" s="47">
        <f t="shared" si="2066"/>
        <v>2</v>
      </c>
      <c r="N2213" s="47">
        <f t="shared" si="2066"/>
        <v>2</v>
      </c>
      <c r="O2213" s="47">
        <f t="shared" si="2066"/>
        <v>2</v>
      </c>
      <c r="P2213" s="47">
        <f t="shared" si="2066"/>
        <v>2</v>
      </c>
      <c r="Q2213" s="47">
        <f>COUNTIF(Q2207:Q2212,"O")</f>
        <v>2</v>
      </c>
      <c r="U2213" s="258"/>
    </row>
    <row r="2214" spans="1:21">
      <c r="A2214" s="779">
        <v>303</v>
      </c>
      <c r="B2214" s="58" t="s">
        <v>32</v>
      </c>
      <c r="C2214" s="58" t="str">
        <f>IF(C7=$V$319,"O",IF(C7=$W$319,"O",IF(C7=$X$319,"O",IF(C7=$Y$319,"O",IF(C7=$Z$319,"O",IF(C7=$AA$319,"O",IF(C7=$AB$319,"O",IF(C7=$AC$319,"O",IF(C7=$AD$319,"O",IF(C7=$AE$319,"O",IF(C7=$AF$319,"O",IF(C7=$AG$319,"O",IF(C7=$AH$319,"O",IF(C7=$AI$319,"O",IF(C7=$AJ$319,"O",IF(C7=$AK$319,"O",IF(C7=$AL$319,"O",IF(C7=$AM$319,"O","X"))))))))))))))))))</f>
        <v>X</v>
      </c>
      <c r="D2214" s="58" t="str">
        <f t="shared" ref="D2214:Q2214" si="2067">IF(D7=$V$319,"O",IF(D7=$W$319,"O",IF(D7=$X$319,"O",IF(D7=$Y$319,"O",IF(D7=$Z$319,"O",IF(D7=$AA$319,"O",IF(D7=$AB$319,"O",IF(D7=$AC$319,"O",IF(D7=$AD$319,"O",IF(D7=$AE$319,"O",IF(D7=$AF$319,"O",IF(D7=$AG$319,"O",IF(D7=$AH$319,"O",IF(D7=$AI$319,"O",IF(D7=$AJ$319,"O",IF(D7=$AK$319,"O",IF(D7=$AL$319,"O",IF(D7=$AM$319,"O","X"))))))))))))))))))</f>
        <v>X</v>
      </c>
      <c r="E2214" s="58" t="str">
        <f t="shared" si="2067"/>
        <v>X</v>
      </c>
      <c r="F2214" s="58" t="str">
        <f t="shared" si="2067"/>
        <v>X</v>
      </c>
      <c r="G2214" s="58" t="str">
        <f t="shared" si="2067"/>
        <v>X</v>
      </c>
      <c r="H2214" s="58" t="str">
        <f t="shared" si="2067"/>
        <v>X</v>
      </c>
      <c r="I2214" s="58" t="str">
        <f t="shared" si="2067"/>
        <v>X</v>
      </c>
      <c r="J2214" s="58" t="str">
        <f t="shared" si="2067"/>
        <v>X</v>
      </c>
      <c r="K2214" s="58" t="str">
        <f t="shared" si="2067"/>
        <v>X</v>
      </c>
      <c r="L2214" s="58" t="str">
        <f t="shared" si="2067"/>
        <v>X</v>
      </c>
      <c r="M2214" s="58" t="str">
        <f t="shared" si="2067"/>
        <v>X</v>
      </c>
      <c r="N2214" s="58" t="str">
        <f t="shared" si="2067"/>
        <v>X</v>
      </c>
      <c r="O2214" s="58" t="str">
        <f t="shared" si="2067"/>
        <v>X</v>
      </c>
      <c r="P2214" s="58" t="str">
        <f t="shared" si="2067"/>
        <v>X</v>
      </c>
      <c r="Q2214" s="58" t="str">
        <f t="shared" si="2067"/>
        <v>X</v>
      </c>
      <c r="U2214" s="257"/>
    </row>
    <row r="2215" spans="1:21">
      <c r="A2215" s="780"/>
      <c r="B2215" s="58" t="s">
        <v>33</v>
      </c>
      <c r="C2215" s="58" t="str">
        <f t="shared" ref="C2215:Q2215" si="2068">IF(C8=$V$319,"O",IF(C8=$W$319,"O",IF(C8=$X$319,"O",IF(C8=$Y$319,"O",IF(C8=$Z$319,"O",IF(C8=$AA$319,"O",IF(C8=$AB$319,"O",IF(C8=$AC$319,"O",IF(C8=$AD$319,"O",IF(C8=$AE$319,"O",IF(C8=$AF$319,"O",IF(C8=$AG$319,"O",IF(C8=$AH$319,"O",IF(C8=$AI$319,"O",IF(C8=$AJ$319,"O",IF(C8=$AK$319,"O",IF(C8=$AL$319,"O",IF(C8=$AM$319,"O","X"))))))))))))))))))</f>
        <v>O</v>
      </c>
      <c r="D2215" s="58" t="str">
        <f t="shared" si="2068"/>
        <v>O</v>
      </c>
      <c r="E2215" s="58" t="str">
        <f t="shared" si="2068"/>
        <v>O</v>
      </c>
      <c r="F2215" s="58" t="str">
        <f t="shared" si="2068"/>
        <v>O</v>
      </c>
      <c r="G2215" s="58" t="str">
        <f t="shared" si="2068"/>
        <v>O</v>
      </c>
      <c r="H2215" s="58" t="str">
        <f t="shared" si="2068"/>
        <v>O</v>
      </c>
      <c r="I2215" s="58" t="str">
        <f t="shared" si="2068"/>
        <v>O</v>
      </c>
      <c r="J2215" s="58" t="str">
        <f t="shared" si="2068"/>
        <v>O</v>
      </c>
      <c r="K2215" s="58" t="str">
        <f t="shared" si="2068"/>
        <v>O</v>
      </c>
      <c r="L2215" s="58" t="str">
        <f t="shared" si="2068"/>
        <v>O</v>
      </c>
      <c r="M2215" s="58" t="str">
        <f t="shared" si="2068"/>
        <v>O</v>
      </c>
      <c r="N2215" s="58" t="str">
        <f t="shared" si="2068"/>
        <v>O</v>
      </c>
      <c r="O2215" s="58" t="str">
        <f t="shared" si="2068"/>
        <v>O</v>
      </c>
      <c r="P2215" s="58" t="str">
        <f t="shared" si="2068"/>
        <v>O</v>
      </c>
      <c r="Q2215" s="58" t="str">
        <f t="shared" si="2068"/>
        <v>O</v>
      </c>
      <c r="U2215" s="258"/>
    </row>
    <row r="2216" spans="1:21">
      <c r="A2216" s="780"/>
      <c r="B2216" s="58" t="s">
        <v>34</v>
      </c>
      <c r="C2216" s="58" t="str">
        <f t="shared" ref="C2216:Q2216" si="2069">IF(C9=$V$319,"O",IF(C9=$W$319,"O",IF(C9=$X$319,"O",IF(C9=$Y$319,"O",IF(C9=$Z$319,"O",IF(C9=$AA$319,"O",IF(C9=$AB$319,"O",IF(C9=$AC$319,"O",IF(C9=$AD$319,"O",IF(C9=$AE$319,"O",IF(C9=$AF$319,"O",IF(C9=$AG$319,"O",IF(C9=$AH$319,"O",IF(C9=$AI$319,"O",IF(C9=$AJ$319,"O",IF(C9=$AK$319,"O",IF(C9=$AL$319,"O",IF(C9=$AM$319,"O","X"))))))))))))))))))</f>
        <v>X</v>
      </c>
      <c r="D2216" s="58" t="str">
        <f t="shared" si="2069"/>
        <v>X</v>
      </c>
      <c r="E2216" s="58" t="str">
        <f t="shared" si="2069"/>
        <v>X</v>
      </c>
      <c r="F2216" s="58" t="str">
        <f t="shared" si="2069"/>
        <v>X</v>
      </c>
      <c r="G2216" s="58" t="str">
        <f t="shared" si="2069"/>
        <v>X</v>
      </c>
      <c r="H2216" s="58" t="str">
        <f t="shared" si="2069"/>
        <v>X</v>
      </c>
      <c r="I2216" s="58" t="str">
        <f t="shared" si="2069"/>
        <v>X</v>
      </c>
      <c r="J2216" s="58" t="str">
        <f t="shared" si="2069"/>
        <v>X</v>
      </c>
      <c r="K2216" s="58" t="str">
        <f t="shared" si="2069"/>
        <v>X</v>
      </c>
      <c r="L2216" s="58" t="str">
        <f t="shared" si="2069"/>
        <v>X</v>
      </c>
      <c r="M2216" s="58" t="str">
        <f t="shared" si="2069"/>
        <v>X</v>
      </c>
      <c r="N2216" s="58" t="str">
        <f t="shared" si="2069"/>
        <v>X</v>
      </c>
      <c r="O2216" s="58" t="str">
        <f t="shared" si="2069"/>
        <v>X</v>
      </c>
      <c r="P2216" s="58" t="str">
        <f t="shared" si="2069"/>
        <v>X</v>
      </c>
      <c r="Q2216" s="58" t="str">
        <f t="shared" si="2069"/>
        <v>X</v>
      </c>
      <c r="U2216" s="258"/>
    </row>
    <row r="2217" spans="1:21">
      <c r="A2217" s="780"/>
      <c r="B2217" s="58" t="s">
        <v>35</v>
      </c>
      <c r="C2217" s="58" t="str">
        <f t="shared" ref="C2217:Q2217" si="2070">IF(C10=$V$319,"O",IF(C10=$W$319,"O",IF(C10=$X$319,"O",IF(C10=$Y$319,"O",IF(C10=$Z$319,"O",IF(C10=$AA$319,"O",IF(C10=$AB$319,"O",IF(C10=$AC$319,"O",IF(C10=$AD$319,"O",IF(C10=$AE$319,"O",IF(C10=$AF$319,"O",IF(C10=$AG$319,"O",IF(C10=$AH$319,"O",IF(C10=$AI$319,"O",IF(C10=$AJ$319,"O",IF(C10=$AK$319,"O",IF(C10=$AL$319,"O",IF(C10=$AM$319,"O","X"))))))))))))))))))</f>
        <v>X</v>
      </c>
      <c r="D2217" s="58" t="str">
        <f t="shared" si="2070"/>
        <v>X</v>
      </c>
      <c r="E2217" s="58" t="str">
        <f t="shared" si="2070"/>
        <v>X</v>
      </c>
      <c r="F2217" s="58" t="str">
        <f t="shared" si="2070"/>
        <v>X</v>
      </c>
      <c r="G2217" s="58" t="str">
        <f t="shared" si="2070"/>
        <v>X</v>
      </c>
      <c r="H2217" s="58" t="str">
        <f t="shared" si="2070"/>
        <v>X</v>
      </c>
      <c r="I2217" s="58" t="str">
        <f t="shared" si="2070"/>
        <v>X</v>
      </c>
      <c r="J2217" s="58" t="str">
        <f t="shared" si="2070"/>
        <v>X</v>
      </c>
      <c r="K2217" s="58" t="str">
        <f t="shared" si="2070"/>
        <v>X</v>
      </c>
      <c r="L2217" s="58" t="str">
        <f t="shared" si="2070"/>
        <v>X</v>
      </c>
      <c r="M2217" s="58" t="str">
        <f t="shared" si="2070"/>
        <v>X</v>
      </c>
      <c r="N2217" s="58" t="str">
        <f t="shared" si="2070"/>
        <v>X</v>
      </c>
      <c r="O2217" s="58" t="str">
        <f t="shared" si="2070"/>
        <v>X</v>
      </c>
      <c r="P2217" s="58" t="str">
        <f t="shared" si="2070"/>
        <v>X</v>
      </c>
      <c r="Q2217" s="58" t="str">
        <f t="shared" si="2070"/>
        <v>X</v>
      </c>
      <c r="U2217" s="258"/>
    </row>
    <row r="2218" spans="1:21">
      <c r="A2218" s="780"/>
      <c r="B2218" s="58" t="s">
        <v>36</v>
      </c>
      <c r="C2218" s="58" t="str">
        <f t="shared" ref="C2218:Q2218" si="2071">IF(C11=$V$319,"O",IF(C11=$W$319,"O",IF(C11=$X$319,"O",IF(C11=$Y$319,"O",IF(C11=$Z$319,"O",IF(C11=$AA$319,"O",IF(C11=$AB$319,"O",IF(C11=$AC$319,"O",IF(C11=$AD$319,"O",IF(C11=$AE$319,"O",IF(C11=$AF$319,"O",IF(C11=$AG$319,"O",IF(C11=$AH$319,"O",IF(C11=$AI$319,"O",IF(C11=$AJ$319,"O",IF(C11=$AK$319,"O",IF(C11=$AL$319,"O",IF(C11=$AM$319,"O","X"))))))))))))))))))</f>
        <v>O</v>
      </c>
      <c r="D2218" s="58" t="str">
        <f t="shared" si="2071"/>
        <v>O</v>
      </c>
      <c r="E2218" s="58" t="str">
        <f t="shared" si="2071"/>
        <v>O</v>
      </c>
      <c r="F2218" s="58" t="str">
        <f t="shared" si="2071"/>
        <v>O</v>
      </c>
      <c r="G2218" s="58" t="str">
        <f t="shared" si="2071"/>
        <v>O</v>
      </c>
      <c r="H2218" s="58" t="str">
        <f t="shared" si="2071"/>
        <v>O</v>
      </c>
      <c r="I2218" s="58" t="str">
        <f t="shared" si="2071"/>
        <v>O</v>
      </c>
      <c r="J2218" s="58" t="str">
        <f t="shared" si="2071"/>
        <v>O</v>
      </c>
      <c r="K2218" s="58" t="str">
        <f t="shared" si="2071"/>
        <v>O</v>
      </c>
      <c r="L2218" s="58" t="str">
        <f t="shared" si="2071"/>
        <v>O</v>
      </c>
      <c r="M2218" s="58" t="str">
        <f t="shared" si="2071"/>
        <v>O</v>
      </c>
      <c r="N2218" s="58" t="str">
        <f t="shared" si="2071"/>
        <v>O</v>
      </c>
      <c r="O2218" s="58" t="str">
        <f t="shared" si="2071"/>
        <v>O</v>
      </c>
      <c r="P2218" s="58" t="str">
        <f t="shared" si="2071"/>
        <v>O</v>
      </c>
      <c r="Q2218" s="58" t="str">
        <f t="shared" si="2071"/>
        <v>O</v>
      </c>
      <c r="U2218" s="258"/>
    </row>
    <row r="2219" spans="1:21">
      <c r="A2219" s="780"/>
      <c r="B2219" s="58" t="s">
        <v>21</v>
      </c>
      <c r="C2219" s="58" t="str">
        <f t="shared" ref="C2219:Q2219" si="2072">IF(C12=$V$319,"O",IF(C12=$W$319,"O",IF(C12=$X$319,"O",IF(C12=$Y$319,"O",IF(C12=$Z$319,"O",IF(C12=$AA$319,"O",IF(C12=$AB$319,"O",IF(C12=$AC$319,"O",IF(C12=$AD$319,"O",IF(C12=$AE$319,"O",IF(C12=$AF$319,"O",IF(C12=$AG$319,"O",IF(C12=$AH$319,"O",IF(C12=$AI$319,"O",IF(C12=$AJ$319,"O",IF(C12=$AK$319,"O",IF(C12=$AL$319,"O",IF(C12=$AM$319,"O","X"))))))))))))))))))</f>
        <v>O</v>
      </c>
      <c r="D2219" s="58" t="str">
        <f t="shared" si="2072"/>
        <v>O</v>
      </c>
      <c r="E2219" s="58" t="str">
        <f t="shared" si="2072"/>
        <v>O</v>
      </c>
      <c r="F2219" s="58" t="str">
        <f t="shared" si="2072"/>
        <v>O</v>
      </c>
      <c r="G2219" s="58" t="str">
        <f t="shared" si="2072"/>
        <v>O</v>
      </c>
      <c r="H2219" s="58" t="str">
        <f t="shared" si="2072"/>
        <v>O</v>
      </c>
      <c r="I2219" s="58" t="str">
        <f t="shared" si="2072"/>
        <v>O</v>
      </c>
      <c r="J2219" s="58" t="str">
        <f t="shared" si="2072"/>
        <v>O</v>
      </c>
      <c r="K2219" s="58" t="str">
        <f t="shared" si="2072"/>
        <v>O</v>
      </c>
      <c r="L2219" s="58" t="str">
        <f t="shared" si="2072"/>
        <v>O</v>
      </c>
      <c r="M2219" s="58" t="str">
        <f t="shared" si="2072"/>
        <v>O</v>
      </c>
      <c r="N2219" s="58" t="str">
        <f t="shared" si="2072"/>
        <v>O</v>
      </c>
      <c r="O2219" s="58" t="str">
        <f t="shared" si="2072"/>
        <v>O</v>
      </c>
      <c r="P2219" s="58" t="str">
        <f t="shared" si="2072"/>
        <v>O</v>
      </c>
      <c r="Q2219" s="58" t="str">
        <f t="shared" si="2072"/>
        <v>O</v>
      </c>
      <c r="U2219" s="258"/>
    </row>
    <row r="2220" spans="1:21">
      <c r="A2220" s="781"/>
      <c r="B2220" s="30" t="s">
        <v>46</v>
      </c>
      <c r="C2220" s="47">
        <f>COUNTIF(C2214:C2219,"O")</f>
        <v>3</v>
      </c>
      <c r="D2220" s="47">
        <f t="shared" ref="D2220:P2220" si="2073">COUNTIF(D2214:D2219,"O")</f>
        <v>3</v>
      </c>
      <c r="E2220" s="47">
        <f t="shared" si="2073"/>
        <v>3</v>
      </c>
      <c r="F2220" s="47">
        <f t="shared" si="2073"/>
        <v>3</v>
      </c>
      <c r="G2220" s="47">
        <f t="shared" si="2073"/>
        <v>3</v>
      </c>
      <c r="H2220" s="47">
        <f t="shared" si="2073"/>
        <v>3</v>
      </c>
      <c r="I2220" s="47">
        <f t="shared" si="2073"/>
        <v>3</v>
      </c>
      <c r="J2220" s="47">
        <f t="shared" si="2073"/>
        <v>3</v>
      </c>
      <c r="K2220" s="47">
        <f t="shared" si="2073"/>
        <v>3</v>
      </c>
      <c r="L2220" s="47">
        <f t="shared" si="2073"/>
        <v>3</v>
      </c>
      <c r="M2220" s="47">
        <f t="shared" si="2073"/>
        <v>3</v>
      </c>
      <c r="N2220" s="47">
        <f t="shared" si="2073"/>
        <v>3</v>
      </c>
      <c r="O2220" s="47">
        <f t="shared" si="2073"/>
        <v>3</v>
      </c>
      <c r="P2220" s="47">
        <f t="shared" si="2073"/>
        <v>3</v>
      </c>
      <c r="Q2220" s="47">
        <f>COUNTIF(Q2214:Q2219,"O")</f>
        <v>3</v>
      </c>
      <c r="U2220" s="258"/>
    </row>
    <row r="2221" spans="1:21">
      <c r="A2221" s="779">
        <v>304</v>
      </c>
      <c r="B2221" s="58" t="s">
        <v>32</v>
      </c>
      <c r="C2221" s="58" t="str">
        <f>IF(C7=$V$320,"O",IF(C7=$W$320,"O",IF(C7=$X$320,"O",IF(C7=$Y$320,"O",IF(C7=$Z$320,"O",IF(C7=$AA$320,"O",IF(C7=$AB$320,"O",IF(C7=$AC$320,"O",IF(C7=$AD$320,"O","X")))))))))</f>
        <v>X</v>
      </c>
      <c r="D2221" s="58" t="str">
        <f t="shared" ref="D2221:Q2221" si="2074">IF(D7=$V$320,"O",IF(D7=$W$320,"O",IF(D7=$X$320,"O",IF(D7=$Y$320,"O",IF(D7=$Z$320,"O",IF(D7=$AA$320,"O",IF(D7=$AB$320,"O",IF(D7=$AC$320,"O",IF(D7=$AD$320,"O","X")))))))))</f>
        <v>X</v>
      </c>
      <c r="E2221" s="58" t="str">
        <f t="shared" si="2074"/>
        <v>X</v>
      </c>
      <c r="F2221" s="58" t="str">
        <f t="shared" si="2074"/>
        <v>X</v>
      </c>
      <c r="G2221" s="58" t="str">
        <f t="shared" si="2074"/>
        <v>X</v>
      </c>
      <c r="H2221" s="58" t="str">
        <f t="shared" si="2074"/>
        <v>X</v>
      </c>
      <c r="I2221" s="58" t="str">
        <f t="shared" si="2074"/>
        <v>X</v>
      </c>
      <c r="J2221" s="58" t="str">
        <f t="shared" si="2074"/>
        <v>X</v>
      </c>
      <c r="K2221" s="58" t="str">
        <f t="shared" si="2074"/>
        <v>X</v>
      </c>
      <c r="L2221" s="58" t="str">
        <f t="shared" si="2074"/>
        <v>X</v>
      </c>
      <c r="M2221" s="58" t="str">
        <f t="shared" si="2074"/>
        <v>X</v>
      </c>
      <c r="N2221" s="58" t="str">
        <f t="shared" si="2074"/>
        <v>X</v>
      </c>
      <c r="O2221" s="58" t="str">
        <f t="shared" si="2074"/>
        <v>X</v>
      </c>
      <c r="P2221" s="58" t="str">
        <f t="shared" si="2074"/>
        <v>X</v>
      </c>
      <c r="Q2221" s="58" t="str">
        <f t="shared" si="2074"/>
        <v>X</v>
      </c>
      <c r="U2221" s="257"/>
    </row>
    <row r="2222" spans="1:21">
      <c r="A2222" s="780"/>
      <c r="B2222" s="58" t="s">
        <v>33</v>
      </c>
      <c r="C2222" s="58" t="str">
        <f t="shared" ref="C2222:Q2222" si="2075">IF(C8=$V$320,"O",IF(C8=$W$320,"O",IF(C8=$X$320,"O",IF(C8=$Y$320,"O",IF(C8=$Z$320,"O",IF(C8=$AA$320,"O",IF(C8=$AB$320,"O",IF(C8=$AC$320,"O",IF(C8=$AD$320,"O","X")))))))))</f>
        <v>X</v>
      </c>
      <c r="D2222" s="58" t="str">
        <f t="shared" si="2075"/>
        <v>X</v>
      </c>
      <c r="E2222" s="58" t="str">
        <f t="shared" si="2075"/>
        <v>X</v>
      </c>
      <c r="F2222" s="58" t="str">
        <f t="shared" si="2075"/>
        <v>X</v>
      </c>
      <c r="G2222" s="58" t="str">
        <f t="shared" si="2075"/>
        <v>X</v>
      </c>
      <c r="H2222" s="58" t="str">
        <f t="shared" si="2075"/>
        <v>X</v>
      </c>
      <c r="I2222" s="58" t="str">
        <f t="shared" si="2075"/>
        <v>X</v>
      </c>
      <c r="J2222" s="58" t="str">
        <f t="shared" si="2075"/>
        <v>X</v>
      </c>
      <c r="K2222" s="58" t="str">
        <f t="shared" si="2075"/>
        <v>X</v>
      </c>
      <c r="L2222" s="58" t="str">
        <f t="shared" si="2075"/>
        <v>X</v>
      </c>
      <c r="M2222" s="58" t="str">
        <f t="shared" si="2075"/>
        <v>X</v>
      </c>
      <c r="N2222" s="58" t="str">
        <f t="shared" si="2075"/>
        <v>X</v>
      </c>
      <c r="O2222" s="58" t="str">
        <f t="shared" si="2075"/>
        <v>X</v>
      </c>
      <c r="P2222" s="58" t="str">
        <f t="shared" si="2075"/>
        <v>X</v>
      </c>
      <c r="Q2222" s="58" t="str">
        <f t="shared" si="2075"/>
        <v>X</v>
      </c>
      <c r="U2222" s="257"/>
    </row>
    <row r="2223" spans="1:21">
      <c r="A2223" s="780"/>
      <c r="B2223" s="58" t="s">
        <v>34</v>
      </c>
      <c r="C2223" s="58" t="str">
        <f t="shared" ref="C2223:Q2223" si="2076">IF(C9=$V$320,"O",IF(C9=$W$320,"O",IF(C9=$X$320,"O",IF(C9=$Y$320,"O",IF(C9=$Z$320,"O",IF(C9=$AA$320,"O",IF(C9=$AB$320,"O",IF(C9=$AC$320,"O",IF(C9=$AD$320,"O","X")))))))))</f>
        <v>X</v>
      </c>
      <c r="D2223" s="58" t="str">
        <f t="shared" si="2076"/>
        <v>X</v>
      </c>
      <c r="E2223" s="58" t="str">
        <f t="shared" si="2076"/>
        <v>X</v>
      </c>
      <c r="F2223" s="58" t="str">
        <f t="shared" si="2076"/>
        <v>X</v>
      </c>
      <c r="G2223" s="58" t="str">
        <f t="shared" si="2076"/>
        <v>X</v>
      </c>
      <c r="H2223" s="58" t="str">
        <f t="shared" si="2076"/>
        <v>X</v>
      </c>
      <c r="I2223" s="58" t="str">
        <f t="shared" si="2076"/>
        <v>X</v>
      </c>
      <c r="J2223" s="58" t="str">
        <f t="shared" si="2076"/>
        <v>X</v>
      </c>
      <c r="K2223" s="58" t="str">
        <f t="shared" si="2076"/>
        <v>X</v>
      </c>
      <c r="L2223" s="58" t="str">
        <f t="shared" si="2076"/>
        <v>X</v>
      </c>
      <c r="M2223" s="58" t="str">
        <f t="shared" si="2076"/>
        <v>X</v>
      </c>
      <c r="N2223" s="58" t="str">
        <f t="shared" si="2076"/>
        <v>X</v>
      </c>
      <c r="O2223" s="58" t="str">
        <f t="shared" si="2076"/>
        <v>X</v>
      </c>
      <c r="P2223" s="58" t="str">
        <f t="shared" si="2076"/>
        <v>X</v>
      </c>
      <c r="Q2223" s="58" t="str">
        <f t="shared" si="2076"/>
        <v>X</v>
      </c>
    </row>
    <row r="2224" spans="1:21">
      <c r="A2224" s="780"/>
      <c r="B2224" s="58" t="s">
        <v>35</v>
      </c>
      <c r="C2224" s="58" t="str">
        <f t="shared" ref="C2224:Q2224" si="2077">IF(C10=$V$320,"O",IF(C10=$W$320,"O",IF(C10=$X$320,"O",IF(C10=$Y$320,"O",IF(C10=$Z$320,"O",IF(C10=$AA$320,"O",IF(C10=$AB$320,"O",IF(C10=$AC$320,"O",IF(C10=$AD$320,"O","X")))))))))</f>
        <v>O</v>
      </c>
      <c r="D2224" s="58" t="str">
        <f t="shared" si="2077"/>
        <v>O</v>
      </c>
      <c r="E2224" s="58" t="str">
        <f t="shared" si="2077"/>
        <v>O</v>
      </c>
      <c r="F2224" s="58" t="str">
        <f t="shared" si="2077"/>
        <v>O</v>
      </c>
      <c r="G2224" s="58" t="str">
        <f t="shared" si="2077"/>
        <v>O</v>
      </c>
      <c r="H2224" s="58" t="str">
        <f t="shared" si="2077"/>
        <v>O</v>
      </c>
      <c r="I2224" s="58" t="str">
        <f t="shared" si="2077"/>
        <v>O</v>
      </c>
      <c r="J2224" s="58" t="str">
        <f t="shared" si="2077"/>
        <v>O</v>
      </c>
      <c r="K2224" s="58" t="str">
        <f t="shared" si="2077"/>
        <v>O</v>
      </c>
      <c r="L2224" s="58" t="str">
        <f t="shared" si="2077"/>
        <v>O</v>
      </c>
      <c r="M2224" s="58" t="str">
        <f t="shared" si="2077"/>
        <v>O</v>
      </c>
      <c r="N2224" s="58" t="str">
        <f t="shared" si="2077"/>
        <v>O</v>
      </c>
      <c r="O2224" s="58" t="str">
        <f t="shared" si="2077"/>
        <v>O</v>
      </c>
      <c r="P2224" s="58" t="str">
        <f t="shared" si="2077"/>
        <v>O</v>
      </c>
      <c r="Q2224" s="58" t="str">
        <f t="shared" si="2077"/>
        <v>O</v>
      </c>
    </row>
    <row r="2225" spans="1:21">
      <c r="A2225" s="780"/>
      <c r="B2225" s="58" t="s">
        <v>36</v>
      </c>
      <c r="C2225" s="58" t="str">
        <f t="shared" ref="C2225:Q2225" si="2078">IF(C11=$V$320,"O",IF(C11=$W$320,"O",IF(C11=$X$320,"O",IF(C11=$Y$320,"O",IF(C11=$Z$320,"O",IF(C11=$AA$320,"O",IF(C11=$AB$320,"O",IF(C11=$AC$320,"O",IF(C11=$AD$320,"O","X")))))))))</f>
        <v>X</v>
      </c>
      <c r="D2225" s="58" t="str">
        <f t="shared" si="2078"/>
        <v>X</v>
      </c>
      <c r="E2225" s="58" t="str">
        <f t="shared" si="2078"/>
        <v>X</v>
      </c>
      <c r="F2225" s="58" t="str">
        <f t="shared" si="2078"/>
        <v>X</v>
      </c>
      <c r="G2225" s="58" t="str">
        <f t="shared" si="2078"/>
        <v>X</v>
      </c>
      <c r="H2225" s="58" t="str">
        <f t="shared" si="2078"/>
        <v>X</v>
      </c>
      <c r="I2225" s="58" t="str">
        <f t="shared" si="2078"/>
        <v>X</v>
      </c>
      <c r="J2225" s="58" t="str">
        <f t="shared" si="2078"/>
        <v>X</v>
      </c>
      <c r="K2225" s="58" t="str">
        <f t="shared" si="2078"/>
        <v>X</v>
      </c>
      <c r="L2225" s="58" t="str">
        <f t="shared" si="2078"/>
        <v>X</v>
      </c>
      <c r="M2225" s="58" t="str">
        <f t="shared" si="2078"/>
        <v>X</v>
      </c>
      <c r="N2225" s="58" t="str">
        <f t="shared" si="2078"/>
        <v>X</v>
      </c>
      <c r="O2225" s="58" t="str">
        <f t="shared" si="2078"/>
        <v>X</v>
      </c>
      <c r="P2225" s="58" t="str">
        <f t="shared" si="2078"/>
        <v>X</v>
      </c>
      <c r="Q2225" s="58" t="str">
        <f t="shared" si="2078"/>
        <v>X</v>
      </c>
    </row>
    <row r="2226" spans="1:21">
      <c r="A2226" s="780"/>
      <c r="B2226" s="58" t="s">
        <v>21</v>
      </c>
      <c r="C2226" s="58" t="str">
        <f t="shared" ref="C2226:Q2226" si="2079">IF(C12=$V$320,"O",IF(C12=$W$320,"O",IF(C12=$X$320,"O",IF(C12=$Y$320,"O",IF(C12=$Z$320,"O",IF(C12=$AA$320,"O",IF(C12=$AB$320,"O",IF(C12=$AC$320,"O",IF(C12=$AD$320,"O","X")))))))))</f>
        <v>X</v>
      </c>
      <c r="D2226" s="58" t="str">
        <f t="shared" si="2079"/>
        <v>X</v>
      </c>
      <c r="E2226" s="58" t="str">
        <f t="shared" si="2079"/>
        <v>X</v>
      </c>
      <c r="F2226" s="58" t="str">
        <f t="shared" si="2079"/>
        <v>X</v>
      </c>
      <c r="G2226" s="58" t="str">
        <f t="shared" si="2079"/>
        <v>X</v>
      </c>
      <c r="H2226" s="58" t="str">
        <f t="shared" si="2079"/>
        <v>X</v>
      </c>
      <c r="I2226" s="58" t="str">
        <f t="shared" si="2079"/>
        <v>X</v>
      </c>
      <c r="J2226" s="58" t="str">
        <f t="shared" si="2079"/>
        <v>X</v>
      </c>
      <c r="K2226" s="58" t="str">
        <f t="shared" si="2079"/>
        <v>X</v>
      </c>
      <c r="L2226" s="58" t="str">
        <f t="shared" si="2079"/>
        <v>X</v>
      </c>
      <c r="M2226" s="58" t="str">
        <f t="shared" si="2079"/>
        <v>X</v>
      </c>
      <c r="N2226" s="58" t="str">
        <f t="shared" si="2079"/>
        <v>X</v>
      </c>
      <c r="O2226" s="58" t="str">
        <f t="shared" si="2079"/>
        <v>X</v>
      </c>
      <c r="P2226" s="58" t="str">
        <f t="shared" si="2079"/>
        <v>X</v>
      </c>
      <c r="Q2226" s="58" t="str">
        <f t="shared" si="2079"/>
        <v>X</v>
      </c>
    </row>
    <row r="2227" spans="1:21">
      <c r="A2227" s="781"/>
      <c r="B2227" s="30" t="s">
        <v>46</v>
      </c>
      <c r="C2227" s="47">
        <f>COUNTIF(C2221:C2226,"O")</f>
        <v>1</v>
      </c>
      <c r="D2227" s="47">
        <f t="shared" ref="D2227:P2227" si="2080">COUNTIF(D2221:D2226,"O")</f>
        <v>1</v>
      </c>
      <c r="E2227" s="47">
        <f t="shared" si="2080"/>
        <v>1</v>
      </c>
      <c r="F2227" s="47">
        <f t="shared" si="2080"/>
        <v>1</v>
      </c>
      <c r="G2227" s="47">
        <f t="shared" si="2080"/>
        <v>1</v>
      </c>
      <c r="H2227" s="47">
        <f t="shared" si="2080"/>
        <v>1</v>
      </c>
      <c r="I2227" s="47">
        <f t="shared" si="2080"/>
        <v>1</v>
      </c>
      <c r="J2227" s="47">
        <f t="shared" si="2080"/>
        <v>1</v>
      </c>
      <c r="K2227" s="47">
        <f t="shared" si="2080"/>
        <v>1</v>
      </c>
      <c r="L2227" s="47">
        <f t="shared" si="2080"/>
        <v>1</v>
      </c>
      <c r="M2227" s="47">
        <f t="shared" si="2080"/>
        <v>1</v>
      </c>
      <c r="N2227" s="47">
        <f t="shared" si="2080"/>
        <v>1</v>
      </c>
      <c r="O2227" s="47">
        <f t="shared" si="2080"/>
        <v>1</v>
      </c>
      <c r="P2227" s="47">
        <f t="shared" si="2080"/>
        <v>1</v>
      </c>
      <c r="Q2227" s="47">
        <f>COUNTIF(Q2221:Q2226,"O")</f>
        <v>1</v>
      </c>
    </row>
    <row r="2228" spans="1:21">
      <c r="A2228" s="22">
        <v>305</v>
      </c>
      <c r="B2228" s="154"/>
      <c r="C2228" s="58" t="str">
        <f>C2213&amp;C2220&amp;C2227</f>
        <v>231</v>
      </c>
      <c r="D2228" s="58" t="str">
        <f t="shared" ref="D2228:M2228" si="2081">D2213&amp;D2220&amp;D2227</f>
        <v>231</v>
      </c>
      <c r="E2228" s="58" t="str">
        <f t="shared" si="2081"/>
        <v>231</v>
      </c>
      <c r="F2228" s="58" t="str">
        <f t="shared" si="2081"/>
        <v>231</v>
      </c>
      <c r="G2228" s="58" t="str">
        <f t="shared" si="2081"/>
        <v>231</v>
      </c>
      <c r="H2228" s="58" t="str">
        <f t="shared" si="2081"/>
        <v>231</v>
      </c>
      <c r="I2228" s="58" t="str">
        <f t="shared" si="2081"/>
        <v>231</v>
      </c>
      <c r="J2228" s="58" t="str">
        <f t="shared" si="2081"/>
        <v>231</v>
      </c>
      <c r="K2228" s="58" t="str">
        <f t="shared" si="2081"/>
        <v>231</v>
      </c>
      <c r="L2228" s="58" t="str">
        <f t="shared" si="2081"/>
        <v>231</v>
      </c>
      <c r="M2228" s="58" t="str">
        <f t="shared" si="2081"/>
        <v>231</v>
      </c>
      <c r="N2228" s="58" t="str">
        <f>N2213&amp;N2220&amp;N2227</f>
        <v>231</v>
      </c>
      <c r="O2228" s="58" t="str">
        <f>O2213&amp;O2220&amp;O2227</f>
        <v>231</v>
      </c>
      <c r="P2228" s="58" t="str">
        <f>P2213&amp;P2220&amp;P2227</f>
        <v>231</v>
      </c>
      <c r="Q2228" s="58" t="str">
        <f>Q2213&amp;Q2220&amp;Q2227</f>
        <v>231</v>
      </c>
    </row>
    <row r="2229" spans="1:21">
      <c r="A2229" s="779">
        <v>306</v>
      </c>
      <c r="B2229" s="58" t="s">
        <v>32</v>
      </c>
      <c r="C2229" s="58" t="str">
        <f>IF(C7=$V$322,"O",IF(C7=$W$322,"O",IF(C7=$X$322,"O",IF(C7=$Y$322,"O",IF(C7=$Z$322,"O",IF(C7=$AA$322,"O",IF(C7=$AB$322,"O",IF(C7=$AC$322,"O",IF(C7=$AD$322,"O",IF(C7=$AE$322,"O",IF(C7=$AF$322,"O",IF(C7=$AG$322,"O",IF(C7=$AH$322,"O",IF(C7=$AI$322,"O",IF(C7=$AJ$322,"O","X")))))))))))))))</f>
        <v>O</v>
      </c>
      <c r="D2229" s="58" t="str">
        <f t="shared" ref="D2229:Q2229" si="2082">IF(D7=$V$322,"O",IF(D7=$W$322,"O",IF(D7=$X$322,"O",IF(D7=$Y$322,"O",IF(D7=$Z$322,"O",IF(D7=$AA$322,"O",IF(D7=$AB$322,"O",IF(D7=$AC$322,"O",IF(D7=$AD$322,"O",IF(D7=$AE$322,"O",IF(D7=$AF$322,"O",IF(D7=$AG$322,"O",IF(D7=$AH$322,"O",IF(D7=$AI$322,"O",IF(D7=$AJ$322,"O","X")))))))))))))))</f>
        <v>O</v>
      </c>
      <c r="E2229" s="58" t="str">
        <f t="shared" si="2082"/>
        <v>O</v>
      </c>
      <c r="F2229" s="58" t="str">
        <f t="shared" si="2082"/>
        <v>O</v>
      </c>
      <c r="G2229" s="58" t="str">
        <f t="shared" si="2082"/>
        <v>O</v>
      </c>
      <c r="H2229" s="58" t="str">
        <f t="shared" si="2082"/>
        <v>O</v>
      </c>
      <c r="I2229" s="58" t="str">
        <f t="shared" si="2082"/>
        <v>O</v>
      </c>
      <c r="J2229" s="58" t="str">
        <f t="shared" si="2082"/>
        <v>O</v>
      </c>
      <c r="K2229" s="58" t="str">
        <f t="shared" si="2082"/>
        <v>O</v>
      </c>
      <c r="L2229" s="58" t="str">
        <f t="shared" si="2082"/>
        <v>O</v>
      </c>
      <c r="M2229" s="58" t="str">
        <f t="shared" si="2082"/>
        <v>O</v>
      </c>
      <c r="N2229" s="58" t="str">
        <f t="shared" si="2082"/>
        <v>O</v>
      </c>
      <c r="O2229" s="58" t="str">
        <f t="shared" si="2082"/>
        <v>O</v>
      </c>
      <c r="P2229" s="58" t="str">
        <f t="shared" si="2082"/>
        <v>O</v>
      </c>
      <c r="Q2229" s="58" t="str">
        <f t="shared" si="2082"/>
        <v>O</v>
      </c>
    </row>
    <row r="2230" spans="1:21">
      <c r="A2230" s="780"/>
      <c r="B2230" s="58" t="s">
        <v>33</v>
      </c>
      <c r="C2230" s="58" t="str">
        <f t="shared" ref="C2230:Q2230" si="2083">IF(C8=$V$322,"O",IF(C8=$W$322,"O",IF(C8=$X$322,"O",IF(C8=$Y$322,"O",IF(C8=$Z$322,"O",IF(C8=$AA$322,"O",IF(C8=$AB$322,"O",IF(C8=$AC$322,"O",IF(C8=$AD$322,"O",IF(C8=$AE$322,"O",IF(C8=$AF$322,"O",IF(C8=$AG$322,"O",IF(C8=$AH$322,"O",IF(C8=$AI$322,"O",IF(C8=$AJ$322,"O","X")))))))))))))))</f>
        <v>O</v>
      </c>
      <c r="D2230" s="58" t="str">
        <f t="shared" si="2083"/>
        <v>O</v>
      </c>
      <c r="E2230" s="58" t="str">
        <f t="shared" si="2083"/>
        <v>O</v>
      </c>
      <c r="F2230" s="58" t="str">
        <f t="shared" si="2083"/>
        <v>O</v>
      </c>
      <c r="G2230" s="58" t="str">
        <f t="shared" si="2083"/>
        <v>O</v>
      </c>
      <c r="H2230" s="58" t="str">
        <f t="shared" si="2083"/>
        <v>O</v>
      </c>
      <c r="I2230" s="58" t="str">
        <f t="shared" si="2083"/>
        <v>O</v>
      </c>
      <c r="J2230" s="58" t="str">
        <f t="shared" si="2083"/>
        <v>O</v>
      </c>
      <c r="K2230" s="58" t="str">
        <f t="shared" si="2083"/>
        <v>O</v>
      </c>
      <c r="L2230" s="58" t="str">
        <f t="shared" si="2083"/>
        <v>O</v>
      </c>
      <c r="M2230" s="58" t="str">
        <f t="shared" si="2083"/>
        <v>O</v>
      </c>
      <c r="N2230" s="58" t="str">
        <f t="shared" si="2083"/>
        <v>O</v>
      </c>
      <c r="O2230" s="58" t="str">
        <f t="shared" si="2083"/>
        <v>O</v>
      </c>
      <c r="P2230" s="58" t="str">
        <f t="shared" si="2083"/>
        <v>O</v>
      </c>
      <c r="Q2230" s="58" t="str">
        <f t="shared" si="2083"/>
        <v>O</v>
      </c>
      <c r="U2230" s="258"/>
    </row>
    <row r="2231" spans="1:21">
      <c r="A2231" s="780"/>
      <c r="B2231" s="58" t="s">
        <v>34</v>
      </c>
      <c r="C2231" s="58" t="str">
        <f t="shared" ref="C2231:Q2231" si="2084">IF(C9=$V$322,"O",IF(C9=$W$322,"O",IF(C9=$X$322,"O",IF(C9=$Y$322,"O",IF(C9=$Z$322,"O",IF(C9=$AA$322,"O",IF(C9=$AB$322,"O",IF(C9=$AC$322,"O",IF(C9=$AD$322,"O",IF(C9=$AE$322,"O",IF(C9=$AF$322,"O",IF(C9=$AG$322,"O",IF(C9=$AH$322,"O",IF(C9=$AI$322,"O",IF(C9=$AJ$322,"O","X")))))))))))))))</f>
        <v>X</v>
      </c>
      <c r="D2231" s="58" t="str">
        <f t="shared" si="2084"/>
        <v>X</v>
      </c>
      <c r="E2231" s="58" t="str">
        <f t="shared" si="2084"/>
        <v>X</v>
      </c>
      <c r="F2231" s="58" t="str">
        <f t="shared" si="2084"/>
        <v>X</v>
      </c>
      <c r="G2231" s="58" t="str">
        <f t="shared" si="2084"/>
        <v>X</v>
      </c>
      <c r="H2231" s="58" t="str">
        <f t="shared" si="2084"/>
        <v>X</v>
      </c>
      <c r="I2231" s="58" t="str">
        <f t="shared" si="2084"/>
        <v>X</v>
      </c>
      <c r="J2231" s="58" t="str">
        <f t="shared" si="2084"/>
        <v>X</v>
      </c>
      <c r="K2231" s="58" t="str">
        <f t="shared" si="2084"/>
        <v>X</v>
      </c>
      <c r="L2231" s="58" t="str">
        <f t="shared" si="2084"/>
        <v>X</v>
      </c>
      <c r="M2231" s="58" t="str">
        <f t="shared" si="2084"/>
        <v>X</v>
      </c>
      <c r="N2231" s="58" t="str">
        <f t="shared" si="2084"/>
        <v>X</v>
      </c>
      <c r="O2231" s="58" t="str">
        <f t="shared" si="2084"/>
        <v>X</v>
      </c>
      <c r="P2231" s="58" t="str">
        <f t="shared" si="2084"/>
        <v>X</v>
      </c>
      <c r="Q2231" s="58" t="str">
        <f t="shared" si="2084"/>
        <v>X</v>
      </c>
      <c r="U2231" s="257"/>
    </row>
    <row r="2232" spans="1:21">
      <c r="A2232" s="780"/>
      <c r="B2232" s="58" t="s">
        <v>35</v>
      </c>
      <c r="C2232" s="58" t="str">
        <f t="shared" ref="C2232:Q2232" si="2085">IF(C10=$V$322,"O",IF(C10=$W$322,"O",IF(C10=$X$322,"O",IF(C10=$Y$322,"O",IF(C10=$Z$322,"O",IF(C10=$AA$322,"O",IF(C10=$AB$322,"O",IF(C10=$AC$322,"O",IF(C10=$AD$322,"O",IF(C10=$AE$322,"O",IF(C10=$AF$322,"O",IF(C10=$AG$322,"O",IF(C10=$AH$322,"O",IF(C10=$AI$322,"O",IF(C10=$AJ$322,"O","X")))))))))))))))</f>
        <v>X</v>
      </c>
      <c r="D2232" s="58" t="str">
        <f t="shared" si="2085"/>
        <v>X</v>
      </c>
      <c r="E2232" s="58" t="str">
        <f t="shared" si="2085"/>
        <v>X</v>
      </c>
      <c r="F2232" s="58" t="str">
        <f t="shared" si="2085"/>
        <v>X</v>
      </c>
      <c r="G2232" s="58" t="str">
        <f t="shared" si="2085"/>
        <v>X</v>
      </c>
      <c r="H2232" s="58" t="str">
        <f t="shared" si="2085"/>
        <v>X</v>
      </c>
      <c r="I2232" s="58" t="str">
        <f t="shared" si="2085"/>
        <v>X</v>
      </c>
      <c r="J2232" s="58" t="str">
        <f t="shared" si="2085"/>
        <v>X</v>
      </c>
      <c r="K2232" s="58" t="str">
        <f t="shared" si="2085"/>
        <v>X</v>
      </c>
      <c r="L2232" s="58" t="str">
        <f t="shared" si="2085"/>
        <v>X</v>
      </c>
      <c r="M2232" s="58" t="str">
        <f t="shared" si="2085"/>
        <v>X</v>
      </c>
      <c r="N2232" s="58" t="str">
        <f t="shared" si="2085"/>
        <v>X</v>
      </c>
      <c r="O2232" s="58" t="str">
        <f t="shared" si="2085"/>
        <v>X</v>
      </c>
      <c r="P2232" s="58" t="str">
        <f t="shared" si="2085"/>
        <v>X</v>
      </c>
      <c r="Q2232" s="58" t="str">
        <f t="shared" si="2085"/>
        <v>X</v>
      </c>
      <c r="U2232" s="258"/>
    </row>
    <row r="2233" spans="1:21">
      <c r="A2233" s="780"/>
      <c r="B2233" s="58" t="s">
        <v>36</v>
      </c>
      <c r="C2233" s="58" t="str">
        <f t="shared" ref="C2233:Q2233" si="2086">IF(C11=$V$322,"O",IF(C11=$W$322,"O",IF(C11=$X$322,"O",IF(C11=$Y$322,"O",IF(C11=$Z$322,"O",IF(C11=$AA$322,"O",IF(C11=$AB$322,"O",IF(C11=$AC$322,"O",IF(C11=$AD$322,"O",IF(C11=$AE$322,"O",IF(C11=$AF$322,"O",IF(C11=$AG$322,"O",IF(C11=$AH$322,"O",IF(C11=$AI$322,"O",IF(C11=$AJ$322,"O","X")))))))))))))))</f>
        <v>X</v>
      </c>
      <c r="D2233" s="58" t="str">
        <f t="shared" si="2086"/>
        <v>X</v>
      </c>
      <c r="E2233" s="58" t="str">
        <f t="shared" si="2086"/>
        <v>X</v>
      </c>
      <c r="F2233" s="58" t="str">
        <f t="shared" si="2086"/>
        <v>X</v>
      </c>
      <c r="G2233" s="58" t="str">
        <f t="shared" si="2086"/>
        <v>X</v>
      </c>
      <c r="H2233" s="58" t="str">
        <f t="shared" si="2086"/>
        <v>X</v>
      </c>
      <c r="I2233" s="58" t="str">
        <f t="shared" si="2086"/>
        <v>X</v>
      </c>
      <c r="J2233" s="58" t="str">
        <f t="shared" si="2086"/>
        <v>X</v>
      </c>
      <c r="K2233" s="58" t="str">
        <f t="shared" si="2086"/>
        <v>X</v>
      </c>
      <c r="L2233" s="58" t="str">
        <f t="shared" si="2086"/>
        <v>X</v>
      </c>
      <c r="M2233" s="58" t="str">
        <f t="shared" si="2086"/>
        <v>X</v>
      </c>
      <c r="N2233" s="58" t="str">
        <f t="shared" si="2086"/>
        <v>X</v>
      </c>
      <c r="O2233" s="58" t="str">
        <f t="shared" si="2086"/>
        <v>X</v>
      </c>
      <c r="P2233" s="58" t="str">
        <f t="shared" si="2086"/>
        <v>X</v>
      </c>
      <c r="Q2233" s="58" t="str">
        <f t="shared" si="2086"/>
        <v>X</v>
      </c>
      <c r="U2233" s="258"/>
    </row>
    <row r="2234" spans="1:21">
      <c r="A2234" s="780"/>
      <c r="B2234" s="58" t="s">
        <v>21</v>
      </c>
      <c r="C2234" s="58" t="str">
        <f t="shared" ref="C2234:Q2234" si="2087">IF(C12=$V$322,"O",IF(C12=$W$322,"O",IF(C12=$X$322,"O",IF(C12=$Y$322,"O",IF(C12=$Z$322,"O",IF(C12=$AA$322,"O",IF(C12=$AB$322,"O",IF(C12=$AC$322,"O",IF(C12=$AD$322,"O",IF(C12=$AE$322,"O",IF(C12=$AF$322,"O",IF(C12=$AG$322,"O",IF(C12=$AH$322,"O",IF(C12=$AI$322,"O",IF(C12=$AJ$322,"O","X")))))))))))))))</f>
        <v>X</v>
      </c>
      <c r="D2234" s="58" t="str">
        <f t="shared" si="2087"/>
        <v>X</v>
      </c>
      <c r="E2234" s="58" t="str">
        <f t="shared" si="2087"/>
        <v>X</v>
      </c>
      <c r="F2234" s="58" t="str">
        <f t="shared" si="2087"/>
        <v>X</v>
      </c>
      <c r="G2234" s="58" t="str">
        <f t="shared" si="2087"/>
        <v>X</v>
      </c>
      <c r="H2234" s="58" t="str">
        <f t="shared" si="2087"/>
        <v>X</v>
      </c>
      <c r="I2234" s="58" t="str">
        <f t="shared" si="2087"/>
        <v>X</v>
      </c>
      <c r="J2234" s="58" t="str">
        <f t="shared" si="2087"/>
        <v>X</v>
      </c>
      <c r="K2234" s="58" t="str">
        <f t="shared" si="2087"/>
        <v>X</v>
      </c>
      <c r="L2234" s="58" t="str">
        <f t="shared" si="2087"/>
        <v>X</v>
      </c>
      <c r="M2234" s="58" t="str">
        <f t="shared" si="2087"/>
        <v>X</v>
      </c>
      <c r="N2234" s="58" t="str">
        <f t="shared" si="2087"/>
        <v>X</v>
      </c>
      <c r="O2234" s="58" t="str">
        <f t="shared" si="2087"/>
        <v>X</v>
      </c>
      <c r="P2234" s="58" t="str">
        <f t="shared" si="2087"/>
        <v>X</v>
      </c>
      <c r="Q2234" s="58" t="str">
        <f t="shared" si="2087"/>
        <v>X</v>
      </c>
      <c r="U2234" s="258"/>
    </row>
    <row r="2235" spans="1:21">
      <c r="A2235" s="781"/>
      <c r="B2235" s="30" t="s">
        <v>46</v>
      </c>
      <c r="C2235" s="47">
        <f>COUNTIF(C2229:C2234,"O")</f>
        <v>2</v>
      </c>
      <c r="D2235" s="47">
        <f t="shared" ref="D2235:P2235" si="2088">COUNTIF(D2229:D2234,"O")</f>
        <v>2</v>
      </c>
      <c r="E2235" s="47">
        <f t="shared" si="2088"/>
        <v>2</v>
      </c>
      <c r="F2235" s="47">
        <f t="shared" si="2088"/>
        <v>2</v>
      </c>
      <c r="G2235" s="47">
        <f t="shared" si="2088"/>
        <v>2</v>
      </c>
      <c r="H2235" s="47">
        <f t="shared" si="2088"/>
        <v>2</v>
      </c>
      <c r="I2235" s="47">
        <f t="shared" si="2088"/>
        <v>2</v>
      </c>
      <c r="J2235" s="47">
        <f t="shared" si="2088"/>
        <v>2</v>
      </c>
      <c r="K2235" s="47">
        <f t="shared" si="2088"/>
        <v>2</v>
      </c>
      <c r="L2235" s="47">
        <f t="shared" si="2088"/>
        <v>2</v>
      </c>
      <c r="M2235" s="47">
        <f t="shared" si="2088"/>
        <v>2</v>
      </c>
      <c r="N2235" s="47">
        <f t="shared" si="2088"/>
        <v>2</v>
      </c>
      <c r="O2235" s="47">
        <f t="shared" si="2088"/>
        <v>2</v>
      </c>
      <c r="P2235" s="47">
        <f t="shared" si="2088"/>
        <v>2</v>
      </c>
      <c r="Q2235" s="47">
        <f>COUNTIF(Q2229:Q2234,"O")</f>
        <v>2</v>
      </c>
      <c r="U2235" s="258"/>
    </row>
    <row r="2236" spans="1:21">
      <c r="A2236" s="779">
        <v>307</v>
      </c>
      <c r="B2236" s="58" t="s">
        <v>32</v>
      </c>
      <c r="C2236" s="58" t="str">
        <f>IF(C7=$V$323,"O",IF(C7=$W$323,"O",IF(C7=$X$323,"O",IF(C7=$Y$323,"O",IF(C7=$Z$323,"O",IF(C7=$AA$323,"O",IF(C7=$AB$323,"O",IF(C7=$AC$323,"O",IF(C7=$AD$323,"O",IF(C7=$AE$323,"O",IF(C7=$AF$323,"O",IF(C7=$AG$323,"O",IF(C7=$AH$323,"O",IF(C7=$AI$323,"O",IF(C7=$AJ$323,"O","X")))))))))))))))</f>
        <v>X</v>
      </c>
      <c r="D2236" s="58" t="str">
        <f t="shared" ref="D2236:Q2236" si="2089">IF(D7=$V$323,"O",IF(D7=$W$323,"O",IF(D7=$X$323,"O",IF(D7=$Y$323,"O",IF(D7=$Z$323,"O",IF(D7=$AA$323,"O",IF(D7=$AB$323,"O",IF(D7=$AC$323,"O",IF(D7=$AD$323,"O",IF(D7=$AE$323,"O",IF(D7=$AF$323,"O",IF(D7=$AG$323,"O",IF(D7=$AH$323,"O",IF(D7=$AI$323,"O",IF(D7=$AJ$323,"O","X")))))))))))))))</f>
        <v>X</v>
      </c>
      <c r="E2236" s="58" t="str">
        <f t="shared" si="2089"/>
        <v>X</v>
      </c>
      <c r="F2236" s="58" t="str">
        <f t="shared" si="2089"/>
        <v>X</v>
      </c>
      <c r="G2236" s="58" t="str">
        <f t="shared" si="2089"/>
        <v>X</v>
      </c>
      <c r="H2236" s="58" t="str">
        <f t="shared" si="2089"/>
        <v>X</v>
      </c>
      <c r="I2236" s="58" t="str">
        <f t="shared" si="2089"/>
        <v>X</v>
      </c>
      <c r="J2236" s="58" t="str">
        <f t="shared" si="2089"/>
        <v>X</v>
      </c>
      <c r="K2236" s="58" t="str">
        <f t="shared" si="2089"/>
        <v>X</v>
      </c>
      <c r="L2236" s="58" t="str">
        <f t="shared" si="2089"/>
        <v>X</v>
      </c>
      <c r="M2236" s="58" t="str">
        <f t="shared" si="2089"/>
        <v>X</v>
      </c>
      <c r="N2236" s="58" t="str">
        <f t="shared" si="2089"/>
        <v>X</v>
      </c>
      <c r="O2236" s="58" t="str">
        <f t="shared" si="2089"/>
        <v>X</v>
      </c>
      <c r="P2236" s="58" t="str">
        <f t="shared" si="2089"/>
        <v>X</v>
      </c>
      <c r="Q2236" s="58" t="str">
        <f t="shared" si="2089"/>
        <v>X</v>
      </c>
      <c r="U2236" s="257"/>
    </row>
    <row r="2237" spans="1:21">
      <c r="A2237" s="780"/>
      <c r="B2237" s="58" t="s">
        <v>33</v>
      </c>
      <c r="C2237" s="58" t="str">
        <f t="shared" ref="C2237:Q2237" si="2090">IF(C8=$V$323,"O",IF(C8=$W$323,"O",IF(C8=$X$323,"O",IF(C8=$Y$323,"O",IF(C8=$Z$323,"O",IF(C8=$AA$323,"O",IF(C8=$AB$323,"O",IF(C8=$AC$323,"O",IF(C8=$AD$323,"O",IF(C8=$AE$323,"O",IF(C8=$AF$323,"O",IF(C8=$AG$323,"O",IF(C8=$AH$323,"O",IF(C8=$AI$323,"O",IF(C8=$AJ$323,"O","X")))))))))))))))</f>
        <v>X</v>
      </c>
      <c r="D2237" s="58" t="str">
        <f t="shared" si="2090"/>
        <v>X</v>
      </c>
      <c r="E2237" s="58" t="str">
        <f t="shared" si="2090"/>
        <v>X</v>
      </c>
      <c r="F2237" s="58" t="str">
        <f t="shared" si="2090"/>
        <v>X</v>
      </c>
      <c r="G2237" s="58" t="str">
        <f t="shared" si="2090"/>
        <v>X</v>
      </c>
      <c r="H2237" s="58" t="str">
        <f t="shared" si="2090"/>
        <v>X</v>
      </c>
      <c r="I2237" s="58" t="str">
        <f t="shared" si="2090"/>
        <v>X</v>
      </c>
      <c r="J2237" s="58" t="str">
        <f t="shared" si="2090"/>
        <v>X</v>
      </c>
      <c r="K2237" s="58" t="str">
        <f t="shared" si="2090"/>
        <v>X</v>
      </c>
      <c r="L2237" s="58" t="str">
        <f t="shared" si="2090"/>
        <v>X</v>
      </c>
      <c r="M2237" s="58" t="str">
        <f t="shared" si="2090"/>
        <v>X</v>
      </c>
      <c r="N2237" s="58" t="str">
        <f t="shared" si="2090"/>
        <v>X</v>
      </c>
      <c r="O2237" s="58" t="str">
        <f t="shared" si="2090"/>
        <v>X</v>
      </c>
      <c r="P2237" s="58" t="str">
        <f t="shared" si="2090"/>
        <v>X</v>
      </c>
      <c r="Q2237" s="58" t="str">
        <f t="shared" si="2090"/>
        <v>X</v>
      </c>
      <c r="U2237" s="258"/>
    </row>
    <row r="2238" spans="1:21">
      <c r="A2238" s="780"/>
      <c r="B2238" s="58" t="s">
        <v>34</v>
      </c>
      <c r="C2238" s="58" t="str">
        <f t="shared" ref="C2238:Q2238" si="2091">IF(C9=$V$323,"O",IF(C9=$W$323,"O",IF(C9=$X$323,"O",IF(C9=$Y$323,"O",IF(C9=$Z$323,"O",IF(C9=$AA$323,"O",IF(C9=$AB$323,"O",IF(C9=$AC$323,"O",IF(C9=$AD$323,"O",IF(C9=$AE$323,"O",IF(C9=$AF$323,"O",IF(C9=$AG$323,"O",IF(C9=$AH$323,"O",IF(C9=$AI$323,"O",IF(C9=$AJ$323,"O","X")))))))))))))))</f>
        <v>O</v>
      </c>
      <c r="D2238" s="58" t="str">
        <f t="shared" si="2091"/>
        <v>O</v>
      </c>
      <c r="E2238" s="58" t="str">
        <f t="shared" si="2091"/>
        <v>O</v>
      </c>
      <c r="F2238" s="58" t="str">
        <f t="shared" si="2091"/>
        <v>O</v>
      </c>
      <c r="G2238" s="58" t="str">
        <f t="shared" si="2091"/>
        <v>O</v>
      </c>
      <c r="H2238" s="58" t="str">
        <f t="shared" si="2091"/>
        <v>O</v>
      </c>
      <c r="I2238" s="58" t="str">
        <f t="shared" si="2091"/>
        <v>O</v>
      </c>
      <c r="J2238" s="58" t="str">
        <f t="shared" si="2091"/>
        <v>O</v>
      </c>
      <c r="K2238" s="58" t="str">
        <f t="shared" si="2091"/>
        <v>O</v>
      </c>
      <c r="L2238" s="58" t="str">
        <f t="shared" si="2091"/>
        <v>O</v>
      </c>
      <c r="M2238" s="58" t="str">
        <f t="shared" si="2091"/>
        <v>O</v>
      </c>
      <c r="N2238" s="58" t="str">
        <f t="shared" si="2091"/>
        <v>O</v>
      </c>
      <c r="O2238" s="58" t="str">
        <f t="shared" si="2091"/>
        <v>O</v>
      </c>
      <c r="P2238" s="58" t="str">
        <f t="shared" si="2091"/>
        <v>O</v>
      </c>
      <c r="Q2238" s="58" t="str">
        <f t="shared" si="2091"/>
        <v>O</v>
      </c>
      <c r="U2238" s="258"/>
    </row>
    <row r="2239" spans="1:21">
      <c r="A2239" s="780"/>
      <c r="B2239" s="58" t="s">
        <v>35</v>
      </c>
      <c r="C2239" s="58" t="str">
        <f t="shared" ref="C2239:Q2239" si="2092">IF(C10=$V$323,"O",IF(C10=$W$323,"O",IF(C10=$X$323,"O",IF(C10=$Y$323,"O",IF(C10=$Z$323,"O",IF(C10=$AA$323,"O",IF(C10=$AB$323,"O",IF(C10=$AC$323,"O",IF(C10=$AD$323,"O",IF(C10=$AE$323,"O",IF(C10=$AF$323,"O",IF(C10=$AG$323,"O",IF(C10=$AH$323,"O",IF(C10=$AI$323,"O",IF(C10=$AJ$323,"O","X")))))))))))))))</f>
        <v>O</v>
      </c>
      <c r="D2239" s="58" t="str">
        <f t="shared" si="2092"/>
        <v>O</v>
      </c>
      <c r="E2239" s="58" t="str">
        <f t="shared" si="2092"/>
        <v>O</v>
      </c>
      <c r="F2239" s="58" t="str">
        <f t="shared" si="2092"/>
        <v>O</v>
      </c>
      <c r="G2239" s="58" t="str">
        <f t="shared" si="2092"/>
        <v>O</v>
      </c>
      <c r="H2239" s="58" t="str">
        <f t="shared" si="2092"/>
        <v>O</v>
      </c>
      <c r="I2239" s="58" t="str">
        <f t="shared" si="2092"/>
        <v>O</v>
      </c>
      <c r="J2239" s="58" t="str">
        <f t="shared" si="2092"/>
        <v>O</v>
      </c>
      <c r="K2239" s="58" t="str">
        <f t="shared" si="2092"/>
        <v>O</v>
      </c>
      <c r="L2239" s="58" t="str">
        <f t="shared" si="2092"/>
        <v>O</v>
      </c>
      <c r="M2239" s="58" t="str">
        <f t="shared" si="2092"/>
        <v>O</v>
      </c>
      <c r="N2239" s="58" t="str">
        <f t="shared" si="2092"/>
        <v>O</v>
      </c>
      <c r="O2239" s="58" t="str">
        <f t="shared" si="2092"/>
        <v>O</v>
      </c>
      <c r="P2239" s="58" t="str">
        <f t="shared" si="2092"/>
        <v>O</v>
      </c>
      <c r="Q2239" s="58" t="str">
        <f t="shared" si="2092"/>
        <v>O</v>
      </c>
      <c r="U2239" s="258"/>
    </row>
    <row r="2240" spans="1:21">
      <c r="A2240" s="780"/>
      <c r="B2240" s="58" t="s">
        <v>36</v>
      </c>
      <c r="C2240" s="58" t="str">
        <f t="shared" ref="C2240:Q2240" si="2093">IF(C11=$V$323,"O",IF(C11=$W$323,"O",IF(C11=$X$323,"O",IF(C11=$Y$323,"O",IF(C11=$Z$323,"O",IF(C11=$AA$323,"O",IF(C11=$AB$323,"O",IF(C11=$AC$323,"O",IF(C11=$AD$323,"O",IF(C11=$AE$323,"O",IF(C11=$AF$323,"O",IF(C11=$AG$323,"O",IF(C11=$AH$323,"O",IF(C11=$AI$323,"O",IF(C11=$AJ$323,"O","X")))))))))))))))</f>
        <v>X</v>
      </c>
      <c r="D2240" s="58" t="str">
        <f t="shared" si="2093"/>
        <v>X</v>
      </c>
      <c r="E2240" s="58" t="str">
        <f t="shared" si="2093"/>
        <v>X</v>
      </c>
      <c r="F2240" s="58" t="str">
        <f t="shared" si="2093"/>
        <v>X</v>
      </c>
      <c r="G2240" s="58" t="str">
        <f t="shared" si="2093"/>
        <v>X</v>
      </c>
      <c r="H2240" s="58" t="str">
        <f t="shared" si="2093"/>
        <v>X</v>
      </c>
      <c r="I2240" s="58" t="str">
        <f t="shared" si="2093"/>
        <v>X</v>
      </c>
      <c r="J2240" s="58" t="str">
        <f t="shared" si="2093"/>
        <v>X</v>
      </c>
      <c r="K2240" s="58" t="str">
        <f t="shared" si="2093"/>
        <v>X</v>
      </c>
      <c r="L2240" s="58" t="str">
        <f t="shared" si="2093"/>
        <v>X</v>
      </c>
      <c r="M2240" s="58" t="str">
        <f t="shared" si="2093"/>
        <v>X</v>
      </c>
      <c r="N2240" s="58" t="str">
        <f t="shared" si="2093"/>
        <v>X</v>
      </c>
      <c r="O2240" s="58" t="str">
        <f t="shared" si="2093"/>
        <v>X</v>
      </c>
      <c r="P2240" s="58" t="str">
        <f t="shared" si="2093"/>
        <v>X</v>
      </c>
      <c r="Q2240" s="58" t="str">
        <f t="shared" si="2093"/>
        <v>X</v>
      </c>
      <c r="U2240" s="258"/>
    </row>
    <row r="2241" spans="1:21">
      <c r="A2241" s="780"/>
      <c r="B2241" s="58" t="s">
        <v>21</v>
      </c>
      <c r="C2241" s="58" t="str">
        <f t="shared" ref="C2241:Q2241" si="2094">IF(C12=$V$323,"O",IF(C12=$W$323,"O",IF(C12=$X$323,"O",IF(C12=$Y$323,"O",IF(C12=$Z$323,"O",IF(C12=$AA$323,"O",IF(C12=$AB$323,"O",IF(C12=$AC$323,"O",IF(C12=$AD$323,"O",IF(C12=$AE$323,"O",IF(C12=$AF$323,"O",IF(C12=$AG$323,"O",IF(C12=$AH$323,"O",IF(C12=$AI$323,"O",IF(C12=$AJ$323,"O","X")))))))))))))))</f>
        <v>X</v>
      </c>
      <c r="D2241" s="58" t="str">
        <f t="shared" si="2094"/>
        <v>X</v>
      </c>
      <c r="E2241" s="58" t="str">
        <f t="shared" si="2094"/>
        <v>X</v>
      </c>
      <c r="F2241" s="58" t="str">
        <f t="shared" si="2094"/>
        <v>X</v>
      </c>
      <c r="G2241" s="58" t="str">
        <f t="shared" si="2094"/>
        <v>X</v>
      </c>
      <c r="H2241" s="58" t="str">
        <f t="shared" si="2094"/>
        <v>X</v>
      </c>
      <c r="I2241" s="58" t="str">
        <f t="shared" si="2094"/>
        <v>X</v>
      </c>
      <c r="J2241" s="58" t="str">
        <f t="shared" si="2094"/>
        <v>X</v>
      </c>
      <c r="K2241" s="58" t="str">
        <f t="shared" si="2094"/>
        <v>X</v>
      </c>
      <c r="L2241" s="58" t="str">
        <f t="shared" si="2094"/>
        <v>X</v>
      </c>
      <c r="M2241" s="58" t="str">
        <f t="shared" si="2094"/>
        <v>X</v>
      </c>
      <c r="N2241" s="58" t="str">
        <f t="shared" si="2094"/>
        <v>X</v>
      </c>
      <c r="O2241" s="58" t="str">
        <f t="shared" si="2094"/>
        <v>X</v>
      </c>
      <c r="P2241" s="58" t="str">
        <f t="shared" si="2094"/>
        <v>X</v>
      </c>
      <c r="Q2241" s="58" t="str">
        <f t="shared" si="2094"/>
        <v>X</v>
      </c>
      <c r="U2241" s="258"/>
    </row>
    <row r="2242" spans="1:21">
      <c r="A2242" s="781"/>
      <c r="B2242" s="30" t="s">
        <v>46</v>
      </c>
      <c r="C2242" s="47">
        <f>COUNTIF(C2236:C2241,"O")</f>
        <v>2</v>
      </c>
      <c r="D2242" s="47">
        <f t="shared" ref="D2242:P2242" si="2095">COUNTIF(D2236:D2241,"O")</f>
        <v>2</v>
      </c>
      <c r="E2242" s="47">
        <f t="shared" si="2095"/>
        <v>2</v>
      </c>
      <c r="F2242" s="47">
        <f t="shared" si="2095"/>
        <v>2</v>
      </c>
      <c r="G2242" s="47">
        <f t="shared" si="2095"/>
        <v>2</v>
      </c>
      <c r="H2242" s="47">
        <f t="shared" si="2095"/>
        <v>2</v>
      </c>
      <c r="I2242" s="47">
        <f t="shared" si="2095"/>
        <v>2</v>
      </c>
      <c r="J2242" s="47">
        <f t="shared" si="2095"/>
        <v>2</v>
      </c>
      <c r="K2242" s="47">
        <f t="shared" si="2095"/>
        <v>2</v>
      </c>
      <c r="L2242" s="47">
        <f t="shared" si="2095"/>
        <v>2</v>
      </c>
      <c r="M2242" s="47">
        <f t="shared" si="2095"/>
        <v>2</v>
      </c>
      <c r="N2242" s="47">
        <f t="shared" si="2095"/>
        <v>2</v>
      </c>
      <c r="O2242" s="47">
        <f t="shared" si="2095"/>
        <v>2</v>
      </c>
      <c r="P2242" s="47">
        <f t="shared" si="2095"/>
        <v>2</v>
      </c>
      <c r="Q2242" s="47">
        <f>COUNTIF(Q2236:Q2241,"O")</f>
        <v>2</v>
      </c>
      <c r="U2242" s="258"/>
    </row>
    <row r="2243" spans="1:21">
      <c r="A2243" s="779">
        <v>308</v>
      </c>
      <c r="B2243" s="58" t="s">
        <v>32</v>
      </c>
      <c r="C2243" s="58" t="str">
        <f>IF(C7=$V$324,"O",IF(C7=$W$324,"O",IF(C7=$X$324,"O",IF(C7=$Y$324,"O",IF(C7=$Z$324,"O",IF(C7=$AA$324,"O",IF(C7=$AB$324,"O",IF(C7=$AC$324,"O",IF(C7=$AD$324,"O",IF(C7=$AE$324,"O",IF(C7=$AF$324,"O",IF(C7=$AG$324,"O",IF(C7=$AH$324,"O",IF(C7=$AI$324,"O",IF(C7=$AJ$324,"O","X")))))))))))))))</f>
        <v>X</v>
      </c>
      <c r="D2243" s="58" t="str">
        <f t="shared" ref="D2243:Q2243" si="2096">IF(D7=$V$324,"O",IF(D7=$W$324,"O",IF(D7=$X$324,"O",IF(D7=$Y$324,"O",IF(D7=$Z$324,"O",IF(D7=$AA$324,"O",IF(D7=$AB$324,"O",IF(D7=$AC$324,"O",IF(D7=$AD$324,"O",IF(D7=$AE$324,"O",IF(D7=$AF$324,"O",IF(D7=$AG$324,"O",IF(D7=$AH$324,"O",IF(D7=$AI$324,"O",IF(D7=$AJ$324,"O","X")))))))))))))))</f>
        <v>X</v>
      </c>
      <c r="E2243" s="58" t="str">
        <f t="shared" si="2096"/>
        <v>X</v>
      </c>
      <c r="F2243" s="58" t="str">
        <f t="shared" si="2096"/>
        <v>X</v>
      </c>
      <c r="G2243" s="58" t="str">
        <f t="shared" si="2096"/>
        <v>X</v>
      </c>
      <c r="H2243" s="58" t="str">
        <f t="shared" si="2096"/>
        <v>X</v>
      </c>
      <c r="I2243" s="58" t="str">
        <f t="shared" si="2096"/>
        <v>X</v>
      </c>
      <c r="J2243" s="58" t="str">
        <f t="shared" si="2096"/>
        <v>X</v>
      </c>
      <c r="K2243" s="58" t="str">
        <f t="shared" si="2096"/>
        <v>X</v>
      </c>
      <c r="L2243" s="58" t="str">
        <f t="shared" si="2096"/>
        <v>X</v>
      </c>
      <c r="M2243" s="58" t="str">
        <f t="shared" si="2096"/>
        <v>X</v>
      </c>
      <c r="N2243" s="58" t="str">
        <f t="shared" si="2096"/>
        <v>X</v>
      </c>
      <c r="O2243" s="58" t="str">
        <f t="shared" si="2096"/>
        <v>X</v>
      </c>
      <c r="P2243" s="58" t="str">
        <f t="shared" si="2096"/>
        <v>X</v>
      </c>
      <c r="Q2243" s="58" t="str">
        <f t="shared" si="2096"/>
        <v>X</v>
      </c>
      <c r="U2243" s="257"/>
    </row>
    <row r="2244" spans="1:21">
      <c r="A2244" s="780"/>
      <c r="B2244" s="58" t="s">
        <v>33</v>
      </c>
      <c r="C2244" s="58" t="str">
        <f t="shared" ref="C2244:Q2244" si="2097">IF(C8=$V$324,"O",IF(C8=$W$324,"O",IF(C8=$X$324,"O",IF(C8=$Y$324,"O",IF(C8=$Z$324,"O",IF(C8=$AA$324,"O",IF(C8=$AB$324,"O",IF(C8=$AC$324,"O",IF(C8=$AD$324,"O",IF(C8=$AE$324,"O",IF(C8=$AF$324,"O",IF(C8=$AG$324,"O",IF(C8=$AH$324,"O",IF(C8=$AI$324,"O",IF(C8=$AJ$324,"O","X")))))))))))))))</f>
        <v>X</v>
      </c>
      <c r="D2244" s="58" t="str">
        <f t="shared" si="2097"/>
        <v>X</v>
      </c>
      <c r="E2244" s="58" t="str">
        <f t="shared" si="2097"/>
        <v>X</v>
      </c>
      <c r="F2244" s="58" t="str">
        <f t="shared" si="2097"/>
        <v>X</v>
      </c>
      <c r="G2244" s="58" t="str">
        <f t="shared" si="2097"/>
        <v>X</v>
      </c>
      <c r="H2244" s="58" t="str">
        <f t="shared" si="2097"/>
        <v>X</v>
      </c>
      <c r="I2244" s="58" t="str">
        <f t="shared" si="2097"/>
        <v>X</v>
      </c>
      <c r="J2244" s="58" t="str">
        <f t="shared" si="2097"/>
        <v>X</v>
      </c>
      <c r="K2244" s="58" t="str">
        <f t="shared" si="2097"/>
        <v>X</v>
      </c>
      <c r="L2244" s="58" t="str">
        <f t="shared" si="2097"/>
        <v>X</v>
      </c>
      <c r="M2244" s="58" t="str">
        <f t="shared" si="2097"/>
        <v>X</v>
      </c>
      <c r="N2244" s="58" t="str">
        <f t="shared" si="2097"/>
        <v>X</v>
      </c>
      <c r="O2244" s="58" t="str">
        <f t="shared" si="2097"/>
        <v>X</v>
      </c>
      <c r="P2244" s="58" t="str">
        <f t="shared" si="2097"/>
        <v>X</v>
      </c>
      <c r="Q2244" s="58" t="str">
        <f t="shared" si="2097"/>
        <v>X</v>
      </c>
      <c r="U2244" s="258"/>
    </row>
    <row r="2245" spans="1:21">
      <c r="A2245" s="780"/>
      <c r="B2245" s="58" t="s">
        <v>34</v>
      </c>
      <c r="C2245" s="58" t="str">
        <f t="shared" ref="C2245:Q2245" si="2098">IF(C9=$V$324,"O",IF(C9=$W$324,"O",IF(C9=$X$324,"O",IF(C9=$Y$324,"O",IF(C9=$Z$324,"O",IF(C9=$AA$324,"O",IF(C9=$AB$324,"O",IF(C9=$AC$324,"O",IF(C9=$AD$324,"O",IF(C9=$AE$324,"O",IF(C9=$AF$324,"O",IF(C9=$AG$324,"O",IF(C9=$AH$324,"O",IF(C9=$AI$324,"O",IF(C9=$AJ$324,"O","X")))))))))))))))</f>
        <v>X</v>
      </c>
      <c r="D2245" s="58" t="str">
        <f t="shared" si="2098"/>
        <v>X</v>
      </c>
      <c r="E2245" s="58" t="str">
        <f t="shared" si="2098"/>
        <v>X</v>
      </c>
      <c r="F2245" s="58" t="str">
        <f t="shared" si="2098"/>
        <v>X</v>
      </c>
      <c r="G2245" s="58" t="str">
        <f t="shared" si="2098"/>
        <v>X</v>
      </c>
      <c r="H2245" s="58" t="str">
        <f t="shared" si="2098"/>
        <v>X</v>
      </c>
      <c r="I2245" s="58" t="str">
        <f t="shared" si="2098"/>
        <v>X</v>
      </c>
      <c r="J2245" s="58" t="str">
        <f t="shared" si="2098"/>
        <v>X</v>
      </c>
      <c r="K2245" s="58" t="str">
        <f t="shared" si="2098"/>
        <v>X</v>
      </c>
      <c r="L2245" s="58" t="str">
        <f t="shared" si="2098"/>
        <v>X</v>
      </c>
      <c r="M2245" s="58" t="str">
        <f t="shared" si="2098"/>
        <v>X</v>
      </c>
      <c r="N2245" s="58" t="str">
        <f t="shared" si="2098"/>
        <v>X</v>
      </c>
      <c r="O2245" s="58" t="str">
        <f t="shared" si="2098"/>
        <v>X</v>
      </c>
      <c r="P2245" s="58" t="str">
        <f t="shared" si="2098"/>
        <v>X</v>
      </c>
      <c r="Q2245" s="58" t="str">
        <f t="shared" si="2098"/>
        <v>X</v>
      </c>
      <c r="U2245" s="257"/>
    </row>
    <row r="2246" spans="1:21">
      <c r="A2246" s="780"/>
      <c r="B2246" s="58" t="s">
        <v>35</v>
      </c>
      <c r="C2246" s="58" t="str">
        <f t="shared" ref="C2246:Q2246" si="2099">IF(C10=$V$324,"O",IF(C10=$W$324,"O",IF(C10=$X$324,"O",IF(C10=$Y$324,"O",IF(C10=$Z$324,"O",IF(C10=$AA$324,"O",IF(C10=$AB$324,"O",IF(C10=$AC$324,"O",IF(C10=$AD$324,"O",IF(C10=$AE$324,"O",IF(C10=$AF$324,"O",IF(C10=$AG$324,"O",IF(C10=$AH$324,"O",IF(C10=$AI$324,"O",IF(C10=$AJ$324,"O","X")))))))))))))))</f>
        <v>X</v>
      </c>
      <c r="D2246" s="58" t="str">
        <f t="shared" si="2099"/>
        <v>X</v>
      </c>
      <c r="E2246" s="58" t="str">
        <f t="shared" si="2099"/>
        <v>X</v>
      </c>
      <c r="F2246" s="58" t="str">
        <f t="shared" si="2099"/>
        <v>X</v>
      </c>
      <c r="G2246" s="58" t="str">
        <f t="shared" si="2099"/>
        <v>X</v>
      </c>
      <c r="H2246" s="58" t="str">
        <f t="shared" si="2099"/>
        <v>X</v>
      </c>
      <c r="I2246" s="58" t="str">
        <f t="shared" si="2099"/>
        <v>X</v>
      </c>
      <c r="J2246" s="58" t="str">
        <f t="shared" si="2099"/>
        <v>X</v>
      </c>
      <c r="K2246" s="58" t="str">
        <f t="shared" si="2099"/>
        <v>X</v>
      </c>
      <c r="L2246" s="58" t="str">
        <f t="shared" si="2099"/>
        <v>X</v>
      </c>
      <c r="M2246" s="58" t="str">
        <f t="shared" si="2099"/>
        <v>X</v>
      </c>
      <c r="N2246" s="58" t="str">
        <f t="shared" si="2099"/>
        <v>X</v>
      </c>
      <c r="O2246" s="58" t="str">
        <f t="shared" si="2099"/>
        <v>X</v>
      </c>
      <c r="P2246" s="58" t="str">
        <f t="shared" si="2099"/>
        <v>X</v>
      </c>
      <c r="Q2246" s="58" t="str">
        <f t="shared" si="2099"/>
        <v>X</v>
      </c>
    </row>
    <row r="2247" spans="1:21">
      <c r="A2247" s="780"/>
      <c r="B2247" s="58" t="s">
        <v>36</v>
      </c>
      <c r="C2247" s="58" t="str">
        <f t="shared" ref="C2247:Q2247" si="2100">IF(C11=$V$324,"O",IF(C11=$W$324,"O",IF(C11=$X$324,"O",IF(C11=$Y$324,"O",IF(C11=$Z$324,"O",IF(C11=$AA$324,"O",IF(C11=$AB$324,"O",IF(C11=$AC$324,"O",IF(C11=$AD$324,"O",IF(C11=$AE$324,"O",IF(C11=$AF$324,"O",IF(C11=$AG$324,"O",IF(C11=$AH$324,"O",IF(C11=$AI$324,"O",IF(C11=$AJ$324,"O","X")))))))))))))))</f>
        <v>O</v>
      </c>
      <c r="D2247" s="58" t="str">
        <f t="shared" si="2100"/>
        <v>O</v>
      </c>
      <c r="E2247" s="58" t="str">
        <f t="shared" si="2100"/>
        <v>O</v>
      </c>
      <c r="F2247" s="58" t="str">
        <f t="shared" si="2100"/>
        <v>O</v>
      </c>
      <c r="G2247" s="58" t="str">
        <f t="shared" si="2100"/>
        <v>O</v>
      </c>
      <c r="H2247" s="58" t="str">
        <f t="shared" si="2100"/>
        <v>O</v>
      </c>
      <c r="I2247" s="58" t="str">
        <f t="shared" si="2100"/>
        <v>O</v>
      </c>
      <c r="J2247" s="58" t="str">
        <f t="shared" si="2100"/>
        <v>O</v>
      </c>
      <c r="K2247" s="58" t="str">
        <f t="shared" si="2100"/>
        <v>O</v>
      </c>
      <c r="L2247" s="58" t="str">
        <f t="shared" si="2100"/>
        <v>O</v>
      </c>
      <c r="M2247" s="58" t="str">
        <f t="shared" si="2100"/>
        <v>O</v>
      </c>
      <c r="N2247" s="58" t="str">
        <f t="shared" si="2100"/>
        <v>O</v>
      </c>
      <c r="O2247" s="58" t="str">
        <f t="shared" si="2100"/>
        <v>O</v>
      </c>
      <c r="P2247" s="58" t="str">
        <f t="shared" si="2100"/>
        <v>O</v>
      </c>
      <c r="Q2247" s="58" t="str">
        <f t="shared" si="2100"/>
        <v>O</v>
      </c>
    </row>
    <row r="2248" spans="1:21">
      <c r="A2248" s="780"/>
      <c r="B2248" s="58" t="s">
        <v>21</v>
      </c>
      <c r="C2248" s="58" t="str">
        <f t="shared" ref="C2248:Q2248" si="2101">IF(C12=$V$324,"O",IF(C12=$W$324,"O",IF(C12=$X$324,"O",IF(C12=$Y$324,"O",IF(C12=$Z$324,"O",IF(C12=$AA$324,"O",IF(C12=$AB$324,"O",IF(C12=$AC$324,"O",IF(C12=$AD$324,"O",IF(C12=$AE$324,"O",IF(C12=$AF$324,"O",IF(C12=$AG$324,"O",IF(C12=$AH$324,"O",IF(C12=$AI$324,"O",IF(C12=$AJ$324,"O","X")))))))))))))))</f>
        <v>O</v>
      </c>
      <c r="D2248" s="58" t="str">
        <f t="shared" si="2101"/>
        <v>O</v>
      </c>
      <c r="E2248" s="58" t="str">
        <f t="shared" si="2101"/>
        <v>O</v>
      </c>
      <c r="F2248" s="58" t="str">
        <f t="shared" si="2101"/>
        <v>O</v>
      </c>
      <c r="G2248" s="58" t="str">
        <f t="shared" si="2101"/>
        <v>O</v>
      </c>
      <c r="H2248" s="58" t="str">
        <f t="shared" si="2101"/>
        <v>O</v>
      </c>
      <c r="I2248" s="58" t="str">
        <f t="shared" si="2101"/>
        <v>O</v>
      </c>
      <c r="J2248" s="58" t="str">
        <f t="shared" si="2101"/>
        <v>O</v>
      </c>
      <c r="K2248" s="58" t="str">
        <f t="shared" si="2101"/>
        <v>O</v>
      </c>
      <c r="L2248" s="58" t="str">
        <f t="shared" si="2101"/>
        <v>O</v>
      </c>
      <c r="M2248" s="58" t="str">
        <f t="shared" si="2101"/>
        <v>O</v>
      </c>
      <c r="N2248" s="58" t="str">
        <f t="shared" si="2101"/>
        <v>O</v>
      </c>
      <c r="O2248" s="58" t="str">
        <f t="shared" si="2101"/>
        <v>O</v>
      </c>
      <c r="P2248" s="58" t="str">
        <f t="shared" si="2101"/>
        <v>O</v>
      </c>
      <c r="Q2248" s="58" t="str">
        <f t="shared" si="2101"/>
        <v>O</v>
      </c>
    </row>
    <row r="2249" spans="1:21">
      <c r="A2249" s="781"/>
      <c r="B2249" s="30" t="s">
        <v>46</v>
      </c>
      <c r="C2249" s="47">
        <f>COUNTIF(C2243:C2248,"O")</f>
        <v>2</v>
      </c>
      <c r="D2249" s="47">
        <f t="shared" ref="D2249:P2249" si="2102">COUNTIF(D2243:D2248,"O")</f>
        <v>2</v>
      </c>
      <c r="E2249" s="47">
        <f t="shared" si="2102"/>
        <v>2</v>
      </c>
      <c r="F2249" s="47">
        <f t="shared" si="2102"/>
        <v>2</v>
      </c>
      <c r="G2249" s="47">
        <f t="shared" si="2102"/>
        <v>2</v>
      </c>
      <c r="H2249" s="47">
        <f t="shared" si="2102"/>
        <v>2</v>
      </c>
      <c r="I2249" s="47">
        <f t="shared" si="2102"/>
        <v>2</v>
      </c>
      <c r="J2249" s="47">
        <f t="shared" si="2102"/>
        <v>2</v>
      </c>
      <c r="K2249" s="47">
        <f t="shared" si="2102"/>
        <v>2</v>
      </c>
      <c r="L2249" s="47">
        <f t="shared" si="2102"/>
        <v>2</v>
      </c>
      <c r="M2249" s="47">
        <f t="shared" si="2102"/>
        <v>2</v>
      </c>
      <c r="N2249" s="47">
        <f t="shared" si="2102"/>
        <v>2</v>
      </c>
      <c r="O2249" s="47">
        <f t="shared" si="2102"/>
        <v>2</v>
      </c>
      <c r="P2249" s="47">
        <f t="shared" si="2102"/>
        <v>2</v>
      </c>
      <c r="Q2249" s="47">
        <f>COUNTIF(Q2243:Q2248,"O")</f>
        <v>2</v>
      </c>
    </row>
    <row r="2250" spans="1:21">
      <c r="A2250" s="22">
        <v>309</v>
      </c>
      <c r="B2250" s="154"/>
      <c r="C2250" s="58" t="str">
        <f>C2235&amp;C2242&amp;C2249</f>
        <v>222</v>
      </c>
      <c r="D2250" s="58" t="str">
        <f t="shared" ref="D2250:M2250" si="2103">D2235&amp;D2242&amp;D2249</f>
        <v>222</v>
      </c>
      <c r="E2250" s="58" t="str">
        <f t="shared" si="2103"/>
        <v>222</v>
      </c>
      <c r="F2250" s="58" t="str">
        <f t="shared" si="2103"/>
        <v>222</v>
      </c>
      <c r="G2250" s="58" t="str">
        <f t="shared" si="2103"/>
        <v>222</v>
      </c>
      <c r="H2250" s="58" t="str">
        <f t="shared" si="2103"/>
        <v>222</v>
      </c>
      <c r="I2250" s="58" t="str">
        <f t="shared" si="2103"/>
        <v>222</v>
      </c>
      <c r="J2250" s="58" t="str">
        <f t="shared" si="2103"/>
        <v>222</v>
      </c>
      <c r="K2250" s="58" t="str">
        <f t="shared" si="2103"/>
        <v>222</v>
      </c>
      <c r="L2250" s="58" t="str">
        <f t="shared" si="2103"/>
        <v>222</v>
      </c>
      <c r="M2250" s="58" t="str">
        <f t="shared" si="2103"/>
        <v>222</v>
      </c>
      <c r="N2250" s="58" t="str">
        <f>N2235&amp;N2242&amp;N2249</f>
        <v>222</v>
      </c>
      <c r="O2250" s="58" t="str">
        <f>O2235&amp;O2242&amp;O2249</f>
        <v>222</v>
      </c>
      <c r="P2250" s="58" t="str">
        <f>P2235&amp;P2242&amp;P2249</f>
        <v>222</v>
      </c>
      <c r="Q2250" s="58" t="str">
        <f>Q2235&amp;Q2242&amp;Q2249</f>
        <v>222</v>
      </c>
    </row>
    <row r="2251" spans="1:21">
      <c r="A2251" s="779">
        <v>310</v>
      </c>
      <c r="B2251" s="58" t="s">
        <v>32</v>
      </c>
      <c r="C2251" s="58" t="str">
        <f>IF(C7=$V$326,"O",IF(C7=$W$326,"O",IF(C7=$X$326,"O",IF(C7=$Y$326,"O",IF(C7=$Z$326,"O",IF(C7=$AA$326,"O",IF(C7=$AB$326,"O",IF(C7=$AC$326,"O",IF(C7=$AD$326,"O",IF(C7=$AE$326,"O",IF(C7=$AF$326,"O",IF(C7=$AG$326,"O",IF(C7=$AH$326,"O",IF(C7=$AI$326,"O","X"))))))))))))))</f>
        <v>O</v>
      </c>
      <c r="D2251" s="58" t="str">
        <f t="shared" ref="D2251:Q2251" si="2104">IF(D7=$V$326,"O",IF(D7=$W$326,"O",IF(D7=$X$326,"O",IF(D7=$Y$326,"O",IF(D7=$Z$326,"O",IF(D7=$AA$326,"O",IF(D7=$AB$326,"O",IF(D7=$AC$326,"O",IF(D7=$AD$326,"O",IF(D7=$AE$326,"O",IF(D7=$AF$326,"O",IF(D7=$AG$326,"O",IF(D7=$AH$326,"O",IF(D7=$AI$326,"O","X"))))))))))))))</f>
        <v>O</v>
      </c>
      <c r="E2251" s="58" t="str">
        <f t="shared" si="2104"/>
        <v>O</v>
      </c>
      <c r="F2251" s="58" t="str">
        <f t="shared" si="2104"/>
        <v>O</v>
      </c>
      <c r="G2251" s="58" t="str">
        <f t="shared" si="2104"/>
        <v>O</v>
      </c>
      <c r="H2251" s="58" t="str">
        <f t="shared" si="2104"/>
        <v>O</v>
      </c>
      <c r="I2251" s="58" t="str">
        <f t="shared" si="2104"/>
        <v>O</v>
      </c>
      <c r="J2251" s="58" t="str">
        <f t="shared" si="2104"/>
        <v>O</v>
      </c>
      <c r="K2251" s="58" t="str">
        <f t="shared" si="2104"/>
        <v>O</v>
      </c>
      <c r="L2251" s="58" t="str">
        <f t="shared" si="2104"/>
        <v>O</v>
      </c>
      <c r="M2251" s="58" t="str">
        <f t="shared" si="2104"/>
        <v>O</v>
      </c>
      <c r="N2251" s="58" t="str">
        <f t="shared" si="2104"/>
        <v>O</v>
      </c>
      <c r="O2251" s="58" t="str">
        <f t="shared" si="2104"/>
        <v>O</v>
      </c>
      <c r="P2251" s="58" t="str">
        <f t="shared" si="2104"/>
        <v>O</v>
      </c>
      <c r="Q2251" s="58" t="str">
        <f t="shared" si="2104"/>
        <v>O</v>
      </c>
      <c r="T2251" s="258"/>
    </row>
    <row r="2252" spans="1:21">
      <c r="A2252" s="780"/>
      <c r="B2252" s="58" t="s">
        <v>33</v>
      </c>
      <c r="C2252" s="58" t="str">
        <f t="shared" ref="C2252:Q2252" si="2105">IF(C8=$V$326,"O",IF(C8=$W$326,"O",IF(C8=$X$326,"O",IF(C8=$Y$326,"O",IF(C8=$Z$326,"O",IF(C8=$AA$326,"O",IF(C8=$AB$326,"O",IF(C8=$AC$326,"O",IF(C8=$AD$326,"O",IF(C8=$AE$326,"O",IF(C8=$AF$326,"O",IF(C8=$AG$326,"O",IF(C8=$AH$326,"O",IF(C8=$AI$326,"O","X"))))))))))))))</f>
        <v>O</v>
      </c>
      <c r="D2252" s="58" t="str">
        <f t="shared" si="2105"/>
        <v>O</v>
      </c>
      <c r="E2252" s="58" t="str">
        <f t="shared" si="2105"/>
        <v>O</v>
      </c>
      <c r="F2252" s="58" t="str">
        <f t="shared" si="2105"/>
        <v>O</v>
      </c>
      <c r="G2252" s="58" t="str">
        <f t="shared" si="2105"/>
        <v>O</v>
      </c>
      <c r="H2252" s="58" t="str">
        <f t="shared" si="2105"/>
        <v>O</v>
      </c>
      <c r="I2252" s="58" t="str">
        <f t="shared" si="2105"/>
        <v>O</v>
      </c>
      <c r="J2252" s="58" t="str">
        <f t="shared" si="2105"/>
        <v>O</v>
      </c>
      <c r="K2252" s="58" t="str">
        <f t="shared" si="2105"/>
        <v>O</v>
      </c>
      <c r="L2252" s="58" t="str">
        <f t="shared" si="2105"/>
        <v>O</v>
      </c>
      <c r="M2252" s="58" t="str">
        <f t="shared" si="2105"/>
        <v>O</v>
      </c>
      <c r="N2252" s="58" t="str">
        <f t="shared" si="2105"/>
        <v>O</v>
      </c>
      <c r="O2252" s="58" t="str">
        <f t="shared" si="2105"/>
        <v>O</v>
      </c>
      <c r="P2252" s="58" t="str">
        <f t="shared" si="2105"/>
        <v>O</v>
      </c>
      <c r="Q2252" s="58" t="str">
        <f t="shared" si="2105"/>
        <v>O</v>
      </c>
      <c r="T2252" s="258"/>
    </row>
    <row r="2253" spans="1:21">
      <c r="A2253" s="780"/>
      <c r="B2253" s="58" t="s">
        <v>34</v>
      </c>
      <c r="C2253" s="58" t="str">
        <f t="shared" ref="C2253:Q2253" si="2106">IF(C9=$V$326,"O",IF(C9=$W$326,"O",IF(C9=$X$326,"O",IF(C9=$Y$326,"O",IF(C9=$Z$326,"O",IF(C9=$AA$326,"O",IF(C9=$AB$326,"O",IF(C9=$AC$326,"O",IF(C9=$AD$326,"O",IF(C9=$AE$326,"O",IF(C9=$AF$326,"O",IF(C9=$AG$326,"O",IF(C9=$AH$326,"O",IF(C9=$AI$326,"O","X"))))))))))))))</f>
        <v>X</v>
      </c>
      <c r="D2253" s="58" t="str">
        <f t="shared" si="2106"/>
        <v>X</v>
      </c>
      <c r="E2253" s="58" t="str">
        <f t="shared" si="2106"/>
        <v>X</v>
      </c>
      <c r="F2253" s="58" t="str">
        <f t="shared" si="2106"/>
        <v>X</v>
      </c>
      <c r="G2253" s="58" t="str">
        <f t="shared" si="2106"/>
        <v>X</v>
      </c>
      <c r="H2253" s="58" t="str">
        <f t="shared" si="2106"/>
        <v>X</v>
      </c>
      <c r="I2253" s="58" t="str">
        <f t="shared" si="2106"/>
        <v>X</v>
      </c>
      <c r="J2253" s="58" t="str">
        <f t="shared" si="2106"/>
        <v>X</v>
      </c>
      <c r="K2253" s="58" t="str">
        <f t="shared" si="2106"/>
        <v>X</v>
      </c>
      <c r="L2253" s="58" t="str">
        <f t="shared" si="2106"/>
        <v>X</v>
      </c>
      <c r="M2253" s="58" t="str">
        <f t="shared" si="2106"/>
        <v>X</v>
      </c>
      <c r="N2253" s="58" t="str">
        <f t="shared" si="2106"/>
        <v>X</v>
      </c>
      <c r="O2253" s="58" t="str">
        <f t="shared" si="2106"/>
        <v>X</v>
      </c>
      <c r="P2253" s="58" t="str">
        <f t="shared" si="2106"/>
        <v>X</v>
      </c>
      <c r="Q2253" s="58" t="str">
        <f t="shared" si="2106"/>
        <v>X</v>
      </c>
      <c r="T2253" s="258"/>
    </row>
    <row r="2254" spans="1:21">
      <c r="A2254" s="780"/>
      <c r="B2254" s="58" t="s">
        <v>35</v>
      </c>
      <c r="C2254" s="58" t="str">
        <f t="shared" ref="C2254:Q2254" si="2107">IF(C10=$V$326,"O",IF(C10=$W$326,"O",IF(C10=$X$326,"O",IF(C10=$Y$326,"O",IF(C10=$Z$326,"O",IF(C10=$AA$326,"O",IF(C10=$AB$326,"O",IF(C10=$AC$326,"O",IF(C10=$AD$326,"O",IF(C10=$AE$326,"O",IF(C10=$AF$326,"O",IF(C10=$AG$326,"O",IF(C10=$AH$326,"O",IF(C10=$AI$326,"O","X"))))))))))))))</f>
        <v>X</v>
      </c>
      <c r="D2254" s="58" t="str">
        <f t="shared" si="2107"/>
        <v>X</v>
      </c>
      <c r="E2254" s="58" t="str">
        <f t="shared" si="2107"/>
        <v>X</v>
      </c>
      <c r="F2254" s="58" t="str">
        <f t="shared" si="2107"/>
        <v>X</v>
      </c>
      <c r="G2254" s="58" t="str">
        <f t="shared" si="2107"/>
        <v>X</v>
      </c>
      <c r="H2254" s="58" t="str">
        <f t="shared" si="2107"/>
        <v>X</v>
      </c>
      <c r="I2254" s="58" t="str">
        <f t="shared" si="2107"/>
        <v>X</v>
      </c>
      <c r="J2254" s="58" t="str">
        <f t="shared" si="2107"/>
        <v>X</v>
      </c>
      <c r="K2254" s="58" t="str">
        <f t="shared" si="2107"/>
        <v>X</v>
      </c>
      <c r="L2254" s="58" t="str">
        <f t="shared" si="2107"/>
        <v>X</v>
      </c>
      <c r="M2254" s="58" t="str">
        <f t="shared" si="2107"/>
        <v>X</v>
      </c>
      <c r="N2254" s="58" t="str">
        <f t="shared" si="2107"/>
        <v>X</v>
      </c>
      <c r="O2254" s="58" t="str">
        <f t="shared" si="2107"/>
        <v>X</v>
      </c>
      <c r="P2254" s="58" t="str">
        <f t="shared" si="2107"/>
        <v>X</v>
      </c>
      <c r="Q2254" s="58" t="str">
        <f t="shared" si="2107"/>
        <v>X</v>
      </c>
      <c r="T2254" s="258"/>
    </row>
    <row r="2255" spans="1:21">
      <c r="A2255" s="780"/>
      <c r="B2255" s="58" t="s">
        <v>36</v>
      </c>
      <c r="C2255" s="58" t="str">
        <f t="shared" ref="C2255:Q2255" si="2108">IF(C11=$V$326,"O",IF(C11=$W$326,"O",IF(C11=$X$326,"O",IF(C11=$Y$326,"O",IF(C11=$Z$326,"O",IF(C11=$AA$326,"O",IF(C11=$AB$326,"O",IF(C11=$AC$326,"O",IF(C11=$AD$326,"O",IF(C11=$AE$326,"O",IF(C11=$AF$326,"O",IF(C11=$AG$326,"O",IF(C11=$AH$326,"O",IF(C11=$AI$326,"O","X"))))))))))))))</f>
        <v>X</v>
      </c>
      <c r="D2255" s="58" t="str">
        <f t="shared" si="2108"/>
        <v>X</v>
      </c>
      <c r="E2255" s="58" t="str">
        <f t="shared" si="2108"/>
        <v>X</v>
      </c>
      <c r="F2255" s="58" t="str">
        <f t="shared" si="2108"/>
        <v>X</v>
      </c>
      <c r="G2255" s="58" t="str">
        <f t="shared" si="2108"/>
        <v>X</v>
      </c>
      <c r="H2255" s="58" t="str">
        <f t="shared" si="2108"/>
        <v>X</v>
      </c>
      <c r="I2255" s="58" t="str">
        <f t="shared" si="2108"/>
        <v>X</v>
      </c>
      <c r="J2255" s="58" t="str">
        <f t="shared" si="2108"/>
        <v>X</v>
      </c>
      <c r="K2255" s="58" t="str">
        <f t="shared" si="2108"/>
        <v>X</v>
      </c>
      <c r="L2255" s="58" t="str">
        <f t="shared" si="2108"/>
        <v>X</v>
      </c>
      <c r="M2255" s="58" t="str">
        <f t="shared" si="2108"/>
        <v>X</v>
      </c>
      <c r="N2255" s="58" t="str">
        <f t="shared" si="2108"/>
        <v>X</v>
      </c>
      <c r="O2255" s="58" t="str">
        <f t="shared" si="2108"/>
        <v>X</v>
      </c>
      <c r="P2255" s="58" t="str">
        <f t="shared" si="2108"/>
        <v>X</v>
      </c>
      <c r="Q2255" s="58" t="str">
        <f t="shared" si="2108"/>
        <v>X</v>
      </c>
      <c r="T2255" s="258"/>
    </row>
    <row r="2256" spans="1:21">
      <c r="A2256" s="780"/>
      <c r="B2256" s="58" t="s">
        <v>21</v>
      </c>
      <c r="C2256" s="58" t="str">
        <f t="shared" ref="C2256:Q2256" si="2109">IF(C12=$V$326,"O",IF(C12=$W$326,"O",IF(C12=$X$326,"O",IF(C12=$Y$326,"O",IF(C12=$Z$326,"O",IF(C12=$AA$326,"O",IF(C12=$AB$326,"O",IF(C12=$AC$326,"O",IF(C12=$AD$326,"O",IF(C12=$AE$326,"O",IF(C12=$AF$326,"O",IF(C12=$AG$326,"O",IF(C12=$AH$326,"O",IF(C12=$AI$326,"O","X"))))))))))))))</f>
        <v>X</v>
      </c>
      <c r="D2256" s="58" t="str">
        <f t="shared" si="2109"/>
        <v>X</v>
      </c>
      <c r="E2256" s="58" t="str">
        <f t="shared" si="2109"/>
        <v>X</v>
      </c>
      <c r="F2256" s="58" t="str">
        <f t="shared" si="2109"/>
        <v>X</v>
      </c>
      <c r="G2256" s="58" t="str">
        <f t="shared" si="2109"/>
        <v>X</v>
      </c>
      <c r="H2256" s="58" t="str">
        <f t="shared" si="2109"/>
        <v>X</v>
      </c>
      <c r="I2256" s="58" t="str">
        <f t="shared" si="2109"/>
        <v>X</v>
      </c>
      <c r="J2256" s="58" t="str">
        <f t="shared" si="2109"/>
        <v>X</v>
      </c>
      <c r="K2256" s="58" t="str">
        <f t="shared" si="2109"/>
        <v>X</v>
      </c>
      <c r="L2256" s="58" t="str">
        <f t="shared" si="2109"/>
        <v>X</v>
      </c>
      <c r="M2256" s="58" t="str">
        <f t="shared" si="2109"/>
        <v>X</v>
      </c>
      <c r="N2256" s="58" t="str">
        <f t="shared" si="2109"/>
        <v>X</v>
      </c>
      <c r="O2256" s="58" t="str">
        <f t="shared" si="2109"/>
        <v>X</v>
      </c>
      <c r="P2256" s="58" t="str">
        <f t="shared" si="2109"/>
        <v>X</v>
      </c>
      <c r="Q2256" s="58" t="str">
        <f t="shared" si="2109"/>
        <v>X</v>
      </c>
      <c r="T2256" s="258"/>
    </row>
    <row r="2257" spans="1:20">
      <c r="A2257" s="781"/>
      <c r="B2257" s="30" t="s">
        <v>46</v>
      </c>
      <c r="C2257" s="47">
        <f>COUNTIF(C2251:C2256,"O")</f>
        <v>2</v>
      </c>
      <c r="D2257" s="47">
        <f t="shared" ref="D2257:P2257" si="2110">COUNTIF(D2251:D2256,"O")</f>
        <v>2</v>
      </c>
      <c r="E2257" s="47">
        <f t="shared" si="2110"/>
        <v>2</v>
      </c>
      <c r="F2257" s="47">
        <f t="shared" si="2110"/>
        <v>2</v>
      </c>
      <c r="G2257" s="47">
        <f t="shared" si="2110"/>
        <v>2</v>
      </c>
      <c r="H2257" s="47">
        <f t="shared" si="2110"/>
        <v>2</v>
      </c>
      <c r="I2257" s="47">
        <f t="shared" si="2110"/>
        <v>2</v>
      </c>
      <c r="J2257" s="47">
        <f t="shared" si="2110"/>
        <v>2</v>
      </c>
      <c r="K2257" s="47">
        <f t="shared" si="2110"/>
        <v>2</v>
      </c>
      <c r="L2257" s="47">
        <f t="shared" si="2110"/>
        <v>2</v>
      </c>
      <c r="M2257" s="47">
        <f t="shared" si="2110"/>
        <v>2</v>
      </c>
      <c r="N2257" s="47">
        <f t="shared" si="2110"/>
        <v>2</v>
      </c>
      <c r="O2257" s="47">
        <f t="shared" si="2110"/>
        <v>2</v>
      </c>
      <c r="P2257" s="47">
        <f t="shared" si="2110"/>
        <v>2</v>
      </c>
      <c r="Q2257" s="47">
        <f>COUNTIF(Q2251:Q2256,"O")</f>
        <v>2</v>
      </c>
      <c r="T2257" s="258"/>
    </row>
    <row r="2258" spans="1:20">
      <c r="A2258" s="779">
        <v>311</v>
      </c>
      <c r="B2258" s="58" t="s">
        <v>32</v>
      </c>
      <c r="C2258" s="58" t="str">
        <f>IF(C7=$V$327,"O",IF(C7=$W$327,"O",IF(C7=$X$327,"O",IF(C7=$Y$327,"O",IF(C7=$Z$327,"O",IF(C7=$AA$327,"O",IF(C7=$AB$327,"O",IF(C7=$AC$327,"O",IF(C7=$AD$327,"O",IF(C7=$AE$327,"O",IF(C7=$AF$327,"O",IF(C7=$AG$327,"O",IF(C7=$AH$327,"O","X")))))))))))))</f>
        <v>X</v>
      </c>
      <c r="D2258" s="58" t="str">
        <f t="shared" ref="D2258:Q2258" si="2111">IF(D7=$V$327,"O",IF(D7=$W$327,"O",IF(D7=$X$327,"O",IF(D7=$Y$327,"O",IF(D7=$Z$327,"O",IF(D7=$AA$327,"O",IF(D7=$AB$327,"O",IF(D7=$AC$327,"O",IF(D7=$AD$327,"O",IF(D7=$AE$327,"O",IF(D7=$AF$327,"O",IF(D7=$AG$327,"O",IF(D7=$AH$327,"O","X")))))))))))))</f>
        <v>X</v>
      </c>
      <c r="E2258" s="58" t="str">
        <f t="shared" si="2111"/>
        <v>X</v>
      </c>
      <c r="F2258" s="58" t="str">
        <f t="shared" si="2111"/>
        <v>X</v>
      </c>
      <c r="G2258" s="58" t="str">
        <f t="shared" si="2111"/>
        <v>X</v>
      </c>
      <c r="H2258" s="58" t="str">
        <f t="shared" si="2111"/>
        <v>X</v>
      </c>
      <c r="I2258" s="58" t="str">
        <f t="shared" si="2111"/>
        <v>X</v>
      </c>
      <c r="J2258" s="58" t="str">
        <f t="shared" si="2111"/>
        <v>X</v>
      </c>
      <c r="K2258" s="58" t="str">
        <f t="shared" si="2111"/>
        <v>X</v>
      </c>
      <c r="L2258" s="58" t="str">
        <f t="shared" si="2111"/>
        <v>X</v>
      </c>
      <c r="M2258" s="58" t="str">
        <f t="shared" si="2111"/>
        <v>X</v>
      </c>
      <c r="N2258" s="58" t="str">
        <f t="shared" si="2111"/>
        <v>X</v>
      </c>
      <c r="O2258" s="58" t="str">
        <f t="shared" si="2111"/>
        <v>X</v>
      </c>
      <c r="P2258" s="58" t="str">
        <f t="shared" si="2111"/>
        <v>X</v>
      </c>
      <c r="Q2258" s="58" t="str">
        <f t="shared" si="2111"/>
        <v>X</v>
      </c>
      <c r="T2258" s="258"/>
    </row>
    <row r="2259" spans="1:20">
      <c r="A2259" s="780"/>
      <c r="B2259" s="58" t="s">
        <v>33</v>
      </c>
      <c r="C2259" s="58" t="str">
        <f t="shared" ref="C2259:Q2259" si="2112">IF(C8=$V$327,"O",IF(C8=$W$327,"O",IF(C8=$X$327,"O",IF(C8=$Y$327,"O",IF(C8=$Z$327,"O",IF(C8=$AA$327,"O",IF(C8=$AB$327,"O",IF(C8=$AC$327,"O",IF(C8=$AD$327,"O",IF(C8=$AE$327,"O",IF(C8=$AF$327,"O",IF(C8=$AG$327,"O",IF(C8=$AH$327,"O","X")))))))))))))</f>
        <v>X</v>
      </c>
      <c r="D2259" s="58" t="str">
        <f t="shared" si="2112"/>
        <v>X</v>
      </c>
      <c r="E2259" s="58" t="str">
        <f t="shared" si="2112"/>
        <v>X</v>
      </c>
      <c r="F2259" s="58" t="str">
        <f t="shared" si="2112"/>
        <v>X</v>
      </c>
      <c r="G2259" s="58" t="str">
        <f t="shared" si="2112"/>
        <v>X</v>
      </c>
      <c r="H2259" s="58" t="str">
        <f t="shared" si="2112"/>
        <v>X</v>
      </c>
      <c r="I2259" s="58" t="str">
        <f t="shared" si="2112"/>
        <v>X</v>
      </c>
      <c r="J2259" s="58" t="str">
        <f t="shared" si="2112"/>
        <v>X</v>
      </c>
      <c r="K2259" s="58" t="str">
        <f t="shared" si="2112"/>
        <v>X</v>
      </c>
      <c r="L2259" s="58" t="str">
        <f t="shared" si="2112"/>
        <v>X</v>
      </c>
      <c r="M2259" s="58" t="str">
        <f t="shared" si="2112"/>
        <v>X</v>
      </c>
      <c r="N2259" s="58" t="str">
        <f t="shared" si="2112"/>
        <v>X</v>
      </c>
      <c r="O2259" s="58" t="str">
        <f t="shared" si="2112"/>
        <v>X</v>
      </c>
      <c r="P2259" s="58" t="str">
        <f t="shared" si="2112"/>
        <v>X</v>
      </c>
      <c r="Q2259" s="58" t="str">
        <f t="shared" si="2112"/>
        <v>X</v>
      </c>
      <c r="T2259" s="258"/>
    </row>
    <row r="2260" spans="1:20">
      <c r="A2260" s="780"/>
      <c r="B2260" s="58" t="s">
        <v>34</v>
      </c>
      <c r="C2260" s="58" t="str">
        <f t="shared" ref="C2260:Q2260" si="2113">IF(C9=$V$327,"O",IF(C9=$W$327,"O",IF(C9=$X$327,"O",IF(C9=$Y$327,"O",IF(C9=$Z$327,"O",IF(C9=$AA$327,"O",IF(C9=$AB$327,"O",IF(C9=$AC$327,"O",IF(C9=$AD$327,"O",IF(C9=$AE$327,"O",IF(C9=$AF$327,"O",IF(C9=$AG$327,"O",IF(C9=$AH$327,"O","X")))))))))))))</f>
        <v>O</v>
      </c>
      <c r="D2260" s="58" t="str">
        <f t="shared" si="2113"/>
        <v>O</v>
      </c>
      <c r="E2260" s="58" t="str">
        <f t="shared" si="2113"/>
        <v>O</v>
      </c>
      <c r="F2260" s="58" t="str">
        <f t="shared" si="2113"/>
        <v>O</v>
      </c>
      <c r="G2260" s="58" t="str">
        <f t="shared" si="2113"/>
        <v>O</v>
      </c>
      <c r="H2260" s="58" t="str">
        <f t="shared" si="2113"/>
        <v>O</v>
      </c>
      <c r="I2260" s="58" t="str">
        <f t="shared" si="2113"/>
        <v>O</v>
      </c>
      <c r="J2260" s="58" t="str">
        <f t="shared" si="2113"/>
        <v>O</v>
      </c>
      <c r="K2260" s="58" t="str">
        <f t="shared" si="2113"/>
        <v>O</v>
      </c>
      <c r="L2260" s="58" t="str">
        <f t="shared" si="2113"/>
        <v>O</v>
      </c>
      <c r="M2260" s="58" t="str">
        <f t="shared" si="2113"/>
        <v>O</v>
      </c>
      <c r="N2260" s="58" t="str">
        <f t="shared" si="2113"/>
        <v>O</v>
      </c>
      <c r="O2260" s="58" t="str">
        <f t="shared" si="2113"/>
        <v>O</v>
      </c>
      <c r="P2260" s="58" t="str">
        <f t="shared" si="2113"/>
        <v>O</v>
      </c>
      <c r="Q2260" s="58" t="str">
        <f t="shared" si="2113"/>
        <v>O</v>
      </c>
      <c r="T2260" s="258"/>
    </row>
    <row r="2261" spans="1:20">
      <c r="A2261" s="780"/>
      <c r="B2261" s="58" t="s">
        <v>35</v>
      </c>
      <c r="C2261" s="58" t="str">
        <f t="shared" ref="C2261:Q2261" si="2114">IF(C10=$V$327,"O",IF(C10=$W$327,"O",IF(C10=$X$327,"O",IF(C10=$Y$327,"O",IF(C10=$Z$327,"O",IF(C10=$AA$327,"O",IF(C10=$AB$327,"O",IF(C10=$AC$327,"O",IF(C10=$AD$327,"O",IF(C10=$AE$327,"O",IF(C10=$AF$327,"O",IF(C10=$AG$327,"O",IF(C10=$AH$327,"O","X")))))))))))))</f>
        <v>X</v>
      </c>
      <c r="D2261" s="58" t="str">
        <f t="shared" si="2114"/>
        <v>X</v>
      </c>
      <c r="E2261" s="58" t="str">
        <f t="shared" si="2114"/>
        <v>X</v>
      </c>
      <c r="F2261" s="58" t="str">
        <f t="shared" si="2114"/>
        <v>X</v>
      </c>
      <c r="G2261" s="58" t="str">
        <f t="shared" si="2114"/>
        <v>X</v>
      </c>
      <c r="H2261" s="58" t="str">
        <f t="shared" si="2114"/>
        <v>X</v>
      </c>
      <c r="I2261" s="58" t="str">
        <f t="shared" si="2114"/>
        <v>X</v>
      </c>
      <c r="J2261" s="58" t="str">
        <f t="shared" si="2114"/>
        <v>X</v>
      </c>
      <c r="K2261" s="58" t="str">
        <f t="shared" si="2114"/>
        <v>X</v>
      </c>
      <c r="L2261" s="58" t="str">
        <f t="shared" si="2114"/>
        <v>X</v>
      </c>
      <c r="M2261" s="58" t="str">
        <f t="shared" si="2114"/>
        <v>X</v>
      </c>
      <c r="N2261" s="58" t="str">
        <f t="shared" si="2114"/>
        <v>X</v>
      </c>
      <c r="O2261" s="58" t="str">
        <f t="shared" si="2114"/>
        <v>X</v>
      </c>
      <c r="P2261" s="58" t="str">
        <f t="shared" si="2114"/>
        <v>X</v>
      </c>
      <c r="Q2261" s="58" t="str">
        <f t="shared" si="2114"/>
        <v>X</v>
      </c>
      <c r="T2261" s="258"/>
    </row>
    <row r="2262" spans="1:20">
      <c r="A2262" s="780"/>
      <c r="B2262" s="58" t="s">
        <v>36</v>
      </c>
      <c r="C2262" s="58" t="str">
        <f t="shared" ref="C2262:Q2262" si="2115">IF(C11=$V$327,"O",IF(C11=$W$327,"O",IF(C11=$X$327,"O",IF(C11=$Y$327,"O",IF(C11=$Z$327,"O",IF(C11=$AA$327,"O",IF(C11=$AB$327,"O",IF(C11=$AC$327,"O",IF(C11=$AD$327,"O",IF(C11=$AE$327,"O",IF(C11=$AF$327,"O",IF(C11=$AG$327,"O",IF(C11=$AH$327,"O","X")))))))))))))</f>
        <v>X</v>
      </c>
      <c r="D2262" s="58" t="str">
        <f t="shared" si="2115"/>
        <v>X</v>
      </c>
      <c r="E2262" s="58" t="str">
        <f t="shared" si="2115"/>
        <v>X</v>
      </c>
      <c r="F2262" s="58" t="str">
        <f t="shared" si="2115"/>
        <v>X</v>
      </c>
      <c r="G2262" s="58" t="str">
        <f t="shared" si="2115"/>
        <v>X</v>
      </c>
      <c r="H2262" s="58" t="str">
        <f t="shared" si="2115"/>
        <v>X</v>
      </c>
      <c r="I2262" s="58" t="str">
        <f t="shared" si="2115"/>
        <v>X</v>
      </c>
      <c r="J2262" s="58" t="str">
        <f t="shared" si="2115"/>
        <v>X</v>
      </c>
      <c r="K2262" s="58" t="str">
        <f t="shared" si="2115"/>
        <v>X</v>
      </c>
      <c r="L2262" s="58" t="str">
        <f t="shared" si="2115"/>
        <v>X</v>
      </c>
      <c r="M2262" s="58" t="str">
        <f t="shared" si="2115"/>
        <v>X</v>
      </c>
      <c r="N2262" s="58" t="str">
        <f t="shared" si="2115"/>
        <v>X</v>
      </c>
      <c r="O2262" s="58" t="str">
        <f t="shared" si="2115"/>
        <v>X</v>
      </c>
      <c r="P2262" s="58" t="str">
        <f t="shared" si="2115"/>
        <v>X</v>
      </c>
      <c r="Q2262" s="58" t="str">
        <f t="shared" si="2115"/>
        <v>X</v>
      </c>
    </row>
    <row r="2263" spans="1:20">
      <c r="A2263" s="780"/>
      <c r="B2263" s="58" t="s">
        <v>21</v>
      </c>
      <c r="C2263" s="58" t="str">
        <f t="shared" ref="C2263:Q2263" si="2116">IF(C12=$V$327,"O",IF(C12=$W$327,"O",IF(C12=$X$327,"O",IF(C12=$Y$327,"O",IF(C12=$Z$327,"O",IF(C12=$AA$327,"O",IF(C12=$AB$327,"O",IF(C12=$AC$327,"O",IF(C12=$AD$327,"O",IF(C12=$AE$327,"O",IF(C12=$AF$327,"O",IF(C12=$AG$327,"O",IF(C12=$AH$327,"O","X")))))))))))))</f>
        <v>X</v>
      </c>
      <c r="D2263" s="58" t="str">
        <f t="shared" si="2116"/>
        <v>X</v>
      </c>
      <c r="E2263" s="58" t="str">
        <f t="shared" si="2116"/>
        <v>X</v>
      </c>
      <c r="F2263" s="58" t="str">
        <f t="shared" si="2116"/>
        <v>X</v>
      </c>
      <c r="G2263" s="58" t="str">
        <f t="shared" si="2116"/>
        <v>X</v>
      </c>
      <c r="H2263" s="58" t="str">
        <f t="shared" si="2116"/>
        <v>X</v>
      </c>
      <c r="I2263" s="58" t="str">
        <f t="shared" si="2116"/>
        <v>X</v>
      </c>
      <c r="J2263" s="58" t="str">
        <f t="shared" si="2116"/>
        <v>X</v>
      </c>
      <c r="K2263" s="58" t="str">
        <f t="shared" si="2116"/>
        <v>X</v>
      </c>
      <c r="L2263" s="58" t="str">
        <f t="shared" si="2116"/>
        <v>X</v>
      </c>
      <c r="M2263" s="58" t="str">
        <f t="shared" si="2116"/>
        <v>X</v>
      </c>
      <c r="N2263" s="58" t="str">
        <f t="shared" si="2116"/>
        <v>X</v>
      </c>
      <c r="O2263" s="58" t="str">
        <f t="shared" si="2116"/>
        <v>X</v>
      </c>
      <c r="P2263" s="58" t="str">
        <f t="shared" si="2116"/>
        <v>X</v>
      </c>
      <c r="Q2263" s="58" t="str">
        <f t="shared" si="2116"/>
        <v>X</v>
      </c>
    </row>
    <row r="2264" spans="1:20">
      <c r="A2264" s="781"/>
      <c r="B2264" s="30" t="s">
        <v>46</v>
      </c>
      <c r="C2264" s="47">
        <f>COUNTIF(C2258:C2263,"O")</f>
        <v>1</v>
      </c>
      <c r="D2264" s="47">
        <f t="shared" ref="D2264:P2264" si="2117">COUNTIF(D2258:D2263,"O")</f>
        <v>1</v>
      </c>
      <c r="E2264" s="47">
        <f t="shared" si="2117"/>
        <v>1</v>
      </c>
      <c r="F2264" s="47">
        <f t="shared" si="2117"/>
        <v>1</v>
      </c>
      <c r="G2264" s="47">
        <f t="shared" si="2117"/>
        <v>1</v>
      </c>
      <c r="H2264" s="47">
        <f t="shared" si="2117"/>
        <v>1</v>
      </c>
      <c r="I2264" s="47">
        <f t="shared" si="2117"/>
        <v>1</v>
      </c>
      <c r="J2264" s="47">
        <f t="shared" si="2117"/>
        <v>1</v>
      </c>
      <c r="K2264" s="47">
        <f t="shared" si="2117"/>
        <v>1</v>
      </c>
      <c r="L2264" s="47">
        <f t="shared" si="2117"/>
        <v>1</v>
      </c>
      <c r="M2264" s="47">
        <f t="shared" si="2117"/>
        <v>1</v>
      </c>
      <c r="N2264" s="47">
        <f t="shared" si="2117"/>
        <v>1</v>
      </c>
      <c r="O2264" s="47">
        <f t="shared" si="2117"/>
        <v>1</v>
      </c>
      <c r="P2264" s="47">
        <f t="shared" si="2117"/>
        <v>1</v>
      </c>
      <c r="Q2264" s="47">
        <f>COUNTIF(Q2258:Q2263,"O")</f>
        <v>1</v>
      </c>
    </row>
    <row r="2265" spans="1:20">
      <c r="A2265" s="779">
        <v>312</v>
      </c>
      <c r="B2265" s="58" t="s">
        <v>32</v>
      </c>
      <c r="C2265" s="58" t="str">
        <f>IF(C7=$V$328,"O",IF(C7=$W$328,"O",IF(C7=$X$328,"O",IF(C7=$Y$328,"O",IF(C7=$Z$328,"O",IF(C7=$AA$328,"O",IF(C7=$AB$328,"O",IF(C7=$AC$328,"O",IF(C7=$AD$328,"O",IF(C7=$AE$328,"O",IF(C7=$AF$328,"O",IF(C7=$AG$328,"O",IF(C7=$AH$328,"O",IF(C7=$AI$328,"O",IF(C7=$AJ$328,"O",IF(C7=$AK$328,"O",IF(C7=$AL$328,"O",IF(C7=$AM$328,"O","X"))))))))))))))))))</f>
        <v>X</v>
      </c>
      <c r="D2265" s="58" t="str">
        <f t="shared" ref="D2265:Q2265" si="2118">IF(D7=$V$328,"O",IF(D7=$W$328,"O",IF(D7=$X$328,"O",IF(D7=$Y$328,"O",IF(D7=$Z$328,"O",IF(D7=$AA$328,"O",IF(D7=$AB$328,"O",IF(D7=$AC$328,"O",IF(D7=$AD$328,"O",IF(D7=$AE$328,"O",IF(D7=$AF$328,"O",IF(D7=$AG$328,"O",IF(D7=$AH$328,"O",IF(D7=$AI$328,"O",IF(D7=$AJ$328,"O",IF(D7=$AK$328,"O",IF(D7=$AL$328,"O",IF(D7=$AM$328,"O","X"))))))))))))))))))</f>
        <v>X</v>
      </c>
      <c r="E2265" s="58" t="str">
        <f t="shared" si="2118"/>
        <v>X</v>
      </c>
      <c r="F2265" s="58" t="str">
        <f t="shared" si="2118"/>
        <v>X</v>
      </c>
      <c r="G2265" s="58" t="str">
        <f t="shared" si="2118"/>
        <v>X</v>
      </c>
      <c r="H2265" s="58" t="str">
        <f t="shared" si="2118"/>
        <v>X</v>
      </c>
      <c r="I2265" s="58" t="str">
        <f t="shared" si="2118"/>
        <v>X</v>
      </c>
      <c r="J2265" s="58" t="str">
        <f t="shared" si="2118"/>
        <v>X</v>
      </c>
      <c r="K2265" s="58" t="str">
        <f t="shared" si="2118"/>
        <v>X</v>
      </c>
      <c r="L2265" s="58" t="str">
        <f t="shared" si="2118"/>
        <v>X</v>
      </c>
      <c r="M2265" s="58" t="str">
        <f t="shared" si="2118"/>
        <v>X</v>
      </c>
      <c r="N2265" s="58" t="str">
        <f t="shared" si="2118"/>
        <v>X</v>
      </c>
      <c r="O2265" s="58" t="str">
        <f t="shared" si="2118"/>
        <v>X</v>
      </c>
      <c r="P2265" s="58" t="str">
        <f t="shared" si="2118"/>
        <v>X</v>
      </c>
      <c r="Q2265" s="58" t="str">
        <f t="shared" si="2118"/>
        <v>X</v>
      </c>
    </row>
    <row r="2266" spans="1:20">
      <c r="A2266" s="780"/>
      <c r="B2266" s="58" t="s">
        <v>33</v>
      </c>
      <c r="C2266" s="58" t="str">
        <f t="shared" ref="C2266:Q2266" si="2119">IF(C8=$V$328,"O",IF(C8=$W$328,"O",IF(C8=$X$328,"O",IF(C8=$Y$328,"O",IF(C8=$Z$328,"O",IF(C8=$AA$328,"O",IF(C8=$AB$328,"O",IF(C8=$AC$328,"O",IF(C8=$AD$328,"O",IF(C8=$AE$328,"O",IF(C8=$AF$328,"O",IF(C8=$AG$328,"O",IF(C8=$AH$328,"O",IF(C8=$AI$328,"O",IF(C8=$AJ$328,"O",IF(C8=$AK$328,"O",IF(C8=$AL$328,"O",IF(C8=$AM$328,"O","X"))))))))))))))))))</f>
        <v>X</v>
      </c>
      <c r="D2266" s="58" t="str">
        <f t="shared" si="2119"/>
        <v>X</v>
      </c>
      <c r="E2266" s="58" t="str">
        <f t="shared" si="2119"/>
        <v>X</v>
      </c>
      <c r="F2266" s="58" t="str">
        <f t="shared" si="2119"/>
        <v>X</v>
      </c>
      <c r="G2266" s="58" t="str">
        <f t="shared" si="2119"/>
        <v>X</v>
      </c>
      <c r="H2266" s="58" t="str">
        <f t="shared" si="2119"/>
        <v>X</v>
      </c>
      <c r="I2266" s="58" t="str">
        <f t="shared" si="2119"/>
        <v>X</v>
      </c>
      <c r="J2266" s="58" t="str">
        <f t="shared" si="2119"/>
        <v>X</v>
      </c>
      <c r="K2266" s="58" t="str">
        <f t="shared" si="2119"/>
        <v>X</v>
      </c>
      <c r="L2266" s="58" t="str">
        <f t="shared" si="2119"/>
        <v>X</v>
      </c>
      <c r="M2266" s="58" t="str">
        <f t="shared" si="2119"/>
        <v>X</v>
      </c>
      <c r="N2266" s="58" t="str">
        <f t="shared" si="2119"/>
        <v>X</v>
      </c>
      <c r="O2266" s="58" t="str">
        <f t="shared" si="2119"/>
        <v>X</v>
      </c>
      <c r="P2266" s="58" t="str">
        <f t="shared" si="2119"/>
        <v>X</v>
      </c>
      <c r="Q2266" s="58" t="str">
        <f t="shared" si="2119"/>
        <v>X</v>
      </c>
    </row>
    <row r="2267" spans="1:20">
      <c r="A2267" s="780"/>
      <c r="B2267" s="58" t="s">
        <v>34</v>
      </c>
      <c r="C2267" s="58" t="str">
        <f t="shared" ref="C2267:Q2267" si="2120">IF(C9=$V$328,"O",IF(C9=$W$328,"O",IF(C9=$X$328,"O",IF(C9=$Y$328,"O",IF(C9=$Z$328,"O",IF(C9=$AA$328,"O",IF(C9=$AB$328,"O",IF(C9=$AC$328,"O",IF(C9=$AD$328,"O",IF(C9=$AE$328,"O",IF(C9=$AF$328,"O",IF(C9=$AG$328,"O",IF(C9=$AH$328,"O",IF(C9=$AI$328,"O",IF(C9=$AJ$328,"O",IF(C9=$AK$328,"O",IF(C9=$AL$328,"O",IF(C9=$AM$328,"O","X"))))))))))))))))))</f>
        <v>X</v>
      </c>
      <c r="D2267" s="58" t="str">
        <f t="shared" si="2120"/>
        <v>X</v>
      </c>
      <c r="E2267" s="58" t="str">
        <f t="shared" si="2120"/>
        <v>X</v>
      </c>
      <c r="F2267" s="58" t="str">
        <f t="shared" si="2120"/>
        <v>X</v>
      </c>
      <c r="G2267" s="58" t="str">
        <f t="shared" si="2120"/>
        <v>X</v>
      </c>
      <c r="H2267" s="58" t="str">
        <f t="shared" si="2120"/>
        <v>X</v>
      </c>
      <c r="I2267" s="58" t="str">
        <f t="shared" si="2120"/>
        <v>X</v>
      </c>
      <c r="J2267" s="58" t="str">
        <f t="shared" si="2120"/>
        <v>X</v>
      </c>
      <c r="K2267" s="58" t="str">
        <f t="shared" si="2120"/>
        <v>X</v>
      </c>
      <c r="L2267" s="58" t="str">
        <f t="shared" si="2120"/>
        <v>X</v>
      </c>
      <c r="M2267" s="58" t="str">
        <f t="shared" si="2120"/>
        <v>X</v>
      </c>
      <c r="N2267" s="58" t="str">
        <f t="shared" si="2120"/>
        <v>X</v>
      </c>
      <c r="O2267" s="58" t="str">
        <f t="shared" si="2120"/>
        <v>X</v>
      </c>
      <c r="P2267" s="58" t="str">
        <f t="shared" si="2120"/>
        <v>X</v>
      </c>
      <c r="Q2267" s="58" t="str">
        <f t="shared" si="2120"/>
        <v>X</v>
      </c>
    </row>
    <row r="2268" spans="1:20">
      <c r="A2268" s="780"/>
      <c r="B2268" s="58" t="s">
        <v>35</v>
      </c>
      <c r="C2268" s="58" t="str">
        <f t="shared" ref="C2268:Q2268" si="2121">IF(C10=$V$328,"O",IF(C10=$W$328,"O",IF(C10=$X$328,"O",IF(C10=$Y$328,"O",IF(C10=$Z$328,"O",IF(C10=$AA$328,"O",IF(C10=$AB$328,"O",IF(C10=$AC$328,"O",IF(C10=$AD$328,"O",IF(C10=$AE$328,"O",IF(C10=$AF$328,"O",IF(C10=$AG$328,"O",IF(C10=$AH$328,"O",IF(C10=$AI$328,"O",IF(C10=$AJ$328,"O",IF(C10=$AK$328,"O",IF(C10=$AL$328,"O",IF(C10=$AM$328,"O","X"))))))))))))))))))</f>
        <v>O</v>
      </c>
      <c r="D2268" s="58" t="str">
        <f t="shared" si="2121"/>
        <v>O</v>
      </c>
      <c r="E2268" s="58" t="str">
        <f t="shared" si="2121"/>
        <v>O</v>
      </c>
      <c r="F2268" s="58" t="str">
        <f t="shared" si="2121"/>
        <v>O</v>
      </c>
      <c r="G2268" s="58" t="str">
        <f t="shared" si="2121"/>
        <v>O</v>
      </c>
      <c r="H2268" s="58" t="str">
        <f t="shared" si="2121"/>
        <v>O</v>
      </c>
      <c r="I2268" s="58" t="str">
        <f t="shared" si="2121"/>
        <v>O</v>
      </c>
      <c r="J2268" s="58" t="str">
        <f t="shared" si="2121"/>
        <v>O</v>
      </c>
      <c r="K2268" s="58" t="str">
        <f t="shared" si="2121"/>
        <v>O</v>
      </c>
      <c r="L2268" s="58" t="str">
        <f t="shared" si="2121"/>
        <v>O</v>
      </c>
      <c r="M2268" s="58" t="str">
        <f t="shared" si="2121"/>
        <v>O</v>
      </c>
      <c r="N2268" s="58" t="str">
        <f t="shared" si="2121"/>
        <v>O</v>
      </c>
      <c r="O2268" s="58" t="str">
        <f t="shared" si="2121"/>
        <v>O</v>
      </c>
      <c r="P2268" s="58" t="str">
        <f t="shared" si="2121"/>
        <v>O</v>
      </c>
      <c r="Q2268" s="58" t="str">
        <f t="shared" si="2121"/>
        <v>O</v>
      </c>
    </row>
    <row r="2269" spans="1:20">
      <c r="A2269" s="780"/>
      <c r="B2269" s="58" t="s">
        <v>36</v>
      </c>
      <c r="C2269" s="58" t="str">
        <f t="shared" ref="C2269:Q2269" si="2122">IF(C11=$V$328,"O",IF(C11=$W$328,"O",IF(C11=$X$328,"O",IF(C11=$Y$328,"O",IF(C11=$Z$328,"O",IF(C11=$AA$328,"O",IF(C11=$AB$328,"O",IF(C11=$AC$328,"O",IF(C11=$AD$328,"O",IF(C11=$AE$328,"O",IF(C11=$AF$328,"O",IF(C11=$AG$328,"O",IF(C11=$AH$328,"O",IF(C11=$AI$328,"O",IF(C11=$AJ$328,"O",IF(C11=$AK$328,"O",IF(C11=$AL$328,"O",IF(C11=$AM$328,"O","X"))))))))))))))))))</f>
        <v>O</v>
      </c>
      <c r="D2269" s="58" t="str">
        <f t="shared" si="2122"/>
        <v>O</v>
      </c>
      <c r="E2269" s="58" t="str">
        <f t="shared" si="2122"/>
        <v>O</v>
      </c>
      <c r="F2269" s="58" t="str">
        <f t="shared" si="2122"/>
        <v>O</v>
      </c>
      <c r="G2269" s="58" t="str">
        <f t="shared" si="2122"/>
        <v>O</v>
      </c>
      <c r="H2269" s="58" t="str">
        <f t="shared" si="2122"/>
        <v>O</v>
      </c>
      <c r="I2269" s="58" t="str">
        <f t="shared" si="2122"/>
        <v>O</v>
      </c>
      <c r="J2269" s="58" t="str">
        <f t="shared" si="2122"/>
        <v>O</v>
      </c>
      <c r="K2269" s="58" t="str">
        <f t="shared" si="2122"/>
        <v>O</v>
      </c>
      <c r="L2269" s="58" t="str">
        <f t="shared" si="2122"/>
        <v>O</v>
      </c>
      <c r="M2269" s="58" t="str">
        <f t="shared" si="2122"/>
        <v>O</v>
      </c>
      <c r="N2269" s="58" t="str">
        <f t="shared" si="2122"/>
        <v>O</v>
      </c>
      <c r="O2269" s="58" t="str">
        <f t="shared" si="2122"/>
        <v>O</v>
      </c>
      <c r="P2269" s="58" t="str">
        <f t="shared" si="2122"/>
        <v>O</v>
      </c>
      <c r="Q2269" s="58" t="str">
        <f t="shared" si="2122"/>
        <v>O</v>
      </c>
    </row>
    <row r="2270" spans="1:20">
      <c r="A2270" s="780"/>
      <c r="B2270" s="58" t="s">
        <v>21</v>
      </c>
      <c r="C2270" s="58" t="str">
        <f t="shared" ref="C2270:Q2270" si="2123">IF(C12=$V$328,"O",IF(C12=$W$328,"O",IF(C12=$X$328,"O",IF(C12=$Y$328,"O",IF(C12=$Z$328,"O",IF(C12=$AA$328,"O",IF(C12=$AB$328,"O",IF(C12=$AC$328,"O",IF(C12=$AD$328,"O",IF(C12=$AE$328,"O",IF(C12=$AF$328,"O",IF(C12=$AG$328,"O",IF(C12=$AH$328,"O",IF(C12=$AI$328,"O",IF(C12=$AJ$328,"O",IF(C12=$AK$328,"O",IF(C12=$AL$328,"O",IF(C12=$AM$328,"O","X"))))))))))))))))))</f>
        <v>O</v>
      </c>
      <c r="D2270" s="58" t="str">
        <f t="shared" si="2123"/>
        <v>O</v>
      </c>
      <c r="E2270" s="58" t="str">
        <f t="shared" si="2123"/>
        <v>O</v>
      </c>
      <c r="F2270" s="58" t="str">
        <f t="shared" si="2123"/>
        <v>O</v>
      </c>
      <c r="G2270" s="58" t="str">
        <f t="shared" si="2123"/>
        <v>O</v>
      </c>
      <c r="H2270" s="58" t="str">
        <f t="shared" si="2123"/>
        <v>O</v>
      </c>
      <c r="I2270" s="58" t="str">
        <f t="shared" si="2123"/>
        <v>O</v>
      </c>
      <c r="J2270" s="58" t="str">
        <f t="shared" si="2123"/>
        <v>O</v>
      </c>
      <c r="K2270" s="58" t="str">
        <f t="shared" si="2123"/>
        <v>O</v>
      </c>
      <c r="L2270" s="58" t="str">
        <f t="shared" si="2123"/>
        <v>O</v>
      </c>
      <c r="M2270" s="58" t="str">
        <f t="shared" si="2123"/>
        <v>O</v>
      </c>
      <c r="N2270" s="58" t="str">
        <f t="shared" si="2123"/>
        <v>O</v>
      </c>
      <c r="O2270" s="58" t="str">
        <f t="shared" si="2123"/>
        <v>O</v>
      </c>
      <c r="P2270" s="58" t="str">
        <f t="shared" si="2123"/>
        <v>O</v>
      </c>
      <c r="Q2270" s="58" t="str">
        <f t="shared" si="2123"/>
        <v>O</v>
      </c>
    </row>
    <row r="2271" spans="1:20">
      <c r="A2271" s="781"/>
      <c r="B2271" s="30" t="s">
        <v>46</v>
      </c>
      <c r="C2271" s="47">
        <f>COUNTIF(C2265:C2270,"O")</f>
        <v>3</v>
      </c>
      <c r="D2271" s="47">
        <f t="shared" ref="D2271:P2271" si="2124">COUNTIF(D2265:D2270,"O")</f>
        <v>3</v>
      </c>
      <c r="E2271" s="47">
        <f t="shared" si="2124"/>
        <v>3</v>
      </c>
      <c r="F2271" s="47">
        <f t="shared" si="2124"/>
        <v>3</v>
      </c>
      <c r="G2271" s="47">
        <f t="shared" si="2124"/>
        <v>3</v>
      </c>
      <c r="H2271" s="47">
        <f t="shared" si="2124"/>
        <v>3</v>
      </c>
      <c r="I2271" s="47">
        <f t="shared" si="2124"/>
        <v>3</v>
      </c>
      <c r="J2271" s="47">
        <f t="shared" si="2124"/>
        <v>3</v>
      </c>
      <c r="K2271" s="47">
        <f t="shared" si="2124"/>
        <v>3</v>
      </c>
      <c r="L2271" s="47">
        <f t="shared" si="2124"/>
        <v>3</v>
      </c>
      <c r="M2271" s="47">
        <f t="shared" si="2124"/>
        <v>3</v>
      </c>
      <c r="N2271" s="47">
        <f t="shared" si="2124"/>
        <v>3</v>
      </c>
      <c r="O2271" s="47">
        <f t="shared" si="2124"/>
        <v>3</v>
      </c>
      <c r="P2271" s="47">
        <f t="shared" si="2124"/>
        <v>3</v>
      </c>
      <c r="Q2271" s="47">
        <f>COUNTIF(Q2265:Q2270,"O")</f>
        <v>3</v>
      </c>
    </row>
    <row r="2272" spans="1:20">
      <c r="A2272" s="22">
        <v>313</v>
      </c>
      <c r="B2272" s="154"/>
      <c r="C2272" s="58" t="str">
        <f>C2257&amp;C2264&amp;C2271</f>
        <v>213</v>
      </c>
      <c r="D2272" s="58" t="str">
        <f t="shared" ref="D2272:M2272" si="2125">D2257&amp;D2264&amp;D2271</f>
        <v>213</v>
      </c>
      <c r="E2272" s="58" t="str">
        <f t="shared" si="2125"/>
        <v>213</v>
      </c>
      <c r="F2272" s="58" t="str">
        <f t="shared" si="2125"/>
        <v>213</v>
      </c>
      <c r="G2272" s="58" t="str">
        <f t="shared" si="2125"/>
        <v>213</v>
      </c>
      <c r="H2272" s="58" t="str">
        <f t="shared" si="2125"/>
        <v>213</v>
      </c>
      <c r="I2272" s="58" t="str">
        <f t="shared" si="2125"/>
        <v>213</v>
      </c>
      <c r="J2272" s="58" t="str">
        <f t="shared" si="2125"/>
        <v>213</v>
      </c>
      <c r="K2272" s="58" t="str">
        <f t="shared" si="2125"/>
        <v>213</v>
      </c>
      <c r="L2272" s="58" t="str">
        <f t="shared" si="2125"/>
        <v>213</v>
      </c>
      <c r="M2272" s="58" t="str">
        <f t="shared" si="2125"/>
        <v>213</v>
      </c>
      <c r="N2272" s="58" t="str">
        <f>N2257&amp;N2264&amp;N2271</f>
        <v>213</v>
      </c>
      <c r="O2272" s="58" t="str">
        <f>O2257&amp;O2264&amp;O2271</f>
        <v>213</v>
      </c>
      <c r="P2272" s="58" t="str">
        <f>P2257&amp;P2264&amp;P2271</f>
        <v>213</v>
      </c>
      <c r="Q2272" s="58" t="str">
        <f>Q2257&amp;Q2264&amp;Q2271</f>
        <v>213</v>
      </c>
    </row>
    <row r="2273" spans="1:21">
      <c r="A2273" s="779">
        <v>314</v>
      </c>
      <c r="B2273" s="58" t="s">
        <v>32</v>
      </c>
      <c r="C2273" s="58" t="str">
        <f>IF(C7=$V$330,"O",IF(C7=$W$330,"O",IF(C7=$X$330,"O",IF(C7=$Y$330,"O",IF(C7=$Z$330,"O",IF(C7=$AA$330,"O",IF(C7=$AB$330,"O",IF(C7=$AC$330,"O",IF(C7=$AD$330,"O",IF(C7=$AE$330,"O",IF(C7=$AF$330,"O",IF(C7=$AG$330,"O",IF(C7=$AH$330,"O",IF(C7=$AI$330,"O","X"))))))))))))))</f>
        <v>X</v>
      </c>
      <c r="D2273" s="58" t="str">
        <f t="shared" ref="D2273:Q2273" si="2126">IF(D7=$V$330,"O",IF(D7=$W$330,"O",IF(D7=$X$330,"O",IF(D7=$Y$330,"O",IF(D7=$Z$330,"O",IF(D7=$AA$330,"O",IF(D7=$AB$330,"O",IF(D7=$AC$330,"O",IF(D7=$AD$330,"O",IF(D7=$AE$330,"O",IF(D7=$AF$330,"O",IF(D7=$AG$330,"O",IF(D7=$AH$330,"O",IF(D7=$AI$330,"O","X"))))))))))))))</f>
        <v>X</v>
      </c>
      <c r="E2273" s="58" t="str">
        <f t="shared" si="2126"/>
        <v>X</v>
      </c>
      <c r="F2273" s="58" t="str">
        <f t="shared" si="2126"/>
        <v>X</v>
      </c>
      <c r="G2273" s="58" t="str">
        <f t="shared" si="2126"/>
        <v>X</v>
      </c>
      <c r="H2273" s="58" t="str">
        <f t="shared" si="2126"/>
        <v>X</v>
      </c>
      <c r="I2273" s="58" t="str">
        <f t="shared" si="2126"/>
        <v>X</v>
      </c>
      <c r="J2273" s="58" t="str">
        <f t="shared" si="2126"/>
        <v>X</v>
      </c>
      <c r="K2273" s="58" t="str">
        <f t="shared" si="2126"/>
        <v>X</v>
      </c>
      <c r="L2273" s="58" t="str">
        <f t="shared" si="2126"/>
        <v>X</v>
      </c>
      <c r="M2273" s="58" t="str">
        <f t="shared" si="2126"/>
        <v>X</v>
      </c>
      <c r="N2273" s="58" t="str">
        <f t="shared" si="2126"/>
        <v>X</v>
      </c>
      <c r="O2273" s="58" t="str">
        <f t="shared" si="2126"/>
        <v>X</v>
      </c>
      <c r="P2273" s="58" t="str">
        <f t="shared" si="2126"/>
        <v>X</v>
      </c>
      <c r="Q2273" s="58" t="str">
        <f t="shared" si="2126"/>
        <v>X</v>
      </c>
    </row>
    <row r="2274" spans="1:21">
      <c r="A2274" s="780"/>
      <c r="B2274" s="58" t="s">
        <v>33</v>
      </c>
      <c r="C2274" s="58" t="str">
        <f t="shared" ref="C2274:Q2274" si="2127">IF(C8=$V$330,"O",IF(C8=$W$330,"O",IF(C8=$X$330,"O",IF(C8=$Y$330,"O",IF(C8=$Z$330,"O",IF(C8=$AA$330,"O",IF(C8=$AB$330,"O",IF(C8=$AC$330,"O",IF(C8=$AD$330,"O",IF(C8=$AE$330,"O",IF(C8=$AF$330,"O",IF(C8=$AG$330,"O",IF(C8=$AH$330,"O",IF(C8=$AI$330,"O","X"))))))))))))))</f>
        <v>O</v>
      </c>
      <c r="D2274" s="58" t="str">
        <f t="shared" si="2127"/>
        <v>O</v>
      </c>
      <c r="E2274" s="58" t="str">
        <f t="shared" si="2127"/>
        <v>O</v>
      </c>
      <c r="F2274" s="58" t="str">
        <f t="shared" si="2127"/>
        <v>O</v>
      </c>
      <c r="G2274" s="58" t="str">
        <f t="shared" si="2127"/>
        <v>O</v>
      </c>
      <c r="H2274" s="58" t="str">
        <f t="shared" si="2127"/>
        <v>O</v>
      </c>
      <c r="I2274" s="58" t="str">
        <f t="shared" si="2127"/>
        <v>O</v>
      </c>
      <c r="J2274" s="58" t="str">
        <f t="shared" si="2127"/>
        <v>O</v>
      </c>
      <c r="K2274" s="58" t="str">
        <f t="shared" si="2127"/>
        <v>O</v>
      </c>
      <c r="L2274" s="58" t="str">
        <f t="shared" si="2127"/>
        <v>O</v>
      </c>
      <c r="M2274" s="58" t="str">
        <f t="shared" si="2127"/>
        <v>O</v>
      </c>
      <c r="N2274" s="58" t="str">
        <f t="shared" si="2127"/>
        <v>O</v>
      </c>
      <c r="O2274" s="58" t="str">
        <f t="shared" si="2127"/>
        <v>O</v>
      </c>
      <c r="P2274" s="58" t="str">
        <f t="shared" si="2127"/>
        <v>O</v>
      </c>
      <c r="Q2274" s="58" t="str">
        <f t="shared" si="2127"/>
        <v>O</v>
      </c>
      <c r="U2274" s="257"/>
    </row>
    <row r="2275" spans="1:21">
      <c r="A2275" s="780"/>
      <c r="B2275" s="58" t="s">
        <v>34</v>
      </c>
      <c r="C2275" s="58" t="str">
        <f t="shared" ref="C2275:Q2275" si="2128">IF(C9=$V$330,"O",IF(C9=$W$330,"O",IF(C9=$X$330,"O",IF(C9=$Y$330,"O",IF(C9=$Z$330,"O",IF(C9=$AA$330,"O",IF(C9=$AB$330,"O",IF(C9=$AC$330,"O",IF(C9=$AD$330,"O",IF(C9=$AE$330,"O",IF(C9=$AF$330,"O",IF(C9=$AG$330,"O",IF(C9=$AH$330,"O",IF(C9=$AI$330,"O","X"))))))))))))))</f>
        <v>X</v>
      </c>
      <c r="D2275" s="58" t="str">
        <f t="shared" si="2128"/>
        <v>X</v>
      </c>
      <c r="E2275" s="58" t="str">
        <f t="shared" si="2128"/>
        <v>X</v>
      </c>
      <c r="F2275" s="58" t="str">
        <f t="shared" si="2128"/>
        <v>X</v>
      </c>
      <c r="G2275" s="58" t="str">
        <f t="shared" si="2128"/>
        <v>X</v>
      </c>
      <c r="H2275" s="58" t="str">
        <f t="shared" si="2128"/>
        <v>X</v>
      </c>
      <c r="I2275" s="58" t="str">
        <f t="shared" si="2128"/>
        <v>X</v>
      </c>
      <c r="J2275" s="58" t="str">
        <f t="shared" si="2128"/>
        <v>X</v>
      </c>
      <c r="K2275" s="58" t="str">
        <f t="shared" si="2128"/>
        <v>X</v>
      </c>
      <c r="L2275" s="58" t="str">
        <f t="shared" si="2128"/>
        <v>X</v>
      </c>
      <c r="M2275" s="58" t="str">
        <f t="shared" si="2128"/>
        <v>X</v>
      </c>
      <c r="N2275" s="58" t="str">
        <f t="shared" si="2128"/>
        <v>X</v>
      </c>
      <c r="O2275" s="58" t="str">
        <f t="shared" si="2128"/>
        <v>X</v>
      </c>
      <c r="P2275" s="58" t="str">
        <f t="shared" si="2128"/>
        <v>X</v>
      </c>
      <c r="Q2275" s="58" t="str">
        <f t="shared" si="2128"/>
        <v>X</v>
      </c>
      <c r="U2275" s="258"/>
    </row>
    <row r="2276" spans="1:21">
      <c r="A2276" s="780"/>
      <c r="B2276" s="58" t="s">
        <v>35</v>
      </c>
      <c r="C2276" s="58" t="str">
        <f t="shared" ref="C2276:Q2276" si="2129">IF(C10=$V$330,"O",IF(C10=$W$330,"O",IF(C10=$X$330,"O",IF(C10=$Y$330,"O",IF(C10=$Z$330,"O",IF(C10=$AA$330,"O",IF(C10=$AB$330,"O",IF(C10=$AC$330,"O",IF(C10=$AD$330,"O",IF(C10=$AE$330,"O",IF(C10=$AF$330,"O",IF(C10=$AG$330,"O",IF(C10=$AH$330,"O",IF(C10=$AI$330,"O","X"))))))))))))))</f>
        <v>X</v>
      </c>
      <c r="D2276" s="58" t="str">
        <f t="shared" si="2129"/>
        <v>X</v>
      </c>
      <c r="E2276" s="58" t="str">
        <f t="shared" si="2129"/>
        <v>X</v>
      </c>
      <c r="F2276" s="58" t="str">
        <f t="shared" si="2129"/>
        <v>X</v>
      </c>
      <c r="G2276" s="58" t="str">
        <f t="shared" si="2129"/>
        <v>X</v>
      </c>
      <c r="H2276" s="58" t="str">
        <f t="shared" si="2129"/>
        <v>X</v>
      </c>
      <c r="I2276" s="58" t="str">
        <f t="shared" si="2129"/>
        <v>X</v>
      </c>
      <c r="J2276" s="58" t="str">
        <f t="shared" si="2129"/>
        <v>X</v>
      </c>
      <c r="K2276" s="58" t="str">
        <f t="shared" si="2129"/>
        <v>X</v>
      </c>
      <c r="L2276" s="58" t="str">
        <f t="shared" si="2129"/>
        <v>X</v>
      </c>
      <c r="M2276" s="58" t="str">
        <f t="shared" si="2129"/>
        <v>X</v>
      </c>
      <c r="N2276" s="58" t="str">
        <f t="shared" si="2129"/>
        <v>X</v>
      </c>
      <c r="O2276" s="58" t="str">
        <f t="shared" si="2129"/>
        <v>X</v>
      </c>
      <c r="P2276" s="58" t="str">
        <f t="shared" si="2129"/>
        <v>X</v>
      </c>
      <c r="Q2276" s="58" t="str">
        <f t="shared" si="2129"/>
        <v>X</v>
      </c>
      <c r="U2276" s="257"/>
    </row>
    <row r="2277" spans="1:21">
      <c r="A2277" s="780"/>
      <c r="B2277" s="58" t="s">
        <v>36</v>
      </c>
      <c r="C2277" s="58" t="str">
        <f t="shared" ref="C2277:Q2277" si="2130">IF(C11=$V$330,"O",IF(C11=$W$330,"O",IF(C11=$X$330,"O",IF(C11=$Y$330,"O",IF(C11=$Z$330,"O",IF(C11=$AA$330,"O",IF(C11=$AB$330,"O",IF(C11=$AC$330,"O",IF(C11=$AD$330,"O",IF(C11=$AE$330,"O",IF(C11=$AF$330,"O",IF(C11=$AG$330,"O",IF(C11=$AH$330,"O",IF(C11=$AI$330,"O","X"))))))))))))))</f>
        <v>O</v>
      </c>
      <c r="D2277" s="58" t="str">
        <f t="shared" si="2130"/>
        <v>O</v>
      </c>
      <c r="E2277" s="58" t="str">
        <f t="shared" si="2130"/>
        <v>O</v>
      </c>
      <c r="F2277" s="58" t="str">
        <f t="shared" si="2130"/>
        <v>O</v>
      </c>
      <c r="G2277" s="58" t="str">
        <f t="shared" si="2130"/>
        <v>O</v>
      </c>
      <c r="H2277" s="58" t="str">
        <f t="shared" si="2130"/>
        <v>O</v>
      </c>
      <c r="I2277" s="58" t="str">
        <f t="shared" si="2130"/>
        <v>O</v>
      </c>
      <c r="J2277" s="58" t="str">
        <f t="shared" si="2130"/>
        <v>O</v>
      </c>
      <c r="K2277" s="58" t="str">
        <f t="shared" si="2130"/>
        <v>O</v>
      </c>
      <c r="L2277" s="58" t="str">
        <f t="shared" si="2130"/>
        <v>O</v>
      </c>
      <c r="M2277" s="58" t="str">
        <f t="shared" si="2130"/>
        <v>O</v>
      </c>
      <c r="N2277" s="58" t="str">
        <f t="shared" si="2130"/>
        <v>O</v>
      </c>
      <c r="O2277" s="58" t="str">
        <f t="shared" si="2130"/>
        <v>O</v>
      </c>
      <c r="P2277" s="58" t="str">
        <f t="shared" si="2130"/>
        <v>O</v>
      </c>
      <c r="Q2277" s="58" t="str">
        <f t="shared" si="2130"/>
        <v>O</v>
      </c>
      <c r="U2277" s="258"/>
    </row>
    <row r="2278" spans="1:21">
      <c r="A2278" s="780"/>
      <c r="B2278" s="58" t="s">
        <v>21</v>
      </c>
      <c r="C2278" s="58" t="str">
        <f t="shared" ref="C2278:Q2278" si="2131">IF(C12=$V$330,"O",IF(C12=$W$330,"O",IF(C12=$X$330,"O",IF(C12=$Y$330,"O",IF(C12=$Z$330,"O",IF(C12=$AA$330,"O",IF(C12=$AB$330,"O",IF(C12=$AC$330,"O",IF(C12=$AD$330,"O",IF(C12=$AE$330,"O",IF(C12=$AF$330,"O",IF(C12=$AG$330,"O",IF(C12=$AH$330,"O",IF(C12=$AI$330,"O","X"))))))))))))))</f>
        <v>X</v>
      </c>
      <c r="D2278" s="58" t="str">
        <f t="shared" si="2131"/>
        <v>X</v>
      </c>
      <c r="E2278" s="58" t="str">
        <f t="shared" si="2131"/>
        <v>X</v>
      </c>
      <c r="F2278" s="58" t="str">
        <f t="shared" si="2131"/>
        <v>X</v>
      </c>
      <c r="G2278" s="58" t="str">
        <f t="shared" si="2131"/>
        <v>X</v>
      </c>
      <c r="H2278" s="58" t="str">
        <f t="shared" si="2131"/>
        <v>X</v>
      </c>
      <c r="I2278" s="58" t="str">
        <f t="shared" si="2131"/>
        <v>X</v>
      </c>
      <c r="J2278" s="58" t="str">
        <f t="shared" si="2131"/>
        <v>X</v>
      </c>
      <c r="K2278" s="58" t="str">
        <f t="shared" si="2131"/>
        <v>X</v>
      </c>
      <c r="L2278" s="58" t="str">
        <f t="shared" si="2131"/>
        <v>X</v>
      </c>
      <c r="M2278" s="58" t="str">
        <f t="shared" si="2131"/>
        <v>X</v>
      </c>
      <c r="N2278" s="58" t="str">
        <f t="shared" si="2131"/>
        <v>X</v>
      </c>
      <c r="O2278" s="58" t="str">
        <f t="shared" si="2131"/>
        <v>X</v>
      </c>
      <c r="P2278" s="58" t="str">
        <f t="shared" si="2131"/>
        <v>X</v>
      </c>
      <c r="Q2278" s="58" t="str">
        <f t="shared" si="2131"/>
        <v>X</v>
      </c>
      <c r="U2278" s="258"/>
    </row>
    <row r="2279" spans="1:21">
      <c r="A2279" s="781"/>
      <c r="B2279" s="30" t="s">
        <v>46</v>
      </c>
      <c r="C2279" s="47">
        <f>COUNTIF(C2273:C2278,"O")</f>
        <v>2</v>
      </c>
      <c r="D2279" s="47">
        <f t="shared" ref="D2279:P2279" si="2132">COUNTIF(D2273:D2278,"O")</f>
        <v>2</v>
      </c>
      <c r="E2279" s="47">
        <f t="shared" si="2132"/>
        <v>2</v>
      </c>
      <c r="F2279" s="47">
        <f t="shared" si="2132"/>
        <v>2</v>
      </c>
      <c r="G2279" s="47">
        <f t="shared" si="2132"/>
        <v>2</v>
      </c>
      <c r="H2279" s="47">
        <f t="shared" si="2132"/>
        <v>2</v>
      </c>
      <c r="I2279" s="47">
        <f t="shared" si="2132"/>
        <v>2</v>
      </c>
      <c r="J2279" s="47">
        <f t="shared" si="2132"/>
        <v>2</v>
      </c>
      <c r="K2279" s="47">
        <f t="shared" si="2132"/>
        <v>2</v>
      </c>
      <c r="L2279" s="47">
        <f t="shared" si="2132"/>
        <v>2</v>
      </c>
      <c r="M2279" s="47">
        <f t="shared" si="2132"/>
        <v>2</v>
      </c>
      <c r="N2279" s="47">
        <f t="shared" si="2132"/>
        <v>2</v>
      </c>
      <c r="O2279" s="47">
        <f t="shared" si="2132"/>
        <v>2</v>
      </c>
      <c r="P2279" s="47">
        <f t="shared" si="2132"/>
        <v>2</v>
      </c>
      <c r="Q2279" s="47">
        <f>COUNTIF(Q2273:Q2278,"O")</f>
        <v>2</v>
      </c>
      <c r="U2279" s="258"/>
    </row>
    <row r="2280" spans="1:21">
      <c r="A2280" s="779">
        <v>315</v>
      </c>
      <c r="B2280" s="58" t="s">
        <v>32</v>
      </c>
      <c r="C2280" s="58" t="str">
        <f t="shared" ref="C2280:Q2280" si="2133">IF(C7=$V$331,"O",IF(C7=$W$331,"O",IF(C7=$X$331,"O",IF(C7=$Y$331,"O",IF(C7=$Z$331,"O",IF(C7=$AA$331,"O",IF(C7=$AB$331,"O",IF(C7=$AC$331,"O",IF(C7=$AD$331,"O",IF(C7=$AE$331,"O",IF(C7=$AF$331,"O",IF(C7=$AG$331,"O",IF(C7=$AH$331,"O",IF(C7=$AI$331,"O","X"))))))))))))))</f>
        <v>O</v>
      </c>
      <c r="D2280" s="58" t="str">
        <f t="shared" si="2133"/>
        <v>O</v>
      </c>
      <c r="E2280" s="58" t="str">
        <f t="shared" si="2133"/>
        <v>O</v>
      </c>
      <c r="F2280" s="58" t="str">
        <f t="shared" si="2133"/>
        <v>O</v>
      </c>
      <c r="G2280" s="58" t="str">
        <f t="shared" si="2133"/>
        <v>O</v>
      </c>
      <c r="H2280" s="58" t="str">
        <f t="shared" si="2133"/>
        <v>O</v>
      </c>
      <c r="I2280" s="58" t="str">
        <f t="shared" si="2133"/>
        <v>O</v>
      </c>
      <c r="J2280" s="58" t="str">
        <f t="shared" si="2133"/>
        <v>O</v>
      </c>
      <c r="K2280" s="58" t="str">
        <f t="shared" si="2133"/>
        <v>O</v>
      </c>
      <c r="L2280" s="58" t="str">
        <f t="shared" si="2133"/>
        <v>O</v>
      </c>
      <c r="M2280" s="58" t="str">
        <f t="shared" si="2133"/>
        <v>O</v>
      </c>
      <c r="N2280" s="58" t="str">
        <f t="shared" si="2133"/>
        <v>O</v>
      </c>
      <c r="O2280" s="58" t="str">
        <f t="shared" si="2133"/>
        <v>O</v>
      </c>
      <c r="P2280" s="58" t="str">
        <f t="shared" si="2133"/>
        <v>O</v>
      </c>
      <c r="Q2280" s="58" t="str">
        <f t="shared" si="2133"/>
        <v>O</v>
      </c>
      <c r="U2280" s="258"/>
    </row>
    <row r="2281" spans="1:21">
      <c r="A2281" s="780"/>
      <c r="B2281" s="58" t="s">
        <v>33</v>
      </c>
      <c r="C2281" s="58" t="str">
        <f>IF(C8=$V$331,"O",IF(C8=$W$331,"O",IF(C8=$X$331,"O",IF(C8=$Y$331,"O",IF(C8=$Z$331,"O",IF(C8=$AA$331,"O",IF(C8=$AB$331,"O",IF(C8=$AC$331,"O",IF(C8=$AD$331,"O",IF(C8=$AE$331,"O",IF(C8=$AF$331,"O",IF(C8=$AG$331,"O",IF(C8=$AH$331,"O",IF(C8=$AI$331,"O","X"))))))))))))))</f>
        <v>X</v>
      </c>
      <c r="D2281" s="58" t="str">
        <f t="shared" ref="D2281:Q2281" si="2134">IF(D8=$V$331,"O",IF(D8=$W$331,"O",IF(D8=$X$331,"O",IF(D8=$Y$331,"O",IF(D8=$Z$331,"O",IF(D8=$AA$331,"O",IF(D8=$AB$331,"O",IF(D8=$AC$331,"O",IF(D8=$AD$331,"O",IF(D8=$AE$331,"O",IF(D8=$AF$331,"O",IF(D8=$AG$331,"O",IF(D8=$AH$331,"O",IF(D8=$AI$331,"O","X"))))))))))))))</f>
        <v>X</v>
      </c>
      <c r="E2281" s="58" t="str">
        <f t="shared" si="2134"/>
        <v>X</v>
      </c>
      <c r="F2281" s="58" t="str">
        <f t="shared" si="2134"/>
        <v>X</v>
      </c>
      <c r="G2281" s="58" t="str">
        <f t="shared" si="2134"/>
        <v>X</v>
      </c>
      <c r="H2281" s="58" t="str">
        <f t="shared" si="2134"/>
        <v>X</v>
      </c>
      <c r="I2281" s="58" t="str">
        <f t="shared" si="2134"/>
        <v>X</v>
      </c>
      <c r="J2281" s="58" t="str">
        <f t="shared" si="2134"/>
        <v>X</v>
      </c>
      <c r="K2281" s="58" t="str">
        <f t="shared" si="2134"/>
        <v>X</v>
      </c>
      <c r="L2281" s="58" t="str">
        <f t="shared" si="2134"/>
        <v>X</v>
      </c>
      <c r="M2281" s="58" t="str">
        <f t="shared" si="2134"/>
        <v>X</v>
      </c>
      <c r="N2281" s="58" t="str">
        <f t="shared" si="2134"/>
        <v>X</v>
      </c>
      <c r="O2281" s="58" t="str">
        <f t="shared" si="2134"/>
        <v>X</v>
      </c>
      <c r="P2281" s="58" t="str">
        <f t="shared" si="2134"/>
        <v>X</v>
      </c>
      <c r="Q2281" s="58" t="str">
        <f t="shared" si="2134"/>
        <v>X</v>
      </c>
      <c r="U2281" s="258"/>
    </row>
    <row r="2282" spans="1:21">
      <c r="A2282" s="780"/>
      <c r="B2282" s="58" t="s">
        <v>34</v>
      </c>
      <c r="C2282" s="58" t="str">
        <f t="shared" ref="C2282:Q2282" si="2135">IF(C9=$V$331,"O",IF(C9=$W$331,"O",IF(C9=$X$331,"O",IF(C9=$Y$331,"O",IF(C9=$Z$331,"O",IF(C9=$AA$331,"O",IF(C9=$AB$331,"O",IF(C9=$AC$331,"O",IF(C9=$AD$331,"O",IF(C9=$AE$331,"O",IF(C9=$AF$331,"O",IF(C9=$AG$331,"O",IF(C9=$AH$331,"O",IF(C9=$AI$331,"O","X"))))))))))))))</f>
        <v>X</v>
      </c>
      <c r="D2282" s="58" t="str">
        <f t="shared" si="2135"/>
        <v>X</v>
      </c>
      <c r="E2282" s="58" t="str">
        <f t="shared" si="2135"/>
        <v>X</v>
      </c>
      <c r="F2282" s="58" t="str">
        <f t="shared" si="2135"/>
        <v>X</v>
      </c>
      <c r="G2282" s="58" t="str">
        <f t="shared" si="2135"/>
        <v>X</v>
      </c>
      <c r="H2282" s="58" t="str">
        <f t="shared" si="2135"/>
        <v>X</v>
      </c>
      <c r="I2282" s="58" t="str">
        <f t="shared" si="2135"/>
        <v>X</v>
      </c>
      <c r="J2282" s="58" t="str">
        <f t="shared" si="2135"/>
        <v>X</v>
      </c>
      <c r="K2282" s="58" t="str">
        <f t="shared" si="2135"/>
        <v>X</v>
      </c>
      <c r="L2282" s="58" t="str">
        <f t="shared" si="2135"/>
        <v>X</v>
      </c>
      <c r="M2282" s="58" t="str">
        <f t="shared" si="2135"/>
        <v>X</v>
      </c>
      <c r="N2282" s="58" t="str">
        <f t="shared" si="2135"/>
        <v>X</v>
      </c>
      <c r="O2282" s="58" t="str">
        <f t="shared" si="2135"/>
        <v>X</v>
      </c>
      <c r="P2282" s="58" t="str">
        <f t="shared" si="2135"/>
        <v>X</v>
      </c>
      <c r="Q2282" s="58" t="str">
        <f t="shared" si="2135"/>
        <v>X</v>
      </c>
      <c r="U2282" s="258"/>
    </row>
    <row r="2283" spans="1:21">
      <c r="A2283" s="780"/>
      <c r="B2283" s="58" t="s">
        <v>35</v>
      </c>
      <c r="C2283" s="58" t="str">
        <f t="shared" ref="C2283:Q2283" si="2136">IF(C10=$V$331,"O",IF(C10=$W$331,"O",IF(C10=$X$331,"O",IF(C10=$Y$331,"O",IF(C10=$Z$331,"O",IF(C10=$AA$331,"O",IF(C10=$AB$331,"O",IF(C10=$AC$331,"O",IF(C10=$AD$331,"O",IF(C10=$AE$331,"O",IF(C10=$AF$331,"O",IF(C10=$AG$331,"O",IF(C10=$AH$331,"O",IF(C10=$AI$331,"O","X"))))))))))))))</f>
        <v>O</v>
      </c>
      <c r="D2283" s="58" t="str">
        <f t="shared" si="2136"/>
        <v>O</v>
      </c>
      <c r="E2283" s="58" t="str">
        <f t="shared" si="2136"/>
        <v>O</v>
      </c>
      <c r="F2283" s="58" t="str">
        <f t="shared" si="2136"/>
        <v>O</v>
      </c>
      <c r="G2283" s="58" t="str">
        <f t="shared" si="2136"/>
        <v>O</v>
      </c>
      <c r="H2283" s="58" t="str">
        <f t="shared" si="2136"/>
        <v>O</v>
      </c>
      <c r="I2283" s="58" t="str">
        <f t="shared" si="2136"/>
        <v>O</v>
      </c>
      <c r="J2283" s="58" t="str">
        <f t="shared" si="2136"/>
        <v>O</v>
      </c>
      <c r="K2283" s="58" t="str">
        <f t="shared" si="2136"/>
        <v>O</v>
      </c>
      <c r="L2283" s="58" t="str">
        <f t="shared" si="2136"/>
        <v>O</v>
      </c>
      <c r="M2283" s="58" t="str">
        <f t="shared" si="2136"/>
        <v>O</v>
      </c>
      <c r="N2283" s="58" t="str">
        <f t="shared" si="2136"/>
        <v>O</v>
      </c>
      <c r="O2283" s="58" t="str">
        <f t="shared" si="2136"/>
        <v>O</v>
      </c>
      <c r="P2283" s="58" t="str">
        <f t="shared" si="2136"/>
        <v>O</v>
      </c>
      <c r="Q2283" s="58" t="str">
        <f t="shared" si="2136"/>
        <v>O</v>
      </c>
      <c r="U2283" s="258"/>
    </row>
    <row r="2284" spans="1:21">
      <c r="A2284" s="780"/>
      <c r="B2284" s="58" t="s">
        <v>36</v>
      </c>
      <c r="C2284" s="58" t="str">
        <f t="shared" ref="C2284:Q2284" si="2137">IF(C11=$V$331,"O",IF(C11=$W$331,"O",IF(C11=$X$331,"O",IF(C11=$Y$331,"O",IF(C11=$Z$331,"O",IF(C11=$AA$331,"O",IF(C11=$AB$331,"O",IF(C11=$AC$331,"O",IF(C11=$AD$331,"O",IF(C11=$AE$331,"O",IF(C11=$AF$331,"O",IF(C11=$AG$331,"O",IF(C11=$AH$331,"O",IF(C11=$AI$331,"O","X"))))))))))))))</f>
        <v>X</v>
      </c>
      <c r="D2284" s="58" t="str">
        <f t="shared" si="2137"/>
        <v>X</v>
      </c>
      <c r="E2284" s="58" t="str">
        <f t="shared" si="2137"/>
        <v>X</v>
      </c>
      <c r="F2284" s="58" t="str">
        <f t="shared" si="2137"/>
        <v>X</v>
      </c>
      <c r="G2284" s="58" t="str">
        <f t="shared" si="2137"/>
        <v>X</v>
      </c>
      <c r="H2284" s="58" t="str">
        <f t="shared" si="2137"/>
        <v>X</v>
      </c>
      <c r="I2284" s="58" t="str">
        <f t="shared" si="2137"/>
        <v>X</v>
      </c>
      <c r="J2284" s="58" t="str">
        <f t="shared" si="2137"/>
        <v>X</v>
      </c>
      <c r="K2284" s="58" t="str">
        <f t="shared" si="2137"/>
        <v>X</v>
      </c>
      <c r="L2284" s="58" t="str">
        <f t="shared" si="2137"/>
        <v>X</v>
      </c>
      <c r="M2284" s="58" t="str">
        <f t="shared" si="2137"/>
        <v>X</v>
      </c>
      <c r="N2284" s="58" t="str">
        <f t="shared" si="2137"/>
        <v>X</v>
      </c>
      <c r="O2284" s="58" t="str">
        <f t="shared" si="2137"/>
        <v>X</v>
      </c>
      <c r="P2284" s="58" t="str">
        <f t="shared" si="2137"/>
        <v>X</v>
      </c>
      <c r="Q2284" s="58" t="str">
        <f t="shared" si="2137"/>
        <v>X</v>
      </c>
      <c r="U2284" s="258"/>
    </row>
    <row r="2285" spans="1:21">
      <c r="A2285" s="780"/>
      <c r="B2285" s="58" t="s">
        <v>21</v>
      </c>
      <c r="C2285" s="58" t="str">
        <f t="shared" ref="C2285:Q2285" si="2138">IF(C12=$V$331,"O",IF(C12=$W$331,"O",IF(C12=$X$331,"O",IF(C12=$Y$331,"O",IF(C12=$Z$331,"O",IF(C12=$AA$331,"O",IF(C12=$AB$331,"O",IF(C12=$AC$331,"O",IF(C12=$AD$331,"O",IF(C12=$AE$331,"O",IF(C12=$AF$331,"O",IF(C12=$AG$331,"O",IF(C12=$AH$331,"O",IF(C12=$AI$331,"O","X"))))))))))))))</f>
        <v>O</v>
      </c>
      <c r="D2285" s="58" t="str">
        <f t="shared" si="2138"/>
        <v>O</v>
      </c>
      <c r="E2285" s="58" t="str">
        <f t="shared" si="2138"/>
        <v>O</v>
      </c>
      <c r="F2285" s="58" t="str">
        <f t="shared" si="2138"/>
        <v>O</v>
      </c>
      <c r="G2285" s="58" t="str">
        <f t="shared" si="2138"/>
        <v>O</v>
      </c>
      <c r="H2285" s="58" t="str">
        <f t="shared" si="2138"/>
        <v>O</v>
      </c>
      <c r="I2285" s="58" t="str">
        <f t="shared" si="2138"/>
        <v>O</v>
      </c>
      <c r="J2285" s="58" t="str">
        <f t="shared" si="2138"/>
        <v>O</v>
      </c>
      <c r="K2285" s="58" t="str">
        <f t="shared" si="2138"/>
        <v>O</v>
      </c>
      <c r="L2285" s="58" t="str">
        <f t="shared" si="2138"/>
        <v>O</v>
      </c>
      <c r="M2285" s="58" t="str">
        <f t="shared" si="2138"/>
        <v>O</v>
      </c>
      <c r="N2285" s="58" t="str">
        <f t="shared" si="2138"/>
        <v>O</v>
      </c>
      <c r="O2285" s="58" t="str">
        <f t="shared" si="2138"/>
        <v>O</v>
      </c>
      <c r="P2285" s="58" t="str">
        <f t="shared" si="2138"/>
        <v>O</v>
      </c>
      <c r="Q2285" s="58" t="str">
        <f t="shared" si="2138"/>
        <v>O</v>
      </c>
      <c r="U2285" s="257"/>
    </row>
    <row r="2286" spans="1:21">
      <c r="A2286" s="781"/>
      <c r="B2286" s="30" t="s">
        <v>46</v>
      </c>
      <c r="C2286" s="47">
        <f>COUNTIF(C2280:C2285,"O")</f>
        <v>3</v>
      </c>
      <c r="D2286" s="47">
        <f t="shared" ref="D2286:P2286" si="2139">COUNTIF(D2280:D2285,"O")</f>
        <v>3</v>
      </c>
      <c r="E2286" s="47">
        <f t="shared" si="2139"/>
        <v>3</v>
      </c>
      <c r="F2286" s="47">
        <f t="shared" si="2139"/>
        <v>3</v>
      </c>
      <c r="G2286" s="47">
        <f t="shared" si="2139"/>
        <v>3</v>
      </c>
      <c r="H2286" s="47">
        <f t="shared" si="2139"/>
        <v>3</v>
      </c>
      <c r="I2286" s="47">
        <f t="shared" si="2139"/>
        <v>3</v>
      </c>
      <c r="J2286" s="47">
        <f t="shared" si="2139"/>
        <v>3</v>
      </c>
      <c r="K2286" s="47">
        <f t="shared" si="2139"/>
        <v>3</v>
      </c>
      <c r="L2286" s="47">
        <f t="shared" si="2139"/>
        <v>3</v>
      </c>
      <c r="M2286" s="47">
        <f t="shared" si="2139"/>
        <v>3</v>
      </c>
      <c r="N2286" s="47">
        <f t="shared" si="2139"/>
        <v>3</v>
      </c>
      <c r="O2286" s="47">
        <f t="shared" si="2139"/>
        <v>3</v>
      </c>
      <c r="P2286" s="47">
        <f t="shared" si="2139"/>
        <v>3</v>
      </c>
      <c r="Q2286" s="47">
        <f>COUNTIF(Q2280:Q2285,"O")</f>
        <v>3</v>
      </c>
      <c r="U2286" s="258"/>
    </row>
    <row r="2287" spans="1:21">
      <c r="A2287" s="779">
        <v>316</v>
      </c>
      <c r="B2287" s="58" t="s">
        <v>32</v>
      </c>
      <c r="C2287" s="58" t="str">
        <f>IF(C7=$V$332,"O",IF(C7=$W$332,"O",IF(C7=$X$332,"O",IF(C7=$Y$332,"O",IF(C7=$Z$332,"O",IF(C7=$AA$332,"O",IF(C7=$AB$332,"O",IF(C7=$AC$332,"O",IF(C7=$AD$332,"O",IF(C7=$AE$332,"O",IF(C7=$AF$332,"O",IF(C7=$AG$332,"O",IF(C7=$AH$332,"O",IF(C7=$AI$332,"O",IF(C7=$AJ$332,"O",IF(C7=$AK$332,"O",IF(C7=$AL$332,"O","X")))))))))))))))))</f>
        <v>X</v>
      </c>
      <c r="D2287" s="58" t="str">
        <f t="shared" ref="D2287:Q2287" si="2140">IF(D7=$V$332,"O",IF(D7=$W$332,"O",IF(D7=$X$332,"O",IF(D7=$Y$332,"O",IF(D7=$Z$332,"O",IF(D7=$AA$332,"O",IF(D7=$AB$332,"O",IF(D7=$AC$332,"O",IF(D7=$AD$332,"O",IF(D7=$AE$332,"O",IF(D7=$AF$332,"O",IF(D7=$AG$332,"O",IF(D7=$AH$332,"O",IF(D7=$AI$332,"O",IF(D7=$AJ$332,"O",IF(D7=$AK$332,"O",IF(D7=$AL$332,"O","X")))))))))))))))))</f>
        <v>X</v>
      </c>
      <c r="E2287" s="58" t="str">
        <f t="shared" si="2140"/>
        <v>X</v>
      </c>
      <c r="F2287" s="58" t="str">
        <f t="shared" si="2140"/>
        <v>X</v>
      </c>
      <c r="G2287" s="58" t="str">
        <f t="shared" si="2140"/>
        <v>X</v>
      </c>
      <c r="H2287" s="58" t="str">
        <f t="shared" si="2140"/>
        <v>X</v>
      </c>
      <c r="I2287" s="58" t="str">
        <f t="shared" si="2140"/>
        <v>X</v>
      </c>
      <c r="J2287" s="58" t="str">
        <f t="shared" si="2140"/>
        <v>X</v>
      </c>
      <c r="K2287" s="58" t="str">
        <f t="shared" si="2140"/>
        <v>X</v>
      </c>
      <c r="L2287" s="58" t="str">
        <f t="shared" si="2140"/>
        <v>X</v>
      </c>
      <c r="M2287" s="58" t="str">
        <f t="shared" si="2140"/>
        <v>X</v>
      </c>
      <c r="N2287" s="58" t="str">
        <f t="shared" si="2140"/>
        <v>X</v>
      </c>
      <c r="O2287" s="58" t="str">
        <f t="shared" si="2140"/>
        <v>X</v>
      </c>
      <c r="P2287" s="58" t="str">
        <f t="shared" si="2140"/>
        <v>X</v>
      </c>
      <c r="Q2287" s="58" t="str">
        <f t="shared" si="2140"/>
        <v>X</v>
      </c>
      <c r="U2287" s="258"/>
    </row>
    <row r="2288" spans="1:21">
      <c r="A2288" s="780"/>
      <c r="B2288" s="58" t="s">
        <v>33</v>
      </c>
      <c r="C2288" s="58" t="str">
        <f t="shared" ref="C2288:Q2288" si="2141">IF(C8=$V$332,"O",IF(C8=$W$332,"O",IF(C8=$X$332,"O",IF(C8=$Y$332,"O",IF(C8=$Z$332,"O",IF(C8=$AA$332,"O",IF(C8=$AB$332,"O",IF(C8=$AC$332,"O",IF(C8=$AD$332,"O",IF(C8=$AE$332,"O",IF(C8=$AF$332,"O",IF(C8=$AG$332,"O",IF(C8=$AH$332,"O",IF(C8=$AI$332,"O",IF(C8=$AJ$332,"O",IF(C8=$AK$332,"O",IF(C8=$AL$332,"O","X")))))))))))))))))</f>
        <v>X</v>
      </c>
      <c r="D2288" s="58" t="str">
        <f t="shared" si="2141"/>
        <v>X</v>
      </c>
      <c r="E2288" s="58" t="str">
        <f t="shared" si="2141"/>
        <v>X</v>
      </c>
      <c r="F2288" s="58" t="str">
        <f t="shared" si="2141"/>
        <v>X</v>
      </c>
      <c r="G2288" s="58" t="str">
        <f t="shared" si="2141"/>
        <v>X</v>
      </c>
      <c r="H2288" s="58" t="str">
        <f t="shared" si="2141"/>
        <v>X</v>
      </c>
      <c r="I2288" s="58" t="str">
        <f t="shared" si="2141"/>
        <v>X</v>
      </c>
      <c r="J2288" s="58" t="str">
        <f t="shared" si="2141"/>
        <v>X</v>
      </c>
      <c r="K2288" s="58" t="str">
        <f t="shared" si="2141"/>
        <v>X</v>
      </c>
      <c r="L2288" s="58" t="str">
        <f t="shared" si="2141"/>
        <v>X</v>
      </c>
      <c r="M2288" s="58" t="str">
        <f t="shared" si="2141"/>
        <v>X</v>
      </c>
      <c r="N2288" s="58" t="str">
        <f t="shared" si="2141"/>
        <v>X</v>
      </c>
      <c r="O2288" s="58" t="str">
        <f t="shared" si="2141"/>
        <v>X</v>
      </c>
      <c r="P2288" s="58" t="str">
        <f t="shared" si="2141"/>
        <v>X</v>
      </c>
      <c r="Q2288" s="58" t="str">
        <f t="shared" si="2141"/>
        <v>X</v>
      </c>
      <c r="U2288" s="257"/>
    </row>
    <row r="2289" spans="1:21">
      <c r="A2289" s="780"/>
      <c r="B2289" s="58" t="s">
        <v>34</v>
      </c>
      <c r="C2289" s="58" t="str">
        <f t="shared" ref="C2289:Q2289" si="2142">IF(C9=$V$332,"O",IF(C9=$W$332,"O",IF(C9=$X$332,"O",IF(C9=$Y$332,"O",IF(C9=$Z$332,"O",IF(C9=$AA$332,"O",IF(C9=$AB$332,"O",IF(C9=$AC$332,"O",IF(C9=$AD$332,"O",IF(C9=$AE$332,"O",IF(C9=$AF$332,"O",IF(C9=$AG$332,"O",IF(C9=$AH$332,"O",IF(C9=$AI$332,"O",IF(C9=$AJ$332,"O",IF(C9=$AK$332,"O",IF(C9=$AL$332,"O","X")))))))))))))))))</f>
        <v>O</v>
      </c>
      <c r="D2289" s="58" t="str">
        <f t="shared" si="2142"/>
        <v>O</v>
      </c>
      <c r="E2289" s="58" t="str">
        <f t="shared" si="2142"/>
        <v>O</v>
      </c>
      <c r="F2289" s="58" t="str">
        <f t="shared" si="2142"/>
        <v>O</v>
      </c>
      <c r="G2289" s="58" t="str">
        <f t="shared" si="2142"/>
        <v>O</v>
      </c>
      <c r="H2289" s="58" t="str">
        <f t="shared" si="2142"/>
        <v>O</v>
      </c>
      <c r="I2289" s="58" t="str">
        <f t="shared" si="2142"/>
        <v>O</v>
      </c>
      <c r="J2289" s="58" t="str">
        <f t="shared" si="2142"/>
        <v>O</v>
      </c>
      <c r="K2289" s="58" t="str">
        <f t="shared" si="2142"/>
        <v>O</v>
      </c>
      <c r="L2289" s="58" t="str">
        <f t="shared" si="2142"/>
        <v>O</v>
      </c>
      <c r="M2289" s="58" t="str">
        <f t="shared" si="2142"/>
        <v>O</v>
      </c>
      <c r="N2289" s="58" t="str">
        <f t="shared" si="2142"/>
        <v>O</v>
      </c>
      <c r="O2289" s="58" t="str">
        <f t="shared" si="2142"/>
        <v>O</v>
      </c>
      <c r="P2289" s="58" t="str">
        <f t="shared" si="2142"/>
        <v>O</v>
      </c>
      <c r="Q2289" s="58" t="str">
        <f t="shared" si="2142"/>
        <v>O</v>
      </c>
      <c r="U2289" s="258"/>
    </row>
    <row r="2290" spans="1:21">
      <c r="A2290" s="780"/>
      <c r="B2290" s="58" t="s">
        <v>35</v>
      </c>
      <c r="C2290" s="58" t="str">
        <f t="shared" ref="C2290:Q2290" si="2143">IF(C10=$V$332,"O",IF(C10=$W$332,"O",IF(C10=$X$332,"O",IF(C10=$Y$332,"O",IF(C10=$Z$332,"O",IF(C10=$AA$332,"O",IF(C10=$AB$332,"O",IF(C10=$AC$332,"O",IF(C10=$AD$332,"O",IF(C10=$AE$332,"O",IF(C10=$AF$332,"O",IF(C10=$AG$332,"O",IF(C10=$AH$332,"O",IF(C10=$AI$332,"O",IF(C10=$AJ$332,"O",IF(C10=$AK$332,"O",IF(C10=$AL$332,"O","X")))))))))))))))))</f>
        <v>X</v>
      </c>
      <c r="D2290" s="58" t="str">
        <f t="shared" si="2143"/>
        <v>X</v>
      </c>
      <c r="E2290" s="58" t="str">
        <f t="shared" si="2143"/>
        <v>X</v>
      </c>
      <c r="F2290" s="58" t="str">
        <f t="shared" si="2143"/>
        <v>X</v>
      </c>
      <c r="G2290" s="58" t="str">
        <f t="shared" si="2143"/>
        <v>X</v>
      </c>
      <c r="H2290" s="58" t="str">
        <f t="shared" si="2143"/>
        <v>X</v>
      </c>
      <c r="I2290" s="58" t="str">
        <f t="shared" si="2143"/>
        <v>X</v>
      </c>
      <c r="J2290" s="58" t="str">
        <f t="shared" si="2143"/>
        <v>X</v>
      </c>
      <c r="K2290" s="58" t="str">
        <f t="shared" si="2143"/>
        <v>X</v>
      </c>
      <c r="L2290" s="58" t="str">
        <f t="shared" si="2143"/>
        <v>X</v>
      </c>
      <c r="M2290" s="58" t="str">
        <f t="shared" si="2143"/>
        <v>X</v>
      </c>
      <c r="N2290" s="58" t="str">
        <f t="shared" si="2143"/>
        <v>X</v>
      </c>
      <c r="O2290" s="58" t="str">
        <f t="shared" si="2143"/>
        <v>X</v>
      </c>
      <c r="P2290" s="58" t="str">
        <f t="shared" si="2143"/>
        <v>X</v>
      </c>
      <c r="Q2290" s="58" t="str">
        <f t="shared" si="2143"/>
        <v>X</v>
      </c>
    </row>
    <row r="2291" spans="1:21">
      <c r="A2291" s="780"/>
      <c r="B2291" s="58" t="s">
        <v>36</v>
      </c>
      <c r="C2291" s="58" t="str">
        <f t="shared" ref="C2291:Q2291" si="2144">IF(C11=$V$332,"O",IF(C11=$W$332,"O",IF(C11=$X$332,"O",IF(C11=$Y$332,"O",IF(C11=$Z$332,"O",IF(C11=$AA$332,"O",IF(C11=$AB$332,"O",IF(C11=$AC$332,"O",IF(C11=$AD$332,"O",IF(C11=$AE$332,"O",IF(C11=$AF$332,"O",IF(C11=$AG$332,"O",IF(C11=$AH$332,"O",IF(C11=$AI$332,"O",IF(C11=$AJ$332,"O",IF(C11=$AK$332,"O",IF(C11=$AL$332,"O","X")))))))))))))))))</f>
        <v>X</v>
      </c>
      <c r="D2291" s="58" t="str">
        <f t="shared" si="2144"/>
        <v>X</v>
      </c>
      <c r="E2291" s="58" t="str">
        <f t="shared" si="2144"/>
        <v>X</v>
      </c>
      <c r="F2291" s="58" t="str">
        <f t="shared" si="2144"/>
        <v>X</v>
      </c>
      <c r="G2291" s="58" t="str">
        <f t="shared" si="2144"/>
        <v>X</v>
      </c>
      <c r="H2291" s="58" t="str">
        <f t="shared" si="2144"/>
        <v>X</v>
      </c>
      <c r="I2291" s="58" t="str">
        <f t="shared" si="2144"/>
        <v>X</v>
      </c>
      <c r="J2291" s="58" t="str">
        <f t="shared" si="2144"/>
        <v>X</v>
      </c>
      <c r="K2291" s="58" t="str">
        <f t="shared" si="2144"/>
        <v>X</v>
      </c>
      <c r="L2291" s="58" t="str">
        <f t="shared" si="2144"/>
        <v>X</v>
      </c>
      <c r="M2291" s="58" t="str">
        <f t="shared" si="2144"/>
        <v>X</v>
      </c>
      <c r="N2291" s="58" t="str">
        <f t="shared" si="2144"/>
        <v>X</v>
      </c>
      <c r="O2291" s="58" t="str">
        <f t="shared" si="2144"/>
        <v>X</v>
      </c>
      <c r="P2291" s="58" t="str">
        <f t="shared" si="2144"/>
        <v>X</v>
      </c>
      <c r="Q2291" s="58" t="str">
        <f t="shared" si="2144"/>
        <v>X</v>
      </c>
    </row>
    <row r="2292" spans="1:21">
      <c r="A2292" s="780"/>
      <c r="B2292" s="58" t="s">
        <v>21</v>
      </c>
      <c r="C2292" s="58" t="str">
        <f t="shared" ref="C2292:Q2292" si="2145">IF(C12=$V$332,"O",IF(C12=$W$332,"O",IF(C12=$X$332,"O",IF(C12=$Y$332,"O",IF(C12=$Z$332,"O",IF(C12=$AA$332,"O",IF(C12=$AB$332,"O",IF(C12=$AC$332,"O",IF(C12=$AD$332,"O",IF(C12=$AE$332,"O",IF(C12=$AF$332,"O",IF(C12=$AG$332,"O",IF(C12=$AH$332,"O",IF(C12=$AI$332,"O",IF(C12=$AJ$332,"O",IF(C12=$AK$332,"O",IF(C12=$AL$332,"O","X")))))))))))))))))</f>
        <v>X</v>
      </c>
      <c r="D2292" s="58" t="str">
        <f t="shared" si="2145"/>
        <v>X</v>
      </c>
      <c r="E2292" s="58" t="str">
        <f t="shared" si="2145"/>
        <v>X</v>
      </c>
      <c r="F2292" s="58" t="str">
        <f t="shared" si="2145"/>
        <v>X</v>
      </c>
      <c r="G2292" s="58" t="str">
        <f t="shared" si="2145"/>
        <v>X</v>
      </c>
      <c r="H2292" s="58" t="str">
        <f t="shared" si="2145"/>
        <v>X</v>
      </c>
      <c r="I2292" s="58" t="str">
        <f t="shared" si="2145"/>
        <v>X</v>
      </c>
      <c r="J2292" s="58" t="str">
        <f t="shared" si="2145"/>
        <v>X</v>
      </c>
      <c r="K2292" s="58" t="str">
        <f t="shared" si="2145"/>
        <v>X</v>
      </c>
      <c r="L2292" s="58" t="str">
        <f t="shared" si="2145"/>
        <v>X</v>
      </c>
      <c r="M2292" s="58" t="str">
        <f t="shared" si="2145"/>
        <v>X</v>
      </c>
      <c r="N2292" s="58" t="str">
        <f t="shared" si="2145"/>
        <v>X</v>
      </c>
      <c r="O2292" s="58" t="str">
        <f t="shared" si="2145"/>
        <v>X</v>
      </c>
      <c r="P2292" s="58" t="str">
        <f t="shared" si="2145"/>
        <v>X</v>
      </c>
      <c r="Q2292" s="58" t="str">
        <f t="shared" si="2145"/>
        <v>X</v>
      </c>
    </row>
    <row r="2293" spans="1:21">
      <c r="A2293" s="781"/>
      <c r="B2293" s="30" t="s">
        <v>46</v>
      </c>
      <c r="C2293" s="47">
        <f>COUNTIF(C2287:C2292,"O")</f>
        <v>1</v>
      </c>
      <c r="D2293" s="47">
        <f t="shared" ref="D2293:P2293" si="2146">COUNTIF(D2287:D2292,"O")</f>
        <v>1</v>
      </c>
      <c r="E2293" s="47">
        <f t="shared" si="2146"/>
        <v>1</v>
      </c>
      <c r="F2293" s="47">
        <f t="shared" si="2146"/>
        <v>1</v>
      </c>
      <c r="G2293" s="47">
        <f t="shared" si="2146"/>
        <v>1</v>
      </c>
      <c r="H2293" s="47">
        <f t="shared" si="2146"/>
        <v>1</v>
      </c>
      <c r="I2293" s="47">
        <f t="shared" si="2146"/>
        <v>1</v>
      </c>
      <c r="J2293" s="47">
        <f t="shared" si="2146"/>
        <v>1</v>
      </c>
      <c r="K2293" s="47">
        <f t="shared" si="2146"/>
        <v>1</v>
      </c>
      <c r="L2293" s="47">
        <f t="shared" si="2146"/>
        <v>1</v>
      </c>
      <c r="M2293" s="47">
        <f t="shared" si="2146"/>
        <v>1</v>
      </c>
      <c r="N2293" s="47">
        <f t="shared" si="2146"/>
        <v>1</v>
      </c>
      <c r="O2293" s="47">
        <f t="shared" si="2146"/>
        <v>1</v>
      </c>
      <c r="P2293" s="47">
        <f t="shared" si="2146"/>
        <v>1</v>
      </c>
      <c r="Q2293" s="47">
        <f>COUNTIF(Q2287:Q2292,"O")</f>
        <v>1</v>
      </c>
    </row>
    <row r="2294" spans="1:21">
      <c r="A2294" s="22">
        <v>317</v>
      </c>
      <c r="B2294" s="154"/>
      <c r="C2294" s="58" t="str">
        <f>C2279&amp;C2286&amp;C2293</f>
        <v>231</v>
      </c>
      <c r="D2294" s="58" t="str">
        <f t="shared" ref="D2294:M2294" si="2147">D2279&amp;D2286&amp;D2293</f>
        <v>231</v>
      </c>
      <c r="E2294" s="58" t="str">
        <f t="shared" si="2147"/>
        <v>231</v>
      </c>
      <c r="F2294" s="58" t="str">
        <f t="shared" si="2147"/>
        <v>231</v>
      </c>
      <c r="G2294" s="58" t="str">
        <f t="shared" si="2147"/>
        <v>231</v>
      </c>
      <c r="H2294" s="58" t="str">
        <f t="shared" si="2147"/>
        <v>231</v>
      </c>
      <c r="I2294" s="58" t="str">
        <f t="shared" si="2147"/>
        <v>231</v>
      </c>
      <c r="J2294" s="58" t="str">
        <f t="shared" si="2147"/>
        <v>231</v>
      </c>
      <c r="K2294" s="58" t="str">
        <f t="shared" si="2147"/>
        <v>231</v>
      </c>
      <c r="L2294" s="58" t="str">
        <f t="shared" si="2147"/>
        <v>231</v>
      </c>
      <c r="M2294" s="58" t="str">
        <f t="shared" si="2147"/>
        <v>231</v>
      </c>
      <c r="N2294" s="58" t="str">
        <f>N2279&amp;N2286&amp;N2293</f>
        <v>231</v>
      </c>
      <c r="O2294" s="58" t="str">
        <f>O2279&amp;O2286&amp;O2293</f>
        <v>231</v>
      </c>
      <c r="P2294" s="58" t="str">
        <f>P2279&amp;P2286&amp;P2293</f>
        <v>231</v>
      </c>
      <c r="Q2294" s="58" t="str">
        <f>Q2279&amp;Q2286&amp;Q2293</f>
        <v>231</v>
      </c>
    </row>
    <row r="2295" spans="1:21">
      <c r="A2295" s="779">
        <v>318</v>
      </c>
      <c r="B2295" s="58" t="s">
        <v>32</v>
      </c>
      <c r="C2295" s="58" t="str">
        <f>IF(C7=$V$334,"O",IF(C7=$W$334,"O",IF(C7=$X$334,"O",IF(C7=$Y$334,"O",IF(C7=$Z$334,"O",IF(C7=$AA$334,"O",IF(C7=$AB$334,"O",IF(C7=$AC$334,"O",IF(C7=$AD$334,"O",IF(C7=$AE$334,"O",IF(C7=$AF$334,"O",IF(C7=$AG$334,"O",IF(C7=$AH$334,"O",IF(C7=$AI$334,"O","X"))))))))))))))</f>
        <v>X</v>
      </c>
      <c r="D2295" s="58" t="str">
        <f t="shared" ref="D2295:Q2295" si="2148">IF(D7=$V$334,"O",IF(D7=$W$334,"O",IF(D7=$X$334,"O",IF(D7=$Y$334,"O",IF(D7=$Z$334,"O",IF(D7=$AA$334,"O",IF(D7=$AB$334,"O",IF(D7=$AC$334,"O",IF(D7=$AD$334,"O",IF(D7=$AE$334,"O",IF(D7=$AF$334,"O",IF(D7=$AG$334,"O",IF(D7=$AH$334,"O",IF(D7=$AI$334,"O","X"))))))))))))))</f>
        <v>X</v>
      </c>
      <c r="E2295" s="58" t="str">
        <f t="shared" si="2148"/>
        <v>X</v>
      </c>
      <c r="F2295" s="58" t="str">
        <f t="shared" si="2148"/>
        <v>X</v>
      </c>
      <c r="G2295" s="58" t="str">
        <f t="shared" si="2148"/>
        <v>X</v>
      </c>
      <c r="H2295" s="58" t="str">
        <f t="shared" si="2148"/>
        <v>X</v>
      </c>
      <c r="I2295" s="58" t="str">
        <f t="shared" si="2148"/>
        <v>X</v>
      </c>
      <c r="J2295" s="58" t="str">
        <f t="shared" si="2148"/>
        <v>X</v>
      </c>
      <c r="K2295" s="58" t="str">
        <f t="shared" si="2148"/>
        <v>X</v>
      </c>
      <c r="L2295" s="58" t="str">
        <f t="shared" si="2148"/>
        <v>X</v>
      </c>
      <c r="M2295" s="58" t="str">
        <f t="shared" si="2148"/>
        <v>X</v>
      </c>
      <c r="N2295" s="58" t="str">
        <f t="shared" si="2148"/>
        <v>X</v>
      </c>
      <c r="O2295" s="58" t="str">
        <f t="shared" si="2148"/>
        <v>X</v>
      </c>
      <c r="P2295" s="58" t="str">
        <f t="shared" si="2148"/>
        <v>X</v>
      </c>
      <c r="Q2295" s="58" t="str">
        <f t="shared" si="2148"/>
        <v>X</v>
      </c>
      <c r="T2295" s="257"/>
    </row>
    <row r="2296" spans="1:21">
      <c r="A2296" s="780"/>
      <c r="B2296" s="58" t="s">
        <v>33</v>
      </c>
      <c r="C2296" s="58" t="str">
        <f t="shared" ref="C2296:Q2296" si="2149">IF(C8=$V$334,"O",IF(C8=$W$334,"O",IF(C8=$X$334,"O",IF(C8=$Y$334,"O",IF(C8=$Z$334,"O",IF(C8=$AA$334,"O",IF(C8=$AB$334,"O",IF(C8=$AC$334,"O",IF(C8=$AD$334,"O",IF(C8=$AE$334,"O",IF(C8=$AF$334,"O",IF(C8=$AG$334,"O",IF(C8=$AH$334,"O",IF(C8=$AI$334,"O","X"))))))))))))))</f>
        <v>X</v>
      </c>
      <c r="D2296" s="58" t="str">
        <f t="shared" si="2149"/>
        <v>X</v>
      </c>
      <c r="E2296" s="58" t="str">
        <f t="shared" si="2149"/>
        <v>X</v>
      </c>
      <c r="F2296" s="58" t="str">
        <f t="shared" si="2149"/>
        <v>X</v>
      </c>
      <c r="G2296" s="58" t="str">
        <f t="shared" si="2149"/>
        <v>X</v>
      </c>
      <c r="H2296" s="58" t="str">
        <f t="shared" si="2149"/>
        <v>X</v>
      </c>
      <c r="I2296" s="58" t="str">
        <f t="shared" si="2149"/>
        <v>X</v>
      </c>
      <c r="J2296" s="58" t="str">
        <f t="shared" si="2149"/>
        <v>X</v>
      </c>
      <c r="K2296" s="58" t="str">
        <f t="shared" si="2149"/>
        <v>X</v>
      </c>
      <c r="L2296" s="58" t="str">
        <f t="shared" si="2149"/>
        <v>X</v>
      </c>
      <c r="M2296" s="58" t="str">
        <f t="shared" si="2149"/>
        <v>X</v>
      </c>
      <c r="N2296" s="58" t="str">
        <f t="shared" si="2149"/>
        <v>X</v>
      </c>
      <c r="O2296" s="58" t="str">
        <f t="shared" si="2149"/>
        <v>X</v>
      </c>
      <c r="P2296" s="58" t="str">
        <f t="shared" si="2149"/>
        <v>X</v>
      </c>
      <c r="Q2296" s="58" t="str">
        <f t="shared" si="2149"/>
        <v>X</v>
      </c>
      <c r="T2296" s="258"/>
    </row>
    <row r="2297" spans="1:21">
      <c r="A2297" s="780"/>
      <c r="B2297" s="58" t="s">
        <v>34</v>
      </c>
      <c r="C2297" s="58" t="str">
        <f t="shared" ref="C2297:Q2297" si="2150">IF(C9=$V$334,"O",IF(C9=$W$334,"O",IF(C9=$X$334,"O",IF(C9=$Y$334,"O",IF(C9=$Z$334,"O",IF(C9=$AA$334,"O",IF(C9=$AB$334,"O",IF(C9=$AC$334,"O",IF(C9=$AD$334,"O",IF(C9=$AE$334,"O",IF(C9=$AF$334,"O",IF(C9=$AG$334,"O",IF(C9=$AH$334,"O",IF(C9=$AI$334,"O","X"))))))))))))))</f>
        <v>X</v>
      </c>
      <c r="D2297" s="58" t="str">
        <f t="shared" si="2150"/>
        <v>X</v>
      </c>
      <c r="E2297" s="58" t="str">
        <f t="shared" si="2150"/>
        <v>X</v>
      </c>
      <c r="F2297" s="58" t="str">
        <f t="shared" si="2150"/>
        <v>X</v>
      </c>
      <c r="G2297" s="58" t="str">
        <f t="shared" si="2150"/>
        <v>X</v>
      </c>
      <c r="H2297" s="58" t="str">
        <f t="shared" si="2150"/>
        <v>X</v>
      </c>
      <c r="I2297" s="58" t="str">
        <f t="shared" si="2150"/>
        <v>X</v>
      </c>
      <c r="J2297" s="58" t="str">
        <f t="shared" si="2150"/>
        <v>X</v>
      </c>
      <c r="K2297" s="58" t="str">
        <f t="shared" si="2150"/>
        <v>X</v>
      </c>
      <c r="L2297" s="58" t="str">
        <f t="shared" si="2150"/>
        <v>X</v>
      </c>
      <c r="M2297" s="58" t="str">
        <f t="shared" si="2150"/>
        <v>X</v>
      </c>
      <c r="N2297" s="58" t="str">
        <f t="shared" si="2150"/>
        <v>X</v>
      </c>
      <c r="O2297" s="58" t="str">
        <f t="shared" si="2150"/>
        <v>X</v>
      </c>
      <c r="P2297" s="58" t="str">
        <f t="shared" si="2150"/>
        <v>X</v>
      </c>
      <c r="Q2297" s="58" t="str">
        <f t="shared" si="2150"/>
        <v>X</v>
      </c>
      <c r="T2297" s="258"/>
    </row>
    <row r="2298" spans="1:21">
      <c r="A2298" s="780"/>
      <c r="B2298" s="58" t="s">
        <v>35</v>
      </c>
      <c r="C2298" s="58" t="str">
        <f t="shared" ref="C2298:Q2298" si="2151">IF(C10=$V$334,"O",IF(C10=$W$334,"O",IF(C10=$X$334,"O",IF(C10=$Y$334,"O",IF(C10=$Z$334,"O",IF(C10=$AA$334,"O",IF(C10=$AB$334,"O",IF(C10=$AC$334,"O",IF(C10=$AD$334,"O",IF(C10=$AE$334,"O",IF(C10=$AF$334,"O",IF(C10=$AG$334,"O",IF(C10=$AH$334,"O",IF(C10=$AI$334,"O","X"))))))))))))))</f>
        <v>X</v>
      </c>
      <c r="D2298" s="58" t="str">
        <f t="shared" si="2151"/>
        <v>X</v>
      </c>
      <c r="E2298" s="58" t="str">
        <f t="shared" si="2151"/>
        <v>X</v>
      </c>
      <c r="F2298" s="58" t="str">
        <f t="shared" si="2151"/>
        <v>X</v>
      </c>
      <c r="G2298" s="58" t="str">
        <f t="shared" si="2151"/>
        <v>X</v>
      </c>
      <c r="H2298" s="58" t="str">
        <f t="shared" si="2151"/>
        <v>X</v>
      </c>
      <c r="I2298" s="58" t="str">
        <f t="shared" si="2151"/>
        <v>X</v>
      </c>
      <c r="J2298" s="58" t="str">
        <f t="shared" si="2151"/>
        <v>X</v>
      </c>
      <c r="K2298" s="58" t="str">
        <f t="shared" si="2151"/>
        <v>X</v>
      </c>
      <c r="L2298" s="58" t="str">
        <f t="shared" si="2151"/>
        <v>X</v>
      </c>
      <c r="M2298" s="58" t="str">
        <f t="shared" si="2151"/>
        <v>X</v>
      </c>
      <c r="N2298" s="58" t="str">
        <f t="shared" si="2151"/>
        <v>X</v>
      </c>
      <c r="O2298" s="58" t="str">
        <f t="shared" si="2151"/>
        <v>X</v>
      </c>
      <c r="P2298" s="58" t="str">
        <f t="shared" si="2151"/>
        <v>X</v>
      </c>
      <c r="Q2298" s="58" t="str">
        <f t="shared" si="2151"/>
        <v>X</v>
      </c>
      <c r="T2298" s="258"/>
    </row>
    <row r="2299" spans="1:21">
      <c r="A2299" s="780"/>
      <c r="B2299" s="58" t="s">
        <v>36</v>
      </c>
      <c r="C2299" s="58" t="str">
        <f t="shared" ref="C2299:Q2299" si="2152">IF(C11=$V$334,"O",IF(C11=$W$334,"O",IF(C11=$X$334,"O",IF(C11=$Y$334,"O",IF(C11=$Z$334,"O",IF(C11=$AA$334,"O",IF(C11=$AB$334,"O",IF(C11=$AC$334,"O",IF(C11=$AD$334,"O",IF(C11=$AE$334,"O",IF(C11=$AF$334,"O",IF(C11=$AG$334,"O",IF(C11=$AH$334,"O",IF(C11=$AI$334,"O","X"))))))))))))))</f>
        <v>X</v>
      </c>
      <c r="D2299" s="58" t="str">
        <f t="shared" si="2152"/>
        <v>X</v>
      </c>
      <c r="E2299" s="58" t="str">
        <f t="shared" si="2152"/>
        <v>X</v>
      </c>
      <c r="F2299" s="58" t="str">
        <f t="shared" si="2152"/>
        <v>X</v>
      </c>
      <c r="G2299" s="58" t="str">
        <f t="shared" si="2152"/>
        <v>X</v>
      </c>
      <c r="H2299" s="58" t="str">
        <f t="shared" si="2152"/>
        <v>X</v>
      </c>
      <c r="I2299" s="58" t="str">
        <f t="shared" si="2152"/>
        <v>X</v>
      </c>
      <c r="J2299" s="58" t="str">
        <f t="shared" si="2152"/>
        <v>X</v>
      </c>
      <c r="K2299" s="58" t="str">
        <f t="shared" si="2152"/>
        <v>X</v>
      </c>
      <c r="L2299" s="58" t="str">
        <f t="shared" si="2152"/>
        <v>X</v>
      </c>
      <c r="M2299" s="58" t="str">
        <f t="shared" si="2152"/>
        <v>X</v>
      </c>
      <c r="N2299" s="58" t="str">
        <f t="shared" si="2152"/>
        <v>X</v>
      </c>
      <c r="O2299" s="58" t="str">
        <f t="shared" si="2152"/>
        <v>X</v>
      </c>
      <c r="P2299" s="58" t="str">
        <f t="shared" si="2152"/>
        <v>X</v>
      </c>
      <c r="Q2299" s="58" t="str">
        <f t="shared" si="2152"/>
        <v>X</v>
      </c>
      <c r="T2299" s="258"/>
    </row>
    <row r="2300" spans="1:21">
      <c r="A2300" s="780"/>
      <c r="B2300" s="58" t="s">
        <v>21</v>
      </c>
      <c r="C2300" s="58" t="str">
        <f t="shared" ref="C2300:Q2300" si="2153">IF(C12=$V$334,"O",IF(C12=$W$334,"O",IF(C12=$X$334,"O",IF(C12=$Y$334,"O",IF(C12=$Z$334,"O",IF(C12=$AA$334,"O",IF(C12=$AB$334,"O",IF(C12=$AC$334,"O",IF(C12=$AD$334,"O",IF(C12=$AE$334,"O",IF(C12=$AF$334,"O",IF(C12=$AG$334,"O",IF(C12=$AH$334,"O",IF(C12=$AI$334,"O","X"))))))))))))))</f>
        <v>X</v>
      </c>
      <c r="D2300" s="58" t="str">
        <f t="shared" si="2153"/>
        <v>X</v>
      </c>
      <c r="E2300" s="58" t="str">
        <f t="shared" si="2153"/>
        <v>X</v>
      </c>
      <c r="F2300" s="58" t="str">
        <f t="shared" si="2153"/>
        <v>X</v>
      </c>
      <c r="G2300" s="58" t="str">
        <f t="shared" si="2153"/>
        <v>X</v>
      </c>
      <c r="H2300" s="58" t="str">
        <f t="shared" si="2153"/>
        <v>X</v>
      </c>
      <c r="I2300" s="58" t="str">
        <f t="shared" si="2153"/>
        <v>X</v>
      </c>
      <c r="J2300" s="58" t="str">
        <f t="shared" si="2153"/>
        <v>X</v>
      </c>
      <c r="K2300" s="58" t="str">
        <f t="shared" si="2153"/>
        <v>X</v>
      </c>
      <c r="L2300" s="58" t="str">
        <f t="shared" si="2153"/>
        <v>X</v>
      </c>
      <c r="M2300" s="58" t="str">
        <f t="shared" si="2153"/>
        <v>X</v>
      </c>
      <c r="N2300" s="58" t="str">
        <f t="shared" si="2153"/>
        <v>X</v>
      </c>
      <c r="O2300" s="58" t="str">
        <f t="shared" si="2153"/>
        <v>X</v>
      </c>
      <c r="P2300" s="58" t="str">
        <f t="shared" si="2153"/>
        <v>X</v>
      </c>
      <c r="Q2300" s="58" t="str">
        <f t="shared" si="2153"/>
        <v>X</v>
      </c>
      <c r="T2300" s="258"/>
    </row>
    <row r="2301" spans="1:21">
      <c r="A2301" s="781"/>
      <c r="B2301" s="30" t="s">
        <v>46</v>
      </c>
      <c r="C2301" s="47">
        <f>COUNTIF(C2295:C2300,"O")</f>
        <v>0</v>
      </c>
      <c r="D2301" s="47">
        <f t="shared" ref="D2301:P2301" si="2154">COUNTIF(D2295:D2300,"O")</f>
        <v>0</v>
      </c>
      <c r="E2301" s="47">
        <f t="shared" si="2154"/>
        <v>0</v>
      </c>
      <c r="F2301" s="47">
        <f t="shared" si="2154"/>
        <v>0</v>
      </c>
      <c r="G2301" s="47">
        <f t="shared" si="2154"/>
        <v>0</v>
      </c>
      <c r="H2301" s="47">
        <f t="shared" si="2154"/>
        <v>0</v>
      </c>
      <c r="I2301" s="47">
        <f t="shared" si="2154"/>
        <v>0</v>
      </c>
      <c r="J2301" s="47">
        <f t="shared" si="2154"/>
        <v>0</v>
      </c>
      <c r="K2301" s="47">
        <f t="shared" si="2154"/>
        <v>0</v>
      </c>
      <c r="L2301" s="47">
        <f t="shared" si="2154"/>
        <v>0</v>
      </c>
      <c r="M2301" s="47">
        <f t="shared" si="2154"/>
        <v>0</v>
      </c>
      <c r="N2301" s="47">
        <f t="shared" si="2154"/>
        <v>0</v>
      </c>
      <c r="O2301" s="47">
        <f t="shared" si="2154"/>
        <v>0</v>
      </c>
      <c r="P2301" s="47">
        <f t="shared" si="2154"/>
        <v>0</v>
      </c>
      <c r="Q2301" s="47">
        <f>COUNTIF(Q2295:Q2300,"O")</f>
        <v>0</v>
      </c>
      <c r="T2301" s="258"/>
    </row>
    <row r="2302" spans="1:21">
      <c r="A2302" s="779">
        <v>319</v>
      </c>
      <c r="B2302" s="58" t="s">
        <v>32</v>
      </c>
      <c r="C2302" s="58" t="str">
        <f>IF(C7=$V$335,"O",IF(C7=$W$335,"O",IF(C7=$X$335,"O",IF(C7=$Y$335,"O",IF(C7=$Z$335,"O",IF(C7=$AA$335,"O",IF(C7=$AB$335,"O",IF(C7=$AC$335,"O",IF(C7=$AD$335,"O",IF(C7=$AE$335,"O",IF(C7=$AF$335,"O",IF(C7=$AG$335,"O",IF(C7=$AH$335,"O","X")))))))))))))</f>
        <v>O</v>
      </c>
      <c r="D2302" s="58" t="str">
        <f t="shared" ref="D2302:Q2302" si="2155">IF(D7=$V$335,"O",IF(D7=$W$335,"O",IF(D7=$X$335,"O",IF(D7=$Y$335,"O",IF(D7=$Z$335,"O",IF(D7=$AA$335,"O",IF(D7=$AB$335,"O",IF(D7=$AC$335,"O",IF(D7=$AD$335,"O",IF(D7=$AE$335,"O",IF(D7=$AF$335,"O",IF(D7=$AG$335,"O",IF(D7=$AH$335,"O","X")))))))))))))</f>
        <v>O</v>
      </c>
      <c r="E2302" s="58" t="str">
        <f t="shared" si="2155"/>
        <v>O</v>
      </c>
      <c r="F2302" s="58" t="str">
        <f t="shared" si="2155"/>
        <v>O</v>
      </c>
      <c r="G2302" s="58" t="str">
        <f t="shared" si="2155"/>
        <v>O</v>
      </c>
      <c r="H2302" s="58" t="str">
        <f t="shared" si="2155"/>
        <v>O</v>
      </c>
      <c r="I2302" s="58" t="str">
        <f t="shared" si="2155"/>
        <v>O</v>
      </c>
      <c r="J2302" s="58" t="str">
        <f t="shared" si="2155"/>
        <v>O</v>
      </c>
      <c r="K2302" s="58" t="str">
        <f t="shared" si="2155"/>
        <v>O</v>
      </c>
      <c r="L2302" s="58" t="str">
        <f t="shared" si="2155"/>
        <v>O</v>
      </c>
      <c r="M2302" s="58" t="str">
        <f t="shared" si="2155"/>
        <v>O</v>
      </c>
      <c r="N2302" s="58" t="str">
        <f t="shared" si="2155"/>
        <v>O</v>
      </c>
      <c r="O2302" s="58" t="str">
        <f t="shared" si="2155"/>
        <v>O</v>
      </c>
      <c r="P2302" s="58" t="str">
        <f t="shared" si="2155"/>
        <v>O</v>
      </c>
      <c r="Q2302" s="58" t="str">
        <f t="shared" si="2155"/>
        <v>O</v>
      </c>
      <c r="T2302" s="258"/>
    </row>
    <row r="2303" spans="1:21">
      <c r="A2303" s="780"/>
      <c r="B2303" s="58" t="s">
        <v>33</v>
      </c>
      <c r="C2303" s="58" t="str">
        <f t="shared" ref="C2303:Q2303" si="2156">IF(C8=$V$335,"O",IF(C8=$W$335,"O",IF(C8=$X$335,"O",IF(C8=$Y$335,"O",IF(C8=$Z$335,"O",IF(C8=$AA$335,"O",IF(C8=$AB$335,"O",IF(C8=$AC$335,"O",IF(C8=$AD$335,"O",IF(C8=$AE$335,"O",IF(C8=$AF$335,"O",IF(C8=$AG$335,"O",IF(C8=$AH$335,"O","X")))))))))))))</f>
        <v>X</v>
      </c>
      <c r="D2303" s="58" t="str">
        <f t="shared" si="2156"/>
        <v>X</v>
      </c>
      <c r="E2303" s="58" t="str">
        <f t="shared" si="2156"/>
        <v>X</v>
      </c>
      <c r="F2303" s="58" t="str">
        <f t="shared" si="2156"/>
        <v>X</v>
      </c>
      <c r="G2303" s="58" t="str">
        <f t="shared" si="2156"/>
        <v>X</v>
      </c>
      <c r="H2303" s="58" t="str">
        <f t="shared" si="2156"/>
        <v>X</v>
      </c>
      <c r="I2303" s="58" t="str">
        <f t="shared" si="2156"/>
        <v>X</v>
      </c>
      <c r="J2303" s="58" t="str">
        <f t="shared" si="2156"/>
        <v>X</v>
      </c>
      <c r="K2303" s="58" t="str">
        <f t="shared" si="2156"/>
        <v>X</v>
      </c>
      <c r="L2303" s="58" t="str">
        <f t="shared" si="2156"/>
        <v>X</v>
      </c>
      <c r="M2303" s="58" t="str">
        <f t="shared" si="2156"/>
        <v>X</v>
      </c>
      <c r="N2303" s="58" t="str">
        <f t="shared" si="2156"/>
        <v>X</v>
      </c>
      <c r="O2303" s="58" t="str">
        <f t="shared" si="2156"/>
        <v>X</v>
      </c>
      <c r="P2303" s="58" t="str">
        <f t="shared" si="2156"/>
        <v>X</v>
      </c>
      <c r="Q2303" s="58" t="str">
        <f t="shared" si="2156"/>
        <v>X</v>
      </c>
      <c r="T2303" s="258"/>
    </row>
    <row r="2304" spans="1:21">
      <c r="A2304" s="780"/>
      <c r="B2304" s="58" t="s">
        <v>34</v>
      </c>
      <c r="C2304" s="58" t="str">
        <f t="shared" ref="C2304:Q2304" si="2157">IF(C9=$V$335,"O",IF(C9=$W$335,"O",IF(C9=$X$335,"O",IF(C9=$Y$335,"O",IF(C9=$Z$335,"O",IF(C9=$AA$335,"O",IF(C9=$AB$335,"O",IF(C9=$AC$335,"O",IF(C9=$AD$335,"O",IF(C9=$AE$335,"O",IF(C9=$AF$335,"O",IF(C9=$AG$335,"O",IF(C9=$AH$335,"O","X")))))))))))))</f>
        <v>X</v>
      </c>
      <c r="D2304" s="58" t="str">
        <f t="shared" si="2157"/>
        <v>X</v>
      </c>
      <c r="E2304" s="58" t="str">
        <f t="shared" si="2157"/>
        <v>X</v>
      </c>
      <c r="F2304" s="58" t="str">
        <f t="shared" si="2157"/>
        <v>X</v>
      </c>
      <c r="G2304" s="58" t="str">
        <f t="shared" si="2157"/>
        <v>X</v>
      </c>
      <c r="H2304" s="58" t="str">
        <f t="shared" si="2157"/>
        <v>X</v>
      </c>
      <c r="I2304" s="58" t="str">
        <f t="shared" si="2157"/>
        <v>X</v>
      </c>
      <c r="J2304" s="58" t="str">
        <f t="shared" si="2157"/>
        <v>X</v>
      </c>
      <c r="K2304" s="58" t="str">
        <f t="shared" si="2157"/>
        <v>X</v>
      </c>
      <c r="L2304" s="58" t="str">
        <f t="shared" si="2157"/>
        <v>X</v>
      </c>
      <c r="M2304" s="58" t="str">
        <f t="shared" si="2157"/>
        <v>X</v>
      </c>
      <c r="N2304" s="58" t="str">
        <f t="shared" si="2157"/>
        <v>X</v>
      </c>
      <c r="O2304" s="58" t="str">
        <f t="shared" si="2157"/>
        <v>X</v>
      </c>
      <c r="P2304" s="58" t="str">
        <f t="shared" si="2157"/>
        <v>X</v>
      </c>
      <c r="Q2304" s="58" t="str">
        <f t="shared" si="2157"/>
        <v>X</v>
      </c>
      <c r="T2304" s="257"/>
    </row>
    <row r="2305" spans="1:20">
      <c r="A2305" s="780"/>
      <c r="B2305" s="58" t="s">
        <v>35</v>
      </c>
      <c r="C2305" s="58" t="str">
        <f t="shared" ref="C2305:Q2305" si="2158">IF(C10=$V$335,"O",IF(C10=$W$335,"O",IF(C10=$X$335,"O",IF(C10=$Y$335,"O",IF(C10=$Z$335,"O",IF(C10=$AA$335,"O",IF(C10=$AB$335,"O",IF(C10=$AC$335,"O",IF(C10=$AD$335,"O",IF(C10=$AE$335,"O",IF(C10=$AF$335,"O",IF(C10=$AG$335,"O",IF(C10=$AH$335,"O","X")))))))))))))</f>
        <v>O</v>
      </c>
      <c r="D2305" s="58" t="str">
        <f t="shared" si="2158"/>
        <v>O</v>
      </c>
      <c r="E2305" s="58" t="str">
        <f t="shared" si="2158"/>
        <v>O</v>
      </c>
      <c r="F2305" s="58" t="str">
        <f t="shared" si="2158"/>
        <v>O</v>
      </c>
      <c r="G2305" s="58" t="str">
        <f t="shared" si="2158"/>
        <v>O</v>
      </c>
      <c r="H2305" s="58" t="str">
        <f t="shared" si="2158"/>
        <v>O</v>
      </c>
      <c r="I2305" s="58" t="str">
        <f t="shared" si="2158"/>
        <v>O</v>
      </c>
      <c r="J2305" s="58" t="str">
        <f t="shared" si="2158"/>
        <v>O</v>
      </c>
      <c r="K2305" s="58" t="str">
        <f t="shared" si="2158"/>
        <v>O</v>
      </c>
      <c r="L2305" s="58" t="str">
        <f t="shared" si="2158"/>
        <v>O</v>
      </c>
      <c r="M2305" s="58" t="str">
        <f t="shared" si="2158"/>
        <v>O</v>
      </c>
      <c r="N2305" s="58" t="str">
        <f t="shared" si="2158"/>
        <v>O</v>
      </c>
      <c r="O2305" s="58" t="str">
        <f t="shared" si="2158"/>
        <v>O</v>
      </c>
      <c r="P2305" s="58" t="str">
        <f t="shared" si="2158"/>
        <v>O</v>
      </c>
      <c r="Q2305" s="58" t="str">
        <f t="shared" si="2158"/>
        <v>O</v>
      </c>
      <c r="T2305" s="258"/>
    </row>
    <row r="2306" spans="1:20">
      <c r="A2306" s="780"/>
      <c r="B2306" s="58" t="s">
        <v>36</v>
      </c>
      <c r="C2306" s="58" t="str">
        <f t="shared" ref="C2306:Q2306" si="2159">IF(C11=$V$335,"O",IF(C11=$W$335,"O",IF(C11=$X$335,"O",IF(C11=$Y$335,"O",IF(C11=$Z$335,"O",IF(C11=$AA$335,"O",IF(C11=$AB$335,"O",IF(C11=$AC$335,"O",IF(C11=$AD$335,"O",IF(C11=$AE$335,"O",IF(C11=$AF$335,"O",IF(C11=$AG$335,"O",IF(C11=$AH$335,"O","X")))))))))))))</f>
        <v>O</v>
      </c>
      <c r="D2306" s="58" t="str">
        <f t="shared" si="2159"/>
        <v>O</v>
      </c>
      <c r="E2306" s="58" t="str">
        <f t="shared" si="2159"/>
        <v>O</v>
      </c>
      <c r="F2306" s="58" t="str">
        <f t="shared" si="2159"/>
        <v>O</v>
      </c>
      <c r="G2306" s="58" t="str">
        <f t="shared" si="2159"/>
        <v>O</v>
      </c>
      <c r="H2306" s="58" t="str">
        <f t="shared" si="2159"/>
        <v>O</v>
      </c>
      <c r="I2306" s="58" t="str">
        <f t="shared" si="2159"/>
        <v>O</v>
      </c>
      <c r="J2306" s="58" t="str">
        <f t="shared" si="2159"/>
        <v>O</v>
      </c>
      <c r="K2306" s="58" t="str">
        <f t="shared" si="2159"/>
        <v>O</v>
      </c>
      <c r="L2306" s="58" t="str">
        <f t="shared" si="2159"/>
        <v>O</v>
      </c>
      <c r="M2306" s="58" t="str">
        <f t="shared" si="2159"/>
        <v>O</v>
      </c>
      <c r="N2306" s="58" t="str">
        <f t="shared" si="2159"/>
        <v>O</v>
      </c>
      <c r="O2306" s="58" t="str">
        <f t="shared" si="2159"/>
        <v>O</v>
      </c>
      <c r="P2306" s="58" t="str">
        <f t="shared" si="2159"/>
        <v>O</v>
      </c>
      <c r="Q2306" s="58" t="str">
        <f t="shared" si="2159"/>
        <v>O</v>
      </c>
      <c r="T2306" s="258"/>
    </row>
    <row r="2307" spans="1:20">
      <c r="A2307" s="780"/>
      <c r="B2307" s="58" t="s">
        <v>21</v>
      </c>
      <c r="C2307" s="58" t="str">
        <f t="shared" ref="C2307:Q2307" si="2160">IF(C12=$V$335,"O",IF(C12=$W$335,"O",IF(C12=$X$335,"O",IF(C12=$Y$335,"O",IF(C12=$Z$335,"O",IF(C12=$AA$335,"O",IF(C12=$AB$335,"O",IF(C12=$AC$335,"O",IF(C12=$AD$335,"O",IF(C12=$AE$335,"O",IF(C12=$AF$335,"O",IF(C12=$AG$335,"O",IF(C12=$AH$335,"O","X")))))))))))))</f>
        <v>X</v>
      </c>
      <c r="D2307" s="58" t="str">
        <f t="shared" si="2160"/>
        <v>X</v>
      </c>
      <c r="E2307" s="58" t="str">
        <f t="shared" si="2160"/>
        <v>X</v>
      </c>
      <c r="F2307" s="58" t="str">
        <f t="shared" si="2160"/>
        <v>X</v>
      </c>
      <c r="G2307" s="58" t="str">
        <f t="shared" si="2160"/>
        <v>X</v>
      </c>
      <c r="H2307" s="58" t="str">
        <f t="shared" si="2160"/>
        <v>X</v>
      </c>
      <c r="I2307" s="58" t="str">
        <f t="shared" si="2160"/>
        <v>X</v>
      </c>
      <c r="J2307" s="58" t="str">
        <f t="shared" si="2160"/>
        <v>X</v>
      </c>
      <c r="K2307" s="58" t="str">
        <f t="shared" si="2160"/>
        <v>X</v>
      </c>
      <c r="L2307" s="58" t="str">
        <f t="shared" si="2160"/>
        <v>X</v>
      </c>
      <c r="M2307" s="58" t="str">
        <f t="shared" si="2160"/>
        <v>X</v>
      </c>
      <c r="N2307" s="58" t="str">
        <f t="shared" si="2160"/>
        <v>X</v>
      </c>
      <c r="O2307" s="58" t="str">
        <f t="shared" si="2160"/>
        <v>X</v>
      </c>
      <c r="P2307" s="58" t="str">
        <f t="shared" si="2160"/>
        <v>X</v>
      </c>
      <c r="Q2307" s="58" t="str">
        <f t="shared" si="2160"/>
        <v>X</v>
      </c>
      <c r="T2307" s="258"/>
    </row>
    <row r="2308" spans="1:20">
      <c r="A2308" s="781"/>
      <c r="B2308" s="30" t="s">
        <v>46</v>
      </c>
      <c r="C2308" s="47">
        <f>COUNTIF(C2302:C2307,"O")</f>
        <v>3</v>
      </c>
      <c r="D2308" s="47">
        <f t="shared" ref="D2308:P2308" si="2161">COUNTIF(D2302:D2307,"O")</f>
        <v>3</v>
      </c>
      <c r="E2308" s="47">
        <f t="shared" si="2161"/>
        <v>3</v>
      </c>
      <c r="F2308" s="47">
        <f t="shared" si="2161"/>
        <v>3</v>
      </c>
      <c r="G2308" s="47">
        <f t="shared" si="2161"/>
        <v>3</v>
      </c>
      <c r="H2308" s="47">
        <f t="shared" si="2161"/>
        <v>3</v>
      </c>
      <c r="I2308" s="47">
        <f t="shared" si="2161"/>
        <v>3</v>
      </c>
      <c r="J2308" s="47">
        <f t="shared" si="2161"/>
        <v>3</v>
      </c>
      <c r="K2308" s="47">
        <f t="shared" si="2161"/>
        <v>3</v>
      </c>
      <c r="L2308" s="47">
        <f t="shared" si="2161"/>
        <v>3</v>
      </c>
      <c r="M2308" s="47">
        <f t="shared" si="2161"/>
        <v>3</v>
      </c>
      <c r="N2308" s="47">
        <f t="shared" si="2161"/>
        <v>3</v>
      </c>
      <c r="O2308" s="47">
        <f t="shared" si="2161"/>
        <v>3</v>
      </c>
      <c r="P2308" s="47">
        <f t="shared" si="2161"/>
        <v>3</v>
      </c>
      <c r="Q2308" s="47">
        <f>COUNTIF(Q2302:Q2307,"O")</f>
        <v>3</v>
      </c>
      <c r="T2308" s="258"/>
    </row>
    <row r="2309" spans="1:20">
      <c r="A2309" s="779">
        <v>320</v>
      </c>
      <c r="B2309" s="58" t="s">
        <v>32</v>
      </c>
      <c r="C2309" s="58" t="str">
        <f>IF(C7=$V$336,"O",IF(C7=$W$336,"O",IF(C7=$X$336,"O",IF(C7=$Y$336,"O",IF(C7=$Z$336,"O",IF(C7=$AA$336,"O",IF(C7=$AB$336,"O",IF(C7=$AC$336,"O",IF(C7=$AD$336,"O",IF(C7=$AE$336,"O",IF(C7=$AF$336,"O",IF(C7=$AG$336,"O",IF(C7=$AH$336,"O",IF(C7=$AI$336,"O",IF(C7=$AJ$336,"O",IF(C7=$AK$336,"O",IF(C7=$AL$336,"O",IF(C7=$AM$336,"O","X"))))))))))))))))))</f>
        <v>X</v>
      </c>
      <c r="D2309" s="58" t="str">
        <f t="shared" ref="D2309:Q2309" si="2162">IF(D7=$V$336,"O",IF(D7=$W$336,"O",IF(D7=$X$336,"O",IF(D7=$Y$336,"O",IF(D7=$Z$336,"O",IF(D7=$AA$336,"O",IF(D7=$AB$336,"O",IF(D7=$AC$336,"O",IF(D7=$AD$336,"O",IF(D7=$AE$336,"O",IF(D7=$AF$336,"O",IF(D7=$AG$336,"O",IF(D7=$AH$336,"O",IF(D7=$AI$336,"O",IF(D7=$AJ$336,"O",IF(D7=$AK$336,"O",IF(D7=$AL$336,"O",IF(D7=$AM$336,"O","X"))))))))))))))))))</f>
        <v>X</v>
      </c>
      <c r="E2309" s="58" t="str">
        <f t="shared" si="2162"/>
        <v>X</v>
      </c>
      <c r="F2309" s="58" t="str">
        <f t="shared" si="2162"/>
        <v>X</v>
      </c>
      <c r="G2309" s="58" t="str">
        <f t="shared" si="2162"/>
        <v>X</v>
      </c>
      <c r="H2309" s="58" t="str">
        <f t="shared" si="2162"/>
        <v>X</v>
      </c>
      <c r="I2309" s="58" t="str">
        <f t="shared" si="2162"/>
        <v>X</v>
      </c>
      <c r="J2309" s="58" t="str">
        <f t="shared" si="2162"/>
        <v>X</v>
      </c>
      <c r="K2309" s="58" t="str">
        <f t="shared" si="2162"/>
        <v>X</v>
      </c>
      <c r="L2309" s="58" t="str">
        <f t="shared" si="2162"/>
        <v>X</v>
      </c>
      <c r="M2309" s="58" t="str">
        <f t="shared" si="2162"/>
        <v>X</v>
      </c>
      <c r="N2309" s="58" t="str">
        <f t="shared" si="2162"/>
        <v>X</v>
      </c>
      <c r="O2309" s="58" t="str">
        <f t="shared" si="2162"/>
        <v>X</v>
      </c>
      <c r="P2309" s="58" t="str">
        <f t="shared" si="2162"/>
        <v>X</v>
      </c>
      <c r="Q2309" s="58" t="str">
        <f t="shared" si="2162"/>
        <v>X</v>
      </c>
    </row>
    <row r="2310" spans="1:20">
      <c r="A2310" s="780"/>
      <c r="B2310" s="58" t="s">
        <v>33</v>
      </c>
      <c r="C2310" s="58" t="str">
        <f t="shared" ref="C2310:Q2310" si="2163">IF(C8=$V$336,"O",IF(C8=$W$336,"O",IF(C8=$X$336,"O",IF(C8=$Y$336,"O",IF(C8=$Z$336,"O",IF(C8=$AA$336,"O",IF(C8=$AB$336,"O",IF(C8=$AC$336,"O",IF(C8=$AD$336,"O",IF(C8=$AE$336,"O",IF(C8=$AF$336,"O",IF(C8=$AG$336,"O",IF(C8=$AH$336,"O",IF(C8=$AI$336,"O",IF(C8=$AJ$336,"O",IF(C8=$AK$336,"O",IF(C8=$AL$336,"O",IF(C8=$AM$336,"O","X"))))))))))))))))))</f>
        <v>O</v>
      </c>
      <c r="D2310" s="58" t="str">
        <f t="shared" si="2163"/>
        <v>O</v>
      </c>
      <c r="E2310" s="58" t="str">
        <f t="shared" si="2163"/>
        <v>O</v>
      </c>
      <c r="F2310" s="58" t="str">
        <f t="shared" si="2163"/>
        <v>O</v>
      </c>
      <c r="G2310" s="58" t="str">
        <f t="shared" si="2163"/>
        <v>O</v>
      </c>
      <c r="H2310" s="58" t="str">
        <f t="shared" si="2163"/>
        <v>O</v>
      </c>
      <c r="I2310" s="58" t="str">
        <f t="shared" si="2163"/>
        <v>O</v>
      </c>
      <c r="J2310" s="58" t="str">
        <f t="shared" si="2163"/>
        <v>O</v>
      </c>
      <c r="K2310" s="58" t="str">
        <f t="shared" si="2163"/>
        <v>O</v>
      </c>
      <c r="L2310" s="58" t="str">
        <f t="shared" si="2163"/>
        <v>O</v>
      </c>
      <c r="M2310" s="58" t="str">
        <f t="shared" si="2163"/>
        <v>O</v>
      </c>
      <c r="N2310" s="58" t="str">
        <f t="shared" si="2163"/>
        <v>O</v>
      </c>
      <c r="O2310" s="58" t="str">
        <f t="shared" si="2163"/>
        <v>O</v>
      </c>
      <c r="P2310" s="58" t="str">
        <f t="shared" si="2163"/>
        <v>O</v>
      </c>
      <c r="Q2310" s="58" t="str">
        <f t="shared" si="2163"/>
        <v>O</v>
      </c>
    </row>
    <row r="2311" spans="1:20">
      <c r="A2311" s="780"/>
      <c r="B2311" s="58" t="s">
        <v>34</v>
      </c>
      <c r="C2311" s="58" t="str">
        <f t="shared" ref="C2311:Q2311" si="2164">IF(C9=$V$336,"O",IF(C9=$W$336,"O",IF(C9=$X$336,"O",IF(C9=$Y$336,"O",IF(C9=$Z$336,"O",IF(C9=$AA$336,"O",IF(C9=$AB$336,"O",IF(C9=$AC$336,"O",IF(C9=$AD$336,"O",IF(C9=$AE$336,"O",IF(C9=$AF$336,"O",IF(C9=$AG$336,"O",IF(C9=$AH$336,"O",IF(C9=$AI$336,"O",IF(C9=$AJ$336,"O",IF(C9=$AK$336,"O",IF(C9=$AL$336,"O",IF(C9=$AM$336,"O","X"))))))))))))))))))</f>
        <v>O</v>
      </c>
      <c r="D2311" s="58" t="str">
        <f t="shared" si="2164"/>
        <v>O</v>
      </c>
      <c r="E2311" s="58" t="str">
        <f t="shared" si="2164"/>
        <v>O</v>
      </c>
      <c r="F2311" s="58" t="str">
        <f t="shared" si="2164"/>
        <v>O</v>
      </c>
      <c r="G2311" s="58" t="str">
        <f t="shared" si="2164"/>
        <v>O</v>
      </c>
      <c r="H2311" s="58" t="str">
        <f t="shared" si="2164"/>
        <v>O</v>
      </c>
      <c r="I2311" s="58" t="str">
        <f t="shared" si="2164"/>
        <v>O</v>
      </c>
      <c r="J2311" s="58" t="str">
        <f t="shared" si="2164"/>
        <v>O</v>
      </c>
      <c r="K2311" s="58" t="str">
        <f t="shared" si="2164"/>
        <v>O</v>
      </c>
      <c r="L2311" s="58" t="str">
        <f t="shared" si="2164"/>
        <v>O</v>
      </c>
      <c r="M2311" s="58" t="str">
        <f t="shared" si="2164"/>
        <v>O</v>
      </c>
      <c r="N2311" s="58" t="str">
        <f t="shared" si="2164"/>
        <v>O</v>
      </c>
      <c r="O2311" s="58" t="str">
        <f t="shared" si="2164"/>
        <v>O</v>
      </c>
      <c r="P2311" s="58" t="str">
        <f t="shared" si="2164"/>
        <v>O</v>
      </c>
      <c r="Q2311" s="58" t="str">
        <f t="shared" si="2164"/>
        <v>O</v>
      </c>
    </row>
    <row r="2312" spans="1:20">
      <c r="A2312" s="780"/>
      <c r="B2312" s="58" t="s">
        <v>35</v>
      </c>
      <c r="C2312" s="58" t="str">
        <f t="shared" ref="C2312:Q2312" si="2165">IF(C10=$V$336,"O",IF(C10=$W$336,"O",IF(C10=$X$336,"O",IF(C10=$Y$336,"O",IF(C10=$Z$336,"O",IF(C10=$AA$336,"O",IF(C10=$AB$336,"O",IF(C10=$AC$336,"O",IF(C10=$AD$336,"O",IF(C10=$AE$336,"O",IF(C10=$AF$336,"O",IF(C10=$AG$336,"O",IF(C10=$AH$336,"O",IF(C10=$AI$336,"O",IF(C10=$AJ$336,"O",IF(C10=$AK$336,"O",IF(C10=$AL$336,"O",IF(C10=$AM$336,"O","X"))))))))))))))))))</f>
        <v>X</v>
      </c>
      <c r="D2312" s="58" t="str">
        <f t="shared" si="2165"/>
        <v>X</v>
      </c>
      <c r="E2312" s="58" t="str">
        <f t="shared" si="2165"/>
        <v>X</v>
      </c>
      <c r="F2312" s="58" t="str">
        <f t="shared" si="2165"/>
        <v>X</v>
      </c>
      <c r="G2312" s="58" t="str">
        <f t="shared" si="2165"/>
        <v>X</v>
      </c>
      <c r="H2312" s="58" t="str">
        <f t="shared" si="2165"/>
        <v>X</v>
      </c>
      <c r="I2312" s="58" t="str">
        <f t="shared" si="2165"/>
        <v>X</v>
      </c>
      <c r="J2312" s="58" t="str">
        <f t="shared" si="2165"/>
        <v>X</v>
      </c>
      <c r="K2312" s="58" t="str">
        <f t="shared" si="2165"/>
        <v>X</v>
      </c>
      <c r="L2312" s="58" t="str">
        <f t="shared" si="2165"/>
        <v>X</v>
      </c>
      <c r="M2312" s="58" t="str">
        <f t="shared" si="2165"/>
        <v>X</v>
      </c>
      <c r="N2312" s="58" t="str">
        <f t="shared" si="2165"/>
        <v>X</v>
      </c>
      <c r="O2312" s="58" t="str">
        <f t="shared" si="2165"/>
        <v>X</v>
      </c>
      <c r="P2312" s="58" t="str">
        <f t="shared" si="2165"/>
        <v>X</v>
      </c>
      <c r="Q2312" s="58" t="str">
        <f t="shared" si="2165"/>
        <v>X</v>
      </c>
    </row>
    <row r="2313" spans="1:20">
      <c r="A2313" s="780"/>
      <c r="B2313" s="58" t="s">
        <v>36</v>
      </c>
      <c r="C2313" s="58" t="str">
        <f t="shared" ref="C2313:Q2313" si="2166">IF(C11=$V$336,"O",IF(C11=$W$336,"O",IF(C11=$X$336,"O",IF(C11=$Y$336,"O",IF(C11=$Z$336,"O",IF(C11=$AA$336,"O",IF(C11=$AB$336,"O",IF(C11=$AC$336,"O",IF(C11=$AD$336,"O",IF(C11=$AE$336,"O",IF(C11=$AF$336,"O",IF(C11=$AG$336,"O",IF(C11=$AH$336,"O",IF(C11=$AI$336,"O",IF(C11=$AJ$336,"O",IF(C11=$AK$336,"O",IF(C11=$AL$336,"O",IF(C11=$AM$336,"O","X"))))))))))))))))))</f>
        <v>X</v>
      </c>
      <c r="D2313" s="58" t="str">
        <f t="shared" si="2166"/>
        <v>X</v>
      </c>
      <c r="E2313" s="58" t="str">
        <f t="shared" si="2166"/>
        <v>X</v>
      </c>
      <c r="F2313" s="58" t="str">
        <f t="shared" si="2166"/>
        <v>X</v>
      </c>
      <c r="G2313" s="58" t="str">
        <f t="shared" si="2166"/>
        <v>X</v>
      </c>
      <c r="H2313" s="58" t="str">
        <f t="shared" si="2166"/>
        <v>X</v>
      </c>
      <c r="I2313" s="58" t="str">
        <f t="shared" si="2166"/>
        <v>X</v>
      </c>
      <c r="J2313" s="58" t="str">
        <f t="shared" si="2166"/>
        <v>X</v>
      </c>
      <c r="K2313" s="58" t="str">
        <f t="shared" si="2166"/>
        <v>X</v>
      </c>
      <c r="L2313" s="58" t="str">
        <f t="shared" si="2166"/>
        <v>X</v>
      </c>
      <c r="M2313" s="58" t="str">
        <f t="shared" si="2166"/>
        <v>X</v>
      </c>
      <c r="N2313" s="58" t="str">
        <f t="shared" si="2166"/>
        <v>X</v>
      </c>
      <c r="O2313" s="58" t="str">
        <f t="shared" si="2166"/>
        <v>X</v>
      </c>
      <c r="P2313" s="58" t="str">
        <f t="shared" si="2166"/>
        <v>X</v>
      </c>
      <c r="Q2313" s="58" t="str">
        <f t="shared" si="2166"/>
        <v>X</v>
      </c>
    </row>
    <row r="2314" spans="1:20">
      <c r="A2314" s="780"/>
      <c r="B2314" s="58" t="s">
        <v>21</v>
      </c>
      <c r="C2314" s="58" t="str">
        <f t="shared" ref="C2314:Q2314" si="2167">IF(C12=$V$336,"O",IF(C12=$W$336,"O",IF(C12=$X$336,"O",IF(C12=$Y$336,"O",IF(C12=$Z$336,"O",IF(C12=$AA$336,"O",IF(C12=$AB$336,"O",IF(C12=$AC$336,"O",IF(C12=$AD$336,"O",IF(C12=$AE$336,"O",IF(C12=$AF$336,"O",IF(C12=$AG$336,"O",IF(C12=$AH$336,"O",IF(C12=$AI$336,"O",IF(C12=$AJ$336,"O",IF(C12=$AK$336,"O",IF(C12=$AL$336,"O",IF(C12=$AM$336,"O","X"))))))))))))))))))</f>
        <v>O</v>
      </c>
      <c r="D2314" s="58" t="str">
        <f t="shared" si="2167"/>
        <v>O</v>
      </c>
      <c r="E2314" s="58" t="str">
        <f t="shared" si="2167"/>
        <v>O</v>
      </c>
      <c r="F2314" s="58" t="str">
        <f t="shared" si="2167"/>
        <v>O</v>
      </c>
      <c r="G2314" s="58" t="str">
        <f t="shared" si="2167"/>
        <v>O</v>
      </c>
      <c r="H2314" s="58" t="str">
        <f t="shared" si="2167"/>
        <v>O</v>
      </c>
      <c r="I2314" s="58" t="str">
        <f t="shared" si="2167"/>
        <v>O</v>
      </c>
      <c r="J2314" s="58" t="str">
        <f t="shared" si="2167"/>
        <v>O</v>
      </c>
      <c r="K2314" s="58" t="str">
        <f t="shared" si="2167"/>
        <v>O</v>
      </c>
      <c r="L2314" s="58" t="str">
        <f t="shared" si="2167"/>
        <v>O</v>
      </c>
      <c r="M2314" s="58" t="str">
        <f t="shared" si="2167"/>
        <v>O</v>
      </c>
      <c r="N2314" s="58" t="str">
        <f t="shared" si="2167"/>
        <v>O</v>
      </c>
      <c r="O2314" s="58" t="str">
        <f t="shared" si="2167"/>
        <v>O</v>
      </c>
      <c r="P2314" s="58" t="str">
        <f t="shared" si="2167"/>
        <v>O</v>
      </c>
      <c r="Q2314" s="58" t="str">
        <f t="shared" si="2167"/>
        <v>O</v>
      </c>
    </row>
    <row r="2315" spans="1:20">
      <c r="A2315" s="781"/>
      <c r="B2315" s="30" t="s">
        <v>46</v>
      </c>
      <c r="C2315" s="47">
        <f>COUNTIF(C2309:C2314,"O")</f>
        <v>3</v>
      </c>
      <c r="D2315" s="47">
        <f t="shared" ref="D2315:P2315" si="2168">COUNTIF(D2309:D2314,"O")</f>
        <v>3</v>
      </c>
      <c r="E2315" s="47">
        <f t="shared" si="2168"/>
        <v>3</v>
      </c>
      <c r="F2315" s="47">
        <f t="shared" si="2168"/>
        <v>3</v>
      </c>
      <c r="G2315" s="47">
        <f t="shared" si="2168"/>
        <v>3</v>
      </c>
      <c r="H2315" s="47">
        <f t="shared" si="2168"/>
        <v>3</v>
      </c>
      <c r="I2315" s="47">
        <f t="shared" si="2168"/>
        <v>3</v>
      </c>
      <c r="J2315" s="47">
        <f t="shared" si="2168"/>
        <v>3</v>
      </c>
      <c r="K2315" s="47">
        <f t="shared" si="2168"/>
        <v>3</v>
      </c>
      <c r="L2315" s="47">
        <f t="shared" si="2168"/>
        <v>3</v>
      </c>
      <c r="M2315" s="47">
        <f t="shared" si="2168"/>
        <v>3</v>
      </c>
      <c r="N2315" s="47">
        <f t="shared" si="2168"/>
        <v>3</v>
      </c>
      <c r="O2315" s="47">
        <f t="shared" si="2168"/>
        <v>3</v>
      </c>
      <c r="P2315" s="47">
        <f t="shared" si="2168"/>
        <v>3</v>
      </c>
      <c r="Q2315" s="47">
        <f>COUNTIF(Q2309:Q2314,"O")</f>
        <v>3</v>
      </c>
    </row>
    <row r="2316" spans="1:20">
      <c r="A2316" s="22">
        <v>321</v>
      </c>
      <c r="B2316" s="154"/>
      <c r="C2316" s="58" t="str">
        <f>C2301&amp;C2308&amp;C2315</f>
        <v>033</v>
      </c>
      <c r="D2316" s="58" t="str">
        <f t="shared" ref="D2316:M2316" si="2169">D2301&amp;D2308&amp;D2315</f>
        <v>033</v>
      </c>
      <c r="E2316" s="58" t="str">
        <f t="shared" si="2169"/>
        <v>033</v>
      </c>
      <c r="F2316" s="58" t="str">
        <f t="shared" si="2169"/>
        <v>033</v>
      </c>
      <c r="G2316" s="58" t="str">
        <f t="shared" si="2169"/>
        <v>033</v>
      </c>
      <c r="H2316" s="58" t="str">
        <f t="shared" si="2169"/>
        <v>033</v>
      </c>
      <c r="I2316" s="58" t="str">
        <f t="shared" si="2169"/>
        <v>033</v>
      </c>
      <c r="J2316" s="58" t="str">
        <f t="shared" si="2169"/>
        <v>033</v>
      </c>
      <c r="K2316" s="58" t="str">
        <f t="shared" si="2169"/>
        <v>033</v>
      </c>
      <c r="L2316" s="58" t="str">
        <f t="shared" si="2169"/>
        <v>033</v>
      </c>
      <c r="M2316" s="58" t="str">
        <f t="shared" si="2169"/>
        <v>033</v>
      </c>
      <c r="N2316" s="58" t="str">
        <f>N2301&amp;N2308&amp;N2315</f>
        <v>033</v>
      </c>
      <c r="O2316" s="58" t="str">
        <f>O2301&amp;O2308&amp;O2315</f>
        <v>033</v>
      </c>
      <c r="P2316" s="58" t="str">
        <f>P2301&amp;P2308&amp;P2315</f>
        <v>033</v>
      </c>
      <c r="Q2316" s="58" t="str">
        <f>Q2301&amp;Q2308&amp;Q2315</f>
        <v>033</v>
      </c>
    </row>
    <row r="2317" spans="1:20">
      <c r="A2317" s="779">
        <v>322</v>
      </c>
      <c r="B2317" s="58" t="s">
        <v>32</v>
      </c>
      <c r="C2317" s="58" t="str">
        <f t="shared" ref="C2317:Q2317" si="2170">IF(C7=$V$338,"O",IF(C7=$W$338,"O",IF(C7=$X$338,"O",IF(C7=$Y$338,"O",IF(C7=$Z$338,"O",IF(C7=$AA$338,"O",IF(C7=$AB$338,"O",IF(C7=$AC$338,"O",IF(C7=$AD$338,"O",IF(C7=$AE$338,"O",IF(C7=$AF$338,"O",IF(C7=$AG$338,"O",IF(C7=$AH$338,"O",IF(C7=$AI$338,"O","X"))))))))))))))</f>
        <v>O</v>
      </c>
      <c r="D2317" s="58" t="str">
        <f t="shared" si="2170"/>
        <v>O</v>
      </c>
      <c r="E2317" s="58" t="str">
        <f t="shared" si="2170"/>
        <v>O</v>
      </c>
      <c r="F2317" s="58" t="str">
        <f t="shared" si="2170"/>
        <v>O</v>
      </c>
      <c r="G2317" s="58" t="str">
        <f t="shared" si="2170"/>
        <v>O</v>
      </c>
      <c r="H2317" s="58" t="str">
        <f t="shared" si="2170"/>
        <v>O</v>
      </c>
      <c r="I2317" s="58" t="str">
        <f t="shared" si="2170"/>
        <v>O</v>
      </c>
      <c r="J2317" s="58" t="str">
        <f t="shared" si="2170"/>
        <v>O</v>
      </c>
      <c r="K2317" s="58" t="str">
        <f t="shared" si="2170"/>
        <v>O</v>
      </c>
      <c r="L2317" s="58" t="str">
        <f t="shared" si="2170"/>
        <v>O</v>
      </c>
      <c r="M2317" s="58" t="str">
        <f t="shared" si="2170"/>
        <v>O</v>
      </c>
      <c r="N2317" s="58" t="str">
        <f t="shared" si="2170"/>
        <v>O</v>
      </c>
      <c r="O2317" s="58" t="str">
        <f t="shared" si="2170"/>
        <v>O</v>
      </c>
      <c r="P2317" s="58" t="str">
        <f t="shared" si="2170"/>
        <v>O</v>
      </c>
      <c r="Q2317" s="58" t="str">
        <f t="shared" si="2170"/>
        <v>O</v>
      </c>
    </row>
    <row r="2318" spans="1:20">
      <c r="A2318" s="780"/>
      <c r="B2318" s="58" t="s">
        <v>33</v>
      </c>
      <c r="C2318" s="58" t="str">
        <f>IF(C8=$V$338,"O",IF(C8=$W$338,"O",IF(C8=$X$338,"O",IF(C8=$Y$338,"O",IF(C8=$Z$338,"O",IF(C8=$AA$338,"O",IF(C8=$AB$338,"O",IF(C8=$AC$338,"O",IF(C8=$AD$338,"O",IF(C8=$AE$338,"O",IF(C8=$AF$338,"O",IF(C8=$AG$338,"O",IF(C8=$AH$338,"O",IF(C8=$AI$338,"O","X"))))))))))))))</f>
        <v>O</v>
      </c>
      <c r="D2318" s="58" t="str">
        <f t="shared" ref="D2318:Q2318" si="2171">IF(D8=$V$338,"O",IF(D8=$W$338,"O",IF(D8=$X$338,"O",IF(D8=$Y$338,"O",IF(D8=$Z$338,"O",IF(D8=$AA$338,"O",IF(D8=$AB$338,"O",IF(D8=$AC$338,"O",IF(D8=$AD$338,"O",IF(D8=$AE$338,"O",IF(D8=$AF$338,"O",IF(D8=$AG$338,"O",IF(D8=$AH$338,"O",IF(D8=$AI$338,"O","X"))))))))))))))</f>
        <v>O</v>
      </c>
      <c r="E2318" s="58" t="str">
        <f t="shared" si="2171"/>
        <v>O</v>
      </c>
      <c r="F2318" s="58" t="str">
        <f t="shared" si="2171"/>
        <v>O</v>
      </c>
      <c r="G2318" s="58" t="str">
        <f t="shared" si="2171"/>
        <v>O</v>
      </c>
      <c r="H2318" s="58" t="str">
        <f t="shared" si="2171"/>
        <v>O</v>
      </c>
      <c r="I2318" s="58" t="str">
        <f t="shared" si="2171"/>
        <v>O</v>
      </c>
      <c r="J2318" s="58" t="str">
        <f t="shared" si="2171"/>
        <v>O</v>
      </c>
      <c r="K2318" s="58" t="str">
        <f t="shared" si="2171"/>
        <v>O</v>
      </c>
      <c r="L2318" s="58" t="str">
        <f t="shared" si="2171"/>
        <v>O</v>
      </c>
      <c r="M2318" s="58" t="str">
        <f t="shared" si="2171"/>
        <v>O</v>
      </c>
      <c r="N2318" s="58" t="str">
        <f t="shared" si="2171"/>
        <v>O</v>
      </c>
      <c r="O2318" s="58" t="str">
        <f t="shared" si="2171"/>
        <v>O</v>
      </c>
      <c r="P2318" s="58" t="str">
        <f t="shared" si="2171"/>
        <v>O</v>
      </c>
      <c r="Q2318" s="58" t="str">
        <f t="shared" si="2171"/>
        <v>O</v>
      </c>
      <c r="T2318" s="257"/>
    </row>
    <row r="2319" spans="1:20">
      <c r="A2319" s="780"/>
      <c r="B2319" s="58" t="s">
        <v>34</v>
      </c>
      <c r="C2319" s="58" t="str">
        <f t="shared" ref="C2319:Q2319" si="2172">IF(C9=$V$338,"O",IF(C9=$W$338,"O",IF(C9=$X$338,"O",IF(C9=$Y$338,"O",IF(C9=$Z$338,"O",IF(C9=$AA$338,"O",IF(C9=$AB$338,"O",IF(C9=$AC$338,"O",IF(C9=$AD$338,"O",IF(C9=$AE$338,"O",IF(C9=$AF$338,"O",IF(C9=$AG$338,"O",IF(C9=$AH$338,"O",IF(C9=$AI$338,"O","X"))))))))))))))</f>
        <v>X</v>
      </c>
      <c r="D2319" s="58" t="str">
        <f t="shared" si="2172"/>
        <v>X</v>
      </c>
      <c r="E2319" s="58" t="str">
        <f t="shared" si="2172"/>
        <v>X</v>
      </c>
      <c r="F2319" s="58" t="str">
        <f t="shared" si="2172"/>
        <v>X</v>
      </c>
      <c r="G2319" s="58" t="str">
        <f t="shared" si="2172"/>
        <v>X</v>
      </c>
      <c r="H2319" s="58" t="str">
        <f t="shared" si="2172"/>
        <v>X</v>
      </c>
      <c r="I2319" s="58" t="str">
        <f t="shared" si="2172"/>
        <v>X</v>
      </c>
      <c r="J2319" s="58" t="str">
        <f t="shared" si="2172"/>
        <v>X</v>
      </c>
      <c r="K2319" s="58" t="str">
        <f t="shared" si="2172"/>
        <v>X</v>
      </c>
      <c r="L2319" s="58" t="str">
        <f t="shared" si="2172"/>
        <v>X</v>
      </c>
      <c r="M2319" s="58" t="str">
        <f t="shared" si="2172"/>
        <v>X</v>
      </c>
      <c r="N2319" s="58" t="str">
        <f t="shared" si="2172"/>
        <v>X</v>
      </c>
      <c r="O2319" s="58" t="str">
        <f t="shared" si="2172"/>
        <v>X</v>
      </c>
      <c r="P2319" s="58" t="str">
        <f t="shared" si="2172"/>
        <v>X</v>
      </c>
      <c r="Q2319" s="58" t="str">
        <f t="shared" si="2172"/>
        <v>X</v>
      </c>
      <c r="T2319" s="257"/>
    </row>
    <row r="2320" spans="1:20">
      <c r="A2320" s="780"/>
      <c r="B2320" s="58" t="s">
        <v>35</v>
      </c>
      <c r="C2320" s="58" t="str">
        <f t="shared" ref="C2320:Q2320" si="2173">IF(C10=$V$338,"O",IF(C10=$W$338,"O",IF(C10=$X$338,"O",IF(C10=$Y$338,"O",IF(C10=$Z$338,"O",IF(C10=$AA$338,"O",IF(C10=$AB$338,"O",IF(C10=$AC$338,"O",IF(C10=$AD$338,"O",IF(C10=$AE$338,"O",IF(C10=$AF$338,"O",IF(C10=$AG$338,"O",IF(C10=$AH$338,"O",IF(C10=$AI$338,"O","X"))))))))))))))</f>
        <v>O</v>
      </c>
      <c r="D2320" s="58" t="str">
        <f t="shared" si="2173"/>
        <v>O</v>
      </c>
      <c r="E2320" s="58" t="str">
        <f t="shared" si="2173"/>
        <v>O</v>
      </c>
      <c r="F2320" s="58" t="str">
        <f t="shared" si="2173"/>
        <v>O</v>
      </c>
      <c r="G2320" s="58" t="str">
        <f t="shared" si="2173"/>
        <v>O</v>
      </c>
      <c r="H2320" s="58" t="str">
        <f t="shared" si="2173"/>
        <v>O</v>
      </c>
      <c r="I2320" s="58" t="str">
        <f t="shared" si="2173"/>
        <v>O</v>
      </c>
      <c r="J2320" s="58" t="str">
        <f t="shared" si="2173"/>
        <v>O</v>
      </c>
      <c r="K2320" s="58" t="str">
        <f t="shared" si="2173"/>
        <v>O</v>
      </c>
      <c r="L2320" s="58" t="str">
        <f t="shared" si="2173"/>
        <v>O</v>
      </c>
      <c r="M2320" s="58" t="str">
        <f t="shared" si="2173"/>
        <v>O</v>
      </c>
      <c r="N2320" s="58" t="str">
        <f t="shared" si="2173"/>
        <v>O</v>
      </c>
      <c r="O2320" s="58" t="str">
        <f t="shared" si="2173"/>
        <v>O</v>
      </c>
      <c r="P2320" s="58" t="str">
        <f t="shared" si="2173"/>
        <v>O</v>
      </c>
      <c r="Q2320" s="58" t="str">
        <f t="shared" si="2173"/>
        <v>O</v>
      </c>
      <c r="T2320" s="258"/>
    </row>
    <row r="2321" spans="1:20">
      <c r="A2321" s="780"/>
      <c r="B2321" s="58" t="s">
        <v>36</v>
      </c>
      <c r="C2321" s="58" t="str">
        <f t="shared" ref="C2321:Q2321" si="2174">IF(C11=$V$338,"O",IF(C11=$W$338,"O",IF(C11=$X$338,"O",IF(C11=$Y$338,"O",IF(C11=$Z$338,"O",IF(C11=$AA$338,"O",IF(C11=$AB$338,"O",IF(C11=$AC$338,"O",IF(C11=$AD$338,"O",IF(C11=$AE$338,"O",IF(C11=$AF$338,"O",IF(C11=$AG$338,"O",IF(C11=$AH$338,"O",IF(C11=$AI$338,"O","X"))))))))))))))</f>
        <v>X</v>
      </c>
      <c r="D2321" s="58" t="str">
        <f t="shared" si="2174"/>
        <v>X</v>
      </c>
      <c r="E2321" s="58" t="str">
        <f t="shared" si="2174"/>
        <v>X</v>
      </c>
      <c r="F2321" s="58" t="str">
        <f t="shared" si="2174"/>
        <v>X</v>
      </c>
      <c r="G2321" s="58" t="str">
        <f t="shared" si="2174"/>
        <v>X</v>
      </c>
      <c r="H2321" s="58" t="str">
        <f t="shared" si="2174"/>
        <v>X</v>
      </c>
      <c r="I2321" s="58" t="str">
        <f t="shared" si="2174"/>
        <v>X</v>
      </c>
      <c r="J2321" s="58" t="str">
        <f t="shared" si="2174"/>
        <v>X</v>
      </c>
      <c r="K2321" s="58" t="str">
        <f t="shared" si="2174"/>
        <v>X</v>
      </c>
      <c r="L2321" s="58" t="str">
        <f t="shared" si="2174"/>
        <v>X</v>
      </c>
      <c r="M2321" s="58" t="str">
        <f t="shared" si="2174"/>
        <v>X</v>
      </c>
      <c r="N2321" s="58" t="str">
        <f t="shared" si="2174"/>
        <v>X</v>
      </c>
      <c r="O2321" s="58" t="str">
        <f t="shared" si="2174"/>
        <v>X</v>
      </c>
      <c r="P2321" s="58" t="str">
        <f t="shared" si="2174"/>
        <v>X</v>
      </c>
      <c r="Q2321" s="58" t="str">
        <f t="shared" si="2174"/>
        <v>X</v>
      </c>
      <c r="T2321" s="258"/>
    </row>
    <row r="2322" spans="1:20">
      <c r="A2322" s="780"/>
      <c r="B2322" s="58" t="s">
        <v>21</v>
      </c>
      <c r="C2322" s="58" t="str">
        <f t="shared" ref="C2322:Q2322" si="2175">IF(C12=$V$338,"O",IF(C12=$W$338,"O",IF(C12=$X$338,"O",IF(C12=$Y$338,"O",IF(C12=$Z$338,"O",IF(C12=$AA$338,"O",IF(C12=$AB$338,"O",IF(C12=$AC$338,"O",IF(C12=$AD$338,"O",IF(C12=$AE$338,"O",IF(C12=$AF$338,"O",IF(C12=$AG$338,"O",IF(C12=$AH$338,"O",IF(C12=$AI$338,"O","X"))))))))))))))</f>
        <v>X</v>
      </c>
      <c r="D2322" s="58" t="str">
        <f t="shared" si="2175"/>
        <v>X</v>
      </c>
      <c r="E2322" s="58" t="str">
        <f t="shared" si="2175"/>
        <v>X</v>
      </c>
      <c r="F2322" s="58" t="str">
        <f t="shared" si="2175"/>
        <v>X</v>
      </c>
      <c r="G2322" s="58" t="str">
        <f t="shared" si="2175"/>
        <v>X</v>
      </c>
      <c r="H2322" s="58" t="str">
        <f t="shared" si="2175"/>
        <v>X</v>
      </c>
      <c r="I2322" s="58" t="str">
        <f t="shared" si="2175"/>
        <v>X</v>
      </c>
      <c r="J2322" s="58" t="str">
        <f t="shared" si="2175"/>
        <v>X</v>
      </c>
      <c r="K2322" s="58" t="str">
        <f t="shared" si="2175"/>
        <v>X</v>
      </c>
      <c r="L2322" s="58" t="str">
        <f t="shared" si="2175"/>
        <v>X</v>
      </c>
      <c r="M2322" s="58" t="str">
        <f t="shared" si="2175"/>
        <v>X</v>
      </c>
      <c r="N2322" s="58" t="str">
        <f t="shared" si="2175"/>
        <v>X</v>
      </c>
      <c r="O2322" s="58" t="str">
        <f t="shared" si="2175"/>
        <v>X</v>
      </c>
      <c r="P2322" s="58" t="str">
        <f t="shared" si="2175"/>
        <v>X</v>
      </c>
      <c r="Q2322" s="58" t="str">
        <f t="shared" si="2175"/>
        <v>X</v>
      </c>
      <c r="T2322" s="258"/>
    </row>
    <row r="2323" spans="1:20">
      <c r="A2323" s="781"/>
      <c r="B2323" s="30" t="s">
        <v>46</v>
      </c>
      <c r="C2323" s="47">
        <f>COUNTIF(C2317:C2322,"O")</f>
        <v>3</v>
      </c>
      <c r="D2323" s="47">
        <f t="shared" ref="D2323:P2323" si="2176">COUNTIF(D2317:D2322,"O")</f>
        <v>3</v>
      </c>
      <c r="E2323" s="47">
        <f t="shared" si="2176"/>
        <v>3</v>
      </c>
      <c r="F2323" s="47">
        <f t="shared" si="2176"/>
        <v>3</v>
      </c>
      <c r="G2323" s="47">
        <f t="shared" si="2176"/>
        <v>3</v>
      </c>
      <c r="H2323" s="47">
        <f t="shared" si="2176"/>
        <v>3</v>
      </c>
      <c r="I2323" s="47">
        <f t="shared" si="2176"/>
        <v>3</v>
      </c>
      <c r="J2323" s="47">
        <f t="shared" si="2176"/>
        <v>3</v>
      </c>
      <c r="K2323" s="47">
        <f t="shared" si="2176"/>
        <v>3</v>
      </c>
      <c r="L2323" s="47">
        <f t="shared" si="2176"/>
        <v>3</v>
      </c>
      <c r="M2323" s="47">
        <f t="shared" si="2176"/>
        <v>3</v>
      </c>
      <c r="N2323" s="47">
        <f t="shared" si="2176"/>
        <v>3</v>
      </c>
      <c r="O2323" s="47">
        <f t="shared" si="2176"/>
        <v>3</v>
      </c>
      <c r="P2323" s="47">
        <f t="shared" si="2176"/>
        <v>3</v>
      </c>
      <c r="Q2323" s="47">
        <f>COUNTIF(Q2317:Q2322,"O")</f>
        <v>3</v>
      </c>
      <c r="T2323" s="258"/>
    </row>
    <row r="2324" spans="1:20">
      <c r="A2324" s="779">
        <v>323</v>
      </c>
      <c r="B2324" s="58" t="s">
        <v>32</v>
      </c>
      <c r="C2324" s="58" t="str">
        <f t="shared" ref="C2324:Q2324" si="2177">IF(C7=$V$339,"O",IF(C7=$W$339,"O",IF(C7=$X$339,"O",IF(C7=$Y$339,"O",IF(C7=$Z$339,"O",IF(C7=$AA$339,"O",IF(C7=$AB$339,"O",IF(C7=$AC$339,"O",IF(C7=$AD$339,"O",IF(C7=$AE$339,"O",IF(C7=$AF$339,"O",IF(C7=$AG$339,"O",IF(C7=$AH$339,"O",IF(C7=$AI$339,"O","X"))))))))))))))</f>
        <v>X</v>
      </c>
      <c r="D2324" s="58" t="str">
        <f t="shared" si="2177"/>
        <v>X</v>
      </c>
      <c r="E2324" s="58" t="str">
        <f t="shared" si="2177"/>
        <v>X</v>
      </c>
      <c r="F2324" s="58" t="str">
        <f t="shared" si="2177"/>
        <v>X</v>
      </c>
      <c r="G2324" s="58" t="str">
        <f t="shared" si="2177"/>
        <v>X</v>
      </c>
      <c r="H2324" s="58" t="str">
        <f t="shared" si="2177"/>
        <v>X</v>
      </c>
      <c r="I2324" s="58" t="str">
        <f t="shared" si="2177"/>
        <v>X</v>
      </c>
      <c r="J2324" s="58" t="str">
        <f t="shared" si="2177"/>
        <v>X</v>
      </c>
      <c r="K2324" s="58" t="str">
        <f t="shared" si="2177"/>
        <v>X</v>
      </c>
      <c r="L2324" s="58" t="str">
        <f t="shared" si="2177"/>
        <v>X</v>
      </c>
      <c r="M2324" s="58" t="str">
        <f t="shared" si="2177"/>
        <v>X</v>
      </c>
      <c r="N2324" s="58" t="str">
        <f t="shared" si="2177"/>
        <v>X</v>
      </c>
      <c r="O2324" s="58" t="str">
        <f t="shared" si="2177"/>
        <v>X</v>
      </c>
      <c r="P2324" s="58" t="str">
        <f t="shared" si="2177"/>
        <v>X</v>
      </c>
      <c r="Q2324" s="58" t="str">
        <f t="shared" si="2177"/>
        <v>X</v>
      </c>
      <c r="T2324" s="258"/>
    </row>
    <row r="2325" spans="1:20">
      <c r="A2325" s="780"/>
      <c r="B2325" s="58" t="s">
        <v>33</v>
      </c>
      <c r="C2325" s="58" t="str">
        <f t="shared" ref="C2325:Q2325" si="2178">IF(C8=$V$339,"O",IF(C8=$W$339,"O",IF(C8=$X$339,"O",IF(C8=$Y$339,"O",IF(C8=$Z$339,"O",IF(C8=$AA$339,"O",IF(C8=$AB$339,"O",IF(C8=$AC$339,"O",IF(C8=$AD$339,"O",IF(C8=$AE$339,"O",IF(C8=$AF$339,"O",IF(C8=$AG$339,"O",IF(C8=$AH$339,"O",IF(C8=$AI$339,"O","X"))))))))))))))</f>
        <v>X</v>
      </c>
      <c r="D2325" s="58" t="str">
        <f t="shared" si="2178"/>
        <v>X</v>
      </c>
      <c r="E2325" s="58" t="str">
        <f t="shared" si="2178"/>
        <v>X</v>
      </c>
      <c r="F2325" s="58" t="str">
        <f t="shared" si="2178"/>
        <v>X</v>
      </c>
      <c r="G2325" s="58" t="str">
        <f t="shared" si="2178"/>
        <v>X</v>
      </c>
      <c r="H2325" s="58" t="str">
        <f t="shared" si="2178"/>
        <v>X</v>
      </c>
      <c r="I2325" s="58" t="str">
        <f t="shared" si="2178"/>
        <v>X</v>
      </c>
      <c r="J2325" s="58" t="str">
        <f t="shared" si="2178"/>
        <v>X</v>
      </c>
      <c r="K2325" s="58" t="str">
        <f t="shared" si="2178"/>
        <v>X</v>
      </c>
      <c r="L2325" s="58" t="str">
        <f t="shared" si="2178"/>
        <v>X</v>
      </c>
      <c r="M2325" s="58" t="str">
        <f t="shared" si="2178"/>
        <v>X</v>
      </c>
      <c r="N2325" s="58" t="str">
        <f t="shared" si="2178"/>
        <v>X</v>
      </c>
      <c r="O2325" s="58" t="str">
        <f t="shared" si="2178"/>
        <v>X</v>
      </c>
      <c r="P2325" s="58" t="str">
        <f t="shared" si="2178"/>
        <v>X</v>
      </c>
      <c r="Q2325" s="58" t="str">
        <f t="shared" si="2178"/>
        <v>X</v>
      </c>
      <c r="T2325" s="257"/>
    </row>
    <row r="2326" spans="1:20">
      <c r="A2326" s="780"/>
      <c r="B2326" s="58" t="s">
        <v>34</v>
      </c>
      <c r="C2326" s="58" t="str">
        <f>IF(C9=$V$339,"O",IF(C9=$W$339,"O",IF(C9=$X$339,"O",IF(C9=$Y$339,"O",IF(C9=$Z$339,"O",IF(C9=$AA$339,"O",IF(C9=$AB$339,"O",IF(C9=$AC$339,"O",IF(C9=$AD$339,"O",IF(C9=$AE$339,"O",IF(C9=$AF$339,"O",IF(C9=$AG$339,"O",IF(C9=$AH$339,"O",IF(C9=$AI$339,"O","X"))))))))))))))</f>
        <v>X</v>
      </c>
      <c r="D2326" s="58" t="str">
        <f t="shared" ref="D2326:Q2326" si="2179">IF(D9=$V$339,"O",IF(D9=$W$339,"O",IF(D9=$X$339,"O",IF(D9=$Y$339,"O",IF(D9=$Z$339,"O",IF(D9=$AA$339,"O",IF(D9=$AB$339,"O",IF(D9=$AC$339,"O",IF(D9=$AD$339,"O",IF(D9=$AE$339,"O",IF(D9=$AF$339,"O",IF(D9=$AG$339,"O",IF(D9=$AH$339,"O",IF(D9=$AI$339,"O","X"))))))))))))))</f>
        <v>X</v>
      </c>
      <c r="E2326" s="58" t="str">
        <f t="shared" si="2179"/>
        <v>X</v>
      </c>
      <c r="F2326" s="58" t="str">
        <f t="shared" si="2179"/>
        <v>X</v>
      </c>
      <c r="G2326" s="58" t="str">
        <f t="shared" si="2179"/>
        <v>X</v>
      </c>
      <c r="H2326" s="58" t="str">
        <f t="shared" si="2179"/>
        <v>X</v>
      </c>
      <c r="I2326" s="58" t="str">
        <f t="shared" si="2179"/>
        <v>X</v>
      </c>
      <c r="J2326" s="58" t="str">
        <f t="shared" si="2179"/>
        <v>X</v>
      </c>
      <c r="K2326" s="58" t="str">
        <f t="shared" si="2179"/>
        <v>X</v>
      </c>
      <c r="L2326" s="58" t="str">
        <f t="shared" si="2179"/>
        <v>X</v>
      </c>
      <c r="M2326" s="58" t="str">
        <f t="shared" si="2179"/>
        <v>X</v>
      </c>
      <c r="N2326" s="58" t="str">
        <f t="shared" si="2179"/>
        <v>X</v>
      </c>
      <c r="O2326" s="58" t="str">
        <f t="shared" si="2179"/>
        <v>X</v>
      </c>
      <c r="P2326" s="58" t="str">
        <f t="shared" si="2179"/>
        <v>X</v>
      </c>
      <c r="Q2326" s="58" t="str">
        <f t="shared" si="2179"/>
        <v>X</v>
      </c>
      <c r="T2326" s="258"/>
    </row>
    <row r="2327" spans="1:20">
      <c r="A2327" s="780"/>
      <c r="B2327" s="58" t="s">
        <v>35</v>
      </c>
      <c r="C2327" s="58" t="str">
        <f t="shared" ref="C2327:Q2327" si="2180">IF(C10=$V$339,"O",IF(C10=$W$339,"O",IF(C10=$X$339,"O",IF(C10=$Y$339,"O",IF(C10=$Z$339,"O",IF(C10=$AA$339,"O",IF(C10=$AB$339,"O",IF(C10=$AC$339,"O",IF(C10=$AD$339,"O",IF(C10=$AE$339,"O",IF(C10=$AF$339,"O",IF(C10=$AG$339,"O",IF(C10=$AH$339,"O",IF(C10=$AI$339,"O","X"))))))))))))))</f>
        <v>X</v>
      </c>
      <c r="D2327" s="58" t="str">
        <f t="shared" si="2180"/>
        <v>X</v>
      </c>
      <c r="E2327" s="58" t="str">
        <f t="shared" si="2180"/>
        <v>X</v>
      </c>
      <c r="F2327" s="58" t="str">
        <f t="shared" si="2180"/>
        <v>X</v>
      </c>
      <c r="G2327" s="58" t="str">
        <f t="shared" si="2180"/>
        <v>X</v>
      </c>
      <c r="H2327" s="58" t="str">
        <f t="shared" si="2180"/>
        <v>X</v>
      </c>
      <c r="I2327" s="58" t="str">
        <f t="shared" si="2180"/>
        <v>X</v>
      </c>
      <c r="J2327" s="58" t="str">
        <f t="shared" si="2180"/>
        <v>X</v>
      </c>
      <c r="K2327" s="58" t="str">
        <f t="shared" si="2180"/>
        <v>X</v>
      </c>
      <c r="L2327" s="58" t="str">
        <f t="shared" si="2180"/>
        <v>X</v>
      </c>
      <c r="M2327" s="58" t="str">
        <f t="shared" si="2180"/>
        <v>X</v>
      </c>
      <c r="N2327" s="58" t="str">
        <f t="shared" si="2180"/>
        <v>X</v>
      </c>
      <c r="O2327" s="58" t="str">
        <f t="shared" si="2180"/>
        <v>X</v>
      </c>
      <c r="P2327" s="58" t="str">
        <f t="shared" si="2180"/>
        <v>X</v>
      </c>
      <c r="Q2327" s="58" t="str">
        <f t="shared" si="2180"/>
        <v>X</v>
      </c>
      <c r="T2327" s="258"/>
    </row>
    <row r="2328" spans="1:20">
      <c r="A2328" s="780"/>
      <c r="B2328" s="58" t="s">
        <v>36</v>
      </c>
      <c r="C2328" s="58" t="str">
        <f t="shared" ref="C2328:Q2328" si="2181">IF(C11=$V$339,"O",IF(C11=$W$339,"O",IF(C11=$X$339,"O",IF(C11=$Y$339,"O",IF(C11=$Z$339,"O",IF(C11=$AA$339,"O",IF(C11=$AB$339,"O",IF(C11=$AC$339,"O",IF(C11=$AD$339,"O",IF(C11=$AE$339,"O",IF(C11=$AF$339,"O",IF(C11=$AG$339,"O",IF(C11=$AH$339,"O",IF(C11=$AI$339,"O","X"))))))))))))))</f>
        <v>X</v>
      </c>
      <c r="D2328" s="58" t="str">
        <f t="shared" si="2181"/>
        <v>X</v>
      </c>
      <c r="E2328" s="58" t="str">
        <f t="shared" si="2181"/>
        <v>X</v>
      </c>
      <c r="F2328" s="58" t="str">
        <f t="shared" si="2181"/>
        <v>X</v>
      </c>
      <c r="G2328" s="58" t="str">
        <f t="shared" si="2181"/>
        <v>X</v>
      </c>
      <c r="H2328" s="58" t="str">
        <f t="shared" si="2181"/>
        <v>X</v>
      </c>
      <c r="I2328" s="58" t="str">
        <f t="shared" si="2181"/>
        <v>X</v>
      </c>
      <c r="J2328" s="58" t="str">
        <f t="shared" si="2181"/>
        <v>X</v>
      </c>
      <c r="K2328" s="58" t="str">
        <f t="shared" si="2181"/>
        <v>X</v>
      </c>
      <c r="L2328" s="58" t="str">
        <f t="shared" si="2181"/>
        <v>X</v>
      </c>
      <c r="M2328" s="58" t="str">
        <f t="shared" si="2181"/>
        <v>X</v>
      </c>
      <c r="N2328" s="58" t="str">
        <f t="shared" si="2181"/>
        <v>X</v>
      </c>
      <c r="O2328" s="58" t="str">
        <f t="shared" si="2181"/>
        <v>X</v>
      </c>
      <c r="P2328" s="58" t="str">
        <f t="shared" si="2181"/>
        <v>X</v>
      </c>
      <c r="Q2328" s="58" t="str">
        <f t="shared" si="2181"/>
        <v>X</v>
      </c>
      <c r="T2328" s="258"/>
    </row>
    <row r="2329" spans="1:20">
      <c r="A2329" s="780"/>
      <c r="B2329" s="58" t="s">
        <v>21</v>
      </c>
      <c r="C2329" s="58" t="str">
        <f t="shared" ref="C2329:Q2329" si="2182">IF(C12=$V$339,"O",IF(C12=$W$339,"O",IF(C12=$X$339,"O",IF(C12=$Y$339,"O",IF(C12=$Z$339,"O",IF(C12=$AA$339,"O",IF(C12=$AB$339,"O",IF(C12=$AC$339,"O",IF(C12=$AD$339,"O",IF(C12=$AE$339,"O",IF(C12=$AF$339,"O",IF(C12=$AG$339,"O",IF(C12=$AH$339,"O",IF(C12=$AI$339,"O","X"))))))))))))))</f>
        <v>O</v>
      </c>
      <c r="D2329" s="58" t="str">
        <f t="shared" si="2182"/>
        <v>O</v>
      </c>
      <c r="E2329" s="58" t="str">
        <f t="shared" si="2182"/>
        <v>O</v>
      </c>
      <c r="F2329" s="58" t="str">
        <f t="shared" si="2182"/>
        <v>O</v>
      </c>
      <c r="G2329" s="58" t="str">
        <f t="shared" si="2182"/>
        <v>O</v>
      </c>
      <c r="H2329" s="58" t="str">
        <f t="shared" si="2182"/>
        <v>O</v>
      </c>
      <c r="I2329" s="58" t="str">
        <f t="shared" si="2182"/>
        <v>O</v>
      </c>
      <c r="J2329" s="58" t="str">
        <f t="shared" si="2182"/>
        <v>O</v>
      </c>
      <c r="K2329" s="58" t="str">
        <f t="shared" si="2182"/>
        <v>O</v>
      </c>
      <c r="L2329" s="58" t="str">
        <f t="shared" si="2182"/>
        <v>O</v>
      </c>
      <c r="M2329" s="58" t="str">
        <f t="shared" si="2182"/>
        <v>O</v>
      </c>
      <c r="N2329" s="58" t="str">
        <f t="shared" si="2182"/>
        <v>O</v>
      </c>
      <c r="O2329" s="58" t="str">
        <f t="shared" si="2182"/>
        <v>O</v>
      </c>
      <c r="P2329" s="58" t="str">
        <f t="shared" si="2182"/>
        <v>O</v>
      </c>
      <c r="Q2329" s="58" t="str">
        <f t="shared" si="2182"/>
        <v>O</v>
      </c>
      <c r="T2329" s="258"/>
    </row>
    <row r="2330" spans="1:20">
      <c r="A2330" s="781"/>
      <c r="B2330" s="30" t="s">
        <v>46</v>
      </c>
      <c r="C2330" s="47">
        <f>COUNTIF(C2324:C2329,"O")</f>
        <v>1</v>
      </c>
      <c r="D2330" s="47">
        <f t="shared" ref="D2330:P2330" si="2183">COUNTIF(D2324:D2329,"O")</f>
        <v>1</v>
      </c>
      <c r="E2330" s="47">
        <f t="shared" si="2183"/>
        <v>1</v>
      </c>
      <c r="F2330" s="47">
        <f t="shared" si="2183"/>
        <v>1</v>
      </c>
      <c r="G2330" s="47">
        <f t="shared" si="2183"/>
        <v>1</v>
      </c>
      <c r="H2330" s="47">
        <f t="shared" si="2183"/>
        <v>1</v>
      </c>
      <c r="I2330" s="47">
        <f t="shared" si="2183"/>
        <v>1</v>
      </c>
      <c r="J2330" s="47">
        <f t="shared" si="2183"/>
        <v>1</v>
      </c>
      <c r="K2330" s="47">
        <f t="shared" si="2183"/>
        <v>1</v>
      </c>
      <c r="L2330" s="47">
        <f t="shared" si="2183"/>
        <v>1</v>
      </c>
      <c r="M2330" s="47">
        <f t="shared" si="2183"/>
        <v>1</v>
      </c>
      <c r="N2330" s="47">
        <f t="shared" si="2183"/>
        <v>1</v>
      </c>
      <c r="O2330" s="47">
        <f t="shared" si="2183"/>
        <v>1</v>
      </c>
      <c r="P2330" s="47">
        <f t="shared" si="2183"/>
        <v>1</v>
      </c>
      <c r="Q2330" s="47">
        <f>COUNTIF(Q2324:Q2329,"O")</f>
        <v>1</v>
      </c>
      <c r="T2330" s="258"/>
    </row>
    <row r="2331" spans="1:20">
      <c r="A2331" s="779">
        <v>324</v>
      </c>
      <c r="B2331" s="58" t="s">
        <v>32</v>
      </c>
      <c r="C2331" s="58" t="str">
        <f t="shared" ref="C2331:Q2331" si="2184">IF(C7=$V$340,"O",IF(C7=$W$340,"O",IF(C7=$X$340,"O",IF(C7=$Y$340,"O",IF(C7=$Z$340,"O",IF(C7=$AA$340,"O",IF(C7=$AB$340,"O",IF(C7=$AC$340,"O",IF(C7=$AD$340,"O",IF(C7=$AE$340,"O",IF(C7=$AF$340,"O",IF(C7=$AG$340,"O",IF(C7=$AH$340,"O",IF(C7=$AI$340,"O",IF(C7=$AJ$340,"O",IF(C7=$AK$340,"O",IF(C7=$AL$340,"O","X")))))))))))))))))</f>
        <v>X</v>
      </c>
      <c r="D2331" s="58" t="str">
        <f t="shared" si="2184"/>
        <v>X</v>
      </c>
      <c r="E2331" s="58" t="str">
        <f t="shared" si="2184"/>
        <v>X</v>
      </c>
      <c r="F2331" s="58" t="str">
        <f t="shared" si="2184"/>
        <v>X</v>
      </c>
      <c r="G2331" s="58" t="str">
        <f t="shared" si="2184"/>
        <v>X</v>
      </c>
      <c r="H2331" s="58" t="str">
        <f t="shared" si="2184"/>
        <v>X</v>
      </c>
      <c r="I2331" s="58" t="str">
        <f t="shared" si="2184"/>
        <v>X</v>
      </c>
      <c r="J2331" s="58" t="str">
        <f t="shared" si="2184"/>
        <v>X</v>
      </c>
      <c r="K2331" s="58" t="str">
        <f t="shared" si="2184"/>
        <v>X</v>
      </c>
      <c r="L2331" s="58" t="str">
        <f t="shared" si="2184"/>
        <v>X</v>
      </c>
      <c r="M2331" s="58" t="str">
        <f t="shared" si="2184"/>
        <v>X</v>
      </c>
      <c r="N2331" s="58" t="str">
        <f t="shared" si="2184"/>
        <v>X</v>
      </c>
      <c r="O2331" s="58" t="str">
        <f t="shared" si="2184"/>
        <v>X</v>
      </c>
      <c r="P2331" s="58" t="str">
        <f t="shared" si="2184"/>
        <v>X</v>
      </c>
      <c r="Q2331" s="58" t="str">
        <f t="shared" si="2184"/>
        <v>X</v>
      </c>
      <c r="T2331" s="258"/>
    </row>
    <row r="2332" spans="1:20">
      <c r="A2332" s="780"/>
      <c r="B2332" s="58" t="s">
        <v>33</v>
      </c>
      <c r="C2332" s="58" t="str">
        <f t="shared" ref="C2332:Q2332" si="2185">IF(C8=$V$340,"O",IF(C8=$W$340,"O",IF(C8=$X$340,"O",IF(C8=$Y$340,"O",IF(C8=$Z$340,"O",IF(C8=$AA$340,"O",IF(C8=$AB$340,"O",IF(C8=$AC$340,"O",IF(C8=$AD$340,"O",IF(C8=$AE$340,"O",IF(C8=$AF$340,"O",IF(C8=$AG$340,"O",IF(C8=$AH$340,"O",IF(C8=$AI$340,"O",IF(C8=$AJ$340,"O",IF(C8=$AK$340,"O",IF(C8=$AL$340,"O","X")))))))))))))))))</f>
        <v>X</v>
      </c>
      <c r="D2332" s="58" t="str">
        <f t="shared" si="2185"/>
        <v>X</v>
      </c>
      <c r="E2332" s="58" t="str">
        <f t="shared" si="2185"/>
        <v>X</v>
      </c>
      <c r="F2332" s="58" t="str">
        <f t="shared" si="2185"/>
        <v>X</v>
      </c>
      <c r="G2332" s="58" t="str">
        <f t="shared" si="2185"/>
        <v>X</v>
      </c>
      <c r="H2332" s="58" t="str">
        <f t="shared" si="2185"/>
        <v>X</v>
      </c>
      <c r="I2332" s="58" t="str">
        <f t="shared" si="2185"/>
        <v>X</v>
      </c>
      <c r="J2332" s="58" t="str">
        <f t="shared" si="2185"/>
        <v>X</v>
      </c>
      <c r="K2332" s="58" t="str">
        <f t="shared" si="2185"/>
        <v>X</v>
      </c>
      <c r="L2332" s="58" t="str">
        <f t="shared" si="2185"/>
        <v>X</v>
      </c>
      <c r="M2332" s="58" t="str">
        <f t="shared" si="2185"/>
        <v>X</v>
      </c>
      <c r="N2332" s="58" t="str">
        <f t="shared" si="2185"/>
        <v>X</v>
      </c>
      <c r="O2332" s="58" t="str">
        <f t="shared" si="2185"/>
        <v>X</v>
      </c>
      <c r="P2332" s="58" t="str">
        <f t="shared" si="2185"/>
        <v>X</v>
      </c>
      <c r="Q2332" s="58" t="str">
        <f t="shared" si="2185"/>
        <v>X</v>
      </c>
      <c r="T2332" s="257"/>
    </row>
    <row r="2333" spans="1:20">
      <c r="A2333" s="780"/>
      <c r="B2333" s="58" t="s">
        <v>34</v>
      </c>
      <c r="C2333" s="58" t="str">
        <f>IF(C9=$V$340,"O",IF(C9=$W$340,"O",IF(C9=$X$340,"O",IF(C9=$Y$340,"O",IF(C9=$Z$340,"O",IF(C9=$AA$340,"O",IF(C9=$AB$340,"O",IF(C9=$AC$340,"O",IF(C9=$AD$340,"O",IF(C9=$AE$340,"O",IF(C9=$AF$340,"O",IF(C9=$AG$340,"O",IF(C9=$AH$340,"O",IF(C9=$AI$340,"O",IF(C9=$AJ$340,"O",IF(C9=$AK$340,"O",IF(C9=$AL$340,"O","X")))))))))))))))))</f>
        <v>O</v>
      </c>
      <c r="D2333" s="58" t="str">
        <f t="shared" ref="D2333:Q2333" si="2186">IF(D9=$V$340,"O",IF(D9=$W$340,"O",IF(D9=$X$340,"O",IF(D9=$Y$340,"O",IF(D9=$Z$340,"O",IF(D9=$AA$340,"O",IF(D9=$AB$340,"O",IF(D9=$AC$340,"O",IF(D9=$AD$340,"O",IF(D9=$AE$340,"O",IF(D9=$AF$340,"O",IF(D9=$AG$340,"O",IF(D9=$AH$340,"O",IF(D9=$AI$340,"O",IF(D9=$AJ$340,"O",IF(D9=$AK$340,"O",IF(D9=$AL$340,"O","X")))))))))))))))))</f>
        <v>O</v>
      </c>
      <c r="E2333" s="58" t="str">
        <f t="shared" si="2186"/>
        <v>O</v>
      </c>
      <c r="F2333" s="58" t="str">
        <f t="shared" si="2186"/>
        <v>O</v>
      </c>
      <c r="G2333" s="58" t="str">
        <f t="shared" si="2186"/>
        <v>O</v>
      </c>
      <c r="H2333" s="58" t="str">
        <f t="shared" si="2186"/>
        <v>O</v>
      </c>
      <c r="I2333" s="58" t="str">
        <f t="shared" si="2186"/>
        <v>O</v>
      </c>
      <c r="J2333" s="58" t="str">
        <f t="shared" si="2186"/>
        <v>O</v>
      </c>
      <c r="K2333" s="58" t="str">
        <f t="shared" si="2186"/>
        <v>O</v>
      </c>
      <c r="L2333" s="58" t="str">
        <f t="shared" si="2186"/>
        <v>O</v>
      </c>
      <c r="M2333" s="58" t="str">
        <f t="shared" si="2186"/>
        <v>O</v>
      </c>
      <c r="N2333" s="58" t="str">
        <f t="shared" si="2186"/>
        <v>O</v>
      </c>
      <c r="O2333" s="58" t="str">
        <f t="shared" si="2186"/>
        <v>O</v>
      </c>
      <c r="P2333" s="58" t="str">
        <f t="shared" si="2186"/>
        <v>O</v>
      </c>
      <c r="Q2333" s="58" t="str">
        <f t="shared" si="2186"/>
        <v>O</v>
      </c>
      <c r="T2333" s="258"/>
    </row>
    <row r="2334" spans="1:20">
      <c r="A2334" s="780"/>
      <c r="B2334" s="58" t="s">
        <v>35</v>
      </c>
      <c r="C2334" s="58" t="str">
        <f t="shared" ref="C2334:Q2334" si="2187">IF(C10=$V$340,"O",IF(C10=$W$340,"O",IF(C10=$X$340,"O",IF(C10=$Y$340,"O",IF(C10=$Z$340,"O",IF(C10=$AA$340,"O",IF(C10=$AB$340,"O",IF(C10=$AC$340,"O",IF(C10=$AD$340,"O",IF(C10=$AE$340,"O",IF(C10=$AF$340,"O",IF(C10=$AG$340,"O",IF(C10=$AH$340,"O",IF(C10=$AI$340,"O",IF(C10=$AJ$340,"O",IF(C10=$AK$340,"O",IF(C10=$AL$340,"O","X")))))))))))))))))</f>
        <v>O</v>
      </c>
      <c r="D2334" s="58" t="str">
        <f t="shared" si="2187"/>
        <v>O</v>
      </c>
      <c r="E2334" s="58" t="str">
        <f t="shared" si="2187"/>
        <v>O</v>
      </c>
      <c r="F2334" s="58" t="str">
        <f t="shared" si="2187"/>
        <v>O</v>
      </c>
      <c r="G2334" s="58" t="str">
        <f t="shared" si="2187"/>
        <v>O</v>
      </c>
      <c r="H2334" s="58" t="str">
        <f t="shared" si="2187"/>
        <v>O</v>
      </c>
      <c r="I2334" s="58" t="str">
        <f t="shared" si="2187"/>
        <v>O</v>
      </c>
      <c r="J2334" s="58" t="str">
        <f t="shared" si="2187"/>
        <v>O</v>
      </c>
      <c r="K2334" s="58" t="str">
        <f t="shared" si="2187"/>
        <v>O</v>
      </c>
      <c r="L2334" s="58" t="str">
        <f t="shared" si="2187"/>
        <v>O</v>
      </c>
      <c r="M2334" s="58" t="str">
        <f t="shared" si="2187"/>
        <v>O</v>
      </c>
      <c r="N2334" s="58" t="str">
        <f t="shared" si="2187"/>
        <v>O</v>
      </c>
      <c r="O2334" s="58" t="str">
        <f t="shared" si="2187"/>
        <v>O</v>
      </c>
      <c r="P2334" s="58" t="str">
        <f t="shared" si="2187"/>
        <v>O</v>
      </c>
      <c r="Q2334" s="58" t="str">
        <f t="shared" si="2187"/>
        <v>O</v>
      </c>
      <c r="T2334" s="257"/>
    </row>
    <row r="2335" spans="1:20">
      <c r="A2335" s="780"/>
      <c r="B2335" s="58" t="s">
        <v>36</v>
      </c>
      <c r="C2335" s="58" t="str">
        <f t="shared" ref="C2335:Q2335" si="2188">IF(C11=$V$340,"O",IF(C11=$W$340,"O",IF(C11=$X$340,"O",IF(C11=$Y$340,"O",IF(C11=$Z$340,"O",IF(C11=$AA$340,"O",IF(C11=$AB$340,"O",IF(C11=$AC$340,"O",IF(C11=$AD$340,"O",IF(C11=$AE$340,"O",IF(C11=$AF$340,"O",IF(C11=$AG$340,"O",IF(C11=$AH$340,"O",IF(C11=$AI$340,"O",IF(C11=$AJ$340,"O",IF(C11=$AK$340,"O",IF(C11=$AL$340,"O","X")))))))))))))))))</f>
        <v>O</v>
      </c>
      <c r="D2335" s="58" t="str">
        <f t="shared" si="2188"/>
        <v>O</v>
      </c>
      <c r="E2335" s="58" t="str">
        <f t="shared" si="2188"/>
        <v>O</v>
      </c>
      <c r="F2335" s="58" t="str">
        <f t="shared" si="2188"/>
        <v>O</v>
      </c>
      <c r="G2335" s="58" t="str">
        <f t="shared" si="2188"/>
        <v>O</v>
      </c>
      <c r="H2335" s="58" t="str">
        <f t="shared" si="2188"/>
        <v>O</v>
      </c>
      <c r="I2335" s="58" t="str">
        <f t="shared" si="2188"/>
        <v>O</v>
      </c>
      <c r="J2335" s="58" t="str">
        <f t="shared" si="2188"/>
        <v>O</v>
      </c>
      <c r="K2335" s="58" t="str">
        <f t="shared" si="2188"/>
        <v>O</v>
      </c>
      <c r="L2335" s="58" t="str">
        <f t="shared" si="2188"/>
        <v>O</v>
      </c>
      <c r="M2335" s="58" t="str">
        <f t="shared" si="2188"/>
        <v>O</v>
      </c>
      <c r="N2335" s="58" t="str">
        <f t="shared" si="2188"/>
        <v>O</v>
      </c>
      <c r="O2335" s="58" t="str">
        <f t="shared" si="2188"/>
        <v>O</v>
      </c>
      <c r="P2335" s="58" t="str">
        <f t="shared" si="2188"/>
        <v>O</v>
      </c>
      <c r="Q2335" s="58" t="str">
        <f t="shared" si="2188"/>
        <v>O</v>
      </c>
    </row>
    <row r="2336" spans="1:20">
      <c r="A2336" s="780"/>
      <c r="B2336" s="58" t="s">
        <v>21</v>
      </c>
      <c r="C2336" s="58" t="str">
        <f t="shared" ref="C2336:Q2336" si="2189">IF(C12=$V$340,"O",IF(C12=$W$340,"O",IF(C12=$X$340,"O",IF(C12=$Y$340,"O",IF(C12=$Z$340,"O",IF(C12=$AA$340,"O",IF(C12=$AB$340,"O",IF(C12=$AC$340,"O",IF(C12=$AD$340,"O",IF(C12=$AE$340,"O",IF(C12=$AF$340,"O",IF(C12=$AG$340,"O",IF(C12=$AH$340,"O",IF(C12=$AI$340,"O",IF(C12=$AJ$340,"O",IF(C12=$AK$340,"O",IF(C12=$AL$340,"O","X")))))))))))))))))</f>
        <v>X</v>
      </c>
      <c r="D2336" s="58" t="str">
        <f t="shared" si="2189"/>
        <v>X</v>
      </c>
      <c r="E2336" s="58" t="str">
        <f t="shared" si="2189"/>
        <v>X</v>
      </c>
      <c r="F2336" s="58" t="str">
        <f t="shared" si="2189"/>
        <v>X</v>
      </c>
      <c r="G2336" s="58" t="str">
        <f t="shared" si="2189"/>
        <v>X</v>
      </c>
      <c r="H2336" s="58" t="str">
        <f t="shared" si="2189"/>
        <v>X</v>
      </c>
      <c r="I2336" s="58" t="str">
        <f t="shared" si="2189"/>
        <v>X</v>
      </c>
      <c r="J2336" s="58" t="str">
        <f t="shared" si="2189"/>
        <v>X</v>
      </c>
      <c r="K2336" s="58" t="str">
        <f t="shared" si="2189"/>
        <v>X</v>
      </c>
      <c r="L2336" s="58" t="str">
        <f t="shared" si="2189"/>
        <v>X</v>
      </c>
      <c r="M2336" s="58" t="str">
        <f t="shared" si="2189"/>
        <v>X</v>
      </c>
      <c r="N2336" s="58" t="str">
        <f t="shared" si="2189"/>
        <v>X</v>
      </c>
      <c r="O2336" s="58" t="str">
        <f t="shared" si="2189"/>
        <v>X</v>
      </c>
      <c r="P2336" s="58" t="str">
        <f t="shared" si="2189"/>
        <v>X</v>
      </c>
      <c r="Q2336" s="58" t="str">
        <f t="shared" si="2189"/>
        <v>X</v>
      </c>
    </row>
    <row r="2337" spans="1:20">
      <c r="A2337" s="781"/>
      <c r="B2337" s="30" t="s">
        <v>46</v>
      </c>
      <c r="C2337" s="47">
        <f>COUNTIF(C2331:C2336,"O")</f>
        <v>3</v>
      </c>
      <c r="D2337" s="47">
        <f t="shared" ref="D2337:P2337" si="2190">COUNTIF(D2331:D2336,"O")</f>
        <v>3</v>
      </c>
      <c r="E2337" s="47">
        <f t="shared" si="2190"/>
        <v>3</v>
      </c>
      <c r="F2337" s="47">
        <f t="shared" si="2190"/>
        <v>3</v>
      </c>
      <c r="G2337" s="47">
        <f t="shared" si="2190"/>
        <v>3</v>
      </c>
      <c r="H2337" s="47">
        <f t="shared" si="2190"/>
        <v>3</v>
      </c>
      <c r="I2337" s="47">
        <f t="shared" si="2190"/>
        <v>3</v>
      </c>
      <c r="J2337" s="47">
        <f t="shared" si="2190"/>
        <v>3</v>
      </c>
      <c r="K2337" s="47">
        <f t="shared" si="2190"/>
        <v>3</v>
      </c>
      <c r="L2337" s="47">
        <f t="shared" si="2190"/>
        <v>3</v>
      </c>
      <c r="M2337" s="47">
        <f t="shared" si="2190"/>
        <v>3</v>
      </c>
      <c r="N2337" s="47">
        <f t="shared" si="2190"/>
        <v>3</v>
      </c>
      <c r="O2337" s="47">
        <f t="shared" si="2190"/>
        <v>3</v>
      </c>
      <c r="P2337" s="47">
        <f t="shared" si="2190"/>
        <v>3</v>
      </c>
      <c r="Q2337" s="47">
        <f>COUNTIF(Q2331:Q2336,"O")</f>
        <v>3</v>
      </c>
    </row>
    <row r="2338" spans="1:20">
      <c r="A2338" s="22">
        <v>325</v>
      </c>
      <c r="B2338" s="154"/>
      <c r="C2338" s="58" t="str">
        <f>C2323&amp;C2330&amp;C2337</f>
        <v>313</v>
      </c>
      <c r="D2338" s="58" t="str">
        <f t="shared" ref="D2338:M2338" si="2191">D2323&amp;D2330&amp;D2337</f>
        <v>313</v>
      </c>
      <c r="E2338" s="58" t="str">
        <f t="shared" si="2191"/>
        <v>313</v>
      </c>
      <c r="F2338" s="58" t="str">
        <f t="shared" si="2191"/>
        <v>313</v>
      </c>
      <c r="G2338" s="58" t="str">
        <f t="shared" si="2191"/>
        <v>313</v>
      </c>
      <c r="H2338" s="58" t="str">
        <f t="shared" si="2191"/>
        <v>313</v>
      </c>
      <c r="I2338" s="58" t="str">
        <f t="shared" si="2191"/>
        <v>313</v>
      </c>
      <c r="J2338" s="58" t="str">
        <f t="shared" si="2191"/>
        <v>313</v>
      </c>
      <c r="K2338" s="58" t="str">
        <f t="shared" si="2191"/>
        <v>313</v>
      </c>
      <c r="L2338" s="58" t="str">
        <f t="shared" si="2191"/>
        <v>313</v>
      </c>
      <c r="M2338" s="58" t="str">
        <f t="shared" si="2191"/>
        <v>313</v>
      </c>
      <c r="N2338" s="58" t="str">
        <f>N2323&amp;N2330&amp;N2337</f>
        <v>313</v>
      </c>
      <c r="O2338" s="58" t="str">
        <f>O2323&amp;O2330&amp;O2337</f>
        <v>313</v>
      </c>
      <c r="P2338" s="58" t="str">
        <f>P2323&amp;P2330&amp;P2337</f>
        <v>313</v>
      </c>
      <c r="Q2338" s="58" t="str">
        <f>Q2323&amp;Q2330&amp;Q2337</f>
        <v>313</v>
      </c>
    </row>
    <row r="2339" spans="1:20">
      <c r="A2339" s="779">
        <v>326</v>
      </c>
      <c r="B2339" s="58" t="s">
        <v>32</v>
      </c>
      <c r="C2339" s="58" t="str">
        <f t="shared" ref="C2339:Q2339" si="2192">IF(C7=$V$342,"O",IF(C7=$W$342,"O",IF(C7=$X$342,"O",IF(C7=$Y$342,"O",IF(C7=$Z$342,"O",IF(C7=$AA$342,"O",IF(C7=$AB$342,"O",IF(C7=$AC$342,"O",IF(C7=$AD$342,"O",IF(C7=$AE$342,"O",IF(C7=$AF$342,"O",IF(C7=$AG$342,"O",IF(C7=$AH$342,"O",IF(C7=$AI$342,"O","X"))))))))))))))</f>
        <v>X</v>
      </c>
      <c r="D2339" s="58" t="str">
        <f t="shared" si="2192"/>
        <v>X</v>
      </c>
      <c r="E2339" s="58" t="str">
        <f t="shared" si="2192"/>
        <v>X</v>
      </c>
      <c r="F2339" s="58" t="str">
        <f t="shared" si="2192"/>
        <v>X</v>
      </c>
      <c r="G2339" s="58" t="str">
        <f t="shared" si="2192"/>
        <v>X</v>
      </c>
      <c r="H2339" s="58" t="str">
        <f t="shared" si="2192"/>
        <v>X</v>
      </c>
      <c r="I2339" s="58" t="str">
        <f t="shared" si="2192"/>
        <v>X</v>
      </c>
      <c r="J2339" s="58" t="str">
        <f t="shared" si="2192"/>
        <v>X</v>
      </c>
      <c r="K2339" s="58" t="str">
        <f t="shared" si="2192"/>
        <v>X</v>
      </c>
      <c r="L2339" s="58" t="str">
        <f t="shared" si="2192"/>
        <v>X</v>
      </c>
      <c r="M2339" s="58" t="str">
        <f t="shared" si="2192"/>
        <v>X</v>
      </c>
      <c r="N2339" s="58" t="str">
        <f t="shared" si="2192"/>
        <v>X</v>
      </c>
      <c r="O2339" s="58" t="str">
        <f t="shared" si="2192"/>
        <v>X</v>
      </c>
      <c r="P2339" s="58" t="str">
        <f t="shared" si="2192"/>
        <v>X</v>
      </c>
      <c r="Q2339" s="58" t="str">
        <f t="shared" si="2192"/>
        <v>X</v>
      </c>
    </row>
    <row r="2340" spans="1:20">
      <c r="A2340" s="780"/>
      <c r="B2340" s="58" t="s">
        <v>33</v>
      </c>
      <c r="C2340" s="58" t="str">
        <f t="shared" ref="C2340:Q2340" si="2193">IF(C8=$V$342,"O",IF(C8=$W$342,"O",IF(C8=$X$342,"O",IF(C8=$Y$342,"O",IF(C8=$Z$342,"O",IF(C8=$AA$342,"O",IF(C8=$AB$342,"O",IF(C8=$AC$342,"O",IF(C8=$AD$342,"O",IF(C8=$AE$342,"O",IF(C8=$AF$342,"O",IF(C8=$AG$342,"O",IF(C8=$AH$342,"O",IF(C8=$AI$342,"O","X"))))))))))))))</f>
        <v>X</v>
      </c>
      <c r="D2340" s="58" t="str">
        <f t="shared" si="2193"/>
        <v>X</v>
      </c>
      <c r="E2340" s="58" t="str">
        <f t="shared" si="2193"/>
        <v>X</v>
      </c>
      <c r="F2340" s="58" t="str">
        <f t="shared" si="2193"/>
        <v>X</v>
      </c>
      <c r="G2340" s="58" t="str">
        <f t="shared" si="2193"/>
        <v>X</v>
      </c>
      <c r="H2340" s="58" t="str">
        <f t="shared" si="2193"/>
        <v>X</v>
      </c>
      <c r="I2340" s="58" t="str">
        <f t="shared" si="2193"/>
        <v>X</v>
      </c>
      <c r="J2340" s="58" t="str">
        <f t="shared" si="2193"/>
        <v>X</v>
      </c>
      <c r="K2340" s="58" t="str">
        <f t="shared" si="2193"/>
        <v>X</v>
      </c>
      <c r="L2340" s="58" t="str">
        <f t="shared" si="2193"/>
        <v>X</v>
      </c>
      <c r="M2340" s="58" t="str">
        <f t="shared" si="2193"/>
        <v>X</v>
      </c>
      <c r="N2340" s="58" t="str">
        <f t="shared" si="2193"/>
        <v>X</v>
      </c>
      <c r="O2340" s="58" t="str">
        <f t="shared" si="2193"/>
        <v>X</v>
      </c>
      <c r="P2340" s="58" t="str">
        <f t="shared" si="2193"/>
        <v>X</v>
      </c>
      <c r="Q2340" s="58" t="str">
        <f t="shared" si="2193"/>
        <v>X</v>
      </c>
      <c r="T2340" s="257"/>
    </row>
    <row r="2341" spans="1:20">
      <c r="A2341" s="780"/>
      <c r="B2341" s="58" t="s">
        <v>34</v>
      </c>
      <c r="C2341" s="58" t="str">
        <f>IF(C9=$V$342,"O",IF(C9=$W$342,"O",IF(C9=$X$342,"O",IF(C9=$Y$342,"O",IF(C9=$Z$342,"O",IF(C9=$AA$342,"O",IF(C9=$AB$342,"O",IF(C9=$AC$342,"O",IF(C9=$AD$342,"O",IF(C9=$AE$342,"O",IF(C9=$AF$342,"O",IF(C9=$AG$342,"O",IF(C9=$AH$342,"O",IF(C9=$AI$342,"O","X"))))))))))))))</f>
        <v>X</v>
      </c>
      <c r="D2341" s="58" t="str">
        <f t="shared" ref="D2341:Q2341" si="2194">IF(D9=$V$342,"O",IF(D9=$W$342,"O",IF(D9=$X$342,"O",IF(D9=$Y$342,"O",IF(D9=$Z$342,"O",IF(D9=$AA$342,"O",IF(D9=$AB$342,"O",IF(D9=$AC$342,"O",IF(D9=$AD$342,"O",IF(D9=$AE$342,"O",IF(D9=$AF$342,"O",IF(D9=$AG$342,"O",IF(D9=$AH$342,"O",IF(D9=$AI$342,"O","X"))))))))))))))</f>
        <v>X</v>
      </c>
      <c r="E2341" s="58" t="str">
        <f t="shared" si="2194"/>
        <v>X</v>
      </c>
      <c r="F2341" s="58" t="str">
        <f t="shared" si="2194"/>
        <v>X</v>
      </c>
      <c r="G2341" s="58" t="str">
        <f t="shared" si="2194"/>
        <v>X</v>
      </c>
      <c r="H2341" s="58" t="str">
        <f t="shared" si="2194"/>
        <v>X</v>
      </c>
      <c r="I2341" s="58" t="str">
        <f t="shared" si="2194"/>
        <v>X</v>
      </c>
      <c r="J2341" s="58" t="str">
        <f t="shared" si="2194"/>
        <v>X</v>
      </c>
      <c r="K2341" s="58" t="str">
        <f t="shared" si="2194"/>
        <v>X</v>
      </c>
      <c r="L2341" s="58" t="str">
        <f t="shared" si="2194"/>
        <v>X</v>
      </c>
      <c r="M2341" s="58" t="str">
        <f t="shared" si="2194"/>
        <v>X</v>
      </c>
      <c r="N2341" s="58" t="str">
        <f t="shared" si="2194"/>
        <v>X</v>
      </c>
      <c r="O2341" s="58" t="str">
        <f t="shared" si="2194"/>
        <v>X</v>
      </c>
      <c r="P2341" s="58" t="str">
        <f t="shared" si="2194"/>
        <v>X</v>
      </c>
      <c r="Q2341" s="58" t="str">
        <f t="shared" si="2194"/>
        <v>X</v>
      </c>
      <c r="T2341" s="258"/>
    </row>
    <row r="2342" spans="1:20">
      <c r="A2342" s="780"/>
      <c r="B2342" s="58" t="s">
        <v>35</v>
      </c>
      <c r="C2342" s="58" t="str">
        <f t="shared" ref="C2342:Q2342" si="2195">IF(C10=$V$342,"O",IF(C10=$W$342,"O",IF(C10=$X$342,"O",IF(C10=$Y$342,"O",IF(C10=$Z$342,"O",IF(C10=$AA$342,"O",IF(C10=$AB$342,"O",IF(C10=$AC$342,"O",IF(C10=$AD$342,"O",IF(C10=$AE$342,"O",IF(C10=$AF$342,"O",IF(C10=$AG$342,"O",IF(C10=$AH$342,"O",IF(C10=$AI$342,"O","X"))))))))))))))</f>
        <v>X</v>
      </c>
      <c r="D2342" s="58" t="str">
        <f t="shared" si="2195"/>
        <v>X</v>
      </c>
      <c r="E2342" s="58" t="str">
        <f t="shared" si="2195"/>
        <v>X</v>
      </c>
      <c r="F2342" s="58" t="str">
        <f t="shared" si="2195"/>
        <v>X</v>
      </c>
      <c r="G2342" s="58" t="str">
        <f t="shared" si="2195"/>
        <v>X</v>
      </c>
      <c r="H2342" s="58" t="str">
        <f t="shared" si="2195"/>
        <v>X</v>
      </c>
      <c r="I2342" s="58" t="str">
        <f t="shared" si="2195"/>
        <v>X</v>
      </c>
      <c r="J2342" s="58" t="str">
        <f t="shared" si="2195"/>
        <v>X</v>
      </c>
      <c r="K2342" s="58" t="str">
        <f t="shared" si="2195"/>
        <v>X</v>
      </c>
      <c r="L2342" s="58" t="str">
        <f t="shared" si="2195"/>
        <v>X</v>
      </c>
      <c r="M2342" s="58" t="str">
        <f t="shared" si="2195"/>
        <v>X</v>
      </c>
      <c r="N2342" s="58" t="str">
        <f t="shared" si="2195"/>
        <v>X</v>
      </c>
      <c r="O2342" s="58" t="str">
        <f t="shared" si="2195"/>
        <v>X</v>
      </c>
      <c r="P2342" s="58" t="str">
        <f t="shared" si="2195"/>
        <v>X</v>
      </c>
      <c r="Q2342" s="58" t="str">
        <f t="shared" si="2195"/>
        <v>X</v>
      </c>
      <c r="T2342" s="258"/>
    </row>
    <row r="2343" spans="1:20">
      <c r="A2343" s="780"/>
      <c r="B2343" s="58" t="s">
        <v>36</v>
      </c>
      <c r="C2343" s="58" t="str">
        <f t="shared" ref="C2343:Q2343" si="2196">IF(C11=$V$342,"O",IF(C11=$W$342,"O",IF(C11=$X$342,"O",IF(C11=$Y$342,"O",IF(C11=$Z$342,"O",IF(C11=$AA$342,"O",IF(C11=$AB$342,"O",IF(C11=$AC$342,"O",IF(C11=$AD$342,"O",IF(C11=$AE$342,"O",IF(C11=$AF$342,"O",IF(C11=$AG$342,"O",IF(C11=$AH$342,"O",IF(C11=$AI$342,"O","X"))))))))))))))</f>
        <v>X</v>
      </c>
      <c r="D2343" s="58" t="str">
        <f t="shared" si="2196"/>
        <v>X</v>
      </c>
      <c r="E2343" s="58" t="str">
        <f t="shared" si="2196"/>
        <v>X</v>
      </c>
      <c r="F2343" s="58" t="str">
        <f t="shared" si="2196"/>
        <v>X</v>
      </c>
      <c r="G2343" s="58" t="str">
        <f t="shared" si="2196"/>
        <v>X</v>
      </c>
      <c r="H2343" s="58" t="str">
        <f t="shared" si="2196"/>
        <v>X</v>
      </c>
      <c r="I2343" s="58" t="str">
        <f t="shared" si="2196"/>
        <v>X</v>
      </c>
      <c r="J2343" s="58" t="str">
        <f t="shared" si="2196"/>
        <v>X</v>
      </c>
      <c r="K2343" s="58" t="str">
        <f t="shared" si="2196"/>
        <v>X</v>
      </c>
      <c r="L2343" s="58" t="str">
        <f t="shared" si="2196"/>
        <v>X</v>
      </c>
      <c r="M2343" s="58" t="str">
        <f t="shared" si="2196"/>
        <v>X</v>
      </c>
      <c r="N2343" s="58" t="str">
        <f t="shared" si="2196"/>
        <v>X</v>
      </c>
      <c r="O2343" s="58" t="str">
        <f t="shared" si="2196"/>
        <v>X</v>
      </c>
      <c r="P2343" s="58" t="str">
        <f t="shared" si="2196"/>
        <v>X</v>
      </c>
      <c r="Q2343" s="58" t="str">
        <f t="shared" si="2196"/>
        <v>X</v>
      </c>
      <c r="T2343" s="258"/>
    </row>
    <row r="2344" spans="1:20">
      <c r="A2344" s="780"/>
      <c r="B2344" s="58" t="s">
        <v>21</v>
      </c>
      <c r="C2344" s="58" t="str">
        <f t="shared" ref="C2344:Q2344" si="2197">IF(C12=$V$342,"O",IF(C12=$W$342,"O",IF(C12=$X$342,"O",IF(C12=$Y$342,"O",IF(C12=$Z$342,"O",IF(C12=$AA$342,"O",IF(C12=$AB$342,"O",IF(C12=$AC$342,"O",IF(C12=$AD$342,"O",IF(C12=$AE$342,"O",IF(C12=$AF$342,"O",IF(C12=$AG$342,"O",IF(C12=$AH$342,"O",IF(C12=$AI$342,"O","X"))))))))))))))</f>
        <v>O</v>
      </c>
      <c r="D2344" s="58" t="str">
        <f t="shared" si="2197"/>
        <v>O</v>
      </c>
      <c r="E2344" s="58" t="str">
        <f t="shared" si="2197"/>
        <v>O</v>
      </c>
      <c r="F2344" s="58" t="str">
        <f t="shared" si="2197"/>
        <v>O</v>
      </c>
      <c r="G2344" s="58" t="str">
        <f t="shared" si="2197"/>
        <v>O</v>
      </c>
      <c r="H2344" s="58" t="str">
        <f t="shared" si="2197"/>
        <v>O</v>
      </c>
      <c r="I2344" s="58" t="str">
        <f t="shared" si="2197"/>
        <v>O</v>
      </c>
      <c r="J2344" s="58" t="str">
        <f t="shared" si="2197"/>
        <v>O</v>
      </c>
      <c r="K2344" s="58" t="str">
        <f t="shared" si="2197"/>
        <v>O</v>
      </c>
      <c r="L2344" s="58" t="str">
        <f t="shared" si="2197"/>
        <v>O</v>
      </c>
      <c r="M2344" s="58" t="str">
        <f t="shared" si="2197"/>
        <v>O</v>
      </c>
      <c r="N2344" s="58" t="str">
        <f t="shared" si="2197"/>
        <v>O</v>
      </c>
      <c r="O2344" s="58" t="str">
        <f t="shared" si="2197"/>
        <v>O</v>
      </c>
      <c r="P2344" s="58" t="str">
        <f t="shared" si="2197"/>
        <v>O</v>
      </c>
      <c r="Q2344" s="58" t="str">
        <f t="shared" si="2197"/>
        <v>O</v>
      </c>
      <c r="T2344" s="258"/>
    </row>
    <row r="2345" spans="1:20">
      <c r="A2345" s="781"/>
      <c r="B2345" s="30" t="s">
        <v>46</v>
      </c>
      <c r="C2345" s="47">
        <f>COUNTIF(C2339:C2344,"O")</f>
        <v>1</v>
      </c>
      <c r="D2345" s="47">
        <f t="shared" ref="D2345:P2345" si="2198">COUNTIF(D2339:D2344,"O")</f>
        <v>1</v>
      </c>
      <c r="E2345" s="47">
        <f t="shared" si="2198"/>
        <v>1</v>
      </c>
      <c r="F2345" s="47">
        <f t="shared" si="2198"/>
        <v>1</v>
      </c>
      <c r="G2345" s="47">
        <f t="shared" si="2198"/>
        <v>1</v>
      </c>
      <c r="H2345" s="47">
        <f t="shared" si="2198"/>
        <v>1</v>
      </c>
      <c r="I2345" s="47">
        <f t="shared" si="2198"/>
        <v>1</v>
      </c>
      <c r="J2345" s="47">
        <f t="shared" si="2198"/>
        <v>1</v>
      </c>
      <c r="K2345" s="47">
        <f t="shared" si="2198"/>
        <v>1</v>
      </c>
      <c r="L2345" s="47">
        <f t="shared" si="2198"/>
        <v>1</v>
      </c>
      <c r="M2345" s="47">
        <f t="shared" si="2198"/>
        <v>1</v>
      </c>
      <c r="N2345" s="47">
        <f t="shared" si="2198"/>
        <v>1</v>
      </c>
      <c r="O2345" s="47">
        <f t="shared" si="2198"/>
        <v>1</v>
      </c>
      <c r="P2345" s="47">
        <f t="shared" si="2198"/>
        <v>1</v>
      </c>
      <c r="Q2345" s="47">
        <f>COUNTIF(Q2339:Q2344,"O")</f>
        <v>1</v>
      </c>
      <c r="T2345" s="258"/>
    </row>
    <row r="2346" spans="1:20">
      <c r="A2346" s="779">
        <v>327</v>
      </c>
      <c r="B2346" s="58" t="s">
        <v>32</v>
      </c>
      <c r="C2346" s="58" t="str">
        <f t="shared" ref="C2346:Q2346" si="2199">IF(C7=$V$343,"O",IF(C7=$W$343,"O",IF(C7=$X$343,"O",IF(C7=$Y$343,"O",IF(C7=$Z$343,"O",IF(C7=$AA$343,"O",IF(C7=$AB$343,"O",IF(C7=$AC$343,"O",IF(C7=$AD$343,"O",IF(C7=$AE$343,"O",IF(C7=$AF$343,"O",IF(C7=$AG$343,"O",IF(C7=$AH$343,"O","X")))))))))))))</f>
        <v>X</v>
      </c>
      <c r="D2346" s="58" t="str">
        <f t="shared" si="2199"/>
        <v>X</v>
      </c>
      <c r="E2346" s="58" t="str">
        <f t="shared" si="2199"/>
        <v>X</v>
      </c>
      <c r="F2346" s="58" t="str">
        <f t="shared" si="2199"/>
        <v>X</v>
      </c>
      <c r="G2346" s="58" t="str">
        <f t="shared" si="2199"/>
        <v>X</v>
      </c>
      <c r="H2346" s="58" t="str">
        <f t="shared" si="2199"/>
        <v>X</v>
      </c>
      <c r="I2346" s="58" t="str">
        <f t="shared" si="2199"/>
        <v>X</v>
      </c>
      <c r="J2346" s="58" t="str">
        <f t="shared" si="2199"/>
        <v>X</v>
      </c>
      <c r="K2346" s="58" t="str">
        <f t="shared" si="2199"/>
        <v>X</v>
      </c>
      <c r="L2346" s="58" t="str">
        <f t="shared" si="2199"/>
        <v>X</v>
      </c>
      <c r="M2346" s="58" t="str">
        <f t="shared" si="2199"/>
        <v>X</v>
      </c>
      <c r="N2346" s="58" t="str">
        <f t="shared" si="2199"/>
        <v>X</v>
      </c>
      <c r="O2346" s="58" t="str">
        <f t="shared" si="2199"/>
        <v>X</v>
      </c>
      <c r="P2346" s="58" t="str">
        <f t="shared" si="2199"/>
        <v>X</v>
      </c>
      <c r="Q2346" s="58" t="str">
        <f t="shared" si="2199"/>
        <v>X</v>
      </c>
      <c r="T2346" s="258"/>
    </row>
    <row r="2347" spans="1:20">
      <c r="A2347" s="780"/>
      <c r="B2347" s="58" t="s">
        <v>33</v>
      </c>
      <c r="C2347" s="58" t="str">
        <f t="shared" ref="C2347:Q2347" si="2200">IF(C8=$V$343,"O",IF(C8=$W$343,"O",IF(C8=$X$343,"O",IF(C8=$Y$343,"O",IF(C8=$Z$343,"O",IF(C8=$AA$343,"O",IF(C8=$AB$343,"O",IF(C8=$AC$343,"O",IF(C8=$AD$343,"O",IF(C8=$AE$343,"O",IF(C8=$AF$343,"O",IF(C8=$AG$343,"O",IF(C8=$AH$343,"O","X")))))))))))))</f>
        <v>X</v>
      </c>
      <c r="D2347" s="58" t="str">
        <f t="shared" si="2200"/>
        <v>X</v>
      </c>
      <c r="E2347" s="58" t="str">
        <f t="shared" si="2200"/>
        <v>X</v>
      </c>
      <c r="F2347" s="58" t="str">
        <f t="shared" si="2200"/>
        <v>X</v>
      </c>
      <c r="G2347" s="58" t="str">
        <f t="shared" si="2200"/>
        <v>X</v>
      </c>
      <c r="H2347" s="58" t="str">
        <f t="shared" si="2200"/>
        <v>X</v>
      </c>
      <c r="I2347" s="58" t="str">
        <f t="shared" si="2200"/>
        <v>X</v>
      </c>
      <c r="J2347" s="58" t="str">
        <f t="shared" si="2200"/>
        <v>X</v>
      </c>
      <c r="K2347" s="58" t="str">
        <f t="shared" si="2200"/>
        <v>X</v>
      </c>
      <c r="L2347" s="58" t="str">
        <f t="shared" si="2200"/>
        <v>X</v>
      </c>
      <c r="M2347" s="58" t="str">
        <f t="shared" si="2200"/>
        <v>X</v>
      </c>
      <c r="N2347" s="58" t="str">
        <f t="shared" si="2200"/>
        <v>X</v>
      </c>
      <c r="O2347" s="58" t="str">
        <f t="shared" si="2200"/>
        <v>X</v>
      </c>
      <c r="P2347" s="58" t="str">
        <f t="shared" si="2200"/>
        <v>X</v>
      </c>
      <c r="Q2347" s="58" t="str">
        <f t="shared" si="2200"/>
        <v>X</v>
      </c>
      <c r="T2347" s="258"/>
    </row>
    <row r="2348" spans="1:20">
      <c r="A2348" s="780"/>
      <c r="B2348" s="58" t="s">
        <v>34</v>
      </c>
      <c r="C2348" s="58" t="str">
        <f t="shared" ref="C2348:Q2348" si="2201">IF(C9=$V$343,"O",IF(C9=$W$343,"O",IF(C9=$X$343,"O",IF(C9=$Y$343,"O",IF(C9=$Z$343,"O",IF(C9=$AA$343,"O",IF(C9=$AB$343,"O",IF(C9=$AC$343,"O",IF(C9=$AD$343,"O",IF(C9=$AE$343,"O",IF(C9=$AF$343,"O",IF(C9=$AG$343,"O",IF(C9=$AH$343,"O","X")))))))))))))</f>
        <v>O</v>
      </c>
      <c r="D2348" s="58" t="str">
        <f t="shared" si="2201"/>
        <v>O</v>
      </c>
      <c r="E2348" s="58" t="str">
        <f t="shared" si="2201"/>
        <v>O</v>
      </c>
      <c r="F2348" s="58" t="str">
        <f t="shared" si="2201"/>
        <v>O</v>
      </c>
      <c r="G2348" s="58" t="str">
        <f t="shared" si="2201"/>
        <v>O</v>
      </c>
      <c r="H2348" s="58" t="str">
        <f t="shared" si="2201"/>
        <v>O</v>
      </c>
      <c r="I2348" s="58" t="str">
        <f t="shared" si="2201"/>
        <v>O</v>
      </c>
      <c r="J2348" s="58" t="str">
        <f t="shared" si="2201"/>
        <v>O</v>
      </c>
      <c r="K2348" s="58" t="str">
        <f t="shared" si="2201"/>
        <v>O</v>
      </c>
      <c r="L2348" s="58" t="str">
        <f t="shared" si="2201"/>
        <v>O</v>
      </c>
      <c r="M2348" s="58" t="str">
        <f t="shared" si="2201"/>
        <v>O</v>
      </c>
      <c r="N2348" s="58" t="str">
        <f t="shared" si="2201"/>
        <v>O</v>
      </c>
      <c r="O2348" s="58" t="str">
        <f t="shared" si="2201"/>
        <v>O</v>
      </c>
      <c r="P2348" s="58" t="str">
        <f t="shared" si="2201"/>
        <v>O</v>
      </c>
      <c r="Q2348" s="58" t="str">
        <f t="shared" si="2201"/>
        <v>O</v>
      </c>
      <c r="T2348" s="258"/>
    </row>
    <row r="2349" spans="1:20">
      <c r="A2349" s="780"/>
      <c r="B2349" s="58" t="s">
        <v>35</v>
      </c>
      <c r="C2349" s="58" t="str">
        <f>IF(C10=$V$343,"O",IF(C10=$W$343,"O",IF(C10=$X$343,"O",IF(C10=$Y$343,"O",IF(C10=$Z$343,"O",IF(C10=$AA$343,"O",IF(C10=$AB$343,"O",IF(C10=$AC$343,"O",IF(C10=$AD$343,"O",IF(C10=$AE$343,"O",IF(C10=$AF$343,"O",IF(C10=$AG$343,"O",IF(C10=$AH$343,"O","X")))))))))))))</f>
        <v>X</v>
      </c>
      <c r="D2349" s="58" t="str">
        <f t="shared" ref="D2349:Q2349" si="2202">IF(D10=$V$343,"O",IF(D10=$W$343,"O",IF(D10=$X$343,"O",IF(D10=$Y$343,"O",IF(D10=$Z$343,"O",IF(D10=$AA$343,"O",IF(D10=$AB$343,"O",IF(D10=$AC$343,"O",IF(D10=$AD$343,"O",IF(D10=$AE$343,"O",IF(D10=$AF$343,"O",IF(D10=$AG$343,"O",IF(D10=$AH$343,"O","X")))))))))))))</f>
        <v>X</v>
      </c>
      <c r="E2349" s="58" t="str">
        <f t="shared" si="2202"/>
        <v>X</v>
      </c>
      <c r="F2349" s="58" t="str">
        <f t="shared" si="2202"/>
        <v>X</v>
      </c>
      <c r="G2349" s="58" t="str">
        <f t="shared" si="2202"/>
        <v>X</v>
      </c>
      <c r="H2349" s="58" t="str">
        <f t="shared" si="2202"/>
        <v>X</v>
      </c>
      <c r="I2349" s="58" t="str">
        <f t="shared" si="2202"/>
        <v>X</v>
      </c>
      <c r="J2349" s="58" t="str">
        <f t="shared" si="2202"/>
        <v>X</v>
      </c>
      <c r="K2349" s="58" t="str">
        <f t="shared" si="2202"/>
        <v>X</v>
      </c>
      <c r="L2349" s="58" t="str">
        <f t="shared" si="2202"/>
        <v>X</v>
      </c>
      <c r="M2349" s="58" t="str">
        <f t="shared" si="2202"/>
        <v>X</v>
      </c>
      <c r="N2349" s="58" t="str">
        <f t="shared" si="2202"/>
        <v>X</v>
      </c>
      <c r="O2349" s="58" t="str">
        <f t="shared" si="2202"/>
        <v>X</v>
      </c>
      <c r="P2349" s="58" t="str">
        <f t="shared" si="2202"/>
        <v>X</v>
      </c>
      <c r="Q2349" s="58" t="str">
        <f t="shared" si="2202"/>
        <v>X</v>
      </c>
      <c r="T2349" s="258"/>
    </row>
    <row r="2350" spans="1:20">
      <c r="A2350" s="780"/>
      <c r="B2350" s="58" t="s">
        <v>36</v>
      </c>
      <c r="C2350" s="58" t="str">
        <f t="shared" ref="C2350:Q2350" si="2203">IF(C11=$V$343,"O",IF(C11=$W$343,"O",IF(C11=$X$343,"O",IF(C11=$Y$343,"O",IF(C11=$Z$343,"O",IF(C11=$AA$343,"O",IF(C11=$AB$343,"O",IF(C11=$AC$343,"O",IF(C11=$AD$343,"O",IF(C11=$AE$343,"O",IF(C11=$AF$343,"O",IF(C11=$AG$343,"O",IF(C11=$AH$343,"O","X")))))))))))))</f>
        <v>X</v>
      </c>
      <c r="D2350" s="58" t="str">
        <f t="shared" si="2203"/>
        <v>X</v>
      </c>
      <c r="E2350" s="58" t="str">
        <f t="shared" si="2203"/>
        <v>X</v>
      </c>
      <c r="F2350" s="58" t="str">
        <f t="shared" si="2203"/>
        <v>X</v>
      </c>
      <c r="G2350" s="58" t="str">
        <f t="shared" si="2203"/>
        <v>X</v>
      </c>
      <c r="H2350" s="58" t="str">
        <f t="shared" si="2203"/>
        <v>X</v>
      </c>
      <c r="I2350" s="58" t="str">
        <f t="shared" si="2203"/>
        <v>X</v>
      </c>
      <c r="J2350" s="58" t="str">
        <f t="shared" si="2203"/>
        <v>X</v>
      </c>
      <c r="K2350" s="58" t="str">
        <f t="shared" si="2203"/>
        <v>X</v>
      </c>
      <c r="L2350" s="58" t="str">
        <f t="shared" si="2203"/>
        <v>X</v>
      </c>
      <c r="M2350" s="58" t="str">
        <f t="shared" si="2203"/>
        <v>X</v>
      </c>
      <c r="N2350" s="58" t="str">
        <f t="shared" si="2203"/>
        <v>X</v>
      </c>
      <c r="O2350" s="58" t="str">
        <f t="shared" si="2203"/>
        <v>X</v>
      </c>
      <c r="P2350" s="58" t="str">
        <f t="shared" si="2203"/>
        <v>X</v>
      </c>
      <c r="Q2350" s="58" t="str">
        <f t="shared" si="2203"/>
        <v>X</v>
      </c>
      <c r="T2350" s="258"/>
    </row>
    <row r="2351" spans="1:20">
      <c r="A2351" s="780"/>
      <c r="B2351" s="58" t="s">
        <v>21</v>
      </c>
      <c r="C2351" s="58" t="str">
        <f t="shared" ref="C2351:Q2351" si="2204">IF(C12=$V$343,"O",IF(C12=$W$343,"O",IF(C12=$X$343,"O",IF(C12=$Y$343,"O",IF(C12=$Z$343,"O",IF(C12=$AA$343,"O",IF(C12=$AB$343,"O",IF(C12=$AC$343,"O",IF(C12=$AD$343,"O",IF(C12=$AE$343,"O",IF(C12=$AF$343,"O",IF(C12=$AG$343,"O",IF(C12=$AH$343,"O","X")))))))))))))</f>
        <v>X</v>
      </c>
      <c r="D2351" s="58" t="str">
        <f t="shared" si="2204"/>
        <v>X</v>
      </c>
      <c r="E2351" s="58" t="str">
        <f t="shared" si="2204"/>
        <v>X</v>
      </c>
      <c r="F2351" s="58" t="str">
        <f t="shared" si="2204"/>
        <v>X</v>
      </c>
      <c r="G2351" s="58" t="str">
        <f t="shared" si="2204"/>
        <v>X</v>
      </c>
      <c r="H2351" s="58" t="str">
        <f t="shared" si="2204"/>
        <v>X</v>
      </c>
      <c r="I2351" s="58" t="str">
        <f t="shared" si="2204"/>
        <v>X</v>
      </c>
      <c r="J2351" s="58" t="str">
        <f t="shared" si="2204"/>
        <v>X</v>
      </c>
      <c r="K2351" s="58" t="str">
        <f t="shared" si="2204"/>
        <v>X</v>
      </c>
      <c r="L2351" s="58" t="str">
        <f t="shared" si="2204"/>
        <v>X</v>
      </c>
      <c r="M2351" s="58" t="str">
        <f t="shared" si="2204"/>
        <v>X</v>
      </c>
      <c r="N2351" s="58" t="str">
        <f t="shared" si="2204"/>
        <v>X</v>
      </c>
      <c r="O2351" s="58" t="str">
        <f t="shared" si="2204"/>
        <v>X</v>
      </c>
      <c r="P2351" s="58" t="str">
        <f t="shared" si="2204"/>
        <v>X</v>
      </c>
      <c r="Q2351" s="58" t="str">
        <f t="shared" si="2204"/>
        <v>X</v>
      </c>
      <c r="T2351" s="258"/>
    </row>
    <row r="2352" spans="1:20">
      <c r="A2352" s="781"/>
      <c r="B2352" s="30" t="s">
        <v>46</v>
      </c>
      <c r="C2352" s="47">
        <f>COUNTIF(C2346:C2351,"O")</f>
        <v>1</v>
      </c>
      <c r="D2352" s="47">
        <f t="shared" ref="D2352:P2352" si="2205">COUNTIF(D2346:D2351,"O")</f>
        <v>1</v>
      </c>
      <c r="E2352" s="47">
        <f t="shared" si="2205"/>
        <v>1</v>
      </c>
      <c r="F2352" s="47">
        <f t="shared" si="2205"/>
        <v>1</v>
      </c>
      <c r="G2352" s="47">
        <f t="shared" si="2205"/>
        <v>1</v>
      </c>
      <c r="H2352" s="47">
        <f t="shared" si="2205"/>
        <v>1</v>
      </c>
      <c r="I2352" s="47">
        <f t="shared" si="2205"/>
        <v>1</v>
      </c>
      <c r="J2352" s="47">
        <f t="shared" si="2205"/>
        <v>1</v>
      </c>
      <c r="K2352" s="47">
        <f t="shared" si="2205"/>
        <v>1</v>
      </c>
      <c r="L2352" s="47">
        <f t="shared" si="2205"/>
        <v>1</v>
      </c>
      <c r="M2352" s="47">
        <f t="shared" si="2205"/>
        <v>1</v>
      </c>
      <c r="N2352" s="47">
        <f t="shared" si="2205"/>
        <v>1</v>
      </c>
      <c r="O2352" s="47">
        <f t="shared" si="2205"/>
        <v>1</v>
      </c>
      <c r="P2352" s="47">
        <f t="shared" si="2205"/>
        <v>1</v>
      </c>
      <c r="Q2352" s="47">
        <f>COUNTIF(Q2346:Q2351,"O")</f>
        <v>1</v>
      </c>
      <c r="T2352" s="258"/>
    </row>
    <row r="2353" spans="1:20">
      <c r="A2353" s="779">
        <v>328</v>
      </c>
      <c r="B2353" s="58" t="s">
        <v>32</v>
      </c>
      <c r="C2353" s="58" t="str">
        <f t="shared" ref="C2353:Q2353" si="2206">IF(C7=$V$344,"O",IF(C7=$W$344,"O",IF(C7=$X$344,"O",IF(C7=$Y$344,"O",IF(C7=$Z$344,"O",IF(C7=$AA$344,"O",IF(C7=$AB$344,"O",IF(C7=$AC$344,"O",IF(C7=$AD$344,"O",IF(C7=$AE$344,"O",IF(C7=$AF$344,"O",IF(C7=$AG$344,"O",IF(C7=$AH$344,"O",IF(C7=$AI$344,"O",IF(C7=$AJ$344,"O",IF(C7=$AK$344,"O",IF(C7=$AL$344,"O",IF(C7=$AM$344,"O","X"))))))))))))))))))</f>
        <v>O</v>
      </c>
      <c r="D2353" s="58" t="str">
        <f t="shared" si="2206"/>
        <v>O</v>
      </c>
      <c r="E2353" s="58" t="str">
        <f t="shared" si="2206"/>
        <v>O</v>
      </c>
      <c r="F2353" s="58" t="str">
        <f t="shared" si="2206"/>
        <v>O</v>
      </c>
      <c r="G2353" s="58" t="str">
        <f t="shared" si="2206"/>
        <v>O</v>
      </c>
      <c r="H2353" s="58" t="str">
        <f t="shared" si="2206"/>
        <v>O</v>
      </c>
      <c r="I2353" s="58" t="str">
        <f t="shared" si="2206"/>
        <v>O</v>
      </c>
      <c r="J2353" s="58" t="str">
        <f t="shared" si="2206"/>
        <v>O</v>
      </c>
      <c r="K2353" s="58" t="str">
        <f t="shared" si="2206"/>
        <v>O</v>
      </c>
      <c r="L2353" s="58" t="str">
        <f t="shared" si="2206"/>
        <v>O</v>
      </c>
      <c r="M2353" s="58" t="str">
        <f t="shared" si="2206"/>
        <v>O</v>
      </c>
      <c r="N2353" s="58" t="str">
        <f t="shared" si="2206"/>
        <v>O</v>
      </c>
      <c r="O2353" s="58" t="str">
        <f t="shared" si="2206"/>
        <v>O</v>
      </c>
      <c r="P2353" s="58" t="str">
        <f t="shared" si="2206"/>
        <v>O</v>
      </c>
      <c r="Q2353" s="58" t="str">
        <f t="shared" si="2206"/>
        <v>O</v>
      </c>
      <c r="T2353" s="258"/>
    </row>
    <row r="2354" spans="1:20">
      <c r="A2354" s="780"/>
      <c r="B2354" s="58" t="s">
        <v>33</v>
      </c>
      <c r="C2354" s="58" t="str">
        <f t="shared" ref="C2354:Q2354" si="2207">IF(C8=$V$344,"O",IF(C8=$W$344,"O",IF(C8=$X$344,"O",IF(C8=$Y$344,"O",IF(C8=$Z$344,"O",IF(C8=$AA$344,"O",IF(C8=$AB$344,"O",IF(C8=$AC$344,"O",IF(C8=$AD$344,"O",IF(C8=$AE$344,"O",IF(C8=$AF$344,"O",IF(C8=$AG$344,"O",IF(C8=$AH$344,"O",IF(C8=$AI$344,"O",IF(C8=$AJ$344,"O",IF(C8=$AK$344,"O",IF(C8=$AL$344,"O",IF(C8=$AM$344,"O","X"))))))))))))))))))</f>
        <v>O</v>
      </c>
      <c r="D2354" s="58" t="str">
        <f t="shared" si="2207"/>
        <v>O</v>
      </c>
      <c r="E2354" s="58" t="str">
        <f t="shared" si="2207"/>
        <v>O</v>
      </c>
      <c r="F2354" s="58" t="str">
        <f t="shared" si="2207"/>
        <v>O</v>
      </c>
      <c r="G2354" s="58" t="str">
        <f t="shared" si="2207"/>
        <v>O</v>
      </c>
      <c r="H2354" s="58" t="str">
        <f t="shared" si="2207"/>
        <v>O</v>
      </c>
      <c r="I2354" s="58" t="str">
        <f t="shared" si="2207"/>
        <v>O</v>
      </c>
      <c r="J2354" s="58" t="str">
        <f t="shared" si="2207"/>
        <v>O</v>
      </c>
      <c r="K2354" s="58" t="str">
        <f t="shared" si="2207"/>
        <v>O</v>
      </c>
      <c r="L2354" s="58" t="str">
        <f t="shared" si="2207"/>
        <v>O</v>
      </c>
      <c r="M2354" s="58" t="str">
        <f t="shared" si="2207"/>
        <v>O</v>
      </c>
      <c r="N2354" s="58" t="str">
        <f t="shared" si="2207"/>
        <v>O</v>
      </c>
      <c r="O2354" s="58" t="str">
        <f t="shared" si="2207"/>
        <v>O</v>
      </c>
      <c r="P2354" s="58" t="str">
        <f t="shared" si="2207"/>
        <v>O</v>
      </c>
      <c r="Q2354" s="58" t="str">
        <f t="shared" si="2207"/>
        <v>O</v>
      </c>
      <c r="T2354" s="258"/>
    </row>
    <row r="2355" spans="1:20">
      <c r="A2355" s="780"/>
      <c r="B2355" s="58" t="s">
        <v>34</v>
      </c>
      <c r="C2355" s="58" t="str">
        <f t="shared" ref="C2355:Q2355" si="2208">IF(C9=$V$344,"O",IF(C9=$W$344,"O",IF(C9=$X$344,"O",IF(C9=$Y$344,"O",IF(C9=$Z$344,"O",IF(C9=$AA$344,"O",IF(C9=$AB$344,"O",IF(C9=$AC$344,"O",IF(C9=$AD$344,"O",IF(C9=$AE$344,"O",IF(C9=$AF$344,"O",IF(C9=$AG$344,"O",IF(C9=$AH$344,"O",IF(C9=$AI$344,"O",IF(C9=$AJ$344,"O",IF(C9=$AK$344,"O",IF(C9=$AL$344,"O",IF(C9=$AM$344,"O","X"))))))))))))))))))</f>
        <v>X</v>
      </c>
      <c r="D2355" s="58" t="str">
        <f t="shared" si="2208"/>
        <v>X</v>
      </c>
      <c r="E2355" s="58" t="str">
        <f t="shared" si="2208"/>
        <v>X</v>
      </c>
      <c r="F2355" s="58" t="str">
        <f t="shared" si="2208"/>
        <v>X</v>
      </c>
      <c r="G2355" s="58" t="str">
        <f t="shared" si="2208"/>
        <v>X</v>
      </c>
      <c r="H2355" s="58" t="str">
        <f t="shared" si="2208"/>
        <v>X</v>
      </c>
      <c r="I2355" s="58" t="str">
        <f t="shared" si="2208"/>
        <v>X</v>
      </c>
      <c r="J2355" s="58" t="str">
        <f t="shared" si="2208"/>
        <v>X</v>
      </c>
      <c r="K2355" s="58" t="str">
        <f t="shared" si="2208"/>
        <v>X</v>
      </c>
      <c r="L2355" s="58" t="str">
        <f t="shared" si="2208"/>
        <v>X</v>
      </c>
      <c r="M2355" s="58" t="str">
        <f t="shared" si="2208"/>
        <v>X</v>
      </c>
      <c r="N2355" s="58" t="str">
        <f t="shared" si="2208"/>
        <v>X</v>
      </c>
      <c r="O2355" s="58" t="str">
        <f t="shared" si="2208"/>
        <v>X</v>
      </c>
      <c r="P2355" s="58" t="str">
        <f t="shared" si="2208"/>
        <v>X</v>
      </c>
      <c r="Q2355" s="58" t="str">
        <f t="shared" si="2208"/>
        <v>X</v>
      </c>
      <c r="T2355" s="258"/>
    </row>
    <row r="2356" spans="1:20">
      <c r="A2356" s="780"/>
      <c r="B2356" s="58" t="s">
        <v>35</v>
      </c>
      <c r="C2356" s="58" t="str">
        <f>IF(C10=$V$344,"O",IF(C10=$W$344,"O",IF(C10=$X$344,"O",IF(C10=$Y$344,"O",IF(C10=$Z$344,"O",IF(C10=$AA$344,"O",IF(C10=$AB$344,"O",IF(C10=$AC$344,"O",IF(C10=$AD$344,"O",IF(C10=$AE$344,"O",IF(C10=$AF$344,"O",IF(C10=$AG$344,"O",IF(C10=$AH$344,"O",IF(C10=$AI$344,"O",IF(C10=$AJ$344,"O",IF(C10=$AK$344,"O",IF(C10=$AL$344,"O",IF(C10=$AM$344,"O","X"))))))))))))))))))</f>
        <v>O</v>
      </c>
      <c r="D2356" s="58" t="str">
        <f t="shared" ref="D2356:Q2356" si="2209">IF(D10=$V$344,"O",IF(D10=$W$344,"O",IF(D10=$X$344,"O",IF(D10=$Y$344,"O",IF(D10=$Z$344,"O",IF(D10=$AA$344,"O",IF(D10=$AB$344,"O",IF(D10=$AC$344,"O",IF(D10=$AD$344,"O",IF(D10=$AE$344,"O",IF(D10=$AF$344,"O",IF(D10=$AG$344,"O",IF(D10=$AH$344,"O",IF(D10=$AI$344,"O",IF(D10=$AJ$344,"O",IF(D10=$AK$344,"O",IF(D10=$AL$344,"O",IF(D10=$AM$344,"O","X"))))))))))))))))))</f>
        <v>O</v>
      </c>
      <c r="E2356" s="58" t="str">
        <f t="shared" si="2209"/>
        <v>O</v>
      </c>
      <c r="F2356" s="58" t="str">
        <f t="shared" si="2209"/>
        <v>O</v>
      </c>
      <c r="G2356" s="58" t="str">
        <f t="shared" si="2209"/>
        <v>O</v>
      </c>
      <c r="H2356" s="58" t="str">
        <f t="shared" si="2209"/>
        <v>O</v>
      </c>
      <c r="I2356" s="58" t="str">
        <f t="shared" si="2209"/>
        <v>O</v>
      </c>
      <c r="J2356" s="58" t="str">
        <f t="shared" si="2209"/>
        <v>O</v>
      </c>
      <c r="K2356" s="58" t="str">
        <f t="shared" si="2209"/>
        <v>O</v>
      </c>
      <c r="L2356" s="58" t="str">
        <f t="shared" si="2209"/>
        <v>O</v>
      </c>
      <c r="M2356" s="58" t="str">
        <f t="shared" si="2209"/>
        <v>O</v>
      </c>
      <c r="N2356" s="58" t="str">
        <f t="shared" si="2209"/>
        <v>O</v>
      </c>
      <c r="O2356" s="58" t="str">
        <f t="shared" si="2209"/>
        <v>O</v>
      </c>
      <c r="P2356" s="58" t="str">
        <f t="shared" si="2209"/>
        <v>O</v>
      </c>
      <c r="Q2356" s="58" t="str">
        <f t="shared" si="2209"/>
        <v>O</v>
      </c>
    </row>
    <row r="2357" spans="1:20">
      <c r="A2357" s="780"/>
      <c r="B2357" s="58" t="s">
        <v>36</v>
      </c>
      <c r="C2357" s="58" t="str">
        <f t="shared" ref="C2357:Q2357" si="2210">IF(C11=$V$344,"O",IF(C11=$W$344,"O",IF(C11=$X$344,"O",IF(C11=$Y$344,"O",IF(C11=$Z$344,"O",IF(C11=$AA$344,"O",IF(C11=$AB$344,"O",IF(C11=$AC$344,"O",IF(C11=$AD$344,"O",IF(C11=$AE$344,"O",IF(C11=$AF$344,"O",IF(C11=$AG$344,"O",IF(C11=$AH$344,"O",IF(C11=$AI$344,"O",IF(C11=$AJ$344,"O",IF(C11=$AK$344,"O",IF(C11=$AL$344,"O",IF(C11=$AM$344,"O","X"))))))))))))))))))</f>
        <v>O</v>
      </c>
      <c r="D2357" s="58" t="str">
        <f t="shared" si="2210"/>
        <v>O</v>
      </c>
      <c r="E2357" s="58" t="str">
        <f t="shared" si="2210"/>
        <v>O</v>
      </c>
      <c r="F2357" s="58" t="str">
        <f t="shared" si="2210"/>
        <v>O</v>
      </c>
      <c r="G2357" s="58" t="str">
        <f t="shared" si="2210"/>
        <v>O</v>
      </c>
      <c r="H2357" s="58" t="str">
        <f t="shared" si="2210"/>
        <v>O</v>
      </c>
      <c r="I2357" s="58" t="str">
        <f t="shared" si="2210"/>
        <v>O</v>
      </c>
      <c r="J2357" s="58" t="str">
        <f t="shared" si="2210"/>
        <v>O</v>
      </c>
      <c r="K2357" s="58" t="str">
        <f t="shared" si="2210"/>
        <v>O</v>
      </c>
      <c r="L2357" s="58" t="str">
        <f t="shared" si="2210"/>
        <v>O</v>
      </c>
      <c r="M2357" s="58" t="str">
        <f t="shared" si="2210"/>
        <v>O</v>
      </c>
      <c r="N2357" s="58" t="str">
        <f t="shared" si="2210"/>
        <v>O</v>
      </c>
      <c r="O2357" s="58" t="str">
        <f t="shared" si="2210"/>
        <v>O</v>
      </c>
      <c r="P2357" s="58" t="str">
        <f t="shared" si="2210"/>
        <v>O</v>
      </c>
      <c r="Q2357" s="58" t="str">
        <f t="shared" si="2210"/>
        <v>O</v>
      </c>
    </row>
    <row r="2358" spans="1:20">
      <c r="A2358" s="780"/>
      <c r="B2358" s="58" t="s">
        <v>21</v>
      </c>
      <c r="C2358" s="58" t="str">
        <f t="shared" ref="C2358:Q2358" si="2211">IF(C12=$V$344,"O",IF(C12=$W$344,"O",IF(C12=$X$344,"O",IF(C12=$Y$344,"O",IF(C12=$Z$344,"O",IF(C12=$AA$344,"O",IF(C12=$AB$344,"O",IF(C12=$AC$344,"O",IF(C12=$AD$344,"O",IF(C12=$AE$344,"O",IF(C12=$AF$344,"O",IF(C12=$AG$344,"O",IF(C12=$AH$344,"O",IF(C12=$AI$344,"O",IF(C12=$AJ$344,"O",IF(C12=$AK$344,"O",IF(C12=$AL$344,"O",IF(C12=$AM$344,"O","X"))))))))))))))))))</f>
        <v>X</v>
      </c>
      <c r="D2358" s="58" t="str">
        <f t="shared" si="2211"/>
        <v>X</v>
      </c>
      <c r="E2358" s="58" t="str">
        <f t="shared" si="2211"/>
        <v>X</v>
      </c>
      <c r="F2358" s="58" t="str">
        <f t="shared" si="2211"/>
        <v>X</v>
      </c>
      <c r="G2358" s="58" t="str">
        <f t="shared" si="2211"/>
        <v>X</v>
      </c>
      <c r="H2358" s="58" t="str">
        <f t="shared" si="2211"/>
        <v>X</v>
      </c>
      <c r="I2358" s="58" t="str">
        <f t="shared" si="2211"/>
        <v>X</v>
      </c>
      <c r="J2358" s="58" t="str">
        <f t="shared" si="2211"/>
        <v>X</v>
      </c>
      <c r="K2358" s="58" t="str">
        <f t="shared" si="2211"/>
        <v>X</v>
      </c>
      <c r="L2358" s="58" t="str">
        <f t="shared" si="2211"/>
        <v>X</v>
      </c>
      <c r="M2358" s="58" t="str">
        <f t="shared" si="2211"/>
        <v>X</v>
      </c>
      <c r="N2358" s="58" t="str">
        <f t="shared" si="2211"/>
        <v>X</v>
      </c>
      <c r="O2358" s="58" t="str">
        <f t="shared" si="2211"/>
        <v>X</v>
      </c>
      <c r="P2358" s="58" t="str">
        <f t="shared" si="2211"/>
        <v>X</v>
      </c>
      <c r="Q2358" s="58" t="str">
        <f t="shared" si="2211"/>
        <v>X</v>
      </c>
    </row>
    <row r="2359" spans="1:20">
      <c r="A2359" s="781"/>
      <c r="B2359" s="30" t="s">
        <v>46</v>
      </c>
      <c r="C2359" s="47">
        <f>COUNTIF(C2353:C2358,"O")</f>
        <v>4</v>
      </c>
      <c r="D2359" s="47">
        <f t="shared" ref="D2359:P2359" si="2212">COUNTIF(D2353:D2358,"O")</f>
        <v>4</v>
      </c>
      <c r="E2359" s="47">
        <f t="shared" si="2212"/>
        <v>4</v>
      </c>
      <c r="F2359" s="47">
        <f t="shared" si="2212"/>
        <v>4</v>
      </c>
      <c r="G2359" s="47">
        <f t="shared" si="2212"/>
        <v>4</v>
      </c>
      <c r="H2359" s="47">
        <f t="shared" si="2212"/>
        <v>4</v>
      </c>
      <c r="I2359" s="47">
        <f t="shared" si="2212"/>
        <v>4</v>
      </c>
      <c r="J2359" s="47">
        <f t="shared" si="2212"/>
        <v>4</v>
      </c>
      <c r="K2359" s="47">
        <f t="shared" si="2212"/>
        <v>4</v>
      </c>
      <c r="L2359" s="47">
        <f t="shared" si="2212"/>
        <v>4</v>
      </c>
      <c r="M2359" s="47">
        <f t="shared" si="2212"/>
        <v>4</v>
      </c>
      <c r="N2359" s="47">
        <f t="shared" si="2212"/>
        <v>4</v>
      </c>
      <c r="O2359" s="47">
        <f t="shared" si="2212"/>
        <v>4</v>
      </c>
      <c r="P2359" s="47">
        <f t="shared" si="2212"/>
        <v>4</v>
      </c>
      <c r="Q2359" s="47">
        <f>COUNTIF(Q2353:Q2358,"O")</f>
        <v>4</v>
      </c>
    </row>
    <row r="2360" spans="1:20">
      <c r="A2360" s="22">
        <v>329</v>
      </c>
      <c r="B2360" s="154"/>
      <c r="C2360" s="58" t="str">
        <f>C2345&amp;C2352&amp;C2359</f>
        <v>114</v>
      </c>
      <c r="D2360" s="58" t="str">
        <f t="shared" ref="D2360:M2360" si="2213">D2345&amp;D2352&amp;D2359</f>
        <v>114</v>
      </c>
      <c r="E2360" s="58" t="str">
        <f t="shared" si="2213"/>
        <v>114</v>
      </c>
      <c r="F2360" s="58" t="str">
        <f t="shared" si="2213"/>
        <v>114</v>
      </c>
      <c r="G2360" s="58" t="str">
        <f t="shared" si="2213"/>
        <v>114</v>
      </c>
      <c r="H2360" s="58" t="str">
        <f t="shared" si="2213"/>
        <v>114</v>
      </c>
      <c r="I2360" s="58" t="str">
        <f t="shared" si="2213"/>
        <v>114</v>
      </c>
      <c r="J2360" s="58" t="str">
        <f t="shared" si="2213"/>
        <v>114</v>
      </c>
      <c r="K2360" s="58" t="str">
        <f t="shared" si="2213"/>
        <v>114</v>
      </c>
      <c r="L2360" s="58" t="str">
        <f t="shared" si="2213"/>
        <v>114</v>
      </c>
      <c r="M2360" s="58" t="str">
        <f t="shared" si="2213"/>
        <v>114</v>
      </c>
      <c r="N2360" s="58" t="str">
        <f>N2345&amp;N2352&amp;N2359</f>
        <v>114</v>
      </c>
      <c r="O2360" s="58" t="str">
        <f>O2345&amp;O2352&amp;O2359</f>
        <v>114</v>
      </c>
      <c r="P2360" s="58" t="str">
        <f>P2345&amp;P2352&amp;P2359</f>
        <v>114</v>
      </c>
      <c r="Q2360" s="58" t="str">
        <f>Q2345&amp;Q2352&amp;Q2359</f>
        <v>114</v>
      </c>
    </row>
    <row r="2361" spans="1:20">
      <c r="A2361" s="779">
        <v>330</v>
      </c>
      <c r="B2361" s="58" t="s">
        <v>32</v>
      </c>
      <c r="C2361" s="58" t="str">
        <f t="shared" ref="C2361:Q2361" si="2214">IF(C7=$V$346,"O",IF(C7=$W$346,"O",IF(C7=$X$346,"O",IF(C7=$Y$346,"O",IF(C7=$Z$346,"O",IF(C7=$AA$346,"O",IF(C7=$AB$346,"O",IF(C7=$AC$346,"O",IF(C7=$AD$346,"O",IF(C7=$AE$346,"O",IF(C7=$AF$346,"O",IF(C7=$AG$346,"O",IF(C7=$AH$346,"O",IF(C7=$AI$346,"O","X"))))))))))))))</f>
        <v>X</v>
      </c>
      <c r="D2361" s="58" t="str">
        <f t="shared" si="2214"/>
        <v>X</v>
      </c>
      <c r="E2361" s="58" t="str">
        <f t="shared" si="2214"/>
        <v>X</v>
      </c>
      <c r="F2361" s="58" t="str">
        <f t="shared" si="2214"/>
        <v>X</v>
      </c>
      <c r="G2361" s="58" t="str">
        <f t="shared" si="2214"/>
        <v>X</v>
      </c>
      <c r="H2361" s="58" t="str">
        <f t="shared" si="2214"/>
        <v>X</v>
      </c>
      <c r="I2361" s="58" t="str">
        <f t="shared" si="2214"/>
        <v>X</v>
      </c>
      <c r="J2361" s="58" t="str">
        <f t="shared" si="2214"/>
        <v>X</v>
      </c>
      <c r="K2361" s="58" t="str">
        <f t="shared" si="2214"/>
        <v>X</v>
      </c>
      <c r="L2361" s="58" t="str">
        <f t="shared" si="2214"/>
        <v>X</v>
      </c>
      <c r="M2361" s="58" t="str">
        <f t="shared" si="2214"/>
        <v>X</v>
      </c>
      <c r="N2361" s="58" t="str">
        <f t="shared" si="2214"/>
        <v>X</v>
      </c>
      <c r="O2361" s="58" t="str">
        <f t="shared" si="2214"/>
        <v>X</v>
      </c>
      <c r="P2361" s="58" t="str">
        <f t="shared" si="2214"/>
        <v>X</v>
      </c>
      <c r="Q2361" s="58" t="str">
        <f t="shared" si="2214"/>
        <v>X</v>
      </c>
    </row>
    <row r="2362" spans="1:20">
      <c r="A2362" s="780"/>
      <c r="B2362" s="58" t="s">
        <v>33</v>
      </c>
      <c r="C2362" s="58" t="str">
        <f t="shared" ref="C2362:Q2362" si="2215">IF(C8=$V$346,"O",IF(C8=$W$346,"O",IF(C8=$X$346,"O",IF(C8=$Y$346,"O",IF(C8=$Z$346,"O",IF(C8=$AA$346,"O",IF(C8=$AB$346,"O",IF(C8=$AC$346,"O",IF(C8=$AD$346,"O",IF(C8=$AE$346,"O",IF(C8=$AF$346,"O",IF(C8=$AG$346,"O",IF(C8=$AH$346,"O",IF(C8=$AI$346,"O","X"))))))))))))))</f>
        <v>X</v>
      </c>
      <c r="D2362" s="58" t="str">
        <f t="shared" si="2215"/>
        <v>X</v>
      </c>
      <c r="E2362" s="58" t="str">
        <f t="shared" si="2215"/>
        <v>X</v>
      </c>
      <c r="F2362" s="58" t="str">
        <f t="shared" si="2215"/>
        <v>X</v>
      </c>
      <c r="G2362" s="58" t="str">
        <f t="shared" si="2215"/>
        <v>X</v>
      </c>
      <c r="H2362" s="58" t="str">
        <f t="shared" si="2215"/>
        <v>X</v>
      </c>
      <c r="I2362" s="58" t="str">
        <f t="shared" si="2215"/>
        <v>X</v>
      </c>
      <c r="J2362" s="58" t="str">
        <f t="shared" si="2215"/>
        <v>X</v>
      </c>
      <c r="K2362" s="58" t="str">
        <f t="shared" si="2215"/>
        <v>X</v>
      </c>
      <c r="L2362" s="58" t="str">
        <f t="shared" si="2215"/>
        <v>X</v>
      </c>
      <c r="M2362" s="58" t="str">
        <f t="shared" si="2215"/>
        <v>X</v>
      </c>
      <c r="N2362" s="58" t="str">
        <f t="shared" si="2215"/>
        <v>X</v>
      </c>
      <c r="O2362" s="58" t="str">
        <f t="shared" si="2215"/>
        <v>X</v>
      </c>
      <c r="P2362" s="58" t="str">
        <f t="shared" si="2215"/>
        <v>X</v>
      </c>
      <c r="Q2362" s="58" t="str">
        <f t="shared" si="2215"/>
        <v>X</v>
      </c>
      <c r="T2362" s="257"/>
    </row>
    <row r="2363" spans="1:20">
      <c r="A2363" s="780"/>
      <c r="B2363" s="58" t="s">
        <v>34</v>
      </c>
      <c r="C2363" s="58" t="str">
        <f t="shared" ref="C2363:Q2363" si="2216">IF(C9=$V$346,"O",IF(C9=$W$346,"O",IF(C9=$X$346,"O",IF(C9=$Y$346,"O",IF(C9=$Z$346,"O",IF(C9=$AA$346,"O",IF(C9=$AB$346,"O",IF(C9=$AC$346,"O",IF(C9=$AD$346,"O",IF(C9=$AE$346,"O",IF(C9=$AF$346,"O",IF(C9=$AG$346,"O",IF(C9=$AH$346,"O",IF(C9=$AI$346,"O","X"))))))))))))))</f>
        <v>O</v>
      </c>
      <c r="D2363" s="58" t="str">
        <f t="shared" si="2216"/>
        <v>O</v>
      </c>
      <c r="E2363" s="58" t="str">
        <f t="shared" si="2216"/>
        <v>O</v>
      </c>
      <c r="F2363" s="58" t="str">
        <f t="shared" si="2216"/>
        <v>O</v>
      </c>
      <c r="G2363" s="58" t="str">
        <f t="shared" si="2216"/>
        <v>O</v>
      </c>
      <c r="H2363" s="58" t="str">
        <f t="shared" si="2216"/>
        <v>O</v>
      </c>
      <c r="I2363" s="58" t="str">
        <f t="shared" si="2216"/>
        <v>O</v>
      </c>
      <c r="J2363" s="58" t="str">
        <f t="shared" si="2216"/>
        <v>O</v>
      </c>
      <c r="K2363" s="58" t="str">
        <f t="shared" si="2216"/>
        <v>O</v>
      </c>
      <c r="L2363" s="58" t="str">
        <f t="shared" si="2216"/>
        <v>O</v>
      </c>
      <c r="M2363" s="58" t="str">
        <f t="shared" si="2216"/>
        <v>O</v>
      </c>
      <c r="N2363" s="58" t="str">
        <f t="shared" si="2216"/>
        <v>O</v>
      </c>
      <c r="O2363" s="58" t="str">
        <f t="shared" si="2216"/>
        <v>O</v>
      </c>
      <c r="P2363" s="58" t="str">
        <f t="shared" si="2216"/>
        <v>O</v>
      </c>
      <c r="Q2363" s="58" t="str">
        <f t="shared" si="2216"/>
        <v>O</v>
      </c>
      <c r="T2363" s="257"/>
    </row>
    <row r="2364" spans="1:20">
      <c r="A2364" s="780"/>
      <c r="B2364" s="58" t="s">
        <v>35</v>
      </c>
      <c r="C2364" s="58" t="str">
        <f t="shared" ref="C2364:Q2364" si="2217">IF(C10=$V$346,"O",IF(C10=$W$346,"O",IF(C10=$X$346,"O",IF(C10=$Y$346,"O",IF(C10=$Z$346,"O",IF(C10=$AA$346,"O",IF(C10=$AB$346,"O",IF(C10=$AC$346,"O",IF(C10=$AD$346,"O",IF(C10=$AE$346,"O",IF(C10=$AF$346,"O",IF(C10=$AG$346,"O",IF(C10=$AH$346,"O",IF(C10=$AI$346,"O","X"))))))))))))))</f>
        <v>X</v>
      </c>
      <c r="D2364" s="58" t="str">
        <f t="shared" si="2217"/>
        <v>X</v>
      </c>
      <c r="E2364" s="58" t="str">
        <f t="shared" si="2217"/>
        <v>X</v>
      </c>
      <c r="F2364" s="58" t="str">
        <f t="shared" si="2217"/>
        <v>X</v>
      </c>
      <c r="G2364" s="58" t="str">
        <f t="shared" si="2217"/>
        <v>X</v>
      </c>
      <c r="H2364" s="58" t="str">
        <f t="shared" si="2217"/>
        <v>X</v>
      </c>
      <c r="I2364" s="58" t="str">
        <f t="shared" si="2217"/>
        <v>X</v>
      </c>
      <c r="J2364" s="58" t="str">
        <f t="shared" si="2217"/>
        <v>X</v>
      </c>
      <c r="K2364" s="58" t="str">
        <f t="shared" si="2217"/>
        <v>X</v>
      </c>
      <c r="L2364" s="58" t="str">
        <f t="shared" si="2217"/>
        <v>X</v>
      </c>
      <c r="M2364" s="58" t="str">
        <f t="shared" si="2217"/>
        <v>X</v>
      </c>
      <c r="N2364" s="58" t="str">
        <f t="shared" si="2217"/>
        <v>X</v>
      </c>
      <c r="O2364" s="58" t="str">
        <f t="shared" si="2217"/>
        <v>X</v>
      </c>
      <c r="P2364" s="58" t="str">
        <f t="shared" si="2217"/>
        <v>X</v>
      </c>
      <c r="Q2364" s="58" t="str">
        <f t="shared" si="2217"/>
        <v>X</v>
      </c>
      <c r="T2364" s="258"/>
    </row>
    <row r="2365" spans="1:20">
      <c r="A2365" s="780"/>
      <c r="B2365" s="58" t="s">
        <v>36</v>
      </c>
      <c r="C2365" s="58" t="str">
        <f t="shared" ref="C2365:P2365" si="2218">IF(C11=$V$346,"O",IF(C11=$W$346,"O",IF(C11=$X$346,"O",IF(C11=$Y$346,"O",IF(C11=$Z$346,"O",IF(C11=$AA$346,"O",IF(C11=$AB$346,"O",IF(C11=$AC$346,"O",IF(C11=$AD$346,"O",IF(C11=$AE$346,"O",IF(C11=$AF$346,"O",IF(C11=$AG$346,"O",IF(C11=$AH$346,"O",IF(C11=$AI$346,"O","X"))))))))))))))</f>
        <v>X</v>
      </c>
      <c r="D2365" s="58" t="str">
        <f t="shared" si="2218"/>
        <v>X</v>
      </c>
      <c r="E2365" s="58" t="str">
        <f t="shared" si="2218"/>
        <v>X</v>
      </c>
      <c r="F2365" s="58" t="str">
        <f t="shared" si="2218"/>
        <v>X</v>
      </c>
      <c r="G2365" s="58" t="str">
        <f t="shared" si="2218"/>
        <v>X</v>
      </c>
      <c r="H2365" s="58" t="str">
        <f t="shared" si="2218"/>
        <v>X</v>
      </c>
      <c r="I2365" s="58" t="str">
        <f t="shared" si="2218"/>
        <v>X</v>
      </c>
      <c r="J2365" s="58" t="str">
        <f t="shared" si="2218"/>
        <v>X</v>
      </c>
      <c r="K2365" s="58" t="str">
        <f t="shared" si="2218"/>
        <v>X</v>
      </c>
      <c r="L2365" s="58" t="str">
        <f t="shared" si="2218"/>
        <v>X</v>
      </c>
      <c r="M2365" s="58" t="str">
        <f t="shared" si="2218"/>
        <v>X</v>
      </c>
      <c r="N2365" s="58" t="str">
        <f t="shared" si="2218"/>
        <v>X</v>
      </c>
      <c r="O2365" s="58" t="str">
        <f t="shared" si="2218"/>
        <v>X</v>
      </c>
      <c r="P2365" s="58" t="str">
        <f t="shared" si="2218"/>
        <v>X</v>
      </c>
      <c r="Q2365" s="58" t="str">
        <f>IF(Q11=$V$346,"O",IF(Q11=$W$346,"O",IF(Q11=$X$346,"O",IF(Q11=$Y$346,"O",IF(Q11=$Z$346,"O",IF(Q11=$AA$346,"O",IF(Q11=$AB$346,"O",IF(Q11=$AC$346,"O",IF(Q11=$AD$346,"O",IF(Q11=$AE$346,"O",IF(Q11=$AF$346,"O",IF(Q11=$AG$346,"O",IF(Q11=$AH$346,"O",IF(Q11=$AI$346,"O","X"))))))))))))))</f>
        <v>X</v>
      </c>
      <c r="T2365" s="257"/>
    </row>
    <row r="2366" spans="1:20">
      <c r="A2366" s="780"/>
      <c r="B2366" s="58" t="s">
        <v>21</v>
      </c>
      <c r="C2366" s="58" t="str">
        <f t="shared" ref="C2366:Q2366" si="2219">IF(C12=$V$346,"O",IF(C12=$W$346,"O",IF(C12=$X$346,"O",IF(C12=$Y$346,"O",IF(C12=$Z$346,"O",IF(C12=$AA$346,"O",IF(C12=$AB$346,"O",IF(C12=$AC$346,"O",IF(C12=$AD$346,"O",IF(C12=$AE$346,"O",IF(C12=$AF$346,"O",IF(C12=$AG$346,"O",IF(C12=$AH$346,"O",IF(C12=$AI$346,"O","X"))))))))))))))</f>
        <v>X</v>
      </c>
      <c r="D2366" s="58" t="str">
        <f t="shared" si="2219"/>
        <v>X</v>
      </c>
      <c r="E2366" s="58" t="str">
        <f t="shared" si="2219"/>
        <v>X</v>
      </c>
      <c r="F2366" s="58" t="str">
        <f t="shared" si="2219"/>
        <v>X</v>
      </c>
      <c r="G2366" s="58" t="str">
        <f t="shared" si="2219"/>
        <v>X</v>
      </c>
      <c r="H2366" s="58" t="str">
        <f t="shared" si="2219"/>
        <v>X</v>
      </c>
      <c r="I2366" s="58" t="str">
        <f t="shared" si="2219"/>
        <v>X</v>
      </c>
      <c r="J2366" s="58" t="str">
        <f t="shared" si="2219"/>
        <v>X</v>
      </c>
      <c r="K2366" s="58" t="str">
        <f t="shared" si="2219"/>
        <v>X</v>
      </c>
      <c r="L2366" s="58" t="str">
        <f t="shared" si="2219"/>
        <v>X</v>
      </c>
      <c r="M2366" s="58" t="str">
        <f t="shared" si="2219"/>
        <v>X</v>
      </c>
      <c r="N2366" s="58" t="str">
        <f t="shared" si="2219"/>
        <v>X</v>
      </c>
      <c r="O2366" s="58" t="str">
        <f t="shared" si="2219"/>
        <v>X</v>
      </c>
      <c r="P2366" s="58" t="str">
        <f t="shared" si="2219"/>
        <v>X</v>
      </c>
      <c r="Q2366" s="58" t="str">
        <f t="shared" si="2219"/>
        <v>X</v>
      </c>
      <c r="T2366" s="258"/>
    </row>
    <row r="2367" spans="1:20">
      <c r="A2367" s="781"/>
      <c r="B2367" s="30" t="s">
        <v>46</v>
      </c>
      <c r="C2367" s="47">
        <f>COUNTIF(C2361:C2366,"O")</f>
        <v>1</v>
      </c>
      <c r="D2367" s="47">
        <f t="shared" ref="D2367:P2367" si="2220">COUNTIF(D2361:D2366,"O")</f>
        <v>1</v>
      </c>
      <c r="E2367" s="47">
        <f t="shared" si="2220"/>
        <v>1</v>
      </c>
      <c r="F2367" s="47">
        <f t="shared" si="2220"/>
        <v>1</v>
      </c>
      <c r="G2367" s="47">
        <f t="shared" si="2220"/>
        <v>1</v>
      </c>
      <c r="H2367" s="47">
        <f t="shared" si="2220"/>
        <v>1</v>
      </c>
      <c r="I2367" s="47">
        <f t="shared" si="2220"/>
        <v>1</v>
      </c>
      <c r="J2367" s="47">
        <f t="shared" si="2220"/>
        <v>1</v>
      </c>
      <c r="K2367" s="47">
        <f t="shared" si="2220"/>
        <v>1</v>
      </c>
      <c r="L2367" s="47">
        <f t="shared" si="2220"/>
        <v>1</v>
      </c>
      <c r="M2367" s="47">
        <f t="shared" si="2220"/>
        <v>1</v>
      </c>
      <c r="N2367" s="47">
        <f t="shared" si="2220"/>
        <v>1</v>
      </c>
      <c r="O2367" s="47">
        <f t="shared" si="2220"/>
        <v>1</v>
      </c>
      <c r="P2367" s="47">
        <f t="shared" si="2220"/>
        <v>1</v>
      </c>
      <c r="Q2367" s="47">
        <f>COUNTIF(Q2361:Q2366,"O")</f>
        <v>1</v>
      </c>
      <c r="T2367" s="258"/>
    </row>
    <row r="2368" spans="1:20">
      <c r="A2368" s="779">
        <v>331</v>
      </c>
      <c r="B2368" s="58" t="s">
        <v>32</v>
      </c>
      <c r="C2368" s="58" t="str">
        <f t="shared" ref="C2368:Q2368" si="2221">IF(C7=$V$347,"O",IF(C7=$W$347,"O",IF(C7=$X$347,"O",IF(C7=$Y$347,"O",IF(C7=$Z$347,"O",IF(C7=$AA$347,"O",IF(C7=$AB$347,"O",IF(C7=$AC$347,"O",IF(C7=$AD$347,"O",IF(C7=$AE$347,"O",IF(C7=$AF$347,"O",IF(C7=$AG$347,"O",IF(C7=$AH$347,"O",IF(C7=$AI$347,"O","X"))))))))))))))</f>
        <v>O</v>
      </c>
      <c r="D2368" s="58" t="str">
        <f t="shared" si="2221"/>
        <v>O</v>
      </c>
      <c r="E2368" s="58" t="str">
        <f t="shared" si="2221"/>
        <v>O</v>
      </c>
      <c r="F2368" s="58" t="str">
        <f t="shared" si="2221"/>
        <v>O</v>
      </c>
      <c r="G2368" s="58" t="str">
        <f t="shared" si="2221"/>
        <v>O</v>
      </c>
      <c r="H2368" s="58" t="str">
        <f t="shared" si="2221"/>
        <v>O</v>
      </c>
      <c r="I2368" s="58" t="str">
        <f t="shared" si="2221"/>
        <v>O</v>
      </c>
      <c r="J2368" s="58" t="str">
        <f t="shared" si="2221"/>
        <v>O</v>
      </c>
      <c r="K2368" s="58" t="str">
        <f t="shared" si="2221"/>
        <v>O</v>
      </c>
      <c r="L2368" s="58" t="str">
        <f t="shared" si="2221"/>
        <v>O</v>
      </c>
      <c r="M2368" s="58" t="str">
        <f t="shared" si="2221"/>
        <v>O</v>
      </c>
      <c r="N2368" s="58" t="str">
        <f t="shared" si="2221"/>
        <v>O</v>
      </c>
      <c r="O2368" s="58" t="str">
        <f t="shared" si="2221"/>
        <v>O</v>
      </c>
      <c r="P2368" s="58" t="str">
        <f t="shared" si="2221"/>
        <v>O</v>
      </c>
      <c r="Q2368" s="58" t="str">
        <f t="shared" si="2221"/>
        <v>O</v>
      </c>
      <c r="T2368" s="258"/>
    </row>
    <row r="2369" spans="1:20">
      <c r="A2369" s="780"/>
      <c r="B2369" s="58" t="s">
        <v>33</v>
      </c>
      <c r="C2369" s="58" t="str">
        <f t="shared" ref="C2369:Q2369" si="2222">IF(C8=$V$347,"O",IF(C8=$W$347,"O",IF(C8=$X$347,"O",IF(C8=$Y$347,"O",IF(C8=$Z$347,"O",IF(C8=$AA$347,"O",IF(C8=$AB$347,"O",IF(C8=$AC$347,"O",IF(C8=$AD$347,"O",IF(C8=$AE$347,"O",IF(C8=$AF$347,"O",IF(C8=$AG$347,"O",IF(C8=$AH$347,"O",IF(C8=$AI$347,"O","X"))))))))))))))</f>
        <v>O</v>
      </c>
      <c r="D2369" s="58" t="str">
        <f t="shared" si="2222"/>
        <v>O</v>
      </c>
      <c r="E2369" s="58" t="str">
        <f t="shared" si="2222"/>
        <v>O</v>
      </c>
      <c r="F2369" s="58" t="str">
        <f t="shared" si="2222"/>
        <v>O</v>
      </c>
      <c r="G2369" s="58" t="str">
        <f t="shared" si="2222"/>
        <v>O</v>
      </c>
      <c r="H2369" s="58" t="str">
        <f t="shared" si="2222"/>
        <v>O</v>
      </c>
      <c r="I2369" s="58" t="str">
        <f t="shared" si="2222"/>
        <v>O</v>
      </c>
      <c r="J2369" s="58" t="str">
        <f t="shared" si="2222"/>
        <v>O</v>
      </c>
      <c r="K2369" s="58" t="str">
        <f t="shared" si="2222"/>
        <v>O</v>
      </c>
      <c r="L2369" s="58" t="str">
        <f t="shared" si="2222"/>
        <v>O</v>
      </c>
      <c r="M2369" s="58" t="str">
        <f t="shared" si="2222"/>
        <v>O</v>
      </c>
      <c r="N2369" s="58" t="str">
        <f t="shared" si="2222"/>
        <v>O</v>
      </c>
      <c r="O2369" s="58" t="str">
        <f t="shared" si="2222"/>
        <v>O</v>
      </c>
      <c r="P2369" s="58" t="str">
        <f t="shared" si="2222"/>
        <v>O</v>
      </c>
      <c r="Q2369" s="58" t="str">
        <f t="shared" si="2222"/>
        <v>O</v>
      </c>
      <c r="T2369" s="258"/>
    </row>
    <row r="2370" spans="1:20">
      <c r="A2370" s="780"/>
      <c r="B2370" s="58" t="s">
        <v>34</v>
      </c>
      <c r="C2370" s="58" t="str">
        <f t="shared" ref="C2370:Q2370" si="2223">IF(C9=$V$347,"O",IF(C9=$W$347,"O",IF(C9=$X$347,"O",IF(C9=$Y$347,"O",IF(C9=$Z$347,"O",IF(C9=$AA$347,"O",IF(C9=$AB$347,"O",IF(C9=$AC$347,"O",IF(C9=$AD$347,"O",IF(C9=$AE$347,"O",IF(C9=$AF$347,"O",IF(C9=$AG$347,"O",IF(C9=$AH$347,"O",IF(C9=$AI$347,"O","X"))))))))))))))</f>
        <v>X</v>
      </c>
      <c r="D2370" s="58" t="str">
        <f>IF(D9=$V$347,"O",IF(D9=$W$347,"O",IF(D9=$X$347,"O",IF(D9=$Y$347,"O",IF(D9=$Z$347,"O",IF(D9=$AA$347,"O",IF(D9=$AB$347,"O",IF(D9=$AC$347,"O",IF(D9=$AD$347,"O",IF(D9=$AE$347,"O",IF(D9=$AF$347,"O",IF(D9=$AG$347,"O",IF(D9=$AH$347,"O",IF(D9=$AI$347,"O","X"))))))))))))))</f>
        <v>X</v>
      </c>
      <c r="E2370" s="58" t="str">
        <f t="shared" si="2223"/>
        <v>X</v>
      </c>
      <c r="F2370" s="58" t="str">
        <f t="shared" si="2223"/>
        <v>X</v>
      </c>
      <c r="G2370" s="58" t="str">
        <f t="shared" si="2223"/>
        <v>X</v>
      </c>
      <c r="H2370" s="58" t="str">
        <f t="shared" si="2223"/>
        <v>X</v>
      </c>
      <c r="I2370" s="58" t="str">
        <f t="shared" si="2223"/>
        <v>X</v>
      </c>
      <c r="J2370" s="58" t="str">
        <f t="shared" si="2223"/>
        <v>X</v>
      </c>
      <c r="K2370" s="58" t="str">
        <f t="shared" si="2223"/>
        <v>X</v>
      </c>
      <c r="L2370" s="58" t="str">
        <f t="shared" si="2223"/>
        <v>X</v>
      </c>
      <c r="M2370" s="58" t="str">
        <f t="shared" si="2223"/>
        <v>X</v>
      </c>
      <c r="N2370" s="58" t="str">
        <f t="shared" si="2223"/>
        <v>X</v>
      </c>
      <c r="O2370" s="58" t="str">
        <f t="shared" si="2223"/>
        <v>X</v>
      </c>
      <c r="P2370" s="58" t="str">
        <f t="shared" si="2223"/>
        <v>X</v>
      </c>
      <c r="Q2370" s="58" t="str">
        <f t="shared" si="2223"/>
        <v>X</v>
      </c>
      <c r="T2370" s="258"/>
    </row>
    <row r="2371" spans="1:20">
      <c r="A2371" s="780"/>
      <c r="B2371" s="58" t="s">
        <v>35</v>
      </c>
      <c r="C2371" s="58" t="str">
        <f t="shared" ref="C2371:Q2371" si="2224">IF(C10=$V$347,"O",IF(C10=$W$347,"O",IF(C10=$X$347,"O",IF(C10=$Y$347,"O",IF(C10=$Z$347,"O",IF(C10=$AA$347,"O",IF(C10=$AB$347,"O",IF(C10=$AC$347,"O",IF(C10=$AD$347,"O",IF(C10=$AE$347,"O",IF(C10=$AF$347,"O",IF(C10=$AG$347,"O",IF(C10=$AH$347,"O",IF(C10=$AI$347,"O","X"))))))))))))))</f>
        <v>X</v>
      </c>
      <c r="D2371" s="58" t="str">
        <f t="shared" si="2224"/>
        <v>X</v>
      </c>
      <c r="E2371" s="58" t="str">
        <f t="shared" si="2224"/>
        <v>X</v>
      </c>
      <c r="F2371" s="58" t="str">
        <f t="shared" si="2224"/>
        <v>X</v>
      </c>
      <c r="G2371" s="58" t="str">
        <f t="shared" si="2224"/>
        <v>X</v>
      </c>
      <c r="H2371" s="58" t="str">
        <f t="shared" si="2224"/>
        <v>X</v>
      </c>
      <c r="I2371" s="58" t="str">
        <f t="shared" si="2224"/>
        <v>X</v>
      </c>
      <c r="J2371" s="58" t="str">
        <f t="shared" si="2224"/>
        <v>X</v>
      </c>
      <c r="K2371" s="58" t="str">
        <f t="shared" si="2224"/>
        <v>X</v>
      </c>
      <c r="L2371" s="58" t="str">
        <f t="shared" si="2224"/>
        <v>X</v>
      </c>
      <c r="M2371" s="58" t="str">
        <f t="shared" si="2224"/>
        <v>X</v>
      </c>
      <c r="N2371" s="58" t="str">
        <f t="shared" si="2224"/>
        <v>X</v>
      </c>
      <c r="O2371" s="58" t="str">
        <f t="shared" si="2224"/>
        <v>X</v>
      </c>
      <c r="P2371" s="58" t="str">
        <f t="shared" si="2224"/>
        <v>X</v>
      </c>
      <c r="Q2371" s="58" t="str">
        <f t="shared" si="2224"/>
        <v>X</v>
      </c>
      <c r="T2371" s="258"/>
    </row>
    <row r="2372" spans="1:20">
      <c r="A2372" s="780"/>
      <c r="B2372" s="58" t="s">
        <v>36</v>
      </c>
      <c r="C2372" s="58" t="str">
        <f t="shared" ref="C2372:Q2372" si="2225">IF(C11=$V$347,"O",IF(C11=$W$347,"O",IF(C11=$X$347,"O",IF(C11=$Y$347,"O",IF(C11=$Z$347,"O",IF(C11=$AA$347,"O",IF(C11=$AB$347,"O",IF(C11=$AC$347,"O",IF(C11=$AD$347,"O",IF(C11=$AE$347,"O",IF(C11=$AF$347,"O",IF(C11=$AG$347,"O",IF(C11=$AH$347,"O",IF(C11=$AI$347,"O","X"))))))))))))))</f>
        <v>O</v>
      </c>
      <c r="D2372" s="58" t="str">
        <f t="shared" si="2225"/>
        <v>O</v>
      </c>
      <c r="E2372" s="58" t="str">
        <f t="shared" si="2225"/>
        <v>O</v>
      </c>
      <c r="F2372" s="58" t="str">
        <f t="shared" si="2225"/>
        <v>O</v>
      </c>
      <c r="G2372" s="58" t="str">
        <f t="shared" si="2225"/>
        <v>O</v>
      </c>
      <c r="H2372" s="58" t="str">
        <f t="shared" si="2225"/>
        <v>O</v>
      </c>
      <c r="I2372" s="58" t="str">
        <f t="shared" si="2225"/>
        <v>O</v>
      </c>
      <c r="J2372" s="58" t="str">
        <f t="shared" si="2225"/>
        <v>O</v>
      </c>
      <c r="K2372" s="58" t="str">
        <f t="shared" si="2225"/>
        <v>O</v>
      </c>
      <c r="L2372" s="58" t="str">
        <f t="shared" si="2225"/>
        <v>O</v>
      </c>
      <c r="M2372" s="58" t="str">
        <f t="shared" si="2225"/>
        <v>O</v>
      </c>
      <c r="N2372" s="58" t="str">
        <f t="shared" si="2225"/>
        <v>O</v>
      </c>
      <c r="O2372" s="58" t="str">
        <f t="shared" si="2225"/>
        <v>O</v>
      </c>
      <c r="P2372" s="58" t="str">
        <f t="shared" si="2225"/>
        <v>O</v>
      </c>
      <c r="Q2372" s="58" t="str">
        <f t="shared" si="2225"/>
        <v>O</v>
      </c>
      <c r="T2372" s="258"/>
    </row>
    <row r="2373" spans="1:20">
      <c r="A2373" s="780"/>
      <c r="B2373" s="58" t="s">
        <v>21</v>
      </c>
      <c r="C2373" s="58" t="str">
        <f t="shared" ref="C2373:Q2373" si="2226">IF(C12=$V$347,"O",IF(C12=$W$347,"O",IF(C12=$X$347,"O",IF(C12=$Y$347,"O",IF(C12=$Z$347,"O",IF(C12=$AA$347,"O",IF(C12=$AB$347,"O",IF(C12=$AC$347,"O",IF(C12=$AD$347,"O",IF(C12=$AE$347,"O",IF(C12=$AF$347,"O",IF(C12=$AG$347,"O",IF(C12=$AH$347,"O",IF(C12=$AI$347,"O","X"))))))))))))))</f>
        <v>X</v>
      </c>
      <c r="D2373" s="58" t="str">
        <f t="shared" si="2226"/>
        <v>X</v>
      </c>
      <c r="E2373" s="58" t="str">
        <f t="shared" si="2226"/>
        <v>X</v>
      </c>
      <c r="F2373" s="58" t="str">
        <f t="shared" si="2226"/>
        <v>X</v>
      </c>
      <c r="G2373" s="58" t="str">
        <f t="shared" si="2226"/>
        <v>X</v>
      </c>
      <c r="H2373" s="58" t="str">
        <f t="shared" si="2226"/>
        <v>X</v>
      </c>
      <c r="I2373" s="58" t="str">
        <f t="shared" si="2226"/>
        <v>X</v>
      </c>
      <c r="J2373" s="58" t="str">
        <f t="shared" si="2226"/>
        <v>X</v>
      </c>
      <c r="K2373" s="58" t="str">
        <f t="shared" si="2226"/>
        <v>X</v>
      </c>
      <c r="L2373" s="58" t="str">
        <f t="shared" si="2226"/>
        <v>X</v>
      </c>
      <c r="M2373" s="58" t="str">
        <f t="shared" si="2226"/>
        <v>X</v>
      </c>
      <c r="N2373" s="58" t="str">
        <f t="shared" si="2226"/>
        <v>X</v>
      </c>
      <c r="O2373" s="58" t="str">
        <f t="shared" si="2226"/>
        <v>X</v>
      </c>
      <c r="P2373" s="58" t="str">
        <f t="shared" si="2226"/>
        <v>X</v>
      </c>
      <c r="Q2373" s="58" t="str">
        <f t="shared" si="2226"/>
        <v>X</v>
      </c>
      <c r="T2373" s="258"/>
    </row>
    <row r="2374" spans="1:20">
      <c r="A2374" s="781"/>
      <c r="B2374" s="30" t="s">
        <v>46</v>
      </c>
      <c r="C2374" s="47">
        <f>COUNTIF(C2368:C2373,"O")</f>
        <v>3</v>
      </c>
      <c r="D2374" s="47">
        <f t="shared" ref="D2374:P2374" si="2227">COUNTIF(D2368:D2373,"O")</f>
        <v>3</v>
      </c>
      <c r="E2374" s="47">
        <f t="shared" si="2227"/>
        <v>3</v>
      </c>
      <c r="F2374" s="47">
        <f t="shared" si="2227"/>
        <v>3</v>
      </c>
      <c r="G2374" s="47">
        <f t="shared" si="2227"/>
        <v>3</v>
      </c>
      <c r="H2374" s="47">
        <f t="shared" si="2227"/>
        <v>3</v>
      </c>
      <c r="I2374" s="47">
        <f t="shared" si="2227"/>
        <v>3</v>
      </c>
      <c r="J2374" s="47">
        <f t="shared" si="2227"/>
        <v>3</v>
      </c>
      <c r="K2374" s="47">
        <f t="shared" si="2227"/>
        <v>3</v>
      </c>
      <c r="L2374" s="47">
        <f t="shared" si="2227"/>
        <v>3</v>
      </c>
      <c r="M2374" s="47">
        <f t="shared" si="2227"/>
        <v>3</v>
      </c>
      <c r="N2374" s="47">
        <f t="shared" si="2227"/>
        <v>3</v>
      </c>
      <c r="O2374" s="47">
        <f t="shared" si="2227"/>
        <v>3</v>
      </c>
      <c r="P2374" s="47">
        <f t="shared" si="2227"/>
        <v>3</v>
      </c>
      <c r="Q2374" s="47">
        <f>COUNTIF(Q2368:Q2373,"O")</f>
        <v>3</v>
      </c>
      <c r="T2374" s="257"/>
    </row>
    <row r="2375" spans="1:20">
      <c r="A2375" s="779">
        <v>332</v>
      </c>
      <c r="B2375" s="58" t="s">
        <v>32</v>
      </c>
      <c r="C2375" s="58" t="str">
        <f t="shared" ref="C2375:Q2375" si="2228">IF(C7=$V$348,"O",IF(C7=$W$348,"O",IF(C7=$X$348,"O",IF(C7=$Y$348,"O",IF(C7=$Z$348,"O",IF(C7=$AA$348,"O",IF(C7=$AB$348,"O",IF(C7=$AC$348,"O",IF(C7=$AD$348,"O",IF(C7=$AE$348,"O",IF(C7=$AF$348,"O",IF(C7=$AG$348,"O",IF(C7=$AH$348,"O",IF(C7=$AI$348,"O",IF(C7=$AJ$348,"O",IF(C7=$AK$348,"O",IF(C7=$AL$348,"O","X")))))))))))))))))</f>
        <v>X</v>
      </c>
      <c r="D2375" s="58" t="str">
        <f t="shared" si="2228"/>
        <v>X</v>
      </c>
      <c r="E2375" s="58" t="str">
        <f t="shared" si="2228"/>
        <v>X</v>
      </c>
      <c r="F2375" s="58" t="str">
        <f t="shared" si="2228"/>
        <v>X</v>
      </c>
      <c r="G2375" s="58" t="str">
        <f t="shared" si="2228"/>
        <v>X</v>
      </c>
      <c r="H2375" s="58" t="str">
        <f t="shared" si="2228"/>
        <v>X</v>
      </c>
      <c r="I2375" s="58" t="str">
        <f t="shared" si="2228"/>
        <v>X</v>
      </c>
      <c r="J2375" s="58" t="str">
        <f t="shared" si="2228"/>
        <v>X</v>
      </c>
      <c r="K2375" s="58" t="str">
        <f t="shared" si="2228"/>
        <v>X</v>
      </c>
      <c r="L2375" s="58" t="str">
        <f t="shared" si="2228"/>
        <v>X</v>
      </c>
      <c r="M2375" s="58" t="str">
        <f t="shared" si="2228"/>
        <v>X</v>
      </c>
      <c r="N2375" s="58" t="str">
        <f t="shared" si="2228"/>
        <v>X</v>
      </c>
      <c r="O2375" s="58" t="str">
        <f t="shared" si="2228"/>
        <v>X</v>
      </c>
      <c r="P2375" s="58" t="str">
        <f t="shared" si="2228"/>
        <v>X</v>
      </c>
      <c r="Q2375" s="58" t="str">
        <f t="shared" si="2228"/>
        <v>X</v>
      </c>
      <c r="T2375" s="258"/>
    </row>
    <row r="2376" spans="1:20">
      <c r="A2376" s="780"/>
      <c r="B2376" s="58" t="s">
        <v>33</v>
      </c>
      <c r="C2376" s="58" t="str">
        <f t="shared" ref="C2376:Q2376" si="2229">IF(C8=$V$348,"O",IF(C8=$W$348,"O",IF(C8=$X$348,"O",IF(C8=$Y$348,"O",IF(C8=$Z$348,"O",IF(C8=$AA$348,"O",IF(C8=$AB$348,"O",IF(C8=$AC$348,"O",IF(C8=$AD$348,"O",IF(C8=$AE$348,"O",IF(C8=$AF$348,"O",IF(C8=$AG$348,"O",IF(C8=$AH$348,"O",IF(C8=$AI$348,"O",IF(C8=$AJ$348,"O",IF(C8=$AK$348,"O",IF(C8=$AL$348,"O","X")))))))))))))))))</f>
        <v>X</v>
      </c>
      <c r="D2376" s="58" t="str">
        <f t="shared" si="2229"/>
        <v>X</v>
      </c>
      <c r="E2376" s="58" t="str">
        <f t="shared" si="2229"/>
        <v>X</v>
      </c>
      <c r="F2376" s="58" t="str">
        <f t="shared" si="2229"/>
        <v>X</v>
      </c>
      <c r="G2376" s="58" t="str">
        <f t="shared" si="2229"/>
        <v>X</v>
      </c>
      <c r="H2376" s="58" t="str">
        <f t="shared" si="2229"/>
        <v>X</v>
      </c>
      <c r="I2376" s="58" t="str">
        <f t="shared" si="2229"/>
        <v>X</v>
      </c>
      <c r="J2376" s="58" t="str">
        <f t="shared" si="2229"/>
        <v>X</v>
      </c>
      <c r="K2376" s="58" t="str">
        <f t="shared" si="2229"/>
        <v>X</v>
      </c>
      <c r="L2376" s="58" t="str">
        <f t="shared" si="2229"/>
        <v>X</v>
      </c>
      <c r="M2376" s="58" t="str">
        <f t="shared" si="2229"/>
        <v>X</v>
      </c>
      <c r="N2376" s="58" t="str">
        <f t="shared" si="2229"/>
        <v>X</v>
      </c>
      <c r="O2376" s="58" t="str">
        <f t="shared" si="2229"/>
        <v>X</v>
      </c>
      <c r="P2376" s="58" t="str">
        <f t="shared" si="2229"/>
        <v>X</v>
      </c>
      <c r="Q2376" s="58" t="str">
        <f t="shared" si="2229"/>
        <v>X</v>
      </c>
      <c r="T2376" s="258"/>
    </row>
    <row r="2377" spans="1:20">
      <c r="A2377" s="780"/>
      <c r="B2377" s="58" t="s">
        <v>34</v>
      </c>
      <c r="C2377" s="58" t="str">
        <f t="shared" ref="C2377:Q2377" si="2230">IF(C9=$V$348,"O",IF(C9=$W$348,"O",IF(C9=$X$348,"O",IF(C9=$Y$348,"O",IF(C9=$Z$348,"O",IF(C9=$AA$348,"O",IF(C9=$AB$348,"O",IF(C9=$AC$348,"O",IF(C9=$AD$348,"O",IF(C9=$AE$348,"O",IF(C9=$AF$348,"O",IF(C9=$AG$348,"O",IF(C9=$AH$348,"O",IF(C9=$AI$348,"O",IF(C9=$AJ$348,"O",IF(C9=$AK$348,"O",IF(C9=$AL$348,"O","X")))))))))))))))))</f>
        <v>X</v>
      </c>
      <c r="D2377" s="58" t="str">
        <f t="shared" si="2230"/>
        <v>X</v>
      </c>
      <c r="E2377" s="58" t="str">
        <f t="shared" si="2230"/>
        <v>X</v>
      </c>
      <c r="F2377" s="58" t="str">
        <f t="shared" si="2230"/>
        <v>X</v>
      </c>
      <c r="G2377" s="58" t="str">
        <f t="shared" si="2230"/>
        <v>X</v>
      </c>
      <c r="H2377" s="58" t="str">
        <f t="shared" si="2230"/>
        <v>X</v>
      </c>
      <c r="I2377" s="58" t="str">
        <f t="shared" si="2230"/>
        <v>X</v>
      </c>
      <c r="J2377" s="58" t="str">
        <f t="shared" si="2230"/>
        <v>X</v>
      </c>
      <c r="K2377" s="58" t="str">
        <f t="shared" si="2230"/>
        <v>X</v>
      </c>
      <c r="L2377" s="58" t="str">
        <f t="shared" si="2230"/>
        <v>X</v>
      </c>
      <c r="M2377" s="58" t="str">
        <f t="shared" si="2230"/>
        <v>X</v>
      </c>
      <c r="N2377" s="58" t="str">
        <f t="shared" si="2230"/>
        <v>X</v>
      </c>
      <c r="O2377" s="58" t="str">
        <f t="shared" si="2230"/>
        <v>X</v>
      </c>
      <c r="P2377" s="58" t="str">
        <f t="shared" si="2230"/>
        <v>X</v>
      </c>
      <c r="Q2377" s="58" t="str">
        <f t="shared" si="2230"/>
        <v>X</v>
      </c>
      <c r="T2377" s="258"/>
    </row>
    <row r="2378" spans="1:20">
      <c r="A2378" s="780"/>
      <c r="B2378" s="58" t="s">
        <v>35</v>
      </c>
      <c r="C2378" s="58" t="str">
        <f t="shared" ref="C2378:Q2378" si="2231">IF(C10=$V$348,"O",IF(C10=$W$348,"O",IF(C10=$X$348,"O",IF(C10=$Y$348,"O",IF(C10=$Z$348,"O",IF(C10=$AA$348,"O",IF(C10=$AB$348,"O",IF(C10=$AC$348,"O",IF(C10=$AD$348,"O",IF(C10=$AE$348,"O",IF(C10=$AF$348,"O",IF(C10=$AG$348,"O",IF(C10=$AH$348,"O",IF(C10=$AI$348,"O",IF(C10=$AJ$348,"O",IF(C10=$AK$348,"O",IF(C10=$AL$348,"O","X")))))))))))))))))</f>
        <v>O</v>
      </c>
      <c r="D2378" s="58" t="str">
        <f t="shared" si="2231"/>
        <v>O</v>
      </c>
      <c r="E2378" s="58" t="str">
        <f t="shared" si="2231"/>
        <v>O</v>
      </c>
      <c r="F2378" s="58" t="str">
        <f t="shared" si="2231"/>
        <v>O</v>
      </c>
      <c r="G2378" s="58" t="str">
        <f t="shared" si="2231"/>
        <v>O</v>
      </c>
      <c r="H2378" s="58" t="str">
        <f t="shared" si="2231"/>
        <v>O</v>
      </c>
      <c r="I2378" s="58" t="str">
        <f t="shared" si="2231"/>
        <v>O</v>
      </c>
      <c r="J2378" s="58" t="str">
        <f t="shared" si="2231"/>
        <v>O</v>
      </c>
      <c r="K2378" s="58" t="str">
        <f t="shared" si="2231"/>
        <v>O</v>
      </c>
      <c r="L2378" s="58" t="str">
        <f t="shared" si="2231"/>
        <v>O</v>
      </c>
      <c r="M2378" s="58" t="str">
        <f t="shared" si="2231"/>
        <v>O</v>
      </c>
      <c r="N2378" s="58" t="str">
        <f t="shared" si="2231"/>
        <v>O</v>
      </c>
      <c r="O2378" s="58" t="str">
        <f>IF(O10=$V$348,"O",IF(O10=$W$348,"O",IF(O10=$X$348,"O",IF(O10=$Y$348,"O",IF(O10=$Z$348,"O",IF(O10=$AA$348,"O",IF(O10=$AB$348,"O",IF(O10=$AC$348,"O",IF(O10=$AD$348,"O",IF(O10=$AE$348,"O",IF(O10=$AF$348,"O",IF(O10=$AG$348,"O",IF(O10=$AH$348,"O",IF(O10=$AI$348,"O",IF(O10=$AJ$348,"O",IF(O10=$AK$348,"O",IF(O10=$AL$348,"O","X")))))))))))))))))</f>
        <v>O</v>
      </c>
      <c r="P2378" s="58" t="str">
        <f t="shared" si="2231"/>
        <v>O</v>
      </c>
      <c r="Q2378" s="58" t="str">
        <f t="shared" si="2231"/>
        <v>O</v>
      </c>
      <c r="T2378" s="257"/>
    </row>
    <row r="2379" spans="1:20">
      <c r="A2379" s="780"/>
      <c r="B2379" s="58" t="s">
        <v>36</v>
      </c>
      <c r="C2379" s="58" t="str">
        <f t="shared" ref="C2379:Q2379" si="2232">IF(C11=$V$348,"O",IF(C11=$W$348,"O",IF(C11=$X$348,"O",IF(C11=$Y$348,"O",IF(C11=$Z$348,"O",IF(C11=$AA$348,"O",IF(C11=$AB$348,"O",IF(C11=$AC$348,"O",IF(C11=$AD$348,"O",IF(C11=$AE$348,"O",IF(C11=$AF$348,"O",IF(C11=$AG$348,"O",IF(C11=$AH$348,"O",IF(C11=$AI$348,"O",IF(C11=$AJ$348,"O",IF(C11=$AK$348,"O",IF(C11=$AL$348,"O","X")))))))))))))))))</f>
        <v>X</v>
      </c>
      <c r="D2379" s="58" t="str">
        <f t="shared" si="2232"/>
        <v>X</v>
      </c>
      <c r="E2379" s="58" t="str">
        <f t="shared" si="2232"/>
        <v>X</v>
      </c>
      <c r="F2379" s="58" t="str">
        <f t="shared" si="2232"/>
        <v>X</v>
      </c>
      <c r="G2379" s="58" t="str">
        <f t="shared" si="2232"/>
        <v>X</v>
      </c>
      <c r="H2379" s="58" t="str">
        <f t="shared" si="2232"/>
        <v>X</v>
      </c>
      <c r="I2379" s="58" t="str">
        <f t="shared" si="2232"/>
        <v>X</v>
      </c>
      <c r="J2379" s="58" t="str">
        <f t="shared" si="2232"/>
        <v>X</v>
      </c>
      <c r="K2379" s="58" t="str">
        <f t="shared" si="2232"/>
        <v>X</v>
      </c>
      <c r="L2379" s="58" t="str">
        <f t="shared" si="2232"/>
        <v>X</v>
      </c>
      <c r="M2379" s="58" t="str">
        <f t="shared" si="2232"/>
        <v>X</v>
      </c>
      <c r="N2379" s="58" t="str">
        <f t="shared" si="2232"/>
        <v>X</v>
      </c>
      <c r="O2379" s="58" t="str">
        <f t="shared" si="2232"/>
        <v>X</v>
      </c>
      <c r="P2379" s="58" t="str">
        <f t="shared" si="2232"/>
        <v>X</v>
      </c>
      <c r="Q2379" s="58" t="str">
        <f t="shared" si="2232"/>
        <v>X</v>
      </c>
    </row>
    <row r="2380" spans="1:20">
      <c r="A2380" s="780"/>
      <c r="B2380" s="58" t="s">
        <v>21</v>
      </c>
      <c r="C2380" s="58" t="str">
        <f t="shared" ref="C2380:Q2380" si="2233">IF(C12=$V$348,"O",IF(C12=$W$348,"O",IF(C12=$X$348,"O",IF(C12=$Y$348,"O",IF(C12=$Z$348,"O",IF(C12=$AA$348,"O",IF(C12=$AB$348,"O",IF(C12=$AC$348,"O",IF(C12=$AD$348,"O",IF(C12=$AE$348,"O",IF(C12=$AF$348,"O",IF(C12=$AG$348,"O",IF(C12=$AH$348,"O",IF(C12=$AI$348,"O",IF(C12=$AJ$348,"O",IF(C12=$AK$348,"O",IF(C12=$AL$348,"O","X")))))))))))))))))</f>
        <v>O</v>
      </c>
      <c r="D2380" s="58" t="str">
        <f t="shared" si="2233"/>
        <v>O</v>
      </c>
      <c r="E2380" s="58" t="str">
        <f t="shared" si="2233"/>
        <v>O</v>
      </c>
      <c r="F2380" s="58" t="str">
        <f t="shared" si="2233"/>
        <v>O</v>
      </c>
      <c r="G2380" s="58" t="str">
        <f t="shared" si="2233"/>
        <v>O</v>
      </c>
      <c r="H2380" s="58" t="str">
        <f t="shared" si="2233"/>
        <v>O</v>
      </c>
      <c r="I2380" s="58" t="str">
        <f t="shared" si="2233"/>
        <v>O</v>
      </c>
      <c r="J2380" s="58" t="str">
        <f t="shared" si="2233"/>
        <v>O</v>
      </c>
      <c r="K2380" s="58" t="str">
        <f t="shared" si="2233"/>
        <v>O</v>
      </c>
      <c r="L2380" s="58" t="str">
        <f t="shared" si="2233"/>
        <v>O</v>
      </c>
      <c r="M2380" s="58" t="str">
        <f t="shared" si="2233"/>
        <v>O</v>
      </c>
      <c r="N2380" s="58" t="str">
        <f t="shared" si="2233"/>
        <v>O</v>
      </c>
      <c r="O2380" s="58" t="str">
        <f t="shared" si="2233"/>
        <v>O</v>
      </c>
      <c r="P2380" s="58" t="str">
        <f t="shared" si="2233"/>
        <v>O</v>
      </c>
      <c r="Q2380" s="58" t="str">
        <f t="shared" si="2233"/>
        <v>O</v>
      </c>
    </row>
    <row r="2381" spans="1:20">
      <c r="A2381" s="781"/>
      <c r="B2381" s="30" t="s">
        <v>46</v>
      </c>
      <c r="C2381" s="47">
        <f>COUNTIF(C2375:C2380,"O")</f>
        <v>2</v>
      </c>
      <c r="D2381" s="47">
        <f t="shared" ref="D2381:P2381" si="2234">COUNTIF(D2375:D2380,"O")</f>
        <v>2</v>
      </c>
      <c r="E2381" s="47">
        <f t="shared" si="2234"/>
        <v>2</v>
      </c>
      <c r="F2381" s="47">
        <f t="shared" si="2234"/>
        <v>2</v>
      </c>
      <c r="G2381" s="47">
        <f t="shared" si="2234"/>
        <v>2</v>
      </c>
      <c r="H2381" s="47">
        <f t="shared" si="2234"/>
        <v>2</v>
      </c>
      <c r="I2381" s="47">
        <f t="shared" si="2234"/>
        <v>2</v>
      </c>
      <c r="J2381" s="47">
        <f t="shared" si="2234"/>
        <v>2</v>
      </c>
      <c r="K2381" s="47">
        <f t="shared" si="2234"/>
        <v>2</v>
      </c>
      <c r="L2381" s="47">
        <f t="shared" si="2234"/>
        <v>2</v>
      </c>
      <c r="M2381" s="47">
        <f t="shared" si="2234"/>
        <v>2</v>
      </c>
      <c r="N2381" s="47">
        <f t="shared" si="2234"/>
        <v>2</v>
      </c>
      <c r="O2381" s="47">
        <f t="shared" si="2234"/>
        <v>2</v>
      </c>
      <c r="P2381" s="47">
        <f t="shared" si="2234"/>
        <v>2</v>
      </c>
      <c r="Q2381" s="47">
        <f>COUNTIF(Q2375:Q2380,"O")</f>
        <v>2</v>
      </c>
    </row>
    <row r="2382" spans="1:20">
      <c r="A2382" s="22">
        <v>333</v>
      </c>
      <c r="B2382" s="154"/>
      <c r="C2382" s="58" t="str">
        <f>C2367&amp;C2374&amp;C2381</f>
        <v>132</v>
      </c>
      <c r="D2382" s="58" t="str">
        <f t="shared" ref="D2382:M2382" si="2235">D2367&amp;D2374&amp;D2381</f>
        <v>132</v>
      </c>
      <c r="E2382" s="58" t="str">
        <f t="shared" si="2235"/>
        <v>132</v>
      </c>
      <c r="F2382" s="58" t="str">
        <f t="shared" si="2235"/>
        <v>132</v>
      </c>
      <c r="G2382" s="58" t="str">
        <f t="shared" si="2235"/>
        <v>132</v>
      </c>
      <c r="H2382" s="58" t="str">
        <f t="shared" si="2235"/>
        <v>132</v>
      </c>
      <c r="I2382" s="58" t="str">
        <f t="shared" si="2235"/>
        <v>132</v>
      </c>
      <c r="J2382" s="58" t="str">
        <f t="shared" si="2235"/>
        <v>132</v>
      </c>
      <c r="K2382" s="58" t="str">
        <f t="shared" si="2235"/>
        <v>132</v>
      </c>
      <c r="L2382" s="58" t="str">
        <f t="shared" si="2235"/>
        <v>132</v>
      </c>
      <c r="M2382" s="58" t="str">
        <f t="shared" si="2235"/>
        <v>132</v>
      </c>
      <c r="N2382" s="58" t="str">
        <f>N2367&amp;N2374&amp;N2381</f>
        <v>132</v>
      </c>
      <c r="O2382" s="58" t="str">
        <f>O2367&amp;O2374&amp;O2381</f>
        <v>132</v>
      </c>
      <c r="P2382" s="58" t="str">
        <f>P2367&amp;P2374&amp;P2381</f>
        <v>132</v>
      </c>
      <c r="Q2382" s="58" t="str">
        <f>Q2367&amp;Q2374&amp;Q2381</f>
        <v>132</v>
      </c>
    </row>
    <row r="2383" spans="1:20">
      <c r="A2383" s="779">
        <v>334</v>
      </c>
      <c r="B2383" s="58" t="s">
        <v>32</v>
      </c>
      <c r="C2383" s="58" t="str">
        <f t="shared" ref="C2383:Q2383" si="2236">IF(C7=$V$350,"O",IF(C7=$W$350,"O",IF(C7=$X$350,"O",IF(C7=$Y$350,"O",IF(C7=$Z$350,"O",IF(C7=$AA$350,"O",IF(C7=$AB$350,"O",IF(C7=$AC$350,"O",IF(C7=$AD$350,"O",IF(C7=$AE$350,"O",IF(C7=$AF$350,"O",IF(C7=$AG$350,"O",IF(C7=$AH$350,"O",IF(C7=$AI$350,"O","X"))))))))))))))</f>
        <v>X</v>
      </c>
      <c r="D2383" s="58" t="str">
        <f t="shared" si="2236"/>
        <v>X</v>
      </c>
      <c r="E2383" s="58" t="str">
        <f t="shared" si="2236"/>
        <v>X</v>
      </c>
      <c r="F2383" s="58" t="str">
        <f t="shared" si="2236"/>
        <v>X</v>
      </c>
      <c r="G2383" s="58" t="str">
        <f t="shared" si="2236"/>
        <v>X</v>
      </c>
      <c r="H2383" s="58" t="str">
        <f t="shared" si="2236"/>
        <v>X</v>
      </c>
      <c r="I2383" s="58" t="str">
        <f t="shared" si="2236"/>
        <v>X</v>
      </c>
      <c r="J2383" s="58" t="str">
        <f t="shared" si="2236"/>
        <v>X</v>
      </c>
      <c r="K2383" s="58" t="str">
        <f t="shared" si="2236"/>
        <v>X</v>
      </c>
      <c r="L2383" s="58" t="str">
        <f t="shared" si="2236"/>
        <v>X</v>
      </c>
      <c r="M2383" s="58" t="str">
        <f t="shared" si="2236"/>
        <v>X</v>
      </c>
      <c r="N2383" s="58" t="str">
        <f t="shared" si="2236"/>
        <v>X</v>
      </c>
      <c r="O2383" s="58" t="str">
        <f t="shared" si="2236"/>
        <v>X</v>
      </c>
      <c r="P2383" s="58" t="str">
        <f t="shared" si="2236"/>
        <v>X</v>
      </c>
      <c r="Q2383" s="58" t="str">
        <f t="shared" si="2236"/>
        <v>X</v>
      </c>
    </row>
    <row r="2384" spans="1:20">
      <c r="A2384" s="780"/>
      <c r="B2384" s="58" t="s">
        <v>33</v>
      </c>
      <c r="C2384" s="58" t="str">
        <f t="shared" ref="C2384:Q2384" si="2237">IF(C8=$V$350,"O",IF(C8=$W$350,"O",IF(C8=$X$350,"O",IF(C8=$Y$350,"O",IF(C8=$Z$350,"O",IF(C8=$AA$350,"O",IF(C8=$AB$350,"O",IF(C8=$AC$350,"O",IF(C8=$AD$350,"O",IF(C8=$AE$350,"O",IF(C8=$AF$350,"O",IF(C8=$AG$350,"O",IF(C8=$AH$350,"O",IF(C8=$AI$350,"O","X"))))))))))))))</f>
        <v>X</v>
      </c>
      <c r="D2384" s="58" t="str">
        <f t="shared" si="2237"/>
        <v>X</v>
      </c>
      <c r="E2384" s="58" t="str">
        <f t="shared" si="2237"/>
        <v>X</v>
      </c>
      <c r="F2384" s="58" t="str">
        <f t="shared" si="2237"/>
        <v>X</v>
      </c>
      <c r="G2384" s="58" t="str">
        <f t="shared" si="2237"/>
        <v>X</v>
      </c>
      <c r="H2384" s="58" t="str">
        <f t="shared" si="2237"/>
        <v>X</v>
      </c>
      <c r="I2384" s="58" t="str">
        <f t="shared" si="2237"/>
        <v>X</v>
      </c>
      <c r="J2384" s="58" t="str">
        <f t="shared" si="2237"/>
        <v>X</v>
      </c>
      <c r="K2384" s="58" t="str">
        <f t="shared" si="2237"/>
        <v>X</v>
      </c>
      <c r="L2384" s="58" t="str">
        <f t="shared" si="2237"/>
        <v>X</v>
      </c>
      <c r="M2384" s="58" t="str">
        <f t="shared" si="2237"/>
        <v>X</v>
      </c>
      <c r="N2384" s="58" t="str">
        <f t="shared" si="2237"/>
        <v>X</v>
      </c>
      <c r="O2384" s="58" t="str">
        <f t="shared" si="2237"/>
        <v>X</v>
      </c>
      <c r="P2384" s="58" t="str">
        <f t="shared" si="2237"/>
        <v>X</v>
      </c>
      <c r="Q2384" s="58" t="str">
        <f t="shared" si="2237"/>
        <v>X</v>
      </c>
      <c r="T2384" s="257"/>
    </row>
    <row r="2385" spans="1:20">
      <c r="A2385" s="780"/>
      <c r="B2385" s="58" t="s">
        <v>34</v>
      </c>
      <c r="C2385" s="58" t="str">
        <f t="shared" ref="C2385:Q2385" si="2238">IF(C9=$V$350,"O",IF(C9=$W$350,"O",IF(C9=$X$350,"O",IF(C9=$Y$350,"O",IF(C9=$Z$350,"O",IF(C9=$AA$350,"O",IF(C9=$AB$350,"O",IF(C9=$AC$350,"O",IF(C9=$AD$350,"O",IF(C9=$AE$350,"O",IF(C9=$AF$350,"O",IF(C9=$AG$350,"O",IF(C9=$AH$350,"O",IF(C9=$AI$350,"O","X"))))))))))))))</f>
        <v>O</v>
      </c>
      <c r="D2385" s="58" t="str">
        <f t="shared" si="2238"/>
        <v>O</v>
      </c>
      <c r="E2385" s="58" t="str">
        <f>IF(E9=$V$350,"O",IF(E9=$W$350,"O",IF(E9=$X$350,"O",IF(E9=$Y$350,"O",IF(E9=$Z$350,"O",IF(E9=$AA$350,"O",IF(E9=$AB$350,"O",IF(E9=$AC$350,"O",IF(E9=$AD$350,"O",IF(E9=$AE$350,"O",IF(E9=$AF$350,"O",IF(E9=$AG$350,"O",IF(E9=$AH$350,"O",IF(E9=$AI$350,"O","X"))))))))))))))</f>
        <v>O</v>
      </c>
      <c r="F2385" s="58" t="str">
        <f t="shared" si="2238"/>
        <v>O</v>
      </c>
      <c r="G2385" s="58" t="str">
        <f t="shared" si="2238"/>
        <v>O</v>
      </c>
      <c r="H2385" s="58" t="str">
        <f t="shared" si="2238"/>
        <v>O</v>
      </c>
      <c r="I2385" s="58" t="str">
        <f t="shared" si="2238"/>
        <v>O</v>
      </c>
      <c r="J2385" s="58" t="str">
        <f t="shared" si="2238"/>
        <v>O</v>
      </c>
      <c r="K2385" s="58" t="str">
        <f t="shared" si="2238"/>
        <v>O</v>
      </c>
      <c r="L2385" s="58" t="str">
        <f t="shared" si="2238"/>
        <v>O</v>
      </c>
      <c r="M2385" s="58" t="str">
        <f t="shared" si="2238"/>
        <v>O</v>
      </c>
      <c r="N2385" s="58" t="str">
        <f t="shared" si="2238"/>
        <v>O</v>
      </c>
      <c r="O2385" s="58" t="str">
        <f t="shared" si="2238"/>
        <v>O</v>
      </c>
      <c r="P2385" s="58" t="str">
        <f t="shared" si="2238"/>
        <v>O</v>
      </c>
      <c r="Q2385" s="58" t="str">
        <f t="shared" si="2238"/>
        <v>O</v>
      </c>
      <c r="T2385" s="257"/>
    </row>
    <row r="2386" spans="1:20">
      <c r="A2386" s="780"/>
      <c r="B2386" s="58" t="s">
        <v>35</v>
      </c>
      <c r="C2386" s="58" t="str">
        <f t="shared" ref="C2386:Q2386" si="2239">IF(C10=$V$350,"O",IF(C10=$W$350,"O",IF(C10=$X$350,"O",IF(C10=$Y$350,"O",IF(C10=$Z$350,"O",IF(C10=$AA$350,"O",IF(C10=$AB$350,"O",IF(C10=$AC$350,"O",IF(C10=$AD$350,"O",IF(C10=$AE$350,"O",IF(C10=$AF$350,"O",IF(C10=$AG$350,"O",IF(C10=$AH$350,"O",IF(C10=$AI$350,"O","X"))))))))))))))</f>
        <v>X</v>
      </c>
      <c r="D2386" s="58" t="str">
        <f t="shared" si="2239"/>
        <v>X</v>
      </c>
      <c r="E2386" s="58" t="str">
        <f t="shared" si="2239"/>
        <v>X</v>
      </c>
      <c r="F2386" s="58" t="str">
        <f t="shared" si="2239"/>
        <v>X</v>
      </c>
      <c r="G2386" s="58" t="str">
        <f t="shared" si="2239"/>
        <v>X</v>
      </c>
      <c r="H2386" s="58" t="str">
        <f t="shared" si="2239"/>
        <v>X</v>
      </c>
      <c r="I2386" s="58" t="str">
        <f t="shared" si="2239"/>
        <v>X</v>
      </c>
      <c r="J2386" s="58" t="str">
        <f t="shared" si="2239"/>
        <v>X</v>
      </c>
      <c r="K2386" s="58" t="str">
        <f t="shared" si="2239"/>
        <v>X</v>
      </c>
      <c r="L2386" s="58" t="str">
        <f t="shared" si="2239"/>
        <v>X</v>
      </c>
      <c r="M2386" s="58" t="str">
        <f t="shared" si="2239"/>
        <v>X</v>
      </c>
      <c r="N2386" s="58" t="str">
        <f t="shared" si="2239"/>
        <v>X</v>
      </c>
      <c r="O2386" s="58" t="str">
        <f t="shared" si="2239"/>
        <v>X</v>
      </c>
      <c r="P2386" s="58" t="str">
        <f t="shared" si="2239"/>
        <v>X</v>
      </c>
      <c r="Q2386" s="58" t="str">
        <f t="shared" si="2239"/>
        <v>X</v>
      </c>
      <c r="T2386" s="258"/>
    </row>
    <row r="2387" spans="1:20">
      <c r="A2387" s="780"/>
      <c r="B2387" s="58" t="s">
        <v>36</v>
      </c>
      <c r="C2387" s="58" t="str">
        <f t="shared" ref="C2387:Q2387" si="2240">IF(C11=$V$350,"O",IF(C11=$W$350,"O",IF(C11=$X$350,"O",IF(C11=$Y$350,"O",IF(C11=$Z$350,"O",IF(C11=$AA$350,"O",IF(C11=$AB$350,"O",IF(C11=$AC$350,"O",IF(C11=$AD$350,"O",IF(C11=$AE$350,"O",IF(C11=$AF$350,"O",IF(C11=$AG$350,"O",IF(C11=$AH$350,"O",IF(C11=$AI$350,"O","X"))))))))))))))</f>
        <v>X</v>
      </c>
      <c r="D2387" s="58" t="str">
        <f t="shared" si="2240"/>
        <v>X</v>
      </c>
      <c r="E2387" s="58" t="str">
        <f t="shared" si="2240"/>
        <v>X</v>
      </c>
      <c r="F2387" s="58" t="str">
        <f t="shared" si="2240"/>
        <v>X</v>
      </c>
      <c r="G2387" s="58" t="str">
        <f t="shared" si="2240"/>
        <v>X</v>
      </c>
      <c r="H2387" s="58" t="str">
        <f t="shared" si="2240"/>
        <v>X</v>
      </c>
      <c r="I2387" s="58" t="str">
        <f t="shared" si="2240"/>
        <v>X</v>
      </c>
      <c r="J2387" s="58" t="str">
        <f t="shared" si="2240"/>
        <v>X</v>
      </c>
      <c r="K2387" s="58" t="str">
        <f t="shared" si="2240"/>
        <v>X</v>
      </c>
      <c r="L2387" s="58" t="str">
        <f t="shared" si="2240"/>
        <v>X</v>
      </c>
      <c r="M2387" s="58" t="str">
        <f t="shared" si="2240"/>
        <v>X</v>
      </c>
      <c r="N2387" s="58" t="str">
        <f t="shared" si="2240"/>
        <v>X</v>
      </c>
      <c r="O2387" s="58" t="str">
        <f t="shared" si="2240"/>
        <v>X</v>
      </c>
      <c r="P2387" s="58" t="str">
        <f t="shared" si="2240"/>
        <v>X</v>
      </c>
      <c r="Q2387" s="58" t="str">
        <f t="shared" si="2240"/>
        <v>X</v>
      </c>
      <c r="T2387" s="258"/>
    </row>
    <row r="2388" spans="1:20">
      <c r="A2388" s="780"/>
      <c r="B2388" s="58" t="s">
        <v>21</v>
      </c>
      <c r="C2388" s="58" t="str">
        <f t="shared" ref="C2388:Q2388" si="2241">IF(C12=$V$350,"O",IF(C12=$W$350,"O",IF(C12=$X$350,"O",IF(C12=$Y$350,"O",IF(C12=$Z$350,"O",IF(C12=$AA$350,"O",IF(C12=$AB$350,"O",IF(C12=$AC$350,"O",IF(C12=$AD$350,"O",IF(C12=$AE$350,"O",IF(C12=$AF$350,"O",IF(C12=$AG$350,"O",IF(C12=$AH$350,"O",IF(C12=$AI$350,"O","X"))))))))))))))</f>
        <v>X</v>
      </c>
      <c r="D2388" s="58" t="str">
        <f t="shared" si="2241"/>
        <v>X</v>
      </c>
      <c r="E2388" s="58" t="str">
        <f t="shared" si="2241"/>
        <v>X</v>
      </c>
      <c r="F2388" s="58" t="str">
        <f t="shared" si="2241"/>
        <v>X</v>
      </c>
      <c r="G2388" s="58" t="str">
        <f t="shared" si="2241"/>
        <v>X</v>
      </c>
      <c r="H2388" s="58" t="str">
        <f t="shared" si="2241"/>
        <v>X</v>
      </c>
      <c r="I2388" s="58" t="str">
        <f t="shared" si="2241"/>
        <v>X</v>
      </c>
      <c r="J2388" s="58" t="str">
        <f t="shared" si="2241"/>
        <v>X</v>
      </c>
      <c r="K2388" s="58" t="str">
        <f t="shared" si="2241"/>
        <v>X</v>
      </c>
      <c r="L2388" s="58" t="str">
        <f t="shared" si="2241"/>
        <v>X</v>
      </c>
      <c r="M2388" s="58" t="str">
        <f t="shared" si="2241"/>
        <v>X</v>
      </c>
      <c r="N2388" s="58" t="str">
        <f t="shared" si="2241"/>
        <v>X</v>
      </c>
      <c r="O2388" s="58" t="str">
        <f t="shared" si="2241"/>
        <v>X</v>
      </c>
      <c r="P2388" s="58" t="str">
        <f t="shared" si="2241"/>
        <v>X</v>
      </c>
      <c r="Q2388" s="58" t="str">
        <f t="shared" si="2241"/>
        <v>X</v>
      </c>
      <c r="T2388" s="258"/>
    </row>
    <row r="2389" spans="1:20">
      <c r="A2389" s="781"/>
      <c r="B2389" s="30" t="s">
        <v>46</v>
      </c>
      <c r="C2389" s="47">
        <f>COUNTIF(C2383:C2388,"O")</f>
        <v>1</v>
      </c>
      <c r="D2389" s="47">
        <f t="shared" ref="D2389:P2389" si="2242">COUNTIF(D2383:D2388,"O")</f>
        <v>1</v>
      </c>
      <c r="E2389" s="47">
        <f t="shared" si="2242"/>
        <v>1</v>
      </c>
      <c r="F2389" s="47">
        <f t="shared" si="2242"/>
        <v>1</v>
      </c>
      <c r="G2389" s="47">
        <f t="shared" si="2242"/>
        <v>1</v>
      </c>
      <c r="H2389" s="47">
        <f t="shared" si="2242"/>
        <v>1</v>
      </c>
      <c r="I2389" s="47">
        <f t="shared" si="2242"/>
        <v>1</v>
      </c>
      <c r="J2389" s="47">
        <f t="shared" si="2242"/>
        <v>1</v>
      </c>
      <c r="K2389" s="47">
        <f t="shared" si="2242"/>
        <v>1</v>
      </c>
      <c r="L2389" s="47">
        <f t="shared" si="2242"/>
        <v>1</v>
      </c>
      <c r="M2389" s="47">
        <f t="shared" si="2242"/>
        <v>1</v>
      </c>
      <c r="N2389" s="47">
        <f t="shared" si="2242"/>
        <v>1</v>
      </c>
      <c r="O2389" s="47">
        <f t="shared" si="2242"/>
        <v>1</v>
      </c>
      <c r="P2389" s="47">
        <f t="shared" si="2242"/>
        <v>1</v>
      </c>
      <c r="Q2389" s="47">
        <f>COUNTIF(Q2383:Q2388,"O")</f>
        <v>1</v>
      </c>
      <c r="T2389" s="258"/>
    </row>
    <row r="2390" spans="1:20">
      <c r="A2390" s="779">
        <v>335</v>
      </c>
      <c r="B2390" s="58" t="s">
        <v>32</v>
      </c>
      <c r="C2390" s="58" t="str">
        <f t="shared" ref="C2390:Q2390" si="2243">IF(C7=$V$351,"O",IF(C7=$W$351,"O",IF(C7=$X$351,"O",IF(C7=$Y$351,"O",IF(C7=$Z$351,"O",IF(C7=$AA$351,"O",IF(C7=$AB$351,"O",IF(C7=$AC$351,"O",IF(C7=$AD$351,"O",IF(C7=$AE$351,"O",IF(C7=$AF$351,"O",IF(C7=$AG$351,"O",IF(C7=$AH$351,"O","X")))))))))))))</f>
        <v>X</v>
      </c>
      <c r="D2390" s="58" t="str">
        <f t="shared" si="2243"/>
        <v>X</v>
      </c>
      <c r="E2390" s="58" t="str">
        <f t="shared" si="2243"/>
        <v>X</v>
      </c>
      <c r="F2390" s="58" t="str">
        <f t="shared" si="2243"/>
        <v>X</v>
      </c>
      <c r="G2390" s="58" t="str">
        <f t="shared" si="2243"/>
        <v>X</v>
      </c>
      <c r="H2390" s="58" t="str">
        <f t="shared" si="2243"/>
        <v>X</v>
      </c>
      <c r="I2390" s="58" t="str">
        <f t="shared" si="2243"/>
        <v>X</v>
      </c>
      <c r="J2390" s="58" t="str">
        <f t="shared" si="2243"/>
        <v>X</v>
      </c>
      <c r="K2390" s="58" t="str">
        <f t="shared" si="2243"/>
        <v>X</v>
      </c>
      <c r="L2390" s="58" t="str">
        <f t="shared" si="2243"/>
        <v>X</v>
      </c>
      <c r="M2390" s="58" t="str">
        <f t="shared" si="2243"/>
        <v>X</v>
      </c>
      <c r="N2390" s="58" t="str">
        <f t="shared" si="2243"/>
        <v>X</v>
      </c>
      <c r="O2390" s="58" t="str">
        <f t="shared" si="2243"/>
        <v>X</v>
      </c>
      <c r="P2390" s="58" t="str">
        <f t="shared" si="2243"/>
        <v>X</v>
      </c>
      <c r="Q2390" s="58" t="str">
        <f t="shared" si="2243"/>
        <v>X</v>
      </c>
      <c r="T2390" s="258"/>
    </row>
    <row r="2391" spans="1:20">
      <c r="A2391" s="780"/>
      <c r="B2391" s="58" t="s">
        <v>33</v>
      </c>
      <c r="C2391" s="58" t="str">
        <f t="shared" ref="C2391:Q2391" si="2244">IF(C8=$V$351,"O",IF(C8=$W$351,"O",IF(C8=$X$351,"O",IF(C8=$Y$351,"O",IF(C8=$Z$351,"O",IF(C8=$AA$351,"O",IF(C8=$AB$351,"O",IF(C8=$AC$351,"O",IF(C8=$AD$351,"O",IF(C8=$AE$351,"O",IF(C8=$AF$351,"O",IF(C8=$AG$351,"O",IF(C8=$AH$351,"O","X")))))))))))))</f>
        <v>O</v>
      </c>
      <c r="D2391" s="58" t="str">
        <f t="shared" si="2244"/>
        <v>O</v>
      </c>
      <c r="E2391" s="58" t="str">
        <f t="shared" si="2244"/>
        <v>O</v>
      </c>
      <c r="F2391" s="58" t="str">
        <f t="shared" si="2244"/>
        <v>O</v>
      </c>
      <c r="G2391" s="58" t="str">
        <f t="shared" si="2244"/>
        <v>O</v>
      </c>
      <c r="H2391" s="58" t="str">
        <f t="shared" si="2244"/>
        <v>O</v>
      </c>
      <c r="I2391" s="58" t="str">
        <f t="shared" si="2244"/>
        <v>O</v>
      </c>
      <c r="J2391" s="58" t="str">
        <f t="shared" si="2244"/>
        <v>O</v>
      </c>
      <c r="K2391" s="58" t="str">
        <f t="shared" si="2244"/>
        <v>O</v>
      </c>
      <c r="L2391" s="58" t="str">
        <f t="shared" si="2244"/>
        <v>O</v>
      </c>
      <c r="M2391" s="58" t="str">
        <f t="shared" si="2244"/>
        <v>O</v>
      </c>
      <c r="N2391" s="58" t="str">
        <f t="shared" si="2244"/>
        <v>O</v>
      </c>
      <c r="O2391" s="58" t="str">
        <f t="shared" si="2244"/>
        <v>O</v>
      </c>
      <c r="P2391" s="58" t="str">
        <f t="shared" si="2244"/>
        <v>O</v>
      </c>
      <c r="Q2391" s="58" t="str">
        <f t="shared" si="2244"/>
        <v>O</v>
      </c>
      <c r="T2391" s="258"/>
    </row>
    <row r="2392" spans="1:20">
      <c r="A2392" s="780"/>
      <c r="B2392" s="58" t="s">
        <v>34</v>
      </c>
      <c r="C2392" s="58" t="str">
        <f t="shared" ref="C2392:Q2392" si="2245">IF(C9=$V$351,"O",IF(C9=$W$351,"O",IF(C9=$X$351,"O",IF(C9=$Y$351,"O",IF(C9=$Z$351,"O",IF(C9=$AA$351,"O",IF(C9=$AB$351,"O",IF(C9=$AC$351,"O",IF(C9=$AD$351,"O",IF(C9=$AE$351,"O",IF(C9=$AF$351,"O",IF(C9=$AG$351,"O",IF(C9=$AH$351,"O","X")))))))))))))</f>
        <v>X</v>
      </c>
      <c r="D2392" s="58" t="str">
        <f t="shared" si="2245"/>
        <v>X</v>
      </c>
      <c r="E2392" s="58" t="str">
        <f t="shared" si="2245"/>
        <v>X</v>
      </c>
      <c r="F2392" s="58" t="str">
        <f t="shared" si="2245"/>
        <v>X</v>
      </c>
      <c r="G2392" s="58" t="str">
        <f t="shared" si="2245"/>
        <v>X</v>
      </c>
      <c r="H2392" s="58" t="str">
        <f t="shared" si="2245"/>
        <v>X</v>
      </c>
      <c r="I2392" s="58" t="str">
        <f t="shared" si="2245"/>
        <v>X</v>
      </c>
      <c r="J2392" s="58" t="str">
        <f t="shared" si="2245"/>
        <v>X</v>
      </c>
      <c r="K2392" s="58" t="str">
        <f t="shared" si="2245"/>
        <v>X</v>
      </c>
      <c r="L2392" s="58" t="str">
        <f t="shared" si="2245"/>
        <v>X</v>
      </c>
      <c r="M2392" s="58" t="str">
        <f t="shared" si="2245"/>
        <v>X</v>
      </c>
      <c r="N2392" s="58" t="str">
        <f t="shared" si="2245"/>
        <v>X</v>
      </c>
      <c r="O2392" s="58" t="str">
        <f t="shared" si="2245"/>
        <v>X</v>
      </c>
      <c r="P2392" s="58" t="str">
        <f t="shared" si="2245"/>
        <v>X</v>
      </c>
      <c r="Q2392" s="58" t="str">
        <f t="shared" si="2245"/>
        <v>X</v>
      </c>
      <c r="T2392" s="258"/>
    </row>
    <row r="2393" spans="1:20">
      <c r="A2393" s="780"/>
      <c r="B2393" s="58" t="s">
        <v>35</v>
      </c>
      <c r="C2393" s="58" t="str">
        <f t="shared" ref="C2393:Q2393" si="2246">IF(C10=$V$351,"O",IF(C10=$W$351,"O",IF(C10=$X$351,"O",IF(C10=$Y$351,"O",IF(C10=$Z$351,"O",IF(C10=$AA$351,"O",IF(C10=$AB$351,"O",IF(C10=$AC$351,"O",IF(C10=$AD$351,"O",IF(C10=$AE$351,"O",IF(C10=$AF$351,"O",IF(C10=$AG$351,"O",IF(C10=$AH$351,"O","X")))))))))))))</f>
        <v>X</v>
      </c>
      <c r="D2393" s="58" t="str">
        <f t="shared" si="2246"/>
        <v>X</v>
      </c>
      <c r="E2393" s="58" t="str">
        <f t="shared" si="2246"/>
        <v>X</v>
      </c>
      <c r="F2393" s="58" t="str">
        <f t="shared" si="2246"/>
        <v>X</v>
      </c>
      <c r="G2393" s="58" t="str">
        <f t="shared" si="2246"/>
        <v>X</v>
      </c>
      <c r="H2393" s="58" t="str">
        <f t="shared" si="2246"/>
        <v>X</v>
      </c>
      <c r="I2393" s="58" t="str">
        <f t="shared" si="2246"/>
        <v>X</v>
      </c>
      <c r="J2393" s="58" t="str">
        <f>IF(J10=$V$351,"O",IF(J10=$W$351,"O",IF(J10=$X$351,"O",IF(J10=$Y$351,"O",IF(J10=$Z$351,"O",IF(J10=$AA$351,"O",IF(J10=$AB$351,"O",IF(J10=$AC$351,"O",IF(J10=$AD$351,"O",IF(J10=$AE$351,"O",IF(J10=$AF$351,"O",IF(J10=$AG$351,"O",IF(J10=$AH$351,"O","X")))))))))))))</f>
        <v>X</v>
      </c>
      <c r="K2393" s="58" t="str">
        <f t="shared" si="2246"/>
        <v>X</v>
      </c>
      <c r="L2393" s="58" t="str">
        <f t="shared" si="2246"/>
        <v>X</v>
      </c>
      <c r="M2393" s="58" t="str">
        <f t="shared" si="2246"/>
        <v>X</v>
      </c>
      <c r="N2393" s="58" t="str">
        <f t="shared" si="2246"/>
        <v>X</v>
      </c>
      <c r="O2393" s="58" t="str">
        <f t="shared" si="2246"/>
        <v>X</v>
      </c>
      <c r="P2393" s="58" t="str">
        <f t="shared" si="2246"/>
        <v>X</v>
      </c>
      <c r="Q2393" s="58" t="str">
        <f t="shared" si="2246"/>
        <v>X</v>
      </c>
      <c r="T2393" s="258"/>
    </row>
    <row r="2394" spans="1:20">
      <c r="A2394" s="780"/>
      <c r="B2394" s="58" t="s">
        <v>36</v>
      </c>
      <c r="C2394" s="58" t="str">
        <f t="shared" ref="C2394:Q2394" si="2247">IF(C11=$V$351,"O",IF(C11=$W$351,"O",IF(C11=$X$351,"O",IF(C11=$Y$351,"O",IF(C11=$Z$351,"O",IF(C11=$AA$351,"O",IF(C11=$AB$351,"O",IF(C11=$AC$351,"O",IF(C11=$AD$351,"O",IF(C11=$AE$351,"O",IF(C11=$AF$351,"O",IF(C11=$AG$351,"O",IF(C11=$AH$351,"O","X")))))))))))))</f>
        <v>O</v>
      </c>
      <c r="D2394" s="58" t="str">
        <f t="shared" si="2247"/>
        <v>O</v>
      </c>
      <c r="E2394" s="58" t="str">
        <f t="shared" si="2247"/>
        <v>O</v>
      </c>
      <c r="F2394" s="58" t="str">
        <f t="shared" si="2247"/>
        <v>O</v>
      </c>
      <c r="G2394" s="58" t="str">
        <f t="shared" si="2247"/>
        <v>O</v>
      </c>
      <c r="H2394" s="58" t="str">
        <f t="shared" si="2247"/>
        <v>O</v>
      </c>
      <c r="I2394" s="58" t="str">
        <f t="shared" si="2247"/>
        <v>O</v>
      </c>
      <c r="J2394" s="58" t="str">
        <f t="shared" si="2247"/>
        <v>O</v>
      </c>
      <c r="K2394" s="58" t="str">
        <f t="shared" si="2247"/>
        <v>O</v>
      </c>
      <c r="L2394" s="58" t="str">
        <f t="shared" si="2247"/>
        <v>O</v>
      </c>
      <c r="M2394" s="58" t="str">
        <f t="shared" si="2247"/>
        <v>O</v>
      </c>
      <c r="N2394" s="58" t="str">
        <f t="shared" si="2247"/>
        <v>O</v>
      </c>
      <c r="O2394" s="58" t="str">
        <f t="shared" si="2247"/>
        <v>O</v>
      </c>
      <c r="P2394" s="58" t="str">
        <f t="shared" si="2247"/>
        <v>O</v>
      </c>
      <c r="Q2394" s="58" t="str">
        <f t="shared" si="2247"/>
        <v>O</v>
      </c>
      <c r="T2394" s="257"/>
    </row>
    <row r="2395" spans="1:20">
      <c r="A2395" s="780"/>
      <c r="B2395" s="58" t="s">
        <v>21</v>
      </c>
      <c r="C2395" s="58" t="str">
        <f t="shared" ref="C2395:Q2395" si="2248">IF(C12=$V$351,"O",IF(C12=$W$351,"O",IF(C12=$X$351,"O",IF(C12=$Y$351,"O",IF(C12=$Z$351,"O",IF(C12=$AA$351,"O",IF(C12=$AB$351,"O",IF(C12=$AC$351,"O",IF(C12=$AD$351,"O",IF(C12=$AE$351,"O",IF(C12=$AF$351,"O",IF(C12=$AG$351,"O",IF(C12=$AH$351,"O","X")))))))))))))</f>
        <v>X</v>
      </c>
      <c r="D2395" s="58" t="str">
        <f t="shared" si="2248"/>
        <v>X</v>
      </c>
      <c r="E2395" s="58" t="str">
        <f t="shared" si="2248"/>
        <v>X</v>
      </c>
      <c r="F2395" s="58" t="str">
        <f t="shared" si="2248"/>
        <v>X</v>
      </c>
      <c r="G2395" s="58" t="str">
        <f t="shared" si="2248"/>
        <v>X</v>
      </c>
      <c r="H2395" s="58" t="str">
        <f t="shared" si="2248"/>
        <v>X</v>
      </c>
      <c r="I2395" s="58" t="str">
        <f t="shared" si="2248"/>
        <v>X</v>
      </c>
      <c r="J2395" s="58" t="str">
        <f t="shared" si="2248"/>
        <v>X</v>
      </c>
      <c r="K2395" s="58" t="str">
        <f t="shared" si="2248"/>
        <v>X</v>
      </c>
      <c r="L2395" s="58" t="str">
        <f t="shared" si="2248"/>
        <v>X</v>
      </c>
      <c r="M2395" s="58" t="str">
        <f t="shared" si="2248"/>
        <v>X</v>
      </c>
      <c r="N2395" s="58" t="str">
        <f t="shared" si="2248"/>
        <v>X</v>
      </c>
      <c r="O2395" s="58" t="str">
        <f t="shared" si="2248"/>
        <v>X</v>
      </c>
      <c r="P2395" s="58" t="str">
        <f t="shared" si="2248"/>
        <v>X</v>
      </c>
      <c r="Q2395" s="58" t="str">
        <f t="shared" si="2248"/>
        <v>X</v>
      </c>
      <c r="T2395" s="258"/>
    </row>
    <row r="2396" spans="1:20">
      <c r="A2396" s="781"/>
      <c r="B2396" s="30" t="s">
        <v>46</v>
      </c>
      <c r="C2396" s="47">
        <f>COUNTIF(C2390:C2395,"O")</f>
        <v>2</v>
      </c>
      <c r="D2396" s="47">
        <f t="shared" ref="D2396:P2396" si="2249">COUNTIF(D2390:D2395,"O")</f>
        <v>2</v>
      </c>
      <c r="E2396" s="47">
        <f t="shared" si="2249"/>
        <v>2</v>
      </c>
      <c r="F2396" s="47">
        <f t="shared" si="2249"/>
        <v>2</v>
      </c>
      <c r="G2396" s="47">
        <f t="shared" si="2249"/>
        <v>2</v>
      </c>
      <c r="H2396" s="47">
        <f t="shared" si="2249"/>
        <v>2</v>
      </c>
      <c r="I2396" s="47">
        <f t="shared" si="2249"/>
        <v>2</v>
      </c>
      <c r="J2396" s="47">
        <f t="shared" si="2249"/>
        <v>2</v>
      </c>
      <c r="K2396" s="47">
        <f t="shared" si="2249"/>
        <v>2</v>
      </c>
      <c r="L2396" s="47">
        <f t="shared" si="2249"/>
        <v>2</v>
      </c>
      <c r="M2396" s="47">
        <f t="shared" si="2249"/>
        <v>2</v>
      </c>
      <c r="N2396" s="47">
        <f t="shared" si="2249"/>
        <v>2</v>
      </c>
      <c r="O2396" s="47">
        <f t="shared" si="2249"/>
        <v>2</v>
      </c>
      <c r="P2396" s="47">
        <f t="shared" si="2249"/>
        <v>2</v>
      </c>
      <c r="Q2396" s="47">
        <f>COUNTIF(Q2390:Q2395,"O")</f>
        <v>2</v>
      </c>
      <c r="T2396" s="258"/>
    </row>
    <row r="2397" spans="1:20">
      <c r="A2397" s="779">
        <v>336</v>
      </c>
      <c r="B2397" s="58" t="s">
        <v>32</v>
      </c>
      <c r="C2397" s="58" t="str">
        <f t="shared" ref="C2397:Q2397" si="2250">IF(C7=$V$352,"O",IF(C7=$W$352,"O",IF(C7=$X$352,"O",IF(C7=$Y$352,"O",IF(C7=$Z$352,"O",IF(C7=$AA$352,"O",IF(C7=$AB$352,"O",IF(C7=$AC$352,"O",IF(C7=$AD$352,"O",IF(C7=$AE$352,"O",IF(C7=$AF$352,"O",IF(C7=$AG$352,"O",IF(C7=$AH$352,"O",IF(C7=$AI$352,"O",IF(C7=$AJ$352,"O",IF(C7=$AK$352,"O",IF(C7=$AL$352,"O",IF(C7=$AM$352,"O","X"))))))))))))))))))</f>
        <v>O</v>
      </c>
      <c r="D2397" s="58" t="str">
        <f t="shared" si="2250"/>
        <v>O</v>
      </c>
      <c r="E2397" s="58" t="str">
        <f t="shared" si="2250"/>
        <v>O</v>
      </c>
      <c r="F2397" s="58" t="str">
        <f t="shared" si="2250"/>
        <v>O</v>
      </c>
      <c r="G2397" s="58" t="str">
        <f t="shared" si="2250"/>
        <v>O</v>
      </c>
      <c r="H2397" s="58" t="str">
        <f t="shared" si="2250"/>
        <v>O</v>
      </c>
      <c r="I2397" s="58" t="str">
        <f t="shared" si="2250"/>
        <v>O</v>
      </c>
      <c r="J2397" s="58" t="str">
        <f t="shared" si="2250"/>
        <v>O</v>
      </c>
      <c r="K2397" s="58" t="str">
        <f t="shared" si="2250"/>
        <v>O</v>
      </c>
      <c r="L2397" s="58" t="str">
        <f t="shared" si="2250"/>
        <v>O</v>
      </c>
      <c r="M2397" s="58" t="str">
        <f t="shared" si="2250"/>
        <v>O</v>
      </c>
      <c r="N2397" s="58" t="str">
        <f t="shared" si="2250"/>
        <v>O</v>
      </c>
      <c r="O2397" s="58" t="str">
        <f t="shared" si="2250"/>
        <v>O</v>
      </c>
      <c r="P2397" s="58" t="str">
        <f t="shared" si="2250"/>
        <v>O</v>
      </c>
      <c r="Q2397" s="58" t="str">
        <f t="shared" si="2250"/>
        <v>O</v>
      </c>
      <c r="T2397" s="258"/>
    </row>
    <row r="2398" spans="1:20">
      <c r="A2398" s="780"/>
      <c r="B2398" s="58" t="s">
        <v>33</v>
      </c>
      <c r="C2398" s="58" t="str">
        <f t="shared" ref="C2398:Q2398" si="2251">IF(C8=$V$352,"O",IF(C8=$W$352,"O",IF(C8=$X$352,"O",IF(C8=$Y$352,"O",IF(C8=$Z$352,"O",IF(C8=$AA$352,"O",IF(C8=$AB$352,"O",IF(C8=$AC$352,"O",IF(C8=$AD$352,"O",IF(C8=$AE$352,"O",IF(C8=$AF$352,"O",IF(C8=$AG$352,"O",IF(C8=$AH$352,"O",IF(C8=$AI$352,"O",IF(C8=$AJ$352,"O",IF(C8=$AK$352,"O",IF(C8=$AL$352,"O",IF(C8=$AM$352,"O","X"))))))))))))))))))</f>
        <v>X</v>
      </c>
      <c r="D2398" s="58" t="str">
        <f t="shared" si="2251"/>
        <v>X</v>
      </c>
      <c r="E2398" s="58" t="str">
        <f t="shared" si="2251"/>
        <v>X</v>
      </c>
      <c r="F2398" s="58" t="str">
        <f t="shared" si="2251"/>
        <v>X</v>
      </c>
      <c r="G2398" s="58" t="str">
        <f t="shared" si="2251"/>
        <v>X</v>
      </c>
      <c r="H2398" s="58" t="str">
        <f t="shared" si="2251"/>
        <v>X</v>
      </c>
      <c r="I2398" s="58" t="str">
        <f t="shared" si="2251"/>
        <v>X</v>
      </c>
      <c r="J2398" s="58" t="str">
        <f t="shared" si="2251"/>
        <v>X</v>
      </c>
      <c r="K2398" s="58" t="str">
        <f t="shared" si="2251"/>
        <v>X</v>
      </c>
      <c r="L2398" s="58" t="str">
        <f t="shared" si="2251"/>
        <v>X</v>
      </c>
      <c r="M2398" s="58" t="str">
        <f t="shared" si="2251"/>
        <v>X</v>
      </c>
      <c r="N2398" s="58" t="str">
        <f t="shared" si="2251"/>
        <v>X</v>
      </c>
      <c r="O2398" s="58" t="str">
        <f t="shared" si="2251"/>
        <v>X</v>
      </c>
      <c r="P2398" s="58" t="str">
        <f t="shared" si="2251"/>
        <v>X</v>
      </c>
      <c r="Q2398" s="58" t="str">
        <f t="shared" si="2251"/>
        <v>X</v>
      </c>
      <c r="T2398" s="257"/>
    </row>
    <row r="2399" spans="1:20">
      <c r="A2399" s="780"/>
      <c r="B2399" s="58" t="s">
        <v>34</v>
      </c>
      <c r="C2399" s="58" t="str">
        <f t="shared" ref="C2399:Q2399" si="2252">IF(C9=$V$352,"O",IF(C9=$W$352,"O",IF(C9=$X$352,"O",IF(C9=$Y$352,"O",IF(C9=$Z$352,"O",IF(C9=$AA$352,"O",IF(C9=$AB$352,"O",IF(C9=$AC$352,"O",IF(C9=$AD$352,"O",IF(C9=$AE$352,"O",IF(C9=$AF$352,"O",IF(C9=$AG$352,"O",IF(C9=$AH$352,"O",IF(C9=$AI$352,"O",IF(C9=$AJ$352,"O",IF(C9=$AK$352,"O",IF(C9=$AL$352,"O",IF(C9=$AM$352,"O","X"))))))))))))))))))</f>
        <v>X</v>
      </c>
      <c r="D2399" s="58" t="str">
        <f t="shared" si="2252"/>
        <v>X</v>
      </c>
      <c r="E2399" s="58" t="str">
        <f t="shared" si="2252"/>
        <v>X</v>
      </c>
      <c r="F2399" s="58" t="str">
        <f t="shared" si="2252"/>
        <v>X</v>
      </c>
      <c r="G2399" s="58" t="str">
        <f t="shared" si="2252"/>
        <v>X</v>
      </c>
      <c r="H2399" s="58" t="str">
        <f t="shared" si="2252"/>
        <v>X</v>
      </c>
      <c r="I2399" s="58" t="str">
        <f t="shared" si="2252"/>
        <v>X</v>
      </c>
      <c r="J2399" s="58" t="str">
        <f t="shared" si="2252"/>
        <v>X</v>
      </c>
      <c r="K2399" s="58" t="str">
        <f t="shared" si="2252"/>
        <v>X</v>
      </c>
      <c r="L2399" s="58" t="str">
        <f t="shared" si="2252"/>
        <v>X</v>
      </c>
      <c r="M2399" s="58" t="str">
        <f t="shared" si="2252"/>
        <v>X</v>
      </c>
      <c r="N2399" s="58" t="str">
        <f t="shared" si="2252"/>
        <v>X</v>
      </c>
      <c r="O2399" s="58" t="str">
        <f t="shared" si="2252"/>
        <v>X</v>
      </c>
      <c r="P2399" s="58" t="str">
        <f t="shared" si="2252"/>
        <v>X</v>
      </c>
      <c r="Q2399" s="58" t="str">
        <f t="shared" si="2252"/>
        <v>X</v>
      </c>
      <c r="T2399" s="258"/>
    </row>
    <row r="2400" spans="1:20">
      <c r="A2400" s="780"/>
      <c r="B2400" s="58" t="s">
        <v>35</v>
      </c>
      <c r="C2400" s="58" t="str">
        <f t="shared" ref="C2400:Q2400" si="2253">IF(C10=$V$352,"O",IF(C10=$W$352,"O",IF(C10=$X$352,"O",IF(C10=$Y$352,"O",IF(C10=$Z$352,"O",IF(C10=$AA$352,"O",IF(C10=$AB$352,"O",IF(C10=$AC$352,"O",IF(C10=$AD$352,"O",IF(C10=$AE$352,"O",IF(C10=$AF$352,"O",IF(C10=$AG$352,"O",IF(C10=$AH$352,"O",IF(C10=$AI$352,"O",IF(C10=$AJ$352,"O",IF(C10=$AK$352,"O",IF(C10=$AL$352,"O",IF(C10=$AM$352,"O","X"))))))))))))))))))</f>
        <v>O</v>
      </c>
      <c r="D2400" s="58" t="str">
        <f t="shared" si="2253"/>
        <v>O</v>
      </c>
      <c r="E2400" s="58" t="str">
        <f t="shared" si="2253"/>
        <v>O</v>
      </c>
      <c r="F2400" s="58" t="str">
        <f t="shared" si="2253"/>
        <v>O</v>
      </c>
      <c r="G2400" s="58" t="str">
        <f>IF(G10=$V$352,"O",IF(G10=$W$352,"O",IF(G10=$X$352,"O",IF(G10=$Y$352,"O",IF(G10=$Z$352,"O",IF(G10=$AA$352,"O",IF(G10=$AB$352,"O",IF(G10=$AC$352,"O",IF(G10=$AD$352,"O",IF(G10=$AE$352,"O",IF(G10=$AF$352,"O",IF(G10=$AG$352,"O",IF(G10=$AH$352,"O",IF(G10=$AI$352,"O",IF(G10=$AJ$352,"O",IF(G10=$AK$352,"O",IF(G10=$AL$352,"O",IF(G10=$AM$352,"O","X"))))))))))))))))))</f>
        <v>O</v>
      </c>
      <c r="H2400" s="58" t="str">
        <f t="shared" si="2253"/>
        <v>O</v>
      </c>
      <c r="I2400" s="58" t="str">
        <f t="shared" si="2253"/>
        <v>O</v>
      </c>
      <c r="J2400" s="58" t="str">
        <f t="shared" si="2253"/>
        <v>O</v>
      </c>
      <c r="K2400" s="58" t="str">
        <f t="shared" si="2253"/>
        <v>O</v>
      </c>
      <c r="L2400" s="58" t="str">
        <f t="shared" si="2253"/>
        <v>O</v>
      </c>
      <c r="M2400" s="58" t="str">
        <f t="shared" si="2253"/>
        <v>O</v>
      </c>
      <c r="N2400" s="58" t="str">
        <f t="shared" si="2253"/>
        <v>O</v>
      </c>
      <c r="O2400" s="58" t="str">
        <f t="shared" si="2253"/>
        <v>O</v>
      </c>
      <c r="P2400" s="58" t="str">
        <f t="shared" si="2253"/>
        <v>O</v>
      </c>
      <c r="Q2400" s="58" t="str">
        <f t="shared" si="2253"/>
        <v>O</v>
      </c>
      <c r="T2400" s="257"/>
    </row>
    <row r="2401" spans="1:20">
      <c r="A2401" s="780"/>
      <c r="B2401" s="58" t="s">
        <v>36</v>
      </c>
      <c r="C2401" s="58" t="str">
        <f t="shared" ref="C2401:Q2401" si="2254">IF(C11=$V$352,"O",IF(C11=$W$352,"O",IF(C11=$X$352,"O",IF(C11=$Y$352,"O",IF(C11=$Z$352,"O",IF(C11=$AA$352,"O",IF(C11=$AB$352,"O",IF(C11=$AC$352,"O",IF(C11=$AD$352,"O",IF(C11=$AE$352,"O",IF(C11=$AF$352,"O",IF(C11=$AG$352,"O",IF(C11=$AH$352,"O",IF(C11=$AI$352,"O",IF(C11=$AJ$352,"O",IF(C11=$AK$352,"O",IF(C11=$AL$352,"O",IF(C11=$AM$352,"O","X"))))))))))))))))))</f>
        <v>X</v>
      </c>
      <c r="D2401" s="58" t="str">
        <f t="shared" si="2254"/>
        <v>X</v>
      </c>
      <c r="E2401" s="58" t="str">
        <f t="shared" si="2254"/>
        <v>X</v>
      </c>
      <c r="F2401" s="58" t="str">
        <f t="shared" si="2254"/>
        <v>X</v>
      </c>
      <c r="G2401" s="58" t="str">
        <f t="shared" si="2254"/>
        <v>X</v>
      </c>
      <c r="H2401" s="58" t="str">
        <f t="shared" si="2254"/>
        <v>X</v>
      </c>
      <c r="I2401" s="58" t="str">
        <f t="shared" si="2254"/>
        <v>X</v>
      </c>
      <c r="J2401" s="58" t="str">
        <f t="shared" si="2254"/>
        <v>X</v>
      </c>
      <c r="K2401" s="58" t="str">
        <f t="shared" si="2254"/>
        <v>X</v>
      </c>
      <c r="L2401" s="58" t="str">
        <f t="shared" si="2254"/>
        <v>X</v>
      </c>
      <c r="M2401" s="58" t="str">
        <f t="shared" si="2254"/>
        <v>X</v>
      </c>
      <c r="N2401" s="58" t="str">
        <f t="shared" si="2254"/>
        <v>X</v>
      </c>
      <c r="O2401" s="58" t="str">
        <f t="shared" si="2254"/>
        <v>X</v>
      </c>
      <c r="P2401" s="58" t="str">
        <f t="shared" si="2254"/>
        <v>X</v>
      </c>
      <c r="Q2401" s="58" t="str">
        <f t="shared" si="2254"/>
        <v>X</v>
      </c>
    </row>
    <row r="2402" spans="1:20">
      <c r="A2402" s="780"/>
      <c r="B2402" s="58" t="s">
        <v>21</v>
      </c>
      <c r="C2402" s="58" t="str">
        <f t="shared" ref="C2402:Q2402" si="2255">IF(C12=$V$352,"O",IF(C12=$W$352,"O",IF(C12=$X$352,"O",IF(C12=$Y$352,"O",IF(C12=$Z$352,"O",IF(C12=$AA$352,"O",IF(C12=$AB$352,"O",IF(C12=$AC$352,"O",IF(C12=$AD$352,"O",IF(C12=$AE$352,"O",IF(C12=$AF$352,"O",IF(C12=$AG$352,"O",IF(C12=$AH$352,"O",IF(C12=$AI$352,"O",IF(C12=$AJ$352,"O",IF(C12=$AK$352,"O",IF(C12=$AL$352,"O",IF(C12=$AM$352,"O","X"))))))))))))))))))</f>
        <v>O</v>
      </c>
      <c r="D2402" s="58" t="str">
        <f t="shared" si="2255"/>
        <v>O</v>
      </c>
      <c r="E2402" s="58" t="str">
        <f t="shared" si="2255"/>
        <v>O</v>
      </c>
      <c r="F2402" s="58" t="str">
        <f t="shared" si="2255"/>
        <v>O</v>
      </c>
      <c r="G2402" s="58" t="str">
        <f t="shared" si="2255"/>
        <v>O</v>
      </c>
      <c r="H2402" s="58" t="str">
        <f t="shared" si="2255"/>
        <v>O</v>
      </c>
      <c r="I2402" s="58" t="str">
        <f t="shared" si="2255"/>
        <v>O</v>
      </c>
      <c r="J2402" s="58" t="str">
        <f t="shared" si="2255"/>
        <v>O</v>
      </c>
      <c r="K2402" s="58" t="str">
        <f t="shared" si="2255"/>
        <v>O</v>
      </c>
      <c r="L2402" s="58" t="str">
        <f t="shared" si="2255"/>
        <v>O</v>
      </c>
      <c r="M2402" s="58" t="str">
        <f t="shared" si="2255"/>
        <v>O</v>
      </c>
      <c r="N2402" s="58" t="str">
        <f t="shared" si="2255"/>
        <v>O</v>
      </c>
      <c r="O2402" s="58" t="str">
        <f t="shared" si="2255"/>
        <v>O</v>
      </c>
      <c r="P2402" s="58" t="str">
        <f t="shared" si="2255"/>
        <v>O</v>
      </c>
      <c r="Q2402" s="58" t="str">
        <f t="shared" si="2255"/>
        <v>O</v>
      </c>
    </row>
    <row r="2403" spans="1:20">
      <c r="A2403" s="781"/>
      <c r="B2403" s="30" t="s">
        <v>46</v>
      </c>
      <c r="C2403" s="47">
        <f>COUNTIF(C2397:C2402,"O")</f>
        <v>3</v>
      </c>
      <c r="D2403" s="47">
        <f t="shared" ref="D2403:P2403" si="2256">COUNTIF(D2397:D2402,"O")</f>
        <v>3</v>
      </c>
      <c r="E2403" s="47">
        <f t="shared" si="2256"/>
        <v>3</v>
      </c>
      <c r="F2403" s="47">
        <f t="shared" si="2256"/>
        <v>3</v>
      </c>
      <c r="G2403" s="47">
        <f t="shared" si="2256"/>
        <v>3</v>
      </c>
      <c r="H2403" s="47">
        <f t="shared" si="2256"/>
        <v>3</v>
      </c>
      <c r="I2403" s="47">
        <f t="shared" si="2256"/>
        <v>3</v>
      </c>
      <c r="J2403" s="47">
        <f t="shared" si="2256"/>
        <v>3</v>
      </c>
      <c r="K2403" s="47">
        <f t="shared" si="2256"/>
        <v>3</v>
      </c>
      <c r="L2403" s="47">
        <f t="shared" si="2256"/>
        <v>3</v>
      </c>
      <c r="M2403" s="47">
        <f t="shared" si="2256"/>
        <v>3</v>
      </c>
      <c r="N2403" s="47">
        <f t="shared" si="2256"/>
        <v>3</v>
      </c>
      <c r="O2403" s="47">
        <f t="shared" si="2256"/>
        <v>3</v>
      </c>
      <c r="P2403" s="47">
        <f t="shared" si="2256"/>
        <v>3</v>
      </c>
      <c r="Q2403" s="47">
        <f>COUNTIF(Q2397:Q2402,"O")</f>
        <v>3</v>
      </c>
    </row>
    <row r="2404" spans="1:20">
      <c r="A2404" s="22">
        <v>337</v>
      </c>
      <c r="B2404" s="154"/>
      <c r="C2404" s="58" t="str">
        <f>C2389&amp;C2396&amp;C2403</f>
        <v>123</v>
      </c>
      <c r="D2404" s="58" t="str">
        <f t="shared" ref="D2404:M2404" si="2257">D2389&amp;D2396&amp;D2403</f>
        <v>123</v>
      </c>
      <c r="E2404" s="58" t="str">
        <f t="shared" si="2257"/>
        <v>123</v>
      </c>
      <c r="F2404" s="58" t="str">
        <f t="shared" si="2257"/>
        <v>123</v>
      </c>
      <c r="G2404" s="58" t="str">
        <f t="shared" si="2257"/>
        <v>123</v>
      </c>
      <c r="H2404" s="58" t="str">
        <f t="shared" si="2257"/>
        <v>123</v>
      </c>
      <c r="I2404" s="58" t="str">
        <f t="shared" si="2257"/>
        <v>123</v>
      </c>
      <c r="J2404" s="58" t="str">
        <f t="shared" si="2257"/>
        <v>123</v>
      </c>
      <c r="K2404" s="58" t="str">
        <f t="shared" si="2257"/>
        <v>123</v>
      </c>
      <c r="L2404" s="58" t="str">
        <f t="shared" si="2257"/>
        <v>123</v>
      </c>
      <c r="M2404" s="58" t="str">
        <f t="shared" si="2257"/>
        <v>123</v>
      </c>
      <c r="N2404" s="58" t="str">
        <f>N2389&amp;N2396&amp;N2403</f>
        <v>123</v>
      </c>
      <c r="O2404" s="58" t="str">
        <f>O2389&amp;O2396&amp;O2403</f>
        <v>123</v>
      </c>
      <c r="P2404" s="58" t="str">
        <f>P2389&amp;P2396&amp;P2403</f>
        <v>123</v>
      </c>
      <c r="Q2404" s="58" t="str">
        <f>Q2389&amp;Q2396&amp;Q2403</f>
        <v>123</v>
      </c>
    </row>
    <row r="2405" spans="1:20">
      <c r="A2405" s="779">
        <v>338</v>
      </c>
      <c r="B2405" s="58" t="s">
        <v>32</v>
      </c>
      <c r="C2405" s="58" t="str">
        <f t="shared" ref="C2405:Q2405" si="2258">IF(C7=$V$354,"O",IF(C7=$W$354,"O",IF(C7=$X$354,"O",IF(C7=$Y$354,"O",IF(C7=$Z$354,"O",IF(C7=$AA$354,"O",IF(C7=$AB$354,"O",IF(C7=$AC$354,"O",IF(C7=$AD$354,"O",IF(C7=$AE$354,"O",IF(C7=$AF$354,"O",IF(C7=$AG$354,"O",IF(C7=$AH$354,"O",IF(C7=$AI$354,"O","X"))))))))))))))</f>
        <v>X</v>
      </c>
      <c r="D2405" s="58" t="str">
        <f t="shared" si="2258"/>
        <v>X</v>
      </c>
      <c r="E2405" s="58" t="str">
        <f t="shared" si="2258"/>
        <v>X</v>
      </c>
      <c r="F2405" s="58" t="str">
        <f t="shared" si="2258"/>
        <v>X</v>
      </c>
      <c r="G2405" s="58" t="str">
        <f t="shared" si="2258"/>
        <v>X</v>
      </c>
      <c r="H2405" s="58" t="str">
        <f t="shared" si="2258"/>
        <v>X</v>
      </c>
      <c r="I2405" s="58" t="str">
        <f t="shared" si="2258"/>
        <v>X</v>
      </c>
      <c r="J2405" s="58" t="str">
        <f t="shared" si="2258"/>
        <v>X</v>
      </c>
      <c r="K2405" s="58" t="str">
        <f t="shared" si="2258"/>
        <v>X</v>
      </c>
      <c r="L2405" s="58" t="str">
        <f t="shared" si="2258"/>
        <v>X</v>
      </c>
      <c r="M2405" s="58" t="str">
        <f t="shared" si="2258"/>
        <v>X</v>
      </c>
      <c r="N2405" s="58" t="str">
        <f t="shared" si="2258"/>
        <v>X</v>
      </c>
      <c r="O2405" s="58" t="str">
        <f t="shared" si="2258"/>
        <v>X</v>
      </c>
      <c r="P2405" s="58" t="str">
        <f t="shared" si="2258"/>
        <v>X</v>
      </c>
      <c r="Q2405" s="58" t="str">
        <f t="shared" si="2258"/>
        <v>X</v>
      </c>
    </row>
    <row r="2406" spans="1:20">
      <c r="A2406" s="780"/>
      <c r="B2406" s="58" t="s">
        <v>33</v>
      </c>
      <c r="C2406" s="58" t="str">
        <f t="shared" ref="C2406:Q2406" si="2259">IF(C8=$V$354,"O",IF(C8=$W$354,"O",IF(C8=$X$354,"O",IF(C8=$Y$354,"O",IF(C8=$Z$354,"O",IF(C8=$AA$354,"O",IF(C8=$AB$354,"O",IF(C8=$AC$354,"O",IF(C8=$AD$354,"O",IF(C8=$AE$354,"O",IF(C8=$AF$354,"O",IF(C8=$AG$354,"O",IF(C8=$AH$354,"O",IF(C8=$AI$354,"O","X"))))))))))))))</f>
        <v>X</v>
      </c>
      <c r="D2406" s="58" t="str">
        <f t="shared" si="2259"/>
        <v>X</v>
      </c>
      <c r="E2406" s="58" t="str">
        <f t="shared" si="2259"/>
        <v>X</v>
      </c>
      <c r="F2406" s="58" t="str">
        <f t="shared" si="2259"/>
        <v>X</v>
      </c>
      <c r="G2406" s="58" t="str">
        <f t="shared" si="2259"/>
        <v>X</v>
      </c>
      <c r="H2406" s="58" t="str">
        <f t="shared" si="2259"/>
        <v>X</v>
      </c>
      <c r="I2406" s="58" t="str">
        <f t="shared" si="2259"/>
        <v>X</v>
      </c>
      <c r="J2406" s="58" t="str">
        <f t="shared" si="2259"/>
        <v>X</v>
      </c>
      <c r="K2406" s="58" t="str">
        <f t="shared" si="2259"/>
        <v>X</v>
      </c>
      <c r="L2406" s="58" t="str">
        <f t="shared" si="2259"/>
        <v>X</v>
      </c>
      <c r="M2406" s="58" t="str">
        <f t="shared" si="2259"/>
        <v>X</v>
      </c>
      <c r="N2406" s="58" t="str">
        <f t="shared" si="2259"/>
        <v>X</v>
      </c>
      <c r="O2406" s="58" t="str">
        <f t="shared" si="2259"/>
        <v>X</v>
      </c>
      <c r="P2406" s="58" t="str">
        <f t="shared" si="2259"/>
        <v>X</v>
      </c>
      <c r="Q2406" s="58" t="str">
        <f t="shared" si="2259"/>
        <v>X</v>
      </c>
      <c r="T2406" s="257"/>
    </row>
    <row r="2407" spans="1:20">
      <c r="A2407" s="780"/>
      <c r="B2407" s="58" t="s">
        <v>34</v>
      </c>
      <c r="C2407" s="58" t="str">
        <f t="shared" ref="C2407:Q2407" si="2260">IF(C9=$V$354,"O",IF(C9=$W$354,"O",IF(C9=$X$354,"O",IF(C9=$Y$354,"O",IF(C9=$Z$354,"O",IF(C9=$AA$354,"O",IF(C9=$AB$354,"O",IF(C9=$AC$354,"O",IF(C9=$AD$354,"O",IF(C9=$AE$354,"O",IF(C9=$AF$354,"O",IF(C9=$AG$354,"O",IF(C9=$AH$354,"O",IF(C9=$AI$354,"O","X"))))))))))))))</f>
        <v>X</v>
      </c>
      <c r="D2407" s="58" t="str">
        <f t="shared" si="2260"/>
        <v>X</v>
      </c>
      <c r="E2407" s="58" t="str">
        <f t="shared" si="2260"/>
        <v>X</v>
      </c>
      <c r="F2407" s="58" t="str">
        <f t="shared" si="2260"/>
        <v>X</v>
      </c>
      <c r="G2407" s="58" t="str">
        <f t="shared" si="2260"/>
        <v>X</v>
      </c>
      <c r="H2407" s="58" t="str">
        <f t="shared" si="2260"/>
        <v>X</v>
      </c>
      <c r="I2407" s="58" t="str">
        <f t="shared" si="2260"/>
        <v>X</v>
      </c>
      <c r="J2407" s="58" t="str">
        <f t="shared" si="2260"/>
        <v>X</v>
      </c>
      <c r="K2407" s="58" t="str">
        <f t="shared" si="2260"/>
        <v>X</v>
      </c>
      <c r="L2407" s="58" t="str">
        <f t="shared" si="2260"/>
        <v>X</v>
      </c>
      <c r="M2407" s="58" t="str">
        <f t="shared" si="2260"/>
        <v>X</v>
      </c>
      <c r="N2407" s="58" t="str">
        <f t="shared" si="2260"/>
        <v>X</v>
      </c>
      <c r="O2407" s="58" t="str">
        <f t="shared" si="2260"/>
        <v>X</v>
      </c>
      <c r="P2407" s="58" t="str">
        <f t="shared" si="2260"/>
        <v>X</v>
      </c>
      <c r="Q2407" s="58" t="str">
        <f t="shared" si="2260"/>
        <v>X</v>
      </c>
      <c r="T2407" s="258"/>
    </row>
    <row r="2408" spans="1:20">
      <c r="A2408" s="780"/>
      <c r="B2408" s="58" t="s">
        <v>35</v>
      </c>
      <c r="C2408" s="58" t="str">
        <f t="shared" ref="C2408:Q2408" si="2261">IF(C10=$V$354,"O",IF(C10=$W$354,"O",IF(C10=$X$354,"O",IF(C10=$Y$354,"O",IF(C10=$Z$354,"O",IF(C10=$AA$354,"O",IF(C10=$AB$354,"O",IF(C10=$AC$354,"O",IF(C10=$AD$354,"O",IF(C10=$AE$354,"O",IF(C10=$AF$354,"O",IF(C10=$AG$354,"O",IF(C10=$AH$354,"O",IF(C10=$AI$354,"O","X"))))))))))))))</f>
        <v>X</v>
      </c>
      <c r="D2408" s="58" t="str">
        <f t="shared" si="2261"/>
        <v>X</v>
      </c>
      <c r="E2408" s="58" t="str">
        <f t="shared" si="2261"/>
        <v>X</v>
      </c>
      <c r="F2408" s="58" t="str">
        <f t="shared" si="2261"/>
        <v>X</v>
      </c>
      <c r="G2408" s="58" t="str">
        <f t="shared" si="2261"/>
        <v>X</v>
      </c>
      <c r="H2408" s="58" t="str">
        <f t="shared" si="2261"/>
        <v>X</v>
      </c>
      <c r="I2408" s="58" t="str">
        <f t="shared" si="2261"/>
        <v>X</v>
      </c>
      <c r="J2408" s="58" t="str">
        <f t="shared" si="2261"/>
        <v>X</v>
      </c>
      <c r="K2408" s="58" t="str">
        <f>IF(K10=$V$354,"O",IF(K10=$W$354,"O",IF(K10=$X$354,"O",IF(K10=$Y$354,"O",IF(K10=$Z$354,"O",IF(K10=$AA$354,"O",IF(K10=$AB$354,"O",IF(K10=$AC$354,"O",IF(K10=$AD$354,"O",IF(K10=$AE$354,"O",IF(K10=$AF$354,"O",IF(K10=$AG$354,"O",IF(K10=$AH$354,"O",IF(K10=$AI$354,"O","X"))))))))))))))</f>
        <v>X</v>
      </c>
      <c r="L2408" s="58" t="str">
        <f t="shared" si="2261"/>
        <v>X</v>
      </c>
      <c r="M2408" s="58" t="str">
        <f t="shared" si="2261"/>
        <v>X</v>
      </c>
      <c r="N2408" s="58" t="str">
        <f t="shared" si="2261"/>
        <v>X</v>
      </c>
      <c r="O2408" s="58" t="str">
        <f t="shared" si="2261"/>
        <v>X</v>
      </c>
      <c r="P2408" s="58" t="str">
        <f t="shared" si="2261"/>
        <v>X</v>
      </c>
      <c r="Q2408" s="58" t="str">
        <f t="shared" si="2261"/>
        <v>X</v>
      </c>
      <c r="T2408" s="257"/>
    </row>
    <row r="2409" spans="1:20">
      <c r="A2409" s="780"/>
      <c r="B2409" s="58" t="s">
        <v>36</v>
      </c>
      <c r="C2409" s="58" t="str">
        <f t="shared" ref="C2409:Q2409" si="2262">IF(C11=$V$354,"O",IF(C11=$W$354,"O",IF(C11=$X$354,"O",IF(C11=$Y$354,"O",IF(C11=$Z$354,"O",IF(C11=$AA$354,"O",IF(C11=$AB$354,"O",IF(C11=$AC$354,"O",IF(C11=$AD$354,"O",IF(C11=$AE$354,"O",IF(C11=$AF$354,"O",IF(C11=$AG$354,"O",IF(C11=$AH$354,"O",IF(C11=$AI$354,"O","X"))))))))))))))</f>
        <v>X</v>
      </c>
      <c r="D2409" s="58" t="str">
        <f t="shared" si="2262"/>
        <v>X</v>
      </c>
      <c r="E2409" s="58" t="str">
        <f t="shared" si="2262"/>
        <v>X</v>
      </c>
      <c r="F2409" s="58" t="str">
        <f t="shared" si="2262"/>
        <v>X</v>
      </c>
      <c r="G2409" s="58" t="str">
        <f t="shared" si="2262"/>
        <v>X</v>
      </c>
      <c r="H2409" s="58" t="str">
        <f t="shared" si="2262"/>
        <v>X</v>
      </c>
      <c r="I2409" s="58" t="str">
        <f t="shared" si="2262"/>
        <v>X</v>
      </c>
      <c r="J2409" s="58" t="str">
        <f t="shared" si="2262"/>
        <v>X</v>
      </c>
      <c r="K2409" s="58" t="str">
        <f t="shared" si="2262"/>
        <v>X</v>
      </c>
      <c r="L2409" s="58" t="str">
        <f t="shared" si="2262"/>
        <v>X</v>
      </c>
      <c r="M2409" s="58" t="str">
        <f t="shared" si="2262"/>
        <v>X</v>
      </c>
      <c r="N2409" s="58" t="str">
        <f t="shared" si="2262"/>
        <v>X</v>
      </c>
      <c r="O2409" s="58" t="str">
        <f t="shared" si="2262"/>
        <v>X</v>
      </c>
      <c r="P2409" s="58" t="str">
        <f t="shared" si="2262"/>
        <v>X</v>
      </c>
      <c r="Q2409" s="58" t="str">
        <f t="shared" si="2262"/>
        <v>X</v>
      </c>
      <c r="T2409" s="258"/>
    </row>
    <row r="2410" spans="1:20">
      <c r="A2410" s="780"/>
      <c r="B2410" s="58" t="s">
        <v>21</v>
      </c>
      <c r="C2410" s="58" t="str">
        <f t="shared" ref="C2410:Q2410" si="2263">IF(C12=$V$354,"O",IF(C12=$W$354,"O",IF(C12=$X$354,"O",IF(C12=$Y$354,"O",IF(C12=$Z$354,"O",IF(C12=$AA$354,"O",IF(C12=$AB$354,"O",IF(C12=$AC$354,"O",IF(C12=$AD$354,"O",IF(C12=$AE$354,"O",IF(C12=$AF$354,"O",IF(C12=$AG$354,"O",IF(C12=$AH$354,"O",IF(C12=$AI$354,"O","X"))))))))))))))</f>
        <v>X</v>
      </c>
      <c r="D2410" s="58" t="str">
        <f t="shared" si="2263"/>
        <v>X</v>
      </c>
      <c r="E2410" s="58" t="str">
        <f t="shared" si="2263"/>
        <v>X</v>
      </c>
      <c r="F2410" s="58" t="str">
        <f t="shared" si="2263"/>
        <v>X</v>
      </c>
      <c r="G2410" s="58" t="str">
        <f t="shared" si="2263"/>
        <v>X</v>
      </c>
      <c r="H2410" s="58" t="str">
        <f t="shared" si="2263"/>
        <v>X</v>
      </c>
      <c r="I2410" s="58" t="str">
        <f t="shared" si="2263"/>
        <v>X</v>
      </c>
      <c r="J2410" s="58" t="str">
        <f t="shared" si="2263"/>
        <v>X</v>
      </c>
      <c r="K2410" s="58" t="str">
        <f t="shared" si="2263"/>
        <v>X</v>
      </c>
      <c r="L2410" s="58" t="str">
        <f t="shared" si="2263"/>
        <v>X</v>
      </c>
      <c r="M2410" s="58" t="str">
        <f t="shared" si="2263"/>
        <v>X</v>
      </c>
      <c r="N2410" s="58" t="str">
        <f t="shared" si="2263"/>
        <v>X</v>
      </c>
      <c r="O2410" s="58" t="str">
        <f t="shared" si="2263"/>
        <v>X</v>
      </c>
      <c r="P2410" s="58" t="str">
        <f t="shared" si="2263"/>
        <v>X</v>
      </c>
      <c r="Q2410" s="58" t="str">
        <f t="shared" si="2263"/>
        <v>X</v>
      </c>
      <c r="T2410" s="258"/>
    </row>
    <row r="2411" spans="1:20">
      <c r="A2411" s="781"/>
      <c r="B2411" s="30" t="s">
        <v>46</v>
      </c>
      <c r="C2411" s="47">
        <f>COUNTIF(C2405:C2410,"O")</f>
        <v>0</v>
      </c>
      <c r="D2411" s="47">
        <f t="shared" ref="D2411:P2411" si="2264">COUNTIF(D2405:D2410,"O")</f>
        <v>0</v>
      </c>
      <c r="E2411" s="47">
        <f t="shared" si="2264"/>
        <v>0</v>
      </c>
      <c r="F2411" s="47">
        <f t="shared" si="2264"/>
        <v>0</v>
      </c>
      <c r="G2411" s="47">
        <f t="shared" si="2264"/>
        <v>0</v>
      </c>
      <c r="H2411" s="47">
        <f t="shared" si="2264"/>
        <v>0</v>
      </c>
      <c r="I2411" s="47">
        <f t="shared" si="2264"/>
        <v>0</v>
      </c>
      <c r="J2411" s="47">
        <f t="shared" si="2264"/>
        <v>0</v>
      </c>
      <c r="K2411" s="47">
        <f t="shared" si="2264"/>
        <v>0</v>
      </c>
      <c r="L2411" s="47">
        <f t="shared" si="2264"/>
        <v>0</v>
      </c>
      <c r="M2411" s="47">
        <f t="shared" si="2264"/>
        <v>0</v>
      </c>
      <c r="N2411" s="47">
        <f t="shared" si="2264"/>
        <v>0</v>
      </c>
      <c r="O2411" s="47">
        <f t="shared" si="2264"/>
        <v>0</v>
      </c>
      <c r="P2411" s="47">
        <f t="shared" si="2264"/>
        <v>0</v>
      </c>
      <c r="Q2411" s="47">
        <f>COUNTIF(Q2405:Q2410,"O")</f>
        <v>0</v>
      </c>
      <c r="T2411" s="258"/>
    </row>
    <row r="2412" spans="1:20">
      <c r="A2412" s="779">
        <v>339</v>
      </c>
      <c r="B2412" s="58" t="s">
        <v>32</v>
      </c>
      <c r="C2412" s="58" t="str">
        <f t="shared" ref="C2412:Q2412" si="2265">IF(C7=$V$355,"O",IF(C7=$W$355,"O",IF(C7=$X$355,"O",IF(C7=$Y$355,"O",IF(C7=$Z$355,"O",IF(C7=$AA$355,"O",IF(C7=$AB$355,"O",IF(C7=$AC$355,"O",IF(C7=$AD$355,"O",IF(C7=$AE$355,"O",IF(C7=$AF$355,"O",IF(C7=$AG$355,"O",IF(C7=$AH$355,"O",IF(C7=$AI$355,"O","X"))))))))))))))</f>
        <v>O</v>
      </c>
      <c r="D2412" s="58" t="str">
        <f t="shared" si="2265"/>
        <v>O</v>
      </c>
      <c r="E2412" s="58" t="str">
        <f t="shared" si="2265"/>
        <v>O</v>
      </c>
      <c r="F2412" s="58" t="str">
        <f t="shared" si="2265"/>
        <v>O</v>
      </c>
      <c r="G2412" s="58" t="str">
        <f t="shared" si="2265"/>
        <v>O</v>
      </c>
      <c r="H2412" s="58" t="str">
        <f t="shared" si="2265"/>
        <v>O</v>
      </c>
      <c r="I2412" s="58" t="str">
        <f t="shared" si="2265"/>
        <v>O</v>
      </c>
      <c r="J2412" s="58" t="str">
        <f t="shared" si="2265"/>
        <v>O</v>
      </c>
      <c r="K2412" s="58" t="str">
        <f t="shared" si="2265"/>
        <v>O</v>
      </c>
      <c r="L2412" s="58" t="str">
        <f t="shared" si="2265"/>
        <v>O</v>
      </c>
      <c r="M2412" s="58" t="str">
        <f t="shared" si="2265"/>
        <v>O</v>
      </c>
      <c r="N2412" s="58" t="str">
        <f t="shared" si="2265"/>
        <v>O</v>
      </c>
      <c r="O2412" s="58" t="str">
        <f t="shared" si="2265"/>
        <v>O</v>
      </c>
      <c r="P2412" s="58" t="str">
        <f t="shared" si="2265"/>
        <v>O</v>
      </c>
      <c r="Q2412" s="58" t="str">
        <f t="shared" si="2265"/>
        <v>O</v>
      </c>
      <c r="T2412" s="258"/>
    </row>
    <row r="2413" spans="1:20">
      <c r="A2413" s="780"/>
      <c r="B2413" s="58" t="s">
        <v>33</v>
      </c>
      <c r="C2413" s="58" t="str">
        <f t="shared" ref="C2413:Q2413" si="2266">IF(C8=$V$355,"O",IF(C8=$W$355,"O",IF(C8=$X$355,"O",IF(C8=$Y$355,"O",IF(C8=$Z$355,"O",IF(C8=$AA$355,"O",IF(C8=$AB$355,"O",IF(C8=$AC$355,"O",IF(C8=$AD$355,"O",IF(C8=$AE$355,"O",IF(C8=$AF$355,"O",IF(C8=$AG$355,"O",IF(C8=$AH$355,"O",IF(C8=$AI$355,"O","X"))))))))))))))</f>
        <v>O</v>
      </c>
      <c r="D2413" s="58" t="str">
        <f t="shared" si="2266"/>
        <v>O</v>
      </c>
      <c r="E2413" s="58" t="str">
        <f t="shared" si="2266"/>
        <v>O</v>
      </c>
      <c r="F2413" s="58" t="str">
        <f t="shared" si="2266"/>
        <v>O</v>
      </c>
      <c r="G2413" s="58" t="str">
        <f t="shared" si="2266"/>
        <v>O</v>
      </c>
      <c r="H2413" s="58" t="str">
        <f t="shared" si="2266"/>
        <v>O</v>
      </c>
      <c r="I2413" s="58" t="str">
        <f t="shared" si="2266"/>
        <v>O</v>
      </c>
      <c r="J2413" s="58" t="str">
        <f t="shared" si="2266"/>
        <v>O</v>
      </c>
      <c r="K2413" s="58" t="str">
        <f t="shared" si="2266"/>
        <v>O</v>
      </c>
      <c r="L2413" s="58" t="str">
        <f t="shared" si="2266"/>
        <v>O</v>
      </c>
      <c r="M2413" s="58" t="str">
        <f t="shared" si="2266"/>
        <v>O</v>
      </c>
      <c r="N2413" s="58" t="str">
        <f t="shared" si="2266"/>
        <v>O</v>
      </c>
      <c r="O2413" s="58" t="str">
        <f t="shared" si="2266"/>
        <v>O</v>
      </c>
      <c r="P2413" s="58" t="str">
        <f t="shared" si="2266"/>
        <v>O</v>
      </c>
      <c r="Q2413" s="58" t="str">
        <f t="shared" si="2266"/>
        <v>O</v>
      </c>
      <c r="T2413" s="257"/>
    </row>
    <row r="2414" spans="1:20">
      <c r="A2414" s="780"/>
      <c r="B2414" s="58" t="s">
        <v>34</v>
      </c>
      <c r="C2414" s="58" t="str">
        <f t="shared" ref="C2414:Q2414" si="2267">IF(C9=$V$355,"O",IF(C9=$W$355,"O",IF(C9=$X$355,"O",IF(C9=$Y$355,"O",IF(C9=$Z$355,"O",IF(C9=$AA$355,"O",IF(C9=$AB$355,"O",IF(C9=$AC$355,"O",IF(C9=$AD$355,"O",IF(C9=$AE$355,"O",IF(C9=$AF$355,"O",IF(C9=$AG$355,"O",IF(C9=$AH$355,"O",IF(C9=$AI$355,"O","X"))))))))))))))</f>
        <v>X</v>
      </c>
      <c r="D2414" s="58" t="str">
        <f t="shared" si="2267"/>
        <v>X</v>
      </c>
      <c r="E2414" s="58" t="str">
        <f t="shared" si="2267"/>
        <v>X</v>
      </c>
      <c r="F2414" s="58" t="str">
        <f t="shared" si="2267"/>
        <v>X</v>
      </c>
      <c r="G2414" s="58" t="str">
        <f t="shared" si="2267"/>
        <v>X</v>
      </c>
      <c r="H2414" s="58" t="str">
        <f t="shared" si="2267"/>
        <v>X</v>
      </c>
      <c r="I2414" s="58" t="str">
        <f t="shared" si="2267"/>
        <v>X</v>
      </c>
      <c r="J2414" s="58" t="str">
        <f t="shared" si="2267"/>
        <v>X</v>
      </c>
      <c r="K2414" s="58" t="str">
        <f t="shared" si="2267"/>
        <v>X</v>
      </c>
      <c r="L2414" s="58" t="str">
        <f t="shared" si="2267"/>
        <v>X</v>
      </c>
      <c r="M2414" s="58" t="str">
        <f t="shared" si="2267"/>
        <v>X</v>
      </c>
      <c r="N2414" s="58" t="str">
        <f t="shared" si="2267"/>
        <v>X</v>
      </c>
      <c r="O2414" s="58" t="str">
        <f t="shared" si="2267"/>
        <v>X</v>
      </c>
      <c r="P2414" s="58" t="str">
        <f t="shared" si="2267"/>
        <v>X</v>
      </c>
      <c r="Q2414" s="58" t="str">
        <f t="shared" si="2267"/>
        <v>X</v>
      </c>
      <c r="T2414" s="258"/>
    </row>
    <row r="2415" spans="1:20">
      <c r="A2415" s="780"/>
      <c r="B2415" s="58" t="s">
        <v>35</v>
      </c>
      <c r="C2415" s="58" t="str">
        <f t="shared" ref="C2415:Q2415" si="2268">IF(C10=$V$355,"O",IF(C10=$W$355,"O",IF(C10=$X$355,"O",IF(C10=$Y$355,"O",IF(C10=$Z$355,"O",IF(C10=$AA$355,"O",IF(C10=$AB$355,"O",IF(C10=$AC$355,"O",IF(C10=$AD$355,"O",IF(C10=$AE$355,"O",IF(C10=$AF$355,"O",IF(C10=$AG$355,"O",IF(C10=$AH$355,"O",IF(C10=$AI$355,"O","X"))))))))))))))</f>
        <v>X</v>
      </c>
      <c r="D2415" s="58" t="str">
        <f t="shared" si="2268"/>
        <v>X</v>
      </c>
      <c r="E2415" s="58" t="str">
        <f t="shared" si="2268"/>
        <v>X</v>
      </c>
      <c r="F2415" s="58" t="str">
        <f>IF(F10=$V$355,"O",IF(F10=$W$355,"O",IF(F10=$X$355,"O",IF(F10=$Y$355,"O",IF(F10=$Z$355,"O",IF(F10=$AA$355,"O",IF(F10=$AB$355,"O",IF(F10=$AC$355,"O",IF(F10=$AD$355,"O",IF(F10=$AE$355,"O",IF(F10=$AF$355,"O",IF(F10=$AG$355,"O",IF(F10=$AH$355,"O",IF(F10=$AI$355,"O","X"))))))))))))))</f>
        <v>X</v>
      </c>
      <c r="G2415" s="58" t="str">
        <f t="shared" si="2268"/>
        <v>X</v>
      </c>
      <c r="H2415" s="58" t="str">
        <f t="shared" si="2268"/>
        <v>X</v>
      </c>
      <c r="I2415" s="58" t="str">
        <f t="shared" si="2268"/>
        <v>X</v>
      </c>
      <c r="J2415" s="58" t="str">
        <f t="shared" si="2268"/>
        <v>X</v>
      </c>
      <c r="K2415" s="58" t="str">
        <f t="shared" si="2268"/>
        <v>X</v>
      </c>
      <c r="L2415" s="58" t="str">
        <f t="shared" si="2268"/>
        <v>X</v>
      </c>
      <c r="M2415" s="58" t="str">
        <f t="shared" si="2268"/>
        <v>X</v>
      </c>
      <c r="N2415" s="58" t="str">
        <f t="shared" si="2268"/>
        <v>X</v>
      </c>
      <c r="O2415" s="58" t="str">
        <f t="shared" si="2268"/>
        <v>X</v>
      </c>
      <c r="P2415" s="58" t="str">
        <f t="shared" si="2268"/>
        <v>X</v>
      </c>
      <c r="Q2415" s="58" t="str">
        <f t="shared" si="2268"/>
        <v>X</v>
      </c>
      <c r="T2415" s="258"/>
    </row>
    <row r="2416" spans="1:20">
      <c r="A2416" s="780"/>
      <c r="B2416" s="58" t="s">
        <v>36</v>
      </c>
      <c r="C2416" s="58" t="str">
        <f t="shared" ref="C2416:Q2416" si="2269">IF(C11=$V$355,"O",IF(C11=$W$355,"O",IF(C11=$X$355,"O",IF(C11=$Y$355,"O",IF(C11=$Z$355,"O",IF(C11=$AA$355,"O",IF(C11=$AB$355,"O",IF(C11=$AC$355,"O",IF(C11=$AD$355,"O",IF(C11=$AE$355,"O",IF(C11=$AF$355,"O",IF(C11=$AG$355,"O",IF(C11=$AH$355,"O",IF(C11=$AI$355,"O","X"))))))))))))))</f>
        <v>X</v>
      </c>
      <c r="D2416" s="58" t="str">
        <f t="shared" si="2269"/>
        <v>X</v>
      </c>
      <c r="E2416" s="58" t="str">
        <f t="shared" si="2269"/>
        <v>X</v>
      </c>
      <c r="F2416" s="58" t="str">
        <f t="shared" si="2269"/>
        <v>X</v>
      </c>
      <c r="G2416" s="58" t="str">
        <f t="shared" si="2269"/>
        <v>X</v>
      </c>
      <c r="H2416" s="58" t="str">
        <f t="shared" si="2269"/>
        <v>X</v>
      </c>
      <c r="I2416" s="58" t="str">
        <f t="shared" si="2269"/>
        <v>X</v>
      </c>
      <c r="J2416" s="58" t="str">
        <f t="shared" si="2269"/>
        <v>X</v>
      </c>
      <c r="K2416" s="58" t="str">
        <f t="shared" si="2269"/>
        <v>X</v>
      </c>
      <c r="L2416" s="58" t="str">
        <f t="shared" si="2269"/>
        <v>X</v>
      </c>
      <c r="M2416" s="58" t="str">
        <f t="shared" si="2269"/>
        <v>X</v>
      </c>
      <c r="N2416" s="58" t="str">
        <f t="shared" si="2269"/>
        <v>X</v>
      </c>
      <c r="O2416" s="58" t="str">
        <f t="shared" si="2269"/>
        <v>X</v>
      </c>
      <c r="P2416" s="58" t="str">
        <f t="shared" si="2269"/>
        <v>X</v>
      </c>
      <c r="Q2416" s="58" t="str">
        <f t="shared" si="2269"/>
        <v>X</v>
      </c>
      <c r="T2416" s="258"/>
    </row>
    <row r="2417" spans="1:20">
      <c r="A2417" s="780"/>
      <c r="B2417" s="58" t="s">
        <v>21</v>
      </c>
      <c r="C2417" s="58" t="str">
        <f t="shared" ref="C2417:Q2417" si="2270">IF(C12=$V$355,"O",IF(C12=$W$355,"O",IF(C12=$X$355,"O",IF(C12=$Y$355,"O",IF(C12=$Z$355,"O",IF(C12=$AA$355,"O",IF(C12=$AB$355,"O",IF(C12=$AC$355,"O",IF(C12=$AD$355,"O",IF(C12=$AE$355,"O",IF(C12=$AF$355,"O",IF(C12=$AG$355,"O",IF(C12=$AH$355,"O",IF(C12=$AI$355,"O","X"))))))))))))))</f>
        <v>O</v>
      </c>
      <c r="D2417" s="58" t="str">
        <f t="shared" si="2270"/>
        <v>O</v>
      </c>
      <c r="E2417" s="58" t="str">
        <f t="shared" si="2270"/>
        <v>O</v>
      </c>
      <c r="F2417" s="58" t="str">
        <f t="shared" si="2270"/>
        <v>O</v>
      </c>
      <c r="G2417" s="58" t="str">
        <f t="shared" si="2270"/>
        <v>O</v>
      </c>
      <c r="H2417" s="58" t="str">
        <f t="shared" si="2270"/>
        <v>O</v>
      </c>
      <c r="I2417" s="58" t="str">
        <f t="shared" si="2270"/>
        <v>O</v>
      </c>
      <c r="J2417" s="58" t="str">
        <f t="shared" si="2270"/>
        <v>O</v>
      </c>
      <c r="K2417" s="58" t="str">
        <f t="shared" si="2270"/>
        <v>O</v>
      </c>
      <c r="L2417" s="58" t="str">
        <f t="shared" si="2270"/>
        <v>O</v>
      </c>
      <c r="M2417" s="58" t="str">
        <f t="shared" si="2270"/>
        <v>O</v>
      </c>
      <c r="N2417" s="58" t="str">
        <f t="shared" si="2270"/>
        <v>O</v>
      </c>
      <c r="O2417" s="58" t="str">
        <f t="shared" si="2270"/>
        <v>O</v>
      </c>
      <c r="P2417" s="58" t="str">
        <f t="shared" si="2270"/>
        <v>O</v>
      </c>
      <c r="Q2417" s="58" t="str">
        <f t="shared" si="2270"/>
        <v>O</v>
      </c>
      <c r="T2417" s="258"/>
    </row>
    <row r="2418" spans="1:20">
      <c r="A2418" s="781"/>
      <c r="B2418" s="30" t="s">
        <v>46</v>
      </c>
      <c r="C2418" s="47">
        <f>COUNTIF(C2412:C2417,"O")</f>
        <v>3</v>
      </c>
      <c r="D2418" s="47">
        <f t="shared" ref="D2418:P2418" si="2271">COUNTIF(D2412:D2417,"O")</f>
        <v>3</v>
      </c>
      <c r="E2418" s="47">
        <f t="shared" si="2271"/>
        <v>3</v>
      </c>
      <c r="F2418" s="47">
        <f t="shared" si="2271"/>
        <v>3</v>
      </c>
      <c r="G2418" s="47">
        <f t="shared" si="2271"/>
        <v>3</v>
      </c>
      <c r="H2418" s="47">
        <f t="shared" si="2271"/>
        <v>3</v>
      </c>
      <c r="I2418" s="47">
        <f t="shared" si="2271"/>
        <v>3</v>
      </c>
      <c r="J2418" s="47">
        <f t="shared" si="2271"/>
        <v>3</v>
      </c>
      <c r="K2418" s="47">
        <f t="shared" si="2271"/>
        <v>3</v>
      </c>
      <c r="L2418" s="47">
        <f t="shared" si="2271"/>
        <v>3</v>
      </c>
      <c r="M2418" s="47">
        <f t="shared" si="2271"/>
        <v>3</v>
      </c>
      <c r="N2418" s="47">
        <f t="shared" si="2271"/>
        <v>3</v>
      </c>
      <c r="O2418" s="47">
        <f t="shared" si="2271"/>
        <v>3</v>
      </c>
      <c r="P2418" s="47">
        <f t="shared" si="2271"/>
        <v>3</v>
      </c>
      <c r="Q2418" s="47">
        <f>COUNTIF(Q2412:Q2417,"O")</f>
        <v>3</v>
      </c>
      <c r="T2418" s="257"/>
    </row>
    <row r="2419" spans="1:20">
      <c r="A2419" s="779">
        <v>340</v>
      </c>
      <c r="B2419" s="58" t="s">
        <v>32</v>
      </c>
      <c r="C2419" s="58" t="str">
        <f t="shared" ref="C2419:Q2419" si="2272">IF(C7=$V$356,"O",IF(C7=$W$356,"O",IF(C7=$X$356,"O",IF(C7=$Y$356,"O",IF(C7=$Z$356,"O",IF(C7=$AA$356,"O",IF(C7=$AB$356,"O",IF(C7=$AC$356,"O",IF(C7=$AD$356,"O",IF(C7=$AE$356,"O",IF(C7=$AF$356,"O",IF(C7=$AG$356,"O",IF(C7=$AH$356,"O",IF(C7=$AI$356,"O",IF(C7=$AJ$356,"O",IF(C7=$AK$356,"O",IF(C7=$AL$356,"O","X")))))))))))))))))</f>
        <v>X</v>
      </c>
      <c r="D2419" s="58" t="str">
        <f t="shared" si="2272"/>
        <v>X</v>
      </c>
      <c r="E2419" s="58" t="str">
        <f t="shared" si="2272"/>
        <v>X</v>
      </c>
      <c r="F2419" s="58" t="str">
        <f t="shared" si="2272"/>
        <v>X</v>
      </c>
      <c r="G2419" s="58" t="str">
        <f t="shared" si="2272"/>
        <v>X</v>
      </c>
      <c r="H2419" s="58" t="str">
        <f t="shared" si="2272"/>
        <v>X</v>
      </c>
      <c r="I2419" s="58" t="str">
        <f t="shared" si="2272"/>
        <v>X</v>
      </c>
      <c r="J2419" s="58" t="str">
        <f t="shared" si="2272"/>
        <v>X</v>
      </c>
      <c r="K2419" s="58" t="str">
        <f t="shared" si="2272"/>
        <v>X</v>
      </c>
      <c r="L2419" s="58" t="str">
        <f t="shared" si="2272"/>
        <v>X</v>
      </c>
      <c r="M2419" s="58" t="str">
        <f t="shared" si="2272"/>
        <v>X</v>
      </c>
      <c r="N2419" s="58" t="str">
        <f t="shared" si="2272"/>
        <v>X</v>
      </c>
      <c r="O2419" s="58" t="str">
        <f t="shared" si="2272"/>
        <v>X</v>
      </c>
      <c r="P2419" s="58" t="str">
        <f t="shared" si="2272"/>
        <v>X</v>
      </c>
      <c r="Q2419" s="58" t="str">
        <f t="shared" si="2272"/>
        <v>X</v>
      </c>
      <c r="T2419" s="258"/>
    </row>
    <row r="2420" spans="1:20">
      <c r="A2420" s="780"/>
      <c r="B2420" s="58" t="s">
        <v>33</v>
      </c>
      <c r="C2420" s="58" t="str">
        <f t="shared" ref="C2420:Q2420" si="2273">IF(C8=$V$356,"O",IF(C8=$W$356,"O",IF(C8=$X$356,"O",IF(C8=$Y$356,"O",IF(C8=$Z$356,"O",IF(C8=$AA$356,"O",IF(C8=$AB$356,"O",IF(C8=$AC$356,"O",IF(C8=$AD$356,"O",IF(C8=$AE$356,"O",IF(C8=$AF$356,"O",IF(C8=$AG$356,"O",IF(C8=$AH$356,"O",IF(C8=$AI$356,"O",IF(C8=$AJ$356,"O",IF(C8=$AK$356,"O",IF(C8=$AL$356,"O","X")))))))))))))))))</f>
        <v>X</v>
      </c>
      <c r="D2420" s="58" t="str">
        <f t="shared" si="2273"/>
        <v>X</v>
      </c>
      <c r="E2420" s="58" t="str">
        <f t="shared" si="2273"/>
        <v>X</v>
      </c>
      <c r="F2420" s="58" t="str">
        <f t="shared" si="2273"/>
        <v>X</v>
      </c>
      <c r="G2420" s="58" t="str">
        <f t="shared" si="2273"/>
        <v>X</v>
      </c>
      <c r="H2420" s="58" t="str">
        <f t="shared" si="2273"/>
        <v>X</v>
      </c>
      <c r="I2420" s="58" t="str">
        <f t="shared" si="2273"/>
        <v>X</v>
      </c>
      <c r="J2420" s="58" t="str">
        <f t="shared" si="2273"/>
        <v>X</v>
      </c>
      <c r="K2420" s="58" t="str">
        <f t="shared" si="2273"/>
        <v>X</v>
      </c>
      <c r="L2420" s="58" t="str">
        <f t="shared" si="2273"/>
        <v>X</v>
      </c>
      <c r="M2420" s="58" t="str">
        <f t="shared" si="2273"/>
        <v>X</v>
      </c>
      <c r="N2420" s="58" t="str">
        <f t="shared" si="2273"/>
        <v>X</v>
      </c>
      <c r="O2420" s="58" t="str">
        <f t="shared" si="2273"/>
        <v>X</v>
      </c>
      <c r="P2420" s="58" t="str">
        <f t="shared" si="2273"/>
        <v>X</v>
      </c>
      <c r="Q2420" s="58" t="str">
        <f t="shared" si="2273"/>
        <v>X</v>
      </c>
      <c r="T2420" s="258"/>
    </row>
    <row r="2421" spans="1:20">
      <c r="A2421" s="780"/>
      <c r="B2421" s="58" t="s">
        <v>34</v>
      </c>
      <c r="C2421" s="58" t="str">
        <f t="shared" ref="C2421:Q2421" si="2274">IF(C9=$V$356,"O",IF(C9=$W$356,"O",IF(C9=$X$356,"O",IF(C9=$Y$356,"O",IF(C9=$Z$356,"O",IF(C9=$AA$356,"O",IF(C9=$AB$356,"O",IF(C9=$AC$356,"O",IF(C9=$AD$356,"O",IF(C9=$AE$356,"O",IF(C9=$AF$356,"O",IF(C9=$AG$356,"O",IF(C9=$AH$356,"O",IF(C9=$AI$356,"O",IF(C9=$AJ$356,"O",IF(C9=$AK$356,"O",IF(C9=$AL$356,"O","X")))))))))))))))))</f>
        <v>O</v>
      </c>
      <c r="D2421" s="58" t="str">
        <f t="shared" si="2274"/>
        <v>O</v>
      </c>
      <c r="E2421" s="58" t="str">
        <f t="shared" si="2274"/>
        <v>O</v>
      </c>
      <c r="F2421" s="58" t="str">
        <f t="shared" si="2274"/>
        <v>O</v>
      </c>
      <c r="G2421" s="58" t="str">
        <f t="shared" si="2274"/>
        <v>O</v>
      </c>
      <c r="H2421" s="58" t="str">
        <f t="shared" si="2274"/>
        <v>O</v>
      </c>
      <c r="I2421" s="58" t="str">
        <f t="shared" si="2274"/>
        <v>O</v>
      </c>
      <c r="J2421" s="58" t="str">
        <f t="shared" si="2274"/>
        <v>O</v>
      </c>
      <c r="K2421" s="58" t="str">
        <f t="shared" si="2274"/>
        <v>O</v>
      </c>
      <c r="L2421" s="58" t="str">
        <f t="shared" si="2274"/>
        <v>O</v>
      </c>
      <c r="M2421" s="58" t="str">
        <f t="shared" si="2274"/>
        <v>O</v>
      </c>
      <c r="N2421" s="58" t="str">
        <f t="shared" si="2274"/>
        <v>O</v>
      </c>
      <c r="O2421" s="58" t="str">
        <f t="shared" si="2274"/>
        <v>O</v>
      </c>
      <c r="P2421" s="58" t="str">
        <f t="shared" si="2274"/>
        <v>O</v>
      </c>
      <c r="Q2421" s="58" t="str">
        <f t="shared" si="2274"/>
        <v>O</v>
      </c>
      <c r="T2421" s="258"/>
    </row>
    <row r="2422" spans="1:20">
      <c r="A2422" s="780"/>
      <c r="B2422" s="58" t="s">
        <v>35</v>
      </c>
      <c r="C2422" s="58" t="str">
        <f t="shared" ref="C2422:Q2422" si="2275">IF(C10=$V$356,"O",IF(C10=$W$356,"O",IF(C10=$X$356,"O",IF(C10=$Y$356,"O",IF(C10=$Z$356,"O",IF(C10=$AA$356,"O",IF(C10=$AB$356,"O",IF(C10=$AC$356,"O",IF(C10=$AD$356,"O",IF(C10=$AE$356,"O",IF(C10=$AF$356,"O",IF(C10=$AG$356,"O",IF(C10=$AH$356,"O",IF(C10=$AI$356,"O",IF(C10=$AJ$356,"O",IF(C10=$AK$356,"O",IF(C10=$AL$356,"O","X")))))))))))))))))</f>
        <v>O</v>
      </c>
      <c r="D2422" s="58" t="str">
        <f t="shared" si="2275"/>
        <v>O</v>
      </c>
      <c r="E2422" s="58" t="str">
        <f t="shared" si="2275"/>
        <v>O</v>
      </c>
      <c r="F2422" s="58" t="str">
        <f t="shared" si="2275"/>
        <v>O</v>
      </c>
      <c r="G2422" s="58" t="str">
        <f t="shared" si="2275"/>
        <v>O</v>
      </c>
      <c r="H2422" s="58" t="str">
        <f t="shared" si="2275"/>
        <v>O</v>
      </c>
      <c r="I2422" s="58" t="str">
        <f t="shared" si="2275"/>
        <v>O</v>
      </c>
      <c r="J2422" s="58" t="str">
        <f t="shared" si="2275"/>
        <v>O</v>
      </c>
      <c r="K2422" s="58" t="str">
        <f t="shared" si="2275"/>
        <v>O</v>
      </c>
      <c r="L2422" s="58" t="str">
        <f t="shared" si="2275"/>
        <v>O</v>
      </c>
      <c r="M2422" s="58" t="str">
        <f>IF(M10=$V$356,"O",IF(M10=$W$356,"O",IF(M10=$X$356,"O",IF(M10=$Y$356,"O",IF(M10=$Z$356,"O",IF(M10=$AA$356,"O",IF(M10=$AB$356,"O",IF(M10=$AC$356,"O",IF(M10=$AD$356,"O",IF(M10=$AE$356,"O",IF(M10=$AF$356,"O",IF(M10=$AG$356,"O",IF(M10=$AH$356,"O",IF(M10=$AI$356,"O",IF(M10=$AJ$356,"O",IF(M10=$AK$356,"O",IF(M10=$AL$356,"O","X")))))))))))))))))</f>
        <v>O</v>
      </c>
      <c r="N2422" s="58" t="str">
        <f t="shared" si="2275"/>
        <v>O</v>
      </c>
      <c r="O2422" s="58" t="str">
        <f t="shared" si="2275"/>
        <v>O</v>
      </c>
      <c r="P2422" s="58" t="str">
        <f t="shared" si="2275"/>
        <v>O</v>
      </c>
      <c r="Q2422" s="58" t="str">
        <f t="shared" si="2275"/>
        <v>O</v>
      </c>
    </row>
    <row r="2423" spans="1:20">
      <c r="A2423" s="780"/>
      <c r="B2423" s="58" t="s">
        <v>36</v>
      </c>
      <c r="C2423" s="58" t="str">
        <f t="shared" ref="C2423:Q2423" si="2276">IF(C11=$V$356,"O",IF(C11=$W$356,"O",IF(C11=$X$356,"O",IF(C11=$Y$356,"O",IF(C11=$Z$356,"O",IF(C11=$AA$356,"O",IF(C11=$AB$356,"O",IF(C11=$AC$356,"O",IF(C11=$AD$356,"O",IF(C11=$AE$356,"O",IF(C11=$AF$356,"O",IF(C11=$AG$356,"O",IF(C11=$AH$356,"O",IF(C11=$AI$356,"O",IF(C11=$AJ$356,"O",IF(C11=$AK$356,"O",IF(C11=$AL$356,"O","X")))))))))))))))))</f>
        <v>O</v>
      </c>
      <c r="D2423" s="58" t="str">
        <f t="shared" si="2276"/>
        <v>O</v>
      </c>
      <c r="E2423" s="58" t="str">
        <f t="shared" si="2276"/>
        <v>O</v>
      </c>
      <c r="F2423" s="58" t="str">
        <f t="shared" si="2276"/>
        <v>O</v>
      </c>
      <c r="G2423" s="58" t="str">
        <f t="shared" si="2276"/>
        <v>O</v>
      </c>
      <c r="H2423" s="58" t="str">
        <f t="shared" si="2276"/>
        <v>O</v>
      </c>
      <c r="I2423" s="58" t="str">
        <f t="shared" si="2276"/>
        <v>O</v>
      </c>
      <c r="J2423" s="58" t="str">
        <f t="shared" si="2276"/>
        <v>O</v>
      </c>
      <c r="K2423" s="58" t="str">
        <f t="shared" si="2276"/>
        <v>O</v>
      </c>
      <c r="L2423" s="58" t="str">
        <f t="shared" si="2276"/>
        <v>O</v>
      </c>
      <c r="M2423" s="58" t="str">
        <f t="shared" si="2276"/>
        <v>O</v>
      </c>
      <c r="N2423" s="58" t="str">
        <f t="shared" si="2276"/>
        <v>O</v>
      </c>
      <c r="O2423" s="58" t="str">
        <f t="shared" si="2276"/>
        <v>O</v>
      </c>
      <c r="P2423" s="58" t="str">
        <f t="shared" si="2276"/>
        <v>O</v>
      </c>
      <c r="Q2423" s="58" t="str">
        <f t="shared" si="2276"/>
        <v>O</v>
      </c>
    </row>
    <row r="2424" spans="1:20">
      <c r="A2424" s="780"/>
      <c r="B2424" s="58" t="s">
        <v>21</v>
      </c>
      <c r="C2424" s="58" t="str">
        <f t="shared" ref="C2424:Q2424" si="2277">IF(C12=$V$356,"O",IF(C12=$W$356,"O",IF(C12=$X$356,"O",IF(C12=$Y$356,"O",IF(C12=$Z$356,"O",IF(C12=$AA$356,"O",IF(C12=$AB$356,"O",IF(C12=$AC$356,"O",IF(C12=$AD$356,"O",IF(C12=$AE$356,"O",IF(C12=$AF$356,"O",IF(C12=$AG$356,"O",IF(C12=$AH$356,"O",IF(C12=$AI$356,"O",IF(C12=$AJ$356,"O",IF(C12=$AK$356,"O",IF(C12=$AL$356,"O","X")))))))))))))))))</f>
        <v>X</v>
      </c>
      <c r="D2424" s="58" t="str">
        <f t="shared" si="2277"/>
        <v>X</v>
      </c>
      <c r="E2424" s="58" t="str">
        <f t="shared" si="2277"/>
        <v>X</v>
      </c>
      <c r="F2424" s="58" t="str">
        <f t="shared" si="2277"/>
        <v>X</v>
      </c>
      <c r="G2424" s="58" t="str">
        <f t="shared" si="2277"/>
        <v>X</v>
      </c>
      <c r="H2424" s="58" t="str">
        <f t="shared" si="2277"/>
        <v>X</v>
      </c>
      <c r="I2424" s="58" t="str">
        <f t="shared" si="2277"/>
        <v>X</v>
      </c>
      <c r="J2424" s="58" t="str">
        <f t="shared" si="2277"/>
        <v>X</v>
      </c>
      <c r="K2424" s="58" t="str">
        <f t="shared" si="2277"/>
        <v>X</v>
      </c>
      <c r="L2424" s="58" t="str">
        <f t="shared" si="2277"/>
        <v>X</v>
      </c>
      <c r="M2424" s="58" t="str">
        <f t="shared" si="2277"/>
        <v>X</v>
      </c>
      <c r="N2424" s="58" t="str">
        <f t="shared" si="2277"/>
        <v>X</v>
      </c>
      <c r="O2424" s="58" t="str">
        <f t="shared" si="2277"/>
        <v>X</v>
      </c>
      <c r="P2424" s="58" t="str">
        <f t="shared" si="2277"/>
        <v>X</v>
      </c>
      <c r="Q2424" s="58" t="str">
        <f t="shared" si="2277"/>
        <v>X</v>
      </c>
    </row>
    <row r="2425" spans="1:20">
      <c r="A2425" s="781"/>
      <c r="B2425" s="30" t="s">
        <v>46</v>
      </c>
      <c r="C2425" s="47">
        <f>COUNTIF(C2419:C2424,"O")</f>
        <v>3</v>
      </c>
      <c r="D2425" s="47">
        <f t="shared" ref="D2425:P2425" si="2278">COUNTIF(D2419:D2424,"O")</f>
        <v>3</v>
      </c>
      <c r="E2425" s="47">
        <f t="shared" si="2278"/>
        <v>3</v>
      </c>
      <c r="F2425" s="47">
        <f t="shared" si="2278"/>
        <v>3</v>
      </c>
      <c r="G2425" s="47">
        <f t="shared" si="2278"/>
        <v>3</v>
      </c>
      <c r="H2425" s="47">
        <f t="shared" si="2278"/>
        <v>3</v>
      </c>
      <c r="I2425" s="47">
        <f t="shared" si="2278"/>
        <v>3</v>
      </c>
      <c r="J2425" s="47">
        <f t="shared" si="2278"/>
        <v>3</v>
      </c>
      <c r="K2425" s="47">
        <f t="shared" si="2278"/>
        <v>3</v>
      </c>
      <c r="L2425" s="47">
        <f t="shared" si="2278"/>
        <v>3</v>
      </c>
      <c r="M2425" s="47">
        <f t="shared" si="2278"/>
        <v>3</v>
      </c>
      <c r="N2425" s="47">
        <f t="shared" si="2278"/>
        <v>3</v>
      </c>
      <c r="O2425" s="47">
        <f t="shared" si="2278"/>
        <v>3</v>
      </c>
      <c r="P2425" s="47">
        <f t="shared" si="2278"/>
        <v>3</v>
      </c>
      <c r="Q2425" s="47">
        <f>COUNTIF(Q2419:Q2424,"O")</f>
        <v>3</v>
      </c>
    </row>
    <row r="2426" spans="1:20">
      <c r="A2426" s="22">
        <v>341</v>
      </c>
      <c r="B2426" s="154"/>
      <c r="C2426" s="58" t="str">
        <f>C2411&amp;C2418&amp;C2425</f>
        <v>033</v>
      </c>
      <c r="D2426" s="58" t="str">
        <f>D2411&amp;D2418&amp;D2425</f>
        <v>033</v>
      </c>
      <c r="E2426" s="58" t="str">
        <f t="shared" ref="E2426:M2426" si="2279">E2411&amp;E2418&amp;E2425</f>
        <v>033</v>
      </c>
      <c r="F2426" s="58" t="str">
        <f t="shared" si="2279"/>
        <v>033</v>
      </c>
      <c r="G2426" s="58" t="str">
        <f t="shared" si="2279"/>
        <v>033</v>
      </c>
      <c r="H2426" s="58" t="str">
        <f t="shared" si="2279"/>
        <v>033</v>
      </c>
      <c r="I2426" s="58" t="str">
        <f t="shared" si="2279"/>
        <v>033</v>
      </c>
      <c r="J2426" s="58" t="str">
        <f t="shared" si="2279"/>
        <v>033</v>
      </c>
      <c r="K2426" s="58" t="str">
        <f t="shared" si="2279"/>
        <v>033</v>
      </c>
      <c r="L2426" s="58" t="str">
        <f t="shared" si="2279"/>
        <v>033</v>
      </c>
      <c r="M2426" s="58" t="str">
        <f t="shared" si="2279"/>
        <v>033</v>
      </c>
      <c r="N2426" s="58" t="str">
        <f>N2411&amp;N2418&amp;N2425</f>
        <v>033</v>
      </c>
      <c r="O2426" s="58" t="str">
        <f>O2411&amp;O2418&amp;O2425</f>
        <v>033</v>
      </c>
      <c r="P2426" s="58" t="str">
        <f>P2411&amp;P2418&amp;P2425</f>
        <v>033</v>
      </c>
      <c r="Q2426" s="58" t="str">
        <f>Q2411&amp;Q2418&amp;Q2425</f>
        <v>033</v>
      </c>
    </row>
    <row r="2427" spans="1:20">
      <c r="A2427" s="779">
        <v>342</v>
      </c>
      <c r="B2427" s="58" t="s">
        <v>32</v>
      </c>
      <c r="C2427" s="58" t="str">
        <f t="shared" ref="C2427:Q2427" si="2280">IF(C7=$V$358,"O",IF(C7=$W$358,"O",IF(C7=$X$358,"O",IF(C7=$Y$358,"O",IF(C7=$Z$358,"O",IF(C7=$AA$358,"O",IF(C7=$AB$358,"O",IF(C7=$AC$358,"O",IF(C7=$AD$358,"O",IF(C7=$AE$358,"O",IF(C7=$AF$358,"O",IF(C7=$AG$358,"O",IF(C7=$AH$358,"O",IF(C7=$AI$358,"O","X"))))))))))))))</f>
        <v>X</v>
      </c>
      <c r="D2427" s="58" t="str">
        <f t="shared" si="2280"/>
        <v>X</v>
      </c>
      <c r="E2427" s="58" t="str">
        <f t="shared" si="2280"/>
        <v>X</v>
      </c>
      <c r="F2427" s="58" t="str">
        <f t="shared" si="2280"/>
        <v>X</v>
      </c>
      <c r="G2427" s="58" t="str">
        <f t="shared" si="2280"/>
        <v>X</v>
      </c>
      <c r="H2427" s="58" t="str">
        <f t="shared" si="2280"/>
        <v>X</v>
      </c>
      <c r="I2427" s="58" t="str">
        <f t="shared" si="2280"/>
        <v>X</v>
      </c>
      <c r="J2427" s="58" t="str">
        <f t="shared" si="2280"/>
        <v>X</v>
      </c>
      <c r="K2427" s="58" t="str">
        <f t="shared" si="2280"/>
        <v>X</v>
      </c>
      <c r="L2427" s="58" t="str">
        <f t="shared" si="2280"/>
        <v>X</v>
      </c>
      <c r="M2427" s="58" t="str">
        <f t="shared" si="2280"/>
        <v>X</v>
      </c>
      <c r="N2427" s="58" t="str">
        <f t="shared" si="2280"/>
        <v>X</v>
      </c>
      <c r="O2427" s="58" t="str">
        <f t="shared" si="2280"/>
        <v>X</v>
      </c>
      <c r="P2427" s="58" t="str">
        <f t="shared" si="2280"/>
        <v>X</v>
      </c>
      <c r="Q2427" s="58" t="str">
        <f t="shared" si="2280"/>
        <v>X</v>
      </c>
    </row>
    <row r="2428" spans="1:20">
      <c r="A2428" s="780"/>
      <c r="B2428" s="58" t="s">
        <v>33</v>
      </c>
      <c r="C2428" s="58" t="str">
        <f t="shared" ref="C2428:Q2428" si="2281">IF(C8=$V$358,"O",IF(C8=$W$358,"O",IF(C8=$X$358,"O",IF(C8=$Y$358,"O",IF(C8=$Z$358,"O",IF(C8=$AA$358,"O",IF(C8=$AB$358,"O",IF(C8=$AC$358,"O",IF(C8=$AD$358,"O",IF(C8=$AE$358,"O",IF(C8=$AF$358,"O",IF(C8=$AG$358,"O",IF(C8=$AH$358,"O",IF(C8=$AI$358,"O","X"))))))))))))))</f>
        <v>X</v>
      </c>
      <c r="D2428" s="58" t="str">
        <f t="shared" si="2281"/>
        <v>X</v>
      </c>
      <c r="E2428" s="58" t="str">
        <f t="shared" si="2281"/>
        <v>X</v>
      </c>
      <c r="F2428" s="58" t="str">
        <f t="shared" si="2281"/>
        <v>X</v>
      </c>
      <c r="G2428" s="58" t="str">
        <f t="shared" si="2281"/>
        <v>X</v>
      </c>
      <c r="H2428" s="58" t="str">
        <f t="shared" si="2281"/>
        <v>X</v>
      </c>
      <c r="I2428" s="58" t="str">
        <f t="shared" si="2281"/>
        <v>X</v>
      </c>
      <c r="J2428" s="58" t="str">
        <f t="shared" si="2281"/>
        <v>X</v>
      </c>
      <c r="K2428" s="58" t="str">
        <f t="shared" si="2281"/>
        <v>X</v>
      </c>
      <c r="L2428" s="58" t="str">
        <f t="shared" si="2281"/>
        <v>X</v>
      </c>
      <c r="M2428" s="58" t="str">
        <f t="shared" si="2281"/>
        <v>X</v>
      </c>
      <c r="N2428" s="58" t="str">
        <f t="shared" si="2281"/>
        <v>X</v>
      </c>
      <c r="O2428" s="58" t="str">
        <f t="shared" si="2281"/>
        <v>X</v>
      </c>
      <c r="P2428" s="58" t="str">
        <f t="shared" si="2281"/>
        <v>X</v>
      </c>
      <c r="Q2428" s="58" t="str">
        <f t="shared" si="2281"/>
        <v>X</v>
      </c>
      <c r="S2428" s="257"/>
    </row>
    <row r="2429" spans="1:20">
      <c r="A2429" s="780"/>
      <c r="B2429" s="58" t="s">
        <v>34</v>
      </c>
      <c r="C2429" s="58" t="str">
        <f t="shared" ref="C2429:Q2429" si="2282">IF(C9=$V$358,"O",IF(C9=$W$358,"O",IF(C9=$X$358,"O",IF(C9=$Y$358,"O",IF(C9=$Z$358,"O",IF(C9=$AA$358,"O",IF(C9=$AB$358,"O",IF(C9=$AC$358,"O",IF(C9=$AD$358,"O",IF(C9=$AE$358,"O",IF(C9=$AF$358,"O",IF(C9=$AG$358,"O",IF(C9=$AH$358,"O",IF(C9=$AI$358,"O","X"))))))))))))))</f>
        <v>O</v>
      </c>
      <c r="D2429" s="58" t="str">
        <f t="shared" si="2282"/>
        <v>O</v>
      </c>
      <c r="E2429" s="58" t="str">
        <f t="shared" si="2282"/>
        <v>O</v>
      </c>
      <c r="F2429" s="58" t="str">
        <f t="shared" si="2282"/>
        <v>O</v>
      </c>
      <c r="G2429" s="58" t="str">
        <f t="shared" si="2282"/>
        <v>O</v>
      </c>
      <c r="H2429" s="58" t="str">
        <f t="shared" si="2282"/>
        <v>O</v>
      </c>
      <c r="I2429" s="58" t="str">
        <f t="shared" si="2282"/>
        <v>O</v>
      </c>
      <c r="J2429" s="58" t="str">
        <f t="shared" si="2282"/>
        <v>O</v>
      </c>
      <c r="K2429" s="58" t="str">
        <f t="shared" si="2282"/>
        <v>O</v>
      </c>
      <c r="L2429" s="58" t="str">
        <f t="shared" si="2282"/>
        <v>O</v>
      </c>
      <c r="M2429" s="58" t="str">
        <f t="shared" si="2282"/>
        <v>O</v>
      </c>
      <c r="N2429" s="58" t="str">
        <f t="shared" si="2282"/>
        <v>O</v>
      </c>
      <c r="O2429" s="58" t="str">
        <f t="shared" si="2282"/>
        <v>O</v>
      </c>
      <c r="P2429" s="58" t="str">
        <f t="shared" si="2282"/>
        <v>O</v>
      </c>
      <c r="Q2429" s="58" t="str">
        <f t="shared" si="2282"/>
        <v>O</v>
      </c>
      <c r="S2429" s="257"/>
    </row>
    <row r="2430" spans="1:20">
      <c r="A2430" s="780"/>
      <c r="B2430" s="58" t="s">
        <v>35</v>
      </c>
      <c r="C2430" s="58" t="str">
        <f t="shared" ref="C2430:Q2430" si="2283">IF(C10=$V$358,"O",IF(C10=$W$358,"O",IF(C10=$X$358,"O",IF(C10=$Y$358,"O",IF(C10=$Z$358,"O",IF(C10=$AA$358,"O",IF(C10=$AB$358,"O",IF(C10=$AC$358,"O",IF(C10=$AD$358,"O",IF(C10=$AE$358,"O",IF(C10=$AF$358,"O",IF(C10=$AG$358,"O",IF(C10=$AH$358,"O",IF(C10=$AI$358,"O","X"))))))))))))))</f>
        <v>X</v>
      </c>
      <c r="D2430" s="58" t="str">
        <f>IF(D10=$V$358,"O",IF(D10=$W$358,"O",IF(D10=$X$358,"O",IF(D10=$Y$358,"O",IF(D10=$Z$358,"O",IF(D10=$AA$358,"O",IF(D10=$AB$358,"O",IF(D10=$AC$358,"O",IF(D10=$AD$358,"O",IF(D10=$AE$358,"O",IF(D10=$AF$358,"O",IF(D10=$AG$358,"O",IF(D10=$AH$358,"O",IF(D10=$AI$358,"O","X"))))))))))))))</f>
        <v>X</v>
      </c>
      <c r="E2430" s="58" t="str">
        <f t="shared" si="2283"/>
        <v>X</v>
      </c>
      <c r="F2430" s="58" t="str">
        <f t="shared" si="2283"/>
        <v>X</v>
      </c>
      <c r="G2430" s="58" t="str">
        <f t="shared" si="2283"/>
        <v>X</v>
      </c>
      <c r="H2430" s="58" t="str">
        <f t="shared" si="2283"/>
        <v>X</v>
      </c>
      <c r="I2430" s="58" t="str">
        <f t="shared" si="2283"/>
        <v>X</v>
      </c>
      <c r="J2430" s="58" t="str">
        <f t="shared" si="2283"/>
        <v>X</v>
      </c>
      <c r="K2430" s="58" t="str">
        <f t="shared" si="2283"/>
        <v>X</v>
      </c>
      <c r="L2430" s="58" t="str">
        <f t="shared" si="2283"/>
        <v>X</v>
      </c>
      <c r="M2430" s="58" t="str">
        <f t="shared" si="2283"/>
        <v>X</v>
      </c>
      <c r="N2430" s="58" t="str">
        <f t="shared" si="2283"/>
        <v>X</v>
      </c>
      <c r="O2430" s="58" t="str">
        <f t="shared" si="2283"/>
        <v>X</v>
      </c>
      <c r="P2430" s="58" t="str">
        <f t="shared" si="2283"/>
        <v>X</v>
      </c>
      <c r="Q2430" s="58" t="str">
        <f t="shared" si="2283"/>
        <v>X</v>
      </c>
      <c r="S2430" s="258"/>
    </row>
    <row r="2431" spans="1:20">
      <c r="A2431" s="780"/>
      <c r="B2431" s="58" t="s">
        <v>36</v>
      </c>
      <c r="C2431" s="58" t="str">
        <f t="shared" ref="C2431:Q2431" si="2284">IF(C11=$V$358,"O",IF(C11=$W$358,"O",IF(C11=$X$358,"O",IF(C11=$Y$358,"O",IF(C11=$Z$358,"O",IF(C11=$AA$358,"O",IF(C11=$AB$358,"O",IF(C11=$AC$358,"O",IF(C11=$AD$358,"O",IF(C11=$AE$358,"O",IF(C11=$AF$358,"O",IF(C11=$AG$358,"O",IF(C11=$AH$358,"O",IF(C11=$AI$358,"O","X"))))))))))))))</f>
        <v>X</v>
      </c>
      <c r="D2431" s="58" t="str">
        <f t="shared" si="2284"/>
        <v>X</v>
      </c>
      <c r="E2431" s="58" t="str">
        <f t="shared" si="2284"/>
        <v>X</v>
      </c>
      <c r="F2431" s="58" t="str">
        <f t="shared" si="2284"/>
        <v>X</v>
      </c>
      <c r="G2431" s="58" t="str">
        <f t="shared" si="2284"/>
        <v>X</v>
      </c>
      <c r="H2431" s="58" t="str">
        <f t="shared" si="2284"/>
        <v>X</v>
      </c>
      <c r="I2431" s="58" t="str">
        <f t="shared" si="2284"/>
        <v>X</v>
      </c>
      <c r="J2431" s="58" t="str">
        <f t="shared" si="2284"/>
        <v>X</v>
      </c>
      <c r="K2431" s="58" t="str">
        <f t="shared" si="2284"/>
        <v>X</v>
      </c>
      <c r="L2431" s="58" t="str">
        <f t="shared" si="2284"/>
        <v>X</v>
      </c>
      <c r="M2431" s="58" t="str">
        <f t="shared" si="2284"/>
        <v>X</v>
      </c>
      <c r="N2431" s="58" t="str">
        <f t="shared" si="2284"/>
        <v>X</v>
      </c>
      <c r="O2431" s="58" t="str">
        <f t="shared" si="2284"/>
        <v>X</v>
      </c>
      <c r="P2431" s="58" t="str">
        <f t="shared" si="2284"/>
        <v>X</v>
      </c>
      <c r="Q2431" s="58" t="str">
        <f t="shared" si="2284"/>
        <v>X</v>
      </c>
      <c r="S2431" s="257"/>
    </row>
    <row r="2432" spans="1:20">
      <c r="A2432" s="780"/>
      <c r="B2432" s="58" t="s">
        <v>21</v>
      </c>
      <c r="C2432" s="58" t="str">
        <f t="shared" ref="C2432:Q2432" si="2285">IF(C12=$V$358,"O",IF(C12=$W$358,"O",IF(C12=$X$358,"O",IF(C12=$Y$358,"O",IF(C12=$Z$358,"O",IF(C12=$AA$358,"O",IF(C12=$AB$358,"O",IF(C12=$AC$358,"O",IF(C12=$AD$358,"O",IF(C12=$AE$358,"O",IF(C12=$AF$358,"O",IF(C12=$AG$358,"O",IF(C12=$AH$358,"O",IF(C12=$AI$358,"O","X"))))))))))))))</f>
        <v>X</v>
      </c>
      <c r="D2432" s="58" t="str">
        <f t="shared" si="2285"/>
        <v>X</v>
      </c>
      <c r="E2432" s="58" t="str">
        <f t="shared" si="2285"/>
        <v>X</v>
      </c>
      <c r="F2432" s="58" t="str">
        <f t="shared" si="2285"/>
        <v>X</v>
      </c>
      <c r="G2432" s="58" t="str">
        <f t="shared" si="2285"/>
        <v>X</v>
      </c>
      <c r="H2432" s="58" t="str">
        <f t="shared" si="2285"/>
        <v>X</v>
      </c>
      <c r="I2432" s="58" t="str">
        <f t="shared" si="2285"/>
        <v>X</v>
      </c>
      <c r="J2432" s="58" t="str">
        <f t="shared" si="2285"/>
        <v>X</v>
      </c>
      <c r="K2432" s="58" t="str">
        <f t="shared" si="2285"/>
        <v>X</v>
      </c>
      <c r="L2432" s="58" t="str">
        <f t="shared" si="2285"/>
        <v>X</v>
      </c>
      <c r="M2432" s="58" t="str">
        <f t="shared" si="2285"/>
        <v>X</v>
      </c>
      <c r="N2432" s="58" t="str">
        <f t="shared" si="2285"/>
        <v>X</v>
      </c>
      <c r="O2432" s="58" t="str">
        <f t="shared" si="2285"/>
        <v>X</v>
      </c>
      <c r="P2432" s="58" t="str">
        <f t="shared" si="2285"/>
        <v>X</v>
      </c>
      <c r="Q2432" s="58" t="str">
        <f t="shared" si="2285"/>
        <v>X</v>
      </c>
      <c r="S2432" s="258"/>
    </row>
    <row r="2433" spans="1:19">
      <c r="A2433" s="781"/>
      <c r="B2433" s="30" t="s">
        <v>46</v>
      </c>
      <c r="C2433" s="47">
        <f>COUNTIF(C2427:C2432,"O")</f>
        <v>1</v>
      </c>
      <c r="D2433" s="47">
        <f t="shared" ref="D2433:P2433" si="2286">COUNTIF(D2427:D2432,"O")</f>
        <v>1</v>
      </c>
      <c r="E2433" s="47">
        <f t="shared" si="2286"/>
        <v>1</v>
      </c>
      <c r="F2433" s="47">
        <f t="shared" si="2286"/>
        <v>1</v>
      </c>
      <c r="G2433" s="47">
        <f t="shared" si="2286"/>
        <v>1</v>
      </c>
      <c r="H2433" s="47">
        <f t="shared" si="2286"/>
        <v>1</v>
      </c>
      <c r="I2433" s="47">
        <f t="shared" si="2286"/>
        <v>1</v>
      </c>
      <c r="J2433" s="47">
        <f t="shared" si="2286"/>
        <v>1</v>
      </c>
      <c r="K2433" s="47">
        <f t="shared" si="2286"/>
        <v>1</v>
      </c>
      <c r="L2433" s="47">
        <f t="shared" si="2286"/>
        <v>1</v>
      </c>
      <c r="M2433" s="47">
        <f t="shared" si="2286"/>
        <v>1</v>
      </c>
      <c r="N2433" s="47">
        <f t="shared" si="2286"/>
        <v>1</v>
      </c>
      <c r="O2433" s="47">
        <f t="shared" si="2286"/>
        <v>1</v>
      </c>
      <c r="P2433" s="47">
        <f t="shared" si="2286"/>
        <v>1</v>
      </c>
      <c r="Q2433" s="47">
        <f>COUNTIF(Q2427:Q2432,"O")</f>
        <v>1</v>
      </c>
      <c r="S2433" s="258"/>
    </row>
    <row r="2434" spans="1:19">
      <c r="A2434" s="779">
        <v>343</v>
      </c>
      <c r="B2434" s="58" t="s">
        <v>32</v>
      </c>
      <c r="C2434" s="58" t="str">
        <f t="shared" ref="C2434:Q2434" si="2287">IF(C7=$V$359,"O",IF(C7=$W$359,"O",IF(C7=$X$359,"O",IF(C7=$Y$359,"O",IF(C7=$Z$359,"O",IF(C7=$AA$359,"O",IF(C7=$AB$359,"O",IF(C7=$AC$359,"O",IF(C7=$AD$359,"O",IF(C7=$AE$359,"O",IF(C7=$AF$359,"O",IF(C7=$AG$359,"O",IF(C7=$AH$359,"O","X")))))))))))))</f>
        <v>X</v>
      </c>
      <c r="D2434" s="58" t="str">
        <f t="shared" si="2287"/>
        <v>X</v>
      </c>
      <c r="E2434" s="58" t="str">
        <f t="shared" si="2287"/>
        <v>X</v>
      </c>
      <c r="F2434" s="58" t="str">
        <f t="shared" si="2287"/>
        <v>X</v>
      </c>
      <c r="G2434" s="58" t="str">
        <f t="shared" si="2287"/>
        <v>X</v>
      </c>
      <c r="H2434" s="58" t="str">
        <f t="shared" si="2287"/>
        <v>X</v>
      </c>
      <c r="I2434" s="58" t="str">
        <f t="shared" si="2287"/>
        <v>X</v>
      </c>
      <c r="J2434" s="58" t="str">
        <f t="shared" si="2287"/>
        <v>X</v>
      </c>
      <c r="K2434" s="58" t="str">
        <f t="shared" si="2287"/>
        <v>X</v>
      </c>
      <c r="L2434" s="58" t="str">
        <f t="shared" si="2287"/>
        <v>X</v>
      </c>
      <c r="M2434" s="58" t="str">
        <f t="shared" si="2287"/>
        <v>X</v>
      </c>
      <c r="N2434" s="58" t="str">
        <f t="shared" si="2287"/>
        <v>X</v>
      </c>
      <c r="O2434" s="58" t="str">
        <f t="shared" si="2287"/>
        <v>X</v>
      </c>
      <c r="P2434" s="58" t="str">
        <f t="shared" si="2287"/>
        <v>X</v>
      </c>
      <c r="Q2434" s="58" t="str">
        <f t="shared" si="2287"/>
        <v>X</v>
      </c>
      <c r="S2434" s="258"/>
    </row>
    <row r="2435" spans="1:19">
      <c r="A2435" s="780"/>
      <c r="B2435" s="58" t="s">
        <v>33</v>
      </c>
      <c r="C2435" s="58" t="str">
        <f t="shared" ref="C2435:Q2435" si="2288">IF(C8=$V$359,"O",IF(C8=$W$359,"O",IF(C8=$X$359,"O",IF(C8=$Y$359,"O",IF(C8=$Z$359,"O",IF(C8=$AA$359,"O",IF(C8=$AB$359,"O",IF(C8=$AC$359,"O",IF(C8=$AD$359,"O",IF(C8=$AE$359,"O",IF(C8=$AF$359,"O",IF(C8=$AG$359,"O",IF(C8=$AH$359,"O","X")))))))))))))</f>
        <v>X</v>
      </c>
      <c r="D2435" s="58" t="str">
        <f t="shared" si="2288"/>
        <v>X</v>
      </c>
      <c r="E2435" s="58" t="str">
        <f t="shared" si="2288"/>
        <v>X</v>
      </c>
      <c r="F2435" s="58" t="str">
        <f t="shared" si="2288"/>
        <v>X</v>
      </c>
      <c r="G2435" s="58" t="str">
        <f t="shared" si="2288"/>
        <v>X</v>
      </c>
      <c r="H2435" s="58" t="str">
        <f t="shared" si="2288"/>
        <v>X</v>
      </c>
      <c r="I2435" s="58" t="str">
        <f t="shared" si="2288"/>
        <v>X</v>
      </c>
      <c r="J2435" s="58" t="str">
        <f t="shared" si="2288"/>
        <v>X</v>
      </c>
      <c r="K2435" s="58" t="str">
        <f t="shared" si="2288"/>
        <v>X</v>
      </c>
      <c r="L2435" s="58" t="str">
        <f t="shared" si="2288"/>
        <v>X</v>
      </c>
      <c r="M2435" s="58" t="str">
        <f t="shared" si="2288"/>
        <v>X</v>
      </c>
      <c r="N2435" s="58" t="str">
        <f t="shared" si="2288"/>
        <v>X</v>
      </c>
      <c r="O2435" s="58" t="str">
        <f t="shared" si="2288"/>
        <v>X</v>
      </c>
      <c r="P2435" s="58" t="str">
        <f t="shared" si="2288"/>
        <v>X</v>
      </c>
      <c r="Q2435" s="58" t="str">
        <f t="shared" si="2288"/>
        <v>X</v>
      </c>
      <c r="S2435" s="258"/>
    </row>
    <row r="2436" spans="1:19">
      <c r="A2436" s="780"/>
      <c r="B2436" s="58" t="s">
        <v>34</v>
      </c>
      <c r="C2436" s="58" t="str">
        <f t="shared" ref="C2436:Q2436" si="2289">IF(C9=$V$359,"O",IF(C9=$W$359,"O",IF(C9=$X$359,"O",IF(C9=$Y$359,"O",IF(C9=$Z$359,"O",IF(C9=$AA$359,"O",IF(C9=$AB$359,"O",IF(C9=$AC$359,"O",IF(C9=$AD$359,"O",IF(C9=$AE$359,"O",IF(C9=$AF$359,"O",IF(C9=$AG$359,"O",IF(C9=$AH$359,"O","X")))))))))))))</f>
        <v>X</v>
      </c>
      <c r="D2436" s="58" t="str">
        <f t="shared" si="2289"/>
        <v>X</v>
      </c>
      <c r="E2436" s="58" t="str">
        <f t="shared" si="2289"/>
        <v>X</v>
      </c>
      <c r="F2436" s="58" t="str">
        <f t="shared" si="2289"/>
        <v>X</v>
      </c>
      <c r="G2436" s="58" t="str">
        <f t="shared" si="2289"/>
        <v>X</v>
      </c>
      <c r="H2436" s="58" t="str">
        <f t="shared" si="2289"/>
        <v>X</v>
      </c>
      <c r="I2436" s="58" t="str">
        <f t="shared" si="2289"/>
        <v>X</v>
      </c>
      <c r="J2436" s="58" t="str">
        <f t="shared" si="2289"/>
        <v>X</v>
      </c>
      <c r="K2436" s="58" t="str">
        <f t="shared" si="2289"/>
        <v>X</v>
      </c>
      <c r="L2436" s="58" t="str">
        <f t="shared" si="2289"/>
        <v>X</v>
      </c>
      <c r="M2436" s="58" t="str">
        <f t="shared" si="2289"/>
        <v>X</v>
      </c>
      <c r="N2436" s="58" t="str">
        <f t="shared" si="2289"/>
        <v>X</v>
      </c>
      <c r="O2436" s="58" t="str">
        <f t="shared" si="2289"/>
        <v>X</v>
      </c>
      <c r="P2436" s="58" t="str">
        <f t="shared" si="2289"/>
        <v>X</v>
      </c>
      <c r="Q2436" s="58" t="str">
        <f t="shared" si="2289"/>
        <v>X</v>
      </c>
      <c r="S2436" s="258"/>
    </row>
    <row r="2437" spans="1:19">
      <c r="A2437" s="780"/>
      <c r="B2437" s="58" t="s">
        <v>35</v>
      </c>
      <c r="C2437" s="58" t="str">
        <f t="shared" ref="C2437:Q2437" si="2290">IF(C10=$V$359,"O",IF(C10=$W$359,"O",IF(C10=$X$359,"O",IF(C10=$Y$359,"O",IF(C10=$Z$359,"O",IF(C10=$AA$359,"O",IF(C10=$AB$359,"O",IF(C10=$AC$359,"O",IF(C10=$AD$359,"O",IF(C10=$AE$359,"O",IF(C10=$AF$359,"O",IF(C10=$AG$359,"O",IF(C10=$AH$359,"O","X")))))))))))))</f>
        <v>O</v>
      </c>
      <c r="D2437" s="58" t="str">
        <f t="shared" si="2290"/>
        <v>O</v>
      </c>
      <c r="E2437" s="58" t="str">
        <f t="shared" si="2290"/>
        <v>O</v>
      </c>
      <c r="F2437" s="58" t="str">
        <f t="shared" si="2290"/>
        <v>O</v>
      </c>
      <c r="G2437" s="58" t="str">
        <f t="shared" si="2290"/>
        <v>O</v>
      </c>
      <c r="H2437" s="58" t="str">
        <f t="shared" si="2290"/>
        <v>O</v>
      </c>
      <c r="I2437" s="58" t="str">
        <f t="shared" si="2290"/>
        <v>O</v>
      </c>
      <c r="J2437" s="58" t="str">
        <f t="shared" si="2290"/>
        <v>O</v>
      </c>
      <c r="K2437" s="58" t="str">
        <f t="shared" si="2290"/>
        <v>O</v>
      </c>
      <c r="L2437" s="58" t="str">
        <f t="shared" si="2290"/>
        <v>O</v>
      </c>
      <c r="M2437" s="58" t="str">
        <f>IF(M10=$V$359,"O",IF(M10=$W$359,"O",IF(M10=$X$359,"O",IF(M10=$Y$359,"O",IF(M10=$Z$359,"O",IF(M10=$AA$359,"O",IF(M10=$AB$359,"O",IF(M10=$AC$359,"O",IF(M10=$AD$359,"O",IF(M10=$AE$359,"O",IF(M10=$AF$359,"O",IF(M10=$AG$359,"O",IF(M10=$AH$359,"O","X")))))))))))))</f>
        <v>O</v>
      </c>
      <c r="N2437" s="58" t="str">
        <f t="shared" si="2290"/>
        <v>O</v>
      </c>
      <c r="O2437" s="58" t="str">
        <f t="shared" si="2290"/>
        <v>O</v>
      </c>
      <c r="P2437" s="58" t="str">
        <f t="shared" si="2290"/>
        <v>O</v>
      </c>
      <c r="Q2437" s="58" t="str">
        <f t="shared" si="2290"/>
        <v>O</v>
      </c>
      <c r="S2437" s="258"/>
    </row>
    <row r="2438" spans="1:19">
      <c r="A2438" s="780"/>
      <c r="B2438" s="58" t="s">
        <v>36</v>
      </c>
      <c r="C2438" s="58" t="str">
        <f t="shared" ref="C2438:Q2438" si="2291">IF(C11=$V$359,"O",IF(C11=$W$359,"O",IF(C11=$X$359,"O",IF(C11=$Y$359,"O",IF(C11=$Z$359,"O",IF(C11=$AA$359,"O",IF(C11=$AB$359,"O",IF(C11=$AC$359,"O",IF(C11=$AD$359,"O",IF(C11=$AE$359,"O",IF(C11=$AF$359,"O",IF(C11=$AG$359,"O",IF(C11=$AH$359,"O","X")))))))))))))</f>
        <v>X</v>
      </c>
      <c r="D2438" s="58" t="str">
        <f t="shared" si="2291"/>
        <v>X</v>
      </c>
      <c r="E2438" s="58" t="str">
        <f t="shared" si="2291"/>
        <v>X</v>
      </c>
      <c r="F2438" s="58" t="str">
        <f t="shared" si="2291"/>
        <v>X</v>
      </c>
      <c r="G2438" s="58" t="str">
        <f t="shared" si="2291"/>
        <v>X</v>
      </c>
      <c r="H2438" s="58" t="str">
        <f t="shared" si="2291"/>
        <v>X</v>
      </c>
      <c r="I2438" s="58" t="str">
        <f t="shared" si="2291"/>
        <v>X</v>
      </c>
      <c r="J2438" s="58" t="str">
        <f t="shared" si="2291"/>
        <v>X</v>
      </c>
      <c r="K2438" s="58" t="str">
        <f t="shared" si="2291"/>
        <v>X</v>
      </c>
      <c r="L2438" s="58" t="str">
        <f t="shared" si="2291"/>
        <v>X</v>
      </c>
      <c r="M2438" s="58" t="str">
        <f t="shared" si="2291"/>
        <v>X</v>
      </c>
      <c r="N2438" s="58" t="str">
        <f t="shared" si="2291"/>
        <v>X</v>
      </c>
      <c r="O2438" s="58" t="str">
        <f t="shared" si="2291"/>
        <v>X</v>
      </c>
      <c r="P2438" s="58" t="str">
        <f t="shared" si="2291"/>
        <v>X</v>
      </c>
      <c r="Q2438" s="58" t="str">
        <f t="shared" si="2291"/>
        <v>X</v>
      </c>
      <c r="S2438" s="258"/>
    </row>
    <row r="2439" spans="1:19">
      <c r="A2439" s="780"/>
      <c r="B2439" s="58" t="s">
        <v>21</v>
      </c>
      <c r="C2439" s="58" t="str">
        <f t="shared" ref="C2439:Q2439" si="2292">IF(C12=$V$359,"O",IF(C12=$W$359,"O",IF(C12=$X$359,"O",IF(C12=$Y$359,"O",IF(C12=$Z$359,"O",IF(C12=$AA$359,"O",IF(C12=$AB$359,"O",IF(C12=$AC$359,"O",IF(C12=$AD$359,"O",IF(C12=$AE$359,"O",IF(C12=$AF$359,"O",IF(C12=$AG$359,"O",IF(C12=$AH$359,"O","X")))))))))))))</f>
        <v>X</v>
      </c>
      <c r="D2439" s="58" t="str">
        <f t="shared" si="2292"/>
        <v>X</v>
      </c>
      <c r="E2439" s="58" t="str">
        <f t="shared" si="2292"/>
        <v>X</v>
      </c>
      <c r="F2439" s="58" t="str">
        <f t="shared" si="2292"/>
        <v>X</v>
      </c>
      <c r="G2439" s="58" t="str">
        <f t="shared" si="2292"/>
        <v>X</v>
      </c>
      <c r="H2439" s="58" t="str">
        <f t="shared" si="2292"/>
        <v>X</v>
      </c>
      <c r="I2439" s="58" t="str">
        <f t="shared" si="2292"/>
        <v>X</v>
      </c>
      <c r="J2439" s="58" t="str">
        <f t="shared" si="2292"/>
        <v>X</v>
      </c>
      <c r="K2439" s="58" t="str">
        <f t="shared" si="2292"/>
        <v>X</v>
      </c>
      <c r="L2439" s="58" t="str">
        <f t="shared" si="2292"/>
        <v>X</v>
      </c>
      <c r="M2439" s="58" t="str">
        <f t="shared" si="2292"/>
        <v>X</v>
      </c>
      <c r="N2439" s="58" t="str">
        <f t="shared" si="2292"/>
        <v>X</v>
      </c>
      <c r="O2439" s="58" t="str">
        <f t="shared" si="2292"/>
        <v>X</v>
      </c>
      <c r="P2439" s="58" t="str">
        <f t="shared" si="2292"/>
        <v>X</v>
      </c>
      <c r="Q2439" s="58" t="str">
        <f t="shared" si="2292"/>
        <v>X</v>
      </c>
      <c r="S2439" s="258"/>
    </row>
    <row r="2440" spans="1:19">
      <c r="A2440" s="781"/>
      <c r="B2440" s="30" t="s">
        <v>46</v>
      </c>
      <c r="C2440" s="47">
        <f>COUNTIF(C2434:C2439,"O")</f>
        <v>1</v>
      </c>
      <c r="D2440" s="47">
        <f t="shared" ref="D2440:P2440" si="2293">COUNTIF(D2434:D2439,"O")</f>
        <v>1</v>
      </c>
      <c r="E2440" s="47">
        <f t="shared" si="2293"/>
        <v>1</v>
      </c>
      <c r="F2440" s="47">
        <f t="shared" si="2293"/>
        <v>1</v>
      </c>
      <c r="G2440" s="47">
        <f t="shared" si="2293"/>
        <v>1</v>
      </c>
      <c r="H2440" s="47">
        <f t="shared" si="2293"/>
        <v>1</v>
      </c>
      <c r="I2440" s="47">
        <f t="shared" si="2293"/>
        <v>1</v>
      </c>
      <c r="J2440" s="47">
        <f t="shared" si="2293"/>
        <v>1</v>
      </c>
      <c r="K2440" s="47">
        <f t="shared" si="2293"/>
        <v>1</v>
      </c>
      <c r="L2440" s="47">
        <f t="shared" si="2293"/>
        <v>1</v>
      </c>
      <c r="M2440" s="47">
        <f t="shared" si="2293"/>
        <v>1</v>
      </c>
      <c r="N2440" s="47">
        <f t="shared" si="2293"/>
        <v>1</v>
      </c>
      <c r="O2440" s="47">
        <f t="shared" si="2293"/>
        <v>1</v>
      </c>
      <c r="P2440" s="47">
        <f t="shared" si="2293"/>
        <v>1</v>
      </c>
      <c r="Q2440" s="47">
        <f>COUNTIF(Q2434:Q2439,"O")</f>
        <v>1</v>
      </c>
      <c r="S2440" s="258"/>
    </row>
    <row r="2441" spans="1:19">
      <c r="A2441" s="779">
        <v>344</v>
      </c>
      <c r="B2441" s="58" t="s">
        <v>32</v>
      </c>
      <c r="C2441" s="58" t="str">
        <f t="shared" ref="C2441:Q2441" si="2294">IF(C7=$V$360,"O",IF(C7=$W$360,"O",IF(C7=$X$360,"O",IF(C7=$Y$360,"O",IF(C7=$Z$360,"O",IF(C7=$AA$360,"O",IF(C7=$AB$360,"O",IF(C7=$AC$360,"O",IF(C7=$AD$360,"O",IF(C7=$AE$360,"O",IF(C7=$AF$360,"O",IF(C7=$AG$360,"O",IF(C7=$AH$360,"O",IF(C7=$AI$360,"O",IF(C7=$AJ$360,"O",IF(C7=$AK$360,"O",IF(C7=$AL$360,"O",IF(C7=$AM$360,"O","X"))))))))))))))))))</f>
        <v>O</v>
      </c>
      <c r="D2441" s="58" t="str">
        <f t="shared" si="2294"/>
        <v>O</v>
      </c>
      <c r="E2441" s="58" t="str">
        <f t="shared" si="2294"/>
        <v>O</v>
      </c>
      <c r="F2441" s="58" t="str">
        <f t="shared" si="2294"/>
        <v>O</v>
      </c>
      <c r="G2441" s="58" t="str">
        <f t="shared" si="2294"/>
        <v>O</v>
      </c>
      <c r="H2441" s="58" t="str">
        <f t="shared" si="2294"/>
        <v>O</v>
      </c>
      <c r="I2441" s="58" t="str">
        <f t="shared" si="2294"/>
        <v>O</v>
      </c>
      <c r="J2441" s="58" t="str">
        <f t="shared" si="2294"/>
        <v>O</v>
      </c>
      <c r="K2441" s="58" t="str">
        <f t="shared" si="2294"/>
        <v>O</v>
      </c>
      <c r="L2441" s="58" t="str">
        <f t="shared" si="2294"/>
        <v>O</v>
      </c>
      <c r="M2441" s="58" t="str">
        <f t="shared" si="2294"/>
        <v>O</v>
      </c>
      <c r="N2441" s="58" t="str">
        <f t="shared" si="2294"/>
        <v>O</v>
      </c>
      <c r="O2441" s="58" t="str">
        <f t="shared" si="2294"/>
        <v>O</v>
      </c>
      <c r="P2441" s="58" t="str">
        <f t="shared" si="2294"/>
        <v>O</v>
      </c>
      <c r="Q2441" s="58" t="str">
        <f t="shared" si="2294"/>
        <v>O</v>
      </c>
      <c r="S2441" s="258"/>
    </row>
    <row r="2442" spans="1:19">
      <c r="A2442" s="780"/>
      <c r="B2442" s="58" t="s">
        <v>33</v>
      </c>
      <c r="C2442" s="58" t="str">
        <f t="shared" ref="C2442:Q2442" si="2295">IF(C8=$V$360,"O",IF(C8=$W$360,"O",IF(C8=$X$360,"O",IF(C8=$Y$360,"O",IF(C8=$Z$360,"O",IF(C8=$AA$360,"O",IF(C8=$AB$360,"O",IF(C8=$AC$360,"O",IF(C8=$AD$360,"O",IF(C8=$AE$360,"O",IF(C8=$AF$360,"O",IF(C8=$AG$360,"O",IF(C8=$AH$360,"O",IF(C8=$AI$360,"O",IF(C8=$AJ$360,"O",IF(C8=$AK$360,"O",IF(C8=$AL$360,"O",IF(C8=$AM$360,"O","X"))))))))))))))))))</f>
        <v>O</v>
      </c>
      <c r="D2442" s="58" t="str">
        <f t="shared" si="2295"/>
        <v>O</v>
      </c>
      <c r="E2442" s="58" t="str">
        <f t="shared" si="2295"/>
        <v>O</v>
      </c>
      <c r="F2442" s="58" t="str">
        <f t="shared" si="2295"/>
        <v>O</v>
      </c>
      <c r="G2442" s="58" t="str">
        <f t="shared" si="2295"/>
        <v>O</v>
      </c>
      <c r="H2442" s="58" t="str">
        <f t="shared" si="2295"/>
        <v>O</v>
      </c>
      <c r="I2442" s="58" t="str">
        <f t="shared" si="2295"/>
        <v>O</v>
      </c>
      <c r="J2442" s="58" t="str">
        <f t="shared" si="2295"/>
        <v>O</v>
      </c>
      <c r="K2442" s="58" t="str">
        <f t="shared" si="2295"/>
        <v>O</v>
      </c>
      <c r="L2442" s="58" t="str">
        <f t="shared" si="2295"/>
        <v>O</v>
      </c>
      <c r="M2442" s="58" t="str">
        <f t="shared" si="2295"/>
        <v>O</v>
      </c>
      <c r="N2442" s="58" t="str">
        <f t="shared" si="2295"/>
        <v>O</v>
      </c>
      <c r="O2442" s="58" t="str">
        <f t="shared" si="2295"/>
        <v>O</v>
      </c>
      <c r="P2442" s="58" t="str">
        <f t="shared" si="2295"/>
        <v>O</v>
      </c>
      <c r="Q2442" s="58" t="str">
        <f t="shared" si="2295"/>
        <v>O</v>
      </c>
      <c r="S2442" s="257"/>
    </row>
    <row r="2443" spans="1:19">
      <c r="A2443" s="780"/>
      <c r="B2443" s="58" t="s">
        <v>34</v>
      </c>
      <c r="C2443" s="58" t="str">
        <f t="shared" ref="C2443:Q2443" si="2296">IF(C9=$V$360,"O",IF(C9=$W$360,"O",IF(C9=$X$360,"O",IF(C9=$Y$360,"O",IF(C9=$Z$360,"O",IF(C9=$AA$360,"O",IF(C9=$AB$360,"O",IF(C9=$AC$360,"O",IF(C9=$AD$360,"O",IF(C9=$AE$360,"O",IF(C9=$AF$360,"O",IF(C9=$AG$360,"O",IF(C9=$AH$360,"O",IF(C9=$AI$360,"O",IF(C9=$AJ$360,"O",IF(C9=$AK$360,"O",IF(C9=$AL$360,"O",IF(C9=$AM$360,"O","X"))))))))))))))))))</f>
        <v>X</v>
      </c>
      <c r="D2443" s="58" t="str">
        <f t="shared" si="2296"/>
        <v>X</v>
      </c>
      <c r="E2443" s="58" t="str">
        <f t="shared" si="2296"/>
        <v>X</v>
      </c>
      <c r="F2443" s="58" t="str">
        <f t="shared" si="2296"/>
        <v>X</v>
      </c>
      <c r="G2443" s="58" t="str">
        <f t="shared" si="2296"/>
        <v>X</v>
      </c>
      <c r="H2443" s="58" t="str">
        <f t="shared" si="2296"/>
        <v>X</v>
      </c>
      <c r="I2443" s="58" t="str">
        <f t="shared" si="2296"/>
        <v>X</v>
      </c>
      <c r="J2443" s="58" t="str">
        <f t="shared" si="2296"/>
        <v>X</v>
      </c>
      <c r="K2443" s="58" t="str">
        <f t="shared" si="2296"/>
        <v>X</v>
      </c>
      <c r="L2443" s="58" t="str">
        <f t="shared" si="2296"/>
        <v>X</v>
      </c>
      <c r="M2443" s="58" t="str">
        <f t="shared" si="2296"/>
        <v>X</v>
      </c>
      <c r="N2443" s="58" t="str">
        <f t="shared" si="2296"/>
        <v>X</v>
      </c>
      <c r="O2443" s="58" t="str">
        <f t="shared" si="2296"/>
        <v>X</v>
      </c>
      <c r="P2443" s="58" t="str">
        <f t="shared" si="2296"/>
        <v>X</v>
      </c>
      <c r="Q2443" s="58" t="str">
        <f t="shared" si="2296"/>
        <v>X</v>
      </c>
      <c r="S2443" s="258"/>
    </row>
    <row r="2444" spans="1:19">
      <c r="A2444" s="780"/>
      <c r="B2444" s="58" t="s">
        <v>35</v>
      </c>
      <c r="C2444" s="58" t="str">
        <f t="shared" ref="C2444:Q2444" si="2297">IF(C10=$V$360,"O",IF(C10=$W$360,"O",IF(C10=$X$360,"O",IF(C10=$Y$360,"O",IF(C10=$Z$360,"O",IF(C10=$AA$360,"O",IF(C10=$AB$360,"O",IF(C10=$AC$360,"O",IF(C10=$AD$360,"O",IF(C10=$AE$360,"O",IF(C10=$AF$360,"O",IF(C10=$AG$360,"O",IF(C10=$AH$360,"O",IF(C10=$AI$360,"O",IF(C10=$AJ$360,"O",IF(C10=$AK$360,"O",IF(C10=$AL$360,"O",IF(C10=$AM$360,"O","X"))))))))))))))))))</f>
        <v>X</v>
      </c>
      <c r="D2444" s="58" t="str">
        <f>IF(D10=$V$360,"O",IF(D10=$W$360,"O",IF(D10=$X$360,"O",IF(D10=$Y$360,"O",IF(D10=$Z$360,"O",IF(D10=$AA$360,"O",IF(D10=$AB$360,"O",IF(D10=$AC$360,"O",IF(D10=$AD$360,"O",IF(D10=$AE$360,"O",IF(D10=$AF$360,"O",IF(D10=$AG$360,"O",IF(D10=$AH$360,"O",IF(D10=$AI$360,"O",IF(D10=$AJ$360,"O",IF(D10=$AK$360,"O",IF(D10=$AL$360,"O",IF(D10=$AM$360,"O","X"))))))))))))))))))</f>
        <v>X</v>
      </c>
      <c r="E2444" s="58" t="str">
        <f t="shared" si="2297"/>
        <v>X</v>
      </c>
      <c r="F2444" s="58" t="str">
        <f t="shared" si="2297"/>
        <v>X</v>
      </c>
      <c r="G2444" s="58" t="str">
        <f t="shared" si="2297"/>
        <v>X</v>
      </c>
      <c r="H2444" s="58" t="str">
        <f t="shared" si="2297"/>
        <v>X</v>
      </c>
      <c r="I2444" s="58" t="str">
        <f t="shared" si="2297"/>
        <v>X</v>
      </c>
      <c r="J2444" s="58" t="str">
        <f t="shared" si="2297"/>
        <v>X</v>
      </c>
      <c r="K2444" s="58" t="str">
        <f t="shared" si="2297"/>
        <v>X</v>
      </c>
      <c r="L2444" s="58" t="str">
        <f t="shared" si="2297"/>
        <v>X</v>
      </c>
      <c r="M2444" s="58" t="str">
        <f t="shared" si="2297"/>
        <v>X</v>
      </c>
      <c r="N2444" s="58" t="str">
        <f t="shared" si="2297"/>
        <v>X</v>
      </c>
      <c r="O2444" s="58" t="str">
        <f t="shared" si="2297"/>
        <v>X</v>
      </c>
      <c r="P2444" s="58" t="str">
        <f t="shared" si="2297"/>
        <v>X</v>
      </c>
      <c r="Q2444" s="58" t="str">
        <f t="shared" si="2297"/>
        <v>X</v>
      </c>
    </row>
    <row r="2445" spans="1:19">
      <c r="A2445" s="780"/>
      <c r="B2445" s="58" t="s">
        <v>36</v>
      </c>
      <c r="C2445" s="58" t="str">
        <f t="shared" ref="C2445:Q2445" si="2298">IF(C11=$V$360,"O",IF(C11=$W$360,"O",IF(C11=$X$360,"O",IF(C11=$Y$360,"O",IF(C11=$Z$360,"O",IF(C11=$AA$360,"O",IF(C11=$AB$360,"O",IF(C11=$AC$360,"O",IF(C11=$AD$360,"O",IF(C11=$AE$360,"O",IF(C11=$AF$360,"O",IF(C11=$AG$360,"O",IF(C11=$AH$360,"O",IF(C11=$AI$360,"O",IF(C11=$AJ$360,"O",IF(C11=$AK$360,"O",IF(C11=$AL$360,"O",IF(C11=$AM$360,"O","X"))))))))))))))))))</f>
        <v>O</v>
      </c>
      <c r="D2445" s="58" t="str">
        <f t="shared" si="2298"/>
        <v>O</v>
      </c>
      <c r="E2445" s="58" t="str">
        <f t="shared" si="2298"/>
        <v>O</v>
      </c>
      <c r="F2445" s="58" t="str">
        <f t="shared" si="2298"/>
        <v>O</v>
      </c>
      <c r="G2445" s="58" t="str">
        <f t="shared" si="2298"/>
        <v>O</v>
      </c>
      <c r="H2445" s="58" t="str">
        <f t="shared" si="2298"/>
        <v>O</v>
      </c>
      <c r="I2445" s="58" t="str">
        <f t="shared" si="2298"/>
        <v>O</v>
      </c>
      <c r="J2445" s="58" t="str">
        <f t="shared" si="2298"/>
        <v>O</v>
      </c>
      <c r="K2445" s="58" t="str">
        <f t="shared" si="2298"/>
        <v>O</v>
      </c>
      <c r="L2445" s="58" t="str">
        <f t="shared" si="2298"/>
        <v>O</v>
      </c>
      <c r="M2445" s="58" t="str">
        <f t="shared" si="2298"/>
        <v>O</v>
      </c>
      <c r="N2445" s="58" t="str">
        <f t="shared" si="2298"/>
        <v>O</v>
      </c>
      <c r="O2445" s="58" t="str">
        <f t="shared" si="2298"/>
        <v>O</v>
      </c>
      <c r="P2445" s="58" t="str">
        <f t="shared" si="2298"/>
        <v>O</v>
      </c>
      <c r="Q2445" s="58" t="str">
        <f t="shared" si="2298"/>
        <v>O</v>
      </c>
    </row>
    <row r="2446" spans="1:19">
      <c r="A2446" s="780"/>
      <c r="B2446" s="58" t="s">
        <v>21</v>
      </c>
      <c r="C2446" s="58" t="str">
        <f t="shared" ref="C2446:Q2446" si="2299">IF(C12=$V$360,"O",IF(C12=$W$360,"O",IF(C12=$X$360,"O",IF(C12=$Y$360,"O",IF(C12=$Z$360,"O",IF(C12=$AA$360,"O",IF(C12=$AB$360,"O",IF(C12=$AC$360,"O",IF(C12=$AD$360,"O",IF(C12=$AE$360,"O",IF(C12=$AF$360,"O",IF(C12=$AG$360,"O",IF(C12=$AH$360,"O",IF(C12=$AI$360,"O",IF(C12=$AJ$360,"O",IF(C12=$AK$360,"O",IF(C12=$AL$360,"O",IF(C12=$AM$360,"O","X"))))))))))))))))))</f>
        <v>O</v>
      </c>
      <c r="D2446" s="58" t="str">
        <f t="shared" si="2299"/>
        <v>O</v>
      </c>
      <c r="E2446" s="58" t="str">
        <f t="shared" si="2299"/>
        <v>O</v>
      </c>
      <c r="F2446" s="58" t="str">
        <f t="shared" si="2299"/>
        <v>O</v>
      </c>
      <c r="G2446" s="58" t="str">
        <f t="shared" si="2299"/>
        <v>O</v>
      </c>
      <c r="H2446" s="58" t="str">
        <f t="shared" si="2299"/>
        <v>O</v>
      </c>
      <c r="I2446" s="58" t="str">
        <f t="shared" si="2299"/>
        <v>O</v>
      </c>
      <c r="J2446" s="58" t="str">
        <f t="shared" si="2299"/>
        <v>O</v>
      </c>
      <c r="K2446" s="58" t="str">
        <f t="shared" si="2299"/>
        <v>O</v>
      </c>
      <c r="L2446" s="58" t="str">
        <f t="shared" si="2299"/>
        <v>O</v>
      </c>
      <c r="M2446" s="58" t="str">
        <f t="shared" si="2299"/>
        <v>O</v>
      </c>
      <c r="N2446" s="58" t="str">
        <f t="shared" si="2299"/>
        <v>O</v>
      </c>
      <c r="O2446" s="58" t="str">
        <f t="shared" si="2299"/>
        <v>O</v>
      </c>
      <c r="P2446" s="58" t="str">
        <f t="shared" si="2299"/>
        <v>O</v>
      </c>
      <c r="Q2446" s="58" t="str">
        <f t="shared" si="2299"/>
        <v>O</v>
      </c>
    </row>
    <row r="2447" spans="1:19">
      <c r="A2447" s="781"/>
      <c r="B2447" s="30" t="s">
        <v>46</v>
      </c>
      <c r="C2447" s="47">
        <f>COUNTIF(C2441:C2446,"O")</f>
        <v>4</v>
      </c>
      <c r="D2447" s="47">
        <f t="shared" ref="D2447:P2447" si="2300">COUNTIF(D2441:D2446,"O")</f>
        <v>4</v>
      </c>
      <c r="E2447" s="47">
        <f t="shared" si="2300"/>
        <v>4</v>
      </c>
      <c r="F2447" s="47">
        <f t="shared" si="2300"/>
        <v>4</v>
      </c>
      <c r="G2447" s="47">
        <f t="shared" si="2300"/>
        <v>4</v>
      </c>
      <c r="H2447" s="47">
        <f t="shared" si="2300"/>
        <v>4</v>
      </c>
      <c r="I2447" s="47">
        <f t="shared" si="2300"/>
        <v>4</v>
      </c>
      <c r="J2447" s="47">
        <f t="shared" si="2300"/>
        <v>4</v>
      </c>
      <c r="K2447" s="47">
        <f t="shared" si="2300"/>
        <v>4</v>
      </c>
      <c r="L2447" s="47">
        <f t="shared" si="2300"/>
        <v>4</v>
      </c>
      <c r="M2447" s="47">
        <f t="shared" si="2300"/>
        <v>4</v>
      </c>
      <c r="N2447" s="47">
        <f t="shared" si="2300"/>
        <v>4</v>
      </c>
      <c r="O2447" s="47">
        <f t="shared" si="2300"/>
        <v>4</v>
      </c>
      <c r="P2447" s="47">
        <f t="shared" si="2300"/>
        <v>4</v>
      </c>
      <c r="Q2447" s="47">
        <f>COUNTIF(Q2441:Q2446,"O")</f>
        <v>4</v>
      </c>
    </row>
    <row r="2448" spans="1:19">
      <c r="A2448" s="22">
        <v>345</v>
      </c>
      <c r="B2448" s="154"/>
      <c r="C2448" s="58" t="str">
        <f>C2433&amp;C2440&amp;C2447</f>
        <v>114</v>
      </c>
      <c r="D2448" s="58" t="str">
        <f t="shared" ref="D2448:M2448" si="2301">D2433&amp;D2440&amp;D2447</f>
        <v>114</v>
      </c>
      <c r="E2448" s="58" t="str">
        <f t="shared" si="2301"/>
        <v>114</v>
      </c>
      <c r="F2448" s="58" t="str">
        <f t="shared" si="2301"/>
        <v>114</v>
      </c>
      <c r="G2448" s="58" t="str">
        <f t="shared" si="2301"/>
        <v>114</v>
      </c>
      <c r="H2448" s="58" t="str">
        <f t="shared" si="2301"/>
        <v>114</v>
      </c>
      <c r="I2448" s="58" t="str">
        <f t="shared" si="2301"/>
        <v>114</v>
      </c>
      <c r="J2448" s="58" t="str">
        <f t="shared" si="2301"/>
        <v>114</v>
      </c>
      <c r="K2448" s="58" t="str">
        <f t="shared" si="2301"/>
        <v>114</v>
      </c>
      <c r="L2448" s="58" t="str">
        <f t="shared" si="2301"/>
        <v>114</v>
      </c>
      <c r="M2448" s="58" t="str">
        <f t="shared" si="2301"/>
        <v>114</v>
      </c>
      <c r="N2448" s="58" t="str">
        <f>N2433&amp;N2440&amp;N2447</f>
        <v>114</v>
      </c>
      <c r="O2448" s="58" t="str">
        <f>O2433&amp;O2440&amp;O2447</f>
        <v>114</v>
      </c>
      <c r="P2448" s="58" t="str">
        <f>P2433&amp;P2440&amp;P2447</f>
        <v>114</v>
      </c>
      <c r="Q2448" s="58" t="str">
        <f>Q2433&amp;Q2440&amp;Q2447</f>
        <v>114</v>
      </c>
    </row>
    <row r="2449" spans="1:21">
      <c r="A2449" s="779">
        <v>346</v>
      </c>
      <c r="B2449" s="58" t="s">
        <v>32</v>
      </c>
      <c r="C2449" s="58" t="str">
        <f t="shared" ref="C2449:Q2449" si="2302">IF(C7=$V$362,"O",IF(C7=$W$362,"O",IF(C7=$X$362,"O",IF(C7=$Y$362,"O",IF(C7=$Z$362,"O",IF(C7=$AA$362,"O",IF(C7=$AB$362,"O",IF(C7=$AC$362,"O",IF(C7=$AD$362,"O",IF(C7=$AE$362,"O",IF(C7=$AF$362,"O",IF(C7=$AG$362,"O",IF(C7=$AH$362,"O",IF(C7=$AI$362,"O","X"))))))))))))))</f>
        <v>X</v>
      </c>
      <c r="D2449" s="58" t="str">
        <f t="shared" si="2302"/>
        <v>X</v>
      </c>
      <c r="E2449" s="58" t="str">
        <f t="shared" si="2302"/>
        <v>X</v>
      </c>
      <c r="F2449" s="58" t="str">
        <f t="shared" si="2302"/>
        <v>X</v>
      </c>
      <c r="G2449" s="58" t="str">
        <f t="shared" si="2302"/>
        <v>X</v>
      </c>
      <c r="H2449" s="58" t="str">
        <f t="shared" si="2302"/>
        <v>X</v>
      </c>
      <c r="I2449" s="58" t="str">
        <f t="shared" si="2302"/>
        <v>X</v>
      </c>
      <c r="J2449" s="58" t="str">
        <f t="shared" si="2302"/>
        <v>X</v>
      </c>
      <c r="K2449" s="58" t="str">
        <f t="shared" si="2302"/>
        <v>X</v>
      </c>
      <c r="L2449" s="58" t="str">
        <f t="shared" si="2302"/>
        <v>X</v>
      </c>
      <c r="M2449" s="58" t="str">
        <f t="shared" si="2302"/>
        <v>X</v>
      </c>
      <c r="N2449" s="58" t="str">
        <f t="shared" si="2302"/>
        <v>X</v>
      </c>
      <c r="O2449" s="58" t="str">
        <f t="shared" si="2302"/>
        <v>X</v>
      </c>
      <c r="P2449" s="58" t="str">
        <f t="shared" si="2302"/>
        <v>X</v>
      </c>
      <c r="Q2449" s="58" t="str">
        <f t="shared" si="2302"/>
        <v>X</v>
      </c>
    </row>
    <row r="2450" spans="1:21">
      <c r="A2450" s="780"/>
      <c r="B2450" s="58" t="s">
        <v>33</v>
      </c>
      <c r="C2450" s="58" t="str">
        <f t="shared" ref="C2450:Q2450" si="2303">IF(C8=$V$362,"O",IF(C8=$W$362,"O",IF(C8=$X$362,"O",IF(C8=$Y$362,"O",IF(C8=$Z$362,"O",IF(C8=$AA$362,"O",IF(C8=$AB$362,"O",IF(C8=$AC$362,"O",IF(C8=$AD$362,"O",IF(C8=$AE$362,"O",IF(C8=$AF$362,"O",IF(C8=$AG$362,"O",IF(C8=$AH$362,"O",IF(C8=$AI$362,"O","X"))))))))))))))</f>
        <v>O</v>
      </c>
      <c r="D2450" s="58" t="str">
        <f t="shared" si="2303"/>
        <v>O</v>
      </c>
      <c r="E2450" s="58" t="str">
        <f t="shared" si="2303"/>
        <v>O</v>
      </c>
      <c r="F2450" s="58" t="str">
        <f t="shared" si="2303"/>
        <v>O</v>
      </c>
      <c r="G2450" s="58" t="str">
        <f t="shared" si="2303"/>
        <v>O</v>
      </c>
      <c r="H2450" s="58" t="str">
        <f t="shared" si="2303"/>
        <v>O</v>
      </c>
      <c r="I2450" s="58" t="str">
        <f t="shared" si="2303"/>
        <v>O</v>
      </c>
      <c r="J2450" s="58" t="str">
        <f t="shared" si="2303"/>
        <v>O</v>
      </c>
      <c r="K2450" s="58" t="str">
        <f t="shared" si="2303"/>
        <v>O</v>
      </c>
      <c r="L2450" s="58" t="str">
        <f t="shared" si="2303"/>
        <v>O</v>
      </c>
      <c r="M2450" s="58" t="str">
        <f t="shared" si="2303"/>
        <v>O</v>
      </c>
      <c r="N2450" s="58" t="str">
        <f t="shared" si="2303"/>
        <v>O</v>
      </c>
      <c r="O2450" s="58" t="str">
        <f t="shared" si="2303"/>
        <v>O</v>
      </c>
      <c r="P2450" s="58" t="str">
        <f t="shared" si="2303"/>
        <v>O</v>
      </c>
      <c r="Q2450" s="58" t="str">
        <f t="shared" si="2303"/>
        <v>O</v>
      </c>
    </row>
    <row r="2451" spans="1:21">
      <c r="A2451" s="780"/>
      <c r="B2451" s="58" t="s">
        <v>34</v>
      </c>
      <c r="C2451" s="58" t="str">
        <f t="shared" ref="C2451:Q2451" si="2304">IF(C9=$V$362,"O",IF(C9=$W$362,"O",IF(C9=$X$362,"O",IF(C9=$Y$362,"O",IF(C9=$Z$362,"O",IF(C9=$AA$362,"O",IF(C9=$AB$362,"O",IF(C9=$AC$362,"O",IF(C9=$AD$362,"O",IF(C9=$AE$362,"O",IF(C9=$AF$362,"O",IF(C9=$AG$362,"O",IF(C9=$AH$362,"O",IF(C9=$AI$362,"O","X"))))))))))))))</f>
        <v>X</v>
      </c>
      <c r="D2451" s="58" t="str">
        <f t="shared" si="2304"/>
        <v>X</v>
      </c>
      <c r="E2451" s="58" t="str">
        <f t="shared" si="2304"/>
        <v>X</v>
      </c>
      <c r="F2451" s="58" t="str">
        <f t="shared" si="2304"/>
        <v>X</v>
      </c>
      <c r="G2451" s="58" t="str">
        <f t="shared" si="2304"/>
        <v>X</v>
      </c>
      <c r="H2451" s="58" t="str">
        <f t="shared" si="2304"/>
        <v>X</v>
      </c>
      <c r="I2451" s="58" t="str">
        <f t="shared" si="2304"/>
        <v>X</v>
      </c>
      <c r="J2451" s="58" t="str">
        <f t="shared" si="2304"/>
        <v>X</v>
      </c>
      <c r="K2451" s="58" t="str">
        <f t="shared" si="2304"/>
        <v>X</v>
      </c>
      <c r="L2451" s="58" t="str">
        <f t="shared" si="2304"/>
        <v>X</v>
      </c>
      <c r="M2451" s="58" t="str">
        <f t="shared" si="2304"/>
        <v>X</v>
      </c>
      <c r="N2451" s="58" t="str">
        <f>IF(N9=$V$362,"O",IF(N9=$W$362,"O",IF(N9=$X$362,"O",IF(N9=$Y$362,"O",IF(N9=$Z$362,"O",IF(N9=$AA$362,"O",IF(N9=$AB$362,"O",IF(N9=$AC$362,"O",IF(N9=$AD$362,"O",IF(N9=$AE$362,"O",IF(N9=$AF$362,"O",IF(N9=$AG$362,"O",IF(N9=$AH$362,"O",IF(N9=$AI$362,"O","X"))))))))))))))</f>
        <v>X</v>
      </c>
      <c r="O2451" s="58" t="str">
        <f t="shared" si="2304"/>
        <v>X</v>
      </c>
      <c r="P2451" s="58" t="str">
        <f t="shared" si="2304"/>
        <v>X</v>
      </c>
      <c r="Q2451" s="58" t="str">
        <f t="shared" si="2304"/>
        <v>X</v>
      </c>
      <c r="U2451" s="258"/>
    </row>
    <row r="2452" spans="1:21">
      <c r="A2452" s="780"/>
      <c r="B2452" s="58" t="s">
        <v>35</v>
      </c>
      <c r="C2452" s="58" t="str">
        <f t="shared" ref="C2452:Q2452" si="2305">IF(C10=$V$362,"O",IF(C10=$W$362,"O",IF(C10=$X$362,"O",IF(C10=$Y$362,"O",IF(C10=$Z$362,"O",IF(C10=$AA$362,"O",IF(C10=$AB$362,"O",IF(C10=$AC$362,"O",IF(C10=$AD$362,"O",IF(C10=$AE$362,"O",IF(C10=$AF$362,"O",IF(C10=$AG$362,"O",IF(C10=$AH$362,"O",IF(C10=$AI$362,"O","X"))))))))))))))</f>
        <v>X</v>
      </c>
      <c r="D2452" s="58" t="str">
        <f t="shared" si="2305"/>
        <v>X</v>
      </c>
      <c r="E2452" s="58" t="str">
        <f t="shared" si="2305"/>
        <v>X</v>
      </c>
      <c r="F2452" s="58" t="str">
        <f t="shared" si="2305"/>
        <v>X</v>
      </c>
      <c r="G2452" s="58" t="str">
        <f t="shared" si="2305"/>
        <v>X</v>
      </c>
      <c r="H2452" s="58" t="str">
        <f t="shared" si="2305"/>
        <v>X</v>
      </c>
      <c r="I2452" s="58" t="str">
        <f t="shared" si="2305"/>
        <v>X</v>
      </c>
      <c r="J2452" s="58" t="str">
        <f t="shared" si="2305"/>
        <v>X</v>
      </c>
      <c r="K2452" s="58" t="str">
        <f t="shared" si="2305"/>
        <v>X</v>
      </c>
      <c r="L2452" s="58" t="str">
        <f t="shared" si="2305"/>
        <v>X</v>
      </c>
      <c r="M2452" s="58" t="str">
        <f t="shared" si="2305"/>
        <v>X</v>
      </c>
      <c r="N2452" s="58" t="str">
        <f t="shared" si="2305"/>
        <v>X</v>
      </c>
      <c r="O2452" s="58" t="str">
        <f t="shared" si="2305"/>
        <v>X</v>
      </c>
      <c r="P2452" s="58" t="str">
        <f t="shared" si="2305"/>
        <v>X</v>
      </c>
      <c r="Q2452" s="58" t="str">
        <f t="shared" si="2305"/>
        <v>X</v>
      </c>
      <c r="U2452" s="257"/>
    </row>
    <row r="2453" spans="1:21">
      <c r="A2453" s="780"/>
      <c r="B2453" s="58" t="s">
        <v>36</v>
      </c>
      <c r="C2453" s="58" t="str">
        <f t="shared" ref="C2453:Q2453" si="2306">IF(C11=$V$362,"O",IF(C11=$W$362,"O",IF(C11=$X$362,"O",IF(C11=$Y$362,"O",IF(C11=$Z$362,"O",IF(C11=$AA$362,"O",IF(C11=$AB$362,"O",IF(C11=$AC$362,"O",IF(C11=$AD$362,"O",IF(C11=$AE$362,"O",IF(C11=$AF$362,"O",IF(C11=$AG$362,"O",IF(C11=$AH$362,"O",IF(C11=$AI$362,"O","X"))))))))))))))</f>
        <v>X</v>
      </c>
      <c r="D2453" s="58" t="str">
        <f t="shared" si="2306"/>
        <v>X</v>
      </c>
      <c r="E2453" s="58" t="str">
        <f t="shared" si="2306"/>
        <v>X</v>
      </c>
      <c r="F2453" s="58" t="str">
        <f t="shared" si="2306"/>
        <v>X</v>
      </c>
      <c r="G2453" s="58" t="str">
        <f t="shared" si="2306"/>
        <v>X</v>
      </c>
      <c r="H2453" s="58" t="str">
        <f t="shared" si="2306"/>
        <v>X</v>
      </c>
      <c r="I2453" s="58" t="str">
        <f t="shared" si="2306"/>
        <v>X</v>
      </c>
      <c r="J2453" s="58" t="str">
        <f t="shared" si="2306"/>
        <v>X</v>
      </c>
      <c r="K2453" s="58" t="str">
        <f t="shared" si="2306"/>
        <v>X</v>
      </c>
      <c r="L2453" s="58" t="str">
        <f t="shared" si="2306"/>
        <v>X</v>
      </c>
      <c r="M2453" s="58" t="str">
        <f t="shared" si="2306"/>
        <v>X</v>
      </c>
      <c r="N2453" s="58" t="str">
        <f t="shared" si="2306"/>
        <v>X</v>
      </c>
      <c r="O2453" s="58" t="str">
        <f t="shared" si="2306"/>
        <v>X</v>
      </c>
      <c r="P2453" s="58" t="str">
        <f t="shared" si="2306"/>
        <v>X</v>
      </c>
      <c r="Q2453" s="58" t="str">
        <f t="shared" si="2306"/>
        <v>X</v>
      </c>
      <c r="U2453" s="258"/>
    </row>
    <row r="2454" spans="1:21">
      <c r="A2454" s="780"/>
      <c r="B2454" s="58" t="s">
        <v>21</v>
      </c>
      <c r="C2454" s="58" t="str">
        <f t="shared" ref="C2454:Q2454" si="2307">IF(C12=$V$362,"O",IF(C12=$W$362,"O",IF(C12=$X$362,"O",IF(C12=$Y$362,"O",IF(C12=$Z$362,"O",IF(C12=$AA$362,"O",IF(C12=$AB$362,"O",IF(C12=$AC$362,"O",IF(C12=$AD$362,"O",IF(C12=$AE$362,"O",IF(C12=$AF$362,"O",IF(C12=$AG$362,"O",IF(C12=$AH$362,"O",IF(C12=$AI$362,"O","X"))))))))))))))</f>
        <v>X</v>
      </c>
      <c r="D2454" s="58" t="str">
        <f t="shared" si="2307"/>
        <v>X</v>
      </c>
      <c r="E2454" s="58" t="str">
        <f t="shared" si="2307"/>
        <v>X</v>
      </c>
      <c r="F2454" s="58" t="str">
        <f t="shared" si="2307"/>
        <v>X</v>
      </c>
      <c r="G2454" s="58" t="str">
        <f t="shared" si="2307"/>
        <v>X</v>
      </c>
      <c r="H2454" s="58" t="str">
        <f t="shared" si="2307"/>
        <v>X</v>
      </c>
      <c r="I2454" s="58" t="str">
        <f t="shared" si="2307"/>
        <v>X</v>
      </c>
      <c r="J2454" s="58" t="str">
        <f t="shared" si="2307"/>
        <v>X</v>
      </c>
      <c r="K2454" s="58" t="str">
        <f t="shared" si="2307"/>
        <v>X</v>
      </c>
      <c r="L2454" s="58" t="str">
        <f t="shared" si="2307"/>
        <v>X</v>
      </c>
      <c r="M2454" s="58" t="str">
        <f t="shared" si="2307"/>
        <v>X</v>
      </c>
      <c r="N2454" s="58" t="str">
        <f t="shared" si="2307"/>
        <v>X</v>
      </c>
      <c r="O2454" s="58" t="str">
        <f t="shared" si="2307"/>
        <v>X</v>
      </c>
      <c r="P2454" s="58" t="str">
        <f t="shared" si="2307"/>
        <v>X</v>
      </c>
      <c r="Q2454" s="58" t="str">
        <f t="shared" si="2307"/>
        <v>X</v>
      </c>
      <c r="U2454" s="258"/>
    </row>
    <row r="2455" spans="1:21">
      <c r="A2455" s="781"/>
      <c r="B2455" s="30" t="s">
        <v>46</v>
      </c>
      <c r="C2455" s="47">
        <f>COUNTIF(C2449:C2454,"O")</f>
        <v>1</v>
      </c>
      <c r="D2455" s="47">
        <f t="shared" ref="D2455:P2455" si="2308">COUNTIF(D2449:D2454,"O")</f>
        <v>1</v>
      </c>
      <c r="E2455" s="47">
        <f t="shared" si="2308"/>
        <v>1</v>
      </c>
      <c r="F2455" s="47">
        <f t="shared" si="2308"/>
        <v>1</v>
      </c>
      <c r="G2455" s="47">
        <f t="shared" si="2308"/>
        <v>1</v>
      </c>
      <c r="H2455" s="47">
        <f t="shared" si="2308"/>
        <v>1</v>
      </c>
      <c r="I2455" s="47">
        <f t="shared" si="2308"/>
        <v>1</v>
      </c>
      <c r="J2455" s="47">
        <f t="shared" si="2308"/>
        <v>1</v>
      </c>
      <c r="K2455" s="47">
        <f t="shared" si="2308"/>
        <v>1</v>
      </c>
      <c r="L2455" s="47">
        <f t="shared" si="2308"/>
        <v>1</v>
      </c>
      <c r="M2455" s="47">
        <f t="shared" si="2308"/>
        <v>1</v>
      </c>
      <c r="N2455" s="47">
        <f t="shared" si="2308"/>
        <v>1</v>
      </c>
      <c r="O2455" s="47">
        <f t="shared" si="2308"/>
        <v>1</v>
      </c>
      <c r="P2455" s="47">
        <f t="shared" si="2308"/>
        <v>1</v>
      </c>
      <c r="Q2455" s="47">
        <f>COUNTIF(Q2449:Q2454,"O")</f>
        <v>1</v>
      </c>
      <c r="U2455" s="258"/>
    </row>
    <row r="2456" spans="1:21">
      <c r="A2456" s="779">
        <v>347</v>
      </c>
      <c r="B2456" s="58" t="s">
        <v>32</v>
      </c>
      <c r="C2456" s="58" t="str">
        <f t="shared" ref="C2456:Q2456" si="2309">IF(C7=$V$363,"O",IF(C7=$W$363,"O",IF(C7=$X$363,"O",IF(C7=$Y$363,"O",IF(C7=$Z$363,"O",IF(C7=$AA$363,"O",IF(C7=$AB$363,"O",IF(C7=$AC$363,"O",IF(C7=$AD$363,"O",IF(C7=$AE$363,"O",IF(C7=$AF$363,"O",IF(C7=$AG$363,"O",IF(C7=$AH$363,"O",IF(C7=$AI$363,"O","X"))))))))))))))</f>
        <v>O</v>
      </c>
      <c r="D2456" s="58" t="str">
        <f t="shared" si="2309"/>
        <v>O</v>
      </c>
      <c r="E2456" s="58" t="str">
        <f t="shared" si="2309"/>
        <v>O</v>
      </c>
      <c r="F2456" s="58" t="str">
        <f t="shared" si="2309"/>
        <v>O</v>
      </c>
      <c r="G2456" s="58" t="str">
        <f t="shared" si="2309"/>
        <v>O</v>
      </c>
      <c r="H2456" s="58" t="str">
        <f t="shared" si="2309"/>
        <v>O</v>
      </c>
      <c r="I2456" s="58" t="str">
        <f t="shared" si="2309"/>
        <v>O</v>
      </c>
      <c r="J2456" s="58" t="str">
        <f t="shared" si="2309"/>
        <v>O</v>
      </c>
      <c r="K2456" s="58" t="str">
        <f t="shared" si="2309"/>
        <v>O</v>
      </c>
      <c r="L2456" s="58" t="str">
        <f t="shared" si="2309"/>
        <v>O</v>
      </c>
      <c r="M2456" s="58" t="str">
        <f t="shared" si="2309"/>
        <v>O</v>
      </c>
      <c r="N2456" s="58" t="str">
        <f t="shared" si="2309"/>
        <v>O</v>
      </c>
      <c r="O2456" s="58" t="str">
        <f t="shared" si="2309"/>
        <v>O</v>
      </c>
      <c r="P2456" s="58" t="str">
        <f t="shared" si="2309"/>
        <v>O</v>
      </c>
      <c r="Q2456" s="58" t="str">
        <f t="shared" si="2309"/>
        <v>O</v>
      </c>
      <c r="U2456" s="258"/>
    </row>
    <row r="2457" spans="1:21">
      <c r="A2457" s="780"/>
      <c r="B2457" s="58" t="s">
        <v>33</v>
      </c>
      <c r="C2457" s="58" t="str">
        <f t="shared" ref="C2457:Q2457" si="2310">IF(C8=$V$363,"O",IF(C8=$W$363,"O",IF(C8=$X$363,"O",IF(C8=$Y$363,"O",IF(C8=$Z$363,"O",IF(C8=$AA$363,"O",IF(C8=$AB$363,"O",IF(C8=$AC$363,"O",IF(C8=$AD$363,"O",IF(C8=$AE$363,"O",IF(C8=$AF$363,"O",IF(C8=$AG$363,"O",IF(C8=$AH$363,"O",IF(C8=$AI$363,"O","X"))))))))))))))</f>
        <v>X</v>
      </c>
      <c r="D2457" s="58" t="str">
        <f t="shared" si="2310"/>
        <v>X</v>
      </c>
      <c r="E2457" s="58" t="str">
        <f t="shared" si="2310"/>
        <v>X</v>
      </c>
      <c r="F2457" s="58" t="str">
        <f t="shared" si="2310"/>
        <v>X</v>
      </c>
      <c r="G2457" s="58" t="str">
        <f t="shared" si="2310"/>
        <v>X</v>
      </c>
      <c r="H2457" s="58" t="str">
        <f t="shared" si="2310"/>
        <v>X</v>
      </c>
      <c r="I2457" s="58" t="str">
        <f t="shared" si="2310"/>
        <v>X</v>
      </c>
      <c r="J2457" s="58" t="str">
        <f t="shared" si="2310"/>
        <v>X</v>
      </c>
      <c r="K2457" s="58" t="str">
        <f t="shared" si="2310"/>
        <v>X</v>
      </c>
      <c r="L2457" s="58" t="str">
        <f t="shared" si="2310"/>
        <v>X</v>
      </c>
      <c r="M2457" s="58" t="str">
        <f t="shared" si="2310"/>
        <v>X</v>
      </c>
      <c r="N2457" s="58" t="str">
        <f t="shared" si="2310"/>
        <v>X</v>
      </c>
      <c r="O2457" s="58" t="str">
        <f t="shared" si="2310"/>
        <v>X</v>
      </c>
      <c r="P2457" s="58" t="str">
        <f t="shared" si="2310"/>
        <v>X</v>
      </c>
      <c r="Q2457" s="58" t="str">
        <f t="shared" si="2310"/>
        <v>X</v>
      </c>
      <c r="U2457" s="258"/>
    </row>
    <row r="2458" spans="1:21">
      <c r="A2458" s="780"/>
      <c r="B2458" s="58" t="s">
        <v>34</v>
      </c>
      <c r="C2458" s="58" t="str">
        <f t="shared" ref="C2458:Q2458" si="2311">IF(C9=$V$363,"O",IF(C9=$W$363,"O",IF(C9=$X$363,"O",IF(C9=$Y$363,"O",IF(C9=$Z$363,"O",IF(C9=$AA$363,"O",IF(C9=$AB$363,"O",IF(C9=$AC$363,"O",IF(C9=$AD$363,"O",IF(C9=$AE$363,"O",IF(C9=$AF$363,"O",IF(C9=$AG$363,"O",IF(C9=$AH$363,"O",IF(C9=$AI$363,"O","X"))))))))))))))</f>
        <v>X</v>
      </c>
      <c r="D2458" s="58" t="str">
        <f>IF(D9=$V$363,"O",IF(D9=$W$363,"O",IF(D9=$X$363,"O",IF(D9=$Y$363,"O",IF(D9=$Z$363,"O",IF(D9=$AA$363,"O",IF(D9=$AB$363,"O",IF(D9=$AC$363,"O",IF(D9=$AD$363,"O",IF(D9=$AE$363,"O",IF(D9=$AF$363,"O",IF(D9=$AG$363,"O",IF(D9=$AH$363,"O",IF(D9=$AI$363,"O","X"))))))))))))))</f>
        <v>X</v>
      </c>
      <c r="E2458" s="58" t="str">
        <f t="shared" si="2311"/>
        <v>X</v>
      </c>
      <c r="F2458" s="58" t="str">
        <f t="shared" si="2311"/>
        <v>X</v>
      </c>
      <c r="G2458" s="58" t="str">
        <f t="shared" si="2311"/>
        <v>X</v>
      </c>
      <c r="H2458" s="58" t="str">
        <f t="shared" si="2311"/>
        <v>X</v>
      </c>
      <c r="I2458" s="58" t="str">
        <f t="shared" si="2311"/>
        <v>X</v>
      </c>
      <c r="J2458" s="58" t="str">
        <f t="shared" si="2311"/>
        <v>X</v>
      </c>
      <c r="K2458" s="58" t="str">
        <f t="shared" si="2311"/>
        <v>X</v>
      </c>
      <c r="L2458" s="58" t="str">
        <f t="shared" si="2311"/>
        <v>X</v>
      </c>
      <c r="M2458" s="58" t="str">
        <f t="shared" si="2311"/>
        <v>X</v>
      </c>
      <c r="N2458" s="58" t="str">
        <f t="shared" si="2311"/>
        <v>X</v>
      </c>
      <c r="O2458" s="58" t="str">
        <f t="shared" si="2311"/>
        <v>X</v>
      </c>
      <c r="P2458" s="58" t="str">
        <f t="shared" si="2311"/>
        <v>X</v>
      </c>
      <c r="Q2458" s="58" t="str">
        <f t="shared" si="2311"/>
        <v>X</v>
      </c>
      <c r="U2458" s="258"/>
    </row>
    <row r="2459" spans="1:21">
      <c r="A2459" s="780"/>
      <c r="B2459" s="58" t="s">
        <v>35</v>
      </c>
      <c r="C2459" s="58" t="str">
        <f t="shared" ref="C2459:Q2459" si="2312">IF(C10=$V$363,"O",IF(C10=$W$363,"O",IF(C10=$X$363,"O",IF(C10=$Y$363,"O",IF(C10=$Z$363,"O",IF(C10=$AA$363,"O",IF(C10=$AB$363,"O",IF(C10=$AC$363,"O",IF(C10=$AD$363,"O",IF(C10=$AE$363,"O",IF(C10=$AF$363,"O",IF(C10=$AG$363,"O",IF(C10=$AH$363,"O",IF(C10=$AI$363,"O","X"))))))))))))))</f>
        <v>X</v>
      </c>
      <c r="D2459" s="58" t="str">
        <f t="shared" si="2312"/>
        <v>X</v>
      </c>
      <c r="E2459" s="58" t="str">
        <f t="shared" si="2312"/>
        <v>X</v>
      </c>
      <c r="F2459" s="58" t="str">
        <f t="shared" si="2312"/>
        <v>X</v>
      </c>
      <c r="G2459" s="58" t="str">
        <f t="shared" si="2312"/>
        <v>X</v>
      </c>
      <c r="H2459" s="58" t="str">
        <f t="shared" si="2312"/>
        <v>X</v>
      </c>
      <c r="I2459" s="58" t="str">
        <f t="shared" si="2312"/>
        <v>X</v>
      </c>
      <c r="J2459" s="58" t="str">
        <f t="shared" si="2312"/>
        <v>X</v>
      </c>
      <c r="K2459" s="58" t="str">
        <f t="shared" si="2312"/>
        <v>X</v>
      </c>
      <c r="L2459" s="58" t="str">
        <f t="shared" si="2312"/>
        <v>X</v>
      </c>
      <c r="M2459" s="58" t="str">
        <f t="shared" si="2312"/>
        <v>X</v>
      </c>
      <c r="N2459" s="58" t="str">
        <f t="shared" si="2312"/>
        <v>X</v>
      </c>
      <c r="O2459" s="58" t="str">
        <f t="shared" si="2312"/>
        <v>X</v>
      </c>
      <c r="P2459" s="58" t="str">
        <f t="shared" si="2312"/>
        <v>X</v>
      </c>
      <c r="Q2459" s="58" t="str">
        <f t="shared" si="2312"/>
        <v>X</v>
      </c>
      <c r="U2459" s="258"/>
    </row>
    <row r="2460" spans="1:21">
      <c r="A2460" s="780"/>
      <c r="B2460" s="58" t="s">
        <v>36</v>
      </c>
      <c r="C2460" s="58" t="str">
        <f t="shared" ref="C2460:Q2460" si="2313">IF(C11=$V$363,"O",IF(C11=$W$363,"O",IF(C11=$X$363,"O",IF(C11=$Y$363,"O",IF(C11=$Z$363,"O",IF(C11=$AA$363,"O",IF(C11=$AB$363,"O",IF(C11=$AC$363,"O",IF(C11=$AD$363,"O",IF(C11=$AE$363,"O",IF(C11=$AF$363,"O",IF(C11=$AG$363,"O",IF(C11=$AH$363,"O",IF(C11=$AI$363,"O","X"))))))))))))))</f>
        <v>X</v>
      </c>
      <c r="D2460" s="58" t="str">
        <f t="shared" si="2313"/>
        <v>X</v>
      </c>
      <c r="E2460" s="58" t="str">
        <f t="shared" si="2313"/>
        <v>X</v>
      </c>
      <c r="F2460" s="58" t="str">
        <f t="shared" si="2313"/>
        <v>X</v>
      </c>
      <c r="G2460" s="58" t="str">
        <f t="shared" si="2313"/>
        <v>X</v>
      </c>
      <c r="H2460" s="58" t="str">
        <f t="shared" si="2313"/>
        <v>X</v>
      </c>
      <c r="I2460" s="58" t="str">
        <f t="shared" si="2313"/>
        <v>X</v>
      </c>
      <c r="J2460" s="58" t="str">
        <f t="shared" si="2313"/>
        <v>X</v>
      </c>
      <c r="K2460" s="58" t="str">
        <f t="shared" si="2313"/>
        <v>X</v>
      </c>
      <c r="L2460" s="58" t="str">
        <f t="shared" si="2313"/>
        <v>X</v>
      </c>
      <c r="M2460" s="58" t="str">
        <f t="shared" si="2313"/>
        <v>X</v>
      </c>
      <c r="N2460" s="58" t="str">
        <f t="shared" si="2313"/>
        <v>X</v>
      </c>
      <c r="O2460" s="58" t="str">
        <f t="shared" si="2313"/>
        <v>X</v>
      </c>
      <c r="P2460" s="58" t="str">
        <f t="shared" si="2313"/>
        <v>X</v>
      </c>
      <c r="Q2460" s="58" t="str">
        <f t="shared" si="2313"/>
        <v>X</v>
      </c>
      <c r="U2460" s="258"/>
    </row>
    <row r="2461" spans="1:21">
      <c r="A2461" s="780"/>
      <c r="B2461" s="58" t="s">
        <v>21</v>
      </c>
      <c r="C2461" s="58" t="str">
        <f t="shared" ref="C2461:Q2461" si="2314">IF(C12=$V$363,"O",IF(C12=$W$363,"O",IF(C12=$X$363,"O",IF(C12=$Y$363,"O",IF(C12=$Z$363,"O",IF(C12=$AA$363,"O",IF(C12=$AB$363,"O",IF(C12=$AC$363,"O",IF(C12=$AD$363,"O",IF(C12=$AE$363,"O",IF(C12=$AF$363,"O",IF(C12=$AG$363,"O",IF(C12=$AH$363,"O",IF(C12=$AI$363,"O","X"))))))))))))))</f>
        <v>X</v>
      </c>
      <c r="D2461" s="58" t="str">
        <f t="shared" si="2314"/>
        <v>X</v>
      </c>
      <c r="E2461" s="58" t="str">
        <f t="shared" si="2314"/>
        <v>X</v>
      </c>
      <c r="F2461" s="58" t="str">
        <f t="shared" si="2314"/>
        <v>X</v>
      </c>
      <c r="G2461" s="58" t="str">
        <f t="shared" si="2314"/>
        <v>X</v>
      </c>
      <c r="H2461" s="58" t="str">
        <f t="shared" si="2314"/>
        <v>X</v>
      </c>
      <c r="I2461" s="58" t="str">
        <f t="shared" si="2314"/>
        <v>X</v>
      </c>
      <c r="J2461" s="58" t="str">
        <f t="shared" si="2314"/>
        <v>X</v>
      </c>
      <c r="K2461" s="58" t="str">
        <f t="shared" si="2314"/>
        <v>X</v>
      </c>
      <c r="L2461" s="58" t="str">
        <f t="shared" si="2314"/>
        <v>X</v>
      </c>
      <c r="M2461" s="58" t="str">
        <f t="shared" si="2314"/>
        <v>X</v>
      </c>
      <c r="N2461" s="58" t="str">
        <f t="shared" si="2314"/>
        <v>X</v>
      </c>
      <c r="O2461" s="58" t="str">
        <f t="shared" si="2314"/>
        <v>X</v>
      </c>
      <c r="P2461" s="58" t="str">
        <f t="shared" si="2314"/>
        <v>X</v>
      </c>
      <c r="Q2461" s="58" t="str">
        <f t="shared" si="2314"/>
        <v>X</v>
      </c>
      <c r="U2461" s="257"/>
    </row>
    <row r="2462" spans="1:21">
      <c r="A2462" s="781"/>
      <c r="B2462" s="30" t="s">
        <v>46</v>
      </c>
      <c r="C2462" s="47">
        <f>COUNTIF(C2456:C2461,"O")</f>
        <v>1</v>
      </c>
      <c r="D2462" s="47">
        <f t="shared" ref="D2462:P2462" si="2315">COUNTIF(D2456:D2461,"O")</f>
        <v>1</v>
      </c>
      <c r="E2462" s="47">
        <f t="shared" si="2315"/>
        <v>1</v>
      </c>
      <c r="F2462" s="47">
        <f t="shared" si="2315"/>
        <v>1</v>
      </c>
      <c r="G2462" s="47">
        <f t="shared" si="2315"/>
        <v>1</v>
      </c>
      <c r="H2462" s="47">
        <f t="shared" si="2315"/>
        <v>1</v>
      </c>
      <c r="I2462" s="47">
        <f t="shared" si="2315"/>
        <v>1</v>
      </c>
      <c r="J2462" s="47">
        <f t="shared" si="2315"/>
        <v>1</v>
      </c>
      <c r="K2462" s="47">
        <f t="shared" si="2315"/>
        <v>1</v>
      </c>
      <c r="L2462" s="47">
        <f t="shared" si="2315"/>
        <v>1</v>
      </c>
      <c r="M2462" s="47">
        <f t="shared" si="2315"/>
        <v>1</v>
      </c>
      <c r="N2462" s="47">
        <f t="shared" si="2315"/>
        <v>1</v>
      </c>
      <c r="O2462" s="47">
        <f t="shared" si="2315"/>
        <v>1</v>
      </c>
      <c r="P2462" s="47">
        <f t="shared" si="2315"/>
        <v>1</v>
      </c>
      <c r="Q2462" s="47">
        <f>COUNTIF(Q2456:Q2461,"O")</f>
        <v>1</v>
      </c>
      <c r="U2462" s="258"/>
    </row>
    <row r="2463" spans="1:21">
      <c r="A2463" s="779">
        <v>348</v>
      </c>
      <c r="B2463" s="58" t="s">
        <v>32</v>
      </c>
      <c r="C2463" s="58" t="str">
        <f t="shared" ref="C2463:Q2463" si="2316">IF(C7=$V$364,"O",IF(C7=$W$364,"O",IF(C7=$X$364,"O",IF(C7=$Y$364,"O",IF(C7=$Z$364,"O",IF(C7=$AA$364,"O",IF(C7=$AB$364,"O",IF(C7=$AC$364,"O",IF(C7=$AD$364,"O",IF(C7=$AE$364,"O",IF(C7=$AF$364,"O",IF(C7=$AG$364,"O",IF(C7=$AH$364,"O",IF(C7=$AI$364,"O",IF(C7=$AJ$364,"O",IF(C7=$AK$364,"O",IF(C7=$AL$364,"O","X")))))))))))))))))</f>
        <v>X</v>
      </c>
      <c r="D2463" s="58" t="str">
        <f t="shared" si="2316"/>
        <v>X</v>
      </c>
      <c r="E2463" s="58" t="str">
        <f t="shared" si="2316"/>
        <v>X</v>
      </c>
      <c r="F2463" s="58" t="str">
        <f t="shared" si="2316"/>
        <v>X</v>
      </c>
      <c r="G2463" s="58" t="str">
        <f t="shared" si="2316"/>
        <v>X</v>
      </c>
      <c r="H2463" s="58" t="str">
        <f t="shared" si="2316"/>
        <v>X</v>
      </c>
      <c r="I2463" s="58" t="str">
        <f t="shared" si="2316"/>
        <v>X</v>
      </c>
      <c r="J2463" s="58" t="str">
        <f t="shared" si="2316"/>
        <v>X</v>
      </c>
      <c r="K2463" s="58" t="str">
        <f t="shared" si="2316"/>
        <v>X</v>
      </c>
      <c r="L2463" s="58" t="str">
        <f t="shared" si="2316"/>
        <v>X</v>
      </c>
      <c r="M2463" s="58" t="str">
        <f t="shared" si="2316"/>
        <v>X</v>
      </c>
      <c r="N2463" s="58" t="str">
        <f t="shared" si="2316"/>
        <v>X</v>
      </c>
      <c r="O2463" s="58" t="str">
        <f t="shared" si="2316"/>
        <v>X</v>
      </c>
      <c r="P2463" s="58" t="str">
        <f t="shared" si="2316"/>
        <v>X</v>
      </c>
      <c r="Q2463" s="58" t="str">
        <f t="shared" si="2316"/>
        <v>X</v>
      </c>
      <c r="U2463" s="258"/>
    </row>
    <row r="2464" spans="1:21">
      <c r="A2464" s="780"/>
      <c r="B2464" s="58" t="s">
        <v>33</v>
      </c>
      <c r="C2464" s="58" t="str">
        <f t="shared" ref="C2464:Q2464" si="2317">IF(C8=$V$364,"O",IF(C8=$W$364,"O",IF(C8=$X$364,"O",IF(C8=$Y$364,"O",IF(C8=$Z$364,"O",IF(C8=$AA$364,"O",IF(C8=$AB$364,"O",IF(C8=$AC$364,"O",IF(C8=$AD$364,"O",IF(C8=$AE$364,"O",IF(C8=$AF$364,"O",IF(C8=$AG$364,"O",IF(C8=$AH$364,"O",IF(C8=$AI$364,"O",IF(C8=$AJ$364,"O",IF(C8=$AK$364,"O",IF(C8=$AL$364,"O","X")))))))))))))))))</f>
        <v>X</v>
      </c>
      <c r="D2464" s="58" t="str">
        <f t="shared" si="2317"/>
        <v>X</v>
      </c>
      <c r="E2464" s="58" t="str">
        <f t="shared" si="2317"/>
        <v>X</v>
      </c>
      <c r="F2464" s="58" t="str">
        <f t="shared" si="2317"/>
        <v>X</v>
      </c>
      <c r="G2464" s="58" t="str">
        <f t="shared" si="2317"/>
        <v>X</v>
      </c>
      <c r="H2464" s="58" t="str">
        <f t="shared" si="2317"/>
        <v>X</v>
      </c>
      <c r="I2464" s="58" t="str">
        <f t="shared" si="2317"/>
        <v>X</v>
      </c>
      <c r="J2464" s="58" t="str">
        <f t="shared" si="2317"/>
        <v>X</v>
      </c>
      <c r="K2464" s="58" t="str">
        <f t="shared" si="2317"/>
        <v>X</v>
      </c>
      <c r="L2464" s="58" t="str">
        <f t="shared" si="2317"/>
        <v>X</v>
      </c>
      <c r="M2464" s="58" t="str">
        <f t="shared" si="2317"/>
        <v>X</v>
      </c>
      <c r="N2464" s="58" t="str">
        <f t="shared" si="2317"/>
        <v>X</v>
      </c>
      <c r="O2464" s="58" t="str">
        <f t="shared" si="2317"/>
        <v>X</v>
      </c>
      <c r="P2464" s="58" t="str">
        <f t="shared" si="2317"/>
        <v>X</v>
      </c>
      <c r="Q2464" s="58" t="str">
        <f t="shared" si="2317"/>
        <v>X</v>
      </c>
      <c r="U2464" s="258"/>
    </row>
    <row r="2465" spans="1:21">
      <c r="A2465" s="780"/>
      <c r="B2465" s="58" t="s">
        <v>34</v>
      </c>
      <c r="C2465" s="58" t="str">
        <f t="shared" ref="C2465:Q2465" si="2318">IF(C9=$V$364,"O",IF(C9=$W$364,"O",IF(C9=$X$364,"O",IF(C9=$Y$364,"O",IF(C9=$Z$364,"O",IF(C9=$AA$364,"O",IF(C9=$AB$364,"O",IF(C9=$AC$364,"O",IF(C9=$AD$364,"O",IF(C9=$AE$364,"O",IF(C9=$AF$364,"O",IF(C9=$AG$364,"O",IF(C9=$AH$364,"O",IF(C9=$AI$364,"O",IF(C9=$AJ$364,"O",IF(C9=$AK$364,"O",IF(C9=$AL$364,"O","X")))))))))))))))))</f>
        <v>O</v>
      </c>
      <c r="D2465" s="58" t="str">
        <f t="shared" si="2318"/>
        <v>O</v>
      </c>
      <c r="E2465" s="58" t="str">
        <f t="shared" si="2318"/>
        <v>O</v>
      </c>
      <c r="F2465" s="58" t="str">
        <f t="shared" si="2318"/>
        <v>O</v>
      </c>
      <c r="G2465" s="58" t="str">
        <f t="shared" si="2318"/>
        <v>O</v>
      </c>
      <c r="H2465" s="58" t="str">
        <f t="shared" si="2318"/>
        <v>O</v>
      </c>
      <c r="I2465" s="58" t="str">
        <f t="shared" si="2318"/>
        <v>O</v>
      </c>
      <c r="J2465" s="58" t="str">
        <f t="shared" si="2318"/>
        <v>O</v>
      </c>
      <c r="K2465" s="58" t="str">
        <f t="shared" si="2318"/>
        <v>O</v>
      </c>
      <c r="L2465" s="58" t="str">
        <f>IF(L9=$V$364,"O",IF(L9=$W$364,"O",IF(L9=$X$364,"O",IF(L9=$Y$364,"O",IF(L9=$Z$364,"O",IF(L9=$AA$364,"O",IF(L9=$AB$364,"O",IF(L9=$AC$364,"O",IF(L9=$AD$364,"O",IF(L9=$AE$364,"O",IF(L9=$AF$364,"O",IF(L9=$AG$364,"O",IF(L9=$AH$364,"O",IF(L9=$AI$364,"O",IF(L9=$AJ$364,"O",IF(L9=$AK$364,"O",IF(L9=$AL$364,"O","X")))))))))))))))))</f>
        <v>O</v>
      </c>
      <c r="M2465" s="58" t="str">
        <f t="shared" si="2318"/>
        <v>O</v>
      </c>
      <c r="N2465" s="58" t="str">
        <f t="shared" si="2318"/>
        <v>O</v>
      </c>
      <c r="O2465" s="58" t="str">
        <f t="shared" si="2318"/>
        <v>O</v>
      </c>
      <c r="P2465" s="58" t="str">
        <f t="shared" si="2318"/>
        <v>O</v>
      </c>
      <c r="Q2465" s="58" t="str">
        <f t="shared" si="2318"/>
        <v>O</v>
      </c>
    </row>
    <row r="2466" spans="1:21">
      <c r="A2466" s="780"/>
      <c r="B2466" s="58" t="s">
        <v>35</v>
      </c>
      <c r="C2466" s="58" t="str">
        <f t="shared" ref="C2466:Q2466" si="2319">IF(C10=$V$364,"O",IF(C10=$W$364,"O",IF(C10=$X$364,"O",IF(C10=$Y$364,"O",IF(C10=$Z$364,"O",IF(C10=$AA$364,"O",IF(C10=$AB$364,"O",IF(C10=$AC$364,"O",IF(C10=$AD$364,"O",IF(C10=$AE$364,"O",IF(C10=$AF$364,"O",IF(C10=$AG$364,"O",IF(C10=$AH$364,"O",IF(C10=$AI$364,"O",IF(C10=$AJ$364,"O",IF(C10=$AK$364,"O",IF(C10=$AL$364,"O","X")))))))))))))))))</f>
        <v>O</v>
      </c>
      <c r="D2466" s="58" t="str">
        <f t="shared" si="2319"/>
        <v>O</v>
      </c>
      <c r="E2466" s="58" t="str">
        <f t="shared" si="2319"/>
        <v>O</v>
      </c>
      <c r="F2466" s="58" t="str">
        <f t="shared" si="2319"/>
        <v>O</v>
      </c>
      <c r="G2466" s="58" t="str">
        <f t="shared" si="2319"/>
        <v>O</v>
      </c>
      <c r="H2466" s="58" t="str">
        <f t="shared" si="2319"/>
        <v>O</v>
      </c>
      <c r="I2466" s="58" t="str">
        <f t="shared" si="2319"/>
        <v>O</v>
      </c>
      <c r="J2466" s="58" t="str">
        <f t="shared" si="2319"/>
        <v>O</v>
      </c>
      <c r="K2466" s="58" t="str">
        <f t="shared" si="2319"/>
        <v>O</v>
      </c>
      <c r="L2466" s="58" t="str">
        <f t="shared" si="2319"/>
        <v>O</v>
      </c>
      <c r="M2466" s="58" t="str">
        <f t="shared" si="2319"/>
        <v>O</v>
      </c>
      <c r="N2466" s="58" t="str">
        <f t="shared" si="2319"/>
        <v>O</v>
      </c>
      <c r="O2466" s="58" t="str">
        <f t="shared" si="2319"/>
        <v>O</v>
      </c>
      <c r="P2466" s="58" t="str">
        <f t="shared" si="2319"/>
        <v>O</v>
      </c>
      <c r="Q2466" s="58" t="str">
        <f t="shared" si="2319"/>
        <v>O</v>
      </c>
    </row>
    <row r="2467" spans="1:21">
      <c r="A2467" s="780"/>
      <c r="B2467" s="58" t="s">
        <v>36</v>
      </c>
      <c r="C2467" s="58" t="str">
        <f t="shared" ref="C2467:Q2467" si="2320">IF(C11=$V$364,"O",IF(C11=$W$364,"O",IF(C11=$X$364,"O",IF(C11=$Y$364,"O",IF(C11=$Z$364,"O",IF(C11=$AA$364,"O",IF(C11=$AB$364,"O",IF(C11=$AC$364,"O",IF(C11=$AD$364,"O",IF(C11=$AE$364,"O",IF(C11=$AF$364,"O",IF(C11=$AG$364,"O",IF(C11=$AH$364,"O",IF(C11=$AI$364,"O",IF(C11=$AJ$364,"O",IF(C11=$AK$364,"O",IF(C11=$AL$364,"O","X")))))))))))))))))</f>
        <v>O</v>
      </c>
      <c r="D2467" s="58" t="str">
        <f t="shared" si="2320"/>
        <v>O</v>
      </c>
      <c r="E2467" s="58" t="str">
        <f t="shared" si="2320"/>
        <v>O</v>
      </c>
      <c r="F2467" s="58" t="str">
        <f t="shared" si="2320"/>
        <v>O</v>
      </c>
      <c r="G2467" s="58" t="str">
        <f t="shared" si="2320"/>
        <v>O</v>
      </c>
      <c r="H2467" s="58" t="str">
        <f t="shared" si="2320"/>
        <v>O</v>
      </c>
      <c r="I2467" s="58" t="str">
        <f t="shared" si="2320"/>
        <v>O</v>
      </c>
      <c r="J2467" s="58" t="str">
        <f t="shared" si="2320"/>
        <v>O</v>
      </c>
      <c r="K2467" s="58" t="str">
        <f t="shared" si="2320"/>
        <v>O</v>
      </c>
      <c r="L2467" s="58" t="str">
        <f t="shared" si="2320"/>
        <v>O</v>
      </c>
      <c r="M2467" s="58" t="str">
        <f t="shared" si="2320"/>
        <v>O</v>
      </c>
      <c r="N2467" s="58" t="str">
        <f t="shared" si="2320"/>
        <v>O</v>
      </c>
      <c r="O2467" s="58" t="str">
        <f t="shared" si="2320"/>
        <v>O</v>
      </c>
      <c r="P2467" s="58" t="str">
        <f t="shared" si="2320"/>
        <v>O</v>
      </c>
      <c r="Q2467" s="58" t="str">
        <f t="shared" si="2320"/>
        <v>O</v>
      </c>
    </row>
    <row r="2468" spans="1:21">
      <c r="A2468" s="780"/>
      <c r="B2468" s="58" t="s">
        <v>21</v>
      </c>
      <c r="C2468" s="58" t="str">
        <f t="shared" ref="C2468:Q2468" si="2321">IF(C12=$V$364,"O",IF(C12=$W$364,"O",IF(C12=$X$364,"O",IF(C12=$Y$364,"O",IF(C12=$Z$364,"O",IF(C12=$AA$364,"O",IF(C12=$AB$364,"O",IF(C12=$AC$364,"O",IF(C12=$AD$364,"O",IF(C12=$AE$364,"O",IF(C12=$AF$364,"O",IF(C12=$AG$364,"O",IF(C12=$AH$364,"O",IF(C12=$AI$364,"O",IF(C12=$AJ$364,"O",IF(C12=$AK$364,"O",IF(C12=$AL$364,"O","X")))))))))))))))))</f>
        <v>O</v>
      </c>
      <c r="D2468" s="58" t="str">
        <f t="shared" si="2321"/>
        <v>O</v>
      </c>
      <c r="E2468" s="58" t="str">
        <f t="shared" si="2321"/>
        <v>O</v>
      </c>
      <c r="F2468" s="58" t="str">
        <f t="shared" si="2321"/>
        <v>O</v>
      </c>
      <c r="G2468" s="58" t="str">
        <f t="shared" si="2321"/>
        <v>O</v>
      </c>
      <c r="H2468" s="58" t="str">
        <f t="shared" si="2321"/>
        <v>O</v>
      </c>
      <c r="I2468" s="58" t="str">
        <f t="shared" si="2321"/>
        <v>O</v>
      </c>
      <c r="J2468" s="58" t="str">
        <f t="shared" si="2321"/>
        <v>O</v>
      </c>
      <c r="K2468" s="58" t="str">
        <f t="shared" si="2321"/>
        <v>O</v>
      </c>
      <c r="L2468" s="58" t="str">
        <f t="shared" si="2321"/>
        <v>O</v>
      </c>
      <c r="M2468" s="58" t="str">
        <f t="shared" si="2321"/>
        <v>O</v>
      </c>
      <c r="N2468" s="58" t="str">
        <f t="shared" si="2321"/>
        <v>O</v>
      </c>
      <c r="O2468" s="58" t="str">
        <f t="shared" si="2321"/>
        <v>O</v>
      </c>
      <c r="P2468" s="58" t="str">
        <f t="shared" si="2321"/>
        <v>O</v>
      </c>
      <c r="Q2468" s="58" t="str">
        <f t="shared" si="2321"/>
        <v>O</v>
      </c>
    </row>
    <row r="2469" spans="1:21">
      <c r="A2469" s="781"/>
      <c r="B2469" s="30" t="s">
        <v>46</v>
      </c>
      <c r="C2469" s="47">
        <f>COUNTIF(C2463:C2468,"O")</f>
        <v>4</v>
      </c>
      <c r="D2469" s="47">
        <f t="shared" ref="D2469:P2469" si="2322">COUNTIF(D2463:D2468,"O")</f>
        <v>4</v>
      </c>
      <c r="E2469" s="47">
        <f t="shared" si="2322"/>
        <v>4</v>
      </c>
      <c r="F2469" s="47">
        <f t="shared" si="2322"/>
        <v>4</v>
      </c>
      <c r="G2469" s="47">
        <f t="shared" si="2322"/>
        <v>4</v>
      </c>
      <c r="H2469" s="47">
        <f t="shared" si="2322"/>
        <v>4</v>
      </c>
      <c r="I2469" s="47">
        <f t="shared" si="2322"/>
        <v>4</v>
      </c>
      <c r="J2469" s="47">
        <f t="shared" si="2322"/>
        <v>4</v>
      </c>
      <c r="K2469" s="47">
        <f t="shared" si="2322"/>
        <v>4</v>
      </c>
      <c r="L2469" s="47">
        <f t="shared" si="2322"/>
        <v>4</v>
      </c>
      <c r="M2469" s="47">
        <f t="shared" si="2322"/>
        <v>4</v>
      </c>
      <c r="N2469" s="47">
        <f t="shared" si="2322"/>
        <v>4</v>
      </c>
      <c r="O2469" s="47">
        <f t="shared" si="2322"/>
        <v>4</v>
      </c>
      <c r="P2469" s="47">
        <f t="shared" si="2322"/>
        <v>4</v>
      </c>
      <c r="Q2469" s="47">
        <f>COUNTIF(Q2463:Q2468,"O")</f>
        <v>4</v>
      </c>
    </row>
    <row r="2470" spans="1:21">
      <c r="A2470" s="22">
        <v>349</v>
      </c>
      <c r="B2470" s="154"/>
      <c r="C2470" s="58" t="str">
        <f>C2455&amp;C2462&amp;C2469</f>
        <v>114</v>
      </c>
      <c r="D2470" s="58" t="str">
        <f t="shared" ref="D2470:M2470" si="2323">D2455&amp;D2462&amp;D2469</f>
        <v>114</v>
      </c>
      <c r="E2470" s="58" t="str">
        <f t="shared" si="2323"/>
        <v>114</v>
      </c>
      <c r="F2470" s="58" t="str">
        <f t="shared" si="2323"/>
        <v>114</v>
      </c>
      <c r="G2470" s="58" t="str">
        <f t="shared" si="2323"/>
        <v>114</v>
      </c>
      <c r="H2470" s="58" t="str">
        <f t="shared" si="2323"/>
        <v>114</v>
      </c>
      <c r="I2470" s="58" t="str">
        <f t="shared" si="2323"/>
        <v>114</v>
      </c>
      <c r="J2470" s="58" t="str">
        <f t="shared" si="2323"/>
        <v>114</v>
      </c>
      <c r="K2470" s="58" t="str">
        <f t="shared" si="2323"/>
        <v>114</v>
      </c>
      <c r="L2470" s="58" t="str">
        <f t="shared" si="2323"/>
        <v>114</v>
      </c>
      <c r="M2470" s="58" t="str">
        <f t="shared" si="2323"/>
        <v>114</v>
      </c>
      <c r="N2470" s="58" t="str">
        <f>N2455&amp;N2462&amp;N2469</f>
        <v>114</v>
      </c>
      <c r="O2470" s="58" t="str">
        <f>O2455&amp;O2462&amp;O2469</f>
        <v>114</v>
      </c>
      <c r="P2470" s="58" t="str">
        <f>P2455&amp;P2462&amp;P2469</f>
        <v>114</v>
      </c>
      <c r="Q2470" s="58" t="str">
        <f>Q2455&amp;Q2462&amp;Q2469</f>
        <v>114</v>
      </c>
    </row>
    <row r="2471" spans="1:21">
      <c r="A2471" s="779">
        <v>350</v>
      </c>
      <c r="B2471" s="58" t="s">
        <v>32</v>
      </c>
      <c r="C2471" s="58" t="str">
        <f t="shared" ref="C2471:Q2471" si="2324">IF(C7=$V$366,"O",IF(C7=$W$366,"O",IF(C7=$X$366,"O",IF(C7=$Y$366,"O",IF(C7=$Z$366,"O",IF(C7=$AA$366,"O",IF(C7=$AB$366,"O",IF(C7=$AC$366,"O",IF(C7=$AD$366,"O",IF(C7=$AE$366,"O",IF(C7=$AF$366,"O",IF(C7=$AG$366,"O",IF(C7=$AH$366,"O",IF(C7=$AI$366,"O","X"))))))))))))))</f>
        <v>X</v>
      </c>
      <c r="D2471" s="58" t="str">
        <f t="shared" si="2324"/>
        <v>X</v>
      </c>
      <c r="E2471" s="58" t="str">
        <f t="shared" si="2324"/>
        <v>X</v>
      </c>
      <c r="F2471" s="58" t="str">
        <f t="shared" si="2324"/>
        <v>X</v>
      </c>
      <c r="G2471" s="58" t="str">
        <f t="shared" si="2324"/>
        <v>X</v>
      </c>
      <c r="H2471" s="58" t="str">
        <f t="shared" si="2324"/>
        <v>X</v>
      </c>
      <c r="I2471" s="58" t="str">
        <f t="shared" si="2324"/>
        <v>X</v>
      </c>
      <c r="J2471" s="58" t="str">
        <f t="shared" si="2324"/>
        <v>X</v>
      </c>
      <c r="K2471" s="58" t="str">
        <f t="shared" si="2324"/>
        <v>X</v>
      </c>
      <c r="L2471" s="58" t="str">
        <f t="shared" si="2324"/>
        <v>X</v>
      </c>
      <c r="M2471" s="58" t="str">
        <f t="shared" si="2324"/>
        <v>X</v>
      </c>
      <c r="N2471" s="58" t="str">
        <f t="shared" si="2324"/>
        <v>X</v>
      </c>
      <c r="O2471" s="58" t="str">
        <f t="shared" si="2324"/>
        <v>X</v>
      </c>
      <c r="P2471" s="58" t="str">
        <f t="shared" si="2324"/>
        <v>X</v>
      </c>
      <c r="Q2471" s="58" t="str">
        <f t="shared" si="2324"/>
        <v>X</v>
      </c>
    </row>
    <row r="2472" spans="1:21">
      <c r="A2472" s="780"/>
      <c r="B2472" s="58" t="s">
        <v>33</v>
      </c>
      <c r="C2472" s="58" t="str">
        <f t="shared" ref="C2472:Q2472" si="2325">IF(C8=$V$366,"O",IF(C8=$W$366,"O",IF(C8=$X$366,"O",IF(C8=$Y$366,"O",IF(C8=$Z$366,"O",IF(C8=$AA$366,"O",IF(C8=$AB$366,"O",IF(C8=$AC$366,"O",IF(C8=$AD$366,"O",IF(C8=$AE$366,"O",IF(C8=$AF$366,"O",IF(C8=$AG$366,"O",IF(C8=$AH$366,"O",IF(C8=$AI$366,"O","X"))))))))))))))</f>
        <v>X</v>
      </c>
      <c r="D2472" s="58" t="str">
        <f t="shared" si="2325"/>
        <v>X</v>
      </c>
      <c r="E2472" s="58" t="str">
        <f t="shared" si="2325"/>
        <v>X</v>
      </c>
      <c r="F2472" s="58" t="str">
        <f t="shared" si="2325"/>
        <v>X</v>
      </c>
      <c r="G2472" s="58" t="str">
        <f t="shared" si="2325"/>
        <v>X</v>
      </c>
      <c r="H2472" s="58" t="str">
        <f t="shared" si="2325"/>
        <v>X</v>
      </c>
      <c r="I2472" s="58" t="str">
        <f t="shared" si="2325"/>
        <v>X</v>
      </c>
      <c r="J2472" s="58" t="str">
        <f t="shared" si="2325"/>
        <v>X</v>
      </c>
      <c r="K2472" s="58" t="str">
        <f t="shared" si="2325"/>
        <v>X</v>
      </c>
      <c r="L2472" s="58" t="str">
        <f t="shared" si="2325"/>
        <v>X</v>
      </c>
      <c r="M2472" s="58" t="str">
        <f t="shared" si="2325"/>
        <v>X</v>
      </c>
      <c r="N2472" s="58" t="str">
        <f t="shared" si="2325"/>
        <v>X</v>
      </c>
      <c r="O2472" s="58" t="str">
        <f t="shared" si="2325"/>
        <v>X</v>
      </c>
      <c r="P2472" s="58" t="str">
        <f t="shared" si="2325"/>
        <v>X</v>
      </c>
      <c r="Q2472" s="58" t="str">
        <f t="shared" si="2325"/>
        <v>X</v>
      </c>
      <c r="T2472" s="257"/>
      <c r="U2472" s="257"/>
    </row>
    <row r="2473" spans="1:21">
      <c r="A2473" s="780"/>
      <c r="B2473" s="58" t="s">
        <v>34</v>
      </c>
      <c r="C2473" s="58" t="str">
        <f t="shared" ref="C2473:Q2473" si="2326">IF(C9=$V$366,"O",IF(C9=$W$366,"O",IF(C9=$X$366,"O",IF(C9=$Y$366,"O",IF(C9=$Z$366,"O",IF(C9=$AA$366,"O",IF(C9=$AB$366,"O",IF(C9=$AC$366,"O",IF(C9=$AD$366,"O",IF(C9=$AE$366,"O",IF(C9=$AF$366,"O",IF(C9=$AG$366,"O",IF(C9=$AH$366,"O",IF(C9=$AI$366,"O","X"))))))))))))))</f>
        <v>O</v>
      </c>
      <c r="D2473" s="58" t="str">
        <f>IF(D9=$V$366,"O",IF(D9=$W$366,"O",IF(D9=$X$366,"O",IF(D9=$Y$366,"O",IF(D9=$Z$366,"O",IF(D9=$AA$366,"O",IF(D9=$AB$366,"O",IF(D9=$AC$366,"O",IF(D9=$AD$366,"O",IF(D9=$AE$366,"O",IF(D9=$AF$366,"O",IF(D9=$AG$366,"O",IF(D9=$AH$366,"O",IF(D9=$AI$366,"O","X"))))))))))))))</f>
        <v>O</v>
      </c>
      <c r="E2473" s="58" t="str">
        <f t="shared" si="2326"/>
        <v>O</v>
      </c>
      <c r="F2473" s="58" t="str">
        <f t="shared" si="2326"/>
        <v>O</v>
      </c>
      <c r="G2473" s="58" t="str">
        <f t="shared" si="2326"/>
        <v>O</v>
      </c>
      <c r="H2473" s="58" t="str">
        <f t="shared" si="2326"/>
        <v>O</v>
      </c>
      <c r="I2473" s="58" t="str">
        <f t="shared" si="2326"/>
        <v>O</v>
      </c>
      <c r="J2473" s="58" t="str">
        <f t="shared" si="2326"/>
        <v>O</v>
      </c>
      <c r="K2473" s="58" t="str">
        <f t="shared" si="2326"/>
        <v>O</v>
      </c>
      <c r="L2473" s="58" t="str">
        <f t="shared" si="2326"/>
        <v>O</v>
      </c>
      <c r="M2473" s="58" t="str">
        <f t="shared" si="2326"/>
        <v>O</v>
      </c>
      <c r="N2473" s="58" t="str">
        <f t="shared" si="2326"/>
        <v>O</v>
      </c>
      <c r="O2473" s="58" t="str">
        <f t="shared" si="2326"/>
        <v>O</v>
      </c>
      <c r="P2473" s="58" t="str">
        <f t="shared" si="2326"/>
        <v>O</v>
      </c>
      <c r="Q2473" s="58" t="str">
        <f t="shared" si="2326"/>
        <v>O</v>
      </c>
      <c r="T2473" s="257"/>
      <c r="U2473" s="257"/>
    </row>
    <row r="2474" spans="1:21">
      <c r="A2474" s="780"/>
      <c r="B2474" s="58" t="s">
        <v>35</v>
      </c>
      <c r="C2474" s="58" t="str">
        <f t="shared" ref="C2474:Q2474" si="2327">IF(C10=$V$366,"O",IF(C10=$W$366,"O",IF(C10=$X$366,"O",IF(C10=$Y$366,"O",IF(C10=$Z$366,"O",IF(C10=$AA$366,"O",IF(C10=$AB$366,"O",IF(C10=$AC$366,"O",IF(C10=$AD$366,"O",IF(C10=$AE$366,"O",IF(C10=$AF$366,"O",IF(C10=$AG$366,"O",IF(C10=$AH$366,"O",IF(C10=$AI$366,"O","X"))))))))))))))</f>
        <v>X</v>
      </c>
      <c r="D2474" s="58" t="str">
        <f t="shared" si="2327"/>
        <v>X</v>
      </c>
      <c r="E2474" s="58" t="str">
        <f t="shared" si="2327"/>
        <v>X</v>
      </c>
      <c r="F2474" s="58" t="str">
        <f t="shared" si="2327"/>
        <v>X</v>
      </c>
      <c r="G2474" s="58" t="str">
        <f t="shared" si="2327"/>
        <v>X</v>
      </c>
      <c r="H2474" s="58" t="str">
        <f t="shared" si="2327"/>
        <v>X</v>
      </c>
      <c r="I2474" s="58" t="str">
        <f t="shared" si="2327"/>
        <v>X</v>
      </c>
      <c r="J2474" s="58" t="str">
        <f t="shared" si="2327"/>
        <v>X</v>
      </c>
      <c r="K2474" s="58" t="str">
        <f t="shared" si="2327"/>
        <v>X</v>
      </c>
      <c r="L2474" s="58" t="str">
        <f t="shared" si="2327"/>
        <v>X</v>
      </c>
      <c r="M2474" s="58" t="str">
        <f t="shared" si="2327"/>
        <v>X</v>
      </c>
      <c r="N2474" s="58" t="str">
        <f t="shared" si="2327"/>
        <v>X</v>
      </c>
      <c r="O2474" s="58" t="str">
        <f t="shared" si="2327"/>
        <v>X</v>
      </c>
      <c r="P2474" s="58" t="str">
        <f t="shared" si="2327"/>
        <v>X</v>
      </c>
      <c r="Q2474" s="58" t="str">
        <f t="shared" si="2327"/>
        <v>X</v>
      </c>
      <c r="T2474" s="257"/>
      <c r="U2474" s="258"/>
    </row>
    <row r="2475" spans="1:21">
      <c r="A2475" s="780"/>
      <c r="B2475" s="58" t="s">
        <v>36</v>
      </c>
      <c r="C2475" s="58" t="str">
        <f t="shared" ref="C2475:Q2475" si="2328">IF(C11=$V$366,"O",IF(C11=$W$366,"O",IF(C11=$X$366,"O",IF(C11=$Y$366,"O",IF(C11=$Z$366,"O",IF(C11=$AA$366,"O",IF(C11=$AB$366,"O",IF(C11=$AC$366,"O",IF(C11=$AD$366,"O",IF(C11=$AE$366,"O",IF(C11=$AF$366,"O",IF(C11=$AG$366,"O",IF(C11=$AH$366,"O",IF(C11=$AI$366,"O","X"))))))))))))))</f>
        <v>X</v>
      </c>
      <c r="D2475" s="58" t="str">
        <f t="shared" si="2328"/>
        <v>X</v>
      </c>
      <c r="E2475" s="58" t="str">
        <f t="shared" si="2328"/>
        <v>X</v>
      </c>
      <c r="F2475" s="58" t="str">
        <f t="shared" si="2328"/>
        <v>X</v>
      </c>
      <c r="G2475" s="58" t="str">
        <f t="shared" si="2328"/>
        <v>X</v>
      </c>
      <c r="H2475" s="58" t="str">
        <f t="shared" si="2328"/>
        <v>X</v>
      </c>
      <c r="I2475" s="58" t="str">
        <f t="shared" si="2328"/>
        <v>X</v>
      </c>
      <c r="J2475" s="58" t="str">
        <f t="shared" si="2328"/>
        <v>X</v>
      </c>
      <c r="K2475" s="58" t="str">
        <f t="shared" si="2328"/>
        <v>X</v>
      </c>
      <c r="L2475" s="58" t="str">
        <f t="shared" si="2328"/>
        <v>X</v>
      </c>
      <c r="M2475" s="58" t="str">
        <f t="shared" si="2328"/>
        <v>X</v>
      </c>
      <c r="N2475" s="58" t="str">
        <f t="shared" si="2328"/>
        <v>X</v>
      </c>
      <c r="O2475" s="58" t="str">
        <f t="shared" si="2328"/>
        <v>X</v>
      </c>
      <c r="P2475" s="58" t="str">
        <f t="shared" si="2328"/>
        <v>X</v>
      </c>
      <c r="Q2475" s="58" t="str">
        <f t="shared" si="2328"/>
        <v>X</v>
      </c>
      <c r="T2475" s="258"/>
      <c r="U2475" s="257"/>
    </row>
    <row r="2476" spans="1:21">
      <c r="A2476" s="780"/>
      <c r="B2476" s="58" t="s">
        <v>21</v>
      </c>
      <c r="C2476" s="58" t="str">
        <f t="shared" ref="C2476:Q2476" si="2329">IF(C12=$V$366,"O",IF(C12=$W$366,"O",IF(C12=$X$366,"O",IF(C12=$Y$366,"O",IF(C12=$Z$366,"O",IF(C12=$AA$366,"O",IF(C12=$AB$366,"O",IF(C12=$AC$366,"O",IF(C12=$AD$366,"O",IF(C12=$AE$366,"O",IF(C12=$AF$366,"O",IF(C12=$AG$366,"O",IF(C12=$AH$366,"O",IF(C12=$AI$366,"O","X"))))))))))))))</f>
        <v>X</v>
      </c>
      <c r="D2476" s="58" t="str">
        <f t="shared" si="2329"/>
        <v>X</v>
      </c>
      <c r="E2476" s="58" t="str">
        <f t="shared" si="2329"/>
        <v>X</v>
      </c>
      <c r="F2476" s="58" t="str">
        <f t="shared" si="2329"/>
        <v>X</v>
      </c>
      <c r="G2476" s="58" t="str">
        <f t="shared" si="2329"/>
        <v>X</v>
      </c>
      <c r="H2476" s="58" t="str">
        <f t="shared" si="2329"/>
        <v>X</v>
      </c>
      <c r="I2476" s="58" t="str">
        <f t="shared" si="2329"/>
        <v>X</v>
      </c>
      <c r="J2476" s="58" t="str">
        <f t="shared" si="2329"/>
        <v>X</v>
      </c>
      <c r="K2476" s="58" t="str">
        <f t="shared" si="2329"/>
        <v>X</v>
      </c>
      <c r="L2476" s="58" t="str">
        <f t="shared" si="2329"/>
        <v>X</v>
      </c>
      <c r="M2476" s="58" t="str">
        <f t="shared" si="2329"/>
        <v>X</v>
      </c>
      <c r="N2476" s="58" t="str">
        <f t="shared" si="2329"/>
        <v>X</v>
      </c>
      <c r="O2476" s="58" t="str">
        <f t="shared" si="2329"/>
        <v>X</v>
      </c>
      <c r="P2476" s="58" t="str">
        <f t="shared" si="2329"/>
        <v>X</v>
      </c>
      <c r="Q2476" s="58" t="str">
        <f t="shared" si="2329"/>
        <v>X</v>
      </c>
      <c r="T2476" s="258"/>
      <c r="U2476" s="257"/>
    </row>
    <row r="2477" spans="1:21">
      <c r="A2477" s="781"/>
      <c r="B2477" s="30" t="s">
        <v>46</v>
      </c>
      <c r="C2477" s="47">
        <f>COUNTIF(C2471:C2476,"O")</f>
        <v>1</v>
      </c>
      <c r="D2477" s="47">
        <f t="shared" ref="D2477:P2477" si="2330">COUNTIF(D2471:D2476,"O")</f>
        <v>1</v>
      </c>
      <c r="E2477" s="47">
        <f t="shared" si="2330"/>
        <v>1</v>
      </c>
      <c r="F2477" s="47">
        <f t="shared" si="2330"/>
        <v>1</v>
      </c>
      <c r="G2477" s="47">
        <f t="shared" si="2330"/>
        <v>1</v>
      </c>
      <c r="H2477" s="47">
        <f t="shared" si="2330"/>
        <v>1</v>
      </c>
      <c r="I2477" s="47">
        <f t="shared" si="2330"/>
        <v>1</v>
      </c>
      <c r="J2477" s="47">
        <f t="shared" si="2330"/>
        <v>1</v>
      </c>
      <c r="K2477" s="47">
        <f t="shared" si="2330"/>
        <v>1</v>
      </c>
      <c r="L2477" s="47">
        <f t="shared" si="2330"/>
        <v>1</v>
      </c>
      <c r="M2477" s="47">
        <f t="shared" si="2330"/>
        <v>1</v>
      </c>
      <c r="N2477" s="47">
        <f t="shared" si="2330"/>
        <v>1</v>
      </c>
      <c r="O2477" s="47">
        <f t="shared" si="2330"/>
        <v>1</v>
      </c>
      <c r="P2477" s="47">
        <f t="shared" si="2330"/>
        <v>1</v>
      </c>
      <c r="Q2477" s="47">
        <f>COUNTIF(Q2471:Q2476,"O")</f>
        <v>1</v>
      </c>
      <c r="T2477" s="258"/>
      <c r="U2477" s="257"/>
    </row>
    <row r="2478" spans="1:21">
      <c r="A2478" s="779">
        <v>351</v>
      </c>
      <c r="B2478" s="58" t="s">
        <v>32</v>
      </c>
      <c r="C2478" s="58" t="str">
        <f t="shared" ref="C2478:Q2478" si="2331">IF(C7=$V$367,"O",IF(C7=$W$367,"O",IF(C7=$X$367,"O",IF(C7=$Y$367,"O",IF(C7=$Z$367,"O",IF(C7=$AA$367,"O",IF(C7=$AB$367,"O",IF(C7=$AC$367,"O",IF(C7=$AD$367,"O",IF(C7=$AE$367,"O",IF(C7=$AF$367,"O",IF(C7=$AG$367,"O",IF(C7=$AH$367,"O","X")))))))))))))</f>
        <v>X</v>
      </c>
      <c r="D2478" s="58" t="str">
        <f t="shared" si="2331"/>
        <v>X</v>
      </c>
      <c r="E2478" s="58" t="str">
        <f t="shared" si="2331"/>
        <v>X</v>
      </c>
      <c r="F2478" s="58" t="str">
        <f t="shared" si="2331"/>
        <v>X</v>
      </c>
      <c r="G2478" s="58" t="str">
        <f t="shared" si="2331"/>
        <v>X</v>
      </c>
      <c r="H2478" s="58" t="str">
        <f t="shared" si="2331"/>
        <v>X</v>
      </c>
      <c r="I2478" s="58" t="str">
        <f t="shared" si="2331"/>
        <v>X</v>
      </c>
      <c r="J2478" s="58" t="str">
        <f t="shared" si="2331"/>
        <v>X</v>
      </c>
      <c r="K2478" s="58" t="str">
        <f t="shared" si="2331"/>
        <v>X</v>
      </c>
      <c r="L2478" s="58" t="str">
        <f t="shared" si="2331"/>
        <v>X</v>
      </c>
      <c r="M2478" s="58" t="str">
        <f t="shared" si="2331"/>
        <v>X</v>
      </c>
      <c r="N2478" s="58" t="str">
        <f t="shared" si="2331"/>
        <v>X</v>
      </c>
      <c r="O2478" s="58" t="str">
        <f t="shared" si="2331"/>
        <v>X</v>
      </c>
      <c r="P2478" s="58" t="str">
        <f t="shared" si="2331"/>
        <v>X</v>
      </c>
      <c r="Q2478" s="58" t="str">
        <f t="shared" si="2331"/>
        <v>X</v>
      </c>
      <c r="T2478" s="258"/>
      <c r="U2478" s="258"/>
    </row>
    <row r="2479" spans="1:21">
      <c r="A2479" s="780"/>
      <c r="B2479" s="58" t="s">
        <v>33</v>
      </c>
      <c r="C2479" s="58" t="str">
        <f t="shared" ref="C2479:Q2479" si="2332">IF(C8=$V$367,"O",IF(C8=$W$367,"O",IF(C8=$X$367,"O",IF(C8=$Y$367,"O",IF(C8=$Z$367,"O",IF(C8=$AA$367,"O",IF(C8=$AB$367,"O",IF(C8=$AC$367,"O",IF(C8=$AD$367,"O",IF(C8=$AE$367,"O",IF(C8=$AF$367,"O",IF(C8=$AG$367,"O",IF(C8=$AH$367,"O","X")))))))))))))</f>
        <v>X</v>
      </c>
      <c r="D2479" s="58" t="str">
        <f t="shared" si="2332"/>
        <v>X</v>
      </c>
      <c r="E2479" s="58" t="str">
        <f t="shared" si="2332"/>
        <v>X</v>
      </c>
      <c r="F2479" s="58" t="str">
        <f t="shared" si="2332"/>
        <v>X</v>
      </c>
      <c r="G2479" s="58" t="str">
        <f t="shared" si="2332"/>
        <v>X</v>
      </c>
      <c r="H2479" s="58" t="str">
        <f t="shared" si="2332"/>
        <v>X</v>
      </c>
      <c r="I2479" s="58" t="str">
        <f t="shared" si="2332"/>
        <v>X</v>
      </c>
      <c r="J2479" s="58" t="str">
        <f t="shared" si="2332"/>
        <v>X</v>
      </c>
      <c r="K2479" s="58" t="str">
        <f t="shared" si="2332"/>
        <v>X</v>
      </c>
      <c r="L2479" s="58" t="str">
        <f t="shared" si="2332"/>
        <v>X</v>
      </c>
      <c r="M2479" s="58" t="str">
        <f t="shared" si="2332"/>
        <v>X</v>
      </c>
      <c r="N2479" s="58" t="str">
        <f t="shared" si="2332"/>
        <v>X</v>
      </c>
      <c r="O2479" s="58" t="str">
        <f t="shared" si="2332"/>
        <v>X</v>
      </c>
      <c r="P2479" s="58" t="str">
        <f t="shared" si="2332"/>
        <v>X</v>
      </c>
      <c r="Q2479" s="58" t="str">
        <f t="shared" si="2332"/>
        <v>X</v>
      </c>
      <c r="T2479" s="258"/>
      <c r="U2479" s="258"/>
    </row>
    <row r="2480" spans="1:21">
      <c r="A2480" s="780"/>
      <c r="B2480" s="58" t="s">
        <v>34</v>
      </c>
      <c r="C2480" s="58" t="str">
        <f t="shared" ref="C2480:Q2480" si="2333">IF(C9=$V$367,"O",IF(C9=$W$367,"O",IF(C9=$X$367,"O",IF(C9=$Y$367,"O",IF(C9=$Z$367,"O",IF(C9=$AA$367,"O",IF(C9=$AB$367,"O",IF(C9=$AC$367,"O",IF(C9=$AD$367,"O",IF(C9=$AE$367,"O",IF(C9=$AF$367,"O",IF(C9=$AG$367,"O",IF(C9=$AH$367,"O","X")))))))))))))</f>
        <v>X</v>
      </c>
      <c r="D2480" s="58" t="str">
        <f t="shared" si="2333"/>
        <v>X</v>
      </c>
      <c r="E2480" s="58" t="str">
        <f t="shared" si="2333"/>
        <v>X</v>
      </c>
      <c r="F2480" s="58" t="str">
        <f t="shared" si="2333"/>
        <v>X</v>
      </c>
      <c r="G2480" s="58" t="str">
        <f t="shared" si="2333"/>
        <v>X</v>
      </c>
      <c r="H2480" s="58" t="str">
        <f t="shared" si="2333"/>
        <v>X</v>
      </c>
      <c r="I2480" s="58" t="str">
        <f t="shared" si="2333"/>
        <v>X</v>
      </c>
      <c r="J2480" s="58" t="str">
        <f t="shared" si="2333"/>
        <v>X</v>
      </c>
      <c r="K2480" s="58" t="str">
        <f t="shared" si="2333"/>
        <v>X</v>
      </c>
      <c r="L2480" s="58" t="str">
        <f>IF(L9=$V$367,"O",IF(L9=$W$367,"O",IF(L9=$X$367,"O",IF(L9=$Y$367,"O",IF(L9=$Z$367,"O",IF(L9=$AA$367,"O",IF(L9=$AB$367,"O",IF(L9=$AC$367,"O",IF(L9=$AD$367,"O",IF(L9=$AE$367,"O",IF(L9=$AF$367,"O",IF(L9=$AG$367,"O",IF(L9=$AH$367,"O","X")))))))))))))</f>
        <v>X</v>
      </c>
      <c r="M2480" s="58" t="str">
        <f t="shared" si="2333"/>
        <v>X</v>
      </c>
      <c r="N2480" s="58" t="str">
        <f t="shared" si="2333"/>
        <v>X</v>
      </c>
      <c r="O2480" s="58" t="str">
        <f t="shared" si="2333"/>
        <v>X</v>
      </c>
      <c r="P2480" s="58" t="str">
        <f t="shared" si="2333"/>
        <v>X</v>
      </c>
      <c r="Q2480" s="58" t="str">
        <f t="shared" si="2333"/>
        <v>X</v>
      </c>
      <c r="T2480" s="258"/>
      <c r="U2480" s="258"/>
    </row>
    <row r="2481" spans="1:21">
      <c r="A2481" s="780"/>
      <c r="B2481" s="58" t="s">
        <v>35</v>
      </c>
      <c r="C2481" s="58" t="str">
        <f t="shared" ref="C2481:Q2481" si="2334">IF(C10=$V$367,"O",IF(C10=$W$367,"O",IF(C10=$X$367,"O",IF(C10=$Y$367,"O",IF(C10=$Z$367,"O",IF(C10=$AA$367,"O",IF(C10=$AB$367,"O",IF(C10=$AC$367,"O",IF(C10=$AD$367,"O",IF(C10=$AE$367,"O",IF(C10=$AF$367,"O",IF(C10=$AG$367,"O",IF(C10=$AH$367,"O","X")))))))))))))</f>
        <v>O</v>
      </c>
      <c r="D2481" s="58" t="str">
        <f t="shared" si="2334"/>
        <v>O</v>
      </c>
      <c r="E2481" s="58" t="str">
        <f t="shared" si="2334"/>
        <v>O</v>
      </c>
      <c r="F2481" s="58" t="str">
        <f t="shared" si="2334"/>
        <v>O</v>
      </c>
      <c r="G2481" s="58" t="str">
        <f t="shared" si="2334"/>
        <v>O</v>
      </c>
      <c r="H2481" s="58" t="str">
        <f t="shared" si="2334"/>
        <v>O</v>
      </c>
      <c r="I2481" s="58" t="str">
        <f t="shared" si="2334"/>
        <v>O</v>
      </c>
      <c r="J2481" s="58" t="str">
        <f t="shared" si="2334"/>
        <v>O</v>
      </c>
      <c r="K2481" s="58" t="str">
        <f t="shared" si="2334"/>
        <v>O</v>
      </c>
      <c r="L2481" s="58" t="str">
        <f t="shared" si="2334"/>
        <v>O</v>
      </c>
      <c r="M2481" s="58" t="str">
        <f t="shared" si="2334"/>
        <v>O</v>
      </c>
      <c r="N2481" s="58" t="str">
        <f t="shared" si="2334"/>
        <v>O</v>
      </c>
      <c r="O2481" s="58" t="str">
        <f t="shared" si="2334"/>
        <v>O</v>
      </c>
      <c r="P2481" s="58" t="str">
        <f t="shared" si="2334"/>
        <v>O</v>
      </c>
      <c r="Q2481" s="58" t="str">
        <f t="shared" si="2334"/>
        <v>O</v>
      </c>
      <c r="T2481" s="258"/>
      <c r="U2481" s="258"/>
    </row>
    <row r="2482" spans="1:21">
      <c r="A2482" s="780"/>
      <c r="B2482" s="58" t="s">
        <v>36</v>
      </c>
      <c r="C2482" s="58" t="str">
        <f t="shared" ref="C2482:Q2482" si="2335">IF(C11=$V$367,"O",IF(C11=$W$367,"O",IF(C11=$X$367,"O",IF(C11=$Y$367,"O",IF(C11=$Z$367,"O",IF(C11=$AA$367,"O",IF(C11=$AB$367,"O",IF(C11=$AC$367,"O",IF(C11=$AD$367,"O",IF(C11=$AE$367,"O",IF(C11=$AF$367,"O",IF(C11=$AG$367,"O",IF(C11=$AH$367,"O","X")))))))))))))</f>
        <v>X</v>
      </c>
      <c r="D2482" s="58" t="str">
        <f t="shared" si="2335"/>
        <v>X</v>
      </c>
      <c r="E2482" s="58" t="str">
        <f t="shared" si="2335"/>
        <v>X</v>
      </c>
      <c r="F2482" s="58" t="str">
        <f t="shared" si="2335"/>
        <v>X</v>
      </c>
      <c r="G2482" s="58" t="str">
        <f t="shared" si="2335"/>
        <v>X</v>
      </c>
      <c r="H2482" s="58" t="str">
        <f t="shared" si="2335"/>
        <v>X</v>
      </c>
      <c r="I2482" s="58" t="str">
        <f t="shared" si="2335"/>
        <v>X</v>
      </c>
      <c r="J2482" s="58" t="str">
        <f t="shared" si="2335"/>
        <v>X</v>
      </c>
      <c r="K2482" s="58" t="str">
        <f t="shared" si="2335"/>
        <v>X</v>
      </c>
      <c r="L2482" s="58" t="str">
        <f t="shared" si="2335"/>
        <v>X</v>
      </c>
      <c r="M2482" s="58" t="str">
        <f t="shared" si="2335"/>
        <v>X</v>
      </c>
      <c r="N2482" s="58" t="str">
        <f t="shared" si="2335"/>
        <v>X</v>
      </c>
      <c r="O2482" s="58" t="str">
        <f t="shared" si="2335"/>
        <v>X</v>
      </c>
      <c r="P2482" s="58" t="str">
        <f t="shared" si="2335"/>
        <v>X</v>
      </c>
      <c r="Q2482" s="58" t="str">
        <f t="shared" si="2335"/>
        <v>X</v>
      </c>
      <c r="T2482" s="258"/>
      <c r="U2482" s="258"/>
    </row>
    <row r="2483" spans="1:21">
      <c r="A2483" s="780"/>
      <c r="B2483" s="58" t="s">
        <v>21</v>
      </c>
      <c r="C2483" s="58" t="str">
        <f t="shared" ref="C2483:Q2483" si="2336">IF(C12=$V$367,"O",IF(C12=$W$367,"O",IF(C12=$X$367,"O",IF(C12=$Y$367,"O",IF(C12=$Z$367,"O",IF(C12=$AA$367,"O",IF(C12=$AB$367,"O",IF(C12=$AC$367,"O",IF(C12=$AD$367,"O",IF(C12=$AE$367,"O",IF(C12=$AF$367,"O",IF(C12=$AG$367,"O",IF(C12=$AH$367,"O","X")))))))))))))</f>
        <v>X</v>
      </c>
      <c r="D2483" s="58" t="str">
        <f t="shared" si="2336"/>
        <v>X</v>
      </c>
      <c r="E2483" s="58" t="str">
        <f t="shared" si="2336"/>
        <v>X</v>
      </c>
      <c r="F2483" s="58" t="str">
        <f t="shared" si="2336"/>
        <v>X</v>
      </c>
      <c r="G2483" s="58" t="str">
        <f t="shared" si="2336"/>
        <v>X</v>
      </c>
      <c r="H2483" s="58" t="str">
        <f t="shared" si="2336"/>
        <v>X</v>
      </c>
      <c r="I2483" s="58" t="str">
        <f t="shared" si="2336"/>
        <v>X</v>
      </c>
      <c r="J2483" s="58" t="str">
        <f t="shared" si="2336"/>
        <v>X</v>
      </c>
      <c r="K2483" s="58" t="str">
        <f t="shared" si="2336"/>
        <v>X</v>
      </c>
      <c r="L2483" s="58" t="str">
        <f t="shared" si="2336"/>
        <v>X</v>
      </c>
      <c r="M2483" s="58" t="str">
        <f t="shared" si="2336"/>
        <v>X</v>
      </c>
      <c r="N2483" s="58" t="str">
        <f t="shared" si="2336"/>
        <v>X</v>
      </c>
      <c r="O2483" s="58" t="str">
        <f t="shared" si="2336"/>
        <v>X</v>
      </c>
      <c r="P2483" s="58" t="str">
        <f t="shared" si="2336"/>
        <v>X</v>
      </c>
      <c r="Q2483" s="58" t="str">
        <f t="shared" si="2336"/>
        <v>X</v>
      </c>
      <c r="T2483" s="258"/>
      <c r="U2483" s="258"/>
    </row>
    <row r="2484" spans="1:21">
      <c r="A2484" s="781"/>
      <c r="B2484" s="30" t="s">
        <v>46</v>
      </c>
      <c r="C2484" s="47">
        <f>COUNTIF(C2478:C2483,"O")</f>
        <v>1</v>
      </c>
      <c r="D2484" s="47">
        <f t="shared" ref="D2484:P2484" si="2337">COUNTIF(D2478:D2483,"O")</f>
        <v>1</v>
      </c>
      <c r="E2484" s="47">
        <f t="shared" si="2337"/>
        <v>1</v>
      </c>
      <c r="F2484" s="47">
        <f t="shared" si="2337"/>
        <v>1</v>
      </c>
      <c r="G2484" s="47">
        <f t="shared" si="2337"/>
        <v>1</v>
      </c>
      <c r="H2484" s="47">
        <f t="shared" si="2337"/>
        <v>1</v>
      </c>
      <c r="I2484" s="47">
        <f t="shared" si="2337"/>
        <v>1</v>
      </c>
      <c r="J2484" s="47">
        <f t="shared" si="2337"/>
        <v>1</v>
      </c>
      <c r="K2484" s="47">
        <f t="shared" si="2337"/>
        <v>1</v>
      </c>
      <c r="L2484" s="47">
        <f t="shared" si="2337"/>
        <v>1</v>
      </c>
      <c r="M2484" s="47">
        <f t="shared" si="2337"/>
        <v>1</v>
      </c>
      <c r="N2484" s="47">
        <f t="shared" si="2337"/>
        <v>1</v>
      </c>
      <c r="O2484" s="47">
        <f t="shared" si="2337"/>
        <v>1</v>
      </c>
      <c r="P2484" s="47">
        <f t="shared" si="2337"/>
        <v>1</v>
      </c>
      <c r="Q2484" s="47">
        <f>COUNTIF(Q2478:Q2483,"O")</f>
        <v>1</v>
      </c>
      <c r="T2484" s="258"/>
      <c r="U2484" s="258"/>
    </row>
    <row r="2485" spans="1:21">
      <c r="A2485" s="779">
        <v>352</v>
      </c>
      <c r="B2485" s="58" t="s">
        <v>32</v>
      </c>
      <c r="C2485" s="58" t="str">
        <f t="shared" ref="C2485:Q2485" si="2338">IF(C7=$V$368,"O",IF(C7=$W$368,"O",IF(C7=$X$368,"O",IF(C7=$Y$368,"O",IF(C7=$Z$368,"O",IF(C7=$AA$368,"O",IF(C7=$AB$368,"O",IF(C7=$AC$368,"O",IF(C7=$AD$368,"O",IF(C7=$AE$368,"O",IF(C7=$AF$368,"O",IF(C7=$AG$368,"O",IF(C7=$AH$368,"O",IF(C7=$AI$368,"O",IF(C7=$AJ$368,"O",IF(C7=$AK$368,"O",IF(C7=$AL$368,"O",IF(C7=$AM$368,"O","X"))))))))))))))))))</f>
        <v>O</v>
      </c>
      <c r="D2485" s="58" t="str">
        <f t="shared" si="2338"/>
        <v>O</v>
      </c>
      <c r="E2485" s="58" t="str">
        <f t="shared" si="2338"/>
        <v>O</v>
      </c>
      <c r="F2485" s="58" t="str">
        <f t="shared" si="2338"/>
        <v>O</v>
      </c>
      <c r="G2485" s="58" t="str">
        <f t="shared" si="2338"/>
        <v>O</v>
      </c>
      <c r="H2485" s="58" t="str">
        <f t="shared" si="2338"/>
        <v>O</v>
      </c>
      <c r="I2485" s="58" t="str">
        <f t="shared" si="2338"/>
        <v>O</v>
      </c>
      <c r="J2485" s="58" t="str">
        <f t="shared" si="2338"/>
        <v>O</v>
      </c>
      <c r="K2485" s="58" t="str">
        <f t="shared" si="2338"/>
        <v>O</v>
      </c>
      <c r="L2485" s="58" t="str">
        <f t="shared" si="2338"/>
        <v>O</v>
      </c>
      <c r="M2485" s="58" t="str">
        <f t="shared" si="2338"/>
        <v>O</v>
      </c>
      <c r="N2485" s="58" t="str">
        <f t="shared" si="2338"/>
        <v>O</v>
      </c>
      <c r="O2485" s="58" t="str">
        <f t="shared" si="2338"/>
        <v>O</v>
      </c>
      <c r="P2485" s="58" t="str">
        <f t="shared" si="2338"/>
        <v>O</v>
      </c>
      <c r="Q2485" s="58" t="str">
        <f t="shared" si="2338"/>
        <v>O</v>
      </c>
      <c r="T2485" s="258"/>
      <c r="U2485" s="258"/>
    </row>
    <row r="2486" spans="1:21">
      <c r="A2486" s="780"/>
      <c r="B2486" s="58" t="s">
        <v>33</v>
      </c>
      <c r="C2486" s="58" t="str">
        <f t="shared" ref="C2486:Q2486" si="2339">IF(C8=$V$368,"O",IF(C8=$W$368,"O",IF(C8=$X$368,"O",IF(C8=$Y$368,"O",IF(C8=$Z$368,"O",IF(C8=$AA$368,"O",IF(C8=$AB$368,"O",IF(C8=$AC$368,"O",IF(C8=$AD$368,"O",IF(C8=$AE$368,"O",IF(C8=$AF$368,"O",IF(C8=$AG$368,"O",IF(C8=$AH$368,"O",IF(C8=$AI$368,"O",IF(C8=$AJ$368,"O",IF(C8=$AK$368,"O",IF(C8=$AL$368,"O",IF(C8=$AM$368,"O","X"))))))))))))))))))</f>
        <v>O</v>
      </c>
      <c r="D2486" s="58" t="str">
        <f t="shared" si="2339"/>
        <v>O</v>
      </c>
      <c r="E2486" s="58" t="str">
        <f t="shared" si="2339"/>
        <v>O</v>
      </c>
      <c r="F2486" s="58" t="str">
        <f t="shared" si="2339"/>
        <v>O</v>
      </c>
      <c r="G2486" s="58" t="str">
        <f t="shared" si="2339"/>
        <v>O</v>
      </c>
      <c r="H2486" s="58" t="str">
        <f t="shared" si="2339"/>
        <v>O</v>
      </c>
      <c r="I2486" s="58" t="str">
        <f t="shared" si="2339"/>
        <v>O</v>
      </c>
      <c r="J2486" s="58" t="str">
        <f t="shared" si="2339"/>
        <v>O</v>
      </c>
      <c r="K2486" s="58" t="str">
        <f t="shared" si="2339"/>
        <v>O</v>
      </c>
      <c r="L2486" s="58" t="str">
        <f t="shared" si="2339"/>
        <v>O</v>
      </c>
      <c r="M2486" s="58" t="str">
        <f t="shared" si="2339"/>
        <v>O</v>
      </c>
      <c r="N2486" s="58" t="str">
        <f t="shared" si="2339"/>
        <v>O</v>
      </c>
      <c r="O2486" s="58" t="str">
        <f t="shared" si="2339"/>
        <v>O</v>
      </c>
      <c r="P2486" s="58" t="str">
        <f t="shared" si="2339"/>
        <v>O</v>
      </c>
      <c r="Q2486" s="58" t="str">
        <f t="shared" si="2339"/>
        <v>O</v>
      </c>
      <c r="T2486" s="257"/>
      <c r="U2486" s="257"/>
    </row>
    <row r="2487" spans="1:21">
      <c r="A2487" s="780"/>
      <c r="B2487" s="58" t="s">
        <v>34</v>
      </c>
      <c r="C2487" s="58" t="str">
        <f t="shared" ref="C2487:Q2487" si="2340">IF(C9=$V$368,"O",IF(C9=$W$368,"O",IF(C9=$X$368,"O",IF(C9=$Y$368,"O",IF(C9=$Z$368,"O",IF(C9=$AA$368,"O",IF(C9=$AB$368,"O",IF(C9=$AC$368,"O",IF(C9=$AD$368,"O",IF(C9=$AE$368,"O",IF(C9=$AF$368,"O",IF(C9=$AG$368,"O",IF(C9=$AH$368,"O",IF(C9=$AI$368,"O",IF(C9=$AJ$368,"O",IF(C9=$AK$368,"O",IF(C9=$AL$368,"O",IF(C9=$AM$368,"O","X"))))))))))))))))))</f>
        <v>X</v>
      </c>
      <c r="D2487" s="58" t="str">
        <f>IF(D9=$V$368,"O",IF(D9=$W$368,"O",IF(D9=$X$368,"O",IF(D9=$Y$368,"O",IF(D9=$Z$368,"O",IF(D9=$AA$368,"O",IF(D9=$AB$368,"O",IF(D9=$AC$368,"O",IF(D9=$AD$368,"O",IF(D9=$AE$368,"O",IF(D9=$AF$368,"O",IF(D9=$AG$368,"O",IF(D9=$AH$368,"O",IF(D9=$AI$368,"O",IF(D9=$AJ$368,"O",IF(D9=$AK$368,"O",IF(D9=$AL$368,"O",IF(D9=$AM$368,"O","X"))))))))))))))))))</f>
        <v>X</v>
      </c>
      <c r="E2487" s="58" t="str">
        <f t="shared" si="2340"/>
        <v>X</v>
      </c>
      <c r="F2487" s="58" t="str">
        <f t="shared" si="2340"/>
        <v>X</v>
      </c>
      <c r="G2487" s="58" t="str">
        <f t="shared" si="2340"/>
        <v>X</v>
      </c>
      <c r="H2487" s="58" t="str">
        <f t="shared" si="2340"/>
        <v>X</v>
      </c>
      <c r="I2487" s="58" t="str">
        <f t="shared" si="2340"/>
        <v>X</v>
      </c>
      <c r="J2487" s="58" t="str">
        <f t="shared" si="2340"/>
        <v>X</v>
      </c>
      <c r="K2487" s="58" t="str">
        <f t="shared" si="2340"/>
        <v>X</v>
      </c>
      <c r="L2487" s="58" t="str">
        <f t="shared" si="2340"/>
        <v>X</v>
      </c>
      <c r="M2487" s="58" t="str">
        <f t="shared" si="2340"/>
        <v>X</v>
      </c>
      <c r="N2487" s="58" t="str">
        <f t="shared" si="2340"/>
        <v>X</v>
      </c>
      <c r="O2487" s="58" t="str">
        <f t="shared" si="2340"/>
        <v>X</v>
      </c>
      <c r="P2487" s="58" t="str">
        <f t="shared" si="2340"/>
        <v>X</v>
      </c>
      <c r="Q2487" s="58" t="str">
        <f t="shared" si="2340"/>
        <v>X</v>
      </c>
      <c r="T2487" s="258"/>
      <c r="U2487" s="258"/>
    </row>
    <row r="2488" spans="1:21">
      <c r="A2488" s="780"/>
      <c r="B2488" s="58" t="s">
        <v>35</v>
      </c>
      <c r="C2488" s="58" t="str">
        <f t="shared" ref="C2488:Q2488" si="2341">IF(C10=$V$368,"O",IF(C10=$W$368,"O",IF(C10=$X$368,"O",IF(C10=$Y$368,"O",IF(C10=$Z$368,"O",IF(C10=$AA$368,"O",IF(C10=$AB$368,"O",IF(C10=$AC$368,"O",IF(C10=$AD$368,"O",IF(C10=$AE$368,"O",IF(C10=$AF$368,"O",IF(C10=$AG$368,"O",IF(C10=$AH$368,"O",IF(C10=$AI$368,"O",IF(C10=$AJ$368,"O",IF(C10=$AK$368,"O",IF(C10=$AL$368,"O",IF(C10=$AM$368,"O","X"))))))))))))))))))</f>
        <v>X</v>
      </c>
      <c r="D2488" s="58" t="str">
        <f t="shared" si="2341"/>
        <v>X</v>
      </c>
      <c r="E2488" s="58" t="str">
        <f t="shared" si="2341"/>
        <v>X</v>
      </c>
      <c r="F2488" s="58" t="str">
        <f t="shared" si="2341"/>
        <v>X</v>
      </c>
      <c r="G2488" s="58" t="str">
        <f t="shared" si="2341"/>
        <v>X</v>
      </c>
      <c r="H2488" s="58" t="str">
        <f t="shared" si="2341"/>
        <v>X</v>
      </c>
      <c r="I2488" s="58" t="str">
        <f t="shared" si="2341"/>
        <v>X</v>
      </c>
      <c r="J2488" s="58" t="str">
        <f t="shared" si="2341"/>
        <v>X</v>
      </c>
      <c r="K2488" s="58" t="str">
        <f t="shared" si="2341"/>
        <v>X</v>
      </c>
      <c r="L2488" s="58" t="str">
        <f t="shared" si="2341"/>
        <v>X</v>
      </c>
      <c r="M2488" s="58" t="str">
        <f t="shared" si="2341"/>
        <v>X</v>
      </c>
      <c r="N2488" s="58" t="str">
        <f t="shared" si="2341"/>
        <v>X</v>
      </c>
      <c r="O2488" s="58" t="str">
        <f t="shared" si="2341"/>
        <v>X</v>
      </c>
      <c r="P2488" s="58" t="str">
        <f t="shared" si="2341"/>
        <v>X</v>
      </c>
      <c r="Q2488" s="58" t="str">
        <f t="shared" si="2341"/>
        <v>X</v>
      </c>
      <c r="U2488" s="258"/>
    </row>
    <row r="2489" spans="1:21">
      <c r="A2489" s="780"/>
      <c r="B2489" s="58" t="s">
        <v>36</v>
      </c>
      <c r="C2489" s="58" t="str">
        <f t="shared" ref="C2489:Q2489" si="2342">IF(C11=$V$368,"O",IF(C11=$W$368,"O",IF(C11=$X$368,"O",IF(C11=$Y$368,"O",IF(C11=$Z$368,"O",IF(C11=$AA$368,"O",IF(C11=$AB$368,"O",IF(C11=$AC$368,"O",IF(C11=$AD$368,"O",IF(C11=$AE$368,"O",IF(C11=$AF$368,"O",IF(C11=$AG$368,"O",IF(C11=$AH$368,"O",IF(C11=$AI$368,"O",IF(C11=$AJ$368,"O",IF(C11=$AK$368,"O",IF(C11=$AL$368,"O",IF(C11=$AM$368,"O","X"))))))))))))))))))</f>
        <v>O</v>
      </c>
      <c r="D2489" s="58" t="str">
        <f t="shared" si="2342"/>
        <v>O</v>
      </c>
      <c r="E2489" s="58" t="str">
        <f t="shared" si="2342"/>
        <v>O</v>
      </c>
      <c r="F2489" s="58" t="str">
        <f t="shared" si="2342"/>
        <v>O</v>
      </c>
      <c r="G2489" s="58" t="str">
        <f t="shared" si="2342"/>
        <v>O</v>
      </c>
      <c r="H2489" s="58" t="str">
        <f t="shared" si="2342"/>
        <v>O</v>
      </c>
      <c r="I2489" s="58" t="str">
        <f t="shared" si="2342"/>
        <v>O</v>
      </c>
      <c r="J2489" s="58" t="str">
        <f t="shared" si="2342"/>
        <v>O</v>
      </c>
      <c r="K2489" s="58" t="str">
        <f t="shared" si="2342"/>
        <v>O</v>
      </c>
      <c r="L2489" s="58" t="str">
        <f t="shared" si="2342"/>
        <v>O</v>
      </c>
      <c r="M2489" s="58" t="str">
        <f t="shared" si="2342"/>
        <v>O</v>
      </c>
      <c r="N2489" s="58" t="str">
        <f t="shared" si="2342"/>
        <v>O</v>
      </c>
      <c r="O2489" s="58" t="str">
        <f t="shared" si="2342"/>
        <v>O</v>
      </c>
      <c r="P2489" s="58" t="str">
        <f t="shared" si="2342"/>
        <v>O</v>
      </c>
      <c r="Q2489" s="58" t="str">
        <f t="shared" si="2342"/>
        <v>O</v>
      </c>
      <c r="U2489" s="258"/>
    </row>
    <row r="2490" spans="1:21">
      <c r="A2490" s="780"/>
      <c r="B2490" s="58" t="s">
        <v>21</v>
      </c>
      <c r="C2490" s="58" t="str">
        <f t="shared" ref="C2490:Q2490" si="2343">IF(C12=$V$368,"O",IF(C12=$W$368,"O",IF(C12=$X$368,"O",IF(C12=$Y$368,"O",IF(C12=$Z$368,"O",IF(C12=$AA$368,"O",IF(C12=$AB$368,"O",IF(C12=$AC$368,"O",IF(C12=$AD$368,"O",IF(C12=$AE$368,"O",IF(C12=$AF$368,"O",IF(C12=$AG$368,"O",IF(C12=$AH$368,"O",IF(C12=$AI$368,"O",IF(C12=$AJ$368,"O",IF(C12=$AK$368,"O",IF(C12=$AL$368,"O",IF(C12=$AM$368,"O","X"))))))))))))))))))</f>
        <v>O</v>
      </c>
      <c r="D2490" s="58" t="str">
        <f t="shared" si="2343"/>
        <v>O</v>
      </c>
      <c r="E2490" s="58" t="str">
        <f t="shared" si="2343"/>
        <v>O</v>
      </c>
      <c r="F2490" s="58" t="str">
        <f t="shared" si="2343"/>
        <v>O</v>
      </c>
      <c r="G2490" s="58" t="str">
        <f t="shared" si="2343"/>
        <v>O</v>
      </c>
      <c r="H2490" s="58" t="str">
        <f t="shared" si="2343"/>
        <v>O</v>
      </c>
      <c r="I2490" s="58" t="str">
        <f t="shared" si="2343"/>
        <v>O</v>
      </c>
      <c r="J2490" s="58" t="str">
        <f t="shared" si="2343"/>
        <v>O</v>
      </c>
      <c r="K2490" s="58" t="str">
        <f t="shared" si="2343"/>
        <v>O</v>
      </c>
      <c r="L2490" s="58" t="str">
        <f t="shared" si="2343"/>
        <v>O</v>
      </c>
      <c r="M2490" s="58" t="str">
        <f t="shared" si="2343"/>
        <v>O</v>
      </c>
      <c r="N2490" s="58" t="str">
        <f t="shared" si="2343"/>
        <v>O</v>
      </c>
      <c r="O2490" s="58" t="str">
        <f t="shared" si="2343"/>
        <v>O</v>
      </c>
      <c r="P2490" s="58" t="str">
        <f t="shared" si="2343"/>
        <v>O</v>
      </c>
      <c r="Q2490" s="58" t="str">
        <f t="shared" si="2343"/>
        <v>O</v>
      </c>
    </row>
    <row r="2491" spans="1:21">
      <c r="A2491" s="781"/>
      <c r="B2491" s="30" t="s">
        <v>46</v>
      </c>
      <c r="C2491" s="47">
        <f>COUNTIF(C2485:C2490,"O")</f>
        <v>4</v>
      </c>
      <c r="D2491" s="47">
        <f t="shared" ref="D2491:P2491" si="2344">COUNTIF(D2485:D2490,"O")</f>
        <v>4</v>
      </c>
      <c r="E2491" s="47">
        <f t="shared" si="2344"/>
        <v>4</v>
      </c>
      <c r="F2491" s="47">
        <f t="shared" si="2344"/>
        <v>4</v>
      </c>
      <c r="G2491" s="47">
        <f t="shared" si="2344"/>
        <v>4</v>
      </c>
      <c r="H2491" s="47">
        <f t="shared" si="2344"/>
        <v>4</v>
      </c>
      <c r="I2491" s="47">
        <f t="shared" si="2344"/>
        <v>4</v>
      </c>
      <c r="J2491" s="47">
        <f t="shared" si="2344"/>
        <v>4</v>
      </c>
      <c r="K2491" s="47">
        <f t="shared" si="2344"/>
        <v>4</v>
      </c>
      <c r="L2491" s="47">
        <f t="shared" si="2344"/>
        <v>4</v>
      </c>
      <c r="M2491" s="47">
        <f t="shared" si="2344"/>
        <v>4</v>
      </c>
      <c r="N2491" s="47">
        <f t="shared" si="2344"/>
        <v>4</v>
      </c>
      <c r="O2491" s="47">
        <f t="shared" si="2344"/>
        <v>4</v>
      </c>
      <c r="P2491" s="47">
        <f t="shared" si="2344"/>
        <v>4</v>
      </c>
      <c r="Q2491" s="47">
        <f>COUNTIF(Q2485:Q2490,"O")</f>
        <v>4</v>
      </c>
    </row>
    <row r="2492" spans="1:21">
      <c r="A2492" s="22">
        <v>353</v>
      </c>
      <c r="B2492" s="154"/>
      <c r="C2492" s="58" t="str">
        <f>C2477&amp;C2484&amp;C2491</f>
        <v>114</v>
      </c>
      <c r="D2492" s="58" t="str">
        <f t="shared" ref="D2492:M2492" si="2345">D2477&amp;D2484&amp;D2491</f>
        <v>114</v>
      </c>
      <c r="E2492" s="58" t="str">
        <f t="shared" si="2345"/>
        <v>114</v>
      </c>
      <c r="F2492" s="58" t="str">
        <f t="shared" si="2345"/>
        <v>114</v>
      </c>
      <c r="G2492" s="58" t="str">
        <f t="shared" si="2345"/>
        <v>114</v>
      </c>
      <c r="H2492" s="58" t="str">
        <f t="shared" si="2345"/>
        <v>114</v>
      </c>
      <c r="I2492" s="58" t="str">
        <f t="shared" si="2345"/>
        <v>114</v>
      </c>
      <c r="J2492" s="58" t="str">
        <f t="shared" si="2345"/>
        <v>114</v>
      </c>
      <c r="K2492" s="58" t="str">
        <f t="shared" si="2345"/>
        <v>114</v>
      </c>
      <c r="L2492" s="58" t="str">
        <f t="shared" si="2345"/>
        <v>114</v>
      </c>
      <c r="M2492" s="58" t="str">
        <f t="shared" si="2345"/>
        <v>114</v>
      </c>
      <c r="N2492" s="58" t="str">
        <f>N2477&amp;N2484&amp;N2491</f>
        <v>114</v>
      </c>
      <c r="O2492" s="58" t="str">
        <f>O2477&amp;O2484&amp;O2491</f>
        <v>114</v>
      </c>
      <c r="P2492" s="58" t="str">
        <f>P2477&amp;P2484&amp;P2491</f>
        <v>114</v>
      </c>
      <c r="Q2492" s="58" t="str">
        <f>Q2477&amp;Q2484&amp;Q2491</f>
        <v>114</v>
      </c>
    </row>
    <row r="2493" spans="1:21">
      <c r="A2493" s="779">
        <v>354</v>
      </c>
      <c r="B2493" s="58" t="s">
        <v>32</v>
      </c>
      <c r="C2493" s="58" t="str">
        <f t="shared" ref="C2493:Q2493" si="2346">IF(C7=$V$370,"O",IF(C7=$W$370,"O",IF(C7=$X$370,"O",IF(C7=$Y$370,"O",IF(C7=$Z$370,"O",IF(C7=$AA$370,"O",IF(C7=$AB$370,"O",IF(C7=$AC$370,"O",IF(C7=$AD$370,"O",IF(C7=$AE$370,"O",IF(C7=$AF$370,"O",IF(C7=$AG$370,"O",IF(C7=$AH$370,"O",IF(C7=$AI$370,"O","X"))))))))))))))</f>
        <v>X</v>
      </c>
      <c r="D2493" s="58" t="str">
        <f t="shared" si="2346"/>
        <v>X</v>
      </c>
      <c r="E2493" s="58" t="str">
        <f t="shared" si="2346"/>
        <v>X</v>
      </c>
      <c r="F2493" s="58" t="str">
        <f t="shared" si="2346"/>
        <v>X</v>
      </c>
      <c r="G2493" s="58" t="str">
        <f t="shared" si="2346"/>
        <v>X</v>
      </c>
      <c r="H2493" s="58" t="str">
        <f t="shared" si="2346"/>
        <v>X</v>
      </c>
      <c r="I2493" s="58" t="str">
        <f t="shared" si="2346"/>
        <v>X</v>
      </c>
      <c r="J2493" s="58" t="str">
        <f t="shared" si="2346"/>
        <v>X</v>
      </c>
      <c r="K2493" s="58" t="str">
        <f t="shared" si="2346"/>
        <v>X</v>
      </c>
      <c r="L2493" s="58" t="str">
        <f t="shared" si="2346"/>
        <v>X</v>
      </c>
      <c r="M2493" s="58" t="str">
        <f t="shared" si="2346"/>
        <v>X</v>
      </c>
      <c r="N2493" s="58" t="str">
        <f t="shared" si="2346"/>
        <v>X</v>
      </c>
      <c r="O2493" s="58" t="str">
        <f t="shared" si="2346"/>
        <v>X</v>
      </c>
      <c r="P2493" s="58" t="str">
        <f t="shared" si="2346"/>
        <v>X</v>
      </c>
      <c r="Q2493" s="58" t="str">
        <f t="shared" si="2346"/>
        <v>X</v>
      </c>
    </row>
    <row r="2494" spans="1:21">
      <c r="A2494" s="780"/>
      <c r="B2494" s="58" t="s">
        <v>33</v>
      </c>
      <c r="C2494" s="58" t="str">
        <f t="shared" ref="C2494:Q2494" si="2347">IF(C8=$V$370,"O",IF(C8=$W$370,"O",IF(C8=$X$370,"O",IF(C8=$Y$370,"O",IF(C8=$Z$370,"O",IF(C8=$AA$370,"O",IF(C8=$AB$370,"O",IF(C8=$AC$370,"O",IF(C8=$AD$370,"O",IF(C8=$AE$370,"O",IF(C8=$AF$370,"O",IF(C8=$AG$370,"O",IF(C8=$AH$370,"O",IF(C8=$AI$370,"O","X"))))))))))))))</f>
        <v>O</v>
      </c>
      <c r="D2494" s="58" t="str">
        <f t="shared" si="2347"/>
        <v>O</v>
      </c>
      <c r="E2494" s="58" t="str">
        <f t="shared" si="2347"/>
        <v>O</v>
      </c>
      <c r="F2494" s="58" t="str">
        <f t="shared" si="2347"/>
        <v>O</v>
      </c>
      <c r="G2494" s="58" t="str">
        <f t="shared" si="2347"/>
        <v>O</v>
      </c>
      <c r="H2494" s="58" t="str">
        <f t="shared" si="2347"/>
        <v>O</v>
      </c>
      <c r="I2494" s="58" t="str">
        <f t="shared" si="2347"/>
        <v>O</v>
      </c>
      <c r="J2494" s="58" t="str">
        <f t="shared" si="2347"/>
        <v>O</v>
      </c>
      <c r="K2494" s="58" t="str">
        <f t="shared" si="2347"/>
        <v>O</v>
      </c>
      <c r="L2494" s="58" t="str">
        <f t="shared" si="2347"/>
        <v>O</v>
      </c>
      <c r="M2494" s="58" t="str">
        <f t="shared" si="2347"/>
        <v>O</v>
      </c>
      <c r="N2494" s="58" t="str">
        <f t="shared" si="2347"/>
        <v>O</v>
      </c>
      <c r="O2494" s="58" t="str">
        <f t="shared" si="2347"/>
        <v>O</v>
      </c>
      <c r="P2494" s="58" t="str">
        <f t="shared" si="2347"/>
        <v>O</v>
      </c>
      <c r="Q2494" s="58" t="str">
        <f t="shared" si="2347"/>
        <v>O</v>
      </c>
    </row>
    <row r="2495" spans="1:21">
      <c r="A2495" s="780"/>
      <c r="B2495" s="58" t="s">
        <v>34</v>
      </c>
      <c r="C2495" s="58" t="str">
        <f t="shared" ref="C2495:Q2495" si="2348">IF(C9=$V$370,"O",IF(C9=$W$370,"O",IF(C9=$X$370,"O",IF(C9=$Y$370,"O",IF(C9=$Z$370,"O",IF(C9=$AA$370,"O",IF(C9=$AB$370,"O",IF(C9=$AC$370,"O",IF(C9=$AD$370,"O",IF(C9=$AE$370,"O",IF(C9=$AF$370,"O",IF(C9=$AG$370,"O",IF(C9=$AH$370,"O",IF(C9=$AI$370,"O","X"))))))))))))))</f>
        <v>X</v>
      </c>
      <c r="D2495" s="58" t="str">
        <f t="shared" si="2348"/>
        <v>X</v>
      </c>
      <c r="E2495" s="58" t="str">
        <f t="shared" si="2348"/>
        <v>X</v>
      </c>
      <c r="F2495" s="58" t="str">
        <f t="shared" si="2348"/>
        <v>X</v>
      </c>
      <c r="G2495" s="58" t="str">
        <f t="shared" si="2348"/>
        <v>X</v>
      </c>
      <c r="H2495" s="58" t="str">
        <f t="shared" si="2348"/>
        <v>X</v>
      </c>
      <c r="I2495" s="58" t="str">
        <f t="shared" si="2348"/>
        <v>X</v>
      </c>
      <c r="J2495" s="58" t="str">
        <f t="shared" si="2348"/>
        <v>X</v>
      </c>
      <c r="K2495" s="58" t="str">
        <f t="shared" si="2348"/>
        <v>X</v>
      </c>
      <c r="L2495" s="58" t="str">
        <f t="shared" si="2348"/>
        <v>X</v>
      </c>
      <c r="M2495" s="58" t="str">
        <f t="shared" si="2348"/>
        <v>X</v>
      </c>
      <c r="N2495" s="58" t="str">
        <f t="shared" si="2348"/>
        <v>X</v>
      </c>
      <c r="O2495" s="58" t="str">
        <f t="shared" si="2348"/>
        <v>X</v>
      </c>
      <c r="P2495" s="58" t="str">
        <f t="shared" si="2348"/>
        <v>X</v>
      </c>
      <c r="Q2495" s="58" t="str">
        <f t="shared" si="2348"/>
        <v>X</v>
      </c>
    </row>
    <row r="2496" spans="1:21">
      <c r="A2496" s="780"/>
      <c r="B2496" s="58" t="s">
        <v>35</v>
      </c>
      <c r="C2496" s="58" t="str">
        <f t="shared" ref="C2496:Q2496" si="2349">IF(C10=$V$370,"O",IF(C10=$W$370,"O",IF(C10=$X$370,"O",IF(C10=$Y$370,"O",IF(C10=$Z$370,"O",IF(C10=$AA$370,"O",IF(C10=$AB$370,"O",IF(C10=$AC$370,"O",IF(C10=$AD$370,"O",IF(C10=$AE$370,"O",IF(C10=$AF$370,"O",IF(C10=$AG$370,"O",IF(C10=$AH$370,"O",IF(C10=$AI$370,"O","X"))))))))))))))</f>
        <v>X</v>
      </c>
      <c r="D2496" s="58" t="str">
        <f t="shared" si="2349"/>
        <v>X</v>
      </c>
      <c r="E2496" s="58" t="str">
        <f t="shared" si="2349"/>
        <v>X</v>
      </c>
      <c r="F2496" s="58" t="str">
        <f t="shared" si="2349"/>
        <v>X</v>
      </c>
      <c r="G2496" s="58" t="str">
        <f t="shared" si="2349"/>
        <v>X</v>
      </c>
      <c r="H2496" s="58" t="str">
        <f t="shared" si="2349"/>
        <v>X</v>
      </c>
      <c r="I2496" s="58" t="str">
        <f t="shared" si="2349"/>
        <v>X</v>
      </c>
      <c r="J2496" s="58" t="str">
        <f t="shared" si="2349"/>
        <v>X</v>
      </c>
      <c r="K2496" s="58" t="str">
        <f t="shared" si="2349"/>
        <v>X</v>
      </c>
      <c r="L2496" s="58" t="str">
        <f t="shared" si="2349"/>
        <v>X</v>
      </c>
      <c r="M2496" s="58" t="str">
        <f t="shared" si="2349"/>
        <v>X</v>
      </c>
      <c r="N2496" s="58" t="str">
        <f t="shared" si="2349"/>
        <v>X</v>
      </c>
      <c r="O2496" s="58" t="str">
        <f t="shared" si="2349"/>
        <v>X</v>
      </c>
      <c r="P2496" s="58" t="str">
        <f>IF(P10=$V$370,"O",IF(P10=$W$370,"O",IF(P10=$X$370,"O",IF(P10=$Y$370,"O",IF(P10=$Z$370,"O",IF(P10=$AA$370,"O",IF(P10=$AB$370,"O",IF(P10=$AC$370,"O",IF(P10=$AD$370,"O",IF(P10=$AE$370,"O",IF(P10=$AF$370,"O",IF(P10=$AG$370,"O",IF(P10=$AH$370,"O",IF(P10=$AI$370,"O","X"))))))))))))))</f>
        <v>X</v>
      </c>
      <c r="Q2496" s="58" t="str">
        <f t="shared" si="2349"/>
        <v>X</v>
      </c>
    </row>
    <row r="2497" spans="1:17">
      <c r="A2497" s="780"/>
      <c r="B2497" s="58" t="s">
        <v>36</v>
      </c>
      <c r="C2497" s="58" t="str">
        <f t="shared" ref="C2497:Q2497" si="2350">IF(C11=$V$370,"O",IF(C11=$W$370,"O",IF(C11=$X$370,"O",IF(C11=$Y$370,"O",IF(C11=$Z$370,"O",IF(C11=$AA$370,"O",IF(C11=$AB$370,"O",IF(C11=$AC$370,"O",IF(C11=$AD$370,"O",IF(C11=$AE$370,"O",IF(C11=$AF$370,"O",IF(C11=$AG$370,"O",IF(C11=$AH$370,"O",IF(C11=$AI$370,"O","X"))))))))))))))</f>
        <v>X</v>
      </c>
      <c r="D2497" s="58" t="str">
        <f t="shared" si="2350"/>
        <v>X</v>
      </c>
      <c r="E2497" s="58" t="str">
        <f t="shared" si="2350"/>
        <v>X</v>
      </c>
      <c r="F2497" s="58" t="str">
        <f t="shared" si="2350"/>
        <v>X</v>
      </c>
      <c r="G2497" s="58" t="str">
        <f t="shared" si="2350"/>
        <v>X</v>
      </c>
      <c r="H2497" s="58" t="str">
        <f t="shared" si="2350"/>
        <v>X</v>
      </c>
      <c r="I2497" s="58" t="str">
        <f t="shared" si="2350"/>
        <v>X</v>
      </c>
      <c r="J2497" s="58" t="str">
        <f t="shared" si="2350"/>
        <v>X</v>
      </c>
      <c r="K2497" s="58" t="str">
        <f t="shared" si="2350"/>
        <v>X</v>
      </c>
      <c r="L2497" s="58" t="str">
        <f t="shared" si="2350"/>
        <v>X</v>
      </c>
      <c r="M2497" s="58" t="str">
        <f t="shared" si="2350"/>
        <v>X</v>
      </c>
      <c r="N2497" s="58" t="str">
        <f t="shared" si="2350"/>
        <v>X</v>
      </c>
      <c r="O2497" s="58" t="str">
        <f t="shared" si="2350"/>
        <v>X</v>
      </c>
      <c r="P2497" s="58" t="str">
        <f t="shared" si="2350"/>
        <v>X</v>
      </c>
      <c r="Q2497" s="58" t="str">
        <f t="shared" si="2350"/>
        <v>X</v>
      </c>
    </row>
    <row r="2498" spans="1:17">
      <c r="A2498" s="780"/>
      <c r="B2498" s="58" t="s">
        <v>21</v>
      </c>
      <c r="C2498" s="58" t="str">
        <f t="shared" ref="C2498:Q2498" si="2351">IF(C12=$V$370,"O",IF(C12=$W$370,"O",IF(C12=$X$370,"O",IF(C12=$Y$370,"O",IF(C12=$Z$370,"O",IF(C12=$AA$370,"O",IF(C12=$AB$370,"O",IF(C12=$AC$370,"O",IF(C12=$AD$370,"O",IF(C12=$AE$370,"O",IF(C12=$AF$370,"O",IF(C12=$AG$370,"O",IF(C12=$AH$370,"O",IF(C12=$AI$370,"O","X"))))))))))))))</f>
        <v>X</v>
      </c>
      <c r="D2498" s="58" t="str">
        <f t="shared" si="2351"/>
        <v>X</v>
      </c>
      <c r="E2498" s="58" t="str">
        <f t="shared" si="2351"/>
        <v>X</v>
      </c>
      <c r="F2498" s="58" t="str">
        <f t="shared" si="2351"/>
        <v>X</v>
      </c>
      <c r="G2498" s="58" t="str">
        <f t="shared" si="2351"/>
        <v>X</v>
      </c>
      <c r="H2498" s="58" t="str">
        <f t="shared" si="2351"/>
        <v>X</v>
      </c>
      <c r="I2498" s="58" t="str">
        <f t="shared" si="2351"/>
        <v>X</v>
      </c>
      <c r="J2498" s="58" t="str">
        <f t="shared" si="2351"/>
        <v>X</v>
      </c>
      <c r="K2498" s="58" t="str">
        <f t="shared" si="2351"/>
        <v>X</v>
      </c>
      <c r="L2498" s="58" t="str">
        <f t="shared" si="2351"/>
        <v>X</v>
      </c>
      <c r="M2498" s="58" t="str">
        <f t="shared" si="2351"/>
        <v>X</v>
      </c>
      <c r="N2498" s="58" t="str">
        <f t="shared" si="2351"/>
        <v>X</v>
      </c>
      <c r="O2498" s="58" t="str">
        <f t="shared" si="2351"/>
        <v>X</v>
      </c>
      <c r="P2498" s="58" t="str">
        <f t="shared" si="2351"/>
        <v>X</v>
      </c>
      <c r="Q2498" s="58" t="str">
        <f t="shared" si="2351"/>
        <v>X</v>
      </c>
    </row>
    <row r="2499" spans="1:17">
      <c r="A2499" s="781"/>
      <c r="B2499" s="30" t="s">
        <v>46</v>
      </c>
      <c r="C2499" s="47">
        <f>COUNTIF(C2493:C2498,"O")</f>
        <v>1</v>
      </c>
      <c r="D2499" s="47">
        <f t="shared" ref="D2499:P2499" si="2352">COUNTIF(D2493:D2498,"O")</f>
        <v>1</v>
      </c>
      <c r="E2499" s="47">
        <f t="shared" si="2352"/>
        <v>1</v>
      </c>
      <c r="F2499" s="47">
        <f t="shared" si="2352"/>
        <v>1</v>
      </c>
      <c r="G2499" s="47">
        <f t="shared" si="2352"/>
        <v>1</v>
      </c>
      <c r="H2499" s="47">
        <f t="shared" si="2352"/>
        <v>1</v>
      </c>
      <c r="I2499" s="47">
        <f t="shared" si="2352"/>
        <v>1</v>
      </c>
      <c r="J2499" s="47">
        <f t="shared" si="2352"/>
        <v>1</v>
      </c>
      <c r="K2499" s="47">
        <f t="shared" si="2352"/>
        <v>1</v>
      </c>
      <c r="L2499" s="47">
        <f t="shared" si="2352"/>
        <v>1</v>
      </c>
      <c r="M2499" s="47">
        <f t="shared" si="2352"/>
        <v>1</v>
      </c>
      <c r="N2499" s="47">
        <f t="shared" si="2352"/>
        <v>1</v>
      </c>
      <c r="O2499" s="47">
        <f t="shared" si="2352"/>
        <v>1</v>
      </c>
      <c r="P2499" s="47">
        <f t="shared" si="2352"/>
        <v>1</v>
      </c>
      <c r="Q2499" s="47">
        <f>COUNTIF(Q2493:Q2498,"O")</f>
        <v>1</v>
      </c>
    </row>
    <row r="2500" spans="1:17">
      <c r="A2500" s="779">
        <v>355</v>
      </c>
      <c r="B2500" s="58" t="s">
        <v>32</v>
      </c>
      <c r="C2500" s="58" t="str">
        <f t="shared" ref="C2500:Q2500" si="2353">IF(C7=$V$371,"O",IF(C7=$W$371,"O",IF(C7=$X$371,"O",IF(C7=$Y$371,"O",IF(C7=$Z$371,"O",IF(C7=$AA$371,"O",IF(C7=$AB$371,"O",IF(C7=$AC$371,"O",IF(C7=$AD$371,"O",IF(C7=$AE$371,"O",IF(C7=$AF$371,"O",IF(C7=$AG$371,"O",IF(C7=$AH$371,"O",IF(C7=$AI$371,"O","X"))))))))))))))</f>
        <v>O</v>
      </c>
      <c r="D2500" s="58" t="str">
        <f t="shared" si="2353"/>
        <v>O</v>
      </c>
      <c r="E2500" s="58" t="str">
        <f t="shared" si="2353"/>
        <v>O</v>
      </c>
      <c r="F2500" s="58" t="str">
        <f t="shared" si="2353"/>
        <v>O</v>
      </c>
      <c r="G2500" s="58" t="str">
        <f t="shared" si="2353"/>
        <v>O</v>
      </c>
      <c r="H2500" s="58" t="str">
        <f t="shared" si="2353"/>
        <v>O</v>
      </c>
      <c r="I2500" s="58" t="str">
        <f t="shared" si="2353"/>
        <v>O</v>
      </c>
      <c r="J2500" s="58" t="str">
        <f t="shared" si="2353"/>
        <v>O</v>
      </c>
      <c r="K2500" s="58" t="str">
        <f t="shared" si="2353"/>
        <v>O</v>
      </c>
      <c r="L2500" s="58" t="str">
        <f t="shared" si="2353"/>
        <v>O</v>
      </c>
      <c r="M2500" s="58" t="str">
        <f t="shared" si="2353"/>
        <v>O</v>
      </c>
      <c r="N2500" s="58" t="str">
        <f t="shared" si="2353"/>
        <v>O</v>
      </c>
      <c r="O2500" s="58" t="str">
        <f t="shared" si="2353"/>
        <v>O</v>
      </c>
      <c r="P2500" s="58" t="str">
        <f t="shared" si="2353"/>
        <v>O</v>
      </c>
      <c r="Q2500" s="58" t="str">
        <f t="shared" si="2353"/>
        <v>O</v>
      </c>
    </row>
    <row r="2501" spans="1:17">
      <c r="A2501" s="780"/>
      <c r="B2501" s="58" t="s">
        <v>33</v>
      </c>
      <c r="C2501" s="58" t="str">
        <f t="shared" ref="C2501:Q2501" si="2354">IF(C8=$V$371,"O",IF(C8=$W$371,"O",IF(C8=$X$371,"O",IF(C8=$Y$371,"O",IF(C8=$Z$371,"O",IF(C8=$AA$371,"O",IF(C8=$AB$371,"O",IF(C8=$AC$371,"O",IF(C8=$AD$371,"O",IF(C8=$AE$371,"O",IF(C8=$AF$371,"O",IF(C8=$AG$371,"O",IF(C8=$AH$371,"O",IF(C8=$AI$371,"O","X"))))))))))))))</f>
        <v>X</v>
      </c>
      <c r="D2501" s="58" t="str">
        <f t="shared" si="2354"/>
        <v>X</v>
      </c>
      <c r="E2501" s="58" t="str">
        <f t="shared" si="2354"/>
        <v>X</v>
      </c>
      <c r="F2501" s="58" t="str">
        <f t="shared" si="2354"/>
        <v>X</v>
      </c>
      <c r="G2501" s="58" t="str">
        <f t="shared" si="2354"/>
        <v>X</v>
      </c>
      <c r="H2501" s="58" t="str">
        <f t="shared" si="2354"/>
        <v>X</v>
      </c>
      <c r="I2501" s="58" t="str">
        <f t="shared" si="2354"/>
        <v>X</v>
      </c>
      <c r="J2501" s="58" t="str">
        <f t="shared" si="2354"/>
        <v>X</v>
      </c>
      <c r="K2501" s="58" t="str">
        <f t="shared" si="2354"/>
        <v>X</v>
      </c>
      <c r="L2501" s="58" t="str">
        <f t="shared" si="2354"/>
        <v>X</v>
      </c>
      <c r="M2501" s="58" t="str">
        <f t="shared" si="2354"/>
        <v>X</v>
      </c>
      <c r="N2501" s="58" t="str">
        <f t="shared" si="2354"/>
        <v>X</v>
      </c>
      <c r="O2501" s="58" t="str">
        <f t="shared" si="2354"/>
        <v>X</v>
      </c>
      <c r="P2501" s="58" t="str">
        <f t="shared" si="2354"/>
        <v>X</v>
      </c>
      <c r="Q2501" s="58" t="str">
        <f t="shared" si="2354"/>
        <v>X</v>
      </c>
    </row>
    <row r="2502" spans="1:17">
      <c r="A2502" s="780"/>
      <c r="B2502" s="58" t="s">
        <v>34</v>
      </c>
      <c r="C2502" s="58" t="str">
        <f t="shared" ref="C2502:Q2502" si="2355">IF(C9=$V$371,"O",IF(C9=$W$371,"O",IF(C9=$X$371,"O",IF(C9=$Y$371,"O",IF(C9=$Z$371,"O",IF(C9=$AA$371,"O",IF(C9=$AB$371,"O",IF(C9=$AC$371,"O",IF(C9=$AD$371,"O",IF(C9=$AE$371,"O",IF(C9=$AF$371,"O",IF(C9=$AG$371,"O",IF(C9=$AH$371,"O",IF(C9=$AI$371,"O","X"))))))))))))))</f>
        <v>O</v>
      </c>
      <c r="D2502" s="58" t="str">
        <f>IF(D9=$V$371,"O",IF(D9=$W$371,"O",IF(D9=$X$371,"O",IF(D9=$Y$371,"O",IF(D9=$Z$371,"O",IF(D9=$AA$371,"O",IF(D9=$AB$371,"O",IF(D9=$AC$371,"O",IF(D9=$AD$371,"O",IF(D9=$AE$371,"O",IF(D9=$AF$371,"O",IF(D9=$AG$371,"O",IF(D9=$AH$371,"O",IF(D9=$AI$371,"O","X"))))))))))))))</f>
        <v>O</v>
      </c>
      <c r="E2502" s="58" t="str">
        <f t="shared" si="2355"/>
        <v>O</v>
      </c>
      <c r="F2502" s="58" t="str">
        <f t="shared" si="2355"/>
        <v>O</v>
      </c>
      <c r="G2502" s="58" t="str">
        <f t="shared" si="2355"/>
        <v>O</v>
      </c>
      <c r="H2502" s="58" t="str">
        <f t="shared" si="2355"/>
        <v>O</v>
      </c>
      <c r="I2502" s="58" t="str">
        <f t="shared" si="2355"/>
        <v>O</v>
      </c>
      <c r="J2502" s="58" t="str">
        <f t="shared" si="2355"/>
        <v>O</v>
      </c>
      <c r="K2502" s="58" t="str">
        <f t="shared" si="2355"/>
        <v>O</v>
      </c>
      <c r="L2502" s="58" t="str">
        <f t="shared" si="2355"/>
        <v>O</v>
      </c>
      <c r="M2502" s="58" t="str">
        <f t="shared" si="2355"/>
        <v>O</v>
      </c>
      <c r="N2502" s="58" t="str">
        <f t="shared" si="2355"/>
        <v>O</v>
      </c>
      <c r="O2502" s="58" t="str">
        <f t="shared" si="2355"/>
        <v>O</v>
      </c>
      <c r="P2502" s="58" t="str">
        <f t="shared" si="2355"/>
        <v>O</v>
      </c>
      <c r="Q2502" s="58" t="str">
        <f t="shared" si="2355"/>
        <v>O</v>
      </c>
    </row>
    <row r="2503" spans="1:17">
      <c r="A2503" s="780"/>
      <c r="B2503" s="58" t="s">
        <v>35</v>
      </c>
      <c r="C2503" s="58" t="str">
        <f t="shared" ref="C2503:Q2503" si="2356">IF(C10=$V$371,"O",IF(C10=$W$371,"O",IF(C10=$X$371,"O",IF(C10=$Y$371,"O",IF(C10=$Z$371,"O",IF(C10=$AA$371,"O",IF(C10=$AB$371,"O",IF(C10=$AC$371,"O",IF(C10=$AD$371,"O",IF(C10=$AE$371,"O",IF(C10=$AF$371,"O",IF(C10=$AG$371,"O",IF(C10=$AH$371,"O",IF(C10=$AI$371,"O","X"))))))))))))))</f>
        <v>X</v>
      </c>
      <c r="D2503" s="58" t="str">
        <f t="shared" si="2356"/>
        <v>X</v>
      </c>
      <c r="E2503" s="58" t="str">
        <f t="shared" si="2356"/>
        <v>X</v>
      </c>
      <c r="F2503" s="58" t="str">
        <f t="shared" si="2356"/>
        <v>X</v>
      </c>
      <c r="G2503" s="58" t="str">
        <f t="shared" si="2356"/>
        <v>X</v>
      </c>
      <c r="H2503" s="58" t="str">
        <f t="shared" si="2356"/>
        <v>X</v>
      </c>
      <c r="I2503" s="58" t="str">
        <f t="shared" si="2356"/>
        <v>X</v>
      </c>
      <c r="J2503" s="58" t="str">
        <f t="shared" si="2356"/>
        <v>X</v>
      </c>
      <c r="K2503" s="58" t="str">
        <f t="shared" si="2356"/>
        <v>X</v>
      </c>
      <c r="L2503" s="58" t="str">
        <f t="shared" si="2356"/>
        <v>X</v>
      </c>
      <c r="M2503" s="58" t="str">
        <f t="shared" si="2356"/>
        <v>X</v>
      </c>
      <c r="N2503" s="58" t="str">
        <f t="shared" si="2356"/>
        <v>X</v>
      </c>
      <c r="O2503" s="58" t="str">
        <f t="shared" si="2356"/>
        <v>X</v>
      </c>
      <c r="P2503" s="58" t="str">
        <f t="shared" si="2356"/>
        <v>X</v>
      </c>
      <c r="Q2503" s="58" t="str">
        <f t="shared" si="2356"/>
        <v>X</v>
      </c>
    </row>
    <row r="2504" spans="1:17">
      <c r="A2504" s="780"/>
      <c r="B2504" s="58" t="s">
        <v>36</v>
      </c>
      <c r="C2504" s="58" t="str">
        <f t="shared" ref="C2504:Q2504" si="2357">IF(C11=$V$371,"O",IF(C11=$W$371,"O",IF(C11=$X$371,"O",IF(C11=$Y$371,"O",IF(C11=$Z$371,"O",IF(C11=$AA$371,"O",IF(C11=$AB$371,"O",IF(C11=$AC$371,"O",IF(C11=$AD$371,"O",IF(C11=$AE$371,"O",IF(C11=$AF$371,"O",IF(C11=$AG$371,"O",IF(C11=$AH$371,"O",IF(C11=$AI$371,"O","X"))))))))))))))</f>
        <v>X</v>
      </c>
      <c r="D2504" s="58" t="str">
        <f t="shared" si="2357"/>
        <v>X</v>
      </c>
      <c r="E2504" s="58" t="str">
        <f t="shared" si="2357"/>
        <v>X</v>
      </c>
      <c r="F2504" s="58" t="str">
        <f t="shared" si="2357"/>
        <v>X</v>
      </c>
      <c r="G2504" s="58" t="str">
        <f t="shared" si="2357"/>
        <v>X</v>
      </c>
      <c r="H2504" s="58" t="str">
        <f t="shared" si="2357"/>
        <v>X</v>
      </c>
      <c r="I2504" s="58" t="str">
        <f t="shared" si="2357"/>
        <v>X</v>
      </c>
      <c r="J2504" s="58" t="str">
        <f t="shared" si="2357"/>
        <v>X</v>
      </c>
      <c r="K2504" s="58" t="str">
        <f t="shared" si="2357"/>
        <v>X</v>
      </c>
      <c r="L2504" s="58" t="str">
        <f t="shared" si="2357"/>
        <v>X</v>
      </c>
      <c r="M2504" s="58" t="str">
        <f t="shared" si="2357"/>
        <v>X</v>
      </c>
      <c r="N2504" s="58" t="str">
        <f t="shared" si="2357"/>
        <v>X</v>
      </c>
      <c r="O2504" s="58" t="str">
        <f t="shared" si="2357"/>
        <v>X</v>
      </c>
      <c r="P2504" s="58" t="str">
        <f t="shared" si="2357"/>
        <v>X</v>
      </c>
      <c r="Q2504" s="58" t="str">
        <f t="shared" si="2357"/>
        <v>X</v>
      </c>
    </row>
    <row r="2505" spans="1:17">
      <c r="A2505" s="780"/>
      <c r="B2505" s="58" t="s">
        <v>21</v>
      </c>
      <c r="C2505" s="58" t="str">
        <f t="shared" ref="C2505:Q2505" si="2358">IF(C12=$V$371,"O",IF(C12=$W$371,"O",IF(C12=$X$371,"O",IF(C12=$Y$371,"O",IF(C12=$Z$371,"O",IF(C12=$AA$371,"O",IF(C12=$AB$371,"O",IF(C12=$AC$371,"O",IF(C12=$AD$371,"O",IF(C12=$AE$371,"O",IF(C12=$AF$371,"O",IF(C12=$AG$371,"O",IF(C12=$AH$371,"O",IF(C12=$AI$371,"O","X"))))))))))))))</f>
        <v>X</v>
      </c>
      <c r="D2505" s="58" t="str">
        <f t="shared" si="2358"/>
        <v>X</v>
      </c>
      <c r="E2505" s="58" t="str">
        <f t="shared" si="2358"/>
        <v>X</v>
      </c>
      <c r="F2505" s="58" t="str">
        <f t="shared" si="2358"/>
        <v>X</v>
      </c>
      <c r="G2505" s="58" t="str">
        <f t="shared" si="2358"/>
        <v>X</v>
      </c>
      <c r="H2505" s="58" t="str">
        <f t="shared" si="2358"/>
        <v>X</v>
      </c>
      <c r="I2505" s="58" t="str">
        <f t="shared" si="2358"/>
        <v>X</v>
      </c>
      <c r="J2505" s="58" t="str">
        <f t="shared" si="2358"/>
        <v>X</v>
      </c>
      <c r="K2505" s="58" t="str">
        <f t="shared" si="2358"/>
        <v>X</v>
      </c>
      <c r="L2505" s="58" t="str">
        <f t="shared" si="2358"/>
        <v>X</v>
      </c>
      <c r="M2505" s="58" t="str">
        <f t="shared" si="2358"/>
        <v>X</v>
      </c>
      <c r="N2505" s="58" t="str">
        <f t="shared" si="2358"/>
        <v>X</v>
      </c>
      <c r="O2505" s="58" t="str">
        <f t="shared" si="2358"/>
        <v>X</v>
      </c>
      <c r="P2505" s="58" t="str">
        <f t="shared" si="2358"/>
        <v>X</v>
      </c>
      <c r="Q2505" s="58" t="str">
        <f t="shared" si="2358"/>
        <v>X</v>
      </c>
    </row>
    <row r="2506" spans="1:17">
      <c r="A2506" s="781"/>
      <c r="B2506" s="30" t="s">
        <v>46</v>
      </c>
      <c r="C2506" s="47">
        <f>COUNTIF(C2500:C2505,"O")</f>
        <v>2</v>
      </c>
      <c r="D2506" s="47">
        <f t="shared" ref="D2506:P2506" si="2359">COUNTIF(D2500:D2505,"O")</f>
        <v>2</v>
      </c>
      <c r="E2506" s="47">
        <f t="shared" si="2359"/>
        <v>2</v>
      </c>
      <c r="F2506" s="47">
        <f t="shared" si="2359"/>
        <v>2</v>
      </c>
      <c r="G2506" s="47">
        <f t="shared" si="2359"/>
        <v>2</v>
      </c>
      <c r="H2506" s="47">
        <f t="shared" si="2359"/>
        <v>2</v>
      </c>
      <c r="I2506" s="47">
        <f t="shared" si="2359"/>
        <v>2</v>
      </c>
      <c r="J2506" s="47">
        <f t="shared" si="2359"/>
        <v>2</v>
      </c>
      <c r="K2506" s="47">
        <f t="shared" si="2359"/>
        <v>2</v>
      </c>
      <c r="L2506" s="47">
        <f t="shared" si="2359"/>
        <v>2</v>
      </c>
      <c r="M2506" s="47">
        <f t="shared" si="2359"/>
        <v>2</v>
      </c>
      <c r="N2506" s="47">
        <f t="shared" si="2359"/>
        <v>2</v>
      </c>
      <c r="O2506" s="47">
        <f t="shared" si="2359"/>
        <v>2</v>
      </c>
      <c r="P2506" s="47">
        <f t="shared" si="2359"/>
        <v>2</v>
      </c>
      <c r="Q2506" s="47">
        <f>COUNTIF(Q2500:Q2505,"O")</f>
        <v>2</v>
      </c>
    </row>
    <row r="2507" spans="1:17">
      <c r="A2507" s="779">
        <v>356</v>
      </c>
      <c r="B2507" s="58" t="s">
        <v>32</v>
      </c>
      <c r="C2507" s="58" t="str">
        <f t="shared" ref="C2507:Q2507" si="2360">IF(C7=$V$372,"O",IF(C7=$W$372,"O",IF(C7=$X$372,"O",IF(C7=$Y$372,"O",IF(C7=$Z$372,"O",IF(C7=$AA$372,"O",IF(C7=$AB$372,"O",IF(C7=$AC$372,"O",IF(C7=$AD$372,"O",IF(C7=$AE$372,"O",IF(C7=$AF$372,"O",IF(C7=$AG$372,"O",IF(C7=$AH$372,"O",IF(C7=$AI$372,"O",IF(C7=$AJ$372,"O",IF(C7=$AK$372,"O",IF(C7=$AL$372,"O","X")))))))))))))))))</f>
        <v>X</v>
      </c>
      <c r="D2507" s="58" t="str">
        <f t="shared" si="2360"/>
        <v>X</v>
      </c>
      <c r="E2507" s="58" t="str">
        <f t="shared" si="2360"/>
        <v>X</v>
      </c>
      <c r="F2507" s="58" t="str">
        <f t="shared" si="2360"/>
        <v>X</v>
      </c>
      <c r="G2507" s="58" t="str">
        <f t="shared" si="2360"/>
        <v>X</v>
      </c>
      <c r="H2507" s="58" t="str">
        <f t="shared" si="2360"/>
        <v>X</v>
      </c>
      <c r="I2507" s="58" t="str">
        <f t="shared" si="2360"/>
        <v>X</v>
      </c>
      <c r="J2507" s="58" t="str">
        <f t="shared" si="2360"/>
        <v>X</v>
      </c>
      <c r="K2507" s="58" t="str">
        <f t="shared" si="2360"/>
        <v>X</v>
      </c>
      <c r="L2507" s="58" t="str">
        <f t="shared" si="2360"/>
        <v>X</v>
      </c>
      <c r="M2507" s="58" t="str">
        <f t="shared" si="2360"/>
        <v>X</v>
      </c>
      <c r="N2507" s="58" t="str">
        <f t="shared" si="2360"/>
        <v>X</v>
      </c>
      <c r="O2507" s="58" t="str">
        <f t="shared" si="2360"/>
        <v>X</v>
      </c>
      <c r="P2507" s="58" t="str">
        <f t="shared" si="2360"/>
        <v>X</v>
      </c>
      <c r="Q2507" s="58" t="str">
        <f t="shared" si="2360"/>
        <v>X</v>
      </c>
    </row>
    <row r="2508" spans="1:17">
      <c r="A2508" s="780"/>
      <c r="B2508" s="58" t="s">
        <v>33</v>
      </c>
      <c r="C2508" s="58" t="str">
        <f t="shared" ref="C2508:Q2508" si="2361">IF(C8=$V$372,"O",IF(C8=$W$372,"O",IF(C8=$X$372,"O",IF(C8=$Y$372,"O",IF(C8=$Z$372,"O",IF(C8=$AA$372,"O",IF(C8=$AB$372,"O",IF(C8=$AC$372,"O",IF(C8=$AD$372,"O",IF(C8=$AE$372,"O",IF(C8=$AF$372,"O",IF(C8=$AG$372,"O",IF(C8=$AH$372,"O",IF(C8=$AI$372,"O",IF(C8=$AJ$372,"O",IF(C8=$AK$372,"O",IF(C8=$AL$372,"O","X")))))))))))))))))</f>
        <v>X</v>
      </c>
      <c r="D2508" s="58" t="str">
        <f t="shared" si="2361"/>
        <v>X</v>
      </c>
      <c r="E2508" s="58" t="str">
        <f t="shared" si="2361"/>
        <v>X</v>
      </c>
      <c r="F2508" s="58" t="str">
        <f t="shared" si="2361"/>
        <v>X</v>
      </c>
      <c r="G2508" s="58" t="str">
        <f t="shared" si="2361"/>
        <v>X</v>
      </c>
      <c r="H2508" s="58" t="str">
        <f t="shared" si="2361"/>
        <v>X</v>
      </c>
      <c r="I2508" s="58" t="str">
        <f t="shared" si="2361"/>
        <v>X</v>
      </c>
      <c r="J2508" s="58" t="str">
        <f t="shared" si="2361"/>
        <v>X</v>
      </c>
      <c r="K2508" s="58" t="str">
        <f t="shared" si="2361"/>
        <v>X</v>
      </c>
      <c r="L2508" s="58" t="str">
        <f t="shared" si="2361"/>
        <v>X</v>
      </c>
      <c r="M2508" s="58" t="str">
        <f t="shared" si="2361"/>
        <v>X</v>
      </c>
      <c r="N2508" s="58" t="str">
        <f t="shared" si="2361"/>
        <v>X</v>
      </c>
      <c r="O2508" s="58" t="str">
        <f t="shared" si="2361"/>
        <v>X</v>
      </c>
      <c r="P2508" s="58" t="str">
        <f t="shared" si="2361"/>
        <v>X</v>
      </c>
      <c r="Q2508" s="58" t="str">
        <f t="shared" si="2361"/>
        <v>X</v>
      </c>
    </row>
    <row r="2509" spans="1:17">
      <c r="A2509" s="780"/>
      <c r="B2509" s="58" t="s">
        <v>34</v>
      </c>
      <c r="C2509" s="58" t="str">
        <f t="shared" ref="C2509:Q2509" si="2362">IF(C9=$V$372,"O",IF(C9=$W$372,"O",IF(C9=$X$372,"O",IF(C9=$Y$372,"O",IF(C9=$Z$372,"O",IF(C9=$AA$372,"O",IF(C9=$AB$372,"O",IF(C9=$AC$372,"O",IF(C9=$AD$372,"O",IF(C9=$AE$372,"O",IF(C9=$AF$372,"O",IF(C9=$AG$372,"O",IF(C9=$AH$372,"O",IF(C9=$AI$372,"O",IF(C9=$AJ$372,"O",IF(C9=$AK$372,"O",IF(C9=$AL$372,"O","X")))))))))))))))))</f>
        <v>X</v>
      </c>
      <c r="D2509" s="58" t="str">
        <f t="shared" si="2362"/>
        <v>X</v>
      </c>
      <c r="E2509" s="58" t="str">
        <f t="shared" si="2362"/>
        <v>X</v>
      </c>
      <c r="F2509" s="58" t="str">
        <f t="shared" si="2362"/>
        <v>X</v>
      </c>
      <c r="G2509" s="58" t="str">
        <f t="shared" si="2362"/>
        <v>X</v>
      </c>
      <c r="H2509" s="58" t="str">
        <f t="shared" si="2362"/>
        <v>X</v>
      </c>
      <c r="I2509" s="58" t="str">
        <f t="shared" si="2362"/>
        <v>X</v>
      </c>
      <c r="J2509" s="58" t="str">
        <f t="shared" si="2362"/>
        <v>X</v>
      </c>
      <c r="K2509" s="58" t="str">
        <f t="shared" si="2362"/>
        <v>X</v>
      </c>
      <c r="L2509" s="58" t="str">
        <f t="shared" si="2362"/>
        <v>X</v>
      </c>
      <c r="M2509" s="58" t="str">
        <f t="shared" si="2362"/>
        <v>X</v>
      </c>
      <c r="N2509" s="58" t="str">
        <f>IF(N9=$V$372,"O",IF(N9=$W$372,"O",IF(N9=$X$372,"O",IF(N9=$Y$372,"O",IF(N9=$Z$372,"O",IF(N9=$AA$372,"O",IF(N9=$AB$372,"O",IF(N9=$AC$372,"O",IF(N9=$AD$372,"O",IF(N9=$AE$372,"O",IF(N9=$AF$372,"O",IF(N9=$AG$372,"O",IF(N9=$AH$372,"O",IF(N9=$AI$372,"O",IF(N9=$AJ$372,"O",IF(N9=$AK$372,"O",IF(N9=$AL$372,"O","X")))))))))))))))))</f>
        <v>X</v>
      </c>
      <c r="O2509" s="58" t="str">
        <f t="shared" si="2362"/>
        <v>X</v>
      </c>
      <c r="P2509" s="58" t="str">
        <f t="shared" si="2362"/>
        <v>X</v>
      </c>
      <c r="Q2509" s="58" t="str">
        <f t="shared" si="2362"/>
        <v>X</v>
      </c>
    </row>
    <row r="2510" spans="1:17">
      <c r="A2510" s="780"/>
      <c r="B2510" s="58" t="s">
        <v>35</v>
      </c>
      <c r="C2510" s="58" t="str">
        <f t="shared" ref="C2510:Q2510" si="2363">IF(C10=$V$372,"O",IF(C10=$W$372,"O",IF(C10=$X$372,"O",IF(C10=$Y$372,"O",IF(C10=$Z$372,"O",IF(C10=$AA$372,"O",IF(C10=$AB$372,"O",IF(C10=$AC$372,"O",IF(C10=$AD$372,"O",IF(C10=$AE$372,"O",IF(C10=$AF$372,"O",IF(C10=$AG$372,"O",IF(C10=$AH$372,"O",IF(C10=$AI$372,"O",IF(C10=$AJ$372,"O",IF(C10=$AK$372,"O",IF(C10=$AL$372,"O","X")))))))))))))))))</f>
        <v>O</v>
      </c>
      <c r="D2510" s="58" t="str">
        <f t="shared" si="2363"/>
        <v>O</v>
      </c>
      <c r="E2510" s="58" t="str">
        <f t="shared" si="2363"/>
        <v>O</v>
      </c>
      <c r="F2510" s="58" t="str">
        <f t="shared" si="2363"/>
        <v>O</v>
      </c>
      <c r="G2510" s="58" t="str">
        <f t="shared" si="2363"/>
        <v>O</v>
      </c>
      <c r="H2510" s="58" t="str">
        <f t="shared" si="2363"/>
        <v>O</v>
      </c>
      <c r="I2510" s="58" t="str">
        <f t="shared" si="2363"/>
        <v>O</v>
      </c>
      <c r="J2510" s="58" t="str">
        <f t="shared" si="2363"/>
        <v>O</v>
      </c>
      <c r="K2510" s="58" t="str">
        <f t="shared" si="2363"/>
        <v>O</v>
      </c>
      <c r="L2510" s="58" t="str">
        <f t="shared" si="2363"/>
        <v>O</v>
      </c>
      <c r="M2510" s="58" t="str">
        <f t="shared" si="2363"/>
        <v>O</v>
      </c>
      <c r="N2510" s="58" t="str">
        <f t="shared" si="2363"/>
        <v>O</v>
      </c>
      <c r="O2510" s="58" t="str">
        <f t="shared" si="2363"/>
        <v>O</v>
      </c>
      <c r="P2510" s="58" t="str">
        <f t="shared" si="2363"/>
        <v>O</v>
      </c>
      <c r="Q2510" s="58" t="str">
        <f t="shared" si="2363"/>
        <v>O</v>
      </c>
    </row>
    <row r="2511" spans="1:17">
      <c r="A2511" s="780"/>
      <c r="B2511" s="58" t="s">
        <v>36</v>
      </c>
      <c r="C2511" s="58" t="str">
        <f t="shared" ref="C2511:Q2511" si="2364">IF(C11=$V$372,"O",IF(C11=$W$372,"O",IF(C11=$X$372,"O",IF(C11=$Y$372,"O",IF(C11=$Z$372,"O",IF(C11=$AA$372,"O",IF(C11=$AB$372,"O",IF(C11=$AC$372,"O",IF(C11=$AD$372,"O",IF(C11=$AE$372,"O",IF(C11=$AF$372,"O",IF(C11=$AG$372,"O",IF(C11=$AH$372,"O",IF(C11=$AI$372,"O",IF(C11=$AJ$372,"O",IF(C11=$AK$372,"O",IF(C11=$AL$372,"O","X")))))))))))))))))</f>
        <v>O</v>
      </c>
      <c r="D2511" s="58" t="str">
        <f t="shared" si="2364"/>
        <v>O</v>
      </c>
      <c r="E2511" s="58" t="str">
        <f t="shared" si="2364"/>
        <v>O</v>
      </c>
      <c r="F2511" s="58" t="str">
        <f t="shared" si="2364"/>
        <v>O</v>
      </c>
      <c r="G2511" s="58" t="str">
        <f t="shared" si="2364"/>
        <v>O</v>
      </c>
      <c r="H2511" s="58" t="str">
        <f t="shared" si="2364"/>
        <v>O</v>
      </c>
      <c r="I2511" s="58" t="str">
        <f t="shared" si="2364"/>
        <v>O</v>
      </c>
      <c r="J2511" s="58" t="str">
        <f t="shared" si="2364"/>
        <v>O</v>
      </c>
      <c r="K2511" s="58" t="str">
        <f t="shared" si="2364"/>
        <v>O</v>
      </c>
      <c r="L2511" s="58" t="str">
        <f t="shared" si="2364"/>
        <v>O</v>
      </c>
      <c r="M2511" s="58" t="str">
        <f t="shared" si="2364"/>
        <v>O</v>
      </c>
      <c r="N2511" s="58" t="str">
        <f t="shared" si="2364"/>
        <v>O</v>
      </c>
      <c r="O2511" s="58" t="str">
        <f t="shared" si="2364"/>
        <v>O</v>
      </c>
      <c r="P2511" s="58" t="str">
        <f t="shared" si="2364"/>
        <v>O</v>
      </c>
      <c r="Q2511" s="58" t="str">
        <f t="shared" si="2364"/>
        <v>O</v>
      </c>
    </row>
    <row r="2512" spans="1:17">
      <c r="A2512" s="780"/>
      <c r="B2512" s="58" t="s">
        <v>21</v>
      </c>
      <c r="C2512" s="58" t="str">
        <f t="shared" ref="C2512:Q2512" si="2365">IF(C12=$V$372,"O",IF(C12=$W$372,"O",IF(C12=$X$372,"O",IF(C12=$Y$372,"O",IF(C12=$Z$372,"O",IF(C12=$AA$372,"O",IF(C12=$AB$372,"O",IF(C12=$AC$372,"O",IF(C12=$AD$372,"O",IF(C12=$AE$372,"O",IF(C12=$AF$372,"O",IF(C12=$AG$372,"O",IF(C12=$AH$372,"O",IF(C12=$AI$372,"O",IF(C12=$AJ$372,"O",IF(C12=$AK$372,"O",IF(C12=$AL$372,"O","X")))))))))))))))))</f>
        <v>O</v>
      </c>
      <c r="D2512" s="58" t="str">
        <f t="shared" si="2365"/>
        <v>O</v>
      </c>
      <c r="E2512" s="58" t="str">
        <f t="shared" si="2365"/>
        <v>O</v>
      </c>
      <c r="F2512" s="58" t="str">
        <f t="shared" si="2365"/>
        <v>O</v>
      </c>
      <c r="G2512" s="58" t="str">
        <f t="shared" si="2365"/>
        <v>O</v>
      </c>
      <c r="H2512" s="58" t="str">
        <f t="shared" si="2365"/>
        <v>O</v>
      </c>
      <c r="I2512" s="58" t="str">
        <f t="shared" si="2365"/>
        <v>O</v>
      </c>
      <c r="J2512" s="58" t="str">
        <f t="shared" si="2365"/>
        <v>O</v>
      </c>
      <c r="K2512" s="58" t="str">
        <f t="shared" si="2365"/>
        <v>O</v>
      </c>
      <c r="L2512" s="58" t="str">
        <f t="shared" si="2365"/>
        <v>O</v>
      </c>
      <c r="M2512" s="58" t="str">
        <f t="shared" si="2365"/>
        <v>O</v>
      </c>
      <c r="N2512" s="58" t="str">
        <f t="shared" si="2365"/>
        <v>O</v>
      </c>
      <c r="O2512" s="58" t="str">
        <f t="shared" si="2365"/>
        <v>O</v>
      </c>
      <c r="P2512" s="58" t="str">
        <f t="shared" si="2365"/>
        <v>O</v>
      </c>
      <c r="Q2512" s="58" t="str">
        <f t="shared" si="2365"/>
        <v>O</v>
      </c>
    </row>
    <row r="2513" spans="1:22">
      <c r="A2513" s="781"/>
      <c r="B2513" s="30" t="s">
        <v>46</v>
      </c>
      <c r="C2513" s="47">
        <f>COUNTIF(C2507:C2512,"O")</f>
        <v>3</v>
      </c>
      <c r="D2513" s="47">
        <f t="shared" ref="D2513:P2513" si="2366">COUNTIF(D2507:D2512,"O")</f>
        <v>3</v>
      </c>
      <c r="E2513" s="47">
        <f t="shared" si="2366"/>
        <v>3</v>
      </c>
      <c r="F2513" s="47">
        <f t="shared" si="2366"/>
        <v>3</v>
      </c>
      <c r="G2513" s="47">
        <f t="shared" si="2366"/>
        <v>3</v>
      </c>
      <c r="H2513" s="47">
        <f t="shared" si="2366"/>
        <v>3</v>
      </c>
      <c r="I2513" s="47">
        <f t="shared" si="2366"/>
        <v>3</v>
      </c>
      <c r="J2513" s="47">
        <f t="shared" si="2366"/>
        <v>3</v>
      </c>
      <c r="K2513" s="47">
        <f t="shared" si="2366"/>
        <v>3</v>
      </c>
      <c r="L2513" s="47">
        <f t="shared" si="2366"/>
        <v>3</v>
      </c>
      <c r="M2513" s="47">
        <f t="shared" si="2366"/>
        <v>3</v>
      </c>
      <c r="N2513" s="47">
        <f t="shared" si="2366"/>
        <v>3</v>
      </c>
      <c r="O2513" s="47">
        <f t="shared" si="2366"/>
        <v>3</v>
      </c>
      <c r="P2513" s="47">
        <f t="shared" si="2366"/>
        <v>3</v>
      </c>
      <c r="Q2513" s="47">
        <f>COUNTIF(Q2507:Q2512,"O")</f>
        <v>3</v>
      </c>
    </row>
    <row r="2514" spans="1:22">
      <c r="A2514" s="22">
        <v>357</v>
      </c>
      <c r="B2514" s="154"/>
      <c r="C2514" s="58" t="str">
        <f>C2499&amp;C2506&amp;C2513</f>
        <v>123</v>
      </c>
      <c r="D2514" s="58" t="str">
        <f t="shared" ref="D2514:M2514" si="2367">D2499&amp;D2506&amp;D2513</f>
        <v>123</v>
      </c>
      <c r="E2514" s="58" t="str">
        <f t="shared" si="2367"/>
        <v>123</v>
      </c>
      <c r="F2514" s="58" t="str">
        <f t="shared" si="2367"/>
        <v>123</v>
      </c>
      <c r="G2514" s="58" t="str">
        <f t="shared" si="2367"/>
        <v>123</v>
      </c>
      <c r="H2514" s="58" t="str">
        <f t="shared" si="2367"/>
        <v>123</v>
      </c>
      <c r="I2514" s="58" t="str">
        <f t="shared" si="2367"/>
        <v>123</v>
      </c>
      <c r="J2514" s="58" t="str">
        <f t="shared" si="2367"/>
        <v>123</v>
      </c>
      <c r="K2514" s="58" t="str">
        <f t="shared" si="2367"/>
        <v>123</v>
      </c>
      <c r="L2514" s="58" t="str">
        <f t="shared" si="2367"/>
        <v>123</v>
      </c>
      <c r="M2514" s="58" t="str">
        <f t="shared" si="2367"/>
        <v>123</v>
      </c>
      <c r="N2514" s="58" t="str">
        <f>N2499&amp;N2506&amp;N2513</f>
        <v>123</v>
      </c>
      <c r="O2514" s="58" t="str">
        <f>O2499&amp;O2506&amp;O2513</f>
        <v>123</v>
      </c>
      <c r="P2514" s="58" t="str">
        <f>P2499&amp;P2506&amp;P2513</f>
        <v>123</v>
      </c>
      <c r="Q2514" s="58" t="str">
        <f>Q2499&amp;Q2506&amp;Q2513</f>
        <v>123</v>
      </c>
    </row>
    <row r="2515" spans="1:22">
      <c r="A2515" s="779">
        <v>358</v>
      </c>
      <c r="B2515" s="58" t="s">
        <v>32</v>
      </c>
      <c r="C2515" s="58" t="str">
        <f t="shared" ref="C2515:Q2515" si="2368">IF(C7=$V$374,"O",IF(C7=$W$374,"O",IF(C7=$X$374,"O",IF(C7=$Y$374,"O",IF(C7=$Z$374,"O",IF(C7=$AA$374,"O",IF(C7=$AB$374,"O",IF(C7=$AC$374,"O",IF(C7=$AD$374,"O",IF(C7=$AE$374,"O",IF(C7=$AF$374,"O",IF(C7=$AG$374,"O",IF(C7=$AH$374,"O",IF(C7=$AI$374,"O","X"))))))))))))))</f>
        <v>X</v>
      </c>
      <c r="D2515" s="58" t="str">
        <f t="shared" si="2368"/>
        <v>X</v>
      </c>
      <c r="E2515" s="58" t="str">
        <f t="shared" si="2368"/>
        <v>X</v>
      </c>
      <c r="F2515" s="58" t="str">
        <f t="shared" si="2368"/>
        <v>X</v>
      </c>
      <c r="G2515" s="58" t="str">
        <f t="shared" si="2368"/>
        <v>X</v>
      </c>
      <c r="H2515" s="58" t="str">
        <f t="shared" si="2368"/>
        <v>X</v>
      </c>
      <c r="I2515" s="58" t="str">
        <f t="shared" si="2368"/>
        <v>X</v>
      </c>
      <c r="J2515" s="58" t="str">
        <f t="shared" si="2368"/>
        <v>X</v>
      </c>
      <c r="K2515" s="58" t="str">
        <f t="shared" si="2368"/>
        <v>X</v>
      </c>
      <c r="L2515" s="58" t="str">
        <f t="shared" si="2368"/>
        <v>X</v>
      </c>
      <c r="M2515" s="58" t="str">
        <f t="shared" si="2368"/>
        <v>X</v>
      </c>
      <c r="N2515" s="58" t="str">
        <f t="shared" si="2368"/>
        <v>X</v>
      </c>
      <c r="O2515" s="58" t="str">
        <f t="shared" si="2368"/>
        <v>X</v>
      </c>
      <c r="P2515" s="58" t="str">
        <f t="shared" si="2368"/>
        <v>X</v>
      </c>
      <c r="Q2515" s="58" t="str">
        <f t="shared" si="2368"/>
        <v>X</v>
      </c>
    </row>
    <row r="2516" spans="1:22">
      <c r="A2516" s="780"/>
      <c r="B2516" s="58" t="s">
        <v>33</v>
      </c>
      <c r="C2516" s="58" t="str">
        <f t="shared" ref="C2516:Q2516" si="2369">IF(C8=$V$374,"O",IF(C8=$W$374,"O",IF(C8=$X$374,"O",IF(C8=$Y$374,"O",IF(C8=$Z$374,"O",IF(C8=$AA$374,"O",IF(C8=$AB$374,"O",IF(C8=$AC$374,"O",IF(C8=$AD$374,"O",IF(C8=$AE$374,"O",IF(C8=$AF$374,"O",IF(C8=$AG$374,"O",IF(C8=$AH$374,"O",IF(C8=$AI$374,"O","X"))))))))))))))</f>
        <v>X</v>
      </c>
      <c r="D2516" s="58" t="str">
        <f t="shared" si="2369"/>
        <v>X</v>
      </c>
      <c r="E2516" s="58" t="str">
        <f t="shared" si="2369"/>
        <v>X</v>
      </c>
      <c r="F2516" s="58" t="str">
        <f t="shared" si="2369"/>
        <v>X</v>
      </c>
      <c r="G2516" s="58" t="str">
        <f t="shared" si="2369"/>
        <v>X</v>
      </c>
      <c r="H2516" s="58" t="str">
        <f t="shared" si="2369"/>
        <v>X</v>
      </c>
      <c r="I2516" s="58" t="str">
        <f t="shared" si="2369"/>
        <v>X</v>
      </c>
      <c r="J2516" s="58" t="str">
        <f t="shared" si="2369"/>
        <v>X</v>
      </c>
      <c r="K2516" s="58" t="str">
        <f t="shared" si="2369"/>
        <v>X</v>
      </c>
      <c r="L2516" s="58" t="str">
        <f t="shared" si="2369"/>
        <v>X</v>
      </c>
      <c r="M2516" s="58" t="str">
        <f t="shared" si="2369"/>
        <v>X</v>
      </c>
      <c r="N2516" s="58" t="str">
        <f t="shared" si="2369"/>
        <v>X</v>
      </c>
      <c r="O2516" s="58" t="str">
        <f t="shared" si="2369"/>
        <v>X</v>
      </c>
      <c r="P2516" s="58" t="str">
        <f t="shared" si="2369"/>
        <v>X</v>
      </c>
      <c r="Q2516" s="58" t="str">
        <f t="shared" si="2369"/>
        <v>X</v>
      </c>
      <c r="U2516" s="46"/>
      <c r="V2516" s="257"/>
    </row>
    <row r="2517" spans="1:22">
      <c r="A2517" s="780"/>
      <c r="B2517" s="58" t="s">
        <v>34</v>
      </c>
      <c r="C2517" s="58" t="str">
        <f t="shared" ref="C2517:Q2517" si="2370">IF(C9=$V$374,"O",IF(C9=$W$374,"O",IF(C9=$X$374,"O",IF(C9=$Y$374,"O",IF(C9=$Z$374,"O",IF(C9=$AA$374,"O",IF(C9=$AB$374,"O",IF(C9=$AC$374,"O",IF(C9=$AD$374,"O",IF(C9=$AE$374,"O",IF(C9=$AF$374,"O",IF(C9=$AG$374,"O",IF(C9=$AH$374,"O",IF(C9=$AI$374,"O","X"))))))))))))))</f>
        <v>O</v>
      </c>
      <c r="D2517" s="58" t="str">
        <f>IF(D9=$V$374,"O",IF(D9=$W$374,"O",IF(D9=$X$374,"O",IF(D9=$Y$374,"O",IF(D9=$Z$374,"O",IF(D9=$AA$374,"O",IF(D9=$AB$374,"O",IF(D9=$AC$374,"O",IF(D9=$AD$374,"O",IF(D9=$AE$374,"O",IF(D9=$AF$374,"O",IF(D9=$AG$374,"O",IF(D9=$AH$374,"O",IF(D9=$AI$374,"O","X"))))))))))))))</f>
        <v>O</v>
      </c>
      <c r="E2517" s="58" t="str">
        <f t="shared" si="2370"/>
        <v>O</v>
      </c>
      <c r="F2517" s="58" t="str">
        <f t="shared" si="2370"/>
        <v>O</v>
      </c>
      <c r="G2517" s="58" t="str">
        <f t="shared" si="2370"/>
        <v>O</v>
      </c>
      <c r="H2517" s="58" t="str">
        <f t="shared" si="2370"/>
        <v>O</v>
      </c>
      <c r="I2517" s="58" t="str">
        <f t="shared" si="2370"/>
        <v>O</v>
      </c>
      <c r="J2517" s="58" t="str">
        <f t="shared" si="2370"/>
        <v>O</v>
      </c>
      <c r="K2517" s="58" t="str">
        <f t="shared" si="2370"/>
        <v>O</v>
      </c>
      <c r="L2517" s="58" t="str">
        <f t="shared" si="2370"/>
        <v>O</v>
      </c>
      <c r="M2517" s="58" t="str">
        <f t="shared" si="2370"/>
        <v>O</v>
      </c>
      <c r="N2517" s="58" t="str">
        <f t="shared" si="2370"/>
        <v>O</v>
      </c>
      <c r="O2517" s="58" t="str">
        <f t="shared" si="2370"/>
        <v>O</v>
      </c>
      <c r="P2517" s="58" t="str">
        <f t="shared" si="2370"/>
        <v>O</v>
      </c>
      <c r="Q2517" s="58" t="str">
        <f t="shared" si="2370"/>
        <v>O</v>
      </c>
      <c r="U2517" s="46"/>
      <c r="V2517" s="257"/>
    </row>
    <row r="2518" spans="1:22">
      <c r="A2518" s="780"/>
      <c r="B2518" s="58" t="s">
        <v>35</v>
      </c>
      <c r="C2518" s="58" t="str">
        <f t="shared" ref="C2518:Q2518" si="2371">IF(C10=$V$374,"O",IF(C10=$W$374,"O",IF(C10=$X$374,"O",IF(C10=$Y$374,"O",IF(C10=$Z$374,"O",IF(C10=$AA$374,"O",IF(C10=$AB$374,"O",IF(C10=$AC$374,"O",IF(C10=$AD$374,"O",IF(C10=$AE$374,"O",IF(C10=$AF$374,"O",IF(C10=$AG$374,"O",IF(C10=$AH$374,"O",IF(C10=$AI$374,"O","X"))))))))))))))</f>
        <v>X</v>
      </c>
      <c r="D2518" s="58" t="str">
        <f t="shared" si="2371"/>
        <v>X</v>
      </c>
      <c r="E2518" s="58" t="str">
        <f t="shared" si="2371"/>
        <v>X</v>
      </c>
      <c r="F2518" s="58" t="str">
        <f t="shared" si="2371"/>
        <v>X</v>
      </c>
      <c r="G2518" s="58" t="str">
        <f t="shared" si="2371"/>
        <v>X</v>
      </c>
      <c r="H2518" s="58" t="str">
        <f t="shared" si="2371"/>
        <v>X</v>
      </c>
      <c r="I2518" s="58" t="str">
        <f t="shared" si="2371"/>
        <v>X</v>
      </c>
      <c r="J2518" s="58" t="str">
        <f t="shared" si="2371"/>
        <v>X</v>
      </c>
      <c r="K2518" s="58" t="str">
        <f t="shared" si="2371"/>
        <v>X</v>
      </c>
      <c r="L2518" s="58" t="str">
        <f t="shared" si="2371"/>
        <v>X</v>
      </c>
      <c r="M2518" s="58" t="str">
        <f t="shared" si="2371"/>
        <v>X</v>
      </c>
      <c r="N2518" s="58" t="str">
        <f t="shared" si="2371"/>
        <v>X</v>
      </c>
      <c r="O2518" s="58" t="str">
        <f t="shared" si="2371"/>
        <v>X</v>
      </c>
      <c r="P2518" s="58" t="str">
        <f t="shared" si="2371"/>
        <v>X</v>
      </c>
      <c r="Q2518" s="58" t="str">
        <f t="shared" si="2371"/>
        <v>X</v>
      </c>
      <c r="U2518" s="46"/>
      <c r="V2518" s="286"/>
    </row>
    <row r="2519" spans="1:22">
      <c r="A2519" s="780"/>
      <c r="B2519" s="58" t="s">
        <v>36</v>
      </c>
      <c r="C2519" s="58" t="str">
        <f t="shared" ref="C2519:Q2519" si="2372">IF(C11=$V$374,"O",IF(C11=$W$374,"O",IF(C11=$X$374,"O",IF(C11=$Y$374,"O",IF(C11=$Z$374,"O",IF(C11=$AA$374,"O",IF(C11=$AB$374,"O",IF(C11=$AC$374,"O",IF(C11=$AD$374,"O",IF(C11=$AE$374,"O",IF(C11=$AF$374,"O",IF(C11=$AG$374,"O",IF(C11=$AH$374,"O",IF(C11=$AI$374,"O","X"))))))))))))))</f>
        <v>X</v>
      </c>
      <c r="D2519" s="58" t="str">
        <f t="shared" si="2372"/>
        <v>X</v>
      </c>
      <c r="E2519" s="58" t="str">
        <f t="shared" si="2372"/>
        <v>X</v>
      </c>
      <c r="F2519" s="58" t="str">
        <f t="shared" si="2372"/>
        <v>X</v>
      </c>
      <c r="G2519" s="58" t="str">
        <f t="shared" si="2372"/>
        <v>X</v>
      </c>
      <c r="H2519" s="58" t="str">
        <f t="shared" si="2372"/>
        <v>X</v>
      </c>
      <c r="I2519" s="58" t="str">
        <f t="shared" si="2372"/>
        <v>X</v>
      </c>
      <c r="J2519" s="58" t="str">
        <f t="shared" si="2372"/>
        <v>X</v>
      </c>
      <c r="K2519" s="58" t="str">
        <f t="shared" si="2372"/>
        <v>X</v>
      </c>
      <c r="L2519" s="58" t="str">
        <f t="shared" si="2372"/>
        <v>X</v>
      </c>
      <c r="M2519" s="58" t="str">
        <f t="shared" si="2372"/>
        <v>X</v>
      </c>
      <c r="N2519" s="58" t="str">
        <f t="shared" si="2372"/>
        <v>X</v>
      </c>
      <c r="O2519" s="58" t="str">
        <f t="shared" si="2372"/>
        <v>X</v>
      </c>
      <c r="P2519" s="58" t="str">
        <f t="shared" si="2372"/>
        <v>X</v>
      </c>
      <c r="Q2519" s="58" t="str">
        <f t="shared" si="2372"/>
        <v>X</v>
      </c>
      <c r="U2519" s="46"/>
      <c r="V2519" s="286"/>
    </row>
    <row r="2520" spans="1:22">
      <c r="A2520" s="780"/>
      <c r="B2520" s="58" t="s">
        <v>21</v>
      </c>
      <c r="C2520" s="58" t="str">
        <f t="shared" ref="C2520:Q2520" si="2373">IF(C12=$V$374,"O",IF(C12=$W$374,"O",IF(C12=$X$374,"O",IF(C12=$Y$374,"O",IF(C12=$Z$374,"O",IF(C12=$AA$374,"O",IF(C12=$AB$374,"O",IF(C12=$AC$374,"O",IF(C12=$AD$374,"O",IF(C12=$AE$374,"O",IF(C12=$AF$374,"O",IF(C12=$AG$374,"O",IF(C12=$AH$374,"O",IF(C12=$AI$374,"O","X"))))))))))))))</f>
        <v>X</v>
      </c>
      <c r="D2520" s="58" t="str">
        <f t="shared" si="2373"/>
        <v>X</v>
      </c>
      <c r="E2520" s="58" t="str">
        <f t="shared" si="2373"/>
        <v>X</v>
      </c>
      <c r="F2520" s="58" t="str">
        <f t="shared" si="2373"/>
        <v>X</v>
      </c>
      <c r="G2520" s="58" t="str">
        <f t="shared" si="2373"/>
        <v>X</v>
      </c>
      <c r="H2520" s="58" t="str">
        <f t="shared" si="2373"/>
        <v>X</v>
      </c>
      <c r="I2520" s="58" t="str">
        <f t="shared" si="2373"/>
        <v>X</v>
      </c>
      <c r="J2520" s="58" t="str">
        <f t="shared" si="2373"/>
        <v>X</v>
      </c>
      <c r="K2520" s="58" t="str">
        <f t="shared" si="2373"/>
        <v>X</v>
      </c>
      <c r="L2520" s="58" t="str">
        <f t="shared" si="2373"/>
        <v>X</v>
      </c>
      <c r="M2520" s="58" t="str">
        <f t="shared" si="2373"/>
        <v>X</v>
      </c>
      <c r="N2520" s="58" t="str">
        <f t="shared" si="2373"/>
        <v>X</v>
      </c>
      <c r="O2520" s="58" t="str">
        <f t="shared" si="2373"/>
        <v>X</v>
      </c>
      <c r="P2520" s="58" t="str">
        <f t="shared" si="2373"/>
        <v>X</v>
      </c>
      <c r="Q2520" s="58" t="str">
        <f t="shared" si="2373"/>
        <v>X</v>
      </c>
      <c r="U2520" s="46"/>
      <c r="V2520" s="257"/>
    </row>
    <row r="2521" spans="1:22">
      <c r="A2521" s="781"/>
      <c r="B2521" s="30" t="s">
        <v>46</v>
      </c>
      <c r="C2521" s="47">
        <f>COUNTIF(C2515:C2520,"O")</f>
        <v>1</v>
      </c>
      <c r="D2521" s="47">
        <f t="shared" ref="D2521:P2521" si="2374">COUNTIF(D2515:D2520,"O")</f>
        <v>1</v>
      </c>
      <c r="E2521" s="47">
        <f t="shared" si="2374"/>
        <v>1</v>
      </c>
      <c r="F2521" s="47">
        <f t="shared" si="2374"/>
        <v>1</v>
      </c>
      <c r="G2521" s="47">
        <f t="shared" si="2374"/>
        <v>1</v>
      </c>
      <c r="H2521" s="47">
        <f t="shared" si="2374"/>
        <v>1</v>
      </c>
      <c r="I2521" s="47">
        <f t="shared" si="2374"/>
        <v>1</v>
      </c>
      <c r="J2521" s="47">
        <f t="shared" si="2374"/>
        <v>1</v>
      </c>
      <c r="K2521" s="47">
        <f t="shared" si="2374"/>
        <v>1</v>
      </c>
      <c r="L2521" s="47">
        <f t="shared" si="2374"/>
        <v>1</v>
      </c>
      <c r="M2521" s="47">
        <f t="shared" si="2374"/>
        <v>1</v>
      </c>
      <c r="N2521" s="47">
        <f t="shared" si="2374"/>
        <v>1</v>
      </c>
      <c r="O2521" s="47">
        <f t="shared" si="2374"/>
        <v>1</v>
      </c>
      <c r="P2521" s="47">
        <f t="shared" si="2374"/>
        <v>1</v>
      </c>
      <c r="Q2521" s="47">
        <f>COUNTIF(Q2515:Q2520,"O")</f>
        <v>1</v>
      </c>
      <c r="U2521" s="46"/>
      <c r="V2521" s="286"/>
    </row>
    <row r="2522" spans="1:22">
      <c r="A2522" s="779">
        <v>359</v>
      </c>
      <c r="B2522" s="58" t="s">
        <v>32</v>
      </c>
      <c r="C2522" s="58" t="str">
        <f t="shared" ref="C2522:Q2522" si="2375">IF(C7=$V$375,"O",IF(C7=$W$375,"O",IF(C7=$X$375,"O",IF(C7=$Y$375,"O",IF(C7=$Z$375,"O",IF(C7=$AA$375,"O",IF(C7=$AB$375,"O",IF(C7=$AC$375,"O",IF(C7=$AD$375,"O",IF(C7=$AE$375,"O",IF(C7=$AF$375,"O",IF(C7=$AG$375,"O",IF(C7=$AH$375,"O","X")))))))))))))</f>
        <v>X</v>
      </c>
      <c r="D2522" s="58" t="str">
        <f t="shared" si="2375"/>
        <v>X</v>
      </c>
      <c r="E2522" s="58" t="str">
        <f t="shared" si="2375"/>
        <v>X</v>
      </c>
      <c r="F2522" s="58" t="str">
        <f t="shared" si="2375"/>
        <v>X</v>
      </c>
      <c r="G2522" s="58" t="str">
        <f t="shared" si="2375"/>
        <v>X</v>
      </c>
      <c r="H2522" s="58" t="str">
        <f t="shared" si="2375"/>
        <v>X</v>
      </c>
      <c r="I2522" s="58" t="str">
        <f t="shared" si="2375"/>
        <v>X</v>
      </c>
      <c r="J2522" s="58" t="str">
        <f t="shared" si="2375"/>
        <v>X</v>
      </c>
      <c r="K2522" s="58" t="str">
        <f t="shared" si="2375"/>
        <v>X</v>
      </c>
      <c r="L2522" s="58" t="str">
        <f t="shared" si="2375"/>
        <v>X</v>
      </c>
      <c r="M2522" s="58" t="str">
        <f t="shared" si="2375"/>
        <v>X</v>
      </c>
      <c r="N2522" s="58" t="str">
        <f t="shared" si="2375"/>
        <v>X</v>
      </c>
      <c r="O2522" s="58" t="str">
        <f t="shared" si="2375"/>
        <v>X</v>
      </c>
      <c r="P2522" s="58" t="str">
        <f t="shared" si="2375"/>
        <v>X</v>
      </c>
      <c r="Q2522" s="58" t="str">
        <f t="shared" si="2375"/>
        <v>X</v>
      </c>
      <c r="U2522" s="46"/>
      <c r="V2522" s="286"/>
    </row>
    <row r="2523" spans="1:22">
      <c r="A2523" s="780"/>
      <c r="B2523" s="58" t="s">
        <v>33</v>
      </c>
      <c r="C2523" s="58" t="str">
        <f t="shared" ref="C2523:Q2523" si="2376">IF(C8=$V$375,"O",IF(C8=$W$375,"O",IF(C8=$X$375,"O",IF(C8=$Y$375,"O",IF(C8=$Z$375,"O",IF(C8=$AA$375,"O",IF(C8=$AB$375,"O",IF(C8=$AC$375,"O",IF(C8=$AD$375,"O",IF(C8=$AE$375,"O",IF(C8=$AF$375,"O",IF(C8=$AG$375,"O",IF(C8=$AH$375,"O","X")))))))))))))</f>
        <v>X</v>
      </c>
      <c r="D2523" s="58" t="str">
        <f t="shared" si="2376"/>
        <v>X</v>
      </c>
      <c r="E2523" s="58" t="str">
        <f t="shared" si="2376"/>
        <v>X</v>
      </c>
      <c r="F2523" s="58" t="str">
        <f t="shared" si="2376"/>
        <v>X</v>
      </c>
      <c r="G2523" s="58" t="str">
        <f t="shared" si="2376"/>
        <v>X</v>
      </c>
      <c r="H2523" s="58" t="str">
        <f t="shared" si="2376"/>
        <v>X</v>
      </c>
      <c r="I2523" s="58" t="str">
        <f t="shared" si="2376"/>
        <v>X</v>
      </c>
      <c r="J2523" s="58" t="str">
        <f t="shared" si="2376"/>
        <v>X</v>
      </c>
      <c r="K2523" s="58" t="str">
        <f t="shared" si="2376"/>
        <v>X</v>
      </c>
      <c r="L2523" s="58" t="str">
        <f t="shared" si="2376"/>
        <v>X</v>
      </c>
      <c r="M2523" s="58" t="str">
        <f t="shared" si="2376"/>
        <v>X</v>
      </c>
      <c r="N2523" s="58" t="str">
        <f t="shared" si="2376"/>
        <v>X</v>
      </c>
      <c r="O2523" s="58" t="str">
        <f t="shared" si="2376"/>
        <v>X</v>
      </c>
      <c r="P2523" s="58" t="str">
        <f t="shared" si="2376"/>
        <v>X</v>
      </c>
      <c r="Q2523" s="58" t="str">
        <f t="shared" si="2376"/>
        <v>X</v>
      </c>
      <c r="U2523" s="46"/>
      <c r="V2523" s="286"/>
    </row>
    <row r="2524" spans="1:22">
      <c r="A2524" s="780"/>
      <c r="B2524" s="58" t="s">
        <v>34</v>
      </c>
      <c r="C2524" s="58" t="str">
        <f t="shared" ref="C2524:Q2524" si="2377">IF(C9=$V$375,"O",IF(C9=$W$375,"O",IF(C9=$X$375,"O",IF(C9=$Y$375,"O",IF(C9=$Z$375,"O",IF(C9=$AA$375,"O",IF(C9=$AB$375,"O",IF(C9=$AC$375,"O",IF(C9=$AD$375,"O",IF(C9=$AE$375,"O",IF(C9=$AF$375,"O",IF(C9=$AG$375,"O",IF(C9=$AH$375,"O","X")))))))))))))</f>
        <v>X</v>
      </c>
      <c r="D2524" s="58" t="str">
        <f t="shared" si="2377"/>
        <v>X</v>
      </c>
      <c r="E2524" s="58" t="str">
        <f t="shared" si="2377"/>
        <v>X</v>
      </c>
      <c r="F2524" s="58" t="str">
        <f t="shared" si="2377"/>
        <v>X</v>
      </c>
      <c r="G2524" s="58" t="str">
        <f t="shared" si="2377"/>
        <v>X</v>
      </c>
      <c r="H2524" s="58" t="str">
        <f t="shared" si="2377"/>
        <v>X</v>
      </c>
      <c r="I2524" s="58" t="str">
        <f t="shared" si="2377"/>
        <v>X</v>
      </c>
      <c r="J2524" s="58" t="str">
        <f t="shared" si="2377"/>
        <v>X</v>
      </c>
      <c r="K2524" s="58" t="str">
        <f t="shared" si="2377"/>
        <v>X</v>
      </c>
      <c r="L2524" s="58" t="str">
        <f t="shared" si="2377"/>
        <v>X</v>
      </c>
      <c r="M2524" s="58" t="str">
        <f t="shared" si="2377"/>
        <v>X</v>
      </c>
      <c r="N2524" s="58" t="str">
        <f t="shared" si="2377"/>
        <v>X</v>
      </c>
      <c r="O2524" s="58" t="str">
        <f t="shared" si="2377"/>
        <v>X</v>
      </c>
      <c r="P2524" s="58" t="str">
        <f t="shared" si="2377"/>
        <v>X</v>
      </c>
      <c r="Q2524" s="58" t="str">
        <f t="shared" si="2377"/>
        <v>X</v>
      </c>
      <c r="U2524" s="46"/>
      <c r="V2524" s="286"/>
    </row>
    <row r="2525" spans="1:22">
      <c r="A2525" s="780"/>
      <c r="B2525" s="58" t="s">
        <v>35</v>
      </c>
      <c r="C2525" s="58" t="str">
        <f t="shared" ref="C2525:Q2525" si="2378">IF(C10=$V$375,"O",IF(C10=$W$375,"O",IF(C10=$X$375,"O",IF(C10=$Y$375,"O",IF(C10=$Z$375,"O",IF(C10=$AA$375,"O",IF(C10=$AB$375,"O",IF(C10=$AC$375,"O",IF(C10=$AD$375,"O",IF(C10=$AE$375,"O",IF(C10=$AF$375,"O",IF(C10=$AG$375,"O",IF(C10=$AH$375,"O","X")))))))))))))</f>
        <v>O</v>
      </c>
      <c r="D2525" s="58" t="str">
        <f t="shared" si="2378"/>
        <v>O</v>
      </c>
      <c r="E2525" s="58" t="str">
        <f t="shared" si="2378"/>
        <v>O</v>
      </c>
      <c r="F2525" s="58" t="str">
        <f t="shared" si="2378"/>
        <v>O</v>
      </c>
      <c r="G2525" s="58" t="str">
        <f t="shared" si="2378"/>
        <v>O</v>
      </c>
      <c r="H2525" s="58" t="str">
        <f t="shared" si="2378"/>
        <v>O</v>
      </c>
      <c r="I2525" s="58" t="str">
        <f t="shared" si="2378"/>
        <v>O</v>
      </c>
      <c r="J2525" s="58" t="str">
        <f t="shared" si="2378"/>
        <v>O</v>
      </c>
      <c r="K2525" s="58" t="str">
        <f>IF(K10=$V$375,"O",IF(K10=$W$375,"O",IF(K10=$X$375,"O",IF(K10=$Y$375,"O",IF(K10=$Z$375,"O",IF(K10=$AA$375,"O",IF(K10=$AB$375,"O",IF(K10=$AC$375,"O",IF(K10=$AD$375,"O",IF(K10=$AE$375,"O",IF(K10=$AF$375,"O",IF(K10=$AG$375,"O",IF(K10=$AH$375,"O","X")))))))))))))</f>
        <v>O</v>
      </c>
      <c r="L2525" s="58" t="str">
        <f t="shared" si="2378"/>
        <v>O</v>
      </c>
      <c r="M2525" s="58" t="str">
        <f t="shared" si="2378"/>
        <v>O</v>
      </c>
      <c r="N2525" s="58" t="str">
        <f t="shared" si="2378"/>
        <v>O</v>
      </c>
      <c r="O2525" s="58" t="str">
        <f t="shared" si="2378"/>
        <v>O</v>
      </c>
      <c r="P2525" s="58" t="str">
        <f t="shared" si="2378"/>
        <v>O</v>
      </c>
      <c r="Q2525" s="58" t="str">
        <f t="shared" si="2378"/>
        <v>O</v>
      </c>
      <c r="U2525" s="46"/>
      <c r="V2525" s="286"/>
    </row>
    <row r="2526" spans="1:22">
      <c r="A2526" s="780"/>
      <c r="B2526" s="58" t="s">
        <v>36</v>
      </c>
      <c r="C2526" s="58" t="str">
        <f t="shared" ref="C2526:Q2526" si="2379">IF(C11=$V$375,"O",IF(C11=$W$375,"O",IF(C11=$X$375,"O",IF(C11=$Y$375,"O",IF(C11=$Z$375,"O",IF(C11=$AA$375,"O",IF(C11=$AB$375,"O",IF(C11=$AC$375,"O",IF(C11=$AD$375,"O",IF(C11=$AE$375,"O",IF(C11=$AF$375,"O",IF(C11=$AG$375,"O",IF(C11=$AH$375,"O","X")))))))))))))</f>
        <v>X</v>
      </c>
      <c r="D2526" s="58" t="str">
        <f t="shared" si="2379"/>
        <v>X</v>
      </c>
      <c r="E2526" s="58" t="str">
        <f t="shared" si="2379"/>
        <v>X</v>
      </c>
      <c r="F2526" s="58" t="str">
        <f t="shared" si="2379"/>
        <v>X</v>
      </c>
      <c r="G2526" s="58" t="str">
        <f t="shared" si="2379"/>
        <v>X</v>
      </c>
      <c r="H2526" s="58" t="str">
        <f t="shared" si="2379"/>
        <v>X</v>
      </c>
      <c r="I2526" s="58" t="str">
        <f t="shared" si="2379"/>
        <v>X</v>
      </c>
      <c r="J2526" s="58" t="str">
        <f t="shared" si="2379"/>
        <v>X</v>
      </c>
      <c r="K2526" s="58" t="str">
        <f t="shared" si="2379"/>
        <v>X</v>
      </c>
      <c r="L2526" s="58" t="str">
        <f t="shared" si="2379"/>
        <v>X</v>
      </c>
      <c r="M2526" s="58" t="str">
        <f t="shared" si="2379"/>
        <v>X</v>
      </c>
      <c r="N2526" s="58" t="str">
        <f t="shared" si="2379"/>
        <v>X</v>
      </c>
      <c r="O2526" s="58" t="str">
        <f t="shared" si="2379"/>
        <v>X</v>
      </c>
      <c r="P2526" s="58" t="str">
        <f t="shared" si="2379"/>
        <v>X</v>
      </c>
      <c r="Q2526" s="58" t="str">
        <f t="shared" si="2379"/>
        <v>X</v>
      </c>
      <c r="U2526" s="46"/>
      <c r="V2526" s="286"/>
    </row>
    <row r="2527" spans="1:22">
      <c r="A2527" s="780"/>
      <c r="B2527" s="58" t="s">
        <v>21</v>
      </c>
      <c r="C2527" s="58" t="str">
        <f t="shared" ref="C2527:Q2527" si="2380">IF(C12=$V$375,"O",IF(C12=$W$375,"O",IF(C12=$X$375,"O",IF(C12=$Y$375,"O",IF(C12=$Z$375,"O",IF(C12=$AA$375,"O",IF(C12=$AB$375,"O",IF(C12=$AC$375,"O",IF(C12=$AD$375,"O",IF(C12=$AE$375,"O",IF(C12=$AF$375,"O",IF(C12=$AG$375,"O",IF(C12=$AH$375,"O","X")))))))))))))</f>
        <v>X</v>
      </c>
      <c r="D2527" s="58" t="str">
        <f t="shared" si="2380"/>
        <v>X</v>
      </c>
      <c r="E2527" s="58" t="str">
        <f t="shared" si="2380"/>
        <v>X</v>
      </c>
      <c r="F2527" s="58" t="str">
        <f t="shared" si="2380"/>
        <v>X</v>
      </c>
      <c r="G2527" s="58" t="str">
        <f t="shared" si="2380"/>
        <v>X</v>
      </c>
      <c r="H2527" s="58" t="str">
        <f t="shared" si="2380"/>
        <v>X</v>
      </c>
      <c r="I2527" s="58" t="str">
        <f t="shared" si="2380"/>
        <v>X</v>
      </c>
      <c r="J2527" s="58" t="str">
        <f t="shared" si="2380"/>
        <v>X</v>
      </c>
      <c r="K2527" s="58" t="str">
        <f t="shared" si="2380"/>
        <v>X</v>
      </c>
      <c r="L2527" s="58" t="str">
        <f t="shared" si="2380"/>
        <v>X</v>
      </c>
      <c r="M2527" s="58" t="str">
        <f t="shared" si="2380"/>
        <v>X</v>
      </c>
      <c r="N2527" s="58" t="str">
        <f t="shared" si="2380"/>
        <v>X</v>
      </c>
      <c r="O2527" s="58" t="str">
        <f t="shared" si="2380"/>
        <v>X</v>
      </c>
      <c r="P2527" s="58" t="str">
        <f t="shared" si="2380"/>
        <v>X</v>
      </c>
      <c r="Q2527" s="58" t="str">
        <f t="shared" si="2380"/>
        <v>X</v>
      </c>
      <c r="U2527" s="46"/>
      <c r="V2527" s="286"/>
    </row>
    <row r="2528" spans="1:22">
      <c r="A2528" s="781"/>
      <c r="B2528" s="30" t="s">
        <v>46</v>
      </c>
      <c r="C2528" s="47">
        <f>COUNTIF(C2522:C2527,"O")</f>
        <v>1</v>
      </c>
      <c r="D2528" s="47">
        <f t="shared" ref="D2528:P2528" si="2381">COUNTIF(D2522:D2527,"O")</f>
        <v>1</v>
      </c>
      <c r="E2528" s="47">
        <f t="shared" si="2381"/>
        <v>1</v>
      </c>
      <c r="F2528" s="47">
        <f t="shared" si="2381"/>
        <v>1</v>
      </c>
      <c r="G2528" s="47">
        <f t="shared" si="2381"/>
        <v>1</v>
      </c>
      <c r="H2528" s="47">
        <f t="shared" si="2381"/>
        <v>1</v>
      </c>
      <c r="I2528" s="47">
        <f t="shared" si="2381"/>
        <v>1</v>
      </c>
      <c r="J2528" s="47">
        <f t="shared" si="2381"/>
        <v>1</v>
      </c>
      <c r="K2528" s="47">
        <f t="shared" si="2381"/>
        <v>1</v>
      </c>
      <c r="L2528" s="47">
        <f t="shared" si="2381"/>
        <v>1</v>
      </c>
      <c r="M2528" s="47">
        <f t="shared" si="2381"/>
        <v>1</v>
      </c>
      <c r="N2528" s="47">
        <f t="shared" si="2381"/>
        <v>1</v>
      </c>
      <c r="O2528" s="47">
        <f t="shared" si="2381"/>
        <v>1</v>
      </c>
      <c r="P2528" s="47">
        <f t="shared" si="2381"/>
        <v>1</v>
      </c>
      <c r="Q2528" s="47">
        <f>COUNTIF(Q2522:Q2527,"O")</f>
        <v>1</v>
      </c>
      <c r="U2528" s="258"/>
      <c r="V2528" s="286"/>
    </row>
    <row r="2529" spans="1:22">
      <c r="A2529" s="779">
        <v>360</v>
      </c>
      <c r="B2529" s="58" t="s">
        <v>32</v>
      </c>
      <c r="C2529" s="58" t="str">
        <f t="shared" ref="C2529:Q2529" si="2382">IF(C7=$V$376,"O",IF(C7=$W$376,"O",IF(C7=$X$376,"O",IF(C7=$Y$376,"O",IF(C7=$Z$376,"O",IF(C7=$AA$376,"O",IF(C7=$AB$376,"O",IF(C7=$AC$376,"O",IF(C7=$AD$376,"O",IF(C7=$AE$376,"O",IF(C7=$AF$376,"O",IF(C7=$AG$376,"O",IF(C7=$AH$376,"O",IF(C7=$AI$376,"O",IF(C7=$AJ$376,"O",IF(C7=$AK$376,"O",IF(C7=$AL$376,"O",IF(C7=$AM$376,"O","X"))))))))))))))))))</f>
        <v>O</v>
      </c>
      <c r="D2529" s="58" t="str">
        <f t="shared" si="2382"/>
        <v>O</v>
      </c>
      <c r="E2529" s="58" t="str">
        <f t="shared" si="2382"/>
        <v>O</v>
      </c>
      <c r="F2529" s="58" t="str">
        <f t="shared" si="2382"/>
        <v>O</v>
      </c>
      <c r="G2529" s="58" t="str">
        <f t="shared" si="2382"/>
        <v>O</v>
      </c>
      <c r="H2529" s="58" t="str">
        <f t="shared" si="2382"/>
        <v>O</v>
      </c>
      <c r="I2529" s="58" t="str">
        <f t="shared" si="2382"/>
        <v>O</v>
      </c>
      <c r="J2529" s="58" t="str">
        <f t="shared" si="2382"/>
        <v>O</v>
      </c>
      <c r="K2529" s="58" t="str">
        <f t="shared" si="2382"/>
        <v>O</v>
      </c>
      <c r="L2529" s="58" t="str">
        <f t="shared" si="2382"/>
        <v>O</v>
      </c>
      <c r="M2529" s="58" t="str">
        <f t="shared" si="2382"/>
        <v>O</v>
      </c>
      <c r="N2529" s="58" t="str">
        <f t="shared" si="2382"/>
        <v>O</v>
      </c>
      <c r="O2529" s="58" t="str">
        <f t="shared" si="2382"/>
        <v>O</v>
      </c>
      <c r="P2529" s="58" t="str">
        <f t="shared" si="2382"/>
        <v>O</v>
      </c>
      <c r="Q2529" s="58" t="str">
        <f t="shared" si="2382"/>
        <v>O</v>
      </c>
      <c r="V2529" s="286"/>
    </row>
    <row r="2530" spans="1:22">
      <c r="A2530" s="780"/>
      <c r="B2530" s="58" t="s">
        <v>33</v>
      </c>
      <c r="C2530" s="58" t="str">
        <f t="shared" ref="C2530:Q2530" si="2383">IF(C8=$V$376,"O",IF(C8=$W$376,"O",IF(C8=$X$376,"O",IF(C8=$Y$376,"O",IF(C8=$Z$376,"O",IF(C8=$AA$376,"O",IF(C8=$AB$376,"O",IF(C8=$AC$376,"O",IF(C8=$AD$376,"O",IF(C8=$AE$376,"O",IF(C8=$AF$376,"O",IF(C8=$AG$376,"O",IF(C8=$AH$376,"O",IF(C8=$AI$376,"O",IF(C8=$AJ$376,"O",IF(C8=$AK$376,"O",IF(C8=$AL$376,"O",IF(C8=$AM$376,"O","X"))))))))))))))))))</f>
        <v>O</v>
      </c>
      <c r="D2530" s="58" t="str">
        <f t="shared" si="2383"/>
        <v>O</v>
      </c>
      <c r="E2530" s="58" t="str">
        <f t="shared" si="2383"/>
        <v>O</v>
      </c>
      <c r="F2530" s="58" t="str">
        <f t="shared" si="2383"/>
        <v>O</v>
      </c>
      <c r="G2530" s="58" t="str">
        <f t="shared" si="2383"/>
        <v>O</v>
      </c>
      <c r="H2530" s="58" t="str">
        <f t="shared" si="2383"/>
        <v>O</v>
      </c>
      <c r="I2530" s="58" t="str">
        <f t="shared" si="2383"/>
        <v>O</v>
      </c>
      <c r="J2530" s="58" t="str">
        <f t="shared" si="2383"/>
        <v>O</v>
      </c>
      <c r="K2530" s="58" t="str">
        <f t="shared" si="2383"/>
        <v>O</v>
      </c>
      <c r="L2530" s="58" t="str">
        <f t="shared" si="2383"/>
        <v>O</v>
      </c>
      <c r="M2530" s="58" t="str">
        <f t="shared" si="2383"/>
        <v>O</v>
      </c>
      <c r="N2530" s="58" t="str">
        <f t="shared" si="2383"/>
        <v>O</v>
      </c>
      <c r="O2530" s="58" t="str">
        <f t="shared" si="2383"/>
        <v>O</v>
      </c>
      <c r="P2530" s="58" t="str">
        <f t="shared" si="2383"/>
        <v>O</v>
      </c>
      <c r="Q2530" s="58" t="str">
        <f t="shared" si="2383"/>
        <v>O</v>
      </c>
      <c r="V2530" s="257"/>
    </row>
    <row r="2531" spans="1:22">
      <c r="A2531" s="780"/>
      <c r="B2531" s="58" t="s">
        <v>34</v>
      </c>
      <c r="C2531" s="58" t="str">
        <f t="shared" ref="C2531:Q2531" si="2384">IF(C9=$V$376,"O",IF(C9=$W$376,"O",IF(C9=$X$376,"O",IF(C9=$Y$376,"O",IF(C9=$Z$376,"O",IF(C9=$AA$376,"O",IF(C9=$AB$376,"O",IF(C9=$AC$376,"O",IF(C9=$AD$376,"O",IF(C9=$AE$376,"O",IF(C9=$AF$376,"O",IF(C9=$AG$376,"O",IF(C9=$AH$376,"O",IF(C9=$AI$376,"O",IF(C9=$AJ$376,"O",IF(C9=$AK$376,"O",IF(C9=$AL$376,"O",IF(C9=$AM$376,"O","X"))))))))))))))))))</f>
        <v>X</v>
      </c>
      <c r="D2531" s="58" t="str">
        <f t="shared" si="2384"/>
        <v>X</v>
      </c>
      <c r="E2531" s="58" t="str">
        <f t="shared" si="2384"/>
        <v>X</v>
      </c>
      <c r="F2531" s="58" t="str">
        <f t="shared" si="2384"/>
        <v>X</v>
      </c>
      <c r="G2531" s="58" t="str">
        <f t="shared" si="2384"/>
        <v>X</v>
      </c>
      <c r="H2531" s="58" t="str">
        <f t="shared" si="2384"/>
        <v>X</v>
      </c>
      <c r="I2531" s="58" t="str">
        <f t="shared" si="2384"/>
        <v>X</v>
      </c>
      <c r="J2531" s="58" t="str">
        <f t="shared" si="2384"/>
        <v>X</v>
      </c>
      <c r="K2531" s="58" t="str">
        <f t="shared" si="2384"/>
        <v>X</v>
      </c>
      <c r="L2531" s="58" t="str">
        <f t="shared" si="2384"/>
        <v>X</v>
      </c>
      <c r="M2531" s="58" t="str">
        <f t="shared" si="2384"/>
        <v>X</v>
      </c>
      <c r="N2531" s="58" t="str">
        <f t="shared" si="2384"/>
        <v>X</v>
      </c>
      <c r="O2531" s="58" t="str">
        <f t="shared" si="2384"/>
        <v>X</v>
      </c>
      <c r="P2531" s="58" t="str">
        <f t="shared" si="2384"/>
        <v>X</v>
      </c>
      <c r="Q2531" s="58" t="str">
        <f t="shared" si="2384"/>
        <v>X</v>
      </c>
      <c r="V2531" s="286"/>
    </row>
    <row r="2532" spans="1:22">
      <c r="A2532" s="780"/>
      <c r="B2532" s="58" t="s">
        <v>35</v>
      </c>
      <c r="C2532" s="58" t="str">
        <f t="shared" ref="C2532:Q2532" si="2385">IF(C10=$V$376,"O",IF(C10=$W$376,"O",IF(C10=$X$376,"O",IF(C10=$Y$376,"O",IF(C10=$Z$376,"O",IF(C10=$AA$376,"O",IF(C10=$AB$376,"O",IF(C10=$AC$376,"O",IF(C10=$AD$376,"O",IF(C10=$AE$376,"O",IF(C10=$AF$376,"O",IF(C10=$AG$376,"O",IF(C10=$AH$376,"O",IF(C10=$AI$376,"O",IF(C10=$AJ$376,"O",IF(C10=$AK$376,"O",IF(C10=$AL$376,"O",IF(C10=$AM$376,"O","X"))))))))))))))))))</f>
        <v>X</v>
      </c>
      <c r="D2532" s="58" t="str">
        <f t="shared" si="2385"/>
        <v>X</v>
      </c>
      <c r="E2532" s="58" t="str">
        <f>IF(E10=$V$376,"O",IF(E10=$W$376,"O",IF(E10=$X$376,"O",IF(E10=$Y$376,"O",IF(E10=$Z$376,"O",IF(E10=$AA$376,"O",IF(E10=$AB$376,"O",IF(E10=$AC$376,"O",IF(E10=$AD$376,"O",IF(E10=$AE$376,"O",IF(E10=$AF$376,"O",IF(E10=$AG$376,"O",IF(E10=$AH$376,"O",IF(E10=$AI$376,"O",IF(E10=$AJ$376,"O",IF(E10=$AK$376,"O",IF(E10=$AL$376,"O",IF(E10=$AM$376,"O","X"))))))))))))))))))</f>
        <v>X</v>
      </c>
      <c r="F2532" s="58" t="str">
        <f t="shared" si="2385"/>
        <v>X</v>
      </c>
      <c r="G2532" s="58" t="str">
        <f t="shared" si="2385"/>
        <v>X</v>
      </c>
      <c r="H2532" s="58" t="str">
        <f t="shared" si="2385"/>
        <v>X</v>
      </c>
      <c r="I2532" s="58" t="str">
        <f t="shared" si="2385"/>
        <v>X</v>
      </c>
      <c r="J2532" s="58" t="str">
        <f t="shared" si="2385"/>
        <v>X</v>
      </c>
      <c r="K2532" s="58" t="str">
        <f t="shared" si="2385"/>
        <v>X</v>
      </c>
      <c r="L2532" s="58" t="str">
        <f t="shared" si="2385"/>
        <v>X</v>
      </c>
      <c r="M2532" s="58" t="str">
        <f t="shared" si="2385"/>
        <v>X</v>
      </c>
      <c r="N2532" s="58" t="str">
        <f t="shared" si="2385"/>
        <v>X</v>
      </c>
      <c r="O2532" s="58" t="str">
        <f t="shared" si="2385"/>
        <v>X</v>
      </c>
      <c r="P2532" s="58" t="str">
        <f t="shared" si="2385"/>
        <v>X</v>
      </c>
      <c r="Q2532" s="58" t="str">
        <f t="shared" si="2385"/>
        <v>X</v>
      </c>
    </row>
    <row r="2533" spans="1:22">
      <c r="A2533" s="780"/>
      <c r="B2533" s="58" t="s">
        <v>36</v>
      </c>
      <c r="C2533" s="58" t="str">
        <f t="shared" ref="C2533:Q2533" si="2386">IF(C11=$V$376,"O",IF(C11=$W$376,"O",IF(C11=$X$376,"O",IF(C11=$Y$376,"O",IF(C11=$Z$376,"O",IF(C11=$AA$376,"O",IF(C11=$AB$376,"O",IF(C11=$AC$376,"O",IF(C11=$AD$376,"O",IF(C11=$AE$376,"O",IF(C11=$AF$376,"O",IF(C11=$AG$376,"O",IF(C11=$AH$376,"O",IF(C11=$AI$376,"O",IF(C11=$AJ$376,"O",IF(C11=$AK$376,"O",IF(C11=$AL$376,"O",IF(C11=$AM$376,"O","X"))))))))))))))))))</f>
        <v>O</v>
      </c>
      <c r="D2533" s="58" t="str">
        <f t="shared" si="2386"/>
        <v>O</v>
      </c>
      <c r="E2533" s="58" t="str">
        <f t="shared" si="2386"/>
        <v>O</v>
      </c>
      <c r="F2533" s="58" t="str">
        <f t="shared" si="2386"/>
        <v>O</v>
      </c>
      <c r="G2533" s="58" t="str">
        <f t="shared" si="2386"/>
        <v>O</v>
      </c>
      <c r="H2533" s="58" t="str">
        <f t="shared" si="2386"/>
        <v>O</v>
      </c>
      <c r="I2533" s="58" t="str">
        <f t="shared" si="2386"/>
        <v>O</v>
      </c>
      <c r="J2533" s="58" t="str">
        <f t="shared" si="2386"/>
        <v>O</v>
      </c>
      <c r="K2533" s="58" t="str">
        <f t="shared" si="2386"/>
        <v>O</v>
      </c>
      <c r="L2533" s="58" t="str">
        <f t="shared" si="2386"/>
        <v>O</v>
      </c>
      <c r="M2533" s="58" t="str">
        <f t="shared" si="2386"/>
        <v>O</v>
      </c>
      <c r="N2533" s="58" t="str">
        <f t="shared" si="2386"/>
        <v>O</v>
      </c>
      <c r="O2533" s="58" t="str">
        <f t="shared" si="2386"/>
        <v>O</v>
      </c>
      <c r="P2533" s="58" t="str">
        <f t="shared" si="2386"/>
        <v>O</v>
      </c>
      <c r="Q2533" s="58" t="str">
        <f t="shared" si="2386"/>
        <v>O</v>
      </c>
    </row>
    <row r="2534" spans="1:22">
      <c r="A2534" s="780"/>
      <c r="B2534" s="58" t="s">
        <v>21</v>
      </c>
      <c r="C2534" s="58" t="str">
        <f t="shared" ref="C2534:Q2534" si="2387">IF(C12=$V$376,"O",IF(C12=$W$376,"O",IF(C12=$X$376,"O",IF(C12=$Y$376,"O",IF(C12=$Z$376,"O",IF(C12=$AA$376,"O",IF(C12=$AB$376,"O",IF(C12=$AC$376,"O",IF(C12=$AD$376,"O",IF(C12=$AE$376,"O",IF(C12=$AF$376,"O",IF(C12=$AG$376,"O",IF(C12=$AH$376,"O",IF(C12=$AI$376,"O",IF(C12=$AJ$376,"O",IF(C12=$AK$376,"O",IF(C12=$AL$376,"O",IF(C12=$AM$376,"O","X"))))))))))))))))))</f>
        <v>O</v>
      </c>
      <c r="D2534" s="58" t="str">
        <f t="shared" si="2387"/>
        <v>O</v>
      </c>
      <c r="E2534" s="58" t="str">
        <f t="shared" si="2387"/>
        <v>O</v>
      </c>
      <c r="F2534" s="58" t="str">
        <f t="shared" si="2387"/>
        <v>O</v>
      </c>
      <c r="G2534" s="58" t="str">
        <f t="shared" si="2387"/>
        <v>O</v>
      </c>
      <c r="H2534" s="58" t="str">
        <f t="shared" si="2387"/>
        <v>O</v>
      </c>
      <c r="I2534" s="58" t="str">
        <f t="shared" si="2387"/>
        <v>O</v>
      </c>
      <c r="J2534" s="58" t="str">
        <f t="shared" si="2387"/>
        <v>O</v>
      </c>
      <c r="K2534" s="58" t="str">
        <f t="shared" si="2387"/>
        <v>O</v>
      </c>
      <c r="L2534" s="58" t="str">
        <f t="shared" si="2387"/>
        <v>O</v>
      </c>
      <c r="M2534" s="58" t="str">
        <f t="shared" si="2387"/>
        <v>O</v>
      </c>
      <c r="N2534" s="58" t="str">
        <f t="shared" si="2387"/>
        <v>O</v>
      </c>
      <c r="O2534" s="58" t="str">
        <f t="shared" si="2387"/>
        <v>O</v>
      </c>
      <c r="P2534" s="58" t="str">
        <f t="shared" si="2387"/>
        <v>O</v>
      </c>
      <c r="Q2534" s="58" t="str">
        <f t="shared" si="2387"/>
        <v>O</v>
      </c>
    </row>
    <row r="2535" spans="1:22">
      <c r="A2535" s="781"/>
      <c r="B2535" s="30" t="s">
        <v>46</v>
      </c>
      <c r="C2535" s="47">
        <f>COUNTIF(C2529:C2534,"O")</f>
        <v>4</v>
      </c>
      <c r="D2535" s="47">
        <f t="shared" ref="D2535:P2535" si="2388">COUNTIF(D2529:D2534,"O")</f>
        <v>4</v>
      </c>
      <c r="E2535" s="47">
        <f t="shared" si="2388"/>
        <v>4</v>
      </c>
      <c r="F2535" s="47">
        <f t="shared" si="2388"/>
        <v>4</v>
      </c>
      <c r="G2535" s="47">
        <f t="shared" si="2388"/>
        <v>4</v>
      </c>
      <c r="H2535" s="47">
        <f t="shared" si="2388"/>
        <v>4</v>
      </c>
      <c r="I2535" s="47">
        <f t="shared" si="2388"/>
        <v>4</v>
      </c>
      <c r="J2535" s="47">
        <f t="shared" si="2388"/>
        <v>4</v>
      </c>
      <c r="K2535" s="47">
        <f t="shared" si="2388"/>
        <v>4</v>
      </c>
      <c r="L2535" s="47">
        <f t="shared" si="2388"/>
        <v>4</v>
      </c>
      <c r="M2535" s="47">
        <f t="shared" si="2388"/>
        <v>4</v>
      </c>
      <c r="N2535" s="47">
        <f t="shared" si="2388"/>
        <v>4</v>
      </c>
      <c r="O2535" s="47">
        <f t="shared" si="2388"/>
        <v>4</v>
      </c>
      <c r="P2535" s="47">
        <f t="shared" si="2388"/>
        <v>4</v>
      </c>
      <c r="Q2535" s="47">
        <f>COUNTIF(Q2529:Q2534,"O")</f>
        <v>4</v>
      </c>
    </row>
    <row r="2536" spans="1:22">
      <c r="A2536" s="22">
        <v>361</v>
      </c>
      <c r="B2536" s="154"/>
      <c r="C2536" s="58" t="str">
        <f>C2521&amp;C2528&amp;C2535</f>
        <v>114</v>
      </c>
      <c r="D2536" s="58" t="str">
        <f t="shared" ref="D2536:M2536" si="2389">D2521&amp;D2528&amp;D2535</f>
        <v>114</v>
      </c>
      <c r="E2536" s="58" t="str">
        <f t="shared" si="2389"/>
        <v>114</v>
      </c>
      <c r="F2536" s="58" t="str">
        <f t="shared" si="2389"/>
        <v>114</v>
      </c>
      <c r="G2536" s="58" t="str">
        <f t="shared" si="2389"/>
        <v>114</v>
      </c>
      <c r="H2536" s="58" t="str">
        <f t="shared" si="2389"/>
        <v>114</v>
      </c>
      <c r="I2536" s="58" t="str">
        <f t="shared" si="2389"/>
        <v>114</v>
      </c>
      <c r="J2536" s="58" t="str">
        <f t="shared" si="2389"/>
        <v>114</v>
      </c>
      <c r="K2536" s="58" t="str">
        <f t="shared" si="2389"/>
        <v>114</v>
      </c>
      <c r="L2536" s="58" t="str">
        <f t="shared" si="2389"/>
        <v>114</v>
      </c>
      <c r="M2536" s="58" t="str">
        <f t="shared" si="2389"/>
        <v>114</v>
      </c>
      <c r="N2536" s="58" t="str">
        <f>N2521&amp;N2528&amp;N2535</f>
        <v>114</v>
      </c>
      <c r="O2536" s="58" t="str">
        <f>O2521&amp;O2528&amp;O2535</f>
        <v>114</v>
      </c>
      <c r="P2536" s="58" t="str">
        <f>P2521&amp;P2528&amp;P2535</f>
        <v>114</v>
      </c>
      <c r="Q2536" s="58" t="str">
        <f>Q2521&amp;Q2528&amp;Q2535</f>
        <v>114</v>
      </c>
    </row>
    <row r="2537" spans="1:22">
      <c r="A2537" s="779">
        <v>362</v>
      </c>
      <c r="B2537" s="58" t="s">
        <v>32</v>
      </c>
      <c r="C2537" s="58" t="str">
        <f t="shared" ref="C2537:Q2537" si="2390">IF(C7=$V$378,"O",IF(C7=$W$378,"O",IF(C7=$X$378,"O",IF(C7=$Y$378,"O",IF(C7=$Z$378,"O",IF(C7=$AA$378,"O",IF(C7=$AB$378,"O",IF(C7=$AC$378,"O",IF(C7=$AD$378,"O",IF(C7=$AE$378,"O",IF(C7=$AF$378,"O",IF(C7=$AG$378,"O",IF(C7=$AH$378,"O",IF(C7=$AI$378,"O","X"))))))))))))))</f>
        <v>X</v>
      </c>
      <c r="D2537" s="58" t="str">
        <f t="shared" si="2390"/>
        <v>X</v>
      </c>
      <c r="E2537" s="58" t="str">
        <f t="shared" si="2390"/>
        <v>X</v>
      </c>
      <c r="F2537" s="58" t="str">
        <f t="shared" si="2390"/>
        <v>X</v>
      </c>
      <c r="G2537" s="58" t="str">
        <f t="shared" si="2390"/>
        <v>X</v>
      </c>
      <c r="H2537" s="58" t="str">
        <f t="shared" si="2390"/>
        <v>X</v>
      </c>
      <c r="I2537" s="58" t="str">
        <f t="shared" si="2390"/>
        <v>X</v>
      </c>
      <c r="J2537" s="58" t="str">
        <f t="shared" si="2390"/>
        <v>X</v>
      </c>
      <c r="K2537" s="58" t="str">
        <f t="shared" si="2390"/>
        <v>X</v>
      </c>
      <c r="L2537" s="58" t="str">
        <f t="shared" si="2390"/>
        <v>X</v>
      </c>
      <c r="M2537" s="58" t="str">
        <f t="shared" si="2390"/>
        <v>X</v>
      </c>
      <c r="N2537" s="58" t="str">
        <f t="shared" si="2390"/>
        <v>X</v>
      </c>
      <c r="O2537" s="58" t="str">
        <f t="shared" si="2390"/>
        <v>X</v>
      </c>
      <c r="P2537" s="58" t="str">
        <f t="shared" si="2390"/>
        <v>X</v>
      </c>
      <c r="Q2537" s="58" t="str">
        <f t="shared" si="2390"/>
        <v>X</v>
      </c>
    </row>
    <row r="2538" spans="1:22">
      <c r="A2538" s="780"/>
      <c r="B2538" s="58" t="s">
        <v>33</v>
      </c>
      <c r="C2538" s="58" t="str">
        <f t="shared" ref="C2538:Q2538" si="2391">IF(C8=$V$378,"O",IF(C8=$W$378,"O",IF(C8=$X$378,"O",IF(C8=$Y$378,"O",IF(C8=$Z$378,"O",IF(C8=$AA$378,"O",IF(C8=$AB$378,"O",IF(C8=$AC$378,"O",IF(C8=$AD$378,"O",IF(C8=$AE$378,"O",IF(C8=$AF$378,"O",IF(C8=$AG$378,"O",IF(C8=$AH$378,"O",IF(C8=$AI$378,"O","X"))))))))))))))</f>
        <v>X</v>
      </c>
      <c r="D2538" s="58" t="str">
        <f t="shared" si="2391"/>
        <v>X</v>
      </c>
      <c r="E2538" s="58" t="str">
        <f t="shared" si="2391"/>
        <v>X</v>
      </c>
      <c r="F2538" s="58" t="str">
        <f t="shared" si="2391"/>
        <v>X</v>
      </c>
      <c r="G2538" s="58" t="str">
        <f t="shared" si="2391"/>
        <v>X</v>
      </c>
      <c r="H2538" s="58" t="str">
        <f t="shared" si="2391"/>
        <v>X</v>
      </c>
      <c r="I2538" s="58" t="str">
        <f t="shared" si="2391"/>
        <v>X</v>
      </c>
      <c r="J2538" s="58" t="str">
        <f t="shared" si="2391"/>
        <v>X</v>
      </c>
      <c r="K2538" s="58" t="str">
        <f t="shared" si="2391"/>
        <v>X</v>
      </c>
      <c r="L2538" s="58" t="str">
        <f t="shared" si="2391"/>
        <v>X</v>
      </c>
      <c r="M2538" s="58" t="str">
        <f t="shared" si="2391"/>
        <v>X</v>
      </c>
      <c r="N2538" s="58" t="str">
        <f t="shared" si="2391"/>
        <v>X</v>
      </c>
      <c r="O2538" s="58" t="str">
        <f t="shared" si="2391"/>
        <v>X</v>
      </c>
      <c r="P2538" s="58" t="str">
        <f t="shared" si="2391"/>
        <v>X</v>
      </c>
      <c r="Q2538" s="58" t="str">
        <f t="shared" si="2391"/>
        <v>X</v>
      </c>
      <c r="V2538" s="257"/>
    </row>
    <row r="2539" spans="1:22">
      <c r="A2539" s="780"/>
      <c r="B2539" s="58" t="s">
        <v>34</v>
      </c>
      <c r="C2539" s="58" t="str">
        <f t="shared" ref="C2539:Q2539" si="2392">IF(C9=$V$378,"O",IF(C9=$W$378,"O",IF(C9=$X$378,"O",IF(C9=$Y$378,"O",IF(C9=$Z$378,"O",IF(C9=$AA$378,"O",IF(C9=$AB$378,"O",IF(C9=$AC$378,"O",IF(C9=$AD$378,"O",IF(C9=$AE$378,"O",IF(C9=$AF$378,"O",IF(C9=$AG$378,"O",IF(C9=$AH$378,"O",IF(C9=$AI$378,"O","X"))))))))))))))</f>
        <v>O</v>
      </c>
      <c r="D2539" s="58" t="str">
        <f t="shared" si="2392"/>
        <v>O</v>
      </c>
      <c r="E2539" s="58" t="str">
        <f t="shared" si="2392"/>
        <v>O</v>
      </c>
      <c r="F2539" s="58" t="str">
        <f t="shared" si="2392"/>
        <v>O</v>
      </c>
      <c r="G2539" s="58" t="str">
        <f t="shared" si="2392"/>
        <v>O</v>
      </c>
      <c r="H2539" s="58" t="str">
        <f t="shared" si="2392"/>
        <v>O</v>
      </c>
      <c r="I2539" s="58" t="str">
        <f t="shared" si="2392"/>
        <v>O</v>
      </c>
      <c r="J2539" s="58" t="str">
        <f t="shared" si="2392"/>
        <v>O</v>
      </c>
      <c r="K2539" s="58" t="str">
        <f t="shared" si="2392"/>
        <v>O</v>
      </c>
      <c r="L2539" s="58" t="str">
        <f t="shared" si="2392"/>
        <v>O</v>
      </c>
      <c r="M2539" s="58" t="str">
        <f t="shared" si="2392"/>
        <v>O</v>
      </c>
      <c r="N2539" s="58" t="str">
        <f>IF(N9=$V$378,"O",IF(N9=$W$378,"O",IF(N9=$X$378,"O",IF(N9=$Y$378,"O",IF(N9=$Z$378,"O",IF(N9=$AA$378,"O",IF(N9=$AB$378,"O",IF(N9=$AC$378,"O",IF(N9=$AD$378,"O",IF(N9=$AE$378,"O",IF(N9=$AF$378,"O",IF(N9=$AG$378,"O",IF(N9=$AH$378,"O",IF(N9=$AI$378,"O","X"))))))))))))))</f>
        <v>O</v>
      </c>
      <c r="O2539" s="58" t="str">
        <f t="shared" si="2392"/>
        <v>O</v>
      </c>
      <c r="P2539" s="58" t="str">
        <f t="shared" si="2392"/>
        <v>O</v>
      </c>
      <c r="Q2539" s="58" t="str">
        <f t="shared" si="2392"/>
        <v>O</v>
      </c>
      <c r="V2539" s="257"/>
    </row>
    <row r="2540" spans="1:22">
      <c r="A2540" s="780"/>
      <c r="B2540" s="58" t="s">
        <v>35</v>
      </c>
      <c r="C2540" s="58" t="str">
        <f t="shared" ref="C2540:Q2540" si="2393">IF(C10=$V$378,"O",IF(C10=$W$378,"O",IF(C10=$X$378,"O",IF(C10=$Y$378,"O",IF(C10=$Z$378,"O",IF(C10=$AA$378,"O",IF(C10=$AB$378,"O",IF(C10=$AC$378,"O",IF(C10=$AD$378,"O",IF(C10=$AE$378,"O",IF(C10=$AF$378,"O",IF(C10=$AG$378,"O",IF(C10=$AH$378,"O",IF(C10=$AI$378,"O","X"))))))))))))))</f>
        <v>X</v>
      </c>
      <c r="D2540" s="58" t="str">
        <f t="shared" si="2393"/>
        <v>X</v>
      </c>
      <c r="E2540" s="58" t="str">
        <f t="shared" si="2393"/>
        <v>X</v>
      </c>
      <c r="F2540" s="58" t="str">
        <f t="shared" si="2393"/>
        <v>X</v>
      </c>
      <c r="G2540" s="58" t="str">
        <f t="shared" si="2393"/>
        <v>X</v>
      </c>
      <c r="H2540" s="58" t="str">
        <f t="shared" si="2393"/>
        <v>X</v>
      </c>
      <c r="I2540" s="58" t="str">
        <f t="shared" si="2393"/>
        <v>X</v>
      </c>
      <c r="J2540" s="58" t="str">
        <f t="shared" si="2393"/>
        <v>X</v>
      </c>
      <c r="K2540" s="58" t="str">
        <f t="shared" si="2393"/>
        <v>X</v>
      </c>
      <c r="L2540" s="58" t="str">
        <f t="shared" si="2393"/>
        <v>X</v>
      </c>
      <c r="M2540" s="58" t="str">
        <f t="shared" si="2393"/>
        <v>X</v>
      </c>
      <c r="N2540" s="58" t="str">
        <f t="shared" si="2393"/>
        <v>X</v>
      </c>
      <c r="O2540" s="58" t="str">
        <f t="shared" si="2393"/>
        <v>X</v>
      </c>
      <c r="P2540" s="58" t="str">
        <f t="shared" si="2393"/>
        <v>X</v>
      </c>
      <c r="Q2540" s="58" t="str">
        <f t="shared" si="2393"/>
        <v>X</v>
      </c>
      <c r="V2540" s="286"/>
    </row>
    <row r="2541" spans="1:22">
      <c r="A2541" s="780"/>
      <c r="B2541" s="58" t="s">
        <v>36</v>
      </c>
      <c r="C2541" s="58" t="str">
        <f t="shared" ref="C2541:Q2541" si="2394">IF(C11=$V$378,"O",IF(C11=$W$378,"O",IF(C11=$X$378,"O",IF(C11=$Y$378,"O",IF(C11=$Z$378,"O",IF(C11=$AA$378,"O",IF(C11=$AB$378,"O",IF(C11=$AC$378,"O",IF(C11=$AD$378,"O",IF(C11=$AE$378,"O",IF(C11=$AF$378,"O",IF(C11=$AG$378,"O",IF(C11=$AH$378,"O",IF(C11=$AI$378,"O","X"))))))))))))))</f>
        <v>X</v>
      </c>
      <c r="D2541" s="58" t="str">
        <f t="shared" si="2394"/>
        <v>X</v>
      </c>
      <c r="E2541" s="58" t="str">
        <f t="shared" si="2394"/>
        <v>X</v>
      </c>
      <c r="F2541" s="58" t="str">
        <f t="shared" si="2394"/>
        <v>X</v>
      </c>
      <c r="G2541" s="58" t="str">
        <f t="shared" si="2394"/>
        <v>X</v>
      </c>
      <c r="H2541" s="58" t="str">
        <f t="shared" si="2394"/>
        <v>X</v>
      </c>
      <c r="I2541" s="58" t="str">
        <f t="shared" si="2394"/>
        <v>X</v>
      </c>
      <c r="J2541" s="58" t="str">
        <f t="shared" si="2394"/>
        <v>X</v>
      </c>
      <c r="K2541" s="58" t="str">
        <f t="shared" si="2394"/>
        <v>X</v>
      </c>
      <c r="L2541" s="58" t="str">
        <f t="shared" si="2394"/>
        <v>X</v>
      </c>
      <c r="M2541" s="58" t="str">
        <f t="shared" si="2394"/>
        <v>X</v>
      </c>
      <c r="N2541" s="58" t="str">
        <f t="shared" si="2394"/>
        <v>X</v>
      </c>
      <c r="O2541" s="58" t="str">
        <f t="shared" si="2394"/>
        <v>X</v>
      </c>
      <c r="P2541" s="58" t="str">
        <f t="shared" si="2394"/>
        <v>X</v>
      </c>
      <c r="Q2541" s="58" t="str">
        <f t="shared" si="2394"/>
        <v>X</v>
      </c>
      <c r="V2541" s="286"/>
    </row>
    <row r="2542" spans="1:22">
      <c r="A2542" s="780"/>
      <c r="B2542" s="58" t="s">
        <v>21</v>
      </c>
      <c r="C2542" s="58" t="str">
        <f t="shared" ref="C2542:Q2542" si="2395">IF(C12=$V$378,"O",IF(C12=$W$378,"O",IF(C12=$X$378,"O",IF(C12=$Y$378,"O",IF(C12=$Z$378,"O",IF(C12=$AA$378,"O",IF(C12=$AB$378,"O",IF(C12=$AC$378,"O",IF(C12=$AD$378,"O",IF(C12=$AE$378,"O",IF(C12=$AF$378,"O",IF(C12=$AG$378,"O",IF(C12=$AH$378,"O",IF(C12=$AI$378,"O","X"))))))))))))))</f>
        <v>X</v>
      </c>
      <c r="D2542" s="58" t="str">
        <f t="shared" si="2395"/>
        <v>X</v>
      </c>
      <c r="E2542" s="58" t="str">
        <f t="shared" si="2395"/>
        <v>X</v>
      </c>
      <c r="F2542" s="58" t="str">
        <f t="shared" si="2395"/>
        <v>X</v>
      </c>
      <c r="G2542" s="58" t="str">
        <f t="shared" si="2395"/>
        <v>X</v>
      </c>
      <c r="H2542" s="58" t="str">
        <f t="shared" si="2395"/>
        <v>X</v>
      </c>
      <c r="I2542" s="58" t="str">
        <f t="shared" si="2395"/>
        <v>X</v>
      </c>
      <c r="J2542" s="58" t="str">
        <f t="shared" si="2395"/>
        <v>X</v>
      </c>
      <c r="K2542" s="58" t="str">
        <f t="shared" si="2395"/>
        <v>X</v>
      </c>
      <c r="L2542" s="58" t="str">
        <f t="shared" si="2395"/>
        <v>X</v>
      </c>
      <c r="M2542" s="58" t="str">
        <f t="shared" si="2395"/>
        <v>X</v>
      </c>
      <c r="N2542" s="58" t="str">
        <f t="shared" si="2395"/>
        <v>X</v>
      </c>
      <c r="O2542" s="58" t="str">
        <f t="shared" si="2395"/>
        <v>X</v>
      </c>
      <c r="P2542" s="58" t="str">
        <f t="shared" si="2395"/>
        <v>X</v>
      </c>
      <c r="Q2542" s="58" t="str">
        <f t="shared" si="2395"/>
        <v>X</v>
      </c>
      <c r="V2542" s="257"/>
    </row>
    <row r="2543" spans="1:22">
      <c r="A2543" s="781"/>
      <c r="B2543" s="30" t="s">
        <v>46</v>
      </c>
      <c r="C2543" s="47">
        <f>COUNTIF(C2537:C2542,"O")</f>
        <v>1</v>
      </c>
      <c r="D2543" s="47">
        <f t="shared" ref="D2543:P2543" si="2396">COUNTIF(D2537:D2542,"O")</f>
        <v>1</v>
      </c>
      <c r="E2543" s="47">
        <f t="shared" si="2396"/>
        <v>1</v>
      </c>
      <c r="F2543" s="47">
        <f t="shared" si="2396"/>
        <v>1</v>
      </c>
      <c r="G2543" s="47">
        <f t="shared" si="2396"/>
        <v>1</v>
      </c>
      <c r="H2543" s="47">
        <f t="shared" si="2396"/>
        <v>1</v>
      </c>
      <c r="I2543" s="47">
        <f t="shared" si="2396"/>
        <v>1</v>
      </c>
      <c r="J2543" s="47">
        <f t="shared" si="2396"/>
        <v>1</v>
      </c>
      <c r="K2543" s="47">
        <f t="shared" si="2396"/>
        <v>1</v>
      </c>
      <c r="L2543" s="47">
        <f t="shared" si="2396"/>
        <v>1</v>
      </c>
      <c r="M2543" s="47">
        <f t="shared" si="2396"/>
        <v>1</v>
      </c>
      <c r="N2543" s="47">
        <f t="shared" si="2396"/>
        <v>1</v>
      </c>
      <c r="O2543" s="47">
        <f t="shared" si="2396"/>
        <v>1</v>
      </c>
      <c r="P2543" s="47">
        <f t="shared" si="2396"/>
        <v>1</v>
      </c>
      <c r="Q2543" s="47">
        <f>COUNTIF(Q2537:Q2542,"O")</f>
        <v>1</v>
      </c>
      <c r="V2543" s="286"/>
    </row>
    <row r="2544" spans="1:22">
      <c r="A2544" s="779">
        <v>363</v>
      </c>
      <c r="B2544" s="58" t="s">
        <v>32</v>
      </c>
      <c r="C2544" s="58" t="str">
        <f t="shared" ref="C2544:Q2544" si="2397">IF(C7=$V$379,"O",IF(C7=$W$379,"O",IF(C7=$X$379,"O",IF(C7=$Y$379,"O",IF(C7=$Z$379,"O",IF(C7=$AA$379,"O",IF(C7=$AB$379,"O",IF(C7=$AC$379,"O",IF(C7=$AD$379,"O",IF(C7=$AE$379,"O",IF(C7=$AF$379,"O",IF(C7=$AG$379,"O",IF(C7=$AH$379,"O","X")))))))))))))</f>
        <v>X</v>
      </c>
      <c r="D2544" s="58" t="str">
        <f t="shared" si="2397"/>
        <v>X</v>
      </c>
      <c r="E2544" s="58" t="str">
        <f t="shared" si="2397"/>
        <v>X</v>
      </c>
      <c r="F2544" s="58" t="str">
        <f t="shared" si="2397"/>
        <v>X</v>
      </c>
      <c r="G2544" s="58" t="str">
        <f t="shared" si="2397"/>
        <v>X</v>
      </c>
      <c r="H2544" s="58" t="str">
        <f t="shared" si="2397"/>
        <v>X</v>
      </c>
      <c r="I2544" s="58" t="str">
        <f t="shared" si="2397"/>
        <v>X</v>
      </c>
      <c r="J2544" s="58" t="str">
        <f t="shared" si="2397"/>
        <v>X</v>
      </c>
      <c r="K2544" s="58" t="str">
        <f t="shared" si="2397"/>
        <v>X</v>
      </c>
      <c r="L2544" s="58" t="str">
        <f t="shared" si="2397"/>
        <v>X</v>
      </c>
      <c r="M2544" s="58" t="str">
        <f t="shared" si="2397"/>
        <v>X</v>
      </c>
      <c r="N2544" s="58" t="str">
        <f t="shared" si="2397"/>
        <v>X</v>
      </c>
      <c r="O2544" s="58" t="str">
        <f t="shared" si="2397"/>
        <v>X</v>
      </c>
      <c r="P2544" s="58" t="str">
        <f t="shared" si="2397"/>
        <v>X</v>
      </c>
      <c r="Q2544" s="58" t="str">
        <f t="shared" si="2397"/>
        <v>X</v>
      </c>
      <c r="V2544" s="286"/>
    </row>
    <row r="2545" spans="1:22">
      <c r="A2545" s="780"/>
      <c r="B2545" s="58" t="s">
        <v>33</v>
      </c>
      <c r="C2545" s="58" t="str">
        <f t="shared" ref="C2545:Q2545" si="2398">IF(C8=$V$379,"O",IF(C8=$W$379,"O",IF(C8=$X$379,"O",IF(C8=$Y$379,"O",IF(C8=$Z$379,"O",IF(C8=$AA$379,"O",IF(C8=$AB$379,"O",IF(C8=$AC$379,"O",IF(C8=$AD$379,"O",IF(C8=$AE$379,"O",IF(C8=$AF$379,"O",IF(C8=$AG$379,"O",IF(C8=$AH$379,"O","X")))))))))))))</f>
        <v>X</v>
      </c>
      <c r="D2545" s="58" t="str">
        <f t="shared" si="2398"/>
        <v>X</v>
      </c>
      <c r="E2545" s="58" t="str">
        <f t="shared" si="2398"/>
        <v>X</v>
      </c>
      <c r="F2545" s="58" t="str">
        <f t="shared" si="2398"/>
        <v>X</v>
      </c>
      <c r="G2545" s="58" t="str">
        <f t="shared" si="2398"/>
        <v>X</v>
      </c>
      <c r="H2545" s="58" t="str">
        <f t="shared" si="2398"/>
        <v>X</v>
      </c>
      <c r="I2545" s="58" t="str">
        <f t="shared" si="2398"/>
        <v>X</v>
      </c>
      <c r="J2545" s="58" t="str">
        <f t="shared" si="2398"/>
        <v>X</v>
      </c>
      <c r="K2545" s="58" t="str">
        <f t="shared" si="2398"/>
        <v>X</v>
      </c>
      <c r="L2545" s="58" t="str">
        <f t="shared" si="2398"/>
        <v>X</v>
      </c>
      <c r="M2545" s="58" t="str">
        <f t="shared" si="2398"/>
        <v>X</v>
      </c>
      <c r="N2545" s="58" t="str">
        <f t="shared" si="2398"/>
        <v>X</v>
      </c>
      <c r="O2545" s="58" t="str">
        <f t="shared" si="2398"/>
        <v>X</v>
      </c>
      <c r="P2545" s="58" t="str">
        <f t="shared" si="2398"/>
        <v>X</v>
      </c>
      <c r="Q2545" s="58" t="str">
        <f t="shared" si="2398"/>
        <v>X</v>
      </c>
      <c r="V2545" s="286"/>
    </row>
    <row r="2546" spans="1:22">
      <c r="A2546" s="780"/>
      <c r="B2546" s="58" t="s">
        <v>34</v>
      </c>
      <c r="C2546" s="58" t="str">
        <f t="shared" ref="C2546:Q2546" si="2399">IF(C9=$V$379,"O",IF(C9=$W$379,"O",IF(C9=$X$379,"O",IF(C9=$Y$379,"O",IF(C9=$Z$379,"O",IF(C9=$AA$379,"O",IF(C9=$AB$379,"O",IF(C9=$AC$379,"O",IF(C9=$AD$379,"O",IF(C9=$AE$379,"O",IF(C9=$AF$379,"O",IF(C9=$AG$379,"O",IF(C9=$AH$379,"O","X")))))))))))))</f>
        <v>X</v>
      </c>
      <c r="D2546" s="58" t="str">
        <f>IF(D9=$V$379,"O",IF(D9=$W$379,"O",IF(D9=$X$379,"O",IF(D9=$Y$379,"O",IF(D9=$Z$379,"O",IF(D9=$AA$379,"O",IF(D9=$AB$379,"O",IF(D9=$AC$379,"O",IF(D9=$AD$379,"O",IF(D9=$AE$379,"O",IF(D9=$AF$379,"O",IF(D9=$AG$379,"O",IF(D9=$AH$379,"O","X")))))))))))))</f>
        <v>X</v>
      </c>
      <c r="E2546" s="58" t="str">
        <f t="shared" si="2399"/>
        <v>X</v>
      </c>
      <c r="F2546" s="58" t="str">
        <f t="shared" si="2399"/>
        <v>X</v>
      </c>
      <c r="G2546" s="58" t="str">
        <f t="shared" si="2399"/>
        <v>X</v>
      </c>
      <c r="H2546" s="58" t="str">
        <f t="shared" si="2399"/>
        <v>X</v>
      </c>
      <c r="I2546" s="58" t="str">
        <f t="shared" si="2399"/>
        <v>X</v>
      </c>
      <c r="J2546" s="58" t="str">
        <f t="shared" si="2399"/>
        <v>X</v>
      </c>
      <c r="K2546" s="58" t="str">
        <f t="shared" si="2399"/>
        <v>X</v>
      </c>
      <c r="L2546" s="58" t="str">
        <f t="shared" si="2399"/>
        <v>X</v>
      </c>
      <c r="M2546" s="58" t="str">
        <f t="shared" si="2399"/>
        <v>X</v>
      </c>
      <c r="N2546" s="58" t="str">
        <f t="shared" si="2399"/>
        <v>X</v>
      </c>
      <c r="O2546" s="58" t="str">
        <f t="shared" si="2399"/>
        <v>X</v>
      </c>
      <c r="P2546" s="58" t="str">
        <f t="shared" si="2399"/>
        <v>X</v>
      </c>
      <c r="Q2546" s="58" t="str">
        <f t="shared" si="2399"/>
        <v>X</v>
      </c>
      <c r="V2546" s="286"/>
    </row>
    <row r="2547" spans="1:22">
      <c r="A2547" s="780"/>
      <c r="B2547" s="58" t="s">
        <v>35</v>
      </c>
      <c r="C2547" s="58" t="str">
        <f t="shared" ref="C2547:Q2547" si="2400">IF(C10=$V$379,"O",IF(C10=$W$379,"O",IF(C10=$X$379,"O",IF(C10=$Y$379,"O",IF(C10=$Z$379,"O",IF(C10=$AA$379,"O",IF(C10=$AB$379,"O",IF(C10=$AC$379,"O",IF(C10=$AD$379,"O",IF(C10=$AE$379,"O",IF(C10=$AF$379,"O",IF(C10=$AG$379,"O",IF(C10=$AH$379,"O","X")))))))))))))</f>
        <v>O</v>
      </c>
      <c r="D2547" s="58" t="str">
        <f t="shared" si="2400"/>
        <v>O</v>
      </c>
      <c r="E2547" s="58" t="str">
        <f t="shared" si="2400"/>
        <v>O</v>
      </c>
      <c r="F2547" s="58" t="str">
        <f t="shared" si="2400"/>
        <v>O</v>
      </c>
      <c r="G2547" s="58" t="str">
        <f t="shared" si="2400"/>
        <v>O</v>
      </c>
      <c r="H2547" s="58" t="str">
        <f t="shared" si="2400"/>
        <v>O</v>
      </c>
      <c r="I2547" s="58" t="str">
        <f t="shared" si="2400"/>
        <v>O</v>
      </c>
      <c r="J2547" s="58" t="str">
        <f t="shared" si="2400"/>
        <v>O</v>
      </c>
      <c r="K2547" s="58" t="str">
        <f t="shared" si="2400"/>
        <v>O</v>
      </c>
      <c r="L2547" s="58" t="str">
        <f t="shared" si="2400"/>
        <v>O</v>
      </c>
      <c r="M2547" s="58" t="str">
        <f t="shared" si="2400"/>
        <v>O</v>
      </c>
      <c r="N2547" s="58" t="str">
        <f t="shared" si="2400"/>
        <v>O</v>
      </c>
      <c r="O2547" s="58" t="str">
        <f t="shared" si="2400"/>
        <v>O</v>
      </c>
      <c r="P2547" s="58" t="str">
        <f t="shared" si="2400"/>
        <v>O</v>
      </c>
      <c r="Q2547" s="58" t="str">
        <f t="shared" si="2400"/>
        <v>O</v>
      </c>
      <c r="V2547" s="286"/>
    </row>
    <row r="2548" spans="1:22">
      <c r="A2548" s="780"/>
      <c r="B2548" s="58" t="s">
        <v>36</v>
      </c>
      <c r="C2548" s="58" t="str">
        <f t="shared" ref="C2548:Q2548" si="2401">IF(C11=$V$379,"O",IF(C11=$W$379,"O",IF(C11=$X$379,"O",IF(C11=$Y$379,"O",IF(C11=$Z$379,"O",IF(C11=$AA$379,"O",IF(C11=$AB$379,"O",IF(C11=$AC$379,"O",IF(C11=$AD$379,"O",IF(C11=$AE$379,"O",IF(C11=$AF$379,"O",IF(C11=$AG$379,"O",IF(C11=$AH$379,"O","X")))))))))))))</f>
        <v>X</v>
      </c>
      <c r="D2548" s="58" t="str">
        <f t="shared" si="2401"/>
        <v>X</v>
      </c>
      <c r="E2548" s="58" t="str">
        <f t="shared" si="2401"/>
        <v>X</v>
      </c>
      <c r="F2548" s="58" t="str">
        <f t="shared" si="2401"/>
        <v>X</v>
      </c>
      <c r="G2548" s="58" t="str">
        <f t="shared" si="2401"/>
        <v>X</v>
      </c>
      <c r="H2548" s="58" t="str">
        <f t="shared" si="2401"/>
        <v>X</v>
      </c>
      <c r="I2548" s="58" t="str">
        <f t="shared" si="2401"/>
        <v>X</v>
      </c>
      <c r="J2548" s="58" t="str">
        <f t="shared" si="2401"/>
        <v>X</v>
      </c>
      <c r="K2548" s="58" t="str">
        <f t="shared" si="2401"/>
        <v>X</v>
      </c>
      <c r="L2548" s="58" t="str">
        <f t="shared" si="2401"/>
        <v>X</v>
      </c>
      <c r="M2548" s="58" t="str">
        <f t="shared" si="2401"/>
        <v>X</v>
      </c>
      <c r="N2548" s="58" t="str">
        <f t="shared" si="2401"/>
        <v>X</v>
      </c>
      <c r="O2548" s="58" t="str">
        <f t="shared" si="2401"/>
        <v>X</v>
      </c>
      <c r="P2548" s="58" t="str">
        <f t="shared" si="2401"/>
        <v>X</v>
      </c>
      <c r="Q2548" s="58" t="str">
        <f t="shared" si="2401"/>
        <v>X</v>
      </c>
      <c r="V2548" s="286"/>
    </row>
    <row r="2549" spans="1:22">
      <c r="A2549" s="780"/>
      <c r="B2549" s="58" t="s">
        <v>21</v>
      </c>
      <c r="C2549" s="58" t="str">
        <f t="shared" ref="C2549:Q2549" si="2402">IF(C12=$V$379,"O",IF(C12=$W$379,"O",IF(C12=$X$379,"O",IF(C12=$Y$379,"O",IF(C12=$Z$379,"O",IF(C12=$AA$379,"O",IF(C12=$AB$379,"O",IF(C12=$AC$379,"O",IF(C12=$AD$379,"O",IF(C12=$AE$379,"O",IF(C12=$AF$379,"O",IF(C12=$AG$379,"O",IF(C12=$AH$379,"O","X")))))))))))))</f>
        <v>X</v>
      </c>
      <c r="D2549" s="58" t="str">
        <f t="shared" si="2402"/>
        <v>X</v>
      </c>
      <c r="E2549" s="58" t="str">
        <f t="shared" si="2402"/>
        <v>X</v>
      </c>
      <c r="F2549" s="58" t="str">
        <f t="shared" si="2402"/>
        <v>X</v>
      </c>
      <c r="G2549" s="58" t="str">
        <f t="shared" si="2402"/>
        <v>X</v>
      </c>
      <c r="H2549" s="58" t="str">
        <f t="shared" si="2402"/>
        <v>X</v>
      </c>
      <c r="I2549" s="58" t="str">
        <f t="shared" si="2402"/>
        <v>X</v>
      </c>
      <c r="J2549" s="58" t="str">
        <f t="shared" si="2402"/>
        <v>X</v>
      </c>
      <c r="K2549" s="58" t="str">
        <f t="shared" si="2402"/>
        <v>X</v>
      </c>
      <c r="L2549" s="58" t="str">
        <f t="shared" si="2402"/>
        <v>X</v>
      </c>
      <c r="M2549" s="58" t="str">
        <f t="shared" si="2402"/>
        <v>X</v>
      </c>
      <c r="N2549" s="58" t="str">
        <f t="shared" si="2402"/>
        <v>X</v>
      </c>
      <c r="O2549" s="58" t="str">
        <f t="shared" si="2402"/>
        <v>X</v>
      </c>
      <c r="P2549" s="58" t="str">
        <f t="shared" si="2402"/>
        <v>X</v>
      </c>
      <c r="Q2549" s="58" t="str">
        <f t="shared" si="2402"/>
        <v>X</v>
      </c>
      <c r="V2549" s="286"/>
    </row>
    <row r="2550" spans="1:22">
      <c r="A2550" s="781"/>
      <c r="B2550" s="30" t="s">
        <v>46</v>
      </c>
      <c r="C2550" s="47">
        <f>COUNTIF(C2544:C2549,"O")</f>
        <v>1</v>
      </c>
      <c r="D2550" s="47">
        <f t="shared" ref="D2550:P2550" si="2403">COUNTIF(D2544:D2549,"O")</f>
        <v>1</v>
      </c>
      <c r="E2550" s="47">
        <f t="shared" si="2403"/>
        <v>1</v>
      </c>
      <c r="F2550" s="47">
        <f t="shared" si="2403"/>
        <v>1</v>
      </c>
      <c r="G2550" s="47">
        <f t="shared" si="2403"/>
        <v>1</v>
      </c>
      <c r="H2550" s="47">
        <f t="shared" si="2403"/>
        <v>1</v>
      </c>
      <c r="I2550" s="47">
        <f t="shared" si="2403"/>
        <v>1</v>
      </c>
      <c r="J2550" s="47">
        <f t="shared" si="2403"/>
        <v>1</v>
      </c>
      <c r="K2550" s="47">
        <f t="shared" si="2403"/>
        <v>1</v>
      </c>
      <c r="L2550" s="47">
        <f t="shared" si="2403"/>
        <v>1</v>
      </c>
      <c r="M2550" s="47">
        <f t="shared" si="2403"/>
        <v>1</v>
      </c>
      <c r="N2550" s="47">
        <f t="shared" si="2403"/>
        <v>1</v>
      </c>
      <c r="O2550" s="47">
        <f t="shared" si="2403"/>
        <v>1</v>
      </c>
      <c r="P2550" s="47">
        <f t="shared" si="2403"/>
        <v>1</v>
      </c>
      <c r="Q2550" s="47">
        <f>COUNTIF(Q2544:Q2549,"O")</f>
        <v>1</v>
      </c>
      <c r="V2550" s="286"/>
    </row>
    <row r="2551" spans="1:22">
      <c r="A2551" s="779">
        <v>364</v>
      </c>
      <c r="B2551" s="58" t="s">
        <v>32</v>
      </c>
      <c r="C2551" s="58" t="str">
        <f t="shared" ref="C2551:Q2551" si="2404">IF(C7=$V$380,"O",IF(C7=$W$380,"O",IF(C7=$X$380,"O",IF(C7=$Y$380,"O",IF(C7=$Z$380,"O",IF(C7=$AA$380,"O",IF(C7=$AB$380,"O",IF(C7=$AC$380,"O",IF(C7=$AD$380,"O",IF(C7=$AE$380,"O",IF(C7=$AF$380,"O",IF(C7=$AG$380,"O",IF(C7=$AH$380,"O",IF(C7=$AI$380,"O",IF(C7=$AJ$380,"O",IF(C7=$AK$380,"O",IF(C7=$AL$380,"O",IF(C7=$AM$380,"O","X"))))))))))))))))))</f>
        <v>O</v>
      </c>
      <c r="D2551" s="58" t="str">
        <f t="shared" si="2404"/>
        <v>O</v>
      </c>
      <c r="E2551" s="58" t="str">
        <f t="shared" si="2404"/>
        <v>O</v>
      </c>
      <c r="F2551" s="58" t="str">
        <f t="shared" si="2404"/>
        <v>O</v>
      </c>
      <c r="G2551" s="58" t="str">
        <f t="shared" si="2404"/>
        <v>O</v>
      </c>
      <c r="H2551" s="58" t="str">
        <f t="shared" si="2404"/>
        <v>O</v>
      </c>
      <c r="I2551" s="58" t="str">
        <f t="shared" si="2404"/>
        <v>O</v>
      </c>
      <c r="J2551" s="58" t="str">
        <f t="shared" si="2404"/>
        <v>O</v>
      </c>
      <c r="K2551" s="58" t="str">
        <f t="shared" si="2404"/>
        <v>O</v>
      </c>
      <c r="L2551" s="58" t="str">
        <f t="shared" si="2404"/>
        <v>O</v>
      </c>
      <c r="M2551" s="58" t="str">
        <f t="shared" si="2404"/>
        <v>O</v>
      </c>
      <c r="N2551" s="58" t="str">
        <f t="shared" si="2404"/>
        <v>O</v>
      </c>
      <c r="O2551" s="58" t="str">
        <f t="shared" si="2404"/>
        <v>O</v>
      </c>
      <c r="P2551" s="58" t="str">
        <f t="shared" si="2404"/>
        <v>O</v>
      </c>
      <c r="Q2551" s="58" t="str">
        <f t="shared" si="2404"/>
        <v>O</v>
      </c>
      <c r="V2551" s="286"/>
    </row>
    <row r="2552" spans="1:22">
      <c r="A2552" s="780"/>
      <c r="B2552" s="58" t="s">
        <v>33</v>
      </c>
      <c r="C2552" s="58" t="str">
        <f t="shared" ref="C2552:Q2552" si="2405">IF(C8=$V$380,"O",IF(C8=$W$380,"O",IF(C8=$X$380,"O",IF(C8=$Y$380,"O",IF(C8=$Z$380,"O",IF(C8=$AA$380,"O",IF(C8=$AB$380,"O",IF(C8=$AC$380,"O",IF(C8=$AD$380,"O",IF(C8=$AE$380,"O",IF(C8=$AF$380,"O",IF(C8=$AG$380,"O",IF(C8=$AH$380,"O",IF(C8=$AI$380,"O",IF(C8=$AJ$380,"O",IF(C8=$AK$380,"O",IF(C8=$AL$380,"O",IF(C8=$AM$380,"O","X"))))))))))))))))))</f>
        <v>O</v>
      </c>
      <c r="D2552" s="58" t="str">
        <f t="shared" si="2405"/>
        <v>O</v>
      </c>
      <c r="E2552" s="58" t="str">
        <f t="shared" si="2405"/>
        <v>O</v>
      </c>
      <c r="F2552" s="58" t="str">
        <f t="shared" si="2405"/>
        <v>O</v>
      </c>
      <c r="G2552" s="58" t="str">
        <f t="shared" si="2405"/>
        <v>O</v>
      </c>
      <c r="H2552" s="58" t="str">
        <f t="shared" si="2405"/>
        <v>O</v>
      </c>
      <c r="I2552" s="58" t="str">
        <f t="shared" si="2405"/>
        <v>O</v>
      </c>
      <c r="J2552" s="58" t="str">
        <f t="shared" si="2405"/>
        <v>O</v>
      </c>
      <c r="K2552" s="58" t="str">
        <f t="shared" si="2405"/>
        <v>O</v>
      </c>
      <c r="L2552" s="58" t="str">
        <f t="shared" si="2405"/>
        <v>O</v>
      </c>
      <c r="M2552" s="58" t="str">
        <f t="shared" si="2405"/>
        <v>O</v>
      </c>
      <c r="N2552" s="58" t="str">
        <f t="shared" si="2405"/>
        <v>O</v>
      </c>
      <c r="O2552" s="58" t="str">
        <f t="shared" si="2405"/>
        <v>O</v>
      </c>
      <c r="P2552" s="58" t="str">
        <f t="shared" si="2405"/>
        <v>O</v>
      </c>
      <c r="Q2552" s="58" t="str">
        <f t="shared" si="2405"/>
        <v>O</v>
      </c>
      <c r="V2552" s="257"/>
    </row>
    <row r="2553" spans="1:22">
      <c r="A2553" s="780"/>
      <c r="B2553" s="58" t="s">
        <v>34</v>
      </c>
      <c r="C2553" s="58" t="str">
        <f t="shared" ref="C2553:Q2553" si="2406">IF(C9=$V$380,"O",IF(C9=$W$380,"O",IF(C9=$X$380,"O",IF(C9=$Y$380,"O",IF(C9=$Z$380,"O",IF(C9=$AA$380,"O",IF(C9=$AB$380,"O",IF(C9=$AC$380,"O",IF(C9=$AD$380,"O",IF(C9=$AE$380,"O",IF(C9=$AF$380,"O",IF(C9=$AG$380,"O",IF(C9=$AH$380,"O",IF(C9=$AI$380,"O",IF(C9=$AJ$380,"O",IF(C9=$AK$380,"O",IF(C9=$AL$380,"O",IF(C9=$AM$380,"O","X"))))))))))))))))))</f>
        <v>X</v>
      </c>
      <c r="D2553" s="58" t="str">
        <f t="shared" si="2406"/>
        <v>X</v>
      </c>
      <c r="E2553" s="58" t="str">
        <f t="shared" si="2406"/>
        <v>X</v>
      </c>
      <c r="F2553" s="58" t="str">
        <f t="shared" si="2406"/>
        <v>X</v>
      </c>
      <c r="G2553" s="58" t="str">
        <f t="shared" si="2406"/>
        <v>X</v>
      </c>
      <c r="H2553" s="58" t="str">
        <f t="shared" si="2406"/>
        <v>X</v>
      </c>
      <c r="I2553" s="58" t="str">
        <f t="shared" si="2406"/>
        <v>X</v>
      </c>
      <c r="J2553" s="58" t="str">
        <f t="shared" si="2406"/>
        <v>X</v>
      </c>
      <c r="K2553" s="58" t="str">
        <f t="shared" si="2406"/>
        <v>X</v>
      </c>
      <c r="L2553" s="58" t="str">
        <f t="shared" si="2406"/>
        <v>X</v>
      </c>
      <c r="M2553" s="58" t="str">
        <f t="shared" si="2406"/>
        <v>X</v>
      </c>
      <c r="N2553" s="58" t="str">
        <f t="shared" si="2406"/>
        <v>X</v>
      </c>
      <c r="O2553" s="58" t="str">
        <f t="shared" si="2406"/>
        <v>X</v>
      </c>
      <c r="P2553" s="58" t="str">
        <f t="shared" si="2406"/>
        <v>X</v>
      </c>
      <c r="Q2553" s="58" t="str">
        <f t="shared" si="2406"/>
        <v>X</v>
      </c>
      <c r="V2553" s="286"/>
    </row>
    <row r="2554" spans="1:22">
      <c r="A2554" s="780"/>
      <c r="B2554" s="58" t="s">
        <v>35</v>
      </c>
      <c r="C2554" s="58" t="str">
        <f t="shared" ref="C2554:Q2554" si="2407">IF(C10=$V$380,"O",IF(C10=$W$380,"O",IF(C10=$X$380,"O",IF(C10=$Y$380,"O",IF(C10=$Z$380,"O",IF(C10=$AA$380,"O",IF(C10=$AB$380,"O",IF(C10=$AC$380,"O",IF(C10=$AD$380,"O",IF(C10=$AE$380,"O",IF(C10=$AF$380,"O",IF(C10=$AG$380,"O",IF(C10=$AH$380,"O",IF(C10=$AI$380,"O",IF(C10=$AJ$380,"O",IF(C10=$AK$380,"O",IF(C10=$AL$380,"O",IF(C10=$AM$380,"O","X"))))))))))))))))))</f>
        <v>X</v>
      </c>
      <c r="D2554" s="58" t="str">
        <f t="shared" si="2407"/>
        <v>X</v>
      </c>
      <c r="E2554" s="58" t="str">
        <f t="shared" si="2407"/>
        <v>X</v>
      </c>
      <c r="F2554" s="58" t="str">
        <f t="shared" si="2407"/>
        <v>X</v>
      </c>
      <c r="G2554" s="58" t="str">
        <f t="shared" si="2407"/>
        <v>X</v>
      </c>
      <c r="H2554" s="58" t="str">
        <f t="shared" si="2407"/>
        <v>X</v>
      </c>
      <c r="I2554" s="58" t="str">
        <f t="shared" si="2407"/>
        <v>X</v>
      </c>
      <c r="J2554" s="58" t="str">
        <f t="shared" si="2407"/>
        <v>X</v>
      </c>
      <c r="K2554" s="58" t="str">
        <f t="shared" si="2407"/>
        <v>X</v>
      </c>
      <c r="L2554" s="58" t="str">
        <f t="shared" si="2407"/>
        <v>X</v>
      </c>
      <c r="M2554" s="58" t="str">
        <f t="shared" si="2407"/>
        <v>X</v>
      </c>
      <c r="N2554" s="58" t="str">
        <f t="shared" si="2407"/>
        <v>X</v>
      </c>
      <c r="O2554" s="58" t="str">
        <f>IF(O10=$V$380,"O",IF(O10=$W$380,"O",IF(O10=$X$380,"O",IF(O10=$Y$380,"O",IF(O10=$Z$380,"O",IF(O10=$AA$380,"O",IF(O10=$AB$380,"O",IF(O10=$AC$380,"O",IF(O10=$AD$380,"O",IF(O10=$AE$380,"O",IF(O10=$AF$380,"O",IF(O10=$AG$380,"O",IF(O10=$AH$380,"O",IF(O10=$AI$380,"O",IF(O10=$AJ$380,"O",IF(O10=$AK$380,"O",IF(O10=$AL$380,"O",IF(O10=$AM$380,"O","X"))))))))))))))))))</f>
        <v>X</v>
      </c>
      <c r="P2554" s="58" t="str">
        <f t="shared" si="2407"/>
        <v>X</v>
      </c>
      <c r="Q2554" s="58" t="str">
        <f t="shared" si="2407"/>
        <v>X</v>
      </c>
    </row>
    <row r="2555" spans="1:22">
      <c r="A2555" s="780"/>
      <c r="B2555" s="58" t="s">
        <v>36</v>
      </c>
      <c r="C2555" s="58" t="str">
        <f t="shared" ref="C2555:Q2555" si="2408">IF(C11=$V$380,"O",IF(C11=$W$380,"O",IF(C11=$X$380,"O",IF(C11=$Y$380,"O",IF(C11=$Z$380,"O",IF(C11=$AA$380,"O",IF(C11=$AB$380,"O",IF(C11=$AC$380,"O",IF(C11=$AD$380,"O",IF(C11=$AE$380,"O",IF(C11=$AF$380,"O",IF(C11=$AG$380,"O",IF(C11=$AH$380,"O",IF(C11=$AI$380,"O",IF(C11=$AJ$380,"O",IF(C11=$AK$380,"O",IF(C11=$AL$380,"O",IF(C11=$AM$380,"O","X"))))))))))))))))))</f>
        <v>O</v>
      </c>
      <c r="D2555" s="58" t="str">
        <f t="shared" si="2408"/>
        <v>O</v>
      </c>
      <c r="E2555" s="58" t="str">
        <f t="shared" si="2408"/>
        <v>O</v>
      </c>
      <c r="F2555" s="58" t="str">
        <f t="shared" si="2408"/>
        <v>O</v>
      </c>
      <c r="G2555" s="58" t="str">
        <f t="shared" si="2408"/>
        <v>O</v>
      </c>
      <c r="H2555" s="58" t="str">
        <f t="shared" si="2408"/>
        <v>O</v>
      </c>
      <c r="I2555" s="58" t="str">
        <f t="shared" si="2408"/>
        <v>O</v>
      </c>
      <c r="J2555" s="58" t="str">
        <f t="shared" si="2408"/>
        <v>O</v>
      </c>
      <c r="K2555" s="58" t="str">
        <f t="shared" si="2408"/>
        <v>O</v>
      </c>
      <c r="L2555" s="58" t="str">
        <f t="shared" si="2408"/>
        <v>O</v>
      </c>
      <c r="M2555" s="58" t="str">
        <f t="shared" si="2408"/>
        <v>O</v>
      </c>
      <c r="N2555" s="58" t="str">
        <f t="shared" si="2408"/>
        <v>O</v>
      </c>
      <c r="O2555" s="58" t="str">
        <f t="shared" si="2408"/>
        <v>O</v>
      </c>
      <c r="P2555" s="58" t="str">
        <f t="shared" si="2408"/>
        <v>O</v>
      </c>
      <c r="Q2555" s="58" t="str">
        <f t="shared" si="2408"/>
        <v>O</v>
      </c>
    </row>
    <row r="2556" spans="1:22">
      <c r="A2556" s="780"/>
      <c r="B2556" s="58" t="s">
        <v>21</v>
      </c>
      <c r="C2556" s="58" t="str">
        <f t="shared" ref="C2556:Q2556" si="2409">IF(C12=$V$380,"O",IF(C12=$W$380,"O",IF(C12=$X$380,"O",IF(C12=$Y$380,"O",IF(C12=$Z$380,"O",IF(C12=$AA$380,"O",IF(C12=$AB$380,"O",IF(C12=$AC$380,"O",IF(C12=$AD$380,"O",IF(C12=$AE$380,"O",IF(C12=$AF$380,"O",IF(C12=$AG$380,"O",IF(C12=$AH$380,"O",IF(C12=$AI$380,"O",IF(C12=$AJ$380,"O",IF(C12=$AK$380,"O",IF(C12=$AL$380,"O",IF(C12=$AM$380,"O","X"))))))))))))))))))</f>
        <v>O</v>
      </c>
      <c r="D2556" s="58" t="str">
        <f t="shared" si="2409"/>
        <v>O</v>
      </c>
      <c r="E2556" s="58" t="str">
        <f t="shared" si="2409"/>
        <v>O</v>
      </c>
      <c r="F2556" s="58" t="str">
        <f t="shared" si="2409"/>
        <v>O</v>
      </c>
      <c r="G2556" s="58" t="str">
        <f t="shared" si="2409"/>
        <v>O</v>
      </c>
      <c r="H2556" s="58" t="str">
        <f t="shared" si="2409"/>
        <v>O</v>
      </c>
      <c r="I2556" s="58" t="str">
        <f t="shared" si="2409"/>
        <v>O</v>
      </c>
      <c r="J2556" s="58" t="str">
        <f t="shared" si="2409"/>
        <v>O</v>
      </c>
      <c r="K2556" s="58" t="str">
        <f t="shared" si="2409"/>
        <v>O</v>
      </c>
      <c r="L2556" s="58" t="str">
        <f t="shared" si="2409"/>
        <v>O</v>
      </c>
      <c r="M2556" s="58" t="str">
        <f t="shared" si="2409"/>
        <v>O</v>
      </c>
      <c r="N2556" s="58" t="str">
        <f t="shared" si="2409"/>
        <v>O</v>
      </c>
      <c r="O2556" s="58" t="str">
        <f t="shared" si="2409"/>
        <v>O</v>
      </c>
      <c r="P2556" s="58" t="str">
        <f t="shared" si="2409"/>
        <v>O</v>
      </c>
      <c r="Q2556" s="58" t="str">
        <f t="shared" si="2409"/>
        <v>O</v>
      </c>
    </row>
    <row r="2557" spans="1:22">
      <c r="A2557" s="781"/>
      <c r="B2557" s="30" t="s">
        <v>46</v>
      </c>
      <c r="C2557" s="47">
        <f>COUNTIF(C2551:C2556,"O")</f>
        <v>4</v>
      </c>
      <c r="D2557" s="47">
        <f t="shared" ref="D2557:P2557" si="2410">COUNTIF(D2551:D2556,"O")</f>
        <v>4</v>
      </c>
      <c r="E2557" s="47">
        <f t="shared" si="2410"/>
        <v>4</v>
      </c>
      <c r="F2557" s="47">
        <f t="shared" si="2410"/>
        <v>4</v>
      </c>
      <c r="G2557" s="47">
        <f t="shared" si="2410"/>
        <v>4</v>
      </c>
      <c r="H2557" s="47">
        <f t="shared" si="2410"/>
        <v>4</v>
      </c>
      <c r="I2557" s="47">
        <f t="shared" si="2410"/>
        <v>4</v>
      </c>
      <c r="J2557" s="47">
        <f t="shared" si="2410"/>
        <v>4</v>
      </c>
      <c r="K2557" s="47">
        <f t="shared" si="2410"/>
        <v>4</v>
      </c>
      <c r="L2557" s="47">
        <f t="shared" si="2410"/>
        <v>4</v>
      </c>
      <c r="M2557" s="47">
        <f t="shared" si="2410"/>
        <v>4</v>
      </c>
      <c r="N2557" s="47">
        <f t="shared" si="2410"/>
        <v>4</v>
      </c>
      <c r="O2557" s="47">
        <f t="shared" si="2410"/>
        <v>4</v>
      </c>
      <c r="P2557" s="47">
        <f t="shared" si="2410"/>
        <v>4</v>
      </c>
      <c r="Q2557" s="47">
        <f>COUNTIF(Q2551:Q2556,"O")</f>
        <v>4</v>
      </c>
    </row>
    <row r="2558" spans="1:22">
      <c r="A2558" s="22">
        <v>365</v>
      </c>
      <c r="B2558" s="154"/>
      <c r="C2558" s="58" t="str">
        <f>C2543&amp;C2550&amp;C2557</f>
        <v>114</v>
      </c>
      <c r="D2558" s="58" t="str">
        <f t="shared" ref="D2558:M2558" si="2411">D2543&amp;D2550&amp;D2557</f>
        <v>114</v>
      </c>
      <c r="E2558" s="58" t="str">
        <f t="shared" si="2411"/>
        <v>114</v>
      </c>
      <c r="F2558" s="58" t="str">
        <f t="shared" si="2411"/>
        <v>114</v>
      </c>
      <c r="G2558" s="58" t="str">
        <f t="shared" si="2411"/>
        <v>114</v>
      </c>
      <c r="H2558" s="58" t="str">
        <f t="shared" si="2411"/>
        <v>114</v>
      </c>
      <c r="I2558" s="58" t="str">
        <f t="shared" si="2411"/>
        <v>114</v>
      </c>
      <c r="J2558" s="58" t="str">
        <f t="shared" si="2411"/>
        <v>114</v>
      </c>
      <c r="K2558" s="58" t="str">
        <f t="shared" si="2411"/>
        <v>114</v>
      </c>
      <c r="L2558" s="58" t="str">
        <f t="shared" si="2411"/>
        <v>114</v>
      </c>
      <c r="M2558" s="58" t="str">
        <f t="shared" si="2411"/>
        <v>114</v>
      </c>
      <c r="N2558" s="58" t="str">
        <f>N2543&amp;N2550&amp;N2557</f>
        <v>114</v>
      </c>
      <c r="O2558" s="58" t="str">
        <f>O2543&amp;O2550&amp;O2557</f>
        <v>114</v>
      </c>
      <c r="P2558" s="58" t="str">
        <f>P2543&amp;P2550&amp;P2557</f>
        <v>114</v>
      </c>
      <c r="Q2558" s="58" t="str">
        <f>Q2543&amp;Q2550&amp;Q2557</f>
        <v>114</v>
      </c>
    </row>
    <row r="2559" spans="1:22">
      <c r="A2559" s="779">
        <v>366</v>
      </c>
      <c r="B2559" s="58" t="s">
        <v>32</v>
      </c>
      <c r="C2559" s="58" t="str">
        <f t="shared" ref="C2559:Q2559" si="2412">IF(C7=$V$382,"O",IF(C7=$W$382,"O",IF(C7=$X$382,"O",IF(C7=$Y$382,"O",IF(C7=$Z$382,"O",IF(C7=$AA$382,"O",IF(C7=$AB$382,"O",IF(C7=$AC$382,"O",IF(C7=$AD$382,"O",IF(C7=$AE$382,"O",IF(C7=$AF$382,"O",IF(C7=$AG$382,"O",IF(C7=$AH$382,"O",IF(C7=$AI$382,"O","X"))))))))))))))</f>
        <v>X</v>
      </c>
      <c r="D2559" s="58" t="str">
        <f t="shared" si="2412"/>
        <v>X</v>
      </c>
      <c r="E2559" s="58" t="str">
        <f t="shared" si="2412"/>
        <v>X</v>
      </c>
      <c r="F2559" s="58" t="str">
        <f t="shared" si="2412"/>
        <v>X</v>
      </c>
      <c r="G2559" s="58" t="str">
        <f t="shared" si="2412"/>
        <v>X</v>
      </c>
      <c r="H2559" s="58" t="str">
        <f t="shared" si="2412"/>
        <v>X</v>
      </c>
      <c r="I2559" s="58" t="str">
        <f t="shared" si="2412"/>
        <v>X</v>
      </c>
      <c r="J2559" s="58" t="str">
        <f t="shared" si="2412"/>
        <v>X</v>
      </c>
      <c r="K2559" s="58" t="str">
        <f t="shared" si="2412"/>
        <v>X</v>
      </c>
      <c r="L2559" s="58" t="str">
        <f t="shared" si="2412"/>
        <v>X</v>
      </c>
      <c r="M2559" s="58" t="str">
        <f t="shared" si="2412"/>
        <v>X</v>
      </c>
      <c r="N2559" s="58" t="str">
        <f t="shared" si="2412"/>
        <v>X</v>
      </c>
      <c r="O2559" s="58" t="str">
        <f t="shared" si="2412"/>
        <v>X</v>
      </c>
      <c r="P2559" s="58" t="str">
        <f t="shared" si="2412"/>
        <v>X</v>
      </c>
      <c r="Q2559" s="58" t="str">
        <f t="shared" si="2412"/>
        <v>X</v>
      </c>
    </row>
    <row r="2560" spans="1:22">
      <c r="A2560" s="780"/>
      <c r="B2560" s="58" t="s">
        <v>33</v>
      </c>
      <c r="C2560" s="58" t="str">
        <f t="shared" ref="C2560:Q2560" si="2413">IF(C8=$V$382,"O",IF(C8=$W$382,"O",IF(C8=$X$382,"O",IF(C8=$Y$382,"O",IF(C8=$Z$382,"O",IF(C8=$AA$382,"O",IF(C8=$AB$382,"O",IF(C8=$AC$382,"O",IF(C8=$AD$382,"O",IF(C8=$AE$382,"O",IF(C8=$AF$382,"O",IF(C8=$AG$382,"O",IF(C8=$AH$382,"O",IF(C8=$AI$382,"O","X"))))))))))))))</f>
        <v>X</v>
      </c>
      <c r="D2560" s="58" t="str">
        <f t="shared" si="2413"/>
        <v>X</v>
      </c>
      <c r="E2560" s="58" t="str">
        <f t="shared" si="2413"/>
        <v>X</v>
      </c>
      <c r="F2560" s="58" t="str">
        <f t="shared" si="2413"/>
        <v>X</v>
      </c>
      <c r="G2560" s="58" t="str">
        <f t="shared" si="2413"/>
        <v>X</v>
      </c>
      <c r="H2560" s="58" t="str">
        <f t="shared" si="2413"/>
        <v>X</v>
      </c>
      <c r="I2560" s="58" t="str">
        <f t="shared" si="2413"/>
        <v>X</v>
      </c>
      <c r="J2560" s="58" t="str">
        <f t="shared" si="2413"/>
        <v>X</v>
      </c>
      <c r="K2560" s="58" t="str">
        <f t="shared" si="2413"/>
        <v>X</v>
      </c>
      <c r="L2560" s="58" t="str">
        <f t="shared" si="2413"/>
        <v>X</v>
      </c>
      <c r="M2560" s="58" t="str">
        <f t="shared" si="2413"/>
        <v>X</v>
      </c>
      <c r="N2560" s="58" t="str">
        <f t="shared" si="2413"/>
        <v>X</v>
      </c>
      <c r="O2560" s="58" t="str">
        <f t="shared" si="2413"/>
        <v>X</v>
      </c>
      <c r="P2560" s="58" t="str">
        <f t="shared" si="2413"/>
        <v>X</v>
      </c>
      <c r="Q2560" s="58" t="str">
        <f t="shared" si="2413"/>
        <v>X</v>
      </c>
      <c r="U2560" s="257"/>
    </row>
    <row r="2561" spans="1:21">
      <c r="A2561" s="780"/>
      <c r="B2561" s="58" t="s">
        <v>34</v>
      </c>
      <c r="C2561" s="58" t="str">
        <f t="shared" ref="C2561:Q2561" si="2414">IF(C9=$V$382,"O",IF(C9=$W$382,"O",IF(C9=$X$382,"O",IF(C9=$Y$382,"O",IF(C9=$Z$382,"O",IF(C9=$AA$382,"O",IF(C9=$AB$382,"O",IF(C9=$AC$382,"O",IF(C9=$AD$382,"O",IF(C9=$AE$382,"O",IF(C9=$AF$382,"O",IF(C9=$AG$382,"O",IF(C9=$AH$382,"O",IF(C9=$AI$382,"O","X"))))))))))))))</f>
        <v>O</v>
      </c>
      <c r="D2561" s="58" t="str">
        <f>IF(D9=$V$382,"O",IF(D9=$W$382,"O",IF(D9=$X$382,"O",IF(D9=$Y$382,"O",IF(D9=$Z$382,"O",IF(D9=$AA$382,"O",IF(D9=$AB$382,"O",IF(D9=$AC$382,"O",IF(D9=$AD$382,"O",IF(D9=$AE$382,"O",IF(D9=$AF$382,"O",IF(D9=$AG$382,"O",IF(D9=$AH$382,"O",IF(D9=$AI$382,"O","X"))))))))))))))</f>
        <v>O</v>
      </c>
      <c r="E2561" s="58" t="str">
        <f t="shared" si="2414"/>
        <v>O</v>
      </c>
      <c r="F2561" s="58" t="str">
        <f t="shared" si="2414"/>
        <v>O</v>
      </c>
      <c r="G2561" s="58" t="str">
        <f t="shared" si="2414"/>
        <v>O</v>
      </c>
      <c r="H2561" s="58" t="str">
        <f t="shared" si="2414"/>
        <v>O</v>
      </c>
      <c r="I2561" s="58" t="str">
        <f t="shared" si="2414"/>
        <v>O</v>
      </c>
      <c r="J2561" s="58" t="str">
        <f t="shared" si="2414"/>
        <v>O</v>
      </c>
      <c r="K2561" s="58" t="str">
        <f t="shared" si="2414"/>
        <v>O</v>
      </c>
      <c r="L2561" s="58" t="str">
        <f t="shared" si="2414"/>
        <v>O</v>
      </c>
      <c r="M2561" s="58" t="str">
        <f t="shared" si="2414"/>
        <v>O</v>
      </c>
      <c r="N2561" s="58" t="str">
        <f t="shared" si="2414"/>
        <v>O</v>
      </c>
      <c r="O2561" s="58" t="str">
        <f t="shared" si="2414"/>
        <v>O</v>
      </c>
      <c r="P2561" s="58" t="str">
        <f t="shared" si="2414"/>
        <v>O</v>
      </c>
      <c r="Q2561" s="58" t="str">
        <f t="shared" si="2414"/>
        <v>O</v>
      </c>
      <c r="U2561" s="286"/>
    </row>
    <row r="2562" spans="1:21">
      <c r="A2562" s="780"/>
      <c r="B2562" s="58" t="s">
        <v>35</v>
      </c>
      <c r="C2562" s="58" t="str">
        <f t="shared" ref="C2562:Q2562" si="2415">IF(C10=$V$382,"O",IF(C10=$W$382,"O",IF(C10=$X$382,"O",IF(C10=$Y$382,"O",IF(C10=$Z$382,"O",IF(C10=$AA$382,"O",IF(C10=$AB$382,"O",IF(C10=$AC$382,"O",IF(C10=$AD$382,"O",IF(C10=$AE$382,"O",IF(C10=$AF$382,"O",IF(C10=$AG$382,"O",IF(C10=$AH$382,"O",IF(C10=$AI$382,"O","X"))))))))))))))</f>
        <v>X</v>
      </c>
      <c r="D2562" s="58" t="str">
        <f t="shared" si="2415"/>
        <v>X</v>
      </c>
      <c r="E2562" s="58" t="str">
        <f t="shared" si="2415"/>
        <v>X</v>
      </c>
      <c r="F2562" s="58" t="str">
        <f t="shared" si="2415"/>
        <v>X</v>
      </c>
      <c r="G2562" s="58" t="str">
        <f t="shared" si="2415"/>
        <v>X</v>
      </c>
      <c r="H2562" s="58" t="str">
        <f t="shared" si="2415"/>
        <v>X</v>
      </c>
      <c r="I2562" s="58" t="str">
        <f t="shared" si="2415"/>
        <v>X</v>
      </c>
      <c r="J2562" s="58" t="str">
        <f t="shared" si="2415"/>
        <v>X</v>
      </c>
      <c r="K2562" s="58" t="str">
        <f t="shared" si="2415"/>
        <v>X</v>
      </c>
      <c r="L2562" s="58" t="str">
        <f t="shared" si="2415"/>
        <v>X</v>
      </c>
      <c r="M2562" s="58" t="str">
        <f t="shared" si="2415"/>
        <v>X</v>
      </c>
      <c r="N2562" s="58" t="str">
        <f t="shared" si="2415"/>
        <v>X</v>
      </c>
      <c r="O2562" s="58" t="str">
        <f t="shared" si="2415"/>
        <v>X</v>
      </c>
      <c r="P2562" s="58" t="str">
        <f t="shared" si="2415"/>
        <v>X</v>
      </c>
      <c r="Q2562" s="58" t="str">
        <f t="shared" si="2415"/>
        <v>X</v>
      </c>
      <c r="U2562" s="257"/>
    </row>
    <row r="2563" spans="1:21">
      <c r="A2563" s="780"/>
      <c r="B2563" s="58" t="s">
        <v>36</v>
      </c>
      <c r="C2563" s="58" t="str">
        <f t="shared" ref="C2563:Q2563" si="2416">IF(C11=$V$382,"O",IF(C11=$W$382,"O",IF(C11=$X$382,"O",IF(C11=$Y$382,"O",IF(C11=$Z$382,"O",IF(C11=$AA$382,"O",IF(C11=$AB$382,"O",IF(C11=$AC$382,"O",IF(C11=$AD$382,"O",IF(C11=$AE$382,"O",IF(C11=$AF$382,"O",IF(C11=$AG$382,"O",IF(C11=$AH$382,"O",IF(C11=$AI$382,"O","X"))))))))))))))</f>
        <v>X</v>
      </c>
      <c r="D2563" s="58" t="str">
        <f t="shared" si="2416"/>
        <v>X</v>
      </c>
      <c r="E2563" s="58" t="str">
        <f t="shared" si="2416"/>
        <v>X</v>
      </c>
      <c r="F2563" s="58" t="str">
        <f t="shared" si="2416"/>
        <v>X</v>
      </c>
      <c r="G2563" s="58" t="str">
        <f t="shared" si="2416"/>
        <v>X</v>
      </c>
      <c r="H2563" s="58" t="str">
        <f t="shared" si="2416"/>
        <v>X</v>
      </c>
      <c r="I2563" s="58" t="str">
        <f t="shared" si="2416"/>
        <v>X</v>
      </c>
      <c r="J2563" s="58" t="str">
        <f t="shared" si="2416"/>
        <v>X</v>
      </c>
      <c r="K2563" s="58" t="str">
        <f t="shared" si="2416"/>
        <v>X</v>
      </c>
      <c r="L2563" s="58" t="str">
        <f t="shared" si="2416"/>
        <v>X</v>
      </c>
      <c r="M2563" s="58" t="str">
        <f t="shared" si="2416"/>
        <v>X</v>
      </c>
      <c r="N2563" s="58" t="str">
        <f t="shared" si="2416"/>
        <v>X</v>
      </c>
      <c r="O2563" s="58" t="str">
        <f t="shared" si="2416"/>
        <v>X</v>
      </c>
      <c r="P2563" s="58" t="str">
        <f t="shared" si="2416"/>
        <v>X</v>
      </c>
      <c r="Q2563" s="58" t="str">
        <f t="shared" si="2416"/>
        <v>X</v>
      </c>
      <c r="U2563" s="286"/>
    </row>
    <row r="2564" spans="1:21">
      <c r="A2564" s="780"/>
      <c r="B2564" s="58" t="s">
        <v>21</v>
      </c>
      <c r="C2564" s="58" t="str">
        <f t="shared" ref="C2564:Q2564" si="2417">IF(C12=$V$382,"O",IF(C12=$W$382,"O",IF(C12=$X$382,"O",IF(C12=$Y$382,"O",IF(C12=$Z$382,"O",IF(C12=$AA$382,"O",IF(C12=$AB$382,"O",IF(C12=$AC$382,"O",IF(C12=$AD$382,"O",IF(C12=$AE$382,"O",IF(C12=$AF$382,"O",IF(C12=$AG$382,"O",IF(C12=$AH$382,"O",IF(C12=$AI$382,"O","X"))))))))))))))</f>
        <v>O</v>
      </c>
      <c r="D2564" s="58" t="str">
        <f t="shared" si="2417"/>
        <v>O</v>
      </c>
      <c r="E2564" s="58" t="str">
        <f t="shared" si="2417"/>
        <v>O</v>
      </c>
      <c r="F2564" s="58" t="str">
        <f t="shared" si="2417"/>
        <v>O</v>
      </c>
      <c r="G2564" s="58" t="str">
        <f t="shared" si="2417"/>
        <v>O</v>
      </c>
      <c r="H2564" s="58" t="str">
        <f t="shared" si="2417"/>
        <v>O</v>
      </c>
      <c r="I2564" s="58" t="str">
        <f t="shared" si="2417"/>
        <v>O</v>
      </c>
      <c r="J2564" s="58" t="str">
        <f t="shared" si="2417"/>
        <v>O</v>
      </c>
      <c r="K2564" s="58" t="str">
        <f t="shared" si="2417"/>
        <v>O</v>
      </c>
      <c r="L2564" s="58" t="str">
        <f t="shared" si="2417"/>
        <v>O</v>
      </c>
      <c r="M2564" s="58" t="str">
        <f t="shared" si="2417"/>
        <v>O</v>
      </c>
      <c r="N2564" s="58" t="str">
        <f t="shared" si="2417"/>
        <v>O</v>
      </c>
      <c r="O2564" s="58" t="str">
        <f t="shared" si="2417"/>
        <v>O</v>
      </c>
      <c r="P2564" s="58" t="str">
        <f t="shared" si="2417"/>
        <v>O</v>
      </c>
      <c r="Q2564" s="58" t="str">
        <f t="shared" si="2417"/>
        <v>O</v>
      </c>
      <c r="U2564" s="286"/>
    </row>
    <row r="2565" spans="1:21">
      <c r="A2565" s="781"/>
      <c r="B2565" s="30" t="s">
        <v>46</v>
      </c>
      <c r="C2565" s="47">
        <f>COUNTIF(C2559:C2564,"O")</f>
        <v>2</v>
      </c>
      <c r="D2565" s="47">
        <f t="shared" ref="D2565:P2565" si="2418">COUNTIF(D2559:D2564,"O")</f>
        <v>2</v>
      </c>
      <c r="E2565" s="47">
        <f t="shared" si="2418"/>
        <v>2</v>
      </c>
      <c r="F2565" s="47">
        <f t="shared" si="2418"/>
        <v>2</v>
      </c>
      <c r="G2565" s="47">
        <f t="shared" si="2418"/>
        <v>2</v>
      </c>
      <c r="H2565" s="47">
        <f t="shared" si="2418"/>
        <v>2</v>
      </c>
      <c r="I2565" s="47">
        <f t="shared" si="2418"/>
        <v>2</v>
      </c>
      <c r="J2565" s="47">
        <f t="shared" si="2418"/>
        <v>2</v>
      </c>
      <c r="K2565" s="47">
        <f t="shared" si="2418"/>
        <v>2</v>
      </c>
      <c r="L2565" s="47">
        <f t="shared" si="2418"/>
        <v>2</v>
      </c>
      <c r="M2565" s="47">
        <f t="shared" si="2418"/>
        <v>2</v>
      </c>
      <c r="N2565" s="47">
        <f t="shared" si="2418"/>
        <v>2</v>
      </c>
      <c r="O2565" s="47">
        <f t="shared" si="2418"/>
        <v>2</v>
      </c>
      <c r="P2565" s="47">
        <f t="shared" si="2418"/>
        <v>2</v>
      </c>
      <c r="Q2565" s="47">
        <f>COUNTIF(Q2559:Q2564,"O")</f>
        <v>2</v>
      </c>
      <c r="U2565" s="286"/>
    </row>
    <row r="2566" spans="1:21">
      <c r="A2566" s="779">
        <v>367</v>
      </c>
      <c r="B2566" s="58" t="s">
        <v>32</v>
      </c>
      <c r="C2566" s="58" t="str">
        <f t="shared" ref="C2566:Q2566" si="2419">IF(C7=$V$383,"O",IF(C7=$W$383,"O",IF(C7=$X$383,"O",IF(C7=$Y$383,"O",IF(C7=$Z$383,"O",IF(C7=$AA$383,"O",IF(C7=$AB$383,"O",IF(C7=$AC$383,"O",IF(C7=$AD$383,"O",IF(C7=$AE$383,"O",IF(C7=$AF$383,"O",IF(C7=$AG$383,"O",IF(C7=$AH$383,"O","X")))))))))))))</f>
        <v>X</v>
      </c>
      <c r="D2566" s="58" t="str">
        <f t="shared" si="2419"/>
        <v>X</v>
      </c>
      <c r="E2566" s="58" t="str">
        <f t="shared" si="2419"/>
        <v>X</v>
      </c>
      <c r="F2566" s="58" t="str">
        <f t="shared" si="2419"/>
        <v>X</v>
      </c>
      <c r="G2566" s="58" t="str">
        <f t="shared" si="2419"/>
        <v>X</v>
      </c>
      <c r="H2566" s="58" t="str">
        <f t="shared" si="2419"/>
        <v>X</v>
      </c>
      <c r="I2566" s="58" t="str">
        <f t="shared" si="2419"/>
        <v>X</v>
      </c>
      <c r="J2566" s="58" t="str">
        <f t="shared" si="2419"/>
        <v>X</v>
      </c>
      <c r="K2566" s="58" t="str">
        <f t="shared" si="2419"/>
        <v>X</v>
      </c>
      <c r="L2566" s="58" t="str">
        <f t="shared" si="2419"/>
        <v>X</v>
      </c>
      <c r="M2566" s="58" t="str">
        <f t="shared" si="2419"/>
        <v>X</v>
      </c>
      <c r="N2566" s="58" t="str">
        <f t="shared" si="2419"/>
        <v>X</v>
      </c>
      <c r="O2566" s="58" t="str">
        <f t="shared" si="2419"/>
        <v>X</v>
      </c>
      <c r="P2566" s="58" t="str">
        <f t="shared" si="2419"/>
        <v>X</v>
      </c>
      <c r="Q2566" s="58" t="str">
        <f t="shared" si="2419"/>
        <v>X</v>
      </c>
      <c r="U2566" s="286"/>
    </row>
    <row r="2567" spans="1:21">
      <c r="A2567" s="780"/>
      <c r="B2567" s="58" t="s">
        <v>33</v>
      </c>
      <c r="C2567" s="58" t="str">
        <f t="shared" ref="C2567:Q2567" si="2420">IF(C8=$V$383,"O",IF(C8=$W$383,"O",IF(C8=$X$383,"O",IF(C8=$Y$383,"O",IF(C8=$Z$383,"O",IF(C8=$AA$383,"O",IF(C8=$AB$383,"O",IF(C8=$AC$383,"O",IF(C8=$AD$383,"O",IF(C8=$AE$383,"O",IF(C8=$AF$383,"O",IF(C8=$AG$383,"O",IF(C8=$AH$383,"O","X")))))))))))))</f>
        <v>X</v>
      </c>
      <c r="D2567" s="58" t="str">
        <f t="shared" si="2420"/>
        <v>X</v>
      </c>
      <c r="E2567" s="58" t="str">
        <f t="shared" si="2420"/>
        <v>X</v>
      </c>
      <c r="F2567" s="58" t="str">
        <f t="shared" si="2420"/>
        <v>X</v>
      </c>
      <c r="G2567" s="58" t="str">
        <f t="shared" si="2420"/>
        <v>X</v>
      </c>
      <c r="H2567" s="58" t="str">
        <f t="shared" si="2420"/>
        <v>X</v>
      </c>
      <c r="I2567" s="58" t="str">
        <f t="shared" si="2420"/>
        <v>X</v>
      </c>
      <c r="J2567" s="58" t="str">
        <f t="shared" si="2420"/>
        <v>X</v>
      </c>
      <c r="K2567" s="58" t="str">
        <f t="shared" si="2420"/>
        <v>X</v>
      </c>
      <c r="L2567" s="58" t="str">
        <f t="shared" si="2420"/>
        <v>X</v>
      </c>
      <c r="M2567" s="58" t="str">
        <f t="shared" si="2420"/>
        <v>X</v>
      </c>
      <c r="N2567" s="58" t="str">
        <f t="shared" si="2420"/>
        <v>X</v>
      </c>
      <c r="O2567" s="58" t="str">
        <f t="shared" si="2420"/>
        <v>X</v>
      </c>
      <c r="P2567" s="58" t="str">
        <f t="shared" si="2420"/>
        <v>X</v>
      </c>
      <c r="Q2567" s="58" t="str">
        <f t="shared" si="2420"/>
        <v>X</v>
      </c>
      <c r="U2567" s="286"/>
    </row>
    <row r="2568" spans="1:21">
      <c r="A2568" s="780"/>
      <c r="B2568" s="58" t="s">
        <v>34</v>
      </c>
      <c r="C2568" s="58" t="str">
        <f t="shared" ref="C2568:Q2568" si="2421">IF(C9=$V$383,"O",IF(C9=$W$383,"O",IF(C9=$X$383,"O",IF(C9=$Y$383,"O",IF(C9=$Z$383,"O",IF(C9=$AA$383,"O",IF(C9=$AB$383,"O",IF(C9=$AC$383,"O",IF(C9=$AD$383,"O",IF(C9=$AE$383,"O",IF(C9=$AF$383,"O",IF(C9=$AG$383,"O",IF(C9=$AH$383,"O","X")))))))))))))</f>
        <v>X</v>
      </c>
      <c r="D2568" s="58" t="str">
        <f t="shared" si="2421"/>
        <v>X</v>
      </c>
      <c r="E2568" s="58" t="str">
        <f t="shared" si="2421"/>
        <v>X</v>
      </c>
      <c r="F2568" s="58" t="str">
        <f t="shared" si="2421"/>
        <v>X</v>
      </c>
      <c r="G2568" s="58" t="str">
        <f t="shared" si="2421"/>
        <v>X</v>
      </c>
      <c r="H2568" s="58" t="str">
        <f t="shared" si="2421"/>
        <v>X</v>
      </c>
      <c r="I2568" s="58" t="str">
        <f t="shared" si="2421"/>
        <v>X</v>
      </c>
      <c r="J2568" s="58" t="str">
        <f t="shared" si="2421"/>
        <v>X</v>
      </c>
      <c r="K2568" s="58" t="str">
        <f t="shared" si="2421"/>
        <v>X</v>
      </c>
      <c r="L2568" s="58" t="str">
        <f t="shared" si="2421"/>
        <v>X</v>
      </c>
      <c r="M2568" s="58" t="str">
        <f t="shared" si="2421"/>
        <v>X</v>
      </c>
      <c r="N2568" s="58" t="str">
        <f t="shared" si="2421"/>
        <v>X</v>
      </c>
      <c r="O2568" s="58" t="str">
        <f t="shared" si="2421"/>
        <v>X</v>
      </c>
      <c r="P2568" s="58" t="str">
        <f t="shared" si="2421"/>
        <v>X</v>
      </c>
      <c r="Q2568" s="58" t="str">
        <f t="shared" si="2421"/>
        <v>X</v>
      </c>
      <c r="U2568" s="286"/>
    </row>
    <row r="2569" spans="1:21">
      <c r="A2569" s="780"/>
      <c r="B2569" s="58" t="s">
        <v>35</v>
      </c>
      <c r="C2569" s="58" t="str">
        <f t="shared" ref="C2569:Q2569" si="2422">IF(C10=$V$383,"O",IF(C10=$W$383,"O",IF(C10=$X$383,"O",IF(C10=$Y$383,"O",IF(C10=$Z$383,"O",IF(C10=$AA$383,"O",IF(C10=$AB$383,"O",IF(C10=$AC$383,"O",IF(C10=$AD$383,"O",IF(C10=$AE$383,"O",IF(C10=$AF$383,"O",IF(C10=$AG$383,"O",IF(C10=$AH$383,"O","X")))))))))))))</f>
        <v>O</v>
      </c>
      <c r="D2569" s="58" t="str">
        <f t="shared" si="2422"/>
        <v>O</v>
      </c>
      <c r="E2569" s="58" t="str">
        <f t="shared" si="2422"/>
        <v>O</v>
      </c>
      <c r="F2569" s="58" t="str">
        <f t="shared" si="2422"/>
        <v>O</v>
      </c>
      <c r="G2569" s="58" t="str">
        <f t="shared" si="2422"/>
        <v>O</v>
      </c>
      <c r="H2569" s="58" t="str">
        <f t="shared" si="2422"/>
        <v>O</v>
      </c>
      <c r="I2569" s="58" t="str">
        <f t="shared" si="2422"/>
        <v>O</v>
      </c>
      <c r="J2569" s="58" t="str">
        <f t="shared" si="2422"/>
        <v>O</v>
      </c>
      <c r="K2569" s="58" t="str">
        <f t="shared" si="2422"/>
        <v>O</v>
      </c>
      <c r="L2569" s="58" t="str">
        <f>IF(L10=$V$383,"O",IF(L10=$W$383,"O",IF(L10=$X$383,"O",IF(L10=$Y$383,"O",IF(L10=$Z$383,"O",IF(L10=$AA$383,"O",IF(L10=$AB$383,"O",IF(L10=$AC$383,"O",IF(L10=$AD$383,"O",IF(L10=$AE$383,"O",IF(L10=$AF$383,"O",IF(L10=$AG$383,"O",IF(L10=$AH$383,"O","X")))))))))))))</f>
        <v>O</v>
      </c>
      <c r="M2569" s="58" t="str">
        <f t="shared" si="2422"/>
        <v>O</v>
      </c>
      <c r="N2569" s="58" t="str">
        <f t="shared" si="2422"/>
        <v>O</v>
      </c>
      <c r="O2569" s="58" t="str">
        <f t="shared" si="2422"/>
        <v>O</v>
      </c>
      <c r="P2569" s="58" t="str">
        <f t="shared" si="2422"/>
        <v>O</v>
      </c>
      <c r="Q2569" s="58" t="str">
        <f t="shared" si="2422"/>
        <v>O</v>
      </c>
      <c r="U2569" s="286"/>
    </row>
    <row r="2570" spans="1:21">
      <c r="A2570" s="780"/>
      <c r="B2570" s="58" t="s">
        <v>36</v>
      </c>
      <c r="C2570" s="58" t="str">
        <f t="shared" ref="C2570:Q2570" si="2423">IF(C11=$V$383,"O",IF(C11=$W$383,"O",IF(C11=$X$383,"O",IF(C11=$Y$383,"O",IF(C11=$Z$383,"O",IF(C11=$AA$383,"O",IF(C11=$AB$383,"O",IF(C11=$AC$383,"O",IF(C11=$AD$383,"O",IF(C11=$AE$383,"O",IF(C11=$AF$383,"O",IF(C11=$AG$383,"O",IF(C11=$AH$383,"O","X")))))))))))))</f>
        <v>X</v>
      </c>
      <c r="D2570" s="58" t="str">
        <f t="shared" si="2423"/>
        <v>X</v>
      </c>
      <c r="E2570" s="58" t="str">
        <f t="shared" si="2423"/>
        <v>X</v>
      </c>
      <c r="F2570" s="58" t="str">
        <f t="shared" si="2423"/>
        <v>X</v>
      </c>
      <c r="G2570" s="58" t="str">
        <f t="shared" si="2423"/>
        <v>X</v>
      </c>
      <c r="H2570" s="58" t="str">
        <f t="shared" si="2423"/>
        <v>X</v>
      </c>
      <c r="I2570" s="58" t="str">
        <f t="shared" si="2423"/>
        <v>X</v>
      </c>
      <c r="J2570" s="58" t="str">
        <f t="shared" si="2423"/>
        <v>X</v>
      </c>
      <c r="K2570" s="58" t="str">
        <f t="shared" si="2423"/>
        <v>X</v>
      </c>
      <c r="L2570" s="58" t="str">
        <f t="shared" si="2423"/>
        <v>X</v>
      </c>
      <c r="M2570" s="58" t="str">
        <f t="shared" si="2423"/>
        <v>X</v>
      </c>
      <c r="N2570" s="58" t="str">
        <f t="shared" si="2423"/>
        <v>X</v>
      </c>
      <c r="O2570" s="58" t="str">
        <f t="shared" si="2423"/>
        <v>X</v>
      </c>
      <c r="P2570" s="58" t="str">
        <f t="shared" si="2423"/>
        <v>X</v>
      </c>
      <c r="Q2570" s="58" t="str">
        <f t="shared" si="2423"/>
        <v>X</v>
      </c>
      <c r="U2570" s="286"/>
    </row>
    <row r="2571" spans="1:21">
      <c r="A2571" s="780"/>
      <c r="B2571" s="58" t="s">
        <v>21</v>
      </c>
      <c r="C2571" s="58" t="str">
        <f t="shared" ref="C2571:Q2571" si="2424">IF(C12=$V$383,"O",IF(C12=$W$383,"O",IF(C12=$X$383,"O",IF(C12=$Y$383,"O",IF(C12=$Z$383,"O",IF(C12=$AA$383,"O",IF(C12=$AB$383,"O",IF(C12=$AC$383,"O",IF(C12=$AD$383,"O",IF(C12=$AE$383,"O",IF(C12=$AF$383,"O",IF(C12=$AG$383,"O",IF(C12=$AH$383,"O","X")))))))))))))</f>
        <v>X</v>
      </c>
      <c r="D2571" s="58" t="str">
        <f t="shared" si="2424"/>
        <v>X</v>
      </c>
      <c r="E2571" s="58" t="str">
        <f t="shared" si="2424"/>
        <v>X</v>
      </c>
      <c r="F2571" s="58" t="str">
        <f t="shared" si="2424"/>
        <v>X</v>
      </c>
      <c r="G2571" s="58" t="str">
        <f t="shared" si="2424"/>
        <v>X</v>
      </c>
      <c r="H2571" s="58" t="str">
        <f t="shared" si="2424"/>
        <v>X</v>
      </c>
      <c r="I2571" s="58" t="str">
        <f t="shared" si="2424"/>
        <v>X</v>
      </c>
      <c r="J2571" s="58" t="str">
        <f t="shared" si="2424"/>
        <v>X</v>
      </c>
      <c r="K2571" s="58" t="str">
        <f t="shared" si="2424"/>
        <v>X</v>
      </c>
      <c r="L2571" s="58" t="str">
        <f t="shared" si="2424"/>
        <v>X</v>
      </c>
      <c r="M2571" s="58" t="str">
        <f t="shared" si="2424"/>
        <v>X</v>
      </c>
      <c r="N2571" s="58" t="str">
        <f t="shared" si="2424"/>
        <v>X</v>
      </c>
      <c r="O2571" s="58" t="str">
        <f t="shared" si="2424"/>
        <v>X</v>
      </c>
      <c r="P2571" s="58" t="str">
        <f t="shared" si="2424"/>
        <v>X</v>
      </c>
      <c r="Q2571" s="58" t="str">
        <f t="shared" si="2424"/>
        <v>X</v>
      </c>
      <c r="U2571" s="286"/>
    </row>
    <row r="2572" spans="1:21">
      <c r="A2572" s="781"/>
      <c r="B2572" s="30" t="s">
        <v>46</v>
      </c>
      <c r="C2572" s="47">
        <f>COUNTIF(C2566:C2571,"O")</f>
        <v>1</v>
      </c>
      <c r="D2572" s="47">
        <f t="shared" ref="D2572:P2572" si="2425">COUNTIF(D2566:D2571,"O")</f>
        <v>1</v>
      </c>
      <c r="E2572" s="47">
        <f t="shared" si="2425"/>
        <v>1</v>
      </c>
      <c r="F2572" s="47">
        <f t="shared" si="2425"/>
        <v>1</v>
      </c>
      <c r="G2572" s="47">
        <f t="shared" si="2425"/>
        <v>1</v>
      </c>
      <c r="H2572" s="47">
        <f t="shared" si="2425"/>
        <v>1</v>
      </c>
      <c r="I2572" s="47">
        <f t="shared" si="2425"/>
        <v>1</v>
      </c>
      <c r="J2572" s="47">
        <f t="shared" si="2425"/>
        <v>1</v>
      </c>
      <c r="K2572" s="47">
        <f t="shared" si="2425"/>
        <v>1</v>
      </c>
      <c r="L2572" s="47">
        <f t="shared" si="2425"/>
        <v>1</v>
      </c>
      <c r="M2572" s="47">
        <f t="shared" si="2425"/>
        <v>1</v>
      </c>
      <c r="N2572" s="47">
        <f t="shared" si="2425"/>
        <v>1</v>
      </c>
      <c r="O2572" s="47">
        <f t="shared" si="2425"/>
        <v>1</v>
      </c>
      <c r="P2572" s="47">
        <f t="shared" si="2425"/>
        <v>1</v>
      </c>
      <c r="Q2572" s="47">
        <f>COUNTIF(Q2566:Q2571,"O")</f>
        <v>1</v>
      </c>
      <c r="U2572" s="286"/>
    </row>
    <row r="2573" spans="1:21">
      <c r="A2573" s="779">
        <v>368</v>
      </c>
      <c r="B2573" s="58" t="s">
        <v>32</v>
      </c>
      <c r="C2573" s="58" t="str">
        <f t="shared" ref="C2573:Q2573" si="2426">IF(C7=$V$384,"O",IF(C7=$W$384,"O",IF(C7=$X$384,"O",IF(C7=$Y$384,"O",IF(C7=$Z$384,"O",IF(C7=$AA$384,"O",IF(C7=$AB$384,"O",IF(C7=$AC$384,"O",IF(C7=$AD$384,"O",IF(C7=$AE$384,"O",IF(C7=$AF$384,"O",IF(C7=$AG$384,"O",IF(C7=$AH$384,"O",IF(C7=$AI$384,"O",IF(C7=$AJ$384,"O",IF(C7=$AK$384,"O",IF(C7=$AL$384,"O",IF(C7=$AM$384,"O","X"))))))))))))))))))</f>
        <v>O</v>
      </c>
      <c r="D2573" s="58" t="str">
        <f t="shared" si="2426"/>
        <v>O</v>
      </c>
      <c r="E2573" s="58" t="str">
        <f t="shared" si="2426"/>
        <v>O</v>
      </c>
      <c r="F2573" s="58" t="str">
        <f t="shared" si="2426"/>
        <v>O</v>
      </c>
      <c r="G2573" s="58" t="str">
        <f t="shared" si="2426"/>
        <v>O</v>
      </c>
      <c r="H2573" s="58" t="str">
        <f t="shared" si="2426"/>
        <v>O</v>
      </c>
      <c r="I2573" s="58" t="str">
        <f t="shared" si="2426"/>
        <v>O</v>
      </c>
      <c r="J2573" s="58" t="str">
        <f t="shared" si="2426"/>
        <v>O</v>
      </c>
      <c r="K2573" s="58" t="str">
        <f t="shared" si="2426"/>
        <v>O</v>
      </c>
      <c r="L2573" s="58" t="str">
        <f t="shared" si="2426"/>
        <v>O</v>
      </c>
      <c r="M2573" s="58" t="str">
        <f t="shared" si="2426"/>
        <v>O</v>
      </c>
      <c r="N2573" s="58" t="str">
        <f t="shared" si="2426"/>
        <v>O</v>
      </c>
      <c r="O2573" s="58" t="str">
        <f t="shared" si="2426"/>
        <v>O</v>
      </c>
      <c r="P2573" s="58" t="str">
        <f t="shared" si="2426"/>
        <v>O</v>
      </c>
      <c r="Q2573" s="58" t="str">
        <f t="shared" si="2426"/>
        <v>O</v>
      </c>
      <c r="U2573" s="286"/>
    </row>
    <row r="2574" spans="1:21">
      <c r="A2574" s="780"/>
      <c r="B2574" s="58" t="s">
        <v>33</v>
      </c>
      <c r="C2574" s="58" t="str">
        <f t="shared" ref="C2574:Q2574" si="2427">IF(C8=$V$384,"O",IF(C8=$W$384,"O",IF(C8=$X$384,"O",IF(C8=$Y$384,"O",IF(C8=$Z$384,"O",IF(C8=$AA$384,"O",IF(C8=$AB$384,"O",IF(C8=$AC$384,"O",IF(C8=$AD$384,"O",IF(C8=$AE$384,"O",IF(C8=$AF$384,"O",IF(C8=$AG$384,"O",IF(C8=$AH$384,"O",IF(C8=$AI$384,"O",IF(C8=$AJ$384,"O",IF(C8=$AK$384,"O",IF(C8=$AL$384,"O",IF(C8=$AM$384,"O","X"))))))))))))))))))</f>
        <v>O</v>
      </c>
      <c r="D2574" s="58" t="str">
        <f t="shared" si="2427"/>
        <v>O</v>
      </c>
      <c r="E2574" s="58" t="str">
        <f t="shared" si="2427"/>
        <v>O</v>
      </c>
      <c r="F2574" s="58" t="str">
        <f t="shared" si="2427"/>
        <v>O</v>
      </c>
      <c r="G2574" s="58" t="str">
        <f t="shared" si="2427"/>
        <v>O</v>
      </c>
      <c r="H2574" s="58" t="str">
        <f t="shared" si="2427"/>
        <v>O</v>
      </c>
      <c r="I2574" s="58" t="str">
        <f t="shared" si="2427"/>
        <v>O</v>
      </c>
      <c r="J2574" s="58" t="str">
        <f t="shared" si="2427"/>
        <v>O</v>
      </c>
      <c r="K2574" s="58" t="str">
        <f t="shared" si="2427"/>
        <v>O</v>
      </c>
      <c r="L2574" s="58" t="str">
        <f t="shared" si="2427"/>
        <v>O</v>
      </c>
      <c r="M2574" s="58" t="str">
        <f t="shared" si="2427"/>
        <v>O</v>
      </c>
      <c r="N2574" s="58" t="str">
        <f t="shared" si="2427"/>
        <v>O</v>
      </c>
      <c r="O2574" s="58" t="str">
        <f t="shared" si="2427"/>
        <v>O</v>
      </c>
      <c r="P2574" s="58" t="str">
        <f t="shared" si="2427"/>
        <v>O</v>
      </c>
      <c r="Q2574" s="58" t="str">
        <f t="shared" si="2427"/>
        <v>O</v>
      </c>
    </row>
    <row r="2575" spans="1:21">
      <c r="A2575" s="780"/>
      <c r="B2575" s="58" t="s">
        <v>34</v>
      </c>
      <c r="C2575" s="58" t="str">
        <f t="shared" ref="C2575:Q2575" si="2428">IF(C9=$V$384,"O",IF(C9=$W$384,"O",IF(C9=$X$384,"O",IF(C9=$Y$384,"O",IF(C9=$Z$384,"O",IF(C9=$AA$384,"O",IF(C9=$AB$384,"O",IF(C9=$AC$384,"O",IF(C9=$AD$384,"O",IF(C9=$AE$384,"O",IF(C9=$AF$384,"O",IF(C9=$AG$384,"O",IF(C9=$AH$384,"O",IF(C9=$AI$384,"O",IF(C9=$AJ$384,"O",IF(C9=$AK$384,"O",IF(C9=$AL$384,"O",IF(C9=$AM$384,"O","X"))))))))))))))))))</f>
        <v>X</v>
      </c>
      <c r="D2575" s="58" t="str">
        <f t="shared" si="2428"/>
        <v>X</v>
      </c>
      <c r="E2575" s="58" t="str">
        <f t="shared" si="2428"/>
        <v>X</v>
      </c>
      <c r="F2575" s="58" t="str">
        <f t="shared" si="2428"/>
        <v>X</v>
      </c>
      <c r="G2575" s="58" t="str">
        <f t="shared" si="2428"/>
        <v>X</v>
      </c>
      <c r="H2575" s="58" t="str">
        <f t="shared" si="2428"/>
        <v>X</v>
      </c>
      <c r="I2575" s="58" t="str">
        <f t="shared" si="2428"/>
        <v>X</v>
      </c>
      <c r="J2575" s="58" t="str">
        <f t="shared" si="2428"/>
        <v>X</v>
      </c>
      <c r="K2575" s="58" t="str">
        <f t="shared" si="2428"/>
        <v>X</v>
      </c>
      <c r="L2575" s="58" t="str">
        <f t="shared" si="2428"/>
        <v>X</v>
      </c>
      <c r="M2575" s="58" t="str">
        <f t="shared" si="2428"/>
        <v>X</v>
      </c>
      <c r="N2575" s="58" t="str">
        <f t="shared" si="2428"/>
        <v>X</v>
      </c>
      <c r="O2575" s="58" t="str">
        <f t="shared" si="2428"/>
        <v>X</v>
      </c>
      <c r="P2575" s="58" t="str">
        <f t="shared" si="2428"/>
        <v>X</v>
      </c>
      <c r="Q2575" s="58" t="str">
        <f t="shared" si="2428"/>
        <v>X</v>
      </c>
    </row>
    <row r="2576" spans="1:21">
      <c r="A2576" s="780"/>
      <c r="B2576" s="58" t="s">
        <v>35</v>
      </c>
      <c r="C2576" s="58" t="str">
        <f t="shared" ref="C2576:Q2576" si="2429">IF(C10=$V$384,"O",IF(C10=$W$384,"O",IF(C10=$X$384,"O",IF(C10=$Y$384,"O",IF(C10=$Z$384,"O",IF(C10=$AA$384,"O",IF(C10=$AB$384,"O",IF(C10=$AC$384,"O",IF(C10=$AD$384,"O",IF(C10=$AE$384,"O",IF(C10=$AF$384,"O",IF(C10=$AG$384,"O",IF(C10=$AH$384,"O",IF(C10=$AI$384,"O",IF(C10=$AJ$384,"O",IF(C10=$AK$384,"O",IF(C10=$AL$384,"O",IF(C10=$AM$384,"O","X"))))))))))))))))))</f>
        <v>X</v>
      </c>
      <c r="D2576" s="58" t="str">
        <f t="shared" si="2429"/>
        <v>X</v>
      </c>
      <c r="E2576" s="58" t="str">
        <f>IF(E10=$V$384,"O",IF(E10=$W$384,"O",IF(E10=$X$384,"O",IF(E10=$Y$384,"O",IF(E10=$Z$384,"O",IF(E10=$AA$384,"O",IF(E10=$AB$384,"O",IF(E10=$AC$384,"O",IF(E10=$AD$384,"O",IF(E10=$AE$384,"O",IF(E10=$AF$384,"O",IF(E10=$AG$384,"O",IF(E10=$AH$384,"O",IF(E10=$AI$384,"O",IF(E10=$AJ$384,"O",IF(E10=$AK$384,"O",IF(E10=$AL$384,"O",IF(E10=$AM$384,"O","X"))))))))))))))))))</f>
        <v>X</v>
      </c>
      <c r="F2576" s="58" t="str">
        <f t="shared" si="2429"/>
        <v>X</v>
      </c>
      <c r="G2576" s="58" t="str">
        <f t="shared" si="2429"/>
        <v>X</v>
      </c>
      <c r="H2576" s="58" t="str">
        <f t="shared" si="2429"/>
        <v>X</v>
      </c>
      <c r="I2576" s="58" t="str">
        <f t="shared" si="2429"/>
        <v>X</v>
      </c>
      <c r="J2576" s="58" t="str">
        <f t="shared" si="2429"/>
        <v>X</v>
      </c>
      <c r="K2576" s="58" t="str">
        <f t="shared" si="2429"/>
        <v>X</v>
      </c>
      <c r="L2576" s="58" t="str">
        <f t="shared" si="2429"/>
        <v>X</v>
      </c>
      <c r="M2576" s="58" t="str">
        <f t="shared" si="2429"/>
        <v>X</v>
      </c>
      <c r="N2576" s="58" t="str">
        <f t="shared" si="2429"/>
        <v>X</v>
      </c>
      <c r="O2576" s="58" t="str">
        <f t="shared" si="2429"/>
        <v>X</v>
      </c>
      <c r="P2576" s="58" t="str">
        <f t="shared" si="2429"/>
        <v>X</v>
      </c>
      <c r="Q2576" s="58" t="str">
        <f t="shared" si="2429"/>
        <v>X</v>
      </c>
    </row>
    <row r="2577" spans="1:17">
      <c r="A2577" s="780"/>
      <c r="B2577" s="58" t="s">
        <v>36</v>
      </c>
      <c r="C2577" s="58" t="str">
        <f t="shared" ref="C2577:Q2577" si="2430">IF(C11=$V$384,"O",IF(C11=$W$384,"O",IF(C11=$X$384,"O",IF(C11=$Y$384,"O",IF(C11=$Z$384,"O",IF(C11=$AA$384,"O",IF(C11=$AB$384,"O",IF(C11=$AC$384,"O",IF(C11=$AD$384,"O",IF(C11=$AE$384,"O",IF(C11=$AF$384,"O",IF(C11=$AG$384,"O",IF(C11=$AH$384,"O",IF(C11=$AI$384,"O",IF(C11=$AJ$384,"O",IF(C11=$AK$384,"O",IF(C11=$AL$384,"O",IF(C11=$AM$384,"O","X"))))))))))))))))))</f>
        <v>O</v>
      </c>
      <c r="D2577" s="58" t="str">
        <f t="shared" si="2430"/>
        <v>O</v>
      </c>
      <c r="E2577" s="58" t="str">
        <f t="shared" si="2430"/>
        <v>O</v>
      </c>
      <c r="F2577" s="58" t="str">
        <f t="shared" si="2430"/>
        <v>O</v>
      </c>
      <c r="G2577" s="58" t="str">
        <f t="shared" si="2430"/>
        <v>O</v>
      </c>
      <c r="H2577" s="58" t="str">
        <f t="shared" si="2430"/>
        <v>O</v>
      </c>
      <c r="I2577" s="58" t="str">
        <f t="shared" si="2430"/>
        <v>O</v>
      </c>
      <c r="J2577" s="58" t="str">
        <f t="shared" si="2430"/>
        <v>O</v>
      </c>
      <c r="K2577" s="58" t="str">
        <f t="shared" si="2430"/>
        <v>O</v>
      </c>
      <c r="L2577" s="58" t="str">
        <f t="shared" si="2430"/>
        <v>O</v>
      </c>
      <c r="M2577" s="58" t="str">
        <f t="shared" si="2430"/>
        <v>O</v>
      </c>
      <c r="N2577" s="58" t="str">
        <f t="shared" si="2430"/>
        <v>O</v>
      </c>
      <c r="O2577" s="58" t="str">
        <f t="shared" si="2430"/>
        <v>O</v>
      </c>
      <c r="P2577" s="58" t="str">
        <f t="shared" si="2430"/>
        <v>O</v>
      </c>
      <c r="Q2577" s="58" t="str">
        <f t="shared" si="2430"/>
        <v>O</v>
      </c>
    </row>
    <row r="2578" spans="1:17">
      <c r="A2578" s="780"/>
      <c r="B2578" s="58" t="s">
        <v>21</v>
      </c>
      <c r="C2578" s="58" t="str">
        <f t="shared" ref="C2578:Q2578" si="2431">IF(C12=$V$384,"O",IF(C12=$W$384,"O",IF(C12=$X$384,"O",IF(C12=$Y$384,"O",IF(C12=$Z$384,"O",IF(C12=$AA$384,"O",IF(C12=$AB$384,"O",IF(C12=$AC$384,"O",IF(C12=$AD$384,"O",IF(C12=$AE$384,"O",IF(C12=$AF$384,"O",IF(C12=$AG$384,"O",IF(C12=$AH$384,"O",IF(C12=$AI$384,"O",IF(C12=$AJ$384,"O",IF(C12=$AK$384,"O",IF(C12=$AL$384,"O",IF(C12=$AM$384,"O","X"))))))))))))))))))</f>
        <v>X</v>
      </c>
      <c r="D2578" s="58" t="str">
        <f t="shared" si="2431"/>
        <v>X</v>
      </c>
      <c r="E2578" s="58" t="str">
        <f t="shared" si="2431"/>
        <v>X</v>
      </c>
      <c r="F2578" s="58" t="str">
        <f t="shared" si="2431"/>
        <v>X</v>
      </c>
      <c r="G2578" s="58" t="str">
        <f t="shared" si="2431"/>
        <v>X</v>
      </c>
      <c r="H2578" s="58" t="str">
        <f t="shared" si="2431"/>
        <v>X</v>
      </c>
      <c r="I2578" s="58" t="str">
        <f t="shared" si="2431"/>
        <v>X</v>
      </c>
      <c r="J2578" s="58" t="str">
        <f t="shared" si="2431"/>
        <v>X</v>
      </c>
      <c r="K2578" s="58" t="str">
        <f t="shared" si="2431"/>
        <v>X</v>
      </c>
      <c r="L2578" s="58" t="str">
        <f t="shared" si="2431"/>
        <v>X</v>
      </c>
      <c r="M2578" s="58" t="str">
        <f t="shared" si="2431"/>
        <v>X</v>
      </c>
      <c r="N2578" s="58" t="str">
        <f t="shared" si="2431"/>
        <v>X</v>
      </c>
      <c r="O2578" s="58" t="str">
        <f t="shared" si="2431"/>
        <v>X</v>
      </c>
      <c r="P2578" s="58" t="str">
        <f t="shared" si="2431"/>
        <v>X</v>
      </c>
      <c r="Q2578" s="58" t="str">
        <f t="shared" si="2431"/>
        <v>X</v>
      </c>
    </row>
    <row r="2579" spans="1:17">
      <c r="A2579" s="781"/>
      <c r="B2579" s="30" t="s">
        <v>46</v>
      </c>
      <c r="C2579" s="47">
        <f>COUNTIF(C2573:C2578,"O")</f>
        <v>3</v>
      </c>
      <c r="D2579" s="47">
        <f t="shared" ref="D2579:P2579" si="2432">COUNTIF(D2573:D2578,"O")</f>
        <v>3</v>
      </c>
      <c r="E2579" s="47">
        <f t="shared" si="2432"/>
        <v>3</v>
      </c>
      <c r="F2579" s="47">
        <f t="shared" si="2432"/>
        <v>3</v>
      </c>
      <c r="G2579" s="47">
        <f t="shared" si="2432"/>
        <v>3</v>
      </c>
      <c r="H2579" s="47">
        <f t="shared" si="2432"/>
        <v>3</v>
      </c>
      <c r="I2579" s="47">
        <f t="shared" si="2432"/>
        <v>3</v>
      </c>
      <c r="J2579" s="47">
        <f t="shared" si="2432"/>
        <v>3</v>
      </c>
      <c r="K2579" s="47">
        <f t="shared" si="2432"/>
        <v>3</v>
      </c>
      <c r="L2579" s="47">
        <f t="shared" si="2432"/>
        <v>3</v>
      </c>
      <c r="M2579" s="47">
        <f t="shared" si="2432"/>
        <v>3</v>
      </c>
      <c r="N2579" s="47">
        <f t="shared" si="2432"/>
        <v>3</v>
      </c>
      <c r="O2579" s="47">
        <f t="shared" si="2432"/>
        <v>3</v>
      </c>
      <c r="P2579" s="47">
        <f t="shared" si="2432"/>
        <v>3</v>
      </c>
      <c r="Q2579" s="47">
        <f>COUNTIF(Q2573:Q2578,"O")</f>
        <v>3</v>
      </c>
    </row>
    <row r="2580" spans="1:17">
      <c r="A2580" s="22">
        <v>369</v>
      </c>
      <c r="B2580" s="154"/>
      <c r="C2580" s="58" t="str">
        <f>C2565&amp;C2572&amp;C2579</f>
        <v>213</v>
      </c>
      <c r="D2580" s="58" t="str">
        <f t="shared" ref="D2580:M2580" si="2433">D2565&amp;D2572&amp;D2579</f>
        <v>213</v>
      </c>
      <c r="E2580" s="58" t="str">
        <f t="shared" si="2433"/>
        <v>213</v>
      </c>
      <c r="F2580" s="58" t="str">
        <f t="shared" si="2433"/>
        <v>213</v>
      </c>
      <c r="G2580" s="58" t="str">
        <f t="shared" si="2433"/>
        <v>213</v>
      </c>
      <c r="H2580" s="58" t="str">
        <f t="shared" si="2433"/>
        <v>213</v>
      </c>
      <c r="I2580" s="58" t="str">
        <f t="shared" si="2433"/>
        <v>213</v>
      </c>
      <c r="J2580" s="58" t="str">
        <f t="shared" si="2433"/>
        <v>213</v>
      </c>
      <c r="K2580" s="58" t="str">
        <f t="shared" si="2433"/>
        <v>213</v>
      </c>
      <c r="L2580" s="58" t="str">
        <f t="shared" si="2433"/>
        <v>213</v>
      </c>
      <c r="M2580" s="58" t="str">
        <f t="shared" si="2433"/>
        <v>213</v>
      </c>
      <c r="N2580" s="58" t="str">
        <f>N2565&amp;N2572&amp;N2579</f>
        <v>213</v>
      </c>
      <c r="O2580" s="58" t="str">
        <f>O2565&amp;O2572&amp;O2579</f>
        <v>213</v>
      </c>
      <c r="P2580" s="58" t="str">
        <f>P2565&amp;P2572&amp;P2579</f>
        <v>213</v>
      </c>
      <c r="Q2580" s="58" t="str">
        <f>Q2565&amp;Q2572&amp;Q2579</f>
        <v>213</v>
      </c>
    </row>
    <row r="2581" spans="1:17">
      <c r="A2581" s="779">
        <v>370</v>
      </c>
      <c r="B2581" s="58" t="s">
        <v>32</v>
      </c>
      <c r="C2581" s="58" t="str">
        <f t="shared" ref="C2581:Q2581" si="2434">IF(C7=$V$386,"O",IF(C7=$W$386,"O",IF(C7=$X$386,"O",IF(C7=$Y$386,"O",IF(C7=$Z$386,"O",IF(C7=$AA$386,"O",IF(C7=$AB$386,"O",IF(C7=$AC$386,"O",IF(C7=$AD$386,"O",IF(C7=$AE$386,"O",IF(C7=$AF$386,"O",IF(C7=$AG$386,"O",IF(C7=$AH$386,"O",IF(C7=$AI$386,"O","X"))))))))))))))</f>
        <v>X</v>
      </c>
      <c r="D2581" s="58" t="str">
        <f t="shared" si="2434"/>
        <v>X</v>
      </c>
      <c r="E2581" s="58" t="str">
        <f t="shared" si="2434"/>
        <v>X</v>
      </c>
      <c r="F2581" s="58" t="str">
        <f t="shared" si="2434"/>
        <v>X</v>
      </c>
      <c r="G2581" s="58" t="str">
        <f t="shared" si="2434"/>
        <v>X</v>
      </c>
      <c r="H2581" s="58" t="str">
        <f t="shared" si="2434"/>
        <v>X</v>
      </c>
      <c r="I2581" s="58" t="str">
        <f t="shared" si="2434"/>
        <v>X</v>
      </c>
      <c r="J2581" s="58" t="str">
        <f t="shared" si="2434"/>
        <v>X</v>
      </c>
      <c r="K2581" s="58" t="str">
        <f t="shared" si="2434"/>
        <v>X</v>
      </c>
      <c r="L2581" s="58" t="str">
        <f t="shared" si="2434"/>
        <v>X</v>
      </c>
      <c r="M2581" s="58" t="str">
        <f t="shared" si="2434"/>
        <v>X</v>
      </c>
      <c r="N2581" s="58" t="str">
        <f t="shared" si="2434"/>
        <v>X</v>
      </c>
      <c r="O2581" s="58" t="str">
        <f t="shared" si="2434"/>
        <v>X</v>
      </c>
      <c r="P2581" s="58" t="str">
        <f t="shared" si="2434"/>
        <v>X</v>
      </c>
      <c r="Q2581" s="58" t="str">
        <f t="shared" si="2434"/>
        <v>X</v>
      </c>
    </row>
    <row r="2582" spans="1:17">
      <c r="A2582" s="780"/>
      <c r="B2582" s="58" t="s">
        <v>33</v>
      </c>
      <c r="C2582" s="58" t="str">
        <f t="shared" ref="C2582:Q2582" si="2435">IF(C8=$V$386,"O",IF(C8=$W$386,"O",IF(C8=$X$386,"O",IF(C8=$Y$386,"O",IF(C8=$Z$386,"O",IF(C8=$AA$386,"O",IF(C8=$AB$386,"O",IF(C8=$AC$386,"O",IF(C8=$AD$386,"O",IF(C8=$AE$386,"O",IF(C8=$AF$386,"O",IF(C8=$AG$386,"O",IF(C8=$AH$386,"O",IF(C8=$AI$386,"O","X"))))))))))))))</f>
        <v>X</v>
      </c>
      <c r="D2582" s="58" t="str">
        <f t="shared" si="2435"/>
        <v>X</v>
      </c>
      <c r="E2582" s="58" t="str">
        <f t="shared" si="2435"/>
        <v>X</v>
      </c>
      <c r="F2582" s="58" t="str">
        <f t="shared" si="2435"/>
        <v>X</v>
      </c>
      <c r="G2582" s="58" t="str">
        <f t="shared" si="2435"/>
        <v>X</v>
      </c>
      <c r="H2582" s="58" t="str">
        <f t="shared" si="2435"/>
        <v>X</v>
      </c>
      <c r="I2582" s="58" t="str">
        <f t="shared" si="2435"/>
        <v>X</v>
      </c>
      <c r="J2582" s="58" t="str">
        <f t="shared" si="2435"/>
        <v>X</v>
      </c>
      <c r="K2582" s="58" t="str">
        <f t="shared" si="2435"/>
        <v>X</v>
      </c>
      <c r="L2582" s="58" t="str">
        <f t="shared" si="2435"/>
        <v>X</v>
      </c>
      <c r="M2582" s="58" t="str">
        <f t="shared" si="2435"/>
        <v>X</v>
      </c>
      <c r="N2582" s="58" t="str">
        <f t="shared" si="2435"/>
        <v>X</v>
      </c>
      <c r="O2582" s="58" t="str">
        <f t="shared" si="2435"/>
        <v>X</v>
      </c>
      <c r="P2582" s="58" t="str">
        <f t="shared" si="2435"/>
        <v>X</v>
      </c>
      <c r="Q2582" s="58" t="str">
        <f t="shared" si="2435"/>
        <v>X</v>
      </c>
    </row>
    <row r="2583" spans="1:17">
      <c r="A2583" s="780"/>
      <c r="B2583" s="58" t="s">
        <v>34</v>
      </c>
      <c r="C2583" s="58" t="str">
        <f t="shared" ref="C2583:Q2583" si="2436">IF(C9=$V$386,"O",IF(C9=$W$386,"O",IF(C9=$X$386,"O",IF(C9=$Y$386,"O",IF(C9=$Z$386,"O",IF(C9=$AA$386,"O",IF(C9=$AB$386,"O",IF(C9=$AC$386,"O",IF(C9=$AD$386,"O",IF(C9=$AE$386,"O",IF(C9=$AF$386,"O",IF(C9=$AG$386,"O",IF(C9=$AH$386,"O",IF(C9=$AI$386,"O","X"))))))))))))))</f>
        <v>X</v>
      </c>
      <c r="D2583" s="58" t="str">
        <f t="shared" si="2436"/>
        <v>X</v>
      </c>
      <c r="E2583" s="58" t="str">
        <f t="shared" si="2436"/>
        <v>X</v>
      </c>
      <c r="F2583" s="58" t="str">
        <f t="shared" si="2436"/>
        <v>X</v>
      </c>
      <c r="G2583" s="58" t="str">
        <f t="shared" si="2436"/>
        <v>X</v>
      </c>
      <c r="H2583" s="58" t="str">
        <f t="shared" si="2436"/>
        <v>X</v>
      </c>
      <c r="I2583" s="58" t="str">
        <f t="shared" si="2436"/>
        <v>X</v>
      </c>
      <c r="J2583" s="58" t="str">
        <f t="shared" si="2436"/>
        <v>X</v>
      </c>
      <c r="K2583" s="58" t="str">
        <f t="shared" si="2436"/>
        <v>X</v>
      </c>
      <c r="L2583" s="58" t="str">
        <f t="shared" si="2436"/>
        <v>X</v>
      </c>
      <c r="M2583" s="58" t="str">
        <f t="shared" si="2436"/>
        <v>X</v>
      </c>
      <c r="N2583" s="58" t="str">
        <f>IF(N9=$V$386,"O",IF(N9=$W$386,"O",IF(N9=$X$386,"O",IF(N9=$Y$386,"O",IF(N9=$Z$386,"O",IF(N9=$AA$386,"O",IF(N9=$AB$386,"O",IF(N9=$AC$386,"O",IF(N9=$AD$386,"O",IF(N9=$AE$386,"O",IF(N9=$AF$386,"O",IF(N9=$AG$386,"O",IF(N9=$AH$386,"O",IF(N9=$AI$386,"O","X"))))))))))))))</f>
        <v>X</v>
      </c>
      <c r="O2583" s="58" t="str">
        <f t="shared" si="2436"/>
        <v>X</v>
      </c>
      <c r="P2583" s="58" t="str">
        <f t="shared" si="2436"/>
        <v>X</v>
      </c>
      <c r="Q2583" s="58" t="str">
        <f t="shared" si="2436"/>
        <v>X</v>
      </c>
    </row>
    <row r="2584" spans="1:17">
      <c r="A2584" s="780"/>
      <c r="B2584" s="58" t="s">
        <v>35</v>
      </c>
      <c r="C2584" s="58" t="str">
        <f t="shared" ref="C2584:Q2584" si="2437">IF(C10=$V$386,"O",IF(C10=$W$386,"O",IF(C10=$X$386,"O",IF(C10=$Y$386,"O",IF(C10=$Z$386,"O",IF(C10=$AA$386,"O",IF(C10=$AB$386,"O",IF(C10=$AC$386,"O",IF(C10=$AD$386,"O",IF(C10=$AE$386,"O",IF(C10=$AF$386,"O",IF(C10=$AG$386,"O",IF(C10=$AH$386,"O",IF(C10=$AI$386,"O","X"))))))))))))))</f>
        <v>X</v>
      </c>
      <c r="D2584" s="58" t="str">
        <f t="shared" si="2437"/>
        <v>X</v>
      </c>
      <c r="E2584" s="58" t="str">
        <f t="shared" si="2437"/>
        <v>X</v>
      </c>
      <c r="F2584" s="58" t="str">
        <f t="shared" si="2437"/>
        <v>X</v>
      </c>
      <c r="G2584" s="58" t="str">
        <f t="shared" si="2437"/>
        <v>X</v>
      </c>
      <c r="H2584" s="58" t="str">
        <f t="shared" si="2437"/>
        <v>X</v>
      </c>
      <c r="I2584" s="58" t="str">
        <f t="shared" si="2437"/>
        <v>X</v>
      </c>
      <c r="J2584" s="58" t="str">
        <f t="shared" si="2437"/>
        <v>X</v>
      </c>
      <c r="K2584" s="58" t="str">
        <f t="shared" si="2437"/>
        <v>X</v>
      </c>
      <c r="L2584" s="58" t="str">
        <f t="shared" si="2437"/>
        <v>X</v>
      </c>
      <c r="M2584" s="58" t="str">
        <f t="shared" si="2437"/>
        <v>X</v>
      </c>
      <c r="N2584" s="58" t="str">
        <f t="shared" si="2437"/>
        <v>X</v>
      </c>
      <c r="O2584" s="58" t="str">
        <f t="shared" si="2437"/>
        <v>X</v>
      </c>
      <c r="P2584" s="58" t="str">
        <f t="shared" si="2437"/>
        <v>X</v>
      </c>
      <c r="Q2584" s="58" t="str">
        <f t="shared" si="2437"/>
        <v>X</v>
      </c>
    </row>
    <row r="2585" spans="1:17">
      <c r="A2585" s="780"/>
      <c r="B2585" s="58" t="s">
        <v>36</v>
      </c>
      <c r="C2585" s="58" t="str">
        <f t="shared" ref="C2585:Q2585" si="2438">IF(C11=$V$386,"O",IF(C11=$W$386,"O",IF(C11=$X$386,"O",IF(C11=$Y$386,"O",IF(C11=$Z$386,"O",IF(C11=$AA$386,"O",IF(C11=$AB$386,"O",IF(C11=$AC$386,"O",IF(C11=$AD$386,"O",IF(C11=$AE$386,"O",IF(C11=$AF$386,"O",IF(C11=$AG$386,"O",IF(C11=$AH$386,"O",IF(C11=$AI$386,"O","X"))))))))))))))</f>
        <v>X</v>
      </c>
      <c r="D2585" s="58" t="str">
        <f t="shared" si="2438"/>
        <v>X</v>
      </c>
      <c r="E2585" s="58" t="str">
        <f t="shared" si="2438"/>
        <v>X</v>
      </c>
      <c r="F2585" s="58" t="str">
        <f t="shared" si="2438"/>
        <v>X</v>
      </c>
      <c r="G2585" s="58" t="str">
        <f t="shared" si="2438"/>
        <v>X</v>
      </c>
      <c r="H2585" s="58" t="str">
        <f t="shared" si="2438"/>
        <v>X</v>
      </c>
      <c r="I2585" s="58" t="str">
        <f t="shared" si="2438"/>
        <v>X</v>
      </c>
      <c r="J2585" s="58" t="str">
        <f t="shared" si="2438"/>
        <v>X</v>
      </c>
      <c r="K2585" s="58" t="str">
        <f t="shared" si="2438"/>
        <v>X</v>
      </c>
      <c r="L2585" s="58" t="str">
        <f t="shared" si="2438"/>
        <v>X</v>
      </c>
      <c r="M2585" s="58" t="str">
        <f t="shared" si="2438"/>
        <v>X</v>
      </c>
      <c r="N2585" s="58" t="str">
        <f t="shared" si="2438"/>
        <v>X</v>
      </c>
      <c r="O2585" s="58" t="str">
        <f t="shared" si="2438"/>
        <v>X</v>
      </c>
      <c r="P2585" s="58" t="str">
        <f t="shared" si="2438"/>
        <v>X</v>
      </c>
      <c r="Q2585" s="58" t="str">
        <f t="shared" si="2438"/>
        <v>X</v>
      </c>
    </row>
    <row r="2586" spans="1:17">
      <c r="A2586" s="780"/>
      <c r="B2586" s="58" t="s">
        <v>21</v>
      </c>
      <c r="C2586" s="58" t="str">
        <f t="shared" ref="C2586:Q2586" si="2439">IF(C12=$V$386,"O",IF(C12=$W$386,"O",IF(C12=$X$386,"O",IF(C12=$Y$386,"O",IF(C12=$Z$386,"O",IF(C12=$AA$386,"O",IF(C12=$AB$386,"O",IF(C12=$AC$386,"O",IF(C12=$AD$386,"O",IF(C12=$AE$386,"O",IF(C12=$AF$386,"O",IF(C12=$AG$386,"O",IF(C12=$AH$386,"O",IF(C12=$AI$386,"O","X"))))))))))))))</f>
        <v>X</v>
      </c>
      <c r="D2586" s="58" t="str">
        <f t="shared" si="2439"/>
        <v>X</v>
      </c>
      <c r="E2586" s="58" t="str">
        <f t="shared" si="2439"/>
        <v>X</v>
      </c>
      <c r="F2586" s="58" t="str">
        <f t="shared" si="2439"/>
        <v>X</v>
      </c>
      <c r="G2586" s="58" t="str">
        <f t="shared" si="2439"/>
        <v>X</v>
      </c>
      <c r="H2586" s="58" t="str">
        <f t="shared" si="2439"/>
        <v>X</v>
      </c>
      <c r="I2586" s="58" t="str">
        <f t="shared" si="2439"/>
        <v>X</v>
      </c>
      <c r="J2586" s="58" t="str">
        <f t="shared" si="2439"/>
        <v>X</v>
      </c>
      <c r="K2586" s="58" t="str">
        <f t="shared" si="2439"/>
        <v>X</v>
      </c>
      <c r="L2586" s="58" t="str">
        <f t="shared" si="2439"/>
        <v>X</v>
      </c>
      <c r="M2586" s="58" t="str">
        <f t="shared" si="2439"/>
        <v>X</v>
      </c>
      <c r="N2586" s="58" t="str">
        <f t="shared" si="2439"/>
        <v>X</v>
      </c>
      <c r="O2586" s="58" t="str">
        <f t="shared" si="2439"/>
        <v>X</v>
      </c>
      <c r="P2586" s="58" t="str">
        <f t="shared" si="2439"/>
        <v>X</v>
      </c>
      <c r="Q2586" s="58" t="str">
        <f t="shared" si="2439"/>
        <v>X</v>
      </c>
    </row>
    <row r="2587" spans="1:17">
      <c r="A2587" s="781"/>
      <c r="B2587" s="30" t="s">
        <v>46</v>
      </c>
      <c r="C2587" s="47">
        <f>COUNTIF(C2581:C2586,"O")</f>
        <v>0</v>
      </c>
      <c r="D2587" s="47">
        <f t="shared" ref="D2587:P2587" si="2440">COUNTIF(D2581:D2586,"O")</f>
        <v>0</v>
      </c>
      <c r="E2587" s="47">
        <f t="shared" si="2440"/>
        <v>0</v>
      </c>
      <c r="F2587" s="47">
        <f t="shared" si="2440"/>
        <v>0</v>
      </c>
      <c r="G2587" s="47">
        <f t="shared" si="2440"/>
        <v>0</v>
      </c>
      <c r="H2587" s="47">
        <f t="shared" si="2440"/>
        <v>0</v>
      </c>
      <c r="I2587" s="47">
        <f t="shared" si="2440"/>
        <v>0</v>
      </c>
      <c r="J2587" s="47">
        <f t="shared" si="2440"/>
        <v>0</v>
      </c>
      <c r="K2587" s="47">
        <f t="shared" si="2440"/>
        <v>0</v>
      </c>
      <c r="L2587" s="47">
        <f t="shared" si="2440"/>
        <v>0</v>
      </c>
      <c r="M2587" s="47">
        <f t="shared" si="2440"/>
        <v>0</v>
      </c>
      <c r="N2587" s="47">
        <f t="shared" si="2440"/>
        <v>0</v>
      </c>
      <c r="O2587" s="47">
        <f t="shared" si="2440"/>
        <v>0</v>
      </c>
      <c r="P2587" s="47">
        <f t="shared" si="2440"/>
        <v>0</v>
      </c>
      <c r="Q2587" s="47">
        <f>COUNTIF(Q2581:Q2586,"O")</f>
        <v>0</v>
      </c>
    </row>
    <row r="2588" spans="1:17">
      <c r="A2588" s="779">
        <v>371</v>
      </c>
      <c r="B2588" s="58" t="s">
        <v>32</v>
      </c>
      <c r="C2588" s="58" t="str">
        <f t="shared" ref="C2588:Q2588" si="2441">IF(C7=$V$387,"O",IF(C7=$W$387,"O",IF(C7=$X$387,"O",IF(C7=$Y$387,"O",IF(C7=$Z$387,"O",IF(C7=$AA$387,"O",IF(C7=$AB$387,"O",IF(C7=$AC$387,"O",IF(C7=$AD$387,"O",IF(C7=$AE$387,"O",IF(C7=$AF$387,"O",IF(C7=$AG$387,"O",IF(C7=$AH$387,"O",IF(C7=$AI$387,"O","X"))))))))))))))</f>
        <v>O</v>
      </c>
      <c r="D2588" s="58" t="str">
        <f t="shared" si="2441"/>
        <v>O</v>
      </c>
      <c r="E2588" s="58" t="str">
        <f t="shared" si="2441"/>
        <v>O</v>
      </c>
      <c r="F2588" s="58" t="str">
        <f t="shared" si="2441"/>
        <v>O</v>
      </c>
      <c r="G2588" s="58" t="str">
        <f t="shared" si="2441"/>
        <v>O</v>
      </c>
      <c r="H2588" s="58" t="str">
        <f t="shared" si="2441"/>
        <v>O</v>
      </c>
      <c r="I2588" s="58" t="str">
        <f t="shared" si="2441"/>
        <v>O</v>
      </c>
      <c r="J2588" s="58" t="str">
        <f t="shared" si="2441"/>
        <v>O</v>
      </c>
      <c r="K2588" s="58" t="str">
        <f t="shared" si="2441"/>
        <v>O</v>
      </c>
      <c r="L2588" s="58" t="str">
        <f t="shared" si="2441"/>
        <v>O</v>
      </c>
      <c r="M2588" s="58" t="str">
        <f t="shared" si="2441"/>
        <v>O</v>
      </c>
      <c r="N2588" s="58" t="str">
        <f t="shared" si="2441"/>
        <v>O</v>
      </c>
      <c r="O2588" s="58" t="str">
        <f t="shared" si="2441"/>
        <v>O</v>
      </c>
      <c r="P2588" s="58" t="str">
        <f t="shared" si="2441"/>
        <v>O</v>
      </c>
      <c r="Q2588" s="58" t="str">
        <f t="shared" si="2441"/>
        <v>O</v>
      </c>
    </row>
    <row r="2589" spans="1:17">
      <c r="A2589" s="780"/>
      <c r="B2589" s="58" t="s">
        <v>33</v>
      </c>
      <c r="C2589" s="58" t="str">
        <f t="shared" ref="C2589:Q2589" si="2442">IF(C8=$V$387,"O",IF(C8=$W$387,"O",IF(C8=$X$387,"O",IF(C8=$Y$387,"O",IF(C8=$Z$387,"O",IF(C8=$AA$387,"O",IF(C8=$AB$387,"O",IF(C8=$AC$387,"O",IF(C8=$AD$387,"O",IF(C8=$AE$387,"O",IF(C8=$AF$387,"O",IF(C8=$AG$387,"O",IF(C8=$AH$387,"O",IF(C8=$AI$387,"O","X"))))))))))))))</f>
        <v>O</v>
      </c>
      <c r="D2589" s="58" t="str">
        <f t="shared" si="2442"/>
        <v>O</v>
      </c>
      <c r="E2589" s="58" t="str">
        <f t="shared" si="2442"/>
        <v>O</v>
      </c>
      <c r="F2589" s="58" t="str">
        <f t="shared" si="2442"/>
        <v>O</v>
      </c>
      <c r="G2589" s="58" t="str">
        <f t="shared" si="2442"/>
        <v>O</v>
      </c>
      <c r="H2589" s="58" t="str">
        <f t="shared" si="2442"/>
        <v>O</v>
      </c>
      <c r="I2589" s="58" t="str">
        <f t="shared" si="2442"/>
        <v>O</v>
      </c>
      <c r="J2589" s="58" t="str">
        <f t="shared" si="2442"/>
        <v>O</v>
      </c>
      <c r="K2589" s="58" t="str">
        <f t="shared" si="2442"/>
        <v>O</v>
      </c>
      <c r="L2589" s="58" t="str">
        <f t="shared" si="2442"/>
        <v>O</v>
      </c>
      <c r="M2589" s="58" t="str">
        <f t="shared" si="2442"/>
        <v>O</v>
      </c>
      <c r="N2589" s="58" t="str">
        <f t="shared" si="2442"/>
        <v>O</v>
      </c>
      <c r="O2589" s="58" t="str">
        <f t="shared" si="2442"/>
        <v>O</v>
      </c>
      <c r="P2589" s="58" t="str">
        <f t="shared" si="2442"/>
        <v>O</v>
      </c>
      <c r="Q2589" s="58" t="str">
        <f t="shared" si="2442"/>
        <v>O</v>
      </c>
    </row>
    <row r="2590" spans="1:17">
      <c r="A2590" s="780"/>
      <c r="B2590" s="58" t="s">
        <v>34</v>
      </c>
      <c r="C2590" s="58" t="str">
        <f t="shared" ref="C2590:Q2590" si="2443">IF(C9=$V$387,"O",IF(C9=$W$387,"O",IF(C9=$X$387,"O",IF(C9=$Y$387,"O",IF(C9=$Z$387,"O",IF(C9=$AA$387,"O",IF(C9=$AB$387,"O",IF(C9=$AC$387,"O",IF(C9=$AD$387,"O",IF(C9=$AE$387,"O",IF(C9=$AF$387,"O",IF(C9=$AG$387,"O",IF(C9=$AH$387,"O",IF(C9=$AI$387,"O","X"))))))))))))))</f>
        <v>X</v>
      </c>
      <c r="D2590" s="58" t="str">
        <f>IF(D9=$V$387,"O",IF(D9=$W$387,"O",IF(D9=$X$387,"O",IF(D9=$Y$387,"O",IF(D9=$Z$387,"O",IF(D9=$AA$387,"O",IF(D9=$AB$387,"O",IF(D9=$AC$387,"O",IF(D9=$AD$387,"O",IF(D9=$AE$387,"O",IF(D9=$AF$387,"O",IF(D9=$AG$387,"O",IF(D9=$AH$387,"O",IF(D9=$AI$387,"O","X"))))))))))))))</f>
        <v>X</v>
      </c>
      <c r="E2590" s="58" t="str">
        <f t="shared" si="2443"/>
        <v>X</v>
      </c>
      <c r="F2590" s="58" t="str">
        <f t="shared" si="2443"/>
        <v>X</v>
      </c>
      <c r="G2590" s="58" t="str">
        <f t="shared" si="2443"/>
        <v>X</v>
      </c>
      <c r="H2590" s="58" t="str">
        <f t="shared" si="2443"/>
        <v>X</v>
      </c>
      <c r="I2590" s="58" t="str">
        <f t="shared" si="2443"/>
        <v>X</v>
      </c>
      <c r="J2590" s="58" t="str">
        <f t="shared" si="2443"/>
        <v>X</v>
      </c>
      <c r="K2590" s="58" t="str">
        <f t="shared" si="2443"/>
        <v>X</v>
      </c>
      <c r="L2590" s="58" t="str">
        <f t="shared" si="2443"/>
        <v>X</v>
      </c>
      <c r="M2590" s="58" t="str">
        <f t="shared" si="2443"/>
        <v>X</v>
      </c>
      <c r="N2590" s="58" t="str">
        <f t="shared" si="2443"/>
        <v>X</v>
      </c>
      <c r="O2590" s="58" t="str">
        <f t="shared" si="2443"/>
        <v>X</v>
      </c>
      <c r="P2590" s="58" t="str">
        <f t="shared" si="2443"/>
        <v>X</v>
      </c>
      <c r="Q2590" s="58" t="str">
        <f t="shared" si="2443"/>
        <v>X</v>
      </c>
    </row>
    <row r="2591" spans="1:17">
      <c r="A2591" s="780"/>
      <c r="B2591" s="58" t="s">
        <v>35</v>
      </c>
      <c r="C2591" s="58" t="str">
        <f t="shared" ref="C2591:Q2591" si="2444">IF(C10=$V$387,"O",IF(C10=$W$387,"O",IF(C10=$X$387,"O",IF(C10=$Y$387,"O",IF(C10=$Z$387,"O",IF(C10=$AA$387,"O",IF(C10=$AB$387,"O",IF(C10=$AC$387,"O",IF(C10=$AD$387,"O",IF(C10=$AE$387,"O",IF(C10=$AF$387,"O",IF(C10=$AG$387,"O",IF(C10=$AH$387,"O",IF(C10=$AI$387,"O","X"))))))))))))))</f>
        <v>X</v>
      </c>
      <c r="D2591" s="58" t="str">
        <f t="shared" si="2444"/>
        <v>X</v>
      </c>
      <c r="E2591" s="58" t="str">
        <f t="shared" si="2444"/>
        <v>X</v>
      </c>
      <c r="F2591" s="58" t="str">
        <f t="shared" si="2444"/>
        <v>X</v>
      </c>
      <c r="G2591" s="58" t="str">
        <f t="shared" si="2444"/>
        <v>X</v>
      </c>
      <c r="H2591" s="58" t="str">
        <f t="shared" si="2444"/>
        <v>X</v>
      </c>
      <c r="I2591" s="58" t="str">
        <f t="shared" si="2444"/>
        <v>X</v>
      </c>
      <c r="J2591" s="58" t="str">
        <f t="shared" si="2444"/>
        <v>X</v>
      </c>
      <c r="K2591" s="58" t="str">
        <f t="shared" si="2444"/>
        <v>X</v>
      </c>
      <c r="L2591" s="58" t="str">
        <f t="shared" si="2444"/>
        <v>X</v>
      </c>
      <c r="M2591" s="58" t="str">
        <f t="shared" si="2444"/>
        <v>X</v>
      </c>
      <c r="N2591" s="58" t="str">
        <f t="shared" si="2444"/>
        <v>X</v>
      </c>
      <c r="O2591" s="58" t="str">
        <f t="shared" si="2444"/>
        <v>X</v>
      </c>
      <c r="P2591" s="58" t="str">
        <f t="shared" si="2444"/>
        <v>X</v>
      </c>
      <c r="Q2591" s="58" t="str">
        <f t="shared" si="2444"/>
        <v>X</v>
      </c>
    </row>
    <row r="2592" spans="1:17">
      <c r="A2592" s="780"/>
      <c r="B2592" s="58" t="s">
        <v>36</v>
      </c>
      <c r="C2592" s="58" t="str">
        <f t="shared" ref="C2592:Q2592" si="2445">IF(C11=$V$387,"O",IF(C11=$W$387,"O",IF(C11=$X$387,"O",IF(C11=$Y$387,"O",IF(C11=$Z$387,"O",IF(C11=$AA$387,"O",IF(C11=$AB$387,"O",IF(C11=$AC$387,"O",IF(C11=$AD$387,"O",IF(C11=$AE$387,"O",IF(C11=$AF$387,"O",IF(C11=$AG$387,"O",IF(C11=$AH$387,"O",IF(C11=$AI$387,"O","X"))))))))))))))</f>
        <v>X</v>
      </c>
      <c r="D2592" s="58" t="str">
        <f t="shared" si="2445"/>
        <v>X</v>
      </c>
      <c r="E2592" s="58" t="str">
        <f t="shared" si="2445"/>
        <v>X</v>
      </c>
      <c r="F2592" s="58" t="str">
        <f t="shared" si="2445"/>
        <v>X</v>
      </c>
      <c r="G2592" s="58" t="str">
        <f t="shared" si="2445"/>
        <v>X</v>
      </c>
      <c r="H2592" s="58" t="str">
        <f t="shared" si="2445"/>
        <v>X</v>
      </c>
      <c r="I2592" s="58" t="str">
        <f t="shared" si="2445"/>
        <v>X</v>
      </c>
      <c r="J2592" s="58" t="str">
        <f t="shared" si="2445"/>
        <v>X</v>
      </c>
      <c r="K2592" s="58" t="str">
        <f t="shared" si="2445"/>
        <v>X</v>
      </c>
      <c r="L2592" s="58" t="str">
        <f t="shared" si="2445"/>
        <v>X</v>
      </c>
      <c r="M2592" s="58" t="str">
        <f t="shared" si="2445"/>
        <v>X</v>
      </c>
      <c r="N2592" s="58" t="str">
        <f t="shared" si="2445"/>
        <v>X</v>
      </c>
      <c r="O2592" s="58" t="str">
        <f t="shared" si="2445"/>
        <v>X</v>
      </c>
      <c r="P2592" s="58" t="str">
        <f t="shared" si="2445"/>
        <v>X</v>
      </c>
      <c r="Q2592" s="58" t="str">
        <f t="shared" si="2445"/>
        <v>X</v>
      </c>
    </row>
    <row r="2593" spans="1:20">
      <c r="A2593" s="780"/>
      <c r="B2593" s="58" t="s">
        <v>21</v>
      </c>
      <c r="C2593" s="58" t="str">
        <f t="shared" ref="C2593:Q2593" si="2446">IF(C12=$V$387,"O",IF(C12=$W$387,"O",IF(C12=$X$387,"O",IF(C12=$Y$387,"O",IF(C12=$Z$387,"O",IF(C12=$AA$387,"O",IF(C12=$AB$387,"O",IF(C12=$AC$387,"O",IF(C12=$AD$387,"O",IF(C12=$AE$387,"O",IF(C12=$AF$387,"O",IF(C12=$AG$387,"O",IF(C12=$AH$387,"O",IF(C12=$AI$387,"O","X"))))))))))))))</f>
        <v>X</v>
      </c>
      <c r="D2593" s="58" t="str">
        <f t="shared" si="2446"/>
        <v>X</v>
      </c>
      <c r="E2593" s="58" t="str">
        <f t="shared" si="2446"/>
        <v>X</v>
      </c>
      <c r="F2593" s="58" t="str">
        <f t="shared" si="2446"/>
        <v>X</v>
      </c>
      <c r="G2593" s="58" t="str">
        <f t="shared" si="2446"/>
        <v>X</v>
      </c>
      <c r="H2593" s="58" t="str">
        <f t="shared" si="2446"/>
        <v>X</v>
      </c>
      <c r="I2593" s="58" t="str">
        <f t="shared" si="2446"/>
        <v>X</v>
      </c>
      <c r="J2593" s="58" t="str">
        <f t="shared" si="2446"/>
        <v>X</v>
      </c>
      <c r="K2593" s="58" t="str">
        <f t="shared" si="2446"/>
        <v>X</v>
      </c>
      <c r="L2593" s="58" t="str">
        <f t="shared" si="2446"/>
        <v>X</v>
      </c>
      <c r="M2593" s="58" t="str">
        <f t="shared" si="2446"/>
        <v>X</v>
      </c>
      <c r="N2593" s="58" t="str">
        <f t="shared" si="2446"/>
        <v>X</v>
      </c>
      <c r="O2593" s="58" t="str">
        <f t="shared" si="2446"/>
        <v>X</v>
      </c>
      <c r="P2593" s="58" t="str">
        <f t="shared" si="2446"/>
        <v>X</v>
      </c>
      <c r="Q2593" s="58" t="str">
        <f t="shared" si="2446"/>
        <v>X</v>
      </c>
    </row>
    <row r="2594" spans="1:20">
      <c r="A2594" s="781"/>
      <c r="B2594" s="30" t="s">
        <v>46</v>
      </c>
      <c r="C2594" s="47">
        <f>COUNTIF(C2588:C2593,"O")</f>
        <v>2</v>
      </c>
      <c r="D2594" s="47">
        <f t="shared" ref="D2594:P2594" si="2447">COUNTIF(D2588:D2593,"O")</f>
        <v>2</v>
      </c>
      <c r="E2594" s="47">
        <f t="shared" si="2447"/>
        <v>2</v>
      </c>
      <c r="F2594" s="47">
        <f t="shared" si="2447"/>
        <v>2</v>
      </c>
      <c r="G2594" s="47">
        <f t="shared" si="2447"/>
        <v>2</v>
      </c>
      <c r="H2594" s="47">
        <f t="shared" si="2447"/>
        <v>2</v>
      </c>
      <c r="I2594" s="47">
        <f t="shared" si="2447"/>
        <v>2</v>
      </c>
      <c r="J2594" s="47">
        <f t="shared" si="2447"/>
        <v>2</v>
      </c>
      <c r="K2594" s="47">
        <f t="shared" si="2447"/>
        <v>2</v>
      </c>
      <c r="L2594" s="47">
        <f t="shared" si="2447"/>
        <v>2</v>
      </c>
      <c r="M2594" s="47">
        <f t="shared" si="2447"/>
        <v>2</v>
      </c>
      <c r="N2594" s="47">
        <f t="shared" si="2447"/>
        <v>2</v>
      </c>
      <c r="O2594" s="47">
        <f t="shared" si="2447"/>
        <v>2</v>
      </c>
      <c r="P2594" s="47">
        <f t="shared" si="2447"/>
        <v>2</v>
      </c>
      <c r="Q2594" s="47">
        <f>COUNTIF(Q2588:Q2593,"O")</f>
        <v>2</v>
      </c>
    </row>
    <row r="2595" spans="1:20">
      <c r="A2595" s="779">
        <v>372</v>
      </c>
      <c r="B2595" s="58" t="s">
        <v>32</v>
      </c>
      <c r="C2595" s="58" t="str">
        <f t="shared" ref="C2595:Q2595" si="2448">IF(C7=$V$388,"O",IF(C7=$W$388,"O",IF(C7=$X$388,"O",IF(C7=$Y$388,"O",IF(C7=$Z$388,"O",IF(C7=$AA$388,"O",IF(C7=$AB$388,"O",IF(C7=$AC$388,"O",IF(C7=$AD$388,"O",IF(C7=$AE$388,"O",IF(C7=$AF$388,"O",IF(C7=$AG$388,"O",IF(C7=$AH$388,"O",IF(C7=$AI$388,"O",IF(C7=$AJ$388,"O",IF(C7=$AK$388,"O",IF(C7=$AL$388,"O","X")))))))))))))))))</f>
        <v>X</v>
      </c>
      <c r="D2595" s="58" t="str">
        <f t="shared" si="2448"/>
        <v>X</v>
      </c>
      <c r="E2595" s="58" t="str">
        <f t="shared" si="2448"/>
        <v>X</v>
      </c>
      <c r="F2595" s="58" t="str">
        <f t="shared" si="2448"/>
        <v>X</v>
      </c>
      <c r="G2595" s="58" t="str">
        <f t="shared" si="2448"/>
        <v>X</v>
      </c>
      <c r="H2595" s="58" t="str">
        <f t="shared" si="2448"/>
        <v>X</v>
      </c>
      <c r="I2595" s="58" t="str">
        <f t="shared" si="2448"/>
        <v>X</v>
      </c>
      <c r="J2595" s="58" t="str">
        <f t="shared" si="2448"/>
        <v>X</v>
      </c>
      <c r="K2595" s="58" t="str">
        <f t="shared" si="2448"/>
        <v>X</v>
      </c>
      <c r="L2595" s="58" t="str">
        <f t="shared" si="2448"/>
        <v>X</v>
      </c>
      <c r="M2595" s="58" t="str">
        <f t="shared" si="2448"/>
        <v>X</v>
      </c>
      <c r="N2595" s="58" t="str">
        <f t="shared" si="2448"/>
        <v>X</v>
      </c>
      <c r="O2595" s="58" t="str">
        <f t="shared" si="2448"/>
        <v>X</v>
      </c>
      <c r="P2595" s="58" t="str">
        <f t="shared" si="2448"/>
        <v>X</v>
      </c>
      <c r="Q2595" s="58" t="str">
        <f t="shared" si="2448"/>
        <v>X</v>
      </c>
    </row>
    <row r="2596" spans="1:20">
      <c r="A2596" s="780"/>
      <c r="B2596" s="58" t="s">
        <v>33</v>
      </c>
      <c r="C2596" s="58" t="str">
        <f t="shared" ref="C2596:Q2596" si="2449">IF(C8=$V$388,"O",IF(C8=$W$388,"O",IF(C8=$X$388,"O",IF(C8=$Y$388,"O",IF(C8=$Z$388,"O",IF(C8=$AA$388,"O",IF(C8=$AB$388,"O",IF(C8=$AC$388,"O",IF(C8=$AD$388,"O",IF(C8=$AE$388,"O",IF(C8=$AF$388,"O",IF(C8=$AG$388,"O",IF(C8=$AH$388,"O",IF(C8=$AI$388,"O",IF(C8=$AJ$388,"O",IF(C8=$AK$388,"O",IF(C8=$AL$388,"O","X")))))))))))))))))</f>
        <v>X</v>
      </c>
      <c r="D2596" s="58" t="str">
        <f t="shared" si="2449"/>
        <v>X</v>
      </c>
      <c r="E2596" s="58" t="str">
        <f t="shared" si="2449"/>
        <v>X</v>
      </c>
      <c r="F2596" s="58" t="str">
        <f t="shared" si="2449"/>
        <v>X</v>
      </c>
      <c r="G2596" s="58" t="str">
        <f t="shared" si="2449"/>
        <v>X</v>
      </c>
      <c r="H2596" s="58" t="str">
        <f t="shared" si="2449"/>
        <v>X</v>
      </c>
      <c r="I2596" s="58" t="str">
        <f t="shared" si="2449"/>
        <v>X</v>
      </c>
      <c r="J2596" s="58" t="str">
        <f t="shared" si="2449"/>
        <v>X</v>
      </c>
      <c r="K2596" s="58" t="str">
        <f t="shared" si="2449"/>
        <v>X</v>
      </c>
      <c r="L2596" s="58" t="str">
        <f t="shared" si="2449"/>
        <v>X</v>
      </c>
      <c r="M2596" s="58" t="str">
        <f t="shared" si="2449"/>
        <v>X</v>
      </c>
      <c r="N2596" s="58" t="str">
        <f t="shared" si="2449"/>
        <v>X</v>
      </c>
      <c r="O2596" s="58" t="str">
        <f t="shared" si="2449"/>
        <v>X</v>
      </c>
      <c r="P2596" s="58" t="str">
        <f t="shared" si="2449"/>
        <v>X</v>
      </c>
      <c r="Q2596" s="58" t="str">
        <f t="shared" si="2449"/>
        <v>X</v>
      </c>
    </row>
    <row r="2597" spans="1:20">
      <c r="A2597" s="780"/>
      <c r="B2597" s="58" t="s">
        <v>34</v>
      </c>
      <c r="C2597" s="58" t="str">
        <f t="shared" ref="C2597:Q2597" si="2450">IF(C9=$V$388,"O",IF(C9=$W$388,"O",IF(C9=$X$388,"O",IF(C9=$Y$388,"O",IF(C9=$Z$388,"O",IF(C9=$AA$388,"O",IF(C9=$AB$388,"O",IF(C9=$AC$388,"O",IF(C9=$AD$388,"O",IF(C9=$AE$388,"O",IF(C9=$AF$388,"O",IF(C9=$AG$388,"O",IF(C9=$AH$388,"O",IF(C9=$AI$388,"O",IF(C9=$AJ$388,"O",IF(C9=$AK$388,"O",IF(C9=$AL$388,"O","X")))))))))))))))))</f>
        <v>O</v>
      </c>
      <c r="D2597" s="58" t="str">
        <f t="shared" si="2450"/>
        <v>O</v>
      </c>
      <c r="E2597" s="58" t="str">
        <f t="shared" si="2450"/>
        <v>O</v>
      </c>
      <c r="F2597" s="58" t="str">
        <f t="shared" si="2450"/>
        <v>O</v>
      </c>
      <c r="G2597" s="58" t="str">
        <f t="shared" si="2450"/>
        <v>O</v>
      </c>
      <c r="H2597" s="58" t="str">
        <f t="shared" si="2450"/>
        <v>O</v>
      </c>
      <c r="I2597" s="58" t="str">
        <f t="shared" si="2450"/>
        <v>O</v>
      </c>
      <c r="J2597" s="58" t="str">
        <f t="shared" si="2450"/>
        <v>O</v>
      </c>
      <c r="K2597" s="58" t="str">
        <f t="shared" si="2450"/>
        <v>O</v>
      </c>
      <c r="L2597" s="58" t="str">
        <f t="shared" si="2450"/>
        <v>O</v>
      </c>
      <c r="M2597" s="58" t="str">
        <f t="shared" si="2450"/>
        <v>O</v>
      </c>
      <c r="N2597" s="58" t="str">
        <f t="shared" si="2450"/>
        <v>O</v>
      </c>
      <c r="O2597" s="58" t="str">
        <f t="shared" si="2450"/>
        <v>O</v>
      </c>
      <c r="P2597" s="58" t="str">
        <f t="shared" si="2450"/>
        <v>O</v>
      </c>
      <c r="Q2597" s="58" t="str">
        <f t="shared" si="2450"/>
        <v>O</v>
      </c>
    </row>
    <row r="2598" spans="1:20">
      <c r="A2598" s="780"/>
      <c r="B2598" s="58" t="s">
        <v>35</v>
      </c>
      <c r="C2598" s="58" t="str">
        <f t="shared" ref="C2598:Q2598" si="2451">IF(C10=$V$388,"O",IF(C10=$W$388,"O",IF(C10=$X$388,"O",IF(C10=$Y$388,"O",IF(C10=$Z$388,"O",IF(C10=$AA$388,"O",IF(C10=$AB$388,"O",IF(C10=$AC$388,"O",IF(C10=$AD$388,"O",IF(C10=$AE$388,"O",IF(C10=$AF$388,"O",IF(C10=$AG$388,"O",IF(C10=$AH$388,"O",IF(C10=$AI$388,"O",IF(C10=$AJ$388,"O",IF(C10=$AK$388,"O",IF(C10=$AL$388,"O","X")))))))))))))))))</f>
        <v>O</v>
      </c>
      <c r="D2598" s="58" t="str">
        <f t="shared" si="2451"/>
        <v>O</v>
      </c>
      <c r="E2598" s="58" t="str">
        <f t="shared" si="2451"/>
        <v>O</v>
      </c>
      <c r="F2598" s="58" t="str">
        <f t="shared" si="2451"/>
        <v>O</v>
      </c>
      <c r="G2598" s="58" t="str">
        <f t="shared" si="2451"/>
        <v>O</v>
      </c>
      <c r="H2598" s="58" t="str">
        <f t="shared" si="2451"/>
        <v>O</v>
      </c>
      <c r="I2598" s="58" t="str">
        <f t="shared" si="2451"/>
        <v>O</v>
      </c>
      <c r="J2598" s="58" t="str">
        <f t="shared" si="2451"/>
        <v>O</v>
      </c>
      <c r="K2598" s="58" t="str">
        <f t="shared" si="2451"/>
        <v>O</v>
      </c>
      <c r="L2598" s="58" t="str">
        <f t="shared" si="2451"/>
        <v>O</v>
      </c>
      <c r="M2598" s="58" t="str">
        <f>IF(M10=$V$388,"O",IF(M10=$W$388,"O",IF(M10=$X$388,"O",IF(M10=$Y$388,"O",IF(M10=$Z$388,"O",IF(M10=$AA$388,"O",IF(M10=$AB$388,"O",IF(M10=$AC$388,"O",IF(M10=$AD$388,"O",IF(M10=$AE$388,"O",IF(M10=$AF$388,"O",IF(M10=$AG$388,"O",IF(M10=$AH$388,"O",IF(M10=$AI$388,"O",IF(M10=$AJ$388,"O",IF(M10=$AK$388,"O",IF(M10=$AL$388,"O","X")))))))))))))))))</f>
        <v>O</v>
      </c>
      <c r="N2598" s="58" t="str">
        <f t="shared" si="2451"/>
        <v>O</v>
      </c>
      <c r="O2598" s="58" t="str">
        <f t="shared" si="2451"/>
        <v>O</v>
      </c>
      <c r="P2598" s="58" t="str">
        <f t="shared" si="2451"/>
        <v>O</v>
      </c>
      <c r="Q2598" s="58" t="str">
        <f t="shared" si="2451"/>
        <v>O</v>
      </c>
    </row>
    <row r="2599" spans="1:20">
      <c r="A2599" s="780"/>
      <c r="B2599" s="58" t="s">
        <v>36</v>
      </c>
      <c r="C2599" s="58" t="str">
        <f t="shared" ref="C2599:Q2599" si="2452">IF(C11=$V$388,"O",IF(C11=$W$388,"O",IF(C11=$X$388,"O",IF(C11=$Y$388,"O",IF(C11=$Z$388,"O",IF(C11=$AA$388,"O",IF(C11=$AB$388,"O",IF(C11=$AC$388,"O",IF(C11=$AD$388,"O",IF(C11=$AE$388,"O",IF(C11=$AF$388,"O",IF(C11=$AG$388,"O",IF(C11=$AH$388,"O",IF(C11=$AI$388,"O",IF(C11=$AJ$388,"O",IF(C11=$AK$388,"O",IF(C11=$AL$388,"O","X")))))))))))))))))</f>
        <v>O</v>
      </c>
      <c r="D2599" s="58" t="str">
        <f t="shared" si="2452"/>
        <v>O</v>
      </c>
      <c r="E2599" s="58" t="str">
        <f t="shared" si="2452"/>
        <v>O</v>
      </c>
      <c r="F2599" s="58" t="str">
        <f t="shared" si="2452"/>
        <v>O</v>
      </c>
      <c r="G2599" s="58" t="str">
        <f t="shared" si="2452"/>
        <v>O</v>
      </c>
      <c r="H2599" s="58" t="str">
        <f t="shared" si="2452"/>
        <v>O</v>
      </c>
      <c r="I2599" s="58" t="str">
        <f t="shared" si="2452"/>
        <v>O</v>
      </c>
      <c r="J2599" s="58" t="str">
        <f t="shared" si="2452"/>
        <v>O</v>
      </c>
      <c r="K2599" s="58" t="str">
        <f t="shared" si="2452"/>
        <v>O</v>
      </c>
      <c r="L2599" s="58" t="str">
        <f t="shared" si="2452"/>
        <v>O</v>
      </c>
      <c r="M2599" s="58" t="str">
        <f t="shared" si="2452"/>
        <v>O</v>
      </c>
      <c r="N2599" s="58" t="str">
        <f t="shared" si="2452"/>
        <v>O</v>
      </c>
      <c r="O2599" s="58" t="str">
        <f t="shared" si="2452"/>
        <v>O</v>
      </c>
      <c r="P2599" s="58" t="str">
        <f t="shared" si="2452"/>
        <v>O</v>
      </c>
      <c r="Q2599" s="58" t="str">
        <f t="shared" si="2452"/>
        <v>O</v>
      </c>
    </row>
    <row r="2600" spans="1:20">
      <c r="A2600" s="780"/>
      <c r="B2600" s="58" t="s">
        <v>21</v>
      </c>
      <c r="C2600" s="58" t="str">
        <f t="shared" ref="C2600:Q2600" si="2453">IF(C12=$V$388,"O",IF(C12=$W$388,"O",IF(C12=$X$388,"O",IF(C12=$Y$388,"O",IF(C12=$Z$388,"O",IF(C12=$AA$388,"O",IF(C12=$AB$388,"O",IF(C12=$AC$388,"O",IF(C12=$AD$388,"O",IF(C12=$AE$388,"O",IF(C12=$AF$388,"O",IF(C12=$AG$388,"O",IF(C12=$AH$388,"O",IF(C12=$AI$388,"O",IF(C12=$AJ$388,"O",IF(C12=$AK$388,"O",IF(C12=$AL$388,"O","X")))))))))))))))))</f>
        <v>O</v>
      </c>
      <c r="D2600" s="58" t="str">
        <f t="shared" si="2453"/>
        <v>O</v>
      </c>
      <c r="E2600" s="58" t="str">
        <f t="shared" si="2453"/>
        <v>O</v>
      </c>
      <c r="F2600" s="58" t="str">
        <f t="shared" si="2453"/>
        <v>O</v>
      </c>
      <c r="G2600" s="58" t="str">
        <f t="shared" si="2453"/>
        <v>O</v>
      </c>
      <c r="H2600" s="58" t="str">
        <f t="shared" si="2453"/>
        <v>O</v>
      </c>
      <c r="I2600" s="58" t="str">
        <f t="shared" si="2453"/>
        <v>O</v>
      </c>
      <c r="J2600" s="58" t="str">
        <f t="shared" si="2453"/>
        <v>O</v>
      </c>
      <c r="K2600" s="58" t="str">
        <f t="shared" si="2453"/>
        <v>O</v>
      </c>
      <c r="L2600" s="58" t="str">
        <f t="shared" si="2453"/>
        <v>O</v>
      </c>
      <c r="M2600" s="58" t="str">
        <f t="shared" si="2453"/>
        <v>O</v>
      </c>
      <c r="N2600" s="58" t="str">
        <f t="shared" si="2453"/>
        <v>O</v>
      </c>
      <c r="O2600" s="58" t="str">
        <f t="shared" si="2453"/>
        <v>O</v>
      </c>
      <c r="P2600" s="58" t="str">
        <f t="shared" si="2453"/>
        <v>O</v>
      </c>
      <c r="Q2600" s="58" t="str">
        <f t="shared" si="2453"/>
        <v>O</v>
      </c>
    </row>
    <row r="2601" spans="1:20">
      <c r="A2601" s="781"/>
      <c r="B2601" s="30" t="s">
        <v>46</v>
      </c>
      <c r="C2601" s="47">
        <f>COUNTIF(C2595:C2600,"O")</f>
        <v>4</v>
      </c>
      <c r="D2601" s="47">
        <f t="shared" ref="D2601:P2601" si="2454">COUNTIF(D2595:D2600,"O")</f>
        <v>4</v>
      </c>
      <c r="E2601" s="47">
        <f t="shared" si="2454"/>
        <v>4</v>
      </c>
      <c r="F2601" s="47">
        <f t="shared" si="2454"/>
        <v>4</v>
      </c>
      <c r="G2601" s="47">
        <f t="shared" si="2454"/>
        <v>4</v>
      </c>
      <c r="H2601" s="47">
        <f t="shared" si="2454"/>
        <v>4</v>
      </c>
      <c r="I2601" s="47">
        <f t="shared" si="2454"/>
        <v>4</v>
      </c>
      <c r="J2601" s="47">
        <f t="shared" si="2454"/>
        <v>4</v>
      </c>
      <c r="K2601" s="47">
        <f t="shared" si="2454"/>
        <v>4</v>
      </c>
      <c r="L2601" s="47">
        <f t="shared" si="2454"/>
        <v>4</v>
      </c>
      <c r="M2601" s="47">
        <f t="shared" si="2454"/>
        <v>4</v>
      </c>
      <c r="N2601" s="47">
        <f t="shared" si="2454"/>
        <v>4</v>
      </c>
      <c r="O2601" s="47">
        <f t="shared" si="2454"/>
        <v>4</v>
      </c>
      <c r="P2601" s="47">
        <f t="shared" si="2454"/>
        <v>4</v>
      </c>
      <c r="Q2601" s="47">
        <f>COUNTIF(Q2595:Q2600,"O")</f>
        <v>4</v>
      </c>
    </row>
    <row r="2602" spans="1:20">
      <c r="A2602" s="22">
        <v>373</v>
      </c>
      <c r="B2602" s="154"/>
      <c r="C2602" s="58" t="str">
        <f>C2587&amp;C2594&amp;C2601</f>
        <v>024</v>
      </c>
      <c r="D2602" s="58" t="str">
        <f t="shared" ref="D2602:M2602" si="2455">D2587&amp;D2594&amp;D2601</f>
        <v>024</v>
      </c>
      <c r="E2602" s="58" t="str">
        <f t="shared" si="2455"/>
        <v>024</v>
      </c>
      <c r="F2602" s="58" t="str">
        <f t="shared" si="2455"/>
        <v>024</v>
      </c>
      <c r="G2602" s="58" t="str">
        <f t="shared" si="2455"/>
        <v>024</v>
      </c>
      <c r="H2602" s="58" t="str">
        <f t="shared" si="2455"/>
        <v>024</v>
      </c>
      <c r="I2602" s="58" t="str">
        <f t="shared" si="2455"/>
        <v>024</v>
      </c>
      <c r="J2602" s="58" t="str">
        <f t="shared" si="2455"/>
        <v>024</v>
      </c>
      <c r="K2602" s="58" t="str">
        <f t="shared" si="2455"/>
        <v>024</v>
      </c>
      <c r="L2602" s="58" t="str">
        <f t="shared" si="2455"/>
        <v>024</v>
      </c>
      <c r="M2602" s="58" t="str">
        <f t="shared" si="2455"/>
        <v>024</v>
      </c>
      <c r="N2602" s="58" t="str">
        <f>N2587&amp;N2594&amp;N2601</f>
        <v>024</v>
      </c>
      <c r="O2602" s="58" t="str">
        <f>O2587&amp;O2594&amp;O2601</f>
        <v>024</v>
      </c>
      <c r="P2602" s="58" t="str">
        <f>P2587&amp;P2594&amp;P2601</f>
        <v>024</v>
      </c>
      <c r="Q2602" s="58" t="str">
        <f>Q2587&amp;Q2594&amp;Q2601</f>
        <v>024</v>
      </c>
    </row>
    <row r="2603" spans="1:20">
      <c r="A2603" s="779">
        <v>374</v>
      </c>
      <c r="B2603" s="58" t="s">
        <v>32</v>
      </c>
      <c r="C2603" s="58" t="str">
        <f t="shared" ref="C2603:Q2603" si="2456">IF(C7=$V$390,"O",IF(C7=$W$390,"O",IF(C7=$X$390,"O",IF(C7=$Y$390,"O",IF(C7=$Z$390,"O",IF(C7=$AA$390,"O",IF(C7=$AB$390,"O",IF(C7=$AC$390,"O",IF(C7=$AD$390,"O",IF(C7=$AE$390,"O",IF(C7=$AF$390,"O",IF(C7=$AG$390,"O",IF(C7=$AH$390,"O",IF(C7=$AI$390,"O","X"))))))))))))))</f>
        <v>X</v>
      </c>
      <c r="D2603" s="58" t="str">
        <f t="shared" si="2456"/>
        <v>X</v>
      </c>
      <c r="E2603" s="58" t="str">
        <f t="shared" si="2456"/>
        <v>X</v>
      </c>
      <c r="F2603" s="58" t="str">
        <f t="shared" si="2456"/>
        <v>X</v>
      </c>
      <c r="G2603" s="58" t="str">
        <f t="shared" si="2456"/>
        <v>X</v>
      </c>
      <c r="H2603" s="58" t="str">
        <f t="shared" si="2456"/>
        <v>X</v>
      </c>
      <c r="I2603" s="58" t="str">
        <f t="shared" si="2456"/>
        <v>X</v>
      </c>
      <c r="J2603" s="58" t="str">
        <f t="shared" si="2456"/>
        <v>X</v>
      </c>
      <c r="K2603" s="58" t="str">
        <f t="shared" si="2456"/>
        <v>X</v>
      </c>
      <c r="L2603" s="58" t="str">
        <f t="shared" si="2456"/>
        <v>X</v>
      </c>
      <c r="M2603" s="58" t="str">
        <f t="shared" si="2456"/>
        <v>X</v>
      </c>
      <c r="N2603" s="58" t="str">
        <f t="shared" si="2456"/>
        <v>X</v>
      </c>
      <c r="O2603" s="58" t="str">
        <f t="shared" si="2456"/>
        <v>X</v>
      </c>
      <c r="P2603" s="58" t="str">
        <f t="shared" si="2456"/>
        <v>X</v>
      </c>
      <c r="Q2603" s="58" t="str">
        <f t="shared" si="2456"/>
        <v>X</v>
      </c>
    </row>
    <row r="2604" spans="1:20">
      <c r="A2604" s="780"/>
      <c r="B2604" s="58" t="s">
        <v>33</v>
      </c>
      <c r="C2604" s="58" t="str">
        <f t="shared" ref="C2604:Q2604" si="2457">IF(C8=$V$390,"O",IF(C8=$W$390,"O",IF(C8=$X$390,"O",IF(C8=$Y$390,"O",IF(C8=$Z$390,"O",IF(C8=$AA$390,"O",IF(C8=$AB$390,"O",IF(C8=$AC$390,"O",IF(C8=$AD$390,"O",IF(C8=$AE$390,"O",IF(C8=$AF$390,"O",IF(C8=$AG$390,"O",IF(C8=$AH$390,"O",IF(C8=$AI$390,"O","X"))))))))))))))</f>
        <v>X</v>
      </c>
      <c r="D2604" s="58" t="str">
        <f t="shared" si="2457"/>
        <v>X</v>
      </c>
      <c r="E2604" s="58" t="str">
        <f t="shared" si="2457"/>
        <v>X</v>
      </c>
      <c r="F2604" s="58" t="str">
        <f t="shared" si="2457"/>
        <v>X</v>
      </c>
      <c r="G2604" s="58" t="str">
        <f t="shared" si="2457"/>
        <v>X</v>
      </c>
      <c r="H2604" s="58" t="str">
        <f t="shared" si="2457"/>
        <v>X</v>
      </c>
      <c r="I2604" s="58" t="str">
        <f t="shared" si="2457"/>
        <v>X</v>
      </c>
      <c r="J2604" s="58" t="str">
        <f t="shared" si="2457"/>
        <v>X</v>
      </c>
      <c r="K2604" s="58" t="str">
        <f t="shared" si="2457"/>
        <v>X</v>
      </c>
      <c r="L2604" s="58" t="str">
        <f t="shared" si="2457"/>
        <v>X</v>
      </c>
      <c r="M2604" s="58" t="str">
        <f t="shared" si="2457"/>
        <v>X</v>
      </c>
      <c r="N2604" s="58" t="str">
        <f t="shared" si="2457"/>
        <v>X</v>
      </c>
      <c r="O2604" s="58" t="str">
        <f t="shared" si="2457"/>
        <v>X</v>
      </c>
      <c r="P2604" s="58" t="str">
        <f t="shared" si="2457"/>
        <v>X</v>
      </c>
      <c r="Q2604" s="58" t="str">
        <f t="shared" si="2457"/>
        <v>X</v>
      </c>
      <c r="T2604" s="255"/>
    </row>
    <row r="2605" spans="1:20">
      <c r="A2605" s="780"/>
      <c r="B2605" s="58" t="s">
        <v>34</v>
      </c>
      <c r="C2605" s="58" t="str">
        <f t="shared" ref="C2605:Q2605" si="2458">IF(C9=$V$390,"O",IF(C9=$W$390,"O",IF(C9=$X$390,"O",IF(C9=$Y$390,"O",IF(C9=$Z$390,"O",IF(C9=$AA$390,"O",IF(C9=$AB$390,"O",IF(C9=$AC$390,"O",IF(C9=$AD$390,"O",IF(C9=$AE$390,"O",IF(C9=$AF$390,"O",IF(C9=$AG$390,"O",IF(C9=$AH$390,"O",IF(C9=$AI$390,"O","X"))))))))))))))</f>
        <v>X</v>
      </c>
      <c r="D2605" s="58" t="str">
        <f>IF(D9=$V$390,"O",IF(D9=$W$390,"O",IF(D9=$X$390,"O",IF(D9=$Y$390,"O",IF(D9=$Z$390,"O",IF(D9=$AA$390,"O",IF(D9=$AB$390,"O",IF(D9=$AC$390,"O",IF(D9=$AD$390,"O",IF(D9=$AE$390,"O",IF(D9=$AF$390,"O",IF(D9=$AG$390,"O",IF(D9=$AH$390,"O",IF(D9=$AI$390,"O","X"))))))))))))))</f>
        <v>X</v>
      </c>
      <c r="E2605" s="58" t="str">
        <f t="shared" si="2458"/>
        <v>X</v>
      </c>
      <c r="F2605" s="58" t="str">
        <f t="shared" si="2458"/>
        <v>X</v>
      </c>
      <c r="G2605" s="58" t="str">
        <f t="shared" si="2458"/>
        <v>X</v>
      </c>
      <c r="H2605" s="58" t="str">
        <f t="shared" si="2458"/>
        <v>X</v>
      </c>
      <c r="I2605" s="58" t="str">
        <f t="shared" si="2458"/>
        <v>X</v>
      </c>
      <c r="J2605" s="58" t="str">
        <f t="shared" si="2458"/>
        <v>X</v>
      </c>
      <c r="K2605" s="58" t="str">
        <f t="shared" si="2458"/>
        <v>X</v>
      </c>
      <c r="L2605" s="58" t="str">
        <f t="shared" si="2458"/>
        <v>X</v>
      </c>
      <c r="M2605" s="58" t="str">
        <f t="shared" si="2458"/>
        <v>X</v>
      </c>
      <c r="N2605" s="58" t="str">
        <f t="shared" si="2458"/>
        <v>X</v>
      </c>
      <c r="O2605" s="58" t="str">
        <f t="shared" si="2458"/>
        <v>X</v>
      </c>
      <c r="P2605" s="58" t="str">
        <f t="shared" si="2458"/>
        <v>X</v>
      </c>
      <c r="Q2605" s="58" t="str">
        <f t="shared" si="2458"/>
        <v>X</v>
      </c>
      <c r="T2605" s="257"/>
    </row>
    <row r="2606" spans="1:20">
      <c r="A2606" s="780"/>
      <c r="B2606" s="58" t="s">
        <v>35</v>
      </c>
      <c r="C2606" s="58" t="str">
        <f t="shared" ref="C2606:Q2606" si="2459">IF(C10=$V$390,"O",IF(C10=$W$390,"O",IF(C10=$X$390,"O",IF(C10=$Y$390,"O",IF(C10=$Z$390,"O",IF(C10=$AA$390,"O",IF(C10=$AB$390,"O",IF(C10=$AC$390,"O",IF(C10=$AD$390,"O",IF(C10=$AE$390,"O",IF(C10=$AF$390,"O",IF(C10=$AG$390,"O",IF(C10=$AH$390,"O",IF(C10=$AI$390,"O","X"))))))))))))))</f>
        <v>X</v>
      </c>
      <c r="D2606" s="58" t="str">
        <f t="shared" si="2459"/>
        <v>X</v>
      </c>
      <c r="E2606" s="58" t="str">
        <f t="shared" si="2459"/>
        <v>X</v>
      </c>
      <c r="F2606" s="58" t="str">
        <f t="shared" si="2459"/>
        <v>X</v>
      </c>
      <c r="G2606" s="58" t="str">
        <f t="shared" si="2459"/>
        <v>X</v>
      </c>
      <c r="H2606" s="58" t="str">
        <f t="shared" si="2459"/>
        <v>X</v>
      </c>
      <c r="I2606" s="58" t="str">
        <f t="shared" si="2459"/>
        <v>X</v>
      </c>
      <c r="J2606" s="58" t="str">
        <f t="shared" si="2459"/>
        <v>X</v>
      </c>
      <c r="K2606" s="58" t="str">
        <f t="shared" si="2459"/>
        <v>X</v>
      </c>
      <c r="L2606" s="58" t="str">
        <f t="shared" si="2459"/>
        <v>X</v>
      </c>
      <c r="M2606" s="58" t="str">
        <f t="shared" si="2459"/>
        <v>X</v>
      </c>
      <c r="N2606" s="58" t="str">
        <f t="shared" si="2459"/>
        <v>X</v>
      </c>
      <c r="O2606" s="58" t="str">
        <f t="shared" si="2459"/>
        <v>X</v>
      </c>
      <c r="P2606" s="58" t="str">
        <f t="shared" si="2459"/>
        <v>X</v>
      </c>
      <c r="Q2606" s="58" t="str">
        <f t="shared" si="2459"/>
        <v>X</v>
      </c>
      <c r="T2606" s="286"/>
    </row>
    <row r="2607" spans="1:20">
      <c r="A2607" s="780"/>
      <c r="B2607" s="58" t="s">
        <v>36</v>
      </c>
      <c r="C2607" s="58" t="str">
        <f t="shared" ref="C2607:Q2607" si="2460">IF(C11=$V$390,"O",IF(C11=$W$390,"O",IF(C11=$X$390,"O",IF(C11=$Y$390,"O",IF(C11=$Z$390,"O",IF(C11=$AA$390,"O",IF(C11=$AB$390,"O",IF(C11=$AC$390,"O",IF(C11=$AD$390,"O",IF(C11=$AE$390,"O",IF(C11=$AF$390,"O",IF(C11=$AG$390,"O",IF(C11=$AH$390,"O",IF(C11=$AI$390,"O","X"))))))))))))))</f>
        <v>X</v>
      </c>
      <c r="D2607" s="58" t="str">
        <f t="shared" si="2460"/>
        <v>X</v>
      </c>
      <c r="E2607" s="58" t="str">
        <f t="shared" si="2460"/>
        <v>X</v>
      </c>
      <c r="F2607" s="58" t="str">
        <f t="shared" si="2460"/>
        <v>X</v>
      </c>
      <c r="G2607" s="58" t="str">
        <f t="shared" si="2460"/>
        <v>X</v>
      </c>
      <c r="H2607" s="58" t="str">
        <f t="shared" si="2460"/>
        <v>X</v>
      </c>
      <c r="I2607" s="58" t="str">
        <f t="shared" si="2460"/>
        <v>X</v>
      </c>
      <c r="J2607" s="58" t="str">
        <f t="shared" si="2460"/>
        <v>X</v>
      </c>
      <c r="K2607" s="58" t="str">
        <f t="shared" si="2460"/>
        <v>X</v>
      </c>
      <c r="L2607" s="58" t="str">
        <f t="shared" si="2460"/>
        <v>X</v>
      </c>
      <c r="M2607" s="58" t="str">
        <f t="shared" si="2460"/>
        <v>X</v>
      </c>
      <c r="N2607" s="58" t="str">
        <f t="shared" si="2460"/>
        <v>X</v>
      </c>
      <c r="O2607" s="58" t="str">
        <f t="shared" si="2460"/>
        <v>X</v>
      </c>
      <c r="P2607" s="58" t="str">
        <f t="shared" si="2460"/>
        <v>X</v>
      </c>
      <c r="Q2607" s="58" t="str">
        <f t="shared" si="2460"/>
        <v>X</v>
      </c>
      <c r="T2607" s="257"/>
    </row>
    <row r="2608" spans="1:20">
      <c r="A2608" s="780"/>
      <c r="B2608" s="58" t="s">
        <v>21</v>
      </c>
      <c r="C2608" s="58" t="str">
        <f t="shared" ref="C2608:Q2608" si="2461">IF(C12=$V$390,"O",IF(C12=$W$390,"O",IF(C12=$X$390,"O",IF(C12=$Y$390,"O",IF(C12=$Z$390,"O",IF(C12=$AA$390,"O",IF(C12=$AB$390,"O",IF(C12=$AC$390,"O",IF(C12=$AD$390,"O",IF(C12=$AE$390,"O",IF(C12=$AF$390,"O",IF(C12=$AG$390,"O",IF(C12=$AH$390,"O",IF(C12=$AI$390,"O","X"))))))))))))))</f>
        <v>O</v>
      </c>
      <c r="D2608" s="58" t="str">
        <f t="shared" si="2461"/>
        <v>O</v>
      </c>
      <c r="E2608" s="58" t="str">
        <f t="shared" si="2461"/>
        <v>O</v>
      </c>
      <c r="F2608" s="58" t="str">
        <f t="shared" si="2461"/>
        <v>O</v>
      </c>
      <c r="G2608" s="58" t="str">
        <f t="shared" si="2461"/>
        <v>O</v>
      </c>
      <c r="H2608" s="58" t="str">
        <f t="shared" si="2461"/>
        <v>O</v>
      </c>
      <c r="I2608" s="58" t="str">
        <f t="shared" si="2461"/>
        <v>O</v>
      </c>
      <c r="J2608" s="58" t="str">
        <f t="shared" si="2461"/>
        <v>O</v>
      </c>
      <c r="K2608" s="58" t="str">
        <f t="shared" si="2461"/>
        <v>O</v>
      </c>
      <c r="L2608" s="58" t="str">
        <f t="shared" si="2461"/>
        <v>O</v>
      </c>
      <c r="M2608" s="58" t="str">
        <f t="shared" si="2461"/>
        <v>O</v>
      </c>
      <c r="N2608" s="58" t="str">
        <f t="shared" si="2461"/>
        <v>O</v>
      </c>
      <c r="O2608" s="58" t="str">
        <f t="shared" si="2461"/>
        <v>O</v>
      </c>
      <c r="P2608" s="58" t="str">
        <f t="shared" si="2461"/>
        <v>O</v>
      </c>
      <c r="Q2608" s="58" t="str">
        <f t="shared" si="2461"/>
        <v>O</v>
      </c>
      <c r="T2608" s="286"/>
    </row>
    <row r="2609" spans="1:20">
      <c r="A2609" s="781"/>
      <c r="B2609" s="30" t="s">
        <v>46</v>
      </c>
      <c r="C2609" s="47">
        <f>COUNTIF(C2603:C2608,"O")</f>
        <v>1</v>
      </c>
      <c r="D2609" s="47">
        <f t="shared" ref="D2609:P2609" si="2462">COUNTIF(D2603:D2608,"O")</f>
        <v>1</v>
      </c>
      <c r="E2609" s="47">
        <f t="shared" si="2462"/>
        <v>1</v>
      </c>
      <c r="F2609" s="47">
        <f t="shared" si="2462"/>
        <v>1</v>
      </c>
      <c r="G2609" s="47">
        <f t="shared" si="2462"/>
        <v>1</v>
      </c>
      <c r="H2609" s="47">
        <f t="shared" si="2462"/>
        <v>1</v>
      </c>
      <c r="I2609" s="47">
        <f t="shared" si="2462"/>
        <v>1</v>
      </c>
      <c r="J2609" s="47">
        <f t="shared" si="2462"/>
        <v>1</v>
      </c>
      <c r="K2609" s="47">
        <f t="shared" si="2462"/>
        <v>1</v>
      </c>
      <c r="L2609" s="47">
        <f t="shared" si="2462"/>
        <v>1</v>
      </c>
      <c r="M2609" s="47">
        <f t="shared" si="2462"/>
        <v>1</v>
      </c>
      <c r="N2609" s="47">
        <f t="shared" si="2462"/>
        <v>1</v>
      </c>
      <c r="O2609" s="47">
        <f t="shared" si="2462"/>
        <v>1</v>
      </c>
      <c r="P2609" s="47">
        <f t="shared" si="2462"/>
        <v>1</v>
      </c>
      <c r="Q2609" s="47">
        <f>COUNTIF(Q2603:Q2608,"O")</f>
        <v>1</v>
      </c>
      <c r="T2609" s="286"/>
    </row>
    <row r="2610" spans="1:20">
      <c r="A2610" s="779">
        <v>375</v>
      </c>
      <c r="B2610" s="58" t="s">
        <v>32</v>
      </c>
      <c r="C2610" s="58" t="str">
        <f t="shared" ref="C2610:Q2610" si="2463">IF(C7=$V$391,"O",IF(C7=$W$391,"O",IF(C7=$X$391,"O",IF(C7=$Y$391,"O",IF(C7=$Z$391,"O",IF(C7=$AA$391,"O",IF(C7=$AB$391,"O",IF(C7=$AC$391,"O",IF(C7=$AD$391,"O",IF(C7=$AE$391,"O",IF(C7=$AF$391,"O",IF(C7=$AG$391,"O",IF(C7=$AH$391,"O","X")))))))))))))</f>
        <v>O</v>
      </c>
      <c r="D2610" s="58" t="str">
        <f t="shared" si="2463"/>
        <v>O</v>
      </c>
      <c r="E2610" s="58" t="str">
        <f t="shared" si="2463"/>
        <v>O</v>
      </c>
      <c r="F2610" s="58" t="str">
        <f t="shared" si="2463"/>
        <v>O</v>
      </c>
      <c r="G2610" s="58" t="str">
        <f t="shared" si="2463"/>
        <v>O</v>
      </c>
      <c r="H2610" s="58" t="str">
        <f t="shared" si="2463"/>
        <v>O</v>
      </c>
      <c r="I2610" s="58" t="str">
        <f t="shared" si="2463"/>
        <v>O</v>
      </c>
      <c r="J2610" s="58" t="str">
        <f t="shared" si="2463"/>
        <v>O</v>
      </c>
      <c r="K2610" s="58" t="str">
        <f t="shared" si="2463"/>
        <v>O</v>
      </c>
      <c r="L2610" s="58" t="str">
        <f t="shared" si="2463"/>
        <v>O</v>
      </c>
      <c r="M2610" s="58" t="str">
        <f t="shared" si="2463"/>
        <v>O</v>
      </c>
      <c r="N2610" s="58" t="str">
        <f t="shared" si="2463"/>
        <v>O</v>
      </c>
      <c r="O2610" s="58" t="str">
        <f t="shared" si="2463"/>
        <v>O</v>
      </c>
      <c r="P2610" s="58" t="str">
        <f t="shared" si="2463"/>
        <v>O</v>
      </c>
      <c r="Q2610" s="58" t="str">
        <f t="shared" si="2463"/>
        <v>O</v>
      </c>
      <c r="T2610" s="286"/>
    </row>
    <row r="2611" spans="1:20">
      <c r="A2611" s="780"/>
      <c r="B2611" s="58" t="s">
        <v>33</v>
      </c>
      <c r="C2611" s="58" t="str">
        <f t="shared" ref="C2611:Q2611" si="2464">IF(C8=$V$391,"O",IF(C8=$W$391,"O",IF(C8=$X$391,"O",IF(C8=$Y$391,"O",IF(C8=$Z$391,"O",IF(C8=$AA$391,"O",IF(C8=$AB$391,"O",IF(C8=$AC$391,"O",IF(C8=$AD$391,"O",IF(C8=$AE$391,"O",IF(C8=$AF$391,"O",IF(C8=$AG$391,"O",IF(C8=$AH$391,"O","X")))))))))))))</f>
        <v>X</v>
      </c>
      <c r="D2611" s="58" t="str">
        <f t="shared" si="2464"/>
        <v>X</v>
      </c>
      <c r="E2611" s="58" t="str">
        <f t="shared" si="2464"/>
        <v>X</v>
      </c>
      <c r="F2611" s="58" t="str">
        <f t="shared" si="2464"/>
        <v>X</v>
      </c>
      <c r="G2611" s="58" t="str">
        <f t="shared" si="2464"/>
        <v>X</v>
      </c>
      <c r="H2611" s="58" t="str">
        <f t="shared" si="2464"/>
        <v>X</v>
      </c>
      <c r="I2611" s="58" t="str">
        <f t="shared" si="2464"/>
        <v>X</v>
      </c>
      <c r="J2611" s="58" t="str">
        <f t="shared" si="2464"/>
        <v>X</v>
      </c>
      <c r="K2611" s="58" t="str">
        <f t="shared" si="2464"/>
        <v>X</v>
      </c>
      <c r="L2611" s="58" t="str">
        <f t="shared" si="2464"/>
        <v>X</v>
      </c>
      <c r="M2611" s="58" t="str">
        <f t="shared" si="2464"/>
        <v>X</v>
      </c>
      <c r="N2611" s="58" t="str">
        <f t="shared" si="2464"/>
        <v>X</v>
      </c>
      <c r="O2611" s="58" t="str">
        <f t="shared" si="2464"/>
        <v>X</v>
      </c>
      <c r="P2611" s="58" t="str">
        <f t="shared" si="2464"/>
        <v>X</v>
      </c>
      <c r="Q2611" s="58" t="str">
        <f t="shared" si="2464"/>
        <v>X</v>
      </c>
      <c r="T2611" s="286"/>
    </row>
    <row r="2612" spans="1:20">
      <c r="A2612" s="780"/>
      <c r="B2612" s="58" t="s">
        <v>34</v>
      </c>
      <c r="C2612" s="58" t="str">
        <f t="shared" ref="C2612:Q2612" si="2465">IF(C9=$V$391,"O",IF(C9=$W$391,"O",IF(C9=$X$391,"O",IF(C9=$Y$391,"O",IF(C9=$Z$391,"O",IF(C9=$AA$391,"O",IF(C9=$AB$391,"O",IF(C9=$AC$391,"O",IF(C9=$AD$391,"O",IF(C9=$AE$391,"O",IF(C9=$AF$391,"O",IF(C9=$AG$391,"O",IF(C9=$AH$391,"O","X")))))))))))))</f>
        <v>X</v>
      </c>
      <c r="D2612" s="58" t="str">
        <f t="shared" si="2465"/>
        <v>X</v>
      </c>
      <c r="E2612" s="58" t="str">
        <f t="shared" si="2465"/>
        <v>X</v>
      </c>
      <c r="F2612" s="58" t="str">
        <f t="shared" si="2465"/>
        <v>X</v>
      </c>
      <c r="G2612" s="58" t="str">
        <f t="shared" si="2465"/>
        <v>X</v>
      </c>
      <c r="H2612" s="58" t="str">
        <f t="shared" si="2465"/>
        <v>X</v>
      </c>
      <c r="I2612" s="58" t="str">
        <f t="shared" si="2465"/>
        <v>X</v>
      </c>
      <c r="J2612" s="58" t="str">
        <f t="shared" si="2465"/>
        <v>X</v>
      </c>
      <c r="K2612" s="58" t="str">
        <f t="shared" si="2465"/>
        <v>X</v>
      </c>
      <c r="L2612" s="58" t="str">
        <f t="shared" si="2465"/>
        <v>X</v>
      </c>
      <c r="M2612" s="58" t="str">
        <f>IF(M9=$V$391,"O",IF(M9=$W$391,"O",IF(M9=$X$391,"O",IF(M9=$Y$391,"O",IF(M9=$Z$391,"O",IF(M9=$AA$391,"O",IF(M9=$AB$391,"O",IF(M9=$AC$391,"O",IF(M9=$AD$391,"O",IF(M9=$AE$391,"O",IF(M9=$AF$391,"O",IF(M9=$AG$391,"O",IF(M9=$AH$391,"O","X")))))))))))))</f>
        <v>X</v>
      </c>
      <c r="N2612" s="58" t="str">
        <f t="shared" si="2465"/>
        <v>X</v>
      </c>
      <c r="O2612" s="58" t="str">
        <f t="shared" si="2465"/>
        <v>X</v>
      </c>
      <c r="P2612" s="58" t="str">
        <f t="shared" si="2465"/>
        <v>X</v>
      </c>
      <c r="Q2612" s="58" t="str">
        <f t="shared" si="2465"/>
        <v>X</v>
      </c>
      <c r="T2612" s="257"/>
    </row>
    <row r="2613" spans="1:20">
      <c r="A2613" s="780"/>
      <c r="B2613" s="58" t="s">
        <v>35</v>
      </c>
      <c r="C2613" s="58" t="str">
        <f t="shared" ref="C2613:Q2613" si="2466">IF(C10=$V$391,"O",IF(C10=$W$391,"O",IF(C10=$X$391,"O",IF(C10=$Y$391,"O",IF(C10=$Z$391,"O",IF(C10=$AA$391,"O",IF(C10=$AB$391,"O",IF(C10=$AC$391,"O",IF(C10=$AD$391,"O",IF(C10=$AE$391,"O",IF(C10=$AF$391,"O",IF(C10=$AG$391,"O",IF(C10=$AH$391,"O","X")))))))))))))</f>
        <v>O</v>
      </c>
      <c r="D2613" s="58" t="str">
        <f t="shared" si="2466"/>
        <v>O</v>
      </c>
      <c r="E2613" s="58" t="str">
        <f t="shared" si="2466"/>
        <v>O</v>
      </c>
      <c r="F2613" s="58" t="str">
        <f t="shared" si="2466"/>
        <v>O</v>
      </c>
      <c r="G2613" s="58" t="str">
        <f t="shared" si="2466"/>
        <v>O</v>
      </c>
      <c r="H2613" s="58" t="str">
        <f t="shared" si="2466"/>
        <v>O</v>
      </c>
      <c r="I2613" s="58" t="str">
        <f t="shared" si="2466"/>
        <v>O</v>
      </c>
      <c r="J2613" s="58" t="str">
        <f t="shared" si="2466"/>
        <v>O</v>
      </c>
      <c r="K2613" s="58" t="str">
        <f t="shared" si="2466"/>
        <v>O</v>
      </c>
      <c r="L2613" s="58" t="str">
        <f t="shared" si="2466"/>
        <v>O</v>
      </c>
      <c r="M2613" s="58" t="str">
        <f t="shared" si="2466"/>
        <v>O</v>
      </c>
      <c r="N2613" s="58" t="str">
        <f t="shared" si="2466"/>
        <v>O</v>
      </c>
      <c r="O2613" s="58" t="str">
        <f t="shared" si="2466"/>
        <v>O</v>
      </c>
      <c r="P2613" s="58" t="str">
        <f t="shared" si="2466"/>
        <v>O</v>
      </c>
      <c r="Q2613" s="58" t="str">
        <f t="shared" si="2466"/>
        <v>O</v>
      </c>
      <c r="T2613" s="286"/>
    </row>
    <row r="2614" spans="1:20">
      <c r="A2614" s="780"/>
      <c r="B2614" s="58" t="s">
        <v>36</v>
      </c>
      <c r="C2614" s="58" t="str">
        <f t="shared" ref="C2614:Q2614" si="2467">IF(C11=$V$391,"O",IF(C11=$W$391,"O",IF(C11=$X$391,"O",IF(C11=$Y$391,"O",IF(C11=$Z$391,"O",IF(C11=$AA$391,"O",IF(C11=$AB$391,"O",IF(C11=$AC$391,"O",IF(C11=$AD$391,"O",IF(C11=$AE$391,"O",IF(C11=$AF$391,"O",IF(C11=$AG$391,"O",IF(C11=$AH$391,"O","X")))))))))))))</f>
        <v>X</v>
      </c>
      <c r="D2614" s="58" t="str">
        <f t="shared" si="2467"/>
        <v>X</v>
      </c>
      <c r="E2614" s="58" t="str">
        <f t="shared" si="2467"/>
        <v>X</v>
      </c>
      <c r="F2614" s="58" t="str">
        <f t="shared" si="2467"/>
        <v>X</v>
      </c>
      <c r="G2614" s="58" t="str">
        <f t="shared" si="2467"/>
        <v>X</v>
      </c>
      <c r="H2614" s="58" t="str">
        <f t="shared" si="2467"/>
        <v>X</v>
      </c>
      <c r="I2614" s="58" t="str">
        <f t="shared" si="2467"/>
        <v>X</v>
      </c>
      <c r="J2614" s="58" t="str">
        <f t="shared" si="2467"/>
        <v>X</v>
      </c>
      <c r="K2614" s="58" t="str">
        <f t="shared" si="2467"/>
        <v>X</v>
      </c>
      <c r="L2614" s="58" t="str">
        <f t="shared" si="2467"/>
        <v>X</v>
      </c>
      <c r="M2614" s="58" t="str">
        <f t="shared" si="2467"/>
        <v>X</v>
      </c>
      <c r="N2614" s="58" t="str">
        <f t="shared" si="2467"/>
        <v>X</v>
      </c>
      <c r="O2614" s="58" t="str">
        <f t="shared" si="2467"/>
        <v>X</v>
      </c>
      <c r="P2614" s="58" t="str">
        <f t="shared" si="2467"/>
        <v>X</v>
      </c>
      <c r="Q2614" s="58" t="str">
        <f t="shared" si="2467"/>
        <v>X</v>
      </c>
      <c r="T2614" s="286"/>
    </row>
    <row r="2615" spans="1:20">
      <c r="A2615" s="780"/>
      <c r="B2615" s="58" t="s">
        <v>21</v>
      </c>
      <c r="C2615" s="58" t="str">
        <f t="shared" ref="C2615:Q2615" si="2468">IF(C12=$V$391,"O",IF(C12=$W$391,"O",IF(C12=$X$391,"O",IF(C12=$Y$391,"O",IF(C12=$Z$391,"O",IF(C12=$AA$391,"O",IF(C12=$AB$391,"O",IF(C12=$AC$391,"O",IF(C12=$AD$391,"O",IF(C12=$AE$391,"O",IF(C12=$AF$391,"O",IF(C12=$AG$391,"O",IF(C12=$AH$391,"O","X")))))))))))))</f>
        <v>X</v>
      </c>
      <c r="D2615" s="58" t="str">
        <f t="shared" si="2468"/>
        <v>X</v>
      </c>
      <c r="E2615" s="58" t="str">
        <f t="shared" si="2468"/>
        <v>X</v>
      </c>
      <c r="F2615" s="58" t="str">
        <f t="shared" si="2468"/>
        <v>X</v>
      </c>
      <c r="G2615" s="58" t="str">
        <f t="shared" si="2468"/>
        <v>X</v>
      </c>
      <c r="H2615" s="58" t="str">
        <f t="shared" si="2468"/>
        <v>X</v>
      </c>
      <c r="I2615" s="58" t="str">
        <f t="shared" si="2468"/>
        <v>X</v>
      </c>
      <c r="J2615" s="58" t="str">
        <f t="shared" si="2468"/>
        <v>X</v>
      </c>
      <c r="K2615" s="58" t="str">
        <f t="shared" si="2468"/>
        <v>X</v>
      </c>
      <c r="L2615" s="58" t="str">
        <f t="shared" si="2468"/>
        <v>X</v>
      </c>
      <c r="M2615" s="58" t="str">
        <f t="shared" si="2468"/>
        <v>X</v>
      </c>
      <c r="N2615" s="58" t="str">
        <f t="shared" si="2468"/>
        <v>X</v>
      </c>
      <c r="O2615" s="58" t="str">
        <f t="shared" si="2468"/>
        <v>X</v>
      </c>
      <c r="P2615" s="58" t="str">
        <f t="shared" si="2468"/>
        <v>X</v>
      </c>
      <c r="Q2615" s="58" t="str">
        <f t="shared" si="2468"/>
        <v>X</v>
      </c>
      <c r="T2615" s="286"/>
    </row>
    <row r="2616" spans="1:20">
      <c r="A2616" s="781"/>
      <c r="B2616" s="30" t="s">
        <v>46</v>
      </c>
      <c r="C2616" s="47">
        <f>COUNTIF(C2610:C2615,"O")</f>
        <v>2</v>
      </c>
      <c r="D2616" s="47">
        <f t="shared" ref="D2616:P2616" si="2469">COUNTIF(D2610:D2615,"O")</f>
        <v>2</v>
      </c>
      <c r="E2616" s="47">
        <f t="shared" si="2469"/>
        <v>2</v>
      </c>
      <c r="F2616" s="47">
        <f t="shared" si="2469"/>
        <v>2</v>
      </c>
      <c r="G2616" s="47">
        <f t="shared" si="2469"/>
        <v>2</v>
      </c>
      <c r="H2616" s="47">
        <f t="shared" si="2469"/>
        <v>2</v>
      </c>
      <c r="I2616" s="47">
        <f t="shared" si="2469"/>
        <v>2</v>
      </c>
      <c r="J2616" s="47">
        <f t="shared" si="2469"/>
        <v>2</v>
      </c>
      <c r="K2616" s="47">
        <f t="shared" si="2469"/>
        <v>2</v>
      </c>
      <c r="L2616" s="47">
        <f t="shared" si="2469"/>
        <v>2</v>
      </c>
      <c r="M2616" s="47">
        <f t="shared" si="2469"/>
        <v>2</v>
      </c>
      <c r="N2616" s="47">
        <f t="shared" si="2469"/>
        <v>2</v>
      </c>
      <c r="O2616" s="47">
        <f t="shared" si="2469"/>
        <v>2</v>
      </c>
      <c r="P2616" s="47">
        <f t="shared" si="2469"/>
        <v>2</v>
      </c>
      <c r="Q2616" s="47">
        <f>COUNTIF(Q2610:Q2615,"O")</f>
        <v>2</v>
      </c>
      <c r="T2616" s="257"/>
    </row>
    <row r="2617" spans="1:20">
      <c r="A2617" s="779">
        <v>376</v>
      </c>
      <c r="B2617" s="58" t="s">
        <v>32</v>
      </c>
      <c r="C2617" s="58" t="str">
        <f t="shared" ref="C2617:Q2617" si="2470">IF(C7=$V$392,"O",IF(C7=$W$392,"O",IF(C7=$X$392,"O",IF(C7=$Y$392,"O",IF(C7=$Z$392,"O",IF(C7=$AA$392,"O",IF(C7=$AB$392,"O",IF(C7=$AC$392,"O",IF(C7=$AD$392,"O",IF(C7=$AE$392,"O",IF(C7=$AF$392,"O",IF(C7=$AG$392,"O",IF(C7=$AH$392,"O",IF(C7=$AI$392,"O",IF(C7=$AJ$392,"O",IF(C7=$AK$392,"O",IF(C7=$AL$392,"O",IF(C7=$AM$392,"O","X"))))))))))))))))))</f>
        <v>X</v>
      </c>
      <c r="D2617" s="58" t="str">
        <f t="shared" si="2470"/>
        <v>X</v>
      </c>
      <c r="E2617" s="58" t="str">
        <f t="shared" si="2470"/>
        <v>X</v>
      </c>
      <c r="F2617" s="58" t="str">
        <f t="shared" si="2470"/>
        <v>X</v>
      </c>
      <c r="G2617" s="58" t="str">
        <f t="shared" si="2470"/>
        <v>X</v>
      </c>
      <c r="H2617" s="58" t="str">
        <f t="shared" si="2470"/>
        <v>X</v>
      </c>
      <c r="I2617" s="58" t="str">
        <f t="shared" si="2470"/>
        <v>X</v>
      </c>
      <c r="J2617" s="58" t="str">
        <f t="shared" si="2470"/>
        <v>X</v>
      </c>
      <c r="K2617" s="58" t="str">
        <f t="shared" si="2470"/>
        <v>X</v>
      </c>
      <c r="L2617" s="58" t="str">
        <f t="shared" si="2470"/>
        <v>X</v>
      </c>
      <c r="M2617" s="58" t="str">
        <f t="shared" si="2470"/>
        <v>X</v>
      </c>
      <c r="N2617" s="58" t="str">
        <f t="shared" si="2470"/>
        <v>X</v>
      </c>
      <c r="O2617" s="58" t="str">
        <f t="shared" si="2470"/>
        <v>X</v>
      </c>
      <c r="P2617" s="58" t="str">
        <f t="shared" si="2470"/>
        <v>X</v>
      </c>
      <c r="Q2617" s="58" t="str">
        <f t="shared" si="2470"/>
        <v>X</v>
      </c>
      <c r="T2617" s="286"/>
    </row>
    <row r="2618" spans="1:20">
      <c r="A2618" s="780"/>
      <c r="B2618" s="58" t="s">
        <v>33</v>
      </c>
      <c r="C2618" s="58" t="str">
        <f t="shared" ref="C2618:Q2618" si="2471">IF(C8=$V$392,"O",IF(C8=$W$392,"O",IF(C8=$X$392,"O",IF(C8=$Y$392,"O",IF(C8=$Z$392,"O",IF(C8=$AA$392,"O",IF(C8=$AB$392,"O",IF(C8=$AC$392,"O",IF(C8=$AD$392,"O",IF(C8=$AE$392,"O",IF(C8=$AF$392,"O",IF(C8=$AG$392,"O",IF(C8=$AH$392,"O",IF(C8=$AI$392,"O",IF(C8=$AJ$392,"O",IF(C8=$AK$392,"O",IF(C8=$AL$392,"O",IF(C8=$AM$392,"O","X"))))))))))))))))))</f>
        <v>O</v>
      </c>
      <c r="D2618" s="58" t="str">
        <f t="shared" si="2471"/>
        <v>O</v>
      </c>
      <c r="E2618" s="58" t="str">
        <f t="shared" si="2471"/>
        <v>O</v>
      </c>
      <c r="F2618" s="58" t="str">
        <f t="shared" si="2471"/>
        <v>O</v>
      </c>
      <c r="G2618" s="58" t="str">
        <f t="shared" si="2471"/>
        <v>O</v>
      </c>
      <c r="H2618" s="58" t="str">
        <f t="shared" si="2471"/>
        <v>O</v>
      </c>
      <c r="I2618" s="58" t="str">
        <f t="shared" si="2471"/>
        <v>O</v>
      </c>
      <c r="J2618" s="58" t="str">
        <f t="shared" si="2471"/>
        <v>O</v>
      </c>
      <c r="K2618" s="58" t="str">
        <f t="shared" si="2471"/>
        <v>O</v>
      </c>
      <c r="L2618" s="58" t="str">
        <f t="shared" si="2471"/>
        <v>O</v>
      </c>
      <c r="M2618" s="58" t="str">
        <f t="shared" si="2471"/>
        <v>O</v>
      </c>
      <c r="N2618" s="58" t="str">
        <f t="shared" si="2471"/>
        <v>O</v>
      </c>
      <c r="O2618" s="58" t="str">
        <f t="shared" si="2471"/>
        <v>O</v>
      </c>
      <c r="P2618" s="58" t="str">
        <f t="shared" si="2471"/>
        <v>O</v>
      </c>
      <c r="Q2618" s="58" t="str">
        <f t="shared" si="2471"/>
        <v>O</v>
      </c>
      <c r="T2618" s="286"/>
    </row>
    <row r="2619" spans="1:20">
      <c r="A2619" s="780"/>
      <c r="B2619" s="58" t="s">
        <v>34</v>
      </c>
      <c r="C2619" s="58" t="str">
        <f t="shared" ref="C2619:Q2619" si="2472">IF(C9=$V$392,"O",IF(C9=$W$392,"O",IF(C9=$X$392,"O",IF(C9=$Y$392,"O",IF(C9=$Z$392,"O",IF(C9=$AA$392,"O",IF(C9=$AB$392,"O",IF(C9=$AC$392,"O",IF(C9=$AD$392,"O",IF(C9=$AE$392,"O",IF(C9=$AF$392,"O",IF(C9=$AG$392,"O",IF(C9=$AH$392,"O",IF(C9=$AI$392,"O",IF(C9=$AJ$392,"O",IF(C9=$AK$392,"O",IF(C9=$AL$392,"O",IF(C9=$AM$392,"O","X"))))))))))))))))))</f>
        <v>O</v>
      </c>
      <c r="D2619" s="58" t="str">
        <f t="shared" si="2472"/>
        <v>O</v>
      </c>
      <c r="E2619" s="58" t="str">
        <f t="shared" si="2472"/>
        <v>O</v>
      </c>
      <c r="F2619" s="58" t="str">
        <f>IF(F9=$V$392,"O",IF(F9=$W$392,"O",IF(F9=$X$392,"O",IF(F9=$Y$392,"O",IF(F9=$Z$392,"O",IF(F9=$AA$392,"O",IF(F9=$AB$392,"O",IF(F9=$AC$392,"O",IF(F9=$AD$392,"O",IF(F9=$AE$392,"O",IF(F9=$AF$392,"O",IF(F9=$AG$392,"O",IF(F9=$AH$392,"O",IF(F9=$AI$392,"O",IF(F9=$AJ$392,"O",IF(F9=$AK$392,"O",IF(F9=$AL$392,"O",IF(F9=$AM$392,"O","X"))))))))))))))))))</f>
        <v>O</v>
      </c>
      <c r="G2619" s="58" t="str">
        <f t="shared" si="2472"/>
        <v>O</v>
      </c>
      <c r="H2619" s="58" t="str">
        <f t="shared" si="2472"/>
        <v>O</v>
      </c>
      <c r="I2619" s="58" t="str">
        <f t="shared" si="2472"/>
        <v>O</v>
      </c>
      <c r="J2619" s="58" t="str">
        <f t="shared" si="2472"/>
        <v>O</v>
      </c>
      <c r="K2619" s="58" t="str">
        <f t="shared" si="2472"/>
        <v>O</v>
      </c>
      <c r="L2619" s="58" t="str">
        <f t="shared" si="2472"/>
        <v>O</v>
      </c>
      <c r="M2619" s="58" t="str">
        <f t="shared" si="2472"/>
        <v>O</v>
      </c>
      <c r="N2619" s="58" t="str">
        <f t="shared" si="2472"/>
        <v>O</v>
      </c>
      <c r="O2619" s="58" t="str">
        <f t="shared" si="2472"/>
        <v>O</v>
      </c>
      <c r="P2619" s="58" t="str">
        <f t="shared" si="2472"/>
        <v>O</v>
      </c>
      <c r="Q2619" s="58" t="str">
        <f t="shared" si="2472"/>
        <v>O</v>
      </c>
      <c r="T2619" s="286"/>
    </row>
    <row r="2620" spans="1:20">
      <c r="A2620" s="780"/>
      <c r="B2620" s="58" t="s">
        <v>35</v>
      </c>
      <c r="C2620" s="58" t="str">
        <f t="shared" ref="C2620:Q2620" si="2473">IF(C10=$V$392,"O",IF(C10=$W$392,"O",IF(C10=$X$392,"O",IF(C10=$Y$392,"O",IF(C10=$Z$392,"O",IF(C10=$AA$392,"O",IF(C10=$AB$392,"O",IF(C10=$AC$392,"O",IF(C10=$AD$392,"O",IF(C10=$AE$392,"O",IF(C10=$AF$392,"O",IF(C10=$AG$392,"O",IF(C10=$AH$392,"O",IF(C10=$AI$392,"O",IF(C10=$AJ$392,"O",IF(C10=$AK$392,"O",IF(C10=$AL$392,"O",IF(C10=$AM$392,"O","X"))))))))))))))))))</f>
        <v>X</v>
      </c>
      <c r="D2620" s="58" t="str">
        <f t="shared" si="2473"/>
        <v>X</v>
      </c>
      <c r="E2620" s="58" t="str">
        <f t="shared" si="2473"/>
        <v>X</v>
      </c>
      <c r="F2620" s="58" t="str">
        <f t="shared" si="2473"/>
        <v>X</v>
      </c>
      <c r="G2620" s="58" t="str">
        <f t="shared" si="2473"/>
        <v>X</v>
      </c>
      <c r="H2620" s="58" t="str">
        <f t="shared" si="2473"/>
        <v>X</v>
      </c>
      <c r="I2620" s="58" t="str">
        <f t="shared" si="2473"/>
        <v>X</v>
      </c>
      <c r="J2620" s="58" t="str">
        <f t="shared" si="2473"/>
        <v>X</v>
      </c>
      <c r="K2620" s="58" t="str">
        <f t="shared" si="2473"/>
        <v>X</v>
      </c>
      <c r="L2620" s="58" t="str">
        <f t="shared" si="2473"/>
        <v>X</v>
      </c>
      <c r="M2620" s="58" t="str">
        <f t="shared" si="2473"/>
        <v>X</v>
      </c>
      <c r="N2620" s="58" t="str">
        <f t="shared" si="2473"/>
        <v>X</v>
      </c>
      <c r="O2620" s="58" t="str">
        <f t="shared" si="2473"/>
        <v>X</v>
      </c>
      <c r="P2620" s="58" t="str">
        <f t="shared" si="2473"/>
        <v>X</v>
      </c>
      <c r="Q2620" s="58" t="str">
        <f t="shared" si="2473"/>
        <v>X</v>
      </c>
      <c r="T2620" s="257"/>
    </row>
    <row r="2621" spans="1:20">
      <c r="A2621" s="780"/>
      <c r="B2621" s="58" t="s">
        <v>36</v>
      </c>
      <c r="C2621" s="58" t="str">
        <f t="shared" ref="C2621:Q2621" si="2474">IF(C11=$V$392,"O",IF(C11=$W$392,"O",IF(C11=$X$392,"O",IF(C11=$Y$392,"O",IF(C11=$Z$392,"O",IF(C11=$AA$392,"O",IF(C11=$AB$392,"O",IF(C11=$AC$392,"O",IF(C11=$AD$392,"O",IF(C11=$AE$392,"O",IF(C11=$AF$392,"O",IF(C11=$AG$392,"O",IF(C11=$AH$392,"O",IF(C11=$AI$392,"O",IF(C11=$AJ$392,"O",IF(C11=$AK$392,"O",IF(C11=$AL$392,"O",IF(C11=$AM$392,"O","X"))))))))))))))))))</f>
        <v>O</v>
      </c>
      <c r="D2621" s="58" t="str">
        <f t="shared" si="2474"/>
        <v>O</v>
      </c>
      <c r="E2621" s="58" t="str">
        <f t="shared" si="2474"/>
        <v>O</v>
      </c>
      <c r="F2621" s="58" t="str">
        <f t="shared" si="2474"/>
        <v>O</v>
      </c>
      <c r="G2621" s="58" t="str">
        <f t="shared" si="2474"/>
        <v>O</v>
      </c>
      <c r="H2621" s="58" t="str">
        <f t="shared" si="2474"/>
        <v>O</v>
      </c>
      <c r="I2621" s="58" t="str">
        <f t="shared" si="2474"/>
        <v>O</v>
      </c>
      <c r="J2621" s="58" t="str">
        <f t="shared" si="2474"/>
        <v>O</v>
      </c>
      <c r="K2621" s="58" t="str">
        <f t="shared" si="2474"/>
        <v>O</v>
      </c>
      <c r="L2621" s="58" t="str">
        <f t="shared" si="2474"/>
        <v>O</v>
      </c>
      <c r="M2621" s="58" t="str">
        <f t="shared" si="2474"/>
        <v>O</v>
      </c>
      <c r="N2621" s="58" t="str">
        <f t="shared" si="2474"/>
        <v>O</v>
      </c>
      <c r="O2621" s="58" t="str">
        <f t="shared" si="2474"/>
        <v>O</v>
      </c>
      <c r="P2621" s="58" t="str">
        <f t="shared" si="2474"/>
        <v>O</v>
      </c>
      <c r="Q2621" s="58" t="str">
        <f t="shared" si="2474"/>
        <v>O</v>
      </c>
      <c r="T2621" s="286"/>
    </row>
    <row r="2622" spans="1:20">
      <c r="A2622" s="780"/>
      <c r="B2622" s="58" t="s">
        <v>21</v>
      </c>
      <c r="C2622" s="58" t="str">
        <f t="shared" ref="C2622:Q2622" si="2475">IF(C12=$V$392,"O",IF(C12=$W$392,"O",IF(C12=$X$392,"O",IF(C12=$Y$392,"O",IF(C12=$Z$392,"O",IF(C12=$AA$392,"O",IF(C12=$AB$392,"O",IF(C12=$AC$392,"O",IF(C12=$AD$392,"O",IF(C12=$AE$392,"O",IF(C12=$AF$392,"O",IF(C12=$AG$392,"O",IF(C12=$AH$392,"O",IF(C12=$AI$392,"O",IF(C12=$AJ$392,"O",IF(C12=$AK$392,"O",IF(C12=$AL$392,"O",IF(C12=$AM$392,"O","X"))))))))))))))))))</f>
        <v>X</v>
      </c>
      <c r="D2622" s="58" t="str">
        <f t="shared" si="2475"/>
        <v>X</v>
      </c>
      <c r="E2622" s="58" t="str">
        <f t="shared" si="2475"/>
        <v>X</v>
      </c>
      <c r="F2622" s="58" t="str">
        <f t="shared" si="2475"/>
        <v>X</v>
      </c>
      <c r="G2622" s="58" t="str">
        <f t="shared" si="2475"/>
        <v>X</v>
      </c>
      <c r="H2622" s="58" t="str">
        <f t="shared" si="2475"/>
        <v>X</v>
      </c>
      <c r="I2622" s="58" t="str">
        <f t="shared" si="2475"/>
        <v>X</v>
      </c>
      <c r="J2622" s="58" t="str">
        <f t="shared" si="2475"/>
        <v>X</v>
      </c>
      <c r="K2622" s="58" t="str">
        <f t="shared" si="2475"/>
        <v>X</v>
      </c>
      <c r="L2622" s="58" t="str">
        <f t="shared" si="2475"/>
        <v>X</v>
      </c>
      <c r="M2622" s="58" t="str">
        <f t="shared" si="2475"/>
        <v>X</v>
      </c>
      <c r="N2622" s="58" t="str">
        <f t="shared" si="2475"/>
        <v>X</v>
      </c>
      <c r="O2622" s="58" t="str">
        <f t="shared" si="2475"/>
        <v>X</v>
      </c>
      <c r="P2622" s="58" t="str">
        <f t="shared" si="2475"/>
        <v>X</v>
      </c>
      <c r="Q2622" s="58" t="str">
        <f t="shared" si="2475"/>
        <v>X</v>
      </c>
      <c r="T2622" s="256"/>
    </row>
    <row r="2623" spans="1:20">
      <c r="A2623" s="781"/>
      <c r="B2623" s="30" t="s">
        <v>46</v>
      </c>
      <c r="C2623" s="47">
        <f>COUNTIF(C2617:C2622,"O")</f>
        <v>3</v>
      </c>
      <c r="D2623" s="47">
        <f t="shared" ref="D2623:P2623" si="2476">COUNTIF(D2617:D2622,"O")</f>
        <v>3</v>
      </c>
      <c r="E2623" s="47">
        <f t="shared" si="2476"/>
        <v>3</v>
      </c>
      <c r="F2623" s="47">
        <f t="shared" si="2476"/>
        <v>3</v>
      </c>
      <c r="G2623" s="47">
        <f t="shared" si="2476"/>
        <v>3</v>
      </c>
      <c r="H2623" s="47">
        <f t="shared" si="2476"/>
        <v>3</v>
      </c>
      <c r="I2623" s="47">
        <f t="shared" si="2476"/>
        <v>3</v>
      </c>
      <c r="J2623" s="47">
        <f t="shared" si="2476"/>
        <v>3</v>
      </c>
      <c r="K2623" s="47">
        <f t="shared" si="2476"/>
        <v>3</v>
      </c>
      <c r="L2623" s="47">
        <f t="shared" si="2476"/>
        <v>3</v>
      </c>
      <c r="M2623" s="47">
        <f t="shared" si="2476"/>
        <v>3</v>
      </c>
      <c r="N2623" s="47">
        <f t="shared" si="2476"/>
        <v>3</v>
      </c>
      <c r="O2623" s="47">
        <f t="shared" si="2476"/>
        <v>3</v>
      </c>
      <c r="P2623" s="47">
        <f t="shared" si="2476"/>
        <v>3</v>
      </c>
      <c r="Q2623" s="47">
        <f>COUNTIF(Q2617:Q2622,"O")</f>
        <v>3</v>
      </c>
    </row>
    <row r="2624" spans="1:20">
      <c r="A2624" s="22">
        <v>377</v>
      </c>
      <c r="B2624" s="154"/>
      <c r="C2624" s="58" t="str">
        <f>C2609&amp;C2616&amp;C2623</f>
        <v>123</v>
      </c>
      <c r="D2624" s="58" t="str">
        <f t="shared" ref="D2624:M2624" si="2477">D2609&amp;D2616&amp;D2623</f>
        <v>123</v>
      </c>
      <c r="E2624" s="58" t="str">
        <f t="shared" si="2477"/>
        <v>123</v>
      </c>
      <c r="F2624" s="58" t="str">
        <f t="shared" si="2477"/>
        <v>123</v>
      </c>
      <c r="G2624" s="58" t="str">
        <f t="shared" si="2477"/>
        <v>123</v>
      </c>
      <c r="H2624" s="58" t="str">
        <f t="shared" si="2477"/>
        <v>123</v>
      </c>
      <c r="I2624" s="58" t="str">
        <f t="shared" si="2477"/>
        <v>123</v>
      </c>
      <c r="J2624" s="58" t="str">
        <f t="shared" si="2477"/>
        <v>123</v>
      </c>
      <c r="K2624" s="58" t="str">
        <f t="shared" si="2477"/>
        <v>123</v>
      </c>
      <c r="L2624" s="58" t="str">
        <f t="shared" si="2477"/>
        <v>123</v>
      </c>
      <c r="M2624" s="58" t="str">
        <f t="shared" si="2477"/>
        <v>123</v>
      </c>
      <c r="N2624" s="58" t="str">
        <f>N2609&amp;N2616&amp;N2623</f>
        <v>123</v>
      </c>
      <c r="O2624" s="58" t="str">
        <f>O2609&amp;O2616&amp;O2623</f>
        <v>123</v>
      </c>
      <c r="P2624" s="58" t="str">
        <f>P2609&amp;P2616&amp;P2623</f>
        <v>123</v>
      </c>
      <c r="Q2624" s="58" t="str">
        <f>Q2609&amp;Q2616&amp;Q2623</f>
        <v>123</v>
      </c>
    </row>
    <row r="2625" spans="1:17">
      <c r="A2625" s="779">
        <v>378</v>
      </c>
      <c r="B2625" s="58" t="s">
        <v>32</v>
      </c>
      <c r="C2625" s="58" t="str">
        <f t="shared" ref="C2625:Q2625" si="2478">IF(C7=$V$394,"O",IF(C7=$W$394,"O",IF(C7=$X$394,"O",IF(C7=$Y$394,"O",IF(C7=$Z$394,"O",IF(C7=$AA$394,"O",IF(C7=$AB$394,"O",IF(C7=$AC$394,"O",IF(C7=$AD$394,"O",IF(C7=$AE$394,"O",IF(C7=$AF$394,"O",IF(C7=$AG$394,"O",IF(C7=$AH$394,"O",IF(C7=$AI$394,"O","X"))))))))))))))</f>
        <v>X</v>
      </c>
      <c r="D2625" s="58" t="str">
        <f t="shared" si="2478"/>
        <v>X</v>
      </c>
      <c r="E2625" s="58" t="str">
        <f t="shared" si="2478"/>
        <v>X</v>
      </c>
      <c r="F2625" s="58" t="str">
        <f t="shared" si="2478"/>
        <v>X</v>
      </c>
      <c r="G2625" s="58" t="str">
        <f t="shared" si="2478"/>
        <v>X</v>
      </c>
      <c r="H2625" s="58" t="str">
        <f t="shared" si="2478"/>
        <v>X</v>
      </c>
      <c r="I2625" s="58" t="str">
        <f t="shared" si="2478"/>
        <v>X</v>
      </c>
      <c r="J2625" s="58" t="str">
        <f t="shared" si="2478"/>
        <v>X</v>
      </c>
      <c r="K2625" s="58" t="str">
        <f t="shared" si="2478"/>
        <v>X</v>
      </c>
      <c r="L2625" s="58" t="str">
        <f t="shared" si="2478"/>
        <v>X</v>
      </c>
      <c r="M2625" s="58" t="str">
        <f t="shared" si="2478"/>
        <v>X</v>
      </c>
      <c r="N2625" s="58" t="str">
        <f t="shared" si="2478"/>
        <v>X</v>
      </c>
      <c r="O2625" s="58" t="str">
        <f t="shared" si="2478"/>
        <v>X</v>
      </c>
      <c r="P2625" s="58" t="str">
        <f t="shared" si="2478"/>
        <v>X</v>
      </c>
      <c r="Q2625" s="58" t="str">
        <f t="shared" si="2478"/>
        <v>X</v>
      </c>
    </row>
    <row r="2626" spans="1:17">
      <c r="A2626" s="780"/>
      <c r="B2626" s="58" t="s">
        <v>33</v>
      </c>
      <c r="C2626" s="58" t="str">
        <f t="shared" ref="C2626:Q2626" si="2479">IF(C8=$V$394,"O",IF(C8=$W$394,"O",IF(C8=$X$394,"O",IF(C8=$Y$394,"O",IF(C8=$Z$394,"O",IF(C8=$AA$394,"O",IF(C8=$AB$394,"O",IF(C8=$AC$394,"O",IF(C8=$AD$394,"O",IF(C8=$AE$394,"O",IF(C8=$AF$394,"O",IF(C8=$AG$394,"O",IF(C8=$AH$394,"O",IF(C8=$AI$394,"O","X"))))))))))))))</f>
        <v>O</v>
      </c>
      <c r="D2626" s="58" t="str">
        <f t="shared" si="2479"/>
        <v>O</v>
      </c>
      <c r="E2626" s="58" t="str">
        <f t="shared" si="2479"/>
        <v>O</v>
      </c>
      <c r="F2626" s="58" t="str">
        <f t="shared" si="2479"/>
        <v>O</v>
      </c>
      <c r="G2626" s="58" t="str">
        <f t="shared" si="2479"/>
        <v>O</v>
      </c>
      <c r="H2626" s="58" t="str">
        <f t="shared" si="2479"/>
        <v>O</v>
      </c>
      <c r="I2626" s="58" t="str">
        <f t="shared" si="2479"/>
        <v>O</v>
      </c>
      <c r="J2626" s="58" t="str">
        <f t="shared" si="2479"/>
        <v>O</v>
      </c>
      <c r="K2626" s="58" t="str">
        <f t="shared" si="2479"/>
        <v>O</v>
      </c>
      <c r="L2626" s="58" t="str">
        <f t="shared" si="2479"/>
        <v>O</v>
      </c>
      <c r="M2626" s="58" t="str">
        <f t="shared" si="2479"/>
        <v>O</v>
      </c>
      <c r="N2626" s="58" t="str">
        <f t="shared" si="2479"/>
        <v>O</v>
      </c>
      <c r="O2626" s="58" t="str">
        <f t="shared" si="2479"/>
        <v>O</v>
      </c>
      <c r="P2626" s="58" t="str">
        <f t="shared" si="2479"/>
        <v>O</v>
      </c>
      <c r="Q2626" s="58" t="str">
        <f t="shared" si="2479"/>
        <v>O</v>
      </c>
    </row>
    <row r="2627" spans="1:17">
      <c r="A2627" s="780"/>
      <c r="B2627" s="58" t="s">
        <v>34</v>
      </c>
      <c r="C2627" s="58" t="str">
        <f t="shared" ref="C2627:Q2627" si="2480">IF(C9=$V$394,"O",IF(C9=$W$394,"O",IF(C9=$X$394,"O",IF(C9=$Y$394,"O",IF(C9=$Z$394,"O",IF(C9=$AA$394,"O",IF(C9=$AB$394,"O",IF(C9=$AC$394,"O",IF(C9=$AD$394,"O",IF(C9=$AE$394,"O",IF(C9=$AF$394,"O",IF(C9=$AG$394,"O",IF(C9=$AH$394,"O",IF(C9=$AI$394,"O","X"))))))))))))))</f>
        <v>X</v>
      </c>
      <c r="D2627" s="58" t="str">
        <f t="shared" si="2480"/>
        <v>X</v>
      </c>
      <c r="E2627" s="58" t="str">
        <f t="shared" si="2480"/>
        <v>X</v>
      </c>
      <c r="F2627" s="58" t="str">
        <f t="shared" si="2480"/>
        <v>X</v>
      </c>
      <c r="G2627" s="58" t="str">
        <f t="shared" si="2480"/>
        <v>X</v>
      </c>
      <c r="H2627" s="58" t="str">
        <f t="shared" si="2480"/>
        <v>X</v>
      </c>
      <c r="I2627" s="58" t="str">
        <f t="shared" si="2480"/>
        <v>X</v>
      </c>
      <c r="J2627" s="58" t="str">
        <f t="shared" si="2480"/>
        <v>X</v>
      </c>
      <c r="K2627" s="58" t="str">
        <f t="shared" si="2480"/>
        <v>X</v>
      </c>
      <c r="L2627" s="58" t="str">
        <f t="shared" si="2480"/>
        <v>X</v>
      </c>
      <c r="M2627" s="58" t="str">
        <f t="shared" si="2480"/>
        <v>X</v>
      </c>
      <c r="N2627" s="58" t="str">
        <f t="shared" si="2480"/>
        <v>X</v>
      </c>
      <c r="O2627" s="58" t="str">
        <f t="shared" si="2480"/>
        <v>X</v>
      </c>
      <c r="P2627" s="58" t="str">
        <f t="shared" si="2480"/>
        <v>X</v>
      </c>
      <c r="Q2627" s="58" t="str">
        <f t="shared" si="2480"/>
        <v>X</v>
      </c>
    </row>
    <row r="2628" spans="1:17">
      <c r="A2628" s="780"/>
      <c r="B2628" s="58" t="s">
        <v>35</v>
      </c>
      <c r="C2628" s="58" t="str">
        <f t="shared" ref="C2628:Q2628" si="2481">IF(C10=$V$394,"O",IF(C10=$W$394,"O",IF(C10=$X$394,"O",IF(C10=$Y$394,"O",IF(C10=$Z$394,"O",IF(C10=$AA$394,"O",IF(C10=$AB$394,"O",IF(C10=$AC$394,"O",IF(C10=$AD$394,"O",IF(C10=$AE$394,"O",IF(C10=$AF$394,"O",IF(C10=$AG$394,"O",IF(C10=$AH$394,"O",IF(C10=$AI$394,"O","X"))))))))))))))</f>
        <v>X</v>
      </c>
      <c r="D2628" s="58" t="str">
        <f t="shared" si="2481"/>
        <v>X</v>
      </c>
      <c r="E2628" s="58" t="str">
        <f t="shared" si="2481"/>
        <v>X</v>
      </c>
      <c r="F2628" s="58" t="str">
        <f t="shared" si="2481"/>
        <v>X</v>
      </c>
      <c r="G2628" s="58" t="str">
        <f t="shared" si="2481"/>
        <v>X</v>
      </c>
      <c r="H2628" s="58" t="str">
        <f>IF(H10=$V$394,"O",IF(H10=$W$394,"O",IF(H10=$X$394,"O",IF(H10=$Y$394,"O",IF(H10=$Z$394,"O",IF(H10=$AA$394,"O",IF(H10=$AB$394,"O",IF(H10=$AC$394,"O",IF(H10=$AD$394,"O",IF(H10=$AE$394,"O",IF(H10=$AF$394,"O",IF(H10=$AG$394,"O",IF(H10=$AH$394,"O",IF(H10=$AI$394,"O","X"))))))))))))))</f>
        <v>X</v>
      </c>
      <c r="I2628" s="58" t="str">
        <f t="shared" si="2481"/>
        <v>X</v>
      </c>
      <c r="J2628" s="58" t="str">
        <f t="shared" si="2481"/>
        <v>X</v>
      </c>
      <c r="K2628" s="58" t="str">
        <f t="shared" si="2481"/>
        <v>X</v>
      </c>
      <c r="L2628" s="58" t="str">
        <f t="shared" si="2481"/>
        <v>X</v>
      </c>
      <c r="M2628" s="58" t="str">
        <f t="shared" si="2481"/>
        <v>X</v>
      </c>
      <c r="N2628" s="58" t="str">
        <f t="shared" si="2481"/>
        <v>X</v>
      </c>
      <c r="O2628" s="58" t="str">
        <f t="shared" si="2481"/>
        <v>X</v>
      </c>
      <c r="P2628" s="58" t="str">
        <f t="shared" si="2481"/>
        <v>X</v>
      </c>
      <c r="Q2628" s="58" t="str">
        <f t="shared" si="2481"/>
        <v>X</v>
      </c>
    </row>
    <row r="2629" spans="1:17">
      <c r="A2629" s="780"/>
      <c r="B2629" s="58" t="s">
        <v>36</v>
      </c>
      <c r="C2629" s="58" t="str">
        <f t="shared" ref="C2629:Q2629" si="2482">IF(C11=$V$394,"O",IF(C11=$W$394,"O",IF(C11=$X$394,"O",IF(C11=$Y$394,"O",IF(C11=$Z$394,"O",IF(C11=$AA$394,"O",IF(C11=$AB$394,"O",IF(C11=$AC$394,"O",IF(C11=$AD$394,"O",IF(C11=$AE$394,"O",IF(C11=$AF$394,"O",IF(C11=$AG$394,"O",IF(C11=$AH$394,"O",IF(C11=$AI$394,"O","X"))))))))))))))</f>
        <v>X</v>
      </c>
      <c r="D2629" s="58" t="str">
        <f t="shared" si="2482"/>
        <v>X</v>
      </c>
      <c r="E2629" s="58" t="str">
        <f t="shared" si="2482"/>
        <v>X</v>
      </c>
      <c r="F2629" s="58" t="str">
        <f t="shared" si="2482"/>
        <v>X</v>
      </c>
      <c r="G2629" s="58" t="str">
        <f t="shared" si="2482"/>
        <v>X</v>
      </c>
      <c r="H2629" s="58" t="str">
        <f t="shared" si="2482"/>
        <v>X</v>
      </c>
      <c r="I2629" s="58" t="str">
        <f t="shared" si="2482"/>
        <v>X</v>
      </c>
      <c r="J2629" s="58" t="str">
        <f t="shared" si="2482"/>
        <v>X</v>
      </c>
      <c r="K2629" s="58" t="str">
        <f t="shared" si="2482"/>
        <v>X</v>
      </c>
      <c r="L2629" s="58" t="str">
        <f t="shared" si="2482"/>
        <v>X</v>
      </c>
      <c r="M2629" s="58" t="str">
        <f t="shared" si="2482"/>
        <v>X</v>
      </c>
      <c r="N2629" s="58" t="str">
        <f t="shared" si="2482"/>
        <v>X</v>
      </c>
      <c r="O2629" s="58" t="str">
        <f t="shared" si="2482"/>
        <v>X</v>
      </c>
      <c r="P2629" s="58" t="str">
        <f t="shared" si="2482"/>
        <v>X</v>
      </c>
      <c r="Q2629" s="58" t="str">
        <f t="shared" si="2482"/>
        <v>X</v>
      </c>
    </row>
    <row r="2630" spans="1:17">
      <c r="A2630" s="780"/>
      <c r="B2630" s="58" t="s">
        <v>21</v>
      </c>
      <c r="C2630" s="58" t="str">
        <f t="shared" ref="C2630:Q2630" si="2483">IF(C12=$V$394,"O",IF(C12=$W$394,"O",IF(C12=$X$394,"O",IF(C12=$Y$394,"O",IF(C12=$Z$394,"O",IF(C12=$AA$394,"O",IF(C12=$AB$394,"O",IF(C12=$AC$394,"O",IF(C12=$AD$394,"O",IF(C12=$AE$394,"O",IF(C12=$AF$394,"O",IF(C12=$AG$394,"O",IF(C12=$AH$394,"O",IF(C12=$AI$394,"O","X"))))))))))))))</f>
        <v>X</v>
      </c>
      <c r="D2630" s="58" t="str">
        <f t="shared" si="2483"/>
        <v>X</v>
      </c>
      <c r="E2630" s="58" t="str">
        <f t="shared" si="2483"/>
        <v>X</v>
      </c>
      <c r="F2630" s="58" t="str">
        <f t="shared" si="2483"/>
        <v>X</v>
      </c>
      <c r="G2630" s="58" t="str">
        <f t="shared" si="2483"/>
        <v>X</v>
      </c>
      <c r="H2630" s="58" t="str">
        <f t="shared" si="2483"/>
        <v>X</v>
      </c>
      <c r="I2630" s="58" t="str">
        <f t="shared" si="2483"/>
        <v>X</v>
      </c>
      <c r="J2630" s="58" t="str">
        <f t="shared" si="2483"/>
        <v>X</v>
      </c>
      <c r="K2630" s="58" t="str">
        <f t="shared" si="2483"/>
        <v>X</v>
      </c>
      <c r="L2630" s="58" t="str">
        <f t="shared" si="2483"/>
        <v>X</v>
      </c>
      <c r="M2630" s="58" t="str">
        <f t="shared" si="2483"/>
        <v>X</v>
      </c>
      <c r="N2630" s="58" t="str">
        <f t="shared" si="2483"/>
        <v>X</v>
      </c>
      <c r="O2630" s="58" t="str">
        <f t="shared" si="2483"/>
        <v>X</v>
      </c>
      <c r="P2630" s="58" t="str">
        <f t="shared" si="2483"/>
        <v>X</v>
      </c>
      <c r="Q2630" s="58" t="str">
        <f t="shared" si="2483"/>
        <v>X</v>
      </c>
    </row>
    <row r="2631" spans="1:17">
      <c r="A2631" s="781"/>
      <c r="B2631" s="30" t="s">
        <v>46</v>
      </c>
      <c r="C2631" s="47">
        <f>COUNTIF(C2625:C2630,"O")</f>
        <v>1</v>
      </c>
      <c r="D2631" s="47">
        <f t="shared" ref="D2631:P2631" si="2484">COUNTIF(D2625:D2630,"O")</f>
        <v>1</v>
      </c>
      <c r="E2631" s="47">
        <f t="shared" si="2484"/>
        <v>1</v>
      </c>
      <c r="F2631" s="47">
        <f t="shared" si="2484"/>
        <v>1</v>
      </c>
      <c r="G2631" s="47">
        <f t="shared" si="2484"/>
        <v>1</v>
      </c>
      <c r="H2631" s="47">
        <f t="shared" si="2484"/>
        <v>1</v>
      </c>
      <c r="I2631" s="47">
        <f t="shared" si="2484"/>
        <v>1</v>
      </c>
      <c r="J2631" s="47">
        <f t="shared" si="2484"/>
        <v>1</v>
      </c>
      <c r="K2631" s="47">
        <f t="shared" si="2484"/>
        <v>1</v>
      </c>
      <c r="L2631" s="47">
        <f t="shared" si="2484"/>
        <v>1</v>
      </c>
      <c r="M2631" s="47">
        <f t="shared" si="2484"/>
        <v>1</v>
      </c>
      <c r="N2631" s="47">
        <f t="shared" si="2484"/>
        <v>1</v>
      </c>
      <c r="O2631" s="47">
        <f t="shared" si="2484"/>
        <v>1</v>
      </c>
      <c r="P2631" s="47">
        <f t="shared" si="2484"/>
        <v>1</v>
      </c>
      <c r="Q2631" s="47">
        <f>COUNTIF(Q2625:Q2630,"O")</f>
        <v>1</v>
      </c>
    </row>
    <row r="2632" spans="1:17">
      <c r="A2632" s="779">
        <v>379</v>
      </c>
      <c r="B2632" s="58" t="s">
        <v>32</v>
      </c>
      <c r="C2632" s="58" t="str">
        <f t="shared" ref="C2632:Q2632" si="2485">IF(C7=$V$395,"O",IF(C7=$W$395,"O",IF(C7=$X$395,"O",IF(C7=$Y$395,"O",IF(C7=$Z$395,"O",IF(C7=$AA$395,"O",IF(C7=$AB$395,"O",IF(C7=$AC$395,"O",IF(C7=$AD$395,"O",IF(C7=$AE$395,"O",IF(C7=$AF$395,"O",IF(C7=$AG$395,"O",IF(C7=$AH$395,"O",IF(C7=$AI$395,"O","X"))))))))))))))</f>
        <v>O</v>
      </c>
      <c r="D2632" s="58" t="str">
        <f t="shared" si="2485"/>
        <v>O</v>
      </c>
      <c r="E2632" s="58" t="str">
        <f t="shared" si="2485"/>
        <v>O</v>
      </c>
      <c r="F2632" s="58" t="str">
        <f t="shared" si="2485"/>
        <v>O</v>
      </c>
      <c r="G2632" s="58" t="str">
        <f t="shared" si="2485"/>
        <v>O</v>
      </c>
      <c r="H2632" s="58" t="str">
        <f t="shared" si="2485"/>
        <v>O</v>
      </c>
      <c r="I2632" s="58" t="str">
        <f t="shared" si="2485"/>
        <v>O</v>
      </c>
      <c r="J2632" s="58" t="str">
        <f t="shared" si="2485"/>
        <v>O</v>
      </c>
      <c r="K2632" s="58" t="str">
        <f t="shared" si="2485"/>
        <v>O</v>
      </c>
      <c r="L2632" s="58" t="str">
        <f t="shared" si="2485"/>
        <v>O</v>
      </c>
      <c r="M2632" s="58" t="str">
        <f t="shared" si="2485"/>
        <v>O</v>
      </c>
      <c r="N2632" s="58" t="str">
        <f t="shared" si="2485"/>
        <v>O</v>
      </c>
      <c r="O2632" s="58" t="str">
        <f t="shared" si="2485"/>
        <v>O</v>
      </c>
      <c r="P2632" s="58" t="str">
        <f t="shared" si="2485"/>
        <v>O</v>
      </c>
      <c r="Q2632" s="58" t="str">
        <f t="shared" si="2485"/>
        <v>O</v>
      </c>
    </row>
    <row r="2633" spans="1:17">
      <c r="A2633" s="780"/>
      <c r="B2633" s="58" t="s">
        <v>33</v>
      </c>
      <c r="C2633" s="58" t="str">
        <f t="shared" ref="C2633:Q2633" si="2486">IF(C8=$V$395,"O",IF(C8=$W$395,"O",IF(C8=$X$395,"O",IF(C8=$Y$395,"O",IF(C8=$Z$395,"O",IF(C8=$AA$395,"O",IF(C8=$AB$395,"O",IF(C8=$AC$395,"O",IF(C8=$AD$395,"O",IF(C8=$AE$395,"O",IF(C8=$AF$395,"O",IF(C8=$AG$395,"O",IF(C8=$AH$395,"O",IF(C8=$AI$395,"O","X"))))))))))))))</f>
        <v>X</v>
      </c>
      <c r="D2633" s="58" t="str">
        <f t="shared" si="2486"/>
        <v>X</v>
      </c>
      <c r="E2633" s="58" t="str">
        <f t="shared" si="2486"/>
        <v>X</v>
      </c>
      <c r="F2633" s="58" t="str">
        <f t="shared" si="2486"/>
        <v>X</v>
      </c>
      <c r="G2633" s="58" t="str">
        <f t="shared" si="2486"/>
        <v>X</v>
      </c>
      <c r="H2633" s="58" t="str">
        <f t="shared" si="2486"/>
        <v>X</v>
      </c>
      <c r="I2633" s="58" t="str">
        <f t="shared" si="2486"/>
        <v>X</v>
      </c>
      <c r="J2633" s="58" t="str">
        <f t="shared" si="2486"/>
        <v>X</v>
      </c>
      <c r="K2633" s="58" t="str">
        <f t="shared" si="2486"/>
        <v>X</v>
      </c>
      <c r="L2633" s="58" t="str">
        <f t="shared" si="2486"/>
        <v>X</v>
      </c>
      <c r="M2633" s="58" t="str">
        <f t="shared" si="2486"/>
        <v>X</v>
      </c>
      <c r="N2633" s="58" t="str">
        <f t="shared" si="2486"/>
        <v>X</v>
      </c>
      <c r="O2633" s="58" t="str">
        <f t="shared" si="2486"/>
        <v>X</v>
      </c>
      <c r="P2633" s="58" t="str">
        <f t="shared" si="2486"/>
        <v>X</v>
      </c>
      <c r="Q2633" s="58" t="str">
        <f t="shared" si="2486"/>
        <v>X</v>
      </c>
    </row>
    <row r="2634" spans="1:17">
      <c r="A2634" s="780"/>
      <c r="B2634" s="58" t="s">
        <v>34</v>
      </c>
      <c r="C2634" s="58" t="str">
        <f t="shared" ref="C2634:Q2634" si="2487">IF(C9=$V$395,"O",IF(C9=$W$395,"O",IF(C9=$X$395,"O",IF(C9=$Y$395,"O",IF(C9=$Z$395,"O",IF(C9=$AA$395,"O",IF(C9=$AB$395,"O",IF(C9=$AC$395,"O",IF(C9=$AD$395,"O",IF(C9=$AE$395,"O",IF(C9=$AF$395,"O",IF(C9=$AG$395,"O",IF(C9=$AH$395,"O",IF(C9=$AI$395,"O","X"))))))))))))))</f>
        <v>O</v>
      </c>
      <c r="D2634" s="58" t="str">
        <f t="shared" si="2487"/>
        <v>O</v>
      </c>
      <c r="E2634" s="58" t="str">
        <f t="shared" si="2487"/>
        <v>O</v>
      </c>
      <c r="F2634" s="58" t="str">
        <f t="shared" si="2487"/>
        <v>O</v>
      </c>
      <c r="G2634" s="58" t="str">
        <f t="shared" si="2487"/>
        <v>O</v>
      </c>
      <c r="H2634" s="58" t="str">
        <f t="shared" si="2487"/>
        <v>O</v>
      </c>
      <c r="I2634" s="58" t="str">
        <f t="shared" si="2487"/>
        <v>O</v>
      </c>
      <c r="J2634" s="58" t="str">
        <f t="shared" si="2487"/>
        <v>O</v>
      </c>
      <c r="K2634" s="58" t="str">
        <f t="shared" si="2487"/>
        <v>O</v>
      </c>
      <c r="L2634" s="58" t="str">
        <f t="shared" si="2487"/>
        <v>O</v>
      </c>
      <c r="M2634" s="58" t="str">
        <f t="shared" si="2487"/>
        <v>O</v>
      </c>
      <c r="N2634" s="58" t="str">
        <f t="shared" si="2487"/>
        <v>O</v>
      </c>
      <c r="O2634" s="58" t="str">
        <f t="shared" si="2487"/>
        <v>O</v>
      </c>
      <c r="P2634" s="58" t="str">
        <f t="shared" si="2487"/>
        <v>O</v>
      </c>
      <c r="Q2634" s="58" t="str">
        <f t="shared" si="2487"/>
        <v>O</v>
      </c>
    </row>
    <row r="2635" spans="1:17">
      <c r="A2635" s="780"/>
      <c r="B2635" s="58" t="s">
        <v>35</v>
      </c>
      <c r="C2635" s="58" t="str">
        <f t="shared" ref="C2635:Q2635" si="2488">IF(C10=$V$395,"O",IF(C10=$W$395,"O",IF(C10=$X$395,"O",IF(C10=$Y$395,"O",IF(C10=$Z$395,"O",IF(C10=$AA$395,"O",IF(C10=$AB$395,"O",IF(C10=$AC$395,"O",IF(C10=$AD$395,"O",IF(C10=$AE$395,"O",IF(C10=$AF$395,"O",IF(C10=$AG$395,"O",IF(C10=$AH$395,"O",IF(C10=$AI$395,"O","X"))))))))))))))</f>
        <v>X</v>
      </c>
      <c r="D2635" s="58" t="str">
        <f t="shared" si="2488"/>
        <v>X</v>
      </c>
      <c r="E2635" s="58" t="str">
        <f t="shared" si="2488"/>
        <v>X</v>
      </c>
      <c r="F2635" s="58" t="str">
        <f t="shared" si="2488"/>
        <v>X</v>
      </c>
      <c r="G2635" s="58" t="str">
        <f t="shared" si="2488"/>
        <v>X</v>
      </c>
      <c r="H2635" s="58" t="str">
        <f t="shared" si="2488"/>
        <v>X</v>
      </c>
      <c r="I2635" s="58" t="str">
        <f>IF(I10=$V$395,"O",IF(I10=$W$395,"O",IF(I10=$X$395,"O",IF(I10=$Y$395,"O",IF(I10=$Z$395,"O",IF(I10=$AA$395,"O",IF(I10=$AB$395,"O",IF(I10=$AC$395,"O",IF(I10=$AD$395,"O",IF(I10=$AE$395,"O",IF(I10=$AF$395,"O",IF(I10=$AG$395,"O",IF(I10=$AH$395,"O",IF(I10=$AI$395,"O","X"))))))))))))))</f>
        <v>X</v>
      </c>
      <c r="J2635" s="58" t="str">
        <f t="shared" si="2488"/>
        <v>X</v>
      </c>
      <c r="K2635" s="58" t="str">
        <f t="shared" si="2488"/>
        <v>X</v>
      </c>
      <c r="L2635" s="58" t="str">
        <f t="shared" si="2488"/>
        <v>X</v>
      </c>
      <c r="M2635" s="58" t="str">
        <f t="shared" si="2488"/>
        <v>X</v>
      </c>
      <c r="N2635" s="58" t="str">
        <f t="shared" si="2488"/>
        <v>X</v>
      </c>
      <c r="O2635" s="58" t="str">
        <f t="shared" si="2488"/>
        <v>X</v>
      </c>
      <c r="P2635" s="58" t="str">
        <f t="shared" si="2488"/>
        <v>X</v>
      </c>
      <c r="Q2635" s="58" t="str">
        <f t="shared" si="2488"/>
        <v>X</v>
      </c>
    </row>
    <row r="2636" spans="1:17">
      <c r="A2636" s="780"/>
      <c r="B2636" s="58" t="s">
        <v>36</v>
      </c>
      <c r="C2636" s="58" t="str">
        <f t="shared" ref="C2636:Q2636" si="2489">IF(C11=$V$395,"O",IF(C11=$W$395,"O",IF(C11=$X$395,"O",IF(C11=$Y$395,"O",IF(C11=$Z$395,"O",IF(C11=$AA$395,"O",IF(C11=$AB$395,"O",IF(C11=$AC$395,"O",IF(C11=$AD$395,"O",IF(C11=$AE$395,"O",IF(C11=$AF$395,"O",IF(C11=$AG$395,"O",IF(C11=$AH$395,"O",IF(C11=$AI$395,"O","X"))))))))))))))</f>
        <v>X</v>
      </c>
      <c r="D2636" s="58" t="str">
        <f t="shared" si="2489"/>
        <v>X</v>
      </c>
      <c r="E2636" s="58" t="str">
        <f t="shared" si="2489"/>
        <v>X</v>
      </c>
      <c r="F2636" s="58" t="str">
        <f t="shared" si="2489"/>
        <v>X</v>
      </c>
      <c r="G2636" s="58" t="str">
        <f t="shared" si="2489"/>
        <v>X</v>
      </c>
      <c r="H2636" s="58" t="str">
        <f t="shared" si="2489"/>
        <v>X</v>
      </c>
      <c r="I2636" s="58" t="str">
        <f t="shared" si="2489"/>
        <v>X</v>
      </c>
      <c r="J2636" s="58" t="str">
        <f t="shared" si="2489"/>
        <v>X</v>
      </c>
      <c r="K2636" s="58" t="str">
        <f t="shared" si="2489"/>
        <v>X</v>
      </c>
      <c r="L2636" s="58" t="str">
        <f t="shared" si="2489"/>
        <v>X</v>
      </c>
      <c r="M2636" s="58" t="str">
        <f t="shared" si="2489"/>
        <v>X</v>
      </c>
      <c r="N2636" s="58" t="str">
        <f t="shared" si="2489"/>
        <v>X</v>
      </c>
      <c r="O2636" s="58" t="str">
        <f t="shared" si="2489"/>
        <v>X</v>
      </c>
      <c r="P2636" s="58" t="str">
        <f t="shared" si="2489"/>
        <v>X</v>
      </c>
      <c r="Q2636" s="58" t="str">
        <f t="shared" si="2489"/>
        <v>X</v>
      </c>
    </row>
    <row r="2637" spans="1:17">
      <c r="A2637" s="780"/>
      <c r="B2637" s="58" t="s">
        <v>21</v>
      </c>
      <c r="C2637" s="58" t="str">
        <f t="shared" ref="C2637:Q2637" si="2490">IF(C12=$V$395,"O",IF(C12=$W$395,"O",IF(C12=$X$395,"O",IF(C12=$Y$395,"O",IF(C12=$Z$395,"O",IF(C12=$AA$395,"O",IF(C12=$AB$395,"O",IF(C12=$AC$395,"O",IF(C12=$AD$395,"O",IF(C12=$AE$395,"O",IF(C12=$AF$395,"O",IF(C12=$AG$395,"O",IF(C12=$AH$395,"O",IF(C12=$AI$395,"O","X"))))))))))))))</f>
        <v>X</v>
      </c>
      <c r="D2637" s="58" t="str">
        <f t="shared" si="2490"/>
        <v>X</v>
      </c>
      <c r="E2637" s="58" t="str">
        <f t="shared" si="2490"/>
        <v>X</v>
      </c>
      <c r="F2637" s="58" t="str">
        <f t="shared" si="2490"/>
        <v>X</v>
      </c>
      <c r="G2637" s="58" t="str">
        <f t="shared" si="2490"/>
        <v>X</v>
      </c>
      <c r="H2637" s="58" t="str">
        <f t="shared" si="2490"/>
        <v>X</v>
      </c>
      <c r="I2637" s="58" t="str">
        <f t="shared" si="2490"/>
        <v>X</v>
      </c>
      <c r="J2637" s="58" t="str">
        <f t="shared" si="2490"/>
        <v>X</v>
      </c>
      <c r="K2637" s="58" t="str">
        <f t="shared" si="2490"/>
        <v>X</v>
      </c>
      <c r="L2637" s="58" t="str">
        <f t="shared" si="2490"/>
        <v>X</v>
      </c>
      <c r="M2637" s="58" t="str">
        <f t="shared" si="2490"/>
        <v>X</v>
      </c>
      <c r="N2637" s="58" t="str">
        <f t="shared" si="2490"/>
        <v>X</v>
      </c>
      <c r="O2637" s="58" t="str">
        <f t="shared" si="2490"/>
        <v>X</v>
      </c>
      <c r="P2637" s="58" t="str">
        <f t="shared" si="2490"/>
        <v>X</v>
      </c>
      <c r="Q2637" s="58" t="str">
        <f t="shared" si="2490"/>
        <v>X</v>
      </c>
    </row>
    <row r="2638" spans="1:17">
      <c r="A2638" s="781"/>
      <c r="B2638" s="30" t="s">
        <v>46</v>
      </c>
      <c r="C2638" s="47">
        <f>COUNTIF(C2632:C2637,"O")</f>
        <v>2</v>
      </c>
      <c r="D2638" s="47">
        <f t="shared" ref="D2638:P2638" si="2491">COUNTIF(D2632:D2637,"O")</f>
        <v>2</v>
      </c>
      <c r="E2638" s="47">
        <f t="shared" si="2491"/>
        <v>2</v>
      </c>
      <c r="F2638" s="47">
        <f t="shared" si="2491"/>
        <v>2</v>
      </c>
      <c r="G2638" s="47">
        <f t="shared" si="2491"/>
        <v>2</v>
      </c>
      <c r="H2638" s="47">
        <f t="shared" si="2491"/>
        <v>2</v>
      </c>
      <c r="I2638" s="47">
        <f t="shared" si="2491"/>
        <v>2</v>
      </c>
      <c r="J2638" s="47">
        <f t="shared" si="2491"/>
        <v>2</v>
      </c>
      <c r="K2638" s="47">
        <f t="shared" si="2491"/>
        <v>2</v>
      </c>
      <c r="L2638" s="47">
        <f t="shared" si="2491"/>
        <v>2</v>
      </c>
      <c r="M2638" s="47">
        <f t="shared" si="2491"/>
        <v>2</v>
      </c>
      <c r="N2638" s="47">
        <f t="shared" si="2491"/>
        <v>2</v>
      </c>
      <c r="O2638" s="47">
        <f t="shared" si="2491"/>
        <v>2</v>
      </c>
      <c r="P2638" s="47">
        <f t="shared" si="2491"/>
        <v>2</v>
      </c>
      <c r="Q2638" s="47">
        <f>COUNTIF(Q2632:Q2637,"O")</f>
        <v>2</v>
      </c>
    </row>
    <row r="2639" spans="1:17">
      <c r="A2639" s="779">
        <v>380</v>
      </c>
      <c r="B2639" s="58" t="s">
        <v>32</v>
      </c>
      <c r="C2639" s="58" t="str">
        <f t="shared" ref="C2639:Q2639" si="2492">IF(C7=$V$396,"O",IF(C7=$W$396,"O",IF(C7=$X$396,"O",IF(C7=$Y$396,"O",IF(C7=$Z$396,"O",IF(C7=$AA$396,"O",IF(C7=$AB$396,"O",IF(C7=$AC$396,"O",IF(C7=$AD$396,"O",IF(C7=$AE$396,"O",IF(C7=$AF$396,"O",IF(C7=$AG$396,"O",IF(C7=$AH$396,"O",IF(C7=$AI$396,"O",IF(C7=$AJ$396,"O",IF(C7=$AK$396,"O",IF(C7=$AL$396,"O","X")))))))))))))))))</f>
        <v>X</v>
      </c>
      <c r="D2639" s="58" t="str">
        <f t="shared" si="2492"/>
        <v>X</v>
      </c>
      <c r="E2639" s="58" t="str">
        <f t="shared" si="2492"/>
        <v>X</v>
      </c>
      <c r="F2639" s="58" t="str">
        <f t="shared" si="2492"/>
        <v>X</v>
      </c>
      <c r="G2639" s="58" t="str">
        <f t="shared" si="2492"/>
        <v>X</v>
      </c>
      <c r="H2639" s="58" t="str">
        <f t="shared" si="2492"/>
        <v>X</v>
      </c>
      <c r="I2639" s="58" t="str">
        <f t="shared" si="2492"/>
        <v>X</v>
      </c>
      <c r="J2639" s="58" t="str">
        <f t="shared" si="2492"/>
        <v>X</v>
      </c>
      <c r="K2639" s="58" t="str">
        <f t="shared" si="2492"/>
        <v>X</v>
      </c>
      <c r="L2639" s="58" t="str">
        <f t="shared" si="2492"/>
        <v>X</v>
      </c>
      <c r="M2639" s="58" t="str">
        <f t="shared" si="2492"/>
        <v>X</v>
      </c>
      <c r="N2639" s="58" t="str">
        <f t="shared" si="2492"/>
        <v>X</v>
      </c>
      <c r="O2639" s="58" t="str">
        <f t="shared" si="2492"/>
        <v>X</v>
      </c>
      <c r="P2639" s="58" t="str">
        <f t="shared" si="2492"/>
        <v>X</v>
      </c>
      <c r="Q2639" s="58" t="str">
        <f t="shared" si="2492"/>
        <v>X</v>
      </c>
    </row>
    <row r="2640" spans="1:17">
      <c r="A2640" s="780"/>
      <c r="B2640" s="58" t="s">
        <v>33</v>
      </c>
      <c r="C2640" s="58" t="str">
        <f t="shared" ref="C2640:Q2640" si="2493">IF(C8=$V$396,"O",IF(C8=$W$396,"O",IF(C8=$X$396,"O",IF(C8=$Y$396,"O",IF(C8=$Z$396,"O",IF(C8=$AA$396,"O",IF(C8=$AB$396,"O",IF(C8=$AC$396,"O",IF(C8=$AD$396,"O",IF(C8=$AE$396,"O",IF(C8=$AF$396,"O",IF(C8=$AG$396,"O",IF(C8=$AH$396,"O",IF(C8=$AI$396,"O",IF(C8=$AJ$396,"O",IF(C8=$AK$396,"O",IF(C8=$AL$396,"O","X")))))))))))))))))</f>
        <v>X</v>
      </c>
      <c r="D2640" s="58" t="str">
        <f t="shared" si="2493"/>
        <v>X</v>
      </c>
      <c r="E2640" s="58" t="str">
        <f t="shared" si="2493"/>
        <v>X</v>
      </c>
      <c r="F2640" s="58" t="str">
        <f t="shared" si="2493"/>
        <v>X</v>
      </c>
      <c r="G2640" s="58" t="str">
        <f t="shared" si="2493"/>
        <v>X</v>
      </c>
      <c r="H2640" s="58" t="str">
        <f t="shared" si="2493"/>
        <v>X</v>
      </c>
      <c r="I2640" s="58" t="str">
        <f t="shared" si="2493"/>
        <v>X</v>
      </c>
      <c r="J2640" s="58" t="str">
        <f t="shared" si="2493"/>
        <v>X</v>
      </c>
      <c r="K2640" s="58" t="str">
        <f t="shared" si="2493"/>
        <v>X</v>
      </c>
      <c r="L2640" s="58" t="str">
        <f t="shared" si="2493"/>
        <v>X</v>
      </c>
      <c r="M2640" s="58" t="str">
        <f t="shared" si="2493"/>
        <v>X</v>
      </c>
      <c r="N2640" s="58" t="str">
        <f t="shared" si="2493"/>
        <v>X</v>
      </c>
      <c r="O2640" s="58" t="str">
        <f t="shared" si="2493"/>
        <v>X</v>
      </c>
      <c r="P2640" s="58" t="str">
        <f t="shared" si="2493"/>
        <v>X</v>
      </c>
      <c r="Q2640" s="58" t="str">
        <f t="shared" si="2493"/>
        <v>X</v>
      </c>
    </row>
    <row r="2641" spans="1:17">
      <c r="A2641" s="780"/>
      <c r="B2641" s="58" t="s">
        <v>34</v>
      </c>
      <c r="C2641" s="58" t="str">
        <f t="shared" ref="C2641:Q2641" si="2494">IF(C9=$V$396,"O",IF(C9=$W$396,"O",IF(C9=$X$396,"O",IF(C9=$Y$396,"O",IF(C9=$Z$396,"O",IF(C9=$AA$396,"O",IF(C9=$AB$396,"O",IF(C9=$AC$396,"O",IF(C9=$AD$396,"O",IF(C9=$AE$396,"O",IF(C9=$AF$396,"O",IF(C9=$AG$396,"O",IF(C9=$AH$396,"O",IF(C9=$AI$396,"O",IF(C9=$AJ$396,"O",IF(C9=$AK$396,"O",IF(C9=$AL$396,"O","X")))))))))))))))))</f>
        <v>X</v>
      </c>
      <c r="D2641" s="58" t="str">
        <f t="shared" si="2494"/>
        <v>X</v>
      </c>
      <c r="E2641" s="58" t="str">
        <f t="shared" si="2494"/>
        <v>X</v>
      </c>
      <c r="F2641" s="58" t="str">
        <f t="shared" si="2494"/>
        <v>X</v>
      </c>
      <c r="G2641" s="58" t="str">
        <f t="shared" si="2494"/>
        <v>X</v>
      </c>
      <c r="H2641" s="58" t="str">
        <f t="shared" si="2494"/>
        <v>X</v>
      </c>
      <c r="I2641" s="58" t="str">
        <f t="shared" si="2494"/>
        <v>X</v>
      </c>
      <c r="J2641" s="58" t="str">
        <f t="shared" si="2494"/>
        <v>X</v>
      </c>
      <c r="K2641" s="58" t="str">
        <f t="shared" si="2494"/>
        <v>X</v>
      </c>
      <c r="L2641" s="58" t="str">
        <f t="shared" si="2494"/>
        <v>X</v>
      </c>
      <c r="M2641" s="58" t="str">
        <f t="shared" si="2494"/>
        <v>X</v>
      </c>
      <c r="N2641" s="58" t="str">
        <f t="shared" si="2494"/>
        <v>X</v>
      </c>
      <c r="O2641" s="58" t="str">
        <f t="shared" si="2494"/>
        <v>X</v>
      </c>
      <c r="P2641" s="58" t="str">
        <f t="shared" si="2494"/>
        <v>X</v>
      </c>
      <c r="Q2641" s="58" t="str">
        <f t="shared" si="2494"/>
        <v>X</v>
      </c>
    </row>
    <row r="2642" spans="1:17">
      <c r="A2642" s="780"/>
      <c r="B2642" s="58" t="s">
        <v>35</v>
      </c>
      <c r="C2642" s="58" t="str">
        <f t="shared" ref="C2642:Q2642" si="2495">IF(C10=$V$396,"O",IF(C10=$W$396,"O",IF(C10=$X$396,"O",IF(C10=$Y$396,"O",IF(C10=$Z$396,"O",IF(C10=$AA$396,"O",IF(C10=$AB$396,"O",IF(C10=$AC$396,"O",IF(C10=$AD$396,"O",IF(C10=$AE$396,"O",IF(C10=$AF$396,"O",IF(C10=$AG$396,"O",IF(C10=$AH$396,"O",IF(C10=$AI$396,"O",IF(C10=$AJ$396,"O",IF(C10=$AK$396,"O",IF(C10=$AL$396,"O","X")))))))))))))))))</f>
        <v>O</v>
      </c>
      <c r="D2642" s="58" t="str">
        <f t="shared" si="2495"/>
        <v>O</v>
      </c>
      <c r="E2642" s="58" t="str">
        <f t="shared" si="2495"/>
        <v>O</v>
      </c>
      <c r="F2642" s="58" t="str">
        <f t="shared" si="2495"/>
        <v>O</v>
      </c>
      <c r="G2642" s="58" t="str">
        <f t="shared" si="2495"/>
        <v>O</v>
      </c>
      <c r="H2642" s="58" t="str">
        <f t="shared" si="2495"/>
        <v>O</v>
      </c>
      <c r="I2642" s="58" t="str">
        <f>IF(I10=$V$396,"O",IF(I10=$W$396,"O",IF(I10=$X$396,"O",IF(I10=$Y$396,"O",IF(I10=$Z$396,"O",IF(I10=$AA$396,"O",IF(I10=$AB$396,"O",IF(I10=$AC$396,"O",IF(I10=$AD$396,"O",IF(I10=$AE$396,"O",IF(I10=$AF$396,"O",IF(I10=$AG$396,"O",IF(I10=$AH$396,"O",IF(I10=$AI$396,"O",IF(I10=$AJ$396,"O",IF(I10=$AK$396,"O",IF(I10=$AL$396,"O","X")))))))))))))))))</f>
        <v>O</v>
      </c>
      <c r="J2642" s="58" t="str">
        <f t="shared" si="2495"/>
        <v>O</v>
      </c>
      <c r="K2642" s="58" t="str">
        <f t="shared" si="2495"/>
        <v>O</v>
      </c>
      <c r="L2642" s="58" t="str">
        <f t="shared" si="2495"/>
        <v>O</v>
      </c>
      <c r="M2642" s="58" t="str">
        <f t="shared" si="2495"/>
        <v>O</v>
      </c>
      <c r="N2642" s="58" t="str">
        <f t="shared" si="2495"/>
        <v>O</v>
      </c>
      <c r="O2642" s="58" t="str">
        <f t="shared" si="2495"/>
        <v>O</v>
      </c>
      <c r="P2642" s="58" t="str">
        <f t="shared" si="2495"/>
        <v>O</v>
      </c>
      <c r="Q2642" s="58" t="str">
        <f t="shared" si="2495"/>
        <v>O</v>
      </c>
    </row>
    <row r="2643" spans="1:17">
      <c r="A2643" s="780"/>
      <c r="B2643" s="58" t="s">
        <v>36</v>
      </c>
      <c r="C2643" s="58" t="str">
        <f t="shared" ref="C2643:Q2643" si="2496">IF(C11=$V$396,"O",IF(C11=$W$396,"O",IF(C11=$X$396,"O",IF(C11=$Y$396,"O",IF(C11=$Z$396,"O",IF(C11=$AA$396,"O",IF(C11=$AB$396,"O",IF(C11=$AC$396,"O",IF(C11=$AD$396,"O",IF(C11=$AE$396,"O",IF(C11=$AF$396,"O",IF(C11=$AG$396,"O",IF(C11=$AH$396,"O",IF(C11=$AI$396,"O",IF(C11=$AJ$396,"O",IF(C11=$AK$396,"O",IF(C11=$AL$396,"O","X")))))))))))))))))</f>
        <v>O</v>
      </c>
      <c r="D2643" s="58" t="str">
        <f t="shared" si="2496"/>
        <v>O</v>
      </c>
      <c r="E2643" s="58" t="str">
        <f t="shared" si="2496"/>
        <v>O</v>
      </c>
      <c r="F2643" s="58" t="str">
        <f t="shared" si="2496"/>
        <v>O</v>
      </c>
      <c r="G2643" s="58" t="str">
        <f t="shared" si="2496"/>
        <v>O</v>
      </c>
      <c r="H2643" s="58" t="str">
        <f t="shared" si="2496"/>
        <v>O</v>
      </c>
      <c r="I2643" s="58" t="str">
        <f t="shared" si="2496"/>
        <v>O</v>
      </c>
      <c r="J2643" s="58" t="str">
        <f t="shared" si="2496"/>
        <v>O</v>
      </c>
      <c r="K2643" s="58" t="str">
        <f t="shared" si="2496"/>
        <v>O</v>
      </c>
      <c r="L2643" s="58" t="str">
        <f t="shared" si="2496"/>
        <v>O</v>
      </c>
      <c r="M2643" s="58" t="str">
        <f t="shared" si="2496"/>
        <v>O</v>
      </c>
      <c r="N2643" s="58" t="str">
        <f t="shared" si="2496"/>
        <v>O</v>
      </c>
      <c r="O2643" s="58" t="str">
        <f t="shared" si="2496"/>
        <v>O</v>
      </c>
      <c r="P2643" s="58" t="str">
        <f t="shared" si="2496"/>
        <v>O</v>
      </c>
      <c r="Q2643" s="58" t="str">
        <f t="shared" si="2496"/>
        <v>O</v>
      </c>
    </row>
    <row r="2644" spans="1:17">
      <c r="A2644" s="780"/>
      <c r="B2644" s="58" t="s">
        <v>21</v>
      </c>
      <c r="C2644" s="58" t="str">
        <f t="shared" ref="C2644:Q2644" si="2497">IF(C12=$V$396,"O",IF(C12=$W$396,"O",IF(C12=$X$396,"O",IF(C12=$Y$396,"O",IF(C12=$Z$396,"O",IF(C12=$AA$396,"O",IF(C12=$AB$396,"O",IF(C12=$AC$396,"O",IF(C12=$AD$396,"O",IF(C12=$AE$396,"O",IF(C12=$AF$396,"O",IF(C12=$AG$396,"O",IF(C12=$AH$396,"O",IF(C12=$AI$396,"O",IF(C12=$AJ$396,"O",IF(C12=$AK$396,"O",IF(C12=$AL$396,"O","X")))))))))))))))))</f>
        <v>O</v>
      </c>
      <c r="D2644" s="58" t="str">
        <f t="shared" si="2497"/>
        <v>O</v>
      </c>
      <c r="E2644" s="58" t="str">
        <f t="shared" si="2497"/>
        <v>O</v>
      </c>
      <c r="F2644" s="58" t="str">
        <f t="shared" si="2497"/>
        <v>O</v>
      </c>
      <c r="G2644" s="58" t="str">
        <f t="shared" si="2497"/>
        <v>O</v>
      </c>
      <c r="H2644" s="58" t="str">
        <f t="shared" si="2497"/>
        <v>O</v>
      </c>
      <c r="I2644" s="58" t="str">
        <f t="shared" si="2497"/>
        <v>O</v>
      </c>
      <c r="J2644" s="58" t="str">
        <f t="shared" si="2497"/>
        <v>O</v>
      </c>
      <c r="K2644" s="58" t="str">
        <f t="shared" si="2497"/>
        <v>O</v>
      </c>
      <c r="L2644" s="58" t="str">
        <f t="shared" si="2497"/>
        <v>O</v>
      </c>
      <c r="M2644" s="58" t="str">
        <f t="shared" si="2497"/>
        <v>O</v>
      </c>
      <c r="N2644" s="58" t="str">
        <f t="shared" si="2497"/>
        <v>O</v>
      </c>
      <c r="O2644" s="58" t="str">
        <f t="shared" si="2497"/>
        <v>O</v>
      </c>
      <c r="P2644" s="58" t="str">
        <f t="shared" si="2497"/>
        <v>O</v>
      </c>
      <c r="Q2644" s="58" t="str">
        <f t="shared" si="2497"/>
        <v>O</v>
      </c>
    </row>
    <row r="2645" spans="1:17">
      <c r="A2645" s="781"/>
      <c r="B2645" s="30" t="s">
        <v>46</v>
      </c>
      <c r="C2645" s="47">
        <f>COUNTIF(C2639:C2644,"O")</f>
        <v>3</v>
      </c>
      <c r="D2645" s="47">
        <f t="shared" ref="D2645:P2645" si="2498">COUNTIF(D2639:D2644,"O")</f>
        <v>3</v>
      </c>
      <c r="E2645" s="47">
        <f t="shared" si="2498"/>
        <v>3</v>
      </c>
      <c r="F2645" s="47">
        <f t="shared" si="2498"/>
        <v>3</v>
      </c>
      <c r="G2645" s="47">
        <f t="shared" si="2498"/>
        <v>3</v>
      </c>
      <c r="H2645" s="47">
        <f t="shared" si="2498"/>
        <v>3</v>
      </c>
      <c r="I2645" s="47">
        <f t="shared" si="2498"/>
        <v>3</v>
      </c>
      <c r="J2645" s="47">
        <f t="shared" si="2498"/>
        <v>3</v>
      </c>
      <c r="K2645" s="47">
        <f t="shared" si="2498"/>
        <v>3</v>
      </c>
      <c r="L2645" s="47">
        <f t="shared" si="2498"/>
        <v>3</v>
      </c>
      <c r="M2645" s="47">
        <f t="shared" si="2498"/>
        <v>3</v>
      </c>
      <c r="N2645" s="47">
        <f t="shared" si="2498"/>
        <v>3</v>
      </c>
      <c r="O2645" s="47">
        <f t="shared" si="2498"/>
        <v>3</v>
      </c>
      <c r="P2645" s="47">
        <f t="shared" si="2498"/>
        <v>3</v>
      </c>
      <c r="Q2645" s="47">
        <f>COUNTIF(Q2639:Q2644,"O")</f>
        <v>3</v>
      </c>
    </row>
    <row r="2646" spans="1:17">
      <c r="A2646" s="22">
        <v>381</v>
      </c>
      <c r="B2646" s="154"/>
      <c r="C2646" s="58" t="str">
        <f>C2631&amp;C2638&amp;C2645</f>
        <v>123</v>
      </c>
      <c r="D2646" s="58" t="str">
        <f t="shared" ref="D2646:M2646" si="2499">D2631&amp;D2638&amp;D2645</f>
        <v>123</v>
      </c>
      <c r="E2646" s="58" t="str">
        <f t="shared" si="2499"/>
        <v>123</v>
      </c>
      <c r="F2646" s="58" t="str">
        <f t="shared" si="2499"/>
        <v>123</v>
      </c>
      <c r="G2646" s="58" t="str">
        <f t="shared" si="2499"/>
        <v>123</v>
      </c>
      <c r="H2646" s="58" t="str">
        <f t="shared" si="2499"/>
        <v>123</v>
      </c>
      <c r="I2646" s="58" t="str">
        <f t="shared" si="2499"/>
        <v>123</v>
      </c>
      <c r="J2646" s="58" t="str">
        <f t="shared" si="2499"/>
        <v>123</v>
      </c>
      <c r="K2646" s="58" t="str">
        <f t="shared" si="2499"/>
        <v>123</v>
      </c>
      <c r="L2646" s="58" t="str">
        <f t="shared" si="2499"/>
        <v>123</v>
      </c>
      <c r="M2646" s="58" t="str">
        <f t="shared" si="2499"/>
        <v>123</v>
      </c>
      <c r="N2646" s="58" t="str">
        <f>N2631&amp;N2638&amp;N2645</f>
        <v>123</v>
      </c>
      <c r="O2646" s="58" t="str">
        <f>O2631&amp;O2638&amp;O2645</f>
        <v>123</v>
      </c>
      <c r="P2646" s="58" t="str">
        <f>P2631&amp;P2638&amp;P2645</f>
        <v>123</v>
      </c>
      <c r="Q2646" s="58" t="str">
        <f>Q2631&amp;Q2638&amp;Q2645</f>
        <v>123</v>
      </c>
    </row>
    <row r="2647" spans="1:17">
      <c r="A2647" s="779">
        <v>382</v>
      </c>
      <c r="B2647" s="58" t="s">
        <v>32</v>
      </c>
      <c r="C2647" s="58" t="str">
        <f t="shared" ref="C2647:Q2647" si="2500">IF(C7=$V$398,"O",IF(C7=$W$398,"O",IF(C7=$X$398,"O",IF(C7=$Y$398,"O",IF(C7=$Z$398,"O",IF(C7=$AA$398,"O",IF(C7=$AB$398,"O",IF(C7=$AC$398,"O",IF(C7=$AD$398,"O",IF(C7=$AE$398,"O",IF(C7=$AF$398,"O",IF(C7=$AG$398,"O",IF(C7=$AH$398,"O",IF(C7=$AI$398,"O",IF(C7=$AJ$398,"O","X")))))))))))))))</f>
        <v>O</v>
      </c>
      <c r="D2647" s="58" t="str">
        <f t="shared" si="2500"/>
        <v>O</v>
      </c>
      <c r="E2647" s="58" t="str">
        <f t="shared" si="2500"/>
        <v>O</v>
      </c>
      <c r="F2647" s="58" t="str">
        <f t="shared" si="2500"/>
        <v>O</v>
      </c>
      <c r="G2647" s="58" t="str">
        <f t="shared" si="2500"/>
        <v>O</v>
      </c>
      <c r="H2647" s="58" t="str">
        <f t="shared" si="2500"/>
        <v>O</v>
      </c>
      <c r="I2647" s="58" t="str">
        <f t="shared" si="2500"/>
        <v>O</v>
      </c>
      <c r="J2647" s="58" t="str">
        <f t="shared" si="2500"/>
        <v>O</v>
      </c>
      <c r="K2647" s="58" t="str">
        <f t="shared" si="2500"/>
        <v>O</v>
      </c>
      <c r="L2647" s="58" t="str">
        <f t="shared" si="2500"/>
        <v>O</v>
      </c>
      <c r="M2647" s="58" t="str">
        <f t="shared" si="2500"/>
        <v>O</v>
      </c>
      <c r="N2647" s="58" t="str">
        <f t="shared" si="2500"/>
        <v>O</v>
      </c>
      <c r="O2647" s="58" t="str">
        <f t="shared" si="2500"/>
        <v>O</v>
      </c>
      <c r="P2647" s="58" t="str">
        <f t="shared" si="2500"/>
        <v>O</v>
      </c>
      <c r="Q2647" s="58" t="str">
        <f t="shared" si="2500"/>
        <v>O</v>
      </c>
    </row>
    <row r="2648" spans="1:17">
      <c r="A2648" s="780"/>
      <c r="B2648" s="58" t="s">
        <v>33</v>
      </c>
      <c r="C2648" s="58" t="str">
        <f t="shared" ref="C2648:Q2648" si="2501">IF(C8=$V$398,"O",IF(C8=$W$398,"O",IF(C8=$X$398,"O",IF(C8=$Y$398,"O",IF(C8=$Z$398,"O",IF(C8=$AA$398,"O",IF(C8=$AB$398,"O",IF(C8=$AC$398,"O",IF(C8=$AD$398,"O",IF(C8=$AE$398,"O",IF(C8=$AF$398,"O",IF(C8=$AG$398,"O",IF(C8=$AH$398,"O",IF(C8=$AI$398,"O",IF(C8=$AJ$398,"O","X")))))))))))))))</f>
        <v>O</v>
      </c>
      <c r="D2648" s="58" t="str">
        <f t="shared" si="2501"/>
        <v>O</v>
      </c>
      <c r="E2648" s="58" t="str">
        <f t="shared" si="2501"/>
        <v>O</v>
      </c>
      <c r="F2648" s="58" t="str">
        <f t="shared" si="2501"/>
        <v>O</v>
      </c>
      <c r="G2648" s="58" t="str">
        <f t="shared" si="2501"/>
        <v>O</v>
      </c>
      <c r="H2648" s="58" t="str">
        <f t="shared" si="2501"/>
        <v>O</v>
      </c>
      <c r="I2648" s="58" t="str">
        <f t="shared" si="2501"/>
        <v>O</v>
      </c>
      <c r="J2648" s="58" t="str">
        <f t="shared" si="2501"/>
        <v>O</v>
      </c>
      <c r="K2648" s="58" t="str">
        <f t="shared" si="2501"/>
        <v>O</v>
      </c>
      <c r="L2648" s="58" t="str">
        <f t="shared" si="2501"/>
        <v>O</v>
      </c>
      <c r="M2648" s="58" t="str">
        <f t="shared" si="2501"/>
        <v>O</v>
      </c>
      <c r="N2648" s="58" t="str">
        <f t="shared" si="2501"/>
        <v>O</v>
      </c>
      <c r="O2648" s="58" t="str">
        <f t="shared" si="2501"/>
        <v>O</v>
      </c>
      <c r="P2648" s="58" t="str">
        <f t="shared" si="2501"/>
        <v>O</v>
      </c>
      <c r="Q2648" s="58" t="str">
        <f t="shared" si="2501"/>
        <v>O</v>
      </c>
    </row>
    <row r="2649" spans="1:17">
      <c r="A2649" s="780"/>
      <c r="B2649" s="58" t="s">
        <v>34</v>
      </c>
      <c r="C2649" s="58" t="str">
        <f t="shared" ref="C2649:Q2649" si="2502">IF(C9=$V$398,"O",IF(C9=$W$398,"O",IF(C9=$X$398,"O",IF(C9=$Y$398,"O",IF(C9=$Z$398,"O",IF(C9=$AA$398,"O",IF(C9=$AB$398,"O",IF(C9=$AC$398,"O",IF(C9=$AD$398,"O",IF(C9=$AE$398,"O",IF(C9=$AF$398,"O",IF(C9=$AG$398,"O",IF(C9=$AH$398,"O",IF(C9=$AI$398,"O",IF(C9=$AJ$398,"O","X")))))))))))))))</f>
        <v>X</v>
      </c>
      <c r="D2649" s="58" t="str">
        <f t="shared" si="2502"/>
        <v>X</v>
      </c>
      <c r="E2649" s="58" t="str">
        <f t="shared" si="2502"/>
        <v>X</v>
      </c>
      <c r="F2649" s="58" t="str">
        <f t="shared" si="2502"/>
        <v>X</v>
      </c>
      <c r="G2649" s="58" t="str">
        <f t="shared" si="2502"/>
        <v>X</v>
      </c>
      <c r="H2649" s="58" t="str">
        <f>IF(H9=$V$398,"O",IF(H9=$W$398,"O",IF(H9=$X$398,"O",IF(H9=$Y$398,"O",IF(H9=$Z$398,"O",IF(H9=$AA$398,"O",IF(H9=$AB$398,"O",IF(H9=$AC$398,"O",IF(H9=$AD$398,"O",IF(H9=$AE$398,"O",IF(H9=$AF$398,"O",IF(H9=$AG$398,"O",IF(H9=$AH$398,"O",IF(H9=$AI$398,"O",IF(H9=$AJ$398,"O","X")))))))))))))))</f>
        <v>X</v>
      </c>
      <c r="I2649" s="58" t="str">
        <f t="shared" si="2502"/>
        <v>X</v>
      </c>
      <c r="J2649" s="58" t="str">
        <f t="shared" si="2502"/>
        <v>X</v>
      </c>
      <c r="K2649" s="58" t="str">
        <f t="shared" si="2502"/>
        <v>X</v>
      </c>
      <c r="L2649" s="58" t="str">
        <f t="shared" si="2502"/>
        <v>X</v>
      </c>
      <c r="M2649" s="58" t="str">
        <f t="shared" si="2502"/>
        <v>X</v>
      </c>
      <c r="N2649" s="58" t="str">
        <f t="shared" si="2502"/>
        <v>X</v>
      </c>
      <c r="O2649" s="58" t="str">
        <f t="shared" si="2502"/>
        <v>X</v>
      </c>
      <c r="P2649" s="58" t="str">
        <f t="shared" si="2502"/>
        <v>X</v>
      </c>
      <c r="Q2649" s="58" t="str">
        <f t="shared" si="2502"/>
        <v>X</v>
      </c>
    </row>
    <row r="2650" spans="1:17">
      <c r="A2650" s="780"/>
      <c r="B2650" s="58" t="s">
        <v>35</v>
      </c>
      <c r="C2650" s="58" t="str">
        <f t="shared" ref="C2650:Q2650" si="2503">IF(C10=$V$398,"O",IF(C10=$W$398,"O",IF(C10=$X$398,"O",IF(C10=$Y$398,"O",IF(C10=$Z$398,"O",IF(C10=$AA$398,"O",IF(C10=$AB$398,"O",IF(C10=$AC$398,"O",IF(C10=$AD$398,"O",IF(C10=$AE$398,"O",IF(C10=$AF$398,"O",IF(C10=$AG$398,"O",IF(C10=$AH$398,"O",IF(C10=$AI$398,"O",IF(C10=$AJ$398,"O","X")))))))))))))))</f>
        <v>X</v>
      </c>
      <c r="D2650" s="58" t="str">
        <f t="shared" si="2503"/>
        <v>X</v>
      </c>
      <c r="E2650" s="58" t="str">
        <f t="shared" si="2503"/>
        <v>X</v>
      </c>
      <c r="F2650" s="58" t="str">
        <f t="shared" si="2503"/>
        <v>X</v>
      </c>
      <c r="G2650" s="58" t="str">
        <f t="shared" si="2503"/>
        <v>X</v>
      </c>
      <c r="H2650" s="58" t="str">
        <f t="shared" si="2503"/>
        <v>X</v>
      </c>
      <c r="I2650" s="58" t="str">
        <f t="shared" si="2503"/>
        <v>X</v>
      </c>
      <c r="J2650" s="58" t="str">
        <f t="shared" si="2503"/>
        <v>X</v>
      </c>
      <c r="K2650" s="58" t="str">
        <f t="shared" si="2503"/>
        <v>X</v>
      </c>
      <c r="L2650" s="58" t="str">
        <f t="shared" si="2503"/>
        <v>X</v>
      </c>
      <c r="M2650" s="58" t="str">
        <f t="shared" si="2503"/>
        <v>X</v>
      </c>
      <c r="N2650" s="58" t="str">
        <f t="shared" si="2503"/>
        <v>X</v>
      </c>
      <c r="O2650" s="58" t="str">
        <f t="shared" si="2503"/>
        <v>X</v>
      </c>
      <c r="P2650" s="58" t="str">
        <f t="shared" si="2503"/>
        <v>X</v>
      </c>
      <c r="Q2650" s="58" t="str">
        <f t="shared" si="2503"/>
        <v>X</v>
      </c>
    </row>
    <row r="2651" spans="1:17">
      <c r="A2651" s="780"/>
      <c r="B2651" s="58" t="s">
        <v>36</v>
      </c>
      <c r="C2651" s="58" t="str">
        <f t="shared" ref="C2651:Q2651" si="2504">IF(C11=$V$398,"O",IF(C11=$W$398,"O",IF(C11=$X$398,"O",IF(C11=$Y$398,"O",IF(C11=$Z$398,"O",IF(C11=$AA$398,"O",IF(C11=$AB$398,"O",IF(C11=$AC$398,"O",IF(C11=$AD$398,"O",IF(C11=$AE$398,"O",IF(C11=$AF$398,"O",IF(C11=$AG$398,"O",IF(C11=$AH$398,"O",IF(C11=$AI$398,"O",IF(C11=$AJ$398,"O","X")))))))))))))))</f>
        <v>X</v>
      </c>
      <c r="D2651" s="58" t="str">
        <f t="shared" si="2504"/>
        <v>X</v>
      </c>
      <c r="E2651" s="58" t="str">
        <f t="shared" si="2504"/>
        <v>X</v>
      </c>
      <c r="F2651" s="58" t="str">
        <f t="shared" si="2504"/>
        <v>X</v>
      </c>
      <c r="G2651" s="58" t="str">
        <f t="shared" si="2504"/>
        <v>X</v>
      </c>
      <c r="H2651" s="58" t="str">
        <f t="shared" si="2504"/>
        <v>X</v>
      </c>
      <c r="I2651" s="58" t="str">
        <f t="shared" si="2504"/>
        <v>X</v>
      </c>
      <c r="J2651" s="58" t="str">
        <f t="shared" si="2504"/>
        <v>X</v>
      </c>
      <c r="K2651" s="58" t="str">
        <f t="shared" si="2504"/>
        <v>X</v>
      </c>
      <c r="L2651" s="58" t="str">
        <f t="shared" si="2504"/>
        <v>X</v>
      </c>
      <c r="M2651" s="58" t="str">
        <f t="shared" si="2504"/>
        <v>X</v>
      </c>
      <c r="N2651" s="58" t="str">
        <f t="shared" si="2504"/>
        <v>X</v>
      </c>
      <c r="O2651" s="58" t="str">
        <f t="shared" si="2504"/>
        <v>X</v>
      </c>
      <c r="P2651" s="58" t="str">
        <f t="shared" si="2504"/>
        <v>X</v>
      </c>
      <c r="Q2651" s="58" t="str">
        <f t="shared" si="2504"/>
        <v>X</v>
      </c>
    </row>
    <row r="2652" spans="1:17">
      <c r="A2652" s="780"/>
      <c r="B2652" s="58" t="s">
        <v>21</v>
      </c>
      <c r="C2652" s="58" t="str">
        <f t="shared" ref="C2652:Q2652" si="2505">IF(C12=$V$398,"O",IF(C12=$W$398,"O",IF(C12=$X$398,"O",IF(C12=$Y$398,"O",IF(C12=$Z$398,"O",IF(C12=$AA$398,"O",IF(C12=$AB$398,"O",IF(C12=$AC$398,"O",IF(C12=$AD$398,"O",IF(C12=$AE$398,"O",IF(C12=$AF$398,"O",IF(C12=$AG$398,"O",IF(C12=$AH$398,"O",IF(C12=$AI$398,"O",IF(C12=$AJ$398,"O","X")))))))))))))))</f>
        <v>O</v>
      </c>
      <c r="D2652" s="58" t="str">
        <f t="shared" si="2505"/>
        <v>O</v>
      </c>
      <c r="E2652" s="58" t="str">
        <f t="shared" si="2505"/>
        <v>O</v>
      </c>
      <c r="F2652" s="58" t="str">
        <f t="shared" si="2505"/>
        <v>O</v>
      </c>
      <c r="G2652" s="58" t="str">
        <f t="shared" si="2505"/>
        <v>O</v>
      </c>
      <c r="H2652" s="58" t="str">
        <f t="shared" si="2505"/>
        <v>O</v>
      </c>
      <c r="I2652" s="58" t="str">
        <f t="shared" si="2505"/>
        <v>O</v>
      </c>
      <c r="J2652" s="58" t="str">
        <f t="shared" si="2505"/>
        <v>O</v>
      </c>
      <c r="K2652" s="58" t="str">
        <f t="shared" si="2505"/>
        <v>O</v>
      </c>
      <c r="L2652" s="58" t="str">
        <f t="shared" si="2505"/>
        <v>O</v>
      </c>
      <c r="M2652" s="58" t="str">
        <f t="shared" si="2505"/>
        <v>O</v>
      </c>
      <c r="N2652" s="58" t="str">
        <f t="shared" si="2505"/>
        <v>O</v>
      </c>
      <c r="O2652" s="58" t="str">
        <f t="shared" si="2505"/>
        <v>O</v>
      </c>
      <c r="P2652" s="58" t="str">
        <f t="shared" si="2505"/>
        <v>O</v>
      </c>
      <c r="Q2652" s="58" t="str">
        <f t="shared" si="2505"/>
        <v>O</v>
      </c>
    </row>
    <row r="2653" spans="1:17">
      <c r="A2653" s="781"/>
      <c r="B2653" s="30" t="s">
        <v>46</v>
      </c>
      <c r="C2653" s="47">
        <f>COUNTIF(C2647:C2652,"O")</f>
        <v>3</v>
      </c>
      <c r="D2653" s="47">
        <f t="shared" ref="D2653:P2653" si="2506">COUNTIF(D2647:D2652,"O")</f>
        <v>3</v>
      </c>
      <c r="E2653" s="47">
        <f t="shared" si="2506"/>
        <v>3</v>
      </c>
      <c r="F2653" s="47">
        <f t="shared" si="2506"/>
        <v>3</v>
      </c>
      <c r="G2653" s="47">
        <f t="shared" si="2506"/>
        <v>3</v>
      </c>
      <c r="H2653" s="47">
        <f t="shared" si="2506"/>
        <v>3</v>
      </c>
      <c r="I2653" s="47">
        <f t="shared" si="2506"/>
        <v>3</v>
      </c>
      <c r="J2653" s="47">
        <f t="shared" si="2506"/>
        <v>3</v>
      </c>
      <c r="K2653" s="47">
        <f t="shared" si="2506"/>
        <v>3</v>
      </c>
      <c r="L2653" s="47">
        <f t="shared" si="2506"/>
        <v>3</v>
      </c>
      <c r="M2653" s="47">
        <f t="shared" si="2506"/>
        <v>3</v>
      </c>
      <c r="N2653" s="47">
        <f t="shared" si="2506"/>
        <v>3</v>
      </c>
      <c r="O2653" s="47">
        <f t="shared" si="2506"/>
        <v>3</v>
      </c>
      <c r="P2653" s="47">
        <f t="shared" si="2506"/>
        <v>3</v>
      </c>
      <c r="Q2653" s="47">
        <f>COUNTIF(Q2647:Q2652,"O")</f>
        <v>3</v>
      </c>
    </row>
    <row r="2654" spans="1:17">
      <c r="A2654" s="779">
        <v>383</v>
      </c>
      <c r="B2654" s="58" t="s">
        <v>32</v>
      </c>
      <c r="C2654" s="58" t="str">
        <f t="shared" ref="C2654:Q2654" si="2507">IF(C7=$V$399,"O",IF(C7=$W$399,"O",IF(C7=$X$399,"O",IF(C7=$Y$399,"O",IF(C7=$Z$399,"O",IF(C7=$AA$399,"O",IF(C7=$AB$399,"O",IF(C7=$AC$399,"O",IF(C7=$AD$399,"O",IF(C7=$AE$399,"O",IF(C7=$AF$399,"O",IF(C7=$AG$399,"O",IF(C7=$AH$399,"O",IF(C7=$AI$399,"O",IF(C7=$AJ$399,"O","X")))))))))))))))</f>
        <v>X</v>
      </c>
      <c r="D2654" s="58" t="str">
        <f t="shared" si="2507"/>
        <v>X</v>
      </c>
      <c r="E2654" s="58" t="str">
        <f t="shared" si="2507"/>
        <v>X</v>
      </c>
      <c r="F2654" s="58" t="str">
        <f t="shared" si="2507"/>
        <v>X</v>
      </c>
      <c r="G2654" s="58" t="str">
        <f t="shared" si="2507"/>
        <v>X</v>
      </c>
      <c r="H2654" s="58" t="str">
        <f t="shared" si="2507"/>
        <v>X</v>
      </c>
      <c r="I2654" s="58" t="str">
        <f t="shared" si="2507"/>
        <v>X</v>
      </c>
      <c r="J2654" s="58" t="str">
        <f t="shared" si="2507"/>
        <v>X</v>
      </c>
      <c r="K2654" s="58" t="str">
        <f t="shared" si="2507"/>
        <v>X</v>
      </c>
      <c r="L2654" s="58" t="str">
        <f t="shared" si="2507"/>
        <v>X</v>
      </c>
      <c r="M2654" s="58" t="str">
        <f t="shared" si="2507"/>
        <v>X</v>
      </c>
      <c r="N2654" s="58" t="str">
        <f t="shared" si="2507"/>
        <v>X</v>
      </c>
      <c r="O2654" s="58" t="str">
        <f t="shared" si="2507"/>
        <v>X</v>
      </c>
      <c r="P2654" s="58" t="str">
        <f t="shared" si="2507"/>
        <v>X</v>
      </c>
      <c r="Q2654" s="58" t="str">
        <f t="shared" si="2507"/>
        <v>X</v>
      </c>
    </row>
    <row r="2655" spans="1:17">
      <c r="A2655" s="780"/>
      <c r="B2655" s="58" t="s">
        <v>33</v>
      </c>
      <c r="C2655" s="58" t="str">
        <f t="shared" ref="C2655:Q2655" si="2508">IF(C8=$V$399,"O",IF(C8=$W$399,"O",IF(C8=$X$399,"O",IF(C8=$Y$399,"O",IF(C8=$Z$399,"O",IF(C8=$AA$399,"O",IF(C8=$AB$399,"O",IF(C8=$AC$399,"O",IF(C8=$AD$399,"O",IF(C8=$AE$399,"O",IF(C8=$AF$399,"O",IF(C8=$AG$399,"O",IF(C8=$AH$399,"O",IF(C8=$AI$399,"O",IF(C8=$AJ$399,"O","X")))))))))))))))</f>
        <v>X</v>
      </c>
      <c r="D2655" s="58" t="str">
        <f t="shared" si="2508"/>
        <v>X</v>
      </c>
      <c r="E2655" s="58" t="str">
        <f t="shared" si="2508"/>
        <v>X</v>
      </c>
      <c r="F2655" s="58" t="str">
        <f t="shared" si="2508"/>
        <v>X</v>
      </c>
      <c r="G2655" s="58" t="str">
        <f t="shared" si="2508"/>
        <v>X</v>
      </c>
      <c r="H2655" s="58" t="str">
        <f t="shared" si="2508"/>
        <v>X</v>
      </c>
      <c r="I2655" s="58" t="str">
        <f t="shared" si="2508"/>
        <v>X</v>
      </c>
      <c r="J2655" s="58" t="str">
        <f t="shared" si="2508"/>
        <v>X</v>
      </c>
      <c r="K2655" s="58" t="str">
        <f t="shared" si="2508"/>
        <v>X</v>
      </c>
      <c r="L2655" s="58" t="str">
        <f t="shared" si="2508"/>
        <v>X</v>
      </c>
      <c r="M2655" s="58" t="str">
        <f t="shared" si="2508"/>
        <v>X</v>
      </c>
      <c r="N2655" s="58" t="str">
        <f t="shared" si="2508"/>
        <v>X</v>
      </c>
      <c r="O2655" s="58" t="str">
        <f t="shared" si="2508"/>
        <v>X</v>
      </c>
      <c r="P2655" s="58" t="str">
        <f t="shared" si="2508"/>
        <v>X</v>
      </c>
      <c r="Q2655" s="58" t="str">
        <f t="shared" si="2508"/>
        <v>X</v>
      </c>
    </row>
    <row r="2656" spans="1:17">
      <c r="A2656" s="780"/>
      <c r="B2656" s="58" t="s">
        <v>34</v>
      </c>
      <c r="C2656" s="58" t="str">
        <f t="shared" ref="C2656:Q2656" si="2509">IF(C9=$V$399,"O",IF(C9=$W$399,"O",IF(C9=$X$399,"O",IF(C9=$Y$399,"O",IF(C9=$Z$399,"O",IF(C9=$AA$399,"O",IF(C9=$AB$399,"O",IF(C9=$AC$399,"O",IF(C9=$AD$399,"O",IF(C9=$AE$399,"O",IF(C9=$AF$399,"O",IF(C9=$AG$399,"O",IF(C9=$AH$399,"O",IF(C9=$AI$399,"O",IF(C9=$AJ$399,"O","X")))))))))))))))</f>
        <v>X</v>
      </c>
      <c r="D2656" s="58" t="str">
        <f t="shared" si="2509"/>
        <v>X</v>
      </c>
      <c r="E2656" s="58" t="str">
        <f t="shared" si="2509"/>
        <v>X</v>
      </c>
      <c r="F2656" s="58" t="str">
        <f t="shared" si="2509"/>
        <v>X</v>
      </c>
      <c r="G2656" s="58" t="str">
        <f t="shared" si="2509"/>
        <v>X</v>
      </c>
      <c r="H2656" s="58" t="str">
        <f t="shared" si="2509"/>
        <v>X</v>
      </c>
      <c r="I2656" s="58" t="str">
        <f t="shared" si="2509"/>
        <v>X</v>
      </c>
      <c r="J2656" s="58" t="str">
        <f t="shared" si="2509"/>
        <v>X</v>
      </c>
      <c r="K2656" s="58" t="str">
        <f t="shared" si="2509"/>
        <v>X</v>
      </c>
      <c r="L2656" s="58" t="str">
        <f t="shared" si="2509"/>
        <v>X</v>
      </c>
      <c r="M2656" s="58" t="str">
        <f t="shared" si="2509"/>
        <v>X</v>
      </c>
      <c r="N2656" s="58" t="str">
        <f t="shared" si="2509"/>
        <v>X</v>
      </c>
      <c r="O2656" s="58" t="str">
        <f t="shared" si="2509"/>
        <v>X</v>
      </c>
      <c r="P2656" s="58" t="str">
        <f t="shared" si="2509"/>
        <v>X</v>
      </c>
      <c r="Q2656" s="58" t="str">
        <f t="shared" si="2509"/>
        <v>X</v>
      </c>
    </row>
    <row r="2657" spans="1:17">
      <c r="A2657" s="780"/>
      <c r="B2657" s="58" t="s">
        <v>35</v>
      </c>
      <c r="C2657" s="58" t="str">
        <f t="shared" ref="C2657:Q2657" si="2510">IF(C10=$V$399,"O",IF(C10=$W$399,"O",IF(C10=$X$399,"O",IF(C10=$Y$399,"O",IF(C10=$Z$399,"O",IF(C10=$AA$399,"O",IF(C10=$AB$399,"O",IF(C10=$AC$399,"O",IF(C10=$AD$399,"O",IF(C10=$AE$399,"O",IF(C10=$AF$399,"O",IF(C10=$AG$399,"O",IF(C10=$AH$399,"O",IF(C10=$AI$399,"O",IF(C10=$AJ$399,"O","X")))))))))))))))</f>
        <v>O</v>
      </c>
      <c r="D2657" s="58" t="str">
        <f t="shared" si="2510"/>
        <v>O</v>
      </c>
      <c r="E2657" s="58" t="str">
        <f t="shared" si="2510"/>
        <v>O</v>
      </c>
      <c r="F2657" s="58" t="str">
        <f t="shared" si="2510"/>
        <v>O</v>
      </c>
      <c r="G2657" s="58" t="str">
        <f t="shared" si="2510"/>
        <v>O</v>
      </c>
      <c r="H2657" s="58" t="str">
        <f>IF(H10=$V$399,"O",IF(H10=$W$399,"O",IF(H10=$X$399,"O",IF(H10=$Y$399,"O",IF(H10=$Z$399,"O",IF(H10=$AA$399,"O",IF(H10=$AB$399,"O",IF(H10=$AC$399,"O",IF(H10=$AD$399,"O",IF(H10=$AE$399,"O",IF(H10=$AF$399,"O",IF(H10=$AG$399,"O",IF(H10=$AH$399,"O",IF(H10=$AI$399,"O",IF(H10=$AJ$399,"O","X")))))))))))))))</f>
        <v>O</v>
      </c>
      <c r="I2657" s="58" t="str">
        <f t="shared" si="2510"/>
        <v>O</v>
      </c>
      <c r="J2657" s="58" t="str">
        <f t="shared" si="2510"/>
        <v>O</v>
      </c>
      <c r="K2657" s="58" t="str">
        <f t="shared" si="2510"/>
        <v>O</v>
      </c>
      <c r="L2657" s="58" t="str">
        <f t="shared" si="2510"/>
        <v>O</v>
      </c>
      <c r="M2657" s="58" t="str">
        <f t="shared" si="2510"/>
        <v>O</v>
      </c>
      <c r="N2657" s="58" t="str">
        <f t="shared" si="2510"/>
        <v>O</v>
      </c>
      <c r="O2657" s="58" t="str">
        <f t="shared" si="2510"/>
        <v>O</v>
      </c>
      <c r="P2657" s="58" t="str">
        <f t="shared" si="2510"/>
        <v>O</v>
      </c>
      <c r="Q2657" s="58" t="str">
        <f t="shared" si="2510"/>
        <v>O</v>
      </c>
    </row>
    <row r="2658" spans="1:17">
      <c r="A2658" s="780"/>
      <c r="B2658" s="58" t="s">
        <v>36</v>
      </c>
      <c r="C2658" s="58" t="str">
        <f t="shared" ref="C2658:Q2658" si="2511">IF(C11=$V$399,"O",IF(C11=$W$399,"O",IF(C11=$X$399,"O",IF(C11=$Y$399,"O",IF(C11=$Z$399,"O",IF(C11=$AA$399,"O",IF(C11=$AB$399,"O",IF(C11=$AC$399,"O",IF(C11=$AD$399,"O",IF(C11=$AE$399,"O",IF(C11=$AF$399,"O",IF(C11=$AG$399,"O",IF(C11=$AH$399,"O",IF(C11=$AI$399,"O",IF(C11=$AJ$399,"O","X")))))))))))))))</f>
        <v>O</v>
      </c>
      <c r="D2658" s="58" t="str">
        <f t="shared" si="2511"/>
        <v>O</v>
      </c>
      <c r="E2658" s="58" t="str">
        <f t="shared" si="2511"/>
        <v>O</v>
      </c>
      <c r="F2658" s="58" t="str">
        <f t="shared" si="2511"/>
        <v>O</v>
      </c>
      <c r="G2658" s="58" t="str">
        <f t="shared" si="2511"/>
        <v>O</v>
      </c>
      <c r="H2658" s="58" t="str">
        <f t="shared" si="2511"/>
        <v>O</v>
      </c>
      <c r="I2658" s="58" t="str">
        <f t="shared" si="2511"/>
        <v>O</v>
      </c>
      <c r="J2658" s="58" t="str">
        <f t="shared" si="2511"/>
        <v>O</v>
      </c>
      <c r="K2658" s="58" t="str">
        <f t="shared" si="2511"/>
        <v>O</v>
      </c>
      <c r="L2658" s="58" t="str">
        <f t="shared" si="2511"/>
        <v>O</v>
      </c>
      <c r="M2658" s="58" t="str">
        <f t="shared" si="2511"/>
        <v>O</v>
      </c>
      <c r="N2658" s="58" t="str">
        <f t="shared" si="2511"/>
        <v>O</v>
      </c>
      <c r="O2658" s="58" t="str">
        <f t="shared" si="2511"/>
        <v>O</v>
      </c>
      <c r="P2658" s="58" t="str">
        <f t="shared" si="2511"/>
        <v>O</v>
      </c>
      <c r="Q2658" s="58" t="str">
        <f t="shared" si="2511"/>
        <v>O</v>
      </c>
    </row>
    <row r="2659" spans="1:17">
      <c r="A2659" s="780"/>
      <c r="B2659" s="58" t="s">
        <v>21</v>
      </c>
      <c r="C2659" s="58" t="str">
        <f t="shared" ref="C2659:Q2659" si="2512">IF(C12=$V$399,"O",IF(C12=$W$399,"O",IF(C12=$X$399,"O",IF(C12=$Y$399,"O",IF(C12=$Z$399,"O",IF(C12=$AA$399,"O",IF(C12=$AB$399,"O",IF(C12=$AC$399,"O",IF(C12=$AD$399,"O",IF(C12=$AE$399,"O",IF(C12=$AF$399,"O",IF(C12=$AG$399,"O",IF(C12=$AH$399,"O",IF(C12=$AI$399,"O",IF(C12=$AJ$399,"O","X")))))))))))))))</f>
        <v>X</v>
      </c>
      <c r="D2659" s="58" t="str">
        <f t="shared" si="2512"/>
        <v>X</v>
      </c>
      <c r="E2659" s="58" t="str">
        <f t="shared" si="2512"/>
        <v>X</v>
      </c>
      <c r="F2659" s="58" t="str">
        <f t="shared" si="2512"/>
        <v>X</v>
      </c>
      <c r="G2659" s="58" t="str">
        <f t="shared" si="2512"/>
        <v>X</v>
      </c>
      <c r="H2659" s="58" t="str">
        <f t="shared" si="2512"/>
        <v>X</v>
      </c>
      <c r="I2659" s="58" t="str">
        <f t="shared" si="2512"/>
        <v>X</v>
      </c>
      <c r="J2659" s="58" t="str">
        <f t="shared" si="2512"/>
        <v>X</v>
      </c>
      <c r="K2659" s="58" t="str">
        <f t="shared" si="2512"/>
        <v>X</v>
      </c>
      <c r="L2659" s="58" t="str">
        <f t="shared" si="2512"/>
        <v>X</v>
      </c>
      <c r="M2659" s="58" t="str">
        <f t="shared" si="2512"/>
        <v>X</v>
      </c>
      <c r="N2659" s="58" t="str">
        <f t="shared" si="2512"/>
        <v>X</v>
      </c>
      <c r="O2659" s="58" t="str">
        <f t="shared" si="2512"/>
        <v>X</v>
      </c>
      <c r="P2659" s="58" t="str">
        <f t="shared" si="2512"/>
        <v>X</v>
      </c>
      <c r="Q2659" s="58" t="str">
        <f t="shared" si="2512"/>
        <v>X</v>
      </c>
    </row>
    <row r="2660" spans="1:17">
      <c r="A2660" s="781"/>
      <c r="B2660" s="30" t="s">
        <v>46</v>
      </c>
      <c r="C2660" s="47">
        <f>COUNTIF(C2654:C2659,"O")</f>
        <v>2</v>
      </c>
      <c r="D2660" s="47">
        <f t="shared" ref="D2660:P2660" si="2513">COUNTIF(D2654:D2659,"O")</f>
        <v>2</v>
      </c>
      <c r="E2660" s="47">
        <f t="shared" si="2513"/>
        <v>2</v>
      </c>
      <c r="F2660" s="47">
        <f t="shared" si="2513"/>
        <v>2</v>
      </c>
      <c r="G2660" s="47">
        <f t="shared" si="2513"/>
        <v>2</v>
      </c>
      <c r="H2660" s="47">
        <f t="shared" si="2513"/>
        <v>2</v>
      </c>
      <c r="I2660" s="47">
        <f t="shared" si="2513"/>
        <v>2</v>
      </c>
      <c r="J2660" s="47">
        <f t="shared" si="2513"/>
        <v>2</v>
      </c>
      <c r="K2660" s="47">
        <f t="shared" si="2513"/>
        <v>2</v>
      </c>
      <c r="L2660" s="47">
        <f t="shared" si="2513"/>
        <v>2</v>
      </c>
      <c r="M2660" s="47">
        <f t="shared" si="2513"/>
        <v>2</v>
      </c>
      <c r="N2660" s="47">
        <f t="shared" si="2513"/>
        <v>2</v>
      </c>
      <c r="O2660" s="47">
        <f t="shared" si="2513"/>
        <v>2</v>
      </c>
      <c r="P2660" s="47">
        <f t="shared" si="2513"/>
        <v>2</v>
      </c>
      <c r="Q2660" s="47">
        <f>COUNTIF(Q2654:Q2659,"O")</f>
        <v>2</v>
      </c>
    </row>
    <row r="2661" spans="1:17">
      <c r="A2661" s="779">
        <v>384</v>
      </c>
      <c r="B2661" s="58" t="s">
        <v>32</v>
      </c>
      <c r="C2661" s="58" t="str">
        <f t="shared" ref="C2661:Q2661" si="2514">IF(C7=$V$400,"O",IF(C7=$W$400,"O",IF(C7=$X$400,"O",IF(C7=$Y$400,"O",IF(C7=$Z$400,"O",IF(C7=$AA$400,"O",IF(C7=$AB$400,"O",IF(C7=$AC$400,"O",IF(C7=$AD$400,"O",IF(C7=$AE$400,"O",IF(C7=$AF$400,"O",IF(C7=$AG$400,"O",IF(C7=$AH$400,"O",IF(C7=$AI$400,"O",IF(C7=$AJ$400,"O","X")))))))))))))))</f>
        <v>X</v>
      </c>
      <c r="D2661" s="58" t="str">
        <f t="shared" si="2514"/>
        <v>X</v>
      </c>
      <c r="E2661" s="58" t="str">
        <f t="shared" si="2514"/>
        <v>X</v>
      </c>
      <c r="F2661" s="58" t="str">
        <f t="shared" si="2514"/>
        <v>X</v>
      </c>
      <c r="G2661" s="58" t="str">
        <f t="shared" si="2514"/>
        <v>X</v>
      </c>
      <c r="H2661" s="58" t="str">
        <f t="shared" si="2514"/>
        <v>X</v>
      </c>
      <c r="I2661" s="58" t="str">
        <f t="shared" si="2514"/>
        <v>X</v>
      </c>
      <c r="J2661" s="58" t="str">
        <f t="shared" si="2514"/>
        <v>X</v>
      </c>
      <c r="K2661" s="58" t="str">
        <f t="shared" si="2514"/>
        <v>X</v>
      </c>
      <c r="L2661" s="58" t="str">
        <f t="shared" si="2514"/>
        <v>X</v>
      </c>
      <c r="M2661" s="58" t="str">
        <f t="shared" si="2514"/>
        <v>X</v>
      </c>
      <c r="N2661" s="58" t="str">
        <f t="shared" si="2514"/>
        <v>X</v>
      </c>
      <c r="O2661" s="58" t="str">
        <f t="shared" si="2514"/>
        <v>X</v>
      </c>
      <c r="P2661" s="58" t="str">
        <f t="shared" si="2514"/>
        <v>X</v>
      </c>
      <c r="Q2661" s="58" t="str">
        <f t="shared" si="2514"/>
        <v>X</v>
      </c>
    </row>
    <row r="2662" spans="1:17">
      <c r="A2662" s="780"/>
      <c r="B2662" s="58" t="s">
        <v>33</v>
      </c>
      <c r="C2662" s="58" t="str">
        <f t="shared" ref="C2662:Q2662" si="2515">IF(C8=$V$400,"O",IF(C8=$W$400,"O",IF(C8=$X$400,"O",IF(C8=$Y$400,"O",IF(C8=$Z$400,"O",IF(C8=$AA$400,"O",IF(C8=$AB$400,"O",IF(C8=$AC$400,"O",IF(C8=$AD$400,"O",IF(C8=$AE$400,"O",IF(C8=$AF$400,"O",IF(C8=$AG$400,"O",IF(C8=$AH$400,"O",IF(C8=$AI$400,"O",IF(C8=$AJ$400,"O","X")))))))))))))))</f>
        <v>X</v>
      </c>
      <c r="D2662" s="58" t="str">
        <f t="shared" si="2515"/>
        <v>X</v>
      </c>
      <c r="E2662" s="58" t="str">
        <f t="shared" si="2515"/>
        <v>X</v>
      </c>
      <c r="F2662" s="58" t="str">
        <f t="shared" si="2515"/>
        <v>X</v>
      </c>
      <c r="G2662" s="58" t="str">
        <f t="shared" si="2515"/>
        <v>X</v>
      </c>
      <c r="H2662" s="58" t="str">
        <f t="shared" si="2515"/>
        <v>X</v>
      </c>
      <c r="I2662" s="58" t="str">
        <f t="shared" si="2515"/>
        <v>X</v>
      </c>
      <c r="J2662" s="58" t="str">
        <f t="shared" si="2515"/>
        <v>X</v>
      </c>
      <c r="K2662" s="58" t="str">
        <f t="shared" si="2515"/>
        <v>X</v>
      </c>
      <c r="L2662" s="58" t="str">
        <f t="shared" si="2515"/>
        <v>X</v>
      </c>
      <c r="M2662" s="58" t="str">
        <f t="shared" si="2515"/>
        <v>X</v>
      </c>
      <c r="N2662" s="58" t="str">
        <f t="shared" si="2515"/>
        <v>X</v>
      </c>
      <c r="O2662" s="58" t="str">
        <f t="shared" si="2515"/>
        <v>X</v>
      </c>
      <c r="P2662" s="58" t="str">
        <f t="shared" si="2515"/>
        <v>X</v>
      </c>
      <c r="Q2662" s="58" t="str">
        <f t="shared" si="2515"/>
        <v>X</v>
      </c>
    </row>
    <row r="2663" spans="1:17">
      <c r="A2663" s="780"/>
      <c r="B2663" s="58" t="s">
        <v>34</v>
      </c>
      <c r="C2663" s="58" t="str">
        <f t="shared" ref="C2663:Q2663" si="2516">IF(C9=$V$400,"O",IF(C9=$W$400,"O",IF(C9=$X$400,"O",IF(C9=$Y$400,"O",IF(C9=$Z$400,"O",IF(C9=$AA$400,"O",IF(C9=$AB$400,"O",IF(C9=$AC$400,"O",IF(C9=$AD$400,"O",IF(C9=$AE$400,"O",IF(C9=$AF$400,"O",IF(C9=$AG$400,"O",IF(C9=$AH$400,"O",IF(C9=$AI$400,"O",IF(C9=$AJ$400,"O","X")))))))))))))))</f>
        <v>O</v>
      </c>
      <c r="D2663" s="58" t="str">
        <f t="shared" si="2516"/>
        <v>O</v>
      </c>
      <c r="E2663" s="58" t="str">
        <f t="shared" si="2516"/>
        <v>O</v>
      </c>
      <c r="F2663" s="58" t="str">
        <f t="shared" si="2516"/>
        <v>O</v>
      </c>
      <c r="G2663" s="58" t="str">
        <f t="shared" si="2516"/>
        <v>O</v>
      </c>
      <c r="H2663" s="58" t="str">
        <f t="shared" si="2516"/>
        <v>O</v>
      </c>
      <c r="I2663" s="58" t="str">
        <f t="shared" si="2516"/>
        <v>O</v>
      </c>
      <c r="J2663" s="58" t="str">
        <f t="shared" si="2516"/>
        <v>O</v>
      </c>
      <c r="K2663" s="58" t="str">
        <f t="shared" si="2516"/>
        <v>O</v>
      </c>
      <c r="L2663" s="58" t="str">
        <f t="shared" si="2516"/>
        <v>O</v>
      </c>
      <c r="M2663" s="58" t="str">
        <f t="shared" si="2516"/>
        <v>O</v>
      </c>
      <c r="N2663" s="58" t="str">
        <f t="shared" si="2516"/>
        <v>O</v>
      </c>
      <c r="O2663" s="58" t="str">
        <f t="shared" si="2516"/>
        <v>O</v>
      </c>
      <c r="P2663" s="58" t="str">
        <f t="shared" si="2516"/>
        <v>O</v>
      </c>
      <c r="Q2663" s="58" t="str">
        <f t="shared" si="2516"/>
        <v>O</v>
      </c>
    </row>
    <row r="2664" spans="1:17">
      <c r="A2664" s="780"/>
      <c r="B2664" s="58" t="s">
        <v>35</v>
      </c>
      <c r="C2664" s="58" t="str">
        <f t="shared" ref="C2664:Q2664" si="2517">IF(C10=$V$400,"O",IF(C10=$W$400,"O",IF(C10=$X$400,"O",IF(C10=$Y$400,"O",IF(C10=$Z$400,"O",IF(C10=$AA$400,"O",IF(C10=$AB$400,"O",IF(C10=$AC$400,"O",IF(C10=$AD$400,"O",IF(C10=$AE$400,"O",IF(C10=$AF$400,"O",IF(C10=$AG$400,"O",IF(C10=$AH$400,"O",IF(C10=$AI$400,"O",IF(C10=$AJ$400,"O","X")))))))))))))))</f>
        <v>X</v>
      </c>
      <c r="D2664" s="58" t="str">
        <f t="shared" si="2517"/>
        <v>X</v>
      </c>
      <c r="E2664" s="58" t="str">
        <f t="shared" si="2517"/>
        <v>X</v>
      </c>
      <c r="F2664" s="58" t="str">
        <f t="shared" si="2517"/>
        <v>X</v>
      </c>
      <c r="G2664" s="58" t="str">
        <f t="shared" si="2517"/>
        <v>X</v>
      </c>
      <c r="H2664" s="58" t="str">
        <f>IF(H10=$V$400,"O",IF(H10=$W$400,"O",IF(H10=$X$400,"O",IF(H10=$Y$400,"O",IF(H10=$Z$400,"O",IF(H10=$AA$400,"O",IF(H10=$AB$400,"O",IF(H10=$AC$400,"O",IF(H10=$AD$400,"O",IF(H10=$AE$400,"O",IF(H10=$AF$400,"O",IF(H10=$AG$400,"O",IF(H10=$AH$400,"O",IF(H10=$AI$400,"O",IF(H10=$AJ$400,"O","X")))))))))))))))</f>
        <v>X</v>
      </c>
      <c r="I2664" s="58" t="str">
        <f t="shared" si="2517"/>
        <v>X</v>
      </c>
      <c r="J2664" s="58" t="str">
        <f t="shared" si="2517"/>
        <v>X</v>
      </c>
      <c r="K2664" s="58" t="str">
        <f t="shared" si="2517"/>
        <v>X</v>
      </c>
      <c r="L2664" s="58" t="str">
        <f t="shared" si="2517"/>
        <v>X</v>
      </c>
      <c r="M2664" s="58" t="str">
        <f t="shared" si="2517"/>
        <v>X</v>
      </c>
      <c r="N2664" s="58" t="str">
        <f t="shared" si="2517"/>
        <v>X</v>
      </c>
      <c r="O2664" s="58" t="str">
        <f t="shared" si="2517"/>
        <v>X</v>
      </c>
      <c r="P2664" s="58" t="str">
        <f t="shared" si="2517"/>
        <v>X</v>
      </c>
      <c r="Q2664" s="58" t="str">
        <f t="shared" si="2517"/>
        <v>X</v>
      </c>
    </row>
    <row r="2665" spans="1:17">
      <c r="A2665" s="780"/>
      <c r="B2665" s="58" t="s">
        <v>36</v>
      </c>
      <c r="C2665" s="58" t="str">
        <f t="shared" ref="C2665:Q2665" si="2518">IF(C11=$V$400,"O",IF(C11=$W$400,"O",IF(C11=$X$400,"O",IF(C11=$Y$400,"O",IF(C11=$Z$400,"O",IF(C11=$AA$400,"O",IF(C11=$AB$400,"O",IF(C11=$AC$400,"O",IF(C11=$AD$400,"O",IF(C11=$AE$400,"O",IF(C11=$AF$400,"O",IF(C11=$AG$400,"O",IF(C11=$AH$400,"O",IF(C11=$AI$400,"O",IF(C11=$AJ$400,"O","X")))))))))))))))</f>
        <v>X</v>
      </c>
      <c r="D2665" s="58" t="str">
        <f t="shared" si="2518"/>
        <v>X</v>
      </c>
      <c r="E2665" s="58" t="str">
        <f t="shared" si="2518"/>
        <v>X</v>
      </c>
      <c r="F2665" s="58" t="str">
        <f t="shared" si="2518"/>
        <v>X</v>
      </c>
      <c r="G2665" s="58" t="str">
        <f t="shared" si="2518"/>
        <v>X</v>
      </c>
      <c r="H2665" s="58" t="str">
        <f t="shared" si="2518"/>
        <v>X</v>
      </c>
      <c r="I2665" s="58" t="str">
        <f t="shared" si="2518"/>
        <v>X</v>
      </c>
      <c r="J2665" s="58" t="str">
        <f t="shared" si="2518"/>
        <v>X</v>
      </c>
      <c r="K2665" s="58" t="str">
        <f t="shared" si="2518"/>
        <v>X</v>
      </c>
      <c r="L2665" s="58" t="str">
        <f t="shared" si="2518"/>
        <v>X</v>
      </c>
      <c r="M2665" s="58" t="str">
        <f t="shared" si="2518"/>
        <v>X</v>
      </c>
      <c r="N2665" s="58" t="str">
        <f t="shared" si="2518"/>
        <v>X</v>
      </c>
      <c r="O2665" s="58" t="str">
        <f t="shared" si="2518"/>
        <v>X</v>
      </c>
      <c r="P2665" s="58" t="str">
        <f t="shared" si="2518"/>
        <v>X</v>
      </c>
      <c r="Q2665" s="58" t="str">
        <f t="shared" si="2518"/>
        <v>X</v>
      </c>
    </row>
    <row r="2666" spans="1:17">
      <c r="A2666" s="780"/>
      <c r="B2666" s="58" t="s">
        <v>21</v>
      </c>
      <c r="C2666" s="58" t="str">
        <f t="shared" ref="C2666:Q2666" si="2519">IF(C12=$V$400,"O",IF(C12=$W$400,"O",IF(C12=$X$400,"O",IF(C12=$Y$400,"O",IF(C12=$Z$400,"O",IF(C12=$AA$400,"O",IF(C12=$AB$400,"O",IF(C12=$AC$400,"O",IF(C12=$AD$400,"O",IF(C12=$AE$400,"O",IF(C12=$AF$400,"O",IF(C12=$AG$400,"O",IF(C12=$AH$400,"O",IF(C12=$AI$400,"O",IF(C12=$AJ$400,"O","X")))))))))))))))</f>
        <v>X</v>
      </c>
      <c r="D2666" s="58" t="str">
        <f t="shared" si="2519"/>
        <v>X</v>
      </c>
      <c r="E2666" s="58" t="str">
        <f t="shared" si="2519"/>
        <v>X</v>
      </c>
      <c r="F2666" s="58" t="str">
        <f t="shared" si="2519"/>
        <v>X</v>
      </c>
      <c r="G2666" s="58" t="str">
        <f t="shared" si="2519"/>
        <v>X</v>
      </c>
      <c r="H2666" s="58" t="str">
        <f t="shared" si="2519"/>
        <v>X</v>
      </c>
      <c r="I2666" s="58" t="str">
        <f t="shared" si="2519"/>
        <v>X</v>
      </c>
      <c r="J2666" s="58" t="str">
        <f t="shared" si="2519"/>
        <v>X</v>
      </c>
      <c r="K2666" s="58" t="str">
        <f t="shared" si="2519"/>
        <v>X</v>
      </c>
      <c r="L2666" s="58" t="str">
        <f t="shared" si="2519"/>
        <v>X</v>
      </c>
      <c r="M2666" s="58" t="str">
        <f t="shared" si="2519"/>
        <v>X</v>
      </c>
      <c r="N2666" s="58" t="str">
        <f t="shared" si="2519"/>
        <v>X</v>
      </c>
      <c r="O2666" s="58" t="str">
        <f t="shared" si="2519"/>
        <v>X</v>
      </c>
      <c r="P2666" s="58" t="str">
        <f t="shared" si="2519"/>
        <v>X</v>
      </c>
      <c r="Q2666" s="58" t="str">
        <f t="shared" si="2519"/>
        <v>X</v>
      </c>
    </row>
    <row r="2667" spans="1:17">
      <c r="A2667" s="781"/>
      <c r="B2667" s="30" t="s">
        <v>46</v>
      </c>
      <c r="C2667" s="47">
        <f>COUNTIF(C2661:C2666,"O")</f>
        <v>1</v>
      </c>
      <c r="D2667" s="47">
        <f t="shared" ref="D2667:P2667" si="2520">COUNTIF(D2661:D2666,"O")</f>
        <v>1</v>
      </c>
      <c r="E2667" s="47">
        <f t="shared" si="2520"/>
        <v>1</v>
      </c>
      <c r="F2667" s="47">
        <f t="shared" si="2520"/>
        <v>1</v>
      </c>
      <c r="G2667" s="47">
        <f t="shared" si="2520"/>
        <v>1</v>
      </c>
      <c r="H2667" s="47">
        <f t="shared" si="2520"/>
        <v>1</v>
      </c>
      <c r="I2667" s="47">
        <f t="shared" si="2520"/>
        <v>1</v>
      </c>
      <c r="J2667" s="47">
        <f t="shared" si="2520"/>
        <v>1</v>
      </c>
      <c r="K2667" s="47">
        <f t="shared" si="2520"/>
        <v>1</v>
      </c>
      <c r="L2667" s="47">
        <f t="shared" si="2520"/>
        <v>1</v>
      </c>
      <c r="M2667" s="47">
        <f t="shared" si="2520"/>
        <v>1</v>
      </c>
      <c r="N2667" s="47">
        <f t="shared" si="2520"/>
        <v>1</v>
      </c>
      <c r="O2667" s="47">
        <f t="shared" si="2520"/>
        <v>1</v>
      </c>
      <c r="P2667" s="47">
        <f t="shared" si="2520"/>
        <v>1</v>
      </c>
      <c r="Q2667" s="47">
        <f>COUNTIF(Q2661:Q2666,"O")</f>
        <v>1</v>
      </c>
    </row>
    <row r="2668" spans="1:17">
      <c r="A2668" s="22">
        <v>385</v>
      </c>
      <c r="B2668" s="154"/>
      <c r="C2668" s="58" t="str">
        <f>C2653&amp;C2660&amp;C2667</f>
        <v>321</v>
      </c>
      <c r="D2668" s="58" t="str">
        <f t="shared" ref="D2668:M2668" si="2521">D2653&amp;D2660&amp;D2667</f>
        <v>321</v>
      </c>
      <c r="E2668" s="58" t="str">
        <f t="shared" si="2521"/>
        <v>321</v>
      </c>
      <c r="F2668" s="58" t="str">
        <f t="shared" si="2521"/>
        <v>321</v>
      </c>
      <c r="G2668" s="58" t="str">
        <f t="shared" si="2521"/>
        <v>321</v>
      </c>
      <c r="H2668" s="58" t="str">
        <f t="shared" si="2521"/>
        <v>321</v>
      </c>
      <c r="I2668" s="58" t="str">
        <f t="shared" si="2521"/>
        <v>321</v>
      </c>
      <c r="J2668" s="58" t="str">
        <f t="shared" si="2521"/>
        <v>321</v>
      </c>
      <c r="K2668" s="58" t="str">
        <f t="shared" si="2521"/>
        <v>321</v>
      </c>
      <c r="L2668" s="58" t="str">
        <f t="shared" si="2521"/>
        <v>321</v>
      </c>
      <c r="M2668" s="58" t="str">
        <f t="shared" si="2521"/>
        <v>321</v>
      </c>
      <c r="N2668" s="58" t="str">
        <f>N2653&amp;N2660&amp;N2667</f>
        <v>321</v>
      </c>
      <c r="O2668" s="58" t="str">
        <f>O2653&amp;O2660&amp;O2667</f>
        <v>321</v>
      </c>
      <c r="P2668" s="58" t="str">
        <f>P2653&amp;P2660&amp;P2667</f>
        <v>321</v>
      </c>
      <c r="Q2668" s="58" t="str">
        <f>Q2653&amp;Q2660&amp;Q2667</f>
        <v>321</v>
      </c>
    </row>
    <row r="2669" spans="1:17">
      <c r="A2669" s="779">
        <v>386</v>
      </c>
      <c r="B2669" s="58" t="s">
        <v>32</v>
      </c>
      <c r="C2669" s="58" t="str">
        <f t="shared" ref="C2669:Q2669" si="2522">IF(C7=$V$402,"O",IF(C7=$W$402,"O",IF(C7=$X$402,"O",IF(C7=$Y$402,"O",IF(C7=$Z$402,"O",IF(C7=$AA$402,"O",IF(C7=$AB$402,"O",IF(C7=$AC$402,"O",IF(C7=$AD$402,"O",IF(C7=$AE$402,"O",IF(C7=$AF$402,"O",IF(C7=$AG$402,"O",IF(C7=$AH$402,"O",IF(C7=$AI$402,"O",IF(C7=$AJ$402,"O",IF(C7=$AK$402,"O",IF(C7=$AL$402,"O",IF(C7=$AM$402,"O","X"))))))))))))))))))</f>
        <v>X</v>
      </c>
      <c r="D2669" s="58" t="str">
        <f t="shared" si="2522"/>
        <v>X</v>
      </c>
      <c r="E2669" s="58" t="str">
        <f t="shared" si="2522"/>
        <v>X</v>
      </c>
      <c r="F2669" s="58" t="str">
        <f t="shared" si="2522"/>
        <v>X</v>
      </c>
      <c r="G2669" s="58" t="str">
        <f t="shared" si="2522"/>
        <v>X</v>
      </c>
      <c r="H2669" s="58" t="str">
        <f t="shared" si="2522"/>
        <v>X</v>
      </c>
      <c r="I2669" s="58" t="str">
        <f t="shared" si="2522"/>
        <v>X</v>
      </c>
      <c r="J2669" s="58" t="str">
        <f t="shared" si="2522"/>
        <v>X</v>
      </c>
      <c r="K2669" s="58" t="str">
        <f t="shared" si="2522"/>
        <v>X</v>
      </c>
      <c r="L2669" s="58" t="str">
        <f t="shared" si="2522"/>
        <v>X</v>
      </c>
      <c r="M2669" s="58" t="str">
        <f t="shared" si="2522"/>
        <v>X</v>
      </c>
      <c r="N2669" s="58" t="str">
        <f t="shared" si="2522"/>
        <v>X</v>
      </c>
      <c r="O2669" s="58" t="str">
        <f t="shared" si="2522"/>
        <v>X</v>
      </c>
      <c r="P2669" s="58" t="str">
        <f t="shared" si="2522"/>
        <v>X</v>
      </c>
      <c r="Q2669" s="58" t="str">
        <f t="shared" si="2522"/>
        <v>X</v>
      </c>
    </row>
    <row r="2670" spans="1:17">
      <c r="A2670" s="780"/>
      <c r="B2670" s="58" t="s">
        <v>33</v>
      </c>
      <c r="C2670" s="58" t="str">
        <f t="shared" ref="C2670:Q2670" si="2523">IF(C8=$V$402,"O",IF(C8=$W$402,"O",IF(C8=$X$402,"O",IF(C8=$Y$402,"O",IF(C8=$Z$402,"O",IF(C8=$AA$402,"O",IF(C8=$AB$402,"O",IF(C8=$AC$402,"O",IF(C8=$AD$402,"O",IF(C8=$AE$402,"O",IF(C8=$AF$402,"O",IF(C8=$AG$402,"O",IF(C8=$AH$402,"O",IF(C8=$AI$402,"O",IF(C8=$AJ$402,"O",IF(C8=$AK$402,"O",IF(C8=$AL$402,"O",IF(C8=$AM$402,"O","X"))))))))))))))))))</f>
        <v>X</v>
      </c>
      <c r="D2670" s="58" t="str">
        <f t="shared" si="2523"/>
        <v>X</v>
      </c>
      <c r="E2670" s="58" t="str">
        <f t="shared" si="2523"/>
        <v>X</v>
      </c>
      <c r="F2670" s="58" t="str">
        <f t="shared" si="2523"/>
        <v>X</v>
      </c>
      <c r="G2670" s="58" t="str">
        <f t="shared" si="2523"/>
        <v>X</v>
      </c>
      <c r="H2670" s="58" t="str">
        <f t="shared" si="2523"/>
        <v>X</v>
      </c>
      <c r="I2670" s="58" t="str">
        <f t="shared" si="2523"/>
        <v>X</v>
      </c>
      <c r="J2670" s="58" t="str">
        <f t="shared" si="2523"/>
        <v>X</v>
      </c>
      <c r="K2670" s="58" t="str">
        <f t="shared" si="2523"/>
        <v>X</v>
      </c>
      <c r="L2670" s="58" t="str">
        <f t="shared" si="2523"/>
        <v>X</v>
      </c>
      <c r="M2670" s="58" t="str">
        <f t="shared" si="2523"/>
        <v>X</v>
      </c>
      <c r="N2670" s="58" t="str">
        <f t="shared" si="2523"/>
        <v>X</v>
      </c>
      <c r="O2670" s="58" t="str">
        <f t="shared" si="2523"/>
        <v>X</v>
      </c>
      <c r="P2670" s="58" t="str">
        <f t="shared" si="2523"/>
        <v>X</v>
      </c>
      <c r="Q2670" s="58" t="str">
        <f t="shared" si="2523"/>
        <v>X</v>
      </c>
    </row>
    <row r="2671" spans="1:17">
      <c r="A2671" s="780"/>
      <c r="B2671" s="58" t="s">
        <v>34</v>
      </c>
      <c r="C2671" s="58" t="str">
        <f t="shared" ref="C2671:Q2671" si="2524">IF(C9=$V$402,"O",IF(C9=$W$402,"O",IF(C9=$X$402,"O",IF(C9=$Y$402,"O",IF(C9=$Z$402,"O",IF(C9=$AA$402,"O",IF(C9=$AB$402,"O",IF(C9=$AC$402,"O",IF(C9=$AD$402,"O",IF(C9=$AE$402,"O",IF(C9=$AF$402,"O",IF(C9=$AG$402,"O",IF(C9=$AH$402,"O",IF(C9=$AI$402,"O",IF(C9=$AJ$402,"O",IF(C9=$AK$402,"O",IF(C9=$AL$402,"O",IF(C9=$AM$402,"O","X"))))))))))))))))))</f>
        <v>X</v>
      </c>
      <c r="D2671" s="58" t="str">
        <f t="shared" si="2524"/>
        <v>X</v>
      </c>
      <c r="E2671" s="58" t="str">
        <f t="shared" si="2524"/>
        <v>X</v>
      </c>
      <c r="F2671" s="58" t="str">
        <f t="shared" si="2524"/>
        <v>X</v>
      </c>
      <c r="G2671" s="58" t="str">
        <f>IF(G9=$V$402,"O",IF(G9=$W$402,"O",IF(G9=$X$402,"O",IF(G9=$Y$402,"O",IF(G9=$Z$402,"O",IF(G9=$AA$402,"O",IF(G9=$AB$402,"O",IF(G9=$AC$402,"O",IF(G9=$AD$402,"O",IF(G9=$AE$402,"O",IF(G9=$AF$402,"O",IF(G9=$AG$402,"O",IF(G9=$AH$402,"O",IF(G9=$AI$402,"O",IF(G9=$AJ$402,"O",IF(G9=$AK$402,"O",IF(G9=$AL$402,"O",IF(G9=$AM$402,"O","X"))))))))))))))))))</f>
        <v>X</v>
      </c>
      <c r="H2671" s="58" t="str">
        <f t="shared" si="2524"/>
        <v>X</v>
      </c>
      <c r="I2671" s="58" t="str">
        <f t="shared" si="2524"/>
        <v>X</v>
      </c>
      <c r="J2671" s="58" t="str">
        <f t="shared" si="2524"/>
        <v>X</v>
      </c>
      <c r="K2671" s="58" t="str">
        <f t="shared" si="2524"/>
        <v>X</v>
      </c>
      <c r="L2671" s="58" t="str">
        <f t="shared" si="2524"/>
        <v>X</v>
      </c>
      <c r="M2671" s="58" t="str">
        <f t="shared" si="2524"/>
        <v>X</v>
      </c>
      <c r="N2671" s="58" t="str">
        <f t="shared" si="2524"/>
        <v>X</v>
      </c>
      <c r="O2671" s="58" t="str">
        <f t="shared" si="2524"/>
        <v>X</v>
      </c>
      <c r="P2671" s="58" t="str">
        <f t="shared" si="2524"/>
        <v>X</v>
      </c>
      <c r="Q2671" s="58" t="str">
        <f t="shared" si="2524"/>
        <v>X</v>
      </c>
    </row>
    <row r="2672" spans="1:17">
      <c r="A2672" s="780"/>
      <c r="B2672" s="58" t="s">
        <v>35</v>
      </c>
      <c r="C2672" s="58" t="str">
        <f t="shared" ref="C2672:Q2672" si="2525">IF(C10=$V$402,"O",IF(C10=$W$402,"O",IF(C10=$X$402,"O",IF(C10=$Y$402,"O",IF(C10=$Z$402,"O",IF(C10=$AA$402,"O",IF(C10=$AB$402,"O",IF(C10=$AC$402,"O",IF(C10=$AD$402,"O",IF(C10=$AE$402,"O",IF(C10=$AF$402,"O",IF(C10=$AG$402,"O",IF(C10=$AH$402,"O",IF(C10=$AI$402,"O",IF(C10=$AJ$402,"O",IF(C10=$AK$402,"O",IF(C10=$AL$402,"O",IF(C10=$AM$402,"O","X"))))))))))))))))))</f>
        <v>X</v>
      </c>
      <c r="D2672" s="58" t="str">
        <f t="shared" si="2525"/>
        <v>X</v>
      </c>
      <c r="E2672" s="58" t="str">
        <f t="shared" si="2525"/>
        <v>X</v>
      </c>
      <c r="F2672" s="58" t="str">
        <f t="shared" si="2525"/>
        <v>X</v>
      </c>
      <c r="G2672" s="58" t="str">
        <f t="shared" si="2525"/>
        <v>X</v>
      </c>
      <c r="H2672" s="58" t="str">
        <f t="shared" si="2525"/>
        <v>X</v>
      </c>
      <c r="I2672" s="58" t="str">
        <f t="shared" si="2525"/>
        <v>X</v>
      </c>
      <c r="J2672" s="58" t="str">
        <f t="shared" si="2525"/>
        <v>X</v>
      </c>
      <c r="K2672" s="58" t="str">
        <f t="shared" si="2525"/>
        <v>X</v>
      </c>
      <c r="L2672" s="58" t="str">
        <f t="shared" si="2525"/>
        <v>X</v>
      </c>
      <c r="M2672" s="58" t="str">
        <f t="shared" si="2525"/>
        <v>X</v>
      </c>
      <c r="N2672" s="58" t="str">
        <f t="shared" si="2525"/>
        <v>X</v>
      </c>
      <c r="O2672" s="58" t="str">
        <f t="shared" si="2525"/>
        <v>X</v>
      </c>
      <c r="P2672" s="58" t="str">
        <f t="shared" si="2525"/>
        <v>X</v>
      </c>
      <c r="Q2672" s="58" t="str">
        <f t="shared" si="2525"/>
        <v>X</v>
      </c>
    </row>
    <row r="2673" spans="1:17">
      <c r="A2673" s="780"/>
      <c r="B2673" s="58" t="s">
        <v>36</v>
      </c>
      <c r="C2673" s="58" t="str">
        <f t="shared" ref="C2673:Q2673" si="2526">IF(C11=$V$402,"O",IF(C11=$W$402,"O",IF(C11=$X$402,"O",IF(C11=$Y$402,"O",IF(C11=$Z$402,"O",IF(C11=$AA$402,"O",IF(C11=$AB$402,"O",IF(C11=$AC$402,"O",IF(C11=$AD$402,"O",IF(C11=$AE$402,"O",IF(C11=$AF$402,"O",IF(C11=$AG$402,"O",IF(C11=$AH$402,"O",IF(C11=$AI$402,"O",IF(C11=$AJ$402,"O",IF(C11=$AK$402,"O",IF(C11=$AL$402,"O",IF(C11=$AM$402,"O","X"))))))))))))))))))</f>
        <v>O</v>
      </c>
      <c r="D2673" s="58" t="str">
        <f t="shared" si="2526"/>
        <v>O</v>
      </c>
      <c r="E2673" s="58" t="str">
        <f t="shared" si="2526"/>
        <v>O</v>
      </c>
      <c r="F2673" s="58" t="str">
        <f t="shared" si="2526"/>
        <v>O</v>
      </c>
      <c r="G2673" s="58" t="str">
        <f t="shared" si="2526"/>
        <v>O</v>
      </c>
      <c r="H2673" s="58" t="str">
        <f t="shared" si="2526"/>
        <v>O</v>
      </c>
      <c r="I2673" s="58" t="str">
        <f t="shared" si="2526"/>
        <v>O</v>
      </c>
      <c r="J2673" s="58" t="str">
        <f t="shared" si="2526"/>
        <v>O</v>
      </c>
      <c r="K2673" s="58" t="str">
        <f t="shared" si="2526"/>
        <v>O</v>
      </c>
      <c r="L2673" s="58" t="str">
        <f t="shared" si="2526"/>
        <v>O</v>
      </c>
      <c r="M2673" s="58" t="str">
        <f t="shared" si="2526"/>
        <v>O</v>
      </c>
      <c r="N2673" s="58" t="str">
        <f t="shared" si="2526"/>
        <v>O</v>
      </c>
      <c r="O2673" s="58" t="str">
        <f t="shared" si="2526"/>
        <v>O</v>
      </c>
      <c r="P2673" s="58" t="str">
        <f t="shared" si="2526"/>
        <v>O</v>
      </c>
      <c r="Q2673" s="58" t="str">
        <f t="shared" si="2526"/>
        <v>O</v>
      </c>
    </row>
    <row r="2674" spans="1:17">
      <c r="A2674" s="780"/>
      <c r="B2674" s="58" t="s">
        <v>21</v>
      </c>
      <c r="C2674" s="58" t="str">
        <f t="shared" ref="C2674:Q2674" si="2527">IF(C12=$V$402,"O",IF(C12=$W$402,"O",IF(C12=$X$402,"O",IF(C12=$Y$402,"O",IF(C12=$Z$402,"O",IF(C12=$AA$402,"O",IF(C12=$AB$402,"O",IF(C12=$AC$402,"O",IF(C12=$AD$402,"O",IF(C12=$AE$402,"O",IF(C12=$AF$402,"O",IF(C12=$AG$402,"O",IF(C12=$AH$402,"O",IF(C12=$AI$402,"O",IF(C12=$AJ$402,"O",IF(C12=$AK$402,"O",IF(C12=$AL$402,"O",IF(C12=$AM$402,"O","X"))))))))))))))))))</f>
        <v>O</v>
      </c>
      <c r="D2674" s="58" t="str">
        <f t="shared" si="2527"/>
        <v>O</v>
      </c>
      <c r="E2674" s="58" t="str">
        <f t="shared" si="2527"/>
        <v>O</v>
      </c>
      <c r="F2674" s="58" t="str">
        <f t="shared" si="2527"/>
        <v>O</v>
      </c>
      <c r="G2674" s="58" t="str">
        <f t="shared" si="2527"/>
        <v>O</v>
      </c>
      <c r="H2674" s="58" t="str">
        <f t="shared" si="2527"/>
        <v>O</v>
      </c>
      <c r="I2674" s="58" t="str">
        <f t="shared" si="2527"/>
        <v>O</v>
      </c>
      <c r="J2674" s="58" t="str">
        <f t="shared" si="2527"/>
        <v>O</v>
      </c>
      <c r="K2674" s="58" t="str">
        <f t="shared" si="2527"/>
        <v>O</v>
      </c>
      <c r="L2674" s="58" t="str">
        <f t="shared" si="2527"/>
        <v>O</v>
      </c>
      <c r="M2674" s="58" t="str">
        <f t="shared" si="2527"/>
        <v>O</v>
      </c>
      <c r="N2674" s="58" t="str">
        <f t="shared" si="2527"/>
        <v>O</v>
      </c>
      <c r="O2674" s="58" t="str">
        <f t="shared" si="2527"/>
        <v>O</v>
      </c>
      <c r="P2674" s="58" t="str">
        <f t="shared" si="2527"/>
        <v>O</v>
      </c>
      <c r="Q2674" s="58" t="str">
        <f t="shared" si="2527"/>
        <v>O</v>
      </c>
    </row>
    <row r="2675" spans="1:17">
      <c r="A2675" s="781"/>
      <c r="B2675" s="30" t="s">
        <v>46</v>
      </c>
      <c r="C2675" s="47">
        <f>COUNTIF(C2669:C2674,"O")</f>
        <v>2</v>
      </c>
      <c r="D2675" s="47">
        <f t="shared" ref="D2675:P2675" si="2528">COUNTIF(D2669:D2674,"O")</f>
        <v>2</v>
      </c>
      <c r="E2675" s="47">
        <f t="shared" si="2528"/>
        <v>2</v>
      </c>
      <c r="F2675" s="47">
        <f t="shared" si="2528"/>
        <v>2</v>
      </c>
      <c r="G2675" s="47">
        <f t="shared" si="2528"/>
        <v>2</v>
      </c>
      <c r="H2675" s="47">
        <f t="shared" si="2528"/>
        <v>2</v>
      </c>
      <c r="I2675" s="47">
        <f t="shared" si="2528"/>
        <v>2</v>
      </c>
      <c r="J2675" s="47">
        <f t="shared" si="2528"/>
        <v>2</v>
      </c>
      <c r="K2675" s="47">
        <f t="shared" si="2528"/>
        <v>2</v>
      </c>
      <c r="L2675" s="47">
        <f t="shared" si="2528"/>
        <v>2</v>
      </c>
      <c r="M2675" s="47">
        <f t="shared" si="2528"/>
        <v>2</v>
      </c>
      <c r="N2675" s="47">
        <f t="shared" si="2528"/>
        <v>2</v>
      </c>
      <c r="O2675" s="47">
        <f t="shared" si="2528"/>
        <v>2</v>
      </c>
      <c r="P2675" s="47">
        <f t="shared" si="2528"/>
        <v>2</v>
      </c>
      <c r="Q2675" s="47">
        <f>COUNTIF(Q2669:Q2674,"O")</f>
        <v>2</v>
      </c>
    </row>
    <row r="2676" spans="1:17">
      <c r="A2676" s="779">
        <v>387</v>
      </c>
      <c r="B2676" s="58" t="s">
        <v>32</v>
      </c>
      <c r="C2676" s="58" t="str">
        <f t="shared" ref="C2676:Q2676" si="2529">IF(C7=$V$403,"O",IF(C7=$W$403,"O",IF(C7=$X$403,"O",IF(C7=$Y$403,"O",IF(C7=$Z$403,"O",IF(C7=$AA$403,"O",IF(C7=$AB$403,"O",IF(C7=$AC$403,"O",IF(C7=$AD$403,"O",IF(C7=$AE$403,"O",IF(C7=$AF$403,"O",IF(C7=$AG$403,"O",IF(C7=$AH$403,"O",IF(C7=$AI$403,"O",IF(C7=$AJ$403,"O",IF(C7=$AK$403,"O",IF(C7=$AL$403,"O",IF(C7=$AM$403,"O","X"))))))))))))))))))</f>
        <v>X</v>
      </c>
      <c r="D2676" s="58" t="str">
        <f t="shared" si="2529"/>
        <v>X</v>
      </c>
      <c r="E2676" s="58" t="str">
        <f t="shared" si="2529"/>
        <v>X</v>
      </c>
      <c r="F2676" s="58" t="str">
        <f t="shared" si="2529"/>
        <v>X</v>
      </c>
      <c r="G2676" s="58" t="str">
        <f t="shared" si="2529"/>
        <v>X</v>
      </c>
      <c r="H2676" s="58" t="str">
        <f t="shared" si="2529"/>
        <v>X</v>
      </c>
      <c r="I2676" s="58" t="str">
        <f t="shared" si="2529"/>
        <v>X</v>
      </c>
      <c r="J2676" s="58" t="str">
        <f t="shared" si="2529"/>
        <v>X</v>
      </c>
      <c r="K2676" s="58" t="str">
        <f t="shared" si="2529"/>
        <v>X</v>
      </c>
      <c r="L2676" s="58" t="str">
        <f t="shared" si="2529"/>
        <v>X</v>
      </c>
      <c r="M2676" s="58" t="str">
        <f t="shared" si="2529"/>
        <v>X</v>
      </c>
      <c r="N2676" s="58" t="str">
        <f t="shared" si="2529"/>
        <v>X</v>
      </c>
      <c r="O2676" s="58" t="str">
        <f t="shared" si="2529"/>
        <v>X</v>
      </c>
      <c r="P2676" s="58" t="str">
        <f t="shared" si="2529"/>
        <v>X</v>
      </c>
      <c r="Q2676" s="58" t="str">
        <f t="shared" si="2529"/>
        <v>X</v>
      </c>
    </row>
    <row r="2677" spans="1:17">
      <c r="A2677" s="780"/>
      <c r="B2677" s="58" t="s">
        <v>33</v>
      </c>
      <c r="C2677" s="58" t="str">
        <f t="shared" ref="C2677:Q2677" si="2530">IF(C8=$V$403,"O",IF(C8=$W$403,"O",IF(C8=$X$403,"O",IF(C8=$Y$403,"O",IF(C8=$Z$403,"O",IF(C8=$AA$403,"O",IF(C8=$AB$403,"O",IF(C8=$AC$403,"O",IF(C8=$AD$403,"O",IF(C8=$AE$403,"O",IF(C8=$AF$403,"O",IF(C8=$AG$403,"O",IF(C8=$AH$403,"O",IF(C8=$AI$403,"O",IF(C8=$AJ$403,"O",IF(C8=$AK$403,"O",IF(C8=$AL$403,"O",IF(C8=$AM$403,"O","X"))))))))))))))))))</f>
        <v>O</v>
      </c>
      <c r="D2677" s="58" t="str">
        <f t="shared" si="2530"/>
        <v>O</v>
      </c>
      <c r="E2677" s="58" t="str">
        <f t="shared" si="2530"/>
        <v>O</v>
      </c>
      <c r="F2677" s="58" t="str">
        <f t="shared" si="2530"/>
        <v>O</v>
      </c>
      <c r="G2677" s="58" t="str">
        <f t="shared" si="2530"/>
        <v>O</v>
      </c>
      <c r="H2677" s="58" t="str">
        <f t="shared" si="2530"/>
        <v>O</v>
      </c>
      <c r="I2677" s="58" t="str">
        <f t="shared" si="2530"/>
        <v>O</v>
      </c>
      <c r="J2677" s="58" t="str">
        <f t="shared" si="2530"/>
        <v>O</v>
      </c>
      <c r="K2677" s="58" t="str">
        <f t="shared" si="2530"/>
        <v>O</v>
      </c>
      <c r="L2677" s="58" t="str">
        <f t="shared" si="2530"/>
        <v>O</v>
      </c>
      <c r="M2677" s="58" t="str">
        <f t="shared" si="2530"/>
        <v>O</v>
      </c>
      <c r="N2677" s="58" t="str">
        <f t="shared" si="2530"/>
        <v>O</v>
      </c>
      <c r="O2677" s="58" t="str">
        <f t="shared" si="2530"/>
        <v>O</v>
      </c>
      <c r="P2677" s="58" t="str">
        <f t="shared" si="2530"/>
        <v>O</v>
      </c>
      <c r="Q2677" s="58" t="str">
        <f t="shared" si="2530"/>
        <v>O</v>
      </c>
    </row>
    <row r="2678" spans="1:17">
      <c r="A2678" s="780"/>
      <c r="B2678" s="58" t="s">
        <v>34</v>
      </c>
      <c r="C2678" s="58" t="str">
        <f t="shared" ref="C2678:Q2678" si="2531">IF(C9=$V$403,"O",IF(C9=$W$403,"O",IF(C9=$X$403,"O",IF(C9=$Y$403,"O",IF(C9=$Z$403,"O",IF(C9=$AA$403,"O",IF(C9=$AB$403,"O",IF(C9=$AC$403,"O",IF(C9=$AD$403,"O",IF(C9=$AE$403,"O",IF(C9=$AF$403,"O",IF(C9=$AG$403,"O",IF(C9=$AH$403,"O",IF(C9=$AI$403,"O",IF(C9=$AJ$403,"O",IF(C9=$AK$403,"O",IF(C9=$AL$403,"O",IF(C9=$AM$403,"O","X"))))))))))))))))))</f>
        <v>O</v>
      </c>
      <c r="D2678" s="58" t="str">
        <f t="shared" si="2531"/>
        <v>O</v>
      </c>
      <c r="E2678" s="58" t="str">
        <f t="shared" si="2531"/>
        <v>O</v>
      </c>
      <c r="F2678" s="58" t="str">
        <f t="shared" si="2531"/>
        <v>O</v>
      </c>
      <c r="G2678" s="58" t="str">
        <f t="shared" si="2531"/>
        <v>O</v>
      </c>
      <c r="H2678" s="58" t="str">
        <f t="shared" si="2531"/>
        <v>O</v>
      </c>
      <c r="I2678" s="58" t="str">
        <f t="shared" si="2531"/>
        <v>O</v>
      </c>
      <c r="J2678" s="58" t="str">
        <f t="shared" si="2531"/>
        <v>O</v>
      </c>
      <c r="K2678" s="58" t="str">
        <f t="shared" si="2531"/>
        <v>O</v>
      </c>
      <c r="L2678" s="58" t="str">
        <f t="shared" si="2531"/>
        <v>O</v>
      </c>
      <c r="M2678" s="58" t="str">
        <f t="shared" si="2531"/>
        <v>O</v>
      </c>
      <c r="N2678" s="58" t="str">
        <f t="shared" si="2531"/>
        <v>O</v>
      </c>
      <c r="O2678" s="58" t="str">
        <f t="shared" si="2531"/>
        <v>O</v>
      </c>
      <c r="P2678" s="58" t="str">
        <f t="shared" si="2531"/>
        <v>O</v>
      </c>
      <c r="Q2678" s="58" t="str">
        <f t="shared" si="2531"/>
        <v>O</v>
      </c>
    </row>
    <row r="2679" spans="1:17">
      <c r="A2679" s="780"/>
      <c r="B2679" s="58" t="s">
        <v>35</v>
      </c>
      <c r="C2679" s="58" t="str">
        <f t="shared" ref="C2679:Q2679" si="2532">IF(C10=$V$403,"O",IF(C10=$W$403,"O",IF(C10=$X$403,"O",IF(C10=$Y$403,"O",IF(C10=$Z$403,"O",IF(C10=$AA$403,"O",IF(C10=$AB$403,"O",IF(C10=$AC$403,"O",IF(C10=$AD$403,"O",IF(C10=$AE$403,"O",IF(C10=$AF$403,"O",IF(C10=$AG$403,"O",IF(C10=$AH$403,"O",IF(C10=$AI$403,"O",IF(C10=$AJ$403,"O",IF(C10=$AK$403,"O",IF(C10=$AL$403,"O",IF(C10=$AM$403,"O","X"))))))))))))))))))</f>
        <v>O</v>
      </c>
      <c r="D2679" s="58" t="str">
        <f t="shared" si="2532"/>
        <v>O</v>
      </c>
      <c r="E2679" s="58" t="str">
        <f t="shared" si="2532"/>
        <v>O</v>
      </c>
      <c r="F2679" s="58" t="str">
        <f t="shared" si="2532"/>
        <v>O</v>
      </c>
      <c r="G2679" s="58" t="str">
        <f t="shared" si="2532"/>
        <v>O</v>
      </c>
      <c r="H2679" s="58" t="str">
        <f>IF(H10=$V$403,"O",IF(H10=$W$403,"O",IF(H10=$X$403,"O",IF(H10=$Y$403,"O",IF(H10=$Z$403,"O",IF(H10=$AA$403,"O",IF(H10=$AB$403,"O",IF(H10=$AC$403,"O",IF(H10=$AD$403,"O",IF(H10=$AE$403,"O",IF(H10=$AF$403,"O",IF(H10=$AG$403,"O",IF(H10=$AH$403,"O",IF(H10=$AI$403,"O",IF(H10=$AJ$403,"O",IF(H10=$AK$403,"O",IF(H10=$AL$403,"O",IF(H10=$AM$403,"O","X"))))))))))))))))))</f>
        <v>O</v>
      </c>
      <c r="I2679" s="58" t="str">
        <f t="shared" si="2532"/>
        <v>O</v>
      </c>
      <c r="J2679" s="58" t="str">
        <f t="shared" si="2532"/>
        <v>O</v>
      </c>
      <c r="K2679" s="58" t="str">
        <f t="shared" si="2532"/>
        <v>O</v>
      </c>
      <c r="L2679" s="58" t="str">
        <f t="shared" si="2532"/>
        <v>O</v>
      </c>
      <c r="M2679" s="58" t="str">
        <f t="shared" si="2532"/>
        <v>O</v>
      </c>
      <c r="N2679" s="58" t="str">
        <f t="shared" si="2532"/>
        <v>O</v>
      </c>
      <c r="O2679" s="58" t="str">
        <f t="shared" si="2532"/>
        <v>O</v>
      </c>
      <c r="P2679" s="58" t="str">
        <f t="shared" si="2532"/>
        <v>O</v>
      </c>
      <c r="Q2679" s="58" t="str">
        <f t="shared" si="2532"/>
        <v>O</v>
      </c>
    </row>
    <row r="2680" spans="1:17">
      <c r="A2680" s="780"/>
      <c r="B2680" s="58" t="s">
        <v>36</v>
      </c>
      <c r="C2680" s="58" t="str">
        <f t="shared" ref="C2680:Q2680" si="2533">IF(C11=$V$403,"O",IF(C11=$W$403,"O",IF(C11=$X$403,"O",IF(C11=$Y$403,"O",IF(C11=$Z$403,"O",IF(C11=$AA$403,"O",IF(C11=$AB$403,"O",IF(C11=$AC$403,"O",IF(C11=$AD$403,"O",IF(C11=$AE$403,"O",IF(C11=$AF$403,"O",IF(C11=$AG$403,"O",IF(C11=$AH$403,"O",IF(C11=$AI$403,"O",IF(C11=$AJ$403,"O",IF(C11=$AK$403,"O",IF(C11=$AL$403,"O",IF(C11=$AM$403,"O","X"))))))))))))))))))</f>
        <v>X</v>
      </c>
      <c r="D2680" s="58" t="str">
        <f t="shared" si="2533"/>
        <v>X</v>
      </c>
      <c r="E2680" s="58" t="str">
        <f t="shared" si="2533"/>
        <v>X</v>
      </c>
      <c r="F2680" s="58" t="str">
        <f t="shared" si="2533"/>
        <v>X</v>
      </c>
      <c r="G2680" s="58" t="str">
        <f t="shared" si="2533"/>
        <v>X</v>
      </c>
      <c r="H2680" s="58" t="str">
        <f t="shared" si="2533"/>
        <v>X</v>
      </c>
      <c r="I2680" s="58" t="str">
        <f t="shared" si="2533"/>
        <v>X</v>
      </c>
      <c r="J2680" s="58" t="str">
        <f t="shared" si="2533"/>
        <v>X</v>
      </c>
      <c r="K2680" s="58" t="str">
        <f t="shared" si="2533"/>
        <v>X</v>
      </c>
      <c r="L2680" s="58" t="str">
        <f t="shared" si="2533"/>
        <v>X</v>
      </c>
      <c r="M2680" s="58" t="str">
        <f t="shared" si="2533"/>
        <v>X</v>
      </c>
      <c r="N2680" s="58" t="str">
        <f t="shared" si="2533"/>
        <v>X</v>
      </c>
      <c r="O2680" s="58" t="str">
        <f t="shared" si="2533"/>
        <v>X</v>
      </c>
      <c r="P2680" s="58" t="str">
        <f t="shared" si="2533"/>
        <v>X</v>
      </c>
      <c r="Q2680" s="58" t="str">
        <f t="shared" si="2533"/>
        <v>X</v>
      </c>
    </row>
    <row r="2681" spans="1:17">
      <c r="A2681" s="780"/>
      <c r="B2681" s="58" t="s">
        <v>21</v>
      </c>
      <c r="C2681" s="58" t="str">
        <f t="shared" ref="C2681:Q2681" si="2534">IF(C12=$V$403,"O",IF(C12=$W$403,"O",IF(C12=$X$403,"O",IF(C12=$Y$403,"O",IF(C12=$Z$403,"O",IF(C12=$AA$403,"O",IF(C12=$AB$403,"O",IF(C12=$AC$403,"O",IF(C12=$AD$403,"O",IF(C12=$AE$403,"O",IF(C12=$AF$403,"O",IF(C12=$AG$403,"O",IF(C12=$AH$403,"O",IF(C12=$AI$403,"O",IF(C12=$AJ$403,"O",IF(C12=$AK$403,"O",IF(C12=$AL$403,"O",IF(C12=$AM$403,"O","X"))))))))))))))))))</f>
        <v>X</v>
      </c>
      <c r="D2681" s="58" t="str">
        <f t="shared" si="2534"/>
        <v>X</v>
      </c>
      <c r="E2681" s="58" t="str">
        <f t="shared" si="2534"/>
        <v>X</v>
      </c>
      <c r="F2681" s="58" t="str">
        <f t="shared" si="2534"/>
        <v>X</v>
      </c>
      <c r="G2681" s="58" t="str">
        <f t="shared" si="2534"/>
        <v>X</v>
      </c>
      <c r="H2681" s="58" t="str">
        <f t="shared" si="2534"/>
        <v>X</v>
      </c>
      <c r="I2681" s="58" t="str">
        <f t="shared" si="2534"/>
        <v>X</v>
      </c>
      <c r="J2681" s="58" t="str">
        <f t="shared" si="2534"/>
        <v>X</v>
      </c>
      <c r="K2681" s="58" t="str">
        <f t="shared" si="2534"/>
        <v>X</v>
      </c>
      <c r="L2681" s="58" t="str">
        <f t="shared" si="2534"/>
        <v>X</v>
      </c>
      <c r="M2681" s="58" t="str">
        <f t="shared" si="2534"/>
        <v>X</v>
      </c>
      <c r="N2681" s="58" t="str">
        <f t="shared" si="2534"/>
        <v>X</v>
      </c>
      <c r="O2681" s="58" t="str">
        <f t="shared" si="2534"/>
        <v>X</v>
      </c>
      <c r="P2681" s="58" t="str">
        <f t="shared" si="2534"/>
        <v>X</v>
      </c>
      <c r="Q2681" s="58" t="str">
        <f t="shared" si="2534"/>
        <v>X</v>
      </c>
    </row>
    <row r="2682" spans="1:17">
      <c r="A2682" s="781"/>
      <c r="B2682" s="30" t="s">
        <v>46</v>
      </c>
      <c r="C2682" s="47">
        <f>COUNTIF(C2676:C2681,"O")</f>
        <v>3</v>
      </c>
      <c r="D2682" s="47">
        <f t="shared" ref="D2682:P2682" si="2535">COUNTIF(D2676:D2681,"O")</f>
        <v>3</v>
      </c>
      <c r="E2682" s="47">
        <f t="shared" si="2535"/>
        <v>3</v>
      </c>
      <c r="F2682" s="47">
        <f t="shared" si="2535"/>
        <v>3</v>
      </c>
      <c r="G2682" s="47">
        <f t="shared" si="2535"/>
        <v>3</v>
      </c>
      <c r="H2682" s="47">
        <f t="shared" si="2535"/>
        <v>3</v>
      </c>
      <c r="I2682" s="47">
        <f t="shared" si="2535"/>
        <v>3</v>
      </c>
      <c r="J2682" s="47">
        <f t="shared" si="2535"/>
        <v>3</v>
      </c>
      <c r="K2682" s="47">
        <f t="shared" si="2535"/>
        <v>3</v>
      </c>
      <c r="L2682" s="47">
        <f t="shared" si="2535"/>
        <v>3</v>
      </c>
      <c r="M2682" s="47">
        <f t="shared" si="2535"/>
        <v>3</v>
      </c>
      <c r="N2682" s="47">
        <f t="shared" si="2535"/>
        <v>3</v>
      </c>
      <c r="O2682" s="47">
        <f t="shared" si="2535"/>
        <v>3</v>
      </c>
      <c r="P2682" s="47">
        <f t="shared" si="2535"/>
        <v>3</v>
      </c>
      <c r="Q2682" s="47">
        <f>COUNTIF(Q2676:Q2681,"O")</f>
        <v>3</v>
      </c>
    </row>
    <row r="2683" spans="1:17">
      <c r="A2683" s="779">
        <v>388</v>
      </c>
      <c r="B2683" s="58" t="s">
        <v>32</v>
      </c>
      <c r="C2683" s="58" t="str">
        <f t="shared" ref="C2683:Q2683" si="2536">IF(C7=$V$404,"O",IF(C7=$W$404,"O",IF(C7=$X$404,"O",IF(C7=$Y$404,"O",IF(C7=$Z$404,"O",IF(C7=$AA$404,"O",IF(C7=$AB$404,"O",IF(C7=$AC$404,"O",IF(C7=$AD$404,"O","X")))))))))</f>
        <v>O</v>
      </c>
      <c r="D2683" s="58" t="str">
        <f t="shared" si="2536"/>
        <v>O</v>
      </c>
      <c r="E2683" s="58" t="str">
        <f t="shared" si="2536"/>
        <v>O</v>
      </c>
      <c r="F2683" s="58" t="str">
        <f t="shared" si="2536"/>
        <v>O</v>
      </c>
      <c r="G2683" s="58" t="str">
        <f t="shared" si="2536"/>
        <v>O</v>
      </c>
      <c r="H2683" s="58" t="str">
        <f t="shared" si="2536"/>
        <v>O</v>
      </c>
      <c r="I2683" s="58" t="str">
        <f t="shared" si="2536"/>
        <v>O</v>
      </c>
      <c r="J2683" s="58" t="str">
        <f t="shared" si="2536"/>
        <v>O</v>
      </c>
      <c r="K2683" s="58" t="str">
        <f t="shared" si="2536"/>
        <v>O</v>
      </c>
      <c r="L2683" s="58" t="str">
        <f t="shared" si="2536"/>
        <v>O</v>
      </c>
      <c r="M2683" s="58" t="str">
        <f t="shared" si="2536"/>
        <v>O</v>
      </c>
      <c r="N2683" s="58" t="str">
        <f t="shared" si="2536"/>
        <v>O</v>
      </c>
      <c r="O2683" s="58" t="str">
        <f t="shared" si="2536"/>
        <v>O</v>
      </c>
      <c r="P2683" s="58" t="str">
        <f t="shared" si="2536"/>
        <v>O</v>
      </c>
      <c r="Q2683" s="58" t="str">
        <f t="shared" si="2536"/>
        <v>O</v>
      </c>
    </row>
    <row r="2684" spans="1:17">
      <c r="A2684" s="780"/>
      <c r="B2684" s="58" t="s">
        <v>33</v>
      </c>
      <c r="C2684" s="58" t="str">
        <f t="shared" ref="C2684:Q2684" si="2537">IF(C8=$V$404,"O",IF(C8=$W$404,"O",IF(C8=$X$404,"O",IF(C8=$Y$404,"O",IF(C8=$Z$404,"O",IF(C8=$AA$404,"O",IF(C8=$AB$404,"O",IF(C8=$AC$404,"O",IF(C8=$AD$404,"O","X")))))))))</f>
        <v>X</v>
      </c>
      <c r="D2684" s="58" t="str">
        <f t="shared" si="2537"/>
        <v>X</v>
      </c>
      <c r="E2684" s="58" t="str">
        <f t="shared" si="2537"/>
        <v>X</v>
      </c>
      <c r="F2684" s="58" t="str">
        <f t="shared" si="2537"/>
        <v>X</v>
      </c>
      <c r="G2684" s="58" t="str">
        <f t="shared" si="2537"/>
        <v>X</v>
      </c>
      <c r="H2684" s="58" t="str">
        <f t="shared" si="2537"/>
        <v>X</v>
      </c>
      <c r="I2684" s="58" t="str">
        <f t="shared" si="2537"/>
        <v>X</v>
      </c>
      <c r="J2684" s="58" t="str">
        <f t="shared" si="2537"/>
        <v>X</v>
      </c>
      <c r="K2684" s="58" t="str">
        <f t="shared" si="2537"/>
        <v>X</v>
      </c>
      <c r="L2684" s="58" t="str">
        <f t="shared" si="2537"/>
        <v>X</v>
      </c>
      <c r="M2684" s="58" t="str">
        <f t="shared" si="2537"/>
        <v>X</v>
      </c>
      <c r="N2684" s="58" t="str">
        <f t="shared" si="2537"/>
        <v>X</v>
      </c>
      <c r="O2684" s="58" t="str">
        <f t="shared" si="2537"/>
        <v>X</v>
      </c>
      <c r="P2684" s="58" t="str">
        <f t="shared" si="2537"/>
        <v>X</v>
      </c>
      <c r="Q2684" s="58" t="str">
        <f t="shared" si="2537"/>
        <v>X</v>
      </c>
    </row>
    <row r="2685" spans="1:17">
      <c r="A2685" s="780"/>
      <c r="B2685" s="58" t="s">
        <v>34</v>
      </c>
      <c r="C2685" s="58" t="str">
        <f t="shared" ref="C2685:Q2685" si="2538">IF(C9=$V$404,"O",IF(C9=$W$404,"O",IF(C9=$X$404,"O",IF(C9=$Y$404,"O",IF(C9=$Z$404,"O",IF(C9=$AA$404,"O",IF(C9=$AB$404,"O",IF(C9=$AC$404,"O",IF(C9=$AD$404,"O","X")))))))))</f>
        <v>X</v>
      </c>
      <c r="D2685" s="58" t="str">
        <f t="shared" si="2538"/>
        <v>X</v>
      </c>
      <c r="E2685" s="58" t="str">
        <f t="shared" si="2538"/>
        <v>X</v>
      </c>
      <c r="F2685" s="58" t="str">
        <f t="shared" si="2538"/>
        <v>X</v>
      </c>
      <c r="G2685" s="58" t="str">
        <f t="shared" si="2538"/>
        <v>X</v>
      </c>
      <c r="H2685" s="58" t="str">
        <f t="shared" si="2538"/>
        <v>X</v>
      </c>
      <c r="I2685" s="58" t="str">
        <f t="shared" si="2538"/>
        <v>X</v>
      </c>
      <c r="J2685" s="58" t="str">
        <f t="shared" si="2538"/>
        <v>X</v>
      </c>
      <c r="K2685" s="58" t="str">
        <f t="shared" si="2538"/>
        <v>X</v>
      </c>
      <c r="L2685" s="58" t="str">
        <f t="shared" si="2538"/>
        <v>X</v>
      </c>
      <c r="M2685" s="58" t="str">
        <f t="shared" si="2538"/>
        <v>X</v>
      </c>
      <c r="N2685" s="58" t="str">
        <f t="shared" si="2538"/>
        <v>X</v>
      </c>
      <c r="O2685" s="58" t="str">
        <f t="shared" si="2538"/>
        <v>X</v>
      </c>
      <c r="P2685" s="58" t="str">
        <f t="shared" si="2538"/>
        <v>X</v>
      </c>
      <c r="Q2685" s="58" t="str">
        <f t="shared" si="2538"/>
        <v>X</v>
      </c>
    </row>
    <row r="2686" spans="1:17">
      <c r="A2686" s="780"/>
      <c r="B2686" s="58" t="s">
        <v>35</v>
      </c>
      <c r="C2686" s="58" t="str">
        <f t="shared" ref="C2686:Q2686" si="2539">IF(C10=$V$404,"O",IF(C10=$W$404,"O",IF(C10=$X$404,"O",IF(C10=$Y$404,"O",IF(C10=$Z$404,"O",IF(C10=$AA$404,"O",IF(C10=$AB$404,"O",IF(C10=$AC$404,"O",IF(C10=$AD$404,"O","X")))))))))</f>
        <v>X</v>
      </c>
      <c r="D2686" s="58" t="str">
        <f t="shared" si="2539"/>
        <v>X</v>
      </c>
      <c r="E2686" s="58" t="str">
        <f t="shared" si="2539"/>
        <v>X</v>
      </c>
      <c r="F2686" s="58" t="str">
        <f t="shared" si="2539"/>
        <v>X</v>
      </c>
      <c r="G2686" s="58" t="str">
        <f t="shared" si="2539"/>
        <v>X</v>
      </c>
      <c r="H2686" s="58" t="str">
        <f>IF(H10=$V$404,"O",IF(H10=$W$404,"O",IF(H10=$X$404,"O",IF(H10=$Y$404,"O",IF(H10=$Z$404,"O",IF(H10=$AA$404,"O",IF(H10=$AB$404,"O",IF(H10=$AC$404,"O",IF(H10=$AD$404,"O","X")))))))))</f>
        <v>X</v>
      </c>
      <c r="I2686" s="58" t="str">
        <f t="shared" si="2539"/>
        <v>X</v>
      </c>
      <c r="J2686" s="58" t="str">
        <f t="shared" si="2539"/>
        <v>X</v>
      </c>
      <c r="K2686" s="58" t="str">
        <f t="shared" si="2539"/>
        <v>X</v>
      </c>
      <c r="L2686" s="58" t="str">
        <f t="shared" si="2539"/>
        <v>X</v>
      </c>
      <c r="M2686" s="58" t="str">
        <f t="shared" si="2539"/>
        <v>X</v>
      </c>
      <c r="N2686" s="58" t="str">
        <f t="shared" si="2539"/>
        <v>X</v>
      </c>
      <c r="O2686" s="58" t="str">
        <f t="shared" si="2539"/>
        <v>X</v>
      </c>
      <c r="P2686" s="58" t="str">
        <f t="shared" si="2539"/>
        <v>X</v>
      </c>
      <c r="Q2686" s="58" t="str">
        <f t="shared" si="2539"/>
        <v>X</v>
      </c>
    </row>
    <row r="2687" spans="1:17">
      <c r="A2687" s="780"/>
      <c r="B2687" s="58" t="s">
        <v>36</v>
      </c>
      <c r="C2687" s="58" t="str">
        <f t="shared" ref="C2687:Q2687" si="2540">IF(C11=$V$404,"O",IF(C11=$W$404,"O",IF(C11=$X$404,"O",IF(C11=$Y$404,"O",IF(C11=$Z$404,"O",IF(C11=$AA$404,"O",IF(C11=$AB$404,"O",IF(C11=$AC$404,"O",IF(C11=$AD$404,"O","X")))))))))</f>
        <v>X</v>
      </c>
      <c r="D2687" s="58" t="str">
        <f t="shared" si="2540"/>
        <v>X</v>
      </c>
      <c r="E2687" s="58" t="str">
        <f t="shared" si="2540"/>
        <v>X</v>
      </c>
      <c r="F2687" s="58" t="str">
        <f t="shared" si="2540"/>
        <v>X</v>
      </c>
      <c r="G2687" s="58" t="str">
        <f t="shared" si="2540"/>
        <v>X</v>
      </c>
      <c r="H2687" s="58" t="str">
        <f t="shared" si="2540"/>
        <v>X</v>
      </c>
      <c r="I2687" s="58" t="str">
        <f t="shared" si="2540"/>
        <v>X</v>
      </c>
      <c r="J2687" s="58" t="str">
        <f t="shared" si="2540"/>
        <v>X</v>
      </c>
      <c r="K2687" s="58" t="str">
        <f t="shared" si="2540"/>
        <v>X</v>
      </c>
      <c r="L2687" s="58" t="str">
        <f t="shared" si="2540"/>
        <v>X</v>
      </c>
      <c r="M2687" s="58" t="str">
        <f t="shared" si="2540"/>
        <v>X</v>
      </c>
      <c r="N2687" s="58" t="str">
        <f t="shared" si="2540"/>
        <v>X</v>
      </c>
      <c r="O2687" s="58" t="str">
        <f t="shared" si="2540"/>
        <v>X</v>
      </c>
      <c r="P2687" s="58" t="str">
        <f t="shared" si="2540"/>
        <v>X</v>
      </c>
      <c r="Q2687" s="58" t="str">
        <f t="shared" si="2540"/>
        <v>X</v>
      </c>
    </row>
    <row r="2688" spans="1:17">
      <c r="A2688" s="780"/>
      <c r="B2688" s="58" t="s">
        <v>21</v>
      </c>
      <c r="C2688" s="58" t="str">
        <f t="shared" ref="C2688:Q2688" si="2541">IF(C12=$V$404,"O",IF(C12=$W$404,"O",IF(C12=$X$404,"O",IF(C12=$Y$404,"O",IF(C12=$Z$404,"O",IF(C12=$AA$404,"O",IF(C12=$AB$404,"O",IF(C12=$AC$404,"O",IF(C12=$AD$404,"O","X")))))))))</f>
        <v>X</v>
      </c>
      <c r="D2688" s="58" t="str">
        <f t="shared" si="2541"/>
        <v>X</v>
      </c>
      <c r="E2688" s="58" t="str">
        <f t="shared" si="2541"/>
        <v>X</v>
      </c>
      <c r="F2688" s="58" t="str">
        <f t="shared" si="2541"/>
        <v>X</v>
      </c>
      <c r="G2688" s="58" t="str">
        <f t="shared" si="2541"/>
        <v>X</v>
      </c>
      <c r="H2688" s="58" t="str">
        <f t="shared" si="2541"/>
        <v>X</v>
      </c>
      <c r="I2688" s="58" t="str">
        <f t="shared" si="2541"/>
        <v>X</v>
      </c>
      <c r="J2688" s="58" t="str">
        <f t="shared" si="2541"/>
        <v>X</v>
      </c>
      <c r="K2688" s="58" t="str">
        <f t="shared" si="2541"/>
        <v>X</v>
      </c>
      <c r="L2688" s="58" t="str">
        <f t="shared" si="2541"/>
        <v>X</v>
      </c>
      <c r="M2688" s="58" t="str">
        <f t="shared" si="2541"/>
        <v>X</v>
      </c>
      <c r="N2688" s="58" t="str">
        <f t="shared" si="2541"/>
        <v>X</v>
      </c>
      <c r="O2688" s="58" t="str">
        <f t="shared" si="2541"/>
        <v>X</v>
      </c>
      <c r="P2688" s="58" t="str">
        <f t="shared" si="2541"/>
        <v>X</v>
      </c>
      <c r="Q2688" s="58" t="str">
        <f t="shared" si="2541"/>
        <v>X</v>
      </c>
    </row>
    <row r="2689" spans="1:17">
      <c r="A2689" s="781"/>
      <c r="B2689" s="30" t="s">
        <v>46</v>
      </c>
      <c r="C2689" s="47">
        <f>COUNTIF(C2683:C2688,"O")</f>
        <v>1</v>
      </c>
      <c r="D2689" s="47">
        <f t="shared" ref="D2689:P2689" si="2542">COUNTIF(D2683:D2688,"O")</f>
        <v>1</v>
      </c>
      <c r="E2689" s="47">
        <f t="shared" si="2542"/>
        <v>1</v>
      </c>
      <c r="F2689" s="47">
        <f t="shared" si="2542"/>
        <v>1</v>
      </c>
      <c r="G2689" s="47">
        <f t="shared" si="2542"/>
        <v>1</v>
      </c>
      <c r="H2689" s="47">
        <f t="shared" si="2542"/>
        <v>1</v>
      </c>
      <c r="I2689" s="47">
        <f t="shared" si="2542"/>
        <v>1</v>
      </c>
      <c r="J2689" s="47">
        <f t="shared" si="2542"/>
        <v>1</v>
      </c>
      <c r="K2689" s="47">
        <f t="shared" si="2542"/>
        <v>1</v>
      </c>
      <c r="L2689" s="47">
        <f t="shared" si="2542"/>
        <v>1</v>
      </c>
      <c r="M2689" s="47">
        <f t="shared" si="2542"/>
        <v>1</v>
      </c>
      <c r="N2689" s="47">
        <f t="shared" si="2542"/>
        <v>1</v>
      </c>
      <c r="O2689" s="47">
        <f t="shared" si="2542"/>
        <v>1</v>
      </c>
      <c r="P2689" s="47">
        <f t="shared" si="2542"/>
        <v>1</v>
      </c>
      <c r="Q2689" s="47">
        <f>COUNTIF(Q2683:Q2688,"O")</f>
        <v>1</v>
      </c>
    </row>
    <row r="2690" spans="1:17">
      <c r="A2690" s="22">
        <v>389</v>
      </c>
      <c r="B2690" s="154"/>
      <c r="C2690" s="58" t="str">
        <f>C2675&amp;C2682&amp;C2689</f>
        <v>231</v>
      </c>
      <c r="D2690" s="58" t="str">
        <f t="shared" ref="D2690:M2690" si="2543">D2675&amp;D2682&amp;D2689</f>
        <v>231</v>
      </c>
      <c r="E2690" s="58" t="str">
        <f t="shared" si="2543"/>
        <v>231</v>
      </c>
      <c r="F2690" s="58" t="str">
        <f t="shared" si="2543"/>
        <v>231</v>
      </c>
      <c r="G2690" s="58" t="str">
        <f t="shared" si="2543"/>
        <v>231</v>
      </c>
      <c r="H2690" s="58" t="str">
        <f t="shared" si="2543"/>
        <v>231</v>
      </c>
      <c r="I2690" s="58" t="str">
        <f t="shared" si="2543"/>
        <v>231</v>
      </c>
      <c r="J2690" s="58" t="str">
        <f t="shared" si="2543"/>
        <v>231</v>
      </c>
      <c r="K2690" s="58" t="str">
        <f t="shared" si="2543"/>
        <v>231</v>
      </c>
      <c r="L2690" s="58" t="str">
        <f t="shared" si="2543"/>
        <v>231</v>
      </c>
      <c r="M2690" s="58" t="str">
        <f t="shared" si="2543"/>
        <v>231</v>
      </c>
      <c r="N2690" s="58" t="str">
        <f>N2675&amp;N2682&amp;N2689</f>
        <v>231</v>
      </c>
      <c r="O2690" s="58" t="str">
        <f>O2675&amp;O2682&amp;O2689</f>
        <v>231</v>
      </c>
      <c r="P2690" s="58" t="str">
        <f>P2675&amp;P2682&amp;P2689</f>
        <v>231</v>
      </c>
      <c r="Q2690" s="58" t="str">
        <f>Q2675&amp;Q2682&amp;Q2689</f>
        <v>231</v>
      </c>
    </row>
    <row r="2691" spans="1:17">
      <c r="A2691" s="779">
        <v>390</v>
      </c>
      <c r="B2691" s="58" t="s">
        <v>32</v>
      </c>
      <c r="C2691" s="58" t="str">
        <f t="shared" ref="C2691:Q2691" si="2544">IF(C7=$V$406,"O",IF(C7=$W$406,"O",IF(C7=$X$406,"O",IF(C7=$Y$406,"O",IF(C7=$Z$406,"O",IF(C7=$AA$406,"O",IF(C7=$AB$406,"O",IF(C7=$AC$406,"O",IF(C7=$AD$406,"O",IF(C7=$AE$406,"O",IF(C7=$AF$406,"O",IF(C7=$AG$406,"O",IF(C7=$AH$406,"O",IF(C7=$AI$406,"O","X"))))))))))))))</f>
        <v>O</v>
      </c>
      <c r="D2691" s="58" t="str">
        <f t="shared" si="2544"/>
        <v>O</v>
      </c>
      <c r="E2691" s="58" t="str">
        <f t="shared" si="2544"/>
        <v>O</v>
      </c>
      <c r="F2691" s="58" t="str">
        <f t="shared" si="2544"/>
        <v>O</v>
      </c>
      <c r="G2691" s="58" t="str">
        <f t="shared" si="2544"/>
        <v>O</v>
      </c>
      <c r="H2691" s="58" t="str">
        <f t="shared" si="2544"/>
        <v>O</v>
      </c>
      <c r="I2691" s="58" t="str">
        <f t="shared" si="2544"/>
        <v>O</v>
      </c>
      <c r="J2691" s="58" t="str">
        <f t="shared" si="2544"/>
        <v>O</v>
      </c>
      <c r="K2691" s="58" t="str">
        <f t="shared" si="2544"/>
        <v>O</v>
      </c>
      <c r="L2691" s="58" t="str">
        <f t="shared" si="2544"/>
        <v>O</v>
      </c>
      <c r="M2691" s="58" t="str">
        <f t="shared" si="2544"/>
        <v>O</v>
      </c>
      <c r="N2691" s="58" t="str">
        <f t="shared" si="2544"/>
        <v>O</v>
      </c>
      <c r="O2691" s="58" t="str">
        <f t="shared" si="2544"/>
        <v>O</v>
      </c>
      <c r="P2691" s="58" t="str">
        <f t="shared" si="2544"/>
        <v>O</v>
      </c>
      <c r="Q2691" s="58" t="str">
        <f t="shared" si="2544"/>
        <v>O</v>
      </c>
    </row>
    <row r="2692" spans="1:17">
      <c r="A2692" s="780"/>
      <c r="B2692" s="58" t="s">
        <v>33</v>
      </c>
      <c r="C2692" s="58" t="str">
        <f t="shared" ref="C2692:Q2692" si="2545">IF(C8=$V$406,"O",IF(C8=$W$406,"O",IF(C8=$X$406,"O",IF(C8=$Y$406,"O",IF(C8=$Z$406,"O",IF(C8=$AA$406,"O",IF(C8=$AB$406,"O",IF(C8=$AC$406,"O",IF(C8=$AD$406,"O",IF(C8=$AE$406,"O",IF(C8=$AF$406,"O",IF(C8=$AG$406,"O",IF(C8=$AH$406,"O",IF(C8=$AI$406,"O","X"))))))))))))))</f>
        <v>X</v>
      </c>
      <c r="D2692" s="58" t="str">
        <f t="shared" si="2545"/>
        <v>X</v>
      </c>
      <c r="E2692" s="58" t="str">
        <f t="shared" si="2545"/>
        <v>X</v>
      </c>
      <c r="F2692" s="58" t="str">
        <f t="shared" si="2545"/>
        <v>X</v>
      </c>
      <c r="G2692" s="58" t="str">
        <f t="shared" si="2545"/>
        <v>X</v>
      </c>
      <c r="H2692" s="58" t="str">
        <f t="shared" si="2545"/>
        <v>X</v>
      </c>
      <c r="I2692" s="58" t="str">
        <f t="shared" si="2545"/>
        <v>X</v>
      </c>
      <c r="J2692" s="58" t="str">
        <f t="shared" si="2545"/>
        <v>X</v>
      </c>
      <c r="K2692" s="58" t="str">
        <f t="shared" si="2545"/>
        <v>X</v>
      </c>
      <c r="L2692" s="58" t="str">
        <f t="shared" si="2545"/>
        <v>X</v>
      </c>
      <c r="M2692" s="58" t="str">
        <f t="shared" si="2545"/>
        <v>X</v>
      </c>
      <c r="N2692" s="58" t="str">
        <f t="shared" si="2545"/>
        <v>X</v>
      </c>
      <c r="O2692" s="58" t="str">
        <f t="shared" si="2545"/>
        <v>X</v>
      </c>
      <c r="P2692" s="58" t="str">
        <f t="shared" si="2545"/>
        <v>X</v>
      </c>
      <c r="Q2692" s="58" t="str">
        <f t="shared" si="2545"/>
        <v>X</v>
      </c>
    </row>
    <row r="2693" spans="1:17">
      <c r="A2693" s="780"/>
      <c r="B2693" s="58" t="s">
        <v>34</v>
      </c>
      <c r="C2693" s="58" t="str">
        <f t="shared" ref="C2693:Q2693" si="2546">IF(C9=$V$406,"O",IF(C9=$W$406,"O",IF(C9=$X$406,"O",IF(C9=$Y$406,"O",IF(C9=$Z$406,"O",IF(C9=$AA$406,"O",IF(C9=$AB$406,"O",IF(C9=$AC$406,"O",IF(C9=$AD$406,"O",IF(C9=$AE$406,"O",IF(C9=$AF$406,"O",IF(C9=$AG$406,"O",IF(C9=$AH$406,"O",IF(C9=$AI$406,"O","X"))))))))))))))</f>
        <v>X</v>
      </c>
      <c r="D2693" s="58" t="str">
        <f t="shared" si="2546"/>
        <v>X</v>
      </c>
      <c r="E2693" s="58" t="str">
        <f t="shared" si="2546"/>
        <v>X</v>
      </c>
      <c r="F2693" s="58" t="str">
        <f t="shared" si="2546"/>
        <v>X</v>
      </c>
      <c r="G2693" s="58" t="str">
        <f t="shared" si="2546"/>
        <v>X</v>
      </c>
      <c r="H2693" s="58" t="str">
        <f t="shared" si="2546"/>
        <v>X</v>
      </c>
      <c r="I2693" s="58" t="str">
        <f t="shared" si="2546"/>
        <v>X</v>
      </c>
      <c r="J2693" s="58" t="str">
        <f>IF(J9=$V$406,"O",IF(J9=$W$406,"O",IF(J9=$X$406,"O",IF(J9=$Y$406,"O",IF(J9=$Z$406,"O",IF(J9=$AA$406,"O",IF(J9=$AB$406,"O",IF(J9=$AC$406,"O",IF(J9=$AD$406,"O",IF(J9=$AE$406,"O",IF(J9=$AF$406,"O",IF(J9=$AG$406,"O",IF(J9=$AH$406,"O",IF(J9=$AI$406,"O","X"))))))))))))))</f>
        <v>X</v>
      </c>
      <c r="K2693" s="58" t="str">
        <f t="shared" si="2546"/>
        <v>X</v>
      </c>
      <c r="L2693" s="58" t="str">
        <f t="shared" si="2546"/>
        <v>X</v>
      </c>
      <c r="M2693" s="58" t="str">
        <f t="shared" si="2546"/>
        <v>X</v>
      </c>
      <c r="N2693" s="58" t="str">
        <f t="shared" si="2546"/>
        <v>X</v>
      </c>
      <c r="O2693" s="58" t="str">
        <f t="shared" si="2546"/>
        <v>X</v>
      </c>
      <c r="P2693" s="58" t="str">
        <f t="shared" si="2546"/>
        <v>X</v>
      </c>
      <c r="Q2693" s="58" t="str">
        <f t="shared" si="2546"/>
        <v>X</v>
      </c>
    </row>
    <row r="2694" spans="1:17">
      <c r="A2694" s="780"/>
      <c r="B2694" s="58" t="s">
        <v>35</v>
      </c>
      <c r="C2694" s="58" t="str">
        <f t="shared" ref="C2694:Q2694" si="2547">IF(C10=$V$406,"O",IF(C10=$W$406,"O",IF(C10=$X$406,"O",IF(C10=$Y$406,"O",IF(C10=$Z$406,"O",IF(C10=$AA$406,"O",IF(C10=$AB$406,"O",IF(C10=$AC$406,"O",IF(C10=$AD$406,"O",IF(C10=$AE$406,"O",IF(C10=$AF$406,"O",IF(C10=$AG$406,"O",IF(C10=$AH$406,"O",IF(C10=$AI$406,"O","X"))))))))))))))</f>
        <v>O</v>
      </c>
      <c r="D2694" s="58" t="str">
        <f t="shared" si="2547"/>
        <v>O</v>
      </c>
      <c r="E2694" s="58" t="str">
        <f t="shared" si="2547"/>
        <v>O</v>
      </c>
      <c r="F2694" s="58" t="str">
        <f t="shared" si="2547"/>
        <v>O</v>
      </c>
      <c r="G2694" s="58" t="str">
        <f t="shared" si="2547"/>
        <v>O</v>
      </c>
      <c r="H2694" s="58" t="str">
        <f t="shared" si="2547"/>
        <v>O</v>
      </c>
      <c r="I2694" s="58" t="str">
        <f t="shared" si="2547"/>
        <v>O</v>
      </c>
      <c r="J2694" s="58" t="str">
        <f t="shared" si="2547"/>
        <v>O</v>
      </c>
      <c r="K2694" s="58" t="str">
        <f t="shared" si="2547"/>
        <v>O</v>
      </c>
      <c r="L2694" s="58" t="str">
        <f t="shared" si="2547"/>
        <v>O</v>
      </c>
      <c r="M2694" s="58" t="str">
        <f t="shared" si="2547"/>
        <v>O</v>
      </c>
      <c r="N2694" s="58" t="str">
        <f t="shared" si="2547"/>
        <v>O</v>
      </c>
      <c r="O2694" s="58" t="str">
        <f t="shared" si="2547"/>
        <v>O</v>
      </c>
      <c r="P2694" s="58" t="str">
        <f t="shared" si="2547"/>
        <v>O</v>
      </c>
      <c r="Q2694" s="58" t="str">
        <f t="shared" si="2547"/>
        <v>O</v>
      </c>
    </row>
    <row r="2695" spans="1:17">
      <c r="A2695" s="780"/>
      <c r="B2695" s="58" t="s">
        <v>36</v>
      </c>
      <c r="C2695" s="58" t="str">
        <f t="shared" ref="C2695:Q2695" si="2548">IF(C11=$V$406,"O",IF(C11=$W$406,"O",IF(C11=$X$406,"O",IF(C11=$Y$406,"O",IF(C11=$Z$406,"O",IF(C11=$AA$406,"O",IF(C11=$AB$406,"O",IF(C11=$AC$406,"O",IF(C11=$AD$406,"O",IF(C11=$AE$406,"O",IF(C11=$AF$406,"O",IF(C11=$AG$406,"O",IF(C11=$AH$406,"O",IF(C11=$AI$406,"O","X"))))))))))))))</f>
        <v>X</v>
      </c>
      <c r="D2695" s="58" t="str">
        <f t="shared" si="2548"/>
        <v>X</v>
      </c>
      <c r="E2695" s="58" t="str">
        <f t="shared" si="2548"/>
        <v>X</v>
      </c>
      <c r="F2695" s="58" t="str">
        <f t="shared" si="2548"/>
        <v>X</v>
      </c>
      <c r="G2695" s="58" t="str">
        <f t="shared" si="2548"/>
        <v>X</v>
      </c>
      <c r="H2695" s="58" t="str">
        <f t="shared" si="2548"/>
        <v>X</v>
      </c>
      <c r="I2695" s="58" t="str">
        <f t="shared" si="2548"/>
        <v>X</v>
      </c>
      <c r="J2695" s="58" t="str">
        <f t="shared" si="2548"/>
        <v>X</v>
      </c>
      <c r="K2695" s="58" t="str">
        <f t="shared" si="2548"/>
        <v>X</v>
      </c>
      <c r="L2695" s="58" t="str">
        <f t="shared" si="2548"/>
        <v>X</v>
      </c>
      <c r="M2695" s="58" t="str">
        <f t="shared" si="2548"/>
        <v>X</v>
      </c>
      <c r="N2695" s="58" t="str">
        <f t="shared" si="2548"/>
        <v>X</v>
      </c>
      <c r="O2695" s="58" t="str">
        <f t="shared" si="2548"/>
        <v>X</v>
      </c>
      <c r="P2695" s="58" t="str">
        <f t="shared" si="2548"/>
        <v>X</v>
      </c>
      <c r="Q2695" s="58" t="str">
        <f t="shared" si="2548"/>
        <v>X</v>
      </c>
    </row>
    <row r="2696" spans="1:17">
      <c r="A2696" s="780"/>
      <c r="B2696" s="58" t="s">
        <v>21</v>
      </c>
      <c r="C2696" s="58" t="str">
        <f t="shared" ref="C2696:Q2696" si="2549">IF(C12=$V$406,"O",IF(C12=$W$406,"O",IF(C12=$X$406,"O",IF(C12=$Y$406,"O",IF(C12=$Z$406,"O",IF(C12=$AA$406,"O",IF(C12=$AB$406,"O",IF(C12=$AC$406,"O",IF(C12=$AD$406,"O",IF(C12=$AE$406,"O",IF(C12=$AF$406,"O",IF(C12=$AG$406,"O",IF(C12=$AH$406,"O",IF(C12=$AI$406,"O","X"))))))))))))))</f>
        <v>O</v>
      </c>
      <c r="D2696" s="58" t="str">
        <f t="shared" si="2549"/>
        <v>O</v>
      </c>
      <c r="E2696" s="58" t="str">
        <f t="shared" si="2549"/>
        <v>O</v>
      </c>
      <c r="F2696" s="58" t="str">
        <f t="shared" si="2549"/>
        <v>O</v>
      </c>
      <c r="G2696" s="58" t="str">
        <f t="shared" si="2549"/>
        <v>O</v>
      </c>
      <c r="H2696" s="58" t="str">
        <f t="shared" si="2549"/>
        <v>O</v>
      </c>
      <c r="I2696" s="58" t="str">
        <f t="shared" si="2549"/>
        <v>O</v>
      </c>
      <c r="J2696" s="58" t="str">
        <f t="shared" si="2549"/>
        <v>O</v>
      </c>
      <c r="K2696" s="58" t="str">
        <f t="shared" si="2549"/>
        <v>O</v>
      </c>
      <c r="L2696" s="58" t="str">
        <f t="shared" si="2549"/>
        <v>O</v>
      </c>
      <c r="M2696" s="58" t="str">
        <f t="shared" si="2549"/>
        <v>O</v>
      </c>
      <c r="N2696" s="58" t="str">
        <f t="shared" si="2549"/>
        <v>O</v>
      </c>
      <c r="O2696" s="58" t="str">
        <f t="shared" si="2549"/>
        <v>O</v>
      </c>
      <c r="P2696" s="58" t="str">
        <f t="shared" si="2549"/>
        <v>O</v>
      </c>
      <c r="Q2696" s="58" t="str">
        <f t="shared" si="2549"/>
        <v>O</v>
      </c>
    </row>
    <row r="2697" spans="1:17">
      <c r="A2697" s="781"/>
      <c r="B2697" s="30" t="s">
        <v>46</v>
      </c>
      <c r="C2697" s="47">
        <f>COUNTIF(C2691:C2696,"O")</f>
        <v>3</v>
      </c>
      <c r="D2697" s="47">
        <f t="shared" ref="D2697:P2697" si="2550">COUNTIF(D2691:D2696,"O")</f>
        <v>3</v>
      </c>
      <c r="E2697" s="47">
        <f t="shared" si="2550"/>
        <v>3</v>
      </c>
      <c r="F2697" s="47">
        <f t="shared" si="2550"/>
        <v>3</v>
      </c>
      <c r="G2697" s="47">
        <f t="shared" si="2550"/>
        <v>3</v>
      </c>
      <c r="H2697" s="47">
        <f t="shared" si="2550"/>
        <v>3</v>
      </c>
      <c r="I2697" s="47">
        <f t="shared" si="2550"/>
        <v>3</v>
      </c>
      <c r="J2697" s="47">
        <f t="shared" si="2550"/>
        <v>3</v>
      </c>
      <c r="K2697" s="47">
        <f t="shared" si="2550"/>
        <v>3</v>
      </c>
      <c r="L2697" s="47">
        <f t="shared" si="2550"/>
        <v>3</v>
      </c>
      <c r="M2697" s="47">
        <f t="shared" si="2550"/>
        <v>3</v>
      </c>
      <c r="N2697" s="47">
        <f t="shared" si="2550"/>
        <v>3</v>
      </c>
      <c r="O2697" s="47">
        <f t="shared" si="2550"/>
        <v>3</v>
      </c>
      <c r="P2697" s="47">
        <f t="shared" si="2550"/>
        <v>3</v>
      </c>
      <c r="Q2697" s="47">
        <f>COUNTIF(Q2691:Q2696,"O")</f>
        <v>3</v>
      </c>
    </row>
    <row r="2698" spans="1:17">
      <c r="A2698" s="779">
        <v>391</v>
      </c>
      <c r="B2698" s="58" t="s">
        <v>32</v>
      </c>
      <c r="C2698" s="58" t="str">
        <f t="shared" ref="C2698:Q2698" si="2551">IF(C7=$V$407,"O",IF(C7=$W$407,"O",IF(C7=$X$407,"O",IF(C7=$Y$407,"O",IF(C7=$Z$407,"O",IF(C7=$AA$407,"O",IF(C7=$AB$407,"O",IF(C7=$AC$407,"O",IF(C7=$AD$407,"O",IF(C7=$AE$407,"O",IF(C7=$AF$407,"O",IF(C7=$AG$407,"O",IF(C7=$AH$407,"O","X")))))))))))))</f>
        <v>X</v>
      </c>
      <c r="D2698" s="58" t="str">
        <f t="shared" si="2551"/>
        <v>X</v>
      </c>
      <c r="E2698" s="58" t="str">
        <f t="shared" si="2551"/>
        <v>X</v>
      </c>
      <c r="F2698" s="58" t="str">
        <f t="shared" si="2551"/>
        <v>X</v>
      </c>
      <c r="G2698" s="58" t="str">
        <f t="shared" si="2551"/>
        <v>X</v>
      </c>
      <c r="H2698" s="58" t="str">
        <f t="shared" si="2551"/>
        <v>X</v>
      </c>
      <c r="I2698" s="58" t="str">
        <f t="shared" si="2551"/>
        <v>X</v>
      </c>
      <c r="J2698" s="58" t="str">
        <f t="shared" si="2551"/>
        <v>X</v>
      </c>
      <c r="K2698" s="58" t="str">
        <f t="shared" si="2551"/>
        <v>X</v>
      </c>
      <c r="L2698" s="58" t="str">
        <f t="shared" si="2551"/>
        <v>X</v>
      </c>
      <c r="M2698" s="58" t="str">
        <f t="shared" si="2551"/>
        <v>X</v>
      </c>
      <c r="N2698" s="58" t="str">
        <f t="shared" si="2551"/>
        <v>X</v>
      </c>
      <c r="O2698" s="58" t="str">
        <f t="shared" si="2551"/>
        <v>X</v>
      </c>
      <c r="P2698" s="58" t="str">
        <f t="shared" si="2551"/>
        <v>X</v>
      </c>
      <c r="Q2698" s="58" t="str">
        <f t="shared" si="2551"/>
        <v>X</v>
      </c>
    </row>
    <row r="2699" spans="1:17">
      <c r="A2699" s="780"/>
      <c r="B2699" s="58" t="s">
        <v>33</v>
      </c>
      <c r="C2699" s="58" t="str">
        <f t="shared" ref="C2699:Q2699" si="2552">IF(C8=$V$407,"O",IF(C8=$W$407,"O",IF(C8=$X$407,"O",IF(C8=$Y$407,"O",IF(C8=$Z$407,"O",IF(C8=$AA$407,"O",IF(C8=$AB$407,"O",IF(C8=$AC$407,"O",IF(C8=$AD$407,"O",IF(C8=$AE$407,"O",IF(C8=$AF$407,"O",IF(C8=$AG$407,"O",IF(C8=$AH$407,"O","X")))))))))))))</f>
        <v>O</v>
      </c>
      <c r="D2699" s="58" t="str">
        <f t="shared" si="2552"/>
        <v>O</v>
      </c>
      <c r="E2699" s="58" t="str">
        <f t="shared" si="2552"/>
        <v>O</v>
      </c>
      <c r="F2699" s="58" t="str">
        <f t="shared" si="2552"/>
        <v>O</v>
      </c>
      <c r="G2699" s="58" t="str">
        <f t="shared" si="2552"/>
        <v>O</v>
      </c>
      <c r="H2699" s="58" t="str">
        <f t="shared" si="2552"/>
        <v>O</v>
      </c>
      <c r="I2699" s="58" t="str">
        <f t="shared" si="2552"/>
        <v>O</v>
      </c>
      <c r="J2699" s="58" t="str">
        <f t="shared" si="2552"/>
        <v>O</v>
      </c>
      <c r="K2699" s="58" t="str">
        <f t="shared" si="2552"/>
        <v>O</v>
      </c>
      <c r="L2699" s="58" t="str">
        <f t="shared" si="2552"/>
        <v>O</v>
      </c>
      <c r="M2699" s="58" t="str">
        <f t="shared" si="2552"/>
        <v>O</v>
      </c>
      <c r="N2699" s="58" t="str">
        <f t="shared" si="2552"/>
        <v>O</v>
      </c>
      <c r="O2699" s="58" t="str">
        <f t="shared" si="2552"/>
        <v>O</v>
      </c>
      <c r="P2699" s="58" t="str">
        <f t="shared" si="2552"/>
        <v>O</v>
      </c>
      <c r="Q2699" s="58" t="str">
        <f t="shared" si="2552"/>
        <v>O</v>
      </c>
    </row>
    <row r="2700" spans="1:17">
      <c r="A2700" s="780"/>
      <c r="B2700" s="58" t="s">
        <v>34</v>
      </c>
      <c r="C2700" s="58" t="str">
        <f t="shared" ref="C2700:Q2700" si="2553">IF(C9=$V$407,"O",IF(C9=$W$407,"O",IF(C9=$X$407,"O",IF(C9=$Y$407,"O",IF(C9=$Z$407,"O",IF(C9=$AA$407,"O",IF(C9=$AB$407,"O",IF(C9=$AC$407,"O",IF(C9=$AD$407,"O",IF(C9=$AE$407,"O",IF(C9=$AF$407,"O",IF(C9=$AG$407,"O",IF(C9=$AH$407,"O","X")))))))))))))</f>
        <v>X</v>
      </c>
      <c r="D2700" s="58" t="str">
        <f t="shared" si="2553"/>
        <v>X</v>
      </c>
      <c r="E2700" s="58" t="str">
        <f t="shared" si="2553"/>
        <v>X</v>
      </c>
      <c r="F2700" s="58" t="str">
        <f t="shared" si="2553"/>
        <v>X</v>
      </c>
      <c r="G2700" s="58" t="str">
        <f t="shared" si="2553"/>
        <v>X</v>
      </c>
      <c r="H2700" s="58" t="str">
        <f t="shared" si="2553"/>
        <v>X</v>
      </c>
      <c r="I2700" s="58" t="str">
        <f t="shared" si="2553"/>
        <v>X</v>
      </c>
      <c r="J2700" s="58" t="str">
        <f t="shared" si="2553"/>
        <v>X</v>
      </c>
      <c r="K2700" s="58" t="str">
        <f t="shared" si="2553"/>
        <v>X</v>
      </c>
      <c r="L2700" s="58" t="str">
        <f t="shared" si="2553"/>
        <v>X</v>
      </c>
      <c r="M2700" s="58" t="str">
        <f t="shared" si="2553"/>
        <v>X</v>
      </c>
      <c r="N2700" s="58" t="str">
        <f t="shared" si="2553"/>
        <v>X</v>
      </c>
      <c r="O2700" s="58" t="str">
        <f t="shared" si="2553"/>
        <v>X</v>
      </c>
      <c r="P2700" s="58" t="str">
        <f t="shared" si="2553"/>
        <v>X</v>
      </c>
      <c r="Q2700" s="58" t="str">
        <f t="shared" si="2553"/>
        <v>X</v>
      </c>
    </row>
    <row r="2701" spans="1:17">
      <c r="A2701" s="780"/>
      <c r="B2701" s="58" t="s">
        <v>35</v>
      </c>
      <c r="C2701" s="58" t="str">
        <f t="shared" ref="C2701:Q2701" si="2554">IF(C10=$V$407,"O",IF(C10=$W$407,"O",IF(C10=$X$407,"O",IF(C10=$Y$407,"O",IF(C10=$Z$407,"O",IF(C10=$AA$407,"O",IF(C10=$AB$407,"O",IF(C10=$AC$407,"O",IF(C10=$AD$407,"O",IF(C10=$AE$407,"O",IF(C10=$AF$407,"O",IF(C10=$AG$407,"O",IF(C10=$AH$407,"O","X")))))))))))))</f>
        <v>X</v>
      </c>
      <c r="D2701" s="58" t="str">
        <f t="shared" si="2554"/>
        <v>X</v>
      </c>
      <c r="E2701" s="58" t="str">
        <f t="shared" si="2554"/>
        <v>X</v>
      </c>
      <c r="F2701" s="58" t="str">
        <f t="shared" si="2554"/>
        <v>X</v>
      </c>
      <c r="G2701" s="58" t="str">
        <f t="shared" si="2554"/>
        <v>X</v>
      </c>
      <c r="H2701" s="58" t="str">
        <f t="shared" si="2554"/>
        <v>X</v>
      </c>
      <c r="I2701" s="58" t="str">
        <f>IF(I10=$V$407,"O",IF(I10=$W$407,"O",IF(I10=$X$407,"O",IF(I10=$Y$407,"O",IF(I10=$Z$407,"O",IF(I10=$AA$407,"O",IF(I10=$AB$407,"O",IF(I10=$AC$407,"O",IF(I10=$AD$407,"O",IF(I10=$AE$407,"O",IF(I10=$AF$407,"O",IF(I10=$AG$407,"O",IF(I10=$AH$407,"O","X")))))))))))))</f>
        <v>X</v>
      </c>
      <c r="J2701" s="58" t="str">
        <f t="shared" si="2554"/>
        <v>X</v>
      </c>
      <c r="K2701" s="58" t="str">
        <f t="shared" si="2554"/>
        <v>X</v>
      </c>
      <c r="L2701" s="58" t="str">
        <f t="shared" si="2554"/>
        <v>X</v>
      </c>
      <c r="M2701" s="58" t="str">
        <f t="shared" si="2554"/>
        <v>X</v>
      </c>
      <c r="N2701" s="58" t="str">
        <f t="shared" si="2554"/>
        <v>X</v>
      </c>
      <c r="O2701" s="58" t="str">
        <f t="shared" si="2554"/>
        <v>X</v>
      </c>
      <c r="P2701" s="58" t="str">
        <f t="shared" si="2554"/>
        <v>X</v>
      </c>
      <c r="Q2701" s="58" t="str">
        <f t="shared" si="2554"/>
        <v>X</v>
      </c>
    </row>
    <row r="2702" spans="1:17">
      <c r="A2702" s="780"/>
      <c r="B2702" s="58" t="s">
        <v>36</v>
      </c>
      <c r="C2702" s="58" t="str">
        <f t="shared" ref="C2702:Q2702" si="2555">IF(C11=$V$407,"O",IF(C11=$W$407,"O",IF(C11=$X$407,"O",IF(C11=$Y$407,"O",IF(C11=$Z$407,"O",IF(C11=$AA$407,"O",IF(C11=$AB$407,"O",IF(C11=$AC$407,"O",IF(C11=$AD$407,"O",IF(C11=$AE$407,"O",IF(C11=$AF$407,"O",IF(C11=$AG$407,"O",IF(C11=$AH$407,"O","X")))))))))))))</f>
        <v>X</v>
      </c>
      <c r="D2702" s="58" t="str">
        <f t="shared" si="2555"/>
        <v>X</v>
      </c>
      <c r="E2702" s="58" t="str">
        <f t="shared" si="2555"/>
        <v>X</v>
      </c>
      <c r="F2702" s="58" t="str">
        <f t="shared" si="2555"/>
        <v>X</v>
      </c>
      <c r="G2702" s="58" t="str">
        <f t="shared" si="2555"/>
        <v>X</v>
      </c>
      <c r="H2702" s="58" t="str">
        <f t="shared" si="2555"/>
        <v>X</v>
      </c>
      <c r="I2702" s="58" t="str">
        <f t="shared" si="2555"/>
        <v>X</v>
      </c>
      <c r="J2702" s="58" t="str">
        <f t="shared" si="2555"/>
        <v>X</v>
      </c>
      <c r="K2702" s="58" t="str">
        <f t="shared" si="2555"/>
        <v>X</v>
      </c>
      <c r="L2702" s="58" t="str">
        <f t="shared" si="2555"/>
        <v>X</v>
      </c>
      <c r="M2702" s="58" t="str">
        <f t="shared" si="2555"/>
        <v>X</v>
      </c>
      <c r="N2702" s="58" t="str">
        <f t="shared" si="2555"/>
        <v>X</v>
      </c>
      <c r="O2702" s="58" t="str">
        <f t="shared" si="2555"/>
        <v>X</v>
      </c>
      <c r="P2702" s="58" t="str">
        <f t="shared" si="2555"/>
        <v>X</v>
      </c>
      <c r="Q2702" s="58" t="str">
        <f t="shared" si="2555"/>
        <v>X</v>
      </c>
    </row>
    <row r="2703" spans="1:17">
      <c r="A2703" s="780"/>
      <c r="B2703" s="58" t="s">
        <v>21</v>
      </c>
      <c r="C2703" s="58" t="str">
        <f t="shared" ref="C2703:Q2703" si="2556">IF(C12=$V$407,"O",IF(C12=$W$407,"O",IF(C12=$X$407,"O",IF(C12=$Y$407,"O",IF(C12=$Z$407,"O",IF(C12=$AA$407,"O",IF(C12=$AB$407,"O",IF(C12=$AC$407,"O",IF(C12=$AD$407,"O",IF(C12=$AE$407,"O",IF(C12=$AF$407,"O",IF(C12=$AG$407,"O",IF(C12=$AH$407,"O","X")))))))))))))</f>
        <v>X</v>
      </c>
      <c r="D2703" s="58" t="str">
        <f t="shared" si="2556"/>
        <v>X</v>
      </c>
      <c r="E2703" s="58" t="str">
        <f t="shared" si="2556"/>
        <v>X</v>
      </c>
      <c r="F2703" s="58" t="str">
        <f t="shared" si="2556"/>
        <v>X</v>
      </c>
      <c r="G2703" s="58" t="str">
        <f t="shared" si="2556"/>
        <v>X</v>
      </c>
      <c r="H2703" s="58" t="str">
        <f t="shared" si="2556"/>
        <v>X</v>
      </c>
      <c r="I2703" s="58" t="str">
        <f t="shared" si="2556"/>
        <v>X</v>
      </c>
      <c r="J2703" s="58" t="str">
        <f t="shared" si="2556"/>
        <v>X</v>
      </c>
      <c r="K2703" s="58" t="str">
        <f t="shared" si="2556"/>
        <v>X</v>
      </c>
      <c r="L2703" s="58" t="str">
        <f t="shared" si="2556"/>
        <v>X</v>
      </c>
      <c r="M2703" s="58" t="str">
        <f t="shared" si="2556"/>
        <v>X</v>
      </c>
      <c r="N2703" s="58" t="str">
        <f t="shared" si="2556"/>
        <v>X</v>
      </c>
      <c r="O2703" s="58" t="str">
        <f t="shared" si="2556"/>
        <v>X</v>
      </c>
      <c r="P2703" s="58" t="str">
        <f t="shared" si="2556"/>
        <v>X</v>
      </c>
      <c r="Q2703" s="58" t="str">
        <f t="shared" si="2556"/>
        <v>X</v>
      </c>
    </row>
    <row r="2704" spans="1:17">
      <c r="A2704" s="781"/>
      <c r="B2704" s="30" t="s">
        <v>46</v>
      </c>
      <c r="C2704" s="47">
        <f>COUNTIF(C2698:C2703,"O")</f>
        <v>1</v>
      </c>
      <c r="D2704" s="47">
        <f t="shared" ref="D2704:P2704" si="2557">COUNTIF(D2698:D2703,"O")</f>
        <v>1</v>
      </c>
      <c r="E2704" s="47">
        <f t="shared" si="2557"/>
        <v>1</v>
      </c>
      <c r="F2704" s="47">
        <f t="shared" si="2557"/>
        <v>1</v>
      </c>
      <c r="G2704" s="47">
        <f t="shared" si="2557"/>
        <v>1</v>
      </c>
      <c r="H2704" s="47">
        <f t="shared" si="2557"/>
        <v>1</v>
      </c>
      <c r="I2704" s="47">
        <f t="shared" si="2557"/>
        <v>1</v>
      </c>
      <c r="J2704" s="47">
        <f t="shared" si="2557"/>
        <v>1</v>
      </c>
      <c r="K2704" s="47">
        <f t="shared" si="2557"/>
        <v>1</v>
      </c>
      <c r="L2704" s="47">
        <f t="shared" si="2557"/>
        <v>1</v>
      </c>
      <c r="M2704" s="47">
        <f t="shared" si="2557"/>
        <v>1</v>
      </c>
      <c r="N2704" s="47">
        <f t="shared" si="2557"/>
        <v>1</v>
      </c>
      <c r="O2704" s="47">
        <f t="shared" si="2557"/>
        <v>1</v>
      </c>
      <c r="P2704" s="47">
        <f t="shared" si="2557"/>
        <v>1</v>
      </c>
      <c r="Q2704" s="47">
        <f>COUNTIF(Q2698:Q2703,"O")</f>
        <v>1</v>
      </c>
    </row>
    <row r="2705" spans="1:17">
      <c r="A2705" s="779">
        <v>392</v>
      </c>
      <c r="B2705" s="58" t="s">
        <v>32</v>
      </c>
      <c r="C2705" s="58" t="str">
        <f t="shared" ref="C2705:Q2705" si="2558">IF(C7=$V$408,"O",IF(C7=$W$408,"O",IF(C7=$X$408,"O",IF(C7=$Y$408,"O",IF(C7=$Z$408,"O",IF(C7=$AA$408,"O",IF(C7=$AB$408,"O",IF(C7=$AC$408,"O",IF(C7=$AD$408,"O",IF(C7=$AE$408,"O",IF(C7=$AF$408,"O",IF(C7=$AG$408,"O",IF(C7=$AH$408,"O",IF(C7=$AI$408,"O",IF(C7=$AJ$408,"O",IF(C7=$AK$408,"O",IF(C7=$AL$408,"O",IF(C7=$AM$408,"O","X"))))))))))))))))))</f>
        <v>X</v>
      </c>
      <c r="D2705" s="58" t="str">
        <f t="shared" si="2558"/>
        <v>X</v>
      </c>
      <c r="E2705" s="58" t="str">
        <f t="shared" si="2558"/>
        <v>X</v>
      </c>
      <c r="F2705" s="58" t="str">
        <f t="shared" si="2558"/>
        <v>X</v>
      </c>
      <c r="G2705" s="58" t="str">
        <f t="shared" si="2558"/>
        <v>X</v>
      </c>
      <c r="H2705" s="58" t="str">
        <f t="shared" si="2558"/>
        <v>X</v>
      </c>
      <c r="I2705" s="58" t="str">
        <f t="shared" si="2558"/>
        <v>X</v>
      </c>
      <c r="J2705" s="58" t="str">
        <f t="shared" si="2558"/>
        <v>X</v>
      </c>
      <c r="K2705" s="58" t="str">
        <f t="shared" si="2558"/>
        <v>X</v>
      </c>
      <c r="L2705" s="58" t="str">
        <f t="shared" si="2558"/>
        <v>X</v>
      </c>
      <c r="M2705" s="58" t="str">
        <f t="shared" si="2558"/>
        <v>X</v>
      </c>
      <c r="N2705" s="58" t="str">
        <f t="shared" si="2558"/>
        <v>X</v>
      </c>
      <c r="O2705" s="58" t="str">
        <f t="shared" si="2558"/>
        <v>X</v>
      </c>
      <c r="P2705" s="58" t="str">
        <f t="shared" si="2558"/>
        <v>X</v>
      </c>
      <c r="Q2705" s="58" t="str">
        <f t="shared" si="2558"/>
        <v>X</v>
      </c>
    </row>
    <row r="2706" spans="1:17">
      <c r="A2706" s="780"/>
      <c r="B2706" s="58" t="s">
        <v>33</v>
      </c>
      <c r="C2706" s="58" t="str">
        <f t="shared" ref="C2706:Q2706" si="2559">IF(C8=$V$408,"O",IF(C8=$W$408,"O",IF(C8=$X$408,"O",IF(C8=$Y$408,"O",IF(C8=$Z$408,"O",IF(C8=$AA$408,"O",IF(C8=$AB$408,"O",IF(C8=$AC$408,"O",IF(C8=$AD$408,"O",IF(C8=$AE$408,"O",IF(C8=$AF$408,"O",IF(C8=$AG$408,"O",IF(C8=$AH$408,"O",IF(C8=$AI$408,"O",IF(C8=$AJ$408,"O",IF(C8=$AK$408,"O",IF(C8=$AL$408,"O",IF(C8=$AM$408,"O","X"))))))))))))))))))</f>
        <v>X</v>
      </c>
      <c r="D2706" s="58" t="str">
        <f t="shared" si="2559"/>
        <v>X</v>
      </c>
      <c r="E2706" s="58" t="str">
        <f t="shared" si="2559"/>
        <v>X</v>
      </c>
      <c r="F2706" s="58" t="str">
        <f t="shared" si="2559"/>
        <v>X</v>
      </c>
      <c r="G2706" s="58" t="str">
        <f t="shared" si="2559"/>
        <v>X</v>
      </c>
      <c r="H2706" s="58" t="str">
        <f t="shared" si="2559"/>
        <v>X</v>
      </c>
      <c r="I2706" s="58" t="str">
        <f t="shared" si="2559"/>
        <v>X</v>
      </c>
      <c r="J2706" s="58" t="str">
        <f t="shared" si="2559"/>
        <v>X</v>
      </c>
      <c r="K2706" s="58" t="str">
        <f t="shared" si="2559"/>
        <v>X</v>
      </c>
      <c r="L2706" s="58" t="str">
        <f t="shared" si="2559"/>
        <v>X</v>
      </c>
      <c r="M2706" s="58" t="str">
        <f t="shared" si="2559"/>
        <v>X</v>
      </c>
      <c r="N2706" s="58" t="str">
        <f t="shared" si="2559"/>
        <v>X</v>
      </c>
      <c r="O2706" s="58" t="str">
        <f t="shared" si="2559"/>
        <v>X</v>
      </c>
      <c r="P2706" s="58" t="str">
        <f t="shared" si="2559"/>
        <v>X</v>
      </c>
      <c r="Q2706" s="58" t="str">
        <f t="shared" si="2559"/>
        <v>X</v>
      </c>
    </row>
    <row r="2707" spans="1:17">
      <c r="A2707" s="780"/>
      <c r="B2707" s="58" t="s">
        <v>34</v>
      </c>
      <c r="C2707" s="58" t="str">
        <f t="shared" ref="C2707:Q2707" si="2560">IF(C9=$V$408,"O",IF(C9=$W$408,"O",IF(C9=$X$408,"O",IF(C9=$Y$408,"O",IF(C9=$Z$408,"O",IF(C9=$AA$408,"O",IF(C9=$AB$408,"O",IF(C9=$AC$408,"O",IF(C9=$AD$408,"O",IF(C9=$AE$408,"O",IF(C9=$AF$408,"O",IF(C9=$AG$408,"O",IF(C9=$AH$408,"O",IF(C9=$AI$408,"O",IF(C9=$AJ$408,"O",IF(C9=$AK$408,"O",IF(C9=$AL$408,"O",IF(C9=$AM$408,"O","X"))))))))))))))))))</f>
        <v>O</v>
      </c>
      <c r="D2707" s="58" t="str">
        <f t="shared" si="2560"/>
        <v>O</v>
      </c>
      <c r="E2707" s="58" t="str">
        <f t="shared" si="2560"/>
        <v>O</v>
      </c>
      <c r="F2707" s="58" t="str">
        <f t="shared" si="2560"/>
        <v>O</v>
      </c>
      <c r="G2707" s="58" t="str">
        <f t="shared" si="2560"/>
        <v>O</v>
      </c>
      <c r="H2707" s="58" t="str">
        <f t="shared" si="2560"/>
        <v>O</v>
      </c>
      <c r="I2707" s="58" t="str">
        <f t="shared" si="2560"/>
        <v>O</v>
      </c>
      <c r="J2707" s="58" t="str">
        <f t="shared" si="2560"/>
        <v>O</v>
      </c>
      <c r="K2707" s="58" t="str">
        <f t="shared" si="2560"/>
        <v>O</v>
      </c>
      <c r="L2707" s="58" t="str">
        <f t="shared" si="2560"/>
        <v>O</v>
      </c>
      <c r="M2707" s="58" t="str">
        <f t="shared" si="2560"/>
        <v>O</v>
      </c>
      <c r="N2707" s="58" t="str">
        <f t="shared" si="2560"/>
        <v>O</v>
      </c>
      <c r="O2707" s="58" t="str">
        <f t="shared" si="2560"/>
        <v>O</v>
      </c>
      <c r="P2707" s="58" t="str">
        <f t="shared" si="2560"/>
        <v>O</v>
      </c>
      <c r="Q2707" s="58" t="str">
        <f t="shared" si="2560"/>
        <v>O</v>
      </c>
    </row>
    <row r="2708" spans="1:17">
      <c r="A2708" s="780"/>
      <c r="B2708" s="58" t="s">
        <v>35</v>
      </c>
      <c r="C2708" s="58" t="str">
        <f t="shared" ref="C2708:Q2708" si="2561">IF(C10=$V$408,"O",IF(C10=$W$408,"O",IF(C10=$X$408,"O",IF(C10=$Y$408,"O",IF(C10=$Z$408,"O",IF(C10=$AA$408,"O",IF(C10=$AB$408,"O",IF(C10=$AC$408,"O",IF(C10=$AD$408,"O",IF(C10=$AE$408,"O",IF(C10=$AF$408,"O",IF(C10=$AG$408,"O",IF(C10=$AH$408,"O",IF(C10=$AI$408,"O",IF(C10=$AJ$408,"O",IF(C10=$AK$408,"O",IF(C10=$AL$408,"O",IF(C10=$AM$408,"O","X"))))))))))))))))))</f>
        <v>X</v>
      </c>
      <c r="D2708" s="58" t="str">
        <f t="shared" si="2561"/>
        <v>X</v>
      </c>
      <c r="E2708" s="58" t="str">
        <f t="shared" si="2561"/>
        <v>X</v>
      </c>
      <c r="F2708" s="58" t="str">
        <f t="shared" si="2561"/>
        <v>X</v>
      </c>
      <c r="G2708" s="58" t="str">
        <f t="shared" si="2561"/>
        <v>X</v>
      </c>
      <c r="H2708" s="58" t="str">
        <f t="shared" si="2561"/>
        <v>X</v>
      </c>
      <c r="I2708" s="58" t="str">
        <f>IF(I10=$V$408,"O",IF(I10=$W$408,"O",IF(I10=$X$408,"O",IF(I10=$Y$408,"O",IF(I10=$Z$408,"O",IF(I10=$AA$408,"O",IF(I10=$AB$408,"O",IF(I10=$AC$408,"O",IF(I10=$AD$408,"O",IF(I10=$AE$408,"O",IF(I10=$AF$408,"O",IF(I10=$AG$408,"O",IF(I10=$AH$408,"O",IF(I10=$AI$408,"O",IF(I10=$AJ$408,"O",IF(I10=$AK$408,"O",IF(I10=$AL$408,"O",IF(I10=$AM$408,"O","X"))))))))))))))))))</f>
        <v>X</v>
      </c>
      <c r="J2708" s="58" t="str">
        <f t="shared" si="2561"/>
        <v>X</v>
      </c>
      <c r="K2708" s="58" t="str">
        <f t="shared" si="2561"/>
        <v>X</v>
      </c>
      <c r="L2708" s="58" t="str">
        <f t="shared" si="2561"/>
        <v>X</v>
      </c>
      <c r="M2708" s="58" t="str">
        <f t="shared" si="2561"/>
        <v>X</v>
      </c>
      <c r="N2708" s="58" t="str">
        <f t="shared" si="2561"/>
        <v>X</v>
      </c>
      <c r="O2708" s="58" t="str">
        <f t="shared" si="2561"/>
        <v>X</v>
      </c>
      <c r="P2708" s="58" t="str">
        <f t="shared" si="2561"/>
        <v>X</v>
      </c>
      <c r="Q2708" s="58" t="str">
        <f t="shared" si="2561"/>
        <v>X</v>
      </c>
    </row>
    <row r="2709" spans="1:17">
      <c r="A2709" s="780"/>
      <c r="B2709" s="58" t="s">
        <v>36</v>
      </c>
      <c r="C2709" s="58" t="str">
        <f t="shared" ref="C2709:Q2709" si="2562">IF(C11=$V$408,"O",IF(C11=$W$408,"O",IF(C11=$X$408,"O",IF(C11=$Y$408,"O",IF(C11=$Z$408,"O",IF(C11=$AA$408,"O",IF(C11=$AB$408,"O",IF(C11=$AC$408,"O",IF(C11=$AD$408,"O",IF(C11=$AE$408,"O",IF(C11=$AF$408,"O",IF(C11=$AG$408,"O",IF(C11=$AH$408,"O",IF(C11=$AI$408,"O",IF(C11=$AJ$408,"O",IF(C11=$AK$408,"O",IF(C11=$AL$408,"O",IF(C11=$AM$408,"O","X"))))))))))))))))))</f>
        <v>O</v>
      </c>
      <c r="D2709" s="58" t="str">
        <f t="shared" si="2562"/>
        <v>O</v>
      </c>
      <c r="E2709" s="58" t="str">
        <f t="shared" si="2562"/>
        <v>O</v>
      </c>
      <c r="F2709" s="58" t="str">
        <f t="shared" si="2562"/>
        <v>O</v>
      </c>
      <c r="G2709" s="58" t="str">
        <f t="shared" si="2562"/>
        <v>O</v>
      </c>
      <c r="H2709" s="58" t="str">
        <f t="shared" si="2562"/>
        <v>O</v>
      </c>
      <c r="I2709" s="58" t="str">
        <f t="shared" si="2562"/>
        <v>O</v>
      </c>
      <c r="J2709" s="58" t="str">
        <f t="shared" si="2562"/>
        <v>O</v>
      </c>
      <c r="K2709" s="58" t="str">
        <f t="shared" si="2562"/>
        <v>O</v>
      </c>
      <c r="L2709" s="58" t="str">
        <f t="shared" si="2562"/>
        <v>O</v>
      </c>
      <c r="M2709" s="58" t="str">
        <f t="shared" si="2562"/>
        <v>O</v>
      </c>
      <c r="N2709" s="58" t="str">
        <f t="shared" si="2562"/>
        <v>O</v>
      </c>
      <c r="O2709" s="58" t="str">
        <f t="shared" si="2562"/>
        <v>O</v>
      </c>
      <c r="P2709" s="58" t="str">
        <f t="shared" si="2562"/>
        <v>O</v>
      </c>
      <c r="Q2709" s="58" t="str">
        <f t="shared" si="2562"/>
        <v>O</v>
      </c>
    </row>
    <row r="2710" spans="1:17">
      <c r="A2710" s="780"/>
      <c r="B2710" s="58" t="s">
        <v>21</v>
      </c>
      <c r="C2710" s="58" t="str">
        <f t="shared" ref="C2710:Q2710" si="2563">IF(C12=$V$408,"O",IF(C12=$W$408,"O",IF(C12=$X$408,"O",IF(C12=$Y$408,"O",IF(C12=$Z$408,"O",IF(C12=$AA$408,"O",IF(C12=$AB$408,"O",IF(C12=$AC$408,"O",IF(C12=$AD$408,"O",IF(C12=$AE$408,"O",IF(C12=$AF$408,"O",IF(C12=$AG$408,"O",IF(C12=$AH$408,"O",IF(C12=$AI$408,"O",IF(C12=$AJ$408,"O",IF(C12=$AK$408,"O",IF(C12=$AL$408,"O",IF(C12=$AM$408,"O","X"))))))))))))))))))</f>
        <v>X</v>
      </c>
      <c r="D2710" s="58" t="str">
        <f t="shared" si="2563"/>
        <v>X</v>
      </c>
      <c r="E2710" s="58" t="str">
        <f t="shared" si="2563"/>
        <v>X</v>
      </c>
      <c r="F2710" s="58" t="str">
        <f t="shared" si="2563"/>
        <v>X</v>
      </c>
      <c r="G2710" s="58" t="str">
        <f t="shared" si="2563"/>
        <v>X</v>
      </c>
      <c r="H2710" s="58" t="str">
        <f t="shared" si="2563"/>
        <v>X</v>
      </c>
      <c r="I2710" s="58" t="str">
        <f t="shared" si="2563"/>
        <v>X</v>
      </c>
      <c r="J2710" s="58" t="str">
        <f t="shared" si="2563"/>
        <v>X</v>
      </c>
      <c r="K2710" s="58" t="str">
        <f t="shared" si="2563"/>
        <v>X</v>
      </c>
      <c r="L2710" s="58" t="str">
        <f t="shared" si="2563"/>
        <v>X</v>
      </c>
      <c r="M2710" s="58" t="str">
        <f t="shared" si="2563"/>
        <v>X</v>
      </c>
      <c r="N2710" s="58" t="str">
        <f t="shared" si="2563"/>
        <v>X</v>
      </c>
      <c r="O2710" s="58" t="str">
        <f t="shared" si="2563"/>
        <v>X</v>
      </c>
      <c r="P2710" s="58" t="str">
        <f t="shared" si="2563"/>
        <v>X</v>
      </c>
      <c r="Q2710" s="58" t="str">
        <f t="shared" si="2563"/>
        <v>X</v>
      </c>
    </row>
    <row r="2711" spans="1:17">
      <c r="A2711" s="781"/>
      <c r="B2711" s="30" t="s">
        <v>46</v>
      </c>
      <c r="C2711" s="47">
        <f>COUNTIF(C2705:C2710,"O")</f>
        <v>2</v>
      </c>
      <c r="D2711" s="47">
        <f t="shared" ref="D2711:P2711" si="2564">COUNTIF(D2705:D2710,"O")</f>
        <v>2</v>
      </c>
      <c r="E2711" s="47">
        <f t="shared" si="2564"/>
        <v>2</v>
      </c>
      <c r="F2711" s="47">
        <f t="shared" si="2564"/>
        <v>2</v>
      </c>
      <c r="G2711" s="47">
        <f t="shared" si="2564"/>
        <v>2</v>
      </c>
      <c r="H2711" s="47">
        <f t="shared" si="2564"/>
        <v>2</v>
      </c>
      <c r="I2711" s="47">
        <f t="shared" si="2564"/>
        <v>2</v>
      </c>
      <c r="J2711" s="47">
        <f t="shared" si="2564"/>
        <v>2</v>
      </c>
      <c r="K2711" s="47">
        <f t="shared" si="2564"/>
        <v>2</v>
      </c>
      <c r="L2711" s="47">
        <f t="shared" si="2564"/>
        <v>2</v>
      </c>
      <c r="M2711" s="47">
        <f t="shared" si="2564"/>
        <v>2</v>
      </c>
      <c r="N2711" s="47">
        <f t="shared" si="2564"/>
        <v>2</v>
      </c>
      <c r="O2711" s="47">
        <f t="shared" si="2564"/>
        <v>2</v>
      </c>
      <c r="P2711" s="47">
        <f t="shared" si="2564"/>
        <v>2</v>
      </c>
      <c r="Q2711" s="47">
        <f>COUNTIF(Q2705:Q2710,"O")</f>
        <v>2</v>
      </c>
    </row>
    <row r="2712" spans="1:17">
      <c r="A2712" s="22">
        <v>393</v>
      </c>
      <c r="B2712" s="154"/>
      <c r="C2712" s="58" t="str">
        <f>C2697&amp;C2704&amp;C2711</f>
        <v>312</v>
      </c>
      <c r="D2712" s="58" t="str">
        <f t="shared" ref="D2712:M2712" si="2565">D2697&amp;D2704&amp;D2711</f>
        <v>312</v>
      </c>
      <c r="E2712" s="58" t="str">
        <f t="shared" si="2565"/>
        <v>312</v>
      </c>
      <c r="F2712" s="58" t="str">
        <f t="shared" si="2565"/>
        <v>312</v>
      </c>
      <c r="G2712" s="58" t="str">
        <f t="shared" si="2565"/>
        <v>312</v>
      </c>
      <c r="H2712" s="58" t="str">
        <f t="shared" si="2565"/>
        <v>312</v>
      </c>
      <c r="I2712" s="58" t="str">
        <f t="shared" si="2565"/>
        <v>312</v>
      </c>
      <c r="J2712" s="58" t="str">
        <f t="shared" si="2565"/>
        <v>312</v>
      </c>
      <c r="K2712" s="58" t="str">
        <f t="shared" si="2565"/>
        <v>312</v>
      </c>
      <c r="L2712" s="58" t="str">
        <f t="shared" si="2565"/>
        <v>312</v>
      </c>
      <c r="M2712" s="58" t="str">
        <f t="shared" si="2565"/>
        <v>312</v>
      </c>
      <c r="N2712" s="58" t="str">
        <f>N2697&amp;N2704&amp;N2711</f>
        <v>312</v>
      </c>
      <c r="O2712" s="58" t="str">
        <f>O2697&amp;O2704&amp;O2711</f>
        <v>312</v>
      </c>
      <c r="P2712" s="58" t="str">
        <f>P2697&amp;P2704&amp;P2711</f>
        <v>312</v>
      </c>
      <c r="Q2712" s="58" t="str">
        <f>Q2697&amp;Q2704&amp;Q2711</f>
        <v>312</v>
      </c>
    </row>
    <row r="2713" spans="1:17">
      <c r="A2713" s="779">
        <v>394</v>
      </c>
      <c r="B2713" s="58" t="s">
        <v>32</v>
      </c>
      <c r="C2713" s="58" t="str">
        <f t="shared" ref="C2713:Q2713" si="2566">IF(C7=$V$410,"O",IF(C7=$W$410,"O",IF(C7=$X$410,"O",IF(C7=$Y$410,"O",IF(C7=$Z$410,"O",IF(C7=$AA$410,"O",IF(C7=$AB$410,"O",IF(C7=$AC$410,"O",IF(C7=$AD$410,"O",IF(C7=$AE$410,"O",IF(C7=$AF$410,"O",IF(C7=$AG$410,"O",IF(C7=$AH$410,"O",IF(C7=$AI$410,"O","X"))))))))))))))</f>
        <v>O</v>
      </c>
      <c r="D2713" s="58" t="str">
        <f t="shared" si="2566"/>
        <v>O</v>
      </c>
      <c r="E2713" s="58" t="str">
        <f t="shared" si="2566"/>
        <v>O</v>
      </c>
      <c r="F2713" s="58" t="str">
        <f t="shared" si="2566"/>
        <v>O</v>
      </c>
      <c r="G2713" s="58" t="str">
        <f t="shared" si="2566"/>
        <v>O</v>
      </c>
      <c r="H2713" s="58" t="str">
        <f t="shared" si="2566"/>
        <v>O</v>
      </c>
      <c r="I2713" s="58" t="str">
        <f t="shared" si="2566"/>
        <v>O</v>
      </c>
      <c r="J2713" s="58" t="str">
        <f t="shared" si="2566"/>
        <v>O</v>
      </c>
      <c r="K2713" s="58" t="str">
        <f t="shared" si="2566"/>
        <v>O</v>
      </c>
      <c r="L2713" s="58" t="str">
        <f t="shared" si="2566"/>
        <v>O</v>
      </c>
      <c r="M2713" s="58" t="str">
        <f t="shared" si="2566"/>
        <v>O</v>
      </c>
      <c r="N2713" s="58" t="str">
        <f t="shared" si="2566"/>
        <v>O</v>
      </c>
      <c r="O2713" s="58" t="str">
        <f t="shared" si="2566"/>
        <v>O</v>
      </c>
      <c r="P2713" s="58" t="str">
        <f t="shared" si="2566"/>
        <v>O</v>
      </c>
      <c r="Q2713" s="58" t="str">
        <f t="shared" si="2566"/>
        <v>O</v>
      </c>
    </row>
    <row r="2714" spans="1:17">
      <c r="A2714" s="780"/>
      <c r="B2714" s="58" t="s">
        <v>33</v>
      </c>
      <c r="C2714" s="58" t="str">
        <f t="shared" ref="C2714:Q2714" si="2567">IF(C8=$V$410,"O",IF(C8=$W$410,"O",IF(C8=$X$410,"O",IF(C8=$Y$410,"O",IF(C8=$Z$410,"O",IF(C8=$AA$410,"O",IF(C8=$AB$410,"O",IF(C8=$AC$410,"O",IF(C8=$AD$410,"O",IF(C8=$AE$410,"O",IF(C8=$AF$410,"O",IF(C8=$AG$410,"O",IF(C8=$AH$410,"O",IF(C8=$AI$410,"O","X"))))))))))))))</f>
        <v>O</v>
      </c>
      <c r="D2714" s="58" t="str">
        <f t="shared" si="2567"/>
        <v>O</v>
      </c>
      <c r="E2714" s="58" t="str">
        <f t="shared" si="2567"/>
        <v>O</v>
      </c>
      <c r="F2714" s="58" t="str">
        <f t="shared" si="2567"/>
        <v>O</v>
      </c>
      <c r="G2714" s="58" t="str">
        <f t="shared" si="2567"/>
        <v>O</v>
      </c>
      <c r="H2714" s="58" t="str">
        <f t="shared" si="2567"/>
        <v>O</v>
      </c>
      <c r="I2714" s="58" t="str">
        <f t="shared" si="2567"/>
        <v>O</v>
      </c>
      <c r="J2714" s="58" t="str">
        <f t="shared" si="2567"/>
        <v>O</v>
      </c>
      <c r="K2714" s="58" t="str">
        <f t="shared" si="2567"/>
        <v>O</v>
      </c>
      <c r="L2714" s="58" t="str">
        <f t="shared" si="2567"/>
        <v>O</v>
      </c>
      <c r="M2714" s="58" t="str">
        <f t="shared" si="2567"/>
        <v>O</v>
      </c>
      <c r="N2714" s="58" t="str">
        <f t="shared" si="2567"/>
        <v>O</v>
      </c>
      <c r="O2714" s="58" t="str">
        <f t="shared" si="2567"/>
        <v>O</v>
      </c>
      <c r="P2714" s="58" t="str">
        <f t="shared" si="2567"/>
        <v>O</v>
      </c>
      <c r="Q2714" s="58" t="str">
        <f t="shared" si="2567"/>
        <v>O</v>
      </c>
    </row>
    <row r="2715" spans="1:17">
      <c r="A2715" s="780"/>
      <c r="B2715" s="58" t="s">
        <v>34</v>
      </c>
      <c r="C2715" s="58" t="str">
        <f t="shared" ref="C2715:Q2715" si="2568">IF(C9=$V$410,"O",IF(C9=$W$410,"O",IF(C9=$X$410,"O",IF(C9=$Y$410,"O",IF(C9=$Z$410,"O",IF(C9=$AA$410,"O",IF(C9=$AB$410,"O",IF(C9=$AC$410,"O",IF(C9=$AD$410,"O",IF(C9=$AE$410,"O",IF(C9=$AF$410,"O",IF(C9=$AG$410,"O",IF(C9=$AH$410,"O",IF(C9=$AI$410,"O","X"))))))))))))))</f>
        <v>X</v>
      </c>
      <c r="D2715" s="58" t="str">
        <f t="shared" si="2568"/>
        <v>X</v>
      </c>
      <c r="E2715" s="58" t="str">
        <f t="shared" si="2568"/>
        <v>X</v>
      </c>
      <c r="F2715" s="58" t="str">
        <f t="shared" si="2568"/>
        <v>X</v>
      </c>
      <c r="G2715" s="58" t="str">
        <f t="shared" si="2568"/>
        <v>X</v>
      </c>
      <c r="H2715" s="58" t="str">
        <f t="shared" si="2568"/>
        <v>X</v>
      </c>
      <c r="I2715" s="58" t="str">
        <f t="shared" si="2568"/>
        <v>X</v>
      </c>
      <c r="J2715" s="58" t="str">
        <f t="shared" si="2568"/>
        <v>X</v>
      </c>
      <c r="K2715" s="58" t="str">
        <f t="shared" si="2568"/>
        <v>X</v>
      </c>
      <c r="L2715" s="58" t="str">
        <f t="shared" si="2568"/>
        <v>X</v>
      </c>
      <c r="M2715" s="58" t="str">
        <f t="shared" si="2568"/>
        <v>X</v>
      </c>
      <c r="N2715" s="58" t="str">
        <f t="shared" si="2568"/>
        <v>X</v>
      </c>
      <c r="O2715" s="58" t="str">
        <f t="shared" si="2568"/>
        <v>X</v>
      </c>
      <c r="P2715" s="58" t="str">
        <f t="shared" si="2568"/>
        <v>X</v>
      </c>
      <c r="Q2715" s="58" t="str">
        <f t="shared" si="2568"/>
        <v>X</v>
      </c>
    </row>
    <row r="2716" spans="1:17">
      <c r="A2716" s="780"/>
      <c r="B2716" s="58" t="s">
        <v>35</v>
      </c>
      <c r="C2716" s="58" t="str">
        <f t="shared" ref="C2716:Q2716" si="2569">IF(C10=$V$410,"O",IF(C10=$W$410,"O",IF(C10=$X$410,"O",IF(C10=$Y$410,"O",IF(C10=$Z$410,"O",IF(C10=$AA$410,"O",IF(C10=$AB$410,"O",IF(C10=$AC$410,"O",IF(C10=$AD$410,"O",IF(C10=$AE$410,"O",IF(C10=$AF$410,"O",IF(C10=$AG$410,"O",IF(C10=$AH$410,"O",IF(C10=$AI$410,"O","X"))))))))))))))</f>
        <v>X</v>
      </c>
      <c r="D2716" s="58" t="str">
        <f t="shared" si="2569"/>
        <v>X</v>
      </c>
      <c r="E2716" s="58" t="str">
        <f t="shared" si="2569"/>
        <v>X</v>
      </c>
      <c r="F2716" s="58" t="str">
        <f t="shared" si="2569"/>
        <v>X</v>
      </c>
      <c r="G2716" s="58" t="str">
        <f t="shared" si="2569"/>
        <v>X</v>
      </c>
      <c r="H2716" s="58" t="str">
        <f t="shared" si="2569"/>
        <v>X</v>
      </c>
      <c r="I2716" s="58" t="str">
        <f>IF(I10=$V$410,"O",IF(I10=$W$410,"O",IF(I10=$X$410,"O",IF(I10=$Y$410,"O",IF(I10=$Z$410,"O",IF(I10=$AA$410,"O",IF(I10=$AB$410,"O",IF(I10=$AC$410,"O",IF(I10=$AD$410,"O",IF(I10=$AE$410,"O",IF(I10=$AF$410,"O",IF(I10=$AG$410,"O",IF(I10=$AH$410,"O",IF(I10=$AI$410,"O","X"))))))))))))))</f>
        <v>X</v>
      </c>
      <c r="J2716" s="58" t="str">
        <f t="shared" si="2569"/>
        <v>X</v>
      </c>
      <c r="K2716" s="58" t="str">
        <f t="shared" si="2569"/>
        <v>X</v>
      </c>
      <c r="L2716" s="58" t="str">
        <f t="shared" si="2569"/>
        <v>X</v>
      </c>
      <c r="M2716" s="58" t="str">
        <f t="shared" si="2569"/>
        <v>X</v>
      </c>
      <c r="N2716" s="58" t="str">
        <f t="shared" si="2569"/>
        <v>X</v>
      </c>
      <c r="O2716" s="58" t="str">
        <f t="shared" si="2569"/>
        <v>X</v>
      </c>
      <c r="P2716" s="58" t="str">
        <f t="shared" si="2569"/>
        <v>X</v>
      </c>
      <c r="Q2716" s="58" t="str">
        <f t="shared" si="2569"/>
        <v>X</v>
      </c>
    </row>
    <row r="2717" spans="1:17">
      <c r="A2717" s="780"/>
      <c r="B2717" s="58" t="s">
        <v>36</v>
      </c>
      <c r="C2717" s="58" t="str">
        <f t="shared" ref="C2717:Q2717" si="2570">IF(C11=$V$410,"O",IF(C11=$W$410,"O",IF(C11=$X$410,"O",IF(C11=$Y$410,"O",IF(C11=$Z$410,"O",IF(C11=$AA$410,"O",IF(C11=$AB$410,"O",IF(C11=$AC$410,"O",IF(C11=$AD$410,"O",IF(C11=$AE$410,"O",IF(C11=$AF$410,"O",IF(C11=$AG$410,"O",IF(C11=$AH$410,"O",IF(C11=$AI$410,"O","X"))))))))))))))</f>
        <v>X</v>
      </c>
      <c r="D2717" s="58" t="str">
        <f t="shared" si="2570"/>
        <v>X</v>
      </c>
      <c r="E2717" s="58" t="str">
        <f t="shared" si="2570"/>
        <v>X</v>
      </c>
      <c r="F2717" s="58" t="str">
        <f t="shared" si="2570"/>
        <v>X</v>
      </c>
      <c r="G2717" s="58" t="str">
        <f t="shared" si="2570"/>
        <v>X</v>
      </c>
      <c r="H2717" s="58" t="str">
        <f t="shared" si="2570"/>
        <v>X</v>
      </c>
      <c r="I2717" s="58" t="str">
        <f t="shared" si="2570"/>
        <v>X</v>
      </c>
      <c r="J2717" s="58" t="str">
        <f t="shared" si="2570"/>
        <v>X</v>
      </c>
      <c r="K2717" s="58" t="str">
        <f t="shared" si="2570"/>
        <v>X</v>
      </c>
      <c r="L2717" s="58" t="str">
        <f t="shared" si="2570"/>
        <v>X</v>
      </c>
      <c r="M2717" s="58" t="str">
        <f t="shared" si="2570"/>
        <v>X</v>
      </c>
      <c r="N2717" s="58" t="str">
        <f t="shared" si="2570"/>
        <v>X</v>
      </c>
      <c r="O2717" s="58" t="str">
        <f t="shared" si="2570"/>
        <v>X</v>
      </c>
      <c r="P2717" s="58" t="str">
        <f t="shared" si="2570"/>
        <v>X</v>
      </c>
      <c r="Q2717" s="58" t="str">
        <f t="shared" si="2570"/>
        <v>X</v>
      </c>
    </row>
    <row r="2718" spans="1:17">
      <c r="A2718" s="780"/>
      <c r="B2718" s="58" t="s">
        <v>21</v>
      </c>
      <c r="C2718" s="58" t="str">
        <f t="shared" ref="C2718:Q2718" si="2571">IF(C12=$V$410,"O",IF(C12=$W$410,"O",IF(C12=$X$410,"O",IF(C12=$Y$410,"O",IF(C12=$Z$410,"O",IF(C12=$AA$410,"O",IF(C12=$AB$410,"O",IF(C12=$AC$410,"O",IF(C12=$AD$410,"O",IF(C12=$AE$410,"O",IF(C12=$AF$410,"O",IF(C12=$AG$410,"O",IF(C12=$AH$410,"O",IF(C12=$AI$410,"O","X"))))))))))))))</f>
        <v>X</v>
      </c>
      <c r="D2718" s="58" t="str">
        <f t="shared" si="2571"/>
        <v>X</v>
      </c>
      <c r="E2718" s="58" t="str">
        <f t="shared" si="2571"/>
        <v>X</v>
      </c>
      <c r="F2718" s="58" t="str">
        <f t="shared" si="2571"/>
        <v>X</v>
      </c>
      <c r="G2718" s="58" t="str">
        <f t="shared" si="2571"/>
        <v>X</v>
      </c>
      <c r="H2718" s="58" t="str">
        <f t="shared" si="2571"/>
        <v>X</v>
      </c>
      <c r="I2718" s="58" t="str">
        <f t="shared" si="2571"/>
        <v>X</v>
      </c>
      <c r="J2718" s="58" t="str">
        <f t="shared" si="2571"/>
        <v>X</v>
      </c>
      <c r="K2718" s="58" t="str">
        <f t="shared" si="2571"/>
        <v>X</v>
      </c>
      <c r="L2718" s="58" t="str">
        <f t="shared" si="2571"/>
        <v>X</v>
      </c>
      <c r="M2718" s="58" t="str">
        <f t="shared" si="2571"/>
        <v>X</v>
      </c>
      <c r="N2718" s="58" t="str">
        <f t="shared" si="2571"/>
        <v>X</v>
      </c>
      <c r="O2718" s="58" t="str">
        <f t="shared" si="2571"/>
        <v>X</v>
      </c>
      <c r="P2718" s="58" t="str">
        <f t="shared" si="2571"/>
        <v>X</v>
      </c>
      <c r="Q2718" s="58" t="str">
        <f t="shared" si="2571"/>
        <v>X</v>
      </c>
    </row>
    <row r="2719" spans="1:17">
      <c r="A2719" s="781"/>
      <c r="B2719" s="30" t="s">
        <v>46</v>
      </c>
      <c r="C2719" s="47">
        <f>COUNTIF(C2713:C2718,"O")</f>
        <v>2</v>
      </c>
      <c r="D2719" s="47">
        <f t="shared" ref="D2719:P2719" si="2572">COUNTIF(D2713:D2718,"O")</f>
        <v>2</v>
      </c>
      <c r="E2719" s="47">
        <f t="shared" si="2572"/>
        <v>2</v>
      </c>
      <c r="F2719" s="47">
        <f t="shared" si="2572"/>
        <v>2</v>
      </c>
      <c r="G2719" s="47">
        <f t="shared" si="2572"/>
        <v>2</v>
      </c>
      <c r="H2719" s="47">
        <f t="shared" si="2572"/>
        <v>2</v>
      </c>
      <c r="I2719" s="47">
        <f t="shared" si="2572"/>
        <v>2</v>
      </c>
      <c r="J2719" s="47">
        <f t="shared" si="2572"/>
        <v>2</v>
      </c>
      <c r="K2719" s="47">
        <f t="shared" si="2572"/>
        <v>2</v>
      </c>
      <c r="L2719" s="47">
        <f t="shared" si="2572"/>
        <v>2</v>
      </c>
      <c r="M2719" s="47">
        <f t="shared" si="2572"/>
        <v>2</v>
      </c>
      <c r="N2719" s="47">
        <f t="shared" si="2572"/>
        <v>2</v>
      </c>
      <c r="O2719" s="47">
        <f t="shared" si="2572"/>
        <v>2</v>
      </c>
      <c r="P2719" s="47">
        <f t="shared" si="2572"/>
        <v>2</v>
      </c>
      <c r="Q2719" s="47">
        <f>COUNTIF(Q2713:Q2718,"O")</f>
        <v>2</v>
      </c>
    </row>
    <row r="2720" spans="1:17">
      <c r="A2720" s="779">
        <v>395</v>
      </c>
      <c r="B2720" s="58" t="s">
        <v>32</v>
      </c>
      <c r="C2720" s="58" t="str">
        <f t="shared" ref="C2720:Q2720" si="2573">IF(C7=$V$411,"O",IF(C7=$W$411,"O",IF(C7=$X$411,"O",IF(C7=$Y$411,"O",IF(C7=$Z$411,"O",IF(C7=$AA$411,"O",IF(C7=$AB$411,"O",IF(C7=$AC$411,"O",IF(C7=$AD$411,"O",IF(C7=$AE$411,"O",IF(C7=$AF$411,"O",IF(C7=$AG$411,"O",IF(C7=$AH$411,"O",IF(C7=$AI$411,"O","X"))))))))))))))</f>
        <v>X</v>
      </c>
      <c r="D2720" s="58" t="str">
        <f t="shared" si="2573"/>
        <v>X</v>
      </c>
      <c r="E2720" s="58" t="str">
        <f t="shared" si="2573"/>
        <v>X</v>
      </c>
      <c r="F2720" s="58" t="str">
        <f t="shared" si="2573"/>
        <v>X</v>
      </c>
      <c r="G2720" s="58" t="str">
        <f t="shared" si="2573"/>
        <v>X</v>
      </c>
      <c r="H2720" s="58" t="str">
        <f t="shared" si="2573"/>
        <v>X</v>
      </c>
      <c r="I2720" s="58" t="str">
        <f t="shared" si="2573"/>
        <v>X</v>
      </c>
      <c r="J2720" s="58" t="str">
        <f t="shared" si="2573"/>
        <v>X</v>
      </c>
      <c r="K2720" s="58" t="str">
        <f t="shared" si="2573"/>
        <v>X</v>
      </c>
      <c r="L2720" s="58" t="str">
        <f t="shared" si="2573"/>
        <v>X</v>
      </c>
      <c r="M2720" s="58" t="str">
        <f t="shared" si="2573"/>
        <v>X</v>
      </c>
      <c r="N2720" s="58" t="str">
        <f t="shared" si="2573"/>
        <v>X</v>
      </c>
      <c r="O2720" s="58" t="str">
        <f t="shared" si="2573"/>
        <v>X</v>
      </c>
      <c r="P2720" s="58" t="str">
        <f t="shared" si="2573"/>
        <v>X</v>
      </c>
      <c r="Q2720" s="58" t="str">
        <f t="shared" si="2573"/>
        <v>X</v>
      </c>
    </row>
    <row r="2721" spans="1:17">
      <c r="A2721" s="780"/>
      <c r="B2721" s="58" t="s">
        <v>33</v>
      </c>
      <c r="C2721" s="58" t="str">
        <f t="shared" ref="C2721:Q2721" si="2574">IF(C8=$V$411,"O",IF(C8=$W$411,"O",IF(C8=$X$411,"O",IF(C8=$Y$411,"O",IF(C8=$Z$411,"O",IF(C8=$AA$411,"O",IF(C8=$AB$411,"O",IF(C8=$AC$411,"O",IF(C8=$AD$411,"O",IF(C8=$AE$411,"O",IF(C8=$AF$411,"O",IF(C8=$AG$411,"O",IF(C8=$AH$411,"O",IF(C8=$AI$411,"O","X"))))))))))))))</f>
        <v>X</v>
      </c>
      <c r="D2721" s="58" t="str">
        <f t="shared" si="2574"/>
        <v>X</v>
      </c>
      <c r="E2721" s="58" t="str">
        <f t="shared" si="2574"/>
        <v>X</v>
      </c>
      <c r="F2721" s="58" t="str">
        <f t="shared" si="2574"/>
        <v>X</v>
      </c>
      <c r="G2721" s="58" t="str">
        <f t="shared" si="2574"/>
        <v>X</v>
      </c>
      <c r="H2721" s="58" t="str">
        <f t="shared" si="2574"/>
        <v>X</v>
      </c>
      <c r="I2721" s="58" t="str">
        <f t="shared" si="2574"/>
        <v>X</v>
      </c>
      <c r="J2721" s="58" t="str">
        <f t="shared" si="2574"/>
        <v>X</v>
      </c>
      <c r="K2721" s="58" t="str">
        <f t="shared" si="2574"/>
        <v>X</v>
      </c>
      <c r="L2721" s="58" t="str">
        <f t="shared" si="2574"/>
        <v>X</v>
      </c>
      <c r="M2721" s="58" t="str">
        <f t="shared" si="2574"/>
        <v>X</v>
      </c>
      <c r="N2721" s="58" t="str">
        <f t="shared" si="2574"/>
        <v>X</v>
      </c>
      <c r="O2721" s="58" t="str">
        <f t="shared" si="2574"/>
        <v>X</v>
      </c>
      <c r="P2721" s="58" t="str">
        <f t="shared" si="2574"/>
        <v>X</v>
      </c>
      <c r="Q2721" s="58" t="str">
        <f t="shared" si="2574"/>
        <v>X</v>
      </c>
    </row>
    <row r="2722" spans="1:17">
      <c r="A2722" s="780"/>
      <c r="B2722" s="58" t="s">
        <v>34</v>
      </c>
      <c r="C2722" s="58" t="str">
        <f t="shared" ref="C2722:Q2722" si="2575">IF(C9=$V$411,"O",IF(C9=$W$411,"O",IF(C9=$X$411,"O",IF(C9=$Y$411,"O",IF(C9=$Z$411,"O",IF(C9=$AA$411,"O",IF(C9=$AB$411,"O",IF(C9=$AC$411,"O",IF(C9=$AD$411,"O",IF(C9=$AE$411,"O",IF(C9=$AF$411,"O",IF(C9=$AG$411,"O",IF(C9=$AH$411,"O",IF(C9=$AI$411,"O","X"))))))))))))))</f>
        <v>X</v>
      </c>
      <c r="D2722" s="58" t="str">
        <f t="shared" si="2575"/>
        <v>X</v>
      </c>
      <c r="E2722" s="58" t="str">
        <f t="shared" si="2575"/>
        <v>X</v>
      </c>
      <c r="F2722" s="58" t="str">
        <f t="shared" si="2575"/>
        <v>X</v>
      </c>
      <c r="G2722" s="58" t="str">
        <f t="shared" si="2575"/>
        <v>X</v>
      </c>
      <c r="H2722" s="58" t="str">
        <f t="shared" si="2575"/>
        <v>X</v>
      </c>
      <c r="I2722" s="58" t="str">
        <f t="shared" si="2575"/>
        <v>X</v>
      </c>
      <c r="J2722" s="58" t="str">
        <f t="shared" si="2575"/>
        <v>X</v>
      </c>
      <c r="K2722" s="58" t="str">
        <f t="shared" si="2575"/>
        <v>X</v>
      </c>
      <c r="L2722" s="58" t="str">
        <f t="shared" si="2575"/>
        <v>X</v>
      </c>
      <c r="M2722" s="58" t="str">
        <f t="shared" si="2575"/>
        <v>X</v>
      </c>
      <c r="N2722" s="58" t="str">
        <f t="shared" si="2575"/>
        <v>X</v>
      </c>
      <c r="O2722" s="58" t="str">
        <f t="shared" si="2575"/>
        <v>X</v>
      </c>
      <c r="P2722" s="58" t="str">
        <f t="shared" si="2575"/>
        <v>X</v>
      </c>
      <c r="Q2722" s="58" t="str">
        <f t="shared" si="2575"/>
        <v>X</v>
      </c>
    </row>
    <row r="2723" spans="1:17">
      <c r="A2723" s="780"/>
      <c r="B2723" s="58" t="s">
        <v>35</v>
      </c>
      <c r="C2723" s="58" t="str">
        <f t="shared" ref="C2723:Q2723" si="2576">IF(C10=$V$411,"O",IF(C10=$W$411,"O",IF(C10=$X$411,"O",IF(C10=$Y$411,"O",IF(C10=$Z$411,"O",IF(C10=$AA$411,"O",IF(C10=$AB$411,"O",IF(C10=$AC$411,"O",IF(C10=$AD$411,"O",IF(C10=$AE$411,"O",IF(C10=$AF$411,"O",IF(C10=$AG$411,"O",IF(C10=$AH$411,"O",IF(C10=$AI$411,"O","X"))))))))))))))</f>
        <v>X</v>
      </c>
      <c r="D2723" s="58" t="str">
        <f t="shared" si="2576"/>
        <v>X</v>
      </c>
      <c r="E2723" s="58" t="str">
        <f t="shared" si="2576"/>
        <v>X</v>
      </c>
      <c r="F2723" s="58" t="str">
        <f t="shared" si="2576"/>
        <v>X</v>
      </c>
      <c r="G2723" s="58" t="str">
        <f t="shared" si="2576"/>
        <v>X</v>
      </c>
      <c r="H2723" s="58" t="str">
        <f t="shared" si="2576"/>
        <v>X</v>
      </c>
      <c r="I2723" s="58" t="str">
        <f>IF(I10=$V$411,"O",IF(I10=$W$411,"O",IF(I10=$X$411,"O",IF(I10=$Y$411,"O",IF(I10=$Z$411,"O",IF(I10=$AA$411,"O",IF(I10=$AB$411,"O",IF(I10=$AC$411,"O",IF(I10=$AD$411,"O",IF(I10=$AE$411,"O",IF(I10=$AF$411,"O",IF(I10=$AG$411,"O",IF(I10=$AH$411,"O",IF(I10=$AI$411,"O","X"))))))))))))))</f>
        <v>X</v>
      </c>
      <c r="J2723" s="58" t="str">
        <f t="shared" si="2576"/>
        <v>X</v>
      </c>
      <c r="K2723" s="58" t="str">
        <f t="shared" si="2576"/>
        <v>X</v>
      </c>
      <c r="L2723" s="58" t="str">
        <f t="shared" si="2576"/>
        <v>X</v>
      </c>
      <c r="M2723" s="58" t="str">
        <f t="shared" si="2576"/>
        <v>X</v>
      </c>
      <c r="N2723" s="58" t="str">
        <f t="shared" si="2576"/>
        <v>X</v>
      </c>
      <c r="O2723" s="58" t="str">
        <f t="shared" si="2576"/>
        <v>X</v>
      </c>
      <c r="P2723" s="58" t="str">
        <f t="shared" si="2576"/>
        <v>X</v>
      </c>
      <c r="Q2723" s="58" t="str">
        <f t="shared" si="2576"/>
        <v>X</v>
      </c>
    </row>
    <row r="2724" spans="1:17">
      <c r="A2724" s="780"/>
      <c r="B2724" s="58" t="s">
        <v>36</v>
      </c>
      <c r="C2724" s="58" t="str">
        <f t="shared" ref="C2724:Q2724" si="2577">IF(C11=$V$411,"O",IF(C11=$W$411,"O",IF(C11=$X$411,"O",IF(C11=$Y$411,"O",IF(C11=$Z$411,"O",IF(C11=$AA$411,"O",IF(C11=$AB$411,"O",IF(C11=$AC$411,"O",IF(C11=$AD$411,"O",IF(C11=$AE$411,"O",IF(C11=$AF$411,"O",IF(C11=$AG$411,"O",IF(C11=$AH$411,"O",IF(C11=$AI$411,"O","X"))))))))))))))</f>
        <v>O</v>
      </c>
      <c r="D2724" s="58" t="str">
        <f t="shared" si="2577"/>
        <v>O</v>
      </c>
      <c r="E2724" s="58" t="str">
        <f t="shared" si="2577"/>
        <v>O</v>
      </c>
      <c r="F2724" s="58" t="str">
        <f t="shared" si="2577"/>
        <v>O</v>
      </c>
      <c r="G2724" s="58" t="str">
        <f t="shared" si="2577"/>
        <v>O</v>
      </c>
      <c r="H2724" s="58" t="str">
        <f t="shared" si="2577"/>
        <v>O</v>
      </c>
      <c r="I2724" s="58" t="str">
        <f t="shared" si="2577"/>
        <v>O</v>
      </c>
      <c r="J2724" s="58" t="str">
        <f t="shared" si="2577"/>
        <v>O</v>
      </c>
      <c r="K2724" s="58" t="str">
        <f t="shared" si="2577"/>
        <v>O</v>
      </c>
      <c r="L2724" s="58" t="str">
        <f t="shared" si="2577"/>
        <v>O</v>
      </c>
      <c r="M2724" s="58" t="str">
        <f t="shared" si="2577"/>
        <v>O</v>
      </c>
      <c r="N2724" s="58" t="str">
        <f t="shared" si="2577"/>
        <v>O</v>
      </c>
      <c r="O2724" s="58" t="str">
        <f t="shared" si="2577"/>
        <v>O</v>
      </c>
      <c r="P2724" s="58" t="str">
        <f t="shared" si="2577"/>
        <v>O</v>
      </c>
      <c r="Q2724" s="58" t="str">
        <f t="shared" si="2577"/>
        <v>O</v>
      </c>
    </row>
    <row r="2725" spans="1:17">
      <c r="A2725" s="780"/>
      <c r="B2725" s="58" t="s">
        <v>21</v>
      </c>
      <c r="C2725" s="58" t="str">
        <f t="shared" ref="C2725:Q2725" si="2578">IF(C12=$V$411,"O",IF(C12=$W$411,"O",IF(C12=$X$411,"O",IF(C12=$Y$411,"O",IF(C12=$Z$411,"O",IF(C12=$AA$411,"O",IF(C12=$AB$411,"O",IF(C12=$AC$411,"O",IF(C12=$AD$411,"O",IF(C12=$AE$411,"O",IF(C12=$AF$411,"O",IF(C12=$AG$411,"O",IF(C12=$AH$411,"O",IF(C12=$AI$411,"O","X"))))))))))))))</f>
        <v>X</v>
      </c>
      <c r="D2725" s="58" t="str">
        <f t="shared" si="2578"/>
        <v>X</v>
      </c>
      <c r="E2725" s="58" t="str">
        <f t="shared" si="2578"/>
        <v>X</v>
      </c>
      <c r="F2725" s="58" t="str">
        <f t="shared" si="2578"/>
        <v>X</v>
      </c>
      <c r="G2725" s="58" t="str">
        <f t="shared" si="2578"/>
        <v>X</v>
      </c>
      <c r="H2725" s="58" t="str">
        <f t="shared" si="2578"/>
        <v>X</v>
      </c>
      <c r="I2725" s="58" t="str">
        <f t="shared" si="2578"/>
        <v>X</v>
      </c>
      <c r="J2725" s="58" t="str">
        <f t="shared" si="2578"/>
        <v>X</v>
      </c>
      <c r="K2725" s="58" t="str">
        <f t="shared" si="2578"/>
        <v>X</v>
      </c>
      <c r="L2725" s="58" t="str">
        <f t="shared" si="2578"/>
        <v>X</v>
      </c>
      <c r="M2725" s="58" t="str">
        <f t="shared" si="2578"/>
        <v>X</v>
      </c>
      <c r="N2725" s="58" t="str">
        <f t="shared" si="2578"/>
        <v>X</v>
      </c>
      <c r="O2725" s="58" t="str">
        <f t="shared" si="2578"/>
        <v>X</v>
      </c>
      <c r="P2725" s="58" t="str">
        <f t="shared" si="2578"/>
        <v>X</v>
      </c>
      <c r="Q2725" s="58" t="str">
        <f t="shared" si="2578"/>
        <v>X</v>
      </c>
    </row>
    <row r="2726" spans="1:17">
      <c r="A2726" s="781"/>
      <c r="B2726" s="30" t="s">
        <v>46</v>
      </c>
      <c r="C2726" s="47">
        <f>COUNTIF(C2720:C2725,"O")</f>
        <v>1</v>
      </c>
      <c r="D2726" s="47">
        <f t="shared" ref="D2726:P2726" si="2579">COUNTIF(D2720:D2725,"O")</f>
        <v>1</v>
      </c>
      <c r="E2726" s="47">
        <f t="shared" si="2579"/>
        <v>1</v>
      </c>
      <c r="F2726" s="47">
        <f t="shared" si="2579"/>
        <v>1</v>
      </c>
      <c r="G2726" s="47">
        <f t="shared" si="2579"/>
        <v>1</v>
      </c>
      <c r="H2726" s="47">
        <f t="shared" si="2579"/>
        <v>1</v>
      </c>
      <c r="I2726" s="47">
        <f t="shared" si="2579"/>
        <v>1</v>
      </c>
      <c r="J2726" s="47">
        <f t="shared" si="2579"/>
        <v>1</v>
      </c>
      <c r="K2726" s="47">
        <f t="shared" si="2579"/>
        <v>1</v>
      </c>
      <c r="L2726" s="47">
        <f t="shared" si="2579"/>
        <v>1</v>
      </c>
      <c r="M2726" s="47">
        <f t="shared" si="2579"/>
        <v>1</v>
      </c>
      <c r="N2726" s="47">
        <f t="shared" si="2579"/>
        <v>1</v>
      </c>
      <c r="O2726" s="47">
        <f t="shared" si="2579"/>
        <v>1</v>
      </c>
      <c r="P2726" s="47">
        <f t="shared" si="2579"/>
        <v>1</v>
      </c>
      <c r="Q2726" s="47">
        <f>COUNTIF(Q2720:Q2725,"O")</f>
        <v>1</v>
      </c>
    </row>
    <row r="2727" spans="1:17">
      <c r="A2727" s="779">
        <v>396</v>
      </c>
      <c r="B2727" s="58" t="s">
        <v>32</v>
      </c>
      <c r="C2727" s="58" t="str">
        <f t="shared" ref="C2727:Q2727" si="2580">IF(C7=$V$412,"O",IF(C7=$W$412,"O",IF(C7=$X$412,"O",IF(C7=$Y$412,"O",IF(C7=$Z$412,"O",IF(C7=$AA$412,"O",IF(C7=$AB$412,"O",IF(C7=$AC$412,"O",IF(C7=$AD$412,"O",IF(C7=$AE$412,"O",IF(C7=$AF$412,"O",IF(C7=$AG$412,"O",IF(C7=$AH$412,"O",IF(C7=$AI$412,"O",IF(C7=$AJ$412,"O",IF(C7=$AK$412,"O",IF(C7=$AL$412,"O","X")))))))))))))))))</f>
        <v>X</v>
      </c>
      <c r="D2727" s="58" t="str">
        <f t="shared" si="2580"/>
        <v>X</v>
      </c>
      <c r="E2727" s="58" t="str">
        <f t="shared" si="2580"/>
        <v>X</v>
      </c>
      <c r="F2727" s="58" t="str">
        <f t="shared" si="2580"/>
        <v>X</v>
      </c>
      <c r="G2727" s="58" t="str">
        <f t="shared" si="2580"/>
        <v>X</v>
      </c>
      <c r="H2727" s="58" t="str">
        <f t="shared" si="2580"/>
        <v>X</v>
      </c>
      <c r="I2727" s="58" t="str">
        <f t="shared" si="2580"/>
        <v>X</v>
      </c>
      <c r="J2727" s="58" t="str">
        <f t="shared" si="2580"/>
        <v>X</v>
      </c>
      <c r="K2727" s="58" t="str">
        <f t="shared" si="2580"/>
        <v>X</v>
      </c>
      <c r="L2727" s="58" t="str">
        <f t="shared" si="2580"/>
        <v>X</v>
      </c>
      <c r="M2727" s="58" t="str">
        <f t="shared" si="2580"/>
        <v>X</v>
      </c>
      <c r="N2727" s="58" t="str">
        <f t="shared" si="2580"/>
        <v>X</v>
      </c>
      <c r="O2727" s="58" t="str">
        <f t="shared" si="2580"/>
        <v>X</v>
      </c>
      <c r="P2727" s="58" t="str">
        <f t="shared" si="2580"/>
        <v>X</v>
      </c>
      <c r="Q2727" s="58" t="str">
        <f t="shared" si="2580"/>
        <v>X</v>
      </c>
    </row>
    <row r="2728" spans="1:17">
      <c r="A2728" s="780"/>
      <c r="B2728" s="58" t="s">
        <v>33</v>
      </c>
      <c r="C2728" s="58" t="str">
        <f t="shared" ref="C2728:Q2728" si="2581">IF(C8=$V$412,"O",IF(C8=$W$412,"O",IF(C8=$X$412,"O",IF(C8=$Y$412,"O",IF(C8=$Z$412,"O",IF(C8=$AA$412,"O",IF(C8=$AB$412,"O",IF(C8=$AC$412,"O",IF(C8=$AD$412,"O",IF(C8=$AE$412,"O",IF(C8=$AF$412,"O",IF(C8=$AG$412,"O",IF(C8=$AH$412,"O",IF(C8=$AI$412,"O",IF(C8=$AJ$412,"O",IF(C8=$AK$412,"O",IF(C8=$AL$412,"O","X")))))))))))))))))</f>
        <v>X</v>
      </c>
      <c r="D2728" s="58" t="str">
        <f t="shared" si="2581"/>
        <v>X</v>
      </c>
      <c r="E2728" s="58" t="str">
        <f t="shared" si="2581"/>
        <v>X</v>
      </c>
      <c r="F2728" s="58" t="str">
        <f t="shared" si="2581"/>
        <v>X</v>
      </c>
      <c r="G2728" s="58" t="str">
        <f t="shared" si="2581"/>
        <v>X</v>
      </c>
      <c r="H2728" s="58" t="str">
        <f t="shared" si="2581"/>
        <v>X</v>
      </c>
      <c r="I2728" s="58" t="str">
        <f t="shared" si="2581"/>
        <v>X</v>
      </c>
      <c r="J2728" s="58" t="str">
        <f t="shared" si="2581"/>
        <v>X</v>
      </c>
      <c r="K2728" s="58" t="str">
        <f t="shared" si="2581"/>
        <v>X</v>
      </c>
      <c r="L2728" s="58" t="str">
        <f t="shared" si="2581"/>
        <v>X</v>
      </c>
      <c r="M2728" s="58" t="str">
        <f t="shared" si="2581"/>
        <v>X</v>
      </c>
      <c r="N2728" s="58" t="str">
        <f t="shared" si="2581"/>
        <v>X</v>
      </c>
      <c r="O2728" s="58" t="str">
        <f t="shared" si="2581"/>
        <v>X</v>
      </c>
      <c r="P2728" s="58" t="str">
        <f t="shared" si="2581"/>
        <v>X</v>
      </c>
      <c r="Q2728" s="58" t="str">
        <f t="shared" si="2581"/>
        <v>X</v>
      </c>
    </row>
    <row r="2729" spans="1:17">
      <c r="A2729" s="780"/>
      <c r="B2729" s="58" t="s">
        <v>34</v>
      </c>
      <c r="C2729" s="58" t="str">
        <f t="shared" ref="C2729:Q2729" si="2582">IF(C9=$V$412,"O",IF(C9=$W$412,"O",IF(C9=$X$412,"O",IF(C9=$Y$412,"O",IF(C9=$Z$412,"O",IF(C9=$AA$412,"O",IF(C9=$AB$412,"O",IF(C9=$AC$412,"O",IF(C9=$AD$412,"O",IF(C9=$AE$412,"O",IF(C9=$AF$412,"O",IF(C9=$AG$412,"O",IF(C9=$AH$412,"O",IF(C9=$AI$412,"O",IF(C9=$AJ$412,"O",IF(C9=$AK$412,"O",IF(C9=$AL$412,"O","X")))))))))))))))))</f>
        <v>O</v>
      </c>
      <c r="D2729" s="58" t="str">
        <f t="shared" si="2582"/>
        <v>O</v>
      </c>
      <c r="E2729" s="58" t="str">
        <f t="shared" si="2582"/>
        <v>O</v>
      </c>
      <c r="F2729" s="58" t="str">
        <f t="shared" si="2582"/>
        <v>O</v>
      </c>
      <c r="G2729" s="58" t="str">
        <f t="shared" si="2582"/>
        <v>O</v>
      </c>
      <c r="H2729" s="58" t="str">
        <f t="shared" si="2582"/>
        <v>O</v>
      </c>
      <c r="I2729" s="58" t="str">
        <f t="shared" si="2582"/>
        <v>O</v>
      </c>
      <c r="J2729" s="58" t="str">
        <f t="shared" si="2582"/>
        <v>O</v>
      </c>
      <c r="K2729" s="58" t="str">
        <f t="shared" si="2582"/>
        <v>O</v>
      </c>
      <c r="L2729" s="58" t="str">
        <f t="shared" si="2582"/>
        <v>O</v>
      </c>
      <c r="M2729" s="58" t="str">
        <f t="shared" si="2582"/>
        <v>O</v>
      </c>
      <c r="N2729" s="58" t="str">
        <f t="shared" si="2582"/>
        <v>O</v>
      </c>
      <c r="O2729" s="58" t="str">
        <f t="shared" si="2582"/>
        <v>O</v>
      </c>
      <c r="P2729" s="58" t="str">
        <f t="shared" si="2582"/>
        <v>O</v>
      </c>
      <c r="Q2729" s="58" t="str">
        <f t="shared" si="2582"/>
        <v>O</v>
      </c>
    </row>
    <row r="2730" spans="1:17">
      <c r="A2730" s="780"/>
      <c r="B2730" s="58" t="s">
        <v>35</v>
      </c>
      <c r="C2730" s="58" t="str">
        <f t="shared" ref="C2730:Q2730" si="2583">IF(C10=$V$412,"O",IF(C10=$W$412,"O",IF(C10=$X$412,"O",IF(C10=$Y$412,"O",IF(C10=$Z$412,"O",IF(C10=$AA$412,"O",IF(C10=$AB$412,"O",IF(C10=$AC$412,"O",IF(C10=$AD$412,"O",IF(C10=$AE$412,"O",IF(C10=$AF$412,"O",IF(C10=$AG$412,"O",IF(C10=$AH$412,"O",IF(C10=$AI$412,"O",IF(C10=$AJ$412,"O",IF(C10=$AK$412,"O",IF(C10=$AL$412,"O","X")))))))))))))))))</f>
        <v>O</v>
      </c>
      <c r="D2730" s="58" t="str">
        <f t="shared" si="2583"/>
        <v>O</v>
      </c>
      <c r="E2730" s="58" t="str">
        <f t="shared" si="2583"/>
        <v>O</v>
      </c>
      <c r="F2730" s="58" t="str">
        <f t="shared" si="2583"/>
        <v>O</v>
      </c>
      <c r="G2730" s="58" t="str">
        <f t="shared" si="2583"/>
        <v>O</v>
      </c>
      <c r="H2730" s="58" t="str">
        <f t="shared" si="2583"/>
        <v>O</v>
      </c>
      <c r="I2730" s="58" t="str">
        <f>IF(I10=$V$412,"O",IF(I10=$W$412,"O",IF(I10=$X$412,"O",IF(I10=$Y$412,"O",IF(I10=$Z$412,"O",IF(I10=$AA$412,"O",IF(I10=$AB$412,"O",IF(I10=$AC$412,"O",IF(I10=$AD$412,"O",IF(I10=$AE$412,"O",IF(I10=$AF$412,"O",IF(I10=$AG$412,"O",IF(I10=$AH$412,"O",IF(I10=$AI$412,"O",IF(I10=$AJ$412,"O",IF(I10=$AK$412,"O",IF(I10=$AL$412,"O","X")))))))))))))))))</f>
        <v>O</v>
      </c>
      <c r="J2730" s="58" t="str">
        <f t="shared" si="2583"/>
        <v>O</v>
      </c>
      <c r="K2730" s="58" t="str">
        <f t="shared" si="2583"/>
        <v>O</v>
      </c>
      <c r="L2730" s="58" t="str">
        <f t="shared" si="2583"/>
        <v>O</v>
      </c>
      <c r="M2730" s="58" t="str">
        <f t="shared" si="2583"/>
        <v>O</v>
      </c>
      <c r="N2730" s="58" t="str">
        <f t="shared" si="2583"/>
        <v>O</v>
      </c>
      <c r="O2730" s="58" t="str">
        <f t="shared" si="2583"/>
        <v>O</v>
      </c>
      <c r="P2730" s="58" t="str">
        <f t="shared" si="2583"/>
        <v>O</v>
      </c>
      <c r="Q2730" s="58" t="str">
        <f t="shared" si="2583"/>
        <v>O</v>
      </c>
    </row>
    <row r="2731" spans="1:17">
      <c r="A2731" s="780"/>
      <c r="B2731" s="58" t="s">
        <v>36</v>
      </c>
      <c r="C2731" s="58" t="str">
        <f t="shared" ref="C2731:Q2731" si="2584">IF(C11=$V$412,"O",IF(C11=$W$412,"O",IF(C11=$X$412,"O",IF(C11=$Y$412,"O",IF(C11=$Z$412,"O",IF(C11=$AA$412,"O",IF(C11=$AB$412,"O",IF(C11=$AC$412,"O",IF(C11=$AD$412,"O",IF(C11=$AE$412,"O",IF(C11=$AF$412,"O",IF(C11=$AG$412,"O",IF(C11=$AH$412,"O",IF(C11=$AI$412,"O",IF(C11=$AJ$412,"O",IF(C11=$AK$412,"O",IF(C11=$AL$412,"O","X")))))))))))))))))</f>
        <v>X</v>
      </c>
      <c r="D2731" s="58" t="str">
        <f t="shared" si="2584"/>
        <v>X</v>
      </c>
      <c r="E2731" s="58" t="str">
        <f t="shared" si="2584"/>
        <v>X</v>
      </c>
      <c r="F2731" s="58" t="str">
        <f t="shared" si="2584"/>
        <v>X</v>
      </c>
      <c r="G2731" s="58" t="str">
        <f t="shared" si="2584"/>
        <v>X</v>
      </c>
      <c r="H2731" s="58" t="str">
        <f t="shared" si="2584"/>
        <v>X</v>
      </c>
      <c r="I2731" s="58" t="str">
        <f t="shared" si="2584"/>
        <v>X</v>
      </c>
      <c r="J2731" s="58" t="str">
        <f t="shared" si="2584"/>
        <v>X</v>
      </c>
      <c r="K2731" s="58" t="str">
        <f t="shared" si="2584"/>
        <v>X</v>
      </c>
      <c r="L2731" s="58" t="str">
        <f t="shared" si="2584"/>
        <v>X</v>
      </c>
      <c r="M2731" s="58" t="str">
        <f t="shared" si="2584"/>
        <v>X</v>
      </c>
      <c r="N2731" s="58" t="str">
        <f t="shared" si="2584"/>
        <v>X</v>
      </c>
      <c r="O2731" s="58" t="str">
        <f t="shared" si="2584"/>
        <v>X</v>
      </c>
      <c r="P2731" s="58" t="str">
        <f t="shared" si="2584"/>
        <v>X</v>
      </c>
      <c r="Q2731" s="58" t="str">
        <f t="shared" si="2584"/>
        <v>X</v>
      </c>
    </row>
    <row r="2732" spans="1:17">
      <c r="A2732" s="780"/>
      <c r="B2732" s="58" t="s">
        <v>21</v>
      </c>
      <c r="C2732" s="58" t="str">
        <f t="shared" ref="C2732:Q2732" si="2585">IF(C12=$V$412,"O",IF(C12=$W$412,"O",IF(C12=$X$412,"O",IF(C12=$Y$412,"O",IF(C12=$Z$412,"O",IF(C12=$AA$412,"O",IF(C12=$AB$412,"O",IF(C12=$AC$412,"O",IF(C12=$AD$412,"O",IF(C12=$AE$412,"O",IF(C12=$AF$412,"O",IF(C12=$AG$412,"O",IF(C12=$AH$412,"O",IF(C12=$AI$412,"O",IF(C12=$AJ$412,"O",IF(C12=$AK$412,"O",IF(C12=$AL$412,"O","X")))))))))))))))))</f>
        <v>O</v>
      </c>
      <c r="D2732" s="58" t="str">
        <f t="shared" si="2585"/>
        <v>O</v>
      </c>
      <c r="E2732" s="58" t="str">
        <f t="shared" si="2585"/>
        <v>O</v>
      </c>
      <c r="F2732" s="58" t="str">
        <f t="shared" si="2585"/>
        <v>O</v>
      </c>
      <c r="G2732" s="58" t="str">
        <f t="shared" si="2585"/>
        <v>O</v>
      </c>
      <c r="H2732" s="58" t="str">
        <f t="shared" si="2585"/>
        <v>O</v>
      </c>
      <c r="I2732" s="58" t="str">
        <f t="shared" si="2585"/>
        <v>O</v>
      </c>
      <c r="J2732" s="58" t="str">
        <f t="shared" si="2585"/>
        <v>O</v>
      </c>
      <c r="K2732" s="58" t="str">
        <f t="shared" si="2585"/>
        <v>O</v>
      </c>
      <c r="L2732" s="58" t="str">
        <f t="shared" si="2585"/>
        <v>O</v>
      </c>
      <c r="M2732" s="58" t="str">
        <f t="shared" si="2585"/>
        <v>O</v>
      </c>
      <c r="N2732" s="58" t="str">
        <f t="shared" si="2585"/>
        <v>O</v>
      </c>
      <c r="O2732" s="58" t="str">
        <f t="shared" si="2585"/>
        <v>O</v>
      </c>
      <c r="P2732" s="58" t="str">
        <f t="shared" si="2585"/>
        <v>O</v>
      </c>
      <c r="Q2732" s="58" t="str">
        <f t="shared" si="2585"/>
        <v>O</v>
      </c>
    </row>
    <row r="2733" spans="1:17">
      <c r="A2733" s="781"/>
      <c r="B2733" s="30" t="s">
        <v>46</v>
      </c>
      <c r="C2733" s="47">
        <f>COUNTIF(C2727:C2732,"O")</f>
        <v>3</v>
      </c>
      <c r="D2733" s="47">
        <f t="shared" ref="D2733:P2733" si="2586">COUNTIF(D2727:D2732,"O")</f>
        <v>3</v>
      </c>
      <c r="E2733" s="47">
        <f t="shared" si="2586"/>
        <v>3</v>
      </c>
      <c r="F2733" s="47">
        <f t="shared" si="2586"/>
        <v>3</v>
      </c>
      <c r="G2733" s="47">
        <f t="shared" si="2586"/>
        <v>3</v>
      </c>
      <c r="H2733" s="47">
        <f t="shared" si="2586"/>
        <v>3</v>
      </c>
      <c r="I2733" s="47">
        <f t="shared" si="2586"/>
        <v>3</v>
      </c>
      <c r="J2733" s="47">
        <f t="shared" si="2586"/>
        <v>3</v>
      </c>
      <c r="K2733" s="47">
        <f t="shared" si="2586"/>
        <v>3</v>
      </c>
      <c r="L2733" s="47">
        <f t="shared" si="2586"/>
        <v>3</v>
      </c>
      <c r="M2733" s="47">
        <f t="shared" si="2586"/>
        <v>3</v>
      </c>
      <c r="N2733" s="47">
        <f t="shared" si="2586"/>
        <v>3</v>
      </c>
      <c r="O2733" s="47">
        <f t="shared" si="2586"/>
        <v>3</v>
      </c>
      <c r="P2733" s="47">
        <f t="shared" si="2586"/>
        <v>3</v>
      </c>
      <c r="Q2733" s="47">
        <f>COUNTIF(Q2727:Q2732,"O")</f>
        <v>3</v>
      </c>
    </row>
    <row r="2734" spans="1:17">
      <c r="A2734" s="22">
        <v>397</v>
      </c>
      <c r="B2734" s="154"/>
      <c r="C2734" s="58" t="str">
        <f>C2719&amp;C2726&amp;C2733</f>
        <v>213</v>
      </c>
      <c r="D2734" s="58" t="str">
        <f t="shared" ref="D2734:M2734" si="2587">D2719&amp;D2726&amp;D2733</f>
        <v>213</v>
      </c>
      <c r="E2734" s="58" t="str">
        <f t="shared" si="2587"/>
        <v>213</v>
      </c>
      <c r="F2734" s="58" t="str">
        <f t="shared" si="2587"/>
        <v>213</v>
      </c>
      <c r="G2734" s="58" t="str">
        <f t="shared" si="2587"/>
        <v>213</v>
      </c>
      <c r="H2734" s="58" t="str">
        <f t="shared" si="2587"/>
        <v>213</v>
      </c>
      <c r="I2734" s="58" t="str">
        <f t="shared" si="2587"/>
        <v>213</v>
      </c>
      <c r="J2734" s="58" t="str">
        <f t="shared" si="2587"/>
        <v>213</v>
      </c>
      <c r="K2734" s="58" t="str">
        <f t="shared" si="2587"/>
        <v>213</v>
      </c>
      <c r="L2734" s="58" t="str">
        <f t="shared" si="2587"/>
        <v>213</v>
      </c>
      <c r="M2734" s="58" t="str">
        <f t="shared" si="2587"/>
        <v>213</v>
      </c>
      <c r="N2734" s="58" t="str">
        <f>N2719&amp;N2726&amp;N2733</f>
        <v>213</v>
      </c>
      <c r="O2734" s="58" t="str">
        <f>O2719&amp;O2726&amp;O2733</f>
        <v>213</v>
      </c>
      <c r="P2734" s="58" t="str">
        <f>P2719&amp;P2726&amp;P2733</f>
        <v>213</v>
      </c>
      <c r="Q2734" s="58" t="str">
        <f>Q2719&amp;Q2726&amp;Q2733</f>
        <v>213</v>
      </c>
    </row>
  </sheetData>
  <sortState xmlns:xlrd2="http://schemas.microsoft.com/office/spreadsheetml/2017/richdata2" ref="H7:H12">
    <sortCondition ref="H7"/>
  </sortState>
  <mergeCells count="712">
    <mergeCell ref="A2427:A2433"/>
    <mergeCell ref="A2434:A2440"/>
    <mergeCell ref="A2441:A2447"/>
    <mergeCell ref="A2361:A2367"/>
    <mergeCell ref="A2368:A2374"/>
    <mergeCell ref="A2375:A2381"/>
    <mergeCell ref="A2353:A2359"/>
    <mergeCell ref="T342:U342"/>
    <mergeCell ref="T343:U343"/>
    <mergeCell ref="T344:U344"/>
    <mergeCell ref="T346:U346"/>
    <mergeCell ref="T347:U347"/>
    <mergeCell ref="T348:U348"/>
    <mergeCell ref="A2317:A2323"/>
    <mergeCell ref="A2324:A2330"/>
    <mergeCell ref="A2331:A2337"/>
    <mergeCell ref="A2339:A2345"/>
    <mergeCell ref="A2346:A2352"/>
    <mergeCell ref="A2295:A2301"/>
    <mergeCell ref="A2302:A2308"/>
    <mergeCell ref="A2309:A2315"/>
    <mergeCell ref="A1591:A1597"/>
    <mergeCell ref="A1598:A1604"/>
    <mergeCell ref="A1605:A1611"/>
    <mergeCell ref="A1612:A1618"/>
    <mergeCell ref="A1654:A1660"/>
    <mergeCell ref="A1661:A1667"/>
    <mergeCell ref="A2273:A2279"/>
    <mergeCell ref="A2280:A2286"/>
    <mergeCell ref="A2287:A2293"/>
    <mergeCell ref="T334:U334"/>
    <mergeCell ref="T335:U335"/>
    <mergeCell ref="T336:U336"/>
    <mergeCell ref="A2251:A2257"/>
    <mergeCell ref="A2258:A2264"/>
    <mergeCell ref="A2265:A2271"/>
    <mergeCell ref="A1458:A1464"/>
    <mergeCell ref="A1465:A1471"/>
    <mergeCell ref="A1472:A1478"/>
    <mergeCell ref="A1479:A1485"/>
    <mergeCell ref="A1486:A1492"/>
    <mergeCell ref="A2028:A2034"/>
    <mergeCell ref="A1998:A2004"/>
    <mergeCell ref="A2005:A2011"/>
    <mergeCell ref="A2013:A2019"/>
    <mergeCell ref="A2020:A2026"/>
    <mergeCell ref="A1577:A1583"/>
    <mergeCell ref="A1584:A1590"/>
    <mergeCell ref="T358:U358"/>
    <mergeCell ref="T359:U359"/>
    <mergeCell ref="T360:U360"/>
    <mergeCell ref="A2229:A2235"/>
    <mergeCell ref="A2236:A2242"/>
    <mergeCell ref="A2243:A2249"/>
    <mergeCell ref="T322:U322"/>
    <mergeCell ref="T323:U323"/>
    <mergeCell ref="T324:U324"/>
    <mergeCell ref="T326:U326"/>
    <mergeCell ref="T327:U327"/>
    <mergeCell ref="T328:U328"/>
    <mergeCell ref="A1953:A1959"/>
    <mergeCell ref="A1960:A1966"/>
    <mergeCell ref="T1953:Z1953"/>
    <mergeCell ref="A1968:A1974"/>
    <mergeCell ref="A1975:A1981"/>
    <mergeCell ref="A1983:A1989"/>
    <mergeCell ref="A1990:A1996"/>
    <mergeCell ref="T1983:Z1983"/>
    <mergeCell ref="A1930:A1936"/>
    <mergeCell ref="A1938:A1944"/>
    <mergeCell ref="A1945:A1951"/>
    <mergeCell ref="T2013:Z2013"/>
    <mergeCell ref="A2207:A2213"/>
    <mergeCell ref="A2214:A2220"/>
    <mergeCell ref="A2221:A2227"/>
    <mergeCell ref="A1752:A1758"/>
    <mergeCell ref="A1759:A1765"/>
    <mergeCell ref="A1766:A1772"/>
    <mergeCell ref="A1682:A1688"/>
    <mergeCell ref="A1689:A1695"/>
    <mergeCell ref="A1696:A1702"/>
    <mergeCell ref="A1703:A1709"/>
    <mergeCell ref="A1710:A1716"/>
    <mergeCell ref="A1717:A1723"/>
    <mergeCell ref="A1724:A1730"/>
    <mergeCell ref="A1731:A1737"/>
    <mergeCell ref="A1738:A1744"/>
    <mergeCell ref="A1893:A1899"/>
    <mergeCell ref="A1745:A1751"/>
    <mergeCell ref="A1908:A1914"/>
    <mergeCell ref="A1915:A1921"/>
    <mergeCell ref="A1923:A1929"/>
    <mergeCell ref="A2035:A2041"/>
    <mergeCell ref="A2050:A2056"/>
    <mergeCell ref="A2058:A2064"/>
    <mergeCell ref="A2065:A2071"/>
    <mergeCell ref="T255:U255"/>
    <mergeCell ref="T256:U256"/>
    <mergeCell ref="T258:U258"/>
    <mergeCell ref="T259:U259"/>
    <mergeCell ref="T261:U261"/>
    <mergeCell ref="T262:U262"/>
    <mergeCell ref="T264:U264"/>
    <mergeCell ref="T265:U265"/>
    <mergeCell ref="T267:U267"/>
    <mergeCell ref="T268:U268"/>
    <mergeCell ref="T270:U270"/>
    <mergeCell ref="T271:U271"/>
    <mergeCell ref="T273:U273"/>
    <mergeCell ref="T274:U274"/>
    <mergeCell ref="T276:U276"/>
    <mergeCell ref="T277:U277"/>
    <mergeCell ref="T279:U279"/>
    <mergeCell ref="A1619:A1625"/>
    <mergeCell ref="A1430:A1436"/>
    <mergeCell ref="A1493:A1499"/>
    <mergeCell ref="A1500:A1506"/>
    <mergeCell ref="A1507:A1513"/>
    <mergeCell ref="A1514:A1520"/>
    <mergeCell ref="A1521:A1527"/>
    <mergeCell ref="A1528:A1534"/>
    <mergeCell ref="A1535:A1541"/>
    <mergeCell ref="A1542:A1548"/>
    <mergeCell ref="A1549:A1555"/>
    <mergeCell ref="A1556:A1562"/>
    <mergeCell ref="A1563:A1569"/>
    <mergeCell ref="A1570:A1576"/>
    <mergeCell ref="T285:U285"/>
    <mergeCell ref="T286:U286"/>
    <mergeCell ref="T288:U288"/>
    <mergeCell ref="T289:U289"/>
    <mergeCell ref="T291:U291"/>
    <mergeCell ref="T292:U292"/>
    <mergeCell ref="T294:U294"/>
    <mergeCell ref="T295:U295"/>
    <mergeCell ref="T297:U297"/>
    <mergeCell ref="T298:U298"/>
    <mergeCell ref="T300:U300"/>
    <mergeCell ref="T296:U296"/>
    <mergeCell ref="T299:U299"/>
    <mergeCell ref="T305:U305"/>
    <mergeCell ref="T308:U308"/>
    <mergeCell ref="T312:U312"/>
    <mergeCell ref="T350:U350"/>
    <mergeCell ref="T351:U351"/>
    <mergeCell ref="T352:U352"/>
    <mergeCell ref="T318:U318"/>
    <mergeCell ref="T319:U319"/>
    <mergeCell ref="T320:U320"/>
    <mergeCell ref="T330:U330"/>
    <mergeCell ref="T331:U331"/>
    <mergeCell ref="T332:U332"/>
    <mergeCell ref="T314:U314"/>
    <mergeCell ref="T315:U315"/>
    <mergeCell ref="T316:U316"/>
    <mergeCell ref="T338:U338"/>
    <mergeCell ref="T339:U339"/>
    <mergeCell ref="T340:U340"/>
    <mergeCell ref="T301:U301"/>
    <mergeCell ref="T303:U303"/>
    <mergeCell ref="T304:U304"/>
    <mergeCell ref="T306:U306"/>
    <mergeCell ref="T1908:Z1908"/>
    <mergeCell ref="A1626:A1632"/>
    <mergeCell ref="A1633:A1639"/>
    <mergeCell ref="A1640:A1646"/>
    <mergeCell ref="A1647:A1653"/>
    <mergeCell ref="T302:U302"/>
    <mergeCell ref="A1031:A1037"/>
    <mergeCell ref="T354:U354"/>
    <mergeCell ref="T355:U355"/>
    <mergeCell ref="T356:U356"/>
    <mergeCell ref="A590:A596"/>
    <mergeCell ref="A611:A617"/>
    <mergeCell ref="A618:A624"/>
    <mergeCell ref="A625:A631"/>
    <mergeCell ref="A667:A673"/>
    <mergeCell ref="A674:A680"/>
    <mergeCell ref="A1073:A1079"/>
    <mergeCell ref="A1080:A1086"/>
    <mergeCell ref="T370:U370"/>
    <mergeCell ref="A842:A848"/>
    <mergeCell ref="A877:A883"/>
    <mergeCell ref="A884:A890"/>
    <mergeCell ref="A933:A939"/>
    <mergeCell ref="A856:A862"/>
    <mergeCell ref="A863:A869"/>
    <mergeCell ref="A870:A876"/>
    <mergeCell ref="A1052:A1058"/>
    <mergeCell ref="A961:A967"/>
    <mergeCell ref="A1038:A1044"/>
    <mergeCell ref="A989:A995"/>
    <mergeCell ref="A996:A1002"/>
    <mergeCell ref="A1003:A1009"/>
    <mergeCell ref="A1010:A1016"/>
    <mergeCell ref="A1017:A1023"/>
    <mergeCell ref="A1024:A1030"/>
    <mergeCell ref="V2106:AD2106"/>
    <mergeCell ref="A2118:A2124"/>
    <mergeCell ref="T307:U307"/>
    <mergeCell ref="A1304:A1310"/>
    <mergeCell ref="A1311:A1317"/>
    <mergeCell ref="A1318:A1324"/>
    <mergeCell ref="A1325:A1331"/>
    <mergeCell ref="A1332:A1338"/>
    <mergeCell ref="A1339:A1345"/>
    <mergeCell ref="A1346:A1352"/>
    <mergeCell ref="A1353:A1359"/>
    <mergeCell ref="A1360:A1366"/>
    <mergeCell ref="A891:A897"/>
    <mergeCell ref="A898:A904"/>
    <mergeCell ref="A905:A911"/>
    <mergeCell ref="A912:A918"/>
    <mergeCell ref="A919:A925"/>
    <mergeCell ref="A926:A932"/>
    <mergeCell ref="A1045:A1051"/>
    <mergeCell ref="A2073:A2079"/>
    <mergeCell ref="T2074:Z2074"/>
    <mergeCell ref="A1367:A1373"/>
    <mergeCell ref="A1374:A1380"/>
    <mergeCell ref="A1381:A1387"/>
    <mergeCell ref="V2136:AB2136"/>
    <mergeCell ref="A2148:A2154"/>
    <mergeCell ref="A2155:A2161"/>
    <mergeCell ref="A1199:A1205"/>
    <mergeCell ref="A1206:A1212"/>
    <mergeCell ref="A1213:A1219"/>
    <mergeCell ref="A1220:A1226"/>
    <mergeCell ref="A1227:A1233"/>
    <mergeCell ref="A1234:A1240"/>
    <mergeCell ref="A1878:A1884"/>
    <mergeCell ref="A1885:A1891"/>
    <mergeCell ref="A1788:A1794"/>
    <mergeCell ref="A1795:A1801"/>
    <mergeCell ref="A1803:A1809"/>
    <mergeCell ref="A1810:A1816"/>
    <mergeCell ref="A1818:A1824"/>
    <mergeCell ref="A1825:A1831"/>
    <mergeCell ref="A1833:A1839"/>
    <mergeCell ref="A1840:A1846"/>
    <mergeCell ref="A1848:A1854"/>
    <mergeCell ref="A1773:A1779"/>
    <mergeCell ref="A2080:A2086"/>
    <mergeCell ref="A2088:A2094"/>
    <mergeCell ref="A2095:A2101"/>
    <mergeCell ref="T281:U281"/>
    <mergeCell ref="T309:U309"/>
    <mergeCell ref="T310:U310"/>
    <mergeCell ref="T311:U311"/>
    <mergeCell ref="T280:U280"/>
    <mergeCell ref="T282:U282"/>
    <mergeCell ref="T283:U283"/>
    <mergeCell ref="T252:U252"/>
    <mergeCell ref="A772:A778"/>
    <mergeCell ref="A737:A743"/>
    <mergeCell ref="T257:U257"/>
    <mergeCell ref="T260:U260"/>
    <mergeCell ref="T263:U263"/>
    <mergeCell ref="T266:U266"/>
    <mergeCell ref="T269:U269"/>
    <mergeCell ref="T272:U272"/>
    <mergeCell ref="T275:U275"/>
    <mergeCell ref="T278:U278"/>
    <mergeCell ref="A744:A750"/>
    <mergeCell ref="A751:A757"/>
    <mergeCell ref="T284:U284"/>
    <mergeCell ref="T287:U287"/>
    <mergeCell ref="T290:U290"/>
    <mergeCell ref="T293:U293"/>
    <mergeCell ref="T223:U223"/>
    <mergeCell ref="T224:U224"/>
    <mergeCell ref="T225:U225"/>
    <mergeCell ref="T226:U226"/>
    <mergeCell ref="T227:U227"/>
    <mergeCell ref="T214:U214"/>
    <mergeCell ref="T215:U215"/>
    <mergeCell ref="T216:U216"/>
    <mergeCell ref="T188:U188"/>
    <mergeCell ref="T189:U189"/>
    <mergeCell ref="T190:U190"/>
    <mergeCell ref="T191:U191"/>
    <mergeCell ref="T192:U192"/>
    <mergeCell ref="T193:U193"/>
    <mergeCell ref="T194:U194"/>
    <mergeCell ref="T195:U195"/>
    <mergeCell ref="T196:U196"/>
    <mergeCell ref="T197:U197"/>
    <mergeCell ref="T198:U198"/>
    <mergeCell ref="T199:U199"/>
    <mergeCell ref="T200:U200"/>
    <mergeCell ref="T201:U201"/>
    <mergeCell ref="T202:U202"/>
    <mergeCell ref="T203:U203"/>
    <mergeCell ref="T221:U221"/>
    <mergeCell ref="T222:U222"/>
    <mergeCell ref="T179:U179"/>
    <mergeCell ref="T180:U180"/>
    <mergeCell ref="T181:U181"/>
    <mergeCell ref="T182:U182"/>
    <mergeCell ref="T183:U183"/>
    <mergeCell ref="T184:U184"/>
    <mergeCell ref="T185:U185"/>
    <mergeCell ref="T186:U186"/>
    <mergeCell ref="T187:U187"/>
    <mergeCell ref="T205:U205"/>
    <mergeCell ref="T206:U206"/>
    <mergeCell ref="T207:U207"/>
    <mergeCell ref="T208:U208"/>
    <mergeCell ref="T209:U209"/>
    <mergeCell ref="T210:U210"/>
    <mergeCell ref="T211:U211"/>
    <mergeCell ref="T212:U212"/>
    <mergeCell ref="T213:U213"/>
    <mergeCell ref="T175:U175"/>
    <mergeCell ref="T176:U176"/>
    <mergeCell ref="T177:U177"/>
    <mergeCell ref="T178:U178"/>
    <mergeCell ref="T204:U204"/>
    <mergeCell ref="T217:U217"/>
    <mergeCell ref="T218:U218"/>
    <mergeCell ref="T219:U219"/>
    <mergeCell ref="T220:U220"/>
    <mergeCell ref="T166:U166"/>
    <mergeCell ref="T167:U167"/>
    <mergeCell ref="T168:U168"/>
    <mergeCell ref="T169:U169"/>
    <mergeCell ref="T170:U170"/>
    <mergeCell ref="T171:U171"/>
    <mergeCell ref="T172:U172"/>
    <mergeCell ref="T173:U173"/>
    <mergeCell ref="T174:U174"/>
    <mergeCell ref="T157:U157"/>
    <mergeCell ref="T158:U158"/>
    <mergeCell ref="T159:U159"/>
    <mergeCell ref="T160:U160"/>
    <mergeCell ref="T161:U161"/>
    <mergeCell ref="T162:U162"/>
    <mergeCell ref="T163:U163"/>
    <mergeCell ref="T164:U164"/>
    <mergeCell ref="T165:U165"/>
    <mergeCell ref="T148:U148"/>
    <mergeCell ref="T149:U149"/>
    <mergeCell ref="T150:U150"/>
    <mergeCell ref="T151:U151"/>
    <mergeCell ref="T152:U152"/>
    <mergeCell ref="T153:U153"/>
    <mergeCell ref="T154:U154"/>
    <mergeCell ref="T155:U155"/>
    <mergeCell ref="T156:U156"/>
    <mergeCell ref="T139:U139"/>
    <mergeCell ref="T140:U140"/>
    <mergeCell ref="T141:U141"/>
    <mergeCell ref="T142:U142"/>
    <mergeCell ref="T143:U143"/>
    <mergeCell ref="T144:U144"/>
    <mergeCell ref="T145:U145"/>
    <mergeCell ref="T146:U146"/>
    <mergeCell ref="T147:U147"/>
    <mergeCell ref="T130:U130"/>
    <mergeCell ref="T131:U131"/>
    <mergeCell ref="T132:U132"/>
    <mergeCell ref="T133:U133"/>
    <mergeCell ref="T134:U134"/>
    <mergeCell ref="T135:U135"/>
    <mergeCell ref="T136:U136"/>
    <mergeCell ref="T137:U137"/>
    <mergeCell ref="T138:U138"/>
    <mergeCell ref="T117:U117"/>
    <mergeCell ref="T118:U118"/>
    <mergeCell ref="T119:U119"/>
    <mergeCell ref="T120:U120"/>
    <mergeCell ref="T125:U125"/>
    <mergeCell ref="T126:U126"/>
    <mergeCell ref="T127:U127"/>
    <mergeCell ref="T128:U128"/>
    <mergeCell ref="T129:U129"/>
    <mergeCell ref="T44:U44"/>
    <mergeCell ref="T45:U45"/>
    <mergeCell ref="T46:U46"/>
    <mergeCell ref="S48:U48"/>
    <mergeCell ref="T52:U52"/>
    <mergeCell ref="T53:U53"/>
    <mergeCell ref="T54:U54"/>
    <mergeCell ref="A547:A553"/>
    <mergeCell ref="A554:A560"/>
    <mergeCell ref="A532:A538"/>
    <mergeCell ref="S415:U415"/>
    <mergeCell ref="C418:D418"/>
    <mergeCell ref="E418:F418"/>
    <mergeCell ref="T104:U104"/>
    <mergeCell ref="T105:U105"/>
    <mergeCell ref="T106:U106"/>
    <mergeCell ref="T107:U107"/>
    <mergeCell ref="T108:U108"/>
    <mergeCell ref="T109:U109"/>
    <mergeCell ref="T110:U110"/>
    <mergeCell ref="T111:U111"/>
    <mergeCell ref="T112:U112"/>
    <mergeCell ref="T113:U113"/>
    <mergeCell ref="T114:U114"/>
    <mergeCell ref="BL14:BO14"/>
    <mergeCell ref="I2:L2"/>
    <mergeCell ref="C4:D4"/>
    <mergeCell ref="E4:F4"/>
    <mergeCell ref="G4:H4"/>
    <mergeCell ref="T37:U37"/>
    <mergeCell ref="T38:U38"/>
    <mergeCell ref="T22:U22"/>
    <mergeCell ref="T15:U15"/>
    <mergeCell ref="T16:U16"/>
    <mergeCell ref="T29:U29"/>
    <mergeCell ref="T30:U30"/>
    <mergeCell ref="T23:U23"/>
    <mergeCell ref="T24:U24"/>
    <mergeCell ref="T25:U25"/>
    <mergeCell ref="T17:U17"/>
    <mergeCell ref="T18:U18"/>
    <mergeCell ref="T19:U19"/>
    <mergeCell ref="T20:U20"/>
    <mergeCell ref="T21:U21"/>
    <mergeCell ref="T28:U28"/>
    <mergeCell ref="T26:U26"/>
    <mergeCell ref="T27:U27"/>
    <mergeCell ref="T32:U32"/>
    <mergeCell ref="T88:U88"/>
    <mergeCell ref="T89:U89"/>
    <mergeCell ref="T81:U81"/>
    <mergeCell ref="T76:U76"/>
    <mergeCell ref="T77:U77"/>
    <mergeCell ref="T78:U78"/>
    <mergeCell ref="T79:U79"/>
    <mergeCell ref="T80:U80"/>
    <mergeCell ref="A14:B14"/>
    <mergeCell ref="S14:U14"/>
    <mergeCell ref="T39:U39"/>
    <mergeCell ref="T40:U40"/>
    <mergeCell ref="T41:U41"/>
    <mergeCell ref="T33:U33"/>
    <mergeCell ref="T34:U34"/>
    <mergeCell ref="T35:U35"/>
    <mergeCell ref="T36:U36"/>
    <mergeCell ref="S31:U31"/>
    <mergeCell ref="T47:U47"/>
    <mergeCell ref="T49:U49"/>
    <mergeCell ref="T50:U50"/>
    <mergeCell ref="T51:U51"/>
    <mergeCell ref="T42:U42"/>
    <mergeCell ref="T43:U43"/>
    <mergeCell ref="T93:U93"/>
    <mergeCell ref="T94:U94"/>
    <mergeCell ref="T90:U90"/>
    <mergeCell ref="T75:U75"/>
    <mergeCell ref="T121:U121"/>
    <mergeCell ref="T122:U122"/>
    <mergeCell ref="T123:U123"/>
    <mergeCell ref="T124:U124"/>
    <mergeCell ref="T55:U55"/>
    <mergeCell ref="T56:U56"/>
    <mergeCell ref="T57:U57"/>
    <mergeCell ref="T58:U58"/>
    <mergeCell ref="T82:U82"/>
    <mergeCell ref="T83:U83"/>
    <mergeCell ref="T84:U84"/>
    <mergeCell ref="T91:U91"/>
    <mergeCell ref="T92:U92"/>
    <mergeCell ref="T85:U85"/>
    <mergeCell ref="T71:U71"/>
    <mergeCell ref="T72:U72"/>
    <mergeCell ref="T73:U73"/>
    <mergeCell ref="T74:U74"/>
    <mergeCell ref="T86:U86"/>
    <mergeCell ref="T87:U87"/>
    <mergeCell ref="T59:U59"/>
    <mergeCell ref="T60:U60"/>
    <mergeCell ref="T61:U61"/>
    <mergeCell ref="T62:U62"/>
    <mergeCell ref="T63:U63"/>
    <mergeCell ref="T67:U67"/>
    <mergeCell ref="T68:U68"/>
    <mergeCell ref="T69:U69"/>
    <mergeCell ref="T70:U70"/>
    <mergeCell ref="T64:U64"/>
    <mergeCell ref="T65:U65"/>
    <mergeCell ref="T66:U66"/>
    <mergeCell ref="T95:U95"/>
    <mergeCell ref="T231:U231"/>
    <mergeCell ref="T232:U232"/>
    <mergeCell ref="T233:U233"/>
    <mergeCell ref="T234:U234"/>
    <mergeCell ref="T235:U235"/>
    <mergeCell ref="T236:U236"/>
    <mergeCell ref="T253:U253"/>
    <mergeCell ref="T237:U237"/>
    <mergeCell ref="T238:U238"/>
    <mergeCell ref="T239:U239"/>
    <mergeCell ref="T240:U240"/>
    <mergeCell ref="T241:U241"/>
    <mergeCell ref="T242:U242"/>
    <mergeCell ref="T243:U243"/>
    <mergeCell ref="T244:U244"/>
    <mergeCell ref="T230:U230"/>
    <mergeCell ref="T96:U96"/>
    <mergeCell ref="T97:U97"/>
    <mergeCell ref="T98:U98"/>
    <mergeCell ref="T102:U102"/>
    <mergeCell ref="T103:U103"/>
    <mergeCell ref="T115:U115"/>
    <mergeCell ref="T228:U228"/>
    <mergeCell ref="T99:U99"/>
    <mergeCell ref="T100:U100"/>
    <mergeCell ref="T101:U101"/>
    <mergeCell ref="A695:A701"/>
    <mergeCell ref="A632:A638"/>
    <mergeCell ref="A639:A645"/>
    <mergeCell ref="A646:A652"/>
    <mergeCell ref="A653:A659"/>
    <mergeCell ref="A660:A666"/>
    <mergeCell ref="A597:A603"/>
    <mergeCell ref="T245:U245"/>
    <mergeCell ref="T246:U246"/>
    <mergeCell ref="T247:U247"/>
    <mergeCell ref="T248:U248"/>
    <mergeCell ref="T249:U249"/>
    <mergeCell ref="T250:U250"/>
    <mergeCell ref="T251:U251"/>
    <mergeCell ref="A539:A545"/>
    <mergeCell ref="A525:A531"/>
    <mergeCell ref="T254:U254"/>
    <mergeCell ref="G418:H418"/>
    <mergeCell ref="A604:A610"/>
    <mergeCell ref="T229:U229"/>
    <mergeCell ref="T116:U116"/>
    <mergeCell ref="CN1872:CT1872"/>
    <mergeCell ref="CV1872:DB1872"/>
    <mergeCell ref="DD1872:DL1872"/>
    <mergeCell ref="DN1872:DT1872"/>
    <mergeCell ref="T1872:AB1872"/>
    <mergeCell ref="AD1872:AH1872"/>
    <mergeCell ref="AJ1872:AP1872"/>
    <mergeCell ref="AR1872:AX1872"/>
    <mergeCell ref="AZ1872:BF1872"/>
    <mergeCell ref="BH1872:BN1872"/>
    <mergeCell ref="BX1872:CD1872"/>
    <mergeCell ref="CF1872:CL1872"/>
    <mergeCell ref="T371:U371"/>
    <mergeCell ref="T372:U372"/>
    <mergeCell ref="T362:U362"/>
    <mergeCell ref="T363:U363"/>
    <mergeCell ref="T364:U364"/>
    <mergeCell ref="A2449:A2455"/>
    <mergeCell ref="A2456:A2462"/>
    <mergeCell ref="A2463:A2469"/>
    <mergeCell ref="T366:U366"/>
    <mergeCell ref="T367:U367"/>
    <mergeCell ref="T368:U368"/>
    <mergeCell ref="A2405:A2411"/>
    <mergeCell ref="A2412:A2418"/>
    <mergeCell ref="A2419:A2425"/>
    <mergeCell ref="A2383:A2389"/>
    <mergeCell ref="A2390:A2396"/>
    <mergeCell ref="A2397:A2403"/>
    <mergeCell ref="A1087:A1093"/>
    <mergeCell ref="A1094:A1100"/>
    <mergeCell ref="A1101:A1107"/>
    <mergeCell ref="A1115:A1121"/>
    <mergeCell ref="A1122:A1128"/>
    <mergeCell ref="A1129:A1135"/>
    <mergeCell ref="T378:U378"/>
    <mergeCell ref="T379:U379"/>
    <mergeCell ref="T380:U380"/>
    <mergeCell ref="A2493:A2499"/>
    <mergeCell ref="A2500:A2506"/>
    <mergeCell ref="A2507:A2513"/>
    <mergeCell ref="T374:U374"/>
    <mergeCell ref="T375:U375"/>
    <mergeCell ref="T376:U376"/>
    <mergeCell ref="A2471:A2477"/>
    <mergeCell ref="A2478:A2484"/>
    <mergeCell ref="A2485:A2491"/>
    <mergeCell ref="A1136:A1142"/>
    <mergeCell ref="A1143:A1149"/>
    <mergeCell ref="A1150:A1156"/>
    <mergeCell ref="A1157:A1163"/>
    <mergeCell ref="A1164:A1170"/>
    <mergeCell ref="A1171:A1177"/>
    <mergeCell ref="A1241:A1247"/>
    <mergeCell ref="A1248:A1254"/>
    <mergeCell ref="A1255:A1261"/>
    <mergeCell ref="A562:A568"/>
    <mergeCell ref="A569:A575"/>
    <mergeCell ref="A576:A582"/>
    <mergeCell ref="T386:U386"/>
    <mergeCell ref="T387:U387"/>
    <mergeCell ref="T388:U388"/>
    <mergeCell ref="A2537:A2543"/>
    <mergeCell ref="A2544:A2550"/>
    <mergeCell ref="A2551:A2557"/>
    <mergeCell ref="T382:U382"/>
    <mergeCell ref="T383:U383"/>
    <mergeCell ref="T384:U384"/>
    <mergeCell ref="A2515:A2521"/>
    <mergeCell ref="A2522:A2528"/>
    <mergeCell ref="A2529:A2535"/>
    <mergeCell ref="A583:A589"/>
    <mergeCell ref="A681:A687"/>
    <mergeCell ref="A688:A694"/>
    <mergeCell ref="A702:A708"/>
    <mergeCell ref="A709:A715"/>
    <mergeCell ref="A716:A722"/>
    <mergeCell ref="A807:A813"/>
    <mergeCell ref="A814:A820"/>
    <mergeCell ref="A821:A827"/>
    <mergeCell ref="A758:A764"/>
    <mergeCell ref="A765:A771"/>
    <mergeCell ref="A800:A806"/>
    <mergeCell ref="T394:U394"/>
    <mergeCell ref="T390:U390"/>
    <mergeCell ref="T391:U391"/>
    <mergeCell ref="T392:U392"/>
    <mergeCell ref="A2559:A2565"/>
    <mergeCell ref="A2566:A2572"/>
    <mergeCell ref="A2573:A2579"/>
    <mergeCell ref="A723:A729"/>
    <mergeCell ref="A730:A736"/>
    <mergeCell ref="A940:A946"/>
    <mergeCell ref="A947:A953"/>
    <mergeCell ref="A954:A960"/>
    <mergeCell ref="A849:A855"/>
    <mergeCell ref="A779:A785"/>
    <mergeCell ref="A786:A792"/>
    <mergeCell ref="A1185:A1191"/>
    <mergeCell ref="A1192:A1198"/>
    <mergeCell ref="A793:A799"/>
    <mergeCell ref="A1108:A1114"/>
    <mergeCell ref="A2185:A2191"/>
    <mergeCell ref="A2192:A2198"/>
    <mergeCell ref="A2199:A2205"/>
    <mergeCell ref="A2163:A2169"/>
    <mergeCell ref="A2170:A2176"/>
    <mergeCell ref="A2177:A2183"/>
    <mergeCell ref="T395:U395"/>
    <mergeCell ref="T396:U396"/>
    <mergeCell ref="A2625:A2631"/>
    <mergeCell ref="A2632:A2638"/>
    <mergeCell ref="A2639:A2645"/>
    <mergeCell ref="T398:U398"/>
    <mergeCell ref="T399:U399"/>
    <mergeCell ref="T400:U400"/>
    <mergeCell ref="A2647:A2653"/>
    <mergeCell ref="A2603:A2609"/>
    <mergeCell ref="A2610:A2616"/>
    <mergeCell ref="A2617:A2623"/>
    <mergeCell ref="A2581:A2587"/>
    <mergeCell ref="A2588:A2594"/>
    <mergeCell ref="A2595:A2601"/>
    <mergeCell ref="A1262:A1268"/>
    <mergeCell ref="A1269:A1275"/>
    <mergeCell ref="A1178:A1184"/>
    <mergeCell ref="A1276:A1282"/>
    <mergeCell ref="A1283:A1289"/>
    <mergeCell ref="A1290:A1296"/>
    <mergeCell ref="A1297:A1303"/>
    <mergeCell ref="A2125:A2131"/>
    <mergeCell ref="A2133:A2139"/>
    <mergeCell ref="T402:U402"/>
    <mergeCell ref="T403:U403"/>
    <mergeCell ref="T404:U404"/>
    <mergeCell ref="A2669:A2675"/>
    <mergeCell ref="A2676:A2682"/>
    <mergeCell ref="A2683:A2689"/>
    <mergeCell ref="T406:U406"/>
    <mergeCell ref="T407:U407"/>
    <mergeCell ref="T408:U408"/>
    <mergeCell ref="A2140:A2146"/>
    <mergeCell ref="A2103:A2109"/>
    <mergeCell ref="A2110:A2116"/>
    <mergeCell ref="A1388:A1394"/>
    <mergeCell ref="A1395:A1401"/>
    <mergeCell ref="A1402:A1408"/>
    <mergeCell ref="A1409:A1415"/>
    <mergeCell ref="A1416:A1422"/>
    <mergeCell ref="A1423:A1429"/>
    <mergeCell ref="A1780:A1786"/>
    <mergeCell ref="A1855:A1861"/>
    <mergeCell ref="A1863:A1869"/>
    <mergeCell ref="A1870:A1876"/>
    <mergeCell ref="A1437:A1443"/>
    <mergeCell ref="A1444:A1450"/>
    <mergeCell ref="A2691:A2697"/>
    <mergeCell ref="A2698:A2704"/>
    <mergeCell ref="A2705:A2711"/>
    <mergeCell ref="T410:U410"/>
    <mergeCell ref="T411:U411"/>
    <mergeCell ref="T412:U412"/>
    <mergeCell ref="A2713:A2719"/>
    <mergeCell ref="A2720:A2726"/>
    <mergeCell ref="A2727:A2733"/>
    <mergeCell ref="A2654:A2660"/>
    <mergeCell ref="A2661:A2667"/>
    <mergeCell ref="A1451:A1457"/>
    <mergeCell ref="A1668:A1674"/>
    <mergeCell ref="A1675:A1681"/>
    <mergeCell ref="A1900:A1906"/>
    <mergeCell ref="A2043:A2049"/>
    <mergeCell ref="U2046:AA2046"/>
    <mergeCell ref="A968:A974"/>
    <mergeCell ref="A1059:A1065"/>
    <mergeCell ref="A1066:A1072"/>
    <mergeCell ref="A975:A981"/>
    <mergeCell ref="A982:A988"/>
    <mergeCell ref="A828:A834"/>
    <mergeCell ref="A835:A841"/>
  </mergeCells>
  <phoneticPr fontId="2" type="noConversion"/>
  <conditionalFormatting sqref="C415:Q415">
    <cfRule type="containsText" dxfId="382" priority="3665" operator="containsText" text="GD">
      <formula>NOT(ISERROR(SEARCH("GD",C415)))</formula>
    </cfRule>
  </conditionalFormatting>
  <conditionalFormatting sqref="C318:Q320 C310:Q313 C231:Q308 C15:Q227">
    <cfRule type="containsText" dxfId="381" priority="3663" operator="containsText" text="실패">
      <formula>NOT(ISERROR(SEARCH("실패",C15)))</formula>
    </cfRule>
    <cfRule type="containsText" dxfId="380" priority="3664" operator="containsText" text="당첨">
      <formula>NOT(ISERROR(SEARCH("당첨",C15)))</formula>
    </cfRule>
  </conditionalFormatting>
  <conditionalFormatting sqref="C415:Q415">
    <cfRule type="containsText" dxfId="379" priority="3660" operator="containsText" text="당첨">
      <formula>NOT(ISERROR(SEARCH("당첨",C415)))</formula>
    </cfRule>
    <cfRule type="containsText" dxfId="378" priority="3661" operator="containsText" text="당첨">
      <formula>NOT(ISERROR(SEARCH("당첨",C415)))</formula>
    </cfRule>
    <cfRule type="containsText" dxfId="377" priority="3662" operator="containsText" text="실패">
      <formula>NOT(ISERROR(SEARCH("실패",C415)))</formula>
    </cfRule>
  </conditionalFormatting>
  <conditionalFormatting sqref="C318:Q320 C415:Q415 C310:Q313 C231:Q308 C15:Q227">
    <cfRule type="containsText" dxfId="376" priority="3659" operator="containsText" text="낙첨">
      <formula>NOT(ISERROR(SEARCH("낙첨",C15)))</formula>
    </cfRule>
  </conditionalFormatting>
  <conditionalFormatting sqref="C415:Q415">
    <cfRule type="containsText" dxfId="375" priority="3658" operator="containsText" text="8">
      <formula>NOT(ISERROR(SEARCH("8",C415)))</formula>
    </cfRule>
  </conditionalFormatting>
  <conditionalFormatting sqref="V415:AU415">
    <cfRule type="cellIs" dxfId="374" priority="3656" operator="greaterThan">
      <formula>44</formula>
    </cfRule>
    <cfRule type="cellIs" dxfId="373" priority="3657" operator="greaterThanOrEqual">
      <formula>58</formula>
    </cfRule>
  </conditionalFormatting>
  <conditionalFormatting sqref="V561:X569 T569:U577">
    <cfRule type="cellIs" dxfId="372" priority="3650" operator="equal">
      <formula>45</formula>
    </cfRule>
    <cfRule type="cellIs" dxfId="371" priority="3651" operator="equal">
      <formula>29</formula>
    </cfRule>
    <cfRule type="cellIs" dxfId="370" priority="3652" operator="equal">
      <formula>23</formula>
    </cfRule>
    <cfRule type="cellIs" dxfId="369" priority="3653" operator="equal">
      <formula>20</formula>
    </cfRule>
    <cfRule type="cellIs" dxfId="368" priority="3654" operator="equal">
      <formula>4</formula>
    </cfRule>
    <cfRule type="cellIs" dxfId="367" priority="3655" operator="equal">
      <formula>1</formula>
    </cfRule>
  </conditionalFormatting>
  <conditionalFormatting sqref="V618:AC624 T626:U632 AD626:AH632">
    <cfRule type="cellIs" dxfId="366" priority="3638" operator="equal">
      <formula>45</formula>
    </cfRule>
    <cfRule type="cellIs" dxfId="365" priority="3639" operator="equal">
      <formula>44</formula>
    </cfRule>
    <cfRule type="cellIs" dxfId="364" priority="3640" operator="equal">
      <formula>32</formula>
    </cfRule>
    <cfRule type="cellIs" dxfId="363" priority="3641" operator="equal">
      <formula>25</formula>
    </cfRule>
    <cfRule type="cellIs" dxfId="362" priority="3642" operator="equal">
      <formula>12</formula>
    </cfRule>
    <cfRule type="cellIs" dxfId="361" priority="3643" operator="equal">
      <formula>11</formula>
    </cfRule>
  </conditionalFormatting>
  <conditionalFormatting sqref="C31:Q31">
    <cfRule type="cellIs" dxfId="360" priority="3625" operator="between">
      <formula>1</formula>
      <formula>5</formula>
    </cfRule>
  </conditionalFormatting>
  <conditionalFormatting sqref="C48:Q48">
    <cfRule type="cellIs" dxfId="359" priority="3624" operator="between">
      <formula>1</formula>
      <formula>6</formula>
    </cfRule>
  </conditionalFormatting>
  <conditionalFormatting sqref="C231:Q253">
    <cfRule type="cellIs" dxfId="358" priority="3622" operator="between">
      <formula>0</formula>
      <formula>1</formula>
    </cfRule>
  </conditionalFormatting>
  <conditionalFormatting sqref="AL418:AT422 AL418:AP426 AV418:AZ426 AL418:AR424">
    <cfRule type="cellIs" dxfId="357" priority="3607" operator="equal">
      <formula>43</formula>
    </cfRule>
    <cfRule type="cellIs" dxfId="356" priority="3608" operator="equal">
      <formula>42</formula>
    </cfRule>
    <cfRule type="cellIs" dxfId="355" priority="3609" operator="equal">
      <formula>35</formula>
    </cfRule>
    <cfRule type="cellIs" dxfId="354" priority="3610" operator="equal">
      <formula>29</formula>
    </cfRule>
    <cfRule type="cellIs" dxfId="353" priority="3611" operator="equal">
      <formula>25</formula>
    </cfRule>
    <cfRule type="cellIs" dxfId="352" priority="3612" operator="equal">
      <formula>12</formula>
    </cfRule>
  </conditionalFormatting>
  <conditionalFormatting sqref="V1780:AC1780">
    <cfRule type="cellIs" dxfId="351" priority="2473" operator="equal">
      <formula>45</formula>
    </cfRule>
    <cfRule type="cellIs" dxfId="350" priority="2474" operator="equal">
      <formula>29</formula>
    </cfRule>
    <cfRule type="cellIs" dxfId="349" priority="2475" operator="equal">
      <formula>23</formula>
    </cfRule>
    <cfRule type="cellIs" dxfId="348" priority="2476" operator="equal">
      <formula>20</formula>
    </cfRule>
    <cfRule type="cellIs" dxfId="347" priority="2477" operator="equal">
      <formula>4</formula>
    </cfRule>
    <cfRule type="cellIs" dxfId="346" priority="2478" operator="equal">
      <formula>1</formula>
    </cfRule>
  </conditionalFormatting>
  <conditionalFormatting sqref="C318:Q320 C310:Q313 C254:Q308">
    <cfRule type="cellIs" dxfId="345" priority="2472" operator="between">
      <formula>0</formula>
      <formula>1</formula>
    </cfRule>
  </conditionalFormatting>
  <conditionalFormatting sqref="C318:Q320 C310:Q313 C257:Q308">
    <cfRule type="cellIs" dxfId="344" priority="2471" operator="between">
      <formula>0</formula>
      <formula>1</formula>
    </cfRule>
  </conditionalFormatting>
  <conditionalFormatting sqref="C228:Q229">
    <cfRule type="containsText" dxfId="343" priority="2457" operator="containsText" text="실패">
      <formula>NOT(ISERROR(SEARCH("실패",C228)))</formula>
    </cfRule>
    <cfRule type="containsText" dxfId="342" priority="2458" operator="containsText" text="당첨">
      <formula>NOT(ISERROR(SEARCH("당첨",C228)))</formula>
    </cfRule>
  </conditionalFormatting>
  <conditionalFormatting sqref="C228:Q229">
    <cfRule type="containsText" dxfId="341" priority="2456" operator="containsText" text="낙첨">
      <formula>NOT(ISERROR(SEARCH("낙첨",C228)))</formula>
    </cfRule>
  </conditionalFormatting>
  <conditionalFormatting sqref="C309:Q309">
    <cfRule type="cellIs" dxfId="340" priority="2308" operator="between">
      <formula>0</formula>
      <formula>6</formula>
    </cfRule>
  </conditionalFormatting>
  <conditionalFormatting sqref="C230:Q230">
    <cfRule type="cellIs" dxfId="339" priority="2307" operator="between">
      <formula>1</formula>
      <formula>8</formula>
    </cfRule>
  </conditionalFormatting>
  <conditionalFormatting sqref="C314:Q317">
    <cfRule type="containsText" dxfId="338" priority="2305" operator="containsText" text="실패">
      <formula>NOT(ISERROR(SEARCH("실패",C314)))</formula>
    </cfRule>
    <cfRule type="containsText" dxfId="337" priority="2306" operator="containsText" text="당첨">
      <formula>NOT(ISERROR(SEARCH("당첨",C314)))</formula>
    </cfRule>
  </conditionalFormatting>
  <conditionalFormatting sqref="C314:Q317">
    <cfRule type="containsText" dxfId="336" priority="2304" operator="containsText" text="낙첨">
      <formula>NOT(ISERROR(SEARCH("낙첨",C314)))</formula>
    </cfRule>
  </conditionalFormatting>
  <conditionalFormatting sqref="C314:Q317">
    <cfRule type="cellIs" dxfId="335" priority="2303" operator="between">
      <formula>0</formula>
      <formula>1</formula>
    </cfRule>
  </conditionalFormatting>
  <conditionalFormatting sqref="C314:Q317">
    <cfRule type="cellIs" dxfId="334" priority="2302" operator="between">
      <formula>0</formula>
      <formula>1</formula>
    </cfRule>
  </conditionalFormatting>
  <conditionalFormatting sqref="C321:Q321">
    <cfRule type="containsText" dxfId="333" priority="2300" operator="containsText" text="실패">
      <formula>NOT(ISERROR(SEARCH("실패",C321)))</formula>
    </cfRule>
    <cfRule type="containsText" dxfId="332" priority="2301" operator="containsText" text="당첨">
      <formula>NOT(ISERROR(SEARCH("당첨",C321)))</formula>
    </cfRule>
  </conditionalFormatting>
  <conditionalFormatting sqref="C321:Q321">
    <cfRule type="containsText" dxfId="331" priority="2299" operator="containsText" text="낙첨">
      <formula>NOT(ISERROR(SEARCH("낙첨",C321)))</formula>
    </cfRule>
  </conditionalFormatting>
  <conditionalFormatting sqref="C321:Q321">
    <cfRule type="cellIs" dxfId="330" priority="2298" operator="between">
      <formula>0</formula>
      <formula>1</formula>
    </cfRule>
  </conditionalFormatting>
  <conditionalFormatting sqref="C321:Q321">
    <cfRule type="cellIs" dxfId="329" priority="2297" operator="between">
      <formula>0</formula>
      <formula>1</formula>
    </cfRule>
  </conditionalFormatting>
  <conditionalFormatting sqref="C322:Q324">
    <cfRule type="containsText" dxfId="328" priority="2295" operator="containsText" text="실패">
      <formula>NOT(ISERROR(SEARCH("실패",C322)))</formula>
    </cfRule>
    <cfRule type="containsText" dxfId="327" priority="2296" operator="containsText" text="당첨">
      <formula>NOT(ISERROR(SEARCH("당첨",C322)))</formula>
    </cfRule>
  </conditionalFormatting>
  <conditionalFormatting sqref="C322:Q324">
    <cfRule type="containsText" dxfId="326" priority="2294" operator="containsText" text="낙첨">
      <formula>NOT(ISERROR(SEARCH("낙첨",C322)))</formula>
    </cfRule>
  </conditionalFormatting>
  <conditionalFormatting sqref="C322:Q324">
    <cfRule type="cellIs" dxfId="325" priority="2293" operator="between">
      <formula>0</formula>
      <formula>1</formula>
    </cfRule>
  </conditionalFormatting>
  <conditionalFormatting sqref="C322:Q324">
    <cfRule type="cellIs" dxfId="324" priority="2292" operator="between">
      <formula>0</formula>
      <formula>1</formula>
    </cfRule>
  </conditionalFormatting>
  <conditionalFormatting sqref="C325:Q325">
    <cfRule type="containsText" dxfId="323" priority="2290" operator="containsText" text="실패">
      <formula>NOT(ISERROR(SEARCH("실패",C325)))</formula>
    </cfRule>
    <cfRule type="containsText" dxfId="322" priority="2291" operator="containsText" text="당첨">
      <formula>NOT(ISERROR(SEARCH("당첨",C325)))</formula>
    </cfRule>
  </conditionalFormatting>
  <conditionalFormatting sqref="C325:Q325">
    <cfRule type="containsText" dxfId="321" priority="2289" operator="containsText" text="낙첨">
      <formula>NOT(ISERROR(SEARCH("낙첨",C325)))</formula>
    </cfRule>
  </conditionalFormatting>
  <conditionalFormatting sqref="C325:Q325">
    <cfRule type="cellIs" dxfId="320" priority="2288" operator="between">
      <formula>0</formula>
      <formula>1</formula>
    </cfRule>
  </conditionalFormatting>
  <conditionalFormatting sqref="C325:Q325">
    <cfRule type="cellIs" dxfId="319" priority="2287" operator="between">
      <formula>0</formula>
      <formula>1</formula>
    </cfRule>
  </conditionalFormatting>
  <conditionalFormatting sqref="C326:Q328">
    <cfRule type="containsText" dxfId="318" priority="2285" operator="containsText" text="실패">
      <formula>NOT(ISERROR(SEARCH("실패",C326)))</formula>
    </cfRule>
    <cfRule type="containsText" dxfId="317" priority="2286" operator="containsText" text="당첨">
      <formula>NOT(ISERROR(SEARCH("당첨",C326)))</formula>
    </cfRule>
  </conditionalFormatting>
  <conditionalFormatting sqref="C326:Q328">
    <cfRule type="containsText" dxfId="316" priority="2284" operator="containsText" text="낙첨">
      <formula>NOT(ISERROR(SEARCH("낙첨",C326)))</formula>
    </cfRule>
  </conditionalFormatting>
  <conditionalFormatting sqref="C326:Q328">
    <cfRule type="cellIs" dxfId="315" priority="2283" operator="between">
      <formula>0</formula>
      <formula>1</formula>
    </cfRule>
  </conditionalFormatting>
  <conditionalFormatting sqref="C326:Q328">
    <cfRule type="cellIs" dxfId="314" priority="2282" operator="between">
      <formula>0</formula>
      <formula>1</formula>
    </cfRule>
  </conditionalFormatting>
  <conditionalFormatting sqref="C329:Q329">
    <cfRule type="containsText" dxfId="313" priority="2280" operator="containsText" text="실패">
      <formula>NOT(ISERROR(SEARCH("실패",C329)))</formula>
    </cfRule>
    <cfRule type="containsText" dxfId="312" priority="2281" operator="containsText" text="당첨">
      <formula>NOT(ISERROR(SEARCH("당첨",C329)))</formula>
    </cfRule>
  </conditionalFormatting>
  <conditionalFormatting sqref="C329:Q329">
    <cfRule type="containsText" dxfId="311" priority="2279" operator="containsText" text="낙첨">
      <formula>NOT(ISERROR(SEARCH("낙첨",C329)))</formula>
    </cfRule>
  </conditionalFormatting>
  <conditionalFormatting sqref="C329:Q329">
    <cfRule type="cellIs" dxfId="310" priority="2278" operator="between">
      <formula>0</formula>
      <formula>1</formula>
    </cfRule>
  </conditionalFormatting>
  <conditionalFormatting sqref="C329:Q329">
    <cfRule type="cellIs" dxfId="309" priority="2277" operator="between">
      <formula>0</formula>
      <formula>1</formula>
    </cfRule>
  </conditionalFormatting>
  <conditionalFormatting sqref="C330:Q332">
    <cfRule type="containsText" dxfId="308" priority="2275" operator="containsText" text="실패">
      <formula>NOT(ISERROR(SEARCH("실패",C330)))</formula>
    </cfRule>
    <cfRule type="containsText" dxfId="307" priority="2276" operator="containsText" text="당첨">
      <formula>NOT(ISERROR(SEARCH("당첨",C330)))</formula>
    </cfRule>
  </conditionalFormatting>
  <conditionalFormatting sqref="C330:Q332">
    <cfRule type="containsText" dxfId="306" priority="2274" operator="containsText" text="낙첨">
      <formula>NOT(ISERROR(SEARCH("낙첨",C330)))</formula>
    </cfRule>
  </conditionalFormatting>
  <conditionalFormatting sqref="C330:Q332">
    <cfRule type="cellIs" dxfId="305" priority="2273" operator="between">
      <formula>0</formula>
      <formula>1</formula>
    </cfRule>
  </conditionalFormatting>
  <conditionalFormatting sqref="C330:Q332">
    <cfRule type="cellIs" dxfId="304" priority="2272" operator="between">
      <formula>0</formula>
      <formula>1</formula>
    </cfRule>
  </conditionalFormatting>
  <conditionalFormatting sqref="C333:Q333">
    <cfRule type="containsText" dxfId="303" priority="2270" operator="containsText" text="실패">
      <formula>NOT(ISERROR(SEARCH("실패",C333)))</formula>
    </cfRule>
    <cfRule type="containsText" dxfId="302" priority="2271" operator="containsText" text="당첨">
      <formula>NOT(ISERROR(SEARCH("당첨",C333)))</formula>
    </cfRule>
  </conditionalFormatting>
  <conditionalFormatting sqref="C333:Q333">
    <cfRule type="containsText" dxfId="301" priority="2269" operator="containsText" text="낙첨">
      <formula>NOT(ISERROR(SEARCH("낙첨",C333)))</formula>
    </cfRule>
  </conditionalFormatting>
  <conditionalFormatting sqref="C333:Q333">
    <cfRule type="cellIs" dxfId="300" priority="2268" operator="between">
      <formula>0</formula>
      <formula>1</formula>
    </cfRule>
  </conditionalFormatting>
  <conditionalFormatting sqref="C333:Q333">
    <cfRule type="cellIs" dxfId="299" priority="2267" operator="between">
      <formula>0</formula>
      <formula>1</formula>
    </cfRule>
  </conditionalFormatting>
  <conditionalFormatting sqref="C334:Q336">
    <cfRule type="containsText" dxfId="298" priority="2265" operator="containsText" text="실패">
      <formula>NOT(ISERROR(SEARCH("실패",C334)))</formula>
    </cfRule>
    <cfRule type="containsText" dxfId="297" priority="2266" operator="containsText" text="당첨">
      <formula>NOT(ISERROR(SEARCH("당첨",C334)))</formula>
    </cfRule>
  </conditionalFormatting>
  <conditionalFormatting sqref="C334:Q336">
    <cfRule type="containsText" dxfId="296" priority="2264" operator="containsText" text="낙첨">
      <formula>NOT(ISERROR(SEARCH("낙첨",C334)))</formula>
    </cfRule>
  </conditionalFormatting>
  <conditionalFormatting sqref="C334:Q336">
    <cfRule type="cellIs" dxfId="295" priority="2263" operator="between">
      <formula>0</formula>
      <formula>1</formula>
    </cfRule>
  </conditionalFormatting>
  <conditionalFormatting sqref="C334:Q336">
    <cfRule type="cellIs" dxfId="294" priority="2262" operator="between">
      <formula>0</formula>
      <formula>1</formula>
    </cfRule>
  </conditionalFormatting>
  <conditionalFormatting sqref="C337:Q337">
    <cfRule type="containsText" dxfId="293" priority="2260" operator="containsText" text="실패">
      <formula>NOT(ISERROR(SEARCH("실패",C337)))</formula>
    </cfRule>
    <cfRule type="containsText" dxfId="292" priority="2261" operator="containsText" text="당첨">
      <formula>NOT(ISERROR(SEARCH("당첨",C337)))</formula>
    </cfRule>
  </conditionalFormatting>
  <conditionalFormatting sqref="C337:Q337">
    <cfRule type="containsText" dxfId="291" priority="2259" operator="containsText" text="낙첨">
      <formula>NOT(ISERROR(SEARCH("낙첨",C337)))</formula>
    </cfRule>
  </conditionalFormatting>
  <conditionalFormatting sqref="C337:Q337">
    <cfRule type="cellIs" dxfId="290" priority="2258" operator="between">
      <formula>0</formula>
      <formula>1</formula>
    </cfRule>
  </conditionalFormatting>
  <conditionalFormatting sqref="C337:Q337">
    <cfRule type="cellIs" dxfId="289" priority="2257" operator="between">
      <formula>0</formula>
      <formula>1</formula>
    </cfRule>
  </conditionalFormatting>
  <conditionalFormatting sqref="C338:Q340">
    <cfRule type="containsText" dxfId="288" priority="2255" operator="containsText" text="실패">
      <formula>NOT(ISERROR(SEARCH("실패",C338)))</formula>
    </cfRule>
    <cfRule type="containsText" dxfId="287" priority="2256" operator="containsText" text="당첨">
      <formula>NOT(ISERROR(SEARCH("당첨",C338)))</formula>
    </cfRule>
  </conditionalFormatting>
  <conditionalFormatting sqref="C338:Q340">
    <cfRule type="containsText" dxfId="286" priority="2254" operator="containsText" text="낙첨">
      <formula>NOT(ISERROR(SEARCH("낙첨",C338)))</formula>
    </cfRule>
  </conditionalFormatting>
  <conditionalFormatting sqref="C338:Q340">
    <cfRule type="cellIs" dxfId="285" priority="2253" operator="between">
      <formula>0</formula>
      <formula>1</formula>
    </cfRule>
  </conditionalFormatting>
  <conditionalFormatting sqref="C338:Q340">
    <cfRule type="cellIs" dxfId="284" priority="2252" operator="between">
      <formula>0</formula>
      <formula>1</formula>
    </cfRule>
  </conditionalFormatting>
  <conditionalFormatting sqref="C341:Q341">
    <cfRule type="containsText" dxfId="283" priority="2250" operator="containsText" text="실패">
      <formula>NOT(ISERROR(SEARCH("실패",C341)))</formula>
    </cfRule>
    <cfRule type="containsText" dxfId="282" priority="2251" operator="containsText" text="당첨">
      <formula>NOT(ISERROR(SEARCH("당첨",C341)))</formula>
    </cfRule>
  </conditionalFormatting>
  <conditionalFormatting sqref="C341:Q341">
    <cfRule type="containsText" dxfId="281" priority="2249" operator="containsText" text="낙첨">
      <formula>NOT(ISERROR(SEARCH("낙첨",C341)))</formula>
    </cfRule>
  </conditionalFormatting>
  <conditionalFormatting sqref="C341:Q341">
    <cfRule type="cellIs" dxfId="280" priority="2248" operator="between">
      <formula>0</formula>
      <formula>1</formula>
    </cfRule>
  </conditionalFormatting>
  <conditionalFormatting sqref="C341:Q341">
    <cfRule type="cellIs" dxfId="279" priority="2247" operator="between">
      <formula>0</formula>
      <formula>1</formula>
    </cfRule>
  </conditionalFormatting>
  <conditionalFormatting sqref="C342:Q344">
    <cfRule type="containsText" dxfId="278" priority="2245" operator="containsText" text="실패">
      <formula>NOT(ISERROR(SEARCH("실패",C342)))</formula>
    </cfRule>
    <cfRule type="containsText" dxfId="277" priority="2246" operator="containsText" text="당첨">
      <formula>NOT(ISERROR(SEARCH("당첨",C342)))</formula>
    </cfRule>
  </conditionalFormatting>
  <conditionalFormatting sqref="C342:Q344">
    <cfRule type="containsText" dxfId="276" priority="2244" operator="containsText" text="낙첨">
      <formula>NOT(ISERROR(SEARCH("낙첨",C342)))</formula>
    </cfRule>
  </conditionalFormatting>
  <conditionalFormatting sqref="C342:Q344">
    <cfRule type="cellIs" dxfId="275" priority="2243" operator="between">
      <formula>0</formula>
      <formula>1</formula>
    </cfRule>
  </conditionalFormatting>
  <conditionalFormatting sqref="C342:Q344">
    <cfRule type="cellIs" dxfId="274" priority="2242" operator="between">
      <formula>0</formula>
      <formula>1</formula>
    </cfRule>
  </conditionalFormatting>
  <conditionalFormatting sqref="C345:Q345">
    <cfRule type="containsText" dxfId="273" priority="2240" operator="containsText" text="실패">
      <formula>NOT(ISERROR(SEARCH("실패",C345)))</formula>
    </cfRule>
    <cfRule type="containsText" dxfId="272" priority="2241" operator="containsText" text="당첨">
      <formula>NOT(ISERROR(SEARCH("당첨",C345)))</formula>
    </cfRule>
  </conditionalFormatting>
  <conditionalFormatting sqref="C345:Q345">
    <cfRule type="containsText" dxfId="271" priority="2239" operator="containsText" text="낙첨">
      <formula>NOT(ISERROR(SEARCH("낙첨",C345)))</formula>
    </cfRule>
  </conditionalFormatting>
  <conditionalFormatting sqref="C345:Q345">
    <cfRule type="cellIs" dxfId="270" priority="2238" operator="between">
      <formula>0</formula>
      <formula>1</formula>
    </cfRule>
  </conditionalFormatting>
  <conditionalFormatting sqref="C345:Q345">
    <cfRule type="cellIs" dxfId="269" priority="2237" operator="between">
      <formula>0</formula>
      <formula>1</formula>
    </cfRule>
  </conditionalFormatting>
  <conditionalFormatting sqref="C346:Q348">
    <cfRule type="containsText" dxfId="268" priority="2235" operator="containsText" text="실패">
      <formula>NOT(ISERROR(SEARCH("실패",C346)))</formula>
    </cfRule>
    <cfRule type="containsText" dxfId="267" priority="2236" operator="containsText" text="당첨">
      <formula>NOT(ISERROR(SEARCH("당첨",C346)))</formula>
    </cfRule>
  </conditionalFormatting>
  <conditionalFormatting sqref="C346:Q348">
    <cfRule type="containsText" dxfId="266" priority="2234" operator="containsText" text="낙첨">
      <formula>NOT(ISERROR(SEARCH("낙첨",C346)))</formula>
    </cfRule>
  </conditionalFormatting>
  <conditionalFormatting sqref="C346:Q348">
    <cfRule type="cellIs" dxfId="265" priority="2233" operator="between">
      <formula>0</formula>
      <formula>1</formula>
    </cfRule>
  </conditionalFormatting>
  <conditionalFormatting sqref="C346:Q348">
    <cfRule type="cellIs" dxfId="264" priority="2232" operator="between">
      <formula>0</formula>
      <formula>1</formula>
    </cfRule>
  </conditionalFormatting>
  <conditionalFormatting sqref="C349:Q349">
    <cfRule type="containsText" dxfId="263" priority="2230" operator="containsText" text="실패">
      <formula>NOT(ISERROR(SEARCH("실패",C349)))</formula>
    </cfRule>
    <cfRule type="containsText" dxfId="262" priority="2231" operator="containsText" text="당첨">
      <formula>NOT(ISERROR(SEARCH("당첨",C349)))</formula>
    </cfRule>
  </conditionalFormatting>
  <conditionalFormatting sqref="C349:Q349">
    <cfRule type="containsText" dxfId="261" priority="2229" operator="containsText" text="낙첨">
      <formula>NOT(ISERROR(SEARCH("낙첨",C349)))</formula>
    </cfRule>
  </conditionalFormatting>
  <conditionalFormatting sqref="C349:Q349">
    <cfRule type="cellIs" dxfId="260" priority="2228" operator="between">
      <formula>0</formula>
      <formula>1</formula>
    </cfRule>
  </conditionalFormatting>
  <conditionalFormatting sqref="C349:Q349">
    <cfRule type="cellIs" dxfId="259" priority="2227" operator="between">
      <formula>0</formula>
      <formula>1</formula>
    </cfRule>
  </conditionalFormatting>
  <conditionalFormatting sqref="C350:Q352">
    <cfRule type="containsText" dxfId="258" priority="2225" operator="containsText" text="실패">
      <formula>NOT(ISERROR(SEARCH("실패",C350)))</formula>
    </cfRule>
    <cfRule type="containsText" dxfId="257" priority="2226" operator="containsText" text="당첨">
      <formula>NOT(ISERROR(SEARCH("당첨",C350)))</formula>
    </cfRule>
  </conditionalFormatting>
  <conditionalFormatting sqref="C350:Q352">
    <cfRule type="containsText" dxfId="256" priority="2224" operator="containsText" text="낙첨">
      <formula>NOT(ISERROR(SEARCH("낙첨",C350)))</formula>
    </cfRule>
  </conditionalFormatting>
  <conditionalFormatting sqref="C350:Q352">
    <cfRule type="cellIs" dxfId="255" priority="2223" operator="between">
      <formula>0</formula>
      <formula>1</formula>
    </cfRule>
  </conditionalFormatting>
  <conditionalFormatting sqref="C350:Q352">
    <cfRule type="cellIs" dxfId="254" priority="2222" operator="between">
      <formula>0</formula>
      <formula>1</formula>
    </cfRule>
  </conditionalFormatting>
  <conditionalFormatting sqref="C353:Q353">
    <cfRule type="containsText" dxfId="253" priority="2220" operator="containsText" text="실패">
      <formula>NOT(ISERROR(SEARCH("실패",C353)))</formula>
    </cfRule>
    <cfRule type="containsText" dxfId="252" priority="2221" operator="containsText" text="당첨">
      <formula>NOT(ISERROR(SEARCH("당첨",C353)))</formula>
    </cfRule>
  </conditionalFormatting>
  <conditionalFormatting sqref="C353:Q353">
    <cfRule type="containsText" dxfId="251" priority="2219" operator="containsText" text="낙첨">
      <formula>NOT(ISERROR(SEARCH("낙첨",C353)))</formula>
    </cfRule>
  </conditionalFormatting>
  <conditionalFormatting sqref="C353:Q353">
    <cfRule type="cellIs" dxfId="250" priority="2218" operator="between">
      <formula>0</formula>
      <formula>1</formula>
    </cfRule>
  </conditionalFormatting>
  <conditionalFormatting sqref="C353:Q353">
    <cfRule type="cellIs" dxfId="249" priority="2217" operator="between">
      <formula>0</formula>
      <formula>1</formula>
    </cfRule>
  </conditionalFormatting>
  <conditionalFormatting sqref="C354:Q356">
    <cfRule type="containsText" dxfId="248" priority="2215" operator="containsText" text="실패">
      <formula>NOT(ISERROR(SEARCH("실패",C354)))</formula>
    </cfRule>
    <cfRule type="containsText" dxfId="247" priority="2216" operator="containsText" text="당첨">
      <formula>NOT(ISERROR(SEARCH("당첨",C354)))</formula>
    </cfRule>
  </conditionalFormatting>
  <conditionalFormatting sqref="C354:Q356">
    <cfRule type="containsText" dxfId="246" priority="2214" operator="containsText" text="낙첨">
      <formula>NOT(ISERROR(SEARCH("낙첨",C354)))</formula>
    </cfRule>
  </conditionalFormatting>
  <conditionalFormatting sqref="C354:Q356">
    <cfRule type="cellIs" dxfId="245" priority="2213" operator="between">
      <formula>0</formula>
      <formula>1</formula>
    </cfRule>
  </conditionalFormatting>
  <conditionalFormatting sqref="C354:Q356">
    <cfRule type="cellIs" dxfId="244" priority="2212" operator="between">
      <formula>0</formula>
      <formula>1</formula>
    </cfRule>
  </conditionalFormatting>
  <conditionalFormatting sqref="C357:Q357">
    <cfRule type="containsText" dxfId="243" priority="2210" operator="containsText" text="실패">
      <formula>NOT(ISERROR(SEARCH("실패",C357)))</formula>
    </cfRule>
    <cfRule type="containsText" dxfId="242" priority="2211" operator="containsText" text="당첨">
      <formula>NOT(ISERROR(SEARCH("당첨",C357)))</formula>
    </cfRule>
  </conditionalFormatting>
  <conditionalFormatting sqref="C357:Q357">
    <cfRule type="containsText" dxfId="241" priority="2209" operator="containsText" text="낙첨">
      <formula>NOT(ISERROR(SEARCH("낙첨",C357)))</formula>
    </cfRule>
  </conditionalFormatting>
  <conditionalFormatting sqref="C357:Q357">
    <cfRule type="cellIs" dxfId="240" priority="2208" operator="between">
      <formula>0</formula>
      <formula>1</formula>
    </cfRule>
  </conditionalFormatting>
  <conditionalFormatting sqref="C357:Q357">
    <cfRule type="cellIs" dxfId="239" priority="2207" operator="between">
      <formula>0</formula>
      <formula>1</formula>
    </cfRule>
  </conditionalFormatting>
  <conditionalFormatting sqref="C358:Q360">
    <cfRule type="containsText" dxfId="238" priority="2205" operator="containsText" text="실패">
      <formula>NOT(ISERROR(SEARCH("실패",C358)))</formula>
    </cfRule>
    <cfRule type="containsText" dxfId="237" priority="2206" operator="containsText" text="당첨">
      <formula>NOT(ISERROR(SEARCH("당첨",C358)))</formula>
    </cfRule>
  </conditionalFormatting>
  <conditionalFormatting sqref="C358:Q360">
    <cfRule type="containsText" dxfId="236" priority="2204" operator="containsText" text="낙첨">
      <formula>NOT(ISERROR(SEARCH("낙첨",C358)))</formula>
    </cfRule>
  </conditionalFormatting>
  <conditionalFormatting sqref="C358:Q360">
    <cfRule type="cellIs" dxfId="235" priority="2203" operator="between">
      <formula>0</formula>
      <formula>1</formula>
    </cfRule>
  </conditionalFormatting>
  <conditionalFormatting sqref="C358:Q360">
    <cfRule type="cellIs" dxfId="234" priority="2202" operator="between">
      <formula>0</formula>
      <formula>1</formula>
    </cfRule>
  </conditionalFormatting>
  <conditionalFormatting sqref="C361:Q361">
    <cfRule type="containsText" dxfId="233" priority="2200" operator="containsText" text="실패">
      <formula>NOT(ISERROR(SEARCH("실패",C361)))</formula>
    </cfRule>
    <cfRule type="containsText" dxfId="232" priority="2201" operator="containsText" text="당첨">
      <formula>NOT(ISERROR(SEARCH("당첨",C361)))</formula>
    </cfRule>
  </conditionalFormatting>
  <conditionalFormatting sqref="C361:Q361">
    <cfRule type="containsText" dxfId="231" priority="2199" operator="containsText" text="낙첨">
      <formula>NOT(ISERROR(SEARCH("낙첨",C361)))</formula>
    </cfRule>
  </conditionalFormatting>
  <conditionalFormatting sqref="C361:Q361">
    <cfRule type="cellIs" dxfId="230" priority="2198" operator="between">
      <formula>0</formula>
      <formula>1</formula>
    </cfRule>
  </conditionalFormatting>
  <conditionalFormatting sqref="C361:Q361">
    <cfRule type="cellIs" dxfId="229" priority="2197" operator="between">
      <formula>0</formula>
      <formula>1</formula>
    </cfRule>
  </conditionalFormatting>
  <conditionalFormatting sqref="C362:Q364">
    <cfRule type="containsText" dxfId="228" priority="2195" operator="containsText" text="실패">
      <formula>NOT(ISERROR(SEARCH("실패",C362)))</formula>
    </cfRule>
    <cfRule type="containsText" dxfId="227" priority="2196" operator="containsText" text="당첨">
      <formula>NOT(ISERROR(SEARCH("당첨",C362)))</formula>
    </cfRule>
  </conditionalFormatting>
  <conditionalFormatting sqref="C362:Q364">
    <cfRule type="containsText" dxfId="226" priority="2194" operator="containsText" text="낙첨">
      <formula>NOT(ISERROR(SEARCH("낙첨",C362)))</formula>
    </cfRule>
  </conditionalFormatting>
  <conditionalFormatting sqref="C362:Q364">
    <cfRule type="cellIs" dxfId="225" priority="2193" operator="between">
      <formula>0</formula>
      <formula>1</formula>
    </cfRule>
  </conditionalFormatting>
  <conditionalFormatting sqref="C362:Q364">
    <cfRule type="cellIs" dxfId="224" priority="2192" operator="between">
      <formula>0</formula>
      <formula>1</formula>
    </cfRule>
  </conditionalFormatting>
  <conditionalFormatting sqref="C365:Q365">
    <cfRule type="containsText" dxfId="223" priority="2190" operator="containsText" text="실패">
      <formula>NOT(ISERROR(SEARCH("실패",C365)))</formula>
    </cfRule>
    <cfRule type="containsText" dxfId="222" priority="2191" operator="containsText" text="당첨">
      <formula>NOT(ISERROR(SEARCH("당첨",C365)))</formula>
    </cfRule>
  </conditionalFormatting>
  <conditionalFormatting sqref="C365:Q365">
    <cfRule type="containsText" dxfId="221" priority="2189" operator="containsText" text="낙첨">
      <formula>NOT(ISERROR(SEARCH("낙첨",C365)))</formula>
    </cfRule>
  </conditionalFormatting>
  <conditionalFormatting sqref="C365:Q365">
    <cfRule type="cellIs" dxfId="220" priority="2188" operator="between">
      <formula>0</formula>
      <formula>1</formula>
    </cfRule>
  </conditionalFormatting>
  <conditionalFormatting sqref="C365:Q365">
    <cfRule type="cellIs" dxfId="219" priority="2187" operator="between">
      <formula>0</formula>
      <formula>1</formula>
    </cfRule>
  </conditionalFormatting>
  <conditionalFormatting sqref="C366:Q368">
    <cfRule type="containsText" dxfId="218" priority="2185" operator="containsText" text="실패">
      <formula>NOT(ISERROR(SEARCH("실패",C366)))</formula>
    </cfRule>
    <cfRule type="containsText" dxfId="217" priority="2186" operator="containsText" text="당첨">
      <formula>NOT(ISERROR(SEARCH("당첨",C366)))</formula>
    </cfRule>
  </conditionalFormatting>
  <conditionalFormatting sqref="C366:Q368">
    <cfRule type="containsText" dxfId="216" priority="2184" operator="containsText" text="낙첨">
      <formula>NOT(ISERROR(SEARCH("낙첨",C366)))</formula>
    </cfRule>
  </conditionalFormatting>
  <conditionalFormatting sqref="C366:Q368">
    <cfRule type="cellIs" dxfId="215" priority="2183" operator="between">
      <formula>0</formula>
      <formula>1</formula>
    </cfRule>
  </conditionalFormatting>
  <conditionalFormatting sqref="C366:Q368">
    <cfRule type="cellIs" dxfId="214" priority="2182" operator="between">
      <formula>0</formula>
      <formula>1</formula>
    </cfRule>
  </conditionalFormatting>
  <conditionalFormatting sqref="C369:Q369">
    <cfRule type="containsText" dxfId="213" priority="2180" operator="containsText" text="실패">
      <formula>NOT(ISERROR(SEARCH("실패",C369)))</formula>
    </cfRule>
    <cfRule type="containsText" dxfId="212" priority="2181" operator="containsText" text="당첨">
      <formula>NOT(ISERROR(SEARCH("당첨",C369)))</formula>
    </cfRule>
  </conditionalFormatting>
  <conditionalFormatting sqref="C369:Q369">
    <cfRule type="containsText" dxfId="211" priority="2179" operator="containsText" text="낙첨">
      <formula>NOT(ISERROR(SEARCH("낙첨",C369)))</formula>
    </cfRule>
  </conditionalFormatting>
  <conditionalFormatting sqref="C369:Q369">
    <cfRule type="cellIs" dxfId="210" priority="2178" operator="between">
      <formula>0</formula>
      <formula>1</formula>
    </cfRule>
  </conditionalFormatting>
  <conditionalFormatting sqref="C369:Q369">
    <cfRule type="cellIs" dxfId="209" priority="2177" operator="between">
      <formula>0</formula>
      <formula>1</formula>
    </cfRule>
  </conditionalFormatting>
  <conditionalFormatting sqref="C370:Q372">
    <cfRule type="containsText" dxfId="208" priority="2175" operator="containsText" text="실패">
      <formula>NOT(ISERROR(SEARCH("실패",C370)))</formula>
    </cfRule>
    <cfRule type="containsText" dxfId="207" priority="2176" operator="containsText" text="당첨">
      <formula>NOT(ISERROR(SEARCH("당첨",C370)))</formula>
    </cfRule>
  </conditionalFormatting>
  <conditionalFormatting sqref="C370:Q372">
    <cfRule type="containsText" dxfId="206" priority="2174" operator="containsText" text="낙첨">
      <formula>NOT(ISERROR(SEARCH("낙첨",C370)))</formula>
    </cfRule>
  </conditionalFormatting>
  <conditionalFormatting sqref="C370:Q372">
    <cfRule type="cellIs" dxfId="205" priority="2173" operator="between">
      <formula>0</formula>
      <formula>1</formula>
    </cfRule>
  </conditionalFormatting>
  <conditionalFormatting sqref="C370:Q372">
    <cfRule type="cellIs" dxfId="204" priority="2172" operator="between">
      <formula>0</formula>
      <formula>1</formula>
    </cfRule>
  </conditionalFormatting>
  <conditionalFormatting sqref="C373:Q373">
    <cfRule type="containsText" dxfId="203" priority="2170" operator="containsText" text="실패">
      <formula>NOT(ISERROR(SEARCH("실패",C373)))</formula>
    </cfRule>
    <cfRule type="containsText" dxfId="202" priority="2171" operator="containsText" text="당첨">
      <formula>NOT(ISERROR(SEARCH("당첨",C373)))</formula>
    </cfRule>
  </conditionalFormatting>
  <conditionalFormatting sqref="C373:Q373">
    <cfRule type="containsText" dxfId="201" priority="2169" operator="containsText" text="낙첨">
      <formula>NOT(ISERROR(SEARCH("낙첨",C373)))</formula>
    </cfRule>
  </conditionalFormatting>
  <conditionalFormatting sqref="C373:Q373">
    <cfRule type="cellIs" dxfId="200" priority="2168" operator="between">
      <formula>0</formula>
      <formula>1</formula>
    </cfRule>
  </conditionalFormatting>
  <conditionalFormatting sqref="C373:Q373">
    <cfRule type="cellIs" dxfId="199" priority="2167" operator="between">
      <formula>0</formula>
      <formula>1</formula>
    </cfRule>
  </conditionalFormatting>
  <conditionalFormatting sqref="C374:Q376">
    <cfRule type="containsText" dxfId="198" priority="2165" operator="containsText" text="실패">
      <formula>NOT(ISERROR(SEARCH("실패",C374)))</formula>
    </cfRule>
    <cfRule type="containsText" dxfId="197" priority="2166" operator="containsText" text="당첨">
      <formula>NOT(ISERROR(SEARCH("당첨",C374)))</formula>
    </cfRule>
  </conditionalFormatting>
  <conditionalFormatting sqref="C374:Q376">
    <cfRule type="containsText" dxfId="196" priority="2164" operator="containsText" text="낙첨">
      <formula>NOT(ISERROR(SEARCH("낙첨",C374)))</formula>
    </cfRule>
  </conditionalFormatting>
  <conditionalFormatting sqref="C374:Q376">
    <cfRule type="cellIs" dxfId="195" priority="2163" operator="between">
      <formula>0</formula>
      <formula>1</formula>
    </cfRule>
  </conditionalFormatting>
  <conditionalFormatting sqref="C374:Q376">
    <cfRule type="cellIs" dxfId="194" priority="2162" operator="between">
      <formula>0</formula>
      <formula>1</formula>
    </cfRule>
  </conditionalFormatting>
  <conditionalFormatting sqref="C377:Q377">
    <cfRule type="containsText" dxfId="193" priority="2160" operator="containsText" text="실패">
      <formula>NOT(ISERROR(SEARCH("실패",C377)))</formula>
    </cfRule>
    <cfRule type="containsText" dxfId="192" priority="2161" operator="containsText" text="당첨">
      <formula>NOT(ISERROR(SEARCH("당첨",C377)))</formula>
    </cfRule>
  </conditionalFormatting>
  <conditionalFormatting sqref="C377:Q377">
    <cfRule type="containsText" dxfId="191" priority="2159" operator="containsText" text="낙첨">
      <formula>NOT(ISERROR(SEARCH("낙첨",C377)))</formula>
    </cfRule>
  </conditionalFormatting>
  <conditionalFormatting sqref="C377:Q377">
    <cfRule type="cellIs" dxfId="190" priority="2158" operator="between">
      <formula>0</formula>
      <formula>1</formula>
    </cfRule>
  </conditionalFormatting>
  <conditionalFormatting sqref="C377:Q377">
    <cfRule type="cellIs" dxfId="189" priority="2157" operator="between">
      <formula>0</formula>
      <formula>1</formula>
    </cfRule>
  </conditionalFormatting>
  <conditionalFormatting sqref="C378:Q380">
    <cfRule type="containsText" dxfId="188" priority="2155" operator="containsText" text="실패">
      <formula>NOT(ISERROR(SEARCH("실패",C378)))</formula>
    </cfRule>
    <cfRule type="containsText" dxfId="187" priority="2156" operator="containsText" text="당첨">
      <formula>NOT(ISERROR(SEARCH("당첨",C378)))</formula>
    </cfRule>
  </conditionalFormatting>
  <conditionalFormatting sqref="C378:Q380">
    <cfRule type="containsText" dxfId="186" priority="2154" operator="containsText" text="낙첨">
      <formula>NOT(ISERROR(SEARCH("낙첨",C378)))</formula>
    </cfRule>
  </conditionalFormatting>
  <conditionalFormatting sqref="C378:Q380">
    <cfRule type="cellIs" dxfId="185" priority="2153" operator="between">
      <formula>0</formula>
      <formula>1</formula>
    </cfRule>
  </conditionalFormatting>
  <conditionalFormatting sqref="C378:Q380">
    <cfRule type="cellIs" dxfId="184" priority="2152" operator="between">
      <formula>0</formula>
      <formula>1</formula>
    </cfRule>
  </conditionalFormatting>
  <conditionalFormatting sqref="C381:Q381">
    <cfRule type="containsText" dxfId="183" priority="2150" operator="containsText" text="실패">
      <formula>NOT(ISERROR(SEARCH("실패",C381)))</formula>
    </cfRule>
    <cfRule type="containsText" dxfId="182" priority="2151" operator="containsText" text="당첨">
      <formula>NOT(ISERROR(SEARCH("당첨",C381)))</formula>
    </cfRule>
  </conditionalFormatting>
  <conditionalFormatting sqref="C381:Q381">
    <cfRule type="containsText" dxfId="181" priority="2149" operator="containsText" text="낙첨">
      <formula>NOT(ISERROR(SEARCH("낙첨",C381)))</formula>
    </cfRule>
  </conditionalFormatting>
  <conditionalFormatting sqref="C381:Q381">
    <cfRule type="cellIs" dxfId="180" priority="2148" operator="between">
      <formula>0</formula>
      <formula>1</formula>
    </cfRule>
  </conditionalFormatting>
  <conditionalFormatting sqref="C381:Q381">
    <cfRule type="cellIs" dxfId="179" priority="2147" operator="between">
      <formula>0</formula>
      <formula>1</formula>
    </cfRule>
  </conditionalFormatting>
  <conditionalFormatting sqref="C382:Q384">
    <cfRule type="containsText" dxfId="178" priority="2145" operator="containsText" text="실패">
      <formula>NOT(ISERROR(SEARCH("실패",C382)))</formula>
    </cfRule>
    <cfRule type="containsText" dxfId="177" priority="2146" operator="containsText" text="당첨">
      <formula>NOT(ISERROR(SEARCH("당첨",C382)))</formula>
    </cfRule>
  </conditionalFormatting>
  <conditionalFormatting sqref="C382:Q384">
    <cfRule type="containsText" dxfId="176" priority="2144" operator="containsText" text="낙첨">
      <formula>NOT(ISERROR(SEARCH("낙첨",C382)))</formula>
    </cfRule>
  </conditionalFormatting>
  <conditionalFormatting sqref="C382:Q384">
    <cfRule type="cellIs" dxfId="175" priority="2143" operator="between">
      <formula>0</formula>
      <formula>1</formula>
    </cfRule>
  </conditionalFormatting>
  <conditionalFormatting sqref="C382:Q384">
    <cfRule type="cellIs" dxfId="174" priority="2142" operator="between">
      <formula>0</formula>
      <formula>1</formula>
    </cfRule>
  </conditionalFormatting>
  <conditionalFormatting sqref="C385:Q385">
    <cfRule type="containsText" dxfId="173" priority="2140" operator="containsText" text="실패">
      <formula>NOT(ISERROR(SEARCH("실패",C385)))</formula>
    </cfRule>
    <cfRule type="containsText" dxfId="172" priority="2141" operator="containsText" text="당첨">
      <formula>NOT(ISERROR(SEARCH("당첨",C385)))</formula>
    </cfRule>
  </conditionalFormatting>
  <conditionalFormatting sqref="C385:Q385">
    <cfRule type="containsText" dxfId="171" priority="2139" operator="containsText" text="낙첨">
      <formula>NOT(ISERROR(SEARCH("낙첨",C385)))</formula>
    </cfRule>
  </conditionalFormatting>
  <conditionalFormatting sqref="C385:Q385">
    <cfRule type="cellIs" dxfId="170" priority="2138" operator="between">
      <formula>0</formula>
      <formula>1</formula>
    </cfRule>
  </conditionalFormatting>
  <conditionalFormatting sqref="C385:Q385">
    <cfRule type="cellIs" dxfId="169" priority="2137" operator="between">
      <formula>0</formula>
      <formula>1</formula>
    </cfRule>
  </conditionalFormatting>
  <conditionalFormatting sqref="C386:Q388">
    <cfRule type="containsText" dxfId="168" priority="2135" operator="containsText" text="실패">
      <formula>NOT(ISERROR(SEARCH("실패",C386)))</formula>
    </cfRule>
    <cfRule type="containsText" dxfId="167" priority="2136" operator="containsText" text="당첨">
      <formula>NOT(ISERROR(SEARCH("당첨",C386)))</formula>
    </cfRule>
  </conditionalFormatting>
  <conditionalFormatting sqref="C386:Q388">
    <cfRule type="containsText" dxfId="166" priority="2134" operator="containsText" text="낙첨">
      <formula>NOT(ISERROR(SEARCH("낙첨",C386)))</formula>
    </cfRule>
  </conditionalFormatting>
  <conditionalFormatting sqref="C386:Q388">
    <cfRule type="cellIs" dxfId="165" priority="2133" operator="between">
      <formula>0</formula>
      <formula>1</formula>
    </cfRule>
  </conditionalFormatting>
  <conditionalFormatting sqref="C386:Q388">
    <cfRule type="cellIs" dxfId="164" priority="2132" operator="between">
      <formula>0</formula>
      <formula>1</formula>
    </cfRule>
  </conditionalFormatting>
  <conditionalFormatting sqref="C389:Q389">
    <cfRule type="containsText" dxfId="163" priority="2130" operator="containsText" text="실패">
      <formula>NOT(ISERROR(SEARCH("실패",C389)))</formula>
    </cfRule>
    <cfRule type="containsText" dxfId="162" priority="2131" operator="containsText" text="당첨">
      <formula>NOT(ISERROR(SEARCH("당첨",C389)))</formula>
    </cfRule>
  </conditionalFormatting>
  <conditionalFormatting sqref="C389:Q389">
    <cfRule type="containsText" dxfId="161" priority="2129" operator="containsText" text="낙첨">
      <formula>NOT(ISERROR(SEARCH("낙첨",C389)))</formula>
    </cfRule>
  </conditionalFormatting>
  <conditionalFormatting sqref="C389:Q389">
    <cfRule type="cellIs" dxfId="160" priority="2128" operator="between">
      <formula>0</formula>
      <formula>1</formula>
    </cfRule>
  </conditionalFormatting>
  <conditionalFormatting sqref="C389:Q389">
    <cfRule type="cellIs" dxfId="159" priority="2127" operator="between">
      <formula>0</formula>
      <formula>1</formula>
    </cfRule>
  </conditionalFormatting>
  <conditionalFormatting sqref="C390:Q392">
    <cfRule type="containsText" dxfId="158" priority="2125" operator="containsText" text="실패">
      <formula>NOT(ISERROR(SEARCH("실패",C390)))</formula>
    </cfRule>
    <cfRule type="containsText" dxfId="157" priority="2126" operator="containsText" text="당첨">
      <formula>NOT(ISERROR(SEARCH("당첨",C390)))</formula>
    </cfRule>
  </conditionalFormatting>
  <conditionalFormatting sqref="C390:Q392">
    <cfRule type="containsText" dxfId="156" priority="2124" operator="containsText" text="낙첨">
      <formula>NOT(ISERROR(SEARCH("낙첨",C390)))</formula>
    </cfRule>
  </conditionalFormatting>
  <conditionalFormatting sqref="C390:Q392">
    <cfRule type="cellIs" dxfId="155" priority="2123" operator="between">
      <formula>0</formula>
      <formula>1</formula>
    </cfRule>
  </conditionalFormatting>
  <conditionalFormatting sqref="C390:Q392">
    <cfRule type="cellIs" dxfId="154" priority="2122" operator="between">
      <formula>0</formula>
      <formula>1</formula>
    </cfRule>
  </conditionalFormatting>
  <conditionalFormatting sqref="C393:Q393">
    <cfRule type="containsText" dxfId="153" priority="2120" operator="containsText" text="실패">
      <formula>NOT(ISERROR(SEARCH("실패",C393)))</formula>
    </cfRule>
    <cfRule type="containsText" dxfId="152" priority="2121" operator="containsText" text="당첨">
      <formula>NOT(ISERROR(SEARCH("당첨",C393)))</formula>
    </cfRule>
  </conditionalFormatting>
  <conditionalFormatting sqref="C393:Q393">
    <cfRule type="containsText" dxfId="151" priority="2119" operator="containsText" text="낙첨">
      <formula>NOT(ISERROR(SEARCH("낙첨",C393)))</formula>
    </cfRule>
  </conditionalFormatting>
  <conditionalFormatting sqref="C393:Q393">
    <cfRule type="cellIs" dxfId="150" priority="2118" operator="between">
      <formula>0</formula>
      <formula>1</formula>
    </cfRule>
  </conditionalFormatting>
  <conditionalFormatting sqref="C393:Q393">
    <cfRule type="cellIs" dxfId="149" priority="2117" operator="between">
      <formula>0</formula>
      <formula>1</formula>
    </cfRule>
  </conditionalFormatting>
  <conditionalFormatting sqref="C394:Q396">
    <cfRule type="containsText" dxfId="148" priority="2115" operator="containsText" text="실패">
      <formula>NOT(ISERROR(SEARCH("실패",C394)))</formula>
    </cfRule>
    <cfRule type="containsText" dxfId="147" priority="2116" operator="containsText" text="당첨">
      <formula>NOT(ISERROR(SEARCH("당첨",C394)))</formula>
    </cfRule>
  </conditionalFormatting>
  <conditionalFormatting sqref="C394:Q396">
    <cfRule type="containsText" dxfId="146" priority="2114" operator="containsText" text="낙첨">
      <formula>NOT(ISERROR(SEARCH("낙첨",C394)))</formula>
    </cfRule>
  </conditionalFormatting>
  <conditionalFormatting sqref="C394:Q396">
    <cfRule type="cellIs" dxfId="145" priority="2113" operator="between">
      <formula>0</formula>
      <formula>1</formula>
    </cfRule>
  </conditionalFormatting>
  <conditionalFormatting sqref="C394:Q396">
    <cfRule type="cellIs" dxfId="144" priority="2112" operator="between">
      <formula>0</formula>
      <formula>1</formula>
    </cfRule>
  </conditionalFormatting>
  <conditionalFormatting sqref="C397:Q397">
    <cfRule type="containsText" dxfId="143" priority="2110" operator="containsText" text="실패">
      <formula>NOT(ISERROR(SEARCH("실패",C397)))</formula>
    </cfRule>
    <cfRule type="containsText" dxfId="142" priority="2111" operator="containsText" text="당첨">
      <formula>NOT(ISERROR(SEARCH("당첨",C397)))</formula>
    </cfRule>
  </conditionalFormatting>
  <conditionalFormatting sqref="C397:Q397">
    <cfRule type="containsText" dxfId="141" priority="2109" operator="containsText" text="낙첨">
      <formula>NOT(ISERROR(SEARCH("낙첨",C397)))</formula>
    </cfRule>
  </conditionalFormatting>
  <conditionalFormatting sqref="C397:Q397">
    <cfRule type="cellIs" dxfId="140" priority="2108" operator="between">
      <formula>0</formula>
      <formula>1</formula>
    </cfRule>
  </conditionalFormatting>
  <conditionalFormatting sqref="C397:Q397">
    <cfRule type="cellIs" dxfId="139" priority="2107" operator="between">
      <formula>0</formula>
      <formula>1</formula>
    </cfRule>
  </conditionalFormatting>
  <conditionalFormatting sqref="C398:Q400">
    <cfRule type="containsText" dxfId="138" priority="2105" operator="containsText" text="실패">
      <formula>NOT(ISERROR(SEARCH("실패",C398)))</formula>
    </cfRule>
    <cfRule type="containsText" dxfId="137" priority="2106" operator="containsText" text="당첨">
      <formula>NOT(ISERROR(SEARCH("당첨",C398)))</formula>
    </cfRule>
  </conditionalFormatting>
  <conditionalFormatting sqref="C398:Q400">
    <cfRule type="containsText" dxfId="136" priority="2104" operator="containsText" text="낙첨">
      <formula>NOT(ISERROR(SEARCH("낙첨",C398)))</formula>
    </cfRule>
  </conditionalFormatting>
  <conditionalFormatting sqref="C398:Q400">
    <cfRule type="cellIs" dxfId="135" priority="2103" operator="between">
      <formula>0</formula>
      <formula>1</formula>
    </cfRule>
  </conditionalFormatting>
  <conditionalFormatting sqref="C398:Q400">
    <cfRule type="cellIs" dxfId="134" priority="2102" operator="between">
      <formula>0</formula>
      <formula>1</formula>
    </cfRule>
  </conditionalFormatting>
  <conditionalFormatting sqref="C401:Q401">
    <cfRule type="containsText" dxfId="133" priority="2100" operator="containsText" text="실패">
      <formula>NOT(ISERROR(SEARCH("실패",C401)))</formula>
    </cfRule>
    <cfRule type="containsText" dxfId="132" priority="2101" operator="containsText" text="당첨">
      <formula>NOT(ISERROR(SEARCH("당첨",C401)))</formula>
    </cfRule>
  </conditionalFormatting>
  <conditionalFormatting sqref="C401:Q401">
    <cfRule type="containsText" dxfId="131" priority="2099" operator="containsText" text="낙첨">
      <formula>NOT(ISERROR(SEARCH("낙첨",C401)))</formula>
    </cfRule>
  </conditionalFormatting>
  <conditionalFormatting sqref="C401:Q401">
    <cfRule type="cellIs" dxfId="130" priority="2098" operator="between">
      <formula>0</formula>
      <formula>1</formula>
    </cfRule>
  </conditionalFormatting>
  <conditionalFormatting sqref="C401:Q401">
    <cfRule type="cellIs" dxfId="129" priority="2097" operator="between">
      <formula>0</formula>
      <formula>1</formula>
    </cfRule>
  </conditionalFormatting>
  <conditionalFormatting sqref="C402:Q404">
    <cfRule type="containsText" dxfId="128" priority="2095" operator="containsText" text="실패">
      <formula>NOT(ISERROR(SEARCH("실패",C402)))</formula>
    </cfRule>
    <cfRule type="containsText" dxfId="127" priority="2096" operator="containsText" text="당첨">
      <formula>NOT(ISERROR(SEARCH("당첨",C402)))</formula>
    </cfRule>
  </conditionalFormatting>
  <conditionalFormatting sqref="C402:Q404">
    <cfRule type="containsText" dxfId="126" priority="2094" operator="containsText" text="낙첨">
      <formula>NOT(ISERROR(SEARCH("낙첨",C402)))</formula>
    </cfRule>
  </conditionalFormatting>
  <conditionalFormatting sqref="C402:Q404">
    <cfRule type="cellIs" dxfId="125" priority="2093" operator="between">
      <formula>0</formula>
      <formula>1</formula>
    </cfRule>
  </conditionalFormatting>
  <conditionalFormatting sqref="C402:Q404">
    <cfRule type="cellIs" dxfId="124" priority="2092" operator="between">
      <formula>0</formula>
      <formula>1</formula>
    </cfRule>
  </conditionalFormatting>
  <conditionalFormatting sqref="C405:Q405">
    <cfRule type="containsText" dxfId="123" priority="2090" operator="containsText" text="실패">
      <formula>NOT(ISERROR(SEARCH("실패",C405)))</formula>
    </cfRule>
    <cfRule type="containsText" dxfId="122" priority="2091" operator="containsText" text="당첨">
      <formula>NOT(ISERROR(SEARCH("당첨",C405)))</formula>
    </cfRule>
  </conditionalFormatting>
  <conditionalFormatting sqref="C405:Q405">
    <cfRule type="containsText" dxfId="121" priority="2089" operator="containsText" text="낙첨">
      <formula>NOT(ISERROR(SEARCH("낙첨",C405)))</formula>
    </cfRule>
  </conditionalFormatting>
  <conditionalFormatting sqref="C405:Q405">
    <cfRule type="cellIs" dxfId="120" priority="2088" operator="between">
      <formula>0</formula>
      <formula>1</formula>
    </cfRule>
  </conditionalFormatting>
  <conditionalFormatting sqref="C405:Q405">
    <cfRule type="cellIs" dxfId="119" priority="2087" operator="between">
      <formula>0</formula>
      <formula>1</formula>
    </cfRule>
  </conditionalFormatting>
  <conditionalFormatting sqref="C406:Q408">
    <cfRule type="containsText" dxfId="118" priority="2085" operator="containsText" text="실패">
      <formula>NOT(ISERROR(SEARCH("실패",C406)))</formula>
    </cfRule>
    <cfRule type="containsText" dxfId="117" priority="2086" operator="containsText" text="당첨">
      <formula>NOT(ISERROR(SEARCH("당첨",C406)))</formula>
    </cfRule>
  </conditionalFormatting>
  <conditionalFormatting sqref="C406:Q408">
    <cfRule type="containsText" dxfId="116" priority="2084" operator="containsText" text="낙첨">
      <formula>NOT(ISERROR(SEARCH("낙첨",C406)))</formula>
    </cfRule>
  </conditionalFormatting>
  <conditionalFormatting sqref="C406:Q408">
    <cfRule type="cellIs" dxfId="115" priority="2083" operator="between">
      <formula>0</formula>
      <formula>1</formula>
    </cfRule>
  </conditionalFormatting>
  <conditionalFormatting sqref="C406:Q408">
    <cfRule type="cellIs" dxfId="114" priority="2082" operator="between">
      <formula>0</formula>
      <formula>1</formula>
    </cfRule>
  </conditionalFormatting>
  <conditionalFormatting sqref="C409:Q409">
    <cfRule type="containsText" dxfId="113" priority="2080" operator="containsText" text="실패">
      <formula>NOT(ISERROR(SEARCH("실패",C409)))</formula>
    </cfRule>
    <cfRule type="containsText" dxfId="112" priority="2081" operator="containsText" text="당첨">
      <formula>NOT(ISERROR(SEARCH("당첨",C409)))</formula>
    </cfRule>
  </conditionalFormatting>
  <conditionalFormatting sqref="C409:Q409">
    <cfRule type="containsText" dxfId="111" priority="2079" operator="containsText" text="낙첨">
      <formula>NOT(ISERROR(SEARCH("낙첨",C409)))</formula>
    </cfRule>
  </conditionalFormatting>
  <conditionalFormatting sqref="C409:Q409">
    <cfRule type="cellIs" dxfId="110" priority="2078" operator="between">
      <formula>0</formula>
      <formula>1</formula>
    </cfRule>
  </conditionalFormatting>
  <conditionalFormatting sqref="C409:Q409">
    <cfRule type="cellIs" dxfId="109" priority="2077" operator="between">
      <formula>0</formula>
      <formula>1</formula>
    </cfRule>
  </conditionalFormatting>
  <conditionalFormatting sqref="C410:Q412">
    <cfRule type="containsText" dxfId="108" priority="2075" operator="containsText" text="실패">
      <formula>NOT(ISERROR(SEARCH("실패",C410)))</formula>
    </cfRule>
    <cfRule type="containsText" dxfId="107" priority="2076" operator="containsText" text="당첨">
      <formula>NOT(ISERROR(SEARCH("당첨",C410)))</formula>
    </cfRule>
  </conditionalFormatting>
  <conditionalFormatting sqref="C410:Q412">
    <cfRule type="containsText" dxfId="106" priority="2074" operator="containsText" text="낙첨">
      <formula>NOT(ISERROR(SEARCH("낙첨",C410)))</formula>
    </cfRule>
  </conditionalFormatting>
  <conditionalFormatting sqref="C410:Q412">
    <cfRule type="cellIs" dxfId="105" priority="2073" operator="between">
      <formula>0</formula>
      <formula>1</formula>
    </cfRule>
  </conditionalFormatting>
  <conditionalFormatting sqref="C410:Q412">
    <cfRule type="cellIs" dxfId="104" priority="2072" operator="between">
      <formula>0</formula>
      <formula>1</formula>
    </cfRule>
  </conditionalFormatting>
  <conditionalFormatting sqref="C413:Q413">
    <cfRule type="containsText" dxfId="103" priority="2070" operator="containsText" text="실패">
      <formula>NOT(ISERROR(SEARCH("실패",C413)))</formula>
    </cfRule>
    <cfRule type="containsText" dxfId="102" priority="2071" operator="containsText" text="당첨">
      <formula>NOT(ISERROR(SEARCH("당첨",C413)))</formula>
    </cfRule>
  </conditionalFormatting>
  <conditionalFormatting sqref="C413:Q413">
    <cfRule type="containsText" dxfId="101" priority="2069" operator="containsText" text="낙첨">
      <formula>NOT(ISERROR(SEARCH("낙첨",C413)))</formula>
    </cfRule>
  </conditionalFormatting>
  <conditionalFormatting sqref="C413:Q413">
    <cfRule type="cellIs" dxfId="100" priority="2068" operator="between">
      <formula>0</formula>
      <formula>1</formula>
    </cfRule>
  </conditionalFormatting>
  <conditionalFormatting sqref="C413:Q413">
    <cfRule type="cellIs" dxfId="99" priority="2067" operator="between">
      <formula>0</formula>
      <formula>1</formula>
    </cfRule>
  </conditionalFormatting>
  <conditionalFormatting sqref="C414:Q414">
    <cfRule type="cellIs" dxfId="98" priority="2066" operator="between">
      <formula>1</formula>
      <formula>8</formula>
    </cfRule>
  </conditionalFormatting>
  <conditionalFormatting sqref="C15:Q15">
    <cfRule type="cellIs" dxfId="97" priority="2065" operator="between">
      <formula>0</formula>
      <formula>3</formula>
    </cfRule>
  </conditionalFormatting>
  <conditionalFormatting sqref="C16:Q16">
    <cfRule type="cellIs" dxfId="96" priority="2064" operator="between">
      <formula>0</formula>
      <formula>3</formula>
    </cfRule>
  </conditionalFormatting>
  <conditionalFormatting sqref="C17:Q17">
    <cfRule type="cellIs" dxfId="95" priority="2063" operator="between">
      <formula>0</formula>
      <formula>2</formula>
    </cfRule>
  </conditionalFormatting>
  <conditionalFormatting sqref="C18:Q18">
    <cfRule type="cellIs" dxfId="94" priority="2062" operator="between">
      <formula>0</formula>
      <formula>3</formula>
    </cfRule>
  </conditionalFormatting>
  <conditionalFormatting sqref="C19:Q19">
    <cfRule type="cellIs" dxfId="93" priority="2061" operator="between">
      <formula>0</formula>
      <formula>2</formula>
    </cfRule>
  </conditionalFormatting>
  <conditionalFormatting sqref="C20:Q20">
    <cfRule type="cellIs" dxfId="92" priority="2060" operator="between">
      <formula>1</formula>
      <formula>5</formula>
    </cfRule>
  </conditionalFormatting>
  <conditionalFormatting sqref="C21:Q21">
    <cfRule type="cellIs" dxfId="91" priority="2059" operator="between">
      <formula>2</formula>
      <formula>6</formula>
    </cfRule>
  </conditionalFormatting>
  <conditionalFormatting sqref="C22:Q22">
    <cfRule type="cellIs" dxfId="90" priority="2058" operator="between">
      <formula>0</formula>
      <formula>3</formula>
    </cfRule>
  </conditionalFormatting>
  <conditionalFormatting sqref="C23:Q23">
    <cfRule type="cellIs" dxfId="89" priority="2057" operator="between">
      <formula>0</formula>
      <formula>3</formula>
    </cfRule>
  </conditionalFormatting>
  <conditionalFormatting sqref="C24:Q24">
    <cfRule type="cellIs" dxfId="88" priority="2056" operator="between">
      <formula>0</formula>
      <formula>3</formula>
    </cfRule>
  </conditionalFormatting>
  <conditionalFormatting sqref="C25:Q25">
    <cfRule type="cellIs" dxfId="87" priority="2055" operator="between">
      <formula>0</formula>
      <formula>3</formula>
    </cfRule>
  </conditionalFormatting>
  <conditionalFormatting sqref="C26:Q26">
    <cfRule type="cellIs" dxfId="86" priority="2054" operator="between">
      <formula>0</formula>
      <formula>2</formula>
    </cfRule>
  </conditionalFormatting>
  <conditionalFormatting sqref="C27:Q27">
    <cfRule type="cellIs" dxfId="85" priority="2053" operator="between">
      <formula>1</formula>
      <formula>5</formula>
    </cfRule>
  </conditionalFormatting>
  <conditionalFormatting sqref="C28:Q28">
    <cfRule type="cellIs" dxfId="84" priority="2052" operator="between">
      <formula>2</formula>
      <formula>6</formula>
    </cfRule>
  </conditionalFormatting>
  <conditionalFormatting sqref="C29:Q29">
    <cfRule type="cellIs" dxfId="83" priority="1447" operator="between">
      <formula>4</formula>
      <formula>6</formula>
    </cfRule>
  </conditionalFormatting>
  <conditionalFormatting sqref="C30:Q30">
    <cfRule type="cellIs" dxfId="82" priority="1" operator="between">
      <formula>4</formula>
      <formula>6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rgb="FF00B050"/>
  </sheetPr>
  <dimension ref="A1:CG874"/>
  <sheetViews>
    <sheetView topLeftCell="A2" zoomScale="60" zoomScaleNormal="60" workbookViewId="0">
      <selection activeCell="C7" sqref="C7:Q12"/>
    </sheetView>
  </sheetViews>
  <sheetFormatPr defaultColWidth="9" defaultRowHeight="17"/>
  <cols>
    <col min="1" max="1" width="11.83203125" style="1" customWidth="1"/>
    <col min="2" max="2" width="15.58203125" style="1" customWidth="1"/>
    <col min="3" max="3" width="5.58203125" style="22" customWidth="1"/>
    <col min="4" max="19" width="5.58203125" style="1" customWidth="1"/>
    <col min="20" max="22" width="5.25" style="22" customWidth="1"/>
    <col min="23" max="26" width="4.5" style="22" customWidth="1"/>
    <col min="27" max="47" width="4.5" style="1" customWidth="1"/>
    <col min="48" max="85" width="4.58203125" style="1" customWidth="1"/>
    <col min="86" max="16384" width="9" style="1"/>
  </cols>
  <sheetData>
    <row r="1" spans="1:85" ht="22">
      <c r="A1" s="23" t="s">
        <v>64</v>
      </c>
      <c r="C1" s="24"/>
      <c r="D1" s="2" t="s">
        <v>410</v>
      </c>
      <c r="E1" s="2"/>
      <c r="F1" s="2"/>
      <c r="G1" s="2"/>
      <c r="H1" s="2"/>
      <c r="I1" s="2"/>
      <c r="J1" s="2"/>
      <c r="K1" s="2"/>
      <c r="L1" s="2"/>
      <c r="M1" s="2"/>
      <c r="N1" s="469" t="s">
        <v>1819</v>
      </c>
      <c r="O1" s="2"/>
      <c r="P1" s="2"/>
      <c r="Q1" s="2"/>
    </row>
    <row r="2" spans="1:85">
      <c r="A2" s="3" t="s">
        <v>22</v>
      </c>
      <c r="B2" s="21">
        <f ca="1">TODAY()</f>
        <v>46232</v>
      </c>
      <c r="C2" s="24"/>
      <c r="D2" s="2" t="e">
        <f>MAX(#REF!)</f>
        <v>#REF!</v>
      </c>
      <c r="E2" s="2" t="e">
        <f>#REF!</f>
        <v>#REF!</v>
      </c>
      <c r="F2" s="2"/>
      <c r="G2" s="2"/>
      <c r="H2" s="2"/>
      <c r="I2" s="629"/>
      <c r="J2" s="630"/>
      <c r="K2" s="630"/>
      <c r="L2" s="630"/>
      <c r="M2" s="2"/>
      <c r="N2" s="2"/>
      <c r="O2" s="2"/>
      <c r="P2" s="2"/>
      <c r="Q2" s="2"/>
    </row>
    <row r="3" spans="1:85" ht="5.25" customHeight="1">
      <c r="A3" s="3"/>
      <c r="B3" s="21"/>
      <c r="C3" s="24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</row>
    <row r="4" spans="1:85">
      <c r="A4" s="20" t="s">
        <v>23</v>
      </c>
      <c r="B4" s="20" t="e">
        <f>$J$131+$L$131</f>
        <v>#REF!</v>
      </c>
      <c r="C4" s="631" t="s">
        <v>24</v>
      </c>
      <c r="D4" s="631"/>
      <c r="E4" s="632" t="e">
        <f>$J$131/$B$131</f>
        <v>#REF!</v>
      </c>
      <c r="F4" s="632"/>
      <c r="G4" s="632" t="e">
        <f>$L$131/$B$131</f>
        <v>#REF!</v>
      </c>
      <c r="H4" s="632"/>
      <c r="I4" s="58" t="s">
        <v>25</v>
      </c>
      <c r="J4" s="58" t="e">
        <f>COUNTIFS(당첨,"당첨",홀짝수,"홀수")</f>
        <v>#REF!</v>
      </c>
      <c r="K4" s="58" t="s">
        <v>26</v>
      </c>
      <c r="L4" s="58" t="e">
        <f>COUNTIFS(당첨,"당첨",홀짝수,"짝수")</f>
        <v>#REF!</v>
      </c>
      <c r="M4" s="2"/>
      <c r="N4" s="2"/>
      <c r="O4" s="2"/>
      <c r="P4" s="2"/>
      <c r="Q4" s="2"/>
    </row>
    <row r="5" spans="1:85" ht="5.25" customHeight="1" thickBot="1">
      <c r="A5" s="3"/>
      <c r="B5" s="17"/>
      <c r="C5" s="24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</row>
    <row r="6" spans="1:85" ht="23" thickTop="1" thickBot="1">
      <c r="A6" s="6" t="s">
        <v>27</v>
      </c>
      <c r="B6" s="7" t="s">
        <v>28</v>
      </c>
      <c r="C6" s="18" t="s">
        <v>29</v>
      </c>
      <c r="D6" s="19" t="s">
        <v>5</v>
      </c>
      <c r="E6" s="19" t="s">
        <v>6</v>
      </c>
      <c r="F6" s="19" t="s">
        <v>7</v>
      </c>
      <c r="G6" s="19" t="s">
        <v>8</v>
      </c>
      <c r="H6" s="19" t="s">
        <v>9</v>
      </c>
      <c r="I6" s="19" t="s">
        <v>10</v>
      </c>
      <c r="J6" s="19" t="s">
        <v>11</v>
      </c>
      <c r="K6" s="19" t="s">
        <v>12</v>
      </c>
      <c r="L6" s="19" t="s">
        <v>13</v>
      </c>
      <c r="M6" s="8" t="s">
        <v>14</v>
      </c>
      <c r="N6" s="8" t="s">
        <v>15</v>
      </c>
      <c r="O6" s="8" t="s">
        <v>16</v>
      </c>
      <c r="P6" s="8" t="s">
        <v>10</v>
      </c>
      <c r="Q6" s="8" t="s">
        <v>20</v>
      </c>
      <c r="T6" s="58">
        <v>1</v>
      </c>
      <c r="U6" s="58">
        <v>2</v>
      </c>
      <c r="V6" s="58">
        <v>3</v>
      </c>
      <c r="W6" s="58">
        <v>4</v>
      </c>
      <c r="X6" s="58">
        <v>5</v>
      </c>
      <c r="Y6" s="58">
        <v>6</v>
      </c>
      <c r="Z6" s="58">
        <v>7</v>
      </c>
      <c r="AI6" s="23"/>
      <c r="AL6" s="23"/>
      <c r="AY6"/>
    </row>
    <row r="7" spans="1:85" ht="17.5" thickTop="1">
      <c r="A7" s="9" t="s">
        <v>30</v>
      </c>
      <c r="B7" s="10" t="s">
        <v>38</v>
      </c>
      <c r="C7" s="499">
        <v>12</v>
      </c>
      <c r="D7" s="499">
        <v>12</v>
      </c>
      <c r="E7" s="499">
        <v>12</v>
      </c>
      <c r="F7" s="499">
        <v>12</v>
      </c>
      <c r="G7" s="499">
        <v>12</v>
      </c>
      <c r="H7" s="499">
        <v>12</v>
      </c>
      <c r="I7" s="499">
        <v>12</v>
      </c>
      <c r="J7" s="499">
        <v>12</v>
      </c>
      <c r="K7" s="499">
        <v>12</v>
      </c>
      <c r="L7" s="499">
        <v>12</v>
      </c>
      <c r="M7" s="499">
        <v>12</v>
      </c>
      <c r="N7" s="499">
        <v>12</v>
      </c>
      <c r="O7" s="499">
        <v>12</v>
      </c>
      <c r="P7" s="499">
        <v>12</v>
      </c>
      <c r="Q7" s="499">
        <v>12</v>
      </c>
      <c r="R7"/>
      <c r="S7"/>
      <c r="T7" s="58">
        <f t="shared" ref="T7:T12" si="0">Z6+1</f>
        <v>8</v>
      </c>
      <c r="U7" s="58">
        <v>9</v>
      </c>
      <c r="V7" s="58">
        <f>U7+1</f>
        <v>10</v>
      </c>
      <c r="W7" s="58">
        <f>V7+1</f>
        <v>11</v>
      </c>
      <c r="X7" s="58">
        <f>W7+1</f>
        <v>12</v>
      </c>
      <c r="Y7" s="58">
        <f>X7+1</f>
        <v>13</v>
      </c>
      <c r="Z7" s="58">
        <f>Y7+1</f>
        <v>14</v>
      </c>
      <c r="AY7"/>
    </row>
    <row r="8" spans="1:85">
      <c r="A8" s="11" t="s">
        <v>0</v>
      </c>
      <c r="B8" s="12" t="s">
        <v>39</v>
      </c>
      <c r="C8" s="499">
        <v>14</v>
      </c>
      <c r="D8" s="499">
        <v>14</v>
      </c>
      <c r="E8" s="499">
        <v>14</v>
      </c>
      <c r="F8" s="499">
        <v>14</v>
      </c>
      <c r="G8" s="499">
        <v>14</v>
      </c>
      <c r="H8" s="499">
        <v>14</v>
      </c>
      <c r="I8" s="499">
        <v>14</v>
      </c>
      <c r="J8" s="499">
        <v>14</v>
      </c>
      <c r="K8" s="499">
        <v>14</v>
      </c>
      <c r="L8" s="499">
        <v>14</v>
      </c>
      <c r="M8" s="499">
        <v>14</v>
      </c>
      <c r="N8" s="499">
        <v>14</v>
      </c>
      <c r="O8" s="499">
        <v>14</v>
      </c>
      <c r="P8" s="499">
        <v>14</v>
      </c>
      <c r="Q8" s="499">
        <v>14</v>
      </c>
      <c r="R8"/>
      <c r="S8"/>
      <c r="T8" s="58">
        <f t="shared" si="0"/>
        <v>15</v>
      </c>
      <c r="U8" s="58">
        <f t="shared" ref="U8:Z12" si="1">T8+1</f>
        <v>16</v>
      </c>
      <c r="V8" s="58">
        <f t="shared" si="1"/>
        <v>17</v>
      </c>
      <c r="W8" s="58">
        <f t="shared" si="1"/>
        <v>18</v>
      </c>
      <c r="X8" s="58">
        <f t="shared" si="1"/>
        <v>19</v>
      </c>
      <c r="Y8" s="58">
        <f t="shared" si="1"/>
        <v>20</v>
      </c>
      <c r="Z8" s="58">
        <f t="shared" si="1"/>
        <v>21</v>
      </c>
      <c r="AC8"/>
      <c r="AD8"/>
      <c r="AE8"/>
      <c r="AF8"/>
      <c r="AG8"/>
      <c r="AH8"/>
      <c r="AI8"/>
      <c r="AJ8"/>
      <c r="AK8"/>
      <c r="AL8"/>
      <c r="AM8"/>
      <c r="AN8"/>
      <c r="AO8" s="56"/>
      <c r="AP8"/>
      <c r="AQ8" s="150"/>
      <c r="AR8" s="150"/>
      <c r="AS8" s="150"/>
      <c r="AT8" s="150"/>
      <c r="AU8" s="150"/>
      <c r="AV8" s="150"/>
      <c r="AW8" s="150"/>
      <c r="AY8"/>
    </row>
    <row r="9" spans="1:85" ht="17.5">
      <c r="A9" s="11" t="s">
        <v>1</v>
      </c>
      <c r="B9" s="12" t="s">
        <v>40</v>
      </c>
      <c r="C9" s="499">
        <v>21</v>
      </c>
      <c r="D9" s="499">
        <v>21</v>
      </c>
      <c r="E9" s="499">
        <v>21</v>
      </c>
      <c r="F9" s="499">
        <v>21</v>
      </c>
      <c r="G9" s="499">
        <v>21</v>
      </c>
      <c r="H9" s="499">
        <v>21</v>
      </c>
      <c r="I9" s="499">
        <v>21</v>
      </c>
      <c r="J9" s="499">
        <v>21</v>
      </c>
      <c r="K9" s="499">
        <v>21</v>
      </c>
      <c r="L9" s="499">
        <v>21</v>
      </c>
      <c r="M9" s="499">
        <v>21</v>
      </c>
      <c r="N9" s="499">
        <v>21</v>
      </c>
      <c r="O9" s="499">
        <v>21</v>
      </c>
      <c r="P9" s="499">
        <v>21</v>
      </c>
      <c r="Q9" s="499">
        <v>21</v>
      </c>
      <c r="R9"/>
      <c r="S9"/>
      <c r="T9" s="58">
        <f t="shared" si="0"/>
        <v>22</v>
      </c>
      <c r="U9" s="58">
        <f t="shared" si="1"/>
        <v>23</v>
      </c>
      <c r="V9" s="58">
        <f t="shared" si="1"/>
        <v>24</v>
      </c>
      <c r="W9" s="58">
        <f t="shared" si="1"/>
        <v>25</v>
      </c>
      <c r="X9" s="58">
        <f t="shared" si="1"/>
        <v>26</v>
      </c>
      <c r="Y9" s="58">
        <f t="shared" si="1"/>
        <v>27</v>
      </c>
      <c r="Z9" s="58">
        <f t="shared" si="1"/>
        <v>28</v>
      </c>
      <c r="AI9" s="107"/>
      <c r="AY9"/>
    </row>
    <row r="10" spans="1:85">
      <c r="A10" s="11" t="s">
        <v>2</v>
      </c>
      <c r="B10" s="12" t="s">
        <v>41</v>
      </c>
      <c r="C10" s="499">
        <v>30</v>
      </c>
      <c r="D10" s="499">
        <v>30</v>
      </c>
      <c r="E10" s="499">
        <v>30</v>
      </c>
      <c r="F10" s="499">
        <v>30</v>
      </c>
      <c r="G10" s="499">
        <v>30</v>
      </c>
      <c r="H10" s="499">
        <v>30</v>
      </c>
      <c r="I10" s="499">
        <v>30</v>
      </c>
      <c r="J10" s="499">
        <v>30</v>
      </c>
      <c r="K10" s="499">
        <v>30</v>
      </c>
      <c r="L10" s="499">
        <v>30</v>
      </c>
      <c r="M10" s="499">
        <v>30</v>
      </c>
      <c r="N10" s="499">
        <v>30</v>
      </c>
      <c r="O10" s="499">
        <v>30</v>
      </c>
      <c r="P10" s="499">
        <v>30</v>
      </c>
      <c r="Q10" s="499">
        <v>30</v>
      </c>
      <c r="R10"/>
      <c r="S10"/>
      <c r="T10" s="58">
        <f t="shared" si="0"/>
        <v>29</v>
      </c>
      <c r="U10" s="58">
        <f t="shared" si="1"/>
        <v>30</v>
      </c>
      <c r="V10" s="58">
        <f t="shared" si="1"/>
        <v>31</v>
      </c>
      <c r="W10" s="58">
        <f t="shared" si="1"/>
        <v>32</v>
      </c>
      <c r="X10" s="58">
        <f t="shared" si="1"/>
        <v>33</v>
      </c>
      <c r="Y10" s="58">
        <f t="shared" si="1"/>
        <v>34</v>
      </c>
      <c r="Z10" s="58">
        <f t="shared" si="1"/>
        <v>35</v>
      </c>
    </row>
    <row r="11" spans="1:85">
      <c r="A11" s="11" t="s">
        <v>3</v>
      </c>
      <c r="B11" s="12" t="s">
        <v>42</v>
      </c>
      <c r="C11" s="499">
        <v>39</v>
      </c>
      <c r="D11" s="499">
        <v>39</v>
      </c>
      <c r="E11" s="499">
        <v>39</v>
      </c>
      <c r="F11" s="499">
        <v>39</v>
      </c>
      <c r="G11" s="499">
        <v>39</v>
      </c>
      <c r="H11" s="499">
        <v>39</v>
      </c>
      <c r="I11" s="499">
        <v>39</v>
      </c>
      <c r="J11" s="499">
        <v>39</v>
      </c>
      <c r="K11" s="499">
        <v>39</v>
      </c>
      <c r="L11" s="499">
        <v>39</v>
      </c>
      <c r="M11" s="499">
        <v>39</v>
      </c>
      <c r="N11" s="499">
        <v>39</v>
      </c>
      <c r="O11" s="499">
        <v>39</v>
      </c>
      <c r="P11" s="499">
        <v>39</v>
      </c>
      <c r="Q11" s="499">
        <v>39</v>
      </c>
      <c r="R11"/>
      <c r="S11"/>
      <c r="T11" s="58">
        <f t="shared" si="0"/>
        <v>36</v>
      </c>
      <c r="U11" s="58">
        <f t="shared" si="1"/>
        <v>37</v>
      </c>
      <c r="V11" s="58">
        <f t="shared" si="1"/>
        <v>38</v>
      </c>
      <c r="W11" s="58">
        <f t="shared" si="1"/>
        <v>39</v>
      </c>
      <c r="X11" s="58">
        <f t="shared" si="1"/>
        <v>40</v>
      </c>
      <c r="Y11" s="58">
        <f t="shared" si="1"/>
        <v>41</v>
      </c>
      <c r="Z11" s="58">
        <f t="shared" si="1"/>
        <v>42</v>
      </c>
    </row>
    <row r="12" spans="1:85" ht="17.5" thickBot="1">
      <c r="A12" s="13" t="s">
        <v>4</v>
      </c>
      <c r="B12" s="16" t="s">
        <v>43</v>
      </c>
      <c r="C12" s="499">
        <v>43</v>
      </c>
      <c r="D12" s="499">
        <v>43</v>
      </c>
      <c r="E12" s="499">
        <v>43</v>
      </c>
      <c r="F12" s="499">
        <v>43</v>
      </c>
      <c r="G12" s="499">
        <v>43</v>
      </c>
      <c r="H12" s="499">
        <v>43</v>
      </c>
      <c r="I12" s="499">
        <v>43</v>
      </c>
      <c r="J12" s="499">
        <v>43</v>
      </c>
      <c r="K12" s="499">
        <v>43</v>
      </c>
      <c r="L12" s="499">
        <v>43</v>
      </c>
      <c r="M12" s="499">
        <v>43</v>
      </c>
      <c r="N12" s="499">
        <v>43</v>
      </c>
      <c r="O12" s="499">
        <v>43</v>
      </c>
      <c r="P12" s="499">
        <v>43</v>
      </c>
      <c r="Q12" s="499">
        <v>43</v>
      </c>
      <c r="R12"/>
      <c r="S12"/>
      <c r="T12" s="58">
        <f t="shared" si="0"/>
        <v>43</v>
      </c>
      <c r="U12" s="58">
        <f t="shared" si="1"/>
        <v>44</v>
      </c>
      <c r="V12" s="58">
        <f t="shared" si="1"/>
        <v>45</v>
      </c>
      <c r="W12" s="58"/>
      <c r="X12" s="58"/>
      <c r="Y12" s="58"/>
      <c r="Z12" s="58"/>
    </row>
    <row r="13" spans="1:85" ht="24" customHeight="1" thickTop="1" thickBot="1">
      <c r="A13" s="14"/>
      <c r="B13" s="14"/>
      <c r="C13" s="470"/>
      <c r="D13" s="470"/>
      <c r="E13" s="470"/>
      <c r="F13" s="470"/>
      <c r="G13" s="470"/>
      <c r="H13" s="470"/>
      <c r="I13" s="470"/>
      <c r="J13" s="470"/>
      <c r="K13" s="470"/>
      <c r="L13" s="470"/>
      <c r="M13" s="470"/>
      <c r="N13" s="470"/>
      <c r="O13" s="470"/>
      <c r="P13" s="470"/>
      <c r="Q13" s="470"/>
    </row>
    <row r="14" spans="1:85" ht="18" thickTop="1" thickBot="1">
      <c r="A14" s="608" t="s">
        <v>31</v>
      </c>
      <c r="B14" s="609"/>
      <c r="C14" s="25">
        <f t="shared" ref="C14:L14" si="2">SUM(C7:C13)</f>
        <v>159</v>
      </c>
      <c r="D14" s="15">
        <f t="shared" si="2"/>
        <v>159</v>
      </c>
      <c r="E14" s="15">
        <f t="shared" si="2"/>
        <v>159</v>
      </c>
      <c r="F14" s="15">
        <f t="shared" si="2"/>
        <v>159</v>
      </c>
      <c r="G14" s="15">
        <f t="shared" si="2"/>
        <v>159</v>
      </c>
      <c r="H14" s="15">
        <f t="shared" si="2"/>
        <v>159</v>
      </c>
      <c r="I14" s="15">
        <f t="shared" si="2"/>
        <v>159</v>
      </c>
      <c r="J14" s="15">
        <f t="shared" si="2"/>
        <v>159</v>
      </c>
      <c r="K14" s="15">
        <f t="shared" si="2"/>
        <v>159</v>
      </c>
      <c r="L14" s="15">
        <f t="shared" si="2"/>
        <v>159</v>
      </c>
      <c r="M14" s="15"/>
      <c r="N14" s="15"/>
      <c r="O14" s="15"/>
      <c r="P14" s="15"/>
      <c r="Q14" s="15"/>
      <c r="S14" s="610" t="s">
        <v>65</v>
      </c>
      <c r="T14" s="610"/>
      <c r="U14" s="610"/>
      <c r="V14" s="611"/>
      <c r="W14" s="37" t="s">
        <v>49</v>
      </c>
      <c r="X14" s="37" t="s">
        <v>50</v>
      </c>
      <c r="Y14" s="37" t="s">
        <v>51</v>
      </c>
      <c r="Z14" s="37" t="s">
        <v>52</v>
      </c>
      <c r="AA14" s="105" t="s">
        <v>53</v>
      </c>
      <c r="AB14" s="37" t="s">
        <v>54</v>
      </c>
      <c r="AC14" s="37" t="s">
        <v>55</v>
      </c>
      <c r="AD14" s="37" t="s">
        <v>56</v>
      </c>
      <c r="AE14" s="37" t="s">
        <v>57</v>
      </c>
      <c r="AF14" s="74" t="s">
        <v>58</v>
      </c>
      <c r="AG14" s="37" t="s">
        <v>59</v>
      </c>
      <c r="AH14" s="37" t="s">
        <v>60</v>
      </c>
      <c r="AI14" s="37" t="s">
        <v>61</v>
      </c>
      <c r="AJ14" s="37" t="s">
        <v>531</v>
      </c>
      <c r="AK14" s="106" t="s">
        <v>69</v>
      </c>
      <c r="AL14" s="37" t="s">
        <v>70</v>
      </c>
      <c r="AM14" s="37" t="s">
        <v>71</v>
      </c>
      <c r="AN14" s="37" t="s">
        <v>72</v>
      </c>
      <c r="AO14" s="37" t="s">
        <v>73</v>
      </c>
      <c r="AP14" s="37" t="s">
        <v>74</v>
      </c>
      <c r="AQ14" s="37" t="s">
        <v>75</v>
      </c>
      <c r="AR14" s="37" t="s">
        <v>76</v>
      </c>
      <c r="AS14" s="37" t="s">
        <v>61</v>
      </c>
      <c r="AT14" s="37" t="s">
        <v>531</v>
      </c>
      <c r="AU14" s="37" t="s">
        <v>69</v>
      </c>
      <c r="AV14" s="37" t="s">
        <v>70</v>
      </c>
      <c r="AW14" s="37" t="s">
        <v>71</v>
      </c>
      <c r="AX14" s="37" t="s">
        <v>72</v>
      </c>
      <c r="AY14" s="37" t="s">
        <v>73</v>
      </c>
      <c r="AZ14" s="37" t="s">
        <v>74</v>
      </c>
      <c r="BA14" s="37" t="s">
        <v>75</v>
      </c>
      <c r="BB14" s="37" t="s">
        <v>76</v>
      </c>
      <c r="BC14" s="37" t="s">
        <v>77</v>
      </c>
      <c r="BD14" s="37" t="s">
        <v>78</v>
      </c>
      <c r="BE14" s="37" t="s">
        <v>79</v>
      </c>
      <c r="BF14" s="37" t="s">
        <v>80</v>
      </c>
      <c r="BG14" s="37" t="s">
        <v>81</v>
      </c>
      <c r="BH14" s="37" t="s">
        <v>82</v>
      </c>
      <c r="BI14" s="37" t="s">
        <v>83</v>
      </c>
      <c r="BJ14" s="37" t="s">
        <v>84</v>
      </c>
      <c r="BK14" s="37" t="s">
        <v>105</v>
      </c>
      <c r="BL14" s="37" t="s">
        <v>106</v>
      </c>
      <c r="BM14" s="625"/>
      <c r="BN14" s="626"/>
      <c r="BO14" s="626"/>
      <c r="BP14" s="627"/>
    </row>
    <row r="15" spans="1:85" ht="19.5" hidden="1" customHeight="1" thickTop="1">
      <c r="A15" s="152" t="s">
        <v>582</v>
      </c>
      <c r="B15" s="172" t="s">
        <v>1507</v>
      </c>
      <c r="C15" s="86" t="str">
        <f>IF(C139=$BN$15,"당첨",IF(C139=$BO$15,"당첨",IF(C139=$BP$15,"당첨",IF(C139=$BM$15,"당첨","낙첨"))))</f>
        <v>낙첨</v>
      </c>
      <c r="D15" s="86" t="str">
        <f t="shared" ref="D15:P15" si="3">IF(D139=$BN$15,"당첨",IF(D139=$BO$15,"당첨",IF(D139=$BP$15,"당첨",IF(D139=$BM$15,"당첨","낙첨"))))</f>
        <v>낙첨</v>
      </c>
      <c r="E15" s="86" t="str">
        <f t="shared" si="3"/>
        <v>낙첨</v>
      </c>
      <c r="F15" s="86" t="str">
        <f>IF(F139=$BN$15,"당첨",IF(F139=$BO$15,"당첨",IF(F139=$BP$15,"당첨",IF(F139=$BM$15,"당첨","낙첨"))))</f>
        <v>낙첨</v>
      </c>
      <c r="G15" s="86" t="str">
        <f t="shared" si="3"/>
        <v>낙첨</v>
      </c>
      <c r="H15" s="86" t="str">
        <f t="shared" si="3"/>
        <v>낙첨</v>
      </c>
      <c r="I15" s="86" t="str">
        <f t="shared" si="3"/>
        <v>낙첨</v>
      </c>
      <c r="J15" s="86" t="str">
        <f t="shared" si="3"/>
        <v>낙첨</v>
      </c>
      <c r="K15" s="86" t="str">
        <f t="shared" si="3"/>
        <v>낙첨</v>
      </c>
      <c r="L15" s="86" t="str">
        <f t="shared" si="3"/>
        <v>낙첨</v>
      </c>
      <c r="M15" s="86" t="str">
        <f t="shared" si="3"/>
        <v>낙첨</v>
      </c>
      <c r="N15" s="86" t="str">
        <f t="shared" si="3"/>
        <v>낙첨</v>
      </c>
      <c r="O15" s="86" t="str">
        <f t="shared" si="3"/>
        <v>낙첨</v>
      </c>
      <c r="P15" s="86" t="str">
        <f t="shared" si="3"/>
        <v>낙첨</v>
      </c>
      <c r="Q15" s="86" t="str">
        <f>IF(Q139=$BN$15,"당첨",IF(Q139=$BO$15,"당첨",IF(Q139=$BP$15,"당첨",IF(Q139=$BM$15,"당첨","낙첨"))))</f>
        <v>낙첨</v>
      </c>
      <c r="S15" s="20">
        <v>1</v>
      </c>
      <c r="T15" s="754" t="s">
        <v>435</v>
      </c>
      <c r="U15" s="669"/>
      <c r="V15" s="670"/>
      <c r="W15" s="117">
        <v>17</v>
      </c>
      <c r="X15" s="117">
        <v>20</v>
      </c>
      <c r="Y15" s="117">
        <v>40</v>
      </c>
      <c r="Z15" s="117">
        <v>45</v>
      </c>
      <c r="AA15" s="58"/>
      <c r="AB15" s="58"/>
      <c r="AC15" s="58"/>
      <c r="AD15" s="58"/>
      <c r="AE15" s="58"/>
      <c r="AF15" s="58"/>
      <c r="AG15" s="58"/>
      <c r="AH15" s="58"/>
      <c r="AI15" s="58"/>
      <c r="AJ15" s="58"/>
      <c r="AK15" s="58"/>
      <c r="AL15" s="58"/>
      <c r="AM15" s="58"/>
      <c r="AN15" s="58"/>
      <c r="AO15" s="58"/>
      <c r="AP15" s="58"/>
      <c r="AQ15" s="58"/>
      <c r="AR15" s="58"/>
      <c r="AS15" s="58"/>
      <c r="AT15" s="58"/>
      <c r="AU15" s="58"/>
      <c r="AV15" s="58"/>
      <c r="AW15" s="58"/>
      <c r="AX15" s="58"/>
      <c r="AY15" s="58"/>
      <c r="AZ15" s="58"/>
      <c r="BA15" s="58"/>
      <c r="BB15" s="58"/>
      <c r="BC15" s="58"/>
      <c r="BD15" s="58"/>
      <c r="BE15" s="58"/>
      <c r="BF15" s="58"/>
      <c r="BG15" s="58"/>
      <c r="BH15" s="58"/>
      <c r="BI15" s="93"/>
      <c r="BJ15" s="93"/>
      <c r="BK15" s="93"/>
      <c r="BL15" s="93"/>
      <c r="BM15" s="119">
        <v>1</v>
      </c>
      <c r="BN15" s="119">
        <v>1</v>
      </c>
      <c r="BO15" s="119">
        <v>1</v>
      </c>
      <c r="BP15" s="119">
        <v>1</v>
      </c>
      <c r="BR15"/>
      <c r="BS15"/>
      <c r="BT15"/>
      <c r="BU15"/>
      <c r="BV15"/>
      <c r="BW15"/>
      <c r="BX15"/>
      <c r="BY15"/>
      <c r="BZ15"/>
      <c r="CA15"/>
      <c r="CB15"/>
      <c r="CC15" s="56"/>
      <c r="CD15" s="125"/>
      <c r="CE15"/>
      <c r="CF15"/>
      <c r="CG15"/>
    </row>
    <row r="16" spans="1:85" ht="19.5" hidden="1" customHeight="1">
      <c r="A16" s="152" t="s">
        <v>583</v>
      </c>
      <c r="B16" s="172" t="s">
        <v>1507</v>
      </c>
      <c r="C16" s="86" t="str">
        <f>IF(C146=$BN$16,"당첨",IF(C146=$BO$16,"당첨",IF(C146=$BP$16,"당첨",IF(C146=$BM$16,"당첨","낙첨"))))</f>
        <v>낙첨</v>
      </c>
      <c r="D16" s="86" t="str">
        <f t="shared" ref="D16:P16" si="4">IF(D146=$BN$16,"당첨",IF(D146=$BO$16,"당첨",IF(D146=$BP$16,"당첨",IF(D146=$BM$16,"당첨","낙첨"))))</f>
        <v>낙첨</v>
      </c>
      <c r="E16" s="86" t="str">
        <f t="shared" si="4"/>
        <v>낙첨</v>
      </c>
      <c r="F16" s="86" t="str">
        <f t="shared" si="4"/>
        <v>낙첨</v>
      </c>
      <c r="G16" s="86" t="str">
        <f t="shared" si="4"/>
        <v>낙첨</v>
      </c>
      <c r="H16" s="86" t="str">
        <f t="shared" si="4"/>
        <v>낙첨</v>
      </c>
      <c r="I16" s="86" t="str">
        <f t="shared" si="4"/>
        <v>낙첨</v>
      </c>
      <c r="J16" s="86" t="str">
        <f t="shared" si="4"/>
        <v>낙첨</v>
      </c>
      <c r="K16" s="86" t="str">
        <f t="shared" si="4"/>
        <v>낙첨</v>
      </c>
      <c r="L16" s="86" t="str">
        <f t="shared" si="4"/>
        <v>낙첨</v>
      </c>
      <c r="M16" s="86" t="str">
        <f t="shared" si="4"/>
        <v>낙첨</v>
      </c>
      <c r="N16" s="86" t="str">
        <f t="shared" si="4"/>
        <v>낙첨</v>
      </c>
      <c r="O16" s="86" t="str">
        <f t="shared" si="4"/>
        <v>낙첨</v>
      </c>
      <c r="P16" s="86" t="str">
        <f t="shared" si="4"/>
        <v>낙첨</v>
      </c>
      <c r="Q16" s="86" t="str">
        <f>IF(Q146=$BN$16,"당첨",IF(Q146=$BO$16,"당첨",IF(Q146=$BP$16,"당첨",IF(Q146=$BM$16,"당첨","낙첨"))))</f>
        <v>낙첨</v>
      </c>
      <c r="S16" s="20">
        <v>2</v>
      </c>
      <c r="T16" s="754" t="s">
        <v>436</v>
      </c>
      <c r="U16" s="669"/>
      <c r="V16" s="670"/>
      <c r="W16" s="76">
        <v>2</v>
      </c>
      <c r="X16" s="76">
        <v>8</v>
      </c>
      <c r="Y16" s="76">
        <v>16</v>
      </c>
      <c r="Z16" s="117">
        <v>32</v>
      </c>
      <c r="AA16" s="58"/>
      <c r="AB16" s="58"/>
      <c r="AC16" s="58"/>
      <c r="AD16" s="58"/>
      <c r="AE16" s="58"/>
      <c r="AF16" s="58"/>
      <c r="AG16" s="58"/>
      <c r="AH16" s="58"/>
      <c r="AI16" s="58"/>
      <c r="AJ16" s="58"/>
      <c r="AK16" s="58"/>
      <c r="AL16" s="58"/>
      <c r="AM16" s="58"/>
      <c r="AN16" s="58"/>
      <c r="AO16" s="58"/>
      <c r="AP16" s="58"/>
      <c r="AQ16" s="58"/>
      <c r="AR16" s="58"/>
      <c r="AS16" s="58"/>
      <c r="AT16" s="58"/>
      <c r="AU16" s="58"/>
      <c r="AV16" s="58"/>
      <c r="AW16" s="58"/>
      <c r="AX16" s="58"/>
      <c r="AY16" s="58"/>
      <c r="AZ16" s="58"/>
      <c r="BA16" s="58"/>
      <c r="BB16" s="58"/>
      <c r="BC16" s="58"/>
      <c r="BD16" s="58"/>
      <c r="BE16" s="58"/>
      <c r="BF16" s="58"/>
      <c r="BG16" s="58"/>
      <c r="BH16" s="58"/>
      <c r="BI16" s="93"/>
      <c r="BJ16" s="93"/>
      <c r="BK16" s="93"/>
      <c r="BL16" s="93"/>
      <c r="BM16" s="119">
        <v>1</v>
      </c>
      <c r="BN16" s="119">
        <v>1</v>
      </c>
      <c r="BO16" s="119">
        <v>1</v>
      </c>
      <c r="BP16" s="119">
        <v>1</v>
      </c>
      <c r="BR16"/>
      <c r="BS16"/>
      <c r="BT16"/>
      <c r="BU16"/>
      <c r="BV16"/>
      <c r="BW16"/>
      <c r="BX16"/>
      <c r="BY16"/>
      <c r="BZ16"/>
      <c r="CA16" s="56"/>
      <c r="CB16"/>
      <c r="CC16" s="56"/>
      <c r="CD16"/>
      <c r="CE16"/>
      <c r="CF16" s="125"/>
      <c r="CG16"/>
    </row>
    <row r="17" spans="1:85" ht="19.5" hidden="1" customHeight="1">
      <c r="A17" s="152" t="s">
        <v>19</v>
      </c>
      <c r="B17" s="172" t="s">
        <v>1507</v>
      </c>
      <c r="C17" s="86" t="str">
        <f>IF(C153=$BN$17,"당첨",IF(C153=$BO$17,"당첨",IF(C153=$BP$17,"당첨",IF(C153=$BM$17,"당첨","낙첨"))))</f>
        <v>낙첨</v>
      </c>
      <c r="D17" s="86" t="str">
        <f t="shared" ref="D17:P17" si="5">IF(D153=$BN$17,"당첨",IF(D153=$BO$17,"당첨",IF(D153=$BP$17,"당첨",IF(D153=$BM$17,"당첨","낙첨"))))</f>
        <v>낙첨</v>
      </c>
      <c r="E17" s="86" t="str">
        <f t="shared" si="5"/>
        <v>낙첨</v>
      </c>
      <c r="F17" s="86" t="str">
        <f t="shared" si="5"/>
        <v>낙첨</v>
      </c>
      <c r="G17" s="86" t="str">
        <f t="shared" si="5"/>
        <v>낙첨</v>
      </c>
      <c r="H17" s="86" t="str">
        <f t="shared" si="5"/>
        <v>낙첨</v>
      </c>
      <c r="I17" s="86" t="str">
        <f t="shared" si="5"/>
        <v>낙첨</v>
      </c>
      <c r="J17" s="86" t="str">
        <f t="shared" si="5"/>
        <v>낙첨</v>
      </c>
      <c r="K17" s="86" t="str">
        <f t="shared" si="5"/>
        <v>낙첨</v>
      </c>
      <c r="L17" s="86" t="str">
        <f t="shared" si="5"/>
        <v>낙첨</v>
      </c>
      <c r="M17" s="86" t="str">
        <f t="shared" si="5"/>
        <v>낙첨</v>
      </c>
      <c r="N17" s="86" t="str">
        <f t="shared" si="5"/>
        <v>낙첨</v>
      </c>
      <c r="O17" s="86" t="str">
        <f t="shared" si="5"/>
        <v>낙첨</v>
      </c>
      <c r="P17" s="86" t="str">
        <f t="shared" si="5"/>
        <v>낙첨</v>
      </c>
      <c r="Q17" s="86" t="str">
        <f>IF(Q153=$BN$17,"당첨",IF(Q153=$BO$17,"당첨",IF(Q153=$BP$17,"당첨",IF(Q153=$BM$17,"당첨","낙첨"))))</f>
        <v>낙첨</v>
      </c>
      <c r="S17" s="20">
        <v>3</v>
      </c>
      <c r="T17" s="754" t="s">
        <v>437</v>
      </c>
      <c r="U17" s="669"/>
      <c r="V17" s="670"/>
      <c r="W17" s="76">
        <v>2</v>
      </c>
      <c r="X17" s="76">
        <v>11</v>
      </c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  <c r="AJ17" s="58"/>
      <c r="AK17" s="58"/>
      <c r="AL17" s="58"/>
      <c r="AM17" s="58"/>
      <c r="AN17" s="58"/>
      <c r="AO17" s="58"/>
      <c r="AP17" s="58"/>
      <c r="AQ17" s="58"/>
      <c r="AR17" s="58"/>
      <c r="AS17" s="58"/>
      <c r="AT17" s="58"/>
      <c r="AU17" s="58"/>
      <c r="AV17" s="58"/>
      <c r="AW17" s="58"/>
      <c r="AX17" s="58"/>
      <c r="AY17" s="58"/>
      <c r="AZ17" s="58"/>
      <c r="BA17" s="58"/>
      <c r="BB17" s="58"/>
      <c r="BC17" s="58"/>
      <c r="BD17" s="58"/>
      <c r="BE17" s="58"/>
      <c r="BF17" s="58"/>
      <c r="BG17" s="58"/>
      <c r="BH17" s="58"/>
      <c r="BI17" s="93"/>
      <c r="BJ17" s="93"/>
      <c r="BK17" s="93"/>
      <c r="BL17" s="93"/>
      <c r="BM17" s="119">
        <v>1</v>
      </c>
      <c r="BN17" s="119">
        <v>1</v>
      </c>
      <c r="BO17" s="119">
        <v>1</v>
      </c>
      <c r="BP17" s="119">
        <v>1</v>
      </c>
      <c r="BR17"/>
      <c r="BS17"/>
      <c r="BT17"/>
      <c r="BU17"/>
      <c r="BV17"/>
      <c r="BW17"/>
      <c r="BX17"/>
      <c r="BY17"/>
      <c r="BZ17"/>
      <c r="CA17" s="56"/>
      <c r="CB17"/>
      <c r="CC17" s="56"/>
      <c r="CD17"/>
      <c r="CE17"/>
      <c r="CF17"/>
      <c r="CG17"/>
    </row>
    <row r="18" spans="1:85" ht="19.5" hidden="1" customHeight="1">
      <c r="A18" s="152" t="s">
        <v>37</v>
      </c>
      <c r="B18" s="172" t="s">
        <v>1507</v>
      </c>
      <c r="C18" s="86" t="str">
        <f t="shared" ref="C18:P18" si="6">IF(C160=$BN$18,"당첨",IF(C160=$BO$18,"당첨",IF(C160=$BP$18,"당첨",IF(C160=$BM$18,"당첨","낙첨"))))</f>
        <v>당첨</v>
      </c>
      <c r="D18" s="86" t="str">
        <f t="shared" si="6"/>
        <v>당첨</v>
      </c>
      <c r="E18" s="86" t="str">
        <f t="shared" si="6"/>
        <v>당첨</v>
      </c>
      <c r="F18" s="86" t="str">
        <f t="shared" si="6"/>
        <v>당첨</v>
      </c>
      <c r="G18" s="86" t="str">
        <f t="shared" si="6"/>
        <v>당첨</v>
      </c>
      <c r="H18" s="86" t="str">
        <f t="shared" si="6"/>
        <v>당첨</v>
      </c>
      <c r="I18" s="86" t="str">
        <f t="shared" si="6"/>
        <v>당첨</v>
      </c>
      <c r="J18" s="86" t="str">
        <f t="shared" si="6"/>
        <v>당첨</v>
      </c>
      <c r="K18" s="86" t="str">
        <f t="shared" si="6"/>
        <v>당첨</v>
      </c>
      <c r="L18" s="86" t="str">
        <f t="shared" si="6"/>
        <v>당첨</v>
      </c>
      <c r="M18" s="86" t="str">
        <f t="shared" si="6"/>
        <v>당첨</v>
      </c>
      <c r="N18" s="86" t="str">
        <f t="shared" si="6"/>
        <v>당첨</v>
      </c>
      <c r="O18" s="86" t="str">
        <f t="shared" si="6"/>
        <v>당첨</v>
      </c>
      <c r="P18" s="86" t="str">
        <f t="shared" si="6"/>
        <v>당첨</v>
      </c>
      <c r="Q18" s="86" t="str">
        <f>IF(Q160=$BN$18,"당첨",IF(Q160=$BO$18,"당첨",IF(Q160=$BP$18,"당첨",IF(Q160=$BM$18,"당첨","낙첨"))))</f>
        <v>당첨</v>
      </c>
      <c r="S18" s="20">
        <v>4</v>
      </c>
      <c r="T18" s="754" t="s">
        <v>438</v>
      </c>
      <c r="U18" s="669"/>
      <c r="V18" s="670"/>
      <c r="W18" s="76">
        <v>7</v>
      </c>
      <c r="X18" s="76">
        <v>12</v>
      </c>
      <c r="Y18" s="76">
        <v>26</v>
      </c>
      <c r="Z18" s="117">
        <v>44</v>
      </c>
      <c r="AA18" s="58"/>
      <c r="AB18" s="58"/>
      <c r="AC18" s="58"/>
      <c r="AD18" s="58"/>
      <c r="AE18" s="58"/>
      <c r="AF18" s="58"/>
      <c r="AG18" s="58"/>
      <c r="AH18" s="58"/>
      <c r="AI18" s="58"/>
      <c r="AJ18" s="58"/>
      <c r="AK18" s="58"/>
      <c r="AL18" s="58"/>
      <c r="AM18" s="58"/>
      <c r="AN18" s="58"/>
      <c r="AO18" s="58"/>
      <c r="AP18" s="58"/>
      <c r="AQ18" s="58"/>
      <c r="AR18" s="58"/>
      <c r="AS18" s="58"/>
      <c r="AT18" s="58"/>
      <c r="AU18" s="58"/>
      <c r="AV18" s="58"/>
      <c r="AW18" s="58"/>
      <c r="AX18" s="58"/>
      <c r="AY18" s="58"/>
      <c r="AZ18" s="58"/>
      <c r="BA18" s="58"/>
      <c r="BB18" s="58"/>
      <c r="BC18" s="58"/>
      <c r="BD18" s="58"/>
      <c r="BE18" s="58"/>
      <c r="BF18" s="58"/>
      <c r="BG18" s="58"/>
      <c r="BH18" s="58"/>
      <c r="BI18" s="93"/>
      <c r="BJ18" s="93"/>
      <c r="BK18" s="93"/>
      <c r="BL18" s="93"/>
      <c r="BM18" s="119">
        <v>1</v>
      </c>
      <c r="BN18" s="119">
        <v>1</v>
      </c>
      <c r="BO18" s="119">
        <v>1</v>
      </c>
      <c r="BP18" s="119">
        <v>1</v>
      </c>
      <c r="BR18"/>
      <c r="BS18"/>
      <c r="BT18"/>
      <c r="BU18"/>
      <c r="BV18"/>
      <c r="BW18"/>
      <c r="BX18"/>
      <c r="BY18"/>
      <c r="BZ18" s="56"/>
      <c r="CA18" s="56"/>
      <c r="CB18"/>
      <c r="CC18"/>
      <c r="CD18"/>
      <c r="CE18"/>
      <c r="CF18"/>
      <c r="CG18"/>
    </row>
    <row r="19" spans="1:85" ht="19.5" hidden="1" customHeight="1">
      <c r="A19" s="152" t="s">
        <v>44</v>
      </c>
      <c r="B19" s="172" t="s">
        <v>1507</v>
      </c>
      <c r="C19" s="86" t="str">
        <f>IF(C167=$BN$19,"당첨",IF(C167=$BO$19,"당첨",IF(C167=$BP$19,"당첨",IF(C167=$BM$19,"당첨","낙첨"))))</f>
        <v>낙첨</v>
      </c>
      <c r="D19" s="86" t="str">
        <f t="shared" ref="D19:P19" si="7">IF(D167=$BN$19,"당첨",IF(D167=$BO$19,"당첨",IF(D167=$BP$19,"당첨",IF(D167=$BM$19,"당첨","낙첨"))))</f>
        <v>낙첨</v>
      </c>
      <c r="E19" s="86" t="str">
        <f t="shared" si="7"/>
        <v>낙첨</v>
      </c>
      <c r="F19" s="86" t="str">
        <f t="shared" si="7"/>
        <v>낙첨</v>
      </c>
      <c r="G19" s="86" t="str">
        <f t="shared" si="7"/>
        <v>낙첨</v>
      </c>
      <c r="H19" s="86" t="str">
        <f t="shared" si="7"/>
        <v>낙첨</v>
      </c>
      <c r="I19" s="86" t="str">
        <f t="shared" si="7"/>
        <v>낙첨</v>
      </c>
      <c r="J19" s="86" t="str">
        <f t="shared" si="7"/>
        <v>낙첨</v>
      </c>
      <c r="K19" s="86" t="str">
        <f t="shared" si="7"/>
        <v>낙첨</v>
      </c>
      <c r="L19" s="86" t="str">
        <f t="shared" si="7"/>
        <v>낙첨</v>
      </c>
      <c r="M19" s="86" t="str">
        <f t="shared" si="7"/>
        <v>낙첨</v>
      </c>
      <c r="N19" s="86" t="str">
        <f t="shared" si="7"/>
        <v>낙첨</v>
      </c>
      <c r="O19" s="86" t="str">
        <f t="shared" si="7"/>
        <v>낙첨</v>
      </c>
      <c r="P19" s="86" t="str">
        <f t="shared" si="7"/>
        <v>낙첨</v>
      </c>
      <c r="Q19" s="86" t="str">
        <f>IF(Q167=$BN$19,"당첨",IF(Q167=$BO$19,"당첨",IF(Q167=$BP$19,"당첨",IF(Q167=$BM$19,"당첨","낙첨"))))</f>
        <v>낙첨</v>
      </c>
      <c r="S19" s="20">
        <v>5</v>
      </c>
      <c r="T19" s="754" t="s">
        <v>439</v>
      </c>
      <c r="U19" s="669"/>
      <c r="V19" s="670"/>
      <c r="W19" s="76">
        <v>9</v>
      </c>
      <c r="X19" s="76">
        <v>17</v>
      </c>
      <c r="Y19" s="76">
        <v>19</v>
      </c>
      <c r="Z19" s="58"/>
      <c r="AA19" s="58"/>
      <c r="AB19" s="58"/>
      <c r="AC19" s="58"/>
      <c r="AD19" s="58"/>
      <c r="AE19" s="58"/>
      <c r="AF19" s="58"/>
      <c r="AG19" s="58"/>
      <c r="AH19" s="58"/>
      <c r="AI19" s="58"/>
      <c r="AJ19" s="58"/>
      <c r="AK19" s="58"/>
      <c r="AL19" s="58"/>
      <c r="AM19" s="58"/>
      <c r="AN19" s="58"/>
      <c r="AO19" s="58"/>
      <c r="AP19" s="58"/>
      <c r="AQ19" s="58"/>
      <c r="AR19" s="58"/>
      <c r="AS19" s="58"/>
      <c r="AT19" s="58"/>
      <c r="AU19" s="58"/>
      <c r="AV19" s="58"/>
      <c r="AW19" s="58"/>
      <c r="AX19" s="58"/>
      <c r="AY19" s="58"/>
      <c r="AZ19" s="58"/>
      <c r="BA19" s="58"/>
      <c r="BB19" s="58"/>
      <c r="BC19" s="58"/>
      <c r="BD19" s="58"/>
      <c r="BE19" s="58"/>
      <c r="BF19" s="58"/>
      <c r="BG19" s="58"/>
      <c r="BH19" s="58"/>
      <c r="BI19" s="93"/>
      <c r="BJ19" s="93"/>
      <c r="BK19" s="93"/>
      <c r="BL19" s="93"/>
      <c r="BM19" s="119">
        <v>1</v>
      </c>
      <c r="BN19" s="119">
        <v>1</v>
      </c>
      <c r="BO19" s="119">
        <v>1</v>
      </c>
      <c r="BP19" s="119">
        <v>1</v>
      </c>
      <c r="BR19"/>
      <c r="BS19"/>
      <c r="BT19"/>
      <c r="BU19"/>
      <c r="BV19"/>
      <c r="BW19"/>
      <c r="BX19"/>
      <c r="BY19"/>
      <c r="BZ19" s="56"/>
      <c r="CA19" s="56"/>
      <c r="CB19" s="141"/>
      <c r="CC19" s="56"/>
      <c r="CD19"/>
      <c r="CE19"/>
      <c r="CF19"/>
      <c r="CG19"/>
    </row>
    <row r="20" spans="1:85" ht="19.5" hidden="1" customHeight="1">
      <c r="A20" s="152" t="s">
        <v>45</v>
      </c>
      <c r="B20" s="172" t="s">
        <v>1507</v>
      </c>
      <c r="C20" s="86" t="str">
        <f t="shared" ref="C20:P20" si="8">IF(C174=$BN$20,"당첨",IF(C174=$BO$20,"당첨",IF(C174=$BP$20,"당첨",IF(C174=$BM$20,"당첨","낙첨"))))</f>
        <v>낙첨</v>
      </c>
      <c r="D20" s="86" t="str">
        <f t="shared" si="8"/>
        <v>낙첨</v>
      </c>
      <c r="E20" s="86" t="str">
        <f t="shared" si="8"/>
        <v>낙첨</v>
      </c>
      <c r="F20" s="86" t="str">
        <f t="shared" si="8"/>
        <v>낙첨</v>
      </c>
      <c r="G20" s="86" t="str">
        <f t="shared" si="8"/>
        <v>낙첨</v>
      </c>
      <c r="H20" s="86" t="str">
        <f t="shared" si="8"/>
        <v>낙첨</v>
      </c>
      <c r="I20" s="86" t="str">
        <f t="shared" si="8"/>
        <v>낙첨</v>
      </c>
      <c r="J20" s="86" t="str">
        <f t="shared" si="8"/>
        <v>낙첨</v>
      </c>
      <c r="K20" s="86" t="str">
        <f t="shared" si="8"/>
        <v>낙첨</v>
      </c>
      <c r="L20" s="86" t="str">
        <f t="shared" si="8"/>
        <v>낙첨</v>
      </c>
      <c r="M20" s="86" t="str">
        <f t="shared" si="8"/>
        <v>낙첨</v>
      </c>
      <c r="N20" s="86" t="str">
        <f t="shared" si="8"/>
        <v>낙첨</v>
      </c>
      <c r="O20" s="86" t="str">
        <f t="shared" si="8"/>
        <v>낙첨</v>
      </c>
      <c r="P20" s="86" t="str">
        <f t="shared" si="8"/>
        <v>낙첨</v>
      </c>
      <c r="Q20" s="86" t="str">
        <f>IF(Q174=$BN$20,"당첨",IF(Q174=$BO$20,"당첨",IF(Q174=$BP$20,"당첨",IF(Q174=$BM$20,"당첨","낙첨"))))</f>
        <v>낙첨</v>
      </c>
      <c r="S20" s="20">
        <v>6</v>
      </c>
      <c r="T20" s="754" t="s">
        <v>440</v>
      </c>
      <c r="U20" s="669"/>
      <c r="V20" s="670"/>
      <c r="W20" s="76">
        <v>4</v>
      </c>
      <c r="X20" s="76">
        <v>6</v>
      </c>
      <c r="Y20" s="76">
        <v>12</v>
      </c>
      <c r="Z20" s="117">
        <v>21</v>
      </c>
      <c r="AA20" s="117">
        <v>24</v>
      </c>
      <c r="AB20" s="117">
        <v>29</v>
      </c>
      <c r="AC20" s="58"/>
      <c r="AD20" s="58"/>
      <c r="AE20" s="58"/>
      <c r="AF20" s="58"/>
      <c r="AG20" s="58"/>
      <c r="AH20" s="58"/>
      <c r="AI20" s="58"/>
      <c r="AJ20" s="58"/>
      <c r="AK20" s="58"/>
      <c r="AL20" s="58"/>
      <c r="AM20" s="58"/>
      <c r="AN20" s="58"/>
      <c r="AO20" s="58"/>
      <c r="AP20" s="58"/>
      <c r="AQ20" s="58"/>
      <c r="AR20" s="58"/>
      <c r="AS20" s="58"/>
      <c r="AT20" s="58"/>
      <c r="AU20" s="58"/>
      <c r="AV20" s="58"/>
      <c r="AW20" s="58"/>
      <c r="AX20" s="58"/>
      <c r="AY20" s="58"/>
      <c r="AZ20" s="58"/>
      <c r="BA20" s="58"/>
      <c r="BB20" s="58"/>
      <c r="BC20" s="58"/>
      <c r="BD20" s="58"/>
      <c r="BE20" s="58"/>
      <c r="BF20" s="58"/>
      <c r="BG20" s="58"/>
      <c r="BH20" s="58"/>
      <c r="BI20" s="93"/>
      <c r="BJ20" s="93"/>
      <c r="BK20" s="93"/>
      <c r="BL20" s="93"/>
      <c r="BM20" s="119">
        <v>1</v>
      </c>
      <c r="BN20" s="119">
        <v>1</v>
      </c>
      <c r="BO20" s="119">
        <v>1</v>
      </c>
      <c r="BP20" s="119">
        <v>1</v>
      </c>
      <c r="BR20"/>
      <c r="BS20"/>
      <c r="BT20"/>
      <c r="BU20"/>
      <c r="BV20"/>
      <c r="BW20"/>
      <c r="BX20"/>
      <c r="BY20"/>
      <c r="BZ20" s="56"/>
      <c r="CA20"/>
      <c r="CB20"/>
      <c r="CC20" s="56"/>
      <c r="CD20"/>
      <c r="CE20"/>
      <c r="CF20"/>
      <c r="CG20"/>
    </row>
    <row r="21" spans="1:85" ht="19.5" hidden="1" customHeight="1">
      <c r="A21" s="152" t="s">
        <v>47</v>
      </c>
      <c r="B21" s="172" t="s">
        <v>1507</v>
      </c>
      <c r="C21" s="86" t="str">
        <f t="shared" ref="C21:P21" si="9">IF(C181=$BN$21,"당첨",IF(C181=$BO$21,"당첨",IF(C181=$BP$21,"당첨",IF(C181=$BM$21,"당첨","낙첨"))))</f>
        <v>당첨</v>
      </c>
      <c r="D21" s="86" t="str">
        <f t="shared" si="9"/>
        <v>당첨</v>
      </c>
      <c r="E21" s="86" t="str">
        <f t="shared" si="9"/>
        <v>당첨</v>
      </c>
      <c r="F21" s="86" t="str">
        <f t="shared" si="9"/>
        <v>당첨</v>
      </c>
      <c r="G21" s="86" t="str">
        <f t="shared" si="9"/>
        <v>당첨</v>
      </c>
      <c r="H21" s="86" t="str">
        <f t="shared" si="9"/>
        <v>당첨</v>
      </c>
      <c r="I21" s="86" t="str">
        <f t="shared" si="9"/>
        <v>당첨</v>
      </c>
      <c r="J21" s="86" t="str">
        <f t="shared" si="9"/>
        <v>당첨</v>
      </c>
      <c r="K21" s="86" t="str">
        <f t="shared" si="9"/>
        <v>당첨</v>
      </c>
      <c r="L21" s="86" t="str">
        <f t="shared" si="9"/>
        <v>당첨</v>
      </c>
      <c r="M21" s="86" t="str">
        <f t="shared" si="9"/>
        <v>당첨</v>
      </c>
      <c r="N21" s="86" t="str">
        <f t="shared" si="9"/>
        <v>당첨</v>
      </c>
      <c r="O21" s="86" t="str">
        <f t="shared" si="9"/>
        <v>당첨</v>
      </c>
      <c r="P21" s="86" t="str">
        <f t="shared" si="9"/>
        <v>당첨</v>
      </c>
      <c r="Q21" s="86" t="str">
        <f>IF(Q181=$BN$21,"당첨",IF(Q181=$BO$21,"당첨",IF(Q181=$BP$21,"당첨",IF(Q181=$BM$21,"당첨","낙첨"))))</f>
        <v>당첨</v>
      </c>
      <c r="S21" s="20">
        <v>7</v>
      </c>
      <c r="T21" s="754" t="s">
        <v>441</v>
      </c>
      <c r="U21" s="669"/>
      <c r="V21" s="670"/>
      <c r="W21" s="76">
        <v>16</v>
      </c>
      <c r="X21" s="76">
        <v>39</v>
      </c>
      <c r="Y21" s="76">
        <v>42</v>
      </c>
      <c r="Z21" s="58"/>
      <c r="AA21" s="58"/>
      <c r="AB21" s="58"/>
      <c r="AC21" s="58"/>
      <c r="AD21" s="58"/>
      <c r="AE21" s="58"/>
      <c r="AF21" s="58"/>
      <c r="AG21" s="58"/>
      <c r="AH21" s="58"/>
      <c r="AI21" s="58"/>
      <c r="AJ21" s="58"/>
      <c r="AK21" s="58"/>
      <c r="AL21" s="58"/>
      <c r="AM21" s="58"/>
      <c r="AN21" s="58"/>
      <c r="AO21" s="58"/>
      <c r="AP21" s="58"/>
      <c r="AQ21" s="58"/>
      <c r="AR21" s="58"/>
      <c r="AS21" s="58"/>
      <c r="AT21" s="58"/>
      <c r="AU21" s="58"/>
      <c r="AV21" s="58"/>
      <c r="AW21" s="58"/>
      <c r="AX21" s="58"/>
      <c r="AY21" s="58"/>
      <c r="AZ21" s="58"/>
      <c r="BA21" s="58"/>
      <c r="BB21" s="58"/>
      <c r="BC21" s="58"/>
      <c r="BD21" s="58"/>
      <c r="BE21" s="58"/>
      <c r="BF21" s="58"/>
      <c r="BG21" s="58"/>
      <c r="BH21" s="58"/>
      <c r="BI21" s="93"/>
      <c r="BJ21" s="93"/>
      <c r="BK21" s="93"/>
      <c r="BL21" s="93"/>
      <c r="BM21" s="119">
        <v>1</v>
      </c>
      <c r="BN21" s="119">
        <v>1</v>
      </c>
      <c r="BO21" s="119">
        <v>1</v>
      </c>
      <c r="BP21" s="119">
        <v>1</v>
      </c>
      <c r="BR21"/>
      <c r="BS21"/>
      <c r="BT21"/>
      <c r="BU21"/>
      <c r="BV21"/>
      <c r="BW21"/>
      <c r="BX21"/>
      <c r="BY21"/>
      <c r="BZ21" s="56"/>
      <c r="CA21" s="56"/>
      <c r="CB21"/>
      <c r="CC21" s="56"/>
      <c r="CD21"/>
      <c r="CE21"/>
      <c r="CF21"/>
      <c r="CG21" s="125"/>
    </row>
    <row r="22" spans="1:85" ht="19.5" hidden="1" customHeight="1">
      <c r="A22" s="152" t="s">
        <v>66</v>
      </c>
      <c r="B22" s="172" t="s">
        <v>1507</v>
      </c>
      <c r="C22" s="86" t="str">
        <f t="shared" ref="C22:P22" si="10">IF(C188=$BN$22,"당첨",IF(C188=$BO$22,"당첨",IF(C188=$BP$22,"당첨",IF(C188=$BM$22,"당첨","낙첨"))))</f>
        <v>당첨</v>
      </c>
      <c r="D22" s="86" t="str">
        <f t="shared" si="10"/>
        <v>당첨</v>
      </c>
      <c r="E22" s="86" t="str">
        <f t="shared" si="10"/>
        <v>당첨</v>
      </c>
      <c r="F22" s="86" t="str">
        <f t="shared" si="10"/>
        <v>당첨</v>
      </c>
      <c r="G22" s="86" t="str">
        <f t="shared" si="10"/>
        <v>당첨</v>
      </c>
      <c r="H22" s="86" t="str">
        <f t="shared" si="10"/>
        <v>당첨</v>
      </c>
      <c r="I22" s="86" t="str">
        <f t="shared" si="10"/>
        <v>당첨</v>
      </c>
      <c r="J22" s="86" t="str">
        <f t="shared" si="10"/>
        <v>당첨</v>
      </c>
      <c r="K22" s="86" t="str">
        <f t="shared" si="10"/>
        <v>당첨</v>
      </c>
      <c r="L22" s="86" t="str">
        <f t="shared" si="10"/>
        <v>당첨</v>
      </c>
      <c r="M22" s="86" t="str">
        <f t="shared" si="10"/>
        <v>당첨</v>
      </c>
      <c r="N22" s="86" t="str">
        <f t="shared" si="10"/>
        <v>당첨</v>
      </c>
      <c r="O22" s="86" t="str">
        <f t="shared" si="10"/>
        <v>당첨</v>
      </c>
      <c r="P22" s="86" t="str">
        <f t="shared" si="10"/>
        <v>당첨</v>
      </c>
      <c r="Q22" s="86" t="str">
        <f>IF(Q188=$BN$22,"당첨",IF(Q188=$BO$22,"당첨",IF(Q188=$BP$22,"당첨",IF(Q188=$BM$22,"당첨","낙첨"))))</f>
        <v>당첨</v>
      </c>
      <c r="S22" s="20">
        <v>8</v>
      </c>
      <c r="T22" s="754" t="s">
        <v>442</v>
      </c>
      <c r="U22" s="669"/>
      <c r="V22" s="670"/>
      <c r="W22" s="76">
        <v>5</v>
      </c>
      <c r="X22" s="76">
        <v>10</v>
      </c>
      <c r="Y22" s="76">
        <v>15</v>
      </c>
      <c r="Z22" s="117">
        <v>20</v>
      </c>
      <c r="AA22" s="117">
        <v>25</v>
      </c>
      <c r="AB22" s="117">
        <v>30</v>
      </c>
      <c r="AC22" s="117">
        <v>35</v>
      </c>
      <c r="AD22" s="117">
        <v>40</v>
      </c>
      <c r="AE22" s="117">
        <v>45</v>
      </c>
      <c r="AF22" s="58"/>
      <c r="AG22" s="58"/>
      <c r="AH22" s="58"/>
      <c r="AI22" s="58"/>
      <c r="AJ22" s="58"/>
      <c r="AK22" s="58"/>
      <c r="AL22" s="58"/>
      <c r="AM22" s="58"/>
      <c r="AN22" s="58"/>
      <c r="AO22" s="58"/>
      <c r="AP22" s="58"/>
      <c r="AQ22" s="58"/>
      <c r="AR22" s="58"/>
      <c r="AS22" s="58"/>
      <c r="AT22" s="58"/>
      <c r="AU22" s="58"/>
      <c r="AV22" s="58"/>
      <c r="AW22" s="58"/>
      <c r="AX22" s="58"/>
      <c r="AY22" s="58"/>
      <c r="AZ22" s="58"/>
      <c r="BA22" s="58"/>
      <c r="BB22" s="58"/>
      <c r="BC22" s="58"/>
      <c r="BD22" s="58"/>
      <c r="BE22" s="58"/>
      <c r="BF22" s="58"/>
      <c r="BG22" s="58"/>
      <c r="BH22" s="58"/>
      <c r="BI22" s="93"/>
      <c r="BJ22" s="93"/>
      <c r="BK22" s="93"/>
      <c r="BL22" s="93"/>
      <c r="BM22" s="119">
        <v>1</v>
      </c>
      <c r="BN22" s="119">
        <v>1</v>
      </c>
      <c r="BO22" s="119">
        <v>1</v>
      </c>
      <c r="BP22" s="119">
        <v>1</v>
      </c>
      <c r="BR22"/>
      <c r="BS22"/>
      <c r="BT22"/>
      <c r="BU22"/>
      <c r="BV22"/>
      <c r="BW22"/>
      <c r="BX22"/>
      <c r="BY22"/>
      <c r="BZ22"/>
      <c r="CA22" s="56"/>
      <c r="CB22"/>
      <c r="CC22" s="56"/>
      <c r="CD22"/>
      <c r="CE22"/>
      <c r="CF22"/>
      <c r="CG22"/>
    </row>
    <row r="23" spans="1:85" ht="19.5" hidden="1" customHeight="1">
      <c r="A23" s="152" t="s">
        <v>68</v>
      </c>
      <c r="B23" s="172" t="s">
        <v>1507</v>
      </c>
      <c r="C23" s="86" t="str">
        <f t="shared" ref="C23:P23" si="11">IF(C195=$BN$23,"당첨",IF(C195=$BO$23,"당첨",IF(C195=$BP$23,"당첨",IF(C195=$BM$23,"당첨","낙첨"))))</f>
        <v>낙첨</v>
      </c>
      <c r="D23" s="86" t="str">
        <f t="shared" si="11"/>
        <v>낙첨</v>
      </c>
      <c r="E23" s="86" t="str">
        <f t="shared" si="11"/>
        <v>낙첨</v>
      </c>
      <c r="F23" s="86" t="str">
        <f t="shared" si="11"/>
        <v>낙첨</v>
      </c>
      <c r="G23" s="86" t="str">
        <f t="shared" si="11"/>
        <v>낙첨</v>
      </c>
      <c r="H23" s="86" t="str">
        <f t="shared" si="11"/>
        <v>낙첨</v>
      </c>
      <c r="I23" s="86" t="str">
        <f t="shared" si="11"/>
        <v>낙첨</v>
      </c>
      <c r="J23" s="86" t="str">
        <f t="shared" si="11"/>
        <v>낙첨</v>
      </c>
      <c r="K23" s="86" t="str">
        <f t="shared" si="11"/>
        <v>낙첨</v>
      </c>
      <c r="L23" s="86" t="str">
        <f t="shared" si="11"/>
        <v>낙첨</v>
      </c>
      <c r="M23" s="86" t="str">
        <f t="shared" si="11"/>
        <v>낙첨</v>
      </c>
      <c r="N23" s="86" t="str">
        <f t="shared" si="11"/>
        <v>낙첨</v>
      </c>
      <c r="O23" s="86" t="str">
        <f t="shared" si="11"/>
        <v>낙첨</v>
      </c>
      <c r="P23" s="86" t="str">
        <f t="shared" si="11"/>
        <v>낙첨</v>
      </c>
      <c r="Q23" s="86" t="str">
        <f>IF(Q195=$BN$23,"당첨",IF(Q195=$BO$23,"당첨",IF(Q195=$BP$23,"당첨",IF(Q195=$BM$23,"당첨","낙첨"))))</f>
        <v>낙첨</v>
      </c>
      <c r="S23" s="20">
        <v>9</v>
      </c>
      <c r="T23" s="754" t="s">
        <v>443</v>
      </c>
      <c r="U23" s="669"/>
      <c r="V23" s="670"/>
      <c r="W23" s="76">
        <v>5</v>
      </c>
      <c r="X23" s="76">
        <v>10</v>
      </c>
      <c r="Y23" s="117">
        <v>26</v>
      </c>
      <c r="Z23" s="58"/>
      <c r="AA23" s="58"/>
      <c r="AB23" s="58"/>
      <c r="AC23" s="58"/>
      <c r="AD23" s="58"/>
      <c r="AE23" s="58"/>
      <c r="AF23" s="58"/>
      <c r="AG23" s="58"/>
      <c r="AH23" s="58"/>
      <c r="AI23" s="58"/>
      <c r="AJ23" s="58"/>
      <c r="AK23" s="58"/>
      <c r="AL23" s="58"/>
      <c r="AM23" s="58"/>
      <c r="AN23" s="58"/>
      <c r="AO23" s="58"/>
      <c r="AP23" s="58"/>
      <c r="AQ23" s="58"/>
      <c r="AR23" s="58"/>
      <c r="AS23" s="58"/>
      <c r="AT23" s="58"/>
      <c r="AU23" s="58"/>
      <c r="AV23" s="58"/>
      <c r="AW23" s="58"/>
      <c r="AX23" s="58"/>
      <c r="AY23" s="58"/>
      <c r="AZ23" s="58"/>
      <c r="BA23" s="58"/>
      <c r="BB23" s="58"/>
      <c r="BC23" s="58"/>
      <c r="BD23" s="58"/>
      <c r="BE23" s="58"/>
      <c r="BF23" s="58"/>
      <c r="BG23" s="58"/>
      <c r="BH23" s="58"/>
      <c r="BI23" s="93"/>
      <c r="BJ23" s="93"/>
      <c r="BK23" s="93"/>
      <c r="BL23" s="93"/>
      <c r="BM23" s="119">
        <v>1</v>
      </c>
      <c r="BN23" s="119">
        <v>1</v>
      </c>
      <c r="BO23" s="119">
        <v>1</v>
      </c>
      <c r="BP23" s="119">
        <v>1</v>
      </c>
      <c r="BR23"/>
      <c r="BS23"/>
      <c r="BT23"/>
      <c r="BU23"/>
      <c r="BV23"/>
      <c r="BW23"/>
      <c r="BX23"/>
      <c r="BY23"/>
      <c r="BZ23" s="56"/>
      <c r="CA23" s="56"/>
      <c r="CB23"/>
      <c r="CC23" s="56"/>
      <c r="CD23"/>
      <c r="CE23"/>
      <c r="CF23"/>
      <c r="CG23"/>
    </row>
    <row r="24" spans="1:85" ht="19.5" hidden="1" customHeight="1">
      <c r="A24" s="152" t="s">
        <v>85</v>
      </c>
      <c r="B24" s="172" t="s">
        <v>1507</v>
      </c>
      <c r="C24" s="86" t="str">
        <f t="shared" ref="C24:P24" si="12">IF(C202=$BN$24,"당첨",IF(C202=$BO$24,"당첨",IF(C202=$BP$24,"당첨",IF(C202=$BM$24,"당첨","낙첨"))))</f>
        <v>낙첨</v>
      </c>
      <c r="D24" s="86" t="str">
        <f t="shared" si="12"/>
        <v>낙첨</v>
      </c>
      <c r="E24" s="86" t="str">
        <f t="shared" si="12"/>
        <v>낙첨</v>
      </c>
      <c r="F24" s="86" t="str">
        <f t="shared" si="12"/>
        <v>낙첨</v>
      </c>
      <c r="G24" s="86" t="str">
        <f t="shared" si="12"/>
        <v>낙첨</v>
      </c>
      <c r="H24" s="86" t="str">
        <f t="shared" si="12"/>
        <v>낙첨</v>
      </c>
      <c r="I24" s="86" t="str">
        <f t="shared" si="12"/>
        <v>낙첨</v>
      </c>
      <c r="J24" s="86" t="str">
        <f t="shared" si="12"/>
        <v>낙첨</v>
      </c>
      <c r="K24" s="86" t="str">
        <f t="shared" si="12"/>
        <v>낙첨</v>
      </c>
      <c r="L24" s="86" t="str">
        <f t="shared" si="12"/>
        <v>낙첨</v>
      </c>
      <c r="M24" s="86" t="str">
        <f t="shared" si="12"/>
        <v>낙첨</v>
      </c>
      <c r="N24" s="86" t="str">
        <f t="shared" si="12"/>
        <v>낙첨</v>
      </c>
      <c r="O24" s="86" t="str">
        <f t="shared" si="12"/>
        <v>낙첨</v>
      </c>
      <c r="P24" s="86" t="str">
        <f t="shared" si="12"/>
        <v>낙첨</v>
      </c>
      <c r="Q24" s="86" t="str">
        <f>IF(Q202=$BN$24,"당첨",IF(Q202=$BO$24,"당첨",IF(Q202=$BP$24,"당첨",IF(Q202=$BM$24,"당첨","낙첨"))))</f>
        <v>낙첨</v>
      </c>
      <c r="S24" s="20">
        <v>10</v>
      </c>
      <c r="T24" s="754" t="s">
        <v>444</v>
      </c>
      <c r="U24" s="669"/>
      <c r="V24" s="670"/>
      <c r="W24" s="76">
        <v>5</v>
      </c>
      <c r="X24" s="76">
        <v>20</v>
      </c>
      <c r="Y24" s="117">
        <v>25</v>
      </c>
      <c r="Z24" s="117">
        <v>28</v>
      </c>
      <c r="AA24" s="117">
        <v>35</v>
      </c>
      <c r="AB24" s="58"/>
      <c r="AC24" s="58"/>
      <c r="AD24" s="58"/>
      <c r="AE24" s="58"/>
      <c r="AF24" s="58"/>
      <c r="AG24" s="58"/>
      <c r="AH24" s="58"/>
      <c r="AI24" s="58"/>
      <c r="AJ24" s="58"/>
      <c r="AK24" s="58"/>
      <c r="AL24" s="58"/>
      <c r="AM24" s="58"/>
      <c r="AN24" s="58"/>
      <c r="AO24" s="58"/>
      <c r="AP24" s="58"/>
      <c r="AQ24" s="58"/>
      <c r="AR24" s="58"/>
      <c r="AS24" s="58"/>
      <c r="AT24" s="58"/>
      <c r="AU24" s="58"/>
      <c r="AV24" s="58"/>
      <c r="AW24" s="58"/>
      <c r="AX24" s="58"/>
      <c r="AY24" s="58"/>
      <c r="AZ24" s="58"/>
      <c r="BA24" s="58"/>
      <c r="BB24" s="58"/>
      <c r="BC24" s="58"/>
      <c r="BD24" s="58"/>
      <c r="BE24" s="58"/>
      <c r="BF24" s="58"/>
      <c r="BG24" s="58"/>
      <c r="BH24" s="58"/>
      <c r="BI24" s="93"/>
      <c r="BJ24" s="93"/>
      <c r="BK24" s="93"/>
      <c r="BL24" s="93"/>
      <c r="BM24" s="119">
        <v>1</v>
      </c>
      <c r="BN24" s="119">
        <v>1</v>
      </c>
      <c r="BO24" s="119">
        <v>1</v>
      </c>
      <c r="BP24" s="119">
        <v>1</v>
      </c>
      <c r="BR24"/>
      <c r="BS24"/>
      <c r="BT24"/>
      <c r="BU24"/>
      <c r="BV24"/>
      <c r="BW24"/>
      <c r="BX24"/>
      <c r="BY24"/>
      <c r="BZ24" s="56"/>
      <c r="CA24" s="56"/>
      <c r="CB24"/>
      <c r="CC24" s="56"/>
      <c r="CD24"/>
      <c r="CE24"/>
      <c r="CF24"/>
      <c r="CG24"/>
    </row>
    <row r="25" spans="1:85" ht="19.5" hidden="1" customHeight="1">
      <c r="A25" s="152" t="s">
        <v>86</v>
      </c>
      <c r="B25" s="172" t="s">
        <v>1507</v>
      </c>
      <c r="C25" s="86" t="str">
        <f t="shared" ref="C25:P25" si="13">IF(C209=$BN$25,"당첨",IF(C209=$BO$25,"당첨",IF(C209=$BP$25,"당첨",IF(C209=$BM$25,"당첨","낙첨"))))</f>
        <v>낙첨</v>
      </c>
      <c r="D25" s="86" t="str">
        <f t="shared" si="13"/>
        <v>낙첨</v>
      </c>
      <c r="E25" s="86" t="str">
        <f t="shared" si="13"/>
        <v>낙첨</v>
      </c>
      <c r="F25" s="86" t="str">
        <f t="shared" si="13"/>
        <v>낙첨</v>
      </c>
      <c r="G25" s="86" t="str">
        <f t="shared" si="13"/>
        <v>낙첨</v>
      </c>
      <c r="H25" s="86" t="str">
        <f t="shared" si="13"/>
        <v>낙첨</v>
      </c>
      <c r="I25" s="86" t="str">
        <f t="shared" si="13"/>
        <v>낙첨</v>
      </c>
      <c r="J25" s="86" t="str">
        <f t="shared" si="13"/>
        <v>낙첨</v>
      </c>
      <c r="K25" s="86" t="str">
        <f t="shared" si="13"/>
        <v>낙첨</v>
      </c>
      <c r="L25" s="86" t="str">
        <f t="shared" si="13"/>
        <v>낙첨</v>
      </c>
      <c r="M25" s="86" t="str">
        <f t="shared" si="13"/>
        <v>낙첨</v>
      </c>
      <c r="N25" s="86" t="str">
        <f t="shared" si="13"/>
        <v>낙첨</v>
      </c>
      <c r="O25" s="86" t="str">
        <f t="shared" si="13"/>
        <v>낙첨</v>
      </c>
      <c r="P25" s="86" t="str">
        <f t="shared" si="13"/>
        <v>낙첨</v>
      </c>
      <c r="Q25" s="86" t="str">
        <f>IF(Q209=$BN$25,"당첨",IF(Q209=$BO$25,"당첨",IF(Q209=$BP$25,"당첨",IF(Q209=$BM$25,"당첨","낙첨"))))</f>
        <v>낙첨</v>
      </c>
      <c r="S25" s="20">
        <v>11</v>
      </c>
      <c r="T25" s="754" t="s">
        <v>445</v>
      </c>
      <c r="U25" s="669"/>
      <c r="V25" s="670"/>
      <c r="W25" s="76">
        <v>20</v>
      </c>
      <c r="X25" s="76">
        <v>24</v>
      </c>
      <c r="Y25" s="117">
        <v>45</v>
      </c>
      <c r="Z25" s="58"/>
      <c r="AA25" s="58"/>
      <c r="AB25" s="58"/>
      <c r="AC25" s="58"/>
      <c r="AD25" s="58"/>
      <c r="AE25" s="58"/>
      <c r="AF25" s="58"/>
      <c r="AG25" s="58"/>
      <c r="AH25" s="58"/>
      <c r="AI25" s="58"/>
      <c r="AJ25" s="58"/>
      <c r="AK25" s="58"/>
      <c r="AL25" s="58"/>
      <c r="AM25" s="58"/>
      <c r="AN25" s="58"/>
      <c r="AO25" s="58"/>
      <c r="AP25" s="58"/>
      <c r="AQ25" s="58"/>
      <c r="AR25" s="58"/>
      <c r="AS25" s="58"/>
      <c r="AT25" s="58"/>
      <c r="AU25" s="58"/>
      <c r="AV25" s="58"/>
      <c r="AW25" s="58"/>
      <c r="AX25" s="58"/>
      <c r="AY25" s="58"/>
      <c r="AZ25" s="58"/>
      <c r="BA25" s="58"/>
      <c r="BB25" s="58"/>
      <c r="BC25" s="58"/>
      <c r="BD25" s="58"/>
      <c r="BE25" s="58"/>
      <c r="BF25" s="58"/>
      <c r="BG25" s="58"/>
      <c r="BH25" s="58"/>
      <c r="BI25" s="93"/>
      <c r="BJ25" s="93"/>
      <c r="BK25" s="93"/>
      <c r="BL25" s="93"/>
      <c r="BM25" s="119">
        <v>1</v>
      </c>
      <c r="BN25" s="119">
        <v>1</v>
      </c>
      <c r="BO25" s="119">
        <v>1</v>
      </c>
      <c r="BP25" s="119">
        <v>1</v>
      </c>
      <c r="BR25"/>
      <c r="BS25"/>
      <c r="BT25"/>
      <c r="BU25"/>
      <c r="BV25"/>
      <c r="BW25"/>
      <c r="BX25"/>
      <c r="BY25"/>
      <c r="BZ25"/>
      <c r="CA25" s="56"/>
      <c r="CB25"/>
      <c r="CC25" s="56"/>
      <c r="CD25"/>
      <c r="CE25"/>
      <c r="CF25"/>
      <c r="CG25"/>
    </row>
    <row r="26" spans="1:85" ht="19.5" hidden="1" customHeight="1">
      <c r="A26" s="152" t="s">
        <v>87</v>
      </c>
      <c r="B26" s="172" t="s">
        <v>1507</v>
      </c>
      <c r="C26" s="86" t="str">
        <f t="shared" ref="C26:P26" si="14">IF(C216=$BN$26,"당첨",IF(C216=$BO$26,"당첨",IF(C216=$BP$26,"당첨",IF(C216=$BM$26,"당첨","낙첨"))))</f>
        <v>낙첨</v>
      </c>
      <c r="D26" s="86" t="str">
        <f t="shared" si="14"/>
        <v>낙첨</v>
      </c>
      <c r="E26" s="86" t="str">
        <f t="shared" si="14"/>
        <v>낙첨</v>
      </c>
      <c r="F26" s="86" t="str">
        <f t="shared" si="14"/>
        <v>낙첨</v>
      </c>
      <c r="G26" s="86" t="str">
        <f t="shared" si="14"/>
        <v>낙첨</v>
      </c>
      <c r="H26" s="86" t="str">
        <f t="shared" si="14"/>
        <v>낙첨</v>
      </c>
      <c r="I26" s="86" t="str">
        <f t="shared" si="14"/>
        <v>낙첨</v>
      </c>
      <c r="J26" s="86" t="str">
        <f t="shared" si="14"/>
        <v>낙첨</v>
      </c>
      <c r="K26" s="86" t="str">
        <f t="shared" si="14"/>
        <v>낙첨</v>
      </c>
      <c r="L26" s="86" t="str">
        <f t="shared" si="14"/>
        <v>낙첨</v>
      </c>
      <c r="M26" s="86" t="str">
        <f t="shared" si="14"/>
        <v>낙첨</v>
      </c>
      <c r="N26" s="86" t="str">
        <f t="shared" si="14"/>
        <v>낙첨</v>
      </c>
      <c r="O26" s="86" t="str">
        <f t="shared" si="14"/>
        <v>낙첨</v>
      </c>
      <c r="P26" s="86" t="str">
        <f t="shared" si="14"/>
        <v>낙첨</v>
      </c>
      <c r="Q26" s="86" t="str">
        <f>IF(Q216=$BN$26,"당첨",IF(Q216=$BO$26,"당첨",IF(Q216=$BP$26,"당첨",IF(Q216=$BM$26,"당첨","낙첨"))))</f>
        <v>낙첨</v>
      </c>
      <c r="S26" s="20">
        <v>12</v>
      </c>
      <c r="T26" s="754" t="s">
        <v>446</v>
      </c>
      <c r="U26" s="669"/>
      <c r="V26" s="670"/>
      <c r="W26" s="76">
        <v>46</v>
      </c>
      <c r="X26" s="58"/>
      <c r="Y26" s="58"/>
      <c r="Z26" s="58"/>
      <c r="AA26" s="58"/>
      <c r="AB26" s="58"/>
      <c r="AC26" s="58"/>
      <c r="AD26" s="58"/>
      <c r="AE26" s="58"/>
      <c r="AF26" s="58"/>
      <c r="AG26" s="58"/>
      <c r="AH26" s="58"/>
      <c r="AI26" s="58"/>
      <c r="AJ26" s="58"/>
      <c r="AK26" s="58"/>
      <c r="AL26" s="58"/>
      <c r="AM26" s="58"/>
      <c r="AN26" s="58"/>
      <c r="AO26" s="58"/>
      <c r="AP26" s="58"/>
      <c r="AQ26" s="58"/>
      <c r="AR26" s="58"/>
      <c r="AS26" s="58"/>
      <c r="AT26" s="58"/>
      <c r="AU26" s="58"/>
      <c r="AV26" s="58"/>
      <c r="AW26" s="58"/>
      <c r="AX26" s="58"/>
      <c r="AY26" s="58"/>
      <c r="AZ26" s="58"/>
      <c r="BA26" s="58"/>
      <c r="BB26" s="58"/>
      <c r="BC26" s="58"/>
      <c r="BD26" s="58"/>
      <c r="BE26" s="58"/>
      <c r="BF26" s="58"/>
      <c r="BG26" s="58"/>
      <c r="BH26" s="58"/>
      <c r="BI26" s="93"/>
      <c r="BJ26" s="93"/>
      <c r="BK26" s="93"/>
      <c r="BL26" s="129"/>
      <c r="BM26" s="119">
        <v>1</v>
      </c>
      <c r="BN26" s="119">
        <v>1</v>
      </c>
      <c r="BO26" s="119">
        <v>1</v>
      </c>
      <c r="BP26" s="119">
        <v>1</v>
      </c>
      <c r="BR26"/>
      <c r="BS26"/>
      <c r="BT26"/>
      <c r="BU26"/>
      <c r="BV26"/>
      <c r="BW26"/>
      <c r="BX26"/>
      <c r="BY26"/>
      <c r="BZ26" s="56"/>
      <c r="CA26" s="56"/>
      <c r="CB26"/>
      <c r="CC26" s="56"/>
      <c r="CD26"/>
      <c r="CE26"/>
      <c r="CF26"/>
      <c r="CG26"/>
    </row>
    <row r="27" spans="1:85" ht="19.5" hidden="1" customHeight="1">
      <c r="A27" s="152" t="s">
        <v>88</v>
      </c>
      <c r="B27" s="172" t="s">
        <v>1507</v>
      </c>
      <c r="C27" s="86" t="str">
        <f t="shared" ref="C27:P27" si="15">IF(C223=$BN$27,"당첨",IF(C223=$BO$27,"당첨",IF(C223=$BP$27,"당첨",IF(C223=$BM$27,"당첨","낙첨"))))</f>
        <v>당첨</v>
      </c>
      <c r="D27" s="86" t="str">
        <f t="shared" si="15"/>
        <v>당첨</v>
      </c>
      <c r="E27" s="86" t="str">
        <f t="shared" si="15"/>
        <v>당첨</v>
      </c>
      <c r="F27" s="86" t="str">
        <f t="shared" si="15"/>
        <v>당첨</v>
      </c>
      <c r="G27" s="86" t="str">
        <f t="shared" si="15"/>
        <v>당첨</v>
      </c>
      <c r="H27" s="86" t="str">
        <f t="shared" si="15"/>
        <v>당첨</v>
      </c>
      <c r="I27" s="86" t="str">
        <f t="shared" si="15"/>
        <v>당첨</v>
      </c>
      <c r="J27" s="86" t="str">
        <f t="shared" si="15"/>
        <v>당첨</v>
      </c>
      <c r="K27" s="86" t="str">
        <f t="shared" si="15"/>
        <v>당첨</v>
      </c>
      <c r="L27" s="86" t="str">
        <f t="shared" si="15"/>
        <v>당첨</v>
      </c>
      <c r="M27" s="86" t="str">
        <f t="shared" si="15"/>
        <v>당첨</v>
      </c>
      <c r="N27" s="86" t="str">
        <f t="shared" si="15"/>
        <v>당첨</v>
      </c>
      <c r="O27" s="86" t="str">
        <f t="shared" si="15"/>
        <v>당첨</v>
      </c>
      <c r="P27" s="86" t="str">
        <f t="shared" si="15"/>
        <v>당첨</v>
      </c>
      <c r="Q27" s="86" t="str">
        <f>IF(Q223=$BN$27,"당첨",IF(Q223=$BO$27,"당첨",IF(Q223=$BP$27,"당첨",IF(Q223=$BM$27,"당첨","낙첨"))))</f>
        <v>당첨</v>
      </c>
      <c r="S27" s="20">
        <v>13</v>
      </c>
      <c r="T27" s="754" t="s">
        <v>447</v>
      </c>
      <c r="U27" s="669"/>
      <c r="V27" s="670"/>
      <c r="W27" s="76">
        <v>6</v>
      </c>
      <c r="X27" s="76">
        <v>11</v>
      </c>
      <c r="Y27" s="76">
        <v>12</v>
      </c>
      <c r="Z27" s="76">
        <v>34</v>
      </c>
      <c r="AA27" s="58"/>
      <c r="AB27" s="58"/>
      <c r="AC27" s="58"/>
      <c r="AD27" s="58"/>
      <c r="AE27" s="58"/>
      <c r="AF27" s="58"/>
      <c r="AG27" s="58"/>
      <c r="AH27" s="58"/>
      <c r="AI27" s="58"/>
      <c r="AJ27" s="58"/>
      <c r="AK27" s="58"/>
      <c r="AL27" s="58"/>
      <c r="AM27" s="58"/>
      <c r="AN27" s="58"/>
      <c r="AO27" s="58"/>
      <c r="AP27" s="58"/>
      <c r="AQ27" s="58"/>
      <c r="AR27" s="58"/>
      <c r="AS27" s="58"/>
      <c r="AT27" s="58"/>
      <c r="AU27" s="58"/>
      <c r="AV27" s="58"/>
      <c r="AW27" s="58"/>
      <c r="AX27" s="58"/>
      <c r="AY27" s="58"/>
      <c r="AZ27" s="58"/>
      <c r="BA27" s="58"/>
      <c r="BB27" s="58"/>
      <c r="BC27" s="58"/>
      <c r="BD27" s="58"/>
      <c r="BE27" s="58"/>
      <c r="BF27" s="58"/>
      <c r="BG27" s="58"/>
      <c r="BH27" s="58"/>
      <c r="BI27" s="4"/>
      <c r="BJ27" s="4"/>
      <c r="BK27" s="4"/>
      <c r="BL27" s="4"/>
      <c r="BM27" s="119">
        <v>1</v>
      </c>
      <c r="BN27" s="119">
        <v>1</v>
      </c>
      <c r="BO27" s="119">
        <v>1</v>
      </c>
      <c r="BP27" s="119">
        <v>1</v>
      </c>
      <c r="BR27"/>
      <c r="BS27"/>
      <c r="BT27"/>
      <c r="BU27"/>
      <c r="BV27"/>
      <c r="BW27"/>
      <c r="BX27"/>
      <c r="BY27"/>
      <c r="BZ27" s="56"/>
      <c r="CA27"/>
      <c r="CB27"/>
      <c r="CC27" s="56"/>
      <c r="CD27"/>
      <c r="CE27"/>
      <c r="CF27"/>
      <c r="CG27"/>
    </row>
    <row r="28" spans="1:85" ht="19.5" hidden="1" customHeight="1">
      <c r="A28" s="152" t="s">
        <v>89</v>
      </c>
      <c r="B28" s="172" t="s">
        <v>1507</v>
      </c>
      <c r="C28" s="86" t="str">
        <f t="shared" ref="C28:P28" si="16">IF(C230=$BN$28,"당첨",IF(C230=$BO$28,"당첨",IF(C230=$BP$28,"당첨",IF(C230=$BM$28,"당첨","낙첨"))))</f>
        <v>낙첨</v>
      </c>
      <c r="D28" s="86" t="str">
        <f t="shared" si="16"/>
        <v>낙첨</v>
      </c>
      <c r="E28" s="86" t="str">
        <f t="shared" si="16"/>
        <v>낙첨</v>
      </c>
      <c r="F28" s="86" t="str">
        <f t="shared" si="16"/>
        <v>낙첨</v>
      </c>
      <c r="G28" s="86" t="str">
        <f t="shared" si="16"/>
        <v>낙첨</v>
      </c>
      <c r="H28" s="86" t="str">
        <f t="shared" si="16"/>
        <v>낙첨</v>
      </c>
      <c r="I28" s="86" t="str">
        <f t="shared" si="16"/>
        <v>낙첨</v>
      </c>
      <c r="J28" s="86" t="str">
        <f t="shared" si="16"/>
        <v>낙첨</v>
      </c>
      <c r="K28" s="86" t="str">
        <f t="shared" si="16"/>
        <v>낙첨</v>
      </c>
      <c r="L28" s="86" t="str">
        <f t="shared" si="16"/>
        <v>낙첨</v>
      </c>
      <c r="M28" s="86" t="str">
        <f t="shared" si="16"/>
        <v>낙첨</v>
      </c>
      <c r="N28" s="86" t="str">
        <f t="shared" si="16"/>
        <v>낙첨</v>
      </c>
      <c r="O28" s="86" t="str">
        <f t="shared" si="16"/>
        <v>낙첨</v>
      </c>
      <c r="P28" s="86" t="str">
        <f t="shared" si="16"/>
        <v>낙첨</v>
      </c>
      <c r="Q28" s="86" t="str">
        <f>IF(Q230=$BN$28,"당첨",IF(Q230=$BO$28,"당첨",IF(Q230=$BP$28,"당첨",IF(Q230=$BM$28,"당첨","낙첨"))))</f>
        <v>낙첨</v>
      </c>
      <c r="S28" s="20">
        <v>14</v>
      </c>
      <c r="T28" s="754" t="s">
        <v>448</v>
      </c>
      <c r="U28" s="669"/>
      <c r="V28" s="670"/>
      <c r="W28" s="76">
        <v>3</v>
      </c>
      <c r="X28" s="76">
        <v>7</v>
      </c>
      <c r="Y28" s="76">
        <v>35</v>
      </c>
      <c r="Z28" s="58"/>
      <c r="AA28" s="58"/>
      <c r="AB28" s="58"/>
      <c r="AC28" s="58"/>
      <c r="AD28" s="58"/>
      <c r="AE28" s="58"/>
      <c r="AF28" s="58"/>
      <c r="AG28" s="58"/>
      <c r="AH28" s="58"/>
      <c r="AI28" s="58"/>
      <c r="AJ28" s="58"/>
      <c r="AK28" s="58"/>
      <c r="AL28" s="58"/>
      <c r="AM28" s="58"/>
      <c r="AN28" s="58"/>
      <c r="AO28" s="58"/>
      <c r="AP28" s="58"/>
      <c r="AQ28" s="58"/>
      <c r="AR28" s="58"/>
      <c r="AS28" s="58"/>
      <c r="AT28" s="58"/>
      <c r="AU28" s="58"/>
      <c r="AV28" s="58"/>
      <c r="AW28" s="58"/>
      <c r="AX28" s="58"/>
      <c r="AY28" s="58"/>
      <c r="AZ28" s="58"/>
      <c r="BA28" s="58"/>
      <c r="BB28" s="58"/>
      <c r="BC28" s="58"/>
      <c r="BD28" s="58"/>
      <c r="BE28" s="58"/>
      <c r="BF28" s="58"/>
      <c r="BG28" s="58"/>
      <c r="BH28" s="58"/>
      <c r="BI28" s="4"/>
      <c r="BJ28" s="4"/>
      <c r="BK28" s="4"/>
      <c r="BL28" s="4"/>
      <c r="BM28" s="119">
        <v>1</v>
      </c>
      <c r="BN28" s="119">
        <v>1</v>
      </c>
      <c r="BO28" s="119">
        <v>1</v>
      </c>
      <c r="BP28" s="119">
        <v>1</v>
      </c>
      <c r="BR28"/>
      <c r="BS28"/>
      <c r="BT28"/>
      <c r="BU28"/>
      <c r="BV28"/>
      <c r="BW28"/>
      <c r="BX28"/>
      <c r="BY28"/>
      <c r="BZ28" s="56"/>
      <c r="CA28" s="56"/>
      <c r="CB28"/>
      <c r="CC28" s="56"/>
      <c r="CD28"/>
      <c r="CE28"/>
      <c r="CF28"/>
      <c r="CG28"/>
    </row>
    <row r="29" spans="1:85" ht="19.5" hidden="1" customHeight="1">
      <c r="A29" s="152" t="s">
        <v>90</v>
      </c>
      <c r="B29" s="172" t="s">
        <v>1507</v>
      </c>
      <c r="C29" s="86" t="str">
        <f t="shared" ref="C29:P29" si="17">IF(C237=$BN$29,"당첨",IF(C237=$BO$29,"당첨",IF(C237=$BP$29,"당첨",IF(C237=$BM$29,"당첨","낙첨"))))</f>
        <v>낙첨</v>
      </c>
      <c r="D29" s="86" t="str">
        <f t="shared" si="17"/>
        <v>낙첨</v>
      </c>
      <c r="E29" s="86" t="str">
        <f t="shared" si="17"/>
        <v>낙첨</v>
      </c>
      <c r="F29" s="86" t="str">
        <f t="shared" si="17"/>
        <v>낙첨</v>
      </c>
      <c r="G29" s="86" t="str">
        <f t="shared" si="17"/>
        <v>낙첨</v>
      </c>
      <c r="H29" s="86" t="str">
        <f t="shared" si="17"/>
        <v>낙첨</v>
      </c>
      <c r="I29" s="86" t="str">
        <f t="shared" si="17"/>
        <v>낙첨</v>
      </c>
      <c r="J29" s="86" t="str">
        <f t="shared" si="17"/>
        <v>낙첨</v>
      </c>
      <c r="K29" s="86" t="str">
        <f t="shared" si="17"/>
        <v>낙첨</v>
      </c>
      <c r="L29" s="86" t="str">
        <f t="shared" si="17"/>
        <v>낙첨</v>
      </c>
      <c r="M29" s="86" t="str">
        <f t="shared" si="17"/>
        <v>낙첨</v>
      </c>
      <c r="N29" s="86" t="str">
        <f t="shared" si="17"/>
        <v>낙첨</v>
      </c>
      <c r="O29" s="86" t="str">
        <f t="shared" si="17"/>
        <v>낙첨</v>
      </c>
      <c r="P29" s="86" t="str">
        <f t="shared" si="17"/>
        <v>낙첨</v>
      </c>
      <c r="Q29" s="86" t="str">
        <f>IF(Q237=$BN$29,"당첨",IF(Q237=$BO$29,"당첨",IF(Q237=$BP$29,"당첨",IF(Q237=$BM$29,"당첨","낙첨"))))</f>
        <v>낙첨</v>
      </c>
      <c r="S29" s="20">
        <v>15</v>
      </c>
      <c r="T29" s="754" t="s">
        <v>532</v>
      </c>
      <c r="U29" s="669"/>
      <c r="V29" s="670"/>
      <c r="W29" s="76">
        <v>3</v>
      </c>
      <c r="X29" s="76">
        <v>20</v>
      </c>
      <c r="Y29" s="117">
        <v>27</v>
      </c>
      <c r="Z29" s="117">
        <v>28</v>
      </c>
      <c r="AA29" s="58"/>
      <c r="AB29" s="58"/>
      <c r="AC29" s="58"/>
      <c r="AD29" s="58"/>
      <c r="AE29" s="58"/>
      <c r="AF29" s="58"/>
      <c r="AG29" s="58"/>
      <c r="AH29" s="58"/>
      <c r="AI29" s="58"/>
      <c r="AJ29" s="58"/>
      <c r="AK29" s="58"/>
      <c r="AL29" s="58"/>
      <c r="AM29" s="58"/>
      <c r="AN29" s="58"/>
      <c r="AO29" s="58"/>
      <c r="AP29" s="58"/>
      <c r="AQ29" s="58"/>
      <c r="AR29" s="58"/>
      <c r="AS29" s="58"/>
      <c r="AT29" s="58"/>
      <c r="AU29" s="58"/>
      <c r="AV29" s="58"/>
      <c r="AW29" s="58"/>
      <c r="AX29" s="58"/>
      <c r="AY29" s="58"/>
      <c r="AZ29" s="58"/>
      <c r="BA29" s="58"/>
      <c r="BB29" s="58"/>
      <c r="BC29" s="58"/>
      <c r="BD29" s="58"/>
      <c r="BE29" s="58"/>
      <c r="BF29" s="58"/>
      <c r="BG29" s="58"/>
      <c r="BH29" s="58"/>
      <c r="BI29" s="4"/>
      <c r="BJ29" s="4"/>
      <c r="BK29" s="4"/>
      <c r="BL29" s="4"/>
      <c r="BM29" s="119">
        <v>1</v>
      </c>
      <c r="BN29" s="119">
        <v>1</v>
      </c>
      <c r="BO29" s="119">
        <v>1</v>
      </c>
      <c r="BP29" s="119">
        <v>1</v>
      </c>
      <c r="BR29"/>
      <c r="BS29"/>
      <c r="BT29"/>
      <c r="BU29"/>
      <c r="BV29"/>
      <c r="BW29"/>
      <c r="BX29"/>
      <c r="BY29"/>
      <c r="BZ29" s="56"/>
      <c r="CA29" s="56"/>
      <c r="CB29"/>
      <c r="CC29"/>
      <c r="CD29"/>
      <c r="CE29"/>
      <c r="CF29"/>
      <c r="CG29"/>
    </row>
    <row r="30" spans="1:85" ht="19.5" hidden="1" customHeight="1">
      <c r="A30" s="152" t="s">
        <v>92</v>
      </c>
      <c r="B30" s="172" t="s">
        <v>1507</v>
      </c>
      <c r="C30" s="86" t="str">
        <f t="shared" ref="C30:P30" si="18">IF(C244=$BN$30,"당첨",IF(C244=$BO$30,"당첨",IF(C244=$BP$30,"당첨",IF(C244=$BM$30,"당첨","낙첨"))))</f>
        <v>낙첨</v>
      </c>
      <c r="D30" s="86" t="str">
        <f t="shared" si="18"/>
        <v>낙첨</v>
      </c>
      <c r="E30" s="86" t="str">
        <f t="shared" si="18"/>
        <v>낙첨</v>
      </c>
      <c r="F30" s="86" t="str">
        <f t="shared" si="18"/>
        <v>낙첨</v>
      </c>
      <c r="G30" s="86" t="str">
        <f t="shared" si="18"/>
        <v>낙첨</v>
      </c>
      <c r="H30" s="86" t="str">
        <f t="shared" si="18"/>
        <v>낙첨</v>
      </c>
      <c r="I30" s="86" t="str">
        <f t="shared" si="18"/>
        <v>낙첨</v>
      </c>
      <c r="J30" s="86" t="str">
        <f t="shared" si="18"/>
        <v>낙첨</v>
      </c>
      <c r="K30" s="86" t="str">
        <f t="shared" si="18"/>
        <v>낙첨</v>
      </c>
      <c r="L30" s="86" t="str">
        <f t="shared" si="18"/>
        <v>낙첨</v>
      </c>
      <c r="M30" s="86" t="str">
        <f t="shared" si="18"/>
        <v>낙첨</v>
      </c>
      <c r="N30" s="86" t="str">
        <f t="shared" si="18"/>
        <v>낙첨</v>
      </c>
      <c r="O30" s="86" t="str">
        <f t="shared" si="18"/>
        <v>낙첨</v>
      </c>
      <c r="P30" s="86" t="str">
        <f t="shared" si="18"/>
        <v>낙첨</v>
      </c>
      <c r="Q30" s="86" t="str">
        <f>IF(Q244=$BN$30,"당첨",IF(Q244=$BO$30,"당첨",IF(Q244=$BP$30,"당첨",IF(Q244=$BM$30,"당첨","낙첨"))))</f>
        <v>낙첨</v>
      </c>
      <c r="S30" s="20">
        <v>16</v>
      </c>
      <c r="T30" s="754" t="s">
        <v>449</v>
      </c>
      <c r="U30" s="669"/>
      <c r="V30" s="670"/>
      <c r="W30" s="76">
        <v>2</v>
      </c>
      <c r="X30" s="76">
        <v>11</v>
      </c>
      <c r="Y30" s="117">
        <v>32</v>
      </c>
      <c r="Z30" s="117">
        <v>41</v>
      </c>
      <c r="AA30" s="58"/>
      <c r="AB30" s="58"/>
      <c r="AC30" s="58"/>
      <c r="AD30" s="58"/>
      <c r="AE30" s="58"/>
      <c r="AF30" s="58"/>
      <c r="AG30" s="58"/>
      <c r="AH30" s="58"/>
      <c r="AI30" s="58"/>
      <c r="AJ30" s="58"/>
      <c r="AK30" s="58"/>
      <c r="AL30" s="58"/>
      <c r="AM30" s="58"/>
      <c r="AN30" s="58"/>
      <c r="AO30" s="58"/>
      <c r="AP30" s="58"/>
      <c r="AQ30" s="58"/>
      <c r="AR30" s="58"/>
      <c r="AS30" s="58"/>
      <c r="AT30" s="58"/>
      <c r="AU30" s="58"/>
      <c r="AV30" s="58"/>
      <c r="AW30" s="58"/>
      <c r="AX30" s="58"/>
      <c r="AY30" s="58"/>
      <c r="AZ30" s="58"/>
      <c r="BA30" s="58"/>
      <c r="BB30" s="58"/>
      <c r="BC30" s="58"/>
      <c r="BD30" s="58"/>
      <c r="BE30" s="58"/>
      <c r="BF30" s="58"/>
      <c r="BG30" s="58"/>
      <c r="BH30" s="58"/>
      <c r="BI30" s="4"/>
      <c r="BJ30" s="4"/>
      <c r="BK30" s="4"/>
      <c r="BL30" s="4"/>
      <c r="BM30" s="119">
        <v>1</v>
      </c>
      <c r="BN30" s="119">
        <v>1</v>
      </c>
      <c r="BO30" s="119">
        <v>1</v>
      </c>
      <c r="BP30" s="119">
        <v>1</v>
      </c>
      <c r="BR30"/>
      <c r="BS30"/>
      <c r="BT30"/>
      <c r="BU30"/>
      <c r="BV30"/>
      <c r="BW30"/>
      <c r="BX30"/>
      <c r="BY30"/>
      <c r="BZ30" s="56"/>
      <c r="CA30"/>
      <c r="CB30"/>
      <c r="CC30" s="56"/>
      <c r="CD30" s="125"/>
      <c r="CE30"/>
      <c r="CF30"/>
      <c r="CG30"/>
    </row>
    <row r="31" spans="1:85" ht="19.5" hidden="1" customHeight="1">
      <c r="A31" s="152" t="s">
        <v>93</v>
      </c>
      <c r="B31" s="172" t="s">
        <v>1507</v>
      </c>
      <c r="C31" s="86" t="str">
        <f t="shared" ref="C31:P31" si="19">IF(C251=$BN$31,"당첨",IF(C251=$BO$31,"당첨",IF(C251=$BP$31,"당첨",IF(C251=$BM$31,"당첨","낙첨"))))</f>
        <v>낙첨</v>
      </c>
      <c r="D31" s="86" t="str">
        <f t="shared" si="19"/>
        <v>낙첨</v>
      </c>
      <c r="E31" s="86" t="str">
        <f t="shared" si="19"/>
        <v>낙첨</v>
      </c>
      <c r="F31" s="86" t="str">
        <f t="shared" si="19"/>
        <v>낙첨</v>
      </c>
      <c r="G31" s="86" t="str">
        <f t="shared" si="19"/>
        <v>낙첨</v>
      </c>
      <c r="H31" s="86" t="str">
        <f t="shared" si="19"/>
        <v>낙첨</v>
      </c>
      <c r="I31" s="86" t="str">
        <f t="shared" si="19"/>
        <v>낙첨</v>
      </c>
      <c r="J31" s="86" t="str">
        <f t="shared" si="19"/>
        <v>낙첨</v>
      </c>
      <c r="K31" s="86" t="str">
        <f t="shared" si="19"/>
        <v>낙첨</v>
      </c>
      <c r="L31" s="86" t="str">
        <f t="shared" si="19"/>
        <v>낙첨</v>
      </c>
      <c r="M31" s="86" t="str">
        <f t="shared" si="19"/>
        <v>낙첨</v>
      </c>
      <c r="N31" s="86" t="str">
        <f t="shared" si="19"/>
        <v>낙첨</v>
      </c>
      <c r="O31" s="86" t="str">
        <f t="shared" si="19"/>
        <v>낙첨</v>
      </c>
      <c r="P31" s="86" t="str">
        <f t="shared" si="19"/>
        <v>낙첨</v>
      </c>
      <c r="Q31" s="86" t="str">
        <f>IF(Q251=$BN$31,"당첨",IF(Q251=$BO$31,"당첨",IF(Q251=$BP$31,"당첨",IF(Q251=$BM$31,"당첨","낙첨"))))</f>
        <v>낙첨</v>
      </c>
      <c r="S31" s="20">
        <v>17</v>
      </c>
      <c r="T31" s="754" t="s">
        <v>533</v>
      </c>
      <c r="U31" s="669"/>
      <c r="V31" s="670"/>
      <c r="W31" s="76">
        <v>24</v>
      </c>
      <c r="X31" s="76">
        <v>28</v>
      </c>
      <c r="Y31" s="117">
        <v>35</v>
      </c>
      <c r="Z31" s="58"/>
      <c r="AA31" s="58"/>
      <c r="AB31" s="58"/>
      <c r="AC31" s="58"/>
      <c r="AD31" s="58"/>
      <c r="AE31" s="58"/>
      <c r="AF31" s="58"/>
      <c r="AG31" s="58"/>
      <c r="AH31" s="58"/>
      <c r="AI31" s="58"/>
      <c r="AJ31" s="58"/>
      <c r="AK31" s="58"/>
      <c r="AL31" s="58"/>
      <c r="AM31" s="58"/>
      <c r="AN31" s="58"/>
      <c r="AO31" s="58"/>
      <c r="AP31" s="58"/>
      <c r="AQ31" s="58"/>
      <c r="AR31" s="58"/>
      <c r="AS31" s="58"/>
      <c r="AT31" s="58"/>
      <c r="AU31" s="58"/>
      <c r="AV31" s="58"/>
      <c r="AW31" s="58"/>
      <c r="AX31" s="58"/>
      <c r="AY31" s="58"/>
      <c r="AZ31" s="58"/>
      <c r="BA31" s="58"/>
      <c r="BB31" s="58"/>
      <c r="BC31" s="58"/>
      <c r="BD31" s="58"/>
      <c r="BE31" s="58"/>
      <c r="BF31" s="58"/>
      <c r="BG31" s="58"/>
      <c r="BH31" s="58"/>
      <c r="BI31" s="4"/>
      <c r="BJ31" s="4"/>
      <c r="BK31" s="4"/>
      <c r="BL31" s="4"/>
      <c r="BM31" s="119">
        <v>1</v>
      </c>
      <c r="BN31" s="119">
        <v>1</v>
      </c>
      <c r="BO31" s="119">
        <v>1</v>
      </c>
      <c r="BP31" s="119">
        <v>1</v>
      </c>
      <c r="BR31"/>
      <c r="BS31"/>
      <c r="BT31"/>
      <c r="BU31"/>
      <c r="BV31"/>
      <c r="BW31"/>
      <c r="BX31"/>
      <c r="BY31"/>
      <c r="BZ31" s="56"/>
      <c r="CA31"/>
      <c r="CB31"/>
      <c r="CC31" s="56"/>
      <c r="CD31" s="125"/>
      <c r="CE31"/>
      <c r="CF31"/>
      <c r="CG31"/>
    </row>
    <row r="32" spans="1:85" ht="19.5" hidden="1" customHeight="1">
      <c r="A32" s="152" t="s">
        <v>94</v>
      </c>
      <c r="B32" s="172" t="s">
        <v>1507</v>
      </c>
      <c r="C32" s="86" t="str">
        <f>IF(C258=$BN$32,"당첨",IF(C258=$BO$32,"당첨",IF(C258=$BP$32,"당첨",IF(C258=$BM$32,"당첨","낙첨"))))</f>
        <v>낙첨</v>
      </c>
      <c r="D32" s="86" t="str">
        <f t="shared" ref="D32:P32" si="20">IF(D258=$BN$32,"당첨",IF(D258=$BO$32,"당첨",IF(D258=$BP$32,"당첨",IF(D258=$BM$32,"당첨","낙첨"))))</f>
        <v>낙첨</v>
      </c>
      <c r="E32" s="86" t="str">
        <f t="shared" si="20"/>
        <v>낙첨</v>
      </c>
      <c r="F32" s="86" t="str">
        <f t="shared" si="20"/>
        <v>낙첨</v>
      </c>
      <c r="G32" s="86" t="str">
        <f t="shared" si="20"/>
        <v>낙첨</v>
      </c>
      <c r="H32" s="86" t="str">
        <f t="shared" si="20"/>
        <v>낙첨</v>
      </c>
      <c r="I32" s="86" t="str">
        <f t="shared" si="20"/>
        <v>낙첨</v>
      </c>
      <c r="J32" s="86" t="str">
        <f t="shared" si="20"/>
        <v>낙첨</v>
      </c>
      <c r="K32" s="86" t="str">
        <f t="shared" si="20"/>
        <v>낙첨</v>
      </c>
      <c r="L32" s="86" t="str">
        <f t="shared" si="20"/>
        <v>낙첨</v>
      </c>
      <c r="M32" s="86" t="str">
        <f t="shared" si="20"/>
        <v>낙첨</v>
      </c>
      <c r="N32" s="86" t="str">
        <f t="shared" si="20"/>
        <v>낙첨</v>
      </c>
      <c r="O32" s="86" t="str">
        <f t="shared" si="20"/>
        <v>낙첨</v>
      </c>
      <c r="P32" s="86" t="str">
        <f t="shared" si="20"/>
        <v>낙첨</v>
      </c>
      <c r="Q32" s="86" t="str">
        <f>IF(Q258=$BN$32,"당첨",IF(Q258=$BO$32,"당첨",IF(Q258=$BP$32,"당첨",IF(Q258=$BM$32,"당첨","낙첨"))))</f>
        <v>낙첨</v>
      </c>
      <c r="S32" s="20">
        <v>18</v>
      </c>
      <c r="T32" s="754" t="s">
        <v>534</v>
      </c>
      <c r="U32" s="669"/>
      <c r="V32" s="670"/>
      <c r="W32" s="76">
        <v>3</v>
      </c>
      <c r="X32" s="76">
        <v>7</v>
      </c>
      <c r="Y32" s="76">
        <v>22</v>
      </c>
      <c r="Z32" s="117">
        <v>29</v>
      </c>
      <c r="AA32" s="117">
        <v>34</v>
      </c>
      <c r="AB32" s="58"/>
      <c r="AC32" s="58"/>
      <c r="AD32" s="58"/>
      <c r="AE32" s="58"/>
      <c r="AF32" s="58"/>
      <c r="AG32" s="58"/>
      <c r="AH32" s="58"/>
      <c r="AI32" s="58"/>
      <c r="AJ32" s="58"/>
      <c r="AK32" s="58"/>
      <c r="AL32" s="58"/>
      <c r="AM32" s="58"/>
      <c r="AN32" s="58"/>
      <c r="AO32" s="58"/>
      <c r="AP32" s="58"/>
      <c r="AQ32" s="58"/>
      <c r="AR32" s="58"/>
      <c r="AS32" s="58"/>
      <c r="AT32" s="58"/>
      <c r="AU32" s="58"/>
      <c r="AV32" s="58"/>
      <c r="AW32" s="58"/>
      <c r="AX32" s="58"/>
      <c r="AY32" s="58"/>
      <c r="AZ32" s="58"/>
      <c r="BA32" s="58"/>
      <c r="BB32" s="58"/>
      <c r="BC32" s="58"/>
      <c r="BD32" s="58"/>
      <c r="BE32" s="58"/>
      <c r="BF32" s="58"/>
      <c r="BG32" s="58"/>
      <c r="BH32" s="58"/>
      <c r="BI32" s="4"/>
      <c r="BJ32" s="4"/>
      <c r="BK32" s="4"/>
      <c r="BL32" s="4"/>
      <c r="BM32" s="119">
        <v>1</v>
      </c>
      <c r="BN32" s="119">
        <v>1</v>
      </c>
      <c r="BO32" s="119">
        <v>1</v>
      </c>
      <c r="BP32" s="119">
        <v>1</v>
      </c>
      <c r="BR32"/>
      <c r="BS32"/>
      <c r="BT32"/>
      <c r="BU32"/>
      <c r="BV32"/>
      <c r="BW32"/>
      <c r="BX32"/>
      <c r="BY32"/>
      <c r="BZ32" s="56"/>
      <c r="CA32"/>
      <c r="CB32"/>
      <c r="CC32" s="56"/>
      <c r="CD32" s="125"/>
      <c r="CE32"/>
      <c r="CF32"/>
      <c r="CG32"/>
    </row>
    <row r="33" spans="1:85" ht="19.5" hidden="1" customHeight="1">
      <c r="A33" s="152" t="s">
        <v>95</v>
      </c>
      <c r="B33" s="172" t="s">
        <v>1507</v>
      </c>
      <c r="C33" s="86" t="str">
        <f t="shared" ref="C33:P33" si="21">IF(C265=$BN$33,"당첨",IF(C265=$BO$33,"당첨",IF(C265=$BP$33,"당첨",IF(C265=$BM$33,"당첨","낙첨"))))</f>
        <v>낙첨</v>
      </c>
      <c r="D33" s="86" t="str">
        <f t="shared" si="21"/>
        <v>낙첨</v>
      </c>
      <c r="E33" s="86" t="str">
        <f t="shared" si="21"/>
        <v>낙첨</v>
      </c>
      <c r="F33" s="86" t="str">
        <f t="shared" si="21"/>
        <v>낙첨</v>
      </c>
      <c r="G33" s="86" t="str">
        <f t="shared" si="21"/>
        <v>낙첨</v>
      </c>
      <c r="H33" s="86" t="str">
        <f t="shared" si="21"/>
        <v>낙첨</v>
      </c>
      <c r="I33" s="86" t="str">
        <f t="shared" si="21"/>
        <v>낙첨</v>
      </c>
      <c r="J33" s="86" t="str">
        <f t="shared" si="21"/>
        <v>낙첨</v>
      </c>
      <c r="K33" s="86" t="str">
        <f t="shared" si="21"/>
        <v>낙첨</v>
      </c>
      <c r="L33" s="86" t="str">
        <f t="shared" si="21"/>
        <v>낙첨</v>
      </c>
      <c r="M33" s="86" t="str">
        <f t="shared" si="21"/>
        <v>낙첨</v>
      </c>
      <c r="N33" s="86" t="str">
        <f t="shared" si="21"/>
        <v>낙첨</v>
      </c>
      <c r="O33" s="86" t="str">
        <f t="shared" si="21"/>
        <v>낙첨</v>
      </c>
      <c r="P33" s="86" t="str">
        <f t="shared" si="21"/>
        <v>낙첨</v>
      </c>
      <c r="Q33" s="86" t="str">
        <f>IF(Q265=$BN$33,"당첨",IF(Q265=$BO$33,"당첨",IF(Q265=$BP$33,"당첨",IF(Q265=$BM$33,"당첨","낙첨"))))</f>
        <v>낙첨</v>
      </c>
      <c r="S33" s="20">
        <v>19</v>
      </c>
      <c r="T33" s="754" t="s">
        <v>535</v>
      </c>
      <c r="U33" s="669"/>
      <c r="V33" s="670"/>
      <c r="W33" s="76">
        <v>12</v>
      </c>
      <c r="X33" s="76">
        <v>14</v>
      </c>
      <c r="Y33" s="76">
        <v>22</v>
      </c>
      <c r="Z33" s="58"/>
      <c r="AA33" s="58"/>
      <c r="AB33" s="58"/>
      <c r="AC33" s="58"/>
      <c r="AD33" s="58"/>
      <c r="AE33" s="58"/>
      <c r="AF33" s="58"/>
      <c r="AG33" s="58"/>
      <c r="AH33" s="58"/>
      <c r="AI33" s="58"/>
      <c r="AJ33" s="58"/>
      <c r="AK33" s="58"/>
      <c r="AL33" s="58"/>
      <c r="AM33" s="58"/>
      <c r="AN33" s="58"/>
      <c r="AO33" s="58"/>
      <c r="AP33" s="58"/>
      <c r="AQ33" s="58"/>
      <c r="AR33" s="58"/>
      <c r="AS33" s="58"/>
      <c r="AT33" s="58"/>
      <c r="AU33" s="58"/>
      <c r="AV33" s="58"/>
      <c r="AW33" s="58"/>
      <c r="AX33" s="58"/>
      <c r="AY33" s="58"/>
      <c r="AZ33" s="58"/>
      <c r="BA33" s="58"/>
      <c r="BB33" s="58"/>
      <c r="BC33" s="58"/>
      <c r="BD33" s="58"/>
      <c r="BE33" s="58"/>
      <c r="BF33" s="58"/>
      <c r="BG33" s="58"/>
      <c r="BH33" s="58"/>
      <c r="BI33" s="4"/>
      <c r="BJ33" s="4"/>
      <c r="BK33" s="4"/>
      <c r="BL33" s="4"/>
      <c r="BM33" s="119">
        <v>1</v>
      </c>
      <c r="BN33" s="119">
        <v>1</v>
      </c>
      <c r="BO33" s="119">
        <v>1</v>
      </c>
      <c r="BP33" s="119">
        <v>1</v>
      </c>
      <c r="BR33"/>
      <c r="BS33"/>
      <c r="BT33"/>
      <c r="BU33"/>
      <c r="BV33"/>
      <c r="BW33"/>
      <c r="BX33"/>
      <c r="BY33"/>
      <c r="BZ33" s="56"/>
      <c r="CA33"/>
      <c r="CB33"/>
      <c r="CC33" s="56"/>
      <c r="CD33" s="125"/>
      <c r="CE33"/>
      <c r="CF33"/>
      <c r="CG33"/>
    </row>
    <row r="34" spans="1:85" ht="19.5" hidden="1" customHeight="1">
      <c r="A34" s="152" t="s">
        <v>96</v>
      </c>
      <c r="B34" s="172" t="s">
        <v>1507</v>
      </c>
      <c r="C34" s="86" t="str">
        <f t="shared" ref="C34:P34" si="22">IF(C272=$BN$34,"당첨",IF(C272=$BO$34,"당첨",IF(C272=$BP$34,"당첨",IF(C272=$BM$34,"당첨","낙첨"))))</f>
        <v>낙첨</v>
      </c>
      <c r="D34" s="86" t="str">
        <f t="shared" si="22"/>
        <v>낙첨</v>
      </c>
      <c r="E34" s="86" t="str">
        <f t="shared" si="22"/>
        <v>낙첨</v>
      </c>
      <c r="F34" s="86" t="str">
        <f t="shared" si="22"/>
        <v>낙첨</v>
      </c>
      <c r="G34" s="86" t="str">
        <f t="shared" si="22"/>
        <v>낙첨</v>
      </c>
      <c r="H34" s="86" t="str">
        <f t="shared" si="22"/>
        <v>낙첨</v>
      </c>
      <c r="I34" s="86" t="str">
        <f t="shared" si="22"/>
        <v>낙첨</v>
      </c>
      <c r="J34" s="86" t="str">
        <f t="shared" si="22"/>
        <v>낙첨</v>
      </c>
      <c r="K34" s="86" t="str">
        <f t="shared" si="22"/>
        <v>낙첨</v>
      </c>
      <c r="L34" s="86" t="str">
        <f t="shared" si="22"/>
        <v>낙첨</v>
      </c>
      <c r="M34" s="86" t="str">
        <f t="shared" si="22"/>
        <v>낙첨</v>
      </c>
      <c r="N34" s="86" t="str">
        <f t="shared" si="22"/>
        <v>낙첨</v>
      </c>
      <c r="O34" s="86" t="str">
        <f t="shared" si="22"/>
        <v>낙첨</v>
      </c>
      <c r="P34" s="86" t="str">
        <f t="shared" si="22"/>
        <v>낙첨</v>
      </c>
      <c r="Q34" s="86" t="str">
        <f>IF(Q272=$BN$34,"당첨",IF(Q272=$BO$34,"당첨",IF(Q272=$BP$34,"당첨",IF(Q272=$BM$34,"당첨","낙첨"))))</f>
        <v>낙첨</v>
      </c>
      <c r="S34" s="20">
        <v>20</v>
      </c>
      <c r="T34" s="754" t="s">
        <v>536</v>
      </c>
      <c r="U34" s="669"/>
      <c r="V34" s="670"/>
      <c r="W34" s="76">
        <v>1</v>
      </c>
      <c r="X34" s="76">
        <v>15</v>
      </c>
      <c r="Y34" s="76">
        <v>41</v>
      </c>
      <c r="Z34" s="76">
        <v>45</v>
      </c>
      <c r="AA34" s="58"/>
      <c r="AB34" s="58"/>
      <c r="AC34" s="58"/>
      <c r="AD34" s="58"/>
      <c r="AE34" s="58"/>
      <c r="AF34" s="58"/>
      <c r="AG34" s="58"/>
      <c r="AH34" s="58"/>
      <c r="AI34" s="58"/>
      <c r="AJ34" s="58"/>
      <c r="AK34" s="58"/>
      <c r="AL34" s="58"/>
      <c r="AM34" s="58"/>
      <c r="AN34" s="58"/>
      <c r="AO34" s="58"/>
      <c r="AP34" s="58"/>
      <c r="AQ34" s="58"/>
      <c r="AR34" s="58"/>
      <c r="AS34" s="58"/>
      <c r="AT34" s="58"/>
      <c r="AU34" s="58"/>
      <c r="AV34" s="58"/>
      <c r="AW34" s="58"/>
      <c r="AX34" s="58"/>
      <c r="AY34" s="58"/>
      <c r="AZ34" s="58"/>
      <c r="BA34" s="58"/>
      <c r="BB34" s="58"/>
      <c r="BC34" s="58"/>
      <c r="BD34" s="58"/>
      <c r="BE34" s="58"/>
      <c r="BF34" s="58"/>
      <c r="BG34" s="58"/>
      <c r="BH34" s="58"/>
      <c r="BI34" s="4"/>
      <c r="BJ34" s="4"/>
      <c r="BK34" s="4"/>
      <c r="BL34" s="4"/>
      <c r="BM34" s="119">
        <v>1</v>
      </c>
      <c r="BN34" s="119">
        <v>1</v>
      </c>
      <c r="BO34" s="119">
        <v>1</v>
      </c>
      <c r="BP34" s="119">
        <v>1</v>
      </c>
      <c r="BR34"/>
      <c r="BS34"/>
      <c r="BT34"/>
      <c r="BU34"/>
      <c r="BV34"/>
      <c r="BW34"/>
      <c r="BX34"/>
      <c r="BY34"/>
      <c r="BZ34" s="56"/>
      <c r="CA34"/>
      <c r="CB34"/>
      <c r="CC34" s="56"/>
      <c r="CD34" s="125"/>
      <c r="CE34"/>
      <c r="CF34"/>
      <c r="CG34"/>
    </row>
    <row r="35" spans="1:85" ht="19.5" hidden="1" customHeight="1">
      <c r="A35" s="152" t="s">
        <v>97</v>
      </c>
      <c r="B35" s="172" t="s">
        <v>1507</v>
      </c>
      <c r="C35" s="86" t="str">
        <f t="shared" ref="C35:P35" si="23">IF(C279=$BN$35,"당첨",IF(C279=$BO$35,"당첨",IF(C279=$BP$35,"당첨",IF(C279=$BM$35,"당첨","낙첨"))))</f>
        <v>당첨</v>
      </c>
      <c r="D35" s="86" t="str">
        <f t="shared" si="23"/>
        <v>당첨</v>
      </c>
      <c r="E35" s="86" t="str">
        <f t="shared" si="23"/>
        <v>당첨</v>
      </c>
      <c r="F35" s="86" t="str">
        <f t="shared" si="23"/>
        <v>당첨</v>
      </c>
      <c r="G35" s="86" t="str">
        <f t="shared" si="23"/>
        <v>당첨</v>
      </c>
      <c r="H35" s="86" t="str">
        <f t="shared" si="23"/>
        <v>당첨</v>
      </c>
      <c r="I35" s="86" t="str">
        <f t="shared" si="23"/>
        <v>당첨</v>
      </c>
      <c r="J35" s="86" t="str">
        <f t="shared" si="23"/>
        <v>당첨</v>
      </c>
      <c r="K35" s="86" t="str">
        <f t="shared" si="23"/>
        <v>당첨</v>
      </c>
      <c r="L35" s="86" t="str">
        <f t="shared" si="23"/>
        <v>당첨</v>
      </c>
      <c r="M35" s="86" t="str">
        <f t="shared" si="23"/>
        <v>당첨</v>
      </c>
      <c r="N35" s="86" t="str">
        <f t="shared" si="23"/>
        <v>당첨</v>
      </c>
      <c r="O35" s="86" t="str">
        <f t="shared" si="23"/>
        <v>당첨</v>
      </c>
      <c r="P35" s="86" t="str">
        <f t="shared" si="23"/>
        <v>당첨</v>
      </c>
      <c r="Q35" s="86" t="str">
        <f>IF(Q279=$BN$35,"당첨",IF(Q279=$BO$35,"당첨",IF(Q279=$BP$35,"당첨",IF(Q279=$BM$35,"당첨","낙첨"))))</f>
        <v>당첨</v>
      </c>
      <c r="S35" s="20">
        <v>21</v>
      </c>
      <c r="T35" s="754" t="s">
        <v>537</v>
      </c>
      <c r="U35" s="669"/>
      <c r="V35" s="670"/>
      <c r="W35" s="76">
        <v>15</v>
      </c>
      <c r="X35" s="117">
        <v>30</v>
      </c>
      <c r="Y35" s="58"/>
      <c r="Z35" s="58"/>
      <c r="AA35" s="58"/>
      <c r="AB35" s="58"/>
      <c r="AC35" s="58"/>
      <c r="AD35" s="58"/>
      <c r="AE35" s="58"/>
      <c r="AF35" s="58"/>
      <c r="AG35" s="58"/>
      <c r="AH35" s="58"/>
      <c r="AI35" s="58"/>
      <c r="AJ35" s="58"/>
      <c r="AK35" s="58"/>
      <c r="AL35" s="58"/>
      <c r="AM35" s="58"/>
      <c r="AN35" s="58"/>
      <c r="AO35" s="58"/>
      <c r="AP35" s="58"/>
      <c r="AQ35" s="58"/>
      <c r="AR35" s="58"/>
      <c r="AS35" s="58"/>
      <c r="AT35" s="58"/>
      <c r="AU35" s="58"/>
      <c r="AV35" s="58"/>
      <c r="AW35" s="58"/>
      <c r="AX35" s="58"/>
      <c r="AY35" s="58"/>
      <c r="AZ35" s="58"/>
      <c r="BA35" s="58"/>
      <c r="BB35" s="58"/>
      <c r="BC35" s="58"/>
      <c r="BD35" s="58"/>
      <c r="BE35" s="58"/>
      <c r="BF35" s="58"/>
      <c r="BG35" s="58"/>
      <c r="BH35" s="58"/>
      <c r="BI35" s="4"/>
      <c r="BJ35" s="4"/>
      <c r="BK35" s="4"/>
      <c r="BL35" s="4"/>
      <c r="BM35" s="119">
        <v>1</v>
      </c>
      <c r="BN35" s="119">
        <v>1</v>
      </c>
      <c r="BO35" s="119">
        <v>1</v>
      </c>
      <c r="BP35" s="119">
        <v>1</v>
      </c>
      <c r="BR35"/>
      <c r="BS35"/>
      <c r="BT35"/>
      <c r="BU35"/>
      <c r="BV35"/>
      <c r="BW35"/>
      <c r="BX35"/>
      <c r="BY35"/>
      <c r="BZ35" s="56"/>
      <c r="CA35"/>
      <c r="CB35"/>
      <c r="CC35" s="56"/>
      <c r="CD35" s="125"/>
      <c r="CE35"/>
      <c r="CF35"/>
      <c r="CG35"/>
    </row>
    <row r="36" spans="1:85" ht="19.5" customHeight="1" thickTop="1">
      <c r="A36" s="152"/>
      <c r="B36" s="445" t="s">
        <v>1825</v>
      </c>
      <c r="C36" s="86">
        <f>COUNTIF(C15:C35,"당첨")</f>
        <v>5</v>
      </c>
      <c r="D36" s="86">
        <f t="shared" ref="D36:Q36" si="24">COUNTIF(D15:D35,"당첨")</f>
        <v>5</v>
      </c>
      <c r="E36" s="86">
        <f t="shared" si="24"/>
        <v>5</v>
      </c>
      <c r="F36" s="86">
        <f t="shared" si="24"/>
        <v>5</v>
      </c>
      <c r="G36" s="86">
        <f t="shared" si="24"/>
        <v>5</v>
      </c>
      <c r="H36" s="86">
        <f t="shared" si="24"/>
        <v>5</v>
      </c>
      <c r="I36" s="86">
        <f t="shared" si="24"/>
        <v>5</v>
      </c>
      <c r="J36" s="86">
        <f t="shared" si="24"/>
        <v>5</v>
      </c>
      <c r="K36" s="86">
        <f t="shared" si="24"/>
        <v>5</v>
      </c>
      <c r="L36" s="86">
        <f t="shared" si="24"/>
        <v>5</v>
      </c>
      <c r="M36" s="86">
        <f t="shared" si="24"/>
        <v>5</v>
      </c>
      <c r="N36" s="86">
        <f t="shared" si="24"/>
        <v>5</v>
      </c>
      <c r="O36" s="86">
        <f t="shared" si="24"/>
        <v>5</v>
      </c>
      <c r="P36" s="86">
        <f t="shared" si="24"/>
        <v>5</v>
      </c>
      <c r="Q36" s="86">
        <f t="shared" si="24"/>
        <v>5</v>
      </c>
      <c r="R36" s="1">
        <v>1</v>
      </c>
      <c r="S36" s="20"/>
      <c r="T36" s="817" t="s">
        <v>785</v>
      </c>
      <c r="U36" s="737"/>
      <c r="V36" s="738"/>
      <c r="W36" s="169"/>
      <c r="X36" s="169"/>
      <c r="Y36" s="169"/>
      <c r="Z36" s="169"/>
      <c r="AA36" s="169"/>
      <c r="AB36" s="169"/>
      <c r="AC36" s="169"/>
      <c r="AD36" s="169"/>
      <c r="AE36" s="169"/>
      <c r="AF36" s="169"/>
      <c r="AG36" s="169"/>
      <c r="AH36" s="169"/>
      <c r="AI36" s="169"/>
      <c r="AJ36" s="169"/>
      <c r="AK36" s="169"/>
      <c r="AL36" s="169"/>
      <c r="AM36" s="169"/>
      <c r="AN36" s="169"/>
      <c r="AO36" s="169"/>
      <c r="AP36" s="169"/>
      <c r="AQ36" s="169"/>
      <c r="AR36" s="169"/>
      <c r="AS36" s="169"/>
      <c r="AT36" s="169"/>
      <c r="AU36" s="169"/>
      <c r="AV36" s="169"/>
      <c r="AW36" s="169"/>
      <c r="AX36" s="169"/>
      <c r="AY36" s="169"/>
      <c r="AZ36" s="169"/>
      <c r="BA36" s="169"/>
      <c r="BB36" s="169"/>
      <c r="BC36" s="169"/>
      <c r="BD36" s="169"/>
      <c r="BE36" s="169"/>
      <c r="BF36" s="169"/>
      <c r="BG36" s="169"/>
      <c r="BH36" s="169"/>
      <c r="BI36" s="4"/>
      <c r="BJ36" s="4"/>
      <c r="BK36" s="4"/>
      <c r="BL36" s="4"/>
      <c r="BM36" s="167"/>
      <c r="BN36" s="119"/>
      <c r="BO36" s="119"/>
      <c r="BP36" s="119"/>
      <c r="BR36"/>
      <c r="BS36"/>
      <c r="BT36"/>
      <c r="BU36"/>
      <c r="BV36"/>
      <c r="BW36"/>
      <c r="BX36"/>
      <c r="BY36"/>
      <c r="BZ36" s="56"/>
      <c r="CA36"/>
      <c r="CB36"/>
      <c r="CC36" s="56"/>
      <c r="CD36" s="125"/>
      <c r="CE36"/>
      <c r="CF36"/>
      <c r="CG36"/>
    </row>
    <row r="37" spans="1:85" ht="19.5" hidden="1" customHeight="1">
      <c r="A37" s="152" t="s">
        <v>98</v>
      </c>
      <c r="B37" s="130" t="s">
        <v>1508</v>
      </c>
      <c r="C37" s="86" t="str">
        <f>IF(C286=$BN$37,"당첨",IF(C286=$BO$37,"당첨",IF(C286=$BP$37,"당첨",IF(C286=$BM$37,"당첨","낙첨"))))</f>
        <v>낙첨</v>
      </c>
      <c r="D37" s="86" t="str">
        <f t="shared" ref="D37:P37" si="25">IF(D286=$BN$37,"당첨",IF(D286=$BO$37,"당첨",IF(D286=$BP$37,"당첨",IF(D286=$BM$37,"당첨","낙첨"))))</f>
        <v>낙첨</v>
      </c>
      <c r="E37" s="86" t="str">
        <f t="shared" si="25"/>
        <v>낙첨</v>
      </c>
      <c r="F37" s="86" t="str">
        <f t="shared" si="25"/>
        <v>낙첨</v>
      </c>
      <c r="G37" s="86" t="str">
        <f>IF(G286=$BN$37,"당첨",IF(G286=$BO$37,"당첨",IF(G286=$BP$37,"당첨",IF(G286=$BM$37,"당첨","낙첨"))))</f>
        <v>낙첨</v>
      </c>
      <c r="H37" s="86" t="str">
        <f t="shared" si="25"/>
        <v>낙첨</v>
      </c>
      <c r="I37" s="86" t="str">
        <f t="shared" si="25"/>
        <v>낙첨</v>
      </c>
      <c r="J37" s="86" t="str">
        <f t="shared" si="25"/>
        <v>낙첨</v>
      </c>
      <c r="K37" s="86" t="str">
        <f t="shared" si="25"/>
        <v>낙첨</v>
      </c>
      <c r="L37" s="86" t="str">
        <f t="shared" si="25"/>
        <v>낙첨</v>
      </c>
      <c r="M37" s="86" t="str">
        <f t="shared" si="25"/>
        <v>낙첨</v>
      </c>
      <c r="N37" s="86" t="str">
        <f t="shared" si="25"/>
        <v>낙첨</v>
      </c>
      <c r="O37" s="86" t="str">
        <f t="shared" si="25"/>
        <v>낙첨</v>
      </c>
      <c r="P37" s="86" t="str">
        <f t="shared" si="25"/>
        <v>낙첨</v>
      </c>
      <c r="Q37" s="86" t="str">
        <f>IF(Q286=$BN$37,"당첨",IF(Q286=$BO$37,"당첨",IF(Q286=$BP$37,"당첨",IF(Q286=$BM$37,"당첨","낙첨"))))</f>
        <v>낙첨</v>
      </c>
      <c r="S37" s="20">
        <v>22</v>
      </c>
      <c r="T37" s="773" t="s">
        <v>435</v>
      </c>
      <c r="U37" s="663"/>
      <c r="V37" s="664"/>
      <c r="W37" s="117">
        <v>17</v>
      </c>
      <c r="X37" s="117">
        <v>20</v>
      </c>
      <c r="Y37" s="117">
        <v>40</v>
      </c>
      <c r="Z37" s="117">
        <v>45</v>
      </c>
      <c r="AA37" s="58"/>
      <c r="AB37" s="58"/>
      <c r="AC37" s="58"/>
      <c r="AD37" s="58"/>
      <c r="AE37" s="58"/>
      <c r="AF37" s="58"/>
      <c r="AG37" s="58"/>
      <c r="AH37" s="58"/>
      <c r="AI37" s="58"/>
      <c r="AJ37" s="58"/>
      <c r="AK37" s="58"/>
      <c r="AL37" s="58"/>
      <c r="AM37" s="58"/>
      <c r="AN37" s="58"/>
      <c r="AO37" s="58"/>
      <c r="AP37" s="58"/>
      <c r="AQ37" s="58"/>
      <c r="AR37" s="58"/>
      <c r="AS37" s="58"/>
      <c r="AT37" s="58"/>
      <c r="AU37" s="58"/>
      <c r="AV37" s="58"/>
      <c r="AW37" s="58"/>
      <c r="AX37" s="58"/>
      <c r="AY37" s="58"/>
      <c r="AZ37" s="58"/>
      <c r="BA37" s="58"/>
      <c r="BB37" s="58"/>
      <c r="BC37" s="58"/>
      <c r="BD37" s="58"/>
      <c r="BE37" s="58"/>
      <c r="BF37" s="58"/>
      <c r="BG37" s="58"/>
      <c r="BH37" s="58"/>
      <c r="BI37" s="4"/>
      <c r="BJ37" s="4"/>
      <c r="BK37" s="4"/>
      <c r="BL37" s="4"/>
      <c r="BM37" s="63">
        <v>2</v>
      </c>
      <c r="BN37" s="63">
        <v>2</v>
      </c>
      <c r="BO37" s="63">
        <v>2</v>
      </c>
      <c r="BP37" s="63">
        <v>2</v>
      </c>
      <c r="BR37"/>
      <c r="BS37"/>
      <c r="BT37"/>
      <c r="BU37"/>
      <c r="BV37"/>
      <c r="BW37"/>
      <c r="BX37"/>
      <c r="BY37"/>
      <c r="BZ37" s="56"/>
      <c r="CA37" s="56"/>
      <c r="CB37"/>
      <c r="CC37"/>
      <c r="CD37"/>
      <c r="CE37"/>
      <c r="CF37"/>
      <c r="CG37"/>
    </row>
    <row r="38" spans="1:85" ht="19.5" hidden="1" customHeight="1">
      <c r="A38" s="152" t="s">
        <v>99</v>
      </c>
      <c r="B38" s="130" t="s">
        <v>1508</v>
      </c>
      <c r="C38" s="86" t="str">
        <f t="shared" ref="C38:P38" si="26">IF(C293=$BN$38,"당첨",IF(C293=$BO$38,"당첨",IF(C293=$BP$38,"당첨",IF(C293=$BM$38,"당첨","낙첨"))))</f>
        <v>낙첨</v>
      </c>
      <c r="D38" s="86" t="str">
        <f t="shared" si="26"/>
        <v>낙첨</v>
      </c>
      <c r="E38" s="86" t="str">
        <f t="shared" si="26"/>
        <v>낙첨</v>
      </c>
      <c r="F38" s="86" t="str">
        <f t="shared" si="26"/>
        <v>낙첨</v>
      </c>
      <c r="G38" s="86" t="str">
        <f t="shared" si="26"/>
        <v>낙첨</v>
      </c>
      <c r="H38" s="86" t="str">
        <f t="shared" si="26"/>
        <v>낙첨</v>
      </c>
      <c r="I38" s="86" t="str">
        <f t="shared" si="26"/>
        <v>낙첨</v>
      </c>
      <c r="J38" s="86" t="str">
        <f t="shared" si="26"/>
        <v>낙첨</v>
      </c>
      <c r="K38" s="86" t="str">
        <f t="shared" si="26"/>
        <v>낙첨</v>
      </c>
      <c r="L38" s="86" t="str">
        <f t="shared" si="26"/>
        <v>낙첨</v>
      </c>
      <c r="M38" s="86" t="str">
        <f t="shared" si="26"/>
        <v>낙첨</v>
      </c>
      <c r="N38" s="86" t="str">
        <f t="shared" si="26"/>
        <v>낙첨</v>
      </c>
      <c r="O38" s="86" t="str">
        <f t="shared" si="26"/>
        <v>낙첨</v>
      </c>
      <c r="P38" s="86" t="str">
        <f t="shared" si="26"/>
        <v>낙첨</v>
      </c>
      <c r="Q38" s="86" t="str">
        <f>IF(Q293=$BN$38,"당첨",IF(Q293=$BO$38,"당첨",IF(Q293=$BP$38,"당첨",IF(Q293=$BM$38,"당첨","낙첨"))))</f>
        <v>낙첨</v>
      </c>
      <c r="S38" s="20">
        <v>23</v>
      </c>
      <c r="T38" s="773" t="s">
        <v>436</v>
      </c>
      <c r="U38" s="663"/>
      <c r="V38" s="664"/>
      <c r="W38" s="76">
        <v>2</v>
      </c>
      <c r="X38" s="76">
        <v>8</v>
      </c>
      <c r="Y38" s="76">
        <v>16</v>
      </c>
      <c r="Z38" s="117">
        <v>32</v>
      </c>
      <c r="AA38" s="58"/>
      <c r="AB38" s="58"/>
      <c r="AC38" s="58"/>
      <c r="AD38" s="58"/>
      <c r="AE38" s="58"/>
      <c r="AF38" s="58"/>
      <c r="AG38" s="58"/>
      <c r="AH38" s="58"/>
      <c r="AI38" s="58"/>
      <c r="AJ38" s="58"/>
      <c r="AK38" s="58"/>
      <c r="AL38" s="58"/>
      <c r="AM38" s="58"/>
      <c r="AN38" s="58"/>
      <c r="AO38" s="58"/>
      <c r="AP38" s="58"/>
      <c r="AQ38" s="58"/>
      <c r="AR38" s="58"/>
      <c r="AS38" s="58"/>
      <c r="AT38" s="58"/>
      <c r="AU38" s="58"/>
      <c r="AV38" s="58"/>
      <c r="AW38" s="58"/>
      <c r="AX38" s="58"/>
      <c r="AY38" s="58"/>
      <c r="AZ38" s="58"/>
      <c r="BA38" s="58"/>
      <c r="BB38" s="58"/>
      <c r="BC38" s="58"/>
      <c r="BD38" s="58"/>
      <c r="BE38" s="58"/>
      <c r="BF38" s="58"/>
      <c r="BG38" s="58"/>
      <c r="BH38" s="58"/>
      <c r="BI38" s="4"/>
      <c r="BJ38" s="4"/>
      <c r="BK38" s="4"/>
      <c r="BL38" s="4"/>
      <c r="BM38" s="63">
        <v>2</v>
      </c>
      <c r="BN38" s="63">
        <v>2</v>
      </c>
      <c r="BO38" s="63">
        <v>2</v>
      </c>
      <c r="BP38" s="63">
        <v>2</v>
      </c>
      <c r="BR38"/>
      <c r="BS38"/>
      <c r="BT38"/>
      <c r="BU38"/>
      <c r="BV38"/>
      <c r="BW38"/>
      <c r="BX38"/>
      <c r="BY38"/>
      <c r="BZ38" s="56"/>
      <c r="CA38" s="56"/>
      <c r="CB38"/>
      <c r="CC38" s="56"/>
      <c r="CD38"/>
      <c r="CE38"/>
      <c r="CF38"/>
      <c r="CG38"/>
    </row>
    <row r="39" spans="1:85" ht="19.5" hidden="1" customHeight="1">
      <c r="A39" s="152" t="s">
        <v>100</v>
      </c>
      <c r="B39" s="130" t="s">
        <v>1508</v>
      </c>
      <c r="C39" s="86" t="str">
        <f t="shared" ref="C39:P39" si="27">IF(C300=$BN$39,"당첨",IF(C300=$BO$39,"당첨",IF(C300=$BP$39,"당첨",IF(C300=$BM$39,"당첨","낙첨"))))</f>
        <v>낙첨</v>
      </c>
      <c r="D39" s="86" t="str">
        <f t="shared" si="27"/>
        <v>낙첨</v>
      </c>
      <c r="E39" s="86" t="str">
        <f t="shared" si="27"/>
        <v>낙첨</v>
      </c>
      <c r="F39" s="86" t="str">
        <f t="shared" si="27"/>
        <v>낙첨</v>
      </c>
      <c r="G39" s="86" t="str">
        <f t="shared" si="27"/>
        <v>낙첨</v>
      </c>
      <c r="H39" s="86" t="str">
        <f t="shared" si="27"/>
        <v>낙첨</v>
      </c>
      <c r="I39" s="86" t="str">
        <f t="shared" si="27"/>
        <v>낙첨</v>
      </c>
      <c r="J39" s="86" t="str">
        <f t="shared" si="27"/>
        <v>낙첨</v>
      </c>
      <c r="K39" s="86" t="str">
        <f t="shared" si="27"/>
        <v>낙첨</v>
      </c>
      <c r="L39" s="86" t="str">
        <f t="shared" si="27"/>
        <v>낙첨</v>
      </c>
      <c r="M39" s="86" t="str">
        <f t="shared" si="27"/>
        <v>낙첨</v>
      </c>
      <c r="N39" s="86" t="str">
        <f t="shared" si="27"/>
        <v>낙첨</v>
      </c>
      <c r="O39" s="86" t="str">
        <f t="shared" si="27"/>
        <v>낙첨</v>
      </c>
      <c r="P39" s="86" t="str">
        <f t="shared" si="27"/>
        <v>낙첨</v>
      </c>
      <c r="Q39" s="86" t="str">
        <f>IF(Q300=$BN$39,"당첨",IF(Q300=$BO$39,"당첨",IF(Q300=$BP$39,"당첨",IF(Q300=$BM$39,"당첨","낙첨"))))</f>
        <v>낙첨</v>
      </c>
      <c r="S39" s="20">
        <v>24</v>
      </c>
      <c r="T39" s="773" t="s">
        <v>437</v>
      </c>
      <c r="U39" s="663"/>
      <c r="V39" s="664"/>
      <c r="W39" s="76">
        <v>2</v>
      </c>
      <c r="X39" s="76">
        <v>11</v>
      </c>
      <c r="Y39" s="58"/>
      <c r="Z39" s="58"/>
      <c r="AA39" s="58"/>
      <c r="AB39" s="58"/>
      <c r="AC39" s="58"/>
      <c r="AD39" s="58"/>
      <c r="AE39" s="58"/>
      <c r="AF39" s="58"/>
      <c r="AG39" s="58"/>
      <c r="AH39" s="58"/>
      <c r="AI39" s="58"/>
      <c r="AJ39" s="58"/>
      <c r="AK39" s="58"/>
      <c r="AL39" s="58"/>
      <c r="AM39" s="58"/>
      <c r="AN39" s="58"/>
      <c r="AO39" s="58"/>
      <c r="AP39" s="58"/>
      <c r="AQ39" s="58"/>
      <c r="AR39" s="58"/>
      <c r="AS39" s="58"/>
      <c r="AT39" s="58"/>
      <c r="AU39" s="58"/>
      <c r="AV39" s="58"/>
      <c r="AW39" s="58"/>
      <c r="AX39" s="58"/>
      <c r="AY39" s="58"/>
      <c r="AZ39" s="58"/>
      <c r="BA39" s="58"/>
      <c r="BB39" s="58"/>
      <c r="BC39" s="58"/>
      <c r="BD39" s="58"/>
      <c r="BE39" s="58"/>
      <c r="BF39" s="58"/>
      <c r="BG39" s="58"/>
      <c r="BH39" s="58"/>
      <c r="BI39" s="4"/>
      <c r="BJ39" s="4"/>
      <c r="BK39" s="4"/>
      <c r="BL39" s="4"/>
      <c r="BM39" s="63">
        <v>2</v>
      </c>
      <c r="BN39" s="63">
        <v>2</v>
      </c>
      <c r="BO39" s="63">
        <v>2</v>
      </c>
      <c r="BP39" s="63">
        <v>2</v>
      </c>
      <c r="BR39"/>
      <c r="BS39"/>
      <c r="BT39"/>
      <c r="BU39"/>
      <c r="BV39"/>
      <c r="BW39"/>
      <c r="BX39"/>
      <c r="BY39"/>
      <c r="BZ39" s="56"/>
      <c r="CA39" s="56"/>
      <c r="CB39"/>
      <c r="CC39" s="56"/>
      <c r="CD39"/>
      <c r="CE39"/>
      <c r="CF39"/>
      <c r="CG39"/>
    </row>
    <row r="40" spans="1:85" ht="19.5" hidden="1" customHeight="1">
      <c r="A40" s="152" t="s">
        <v>101</v>
      </c>
      <c r="B40" s="130" t="s">
        <v>1508</v>
      </c>
      <c r="C40" s="86" t="str">
        <f t="shared" ref="C40:P40" si="28">IF(C307=$BN$40,"당첨",IF(C307=$BO$40,"당첨",IF(C307=$BP$40,"당첨",IF(C307=$BM$40,"당첨","낙첨"))))</f>
        <v>낙첨</v>
      </c>
      <c r="D40" s="86" t="str">
        <f t="shared" si="28"/>
        <v>낙첨</v>
      </c>
      <c r="E40" s="86" t="str">
        <f t="shared" si="28"/>
        <v>낙첨</v>
      </c>
      <c r="F40" s="86" t="str">
        <f t="shared" si="28"/>
        <v>낙첨</v>
      </c>
      <c r="G40" s="86" t="str">
        <f t="shared" si="28"/>
        <v>낙첨</v>
      </c>
      <c r="H40" s="86" t="str">
        <f t="shared" si="28"/>
        <v>낙첨</v>
      </c>
      <c r="I40" s="86" t="str">
        <f t="shared" si="28"/>
        <v>낙첨</v>
      </c>
      <c r="J40" s="86" t="str">
        <f t="shared" si="28"/>
        <v>낙첨</v>
      </c>
      <c r="K40" s="86" t="str">
        <f t="shared" si="28"/>
        <v>낙첨</v>
      </c>
      <c r="L40" s="86" t="str">
        <f t="shared" si="28"/>
        <v>낙첨</v>
      </c>
      <c r="M40" s="86" t="str">
        <f t="shared" si="28"/>
        <v>낙첨</v>
      </c>
      <c r="N40" s="86" t="str">
        <f t="shared" si="28"/>
        <v>낙첨</v>
      </c>
      <c r="O40" s="86" t="str">
        <f t="shared" si="28"/>
        <v>낙첨</v>
      </c>
      <c r="P40" s="86" t="str">
        <f t="shared" si="28"/>
        <v>낙첨</v>
      </c>
      <c r="Q40" s="86" t="str">
        <f>IF(Q307=$BN$40,"당첨",IF(Q307=$BO$40,"당첨",IF(Q307=$BP$40,"당첨",IF(Q307=$BM$40,"당첨","낙첨"))))</f>
        <v>낙첨</v>
      </c>
      <c r="S40" s="20">
        <v>25</v>
      </c>
      <c r="T40" s="773" t="s">
        <v>438</v>
      </c>
      <c r="U40" s="663"/>
      <c r="V40" s="664"/>
      <c r="W40" s="76">
        <v>7</v>
      </c>
      <c r="X40" s="76">
        <v>12</v>
      </c>
      <c r="Y40" s="76">
        <v>26</v>
      </c>
      <c r="Z40" s="117">
        <v>44</v>
      </c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8"/>
      <c r="AS40" s="58"/>
      <c r="AT40" s="58"/>
      <c r="AU40" s="58"/>
      <c r="AV40" s="58"/>
      <c r="AW40" s="58"/>
      <c r="AX40" s="58"/>
      <c r="AY40" s="58"/>
      <c r="AZ40" s="58"/>
      <c r="BA40" s="58"/>
      <c r="BB40" s="58"/>
      <c r="BC40" s="58"/>
      <c r="BD40" s="58"/>
      <c r="BE40" s="58"/>
      <c r="BF40" s="58"/>
      <c r="BG40" s="58"/>
      <c r="BH40" s="58"/>
      <c r="BI40" s="4"/>
      <c r="BJ40" s="4"/>
      <c r="BK40" s="4"/>
      <c r="BL40" s="4"/>
      <c r="BM40" s="63">
        <v>2</v>
      </c>
      <c r="BN40" s="63">
        <v>2</v>
      </c>
      <c r="BO40" s="63">
        <v>2</v>
      </c>
      <c r="BP40" s="63">
        <v>2</v>
      </c>
      <c r="BR40"/>
      <c r="BS40"/>
      <c r="BT40"/>
      <c r="BU40"/>
      <c r="BV40"/>
      <c r="BW40"/>
      <c r="BX40"/>
      <c r="BY40"/>
      <c r="BZ40" s="56"/>
      <c r="CA40" s="56"/>
      <c r="CB40"/>
      <c r="CC40"/>
      <c r="CD40" s="141"/>
      <c r="CE40"/>
      <c r="CF40"/>
      <c r="CG40"/>
    </row>
    <row r="41" spans="1:85" ht="19.5" hidden="1" customHeight="1">
      <c r="A41" s="152" t="s">
        <v>102</v>
      </c>
      <c r="B41" s="130" t="s">
        <v>1508</v>
      </c>
      <c r="C41" s="86" t="str">
        <f t="shared" ref="C41:P41" si="29">IF(C314=$BN$41,"당첨",IF(C314=$BO$41,"당첨",IF(C314=$BP$41,"당첨",IF(C314=$BM$41,"당첨","낙첨"))))</f>
        <v>낙첨</v>
      </c>
      <c r="D41" s="86" t="str">
        <f t="shared" si="29"/>
        <v>낙첨</v>
      </c>
      <c r="E41" s="86" t="str">
        <f t="shared" si="29"/>
        <v>낙첨</v>
      </c>
      <c r="F41" s="86" t="str">
        <f t="shared" si="29"/>
        <v>낙첨</v>
      </c>
      <c r="G41" s="86" t="str">
        <f t="shared" si="29"/>
        <v>낙첨</v>
      </c>
      <c r="H41" s="86" t="str">
        <f t="shared" si="29"/>
        <v>낙첨</v>
      </c>
      <c r="I41" s="86" t="str">
        <f t="shared" si="29"/>
        <v>낙첨</v>
      </c>
      <c r="J41" s="86" t="str">
        <f t="shared" si="29"/>
        <v>낙첨</v>
      </c>
      <c r="K41" s="86" t="str">
        <f t="shared" si="29"/>
        <v>낙첨</v>
      </c>
      <c r="L41" s="86" t="str">
        <f t="shared" si="29"/>
        <v>낙첨</v>
      </c>
      <c r="M41" s="86" t="str">
        <f t="shared" si="29"/>
        <v>낙첨</v>
      </c>
      <c r="N41" s="86" t="str">
        <f t="shared" si="29"/>
        <v>낙첨</v>
      </c>
      <c r="O41" s="86" t="str">
        <f t="shared" si="29"/>
        <v>낙첨</v>
      </c>
      <c r="P41" s="86" t="str">
        <f t="shared" si="29"/>
        <v>낙첨</v>
      </c>
      <c r="Q41" s="86" t="str">
        <f>IF(Q314=$BN$41,"당첨",IF(Q314=$BO$41,"당첨",IF(Q314=$BP$41,"당첨",IF(Q314=$BM$41,"당첨","낙첨"))))</f>
        <v>낙첨</v>
      </c>
      <c r="S41" s="20">
        <v>26</v>
      </c>
      <c r="T41" s="773" t="s">
        <v>439</v>
      </c>
      <c r="U41" s="663"/>
      <c r="V41" s="664"/>
      <c r="W41" s="76">
        <v>9</v>
      </c>
      <c r="X41" s="76">
        <v>17</v>
      </c>
      <c r="Y41" s="76">
        <v>19</v>
      </c>
      <c r="Z41" s="58"/>
      <c r="AA41" s="58"/>
      <c r="AB41" s="58"/>
      <c r="AC41" s="58"/>
      <c r="AD41" s="58"/>
      <c r="AE41" s="58"/>
      <c r="AF41" s="58"/>
      <c r="AG41" s="58"/>
      <c r="AH41" s="58"/>
      <c r="AI41" s="58"/>
      <c r="AJ41" s="58"/>
      <c r="AK41" s="58"/>
      <c r="AL41" s="58"/>
      <c r="AM41" s="58"/>
      <c r="AN41" s="58"/>
      <c r="AO41" s="58"/>
      <c r="AP41" s="58"/>
      <c r="AQ41" s="58"/>
      <c r="AR41" s="58"/>
      <c r="AS41" s="58"/>
      <c r="AT41" s="58"/>
      <c r="AU41" s="58"/>
      <c r="AV41" s="58"/>
      <c r="AW41" s="58"/>
      <c r="AX41" s="58"/>
      <c r="AY41" s="58"/>
      <c r="AZ41" s="58"/>
      <c r="BA41" s="58"/>
      <c r="BB41" s="58"/>
      <c r="BC41" s="58"/>
      <c r="BD41" s="58"/>
      <c r="BE41" s="58"/>
      <c r="BF41" s="58"/>
      <c r="BG41" s="58"/>
      <c r="BH41" s="58"/>
      <c r="BI41" s="4"/>
      <c r="BJ41" s="4"/>
      <c r="BK41" s="4"/>
      <c r="BL41" s="4"/>
      <c r="BM41" s="63">
        <v>2</v>
      </c>
      <c r="BN41" s="63">
        <v>2</v>
      </c>
      <c r="BO41" s="63">
        <v>2</v>
      </c>
      <c r="BP41" s="63">
        <v>2</v>
      </c>
      <c r="BR41"/>
      <c r="BS41"/>
      <c r="BT41"/>
      <c r="BU41"/>
      <c r="BV41"/>
      <c r="BW41"/>
      <c r="BX41"/>
      <c r="BY41"/>
      <c r="BZ41" s="56"/>
      <c r="CA41" s="56"/>
      <c r="CB41"/>
      <c r="CC41" s="56"/>
      <c r="CD41"/>
      <c r="CE41"/>
      <c r="CF41"/>
      <c r="CG41"/>
    </row>
    <row r="42" spans="1:85" ht="19.5" hidden="1" customHeight="1">
      <c r="A42" s="152" t="s">
        <v>103</v>
      </c>
      <c r="B42" s="130" t="s">
        <v>1508</v>
      </c>
      <c r="C42" s="86" t="str">
        <f t="shared" ref="C42:P42" si="30">IF(C321=$BN$42,"당첨",IF(C321=$BO$42,"당첨",IF(C321=$BP$42,"당첨",IF(C321=$BM$42,"당첨","낙첨"))))</f>
        <v>당첨</v>
      </c>
      <c r="D42" s="86" t="str">
        <f t="shared" si="30"/>
        <v>당첨</v>
      </c>
      <c r="E42" s="86" t="str">
        <f t="shared" si="30"/>
        <v>당첨</v>
      </c>
      <c r="F42" s="86" t="str">
        <f t="shared" si="30"/>
        <v>당첨</v>
      </c>
      <c r="G42" s="86" t="str">
        <f t="shared" si="30"/>
        <v>당첨</v>
      </c>
      <c r="H42" s="86" t="str">
        <f t="shared" si="30"/>
        <v>당첨</v>
      </c>
      <c r="I42" s="86" t="str">
        <f t="shared" si="30"/>
        <v>당첨</v>
      </c>
      <c r="J42" s="86" t="str">
        <f t="shared" si="30"/>
        <v>당첨</v>
      </c>
      <c r="K42" s="86" t="str">
        <f t="shared" si="30"/>
        <v>당첨</v>
      </c>
      <c r="L42" s="86" t="str">
        <f t="shared" si="30"/>
        <v>당첨</v>
      </c>
      <c r="M42" s="86" t="str">
        <f t="shared" si="30"/>
        <v>당첨</v>
      </c>
      <c r="N42" s="86" t="str">
        <f t="shared" si="30"/>
        <v>당첨</v>
      </c>
      <c r="O42" s="86" t="str">
        <f t="shared" si="30"/>
        <v>당첨</v>
      </c>
      <c r="P42" s="86" t="str">
        <f t="shared" si="30"/>
        <v>당첨</v>
      </c>
      <c r="Q42" s="86" t="str">
        <f>IF(Q321=$BN$42,"당첨",IF(Q321=$BO$42,"당첨",IF(Q321=$BP$42,"당첨",IF(Q321=$BM$42,"당첨","낙첨"))))</f>
        <v>당첨</v>
      </c>
      <c r="S42" s="20">
        <v>27</v>
      </c>
      <c r="T42" s="773" t="s">
        <v>440</v>
      </c>
      <c r="U42" s="663"/>
      <c r="V42" s="664"/>
      <c r="W42" s="76">
        <v>4</v>
      </c>
      <c r="X42" s="76">
        <v>6</v>
      </c>
      <c r="Y42" s="76">
        <v>12</v>
      </c>
      <c r="Z42" s="117">
        <v>21</v>
      </c>
      <c r="AA42" s="117">
        <v>24</v>
      </c>
      <c r="AB42" s="117">
        <v>29</v>
      </c>
      <c r="AC42" s="58"/>
      <c r="AD42" s="58"/>
      <c r="AE42" s="58"/>
      <c r="AF42" s="58"/>
      <c r="AG42" s="58"/>
      <c r="AH42" s="58"/>
      <c r="AI42" s="58"/>
      <c r="AJ42" s="58"/>
      <c r="AK42" s="58"/>
      <c r="AL42" s="58"/>
      <c r="AM42" s="58"/>
      <c r="AN42" s="58"/>
      <c r="AO42" s="58"/>
      <c r="AP42" s="58"/>
      <c r="AQ42" s="58"/>
      <c r="AR42" s="58"/>
      <c r="AS42" s="58"/>
      <c r="AT42" s="58"/>
      <c r="AU42" s="58"/>
      <c r="AV42" s="58"/>
      <c r="AW42" s="58"/>
      <c r="AX42" s="58"/>
      <c r="AY42" s="58"/>
      <c r="AZ42" s="58"/>
      <c r="BA42" s="58"/>
      <c r="BB42" s="58"/>
      <c r="BC42" s="58"/>
      <c r="BD42" s="58"/>
      <c r="BE42" s="58"/>
      <c r="BF42" s="58"/>
      <c r="BG42" s="58"/>
      <c r="BH42" s="58"/>
      <c r="BI42" s="4"/>
      <c r="BJ42" s="4"/>
      <c r="BK42" s="4"/>
      <c r="BL42" s="4"/>
      <c r="BM42" s="63">
        <v>2</v>
      </c>
      <c r="BN42" s="63">
        <v>2</v>
      </c>
      <c r="BO42" s="63">
        <v>2</v>
      </c>
      <c r="BP42" s="63">
        <v>2</v>
      </c>
      <c r="BR42"/>
      <c r="BS42"/>
      <c r="BT42"/>
      <c r="BU42"/>
      <c r="BV42"/>
      <c r="BW42"/>
      <c r="BX42"/>
      <c r="BY42"/>
      <c r="BZ42" s="56"/>
      <c r="CA42" s="56"/>
      <c r="CB42"/>
      <c r="CC42" s="56"/>
      <c r="CD42"/>
      <c r="CE42"/>
      <c r="CF42"/>
      <c r="CG42"/>
    </row>
    <row r="43" spans="1:85" ht="19.5" hidden="1" customHeight="1">
      <c r="A43" s="152" t="s">
        <v>107</v>
      </c>
      <c r="B43" s="130" t="s">
        <v>1508</v>
      </c>
      <c r="C43" s="86" t="str">
        <f t="shared" ref="C43:P43" si="31">IF(C328=$BN$43,"당첨",IF(C328=$BO$43,"당첨",IF(C328=$BP$43,"당첨",IF(C328=$BM$43,"당첨","낙첨"))))</f>
        <v>낙첨</v>
      </c>
      <c r="D43" s="86" t="str">
        <f t="shared" si="31"/>
        <v>낙첨</v>
      </c>
      <c r="E43" s="86" t="str">
        <f t="shared" si="31"/>
        <v>낙첨</v>
      </c>
      <c r="F43" s="86" t="str">
        <f t="shared" si="31"/>
        <v>낙첨</v>
      </c>
      <c r="G43" s="86" t="str">
        <f t="shared" si="31"/>
        <v>낙첨</v>
      </c>
      <c r="H43" s="86" t="str">
        <f t="shared" si="31"/>
        <v>낙첨</v>
      </c>
      <c r="I43" s="86" t="str">
        <f t="shared" si="31"/>
        <v>낙첨</v>
      </c>
      <c r="J43" s="86" t="str">
        <f t="shared" si="31"/>
        <v>낙첨</v>
      </c>
      <c r="K43" s="86" t="str">
        <f t="shared" si="31"/>
        <v>낙첨</v>
      </c>
      <c r="L43" s="86" t="str">
        <f t="shared" si="31"/>
        <v>낙첨</v>
      </c>
      <c r="M43" s="86" t="str">
        <f t="shared" si="31"/>
        <v>낙첨</v>
      </c>
      <c r="N43" s="86" t="str">
        <f t="shared" si="31"/>
        <v>낙첨</v>
      </c>
      <c r="O43" s="86" t="str">
        <f t="shared" si="31"/>
        <v>낙첨</v>
      </c>
      <c r="P43" s="86" t="str">
        <f t="shared" si="31"/>
        <v>낙첨</v>
      </c>
      <c r="Q43" s="86" t="str">
        <f>IF(Q328=$BN$43,"당첨",IF(Q328=$BO$43,"당첨",IF(Q328=$BP$43,"당첨",IF(Q328=$BM$43,"당첨","낙첨"))))</f>
        <v>낙첨</v>
      </c>
      <c r="S43" s="20">
        <v>28</v>
      </c>
      <c r="T43" s="773" t="s">
        <v>441</v>
      </c>
      <c r="U43" s="663"/>
      <c r="V43" s="664"/>
      <c r="W43" s="76">
        <v>16</v>
      </c>
      <c r="X43" s="76">
        <v>39</v>
      </c>
      <c r="Y43" s="76">
        <v>42</v>
      </c>
      <c r="Z43" s="58"/>
      <c r="AA43" s="58"/>
      <c r="AB43" s="58"/>
      <c r="AC43" s="58"/>
      <c r="AD43" s="58"/>
      <c r="AE43" s="58"/>
      <c r="AF43" s="58"/>
      <c r="AG43" s="58"/>
      <c r="AH43" s="58"/>
      <c r="AI43" s="58"/>
      <c r="AJ43" s="58"/>
      <c r="AK43" s="58"/>
      <c r="AL43" s="58"/>
      <c r="AM43" s="58"/>
      <c r="AN43" s="58"/>
      <c r="AO43" s="58"/>
      <c r="AP43" s="58"/>
      <c r="AQ43" s="58"/>
      <c r="AR43" s="58"/>
      <c r="AS43" s="58"/>
      <c r="AT43" s="58"/>
      <c r="AU43" s="58"/>
      <c r="AV43" s="58"/>
      <c r="AW43" s="58"/>
      <c r="AX43" s="58"/>
      <c r="AY43" s="58"/>
      <c r="AZ43" s="58"/>
      <c r="BA43" s="58"/>
      <c r="BB43" s="58"/>
      <c r="BC43" s="58"/>
      <c r="BD43" s="58"/>
      <c r="BE43" s="58"/>
      <c r="BF43" s="58"/>
      <c r="BG43" s="58"/>
      <c r="BH43" s="58"/>
      <c r="BI43" s="4"/>
      <c r="BJ43" s="4"/>
      <c r="BK43" s="4"/>
      <c r="BL43" s="4"/>
      <c r="BM43" s="63">
        <v>2</v>
      </c>
      <c r="BN43" s="63">
        <v>2</v>
      </c>
      <c r="BO43" s="63">
        <v>2</v>
      </c>
      <c r="BP43" s="63">
        <v>2</v>
      </c>
      <c r="BR43"/>
      <c r="BS43"/>
      <c r="BT43"/>
      <c r="BU43"/>
      <c r="BV43"/>
      <c r="BW43"/>
      <c r="BX43"/>
      <c r="BY43"/>
      <c r="BZ43" s="56"/>
      <c r="CA43"/>
      <c r="CB43"/>
      <c r="CC43" s="56"/>
      <c r="CD43"/>
      <c r="CE43"/>
      <c r="CF43"/>
      <c r="CG43"/>
    </row>
    <row r="44" spans="1:85" ht="19.5" hidden="1" customHeight="1">
      <c r="A44" s="152" t="s">
        <v>110</v>
      </c>
      <c r="B44" s="130" t="s">
        <v>1508</v>
      </c>
      <c r="C44" s="86" t="str">
        <f t="shared" ref="C44:P44" si="32">IF(C335=$BN$44,"당첨",IF(C335=$BO$44,"당첨",IF(C335=$BP$44,"당첨",IF(C335=$BM$44,"당첨","낙첨"))))</f>
        <v>낙첨</v>
      </c>
      <c r="D44" s="86" t="str">
        <f t="shared" si="32"/>
        <v>낙첨</v>
      </c>
      <c r="E44" s="86" t="str">
        <f t="shared" si="32"/>
        <v>낙첨</v>
      </c>
      <c r="F44" s="86" t="str">
        <f t="shared" si="32"/>
        <v>낙첨</v>
      </c>
      <c r="G44" s="86" t="str">
        <f t="shared" si="32"/>
        <v>낙첨</v>
      </c>
      <c r="H44" s="86" t="str">
        <f t="shared" si="32"/>
        <v>낙첨</v>
      </c>
      <c r="I44" s="86" t="str">
        <f t="shared" si="32"/>
        <v>낙첨</v>
      </c>
      <c r="J44" s="86" t="str">
        <f t="shared" si="32"/>
        <v>낙첨</v>
      </c>
      <c r="K44" s="86" t="str">
        <f t="shared" si="32"/>
        <v>낙첨</v>
      </c>
      <c r="L44" s="86" t="str">
        <f t="shared" si="32"/>
        <v>낙첨</v>
      </c>
      <c r="M44" s="86" t="str">
        <f t="shared" si="32"/>
        <v>낙첨</v>
      </c>
      <c r="N44" s="86" t="str">
        <f t="shared" si="32"/>
        <v>낙첨</v>
      </c>
      <c r="O44" s="86" t="str">
        <f t="shared" si="32"/>
        <v>낙첨</v>
      </c>
      <c r="P44" s="86" t="str">
        <f t="shared" si="32"/>
        <v>낙첨</v>
      </c>
      <c r="Q44" s="86" t="str">
        <f>IF(Q335=$BN$44,"당첨",IF(Q335=$BO$44,"당첨",IF(Q335=$BP$44,"당첨",IF(Q335=$BM$44,"당첨","낙첨"))))</f>
        <v>낙첨</v>
      </c>
      <c r="S44" s="20">
        <v>29</v>
      </c>
      <c r="T44" s="773" t="s">
        <v>442</v>
      </c>
      <c r="U44" s="663"/>
      <c r="V44" s="664"/>
      <c r="W44" s="76">
        <v>5</v>
      </c>
      <c r="X44" s="76">
        <v>10</v>
      </c>
      <c r="Y44" s="76">
        <v>15</v>
      </c>
      <c r="Z44" s="117">
        <v>20</v>
      </c>
      <c r="AA44" s="117">
        <v>25</v>
      </c>
      <c r="AB44" s="117">
        <v>30</v>
      </c>
      <c r="AC44" s="117">
        <v>35</v>
      </c>
      <c r="AD44" s="117">
        <v>40</v>
      </c>
      <c r="AE44" s="117">
        <v>45</v>
      </c>
      <c r="AF44" s="58"/>
      <c r="AG44" s="58"/>
      <c r="AH44" s="58"/>
      <c r="AI44" s="58"/>
      <c r="AJ44" s="58"/>
      <c r="AK44" s="58"/>
      <c r="AL44" s="58"/>
      <c r="AM44" s="58"/>
      <c r="AN44" s="58"/>
      <c r="AO44" s="58"/>
      <c r="AP44" s="58"/>
      <c r="AQ44" s="58"/>
      <c r="AR44" s="58"/>
      <c r="AS44" s="58"/>
      <c r="AT44" s="58"/>
      <c r="AU44" s="58"/>
      <c r="AV44" s="58"/>
      <c r="AW44" s="58"/>
      <c r="AX44" s="58"/>
      <c r="AY44" s="58"/>
      <c r="AZ44" s="58"/>
      <c r="BA44" s="58"/>
      <c r="BB44" s="58"/>
      <c r="BC44" s="58"/>
      <c r="BD44" s="58"/>
      <c r="BE44" s="58"/>
      <c r="BF44" s="58"/>
      <c r="BG44" s="58"/>
      <c r="BH44" s="58"/>
      <c r="BI44" s="4"/>
      <c r="BJ44" s="4"/>
      <c r="BK44" s="4"/>
      <c r="BL44" s="4"/>
      <c r="BM44" s="63">
        <v>2</v>
      </c>
      <c r="BN44" s="63">
        <v>2</v>
      </c>
      <c r="BO44" s="63">
        <v>2</v>
      </c>
      <c r="BP44" s="63">
        <v>2</v>
      </c>
      <c r="BR44"/>
      <c r="BS44"/>
      <c r="BT44"/>
      <c r="BU44"/>
      <c r="BV44"/>
      <c r="BW44"/>
      <c r="BX44"/>
      <c r="BY44"/>
      <c r="BZ44" s="56"/>
      <c r="CA44" s="56"/>
      <c r="CB44"/>
      <c r="CC44" s="56"/>
      <c r="CD44"/>
      <c r="CE44"/>
      <c r="CF44"/>
      <c r="CG44"/>
    </row>
    <row r="45" spans="1:85" ht="19.5" hidden="1" customHeight="1">
      <c r="A45" s="152" t="s">
        <v>111</v>
      </c>
      <c r="B45" s="130" t="s">
        <v>1508</v>
      </c>
      <c r="C45" s="86" t="str">
        <f t="shared" ref="C45:P45" si="33">IF(C342=$BN$45,"당첨",IF(C342=$BO$45,"당첨",IF(C342=$BP$45,"당첨",IF(C342=$BM$45,"당첨","낙첨"))))</f>
        <v>낙첨</v>
      </c>
      <c r="D45" s="86" t="str">
        <f t="shared" si="33"/>
        <v>낙첨</v>
      </c>
      <c r="E45" s="86" t="str">
        <f t="shared" si="33"/>
        <v>낙첨</v>
      </c>
      <c r="F45" s="86" t="str">
        <f t="shared" si="33"/>
        <v>낙첨</v>
      </c>
      <c r="G45" s="86" t="str">
        <f t="shared" si="33"/>
        <v>낙첨</v>
      </c>
      <c r="H45" s="86" t="str">
        <f t="shared" si="33"/>
        <v>낙첨</v>
      </c>
      <c r="I45" s="86" t="str">
        <f t="shared" si="33"/>
        <v>낙첨</v>
      </c>
      <c r="J45" s="86" t="str">
        <f t="shared" si="33"/>
        <v>낙첨</v>
      </c>
      <c r="K45" s="86" t="str">
        <f t="shared" si="33"/>
        <v>낙첨</v>
      </c>
      <c r="L45" s="86" t="str">
        <f t="shared" si="33"/>
        <v>낙첨</v>
      </c>
      <c r="M45" s="86" t="str">
        <f t="shared" si="33"/>
        <v>낙첨</v>
      </c>
      <c r="N45" s="86" t="str">
        <f t="shared" si="33"/>
        <v>낙첨</v>
      </c>
      <c r="O45" s="86" t="str">
        <f t="shared" si="33"/>
        <v>낙첨</v>
      </c>
      <c r="P45" s="86" t="str">
        <f t="shared" si="33"/>
        <v>낙첨</v>
      </c>
      <c r="Q45" s="86" t="str">
        <f>IF(Q342=$BN$45,"당첨",IF(Q342=$BO$45,"당첨",IF(Q342=$BP$45,"당첨",IF(Q342=$BM$45,"당첨","낙첨"))))</f>
        <v>낙첨</v>
      </c>
      <c r="S45" s="20">
        <v>30</v>
      </c>
      <c r="T45" s="773" t="s">
        <v>443</v>
      </c>
      <c r="U45" s="663"/>
      <c r="V45" s="664"/>
      <c r="W45" s="76">
        <v>5</v>
      </c>
      <c r="X45" s="76">
        <v>10</v>
      </c>
      <c r="Y45" s="117">
        <v>26</v>
      </c>
      <c r="Z45" s="58"/>
      <c r="AA45" s="58"/>
      <c r="AB45" s="58"/>
      <c r="AC45" s="58"/>
      <c r="AD45" s="58"/>
      <c r="AE45" s="58"/>
      <c r="AF45" s="58"/>
      <c r="AG45" s="58"/>
      <c r="AH45" s="58"/>
      <c r="AI45" s="58"/>
      <c r="AJ45" s="58"/>
      <c r="AK45" s="58"/>
      <c r="AL45" s="58"/>
      <c r="AM45" s="58"/>
      <c r="AN45" s="58"/>
      <c r="AO45" s="58"/>
      <c r="AP45" s="58"/>
      <c r="AQ45" s="58"/>
      <c r="AR45" s="58"/>
      <c r="AS45" s="58"/>
      <c r="AT45" s="58"/>
      <c r="AU45" s="58"/>
      <c r="AV45" s="58"/>
      <c r="AW45" s="58"/>
      <c r="AX45" s="58"/>
      <c r="AY45" s="58"/>
      <c r="AZ45" s="58"/>
      <c r="BA45" s="58"/>
      <c r="BB45" s="58"/>
      <c r="BC45" s="58"/>
      <c r="BD45" s="58"/>
      <c r="BE45" s="58"/>
      <c r="BF45" s="58"/>
      <c r="BG45" s="58"/>
      <c r="BH45" s="58"/>
      <c r="BI45" s="4"/>
      <c r="BJ45" s="4"/>
      <c r="BK45" s="4"/>
      <c r="BL45" s="4"/>
      <c r="BM45" s="63">
        <v>2</v>
      </c>
      <c r="BN45" s="63">
        <v>2</v>
      </c>
      <c r="BO45" s="63">
        <v>2</v>
      </c>
      <c r="BP45" s="63">
        <v>2</v>
      </c>
      <c r="BR45"/>
      <c r="BS45"/>
      <c r="BT45"/>
      <c r="BU45"/>
      <c r="BV45"/>
      <c r="BW45"/>
      <c r="BX45"/>
      <c r="BY45"/>
      <c r="BZ45" s="56"/>
      <c r="CA45" s="56"/>
      <c r="CB45"/>
      <c r="CC45" s="56"/>
      <c r="CD45"/>
      <c r="CE45"/>
      <c r="CF45"/>
      <c r="CG45"/>
    </row>
    <row r="46" spans="1:85" ht="19.5" hidden="1" customHeight="1">
      <c r="A46" s="152" t="s">
        <v>112</v>
      </c>
      <c r="B46" s="130" t="s">
        <v>1508</v>
      </c>
      <c r="C46" s="86" t="str">
        <f t="shared" ref="C46:P46" si="34">IF(C349=$BN$46,"당첨",IF(C349=$BO$46,"당첨",IF(C349=$BP$46,"당첨",IF(C349=$BM$46,"당첨","낙첨"))))</f>
        <v>낙첨</v>
      </c>
      <c r="D46" s="86" t="str">
        <f t="shared" si="34"/>
        <v>낙첨</v>
      </c>
      <c r="E46" s="86" t="str">
        <f t="shared" si="34"/>
        <v>낙첨</v>
      </c>
      <c r="F46" s="86" t="str">
        <f t="shared" si="34"/>
        <v>낙첨</v>
      </c>
      <c r="G46" s="86" t="str">
        <f t="shared" si="34"/>
        <v>낙첨</v>
      </c>
      <c r="H46" s="86" t="str">
        <f t="shared" si="34"/>
        <v>낙첨</v>
      </c>
      <c r="I46" s="86" t="str">
        <f t="shared" si="34"/>
        <v>낙첨</v>
      </c>
      <c r="J46" s="86" t="str">
        <f t="shared" si="34"/>
        <v>낙첨</v>
      </c>
      <c r="K46" s="86" t="str">
        <f t="shared" si="34"/>
        <v>낙첨</v>
      </c>
      <c r="L46" s="86" t="str">
        <f t="shared" si="34"/>
        <v>낙첨</v>
      </c>
      <c r="M46" s="86" t="str">
        <f t="shared" si="34"/>
        <v>낙첨</v>
      </c>
      <c r="N46" s="86" t="str">
        <f t="shared" si="34"/>
        <v>낙첨</v>
      </c>
      <c r="O46" s="86" t="str">
        <f t="shared" si="34"/>
        <v>낙첨</v>
      </c>
      <c r="P46" s="86" t="str">
        <f t="shared" si="34"/>
        <v>낙첨</v>
      </c>
      <c r="Q46" s="86" t="str">
        <f>IF(Q349=$BN$46,"당첨",IF(Q349=$BO$46,"당첨",IF(Q349=$BP$46,"당첨",IF(Q349=$BM$46,"당첨","낙첨"))))</f>
        <v>낙첨</v>
      </c>
      <c r="S46" s="20">
        <v>31</v>
      </c>
      <c r="T46" s="773" t="s">
        <v>444</v>
      </c>
      <c r="U46" s="663"/>
      <c r="V46" s="664"/>
      <c r="W46" s="76">
        <v>5</v>
      </c>
      <c r="X46" s="76">
        <v>20</v>
      </c>
      <c r="Y46" s="117">
        <v>25</v>
      </c>
      <c r="Z46" s="117">
        <v>28</v>
      </c>
      <c r="AA46" s="117">
        <v>35</v>
      </c>
      <c r="AB46" s="58"/>
      <c r="AC46" s="58"/>
      <c r="AD46" s="58"/>
      <c r="AE46" s="58"/>
      <c r="AF46" s="58"/>
      <c r="AG46" s="58"/>
      <c r="AH46" s="58"/>
      <c r="AI46" s="58"/>
      <c r="AJ46" s="58"/>
      <c r="AK46" s="58"/>
      <c r="AL46" s="58"/>
      <c r="AM46" s="58"/>
      <c r="AN46" s="58"/>
      <c r="AO46" s="58"/>
      <c r="AP46" s="58"/>
      <c r="AQ46" s="58"/>
      <c r="AR46" s="58"/>
      <c r="AS46" s="58"/>
      <c r="AT46" s="58"/>
      <c r="AU46" s="58"/>
      <c r="AV46" s="58"/>
      <c r="AW46" s="58"/>
      <c r="AX46" s="58"/>
      <c r="AY46" s="58"/>
      <c r="AZ46" s="58"/>
      <c r="BA46" s="58"/>
      <c r="BB46" s="58"/>
      <c r="BC46" s="58"/>
      <c r="BD46" s="58"/>
      <c r="BE46" s="58"/>
      <c r="BF46" s="58"/>
      <c r="BG46" s="58"/>
      <c r="BH46" s="58"/>
      <c r="BI46" s="4"/>
      <c r="BJ46" s="4"/>
      <c r="BK46" s="4"/>
      <c r="BL46" s="4"/>
      <c r="BM46" s="63">
        <v>2</v>
      </c>
      <c r="BN46" s="63">
        <v>2</v>
      </c>
      <c r="BO46" s="63">
        <v>2</v>
      </c>
      <c r="BP46" s="63">
        <v>2</v>
      </c>
      <c r="BR46"/>
      <c r="BS46"/>
      <c r="BT46"/>
      <c r="BU46"/>
      <c r="BV46"/>
      <c r="BW46"/>
      <c r="BX46"/>
      <c r="BY46"/>
      <c r="BZ46" s="56"/>
      <c r="CA46" s="56"/>
      <c r="CB46"/>
      <c r="CC46" s="56"/>
      <c r="CD46"/>
      <c r="CE46"/>
      <c r="CF46"/>
      <c r="CG46"/>
    </row>
    <row r="47" spans="1:85" ht="19.5" hidden="1" customHeight="1">
      <c r="A47" s="152" t="s">
        <v>113</v>
      </c>
      <c r="B47" s="130" t="s">
        <v>1508</v>
      </c>
      <c r="C47" s="86" t="str">
        <f t="shared" ref="C47:P47" si="35">IF(C356=$BN$47,"당첨",IF(C356=$BO$47,"당첨",IF(C356=$BP$47,"당첨",IF(C356=$BM$47,"당첨","낙첨"))))</f>
        <v>낙첨</v>
      </c>
      <c r="D47" s="86" t="str">
        <f t="shared" si="35"/>
        <v>낙첨</v>
      </c>
      <c r="E47" s="86" t="str">
        <f t="shared" si="35"/>
        <v>낙첨</v>
      </c>
      <c r="F47" s="86" t="str">
        <f t="shared" si="35"/>
        <v>낙첨</v>
      </c>
      <c r="G47" s="86" t="str">
        <f t="shared" si="35"/>
        <v>낙첨</v>
      </c>
      <c r="H47" s="86" t="str">
        <f t="shared" si="35"/>
        <v>낙첨</v>
      </c>
      <c r="I47" s="86" t="str">
        <f t="shared" si="35"/>
        <v>낙첨</v>
      </c>
      <c r="J47" s="86" t="str">
        <f t="shared" si="35"/>
        <v>낙첨</v>
      </c>
      <c r="K47" s="86" t="str">
        <f t="shared" si="35"/>
        <v>낙첨</v>
      </c>
      <c r="L47" s="86" t="str">
        <f t="shared" si="35"/>
        <v>낙첨</v>
      </c>
      <c r="M47" s="86" t="str">
        <f t="shared" si="35"/>
        <v>낙첨</v>
      </c>
      <c r="N47" s="86" t="str">
        <f t="shared" si="35"/>
        <v>낙첨</v>
      </c>
      <c r="O47" s="86" t="str">
        <f t="shared" si="35"/>
        <v>낙첨</v>
      </c>
      <c r="P47" s="86" t="str">
        <f t="shared" si="35"/>
        <v>낙첨</v>
      </c>
      <c r="Q47" s="86" t="str">
        <f>IF(Q356=$BN$47,"당첨",IF(Q356=$BO$47,"당첨",IF(Q356=$BP$47,"당첨",IF(Q356=$BM$47,"당첨","낙첨"))))</f>
        <v>낙첨</v>
      </c>
      <c r="S47" s="20">
        <v>32</v>
      </c>
      <c r="T47" s="773" t="s">
        <v>445</v>
      </c>
      <c r="U47" s="663"/>
      <c r="V47" s="664"/>
      <c r="W47" s="76">
        <v>20</v>
      </c>
      <c r="X47" s="76">
        <v>24</v>
      </c>
      <c r="Y47" s="117">
        <v>45</v>
      </c>
      <c r="Z47" s="58"/>
      <c r="AA47" s="58"/>
      <c r="AB47" s="58"/>
      <c r="AC47" s="58"/>
      <c r="AD47" s="58"/>
      <c r="AE47" s="58"/>
      <c r="AF47" s="58"/>
      <c r="AG47" s="58"/>
      <c r="AH47" s="58"/>
      <c r="AI47" s="58"/>
      <c r="AJ47" s="58"/>
      <c r="AK47" s="58"/>
      <c r="AL47" s="58"/>
      <c r="AM47" s="58"/>
      <c r="AN47" s="58"/>
      <c r="AO47" s="58"/>
      <c r="AP47" s="58"/>
      <c r="AQ47" s="58"/>
      <c r="AR47" s="58"/>
      <c r="AS47" s="58"/>
      <c r="AT47" s="58"/>
      <c r="AU47" s="58"/>
      <c r="AV47" s="58"/>
      <c r="AW47" s="58"/>
      <c r="AX47" s="58"/>
      <c r="AY47" s="58"/>
      <c r="AZ47" s="58"/>
      <c r="BA47" s="58"/>
      <c r="BB47" s="58"/>
      <c r="BC47" s="58"/>
      <c r="BD47" s="58"/>
      <c r="BE47" s="58"/>
      <c r="BF47" s="58"/>
      <c r="BG47" s="58"/>
      <c r="BH47" s="58"/>
      <c r="BI47" s="4"/>
      <c r="BJ47" s="4"/>
      <c r="BK47" s="4"/>
      <c r="BL47" s="4"/>
      <c r="BM47" s="63">
        <v>2</v>
      </c>
      <c r="BN47" s="63">
        <v>2</v>
      </c>
      <c r="BO47" s="63">
        <v>2</v>
      </c>
      <c r="BP47" s="63">
        <v>2</v>
      </c>
      <c r="BR47"/>
      <c r="BS47"/>
      <c r="BT47"/>
      <c r="BU47"/>
      <c r="BV47"/>
      <c r="BW47"/>
      <c r="BX47"/>
      <c r="BY47"/>
      <c r="BZ47" s="56"/>
      <c r="CA47" s="56"/>
      <c r="CB47"/>
      <c r="CC47"/>
      <c r="CD47"/>
      <c r="CE47"/>
      <c r="CF47"/>
      <c r="CG47"/>
    </row>
    <row r="48" spans="1:85" ht="19.5" hidden="1" customHeight="1">
      <c r="A48" s="152" t="s">
        <v>114</v>
      </c>
      <c r="B48" s="130" t="s">
        <v>1508</v>
      </c>
      <c r="C48" s="86" t="str">
        <f t="shared" ref="C48:P48" si="36">IF(C363=$BN$48,"당첨",IF(C363=$BO$48,"당첨",IF(C363=$BP$48,"당첨",IF(C363=$BM$48,"당첨","낙첨"))))</f>
        <v>낙첨</v>
      </c>
      <c r="D48" s="86" t="str">
        <f t="shared" si="36"/>
        <v>낙첨</v>
      </c>
      <c r="E48" s="86" t="str">
        <f t="shared" si="36"/>
        <v>낙첨</v>
      </c>
      <c r="F48" s="86" t="str">
        <f t="shared" si="36"/>
        <v>낙첨</v>
      </c>
      <c r="G48" s="86" t="str">
        <f t="shared" si="36"/>
        <v>낙첨</v>
      </c>
      <c r="H48" s="86" t="str">
        <f t="shared" si="36"/>
        <v>낙첨</v>
      </c>
      <c r="I48" s="86" t="str">
        <f t="shared" si="36"/>
        <v>낙첨</v>
      </c>
      <c r="J48" s="86" t="str">
        <f t="shared" si="36"/>
        <v>낙첨</v>
      </c>
      <c r="K48" s="86" t="str">
        <f t="shared" si="36"/>
        <v>낙첨</v>
      </c>
      <c r="L48" s="86" t="str">
        <f t="shared" si="36"/>
        <v>낙첨</v>
      </c>
      <c r="M48" s="86" t="str">
        <f t="shared" si="36"/>
        <v>낙첨</v>
      </c>
      <c r="N48" s="86" t="str">
        <f t="shared" si="36"/>
        <v>낙첨</v>
      </c>
      <c r="O48" s="86" t="str">
        <f t="shared" si="36"/>
        <v>낙첨</v>
      </c>
      <c r="P48" s="86" t="str">
        <f t="shared" si="36"/>
        <v>낙첨</v>
      </c>
      <c r="Q48" s="86" t="str">
        <f>IF(Q363=$BN$48,"당첨",IF(Q363=$BO$48,"당첨",IF(Q363=$BP$48,"당첨",IF(Q363=$BM$48,"당첨","낙첨"))))</f>
        <v>낙첨</v>
      </c>
      <c r="S48" s="20">
        <v>33</v>
      </c>
      <c r="T48" s="773" t="s">
        <v>446</v>
      </c>
      <c r="U48" s="663"/>
      <c r="V48" s="664"/>
      <c r="W48" s="76">
        <v>46</v>
      </c>
      <c r="X48" s="58"/>
      <c r="Y48" s="58"/>
      <c r="Z48" s="58"/>
      <c r="AA48" s="58"/>
      <c r="AB48" s="58"/>
      <c r="AC48" s="58"/>
      <c r="AD48" s="58"/>
      <c r="AE48" s="58"/>
      <c r="AF48" s="58"/>
      <c r="AG48" s="58"/>
      <c r="AH48" s="58"/>
      <c r="AI48" s="58"/>
      <c r="AJ48" s="58"/>
      <c r="AK48" s="58"/>
      <c r="AL48" s="58"/>
      <c r="AM48" s="58"/>
      <c r="AN48" s="58"/>
      <c r="AO48" s="58"/>
      <c r="AP48" s="58"/>
      <c r="AQ48" s="58"/>
      <c r="AR48" s="58"/>
      <c r="AS48" s="58"/>
      <c r="AT48" s="58"/>
      <c r="AU48" s="58"/>
      <c r="AV48" s="58"/>
      <c r="AW48" s="58"/>
      <c r="AX48" s="58"/>
      <c r="AY48" s="58"/>
      <c r="AZ48" s="58"/>
      <c r="BA48" s="58"/>
      <c r="BB48" s="58"/>
      <c r="BC48" s="58"/>
      <c r="BD48" s="58"/>
      <c r="BE48" s="58"/>
      <c r="BF48" s="58"/>
      <c r="BG48" s="58"/>
      <c r="BH48" s="58"/>
      <c r="BI48" s="4"/>
      <c r="BJ48" s="4"/>
      <c r="BK48" s="4"/>
      <c r="BL48" s="4"/>
      <c r="BM48" s="63">
        <v>2</v>
      </c>
      <c r="BN48" s="63">
        <v>2</v>
      </c>
      <c r="BO48" s="63">
        <v>2</v>
      </c>
      <c r="BP48" s="63">
        <v>2</v>
      </c>
      <c r="BR48"/>
      <c r="BS48"/>
      <c r="BT48"/>
      <c r="BU48"/>
      <c r="BV48"/>
      <c r="BW48"/>
      <c r="BX48"/>
      <c r="BY48"/>
      <c r="BZ48" s="56"/>
      <c r="CA48"/>
      <c r="CB48"/>
      <c r="CC48" s="56"/>
      <c r="CD48"/>
      <c r="CE48"/>
      <c r="CF48"/>
      <c r="CG48"/>
    </row>
    <row r="49" spans="1:85" ht="19.5" hidden="1" customHeight="1">
      <c r="A49" s="152" t="s">
        <v>115</v>
      </c>
      <c r="B49" s="130" t="s">
        <v>1508</v>
      </c>
      <c r="C49" s="86" t="str">
        <f t="shared" ref="C49:P49" si="37">IF(C370=$BN$49,"당첨",IF(C370=$BO$49,"당첨",IF(C370=$BP$49,"당첨",IF(C370=$BM$49,"당첨","낙첨"))))</f>
        <v>낙첨</v>
      </c>
      <c r="D49" s="86" t="str">
        <f t="shared" si="37"/>
        <v>낙첨</v>
      </c>
      <c r="E49" s="86" t="str">
        <f t="shared" si="37"/>
        <v>낙첨</v>
      </c>
      <c r="F49" s="86" t="str">
        <f t="shared" si="37"/>
        <v>낙첨</v>
      </c>
      <c r="G49" s="86" t="str">
        <f t="shared" si="37"/>
        <v>낙첨</v>
      </c>
      <c r="H49" s="86" t="str">
        <f t="shared" si="37"/>
        <v>낙첨</v>
      </c>
      <c r="I49" s="86" t="str">
        <f t="shared" si="37"/>
        <v>낙첨</v>
      </c>
      <c r="J49" s="86" t="str">
        <f t="shared" si="37"/>
        <v>낙첨</v>
      </c>
      <c r="K49" s="86" t="str">
        <f t="shared" si="37"/>
        <v>낙첨</v>
      </c>
      <c r="L49" s="86" t="str">
        <f t="shared" si="37"/>
        <v>낙첨</v>
      </c>
      <c r="M49" s="86" t="str">
        <f t="shared" si="37"/>
        <v>낙첨</v>
      </c>
      <c r="N49" s="86" t="str">
        <f t="shared" si="37"/>
        <v>낙첨</v>
      </c>
      <c r="O49" s="86" t="str">
        <f t="shared" si="37"/>
        <v>낙첨</v>
      </c>
      <c r="P49" s="86" t="str">
        <f t="shared" si="37"/>
        <v>낙첨</v>
      </c>
      <c r="Q49" s="86" t="str">
        <f>IF(Q370=$BN$49,"당첨",IF(Q370=$BO$49,"당첨",IF(Q370=$BP$49,"당첨",IF(Q370=$BM$49,"당첨","낙첨"))))</f>
        <v>낙첨</v>
      </c>
      <c r="S49" s="20">
        <v>34</v>
      </c>
      <c r="T49" s="773" t="s">
        <v>447</v>
      </c>
      <c r="U49" s="663"/>
      <c r="V49" s="664"/>
      <c r="W49" s="76">
        <v>6</v>
      </c>
      <c r="X49" s="76">
        <v>11</v>
      </c>
      <c r="Y49" s="76">
        <v>12</v>
      </c>
      <c r="Z49" s="76">
        <v>34</v>
      </c>
      <c r="AA49" s="58"/>
      <c r="AB49" s="58"/>
      <c r="AC49" s="58"/>
      <c r="AD49" s="58"/>
      <c r="AE49" s="58"/>
      <c r="AF49" s="58"/>
      <c r="AG49" s="58"/>
      <c r="AH49" s="58"/>
      <c r="AI49" s="58"/>
      <c r="AJ49" s="58"/>
      <c r="AK49" s="58"/>
      <c r="AL49" s="58"/>
      <c r="AM49" s="58"/>
      <c r="AN49" s="58"/>
      <c r="AO49" s="58"/>
      <c r="AP49" s="58"/>
      <c r="AQ49" s="58"/>
      <c r="AR49" s="58"/>
      <c r="AS49" s="58"/>
      <c r="AT49" s="58"/>
      <c r="AU49" s="58"/>
      <c r="AV49" s="58"/>
      <c r="AW49" s="58"/>
      <c r="AX49" s="58"/>
      <c r="AY49" s="58"/>
      <c r="AZ49" s="58"/>
      <c r="BA49" s="58"/>
      <c r="BB49" s="58"/>
      <c r="BC49" s="58"/>
      <c r="BD49" s="58"/>
      <c r="BE49" s="58"/>
      <c r="BF49" s="58"/>
      <c r="BG49" s="58"/>
      <c r="BH49" s="58"/>
      <c r="BI49" s="4"/>
      <c r="BJ49" s="4"/>
      <c r="BK49" s="4"/>
      <c r="BL49" s="4"/>
      <c r="BM49" s="63">
        <v>2</v>
      </c>
      <c r="BN49" s="63">
        <v>2</v>
      </c>
      <c r="BO49" s="63">
        <v>2</v>
      </c>
      <c r="BP49" s="63">
        <v>2</v>
      </c>
      <c r="BR49"/>
      <c r="BS49"/>
      <c r="BT49"/>
      <c r="BU49"/>
      <c r="BV49"/>
      <c r="BW49"/>
      <c r="BX49"/>
      <c r="BY49"/>
      <c r="BZ49" s="56"/>
      <c r="CA49" s="56"/>
      <c r="CB49"/>
      <c r="CC49" s="56"/>
      <c r="CD49"/>
      <c r="CE49"/>
      <c r="CF49"/>
      <c r="CG49"/>
    </row>
    <row r="50" spans="1:85" ht="19.5" hidden="1" customHeight="1">
      <c r="A50" s="152" t="s">
        <v>116</v>
      </c>
      <c r="B50" s="130" t="s">
        <v>1508</v>
      </c>
      <c r="C50" s="86" t="str">
        <f t="shared" ref="C50:P50" si="38">IF(C377=$BN$50,"당첨",IF(C377=$BO$50,"당첨",IF(C377=$BP$50,"당첨",IF(C377=$BM$50,"당첨","낙첨"))))</f>
        <v>낙첨</v>
      </c>
      <c r="D50" s="86" t="str">
        <f t="shared" si="38"/>
        <v>낙첨</v>
      </c>
      <c r="E50" s="86" t="str">
        <f t="shared" si="38"/>
        <v>낙첨</v>
      </c>
      <c r="F50" s="86" t="str">
        <f t="shared" si="38"/>
        <v>낙첨</v>
      </c>
      <c r="G50" s="86" t="str">
        <f t="shared" si="38"/>
        <v>낙첨</v>
      </c>
      <c r="H50" s="86" t="str">
        <f t="shared" si="38"/>
        <v>낙첨</v>
      </c>
      <c r="I50" s="86" t="str">
        <f t="shared" si="38"/>
        <v>낙첨</v>
      </c>
      <c r="J50" s="86" t="str">
        <f t="shared" si="38"/>
        <v>낙첨</v>
      </c>
      <c r="K50" s="86" t="str">
        <f t="shared" si="38"/>
        <v>낙첨</v>
      </c>
      <c r="L50" s="86" t="str">
        <f t="shared" si="38"/>
        <v>낙첨</v>
      </c>
      <c r="M50" s="86" t="str">
        <f t="shared" si="38"/>
        <v>낙첨</v>
      </c>
      <c r="N50" s="86" t="str">
        <f t="shared" si="38"/>
        <v>낙첨</v>
      </c>
      <c r="O50" s="86" t="str">
        <f t="shared" si="38"/>
        <v>낙첨</v>
      </c>
      <c r="P50" s="86" t="str">
        <f t="shared" si="38"/>
        <v>낙첨</v>
      </c>
      <c r="Q50" s="86" t="str">
        <f>IF(Q377=$BN$50,"당첨",IF(Q377=$BO$50,"당첨",IF(Q377=$BP$50,"당첨",IF(Q377=$BM$50,"당첨","낙첨"))))</f>
        <v>낙첨</v>
      </c>
      <c r="S50" s="20">
        <v>35</v>
      </c>
      <c r="T50" s="773" t="s">
        <v>448</v>
      </c>
      <c r="U50" s="663"/>
      <c r="V50" s="664"/>
      <c r="W50" s="76">
        <v>3</v>
      </c>
      <c r="X50" s="76">
        <v>7</v>
      </c>
      <c r="Y50" s="76">
        <v>35</v>
      </c>
      <c r="Z50" s="58"/>
      <c r="AA50" s="58"/>
      <c r="AB50" s="58"/>
      <c r="AC50" s="58"/>
      <c r="AD50" s="58"/>
      <c r="AE50" s="58"/>
      <c r="AF50" s="58"/>
      <c r="AG50" s="58"/>
      <c r="AH50" s="58"/>
      <c r="AI50" s="58"/>
      <c r="AJ50" s="58"/>
      <c r="AK50" s="58"/>
      <c r="AL50" s="58"/>
      <c r="AM50" s="58"/>
      <c r="AN50" s="58"/>
      <c r="AO50" s="58"/>
      <c r="AP50" s="58"/>
      <c r="AQ50" s="58"/>
      <c r="AR50" s="58"/>
      <c r="AS50" s="58"/>
      <c r="AT50" s="58"/>
      <c r="AU50" s="58"/>
      <c r="AV50" s="58"/>
      <c r="AW50" s="58"/>
      <c r="AX50" s="58"/>
      <c r="AY50" s="58"/>
      <c r="AZ50" s="58"/>
      <c r="BA50" s="58"/>
      <c r="BB50" s="58"/>
      <c r="BC50" s="58"/>
      <c r="BD50" s="58"/>
      <c r="BE50" s="58"/>
      <c r="BF50" s="58"/>
      <c r="BG50" s="58"/>
      <c r="BH50" s="58"/>
      <c r="BI50" s="4"/>
      <c r="BJ50" s="4"/>
      <c r="BK50" s="4"/>
      <c r="BL50" s="4"/>
      <c r="BM50" s="63">
        <v>2</v>
      </c>
      <c r="BN50" s="63">
        <v>2</v>
      </c>
      <c r="BO50" s="63">
        <v>2</v>
      </c>
      <c r="BP50" s="63">
        <v>2</v>
      </c>
      <c r="BR50"/>
      <c r="BS50"/>
      <c r="BT50"/>
      <c r="BU50"/>
      <c r="BV50"/>
      <c r="BW50"/>
      <c r="BX50"/>
      <c r="BY50"/>
      <c r="BZ50" s="56"/>
      <c r="CA50" s="56"/>
      <c r="CB50"/>
      <c r="CC50" s="56"/>
      <c r="CD50"/>
      <c r="CE50"/>
      <c r="CF50"/>
      <c r="CG50"/>
    </row>
    <row r="51" spans="1:85" ht="19.5" hidden="1" customHeight="1">
      <c r="A51" s="152" t="s">
        <v>117</v>
      </c>
      <c r="B51" s="130" t="s">
        <v>1508</v>
      </c>
      <c r="C51" s="86" t="str">
        <f t="shared" ref="C51:P51" si="39">IF(C384=$BN$51,"당첨",IF(C384=$BO$51,"당첨",IF(C384=$BP$51,"당첨",IF(C384=$BM$51,"당첨","낙첨"))))</f>
        <v>낙첨</v>
      </c>
      <c r="D51" s="86" t="str">
        <f t="shared" si="39"/>
        <v>낙첨</v>
      </c>
      <c r="E51" s="86" t="str">
        <f t="shared" si="39"/>
        <v>낙첨</v>
      </c>
      <c r="F51" s="86" t="str">
        <f t="shared" si="39"/>
        <v>낙첨</v>
      </c>
      <c r="G51" s="86" t="str">
        <f t="shared" si="39"/>
        <v>낙첨</v>
      </c>
      <c r="H51" s="86" t="str">
        <f t="shared" si="39"/>
        <v>낙첨</v>
      </c>
      <c r="I51" s="86" t="str">
        <f t="shared" si="39"/>
        <v>낙첨</v>
      </c>
      <c r="J51" s="86" t="str">
        <f t="shared" si="39"/>
        <v>낙첨</v>
      </c>
      <c r="K51" s="86" t="str">
        <f t="shared" si="39"/>
        <v>낙첨</v>
      </c>
      <c r="L51" s="86" t="str">
        <f t="shared" si="39"/>
        <v>낙첨</v>
      </c>
      <c r="M51" s="86" t="str">
        <f t="shared" si="39"/>
        <v>낙첨</v>
      </c>
      <c r="N51" s="86" t="str">
        <f t="shared" si="39"/>
        <v>낙첨</v>
      </c>
      <c r="O51" s="86" t="str">
        <f t="shared" si="39"/>
        <v>낙첨</v>
      </c>
      <c r="P51" s="86" t="str">
        <f t="shared" si="39"/>
        <v>낙첨</v>
      </c>
      <c r="Q51" s="86" t="str">
        <f>IF(Q384=$BN$51,"당첨",IF(Q384=$BO$51,"당첨",IF(Q384=$BP$51,"당첨",IF(Q384=$BM$51,"당첨","낙첨"))))</f>
        <v>낙첨</v>
      </c>
      <c r="S51" s="20">
        <v>36</v>
      </c>
      <c r="T51" s="773" t="s">
        <v>532</v>
      </c>
      <c r="U51" s="663"/>
      <c r="V51" s="664"/>
      <c r="W51" s="76">
        <v>3</v>
      </c>
      <c r="X51" s="76">
        <v>20</v>
      </c>
      <c r="Y51" s="117">
        <v>27</v>
      </c>
      <c r="Z51" s="117">
        <v>28</v>
      </c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58"/>
      <c r="AP51" s="58"/>
      <c r="AQ51" s="58"/>
      <c r="AR51" s="58"/>
      <c r="AS51" s="58"/>
      <c r="AT51" s="58"/>
      <c r="AU51" s="58"/>
      <c r="AV51" s="58"/>
      <c r="AW51" s="58"/>
      <c r="AX51" s="58"/>
      <c r="AY51" s="58"/>
      <c r="AZ51" s="58"/>
      <c r="BA51" s="58"/>
      <c r="BB51" s="58"/>
      <c r="BC51" s="58"/>
      <c r="BD51" s="58"/>
      <c r="BE51" s="58"/>
      <c r="BF51" s="58"/>
      <c r="BG51" s="58"/>
      <c r="BH51" s="58"/>
      <c r="BI51" s="4"/>
      <c r="BJ51" s="4"/>
      <c r="BK51" s="4"/>
      <c r="BL51" s="4"/>
      <c r="BM51" s="63">
        <v>2</v>
      </c>
      <c r="BN51" s="63">
        <v>2</v>
      </c>
      <c r="BO51" s="63">
        <v>2</v>
      </c>
      <c r="BP51" s="63">
        <v>2</v>
      </c>
      <c r="BR51"/>
      <c r="BS51"/>
      <c r="BT51"/>
      <c r="BU51"/>
      <c r="BV51"/>
      <c r="BW51"/>
      <c r="BX51"/>
      <c r="BY51"/>
      <c r="BZ51" s="56"/>
      <c r="CA51" s="56"/>
      <c r="CB51"/>
      <c r="CC51" s="56"/>
      <c r="CD51"/>
      <c r="CE51"/>
      <c r="CF51"/>
      <c r="CG51"/>
    </row>
    <row r="52" spans="1:85" ht="19.5" hidden="1" customHeight="1">
      <c r="A52" s="152" t="s">
        <v>118</v>
      </c>
      <c r="B52" s="130" t="s">
        <v>1508</v>
      </c>
      <c r="C52" s="86" t="str">
        <f t="shared" ref="C52:P52" si="40">IF(C391=$BN$52,"당첨",IF(C391=$BO$52,"당첨",IF(C391=$BP$52,"당첨",IF(C391=$BM$52,"당첨","낙첨"))))</f>
        <v>낙첨</v>
      </c>
      <c r="D52" s="86" t="str">
        <f t="shared" si="40"/>
        <v>낙첨</v>
      </c>
      <c r="E52" s="86" t="str">
        <f t="shared" si="40"/>
        <v>낙첨</v>
      </c>
      <c r="F52" s="86" t="str">
        <f t="shared" si="40"/>
        <v>낙첨</v>
      </c>
      <c r="G52" s="86" t="str">
        <f t="shared" si="40"/>
        <v>낙첨</v>
      </c>
      <c r="H52" s="86" t="str">
        <f t="shared" si="40"/>
        <v>낙첨</v>
      </c>
      <c r="I52" s="86" t="str">
        <f t="shared" si="40"/>
        <v>낙첨</v>
      </c>
      <c r="J52" s="86" t="str">
        <f t="shared" si="40"/>
        <v>낙첨</v>
      </c>
      <c r="K52" s="86" t="str">
        <f t="shared" si="40"/>
        <v>낙첨</v>
      </c>
      <c r="L52" s="86" t="str">
        <f t="shared" si="40"/>
        <v>낙첨</v>
      </c>
      <c r="M52" s="86" t="str">
        <f t="shared" si="40"/>
        <v>낙첨</v>
      </c>
      <c r="N52" s="86" t="str">
        <f t="shared" si="40"/>
        <v>낙첨</v>
      </c>
      <c r="O52" s="86" t="str">
        <f t="shared" si="40"/>
        <v>낙첨</v>
      </c>
      <c r="P52" s="86" t="str">
        <f t="shared" si="40"/>
        <v>낙첨</v>
      </c>
      <c r="Q52" s="86" t="str">
        <f>IF(Q391=$BN$52,"당첨",IF(Q391=$BO$52,"당첨",IF(Q391=$BP$52,"당첨",IF(Q391=$BM$52,"당첨","낙첨"))))</f>
        <v>낙첨</v>
      </c>
      <c r="S52" s="20">
        <v>37</v>
      </c>
      <c r="T52" s="773" t="s">
        <v>449</v>
      </c>
      <c r="U52" s="663"/>
      <c r="V52" s="664"/>
      <c r="W52" s="76">
        <v>2</v>
      </c>
      <c r="X52" s="76">
        <v>11</v>
      </c>
      <c r="Y52" s="117">
        <v>32</v>
      </c>
      <c r="Z52" s="117">
        <v>41</v>
      </c>
      <c r="AA52" s="58"/>
      <c r="AB52" s="58"/>
      <c r="AC52" s="58"/>
      <c r="AD52" s="58"/>
      <c r="AE52" s="58"/>
      <c r="AF52" s="58"/>
      <c r="AG52" s="58"/>
      <c r="AH52" s="58"/>
      <c r="AI52" s="58"/>
      <c r="AJ52" s="58"/>
      <c r="AK52" s="58"/>
      <c r="AL52" s="58"/>
      <c r="AM52" s="58"/>
      <c r="AN52" s="58"/>
      <c r="AO52" s="58"/>
      <c r="AP52" s="58"/>
      <c r="AQ52" s="58"/>
      <c r="AR52" s="58"/>
      <c r="AS52" s="58"/>
      <c r="AT52" s="58"/>
      <c r="AU52" s="58"/>
      <c r="AV52" s="58"/>
      <c r="AW52" s="58"/>
      <c r="AX52" s="58"/>
      <c r="AY52" s="58"/>
      <c r="AZ52" s="58"/>
      <c r="BA52" s="58"/>
      <c r="BB52" s="58"/>
      <c r="BC52" s="58"/>
      <c r="BD52" s="58"/>
      <c r="BE52" s="58"/>
      <c r="BF52" s="58"/>
      <c r="BG52" s="58"/>
      <c r="BH52" s="58"/>
      <c r="BI52" s="4"/>
      <c r="BJ52" s="4"/>
      <c r="BK52" s="4"/>
      <c r="BL52" s="4"/>
      <c r="BM52" s="63">
        <v>2</v>
      </c>
      <c r="BN52" s="63">
        <v>2</v>
      </c>
      <c r="BO52" s="63">
        <v>2</v>
      </c>
      <c r="BP52" s="63">
        <v>2</v>
      </c>
      <c r="BR52"/>
      <c r="BS52"/>
      <c r="BT52"/>
      <c r="BU52"/>
      <c r="BV52"/>
      <c r="BW52"/>
      <c r="BX52"/>
      <c r="BY52"/>
      <c r="BZ52" s="56"/>
      <c r="CA52" s="56"/>
      <c r="CB52"/>
      <c r="CC52" s="56"/>
      <c r="CD52"/>
      <c r="CE52"/>
      <c r="CF52"/>
      <c r="CG52"/>
    </row>
    <row r="53" spans="1:85" ht="19.5" hidden="1" customHeight="1">
      <c r="A53" s="152" t="s">
        <v>119</v>
      </c>
      <c r="B53" s="130" t="s">
        <v>1508</v>
      </c>
      <c r="C53" s="86" t="str">
        <f t="shared" ref="C53:P53" si="41">IF(C398=$BN$53,"당첨",IF(C398=$BO$53,"당첨",IF(C398=$BP$53,"당첨",IF(C398=$BM$53,"당첨","낙첨"))))</f>
        <v>낙첨</v>
      </c>
      <c r="D53" s="86" t="str">
        <f t="shared" si="41"/>
        <v>낙첨</v>
      </c>
      <c r="E53" s="86" t="str">
        <f t="shared" si="41"/>
        <v>낙첨</v>
      </c>
      <c r="F53" s="86" t="str">
        <f t="shared" si="41"/>
        <v>낙첨</v>
      </c>
      <c r="G53" s="86" t="str">
        <f t="shared" si="41"/>
        <v>낙첨</v>
      </c>
      <c r="H53" s="86" t="str">
        <f t="shared" si="41"/>
        <v>낙첨</v>
      </c>
      <c r="I53" s="86" t="str">
        <f t="shared" si="41"/>
        <v>낙첨</v>
      </c>
      <c r="J53" s="86" t="str">
        <f t="shared" si="41"/>
        <v>낙첨</v>
      </c>
      <c r="K53" s="86" t="str">
        <f t="shared" si="41"/>
        <v>낙첨</v>
      </c>
      <c r="L53" s="86" t="str">
        <f t="shared" si="41"/>
        <v>낙첨</v>
      </c>
      <c r="M53" s="86" t="str">
        <f t="shared" si="41"/>
        <v>낙첨</v>
      </c>
      <c r="N53" s="86" t="str">
        <f t="shared" si="41"/>
        <v>낙첨</v>
      </c>
      <c r="O53" s="86" t="str">
        <f t="shared" si="41"/>
        <v>낙첨</v>
      </c>
      <c r="P53" s="86" t="str">
        <f t="shared" si="41"/>
        <v>낙첨</v>
      </c>
      <c r="Q53" s="86" t="str">
        <f>IF(Q398=$BN$53,"당첨",IF(Q398=$BO$53,"당첨",IF(Q398=$BP$53,"당첨",IF(Q398=$BM$53,"당첨","낙첨"))))</f>
        <v>낙첨</v>
      </c>
      <c r="S53" s="20">
        <v>38</v>
      </c>
      <c r="T53" s="773" t="s">
        <v>533</v>
      </c>
      <c r="U53" s="663"/>
      <c r="V53" s="664"/>
      <c r="W53" s="76">
        <v>24</v>
      </c>
      <c r="X53" s="76">
        <v>28</v>
      </c>
      <c r="Y53" s="117">
        <v>35</v>
      </c>
      <c r="Z53" s="58"/>
      <c r="AA53" s="58"/>
      <c r="AB53" s="58"/>
      <c r="AC53" s="58"/>
      <c r="AD53" s="58"/>
      <c r="AE53" s="58"/>
      <c r="AF53" s="58"/>
      <c r="AG53" s="58"/>
      <c r="AH53" s="58"/>
      <c r="AI53" s="58"/>
      <c r="AJ53" s="58"/>
      <c r="AK53" s="58"/>
      <c r="AL53" s="58"/>
      <c r="AM53" s="58"/>
      <c r="AN53" s="58"/>
      <c r="AO53" s="58"/>
      <c r="AP53" s="58"/>
      <c r="AQ53" s="58"/>
      <c r="AR53" s="58"/>
      <c r="AS53" s="58"/>
      <c r="AT53" s="58"/>
      <c r="AU53" s="58"/>
      <c r="AV53" s="58"/>
      <c r="AW53" s="58"/>
      <c r="AX53" s="58"/>
      <c r="AY53" s="58"/>
      <c r="AZ53" s="58"/>
      <c r="BA53" s="58"/>
      <c r="BB53" s="58"/>
      <c r="BC53" s="58"/>
      <c r="BD53" s="58"/>
      <c r="BE53" s="58"/>
      <c r="BF53" s="58"/>
      <c r="BG53" s="58"/>
      <c r="BH53" s="58"/>
      <c r="BI53" s="4"/>
      <c r="BJ53" s="4"/>
      <c r="BK53" s="4"/>
      <c r="BL53" s="4"/>
      <c r="BM53" s="63">
        <v>2</v>
      </c>
      <c r="BN53" s="63">
        <v>2</v>
      </c>
      <c r="BO53" s="63">
        <v>2</v>
      </c>
      <c r="BP53" s="63">
        <v>2</v>
      </c>
      <c r="BR53"/>
      <c r="BS53"/>
      <c r="BT53"/>
      <c r="BU53"/>
      <c r="BV53"/>
      <c r="BW53"/>
      <c r="BX53"/>
      <c r="BY53"/>
      <c r="BZ53" s="56"/>
      <c r="CA53" s="56"/>
      <c r="CB53"/>
      <c r="CC53" s="56"/>
      <c r="CD53"/>
      <c r="CE53"/>
      <c r="CF53"/>
      <c r="CG53"/>
    </row>
    <row r="54" spans="1:85" ht="19.5" hidden="1" customHeight="1">
      <c r="A54" s="152" t="s">
        <v>120</v>
      </c>
      <c r="B54" s="130" t="s">
        <v>1508</v>
      </c>
      <c r="C54" s="86" t="str">
        <f t="shared" ref="C54:P54" si="42">IF(C405=$BN$54,"당첨",IF(C405=$BO$54,"당첨",IF(C405=$BP$54,"당첨",IF(C405=$BM$54,"당첨","낙첨"))))</f>
        <v>낙첨</v>
      </c>
      <c r="D54" s="86" t="str">
        <f t="shared" si="42"/>
        <v>낙첨</v>
      </c>
      <c r="E54" s="86" t="str">
        <f t="shared" si="42"/>
        <v>낙첨</v>
      </c>
      <c r="F54" s="86" t="str">
        <f t="shared" si="42"/>
        <v>낙첨</v>
      </c>
      <c r="G54" s="86" t="str">
        <f t="shared" si="42"/>
        <v>낙첨</v>
      </c>
      <c r="H54" s="86" t="str">
        <f t="shared" si="42"/>
        <v>낙첨</v>
      </c>
      <c r="I54" s="86" t="str">
        <f t="shared" si="42"/>
        <v>낙첨</v>
      </c>
      <c r="J54" s="86" t="str">
        <f t="shared" si="42"/>
        <v>낙첨</v>
      </c>
      <c r="K54" s="86" t="str">
        <f t="shared" si="42"/>
        <v>낙첨</v>
      </c>
      <c r="L54" s="86" t="str">
        <f t="shared" si="42"/>
        <v>낙첨</v>
      </c>
      <c r="M54" s="86" t="str">
        <f t="shared" si="42"/>
        <v>낙첨</v>
      </c>
      <c r="N54" s="86" t="str">
        <f t="shared" si="42"/>
        <v>낙첨</v>
      </c>
      <c r="O54" s="86" t="str">
        <f t="shared" si="42"/>
        <v>낙첨</v>
      </c>
      <c r="P54" s="86" t="str">
        <f t="shared" si="42"/>
        <v>낙첨</v>
      </c>
      <c r="Q54" s="86" t="str">
        <f>IF(Q405=$BN$54,"당첨",IF(Q405=$BO$54,"당첨",IF(Q405=$BP$54,"당첨",IF(Q405=$BM$54,"당첨","낙첨"))))</f>
        <v>낙첨</v>
      </c>
      <c r="S54" s="20">
        <v>39</v>
      </c>
      <c r="T54" s="773" t="s">
        <v>534</v>
      </c>
      <c r="U54" s="663"/>
      <c r="V54" s="664"/>
      <c r="W54" s="76">
        <v>3</v>
      </c>
      <c r="X54" s="76">
        <v>7</v>
      </c>
      <c r="Y54" s="76">
        <v>22</v>
      </c>
      <c r="Z54" s="117">
        <v>29</v>
      </c>
      <c r="AA54" s="117">
        <v>34</v>
      </c>
      <c r="AB54" s="58"/>
      <c r="AC54" s="58"/>
      <c r="AD54" s="58"/>
      <c r="AE54" s="58"/>
      <c r="AF54" s="58"/>
      <c r="AG54" s="58"/>
      <c r="AH54" s="58"/>
      <c r="AI54" s="58"/>
      <c r="AJ54" s="58"/>
      <c r="AK54" s="58"/>
      <c r="AL54" s="58"/>
      <c r="AM54" s="58"/>
      <c r="AN54" s="58"/>
      <c r="AO54" s="58"/>
      <c r="AP54" s="58"/>
      <c r="AQ54" s="58"/>
      <c r="AR54" s="58"/>
      <c r="AS54" s="58"/>
      <c r="AT54" s="58"/>
      <c r="AU54" s="58"/>
      <c r="AV54" s="58"/>
      <c r="AW54" s="58"/>
      <c r="AX54" s="58"/>
      <c r="AY54" s="58"/>
      <c r="AZ54" s="58"/>
      <c r="BA54" s="58"/>
      <c r="BB54" s="58"/>
      <c r="BC54" s="58"/>
      <c r="BD54" s="58"/>
      <c r="BE54" s="58"/>
      <c r="BF54" s="58"/>
      <c r="BG54" s="58"/>
      <c r="BH54" s="58"/>
      <c r="BI54" s="58"/>
      <c r="BJ54" s="4"/>
      <c r="BK54" s="4"/>
      <c r="BL54" s="4"/>
      <c r="BM54" s="63">
        <v>2</v>
      </c>
      <c r="BN54" s="63">
        <v>2</v>
      </c>
      <c r="BO54" s="63">
        <v>2</v>
      </c>
      <c r="BP54" s="63">
        <v>2</v>
      </c>
      <c r="BR54"/>
      <c r="BS54"/>
      <c r="BT54"/>
      <c r="BU54"/>
      <c r="BV54"/>
      <c r="BW54"/>
      <c r="BX54"/>
      <c r="BY54"/>
      <c r="BZ54" s="56"/>
      <c r="CA54" s="56"/>
      <c r="CB54"/>
      <c r="CC54" s="56"/>
      <c r="CD54"/>
      <c r="CE54"/>
      <c r="CF54"/>
      <c r="CG54"/>
    </row>
    <row r="55" spans="1:85" ht="19.5" hidden="1" customHeight="1">
      <c r="A55" s="152" t="s">
        <v>121</v>
      </c>
      <c r="B55" s="130" t="s">
        <v>1508</v>
      </c>
      <c r="C55" s="86" t="str">
        <f t="shared" ref="C55:P55" si="43">IF(C412=$BN$55,"당첨",IF(C412=$BO$55,"당첨",IF(C412=$BP$55,"당첨",IF(C412=$BM$55,"당첨","낙첨"))))</f>
        <v>당첨</v>
      </c>
      <c r="D55" s="86" t="str">
        <f t="shared" si="43"/>
        <v>당첨</v>
      </c>
      <c r="E55" s="86" t="str">
        <f t="shared" si="43"/>
        <v>당첨</v>
      </c>
      <c r="F55" s="86" t="str">
        <f t="shared" si="43"/>
        <v>당첨</v>
      </c>
      <c r="G55" s="86" t="str">
        <f t="shared" si="43"/>
        <v>당첨</v>
      </c>
      <c r="H55" s="86" t="str">
        <f t="shared" si="43"/>
        <v>당첨</v>
      </c>
      <c r="I55" s="86" t="str">
        <f t="shared" si="43"/>
        <v>당첨</v>
      </c>
      <c r="J55" s="86" t="str">
        <f t="shared" si="43"/>
        <v>당첨</v>
      </c>
      <c r="K55" s="86" t="str">
        <f t="shared" si="43"/>
        <v>당첨</v>
      </c>
      <c r="L55" s="86" t="str">
        <f t="shared" si="43"/>
        <v>당첨</v>
      </c>
      <c r="M55" s="86" t="str">
        <f t="shared" si="43"/>
        <v>당첨</v>
      </c>
      <c r="N55" s="86" t="str">
        <f t="shared" si="43"/>
        <v>당첨</v>
      </c>
      <c r="O55" s="86" t="str">
        <f t="shared" si="43"/>
        <v>당첨</v>
      </c>
      <c r="P55" s="86" t="str">
        <f t="shared" si="43"/>
        <v>당첨</v>
      </c>
      <c r="Q55" s="86" t="str">
        <f>IF(Q412=$BN$55,"당첨",IF(Q412=$BO$55,"당첨",IF(Q412=$BP$55,"당첨",IF(Q412=$BM$55,"당첨","낙첨"))))</f>
        <v>당첨</v>
      </c>
      <c r="S55" s="20">
        <v>40</v>
      </c>
      <c r="T55" s="773" t="s">
        <v>535</v>
      </c>
      <c r="U55" s="663"/>
      <c r="V55" s="664"/>
      <c r="W55" s="76">
        <v>12</v>
      </c>
      <c r="X55" s="76">
        <v>14</v>
      </c>
      <c r="Y55" s="76">
        <v>22</v>
      </c>
      <c r="Z55" s="58"/>
      <c r="AA55" s="58"/>
      <c r="AB55" s="58"/>
      <c r="AC55" s="58"/>
      <c r="AD55" s="58"/>
      <c r="AE55" s="58"/>
      <c r="AF55" s="58"/>
      <c r="AG55" s="58"/>
      <c r="AH55" s="58"/>
      <c r="AI55" s="58"/>
      <c r="AJ55" s="58"/>
      <c r="AK55" s="58"/>
      <c r="AL55" s="58"/>
      <c r="AM55" s="58"/>
      <c r="AN55" s="58"/>
      <c r="AO55" s="58"/>
      <c r="AP55" s="58"/>
      <c r="AQ55" s="58"/>
      <c r="AR55" s="58"/>
      <c r="AS55" s="58"/>
      <c r="AT55" s="58"/>
      <c r="AU55" s="58"/>
      <c r="AV55" s="58"/>
      <c r="AW55" s="58"/>
      <c r="AX55" s="58"/>
      <c r="AY55" s="58"/>
      <c r="AZ55" s="58"/>
      <c r="BA55" s="58"/>
      <c r="BB55" s="58"/>
      <c r="BC55" s="58"/>
      <c r="BD55" s="58"/>
      <c r="BE55" s="58"/>
      <c r="BF55" s="58"/>
      <c r="BG55" s="58"/>
      <c r="BH55" s="58"/>
      <c r="BI55" s="58"/>
      <c r="BJ55" s="4"/>
      <c r="BK55" s="4"/>
      <c r="BL55" s="4"/>
      <c r="BM55" s="63">
        <v>2</v>
      </c>
      <c r="BN55" s="63">
        <v>2</v>
      </c>
      <c r="BO55" s="63">
        <v>2</v>
      </c>
      <c r="BP55" s="63">
        <v>2</v>
      </c>
      <c r="BR55"/>
      <c r="BS55"/>
      <c r="BT55"/>
      <c r="BU55"/>
      <c r="BV55"/>
      <c r="BW55"/>
      <c r="BX55"/>
      <c r="BY55"/>
      <c r="BZ55" s="56"/>
      <c r="CA55" s="56"/>
      <c r="CB55"/>
      <c r="CC55" s="56"/>
      <c r="CD55"/>
      <c r="CE55"/>
      <c r="CF55"/>
      <c r="CG55"/>
    </row>
    <row r="56" spans="1:85" ht="19.5" hidden="1" customHeight="1">
      <c r="A56" s="152" t="s">
        <v>122</v>
      </c>
      <c r="B56" s="130" t="s">
        <v>1508</v>
      </c>
      <c r="C56" s="86" t="str">
        <f t="shared" ref="C56:P56" si="44">IF(C419=$BN$56,"당첨",IF(C419=$BO$56,"당첨",IF(C419=$BP$56,"당첨",IF(C419=$BM$56,"당첨","낙첨"))))</f>
        <v>낙첨</v>
      </c>
      <c r="D56" s="86" t="str">
        <f t="shared" si="44"/>
        <v>낙첨</v>
      </c>
      <c r="E56" s="86" t="str">
        <f t="shared" si="44"/>
        <v>낙첨</v>
      </c>
      <c r="F56" s="86" t="str">
        <f t="shared" si="44"/>
        <v>낙첨</v>
      </c>
      <c r="G56" s="86" t="str">
        <f t="shared" si="44"/>
        <v>낙첨</v>
      </c>
      <c r="H56" s="86" t="str">
        <f t="shared" si="44"/>
        <v>낙첨</v>
      </c>
      <c r="I56" s="86" t="str">
        <f t="shared" si="44"/>
        <v>낙첨</v>
      </c>
      <c r="J56" s="86" t="str">
        <f t="shared" si="44"/>
        <v>낙첨</v>
      </c>
      <c r="K56" s="86" t="str">
        <f t="shared" si="44"/>
        <v>낙첨</v>
      </c>
      <c r="L56" s="86" t="str">
        <f t="shared" si="44"/>
        <v>낙첨</v>
      </c>
      <c r="M56" s="86" t="str">
        <f t="shared" si="44"/>
        <v>낙첨</v>
      </c>
      <c r="N56" s="86" t="str">
        <f t="shared" si="44"/>
        <v>낙첨</v>
      </c>
      <c r="O56" s="86" t="str">
        <f t="shared" si="44"/>
        <v>낙첨</v>
      </c>
      <c r="P56" s="86" t="str">
        <f t="shared" si="44"/>
        <v>낙첨</v>
      </c>
      <c r="Q56" s="86" t="str">
        <f>IF(Q419=$BN$56,"당첨",IF(Q419=$BO$56,"당첨",IF(Q419=$BP$56,"당첨",IF(Q419=$BM$56,"당첨","낙첨"))))</f>
        <v>낙첨</v>
      </c>
      <c r="S56" s="20">
        <v>41</v>
      </c>
      <c r="T56" s="773" t="s">
        <v>536</v>
      </c>
      <c r="U56" s="663"/>
      <c r="V56" s="664"/>
      <c r="W56" s="76">
        <v>1</v>
      </c>
      <c r="X56" s="76">
        <v>15</v>
      </c>
      <c r="Y56" s="76">
        <v>41</v>
      </c>
      <c r="Z56" s="76">
        <v>45</v>
      </c>
      <c r="AA56" s="58"/>
      <c r="AB56" s="58"/>
      <c r="AC56" s="58"/>
      <c r="AD56" s="58"/>
      <c r="AE56" s="58"/>
      <c r="AF56" s="58"/>
      <c r="AG56" s="58"/>
      <c r="AH56" s="58"/>
      <c r="AI56" s="58"/>
      <c r="AJ56" s="58"/>
      <c r="AK56" s="58"/>
      <c r="AL56" s="58"/>
      <c r="AM56" s="58"/>
      <c r="AN56" s="58"/>
      <c r="AO56" s="58"/>
      <c r="AP56" s="58"/>
      <c r="AQ56" s="58"/>
      <c r="AR56" s="58"/>
      <c r="AS56" s="58"/>
      <c r="AT56" s="58"/>
      <c r="AU56" s="58"/>
      <c r="AV56" s="58"/>
      <c r="AW56" s="58"/>
      <c r="AX56" s="58"/>
      <c r="AY56" s="58"/>
      <c r="AZ56" s="58"/>
      <c r="BA56" s="58"/>
      <c r="BB56" s="58"/>
      <c r="BC56" s="58"/>
      <c r="BD56" s="58"/>
      <c r="BE56" s="58"/>
      <c r="BF56" s="58"/>
      <c r="BG56" s="58"/>
      <c r="BH56" s="58"/>
      <c r="BI56" s="4"/>
      <c r="BJ56" s="4"/>
      <c r="BK56" s="4"/>
      <c r="BL56" s="4"/>
      <c r="BM56" s="63">
        <v>2</v>
      </c>
      <c r="BN56" s="63">
        <v>2</v>
      </c>
      <c r="BO56" s="63">
        <v>2</v>
      </c>
      <c r="BP56" s="63">
        <v>2</v>
      </c>
      <c r="BR56"/>
      <c r="BS56"/>
      <c r="BT56"/>
      <c r="BU56"/>
      <c r="BV56"/>
      <c r="BW56"/>
      <c r="BX56"/>
      <c r="BY56"/>
      <c r="BZ56" s="56"/>
      <c r="CA56" s="56"/>
      <c r="CB56"/>
      <c r="CC56" s="56"/>
      <c r="CD56"/>
      <c r="CE56"/>
      <c r="CF56"/>
      <c r="CG56"/>
    </row>
    <row r="57" spans="1:85" ht="19.5" hidden="1" customHeight="1">
      <c r="A57" s="152" t="s">
        <v>123</v>
      </c>
      <c r="B57" s="130" t="s">
        <v>1508</v>
      </c>
      <c r="C57" s="86" t="str">
        <f t="shared" ref="C57:P57" si="45">IF(C426=$BN$57,"당첨",IF(C426=$BO$57,"당첨",IF(C426=$BP$57,"당첨",IF(C426=$BM$57,"당첨","낙첨"))))</f>
        <v>낙첨</v>
      </c>
      <c r="D57" s="86" t="str">
        <f t="shared" si="45"/>
        <v>낙첨</v>
      </c>
      <c r="E57" s="86" t="str">
        <f t="shared" si="45"/>
        <v>낙첨</v>
      </c>
      <c r="F57" s="86" t="str">
        <f t="shared" si="45"/>
        <v>낙첨</v>
      </c>
      <c r="G57" s="86" t="str">
        <f t="shared" si="45"/>
        <v>낙첨</v>
      </c>
      <c r="H57" s="86" t="str">
        <f t="shared" si="45"/>
        <v>낙첨</v>
      </c>
      <c r="I57" s="86" t="str">
        <f t="shared" si="45"/>
        <v>낙첨</v>
      </c>
      <c r="J57" s="86" t="str">
        <f t="shared" si="45"/>
        <v>낙첨</v>
      </c>
      <c r="K57" s="86" t="str">
        <f t="shared" si="45"/>
        <v>낙첨</v>
      </c>
      <c r="L57" s="86" t="str">
        <f t="shared" si="45"/>
        <v>낙첨</v>
      </c>
      <c r="M57" s="86" t="str">
        <f t="shared" si="45"/>
        <v>낙첨</v>
      </c>
      <c r="N57" s="86" t="str">
        <f t="shared" si="45"/>
        <v>낙첨</v>
      </c>
      <c r="O57" s="86" t="str">
        <f t="shared" si="45"/>
        <v>낙첨</v>
      </c>
      <c r="P57" s="86" t="str">
        <f t="shared" si="45"/>
        <v>낙첨</v>
      </c>
      <c r="Q57" s="86" t="str">
        <f>IF(Q426=$BN$57,"당첨",IF(Q426=$BO$57,"당첨",IF(Q426=$BP$57,"당첨",IF(Q426=$BM$57,"당첨","낙첨"))))</f>
        <v>낙첨</v>
      </c>
      <c r="S57" s="20">
        <v>42</v>
      </c>
      <c r="T57" s="773" t="s">
        <v>537</v>
      </c>
      <c r="U57" s="663"/>
      <c r="V57" s="664"/>
      <c r="W57" s="76">
        <v>15</v>
      </c>
      <c r="X57" s="117">
        <v>30</v>
      </c>
      <c r="Y57" s="58"/>
      <c r="Z57" s="58"/>
      <c r="AA57" s="58"/>
      <c r="AB57" s="58"/>
      <c r="AC57" s="58"/>
      <c r="AD57" s="58"/>
      <c r="AE57" s="58"/>
      <c r="AF57" s="58"/>
      <c r="AG57" s="58"/>
      <c r="AH57" s="58"/>
      <c r="AI57" s="58"/>
      <c r="AJ57" s="58"/>
      <c r="AK57" s="58"/>
      <c r="AL57" s="58"/>
      <c r="AM57" s="58"/>
      <c r="AN57" s="58"/>
      <c r="AO57" s="58"/>
      <c r="AP57" s="58"/>
      <c r="AQ57" s="58"/>
      <c r="AR57" s="58"/>
      <c r="AS57" s="58"/>
      <c r="AT57" s="58"/>
      <c r="AU57" s="58"/>
      <c r="AV57" s="58"/>
      <c r="AW57" s="58"/>
      <c r="AX57" s="58"/>
      <c r="AY57" s="58"/>
      <c r="AZ57" s="58"/>
      <c r="BA57" s="58"/>
      <c r="BB57" s="58"/>
      <c r="BC57" s="58"/>
      <c r="BD57" s="58"/>
      <c r="BE57" s="58"/>
      <c r="BF57" s="58"/>
      <c r="BG57" s="58"/>
      <c r="BH57" s="58"/>
      <c r="BI57" s="4"/>
      <c r="BJ57" s="4"/>
      <c r="BK57" s="4"/>
      <c r="BL57" s="4"/>
      <c r="BM57" s="63">
        <v>2</v>
      </c>
      <c r="BN57" s="63">
        <v>2</v>
      </c>
      <c r="BO57" s="63">
        <v>2</v>
      </c>
      <c r="BP57" s="63">
        <v>2</v>
      </c>
      <c r="BR57"/>
      <c r="BS57"/>
      <c r="BT57"/>
      <c r="BU57"/>
      <c r="BV57"/>
      <c r="BW57"/>
      <c r="BX57"/>
      <c r="BY57"/>
      <c r="BZ57" s="56"/>
      <c r="CA57" s="56"/>
      <c r="CB57"/>
      <c r="CC57" s="56"/>
      <c r="CD57"/>
      <c r="CE57"/>
      <c r="CF57"/>
      <c r="CG57"/>
    </row>
    <row r="58" spans="1:85" ht="19.5" customHeight="1">
      <c r="A58" s="152"/>
      <c r="B58" s="445" t="s">
        <v>1826</v>
      </c>
      <c r="C58" s="86">
        <f>COUNTIF(C37:C57,"당첨")</f>
        <v>2</v>
      </c>
      <c r="D58" s="86">
        <f t="shared" ref="D58:Q58" si="46">COUNTIF(D37:D57,"당첨")</f>
        <v>2</v>
      </c>
      <c r="E58" s="86">
        <f t="shared" si="46"/>
        <v>2</v>
      </c>
      <c r="F58" s="86">
        <f t="shared" si="46"/>
        <v>2</v>
      </c>
      <c r="G58" s="86">
        <f t="shared" si="46"/>
        <v>2</v>
      </c>
      <c r="H58" s="86">
        <f t="shared" si="46"/>
        <v>2</v>
      </c>
      <c r="I58" s="86">
        <f t="shared" si="46"/>
        <v>2</v>
      </c>
      <c r="J58" s="86">
        <f t="shared" si="46"/>
        <v>2</v>
      </c>
      <c r="K58" s="86">
        <f t="shared" si="46"/>
        <v>2</v>
      </c>
      <c r="L58" s="86">
        <f t="shared" si="46"/>
        <v>2</v>
      </c>
      <c r="M58" s="86">
        <f t="shared" si="46"/>
        <v>2</v>
      </c>
      <c r="N58" s="86">
        <f t="shared" si="46"/>
        <v>2</v>
      </c>
      <c r="O58" s="86">
        <f t="shared" si="46"/>
        <v>2</v>
      </c>
      <c r="P58" s="86">
        <f t="shared" si="46"/>
        <v>2</v>
      </c>
      <c r="Q58" s="86">
        <f t="shared" si="46"/>
        <v>2</v>
      </c>
      <c r="R58" s="1">
        <v>1</v>
      </c>
      <c r="S58" s="20"/>
      <c r="T58" s="810" t="s">
        <v>785</v>
      </c>
      <c r="U58" s="700"/>
      <c r="V58" s="701"/>
      <c r="W58" s="333"/>
      <c r="X58" s="333"/>
      <c r="Y58" s="333"/>
      <c r="Z58" s="333"/>
      <c r="AA58" s="333"/>
      <c r="AB58" s="333"/>
      <c r="AC58" s="333"/>
      <c r="AD58" s="333"/>
      <c r="AE58" s="333"/>
      <c r="AF58" s="333"/>
      <c r="AG58" s="333"/>
      <c r="AH58" s="333"/>
      <c r="AI58" s="333"/>
      <c r="AJ58" s="333"/>
      <c r="AK58" s="333"/>
      <c r="AL58" s="333"/>
      <c r="AM58" s="333"/>
      <c r="AN58" s="333"/>
      <c r="AO58" s="333"/>
      <c r="AP58" s="333"/>
      <c r="AQ58" s="333"/>
      <c r="AR58" s="333"/>
      <c r="AS58" s="333"/>
      <c r="AT58" s="333"/>
      <c r="AU58" s="333"/>
      <c r="AV58" s="333"/>
      <c r="AW58" s="333"/>
      <c r="AX58" s="333"/>
      <c r="AY58" s="333"/>
      <c r="AZ58" s="333"/>
      <c r="BA58" s="333"/>
      <c r="BB58" s="333"/>
      <c r="BC58" s="333"/>
      <c r="BD58" s="333"/>
      <c r="BE58" s="333"/>
      <c r="BF58" s="333"/>
      <c r="BG58" s="333"/>
      <c r="BH58" s="333"/>
      <c r="BI58" s="4"/>
      <c r="BJ58" s="4"/>
      <c r="BK58" s="4"/>
      <c r="BL58" s="4"/>
      <c r="BM58" s="63"/>
      <c r="BN58" s="63"/>
      <c r="BO58" s="63"/>
      <c r="BP58" s="63"/>
      <c r="BR58"/>
      <c r="BS58"/>
      <c r="BT58"/>
      <c r="BU58"/>
      <c r="BV58"/>
      <c r="BW58"/>
      <c r="BX58"/>
      <c r="BY58"/>
      <c r="BZ58" s="56"/>
      <c r="CA58" s="56"/>
      <c r="CB58"/>
      <c r="CC58" s="56"/>
      <c r="CD58"/>
      <c r="CE58"/>
      <c r="CF58"/>
      <c r="CG58"/>
    </row>
    <row r="59" spans="1:85" ht="19.5" hidden="1" customHeight="1">
      <c r="A59" s="152" t="s">
        <v>124</v>
      </c>
      <c r="B59" s="184" t="s">
        <v>1231</v>
      </c>
      <c r="C59" s="86" t="str">
        <f t="shared" ref="C59:P59" si="47">IF(C433=$BN$59,"당첨",IF(C433=$BO$59,"당첨",IF(C433=$BP$59,"당첨",IF(C433=$BM$59,"당첨","낙첨"))))</f>
        <v>당첨</v>
      </c>
      <c r="D59" s="86" t="str">
        <f t="shared" si="47"/>
        <v>당첨</v>
      </c>
      <c r="E59" s="86" t="str">
        <f t="shared" si="47"/>
        <v>당첨</v>
      </c>
      <c r="F59" s="86" t="str">
        <f t="shared" si="47"/>
        <v>당첨</v>
      </c>
      <c r="G59" s="86" t="str">
        <f t="shared" si="47"/>
        <v>당첨</v>
      </c>
      <c r="H59" s="86" t="str">
        <f t="shared" si="47"/>
        <v>당첨</v>
      </c>
      <c r="I59" s="86" t="str">
        <f t="shared" si="47"/>
        <v>당첨</v>
      </c>
      <c r="J59" s="86" t="str">
        <f t="shared" si="47"/>
        <v>당첨</v>
      </c>
      <c r="K59" s="86" t="str">
        <f t="shared" si="47"/>
        <v>당첨</v>
      </c>
      <c r="L59" s="86" t="str">
        <f t="shared" si="47"/>
        <v>당첨</v>
      </c>
      <c r="M59" s="86" t="str">
        <f t="shared" si="47"/>
        <v>당첨</v>
      </c>
      <c r="N59" s="86" t="str">
        <f t="shared" si="47"/>
        <v>당첨</v>
      </c>
      <c r="O59" s="86" t="str">
        <f t="shared" si="47"/>
        <v>당첨</v>
      </c>
      <c r="P59" s="86" t="str">
        <f t="shared" si="47"/>
        <v>당첨</v>
      </c>
      <c r="Q59" s="86" t="str">
        <f>IF(Q433=$BN$59,"당첨",IF(Q433=$BO$59,"당첨",IF(Q433=$BP$59,"당첨",IF(Q433=$BM$59,"당첨","낙첨"))))</f>
        <v>당첨</v>
      </c>
      <c r="S59" s="20">
        <v>43</v>
      </c>
      <c r="T59" s="816" t="s">
        <v>623</v>
      </c>
      <c r="U59" s="675"/>
      <c r="V59" s="676"/>
      <c r="W59" s="161">
        <v>2</v>
      </c>
      <c r="X59" s="161">
        <v>4</v>
      </c>
      <c r="Y59" s="161">
        <v>8</v>
      </c>
      <c r="Z59" s="161">
        <v>14</v>
      </c>
      <c r="AA59" s="161">
        <v>16</v>
      </c>
      <c r="AB59" s="161">
        <v>21</v>
      </c>
      <c r="AC59" s="117">
        <v>26</v>
      </c>
      <c r="AD59" s="117">
        <v>27</v>
      </c>
      <c r="AE59" s="117">
        <v>29</v>
      </c>
      <c r="AF59" s="117">
        <v>33</v>
      </c>
      <c r="AG59" s="117">
        <v>34</v>
      </c>
      <c r="AH59" s="58"/>
      <c r="AI59" s="58"/>
      <c r="AJ59" s="58"/>
      <c r="AK59" s="58"/>
      <c r="AL59" s="58"/>
      <c r="AM59" s="58"/>
      <c r="AN59" s="58"/>
      <c r="AO59" s="58"/>
      <c r="AP59" s="58"/>
      <c r="AQ59" s="58"/>
      <c r="AR59" s="58"/>
      <c r="AS59" s="58"/>
      <c r="AT59" s="58"/>
      <c r="AU59" s="58"/>
      <c r="AV59" s="58"/>
      <c r="AW59" s="58"/>
      <c r="AX59" s="58"/>
      <c r="AY59" s="58"/>
      <c r="AZ59" s="58"/>
      <c r="BA59" s="58"/>
      <c r="BB59" s="58"/>
      <c r="BC59" s="58"/>
      <c r="BD59" s="58"/>
      <c r="BE59" s="58"/>
      <c r="BF59" s="58"/>
      <c r="BG59" s="58"/>
      <c r="BH59" s="58"/>
      <c r="BI59" s="4"/>
      <c r="BJ59" s="4"/>
      <c r="BK59" s="4"/>
      <c r="BL59" s="4"/>
      <c r="BM59" s="182">
        <v>0</v>
      </c>
      <c r="BN59" s="182">
        <v>1</v>
      </c>
      <c r="BO59" s="182">
        <v>2</v>
      </c>
      <c r="BP59" s="182">
        <v>3</v>
      </c>
      <c r="BQ59"/>
      <c r="BS59"/>
      <c r="BT59"/>
      <c r="BU59"/>
      <c r="BV59"/>
      <c r="BW59"/>
      <c r="BX59"/>
      <c r="BY59"/>
      <c r="BZ59" s="56"/>
      <c r="CA59" s="56"/>
      <c r="CB59"/>
      <c r="CC59" s="56"/>
      <c r="CD59"/>
      <c r="CE59"/>
      <c r="CF59"/>
      <c r="CG59"/>
    </row>
    <row r="60" spans="1:85" ht="19.5" hidden="1" customHeight="1">
      <c r="A60" s="152" t="s">
        <v>125</v>
      </c>
      <c r="B60" s="184" t="s">
        <v>1232</v>
      </c>
      <c r="C60" s="86" t="str">
        <f t="shared" ref="C60:P60" si="48">IF(C440=$BN$60,"당첨",IF(C440=$BO$60,"당첨",IF(C440=$BP$60,"당첨",IF(C440=$BM$60,"당첨",IF(C440=$BQ$60,"당첨","낙첨")))))</f>
        <v>당첨</v>
      </c>
      <c r="D60" s="86" t="str">
        <f t="shared" si="48"/>
        <v>당첨</v>
      </c>
      <c r="E60" s="86" t="str">
        <f t="shared" si="48"/>
        <v>당첨</v>
      </c>
      <c r="F60" s="86" t="str">
        <f t="shared" si="48"/>
        <v>당첨</v>
      </c>
      <c r="G60" s="86" t="str">
        <f t="shared" si="48"/>
        <v>당첨</v>
      </c>
      <c r="H60" s="86" t="str">
        <f t="shared" si="48"/>
        <v>당첨</v>
      </c>
      <c r="I60" s="86" t="str">
        <f t="shared" si="48"/>
        <v>당첨</v>
      </c>
      <c r="J60" s="86" t="str">
        <f t="shared" si="48"/>
        <v>당첨</v>
      </c>
      <c r="K60" s="86" t="str">
        <f t="shared" si="48"/>
        <v>당첨</v>
      </c>
      <c r="L60" s="86" t="str">
        <f t="shared" si="48"/>
        <v>당첨</v>
      </c>
      <c r="M60" s="86" t="str">
        <f t="shared" si="48"/>
        <v>당첨</v>
      </c>
      <c r="N60" s="86" t="str">
        <f t="shared" si="48"/>
        <v>당첨</v>
      </c>
      <c r="O60" s="86" t="str">
        <f t="shared" si="48"/>
        <v>당첨</v>
      </c>
      <c r="P60" s="86" t="str">
        <f t="shared" si="48"/>
        <v>당첨</v>
      </c>
      <c r="Q60" s="86" t="str">
        <f>IF(Q440=$BN$60,"당첨",IF(Q440=$BO$60,"당첨",IF(Q440=$BP$60,"당첨",IF(Q440=$BM$60,"당첨",IF(Q440=$BQ$60,"당첨","낙첨")))))</f>
        <v>당첨</v>
      </c>
      <c r="S60" s="20">
        <v>44</v>
      </c>
      <c r="T60" s="816" t="s">
        <v>624</v>
      </c>
      <c r="U60" s="675"/>
      <c r="V60" s="676"/>
      <c r="W60" s="161">
        <v>5</v>
      </c>
      <c r="X60" s="161">
        <v>11</v>
      </c>
      <c r="Y60" s="161">
        <v>15</v>
      </c>
      <c r="Z60" s="161">
        <v>21</v>
      </c>
      <c r="AA60" s="161">
        <v>29</v>
      </c>
      <c r="AB60" s="161">
        <v>35</v>
      </c>
      <c r="AC60" s="158">
        <v>42</v>
      </c>
      <c r="AD60" s="158">
        <v>43</v>
      </c>
      <c r="AE60" s="158">
        <v>45</v>
      </c>
      <c r="AF60" s="58"/>
      <c r="AG60" s="58"/>
      <c r="AH60" s="58"/>
      <c r="AI60" s="58"/>
      <c r="AJ60" s="58"/>
      <c r="AK60" s="58"/>
      <c r="AL60" s="58"/>
      <c r="AM60" s="58"/>
      <c r="AN60" s="58"/>
      <c r="AO60" s="58"/>
      <c r="AP60" s="58"/>
      <c r="AQ60" s="58"/>
      <c r="AR60" s="58"/>
      <c r="AS60" s="58"/>
      <c r="AT60" s="58"/>
      <c r="AU60" s="58"/>
      <c r="AV60" s="58"/>
      <c r="AW60" s="58"/>
      <c r="AX60" s="58"/>
      <c r="AY60" s="58"/>
      <c r="AZ60" s="58"/>
      <c r="BA60" s="58"/>
      <c r="BB60" s="58"/>
      <c r="BC60" s="58"/>
      <c r="BD60" s="58"/>
      <c r="BE60" s="58"/>
      <c r="BF60" s="58"/>
      <c r="BG60" s="58"/>
      <c r="BH60" s="58"/>
      <c r="BI60" s="4"/>
      <c r="BJ60" s="4"/>
      <c r="BK60" s="4"/>
      <c r="BL60" s="4"/>
      <c r="BM60" s="182">
        <v>0</v>
      </c>
      <c r="BN60" s="182">
        <v>1</v>
      </c>
      <c r="BO60" s="182">
        <v>2</v>
      </c>
      <c r="BP60" s="182">
        <v>3</v>
      </c>
      <c r="BQ60" s="182">
        <v>3</v>
      </c>
      <c r="BS60"/>
      <c r="BT60"/>
      <c r="BV60"/>
      <c r="BW60"/>
      <c r="BX60"/>
      <c r="BY60"/>
      <c r="BZ60" s="56"/>
      <c r="CA60" s="56"/>
      <c r="CB60"/>
      <c r="CC60" s="56"/>
      <c r="CD60"/>
      <c r="CE60"/>
      <c r="CF60"/>
      <c r="CG60"/>
    </row>
    <row r="61" spans="1:85" ht="19.5" hidden="1" customHeight="1">
      <c r="A61" s="152" t="s">
        <v>126</v>
      </c>
      <c r="B61" s="184" t="s">
        <v>1233</v>
      </c>
      <c r="C61" s="86" t="str">
        <f t="shared" ref="C61:P61" si="49">IF(C447=$BN$61,"당첨",IF(C447=$BO$61,"당첨",IF(C447=$BP$61,"당첨",IF(C447=$BM$61,"당첨","낙첨"))))</f>
        <v>당첨</v>
      </c>
      <c r="D61" s="86" t="str">
        <f t="shared" si="49"/>
        <v>당첨</v>
      </c>
      <c r="E61" s="86" t="str">
        <f t="shared" si="49"/>
        <v>당첨</v>
      </c>
      <c r="F61" s="86" t="str">
        <f t="shared" si="49"/>
        <v>당첨</v>
      </c>
      <c r="G61" s="86" t="str">
        <f t="shared" si="49"/>
        <v>당첨</v>
      </c>
      <c r="H61" s="86" t="str">
        <f t="shared" si="49"/>
        <v>당첨</v>
      </c>
      <c r="I61" s="86" t="str">
        <f t="shared" si="49"/>
        <v>당첨</v>
      </c>
      <c r="J61" s="86" t="str">
        <f t="shared" si="49"/>
        <v>당첨</v>
      </c>
      <c r="K61" s="86" t="str">
        <f t="shared" si="49"/>
        <v>당첨</v>
      </c>
      <c r="L61" s="86" t="str">
        <f t="shared" si="49"/>
        <v>당첨</v>
      </c>
      <c r="M61" s="86" t="str">
        <f t="shared" si="49"/>
        <v>당첨</v>
      </c>
      <c r="N61" s="86" t="str">
        <f t="shared" si="49"/>
        <v>당첨</v>
      </c>
      <c r="O61" s="86" t="str">
        <f t="shared" si="49"/>
        <v>당첨</v>
      </c>
      <c r="P61" s="86" t="str">
        <f t="shared" si="49"/>
        <v>당첨</v>
      </c>
      <c r="Q61" s="86" t="str">
        <f>IF(Q447=$BN$61,"당첨",IF(Q447=$BO$61,"당첨",IF(Q447=$BP$61,"당첨",IF(Q447=$BM$61,"당첨","낙첨"))))</f>
        <v>당첨</v>
      </c>
      <c r="S61" s="20">
        <v>45</v>
      </c>
      <c r="T61" s="816" t="s">
        <v>625</v>
      </c>
      <c r="U61" s="675"/>
      <c r="V61" s="676"/>
      <c r="W61" s="161">
        <v>5</v>
      </c>
      <c r="X61" s="161">
        <v>21</v>
      </c>
      <c r="Y61" s="161">
        <v>26</v>
      </c>
      <c r="Z61" s="161">
        <v>28</v>
      </c>
      <c r="AA61" s="161">
        <v>29</v>
      </c>
      <c r="AB61" s="161">
        <v>35</v>
      </c>
      <c r="AC61" s="158">
        <v>40</v>
      </c>
      <c r="AD61" s="158">
        <v>43</v>
      </c>
      <c r="AE61" s="58"/>
      <c r="AF61" s="58"/>
      <c r="AG61" s="58"/>
      <c r="AH61" s="58"/>
      <c r="AI61" s="58"/>
      <c r="AJ61" s="58"/>
      <c r="AK61" s="58"/>
      <c r="AL61" s="58"/>
      <c r="AM61" s="58"/>
      <c r="AN61" s="58"/>
      <c r="AO61" s="58"/>
      <c r="AP61" s="58"/>
      <c r="AQ61" s="58"/>
      <c r="AR61" s="58"/>
      <c r="AS61" s="58"/>
      <c r="AT61" s="58"/>
      <c r="AU61" s="58"/>
      <c r="AV61" s="58"/>
      <c r="AW61" s="58"/>
      <c r="AX61" s="58"/>
      <c r="AY61" s="58"/>
      <c r="AZ61" s="58"/>
      <c r="BA61" s="58"/>
      <c r="BB61" s="58"/>
      <c r="BC61" s="58"/>
      <c r="BD61" s="58"/>
      <c r="BE61" s="58"/>
      <c r="BF61" s="58"/>
      <c r="BG61" s="58"/>
      <c r="BH61" s="58"/>
      <c r="BI61" s="4"/>
      <c r="BJ61" s="4"/>
      <c r="BK61" s="4"/>
      <c r="BL61" s="4"/>
      <c r="BM61" s="182">
        <v>0</v>
      </c>
      <c r="BN61" s="182">
        <v>1</v>
      </c>
      <c r="BO61" s="182">
        <v>2</v>
      </c>
      <c r="BP61" s="182">
        <v>3</v>
      </c>
      <c r="BQ61"/>
      <c r="BS61"/>
      <c r="BT61"/>
      <c r="BV61"/>
      <c r="BW61"/>
      <c r="BX61"/>
      <c r="BY61"/>
      <c r="BZ61" s="56"/>
      <c r="CA61" s="56"/>
      <c r="CB61"/>
      <c r="CC61" s="56"/>
      <c r="CD61"/>
      <c r="CE61"/>
      <c r="CF61"/>
      <c r="CG61"/>
    </row>
    <row r="62" spans="1:85" ht="19.5" hidden="1" customHeight="1">
      <c r="A62" s="152" t="s">
        <v>127</v>
      </c>
      <c r="B62" s="184" t="s">
        <v>1250</v>
      </c>
      <c r="C62" s="86" t="str">
        <f t="shared" ref="C62:P62" si="50">IF(C454=$BN$62,"당첨",IF(C454=$BO$62,"당첨",IF(C454=$BP$62,"당첨",IF(C454=$BM$62,"당첨","낙첨"))))</f>
        <v>당첨</v>
      </c>
      <c r="D62" s="86" t="str">
        <f t="shared" si="50"/>
        <v>당첨</v>
      </c>
      <c r="E62" s="86" t="str">
        <f t="shared" si="50"/>
        <v>당첨</v>
      </c>
      <c r="F62" s="86" t="str">
        <f t="shared" si="50"/>
        <v>당첨</v>
      </c>
      <c r="G62" s="86" t="str">
        <f t="shared" si="50"/>
        <v>당첨</v>
      </c>
      <c r="H62" s="86" t="str">
        <f t="shared" si="50"/>
        <v>당첨</v>
      </c>
      <c r="I62" s="86" t="str">
        <f t="shared" si="50"/>
        <v>당첨</v>
      </c>
      <c r="J62" s="86" t="str">
        <f t="shared" si="50"/>
        <v>당첨</v>
      </c>
      <c r="K62" s="86" t="str">
        <f t="shared" si="50"/>
        <v>당첨</v>
      </c>
      <c r="L62" s="86" t="str">
        <f t="shared" si="50"/>
        <v>당첨</v>
      </c>
      <c r="M62" s="86" t="str">
        <f t="shared" si="50"/>
        <v>당첨</v>
      </c>
      <c r="N62" s="86" t="str">
        <f t="shared" si="50"/>
        <v>당첨</v>
      </c>
      <c r="O62" s="86" t="str">
        <f t="shared" si="50"/>
        <v>당첨</v>
      </c>
      <c r="P62" s="86" t="str">
        <f t="shared" si="50"/>
        <v>당첨</v>
      </c>
      <c r="Q62" s="86" t="str">
        <f>IF(Q454=$BN$62,"당첨",IF(Q454=$BO$62,"당첨",IF(Q454=$BP$62,"당첨",IF(Q454=$BM$62,"당첨","낙첨"))))</f>
        <v>당첨</v>
      </c>
      <c r="S62" s="20">
        <v>46</v>
      </c>
      <c r="T62" s="816" t="s">
        <v>626</v>
      </c>
      <c r="U62" s="675"/>
      <c r="V62" s="676"/>
      <c r="W62" s="161">
        <v>3</v>
      </c>
      <c r="X62" s="161">
        <v>9</v>
      </c>
      <c r="Y62" s="161">
        <v>10</v>
      </c>
      <c r="Z62" s="161">
        <v>17</v>
      </c>
      <c r="AA62" s="161">
        <v>18</v>
      </c>
      <c r="AB62" s="158">
        <v>20</v>
      </c>
      <c r="AC62" s="158">
        <v>27</v>
      </c>
      <c r="AD62" s="158">
        <v>35</v>
      </c>
      <c r="AE62" s="58"/>
      <c r="AF62" s="58"/>
      <c r="AG62" s="58"/>
      <c r="AH62" s="58"/>
      <c r="AI62" s="58"/>
      <c r="AJ62" s="58"/>
      <c r="AK62" s="58"/>
      <c r="AL62" s="58"/>
      <c r="AM62" s="58"/>
      <c r="AN62" s="58"/>
      <c r="AO62" s="58"/>
      <c r="AP62" s="58"/>
      <c r="AQ62" s="58"/>
      <c r="AR62" s="58"/>
      <c r="AS62" s="58"/>
      <c r="AT62" s="58"/>
      <c r="AU62" s="58"/>
      <c r="AV62" s="58"/>
      <c r="AW62" s="58"/>
      <c r="AX62" s="58"/>
      <c r="AY62" s="58"/>
      <c r="AZ62" s="58"/>
      <c r="BA62" s="58"/>
      <c r="BB62" s="58"/>
      <c r="BC62" s="58"/>
      <c r="BD62" s="58"/>
      <c r="BE62" s="58"/>
      <c r="BF62" s="58"/>
      <c r="BG62" s="58"/>
      <c r="BH62" s="58"/>
      <c r="BI62" s="4"/>
      <c r="BJ62" s="4"/>
      <c r="BK62" s="4"/>
      <c r="BL62" s="4"/>
      <c r="BM62" s="182">
        <v>0</v>
      </c>
      <c r="BN62" s="182">
        <v>1</v>
      </c>
      <c r="BO62" s="182">
        <v>2</v>
      </c>
      <c r="BP62" s="182">
        <v>3</v>
      </c>
      <c r="BQ62"/>
      <c r="BS62"/>
      <c r="BT62"/>
      <c r="BV62"/>
      <c r="BW62"/>
      <c r="BX62"/>
      <c r="BY62"/>
      <c r="BZ62" s="56"/>
      <c r="CA62" s="56"/>
      <c r="CB62"/>
      <c r="CC62" s="56"/>
      <c r="CD62"/>
      <c r="CE62"/>
      <c r="CF62"/>
      <c r="CG62"/>
    </row>
    <row r="63" spans="1:85" ht="19.5" hidden="1" customHeight="1">
      <c r="A63" s="152" t="s">
        <v>128</v>
      </c>
      <c r="B63" s="184" t="s">
        <v>1234</v>
      </c>
      <c r="C63" s="86" t="str">
        <f t="shared" ref="C63:P63" si="51">IF(C461=$BN$63,"당첨",IF(C461=$BO$63,"당첨",IF(C461=$BP$63,"당첨",IF(C461=$BM$63,"당첨","낙첨"))))</f>
        <v>당첨</v>
      </c>
      <c r="D63" s="86" t="str">
        <f t="shared" si="51"/>
        <v>당첨</v>
      </c>
      <c r="E63" s="86" t="str">
        <f t="shared" si="51"/>
        <v>당첨</v>
      </c>
      <c r="F63" s="86" t="str">
        <f t="shared" si="51"/>
        <v>당첨</v>
      </c>
      <c r="G63" s="86" t="str">
        <f t="shared" si="51"/>
        <v>당첨</v>
      </c>
      <c r="H63" s="86" t="str">
        <f t="shared" si="51"/>
        <v>당첨</v>
      </c>
      <c r="I63" s="86" t="str">
        <f t="shared" si="51"/>
        <v>당첨</v>
      </c>
      <c r="J63" s="86" t="str">
        <f t="shared" si="51"/>
        <v>당첨</v>
      </c>
      <c r="K63" s="86" t="str">
        <f t="shared" si="51"/>
        <v>당첨</v>
      </c>
      <c r="L63" s="86" t="str">
        <f t="shared" si="51"/>
        <v>당첨</v>
      </c>
      <c r="M63" s="86" t="str">
        <f t="shared" si="51"/>
        <v>당첨</v>
      </c>
      <c r="N63" s="86" t="str">
        <f t="shared" si="51"/>
        <v>당첨</v>
      </c>
      <c r="O63" s="86" t="str">
        <f t="shared" si="51"/>
        <v>당첨</v>
      </c>
      <c r="P63" s="86" t="str">
        <f t="shared" si="51"/>
        <v>당첨</v>
      </c>
      <c r="Q63" s="86" t="str">
        <f>IF(Q461=$BN$63,"당첨",IF(Q461=$BO$63,"당첨",IF(Q461=$BP$63,"당첨",IF(Q461=$BM$63,"당첨","낙첨"))))</f>
        <v>당첨</v>
      </c>
      <c r="S63" s="20">
        <v>47</v>
      </c>
      <c r="T63" s="816" t="s">
        <v>627</v>
      </c>
      <c r="U63" s="675"/>
      <c r="V63" s="676"/>
      <c r="W63" s="161">
        <v>12</v>
      </c>
      <c r="X63" s="161">
        <v>22</v>
      </c>
      <c r="Y63" s="161">
        <v>25</v>
      </c>
      <c r="Z63" s="161">
        <v>27</v>
      </c>
      <c r="AA63" s="161">
        <v>29</v>
      </c>
      <c r="AB63" s="161">
        <v>30</v>
      </c>
      <c r="AC63" s="158">
        <v>33</v>
      </c>
      <c r="AD63" s="158">
        <v>39</v>
      </c>
      <c r="AE63" s="158">
        <v>40</v>
      </c>
      <c r="AF63" s="158">
        <v>44</v>
      </c>
      <c r="AG63" s="117">
        <v>45</v>
      </c>
      <c r="AH63" s="58"/>
      <c r="AI63" s="58"/>
      <c r="AJ63" s="58"/>
      <c r="AK63" s="58"/>
      <c r="AL63" s="58"/>
      <c r="AM63" s="58"/>
      <c r="AN63" s="58"/>
      <c r="AO63" s="58"/>
      <c r="AP63" s="58"/>
      <c r="AQ63" s="58"/>
      <c r="AR63" s="58"/>
      <c r="AS63" s="58"/>
      <c r="AT63" s="58"/>
      <c r="AU63" s="58"/>
      <c r="AV63" s="58"/>
      <c r="AW63" s="58"/>
      <c r="AX63" s="58"/>
      <c r="AY63" s="58"/>
      <c r="AZ63" s="58"/>
      <c r="BA63" s="58"/>
      <c r="BB63" s="58"/>
      <c r="BC63" s="58"/>
      <c r="BD63" s="58"/>
      <c r="BE63" s="58"/>
      <c r="BF63" s="58"/>
      <c r="BG63" s="58"/>
      <c r="BH63" s="58"/>
      <c r="BI63" s="4"/>
      <c r="BJ63" s="4"/>
      <c r="BK63" s="4"/>
      <c r="BL63" s="4"/>
      <c r="BM63" s="182">
        <v>0</v>
      </c>
      <c r="BN63" s="182">
        <v>1</v>
      </c>
      <c r="BO63" s="182">
        <v>2</v>
      </c>
      <c r="BP63" s="182">
        <v>3</v>
      </c>
      <c r="BQ63"/>
      <c r="BS63"/>
      <c r="BT63"/>
      <c r="BV63"/>
      <c r="BW63"/>
      <c r="BX63"/>
      <c r="BY63"/>
      <c r="BZ63" s="56"/>
      <c r="CA63" s="56"/>
      <c r="CB63"/>
      <c r="CC63" s="56"/>
      <c r="CD63"/>
      <c r="CE63"/>
      <c r="CF63"/>
      <c r="CG63"/>
    </row>
    <row r="64" spans="1:85" ht="19.5" hidden="1" customHeight="1">
      <c r="A64" s="152" t="s">
        <v>185</v>
      </c>
      <c r="B64" s="184" t="s">
        <v>1235</v>
      </c>
      <c r="C64" s="86" t="str">
        <f t="shared" ref="C64:P64" si="52">IF(C468=$BN$64,"당첨",IF(C468=$BO$64,"당첨",IF(C468=$BP$64,"당첨",IF(C468=$BM$64,"당첨","낙첨"))))</f>
        <v>당첨</v>
      </c>
      <c r="D64" s="86" t="str">
        <f t="shared" si="52"/>
        <v>당첨</v>
      </c>
      <c r="E64" s="86" t="str">
        <f t="shared" si="52"/>
        <v>당첨</v>
      </c>
      <c r="F64" s="86" t="str">
        <f t="shared" si="52"/>
        <v>당첨</v>
      </c>
      <c r="G64" s="86" t="str">
        <f t="shared" si="52"/>
        <v>당첨</v>
      </c>
      <c r="H64" s="86" t="str">
        <f t="shared" si="52"/>
        <v>당첨</v>
      </c>
      <c r="I64" s="86" t="str">
        <f t="shared" si="52"/>
        <v>당첨</v>
      </c>
      <c r="J64" s="86" t="str">
        <f t="shared" si="52"/>
        <v>당첨</v>
      </c>
      <c r="K64" s="86" t="str">
        <f t="shared" si="52"/>
        <v>당첨</v>
      </c>
      <c r="L64" s="86" t="str">
        <f t="shared" si="52"/>
        <v>당첨</v>
      </c>
      <c r="M64" s="86" t="str">
        <f t="shared" si="52"/>
        <v>당첨</v>
      </c>
      <c r="N64" s="86" t="str">
        <f t="shared" si="52"/>
        <v>당첨</v>
      </c>
      <c r="O64" s="86" t="str">
        <f t="shared" si="52"/>
        <v>당첨</v>
      </c>
      <c r="P64" s="86" t="str">
        <f t="shared" si="52"/>
        <v>당첨</v>
      </c>
      <c r="Q64" s="86" t="str">
        <f>IF(Q468=$BN$64,"당첨",IF(Q468=$BO$64,"당첨",IF(Q468=$BP$64,"당첨",IF(Q468=$BM$64,"당첨","낙첨"))))</f>
        <v>당첨</v>
      </c>
      <c r="S64" s="20">
        <v>48</v>
      </c>
      <c r="T64" s="816" t="s">
        <v>628</v>
      </c>
      <c r="U64" s="675"/>
      <c r="V64" s="676"/>
      <c r="W64" s="161">
        <v>1</v>
      </c>
      <c r="X64" s="161">
        <v>9</v>
      </c>
      <c r="Y64" s="161">
        <v>19</v>
      </c>
      <c r="Z64" s="161">
        <v>22</v>
      </c>
      <c r="AA64" s="161">
        <v>31</v>
      </c>
      <c r="AB64" s="161">
        <v>34</v>
      </c>
      <c r="AC64" s="161">
        <v>39</v>
      </c>
      <c r="AD64" s="158">
        <v>40</v>
      </c>
      <c r="AE64" s="158">
        <v>41</v>
      </c>
      <c r="AF64" s="117">
        <v>42</v>
      </c>
      <c r="AG64" s="117">
        <v>44</v>
      </c>
      <c r="AH64" s="58"/>
      <c r="AI64" s="58"/>
      <c r="AJ64" s="58"/>
      <c r="AK64" s="58"/>
      <c r="AL64" s="58"/>
      <c r="AM64" s="58"/>
      <c r="AN64" s="58"/>
      <c r="AO64" s="58"/>
      <c r="AP64" s="58"/>
      <c r="AQ64" s="58"/>
      <c r="AR64" s="58"/>
      <c r="AS64" s="58"/>
      <c r="AT64" s="58"/>
      <c r="AU64" s="58"/>
      <c r="AV64" s="58"/>
      <c r="AW64" s="58"/>
      <c r="AX64" s="58"/>
      <c r="AY64" s="58"/>
      <c r="AZ64" s="58"/>
      <c r="BA64" s="58"/>
      <c r="BB64" s="58"/>
      <c r="BC64" s="58"/>
      <c r="BD64" s="58"/>
      <c r="BE64" s="58"/>
      <c r="BF64" s="58"/>
      <c r="BG64" s="58"/>
      <c r="BH64" s="58"/>
      <c r="BI64" s="4"/>
      <c r="BJ64" s="4"/>
      <c r="BK64" s="4"/>
      <c r="BL64" s="4"/>
      <c r="BM64" s="182">
        <v>0</v>
      </c>
      <c r="BN64" s="182">
        <v>1</v>
      </c>
      <c r="BO64" s="182">
        <v>2</v>
      </c>
      <c r="BP64" s="182">
        <v>3</v>
      </c>
      <c r="BQ64"/>
      <c r="BS64"/>
      <c r="BT64"/>
      <c r="BV64"/>
      <c r="BW64"/>
      <c r="BX64"/>
      <c r="BY64"/>
      <c r="BZ64" s="56"/>
      <c r="CA64" s="56"/>
      <c r="CB64"/>
      <c r="CC64" s="56"/>
      <c r="CD64"/>
      <c r="CE64"/>
      <c r="CF64"/>
      <c r="CG64"/>
    </row>
    <row r="65" spans="1:85" ht="19.5" hidden="1" customHeight="1">
      <c r="A65" s="152" t="s">
        <v>186</v>
      </c>
      <c r="B65" s="184" t="s">
        <v>1236</v>
      </c>
      <c r="C65" s="86" t="str">
        <f t="shared" ref="C65:P65" si="53">IF(C475=$BN$65,"당첨",IF(C475=$BO$65,"당첨",IF(C475=$BP$65,"당첨",IF(C475=$BM$65,"당첨","낙첨"))))</f>
        <v>당첨</v>
      </c>
      <c r="D65" s="86" t="str">
        <f t="shared" si="53"/>
        <v>당첨</v>
      </c>
      <c r="E65" s="86" t="str">
        <f t="shared" si="53"/>
        <v>당첨</v>
      </c>
      <c r="F65" s="86" t="str">
        <f t="shared" si="53"/>
        <v>당첨</v>
      </c>
      <c r="G65" s="86" t="str">
        <f t="shared" si="53"/>
        <v>당첨</v>
      </c>
      <c r="H65" s="86" t="str">
        <f t="shared" si="53"/>
        <v>당첨</v>
      </c>
      <c r="I65" s="86" t="str">
        <f t="shared" si="53"/>
        <v>당첨</v>
      </c>
      <c r="J65" s="86" t="str">
        <f t="shared" si="53"/>
        <v>당첨</v>
      </c>
      <c r="K65" s="86" t="str">
        <f t="shared" si="53"/>
        <v>당첨</v>
      </c>
      <c r="L65" s="86" t="str">
        <f t="shared" si="53"/>
        <v>당첨</v>
      </c>
      <c r="M65" s="86" t="str">
        <f t="shared" si="53"/>
        <v>당첨</v>
      </c>
      <c r="N65" s="86" t="str">
        <f t="shared" si="53"/>
        <v>당첨</v>
      </c>
      <c r="O65" s="86" t="str">
        <f t="shared" si="53"/>
        <v>당첨</v>
      </c>
      <c r="P65" s="86" t="str">
        <f t="shared" si="53"/>
        <v>당첨</v>
      </c>
      <c r="Q65" s="86" t="str">
        <f>IF(Q475=$BN$65,"당첨",IF(Q475=$BO$65,"당첨",IF(Q475=$BP$65,"당첨",IF(Q475=$BM$65,"당첨","낙첨"))))</f>
        <v>당첨</v>
      </c>
      <c r="S65" s="20">
        <v>49</v>
      </c>
      <c r="T65" s="816" t="s">
        <v>629</v>
      </c>
      <c r="U65" s="675"/>
      <c r="V65" s="676"/>
      <c r="W65" s="161">
        <v>6</v>
      </c>
      <c r="X65" s="161">
        <v>11</v>
      </c>
      <c r="Y65" s="161">
        <v>12</v>
      </c>
      <c r="Z65" s="158">
        <v>18</v>
      </c>
      <c r="AA65" s="158">
        <v>27</v>
      </c>
      <c r="AB65" s="158">
        <v>30</v>
      </c>
      <c r="AC65" s="158">
        <v>34</v>
      </c>
      <c r="AD65" s="158">
        <v>36</v>
      </c>
      <c r="AE65" s="158">
        <v>40</v>
      </c>
      <c r="AF65" s="158">
        <v>41</v>
      </c>
      <c r="AG65" s="117">
        <v>43</v>
      </c>
      <c r="AH65" s="117">
        <v>45</v>
      </c>
      <c r="AI65" s="58"/>
      <c r="AJ65" s="58"/>
      <c r="AK65" s="58"/>
      <c r="AL65" s="58"/>
      <c r="AM65" s="58"/>
      <c r="AN65" s="58"/>
      <c r="AO65" s="58"/>
      <c r="AP65" s="58"/>
      <c r="AQ65" s="58"/>
      <c r="AR65" s="58"/>
      <c r="AS65" s="58"/>
      <c r="AT65" s="58"/>
      <c r="AU65" s="58"/>
      <c r="AV65" s="58"/>
      <c r="AW65" s="58"/>
      <c r="AX65" s="58"/>
      <c r="AY65" s="58"/>
      <c r="AZ65" s="58"/>
      <c r="BA65" s="58"/>
      <c r="BB65" s="58"/>
      <c r="BC65" s="58"/>
      <c r="BD65" s="58"/>
      <c r="BE65" s="58"/>
      <c r="BF65" s="58"/>
      <c r="BG65" s="58"/>
      <c r="BH65" s="58"/>
      <c r="BI65" s="4"/>
      <c r="BJ65" s="4"/>
      <c r="BK65" s="4"/>
      <c r="BL65" s="4"/>
      <c r="BM65" s="182">
        <v>0</v>
      </c>
      <c r="BN65" s="182">
        <v>1</v>
      </c>
      <c r="BO65" s="182">
        <v>2</v>
      </c>
      <c r="BP65" s="182">
        <v>3</v>
      </c>
      <c r="BQ65"/>
      <c r="BS65"/>
      <c r="BT65"/>
      <c r="BW65"/>
      <c r="BX65"/>
      <c r="BY65"/>
      <c r="BZ65" s="56"/>
      <c r="CA65" s="56"/>
      <c r="CB65"/>
      <c r="CC65" s="56"/>
      <c r="CD65"/>
      <c r="CE65"/>
      <c r="CF65"/>
      <c r="CG65"/>
    </row>
    <row r="66" spans="1:85" ht="19.5" hidden="1" customHeight="1">
      <c r="A66" s="152" t="s">
        <v>187</v>
      </c>
      <c r="B66" s="184" t="s">
        <v>1237</v>
      </c>
      <c r="C66" s="86" t="str">
        <f t="shared" ref="C66:P66" si="54">IF(C482=$BN$66,"당첨",IF(C482=$BO$66,"당첨",IF(C482=$BP$66,"당첨",IF(C482=$BM$66,"당첨","낙첨"))))</f>
        <v>당첨</v>
      </c>
      <c r="D66" s="86" t="str">
        <f t="shared" si="54"/>
        <v>당첨</v>
      </c>
      <c r="E66" s="86" t="str">
        <f t="shared" si="54"/>
        <v>당첨</v>
      </c>
      <c r="F66" s="86" t="str">
        <f t="shared" si="54"/>
        <v>당첨</v>
      </c>
      <c r="G66" s="86" t="str">
        <f t="shared" si="54"/>
        <v>당첨</v>
      </c>
      <c r="H66" s="86" t="str">
        <f t="shared" si="54"/>
        <v>당첨</v>
      </c>
      <c r="I66" s="86" t="str">
        <f t="shared" si="54"/>
        <v>당첨</v>
      </c>
      <c r="J66" s="86" t="str">
        <f t="shared" si="54"/>
        <v>당첨</v>
      </c>
      <c r="K66" s="86" t="str">
        <f t="shared" si="54"/>
        <v>당첨</v>
      </c>
      <c r="L66" s="86" t="str">
        <f t="shared" si="54"/>
        <v>당첨</v>
      </c>
      <c r="M66" s="86" t="str">
        <f t="shared" si="54"/>
        <v>당첨</v>
      </c>
      <c r="N66" s="86" t="str">
        <f t="shared" si="54"/>
        <v>당첨</v>
      </c>
      <c r="O66" s="86" t="str">
        <f t="shared" si="54"/>
        <v>당첨</v>
      </c>
      <c r="P66" s="86" t="str">
        <f t="shared" si="54"/>
        <v>당첨</v>
      </c>
      <c r="Q66" s="86" t="str">
        <f>IF(Q482=$BN$66,"당첨",IF(Q482=$BO$66,"당첨",IF(Q482=$BP$66,"당첨",IF(Q482=$BM$66,"당첨","낙첨"))))</f>
        <v>당첨</v>
      </c>
      <c r="S66" s="20">
        <v>50</v>
      </c>
      <c r="T66" s="816" t="s">
        <v>630</v>
      </c>
      <c r="U66" s="675"/>
      <c r="V66" s="676"/>
      <c r="W66" s="161">
        <v>1</v>
      </c>
      <c r="X66" s="161">
        <v>3</v>
      </c>
      <c r="Y66" s="161">
        <v>7</v>
      </c>
      <c r="Z66" s="161">
        <v>8</v>
      </c>
      <c r="AA66" s="161">
        <v>14</v>
      </c>
      <c r="AB66" s="161">
        <v>17</v>
      </c>
      <c r="AC66" s="158">
        <v>19</v>
      </c>
      <c r="AD66" s="158">
        <v>24</v>
      </c>
      <c r="AE66" s="158">
        <v>26</v>
      </c>
      <c r="AF66" s="158">
        <v>31</v>
      </c>
      <c r="AG66" s="158">
        <v>34</v>
      </c>
      <c r="AH66" s="117">
        <v>36</v>
      </c>
      <c r="AI66" s="117">
        <v>38</v>
      </c>
      <c r="AJ66" s="58"/>
      <c r="AK66" s="58"/>
      <c r="AL66" s="58"/>
      <c r="AM66" s="58"/>
      <c r="AN66" s="58"/>
      <c r="AO66" s="58"/>
      <c r="AP66" s="58"/>
      <c r="AQ66" s="58"/>
      <c r="AR66" s="58"/>
      <c r="AS66" s="58"/>
      <c r="AT66" s="58"/>
      <c r="AU66" s="58"/>
      <c r="AV66" s="58"/>
      <c r="AW66" s="58"/>
      <c r="AX66" s="58"/>
      <c r="AY66" s="58"/>
      <c r="AZ66" s="58"/>
      <c r="BA66" s="58"/>
      <c r="BB66" s="58"/>
      <c r="BC66" s="58"/>
      <c r="BD66" s="58"/>
      <c r="BE66" s="58"/>
      <c r="BF66" s="58"/>
      <c r="BG66" s="58"/>
      <c r="BH66" s="58"/>
      <c r="BI66" s="4"/>
      <c r="BJ66" s="4"/>
      <c r="BK66" s="4"/>
      <c r="BL66" s="4"/>
      <c r="BM66" s="182">
        <v>0</v>
      </c>
      <c r="BN66" s="182">
        <v>1</v>
      </c>
      <c r="BO66" s="182">
        <v>2</v>
      </c>
      <c r="BP66" s="182">
        <v>3</v>
      </c>
      <c r="BQ66"/>
      <c r="BS66"/>
      <c r="BT66"/>
      <c r="BW66"/>
      <c r="BX66"/>
      <c r="BY66"/>
      <c r="BZ66" s="56"/>
      <c r="CA66" s="56"/>
      <c r="CB66"/>
      <c r="CC66" s="56"/>
      <c r="CD66"/>
      <c r="CE66"/>
      <c r="CF66"/>
      <c r="CG66"/>
    </row>
    <row r="67" spans="1:85" ht="19.5" hidden="1" customHeight="1">
      <c r="A67" s="152" t="s">
        <v>188</v>
      </c>
      <c r="B67" s="184" t="s">
        <v>1238</v>
      </c>
      <c r="C67" s="86" t="str">
        <f t="shared" ref="C67:P67" si="55">IF(C489=$BN$67,"당첨",IF(C489=$BO$67,"당첨",IF(C489=$BP$67,"당첨",IF(C489=$BM$67,"당첨","낙첨"))))</f>
        <v>당첨</v>
      </c>
      <c r="D67" s="86" t="str">
        <f t="shared" si="55"/>
        <v>당첨</v>
      </c>
      <c r="E67" s="86" t="str">
        <f t="shared" si="55"/>
        <v>당첨</v>
      </c>
      <c r="F67" s="86" t="str">
        <f t="shared" si="55"/>
        <v>당첨</v>
      </c>
      <c r="G67" s="86" t="str">
        <f t="shared" si="55"/>
        <v>당첨</v>
      </c>
      <c r="H67" s="86" t="str">
        <f t="shared" si="55"/>
        <v>당첨</v>
      </c>
      <c r="I67" s="86" t="str">
        <f t="shared" si="55"/>
        <v>당첨</v>
      </c>
      <c r="J67" s="86" t="str">
        <f t="shared" si="55"/>
        <v>당첨</v>
      </c>
      <c r="K67" s="86" t="str">
        <f t="shared" si="55"/>
        <v>당첨</v>
      </c>
      <c r="L67" s="86" t="str">
        <f t="shared" si="55"/>
        <v>당첨</v>
      </c>
      <c r="M67" s="86" t="str">
        <f t="shared" si="55"/>
        <v>당첨</v>
      </c>
      <c r="N67" s="86" t="str">
        <f t="shared" si="55"/>
        <v>당첨</v>
      </c>
      <c r="O67" s="86" t="str">
        <f t="shared" si="55"/>
        <v>당첨</v>
      </c>
      <c r="P67" s="86" t="str">
        <f t="shared" si="55"/>
        <v>당첨</v>
      </c>
      <c r="Q67" s="86" t="str">
        <f>IF(Q489=$BN$67,"당첨",IF(Q489=$BO$67,"당첨",IF(Q489=$BP$67,"당첨",IF(Q489=$BM$67,"당첨","낙첨"))))</f>
        <v>당첨</v>
      </c>
      <c r="S67" s="20">
        <v>51</v>
      </c>
      <c r="T67" s="816" t="s">
        <v>631</v>
      </c>
      <c r="U67" s="675"/>
      <c r="V67" s="676"/>
      <c r="W67" s="161">
        <v>2</v>
      </c>
      <c r="X67" s="161">
        <v>6</v>
      </c>
      <c r="Y67" s="161">
        <v>11</v>
      </c>
      <c r="Z67" s="161">
        <v>12</v>
      </c>
      <c r="AA67" s="161">
        <v>14</v>
      </c>
      <c r="AB67" s="161">
        <v>15</v>
      </c>
      <c r="AC67" s="161">
        <v>18</v>
      </c>
      <c r="AD67" s="117">
        <v>28</v>
      </c>
      <c r="AE67" s="117">
        <v>31</v>
      </c>
      <c r="AF67" s="117">
        <v>34</v>
      </c>
      <c r="AG67" s="117">
        <v>37</v>
      </c>
      <c r="AH67" s="117">
        <v>38</v>
      </c>
      <c r="AI67" s="117">
        <v>39</v>
      </c>
      <c r="AJ67" s="117">
        <v>45</v>
      </c>
      <c r="AK67" s="58"/>
      <c r="AL67" s="58"/>
      <c r="AM67" s="58"/>
      <c r="AN67" s="58"/>
      <c r="AO67" s="58"/>
      <c r="AP67" s="58"/>
      <c r="AQ67" s="58"/>
      <c r="AR67" s="58"/>
      <c r="AS67" s="58"/>
      <c r="AT67" s="58"/>
      <c r="AU67" s="58"/>
      <c r="AV67" s="58"/>
      <c r="AW67" s="58"/>
      <c r="AX67" s="58"/>
      <c r="AY67" s="58"/>
      <c r="AZ67" s="58"/>
      <c r="BA67" s="58"/>
      <c r="BB67" s="58"/>
      <c r="BC67" s="58"/>
      <c r="BD67" s="58"/>
      <c r="BE67" s="58"/>
      <c r="BF67" s="58"/>
      <c r="BG67" s="58"/>
      <c r="BH67" s="58"/>
      <c r="BI67" s="4"/>
      <c r="BJ67" s="4"/>
      <c r="BK67" s="4"/>
      <c r="BL67" s="4"/>
      <c r="BM67" s="182">
        <v>0</v>
      </c>
      <c r="BN67" s="182">
        <v>1</v>
      </c>
      <c r="BO67" s="182">
        <v>2</v>
      </c>
      <c r="BP67" s="182">
        <v>3</v>
      </c>
      <c r="BQ67"/>
      <c r="BS67"/>
      <c r="BT67"/>
      <c r="BW67"/>
      <c r="BX67"/>
      <c r="BY67"/>
      <c r="BZ67" s="56"/>
      <c r="CA67" s="56"/>
      <c r="CB67"/>
      <c r="CC67" s="56"/>
      <c r="CD67"/>
      <c r="CE67"/>
      <c r="CF67"/>
      <c r="CG67"/>
    </row>
    <row r="68" spans="1:85" ht="19.5" hidden="1" customHeight="1">
      <c r="A68" s="152" t="s">
        <v>189</v>
      </c>
      <c r="B68" s="184" t="s">
        <v>1239</v>
      </c>
      <c r="C68" s="86" t="str">
        <f t="shared" ref="C68:P68" si="56">IF(C496=$BN$68,"당첨",IF(C496=$BO$68,"당첨",IF(C496=$BP$68,"당첨",IF(C496=$BM$68,"당첨","낙첨"))))</f>
        <v>당첨</v>
      </c>
      <c r="D68" s="86" t="str">
        <f t="shared" si="56"/>
        <v>당첨</v>
      </c>
      <c r="E68" s="86" t="str">
        <f t="shared" si="56"/>
        <v>당첨</v>
      </c>
      <c r="F68" s="86" t="str">
        <f t="shared" si="56"/>
        <v>당첨</v>
      </c>
      <c r="G68" s="86" t="str">
        <f t="shared" si="56"/>
        <v>당첨</v>
      </c>
      <c r="H68" s="86" t="str">
        <f t="shared" si="56"/>
        <v>당첨</v>
      </c>
      <c r="I68" s="86" t="str">
        <f t="shared" si="56"/>
        <v>당첨</v>
      </c>
      <c r="J68" s="86" t="str">
        <f t="shared" si="56"/>
        <v>당첨</v>
      </c>
      <c r="K68" s="86" t="str">
        <f t="shared" si="56"/>
        <v>당첨</v>
      </c>
      <c r="L68" s="86" t="str">
        <f t="shared" si="56"/>
        <v>당첨</v>
      </c>
      <c r="M68" s="86" t="str">
        <f t="shared" si="56"/>
        <v>당첨</v>
      </c>
      <c r="N68" s="86" t="str">
        <f t="shared" si="56"/>
        <v>당첨</v>
      </c>
      <c r="O68" s="86" t="str">
        <f t="shared" si="56"/>
        <v>당첨</v>
      </c>
      <c r="P68" s="86" t="str">
        <f t="shared" si="56"/>
        <v>당첨</v>
      </c>
      <c r="Q68" s="86" t="str">
        <f>IF(Q496=$BN$68,"당첨",IF(Q496=$BO$68,"당첨",IF(Q496=$BP$68,"당첨",IF(Q496=$BM$68,"당첨","낙첨"))))</f>
        <v>당첨</v>
      </c>
      <c r="S68" s="20">
        <v>52</v>
      </c>
      <c r="T68" s="816" t="s">
        <v>632</v>
      </c>
      <c r="U68" s="675"/>
      <c r="V68" s="676"/>
      <c r="W68" s="161">
        <v>3</v>
      </c>
      <c r="X68" s="161">
        <v>7</v>
      </c>
      <c r="Y68" s="161">
        <v>16</v>
      </c>
      <c r="Z68" s="161">
        <v>24</v>
      </c>
      <c r="AA68" s="161">
        <v>29</v>
      </c>
      <c r="AB68" s="161">
        <v>36</v>
      </c>
      <c r="AC68" s="161">
        <v>38</v>
      </c>
      <c r="AD68" s="158">
        <v>43</v>
      </c>
      <c r="AE68" s="58"/>
      <c r="AF68" s="58"/>
      <c r="AG68" s="58"/>
      <c r="AH68" s="58"/>
      <c r="AI68" s="58"/>
      <c r="AJ68" s="58"/>
      <c r="AK68" s="58"/>
      <c r="AL68" s="58"/>
      <c r="AM68" s="58"/>
      <c r="AN68" s="58"/>
      <c r="AO68" s="58"/>
      <c r="AP68" s="58"/>
      <c r="AQ68" s="58"/>
      <c r="AR68" s="58"/>
      <c r="AS68" s="58"/>
      <c r="AT68" s="58"/>
      <c r="AU68" s="58"/>
      <c r="AV68" s="58"/>
      <c r="AW68" s="58"/>
      <c r="AX68" s="58"/>
      <c r="AY68" s="58"/>
      <c r="AZ68" s="58"/>
      <c r="BA68" s="58"/>
      <c r="BB68" s="58"/>
      <c r="BC68" s="58"/>
      <c r="BD68" s="58"/>
      <c r="BE68" s="58"/>
      <c r="BF68" s="58"/>
      <c r="BG68" s="58"/>
      <c r="BH68" s="58"/>
      <c r="BI68" s="4"/>
      <c r="BJ68" s="4"/>
      <c r="BK68" s="4"/>
      <c r="BL68" s="4"/>
      <c r="BM68" s="182">
        <v>0</v>
      </c>
      <c r="BN68" s="182">
        <v>1</v>
      </c>
      <c r="BO68" s="182">
        <v>2</v>
      </c>
      <c r="BP68" s="182">
        <v>3</v>
      </c>
      <c r="BQ68"/>
      <c r="BS68"/>
      <c r="BT68"/>
      <c r="BW68"/>
      <c r="BX68"/>
      <c r="BY68"/>
      <c r="BZ68" s="56"/>
      <c r="CA68" s="56"/>
      <c r="CB68"/>
      <c r="CC68" s="56"/>
      <c r="CD68"/>
      <c r="CE68"/>
      <c r="CF68"/>
      <c r="CG68"/>
    </row>
    <row r="69" spans="1:85" ht="19.5" hidden="1" customHeight="1">
      <c r="A69" s="152" t="s">
        <v>190</v>
      </c>
      <c r="B69" s="184" t="s">
        <v>1240</v>
      </c>
      <c r="C69" s="86" t="str">
        <f t="shared" ref="C69:Q69" si="57">IF(C503=$BN$69,"당첨",IF(C503=$BO$69,"당첨",IF(C503=$BP$69,"당첨",IF(C503=$BM$69,"당첨","낙첨"))))</f>
        <v>당첨</v>
      </c>
      <c r="D69" s="86" t="str">
        <f t="shared" si="57"/>
        <v>당첨</v>
      </c>
      <c r="E69" s="86" t="str">
        <f t="shared" si="57"/>
        <v>당첨</v>
      </c>
      <c r="F69" s="86" t="str">
        <f t="shared" si="57"/>
        <v>당첨</v>
      </c>
      <c r="G69" s="86" t="str">
        <f t="shared" si="57"/>
        <v>당첨</v>
      </c>
      <c r="H69" s="86" t="str">
        <f t="shared" si="57"/>
        <v>당첨</v>
      </c>
      <c r="I69" s="86" t="str">
        <f t="shared" si="57"/>
        <v>당첨</v>
      </c>
      <c r="J69" s="86" t="str">
        <f t="shared" si="57"/>
        <v>당첨</v>
      </c>
      <c r="K69" s="86" t="str">
        <f t="shared" si="57"/>
        <v>당첨</v>
      </c>
      <c r="L69" s="86" t="str">
        <f t="shared" si="57"/>
        <v>당첨</v>
      </c>
      <c r="M69" s="86" t="str">
        <f t="shared" si="57"/>
        <v>당첨</v>
      </c>
      <c r="N69" s="86" t="str">
        <f t="shared" si="57"/>
        <v>당첨</v>
      </c>
      <c r="O69" s="86" t="str">
        <f t="shared" si="57"/>
        <v>당첨</v>
      </c>
      <c r="P69" s="86" t="str">
        <f t="shared" si="57"/>
        <v>당첨</v>
      </c>
      <c r="Q69" s="86" t="str">
        <f t="shared" si="57"/>
        <v>당첨</v>
      </c>
      <c r="S69" s="20">
        <v>53</v>
      </c>
      <c r="T69" s="816" t="s">
        <v>633</v>
      </c>
      <c r="U69" s="675"/>
      <c r="V69" s="676"/>
      <c r="W69" s="161">
        <v>1</v>
      </c>
      <c r="X69" s="161">
        <v>2</v>
      </c>
      <c r="Y69" s="161">
        <v>15</v>
      </c>
      <c r="Z69" s="161">
        <v>29</v>
      </c>
      <c r="AA69" s="158">
        <v>30</v>
      </c>
      <c r="AB69" s="158">
        <v>31</v>
      </c>
      <c r="AC69" s="158">
        <v>37</v>
      </c>
      <c r="AD69" s="158">
        <v>39</v>
      </c>
      <c r="AE69" s="117">
        <v>41</v>
      </c>
      <c r="AF69" s="117">
        <v>44</v>
      </c>
      <c r="AG69" s="58"/>
      <c r="AH69" s="58"/>
      <c r="AI69" s="58"/>
      <c r="AJ69" s="58"/>
      <c r="AK69" s="58"/>
      <c r="AL69" s="58"/>
      <c r="AM69" s="58"/>
      <c r="AN69" s="58"/>
      <c r="AO69" s="58"/>
      <c r="AP69" s="58"/>
      <c r="AQ69" s="58"/>
      <c r="AR69" s="58"/>
      <c r="AS69" s="58"/>
      <c r="AT69" s="58"/>
      <c r="AU69" s="58"/>
      <c r="AV69" s="58"/>
      <c r="AW69" s="58"/>
      <c r="AX69" s="58"/>
      <c r="AY69" s="58"/>
      <c r="AZ69" s="58"/>
      <c r="BA69" s="58"/>
      <c r="BB69" s="58"/>
      <c r="BC69" s="58"/>
      <c r="BD69" s="58"/>
      <c r="BE69" s="58"/>
      <c r="BF69" s="58"/>
      <c r="BG69" s="58"/>
      <c r="BH69" s="58"/>
      <c r="BI69" s="4"/>
      <c r="BJ69" s="4"/>
      <c r="BK69" s="4"/>
      <c r="BL69" s="4"/>
      <c r="BM69" s="182">
        <v>0</v>
      </c>
      <c r="BN69" s="182">
        <v>1</v>
      </c>
      <c r="BO69" s="182">
        <v>2</v>
      </c>
      <c r="BP69" s="182">
        <v>3</v>
      </c>
      <c r="BQ69"/>
      <c r="BS69"/>
      <c r="BT69"/>
      <c r="BW69"/>
      <c r="BX69"/>
      <c r="BY69"/>
      <c r="BZ69" s="56"/>
      <c r="CA69" s="56"/>
      <c r="CB69"/>
      <c r="CC69" s="56"/>
      <c r="CD69"/>
      <c r="CE69"/>
      <c r="CF69"/>
      <c r="CG69"/>
    </row>
    <row r="70" spans="1:85" ht="19.5" hidden="1" customHeight="1">
      <c r="A70" s="152" t="s">
        <v>191</v>
      </c>
      <c r="B70" s="184" t="s">
        <v>1241</v>
      </c>
      <c r="C70" s="86" t="str">
        <f t="shared" ref="C70:Q70" si="58">IF(C510=$BN$70,"당첨",IF(C510=$BO$70,"당첨",IF(C510=$BP$70,"당첨",IF(C510=$BM$70,"당첨","낙첨"))))</f>
        <v>당첨</v>
      </c>
      <c r="D70" s="86" t="str">
        <f t="shared" si="58"/>
        <v>당첨</v>
      </c>
      <c r="E70" s="86" t="str">
        <f t="shared" si="58"/>
        <v>당첨</v>
      </c>
      <c r="F70" s="86" t="str">
        <f t="shared" si="58"/>
        <v>당첨</v>
      </c>
      <c r="G70" s="86" t="str">
        <f t="shared" si="58"/>
        <v>당첨</v>
      </c>
      <c r="H70" s="86" t="str">
        <f t="shared" si="58"/>
        <v>당첨</v>
      </c>
      <c r="I70" s="86" t="str">
        <f t="shared" si="58"/>
        <v>당첨</v>
      </c>
      <c r="J70" s="86" t="str">
        <f t="shared" si="58"/>
        <v>당첨</v>
      </c>
      <c r="K70" s="86" t="str">
        <f t="shared" si="58"/>
        <v>당첨</v>
      </c>
      <c r="L70" s="86" t="str">
        <f t="shared" si="58"/>
        <v>당첨</v>
      </c>
      <c r="M70" s="86" t="str">
        <f t="shared" si="58"/>
        <v>당첨</v>
      </c>
      <c r="N70" s="86" t="str">
        <f t="shared" si="58"/>
        <v>당첨</v>
      </c>
      <c r="O70" s="86" t="str">
        <f t="shared" si="58"/>
        <v>당첨</v>
      </c>
      <c r="P70" s="86" t="str">
        <f t="shared" si="58"/>
        <v>당첨</v>
      </c>
      <c r="Q70" s="86" t="str">
        <f t="shared" si="58"/>
        <v>당첨</v>
      </c>
      <c r="S70" s="20">
        <v>54</v>
      </c>
      <c r="T70" s="816" t="s">
        <v>634</v>
      </c>
      <c r="U70" s="675"/>
      <c r="V70" s="676"/>
      <c r="W70" s="161">
        <v>1</v>
      </c>
      <c r="X70" s="161">
        <v>8</v>
      </c>
      <c r="Y70" s="161">
        <v>19</v>
      </c>
      <c r="Z70" s="161">
        <v>20</v>
      </c>
      <c r="AA70" s="161">
        <v>32</v>
      </c>
      <c r="AB70" s="158">
        <v>34</v>
      </c>
      <c r="AC70" s="117">
        <v>46</v>
      </c>
      <c r="AD70" s="117">
        <v>46</v>
      </c>
      <c r="AE70" s="117">
        <v>46</v>
      </c>
      <c r="AF70" s="117">
        <v>46</v>
      </c>
      <c r="AG70" s="117">
        <v>46</v>
      </c>
      <c r="AH70" s="117">
        <v>46</v>
      </c>
      <c r="AI70" s="117">
        <v>46</v>
      </c>
      <c r="AJ70" s="117">
        <v>46</v>
      </c>
      <c r="AK70" s="117">
        <v>46</v>
      </c>
      <c r="AL70" s="117">
        <v>46</v>
      </c>
      <c r="AM70" s="117">
        <v>46</v>
      </c>
      <c r="AN70" s="117">
        <v>46</v>
      </c>
      <c r="AO70" s="117">
        <v>46</v>
      </c>
      <c r="AP70" s="117">
        <v>46</v>
      </c>
      <c r="AQ70" s="117">
        <v>46</v>
      </c>
      <c r="AR70" s="117">
        <v>46</v>
      </c>
      <c r="AS70" s="117">
        <v>46</v>
      </c>
      <c r="AT70" s="117">
        <v>46</v>
      </c>
      <c r="AU70" s="117">
        <v>46</v>
      </c>
      <c r="AV70" s="117">
        <v>46</v>
      </c>
      <c r="AW70" s="117">
        <v>46</v>
      </c>
      <c r="AX70" s="117">
        <v>46</v>
      </c>
      <c r="AY70" s="117">
        <v>46</v>
      </c>
      <c r="AZ70" s="117">
        <v>46</v>
      </c>
      <c r="BA70" s="117">
        <v>46</v>
      </c>
      <c r="BB70" s="117">
        <v>46</v>
      </c>
      <c r="BC70" s="117">
        <v>46</v>
      </c>
      <c r="BD70" s="117">
        <v>46</v>
      </c>
      <c r="BE70" s="117">
        <v>46</v>
      </c>
      <c r="BF70" s="117">
        <v>46</v>
      </c>
      <c r="BG70" s="117">
        <v>46</v>
      </c>
      <c r="BH70" s="117">
        <v>46</v>
      </c>
      <c r="BI70" s="4"/>
      <c r="BJ70" s="4"/>
      <c r="BK70" s="4"/>
      <c r="BL70" s="4"/>
      <c r="BM70" s="182">
        <v>0</v>
      </c>
      <c r="BN70" s="182">
        <v>1</v>
      </c>
      <c r="BO70" s="182">
        <v>2</v>
      </c>
      <c r="BP70" s="182">
        <v>3</v>
      </c>
      <c r="BQ70"/>
      <c r="BS70"/>
      <c r="BT70"/>
      <c r="BW70"/>
      <c r="BX70"/>
      <c r="BY70"/>
      <c r="BZ70" s="56"/>
      <c r="CA70" s="56"/>
      <c r="CB70"/>
      <c r="CC70" s="56"/>
      <c r="CD70"/>
      <c r="CE70"/>
      <c r="CF70"/>
      <c r="CG70"/>
    </row>
    <row r="71" spans="1:85" ht="19.5" hidden="1" customHeight="1">
      <c r="A71" s="152" t="s">
        <v>192</v>
      </c>
      <c r="B71" s="184" t="s">
        <v>1242</v>
      </c>
      <c r="C71" s="86" t="str">
        <f t="shared" ref="C71:Q71" si="59">IF(C517=$BN$71,"당첨",IF(C517=$BO$71,"당첨",IF(C517=$BP$71,"당첨",IF(C517=$BM$71,"당첨","낙첨"))))</f>
        <v>당첨</v>
      </c>
      <c r="D71" s="86" t="str">
        <f t="shared" si="59"/>
        <v>당첨</v>
      </c>
      <c r="E71" s="86" t="str">
        <f t="shared" si="59"/>
        <v>당첨</v>
      </c>
      <c r="F71" s="86" t="str">
        <f t="shared" si="59"/>
        <v>당첨</v>
      </c>
      <c r="G71" s="86" t="str">
        <f t="shared" si="59"/>
        <v>당첨</v>
      </c>
      <c r="H71" s="86" t="str">
        <f t="shared" si="59"/>
        <v>당첨</v>
      </c>
      <c r="I71" s="86" t="str">
        <f t="shared" si="59"/>
        <v>당첨</v>
      </c>
      <c r="J71" s="86" t="str">
        <f t="shared" si="59"/>
        <v>당첨</v>
      </c>
      <c r="K71" s="86" t="str">
        <f t="shared" si="59"/>
        <v>당첨</v>
      </c>
      <c r="L71" s="86" t="str">
        <f t="shared" si="59"/>
        <v>당첨</v>
      </c>
      <c r="M71" s="86" t="str">
        <f t="shared" si="59"/>
        <v>당첨</v>
      </c>
      <c r="N71" s="86" t="str">
        <f t="shared" si="59"/>
        <v>당첨</v>
      </c>
      <c r="O71" s="86" t="str">
        <f t="shared" si="59"/>
        <v>당첨</v>
      </c>
      <c r="P71" s="86" t="str">
        <f t="shared" si="59"/>
        <v>당첨</v>
      </c>
      <c r="Q71" s="86" t="str">
        <f t="shared" si="59"/>
        <v>당첨</v>
      </c>
      <c r="S71" s="20">
        <v>55</v>
      </c>
      <c r="T71" s="816" t="s">
        <v>635</v>
      </c>
      <c r="U71" s="675"/>
      <c r="V71" s="676"/>
      <c r="W71" s="160">
        <v>1</v>
      </c>
      <c r="X71" s="160">
        <v>3</v>
      </c>
      <c r="Y71" s="160">
        <v>16</v>
      </c>
      <c r="Z71" s="160">
        <v>17</v>
      </c>
      <c r="AA71" s="161">
        <v>21</v>
      </c>
      <c r="AB71" s="158">
        <v>24</v>
      </c>
      <c r="AC71" s="158">
        <v>36</v>
      </c>
      <c r="AD71" s="158">
        <v>39</v>
      </c>
      <c r="AE71" s="117">
        <v>40</v>
      </c>
      <c r="AF71" s="117">
        <v>46</v>
      </c>
      <c r="AG71" s="117">
        <v>46</v>
      </c>
      <c r="AH71" s="117">
        <v>46</v>
      </c>
      <c r="AI71" s="117">
        <v>46</v>
      </c>
      <c r="AJ71" s="117">
        <v>46</v>
      </c>
      <c r="AK71" s="117">
        <v>46</v>
      </c>
      <c r="AL71" s="117">
        <v>46</v>
      </c>
      <c r="AM71" s="117">
        <v>46</v>
      </c>
      <c r="AN71" s="117">
        <v>46</v>
      </c>
      <c r="AO71" s="117">
        <v>46</v>
      </c>
      <c r="AP71" s="117">
        <v>46</v>
      </c>
      <c r="AQ71" s="117">
        <v>46</v>
      </c>
      <c r="AR71" s="117">
        <v>46</v>
      </c>
      <c r="AS71" s="117">
        <v>46</v>
      </c>
      <c r="AT71" s="117">
        <v>46</v>
      </c>
      <c r="AU71" s="117">
        <v>46</v>
      </c>
      <c r="AV71" s="117">
        <v>46</v>
      </c>
      <c r="AW71" s="117">
        <v>46</v>
      </c>
      <c r="AX71" s="117">
        <v>46</v>
      </c>
      <c r="AY71" s="117">
        <v>46</v>
      </c>
      <c r="AZ71" s="117">
        <v>46</v>
      </c>
      <c r="BA71" s="117">
        <v>46</v>
      </c>
      <c r="BB71" s="117">
        <v>46</v>
      </c>
      <c r="BC71" s="117">
        <v>46</v>
      </c>
      <c r="BD71" s="117">
        <v>46</v>
      </c>
      <c r="BE71" s="117">
        <v>46</v>
      </c>
      <c r="BF71" s="117">
        <v>46</v>
      </c>
      <c r="BG71" s="117">
        <v>46</v>
      </c>
      <c r="BH71" s="117">
        <v>46</v>
      </c>
      <c r="BI71" s="4"/>
      <c r="BJ71" s="4"/>
      <c r="BK71" s="4"/>
      <c r="BL71" s="4"/>
      <c r="BM71" s="182">
        <v>0</v>
      </c>
      <c r="BN71" s="182">
        <v>1</v>
      </c>
      <c r="BO71" s="182">
        <v>2</v>
      </c>
      <c r="BP71" s="182">
        <v>3</v>
      </c>
      <c r="BQ71"/>
      <c r="BS71"/>
      <c r="BT71"/>
      <c r="BW71"/>
      <c r="BX71"/>
      <c r="BY71"/>
      <c r="BZ71" s="56"/>
      <c r="CA71" s="56"/>
      <c r="CB71"/>
      <c r="CC71" s="56"/>
      <c r="CD71"/>
      <c r="CE71"/>
      <c r="CF71"/>
      <c r="CG71"/>
    </row>
    <row r="72" spans="1:85" ht="19.5" hidden="1" customHeight="1">
      <c r="A72" s="152" t="s">
        <v>193</v>
      </c>
      <c r="B72" s="184" t="s">
        <v>1251</v>
      </c>
      <c r="C72" s="86" t="str">
        <f t="shared" ref="C72:Q72" si="60">IF(C524=$BN$72,"당첨",IF(C524=$BO$72,"당첨",IF(C524=$BP$72,"당첨",IF(C524=$BM$72,"당첨","낙첨"))))</f>
        <v>당첨</v>
      </c>
      <c r="D72" s="86" t="str">
        <f t="shared" si="60"/>
        <v>당첨</v>
      </c>
      <c r="E72" s="86" t="str">
        <f t="shared" si="60"/>
        <v>당첨</v>
      </c>
      <c r="F72" s="86" t="str">
        <f t="shared" si="60"/>
        <v>당첨</v>
      </c>
      <c r="G72" s="86" t="str">
        <f t="shared" si="60"/>
        <v>당첨</v>
      </c>
      <c r="H72" s="86" t="str">
        <f t="shared" si="60"/>
        <v>당첨</v>
      </c>
      <c r="I72" s="86" t="str">
        <f t="shared" si="60"/>
        <v>당첨</v>
      </c>
      <c r="J72" s="86" t="str">
        <f t="shared" si="60"/>
        <v>당첨</v>
      </c>
      <c r="K72" s="86" t="str">
        <f t="shared" si="60"/>
        <v>당첨</v>
      </c>
      <c r="L72" s="86" t="str">
        <f t="shared" si="60"/>
        <v>당첨</v>
      </c>
      <c r="M72" s="86" t="str">
        <f t="shared" si="60"/>
        <v>당첨</v>
      </c>
      <c r="N72" s="86" t="str">
        <f t="shared" si="60"/>
        <v>당첨</v>
      </c>
      <c r="O72" s="86" t="str">
        <f t="shared" si="60"/>
        <v>당첨</v>
      </c>
      <c r="P72" s="86" t="str">
        <f t="shared" si="60"/>
        <v>당첨</v>
      </c>
      <c r="Q72" s="86" t="str">
        <f t="shared" si="60"/>
        <v>당첨</v>
      </c>
      <c r="S72" s="20">
        <v>56</v>
      </c>
      <c r="T72" s="816" t="s">
        <v>636</v>
      </c>
      <c r="U72" s="675"/>
      <c r="V72" s="676"/>
      <c r="W72" s="160">
        <v>1</v>
      </c>
      <c r="X72" s="160">
        <v>2</v>
      </c>
      <c r="Y72" s="160">
        <v>8</v>
      </c>
      <c r="Z72" s="158">
        <v>9</v>
      </c>
      <c r="AA72" s="158">
        <v>17</v>
      </c>
      <c r="AB72" s="158">
        <v>18</v>
      </c>
      <c r="AC72" s="117">
        <v>32</v>
      </c>
      <c r="AD72" s="117">
        <v>33</v>
      </c>
      <c r="AE72" s="117">
        <v>34</v>
      </c>
      <c r="AF72" s="117">
        <v>38</v>
      </c>
      <c r="AG72" s="117">
        <v>46</v>
      </c>
      <c r="AH72" s="117">
        <v>46</v>
      </c>
      <c r="AI72" s="117">
        <v>46</v>
      </c>
      <c r="AJ72" s="117">
        <v>46</v>
      </c>
      <c r="AK72" s="117">
        <v>46</v>
      </c>
      <c r="AL72" s="117">
        <v>46</v>
      </c>
      <c r="AM72" s="117">
        <v>46</v>
      </c>
      <c r="AN72" s="117">
        <v>46</v>
      </c>
      <c r="AO72" s="117">
        <v>46</v>
      </c>
      <c r="AP72" s="117">
        <v>46</v>
      </c>
      <c r="AQ72" s="117">
        <v>46</v>
      </c>
      <c r="AR72" s="117">
        <v>46</v>
      </c>
      <c r="AS72" s="117">
        <v>46</v>
      </c>
      <c r="AT72" s="117">
        <v>46</v>
      </c>
      <c r="AU72" s="117">
        <v>46</v>
      </c>
      <c r="AV72" s="117">
        <v>46</v>
      </c>
      <c r="AW72" s="117">
        <v>46</v>
      </c>
      <c r="AX72" s="117">
        <v>46</v>
      </c>
      <c r="AY72" s="117">
        <v>46</v>
      </c>
      <c r="AZ72" s="117">
        <v>46</v>
      </c>
      <c r="BA72" s="117">
        <v>46</v>
      </c>
      <c r="BB72" s="117">
        <v>46</v>
      </c>
      <c r="BC72" s="117">
        <v>46</v>
      </c>
      <c r="BD72" s="117">
        <v>46</v>
      </c>
      <c r="BE72" s="117">
        <v>46</v>
      </c>
      <c r="BF72" s="117">
        <v>46</v>
      </c>
      <c r="BG72" s="117">
        <v>46</v>
      </c>
      <c r="BH72" s="117">
        <v>46</v>
      </c>
      <c r="BI72" s="4"/>
      <c r="BJ72" s="4"/>
      <c r="BK72" s="4"/>
      <c r="BL72" s="4"/>
      <c r="BM72" s="182">
        <v>0</v>
      </c>
      <c r="BN72" s="182">
        <v>1</v>
      </c>
      <c r="BO72" s="182">
        <v>2</v>
      </c>
      <c r="BP72" s="182">
        <v>3</v>
      </c>
      <c r="BQ72"/>
      <c r="BS72"/>
      <c r="BW72"/>
      <c r="BX72"/>
      <c r="BY72"/>
      <c r="BZ72" s="56"/>
      <c r="CA72" s="56"/>
      <c r="CB72"/>
      <c r="CC72" s="56"/>
      <c r="CD72"/>
      <c r="CE72"/>
      <c r="CF72"/>
      <c r="CG72"/>
    </row>
    <row r="73" spans="1:85" ht="19.5" hidden="1" customHeight="1">
      <c r="A73" s="152" t="s">
        <v>194</v>
      </c>
      <c r="B73" s="184" t="s">
        <v>1243</v>
      </c>
      <c r="C73" s="86" t="str">
        <f t="shared" ref="C73:Q73" si="61">IF(C531=$BN$73,"당첨",IF(C531=$BO$73,"당첨",IF(C531=$BP$73,"당첨",IF(C531=$BM$73,"당첨","낙첨"))))</f>
        <v>당첨</v>
      </c>
      <c r="D73" s="86" t="str">
        <f t="shared" si="61"/>
        <v>당첨</v>
      </c>
      <c r="E73" s="86" t="str">
        <f t="shared" si="61"/>
        <v>당첨</v>
      </c>
      <c r="F73" s="86" t="str">
        <f t="shared" si="61"/>
        <v>당첨</v>
      </c>
      <c r="G73" s="86" t="str">
        <f t="shared" si="61"/>
        <v>당첨</v>
      </c>
      <c r="H73" s="86" t="str">
        <f t="shared" si="61"/>
        <v>당첨</v>
      </c>
      <c r="I73" s="86" t="str">
        <f t="shared" si="61"/>
        <v>당첨</v>
      </c>
      <c r="J73" s="86" t="str">
        <f t="shared" si="61"/>
        <v>당첨</v>
      </c>
      <c r="K73" s="86" t="str">
        <f t="shared" si="61"/>
        <v>당첨</v>
      </c>
      <c r="L73" s="86" t="str">
        <f t="shared" si="61"/>
        <v>당첨</v>
      </c>
      <c r="M73" s="86" t="str">
        <f t="shared" si="61"/>
        <v>당첨</v>
      </c>
      <c r="N73" s="86" t="str">
        <f t="shared" si="61"/>
        <v>당첨</v>
      </c>
      <c r="O73" s="86" t="str">
        <f t="shared" si="61"/>
        <v>당첨</v>
      </c>
      <c r="P73" s="86" t="str">
        <f t="shared" si="61"/>
        <v>당첨</v>
      </c>
      <c r="Q73" s="86" t="str">
        <f t="shared" si="61"/>
        <v>당첨</v>
      </c>
      <c r="S73" s="20">
        <v>57</v>
      </c>
      <c r="T73" s="816" t="s">
        <v>637</v>
      </c>
      <c r="U73" s="675"/>
      <c r="V73" s="676"/>
      <c r="W73" s="160">
        <v>5</v>
      </c>
      <c r="X73" s="160">
        <v>8</v>
      </c>
      <c r="Y73" s="160">
        <v>16</v>
      </c>
      <c r="Z73" s="158">
        <v>17</v>
      </c>
      <c r="AA73" s="158">
        <v>21</v>
      </c>
      <c r="AB73" s="158">
        <v>25</v>
      </c>
      <c r="AC73" s="117">
        <v>31</v>
      </c>
      <c r="AD73" s="117">
        <v>33</v>
      </c>
      <c r="AE73" s="117">
        <v>35</v>
      </c>
      <c r="AF73" s="117">
        <v>46</v>
      </c>
      <c r="AG73" s="117">
        <v>46</v>
      </c>
      <c r="AH73" s="117">
        <v>46</v>
      </c>
      <c r="AI73" s="117">
        <v>46</v>
      </c>
      <c r="AJ73" s="117">
        <v>46</v>
      </c>
      <c r="AK73" s="117">
        <v>46</v>
      </c>
      <c r="AL73" s="117">
        <v>46</v>
      </c>
      <c r="AM73" s="117">
        <v>46</v>
      </c>
      <c r="AN73" s="117">
        <v>46</v>
      </c>
      <c r="AO73" s="117">
        <v>46</v>
      </c>
      <c r="AP73" s="117">
        <v>46</v>
      </c>
      <c r="AQ73" s="117">
        <v>46</v>
      </c>
      <c r="AR73" s="117">
        <v>46</v>
      </c>
      <c r="AS73" s="117">
        <v>46</v>
      </c>
      <c r="AT73" s="117">
        <v>46</v>
      </c>
      <c r="AU73" s="117">
        <v>46</v>
      </c>
      <c r="AV73" s="117">
        <v>46</v>
      </c>
      <c r="AW73" s="117">
        <v>46</v>
      </c>
      <c r="AX73" s="117">
        <v>46</v>
      </c>
      <c r="AY73" s="117">
        <v>46</v>
      </c>
      <c r="AZ73" s="117">
        <v>46</v>
      </c>
      <c r="BA73" s="117">
        <v>46</v>
      </c>
      <c r="BB73" s="117">
        <v>46</v>
      </c>
      <c r="BC73" s="117">
        <v>46</v>
      </c>
      <c r="BD73" s="117">
        <v>46</v>
      </c>
      <c r="BE73" s="117">
        <v>46</v>
      </c>
      <c r="BF73" s="117">
        <v>46</v>
      </c>
      <c r="BG73" s="117">
        <v>46</v>
      </c>
      <c r="BH73" s="117">
        <v>46</v>
      </c>
      <c r="BI73" s="4"/>
      <c r="BJ73" s="4"/>
      <c r="BK73" s="4"/>
      <c r="BL73" s="4"/>
      <c r="BM73" s="182">
        <v>0</v>
      </c>
      <c r="BN73" s="182">
        <v>1</v>
      </c>
      <c r="BO73" s="182">
        <v>2</v>
      </c>
      <c r="BP73" s="182">
        <v>3</v>
      </c>
      <c r="BQ73"/>
      <c r="BS73"/>
      <c r="BW73"/>
      <c r="BX73"/>
      <c r="BY73"/>
      <c r="BZ73" s="56"/>
      <c r="CA73" s="56"/>
      <c r="CB73"/>
      <c r="CC73" s="56"/>
      <c r="CD73"/>
      <c r="CE73"/>
      <c r="CF73"/>
      <c r="CG73"/>
    </row>
    <row r="74" spans="1:85" ht="19.5" hidden="1" customHeight="1">
      <c r="A74" s="152" t="s">
        <v>195</v>
      </c>
      <c r="B74" s="184" t="s">
        <v>1244</v>
      </c>
      <c r="C74" s="86" t="str">
        <f t="shared" ref="C74:Q74" si="62">IF(C538=$BN$74,"당첨",IF(C538=$BO$74,"당첨",IF(C538=$BP$74,"당첨",IF(C538=$BM$74,"당첨","낙첨"))))</f>
        <v>당첨</v>
      </c>
      <c r="D74" s="86" t="str">
        <f t="shared" si="62"/>
        <v>당첨</v>
      </c>
      <c r="E74" s="86" t="str">
        <f t="shared" si="62"/>
        <v>당첨</v>
      </c>
      <c r="F74" s="86" t="str">
        <f t="shared" si="62"/>
        <v>당첨</v>
      </c>
      <c r="G74" s="86" t="str">
        <f t="shared" si="62"/>
        <v>당첨</v>
      </c>
      <c r="H74" s="86" t="str">
        <f t="shared" si="62"/>
        <v>당첨</v>
      </c>
      <c r="I74" s="86" t="str">
        <f t="shared" si="62"/>
        <v>당첨</v>
      </c>
      <c r="J74" s="86" t="str">
        <f t="shared" si="62"/>
        <v>당첨</v>
      </c>
      <c r="K74" s="86" t="str">
        <f t="shared" si="62"/>
        <v>당첨</v>
      </c>
      <c r="L74" s="86" t="str">
        <f t="shared" si="62"/>
        <v>당첨</v>
      </c>
      <c r="M74" s="86" t="str">
        <f t="shared" si="62"/>
        <v>당첨</v>
      </c>
      <c r="N74" s="86" t="str">
        <f t="shared" si="62"/>
        <v>당첨</v>
      </c>
      <c r="O74" s="86" t="str">
        <f t="shared" si="62"/>
        <v>당첨</v>
      </c>
      <c r="P74" s="86" t="str">
        <f t="shared" si="62"/>
        <v>당첨</v>
      </c>
      <c r="Q74" s="86" t="str">
        <f t="shared" si="62"/>
        <v>당첨</v>
      </c>
      <c r="S74" s="20">
        <v>58</v>
      </c>
      <c r="T74" s="816" t="s">
        <v>638</v>
      </c>
      <c r="U74" s="675"/>
      <c r="V74" s="676"/>
      <c r="W74" s="160">
        <v>3</v>
      </c>
      <c r="X74" s="160">
        <v>10</v>
      </c>
      <c r="Y74" s="160">
        <v>20</v>
      </c>
      <c r="Z74" s="160">
        <v>21</v>
      </c>
      <c r="AA74" s="160">
        <v>27</v>
      </c>
      <c r="AB74" s="160">
        <v>30</v>
      </c>
      <c r="AC74" s="158">
        <v>35</v>
      </c>
      <c r="AD74" s="158">
        <v>36</v>
      </c>
      <c r="AE74" s="158">
        <v>40</v>
      </c>
      <c r="AF74" s="158">
        <v>42</v>
      </c>
      <c r="AG74" s="117">
        <v>46</v>
      </c>
      <c r="AH74" s="117">
        <v>46</v>
      </c>
      <c r="AI74" s="117">
        <v>46</v>
      </c>
      <c r="AJ74" s="117">
        <v>46</v>
      </c>
      <c r="AK74" s="117">
        <v>46</v>
      </c>
      <c r="AL74" s="117">
        <v>46</v>
      </c>
      <c r="AM74" s="117">
        <v>46</v>
      </c>
      <c r="AN74" s="117">
        <v>46</v>
      </c>
      <c r="AO74" s="117">
        <v>46</v>
      </c>
      <c r="AP74" s="117">
        <v>46</v>
      </c>
      <c r="AQ74" s="117">
        <v>46</v>
      </c>
      <c r="AR74" s="117">
        <v>46</v>
      </c>
      <c r="AS74" s="117">
        <v>46</v>
      </c>
      <c r="AT74" s="117">
        <v>46</v>
      </c>
      <c r="AU74" s="117">
        <v>46</v>
      </c>
      <c r="AV74" s="117">
        <v>46</v>
      </c>
      <c r="AW74" s="117">
        <v>46</v>
      </c>
      <c r="AX74" s="117">
        <v>46</v>
      </c>
      <c r="AY74" s="117">
        <v>46</v>
      </c>
      <c r="AZ74" s="117">
        <v>46</v>
      </c>
      <c r="BA74" s="117">
        <v>46</v>
      </c>
      <c r="BB74" s="117">
        <v>46</v>
      </c>
      <c r="BC74" s="117">
        <v>46</v>
      </c>
      <c r="BD74" s="117">
        <v>46</v>
      </c>
      <c r="BE74" s="117">
        <v>46</v>
      </c>
      <c r="BF74" s="117">
        <v>46</v>
      </c>
      <c r="BG74" s="117">
        <v>46</v>
      </c>
      <c r="BH74" s="117">
        <v>46</v>
      </c>
      <c r="BI74" s="4"/>
      <c r="BJ74" s="4"/>
      <c r="BK74" s="4"/>
      <c r="BL74" s="4"/>
      <c r="BM74" s="182">
        <v>0</v>
      </c>
      <c r="BN74" s="182">
        <v>1</v>
      </c>
      <c r="BO74" s="182">
        <v>2</v>
      </c>
      <c r="BP74" s="182">
        <v>3</v>
      </c>
      <c r="BQ74"/>
      <c r="BS74"/>
      <c r="BW74"/>
      <c r="BX74"/>
      <c r="BY74"/>
      <c r="BZ74" s="56"/>
      <c r="CA74" s="56"/>
      <c r="CB74"/>
      <c r="CC74" s="56"/>
      <c r="CD74"/>
      <c r="CE74"/>
      <c r="CF74"/>
      <c r="CG74"/>
    </row>
    <row r="75" spans="1:85" ht="19.5" hidden="1" customHeight="1">
      <c r="A75" s="152" t="s">
        <v>196</v>
      </c>
      <c r="B75" s="184" t="s">
        <v>1245</v>
      </c>
      <c r="C75" s="86" t="str">
        <f t="shared" ref="C75:Q75" si="63">IF(C545=$BN$75,"당첨",IF(C545=$BO$75,"당첨",IF(C545=$BP$75,"당첨",IF(C545=$BM$75,"당첨","낙첨"))))</f>
        <v>당첨</v>
      </c>
      <c r="D75" s="86" t="str">
        <f t="shared" si="63"/>
        <v>당첨</v>
      </c>
      <c r="E75" s="86" t="str">
        <f t="shared" si="63"/>
        <v>당첨</v>
      </c>
      <c r="F75" s="86" t="str">
        <f t="shared" si="63"/>
        <v>당첨</v>
      </c>
      <c r="G75" s="86" t="str">
        <f t="shared" si="63"/>
        <v>당첨</v>
      </c>
      <c r="H75" s="86" t="str">
        <f t="shared" si="63"/>
        <v>당첨</v>
      </c>
      <c r="I75" s="86" t="str">
        <f t="shared" si="63"/>
        <v>당첨</v>
      </c>
      <c r="J75" s="86" t="str">
        <f t="shared" si="63"/>
        <v>당첨</v>
      </c>
      <c r="K75" s="86" t="str">
        <f t="shared" si="63"/>
        <v>당첨</v>
      </c>
      <c r="L75" s="86" t="str">
        <f t="shared" si="63"/>
        <v>당첨</v>
      </c>
      <c r="M75" s="86" t="str">
        <f t="shared" si="63"/>
        <v>당첨</v>
      </c>
      <c r="N75" s="86" t="str">
        <f t="shared" si="63"/>
        <v>당첨</v>
      </c>
      <c r="O75" s="86" t="str">
        <f t="shared" si="63"/>
        <v>당첨</v>
      </c>
      <c r="P75" s="86" t="str">
        <f t="shared" si="63"/>
        <v>당첨</v>
      </c>
      <c r="Q75" s="86" t="str">
        <f t="shared" si="63"/>
        <v>당첨</v>
      </c>
      <c r="S75" s="20">
        <v>59</v>
      </c>
      <c r="T75" s="816" t="s">
        <v>639</v>
      </c>
      <c r="U75" s="675"/>
      <c r="V75" s="676"/>
      <c r="W75" s="158">
        <v>2</v>
      </c>
      <c r="X75" s="158">
        <v>5</v>
      </c>
      <c r="Y75" s="158">
        <v>6</v>
      </c>
      <c r="Z75" s="158">
        <v>8</v>
      </c>
      <c r="AA75" s="158">
        <v>10</v>
      </c>
      <c r="AB75" s="158">
        <v>16</v>
      </c>
      <c r="AC75" s="158">
        <v>33</v>
      </c>
      <c r="AD75" s="158">
        <v>34</v>
      </c>
      <c r="AE75" s="158">
        <v>38</v>
      </c>
      <c r="AF75" s="117">
        <v>46</v>
      </c>
      <c r="AG75" s="117">
        <v>46</v>
      </c>
      <c r="AH75" s="117">
        <v>46</v>
      </c>
      <c r="AI75" s="117">
        <v>46</v>
      </c>
      <c r="AJ75" s="117">
        <v>46</v>
      </c>
      <c r="AK75" s="117">
        <v>46</v>
      </c>
      <c r="AL75" s="117">
        <v>46</v>
      </c>
      <c r="AM75" s="117">
        <v>46</v>
      </c>
      <c r="AN75" s="117">
        <v>46</v>
      </c>
      <c r="AO75" s="117">
        <v>46</v>
      </c>
      <c r="AP75" s="117">
        <v>46</v>
      </c>
      <c r="AQ75" s="117">
        <v>46</v>
      </c>
      <c r="AR75" s="117">
        <v>46</v>
      </c>
      <c r="AS75" s="117">
        <v>46</v>
      </c>
      <c r="AT75" s="117">
        <v>46</v>
      </c>
      <c r="AU75" s="117">
        <v>46</v>
      </c>
      <c r="AV75" s="117">
        <v>46</v>
      </c>
      <c r="AW75" s="117">
        <v>46</v>
      </c>
      <c r="AX75" s="117">
        <v>46</v>
      </c>
      <c r="AY75" s="117">
        <v>46</v>
      </c>
      <c r="AZ75" s="117">
        <v>46</v>
      </c>
      <c r="BA75" s="117">
        <v>46</v>
      </c>
      <c r="BB75" s="117">
        <v>46</v>
      </c>
      <c r="BC75" s="117">
        <v>46</v>
      </c>
      <c r="BD75" s="117">
        <v>46</v>
      </c>
      <c r="BE75" s="117">
        <v>46</v>
      </c>
      <c r="BF75" s="117">
        <v>46</v>
      </c>
      <c r="BG75" s="117">
        <v>46</v>
      </c>
      <c r="BH75" s="117">
        <v>46</v>
      </c>
      <c r="BI75" s="4"/>
      <c r="BJ75" s="4"/>
      <c r="BK75" s="4"/>
      <c r="BL75" s="4"/>
      <c r="BM75" s="182">
        <v>0</v>
      </c>
      <c r="BN75" s="182">
        <v>1</v>
      </c>
      <c r="BO75" s="182">
        <v>2</v>
      </c>
      <c r="BP75" s="182">
        <v>3</v>
      </c>
      <c r="BQ75"/>
      <c r="BS75"/>
      <c r="BW75"/>
      <c r="BX75"/>
      <c r="BY75"/>
      <c r="BZ75" s="56"/>
      <c r="CA75" s="56"/>
      <c r="CB75"/>
      <c r="CC75" s="56"/>
      <c r="CD75"/>
      <c r="CE75"/>
      <c r="CF75"/>
      <c r="CG75"/>
    </row>
    <row r="76" spans="1:85" ht="19.5" hidden="1" customHeight="1">
      <c r="A76" s="152" t="s">
        <v>197</v>
      </c>
      <c r="B76" s="184" t="s">
        <v>1246</v>
      </c>
      <c r="C76" s="86" t="str">
        <f t="shared" ref="C76:Q76" si="64">IF(C552=$BN$76,"당첨",IF(C552=$BO$76,"당첨",IF(C552=$BP$76,"당첨",IF(C552=$BM$76,"당첨","낙첨"))))</f>
        <v>당첨</v>
      </c>
      <c r="D76" s="86" t="str">
        <f t="shared" si="64"/>
        <v>당첨</v>
      </c>
      <c r="E76" s="86" t="str">
        <f t="shared" si="64"/>
        <v>당첨</v>
      </c>
      <c r="F76" s="86" t="str">
        <f t="shared" si="64"/>
        <v>당첨</v>
      </c>
      <c r="G76" s="86" t="str">
        <f t="shared" si="64"/>
        <v>당첨</v>
      </c>
      <c r="H76" s="86" t="str">
        <f t="shared" si="64"/>
        <v>당첨</v>
      </c>
      <c r="I76" s="86" t="str">
        <f t="shared" si="64"/>
        <v>당첨</v>
      </c>
      <c r="J76" s="86" t="str">
        <f t="shared" si="64"/>
        <v>당첨</v>
      </c>
      <c r="K76" s="86" t="str">
        <f t="shared" si="64"/>
        <v>당첨</v>
      </c>
      <c r="L76" s="86" t="str">
        <f t="shared" si="64"/>
        <v>당첨</v>
      </c>
      <c r="M76" s="86" t="str">
        <f t="shared" si="64"/>
        <v>당첨</v>
      </c>
      <c r="N76" s="86" t="str">
        <f t="shared" si="64"/>
        <v>당첨</v>
      </c>
      <c r="O76" s="86" t="str">
        <f t="shared" si="64"/>
        <v>당첨</v>
      </c>
      <c r="P76" s="86" t="str">
        <f t="shared" si="64"/>
        <v>당첨</v>
      </c>
      <c r="Q76" s="86" t="str">
        <f t="shared" si="64"/>
        <v>당첨</v>
      </c>
      <c r="S76" s="20">
        <v>60</v>
      </c>
      <c r="T76" s="816" t="s">
        <v>640</v>
      </c>
      <c r="U76" s="675"/>
      <c r="V76" s="676"/>
      <c r="W76" s="158">
        <v>2</v>
      </c>
      <c r="X76" s="158">
        <v>4</v>
      </c>
      <c r="Y76" s="158">
        <v>5</v>
      </c>
      <c r="Z76" s="158">
        <v>6</v>
      </c>
      <c r="AA76" s="158">
        <v>12</v>
      </c>
      <c r="AB76" s="158">
        <v>17</v>
      </c>
      <c r="AC76" s="158">
        <v>24</v>
      </c>
      <c r="AD76" s="161">
        <v>25</v>
      </c>
      <c r="AE76" s="158">
        <v>32</v>
      </c>
      <c r="AF76" s="158">
        <v>45</v>
      </c>
      <c r="AG76" s="117">
        <v>46</v>
      </c>
      <c r="AH76" s="117">
        <v>46</v>
      </c>
      <c r="AI76" s="117">
        <v>46</v>
      </c>
      <c r="AJ76" s="117">
        <v>46</v>
      </c>
      <c r="AK76" s="117">
        <v>46</v>
      </c>
      <c r="AL76" s="117">
        <v>46</v>
      </c>
      <c r="AM76" s="117">
        <v>46</v>
      </c>
      <c r="AN76" s="117">
        <v>46</v>
      </c>
      <c r="AO76" s="117">
        <v>46</v>
      </c>
      <c r="AP76" s="117">
        <v>46</v>
      </c>
      <c r="AQ76" s="117">
        <v>46</v>
      </c>
      <c r="AR76" s="117">
        <v>46</v>
      </c>
      <c r="AS76" s="117">
        <v>46</v>
      </c>
      <c r="AT76" s="117">
        <v>46</v>
      </c>
      <c r="AU76" s="117">
        <v>46</v>
      </c>
      <c r="AV76" s="117">
        <v>46</v>
      </c>
      <c r="AW76" s="117">
        <v>46</v>
      </c>
      <c r="AX76" s="117">
        <v>46</v>
      </c>
      <c r="AY76" s="117">
        <v>46</v>
      </c>
      <c r="AZ76" s="117">
        <v>46</v>
      </c>
      <c r="BA76" s="117">
        <v>46</v>
      </c>
      <c r="BB76" s="117">
        <v>46</v>
      </c>
      <c r="BC76" s="117">
        <v>46</v>
      </c>
      <c r="BD76" s="117">
        <v>46</v>
      </c>
      <c r="BE76" s="117">
        <v>46</v>
      </c>
      <c r="BF76" s="117">
        <v>46</v>
      </c>
      <c r="BG76" s="117">
        <v>46</v>
      </c>
      <c r="BH76" s="117">
        <v>46</v>
      </c>
      <c r="BI76" s="4"/>
      <c r="BJ76" s="4"/>
      <c r="BK76" s="4"/>
      <c r="BL76" s="4"/>
      <c r="BM76" s="182">
        <v>0</v>
      </c>
      <c r="BN76" s="182">
        <v>1</v>
      </c>
      <c r="BO76" s="182">
        <v>2</v>
      </c>
      <c r="BP76" s="182">
        <v>3</v>
      </c>
      <c r="BQ76"/>
      <c r="BS76"/>
      <c r="BW76"/>
      <c r="BX76"/>
      <c r="BY76"/>
      <c r="BZ76" s="56"/>
      <c r="CA76" s="56"/>
      <c r="CB76"/>
      <c r="CC76" s="56"/>
      <c r="CD76"/>
      <c r="CE76"/>
      <c r="CF76"/>
      <c r="CG76"/>
    </row>
    <row r="77" spans="1:85" ht="19.5" hidden="1" customHeight="1">
      <c r="A77" s="152" t="s">
        <v>198</v>
      </c>
      <c r="B77" s="184" t="s">
        <v>1247</v>
      </c>
      <c r="C77" s="86" t="str">
        <f t="shared" ref="C77:P77" si="65">IF(C559=$BN$77,"당첨",IF(C559=$BO$77,"당첨",IF(C559=$BP$77,"당첨",IF(C559=$BM$77,"당첨","낙첨"))))</f>
        <v>당첨</v>
      </c>
      <c r="D77" s="86" t="str">
        <f t="shared" si="65"/>
        <v>당첨</v>
      </c>
      <c r="E77" s="86" t="str">
        <f t="shared" si="65"/>
        <v>당첨</v>
      </c>
      <c r="F77" s="86" t="str">
        <f t="shared" si="65"/>
        <v>당첨</v>
      </c>
      <c r="G77" s="86" t="str">
        <f t="shared" si="65"/>
        <v>당첨</v>
      </c>
      <c r="H77" s="86" t="str">
        <f t="shared" si="65"/>
        <v>당첨</v>
      </c>
      <c r="I77" s="86" t="str">
        <f t="shared" si="65"/>
        <v>당첨</v>
      </c>
      <c r="J77" s="86" t="str">
        <f t="shared" si="65"/>
        <v>당첨</v>
      </c>
      <c r="K77" s="86" t="str">
        <f t="shared" si="65"/>
        <v>당첨</v>
      </c>
      <c r="L77" s="86" t="str">
        <f t="shared" si="65"/>
        <v>당첨</v>
      </c>
      <c r="M77" s="86" t="str">
        <f t="shared" si="65"/>
        <v>당첨</v>
      </c>
      <c r="N77" s="86" t="str">
        <f t="shared" si="65"/>
        <v>당첨</v>
      </c>
      <c r="O77" s="86" t="str">
        <f t="shared" si="65"/>
        <v>당첨</v>
      </c>
      <c r="P77" s="86" t="str">
        <f t="shared" si="65"/>
        <v>당첨</v>
      </c>
      <c r="Q77" s="86" t="str">
        <f>IF(Q559=$BN$77,"당첨",IF(Q559=$BO$77,"당첨",IF(Q559=$BP$77,"당첨",IF(Q559=$BM$77,"당첨","낙첨"))))</f>
        <v>당첨</v>
      </c>
      <c r="S77" s="20">
        <v>61</v>
      </c>
      <c r="T77" s="816" t="s">
        <v>641</v>
      </c>
      <c r="U77" s="675"/>
      <c r="V77" s="676"/>
      <c r="W77" s="158">
        <v>8</v>
      </c>
      <c r="X77" s="158">
        <v>10</v>
      </c>
      <c r="Y77" s="158">
        <v>15</v>
      </c>
      <c r="Z77" s="158">
        <v>16</v>
      </c>
      <c r="AA77" s="158">
        <v>20</v>
      </c>
      <c r="AB77" s="158">
        <v>30</v>
      </c>
      <c r="AC77" s="158">
        <v>36</v>
      </c>
      <c r="AD77" s="158">
        <v>38</v>
      </c>
      <c r="AE77" s="117">
        <v>39</v>
      </c>
      <c r="AF77" s="117">
        <v>42</v>
      </c>
      <c r="AG77" s="117">
        <v>45</v>
      </c>
      <c r="AH77" s="117">
        <v>46</v>
      </c>
      <c r="AI77" s="117">
        <v>46</v>
      </c>
      <c r="AJ77" s="117">
        <v>46</v>
      </c>
      <c r="AK77" s="117">
        <v>46</v>
      </c>
      <c r="AL77" s="117">
        <v>46</v>
      </c>
      <c r="AM77" s="117">
        <v>46</v>
      </c>
      <c r="AN77" s="117">
        <v>46</v>
      </c>
      <c r="AO77" s="117">
        <v>46</v>
      </c>
      <c r="AP77" s="117">
        <v>46</v>
      </c>
      <c r="AQ77" s="117">
        <v>46</v>
      </c>
      <c r="AR77" s="117">
        <v>46</v>
      </c>
      <c r="AS77" s="117">
        <v>46</v>
      </c>
      <c r="AT77" s="117">
        <v>46</v>
      </c>
      <c r="AU77" s="117">
        <v>46</v>
      </c>
      <c r="AV77" s="117">
        <v>46</v>
      </c>
      <c r="AW77" s="117">
        <v>46</v>
      </c>
      <c r="AX77" s="117">
        <v>46</v>
      </c>
      <c r="AY77" s="117">
        <v>46</v>
      </c>
      <c r="AZ77" s="117">
        <v>46</v>
      </c>
      <c r="BA77" s="117">
        <v>46</v>
      </c>
      <c r="BB77" s="117">
        <v>46</v>
      </c>
      <c r="BC77" s="117">
        <v>46</v>
      </c>
      <c r="BD77" s="117">
        <v>46</v>
      </c>
      <c r="BE77" s="117">
        <v>46</v>
      </c>
      <c r="BF77" s="117">
        <v>46</v>
      </c>
      <c r="BG77" s="117">
        <v>46</v>
      </c>
      <c r="BH77" s="117">
        <v>46</v>
      </c>
      <c r="BI77" s="4"/>
      <c r="BJ77" s="4"/>
      <c r="BK77" s="4"/>
      <c r="BL77" s="4"/>
      <c r="BM77" s="182">
        <v>0</v>
      </c>
      <c r="BN77" s="182">
        <v>1</v>
      </c>
      <c r="BO77" s="182">
        <v>2</v>
      </c>
      <c r="BP77" s="182">
        <v>3</v>
      </c>
      <c r="BQ77"/>
      <c r="BS77"/>
      <c r="BW77"/>
      <c r="BX77"/>
      <c r="BY77"/>
      <c r="BZ77" s="56"/>
      <c r="CA77" s="56"/>
      <c r="CB77"/>
      <c r="CC77" s="56"/>
      <c r="CD77"/>
      <c r="CE77"/>
      <c r="CF77"/>
      <c r="CG77"/>
    </row>
    <row r="78" spans="1:85" ht="19.5" hidden="1" customHeight="1">
      <c r="A78" s="152" t="s">
        <v>199</v>
      </c>
      <c r="B78" s="184" t="s">
        <v>1248</v>
      </c>
      <c r="C78" s="86" t="str">
        <f t="shared" ref="C78:Q78" si="66">IF(C566=$BN$78,"당첨",IF(C566=$BO$78,"당첨",IF(C566=$BP$78,"당첨",IF(C566=$BM$78,"당첨","낙첨"))))</f>
        <v>당첨</v>
      </c>
      <c r="D78" s="86" t="str">
        <f t="shared" si="66"/>
        <v>당첨</v>
      </c>
      <c r="E78" s="86" t="str">
        <f t="shared" si="66"/>
        <v>당첨</v>
      </c>
      <c r="F78" s="86" t="str">
        <f t="shared" si="66"/>
        <v>당첨</v>
      </c>
      <c r="G78" s="86" t="str">
        <f t="shared" si="66"/>
        <v>당첨</v>
      </c>
      <c r="H78" s="86" t="str">
        <f t="shared" si="66"/>
        <v>당첨</v>
      </c>
      <c r="I78" s="86" t="str">
        <f t="shared" si="66"/>
        <v>당첨</v>
      </c>
      <c r="J78" s="86" t="str">
        <f t="shared" si="66"/>
        <v>당첨</v>
      </c>
      <c r="K78" s="86" t="str">
        <f t="shared" si="66"/>
        <v>당첨</v>
      </c>
      <c r="L78" s="86" t="str">
        <f t="shared" si="66"/>
        <v>당첨</v>
      </c>
      <c r="M78" s="86" t="str">
        <f t="shared" si="66"/>
        <v>당첨</v>
      </c>
      <c r="N78" s="86" t="str">
        <f t="shared" si="66"/>
        <v>당첨</v>
      </c>
      <c r="O78" s="86" t="str">
        <f t="shared" si="66"/>
        <v>당첨</v>
      </c>
      <c r="P78" s="86" t="str">
        <f t="shared" si="66"/>
        <v>당첨</v>
      </c>
      <c r="Q78" s="86" t="str">
        <f t="shared" si="66"/>
        <v>당첨</v>
      </c>
      <c r="S78" s="20">
        <v>62</v>
      </c>
      <c r="T78" s="816" t="s">
        <v>642</v>
      </c>
      <c r="U78" s="675"/>
      <c r="V78" s="676"/>
      <c r="W78" s="160">
        <v>2</v>
      </c>
      <c r="X78" s="160">
        <v>18</v>
      </c>
      <c r="Y78" s="160">
        <v>19</v>
      </c>
      <c r="Z78" s="160">
        <v>23</v>
      </c>
      <c r="AA78" s="160">
        <v>25</v>
      </c>
      <c r="AB78" s="160">
        <v>31</v>
      </c>
      <c r="AC78" s="160">
        <v>36</v>
      </c>
      <c r="AD78" s="117">
        <v>46</v>
      </c>
      <c r="AE78" s="117">
        <v>46</v>
      </c>
      <c r="AF78" s="117">
        <v>46</v>
      </c>
      <c r="AG78" s="117">
        <v>46</v>
      </c>
      <c r="AH78" s="117">
        <v>46</v>
      </c>
      <c r="AI78" s="117">
        <v>46</v>
      </c>
      <c r="AJ78" s="117">
        <v>46</v>
      </c>
      <c r="AK78" s="117">
        <v>46</v>
      </c>
      <c r="AL78" s="117">
        <v>46</v>
      </c>
      <c r="AM78" s="117">
        <v>46</v>
      </c>
      <c r="AN78" s="117">
        <v>46</v>
      </c>
      <c r="AO78" s="117">
        <v>46</v>
      </c>
      <c r="AP78" s="117">
        <v>46</v>
      </c>
      <c r="AQ78" s="117">
        <v>46</v>
      </c>
      <c r="AR78" s="117">
        <v>46</v>
      </c>
      <c r="AS78" s="117">
        <v>46</v>
      </c>
      <c r="AT78" s="117">
        <v>46</v>
      </c>
      <c r="AU78" s="117">
        <v>46</v>
      </c>
      <c r="AV78" s="117">
        <v>46</v>
      </c>
      <c r="AW78" s="117">
        <v>46</v>
      </c>
      <c r="AX78" s="117">
        <v>46</v>
      </c>
      <c r="AY78" s="117">
        <v>46</v>
      </c>
      <c r="AZ78" s="117">
        <v>46</v>
      </c>
      <c r="BA78" s="117">
        <v>46</v>
      </c>
      <c r="BB78" s="117">
        <v>46</v>
      </c>
      <c r="BC78" s="117">
        <v>46</v>
      </c>
      <c r="BD78" s="117">
        <v>46</v>
      </c>
      <c r="BE78" s="117">
        <v>46</v>
      </c>
      <c r="BF78" s="117">
        <v>46</v>
      </c>
      <c r="BG78" s="117">
        <v>46</v>
      </c>
      <c r="BH78" s="117">
        <v>46</v>
      </c>
      <c r="BI78" s="4"/>
      <c r="BJ78" s="4"/>
      <c r="BK78" s="4"/>
      <c r="BL78" s="4"/>
      <c r="BM78" s="182">
        <v>0</v>
      </c>
      <c r="BN78" s="182">
        <v>1</v>
      </c>
      <c r="BO78" s="182">
        <v>2</v>
      </c>
      <c r="BP78" s="182">
        <v>3</v>
      </c>
      <c r="BQ78"/>
      <c r="BS78"/>
      <c r="BW78"/>
      <c r="BX78"/>
      <c r="BY78"/>
      <c r="BZ78" s="56"/>
      <c r="CA78" s="56"/>
      <c r="CB78"/>
      <c r="CC78" s="56"/>
      <c r="CD78"/>
      <c r="CE78"/>
      <c r="CF78"/>
      <c r="CG78"/>
    </row>
    <row r="79" spans="1:85" ht="19.5" hidden="1" customHeight="1">
      <c r="A79" s="152" t="s">
        <v>200</v>
      </c>
      <c r="B79" s="184" t="s">
        <v>1249</v>
      </c>
      <c r="C79" s="86" t="str">
        <f t="shared" ref="C79:Q79" si="67">IF(C573=$BN$79,"당첨",IF(C573=$BO$79,"당첨",IF(C573=$BP$79,"당첨",IF(C573=$BM$79,"당첨","낙첨"))))</f>
        <v>당첨</v>
      </c>
      <c r="D79" s="86" t="str">
        <f t="shared" si="67"/>
        <v>당첨</v>
      </c>
      <c r="E79" s="86" t="str">
        <f t="shared" si="67"/>
        <v>당첨</v>
      </c>
      <c r="F79" s="86" t="str">
        <f t="shared" si="67"/>
        <v>당첨</v>
      </c>
      <c r="G79" s="86" t="str">
        <f t="shared" si="67"/>
        <v>당첨</v>
      </c>
      <c r="H79" s="86" t="str">
        <f t="shared" si="67"/>
        <v>당첨</v>
      </c>
      <c r="I79" s="86" t="str">
        <f t="shared" si="67"/>
        <v>당첨</v>
      </c>
      <c r="J79" s="86" t="str">
        <f t="shared" si="67"/>
        <v>당첨</v>
      </c>
      <c r="K79" s="86" t="str">
        <f t="shared" si="67"/>
        <v>당첨</v>
      </c>
      <c r="L79" s="86" t="str">
        <f t="shared" si="67"/>
        <v>당첨</v>
      </c>
      <c r="M79" s="86" t="str">
        <f t="shared" si="67"/>
        <v>당첨</v>
      </c>
      <c r="N79" s="86" t="str">
        <f t="shared" si="67"/>
        <v>당첨</v>
      </c>
      <c r="O79" s="86" t="str">
        <f t="shared" si="67"/>
        <v>당첨</v>
      </c>
      <c r="P79" s="86" t="str">
        <f t="shared" si="67"/>
        <v>당첨</v>
      </c>
      <c r="Q79" s="86" t="str">
        <f t="shared" si="67"/>
        <v>당첨</v>
      </c>
      <c r="S79" s="20">
        <v>63</v>
      </c>
      <c r="T79" s="816" t="s">
        <v>643</v>
      </c>
      <c r="U79" s="675"/>
      <c r="V79" s="676"/>
      <c r="W79" s="160">
        <v>2</v>
      </c>
      <c r="X79" s="160">
        <v>7</v>
      </c>
      <c r="Y79" s="160">
        <v>11</v>
      </c>
      <c r="Z79" s="158">
        <v>13</v>
      </c>
      <c r="AA79" s="158">
        <v>23</v>
      </c>
      <c r="AB79" s="158">
        <v>26</v>
      </c>
      <c r="AC79" s="158">
        <v>34</v>
      </c>
      <c r="AD79" s="117">
        <v>38</v>
      </c>
      <c r="AE79" s="117">
        <v>43</v>
      </c>
      <c r="AF79" s="117">
        <v>45</v>
      </c>
      <c r="AG79" s="117">
        <v>46</v>
      </c>
      <c r="AH79" s="117">
        <v>46</v>
      </c>
      <c r="AI79" s="117">
        <v>46</v>
      </c>
      <c r="AJ79" s="117">
        <v>46</v>
      </c>
      <c r="AK79" s="117">
        <v>46</v>
      </c>
      <c r="AL79" s="117">
        <v>46</v>
      </c>
      <c r="AM79" s="117">
        <v>46</v>
      </c>
      <c r="AN79" s="117">
        <v>46</v>
      </c>
      <c r="AO79" s="117">
        <v>46</v>
      </c>
      <c r="AP79" s="117">
        <v>46</v>
      </c>
      <c r="AQ79" s="117">
        <v>46</v>
      </c>
      <c r="AR79" s="117">
        <v>46</v>
      </c>
      <c r="AS79" s="117">
        <v>46</v>
      </c>
      <c r="AT79" s="117">
        <v>46</v>
      </c>
      <c r="AU79" s="117">
        <v>46</v>
      </c>
      <c r="AV79" s="117">
        <v>46</v>
      </c>
      <c r="AW79" s="117">
        <v>46</v>
      </c>
      <c r="AX79" s="117">
        <v>46</v>
      </c>
      <c r="AY79" s="117">
        <v>46</v>
      </c>
      <c r="AZ79" s="117">
        <v>46</v>
      </c>
      <c r="BA79" s="117">
        <v>46</v>
      </c>
      <c r="BB79" s="117">
        <v>46</v>
      </c>
      <c r="BC79" s="117">
        <v>46</v>
      </c>
      <c r="BD79" s="117">
        <v>46</v>
      </c>
      <c r="BE79" s="117">
        <v>46</v>
      </c>
      <c r="BF79" s="117">
        <v>46</v>
      </c>
      <c r="BG79" s="117">
        <v>46</v>
      </c>
      <c r="BH79" s="117">
        <v>46</v>
      </c>
      <c r="BI79" s="4"/>
      <c r="BJ79" s="4"/>
      <c r="BK79" s="4"/>
      <c r="BL79" s="4"/>
      <c r="BM79" s="182">
        <v>0</v>
      </c>
      <c r="BN79" s="182">
        <v>1</v>
      </c>
      <c r="BO79" s="182">
        <v>2</v>
      </c>
      <c r="BP79" s="182">
        <v>3</v>
      </c>
      <c r="BQ79"/>
      <c r="BS79"/>
      <c r="BW79"/>
      <c r="BX79"/>
      <c r="BY79"/>
      <c r="BZ79" s="56"/>
      <c r="CA79" s="56"/>
      <c r="CB79"/>
      <c r="CC79" s="56"/>
      <c r="CD79"/>
      <c r="CE79"/>
      <c r="CF79"/>
      <c r="CG79"/>
    </row>
    <row r="80" spans="1:85" ht="19.5" customHeight="1">
      <c r="A80" s="152"/>
      <c r="B80" s="455" t="s">
        <v>1625</v>
      </c>
      <c r="C80" s="86">
        <f>COUNTIF(C59:C79,"낙첨")</f>
        <v>0</v>
      </c>
      <c r="D80" s="86">
        <f t="shared" ref="D80:Q80" si="68">COUNTIF(D59:D79,"낙첨")</f>
        <v>0</v>
      </c>
      <c r="E80" s="86">
        <f t="shared" si="68"/>
        <v>0</v>
      </c>
      <c r="F80" s="86">
        <f t="shared" si="68"/>
        <v>0</v>
      </c>
      <c r="G80" s="86">
        <f t="shared" si="68"/>
        <v>0</v>
      </c>
      <c r="H80" s="86">
        <f t="shared" si="68"/>
        <v>0</v>
      </c>
      <c r="I80" s="86">
        <f t="shared" si="68"/>
        <v>0</v>
      </c>
      <c r="J80" s="86">
        <f t="shared" si="68"/>
        <v>0</v>
      </c>
      <c r="K80" s="86">
        <f t="shared" si="68"/>
        <v>0</v>
      </c>
      <c r="L80" s="86">
        <f t="shared" si="68"/>
        <v>0</v>
      </c>
      <c r="M80" s="86">
        <f t="shared" si="68"/>
        <v>0</v>
      </c>
      <c r="N80" s="86">
        <f t="shared" si="68"/>
        <v>0</v>
      </c>
      <c r="O80" s="86">
        <f t="shared" si="68"/>
        <v>0</v>
      </c>
      <c r="P80" s="86">
        <f t="shared" si="68"/>
        <v>0</v>
      </c>
      <c r="Q80" s="86">
        <f t="shared" si="68"/>
        <v>0</v>
      </c>
      <c r="R80" s="1">
        <v>1</v>
      </c>
      <c r="S80" s="20"/>
      <c r="T80" s="811" t="s">
        <v>786</v>
      </c>
      <c r="U80" s="812"/>
      <c r="V80" s="813"/>
      <c r="W80" s="181"/>
      <c r="X80" s="181"/>
      <c r="Y80" s="181"/>
      <c r="Z80" s="181"/>
      <c r="AA80" s="181"/>
      <c r="AB80" s="181"/>
      <c r="AC80" s="181"/>
      <c r="AD80" s="181"/>
      <c r="AE80" s="181"/>
      <c r="AF80" s="181"/>
      <c r="AG80" s="181"/>
      <c r="AH80" s="181"/>
      <c r="AI80" s="181"/>
      <c r="AJ80" s="181"/>
      <c r="AK80" s="181"/>
      <c r="AL80" s="181"/>
      <c r="AM80" s="181"/>
      <c r="AN80" s="181"/>
      <c r="AO80" s="181"/>
      <c r="AP80" s="181"/>
      <c r="AQ80" s="181"/>
      <c r="AR80" s="181"/>
      <c r="AS80" s="181"/>
      <c r="AT80" s="181"/>
      <c r="AU80" s="181"/>
      <c r="AV80" s="181"/>
      <c r="AW80" s="181"/>
      <c r="AX80" s="181"/>
      <c r="AY80" s="181"/>
      <c r="AZ80" s="181"/>
      <c r="BA80" s="181"/>
      <c r="BB80" s="181"/>
      <c r="BC80" s="181"/>
      <c r="BD80" s="181"/>
      <c r="BE80" s="181"/>
      <c r="BF80" s="181"/>
      <c r="BG80" s="181"/>
      <c r="BH80" s="181"/>
      <c r="BI80" s="4"/>
      <c r="BJ80" s="4"/>
      <c r="BK80" s="4"/>
      <c r="BL80" s="4"/>
      <c r="BM80" s="182"/>
      <c r="BN80" s="182"/>
      <c r="BO80" s="182"/>
      <c r="BP80" s="182"/>
      <c r="BR80"/>
      <c r="BS80"/>
      <c r="BT80"/>
      <c r="BU80"/>
      <c r="BV80"/>
      <c r="BW80"/>
      <c r="BX80"/>
      <c r="BY80"/>
      <c r="BZ80" s="56"/>
      <c r="CA80" s="56"/>
      <c r="CB80"/>
      <c r="CC80" s="56"/>
      <c r="CD80"/>
      <c r="CE80"/>
      <c r="CF80"/>
      <c r="CG80"/>
    </row>
    <row r="81" spans="1:85" ht="19.5" hidden="1" customHeight="1">
      <c r="A81" s="152" t="s">
        <v>201</v>
      </c>
      <c r="B81" s="183" t="s">
        <v>1211</v>
      </c>
      <c r="C81" s="86" t="str">
        <f t="shared" ref="C81:Q81" si="69">IF(C580=$BN$81,"당첨",IF(C580=$BO$81,"당첨",IF(C580=$BP$81,"당첨",IF(C580=$BM$81,"당첨","낙첨"))))</f>
        <v>당첨</v>
      </c>
      <c r="D81" s="86" t="str">
        <f t="shared" si="69"/>
        <v>당첨</v>
      </c>
      <c r="E81" s="86" t="str">
        <f t="shared" si="69"/>
        <v>당첨</v>
      </c>
      <c r="F81" s="86" t="str">
        <f t="shared" si="69"/>
        <v>당첨</v>
      </c>
      <c r="G81" s="86" t="str">
        <f t="shared" si="69"/>
        <v>당첨</v>
      </c>
      <c r="H81" s="86" t="str">
        <f t="shared" si="69"/>
        <v>당첨</v>
      </c>
      <c r="I81" s="86" t="str">
        <f t="shared" si="69"/>
        <v>당첨</v>
      </c>
      <c r="J81" s="86" t="str">
        <f t="shared" si="69"/>
        <v>당첨</v>
      </c>
      <c r="K81" s="86" t="str">
        <f t="shared" si="69"/>
        <v>당첨</v>
      </c>
      <c r="L81" s="86" t="str">
        <f t="shared" si="69"/>
        <v>당첨</v>
      </c>
      <c r="M81" s="86" t="str">
        <f t="shared" si="69"/>
        <v>당첨</v>
      </c>
      <c r="N81" s="86" t="str">
        <f t="shared" si="69"/>
        <v>당첨</v>
      </c>
      <c r="O81" s="86" t="str">
        <f t="shared" si="69"/>
        <v>당첨</v>
      </c>
      <c r="P81" s="86" t="str">
        <f t="shared" si="69"/>
        <v>당첨</v>
      </c>
      <c r="Q81" s="86" t="str">
        <f t="shared" si="69"/>
        <v>당첨</v>
      </c>
      <c r="S81" s="20">
        <v>64</v>
      </c>
      <c r="T81" s="751" t="s">
        <v>644</v>
      </c>
      <c r="U81" s="663"/>
      <c r="V81" s="664"/>
      <c r="W81" s="29">
        <v>1</v>
      </c>
      <c r="X81" s="29">
        <v>3</v>
      </c>
      <c r="Y81" s="29">
        <v>5</v>
      </c>
      <c r="Z81" s="29">
        <v>7</v>
      </c>
      <c r="AA81" s="29">
        <v>9</v>
      </c>
      <c r="AB81" s="29">
        <v>11</v>
      </c>
      <c r="AC81" s="29">
        <v>12</v>
      </c>
      <c r="AD81" s="29">
        <v>18</v>
      </c>
      <c r="AE81" s="29">
        <v>30</v>
      </c>
      <c r="AF81" s="29">
        <v>31</v>
      </c>
      <c r="AG81" s="29">
        <v>32</v>
      </c>
      <c r="AH81" s="29">
        <v>36</v>
      </c>
      <c r="AI81" s="29">
        <v>39</v>
      </c>
      <c r="AJ81" s="29">
        <v>40</v>
      </c>
      <c r="AK81" s="117">
        <v>41</v>
      </c>
      <c r="AL81" s="117">
        <v>46</v>
      </c>
      <c r="AM81" s="117">
        <v>46</v>
      </c>
      <c r="AN81" s="117">
        <v>46</v>
      </c>
      <c r="AO81" s="117">
        <v>46</v>
      </c>
      <c r="AP81" s="117">
        <v>46</v>
      </c>
      <c r="AQ81" s="117">
        <v>46</v>
      </c>
      <c r="AR81" s="117">
        <v>46</v>
      </c>
      <c r="AS81" s="117">
        <v>46</v>
      </c>
      <c r="AT81" s="117">
        <v>46</v>
      </c>
      <c r="AU81" s="117">
        <v>46</v>
      </c>
      <c r="AV81" s="117">
        <v>46</v>
      </c>
      <c r="AW81" s="117">
        <v>46</v>
      </c>
      <c r="AX81" s="117">
        <v>46</v>
      </c>
      <c r="AY81" s="117">
        <v>46</v>
      </c>
      <c r="AZ81" s="117">
        <v>46</v>
      </c>
      <c r="BA81" s="117">
        <v>46</v>
      </c>
      <c r="BB81" s="117">
        <v>46</v>
      </c>
      <c r="BC81" s="117">
        <v>46</v>
      </c>
      <c r="BD81" s="117">
        <v>46</v>
      </c>
      <c r="BE81" s="117">
        <v>46</v>
      </c>
      <c r="BF81" s="117">
        <v>46</v>
      </c>
      <c r="BG81" s="117">
        <v>46</v>
      </c>
      <c r="BH81" s="117">
        <v>46</v>
      </c>
      <c r="BI81" s="4"/>
      <c r="BJ81" s="4"/>
      <c r="BK81" s="4"/>
      <c r="BL81" s="4"/>
      <c r="BM81" s="63">
        <v>0</v>
      </c>
      <c r="BN81" s="63">
        <v>1</v>
      </c>
      <c r="BO81" s="63">
        <v>2</v>
      </c>
      <c r="BP81" s="63">
        <v>3</v>
      </c>
      <c r="BR81"/>
      <c r="BS81"/>
      <c r="BT81"/>
      <c r="BU81" s="125"/>
      <c r="BV81"/>
      <c r="BW81"/>
      <c r="BX81"/>
      <c r="BY81"/>
      <c r="BZ81" s="56"/>
      <c r="CA81" s="56"/>
      <c r="CB81"/>
      <c r="CC81" s="56"/>
      <c r="CD81"/>
      <c r="CE81"/>
      <c r="CF81"/>
      <c r="CG81"/>
    </row>
    <row r="82" spans="1:85" ht="19.5" hidden="1" customHeight="1">
      <c r="A82" s="152" t="s">
        <v>202</v>
      </c>
      <c r="B82" s="183" t="s">
        <v>1212</v>
      </c>
      <c r="C82" s="86" t="str">
        <f t="shared" ref="C82:P82" si="70">IF(C587=$BN$82,"당첨",IF(C587=$BO$82,"당첨",IF(C587=$BP$82,"당첨",IF(C587=$BM$82,"당첨",IF(C587=$BQ$82,"당첨","낙첨")))))</f>
        <v>당첨</v>
      </c>
      <c r="D82" s="86" t="str">
        <f t="shared" si="70"/>
        <v>당첨</v>
      </c>
      <c r="E82" s="86" t="str">
        <f t="shared" si="70"/>
        <v>당첨</v>
      </c>
      <c r="F82" s="86" t="str">
        <f t="shared" si="70"/>
        <v>당첨</v>
      </c>
      <c r="G82" s="86" t="str">
        <f t="shared" si="70"/>
        <v>당첨</v>
      </c>
      <c r="H82" s="86" t="str">
        <f t="shared" si="70"/>
        <v>당첨</v>
      </c>
      <c r="I82" s="86" t="str">
        <f t="shared" si="70"/>
        <v>당첨</v>
      </c>
      <c r="J82" s="86" t="str">
        <f t="shared" si="70"/>
        <v>당첨</v>
      </c>
      <c r="K82" s="86" t="str">
        <f t="shared" si="70"/>
        <v>당첨</v>
      </c>
      <c r="L82" s="86" t="str">
        <f t="shared" si="70"/>
        <v>당첨</v>
      </c>
      <c r="M82" s="86" t="str">
        <f t="shared" si="70"/>
        <v>당첨</v>
      </c>
      <c r="N82" s="86" t="str">
        <f t="shared" si="70"/>
        <v>당첨</v>
      </c>
      <c r="O82" s="86" t="str">
        <f t="shared" si="70"/>
        <v>당첨</v>
      </c>
      <c r="P82" s="86" t="str">
        <f t="shared" si="70"/>
        <v>당첨</v>
      </c>
      <c r="Q82" s="86" t="str">
        <f>IF(Q587=$BN$82,"당첨",IF(Q587=$BO$82,"당첨",IF(Q587=$BP$82,"당첨",IF(Q587=$BM$82,"당첨",IF(Q587=$BQ$82,"당첨","낙첨")))))</f>
        <v>당첨</v>
      </c>
      <c r="S82" s="20">
        <v>65</v>
      </c>
      <c r="T82" s="751" t="s">
        <v>645</v>
      </c>
      <c r="U82" s="663"/>
      <c r="V82" s="664"/>
      <c r="W82" s="29">
        <v>4</v>
      </c>
      <c r="X82" s="29">
        <v>6</v>
      </c>
      <c r="Y82" s="29">
        <v>7</v>
      </c>
      <c r="Z82" s="29">
        <v>8</v>
      </c>
      <c r="AA82" s="29">
        <v>9</v>
      </c>
      <c r="AB82" s="29">
        <v>10</v>
      </c>
      <c r="AC82" s="29">
        <v>11</v>
      </c>
      <c r="AD82" s="29">
        <v>13</v>
      </c>
      <c r="AE82" s="29">
        <v>17</v>
      </c>
      <c r="AF82" s="29">
        <v>20</v>
      </c>
      <c r="AG82" s="29">
        <v>24</v>
      </c>
      <c r="AH82" s="29">
        <v>27</v>
      </c>
      <c r="AI82" s="29">
        <v>33</v>
      </c>
      <c r="AJ82" s="29">
        <v>34</v>
      </c>
      <c r="AK82" s="117">
        <v>40</v>
      </c>
      <c r="AL82" s="117">
        <v>44</v>
      </c>
      <c r="AM82" s="117">
        <v>46</v>
      </c>
      <c r="AN82" s="117">
        <v>46</v>
      </c>
      <c r="AO82" s="117">
        <v>46</v>
      </c>
      <c r="AP82" s="117">
        <v>46</v>
      </c>
      <c r="AQ82" s="117">
        <v>46</v>
      </c>
      <c r="AR82" s="117">
        <v>46</v>
      </c>
      <c r="AS82" s="117">
        <v>46</v>
      </c>
      <c r="AT82" s="117">
        <v>46</v>
      </c>
      <c r="AU82" s="117">
        <v>46</v>
      </c>
      <c r="AV82" s="117">
        <v>46</v>
      </c>
      <c r="AW82" s="117">
        <v>46</v>
      </c>
      <c r="AX82" s="117">
        <v>46</v>
      </c>
      <c r="AY82" s="117">
        <v>46</v>
      </c>
      <c r="AZ82" s="117">
        <v>46</v>
      </c>
      <c r="BA82" s="117">
        <v>46</v>
      </c>
      <c r="BB82" s="117">
        <v>46</v>
      </c>
      <c r="BC82" s="117">
        <v>46</v>
      </c>
      <c r="BD82" s="117">
        <v>46</v>
      </c>
      <c r="BE82" s="117">
        <v>46</v>
      </c>
      <c r="BF82" s="117">
        <v>46</v>
      </c>
      <c r="BG82" s="117">
        <v>46</v>
      </c>
      <c r="BH82" s="117">
        <v>46</v>
      </c>
      <c r="BI82" s="4"/>
      <c r="BJ82" s="4"/>
      <c r="BK82" s="4"/>
      <c r="BL82" s="4"/>
      <c r="BM82" s="63">
        <v>0</v>
      </c>
      <c r="BN82" s="63">
        <v>1</v>
      </c>
      <c r="BO82" s="63">
        <v>2</v>
      </c>
      <c r="BP82" s="63">
        <v>3</v>
      </c>
      <c r="BQ82" s="63">
        <v>4</v>
      </c>
      <c r="BR82"/>
      <c r="BS82"/>
      <c r="BT82"/>
      <c r="BU82"/>
      <c r="BV82"/>
      <c r="BW82"/>
      <c r="BX82"/>
      <c r="BY82"/>
      <c r="BZ82" s="56"/>
      <c r="CA82" s="56"/>
      <c r="CB82"/>
      <c r="CC82" s="56"/>
      <c r="CD82"/>
      <c r="CE82"/>
      <c r="CF82"/>
      <c r="CG82"/>
    </row>
    <row r="83" spans="1:85" ht="19.5" hidden="1" customHeight="1">
      <c r="A83" s="152" t="s">
        <v>203</v>
      </c>
      <c r="B83" s="183" t="s">
        <v>1229</v>
      </c>
      <c r="C83" s="86" t="str">
        <f t="shared" ref="C83:Q83" si="71">IF(C594=$BN$83,"당첨",IF(C594=$BO$83,"당첨",IF(C594=$BP$83,"당첨",IF(C594=$BM$83,"당첨","낙첨"))))</f>
        <v>당첨</v>
      </c>
      <c r="D83" s="86" t="str">
        <f t="shared" si="71"/>
        <v>당첨</v>
      </c>
      <c r="E83" s="86" t="str">
        <f t="shared" si="71"/>
        <v>당첨</v>
      </c>
      <c r="F83" s="86" t="str">
        <f t="shared" si="71"/>
        <v>당첨</v>
      </c>
      <c r="G83" s="86" t="str">
        <f t="shared" si="71"/>
        <v>당첨</v>
      </c>
      <c r="H83" s="86" t="str">
        <f t="shared" si="71"/>
        <v>당첨</v>
      </c>
      <c r="I83" s="86" t="str">
        <f t="shared" si="71"/>
        <v>당첨</v>
      </c>
      <c r="J83" s="86" t="str">
        <f t="shared" si="71"/>
        <v>당첨</v>
      </c>
      <c r="K83" s="86" t="str">
        <f t="shared" si="71"/>
        <v>당첨</v>
      </c>
      <c r="L83" s="86" t="str">
        <f t="shared" si="71"/>
        <v>당첨</v>
      </c>
      <c r="M83" s="86" t="str">
        <f t="shared" si="71"/>
        <v>당첨</v>
      </c>
      <c r="N83" s="86" t="str">
        <f t="shared" si="71"/>
        <v>당첨</v>
      </c>
      <c r="O83" s="86" t="str">
        <f t="shared" si="71"/>
        <v>당첨</v>
      </c>
      <c r="P83" s="86" t="str">
        <f t="shared" si="71"/>
        <v>당첨</v>
      </c>
      <c r="Q83" s="86" t="str">
        <f t="shared" si="71"/>
        <v>당첨</v>
      </c>
      <c r="S83" s="20">
        <v>66</v>
      </c>
      <c r="T83" s="751" t="s">
        <v>646</v>
      </c>
      <c r="U83" s="663"/>
      <c r="V83" s="664"/>
      <c r="W83" s="29">
        <v>1</v>
      </c>
      <c r="X83" s="29">
        <v>2</v>
      </c>
      <c r="Y83" s="29">
        <v>4</v>
      </c>
      <c r="Z83" s="29">
        <v>7</v>
      </c>
      <c r="AA83" s="29">
        <v>10</v>
      </c>
      <c r="AB83" s="29">
        <v>12</v>
      </c>
      <c r="AC83" s="29">
        <v>14</v>
      </c>
      <c r="AD83" s="29">
        <v>16</v>
      </c>
      <c r="AE83" s="29">
        <v>19</v>
      </c>
      <c r="AF83" s="29">
        <v>25</v>
      </c>
      <c r="AG83" s="29">
        <v>32</v>
      </c>
      <c r="AH83" s="29">
        <v>33</v>
      </c>
      <c r="AI83" s="29">
        <v>40</v>
      </c>
      <c r="AJ83" s="29">
        <v>41</v>
      </c>
      <c r="AK83" s="117">
        <v>46</v>
      </c>
      <c r="AL83" s="117">
        <v>46</v>
      </c>
      <c r="AM83" s="117">
        <v>46</v>
      </c>
      <c r="AN83" s="117">
        <v>46</v>
      </c>
      <c r="AO83" s="117">
        <v>46</v>
      </c>
      <c r="AP83" s="117">
        <v>46</v>
      </c>
      <c r="AQ83" s="117">
        <v>46</v>
      </c>
      <c r="AR83" s="117">
        <v>46</v>
      </c>
      <c r="AS83" s="117">
        <v>46</v>
      </c>
      <c r="AT83" s="117">
        <v>46</v>
      </c>
      <c r="AU83" s="117">
        <v>46</v>
      </c>
      <c r="AV83" s="117">
        <v>46</v>
      </c>
      <c r="AW83" s="117">
        <v>46</v>
      </c>
      <c r="AX83" s="117">
        <v>46</v>
      </c>
      <c r="AY83" s="117">
        <v>46</v>
      </c>
      <c r="AZ83" s="117">
        <v>46</v>
      </c>
      <c r="BA83" s="117">
        <v>46</v>
      </c>
      <c r="BB83" s="117">
        <v>46</v>
      </c>
      <c r="BC83" s="117">
        <v>46</v>
      </c>
      <c r="BD83" s="117">
        <v>46</v>
      </c>
      <c r="BE83" s="117">
        <v>46</v>
      </c>
      <c r="BF83" s="117">
        <v>46</v>
      </c>
      <c r="BG83" s="117">
        <v>46</v>
      </c>
      <c r="BH83" s="117">
        <v>46</v>
      </c>
      <c r="BI83" s="4"/>
      <c r="BJ83" s="4"/>
      <c r="BK83" s="4"/>
      <c r="BL83" s="4"/>
      <c r="BM83" s="63">
        <v>0</v>
      </c>
      <c r="BN83" s="63">
        <v>1</v>
      </c>
      <c r="BO83" s="63">
        <v>2</v>
      </c>
      <c r="BP83" s="63">
        <v>3</v>
      </c>
      <c r="BQ83" s="1">
        <v>4</v>
      </c>
      <c r="BR83"/>
      <c r="BS83"/>
      <c r="BT83"/>
      <c r="BU83"/>
      <c r="BV83"/>
      <c r="BW83"/>
      <c r="BX83"/>
      <c r="BY83"/>
      <c r="BZ83" s="56"/>
      <c r="CA83" s="56"/>
      <c r="CB83"/>
      <c r="CC83" s="56"/>
      <c r="CD83"/>
      <c r="CE83"/>
      <c r="CF83"/>
      <c r="CG83"/>
    </row>
    <row r="84" spans="1:85" ht="19.5" hidden="1" customHeight="1">
      <c r="A84" s="152" t="s">
        <v>204</v>
      </c>
      <c r="B84" s="183" t="s">
        <v>1213</v>
      </c>
      <c r="C84" s="86" t="str">
        <f t="shared" ref="C84:Q84" si="72">IF(C601=$BN$84,"당첨",IF(C601=$BO$84,"당첨",IF(C601=$BP$84,"당첨",IF(C601=$BM$84,"당첨","낙첨"))))</f>
        <v>당첨</v>
      </c>
      <c r="D84" s="86" t="str">
        <f t="shared" si="72"/>
        <v>당첨</v>
      </c>
      <c r="E84" s="86" t="str">
        <f t="shared" si="72"/>
        <v>당첨</v>
      </c>
      <c r="F84" s="86" t="str">
        <f t="shared" si="72"/>
        <v>당첨</v>
      </c>
      <c r="G84" s="86" t="str">
        <f t="shared" si="72"/>
        <v>당첨</v>
      </c>
      <c r="H84" s="86" t="str">
        <f t="shared" si="72"/>
        <v>당첨</v>
      </c>
      <c r="I84" s="86" t="str">
        <f t="shared" si="72"/>
        <v>당첨</v>
      </c>
      <c r="J84" s="86" t="str">
        <f t="shared" si="72"/>
        <v>당첨</v>
      </c>
      <c r="K84" s="86" t="str">
        <f t="shared" si="72"/>
        <v>당첨</v>
      </c>
      <c r="L84" s="86" t="str">
        <f t="shared" si="72"/>
        <v>당첨</v>
      </c>
      <c r="M84" s="86" t="str">
        <f t="shared" si="72"/>
        <v>당첨</v>
      </c>
      <c r="N84" s="86" t="str">
        <f t="shared" si="72"/>
        <v>당첨</v>
      </c>
      <c r="O84" s="86" t="str">
        <f t="shared" si="72"/>
        <v>당첨</v>
      </c>
      <c r="P84" s="86" t="str">
        <f t="shared" si="72"/>
        <v>당첨</v>
      </c>
      <c r="Q84" s="86" t="str">
        <f t="shared" si="72"/>
        <v>당첨</v>
      </c>
      <c r="S84" s="20">
        <v>67</v>
      </c>
      <c r="T84" s="751" t="s">
        <v>647</v>
      </c>
      <c r="U84" s="663"/>
      <c r="V84" s="664"/>
      <c r="W84" s="29">
        <v>2</v>
      </c>
      <c r="X84" s="29">
        <v>3</v>
      </c>
      <c r="Y84" s="29">
        <v>5</v>
      </c>
      <c r="Z84" s="29">
        <v>6</v>
      </c>
      <c r="AA84" s="29">
        <v>8</v>
      </c>
      <c r="AB84" s="29">
        <v>9</v>
      </c>
      <c r="AC84" s="29">
        <v>11</v>
      </c>
      <c r="AD84" s="29">
        <v>14</v>
      </c>
      <c r="AE84" s="29">
        <v>20</v>
      </c>
      <c r="AF84" s="29">
        <v>22</v>
      </c>
      <c r="AG84" s="29">
        <v>26</v>
      </c>
      <c r="AH84" s="29">
        <v>33</v>
      </c>
      <c r="AI84" s="29">
        <v>38</v>
      </c>
      <c r="AJ84" s="29">
        <v>39</v>
      </c>
      <c r="AK84" s="117">
        <v>42</v>
      </c>
      <c r="AL84" s="117">
        <v>44</v>
      </c>
      <c r="AM84" s="117">
        <v>46</v>
      </c>
      <c r="AN84" s="117">
        <v>46</v>
      </c>
      <c r="AO84" s="117">
        <v>46</v>
      </c>
      <c r="AP84" s="117">
        <v>46</v>
      </c>
      <c r="AQ84" s="117">
        <v>46</v>
      </c>
      <c r="AR84" s="117">
        <v>46</v>
      </c>
      <c r="AS84" s="117">
        <v>46</v>
      </c>
      <c r="AT84" s="117">
        <v>46</v>
      </c>
      <c r="AU84" s="117">
        <v>46</v>
      </c>
      <c r="AV84" s="117">
        <v>46</v>
      </c>
      <c r="AW84" s="117">
        <v>46</v>
      </c>
      <c r="AX84" s="117">
        <v>46</v>
      </c>
      <c r="AY84" s="117">
        <v>46</v>
      </c>
      <c r="AZ84" s="117">
        <v>46</v>
      </c>
      <c r="BA84" s="117">
        <v>46</v>
      </c>
      <c r="BB84" s="117">
        <v>46</v>
      </c>
      <c r="BC84" s="117">
        <v>46</v>
      </c>
      <c r="BD84" s="117">
        <v>46</v>
      </c>
      <c r="BE84" s="117">
        <v>46</v>
      </c>
      <c r="BF84" s="117">
        <v>46</v>
      </c>
      <c r="BG84" s="117">
        <v>46</v>
      </c>
      <c r="BH84" s="117">
        <v>46</v>
      </c>
      <c r="BI84" s="4"/>
      <c r="BJ84" s="4"/>
      <c r="BK84" s="4"/>
      <c r="BL84" s="4"/>
      <c r="BM84" s="63">
        <v>0</v>
      </c>
      <c r="BN84" s="63">
        <v>1</v>
      </c>
      <c r="BO84" s="63">
        <v>2</v>
      </c>
      <c r="BP84" s="63">
        <v>3</v>
      </c>
      <c r="BR84"/>
      <c r="BS84"/>
      <c r="BT84"/>
      <c r="BU84"/>
      <c r="BV84"/>
      <c r="BW84"/>
      <c r="BX84"/>
      <c r="BY84"/>
      <c r="BZ84" s="56"/>
      <c r="CA84" s="56"/>
      <c r="CB84"/>
      <c r="CC84" s="56"/>
      <c r="CD84"/>
      <c r="CE84"/>
      <c r="CF84"/>
      <c r="CG84"/>
    </row>
    <row r="85" spans="1:85" ht="19.5" hidden="1" customHeight="1">
      <c r="A85" s="152" t="s">
        <v>205</v>
      </c>
      <c r="B85" s="183" t="s">
        <v>1214</v>
      </c>
      <c r="C85" s="86" t="str">
        <f t="shared" ref="C85:P85" si="73">IF(C608=$BN$85,"당첨",IF(C608=$BO$85,"당첨",IF(C608=$BP$85,"당첨",IF(C608=$BM$85,"당첨",IF(C608=$BQ$85,"당첨","낙첨")))))</f>
        <v>당첨</v>
      </c>
      <c r="D85" s="86" t="str">
        <f t="shared" si="73"/>
        <v>당첨</v>
      </c>
      <c r="E85" s="86" t="str">
        <f t="shared" si="73"/>
        <v>당첨</v>
      </c>
      <c r="F85" s="86" t="str">
        <f t="shared" si="73"/>
        <v>당첨</v>
      </c>
      <c r="G85" s="86" t="str">
        <f t="shared" si="73"/>
        <v>당첨</v>
      </c>
      <c r="H85" s="86" t="str">
        <f t="shared" si="73"/>
        <v>당첨</v>
      </c>
      <c r="I85" s="86" t="str">
        <f t="shared" si="73"/>
        <v>당첨</v>
      </c>
      <c r="J85" s="86" t="str">
        <f t="shared" si="73"/>
        <v>당첨</v>
      </c>
      <c r="K85" s="86" t="str">
        <f t="shared" si="73"/>
        <v>당첨</v>
      </c>
      <c r="L85" s="86" t="str">
        <f t="shared" si="73"/>
        <v>당첨</v>
      </c>
      <c r="M85" s="86" t="str">
        <f t="shared" si="73"/>
        <v>당첨</v>
      </c>
      <c r="N85" s="86" t="str">
        <f t="shared" si="73"/>
        <v>당첨</v>
      </c>
      <c r="O85" s="86" t="str">
        <f t="shared" si="73"/>
        <v>당첨</v>
      </c>
      <c r="P85" s="86" t="str">
        <f t="shared" si="73"/>
        <v>당첨</v>
      </c>
      <c r="Q85" s="86" t="str">
        <f>IF(Q608=$BN$85,"당첨",IF(Q608=$BO$85,"당첨",IF(Q608=$BP$85,"당첨",IF(Q608=$BM$85,"당첨",IF(Q608=$BQ$85,"당첨","낙첨")))))</f>
        <v>당첨</v>
      </c>
      <c r="S85" s="20">
        <v>68</v>
      </c>
      <c r="T85" s="751" t="s">
        <v>648</v>
      </c>
      <c r="U85" s="663"/>
      <c r="V85" s="664"/>
      <c r="W85" s="29">
        <v>2</v>
      </c>
      <c r="X85" s="29">
        <v>3</v>
      </c>
      <c r="Y85" s="29">
        <v>5</v>
      </c>
      <c r="Z85" s="29">
        <v>7</v>
      </c>
      <c r="AA85" s="29">
        <v>9</v>
      </c>
      <c r="AB85" s="29">
        <v>11</v>
      </c>
      <c r="AC85" s="29">
        <v>21</v>
      </c>
      <c r="AD85" s="29">
        <v>32</v>
      </c>
      <c r="AE85" s="29">
        <v>33</v>
      </c>
      <c r="AF85" s="29">
        <v>35</v>
      </c>
      <c r="AG85" s="29">
        <v>42</v>
      </c>
      <c r="AH85" s="117">
        <v>46</v>
      </c>
      <c r="AI85" s="117">
        <v>46</v>
      </c>
      <c r="AJ85" s="117">
        <v>46</v>
      </c>
      <c r="AK85" s="117">
        <v>46</v>
      </c>
      <c r="AL85" s="117">
        <v>46</v>
      </c>
      <c r="AM85" s="117">
        <v>46</v>
      </c>
      <c r="AN85" s="117">
        <v>46</v>
      </c>
      <c r="AO85" s="117">
        <v>46</v>
      </c>
      <c r="AP85" s="117">
        <v>46</v>
      </c>
      <c r="AQ85" s="117">
        <v>46</v>
      </c>
      <c r="AR85" s="117">
        <v>46</v>
      </c>
      <c r="AS85" s="117">
        <v>46</v>
      </c>
      <c r="AT85" s="117">
        <v>46</v>
      </c>
      <c r="AU85" s="117">
        <v>46</v>
      </c>
      <c r="AV85" s="117">
        <v>46</v>
      </c>
      <c r="AW85" s="117">
        <v>46</v>
      </c>
      <c r="AX85" s="117">
        <v>46</v>
      </c>
      <c r="AY85" s="117">
        <v>46</v>
      </c>
      <c r="AZ85" s="117">
        <v>46</v>
      </c>
      <c r="BA85" s="117">
        <v>46</v>
      </c>
      <c r="BB85" s="117">
        <v>46</v>
      </c>
      <c r="BC85" s="117">
        <v>46</v>
      </c>
      <c r="BD85" s="117">
        <v>46</v>
      </c>
      <c r="BE85" s="117">
        <v>46</v>
      </c>
      <c r="BF85" s="117">
        <v>46</v>
      </c>
      <c r="BG85" s="117">
        <v>46</v>
      </c>
      <c r="BH85" s="117">
        <v>46</v>
      </c>
      <c r="BI85" s="4"/>
      <c r="BJ85" s="4"/>
      <c r="BK85" s="4"/>
      <c r="BL85" s="4"/>
      <c r="BM85" s="63">
        <v>0</v>
      </c>
      <c r="BN85" s="63">
        <v>1</v>
      </c>
      <c r="BO85" s="63">
        <v>2</v>
      </c>
      <c r="BP85" s="63">
        <v>3</v>
      </c>
      <c r="BQ85" s="63">
        <v>4</v>
      </c>
      <c r="BR85"/>
      <c r="BS85"/>
      <c r="BT85"/>
      <c r="BU85"/>
      <c r="BV85"/>
      <c r="BW85"/>
      <c r="BX85"/>
      <c r="BY85"/>
      <c r="BZ85" s="56"/>
      <c r="CA85" s="56"/>
      <c r="CB85"/>
      <c r="CC85" s="56"/>
      <c r="CD85"/>
      <c r="CE85"/>
      <c r="CF85"/>
      <c r="CG85"/>
    </row>
    <row r="86" spans="1:85" ht="19.5" hidden="1" customHeight="1">
      <c r="A86" s="152" t="s">
        <v>206</v>
      </c>
      <c r="B86" s="183" t="s">
        <v>1215</v>
      </c>
      <c r="C86" s="86" t="str">
        <f t="shared" ref="C86:Q86" si="74">IF(C615=$BN$86,"당첨",IF(C615=$BO$86,"당첨",IF(C615=$BP$86,"당첨",IF(C615=$BM$86,"당첨","낙첨"))))</f>
        <v>당첨</v>
      </c>
      <c r="D86" s="86" t="str">
        <f t="shared" si="74"/>
        <v>당첨</v>
      </c>
      <c r="E86" s="86" t="str">
        <f t="shared" si="74"/>
        <v>당첨</v>
      </c>
      <c r="F86" s="86" t="str">
        <f t="shared" si="74"/>
        <v>당첨</v>
      </c>
      <c r="G86" s="86" t="str">
        <f t="shared" si="74"/>
        <v>당첨</v>
      </c>
      <c r="H86" s="86" t="str">
        <f t="shared" si="74"/>
        <v>당첨</v>
      </c>
      <c r="I86" s="86" t="str">
        <f t="shared" si="74"/>
        <v>당첨</v>
      </c>
      <c r="J86" s="86" t="str">
        <f t="shared" si="74"/>
        <v>당첨</v>
      </c>
      <c r="K86" s="86" t="str">
        <f t="shared" si="74"/>
        <v>당첨</v>
      </c>
      <c r="L86" s="86" t="str">
        <f t="shared" si="74"/>
        <v>당첨</v>
      </c>
      <c r="M86" s="86" t="str">
        <f t="shared" si="74"/>
        <v>당첨</v>
      </c>
      <c r="N86" s="86" t="str">
        <f t="shared" si="74"/>
        <v>당첨</v>
      </c>
      <c r="O86" s="86" t="str">
        <f t="shared" si="74"/>
        <v>당첨</v>
      </c>
      <c r="P86" s="86" t="str">
        <f t="shared" si="74"/>
        <v>당첨</v>
      </c>
      <c r="Q86" s="86" t="str">
        <f t="shared" si="74"/>
        <v>당첨</v>
      </c>
      <c r="S86" s="20">
        <v>69</v>
      </c>
      <c r="T86" s="751" t="s">
        <v>649</v>
      </c>
      <c r="U86" s="663"/>
      <c r="V86" s="664"/>
      <c r="W86" s="29">
        <v>1</v>
      </c>
      <c r="X86" s="29">
        <v>2</v>
      </c>
      <c r="Y86" s="29">
        <v>3</v>
      </c>
      <c r="Z86" s="29">
        <v>5</v>
      </c>
      <c r="AA86" s="29">
        <v>7</v>
      </c>
      <c r="AB86" s="29">
        <v>11</v>
      </c>
      <c r="AC86" s="29">
        <v>13</v>
      </c>
      <c r="AD86" s="29">
        <v>15</v>
      </c>
      <c r="AE86" s="29">
        <v>20</v>
      </c>
      <c r="AF86" s="29">
        <v>22</v>
      </c>
      <c r="AG86" s="29">
        <v>37</v>
      </c>
      <c r="AH86" s="29">
        <v>39</v>
      </c>
      <c r="AI86" s="29">
        <v>42</v>
      </c>
      <c r="AJ86" s="29">
        <v>43</v>
      </c>
      <c r="AK86" s="117">
        <v>46</v>
      </c>
      <c r="AL86" s="117">
        <v>46</v>
      </c>
      <c r="AM86" s="117">
        <v>46</v>
      </c>
      <c r="AN86" s="117">
        <v>46</v>
      </c>
      <c r="AO86" s="117">
        <v>46</v>
      </c>
      <c r="AP86" s="117">
        <v>46</v>
      </c>
      <c r="AQ86" s="117">
        <v>46</v>
      </c>
      <c r="AR86" s="117">
        <v>46</v>
      </c>
      <c r="AS86" s="117">
        <v>46</v>
      </c>
      <c r="AT86" s="117">
        <v>46</v>
      </c>
      <c r="AU86" s="117">
        <v>46</v>
      </c>
      <c r="AV86" s="117">
        <v>46</v>
      </c>
      <c r="AW86" s="117">
        <v>46</v>
      </c>
      <c r="AX86" s="117">
        <v>46</v>
      </c>
      <c r="AY86" s="117">
        <v>46</v>
      </c>
      <c r="AZ86" s="117">
        <v>46</v>
      </c>
      <c r="BA86" s="117">
        <v>46</v>
      </c>
      <c r="BB86" s="117">
        <v>46</v>
      </c>
      <c r="BC86" s="117">
        <v>46</v>
      </c>
      <c r="BD86" s="117">
        <v>46</v>
      </c>
      <c r="BE86" s="117">
        <v>46</v>
      </c>
      <c r="BF86" s="117">
        <v>46</v>
      </c>
      <c r="BG86" s="117">
        <v>46</v>
      </c>
      <c r="BH86" s="117">
        <v>46</v>
      </c>
      <c r="BI86" s="4"/>
      <c r="BJ86" s="4"/>
      <c r="BK86" s="4"/>
      <c r="BL86" s="4"/>
      <c r="BM86" s="63">
        <v>0</v>
      </c>
      <c r="BN86" s="63">
        <v>1</v>
      </c>
      <c r="BO86" s="63">
        <v>2</v>
      </c>
      <c r="BP86" s="63">
        <v>3</v>
      </c>
      <c r="BR86"/>
      <c r="BS86"/>
      <c r="BT86"/>
      <c r="BU86"/>
      <c r="BV86"/>
      <c r="BW86"/>
      <c r="BX86"/>
      <c r="BY86"/>
      <c r="BZ86" s="56"/>
      <c r="CA86" s="56"/>
      <c r="CB86"/>
      <c r="CC86" s="56"/>
      <c r="CD86"/>
      <c r="CE86"/>
      <c r="CF86"/>
      <c r="CG86"/>
    </row>
    <row r="87" spans="1:85" ht="19.5" hidden="1" customHeight="1">
      <c r="A87" s="152" t="s">
        <v>207</v>
      </c>
      <c r="B87" s="183" t="s">
        <v>1216</v>
      </c>
      <c r="C87" s="86" t="str">
        <f t="shared" ref="C87:Q87" si="75">IF(C622=$BN$87,"당첨",IF(C622=$BO$87,"당첨",IF(C622=$BP$87,"당첨",IF(C622=$BM$87,"당첨","낙첨"))))</f>
        <v>당첨</v>
      </c>
      <c r="D87" s="86" t="str">
        <f t="shared" si="75"/>
        <v>당첨</v>
      </c>
      <c r="E87" s="86" t="str">
        <f t="shared" si="75"/>
        <v>당첨</v>
      </c>
      <c r="F87" s="86" t="str">
        <f t="shared" si="75"/>
        <v>당첨</v>
      </c>
      <c r="G87" s="86" t="str">
        <f t="shared" si="75"/>
        <v>당첨</v>
      </c>
      <c r="H87" s="86" t="str">
        <f t="shared" si="75"/>
        <v>당첨</v>
      </c>
      <c r="I87" s="86" t="str">
        <f t="shared" si="75"/>
        <v>당첨</v>
      </c>
      <c r="J87" s="86" t="str">
        <f t="shared" si="75"/>
        <v>당첨</v>
      </c>
      <c r="K87" s="86" t="str">
        <f t="shared" si="75"/>
        <v>당첨</v>
      </c>
      <c r="L87" s="86" t="str">
        <f t="shared" si="75"/>
        <v>당첨</v>
      </c>
      <c r="M87" s="86" t="str">
        <f t="shared" si="75"/>
        <v>당첨</v>
      </c>
      <c r="N87" s="86" t="str">
        <f t="shared" si="75"/>
        <v>당첨</v>
      </c>
      <c r="O87" s="86" t="str">
        <f t="shared" si="75"/>
        <v>당첨</v>
      </c>
      <c r="P87" s="86" t="str">
        <f t="shared" si="75"/>
        <v>당첨</v>
      </c>
      <c r="Q87" s="86" t="str">
        <f t="shared" si="75"/>
        <v>당첨</v>
      </c>
      <c r="S87" s="20">
        <v>70</v>
      </c>
      <c r="T87" s="751" t="s">
        <v>650</v>
      </c>
      <c r="U87" s="663"/>
      <c r="V87" s="664"/>
      <c r="W87" s="29">
        <v>2</v>
      </c>
      <c r="X87" s="29">
        <v>4</v>
      </c>
      <c r="Y87" s="29">
        <v>5</v>
      </c>
      <c r="Z87" s="29">
        <v>7</v>
      </c>
      <c r="AA87" s="29">
        <v>8</v>
      </c>
      <c r="AB87" s="29">
        <v>12</v>
      </c>
      <c r="AC87" s="29">
        <v>14</v>
      </c>
      <c r="AD87" s="29">
        <v>16</v>
      </c>
      <c r="AE87" s="29">
        <v>18</v>
      </c>
      <c r="AF87" s="29">
        <v>20</v>
      </c>
      <c r="AG87" s="29">
        <v>26</v>
      </c>
      <c r="AH87" s="29">
        <v>32</v>
      </c>
      <c r="AI87" s="29">
        <v>34</v>
      </c>
      <c r="AJ87" s="117">
        <v>42</v>
      </c>
      <c r="AK87" s="117">
        <v>43</v>
      </c>
      <c r="AL87" s="117">
        <v>46</v>
      </c>
      <c r="AM87" s="117">
        <v>46</v>
      </c>
      <c r="AN87" s="117">
        <v>46</v>
      </c>
      <c r="AO87" s="117">
        <v>46</v>
      </c>
      <c r="AP87" s="117">
        <v>46</v>
      </c>
      <c r="AQ87" s="117">
        <v>46</v>
      </c>
      <c r="AR87" s="117">
        <v>46</v>
      </c>
      <c r="AS87" s="117">
        <v>46</v>
      </c>
      <c r="AT87" s="117">
        <v>46</v>
      </c>
      <c r="AU87" s="117">
        <v>46</v>
      </c>
      <c r="AV87" s="117">
        <v>46</v>
      </c>
      <c r="AW87" s="117">
        <v>46</v>
      </c>
      <c r="AX87" s="117">
        <v>46</v>
      </c>
      <c r="AY87" s="117">
        <v>46</v>
      </c>
      <c r="AZ87" s="117">
        <v>46</v>
      </c>
      <c r="BA87" s="117">
        <v>46</v>
      </c>
      <c r="BB87" s="117">
        <v>46</v>
      </c>
      <c r="BC87" s="117">
        <v>46</v>
      </c>
      <c r="BD87" s="117">
        <v>46</v>
      </c>
      <c r="BE87" s="117">
        <v>46</v>
      </c>
      <c r="BF87" s="117">
        <v>46</v>
      </c>
      <c r="BG87" s="117">
        <v>46</v>
      </c>
      <c r="BH87" s="117">
        <v>46</v>
      </c>
      <c r="BI87" s="4"/>
      <c r="BJ87" s="4"/>
      <c r="BK87" s="4"/>
      <c r="BL87" s="4"/>
      <c r="BM87" s="63">
        <v>0</v>
      </c>
      <c r="BN87" s="63">
        <v>1</v>
      </c>
      <c r="BO87" s="63">
        <v>2</v>
      </c>
      <c r="BP87" s="63">
        <v>3</v>
      </c>
      <c r="BQ87" s="1">
        <v>4</v>
      </c>
      <c r="BR87"/>
      <c r="BS87"/>
      <c r="BT87"/>
      <c r="BU87"/>
      <c r="BV87"/>
      <c r="BW87"/>
      <c r="BX87"/>
      <c r="BY87"/>
      <c r="BZ87" s="56"/>
      <c r="CA87" s="56"/>
      <c r="CB87"/>
      <c r="CC87" s="56"/>
      <c r="CD87"/>
      <c r="CE87"/>
      <c r="CF87"/>
      <c r="CG87"/>
    </row>
    <row r="88" spans="1:85" ht="19.5" hidden="1" customHeight="1">
      <c r="A88" s="152" t="s">
        <v>208</v>
      </c>
      <c r="B88" s="183" t="s">
        <v>1217</v>
      </c>
      <c r="C88" s="86" t="str">
        <f t="shared" ref="C88:P88" si="76">IF(C629=$BN$88,"당첨",IF(C629=$BO$88,"당첨",IF(C629=$BP$88,"당첨",IF(C629=$BM$88,"당첨",IF(C629=$BQ$88,"당첨","낙첨")))))</f>
        <v>당첨</v>
      </c>
      <c r="D88" s="86" t="str">
        <f t="shared" si="76"/>
        <v>당첨</v>
      </c>
      <c r="E88" s="86" t="str">
        <f t="shared" si="76"/>
        <v>당첨</v>
      </c>
      <c r="F88" s="86" t="str">
        <f t="shared" si="76"/>
        <v>당첨</v>
      </c>
      <c r="G88" s="86" t="str">
        <f t="shared" si="76"/>
        <v>당첨</v>
      </c>
      <c r="H88" s="86" t="str">
        <f t="shared" si="76"/>
        <v>당첨</v>
      </c>
      <c r="I88" s="86" t="str">
        <f t="shared" si="76"/>
        <v>당첨</v>
      </c>
      <c r="J88" s="86" t="str">
        <f t="shared" si="76"/>
        <v>당첨</v>
      </c>
      <c r="K88" s="86" t="str">
        <f t="shared" si="76"/>
        <v>당첨</v>
      </c>
      <c r="L88" s="86" t="str">
        <f t="shared" si="76"/>
        <v>당첨</v>
      </c>
      <c r="M88" s="86" t="str">
        <f t="shared" si="76"/>
        <v>당첨</v>
      </c>
      <c r="N88" s="86" t="str">
        <f t="shared" si="76"/>
        <v>당첨</v>
      </c>
      <c r="O88" s="86" t="str">
        <f t="shared" si="76"/>
        <v>당첨</v>
      </c>
      <c r="P88" s="86" t="str">
        <f t="shared" si="76"/>
        <v>당첨</v>
      </c>
      <c r="Q88" s="86" t="str">
        <f>IF(Q629=$BN$88,"당첨",IF(Q629=$BO$88,"당첨",IF(Q629=$BP$88,"당첨",IF(Q629=$BM$88,"당첨",IF(Q629=$BQ$88,"당첨","낙첨")))))</f>
        <v>당첨</v>
      </c>
      <c r="S88" s="20">
        <v>71</v>
      </c>
      <c r="T88" s="751" t="s">
        <v>651</v>
      </c>
      <c r="U88" s="663"/>
      <c r="V88" s="664"/>
      <c r="W88" s="29">
        <v>1</v>
      </c>
      <c r="X88" s="29">
        <v>3</v>
      </c>
      <c r="Y88" s="29">
        <v>4</v>
      </c>
      <c r="Z88" s="29">
        <v>5</v>
      </c>
      <c r="AA88" s="29">
        <v>9</v>
      </c>
      <c r="AB88" s="29">
        <v>10</v>
      </c>
      <c r="AC88" s="29">
        <v>16</v>
      </c>
      <c r="AD88" s="29">
        <v>17</v>
      </c>
      <c r="AE88" s="29">
        <v>22</v>
      </c>
      <c r="AF88" s="29">
        <v>31</v>
      </c>
      <c r="AG88" s="29">
        <v>33</v>
      </c>
      <c r="AH88" s="29">
        <v>34</v>
      </c>
      <c r="AI88" s="29">
        <v>37</v>
      </c>
      <c r="AJ88" s="117">
        <v>42</v>
      </c>
      <c r="AK88" s="117">
        <v>46</v>
      </c>
      <c r="AL88" s="117">
        <v>46</v>
      </c>
      <c r="AM88" s="117">
        <v>46</v>
      </c>
      <c r="AN88" s="117">
        <v>46</v>
      </c>
      <c r="AO88" s="117">
        <v>46</v>
      </c>
      <c r="AP88" s="117">
        <v>46</v>
      </c>
      <c r="AQ88" s="117">
        <v>46</v>
      </c>
      <c r="AR88" s="117">
        <v>46</v>
      </c>
      <c r="AS88" s="117">
        <v>46</v>
      </c>
      <c r="AT88" s="117">
        <v>46</v>
      </c>
      <c r="AU88" s="117">
        <v>46</v>
      </c>
      <c r="AV88" s="117">
        <v>46</v>
      </c>
      <c r="AW88" s="117">
        <v>46</v>
      </c>
      <c r="AX88" s="117">
        <v>46</v>
      </c>
      <c r="AY88" s="117">
        <v>46</v>
      </c>
      <c r="AZ88" s="117">
        <v>46</v>
      </c>
      <c r="BA88" s="117">
        <v>46</v>
      </c>
      <c r="BB88" s="117">
        <v>46</v>
      </c>
      <c r="BC88" s="117">
        <v>46</v>
      </c>
      <c r="BD88" s="117">
        <v>46</v>
      </c>
      <c r="BE88" s="117">
        <v>46</v>
      </c>
      <c r="BF88" s="117">
        <v>46</v>
      </c>
      <c r="BG88" s="117">
        <v>46</v>
      </c>
      <c r="BH88" s="117">
        <v>46</v>
      </c>
      <c r="BI88" s="4"/>
      <c r="BJ88" s="4"/>
      <c r="BK88" s="4"/>
      <c r="BL88" s="4"/>
      <c r="BM88" s="63">
        <v>0</v>
      </c>
      <c r="BN88" s="63">
        <v>1</v>
      </c>
      <c r="BO88" s="63">
        <v>2</v>
      </c>
      <c r="BP88" s="63">
        <v>3</v>
      </c>
      <c r="BQ88" s="63">
        <v>4</v>
      </c>
      <c r="BR88"/>
      <c r="BS88"/>
      <c r="BT88"/>
      <c r="BU88"/>
      <c r="BV88"/>
      <c r="BW88"/>
      <c r="BX88"/>
      <c r="BY88"/>
      <c r="BZ88" s="56"/>
      <c r="CA88" s="56"/>
      <c r="CB88"/>
      <c r="CC88" s="56"/>
      <c r="CD88"/>
      <c r="CE88"/>
      <c r="CF88"/>
      <c r="CG88"/>
    </row>
    <row r="89" spans="1:85" ht="19.5" hidden="1" customHeight="1">
      <c r="A89" s="152" t="s">
        <v>209</v>
      </c>
      <c r="B89" s="183" t="s">
        <v>1218</v>
      </c>
      <c r="C89" s="86" t="str">
        <f t="shared" ref="C89:Q89" si="77">IF(C636=$BN$89,"당첨",IF(C636=$BO$89,"당첨",IF(C636=$BP$89,"당첨",IF(C636=$BM$89,"당첨","낙첨"))))</f>
        <v>당첨</v>
      </c>
      <c r="D89" s="86" t="str">
        <f t="shared" si="77"/>
        <v>당첨</v>
      </c>
      <c r="E89" s="86" t="str">
        <f t="shared" si="77"/>
        <v>당첨</v>
      </c>
      <c r="F89" s="86" t="str">
        <f t="shared" si="77"/>
        <v>당첨</v>
      </c>
      <c r="G89" s="86" t="str">
        <f t="shared" si="77"/>
        <v>당첨</v>
      </c>
      <c r="H89" s="86" t="str">
        <f t="shared" si="77"/>
        <v>당첨</v>
      </c>
      <c r="I89" s="86" t="str">
        <f t="shared" si="77"/>
        <v>당첨</v>
      </c>
      <c r="J89" s="86" t="str">
        <f t="shared" si="77"/>
        <v>당첨</v>
      </c>
      <c r="K89" s="86" t="str">
        <f t="shared" si="77"/>
        <v>당첨</v>
      </c>
      <c r="L89" s="86" t="str">
        <f t="shared" si="77"/>
        <v>당첨</v>
      </c>
      <c r="M89" s="86" t="str">
        <f t="shared" si="77"/>
        <v>당첨</v>
      </c>
      <c r="N89" s="86" t="str">
        <f t="shared" si="77"/>
        <v>당첨</v>
      </c>
      <c r="O89" s="86" t="str">
        <f t="shared" si="77"/>
        <v>당첨</v>
      </c>
      <c r="P89" s="86" t="str">
        <f t="shared" si="77"/>
        <v>당첨</v>
      </c>
      <c r="Q89" s="86" t="str">
        <f t="shared" si="77"/>
        <v>당첨</v>
      </c>
      <c r="S89" s="20">
        <v>72</v>
      </c>
      <c r="T89" s="751" t="s">
        <v>652</v>
      </c>
      <c r="U89" s="663"/>
      <c r="V89" s="664"/>
      <c r="W89" s="29">
        <v>1</v>
      </c>
      <c r="X89" s="29">
        <v>2</v>
      </c>
      <c r="Y89" s="29">
        <v>3</v>
      </c>
      <c r="Z89" s="29">
        <v>4</v>
      </c>
      <c r="AA89" s="29">
        <v>6</v>
      </c>
      <c r="AB89" s="29">
        <v>9</v>
      </c>
      <c r="AC89" s="29">
        <v>10</v>
      </c>
      <c r="AD89" s="29">
        <v>11</v>
      </c>
      <c r="AE89" s="29">
        <v>13</v>
      </c>
      <c r="AF89" s="29">
        <v>15</v>
      </c>
      <c r="AG89" s="29">
        <v>25</v>
      </c>
      <c r="AH89" s="29">
        <v>28</v>
      </c>
      <c r="AI89" s="29">
        <v>35</v>
      </c>
      <c r="AJ89" s="29">
        <v>41</v>
      </c>
      <c r="AK89" s="117">
        <v>46</v>
      </c>
      <c r="AL89" s="117">
        <v>46</v>
      </c>
      <c r="AM89" s="117">
        <v>46</v>
      </c>
      <c r="AN89" s="117">
        <v>46</v>
      </c>
      <c r="AO89" s="117">
        <v>46</v>
      </c>
      <c r="AP89" s="117">
        <v>46</v>
      </c>
      <c r="AQ89" s="117">
        <v>46</v>
      </c>
      <c r="AR89" s="117">
        <v>46</v>
      </c>
      <c r="AS89" s="117">
        <v>46</v>
      </c>
      <c r="AT89" s="117">
        <v>46</v>
      </c>
      <c r="AU89" s="117">
        <v>46</v>
      </c>
      <c r="AV89" s="117">
        <v>46</v>
      </c>
      <c r="AW89" s="117">
        <v>46</v>
      </c>
      <c r="AX89" s="117">
        <v>46</v>
      </c>
      <c r="AY89" s="117">
        <v>46</v>
      </c>
      <c r="AZ89" s="117">
        <v>46</v>
      </c>
      <c r="BA89" s="117">
        <v>46</v>
      </c>
      <c r="BB89" s="117">
        <v>46</v>
      </c>
      <c r="BC89" s="117">
        <v>46</v>
      </c>
      <c r="BD89" s="117">
        <v>46</v>
      </c>
      <c r="BE89" s="117">
        <v>46</v>
      </c>
      <c r="BF89" s="117">
        <v>46</v>
      </c>
      <c r="BG89" s="117">
        <v>46</v>
      </c>
      <c r="BH89" s="117">
        <v>46</v>
      </c>
      <c r="BI89" s="4"/>
      <c r="BJ89" s="4"/>
      <c r="BK89" s="4"/>
      <c r="BL89" s="4"/>
      <c r="BM89" s="63">
        <v>0</v>
      </c>
      <c r="BN89" s="63">
        <v>1</v>
      </c>
      <c r="BO89" s="63">
        <v>2</v>
      </c>
      <c r="BP89" s="63">
        <v>3</v>
      </c>
      <c r="BQ89" s="1">
        <v>4</v>
      </c>
      <c r="BR89"/>
      <c r="BS89"/>
      <c r="BT89"/>
      <c r="BU89"/>
      <c r="BV89"/>
      <c r="BW89"/>
      <c r="BX89"/>
      <c r="BY89"/>
      <c r="BZ89" s="56"/>
      <c r="CA89" s="56"/>
      <c r="CB89"/>
      <c r="CC89" s="56"/>
      <c r="CD89"/>
      <c r="CE89"/>
      <c r="CF89"/>
      <c r="CG89"/>
    </row>
    <row r="90" spans="1:85" ht="19.5" hidden="1" customHeight="1">
      <c r="A90" s="152" t="s">
        <v>210</v>
      </c>
      <c r="B90" s="183" t="s">
        <v>1219</v>
      </c>
      <c r="C90" s="86" t="str">
        <f t="shared" ref="C90:P90" si="78">IF(C643=$BN$90,"당첨",IF(C643=$BO$90,"당첨",IF(C643=$BP$90,"당첨",IF(C643=$BM$90,"당첨",IF(C643=$BQ$90,"당첨","낙첨")))))</f>
        <v>당첨</v>
      </c>
      <c r="D90" s="86" t="str">
        <f t="shared" si="78"/>
        <v>당첨</v>
      </c>
      <c r="E90" s="86" t="str">
        <f t="shared" si="78"/>
        <v>당첨</v>
      </c>
      <c r="F90" s="86" t="str">
        <f t="shared" si="78"/>
        <v>당첨</v>
      </c>
      <c r="G90" s="86" t="str">
        <f t="shared" si="78"/>
        <v>당첨</v>
      </c>
      <c r="H90" s="86" t="str">
        <f t="shared" si="78"/>
        <v>당첨</v>
      </c>
      <c r="I90" s="86" t="str">
        <f t="shared" si="78"/>
        <v>당첨</v>
      </c>
      <c r="J90" s="86" t="str">
        <f t="shared" si="78"/>
        <v>당첨</v>
      </c>
      <c r="K90" s="86" t="str">
        <f t="shared" si="78"/>
        <v>당첨</v>
      </c>
      <c r="L90" s="86" t="str">
        <f t="shared" si="78"/>
        <v>당첨</v>
      </c>
      <c r="M90" s="86" t="str">
        <f t="shared" si="78"/>
        <v>당첨</v>
      </c>
      <c r="N90" s="86" t="str">
        <f t="shared" si="78"/>
        <v>당첨</v>
      </c>
      <c r="O90" s="86" t="str">
        <f t="shared" si="78"/>
        <v>당첨</v>
      </c>
      <c r="P90" s="86" t="str">
        <f t="shared" si="78"/>
        <v>당첨</v>
      </c>
      <c r="Q90" s="86" t="str">
        <f>IF(Q643=$BN$90,"당첨",IF(Q643=$BO$90,"당첨",IF(Q643=$BP$90,"당첨",IF(Q643=$BM$90,"당첨",IF(Q643=$BQ$90,"당첨","낙첨")))))</f>
        <v>당첨</v>
      </c>
      <c r="S90" s="20">
        <v>73</v>
      </c>
      <c r="T90" s="751" t="s">
        <v>653</v>
      </c>
      <c r="U90" s="663"/>
      <c r="V90" s="664"/>
      <c r="W90" s="29">
        <v>1</v>
      </c>
      <c r="X90" s="29">
        <v>2</v>
      </c>
      <c r="Y90" s="29">
        <v>3</v>
      </c>
      <c r="Z90" s="29">
        <v>6</v>
      </c>
      <c r="AA90" s="29">
        <v>8</v>
      </c>
      <c r="AB90" s="29">
        <v>10</v>
      </c>
      <c r="AC90" s="29">
        <v>12</v>
      </c>
      <c r="AD90" s="29">
        <v>20</v>
      </c>
      <c r="AE90" s="29">
        <v>28</v>
      </c>
      <c r="AF90" s="29">
        <v>30</v>
      </c>
      <c r="AG90" s="29">
        <v>33</v>
      </c>
      <c r="AH90" s="29">
        <v>34</v>
      </c>
      <c r="AI90" s="29">
        <v>37</v>
      </c>
      <c r="AJ90" s="29">
        <v>43</v>
      </c>
      <c r="AK90" s="117">
        <v>45</v>
      </c>
      <c r="AL90" s="117">
        <v>46</v>
      </c>
      <c r="AM90" s="117">
        <v>46</v>
      </c>
      <c r="AN90" s="117">
        <v>46</v>
      </c>
      <c r="AO90" s="117">
        <v>46</v>
      </c>
      <c r="AP90" s="117">
        <v>46</v>
      </c>
      <c r="AQ90" s="117">
        <v>46</v>
      </c>
      <c r="AR90" s="117">
        <v>46</v>
      </c>
      <c r="AS90" s="117">
        <v>46</v>
      </c>
      <c r="AT90" s="117">
        <v>46</v>
      </c>
      <c r="AU90" s="117">
        <v>46</v>
      </c>
      <c r="AV90" s="117">
        <v>46</v>
      </c>
      <c r="AW90" s="117">
        <v>46</v>
      </c>
      <c r="AX90" s="117">
        <v>46</v>
      </c>
      <c r="AY90" s="117">
        <v>46</v>
      </c>
      <c r="AZ90" s="117">
        <v>46</v>
      </c>
      <c r="BA90" s="117">
        <v>46</v>
      </c>
      <c r="BB90" s="117">
        <v>46</v>
      </c>
      <c r="BC90" s="117">
        <v>46</v>
      </c>
      <c r="BD90" s="117">
        <v>46</v>
      </c>
      <c r="BE90" s="117">
        <v>46</v>
      </c>
      <c r="BF90" s="117">
        <v>46</v>
      </c>
      <c r="BG90" s="117">
        <v>46</v>
      </c>
      <c r="BH90" s="117">
        <v>46</v>
      </c>
      <c r="BI90" s="4"/>
      <c r="BJ90" s="4"/>
      <c r="BK90" s="4"/>
      <c r="BL90" s="4"/>
      <c r="BM90" s="63">
        <v>0</v>
      </c>
      <c r="BN90" s="63">
        <v>1</v>
      </c>
      <c r="BO90" s="63">
        <v>2</v>
      </c>
      <c r="BP90" s="63">
        <v>3</v>
      </c>
      <c r="BQ90" s="63">
        <v>4</v>
      </c>
      <c r="BR90"/>
      <c r="BS90"/>
      <c r="BT90"/>
      <c r="BU90"/>
      <c r="BV90"/>
      <c r="BW90"/>
      <c r="BX90"/>
      <c r="BY90"/>
      <c r="BZ90" s="56"/>
      <c r="CA90" s="56"/>
      <c r="CB90"/>
      <c r="CC90" s="56"/>
      <c r="CD90"/>
      <c r="CE90"/>
      <c r="CF90"/>
      <c r="CG90"/>
    </row>
    <row r="91" spans="1:85" ht="19.5" hidden="1" customHeight="1">
      <c r="A91" s="152" t="s">
        <v>211</v>
      </c>
      <c r="B91" s="183" t="s">
        <v>1220</v>
      </c>
      <c r="C91" s="86" t="str">
        <f t="shared" ref="C91:P91" si="79">IF(C650=$BN$91,"당첨",IF(C650=$BO$91,"당첨",IF(C650=$BP$91,"당첨",IF(C650=$BM$91,"당첨",IF(C650=$BQ$91,"당첨","낙첨")))))</f>
        <v>당첨</v>
      </c>
      <c r="D91" s="86" t="str">
        <f t="shared" si="79"/>
        <v>당첨</v>
      </c>
      <c r="E91" s="86" t="str">
        <f t="shared" si="79"/>
        <v>당첨</v>
      </c>
      <c r="F91" s="86" t="str">
        <f t="shared" si="79"/>
        <v>당첨</v>
      </c>
      <c r="G91" s="86" t="str">
        <f t="shared" si="79"/>
        <v>당첨</v>
      </c>
      <c r="H91" s="86" t="str">
        <f t="shared" si="79"/>
        <v>당첨</v>
      </c>
      <c r="I91" s="86" t="str">
        <f t="shared" si="79"/>
        <v>당첨</v>
      </c>
      <c r="J91" s="86" t="str">
        <f t="shared" si="79"/>
        <v>당첨</v>
      </c>
      <c r="K91" s="86" t="str">
        <f t="shared" si="79"/>
        <v>당첨</v>
      </c>
      <c r="L91" s="86" t="str">
        <f t="shared" si="79"/>
        <v>당첨</v>
      </c>
      <c r="M91" s="86" t="str">
        <f t="shared" si="79"/>
        <v>당첨</v>
      </c>
      <c r="N91" s="86" t="str">
        <f t="shared" si="79"/>
        <v>당첨</v>
      </c>
      <c r="O91" s="86" t="str">
        <f t="shared" si="79"/>
        <v>당첨</v>
      </c>
      <c r="P91" s="86" t="str">
        <f t="shared" si="79"/>
        <v>당첨</v>
      </c>
      <c r="Q91" s="86" t="str">
        <f>IF(Q650=$BN$91,"당첨",IF(Q650=$BO$91,"당첨",IF(Q650=$BP$91,"당첨",IF(Q650=$BM$91,"당첨",IF(Q650=$BQ$91,"당첨","낙첨")))))</f>
        <v>당첨</v>
      </c>
      <c r="S91" s="20">
        <v>74</v>
      </c>
      <c r="T91" s="751" t="s">
        <v>654</v>
      </c>
      <c r="U91" s="663"/>
      <c r="V91" s="664"/>
      <c r="W91" s="29">
        <v>1</v>
      </c>
      <c r="X91" s="29">
        <v>2</v>
      </c>
      <c r="Y91" s="29">
        <v>3</v>
      </c>
      <c r="Z91" s="29">
        <v>6</v>
      </c>
      <c r="AA91" s="29">
        <v>14</v>
      </c>
      <c r="AB91" s="29">
        <v>15</v>
      </c>
      <c r="AC91" s="29">
        <v>16</v>
      </c>
      <c r="AD91" s="29">
        <v>18</v>
      </c>
      <c r="AE91" s="29">
        <v>19</v>
      </c>
      <c r="AF91" s="29">
        <v>25</v>
      </c>
      <c r="AG91" s="29">
        <v>33</v>
      </c>
      <c r="AH91" s="29">
        <v>41</v>
      </c>
      <c r="AI91" s="29">
        <v>42</v>
      </c>
      <c r="AJ91" s="29">
        <v>43</v>
      </c>
      <c r="AK91" s="117">
        <v>44</v>
      </c>
      <c r="AL91" s="117">
        <v>46</v>
      </c>
      <c r="AM91" s="117">
        <v>46</v>
      </c>
      <c r="AN91" s="117">
        <v>46</v>
      </c>
      <c r="AO91" s="117">
        <v>46</v>
      </c>
      <c r="AP91" s="117">
        <v>46</v>
      </c>
      <c r="AQ91" s="117">
        <v>46</v>
      </c>
      <c r="AR91" s="117">
        <v>46</v>
      </c>
      <c r="AS91" s="117">
        <v>46</v>
      </c>
      <c r="AT91" s="117">
        <v>46</v>
      </c>
      <c r="AU91" s="117">
        <v>46</v>
      </c>
      <c r="AV91" s="117">
        <v>46</v>
      </c>
      <c r="AW91" s="117">
        <v>46</v>
      </c>
      <c r="AX91" s="117">
        <v>46</v>
      </c>
      <c r="AY91" s="117">
        <v>46</v>
      </c>
      <c r="AZ91" s="117">
        <v>46</v>
      </c>
      <c r="BA91" s="117">
        <v>46</v>
      </c>
      <c r="BB91" s="117">
        <v>46</v>
      </c>
      <c r="BC91" s="117">
        <v>46</v>
      </c>
      <c r="BD91" s="117">
        <v>46</v>
      </c>
      <c r="BE91" s="117">
        <v>46</v>
      </c>
      <c r="BF91" s="117">
        <v>46</v>
      </c>
      <c r="BG91" s="117">
        <v>46</v>
      </c>
      <c r="BH91" s="117">
        <v>46</v>
      </c>
      <c r="BI91" s="4"/>
      <c r="BJ91" s="4"/>
      <c r="BK91" s="4"/>
      <c r="BL91" s="4"/>
      <c r="BM91" s="63">
        <v>0</v>
      </c>
      <c r="BN91" s="63">
        <v>1</v>
      </c>
      <c r="BO91" s="63">
        <v>2</v>
      </c>
      <c r="BP91" s="63">
        <v>3</v>
      </c>
      <c r="BQ91" s="63">
        <v>4</v>
      </c>
      <c r="BR91"/>
      <c r="BS91"/>
      <c r="BT91"/>
      <c r="BU91"/>
      <c r="BV91"/>
      <c r="BW91"/>
      <c r="BX91"/>
      <c r="BY91"/>
      <c r="BZ91" s="56"/>
      <c r="CA91" s="56"/>
      <c r="CB91"/>
      <c r="CC91" s="56"/>
      <c r="CD91"/>
      <c r="CE91"/>
      <c r="CF91"/>
      <c r="CG91"/>
    </row>
    <row r="92" spans="1:85" ht="19.5" hidden="1" customHeight="1">
      <c r="A92" s="152" t="s">
        <v>212</v>
      </c>
      <c r="B92" s="183" t="s">
        <v>1221</v>
      </c>
      <c r="C92" s="86" t="str">
        <f t="shared" ref="C92:P92" si="80">IF(C657=$BN$92,"당첨",IF(C657=$BO$92,"당첨",IF(C657=$BP$92,"당첨",IF(C657=$BM$92,"당첨",IF(C657=$BQ$92,"당첨","낙첨")))))</f>
        <v>당첨</v>
      </c>
      <c r="D92" s="86" t="str">
        <f t="shared" si="80"/>
        <v>당첨</v>
      </c>
      <c r="E92" s="86" t="str">
        <f t="shared" si="80"/>
        <v>당첨</v>
      </c>
      <c r="F92" s="86" t="str">
        <f t="shared" si="80"/>
        <v>당첨</v>
      </c>
      <c r="G92" s="86" t="str">
        <f t="shared" si="80"/>
        <v>당첨</v>
      </c>
      <c r="H92" s="86" t="str">
        <f t="shared" si="80"/>
        <v>당첨</v>
      </c>
      <c r="I92" s="86" t="str">
        <f t="shared" si="80"/>
        <v>당첨</v>
      </c>
      <c r="J92" s="86" t="str">
        <f t="shared" si="80"/>
        <v>당첨</v>
      </c>
      <c r="K92" s="86" t="str">
        <f t="shared" si="80"/>
        <v>당첨</v>
      </c>
      <c r="L92" s="86" t="str">
        <f t="shared" si="80"/>
        <v>당첨</v>
      </c>
      <c r="M92" s="86" t="str">
        <f t="shared" si="80"/>
        <v>당첨</v>
      </c>
      <c r="N92" s="86" t="str">
        <f t="shared" si="80"/>
        <v>당첨</v>
      </c>
      <c r="O92" s="86" t="str">
        <f t="shared" si="80"/>
        <v>당첨</v>
      </c>
      <c r="P92" s="86" t="str">
        <f t="shared" si="80"/>
        <v>당첨</v>
      </c>
      <c r="Q92" s="86" t="str">
        <f>IF(Q657=$BN$92,"당첨",IF(Q657=$BO$92,"당첨",IF(Q657=$BP$92,"당첨",IF(Q657=$BM$92,"당첨",IF(Q657=$BQ$92,"당첨","낙첨")))))</f>
        <v>당첨</v>
      </c>
      <c r="S92" s="20">
        <v>75</v>
      </c>
      <c r="T92" s="751" t="s">
        <v>655</v>
      </c>
      <c r="U92" s="663"/>
      <c r="V92" s="664"/>
      <c r="W92" s="29">
        <v>1</v>
      </c>
      <c r="X92" s="29">
        <v>2</v>
      </c>
      <c r="Y92" s="29">
        <v>3</v>
      </c>
      <c r="Z92" s="29">
        <v>4</v>
      </c>
      <c r="AA92" s="29">
        <v>5</v>
      </c>
      <c r="AB92" s="29">
        <v>8</v>
      </c>
      <c r="AC92" s="29">
        <v>14</v>
      </c>
      <c r="AD92" s="29">
        <v>16</v>
      </c>
      <c r="AE92" s="29">
        <v>17</v>
      </c>
      <c r="AF92" s="29">
        <v>20</v>
      </c>
      <c r="AG92" s="29">
        <v>29</v>
      </c>
      <c r="AH92" s="29">
        <v>34</v>
      </c>
      <c r="AI92" s="117">
        <v>35</v>
      </c>
      <c r="AJ92" s="117">
        <v>43</v>
      </c>
      <c r="AK92" s="117">
        <v>46</v>
      </c>
      <c r="AL92" s="117">
        <v>46</v>
      </c>
      <c r="AM92" s="117">
        <v>46</v>
      </c>
      <c r="AN92" s="117">
        <v>46</v>
      </c>
      <c r="AO92" s="117">
        <v>46</v>
      </c>
      <c r="AP92" s="117">
        <v>46</v>
      </c>
      <c r="AQ92" s="117">
        <v>46</v>
      </c>
      <c r="AR92" s="117">
        <v>46</v>
      </c>
      <c r="AS92" s="117">
        <v>46</v>
      </c>
      <c r="AT92" s="117">
        <v>46</v>
      </c>
      <c r="AU92" s="117">
        <v>46</v>
      </c>
      <c r="AV92" s="117">
        <v>46</v>
      </c>
      <c r="AW92" s="117">
        <v>46</v>
      </c>
      <c r="AX92" s="117">
        <v>46</v>
      </c>
      <c r="AY92" s="117">
        <v>46</v>
      </c>
      <c r="AZ92" s="117">
        <v>46</v>
      </c>
      <c r="BA92" s="117">
        <v>46</v>
      </c>
      <c r="BB92" s="117">
        <v>46</v>
      </c>
      <c r="BC92" s="117">
        <v>46</v>
      </c>
      <c r="BD92" s="117">
        <v>46</v>
      </c>
      <c r="BE92" s="117">
        <v>46</v>
      </c>
      <c r="BF92" s="117">
        <v>46</v>
      </c>
      <c r="BG92" s="117">
        <v>46</v>
      </c>
      <c r="BH92" s="117">
        <v>46</v>
      </c>
      <c r="BI92" s="4"/>
      <c r="BJ92" s="4"/>
      <c r="BK92" s="4"/>
      <c r="BL92" s="4"/>
      <c r="BM92" s="63">
        <v>0</v>
      </c>
      <c r="BN92" s="63">
        <v>1</v>
      </c>
      <c r="BO92" s="63">
        <v>2</v>
      </c>
      <c r="BP92" s="63">
        <v>3</v>
      </c>
      <c r="BQ92" s="63">
        <v>4</v>
      </c>
      <c r="BR92"/>
      <c r="BS92"/>
      <c r="BT92"/>
      <c r="BU92"/>
      <c r="BV92"/>
      <c r="BW92"/>
      <c r="BX92"/>
      <c r="BY92"/>
      <c r="BZ92" s="56"/>
      <c r="CA92" s="56"/>
      <c r="CB92"/>
      <c r="CC92" s="56"/>
      <c r="CD92"/>
      <c r="CE92"/>
      <c r="CF92"/>
      <c r="CG92"/>
    </row>
    <row r="93" spans="1:85" ht="19.5" hidden="1" customHeight="1">
      <c r="A93" s="152" t="s">
        <v>213</v>
      </c>
      <c r="B93" s="183" t="s">
        <v>1230</v>
      </c>
      <c r="C93" s="86" t="str">
        <f t="shared" ref="C93:Q93" si="81">IF(C664=$BN$93,"당첨",IF(C664=$BO$93,"당첨",IF(C664=$BP$93,"당첨",IF(C664=$BM$93,"당첨","낙첨"))))</f>
        <v>당첨</v>
      </c>
      <c r="D93" s="86" t="str">
        <f t="shared" si="81"/>
        <v>당첨</v>
      </c>
      <c r="E93" s="86" t="str">
        <f t="shared" si="81"/>
        <v>당첨</v>
      </c>
      <c r="F93" s="86" t="str">
        <f t="shared" si="81"/>
        <v>당첨</v>
      </c>
      <c r="G93" s="86" t="str">
        <f t="shared" si="81"/>
        <v>당첨</v>
      </c>
      <c r="H93" s="86" t="str">
        <f t="shared" si="81"/>
        <v>당첨</v>
      </c>
      <c r="I93" s="86" t="str">
        <f t="shared" si="81"/>
        <v>당첨</v>
      </c>
      <c r="J93" s="86" t="str">
        <f t="shared" si="81"/>
        <v>당첨</v>
      </c>
      <c r="K93" s="86" t="str">
        <f t="shared" si="81"/>
        <v>당첨</v>
      </c>
      <c r="L93" s="86" t="str">
        <f t="shared" si="81"/>
        <v>당첨</v>
      </c>
      <c r="M93" s="86" t="str">
        <f t="shared" si="81"/>
        <v>당첨</v>
      </c>
      <c r="N93" s="86" t="str">
        <f t="shared" si="81"/>
        <v>당첨</v>
      </c>
      <c r="O93" s="86" t="str">
        <f t="shared" si="81"/>
        <v>당첨</v>
      </c>
      <c r="P93" s="86" t="str">
        <f t="shared" si="81"/>
        <v>당첨</v>
      </c>
      <c r="Q93" s="86" t="str">
        <f t="shared" si="81"/>
        <v>당첨</v>
      </c>
      <c r="S93" s="20">
        <v>76</v>
      </c>
      <c r="T93" s="751" t="s">
        <v>656</v>
      </c>
      <c r="U93" s="663"/>
      <c r="V93" s="664"/>
      <c r="W93" s="29">
        <v>1</v>
      </c>
      <c r="X93" s="29">
        <v>3</v>
      </c>
      <c r="Y93" s="29">
        <v>4</v>
      </c>
      <c r="Z93" s="29">
        <v>5</v>
      </c>
      <c r="AA93" s="29">
        <v>8</v>
      </c>
      <c r="AB93" s="29">
        <v>10</v>
      </c>
      <c r="AC93" s="29">
        <v>13</v>
      </c>
      <c r="AD93" s="29">
        <v>14</v>
      </c>
      <c r="AE93" s="29">
        <v>15</v>
      </c>
      <c r="AF93" s="29">
        <v>18</v>
      </c>
      <c r="AG93" s="29">
        <v>33</v>
      </c>
      <c r="AH93" s="29">
        <v>37</v>
      </c>
      <c r="AI93" s="29">
        <v>44</v>
      </c>
      <c r="AJ93" s="29">
        <v>45</v>
      </c>
      <c r="AK93" s="117">
        <v>46</v>
      </c>
      <c r="AL93" s="117">
        <v>46</v>
      </c>
      <c r="AM93" s="117">
        <v>46</v>
      </c>
      <c r="AN93" s="117">
        <v>46</v>
      </c>
      <c r="AO93" s="117">
        <v>46</v>
      </c>
      <c r="AP93" s="117">
        <v>46</v>
      </c>
      <c r="AQ93" s="117">
        <v>46</v>
      </c>
      <c r="AR93" s="117">
        <v>46</v>
      </c>
      <c r="AS93" s="117">
        <v>46</v>
      </c>
      <c r="AT93" s="117">
        <v>46</v>
      </c>
      <c r="AU93" s="117">
        <v>46</v>
      </c>
      <c r="AV93" s="117">
        <v>46</v>
      </c>
      <c r="AW93" s="117">
        <v>46</v>
      </c>
      <c r="AX93" s="117">
        <v>46</v>
      </c>
      <c r="AY93" s="117">
        <v>46</v>
      </c>
      <c r="AZ93" s="117">
        <v>46</v>
      </c>
      <c r="BA93" s="117">
        <v>46</v>
      </c>
      <c r="BB93" s="117">
        <v>46</v>
      </c>
      <c r="BC93" s="117">
        <v>46</v>
      </c>
      <c r="BD93" s="117">
        <v>46</v>
      </c>
      <c r="BE93" s="117">
        <v>46</v>
      </c>
      <c r="BF93" s="117">
        <v>46</v>
      </c>
      <c r="BG93" s="117">
        <v>46</v>
      </c>
      <c r="BH93" s="117">
        <v>46</v>
      </c>
      <c r="BI93" s="4"/>
      <c r="BJ93" s="4"/>
      <c r="BK93" s="4"/>
      <c r="BL93" s="4"/>
      <c r="BM93" s="63">
        <v>0</v>
      </c>
      <c r="BN93" s="63">
        <v>1</v>
      </c>
      <c r="BO93" s="63">
        <v>2</v>
      </c>
      <c r="BP93" s="63">
        <v>3</v>
      </c>
      <c r="BR93"/>
      <c r="BS93"/>
      <c r="BT93"/>
      <c r="BU93"/>
      <c r="BV93"/>
      <c r="BW93"/>
      <c r="BX93"/>
      <c r="BY93"/>
      <c r="BZ93" s="56"/>
      <c r="CA93" s="56"/>
      <c r="CB93"/>
      <c r="CC93" s="56"/>
      <c r="CD93"/>
      <c r="CE93"/>
      <c r="CF93"/>
      <c r="CG93"/>
    </row>
    <row r="94" spans="1:85" ht="19.5" hidden="1" customHeight="1">
      <c r="A94" s="152" t="s">
        <v>214</v>
      </c>
      <c r="B94" s="183" t="s">
        <v>1222</v>
      </c>
      <c r="C94" s="86" t="str">
        <f t="shared" ref="C94:P94" si="82">IF(C671=$BN$94,"당첨",IF(C671=$BO$94,"당첨",IF(C671=$BP$94,"당첨",IF(C671=$BM$94,"당첨",IF(C671=$BQ$94,"당첨","낙첨")))))</f>
        <v>당첨</v>
      </c>
      <c r="D94" s="86" t="str">
        <f t="shared" si="82"/>
        <v>당첨</v>
      </c>
      <c r="E94" s="86" t="str">
        <f t="shared" si="82"/>
        <v>당첨</v>
      </c>
      <c r="F94" s="86" t="str">
        <f t="shared" si="82"/>
        <v>당첨</v>
      </c>
      <c r="G94" s="86" t="str">
        <f t="shared" si="82"/>
        <v>당첨</v>
      </c>
      <c r="H94" s="86" t="str">
        <f t="shared" si="82"/>
        <v>당첨</v>
      </c>
      <c r="I94" s="86" t="str">
        <f t="shared" si="82"/>
        <v>당첨</v>
      </c>
      <c r="J94" s="86" t="str">
        <f t="shared" si="82"/>
        <v>당첨</v>
      </c>
      <c r="K94" s="86" t="str">
        <f t="shared" si="82"/>
        <v>당첨</v>
      </c>
      <c r="L94" s="86" t="str">
        <f t="shared" si="82"/>
        <v>당첨</v>
      </c>
      <c r="M94" s="86" t="str">
        <f t="shared" si="82"/>
        <v>당첨</v>
      </c>
      <c r="N94" s="86" t="str">
        <f t="shared" si="82"/>
        <v>당첨</v>
      </c>
      <c r="O94" s="86" t="str">
        <f t="shared" si="82"/>
        <v>당첨</v>
      </c>
      <c r="P94" s="86" t="str">
        <f t="shared" si="82"/>
        <v>당첨</v>
      </c>
      <c r="Q94" s="86" t="str">
        <f>IF(Q671=$BN$94,"당첨",IF(Q671=$BO$94,"당첨",IF(Q671=$BP$94,"당첨",IF(Q671=$BM$94,"당첨",IF(Q671=$BQ$94,"당첨","낙첨")))))</f>
        <v>당첨</v>
      </c>
      <c r="S94" s="20">
        <v>77</v>
      </c>
      <c r="T94" s="751" t="s">
        <v>657</v>
      </c>
      <c r="U94" s="663"/>
      <c r="V94" s="664"/>
      <c r="W94" s="29">
        <v>3</v>
      </c>
      <c r="X94" s="29">
        <v>5</v>
      </c>
      <c r="Y94" s="29">
        <v>6</v>
      </c>
      <c r="Z94" s="29">
        <v>7</v>
      </c>
      <c r="AA94" s="29">
        <v>11</v>
      </c>
      <c r="AB94" s="29">
        <v>12</v>
      </c>
      <c r="AC94" s="29">
        <v>14</v>
      </c>
      <c r="AD94" s="29">
        <v>18</v>
      </c>
      <c r="AE94" s="29">
        <v>21</v>
      </c>
      <c r="AF94" s="29">
        <v>22</v>
      </c>
      <c r="AG94" s="29">
        <v>26</v>
      </c>
      <c r="AH94" s="29">
        <v>29</v>
      </c>
      <c r="AI94" s="29">
        <v>33</v>
      </c>
      <c r="AJ94" s="29">
        <v>38</v>
      </c>
      <c r="AK94" s="29">
        <v>43</v>
      </c>
      <c r="AL94" s="117">
        <v>46</v>
      </c>
      <c r="AM94" s="117">
        <v>46</v>
      </c>
      <c r="AN94" s="117">
        <v>46</v>
      </c>
      <c r="AO94" s="117">
        <v>46</v>
      </c>
      <c r="AP94" s="117">
        <v>46</v>
      </c>
      <c r="AQ94" s="117">
        <v>46</v>
      </c>
      <c r="AR94" s="117">
        <v>46</v>
      </c>
      <c r="AS94" s="117">
        <v>46</v>
      </c>
      <c r="AT94" s="117">
        <v>46</v>
      </c>
      <c r="AU94" s="117">
        <v>46</v>
      </c>
      <c r="AV94" s="117">
        <v>46</v>
      </c>
      <c r="AW94" s="117">
        <v>46</v>
      </c>
      <c r="AX94" s="117">
        <v>46</v>
      </c>
      <c r="AY94" s="117">
        <v>46</v>
      </c>
      <c r="AZ94" s="117">
        <v>46</v>
      </c>
      <c r="BA94" s="117">
        <v>46</v>
      </c>
      <c r="BB94" s="117">
        <v>46</v>
      </c>
      <c r="BC94" s="117">
        <v>46</v>
      </c>
      <c r="BD94" s="117">
        <v>46</v>
      </c>
      <c r="BE94" s="117">
        <v>46</v>
      </c>
      <c r="BF94" s="117">
        <v>46</v>
      </c>
      <c r="BG94" s="117">
        <v>46</v>
      </c>
      <c r="BH94" s="117">
        <v>46</v>
      </c>
      <c r="BI94" s="4"/>
      <c r="BJ94" s="4"/>
      <c r="BK94" s="4"/>
      <c r="BL94" s="4"/>
      <c r="BM94" s="63">
        <v>0</v>
      </c>
      <c r="BN94" s="63">
        <v>1</v>
      </c>
      <c r="BO94" s="63">
        <v>2</v>
      </c>
      <c r="BP94" s="63">
        <v>3</v>
      </c>
      <c r="BQ94" s="63">
        <v>4</v>
      </c>
      <c r="BR94"/>
      <c r="BS94"/>
      <c r="BT94"/>
      <c r="BU94"/>
      <c r="BV94"/>
      <c r="BW94"/>
      <c r="BX94"/>
      <c r="BY94"/>
      <c r="BZ94" s="56"/>
      <c r="CA94" s="56"/>
      <c r="CB94"/>
      <c r="CC94" s="56"/>
      <c r="CD94"/>
      <c r="CE94"/>
      <c r="CF94"/>
      <c r="CG94"/>
    </row>
    <row r="95" spans="1:85" ht="19.5" hidden="1" customHeight="1">
      <c r="A95" s="152" t="s">
        <v>215</v>
      </c>
      <c r="B95" s="183" t="s">
        <v>1223</v>
      </c>
      <c r="C95" s="86" t="str">
        <f t="shared" ref="C95:Q95" si="83">IF(C678=$BN$95,"당첨",IF(C678=$BO$95,"당첨",IF(C678=$BP$95,"당첨",IF(C678=$BM$95,"당첨","낙첨"))))</f>
        <v>당첨</v>
      </c>
      <c r="D95" s="86" t="str">
        <f t="shared" si="83"/>
        <v>당첨</v>
      </c>
      <c r="E95" s="86" t="str">
        <f t="shared" si="83"/>
        <v>당첨</v>
      </c>
      <c r="F95" s="86" t="str">
        <f t="shared" si="83"/>
        <v>당첨</v>
      </c>
      <c r="G95" s="86" t="str">
        <f t="shared" si="83"/>
        <v>당첨</v>
      </c>
      <c r="H95" s="86" t="str">
        <f t="shared" si="83"/>
        <v>당첨</v>
      </c>
      <c r="I95" s="86" t="str">
        <f t="shared" si="83"/>
        <v>당첨</v>
      </c>
      <c r="J95" s="86" t="str">
        <f t="shared" si="83"/>
        <v>당첨</v>
      </c>
      <c r="K95" s="86" t="str">
        <f t="shared" si="83"/>
        <v>당첨</v>
      </c>
      <c r="L95" s="86" t="str">
        <f t="shared" si="83"/>
        <v>당첨</v>
      </c>
      <c r="M95" s="86" t="str">
        <f t="shared" si="83"/>
        <v>당첨</v>
      </c>
      <c r="N95" s="86" t="str">
        <f t="shared" si="83"/>
        <v>당첨</v>
      </c>
      <c r="O95" s="86" t="str">
        <f t="shared" si="83"/>
        <v>당첨</v>
      </c>
      <c r="P95" s="86" t="str">
        <f t="shared" si="83"/>
        <v>당첨</v>
      </c>
      <c r="Q95" s="86" t="str">
        <f t="shared" si="83"/>
        <v>당첨</v>
      </c>
      <c r="S95" s="20">
        <v>78</v>
      </c>
      <c r="T95" s="751" t="s">
        <v>658</v>
      </c>
      <c r="U95" s="663"/>
      <c r="V95" s="664"/>
      <c r="W95" s="29">
        <v>1</v>
      </c>
      <c r="X95" s="29">
        <v>2</v>
      </c>
      <c r="Y95" s="29">
        <v>4</v>
      </c>
      <c r="Z95" s="29">
        <v>9</v>
      </c>
      <c r="AA95" s="29">
        <v>11</v>
      </c>
      <c r="AB95" s="29">
        <v>12</v>
      </c>
      <c r="AC95" s="29">
        <v>14</v>
      </c>
      <c r="AD95" s="29">
        <v>26</v>
      </c>
      <c r="AE95" s="29">
        <v>27</v>
      </c>
      <c r="AF95" s="29">
        <v>29</v>
      </c>
      <c r="AG95" s="29">
        <v>33</v>
      </c>
      <c r="AH95" s="29">
        <v>35</v>
      </c>
      <c r="AI95" s="29">
        <v>38</v>
      </c>
      <c r="AJ95" s="117">
        <v>42</v>
      </c>
      <c r="AK95" s="117">
        <v>46</v>
      </c>
      <c r="AL95" s="117">
        <v>46</v>
      </c>
      <c r="AM95" s="117">
        <v>46</v>
      </c>
      <c r="AN95" s="117">
        <v>46</v>
      </c>
      <c r="AO95" s="117">
        <v>46</v>
      </c>
      <c r="AP95" s="117">
        <v>46</v>
      </c>
      <c r="AQ95" s="117">
        <v>46</v>
      </c>
      <c r="AR95" s="117">
        <v>46</v>
      </c>
      <c r="AS95" s="117">
        <v>46</v>
      </c>
      <c r="AT95" s="117">
        <v>46</v>
      </c>
      <c r="AU95" s="117">
        <v>46</v>
      </c>
      <c r="AV95" s="117">
        <v>46</v>
      </c>
      <c r="AW95" s="117">
        <v>46</v>
      </c>
      <c r="AX95" s="117">
        <v>46</v>
      </c>
      <c r="AY95" s="117">
        <v>46</v>
      </c>
      <c r="AZ95" s="117">
        <v>46</v>
      </c>
      <c r="BA95" s="117">
        <v>46</v>
      </c>
      <c r="BB95" s="117">
        <v>46</v>
      </c>
      <c r="BC95" s="117">
        <v>46</v>
      </c>
      <c r="BD95" s="117">
        <v>46</v>
      </c>
      <c r="BE95" s="117">
        <v>46</v>
      </c>
      <c r="BF95" s="117">
        <v>46</v>
      </c>
      <c r="BG95" s="117">
        <v>46</v>
      </c>
      <c r="BH95" s="117">
        <v>46</v>
      </c>
      <c r="BI95" s="4"/>
      <c r="BJ95" s="4"/>
      <c r="BK95" s="4"/>
      <c r="BL95" s="4"/>
      <c r="BM95" s="63">
        <v>0</v>
      </c>
      <c r="BN95" s="63">
        <v>1</v>
      </c>
      <c r="BO95" s="63">
        <v>2</v>
      </c>
      <c r="BP95" s="63">
        <v>3</v>
      </c>
      <c r="BR95"/>
      <c r="BS95"/>
      <c r="BT95"/>
      <c r="BU95"/>
      <c r="BV95"/>
      <c r="BW95"/>
      <c r="BX95"/>
      <c r="BY95"/>
      <c r="BZ95" s="56"/>
      <c r="CA95" s="56"/>
      <c r="CB95"/>
      <c r="CC95" s="56"/>
      <c r="CD95"/>
      <c r="CE95"/>
      <c r="CF95"/>
      <c r="CG95"/>
    </row>
    <row r="96" spans="1:85" ht="19.5" hidden="1" customHeight="1">
      <c r="A96" s="152" t="s">
        <v>216</v>
      </c>
      <c r="B96" s="183" t="s">
        <v>1224</v>
      </c>
      <c r="C96" s="86" t="str">
        <f t="shared" ref="C96:Q96" si="84">IF(C685=$BN$96,"당첨",IF(C685=$BO$96,"당첨",IF(C685=$BP$96,"당첨",IF(C685=$BM$96,"당첨","낙첨"))))</f>
        <v>당첨</v>
      </c>
      <c r="D96" s="86" t="str">
        <f t="shared" si="84"/>
        <v>당첨</v>
      </c>
      <c r="E96" s="86" t="str">
        <f t="shared" si="84"/>
        <v>당첨</v>
      </c>
      <c r="F96" s="86" t="str">
        <f t="shared" si="84"/>
        <v>당첨</v>
      </c>
      <c r="G96" s="86" t="str">
        <f t="shared" si="84"/>
        <v>당첨</v>
      </c>
      <c r="H96" s="86" t="str">
        <f t="shared" si="84"/>
        <v>당첨</v>
      </c>
      <c r="I96" s="86" t="str">
        <f t="shared" si="84"/>
        <v>당첨</v>
      </c>
      <c r="J96" s="86" t="str">
        <f t="shared" si="84"/>
        <v>당첨</v>
      </c>
      <c r="K96" s="86" t="str">
        <f t="shared" si="84"/>
        <v>당첨</v>
      </c>
      <c r="L96" s="86" t="str">
        <f t="shared" si="84"/>
        <v>당첨</v>
      </c>
      <c r="M96" s="86" t="str">
        <f t="shared" si="84"/>
        <v>당첨</v>
      </c>
      <c r="N96" s="86" t="str">
        <f t="shared" si="84"/>
        <v>당첨</v>
      </c>
      <c r="O96" s="86" t="str">
        <f t="shared" si="84"/>
        <v>당첨</v>
      </c>
      <c r="P96" s="86" t="str">
        <f t="shared" si="84"/>
        <v>당첨</v>
      </c>
      <c r="Q96" s="86" t="str">
        <f t="shared" si="84"/>
        <v>당첨</v>
      </c>
      <c r="S96" s="20">
        <v>79</v>
      </c>
      <c r="T96" s="751" t="s">
        <v>659</v>
      </c>
      <c r="U96" s="663"/>
      <c r="V96" s="664"/>
      <c r="W96" s="117">
        <v>1</v>
      </c>
      <c r="X96" s="117">
        <v>3</v>
      </c>
      <c r="Y96" s="117">
        <v>4</v>
      </c>
      <c r="Z96" s="117">
        <v>6</v>
      </c>
      <c r="AA96" s="117">
        <v>7</v>
      </c>
      <c r="AB96" s="117">
        <v>10</v>
      </c>
      <c r="AC96" s="117">
        <v>11</v>
      </c>
      <c r="AD96" s="117">
        <v>13</v>
      </c>
      <c r="AE96" s="117">
        <v>14</v>
      </c>
      <c r="AF96" s="117">
        <v>15</v>
      </c>
      <c r="AG96" s="117">
        <v>23</v>
      </c>
      <c r="AH96" s="117">
        <v>24</v>
      </c>
      <c r="AI96" s="117">
        <v>34</v>
      </c>
      <c r="AJ96" s="117">
        <v>35</v>
      </c>
      <c r="AK96" s="117">
        <v>36</v>
      </c>
      <c r="AL96" s="117">
        <v>46</v>
      </c>
      <c r="AM96" s="117">
        <v>46</v>
      </c>
      <c r="AN96" s="117">
        <v>46</v>
      </c>
      <c r="AO96" s="117">
        <v>46</v>
      </c>
      <c r="AP96" s="117">
        <v>46</v>
      </c>
      <c r="AQ96" s="117">
        <v>46</v>
      </c>
      <c r="AR96" s="117">
        <v>46</v>
      </c>
      <c r="AS96" s="117">
        <v>46</v>
      </c>
      <c r="AT96" s="117">
        <v>46</v>
      </c>
      <c r="AU96" s="117">
        <v>46</v>
      </c>
      <c r="AV96" s="117">
        <v>46</v>
      </c>
      <c r="AW96" s="117">
        <v>46</v>
      </c>
      <c r="AX96" s="117">
        <v>46</v>
      </c>
      <c r="AY96" s="117">
        <v>46</v>
      </c>
      <c r="AZ96" s="117">
        <v>46</v>
      </c>
      <c r="BA96" s="117">
        <v>46</v>
      </c>
      <c r="BB96" s="117">
        <v>46</v>
      </c>
      <c r="BC96" s="117">
        <v>46</v>
      </c>
      <c r="BD96" s="117">
        <v>46</v>
      </c>
      <c r="BE96" s="117">
        <v>46</v>
      </c>
      <c r="BF96" s="117">
        <v>46</v>
      </c>
      <c r="BG96" s="117">
        <v>46</v>
      </c>
      <c r="BH96" s="117">
        <v>46</v>
      </c>
      <c r="BI96" s="4"/>
      <c r="BJ96" s="4"/>
      <c r="BK96" s="4"/>
      <c r="BL96" s="4"/>
      <c r="BM96" s="63">
        <v>0</v>
      </c>
      <c r="BN96" s="63">
        <v>1</v>
      </c>
      <c r="BO96" s="63">
        <v>2</v>
      </c>
      <c r="BP96" s="63">
        <v>3</v>
      </c>
      <c r="BR96"/>
      <c r="BS96"/>
      <c r="BT96"/>
      <c r="BU96"/>
      <c r="BV96"/>
      <c r="BW96"/>
      <c r="BX96"/>
      <c r="BY96"/>
      <c r="BZ96" s="56"/>
      <c r="CA96" s="56"/>
      <c r="CB96"/>
      <c r="CC96" s="56"/>
      <c r="CD96"/>
      <c r="CE96"/>
      <c r="CF96"/>
      <c r="CG96"/>
    </row>
    <row r="97" spans="1:85" ht="19.5" hidden="1" customHeight="1">
      <c r="A97" s="152" t="s">
        <v>217</v>
      </c>
      <c r="B97" s="183" t="s">
        <v>1225</v>
      </c>
      <c r="C97" s="86" t="str">
        <f t="shared" ref="C97:P97" si="85">IF(C692=$BN$97,"당첨",IF(C692=$BO$97,"당첨",IF(C692=$BP$97,"당첨",IF(C692=$BM$97,"당첨",IF(C692=$BQ$97,"당첨","낙첨")))))</f>
        <v>당첨</v>
      </c>
      <c r="D97" s="86" t="str">
        <f t="shared" si="85"/>
        <v>당첨</v>
      </c>
      <c r="E97" s="86" t="str">
        <f t="shared" si="85"/>
        <v>당첨</v>
      </c>
      <c r="F97" s="86" t="str">
        <f t="shared" si="85"/>
        <v>당첨</v>
      </c>
      <c r="G97" s="86" t="str">
        <f t="shared" si="85"/>
        <v>당첨</v>
      </c>
      <c r="H97" s="86" t="str">
        <f t="shared" si="85"/>
        <v>당첨</v>
      </c>
      <c r="I97" s="86" t="str">
        <f t="shared" si="85"/>
        <v>당첨</v>
      </c>
      <c r="J97" s="86" t="str">
        <f t="shared" si="85"/>
        <v>당첨</v>
      </c>
      <c r="K97" s="86" t="str">
        <f t="shared" si="85"/>
        <v>당첨</v>
      </c>
      <c r="L97" s="86" t="str">
        <f t="shared" si="85"/>
        <v>당첨</v>
      </c>
      <c r="M97" s="86" t="str">
        <f t="shared" si="85"/>
        <v>당첨</v>
      </c>
      <c r="N97" s="86" t="str">
        <f t="shared" si="85"/>
        <v>당첨</v>
      </c>
      <c r="O97" s="86" t="str">
        <f t="shared" si="85"/>
        <v>당첨</v>
      </c>
      <c r="P97" s="86" t="str">
        <f t="shared" si="85"/>
        <v>당첨</v>
      </c>
      <c r="Q97" s="86" t="str">
        <f>IF(Q692=$BN$97,"당첨",IF(Q692=$BO$97,"당첨",IF(Q692=$BP$97,"당첨",IF(Q692=$BM$97,"당첨",IF(Q692=$BQ$97,"당첨","낙첨")))))</f>
        <v>당첨</v>
      </c>
      <c r="S97" s="20">
        <v>80</v>
      </c>
      <c r="T97" s="751" t="s">
        <v>660</v>
      </c>
      <c r="U97" s="663"/>
      <c r="V97" s="664"/>
      <c r="W97" s="29">
        <v>1</v>
      </c>
      <c r="X97" s="29">
        <v>2</v>
      </c>
      <c r="Y97" s="29">
        <v>3</v>
      </c>
      <c r="Z97" s="29">
        <v>4</v>
      </c>
      <c r="AA97" s="29">
        <v>5</v>
      </c>
      <c r="AB97" s="29">
        <v>10</v>
      </c>
      <c r="AC97" s="29">
        <v>11</v>
      </c>
      <c r="AD97" s="29">
        <v>13</v>
      </c>
      <c r="AE97" s="29">
        <v>14</v>
      </c>
      <c r="AF97" s="29">
        <v>17</v>
      </c>
      <c r="AG97" s="29">
        <v>20</v>
      </c>
      <c r="AH97" s="29">
        <v>21</v>
      </c>
      <c r="AI97" s="29">
        <v>26</v>
      </c>
      <c r="AJ97" s="29">
        <v>31</v>
      </c>
      <c r="AK97" s="29">
        <v>40</v>
      </c>
      <c r="AL97" s="117">
        <v>44</v>
      </c>
      <c r="AM97" s="117">
        <v>46</v>
      </c>
      <c r="AN97" s="117">
        <v>46</v>
      </c>
      <c r="AO97" s="117">
        <v>46</v>
      </c>
      <c r="AP97" s="117">
        <v>46</v>
      </c>
      <c r="AQ97" s="117">
        <v>46</v>
      </c>
      <c r="AR97" s="117">
        <v>46</v>
      </c>
      <c r="AS97" s="117">
        <v>46</v>
      </c>
      <c r="AT97" s="117">
        <v>46</v>
      </c>
      <c r="AU97" s="117">
        <v>46</v>
      </c>
      <c r="AV97" s="117">
        <v>46</v>
      </c>
      <c r="AW97" s="117">
        <v>46</v>
      </c>
      <c r="AX97" s="117">
        <v>46</v>
      </c>
      <c r="AY97" s="117">
        <v>46</v>
      </c>
      <c r="AZ97" s="117">
        <v>46</v>
      </c>
      <c r="BA97" s="117">
        <v>46</v>
      </c>
      <c r="BB97" s="117">
        <v>46</v>
      </c>
      <c r="BC97" s="117">
        <v>46</v>
      </c>
      <c r="BD97" s="117">
        <v>46</v>
      </c>
      <c r="BE97" s="117">
        <v>46</v>
      </c>
      <c r="BF97" s="117">
        <v>46</v>
      </c>
      <c r="BG97" s="117">
        <v>46</v>
      </c>
      <c r="BH97" s="117">
        <v>46</v>
      </c>
      <c r="BI97" s="4"/>
      <c r="BJ97" s="4"/>
      <c r="BK97" s="4"/>
      <c r="BL97" s="4"/>
      <c r="BM97" s="63">
        <v>0</v>
      </c>
      <c r="BN97" s="63">
        <v>1</v>
      </c>
      <c r="BO97" s="63">
        <v>2</v>
      </c>
      <c r="BP97" s="63">
        <v>3</v>
      </c>
      <c r="BQ97" s="63">
        <v>4</v>
      </c>
      <c r="BR97"/>
      <c r="BS97"/>
      <c r="BT97"/>
      <c r="BU97"/>
      <c r="BV97"/>
      <c r="BW97" s="125"/>
      <c r="BX97"/>
      <c r="BY97"/>
      <c r="BZ97" s="56"/>
      <c r="CA97" s="56"/>
      <c r="CB97"/>
      <c r="CC97" s="56"/>
      <c r="CD97"/>
      <c r="CE97"/>
      <c r="CF97"/>
      <c r="CG97"/>
    </row>
    <row r="98" spans="1:85" ht="19.5" hidden="1" customHeight="1">
      <c r="A98" s="152" t="s">
        <v>218</v>
      </c>
      <c r="B98" s="183" t="s">
        <v>1226</v>
      </c>
      <c r="C98" s="86" t="str">
        <f t="shared" ref="C98:P98" si="86">IF(C699=$BN$98,"당첨",IF(C699=$BO$98,"당첨",IF(C699=$BP$98,"당첨",IF(C699=$BM$98,"당첨",IF(C699=$BQ$98,"당첨","낙첨")))))</f>
        <v>당첨</v>
      </c>
      <c r="D98" s="86" t="str">
        <f t="shared" si="86"/>
        <v>당첨</v>
      </c>
      <c r="E98" s="86" t="str">
        <f t="shared" si="86"/>
        <v>당첨</v>
      </c>
      <c r="F98" s="86" t="str">
        <f t="shared" si="86"/>
        <v>당첨</v>
      </c>
      <c r="G98" s="86" t="str">
        <f t="shared" si="86"/>
        <v>당첨</v>
      </c>
      <c r="H98" s="86" t="str">
        <f t="shared" si="86"/>
        <v>당첨</v>
      </c>
      <c r="I98" s="86" t="str">
        <f t="shared" si="86"/>
        <v>당첨</v>
      </c>
      <c r="J98" s="86" t="str">
        <f t="shared" si="86"/>
        <v>당첨</v>
      </c>
      <c r="K98" s="86" t="str">
        <f t="shared" si="86"/>
        <v>당첨</v>
      </c>
      <c r="L98" s="86" t="str">
        <f t="shared" si="86"/>
        <v>당첨</v>
      </c>
      <c r="M98" s="86" t="str">
        <f t="shared" si="86"/>
        <v>당첨</v>
      </c>
      <c r="N98" s="86" t="str">
        <f t="shared" si="86"/>
        <v>당첨</v>
      </c>
      <c r="O98" s="86" t="str">
        <f t="shared" si="86"/>
        <v>당첨</v>
      </c>
      <c r="P98" s="86" t="str">
        <f t="shared" si="86"/>
        <v>당첨</v>
      </c>
      <c r="Q98" s="86" t="str">
        <f>IF(Q699=$BN$98,"당첨",IF(Q699=$BO$98,"당첨",IF(Q699=$BP$98,"당첨",IF(Q699=$BM$98,"당첨",IF(Q699=$BQ$98,"당첨","낙첨")))))</f>
        <v>당첨</v>
      </c>
      <c r="S98" s="20">
        <v>81</v>
      </c>
      <c r="T98" s="751" t="s">
        <v>661</v>
      </c>
      <c r="U98" s="663"/>
      <c r="V98" s="664"/>
      <c r="W98" s="165">
        <v>1</v>
      </c>
      <c r="X98" s="165">
        <v>5</v>
      </c>
      <c r="Y98" s="165">
        <v>6</v>
      </c>
      <c r="Z98" s="165">
        <v>8</v>
      </c>
      <c r="AA98" s="165">
        <v>9</v>
      </c>
      <c r="AB98" s="165">
        <v>10</v>
      </c>
      <c r="AC98" s="165">
        <v>13</v>
      </c>
      <c r="AD98" s="165">
        <v>15</v>
      </c>
      <c r="AE98" s="165">
        <v>16</v>
      </c>
      <c r="AF98" s="165">
        <v>25</v>
      </c>
      <c r="AG98" s="29">
        <v>28</v>
      </c>
      <c r="AH98" s="29">
        <v>32</v>
      </c>
      <c r="AI98" s="29">
        <v>41</v>
      </c>
      <c r="AJ98" s="117">
        <v>46</v>
      </c>
      <c r="AK98" s="117">
        <v>46</v>
      </c>
      <c r="AL98" s="117">
        <v>46</v>
      </c>
      <c r="AM98" s="117">
        <v>46</v>
      </c>
      <c r="AN98" s="117">
        <v>46</v>
      </c>
      <c r="AO98" s="117">
        <v>46</v>
      </c>
      <c r="AP98" s="117">
        <v>46</v>
      </c>
      <c r="AQ98" s="117">
        <v>46</v>
      </c>
      <c r="AR98" s="117">
        <v>46</v>
      </c>
      <c r="AS98" s="117">
        <v>46</v>
      </c>
      <c r="AT98" s="117">
        <v>46</v>
      </c>
      <c r="AU98" s="117">
        <v>46</v>
      </c>
      <c r="AV98" s="117">
        <v>46</v>
      </c>
      <c r="AW98" s="117">
        <v>46</v>
      </c>
      <c r="AX98" s="117">
        <v>46</v>
      </c>
      <c r="AY98" s="117">
        <v>46</v>
      </c>
      <c r="AZ98" s="117">
        <v>46</v>
      </c>
      <c r="BA98" s="117">
        <v>46</v>
      </c>
      <c r="BB98" s="117">
        <v>46</v>
      </c>
      <c r="BC98" s="117">
        <v>46</v>
      </c>
      <c r="BD98" s="117">
        <v>46</v>
      </c>
      <c r="BE98" s="117">
        <v>46</v>
      </c>
      <c r="BF98" s="117">
        <v>46</v>
      </c>
      <c r="BG98" s="117">
        <v>46</v>
      </c>
      <c r="BH98" s="117">
        <v>46</v>
      </c>
      <c r="BI98" s="4"/>
      <c r="BJ98" s="4"/>
      <c r="BK98" s="4"/>
      <c r="BL98" s="4"/>
      <c r="BM98" s="63">
        <v>0</v>
      </c>
      <c r="BN98" s="63">
        <v>1</v>
      </c>
      <c r="BO98" s="63">
        <v>2</v>
      </c>
      <c r="BP98" s="63">
        <v>3</v>
      </c>
      <c r="BQ98" s="63">
        <v>4</v>
      </c>
      <c r="BR98"/>
      <c r="BS98"/>
      <c r="BT98"/>
      <c r="BU98"/>
      <c r="BV98"/>
      <c r="BW98"/>
      <c r="BX98"/>
      <c r="BY98"/>
      <c r="BZ98" s="56"/>
      <c r="CA98" s="56"/>
      <c r="CB98"/>
      <c r="CC98" s="56"/>
      <c r="CD98"/>
      <c r="CE98"/>
      <c r="CF98"/>
      <c r="CG98"/>
    </row>
    <row r="99" spans="1:85" ht="19.5" hidden="1" customHeight="1">
      <c r="A99" s="152" t="s">
        <v>219</v>
      </c>
      <c r="B99" s="183" t="s">
        <v>1227</v>
      </c>
      <c r="C99" s="86" t="str">
        <f t="shared" ref="C99:Q99" si="87">IF(C706=$BN$99,"당첨",IF(C706=$BO$99,"당첨",IF(C706=$BP$99,"당첨",IF(C706=$BM$99,"당첨","낙첨"))))</f>
        <v>당첨</v>
      </c>
      <c r="D99" s="86" t="str">
        <f t="shared" si="87"/>
        <v>당첨</v>
      </c>
      <c r="E99" s="86" t="str">
        <f t="shared" si="87"/>
        <v>당첨</v>
      </c>
      <c r="F99" s="86" t="str">
        <f t="shared" si="87"/>
        <v>당첨</v>
      </c>
      <c r="G99" s="86" t="str">
        <f t="shared" si="87"/>
        <v>당첨</v>
      </c>
      <c r="H99" s="86" t="str">
        <f t="shared" si="87"/>
        <v>당첨</v>
      </c>
      <c r="I99" s="86" t="str">
        <f t="shared" si="87"/>
        <v>당첨</v>
      </c>
      <c r="J99" s="86" t="str">
        <f t="shared" si="87"/>
        <v>당첨</v>
      </c>
      <c r="K99" s="86" t="str">
        <f t="shared" si="87"/>
        <v>당첨</v>
      </c>
      <c r="L99" s="86" t="str">
        <f t="shared" si="87"/>
        <v>당첨</v>
      </c>
      <c r="M99" s="86" t="str">
        <f t="shared" si="87"/>
        <v>당첨</v>
      </c>
      <c r="N99" s="86" t="str">
        <f t="shared" si="87"/>
        <v>당첨</v>
      </c>
      <c r="O99" s="86" t="str">
        <f t="shared" si="87"/>
        <v>당첨</v>
      </c>
      <c r="P99" s="86" t="str">
        <f t="shared" si="87"/>
        <v>당첨</v>
      </c>
      <c r="Q99" s="86" t="str">
        <f t="shared" si="87"/>
        <v>당첨</v>
      </c>
      <c r="S99" s="20">
        <v>82</v>
      </c>
      <c r="T99" s="751" t="s">
        <v>662</v>
      </c>
      <c r="U99" s="663"/>
      <c r="V99" s="664"/>
      <c r="W99" s="29">
        <v>1</v>
      </c>
      <c r="X99" s="29">
        <v>2</v>
      </c>
      <c r="Y99" s="29">
        <v>4</v>
      </c>
      <c r="Z99" s="29">
        <v>5</v>
      </c>
      <c r="AA99" s="29">
        <v>6</v>
      </c>
      <c r="AB99" s="29">
        <v>15</v>
      </c>
      <c r="AC99" s="29">
        <v>17</v>
      </c>
      <c r="AD99" s="29">
        <v>19</v>
      </c>
      <c r="AE99" s="29">
        <v>25</v>
      </c>
      <c r="AF99" s="29">
        <v>26</v>
      </c>
      <c r="AG99" s="29">
        <v>35</v>
      </c>
      <c r="AH99" s="29">
        <v>41</v>
      </c>
      <c r="AI99" s="29">
        <v>43</v>
      </c>
      <c r="AJ99" s="117">
        <v>46</v>
      </c>
      <c r="AK99" s="117">
        <v>46</v>
      </c>
      <c r="AL99" s="117">
        <v>46</v>
      </c>
      <c r="AM99" s="117">
        <v>46</v>
      </c>
      <c r="AN99" s="117">
        <v>46</v>
      </c>
      <c r="AO99" s="117">
        <v>46</v>
      </c>
      <c r="AP99" s="117">
        <v>46</v>
      </c>
      <c r="AQ99" s="117">
        <v>46</v>
      </c>
      <c r="AR99" s="117">
        <v>46</v>
      </c>
      <c r="AS99" s="117">
        <v>46</v>
      </c>
      <c r="AT99" s="117">
        <v>46</v>
      </c>
      <c r="AU99" s="117">
        <v>46</v>
      </c>
      <c r="AV99" s="117">
        <v>46</v>
      </c>
      <c r="AW99" s="117">
        <v>46</v>
      </c>
      <c r="AX99" s="117">
        <v>46</v>
      </c>
      <c r="AY99" s="117">
        <v>46</v>
      </c>
      <c r="AZ99" s="117">
        <v>46</v>
      </c>
      <c r="BA99" s="117">
        <v>46</v>
      </c>
      <c r="BB99" s="117">
        <v>46</v>
      </c>
      <c r="BC99" s="117">
        <v>46</v>
      </c>
      <c r="BD99" s="117">
        <v>46</v>
      </c>
      <c r="BE99" s="117">
        <v>46</v>
      </c>
      <c r="BF99" s="117">
        <v>46</v>
      </c>
      <c r="BG99" s="117">
        <v>46</v>
      </c>
      <c r="BH99" s="117">
        <v>46</v>
      </c>
      <c r="BI99" s="4"/>
      <c r="BJ99" s="4"/>
      <c r="BK99" s="4"/>
      <c r="BL99" s="4"/>
      <c r="BM99" s="63">
        <v>0</v>
      </c>
      <c r="BN99" s="63">
        <v>1</v>
      </c>
      <c r="BO99" s="63">
        <v>2</v>
      </c>
      <c r="BP99" s="63">
        <v>3</v>
      </c>
      <c r="BR99"/>
      <c r="BS99"/>
      <c r="BT99"/>
      <c r="BU99"/>
      <c r="BV99"/>
      <c r="BW99"/>
      <c r="BX99"/>
      <c r="BY99"/>
      <c r="BZ99" s="56"/>
      <c r="CA99" s="56"/>
      <c r="CB99"/>
      <c r="CC99" s="56"/>
      <c r="CD99"/>
      <c r="CE99"/>
      <c r="CF99"/>
      <c r="CG99"/>
    </row>
    <row r="100" spans="1:85" ht="19.5" hidden="1" customHeight="1">
      <c r="A100" s="152" t="s">
        <v>220</v>
      </c>
      <c r="B100" s="183" t="s">
        <v>1228</v>
      </c>
      <c r="C100" s="86" t="str">
        <f t="shared" ref="C100:Q100" si="88">IF(C713=$BN$100,"당첨",IF(C713=$BO$100,"당첨",IF(C713=$BP$100,"당첨",IF(C713=$BM$100,"당첨",IF(C713=$BQ$100,"당첨","낙첨")))))</f>
        <v>당첨</v>
      </c>
      <c r="D100" s="86" t="str">
        <f t="shared" si="88"/>
        <v>당첨</v>
      </c>
      <c r="E100" s="86" t="str">
        <f t="shared" si="88"/>
        <v>당첨</v>
      </c>
      <c r="F100" s="86" t="str">
        <f t="shared" si="88"/>
        <v>당첨</v>
      </c>
      <c r="G100" s="86" t="str">
        <f t="shared" si="88"/>
        <v>당첨</v>
      </c>
      <c r="H100" s="86" t="str">
        <f t="shared" si="88"/>
        <v>당첨</v>
      </c>
      <c r="I100" s="86" t="str">
        <f t="shared" si="88"/>
        <v>당첨</v>
      </c>
      <c r="J100" s="86" t="str">
        <f t="shared" si="88"/>
        <v>당첨</v>
      </c>
      <c r="K100" s="86" t="str">
        <f t="shared" si="88"/>
        <v>당첨</v>
      </c>
      <c r="L100" s="86" t="str">
        <f t="shared" si="88"/>
        <v>당첨</v>
      </c>
      <c r="M100" s="86" t="str">
        <f t="shared" si="88"/>
        <v>당첨</v>
      </c>
      <c r="N100" s="86" t="str">
        <f t="shared" si="88"/>
        <v>당첨</v>
      </c>
      <c r="O100" s="86" t="str">
        <f t="shared" si="88"/>
        <v>당첨</v>
      </c>
      <c r="P100" s="86" t="str">
        <f t="shared" si="88"/>
        <v>당첨</v>
      </c>
      <c r="Q100" s="86" t="str">
        <f t="shared" si="88"/>
        <v>당첨</v>
      </c>
      <c r="S100" s="20">
        <v>83</v>
      </c>
      <c r="T100" s="751" t="s">
        <v>663</v>
      </c>
      <c r="U100" s="663"/>
      <c r="V100" s="664"/>
      <c r="W100" s="29">
        <v>2</v>
      </c>
      <c r="X100" s="29">
        <v>4</v>
      </c>
      <c r="Y100" s="29">
        <v>5</v>
      </c>
      <c r="Z100" s="29">
        <v>6</v>
      </c>
      <c r="AA100" s="29">
        <v>7</v>
      </c>
      <c r="AB100" s="29">
        <v>8</v>
      </c>
      <c r="AC100" s="29">
        <v>9</v>
      </c>
      <c r="AD100" s="29">
        <v>10</v>
      </c>
      <c r="AE100" s="29">
        <v>13</v>
      </c>
      <c r="AF100" s="29">
        <v>18</v>
      </c>
      <c r="AG100" s="29">
        <v>27</v>
      </c>
      <c r="AH100" s="29">
        <v>38</v>
      </c>
      <c r="AI100" s="29">
        <v>39</v>
      </c>
      <c r="AJ100" s="29">
        <v>40</v>
      </c>
      <c r="AK100" s="117">
        <v>45</v>
      </c>
      <c r="AL100" s="117">
        <v>46</v>
      </c>
      <c r="AM100" s="117">
        <v>46</v>
      </c>
      <c r="AN100" s="117">
        <v>46</v>
      </c>
      <c r="AO100" s="117">
        <v>46</v>
      </c>
      <c r="AP100" s="117">
        <v>46</v>
      </c>
      <c r="AQ100" s="117">
        <v>46</v>
      </c>
      <c r="AR100" s="117">
        <v>46</v>
      </c>
      <c r="AS100" s="117">
        <v>46</v>
      </c>
      <c r="AT100" s="117">
        <v>46</v>
      </c>
      <c r="AU100" s="117">
        <v>46</v>
      </c>
      <c r="AV100" s="117">
        <v>46</v>
      </c>
      <c r="AW100" s="117">
        <v>46</v>
      </c>
      <c r="AX100" s="117">
        <v>46</v>
      </c>
      <c r="AY100" s="117">
        <v>46</v>
      </c>
      <c r="AZ100" s="117">
        <v>46</v>
      </c>
      <c r="BA100" s="117">
        <v>46</v>
      </c>
      <c r="BB100" s="117">
        <v>46</v>
      </c>
      <c r="BC100" s="117">
        <v>46</v>
      </c>
      <c r="BD100" s="117">
        <v>46</v>
      </c>
      <c r="BE100" s="117">
        <v>46</v>
      </c>
      <c r="BF100" s="117">
        <v>46</v>
      </c>
      <c r="BG100" s="117">
        <v>46</v>
      </c>
      <c r="BH100" s="117">
        <v>46</v>
      </c>
      <c r="BI100" s="4"/>
      <c r="BJ100" s="4"/>
      <c r="BK100" s="4"/>
      <c r="BL100" s="4"/>
      <c r="BM100" s="63">
        <v>0</v>
      </c>
      <c r="BN100" s="63">
        <v>1</v>
      </c>
      <c r="BO100" s="63">
        <v>2</v>
      </c>
      <c r="BP100" s="63">
        <v>3</v>
      </c>
      <c r="BQ100" s="63">
        <v>4</v>
      </c>
      <c r="BR100"/>
      <c r="BS100"/>
      <c r="BT100"/>
      <c r="BU100"/>
      <c r="BV100"/>
      <c r="BW100"/>
      <c r="BX100"/>
      <c r="BY100"/>
      <c r="BZ100" s="56"/>
      <c r="CA100" s="56"/>
      <c r="CB100"/>
      <c r="CC100" s="56"/>
      <c r="CD100"/>
      <c r="CE100"/>
      <c r="CF100"/>
      <c r="CG100"/>
    </row>
    <row r="101" spans="1:85" ht="19.5" customHeight="1" thickBot="1">
      <c r="A101" s="152" t="s">
        <v>221</v>
      </c>
      <c r="B101" s="453" t="s">
        <v>1827</v>
      </c>
      <c r="C101" s="179">
        <f>COUNTIF(C81:C100,"낙첨")</f>
        <v>0</v>
      </c>
      <c r="D101" s="179">
        <f t="shared" ref="D101:Q101" si="89">COUNTIF(D81:D100,"낙첨")</f>
        <v>0</v>
      </c>
      <c r="E101" s="179">
        <f t="shared" si="89"/>
        <v>0</v>
      </c>
      <c r="F101" s="179">
        <f t="shared" si="89"/>
        <v>0</v>
      </c>
      <c r="G101" s="179">
        <f t="shared" si="89"/>
        <v>0</v>
      </c>
      <c r="H101" s="179">
        <f t="shared" si="89"/>
        <v>0</v>
      </c>
      <c r="I101" s="179">
        <f t="shared" si="89"/>
        <v>0</v>
      </c>
      <c r="J101" s="179">
        <f t="shared" si="89"/>
        <v>0</v>
      </c>
      <c r="K101" s="179">
        <f t="shared" si="89"/>
        <v>0</v>
      </c>
      <c r="L101" s="179">
        <f t="shared" si="89"/>
        <v>0</v>
      </c>
      <c r="M101" s="179">
        <f t="shared" si="89"/>
        <v>0</v>
      </c>
      <c r="N101" s="179">
        <f t="shared" si="89"/>
        <v>0</v>
      </c>
      <c r="O101" s="179">
        <f t="shared" si="89"/>
        <v>0</v>
      </c>
      <c r="P101" s="179">
        <f t="shared" si="89"/>
        <v>0</v>
      </c>
      <c r="Q101" s="179">
        <f t="shared" si="89"/>
        <v>0</v>
      </c>
      <c r="R101" s="1">
        <v>1</v>
      </c>
      <c r="S101" s="20">
        <v>84</v>
      </c>
      <c r="T101" s="814" t="s">
        <v>787</v>
      </c>
      <c r="U101" s="814"/>
      <c r="V101" s="815"/>
      <c r="W101" s="168"/>
      <c r="X101" s="168"/>
      <c r="Y101" s="168"/>
      <c r="Z101" s="168"/>
      <c r="AA101" s="168"/>
      <c r="AB101" s="168"/>
      <c r="AC101" s="168"/>
      <c r="AD101" s="168"/>
      <c r="AE101" s="168"/>
      <c r="AF101" s="168"/>
      <c r="AG101" s="168"/>
      <c r="AH101" s="168"/>
      <c r="AI101" s="168"/>
      <c r="AJ101" s="168"/>
      <c r="AK101" s="168"/>
      <c r="AL101" s="168"/>
      <c r="AM101" s="168"/>
      <c r="AN101" s="168"/>
      <c r="AO101" s="168"/>
      <c r="AP101" s="168"/>
      <c r="AQ101" s="168"/>
      <c r="AR101" s="168"/>
      <c r="AS101" s="168"/>
      <c r="AT101" s="168"/>
      <c r="AU101" s="168"/>
      <c r="AV101" s="168"/>
      <c r="AW101" s="180"/>
      <c r="AX101" s="180"/>
      <c r="AY101" s="180"/>
      <c r="AZ101" s="180"/>
      <c r="BA101" s="180"/>
      <c r="BB101" s="180"/>
      <c r="BC101" s="180"/>
      <c r="BD101" s="180"/>
      <c r="BE101" s="180"/>
      <c r="BF101" s="180"/>
      <c r="BG101" s="180"/>
      <c r="BH101" s="180"/>
      <c r="BI101" s="4"/>
      <c r="BJ101" s="4"/>
      <c r="BK101" s="4"/>
      <c r="BL101" s="4"/>
      <c r="BM101" s="63"/>
      <c r="BN101" s="63"/>
      <c r="BO101" s="63"/>
      <c r="BP101" s="63"/>
      <c r="BR101"/>
      <c r="BS101"/>
      <c r="BT101"/>
      <c r="BU101"/>
      <c r="BV101"/>
      <c r="BW101"/>
      <c r="BX101"/>
      <c r="BY101"/>
      <c r="BZ101" s="56"/>
      <c r="CA101" s="56"/>
      <c r="CB101"/>
      <c r="CC101" s="56"/>
      <c r="CD101"/>
      <c r="CE101"/>
      <c r="CF101"/>
      <c r="CG101"/>
    </row>
    <row r="102" spans="1:85" ht="19.5" customHeight="1">
      <c r="A102" s="152" t="s">
        <v>222</v>
      </c>
      <c r="B102" s="532" t="s">
        <v>1951</v>
      </c>
      <c r="C102" s="536">
        <f>C720</f>
        <v>0</v>
      </c>
      <c r="D102" s="541">
        <f t="shared" ref="D102:Q102" si="90">D720</f>
        <v>0</v>
      </c>
      <c r="E102" s="541">
        <f t="shared" si="90"/>
        <v>0</v>
      </c>
      <c r="F102" s="541">
        <f t="shared" si="90"/>
        <v>0</v>
      </c>
      <c r="G102" s="541">
        <f t="shared" si="90"/>
        <v>0</v>
      </c>
      <c r="H102" s="541">
        <f t="shared" si="90"/>
        <v>0</v>
      </c>
      <c r="I102" s="541">
        <f t="shared" si="90"/>
        <v>0</v>
      </c>
      <c r="J102" s="541">
        <f t="shared" si="90"/>
        <v>0</v>
      </c>
      <c r="K102" s="541">
        <f t="shared" si="90"/>
        <v>0</v>
      </c>
      <c r="L102" s="541">
        <f t="shared" si="90"/>
        <v>0</v>
      </c>
      <c r="M102" s="541">
        <f t="shared" si="90"/>
        <v>0</v>
      </c>
      <c r="N102" s="541">
        <f t="shared" si="90"/>
        <v>0</v>
      </c>
      <c r="O102" s="541">
        <f t="shared" si="90"/>
        <v>0</v>
      </c>
      <c r="P102" s="541">
        <f t="shared" si="90"/>
        <v>0</v>
      </c>
      <c r="Q102" s="533">
        <f t="shared" si="90"/>
        <v>0</v>
      </c>
      <c r="S102" s="20">
        <v>85</v>
      </c>
      <c r="T102" s="818" t="s">
        <v>1918</v>
      </c>
      <c r="U102" s="819"/>
      <c r="V102" s="820"/>
      <c r="W102" s="562">
        <v>5</v>
      </c>
      <c r="X102" s="562">
        <v>8</v>
      </c>
      <c r="Y102" s="562">
        <v>9</v>
      </c>
      <c r="Z102" s="562">
        <v>27</v>
      </c>
      <c r="AA102" s="562">
        <v>31</v>
      </c>
      <c r="AB102" s="562">
        <v>40</v>
      </c>
      <c r="AC102" s="562">
        <v>46</v>
      </c>
      <c r="AD102" s="562">
        <v>46</v>
      </c>
      <c r="AE102" s="562">
        <v>46</v>
      </c>
      <c r="AF102" s="562">
        <v>46</v>
      </c>
      <c r="AG102" s="562">
        <v>46</v>
      </c>
      <c r="AH102" s="562">
        <v>46</v>
      </c>
      <c r="AI102" s="562">
        <v>46</v>
      </c>
      <c r="AJ102" s="562">
        <v>46</v>
      </c>
      <c r="AK102" s="562">
        <v>46</v>
      </c>
      <c r="AL102" s="562">
        <v>46</v>
      </c>
      <c r="AM102" s="562">
        <v>46</v>
      </c>
      <c r="AN102" s="562">
        <v>46</v>
      </c>
      <c r="AO102" s="562">
        <v>46</v>
      </c>
      <c r="AP102" s="562">
        <v>46</v>
      </c>
      <c r="AQ102" s="562">
        <v>46</v>
      </c>
      <c r="AR102" s="562">
        <v>46</v>
      </c>
      <c r="AS102" s="562">
        <v>46</v>
      </c>
      <c r="AT102" s="562">
        <v>46</v>
      </c>
      <c r="AU102" s="562">
        <v>46</v>
      </c>
      <c r="AV102" s="562">
        <v>46</v>
      </c>
      <c r="AW102" s="562">
        <v>46</v>
      </c>
      <c r="AX102" s="562">
        <v>46</v>
      </c>
      <c r="AY102" s="562">
        <v>46</v>
      </c>
      <c r="AZ102" s="562">
        <v>46</v>
      </c>
      <c r="BA102" s="562">
        <v>46</v>
      </c>
      <c r="BB102" s="562">
        <v>46</v>
      </c>
      <c r="BC102" s="562">
        <v>46</v>
      </c>
      <c r="BD102" s="562">
        <v>46</v>
      </c>
      <c r="BE102" s="562">
        <v>46</v>
      </c>
      <c r="BF102" s="562">
        <v>46</v>
      </c>
      <c r="BG102" s="562">
        <v>46</v>
      </c>
      <c r="BH102" s="562">
        <v>46</v>
      </c>
      <c r="BI102" s="4"/>
      <c r="BJ102" s="4"/>
      <c r="BK102" s="4"/>
      <c r="BL102" s="4"/>
      <c r="BM102" s="63">
        <v>0</v>
      </c>
      <c r="BN102" s="63">
        <v>1</v>
      </c>
      <c r="BO102" s="63">
        <v>2</v>
      </c>
      <c r="BP102" s="63">
        <v>2</v>
      </c>
      <c r="BQ102" s="79">
        <v>3</v>
      </c>
      <c r="BR102"/>
      <c r="BS102"/>
      <c r="BT102"/>
      <c r="BU102"/>
      <c r="BV102"/>
      <c r="BW102"/>
      <c r="BX102"/>
      <c r="BY102"/>
      <c r="BZ102" s="56"/>
      <c r="CA102" s="56"/>
      <c r="CB102"/>
      <c r="CC102" s="56"/>
      <c r="CD102"/>
      <c r="CE102"/>
      <c r="CF102"/>
      <c r="CG102"/>
    </row>
    <row r="103" spans="1:85" ht="19.5" customHeight="1">
      <c r="A103" s="152" t="s">
        <v>223</v>
      </c>
      <c r="B103" s="532" t="s">
        <v>1952</v>
      </c>
      <c r="C103" s="529">
        <f>C727</f>
        <v>2</v>
      </c>
      <c r="D103" s="86">
        <f t="shared" ref="D103:Q103" si="91">D727</f>
        <v>2</v>
      </c>
      <c r="E103" s="86">
        <f t="shared" si="91"/>
        <v>2</v>
      </c>
      <c r="F103" s="86">
        <f t="shared" si="91"/>
        <v>2</v>
      </c>
      <c r="G103" s="86">
        <f t="shared" si="91"/>
        <v>2</v>
      </c>
      <c r="H103" s="86">
        <f t="shared" si="91"/>
        <v>2</v>
      </c>
      <c r="I103" s="86">
        <f t="shared" si="91"/>
        <v>2</v>
      </c>
      <c r="J103" s="86">
        <f t="shared" si="91"/>
        <v>2</v>
      </c>
      <c r="K103" s="86">
        <f t="shared" si="91"/>
        <v>2</v>
      </c>
      <c r="L103" s="86">
        <f t="shared" si="91"/>
        <v>2</v>
      </c>
      <c r="M103" s="86">
        <f t="shared" si="91"/>
        <v>2</v>
      </c>
      <c r="N103" s="86">
        <f t="shared" si="91"/>
        <v>2</v>
      </c>
      <c r="O103" s="86">
        <f t="shared" si="91"/>
        <v>2</v>
      </c>
      <c r="P103" s="86">
        <f t="shared" si="91"/>
        <v>2</v>
      </c>
      <c r="Q103" s="534">
        <f t="shared" si="91"/>
        <v>2</v>
      </c>
      <c r="S103" s="20">
        <v>86</v>
      </c>
      <c r="T103" s="818" t="s">
        <v>1914</v>
      </c>
      <c r="U103" s="819"/>
      <c r="V103" s="820"/>
      <c r="W103" s="562">
        <v>3</v>
      </c>
      <c r="X103" s="562">
        <v>7</v>
      </c>
      <c r="Y103" s="562">
        <v>12</v>
      </c>
      <c r="Z103" s="562">
        <v>13</v>
      </c>
      <c r="AA103" s="562">
        <v>15</v>
      </c>
      <c r="AB103" s="562">
        <v>16</v>
      </c>
      <c r="AC103" s="562">
        <v>17</v>
      </c>
      <c r="AD103" s="562">
        <v>18</v>
      </c>
      <c r="AE103" s="562">
        <v>22</v>
      </c>
      <c r="AF103" s="562">
        <v>23</v>
      </c>
      <c r="AG103" s="562">
        <v>25</v>
      </c>
      <c r="AH103" s="562">
        <v>29</v>
      </c>
      <c r="AI103" s="562">
        <v>32</v>
      </c>
      <c r="AJ103" s="562">
        <v>34</v>
      </c>
      <c r="AK103" s="562">
        <v>35</v>
      </c>
      <c r="AL103" s="562">
        <v>36</v>
      </c>
      <c r="AM103" s="562">
        <v>41</v>
      </c>
      <c r="AN103" s="562">
        <v>43</v>
      </c>
      <c r="AO103" s="562">
        <v>46</v>
      </c>
      <c r="AP103" s="562">
        <v>46</v>
      </c>
      <c r="AQ103" s="562">
        <v>46</v>
      </c>
      <c r="AR103" s="562">
        <v>46</v>
      </c>
      <c r="AS103" s="562">
        <v>46</v>
      </c>
      <c r="AT103" s="562">
        <v>46</v>
      </c>
      <c r="AU103" s="562">
        <v>46</v>
      </c>
      <c r="AV103" s="562">
        <v>46</v>
      </c>
      <c r="AW103" s="562">
        <v>46</v>
      </c>
      <c r="AX103" s="562">
        <v>46</v>
      </c>
      <c r="AY103" s="562">
        <v>46</v>
      </c>
      <c r="AZ103" s="562">
        <v>46</v>
      </c>
      <c r="BA103" s="562">
        <v>46</v>
      </c>
      <c r="BB103" s="562">
        <v>46</v>
      </c>
      <c r="BC103" s="562">
        <v>46</v>
      </c>
      <c r="BD103" s="562">
        <v>46</v>
      </c>
      <c r="BE103" s="562">
        <v>46</v>
      </c>
      <c r="BF103" s="562">
        <v>46</v>
      </c>
      <c r="BG103" s="562">
        <v>46</v>
      </c>
      <c r="BH103" s="562">
        <v>46</v>
      </c>
      <c r="BI103" s="4"/>
      <c r="BJ103" s="4"/>
      <c r="BK103" s="4"/>
      <c r="BL103" s="4"/>
      <c r="BM103" s="63">
        <v>0</v>
      </c>
      <c r="BN103" s="63">
        <v>1</v>
      </c>
      <c r="BO103" s="63">
        <v>2</v>
      </c>
      <c r="BP103" s="63">
        <v>2</v>
      </c>
      <c r="BQ103" s="79">
        <v>3</v>
      </c>
      <c r="BR103"/>
      <c r="BS103"/>
      <c r="BT103"/>
      <c r="BU103"/>
      <c r="BV103"/>
      <c r="BW103"/>
      <c r="BX103"/>
      <c r="BY103"/>
      <c r="BZ103" s="56"/>
      <c r="CA103" s="56"/>
      <c r="CB103"/>
      <c r="CC103" s="56"/>
      <c r="CD103"/>
      <c r="CE103"/>
      <c r="CF103"/>
      <c r="CG103"/>
    </row>
    <row r="104" spans="1:85" ht="19.5" customHeight="1">
      <c r="A104" s="152" t="s">
        <v>224</v>
      </c>
      <c r="B104" s="528" t="s">
        <v>1994</v>
      </c>
      <c r="C104" s="529">
        <f>C734</f>
        <v>1</v>
      </c>
      <c r="D104" s="86">
        <f t="shared" ref="D104:Q104" si="92">D734</f>
        <v>1</v>
      </c>
      <c r="E104" s="86">
        <f t="shared" si="92"/>
        <v>1</v>
      </c>
      <c r="F104" s="86">
        <f t="shared" si="92"/>
        <v>1</v>
      </c>
      <c r="G104" s="86">
        <f t="shared" si="92"/>
        <v>1</v>
      </c>
      <c r="H104" s="86">
        <f t="shared" si="92"/>
        <v>1</v>
      </c>
      <c r="I104" s="86">
        <f t="shared" si="92"/>
        <v>1</v>
      </c>
      <c r="J104" s="86">
        <f t="shared" si="92"/>
        <v>1</v>
      </c>
      <c r="K104" s="86">
        <f t="shared" si="92"/>
        <v>1</v>
      </c>
      <c r="L104" s="86">
        <f t="shared" si="92"/>
        <v>1</v>
      </c>
      <c r="M104" s="86">
        <f t="shared" si="92"/>
        <v>1</v>
      </c>
      <c r="N104" s="86">
        <f t="shared" si="92"/>
        <v>1</v>
      </c>
      <c r="O104" s="86">
        <f t="shared" si="92"/>
        <v>1</v>
      </c>
      <c r="P104" s="86">
        <f t="shared" si="92"/>
        <v>1</v>
      </c>
      <c r="Q104" s="534">
        <f t="shared" si="92"/>
        <v>1</v>
      </c>
      <c r="S104" s="20">
        <v>87</v>
      </c>
      <c r="T104" s="818" t="s">
        <v>1915</v>
      </c>
      <c r="U104" s="819"/>
      <c r="V104" s="820"/>
      <c r="W104" s="562">
        <v>6</v>
      </c>
      <c r="X104" s="562">
        <v>10</v>
      </c>
      <c r="Y104" s="562">
        <v>11</v>
      </c>
      <c r="Z104" s="562">
        <v>20</v>
      </c>
      <c r="AA104" s="562">
        <v>24</v>
      </c>
      <c r="AB104" s="562">
        <v>37</v>
      </c>
      <c r="AC104" s="562">
        <v>39</v>
      </c>
      <c r="AD104" s="562">
        <v>46</v>
      </c>
      <c r="AE104" s="562">
        <v>46</v>
      </c>
      <c r="AF104" s="562">
        <v>46</v>
      </c>
      <c r="AG104" s="562">
        <v>46</v>
      </c>
      <c r="AH104" s="562">
        <v>46</v>
      </c>
      <c r="AI104" s="562">
        <v>46</v>
      </c>
      <c r="AJ104" s="562">
        <v>46</v>
      </c>
      <c r="AK104" s="562">
        <v>46</v>
      </c>
      <c r="AL104" s="562">
        <v>46</v>
      </c>
      <c r="AM104" s="562">
        <v>46</v>
      </c>
      <c r="AN104" s="562">
        <v>46</v>
      </c>
      <c r="AO104" s="562">
        <v>46</v>
      </c>
      <c r="AP104" s="562">
        <v>46</v>
      </c>
      <c r="AQ104" s="562">
        <v>46</v>
      </c>
      <c r="AR104" s="562">
        <v>46</v>
      </c>
      <c r="AS104" s="562">
        <v>46</v>
      </c>
      <c r="AT104" s="562">
        <v>46</v>
      </c>
      <c r="AU104" s="562">
        <v>46</v>
      </c>
      <c r="AV104" s="562">
        <v>46</v>
      </c>
      <c r="AW104" s="562">
        <v>46</v>
      </c>
      <c r="AX104" s="562">
        <v>46</v>
      </c>
      <c r="AY104" s="562">
        <v>46</v>
      </c>
      <c r="AZ104" s="562">
        <v>46</v>
      </c>
      <c r="BA104" s="562">
        <v>46</v>
      </c>
      <c r="BB104" s="562">
        <v>46</v>
      </c>
      <c r="BC104" s="562">
        <v>46</v>
      </c>
      <c r="BD104" s="562">
        <v>46</v>
      </c>
      <c r="BE104" s="562">
        <v>46</v>
      </c>
      <c r="BF104" s="562">
        <v>46</v>
      </c>
      <c r="BG104" s="562">
        <v>46</v>
      </c>
      <c r="BH104" s="562">
        <v>46</v>
      </c>
      <c r="BI104" s="4"/>
      <c r="BJ104" s="4"/>
      <c r="BK104" s="4"/>
      <c r="BL104" s="4"/>
      <c r="BM104" s="63">
        <v>0</v>
      </c>
      <c r="BN104" s="63">
        <v>1</v>
      </c>
      <c r="BO104" s="63">
        <v>2</v>
      </c>
      <c r="BP104" s="63">
        <v>2</v>
      </c>
      <c r="BQ104" s="79">
        <v>3</v>
      </c>
      <c r="BR104"/>
      <c r="BS104"/>
      <c r="BT104"/>
      <c r="BU104"/>
      <c r="BV104"/>
      <c r="BW104"/>
      <c r="BX104"/>
      <c r="BY104"/>
      <c r="BZ104" s="56"/>
      <c r="CA104" s="56"/>
      <c r="CB104"/>
      <c r="CC104" s="56"/>
      <c r="CD104"/>
      <c r="CE104"/>
      <c r="CF104"/>
      <c r="CG104"/>
    </row>
    <row r="105" spans="1:85" ht="19.5" customHeight="1" thickBot="1">
      <c r="A105" s="152" t="s">
        <v>225</v>
      </c>
      <c r="B105" s="532" t="s">
        <v>1953</v>
      </c>
      <c r="C105" s="527">
        <f>C741</f>
        <v>1</v>
      </c>
      <c r="D105" s="530">
        <f t="shared" ref="D105:Q105" si="93">D741</f>
        <v>1</v>
      </c>
      <c r="E105" s="530">
        <f t="shared" si="93"/>
        <v>1</v>
      </c>
      <c r="F105" s="530">
        <f t="shared" si="93"/>
        <v>1</v>
      </c>
      <c r="G105" s="530">
        <f t="shared" si="93"/>
        <v>1</v>
      </c>
      <c r="H105" s="530">
        <f t="shared" si="93"/>
        <v>1</v>
      </c>
      <c r="I105" s="530">
        <f t="shared" si="93"/>
        <v>1</v>
      </c>
      <c r="J105" s="530">
        <f t="shared" si="93"/>
        <v>1</v>
      </c>
      <c r="K105" s="530">
        <f t="shared" si="93"/>
        <v>1</v>
      </c>
      <c r="L105" s="530">
        <f t="shared" si="93"/>
        <v>1</v>
      </c>
      <c r="M105" s="530">
        <f t="shared" si="93"/>
        <v>1</v>
      </c>
      <c r="N105" s="530">
        <f t="shared" si="93"/>
        <v>1</v>
      </c>
      <c r="O105" s="530">
        <f t="shared" si="93"/>
        <v>1</v>
      </c>
      <c r="P105" s="530">
        <f t="shared" si="93"/>
        <v>1</v>
      </c>
      <c r="Q105" s="537">
        <f t="shared" si="93"/>
        <v>1</v>
      </c>
      <c r="S105" s="20">
        <v>88</v>
      </c>
      <c r="T105" s="818" t="s">
        <v>1916</v>
      </c>
      <c r="U105" s="819"/>
      <c r="V105" s="820"/>
      <c r="W105" s="562">
        <v>1</v>
      </c>
      <c r="X105" s="562">
        <v>4</v>
      </c>
      <c r="Y105" s="562">
        <v>28</v>
      </c>
      <c r="Z105" s="562">
        <v>30</v>
      </c>
      <c r="AA105" s="562">
        <v>33</v>
      </c>
      <c r="AB105" s="562">
        <v>44</v>
      </c>
      <c r="AC105" s="562">
        <v>45</v>
      </c>
      <c r="AD105" s="562">
        <v>46</v>
      </c>
      <c r="AE105" s="562">
        <v>46</v>
      </c>
      <c r="AF105" s="562">
        <v>46</v>
      </c>
      <c r="AG105" s="562">
        <v>46</v>
      </c>
      <c r="AH105" s="562">
        <v>46</v>
      </c>
      <c r="AI105" s="562">
        <v>46</v>
      </c>
      <c r="AJ105" s="562">
        <v>46</v>
      </c>
      <c r="AK105" s="562">
        <v>46</v>
      </c>
      <c r="AL105" s="562">
        <v>46</v>
      </c>
      <c r="AM105" s="562">
        <v>46</v>
      </c>
      <c r="AN105" s="562">
        <v>46</v>
      </c>
      <c r="AO105" s="562">
        <v>46</v>
      </c>
      <c r="AP105" s="562">
        <v>46</v>
      </c>
      <c r="AQ105" s="562">
        <v>46</v>
      </c>
      <c r="AR105" s="562">
        <v>46</v>
      </c>
      <c r="AS105" s="562">
        <v>46</v>
      </c>
      <c r="AT105" s="562">
        <v>46</v>
      </c>
      <c r="AU105" s="562">
        <v>46</v>
      </c>
      <c r="AV105" s="562">
        <v>46</v>
      </c>
      <c r="AW105" s="562">
        <v>46</v>
      </c>
      <c r="AX105" s="562">
        <v>46</v>
      </c>
      <c r="AY105" s="562">
        <v>46</v>
      </c>
      <c r="AZ105" s="562">
        <v>46</v>
      </c>
      <c r="BA105" s="562">
        <v>46</v>
      </c>
      <c r="BB105" s="562">
        <v>46</v>
      </c>
      <c r="BC105" s="562">
        <v>46</v>
      </c>
      <c r="BD105" s="562">
        <v>46</v>
      </c>
      <c r="BE105" s="562">
        <v>46</v>
      </c>
      <c r="BF105" s="562">
        <v>46</v>
      </c>
      <c r="BG105" s="562">
        <v>46</v>
      </c>
      <c r="BH105" s="562">
        <v>46</v>
      </c>
      <c r="BI105" s="4"/>
      <c r="BJ105" s="4"/>
      <c r="BK105" s="4"/>
      <c r="BL105" s="4"/>
      <c r="BM105" s="63">
        <v>0</v>
      </c>
      <c r="BN105" s="63">
        <v>1</v>
      </c>
      <c r="BO105" s="63">
        <v>1</v>
      </c>
      <c r="BP105" s="63">
        <v>1</v>
      </c>
      <c r="BQ105" s="79">
        <v>2</v>
      </c>
      <c r="BR105"/>
      <c r="BS105"/>
      <c r="BT105"/>
      <c r="BU105"/>
      <c r="BV105"/>
      <c r="BW105"/>
      <c r="BX105"/>
      <c r="BY105"/>
      <c r="BZ105" s="56"/>
      <c r="CA105" s="56"/>
      <c r="CB105"/>
      <c r="CC105" s="56"/>
      <c r="CD105"/>
      <c r="CE105"/>
      <c r="CF105"/>
      <c r="CG105"/>
    </row>
    <row r="106" spans="1:85" ht="19.5" customHeight="1">
      <c r="A106" s="152" t="s">
        <v>226</v>
      </c>
      <c r="B106" s="178" t="s">
        <v>1954</v>
      </c>
      <c r="C106" s="477">
        <f>C748</f>
        <v>0</v>
      </c>
      <c r="D106" s="477">
        <f t="shared" ref="D106:Q106" si="94">D748</f>
        <v>0</v>
      </c>
      <c r="E106" s="477">
        <f t="shared" si="94"/>
        <v>0</v>
      </c>
      <c r="F106" s="477">
        <f t="shared" si="94"/>
        <v>0</v>
      </c>
      <c r="G106" s="477">
        <f t="shared" si="94"/>
        <v>0</v>
      </c>
      <c r="H106" s="477">
        <f t="shared" si="94"/>
        <v>0</v>
      </c>
      <c r="I106" s="477">
        <f t="shared" si="94"/>
        <v>0</v>
      </c>
      <c r="J106" s="477">
        <f t="shared" si="94"/>
        <v>0</v>
      </c>
      <c r="K106" s="477">
        <f t="shared" si="94"/>
        <v>0</v>
      </c>
      <c r="L106" s="477">
        <f t="shared" si="94"/>
        <v>0</v>
      </c>
      <c r="M106" s="477">
        <f t="shared" si="94"/>
        <v>0</v>
      </c>
      <c r="N106" s="477">
        <f t="shared" si="94"/>
        <v>0</v>
      </c>
      <c r="O106" s="477">
        <f t="shared" si="94"/>
        <v>0</v>
      </c>
      <c r="P106" s="477">
        <f t="shared" si="94"/>
        <v>0</v>
      </c>
      <c r="Q106" s="477">
        <f t="shared" si="94"/>
        <v>0</v>
      </c>
      <c r="S106" s="20">
        <v>89</v>
      </c>
      <c r="T106" s="818" t="s">
        <v>1917</v>
      </c>
      <c r="U106" s="819"/>
      <c r="V106" s="820"/>
      <c r="W106" s="562">
        <v>19</v>
      </c>
      <c r="X106" s="562">
        <v>46</v>
      </c>
      <c r="Y106" s="562">
        <v>46</v>
      </c>
      <c r="Z106" s="562">
        <v>46</v>
      </c>
      <c r="AA106" s="562">
        <v>46</v>
      </c>
      <c r="AB106" s="562">
        <v>46</v>
      </c>
      <c r="AC106" s="562">
        <v>46</v>
      </c>
      <c r="AD106" s="562">
        <v>46</v>
      </c>
      <c r="AE106" s="562">
        <v>46</v>
      </c>
      <c r="AF106" s="562">
        <v>46</v>
      </c>
      <c r="AG106" s="562">
        <v>46</v>
      </c>
      <c r="AH106" s="562">
        <v>46</v>
      </c>
      <c r="AI106" s="562">
        <v>46</v>
      </c>
      <c r="AJ106" s="562">
        <v>46</v>
      </c>
      <c r="AK106" s="562">
        <v>46</v>
      </c>
      <c r="AL106" s="562">
        <v>46</v>
      </c>
      <c r="AM106" s="562">
        <v>46</v>
      </c>
      <c r="AN106" s="562">
        <v>46</v>
      </c>
      <c r="AO106" s="562">
        <v>46</v>
      </c>
      <c r="AP106" s="562">
        <v>46</v>
      </c>
      <c r="AQ106" s="562">
        <v>46</v>
      </c>
      <c r="AR106" s="562">
        <v>46</v>
      </c>
      <c r="AS106" s="562">
        <v>46</v>
      </c>
      <c r="AT106" s="562">
        <v>46</v>
      </c>
      <c r="AU106" s="562">
        <v>46</v>
      </c>
      <c r="AV106" s="562">
        <v>46</v>
      </c>
      <c r="AW106" s="562">
        <v>46</v>
      </c>
      <c r="AX106" s="562">
        <v>46</v>
      </c>
      <c r="AY106" s="562">
        <v>46</v>
      </c>
      <c r="AZ106" s="562">
        <v>46</v>
      </c>
      <c r="BA106" s="562">
        <v>46</v>
      </c>
      <c r="BB106" s="562">
        <v>46</v>
      </c>
      <c r="BC106" s="562">
        <v>46</v>
      </c>
      <c r="BD106" s="562">
        <v>46</v>
      </c>
      <c r="BE106" s="562">
        <v>46</v>
      </c>
      <c r="BF106" s="562">
        <v>46</v>
      </c>
      <c r="BG106" s="562">
        <v>46</v>
      </c>
      <c r="BH106" s="562">
        <v>46</v>
      </c>
      <c r="BI106" s="4"/>
      <c r="BJ106" s="4"/>
      <c r="BK106" s="4"/>
      <c r="BL106" s="4"/>
      <c r="BM106" s="63">
        <v>0</v>
      </c>
      <c r="BN106" s="63">
        <v>1</v>
      </c>
      <c r="BO106" s="63">
        <v>1</v>
      </c>
      <c r="BP106" s="63">
        <v>1</v>
      </c>
      <c r="BQ106" s="79">
        <v>1</v>
      </c>
      <c r="BR106"/>
      <c r="BS106"/>
      <c r="BT106"/>
      <c r="BU106"/>
      <c r="BV106"/>
      <c r="BW106"/>
      <c r="BX106"/>
      <c r="BY106"/>
      <c r="BZ106" s="56"/>
      <c r="CA106" s="56"/>
      <c r="CB106"/>
      <c r="CC106" s="56"/>
      <c r="CD106"/>
      <c r="CE106"/>
      <c r="CF106"/>
      <c r="CG106"/>
    </row>
    <row r="107" spans="1:85" ht="19.5" customHeight="1">
      <c r="A107" s="152" t="s">
        <v>227</v>
      </c>
      <c r="B107" s="178" t="s">
        <v>1955</v>
      </c>
      <c r="C107" s="179">
        <f>C755</f>
        <v>0</v>
      </c>
      <c r="D107" s="179">
        <f t="shared" ref="D107:P107" si="95">D755</f>
        <v>0</v>
      </c>
      <c r="E107" s="179">
        <f t="shared" si="95"/>
        <v>0</v>
      </c>
      <c r="F107" s="179">
        <f t="shared" si="95"/>
        <v>0</v>
      </c>
      <c r="G107" s="179">
        <f t="shared" si="95"/>
        <v>0</v>
      </c>
      <c r="H107" s="179">
        <f t="shared" si="95"/>
        <v>0</v>
      </c>
      <c r="I107" s="179">
        <f t="shared" si="95"/>
        <v>0</v>
      </c>
      <c r="J107" s="179">
        <f t="shared" si="95"/>
        <v>0</v>
      </c>
      <c r="K107" s="179">
        <f t="shared" si="95"/>
        <v>0</v>
      </c>
      <c r="L107" s="179">
        <f t="shared" si="95"/>
        <v>0</v>
      </c>
      <c r="M107" s="179">
        <f t="shared" si="95"/>
        <v>0</v>
      </c>
      <c r="N107" s="179">
        <f t="shared" si="95"/>
        <v>0</v>
      </c>
      <c r="O107" s="179">
        <f t="shared" si="95"/>
        <v>0</v>
      </c>
      <c r="P107" s="179">
        <f t="shared" si="95"/>
        <v>0</v>
      </c>
      <c r="Q107" s="179">
        <f>Q755</f>
        <v>0</v>
      </c>
      <c r="S107" s="20">
        <v>90</v>
      </c>
      <c r="T107" s="818" t="s">
        <v>1919</v>
      </c>
      <c r="U107" s="819"/>
      <c r="V107" s="820"/>
      <c r="W107" s="562">
        <v>2</v>
      </c>
      <c r="X107" s="562">
        <v>46</v>
      </c>
      <c r="Y107" s="562">
        <v>46</v>
      </c>
      <c r="Z107" s="562">
        <v>46</v>
      </c>
      <c r="AA107" s="562">
        <v>46</v>
      </c>
      <c r="AB107" s="562">
        <v>46</v>
      </c>
      <c r="AC107" s="562">
        <v>46</v>
      </c>
      <c r="AD107" s="562">
        <v>46</v>
      </c>
      <c r="AE107" s="562">
        <v>46</v>
      </c>
      <c r="AF107" s="562">
        <v>46</v>
      </c>
      <c r="AG107" s="562">
        <v>46</v>
      </c>
      <c r="AH107" s="562">
        <v>46</v>
      </c>
      <c r="AI107" s="562">
        <v>46</v>
      </c>
      <c r="AJ107" s="562">
        <v>46</v>
      </c>
      <c r="AK107" s="562">
        <v>46</v>
      </c>
      <c r="AL107" s="562">
        <v>46</v>
      </c>
      <c r="AM107" s="562">
        <v>46</v>
      </c>
      <c r="AN107" s="562">
        <v>46</v>
      </c>
      <c r="AO107" s="562">
        <v>46</v>
      </c>
      <c r="AP107" s="562">
        <v>46</v>
      </c>
      <c r="AQ107" s="562">
        <v>46</v>
      </c>
      <c r="AR107" s="562">
        <v>46</v>
      </c>
      <c r="AS107" s="562">
        <v>46</v>
      </c>
      <c r="AT107" s="562">
        <v>46</v>
      </c>
      <c r="AU107" s="562">
        <v>46</v>
      </c>
      <c r="AV107" s="562">
        <v>46</v>
      </c>
      <c r="AW107" s="562">
        <v>46</v>
      </c>
      <c r="AX107" s="562">
        <v>46</v>
      </c>
      <c r="AY107" s="562">
        <v>46</v>
      </c>
      <c r="AZ107" s="562">
        <v>46</v>
      </c>
      <c r="BA107" s="562">
        <v>46</v>
      </c>
      <c r="BB107" s="562">
        <v>46</v>
      </c>
      <c r="BC107" s="562">
        <v>46</v>
      </c>
      <c r="BD107" s="562">
        <v>46</v>
      </c>
      <c r="BE107" s="562">
        <v>46</v>
      </c>
      <c r="BF107" s="562">
        <v>46</v>
      </c>
      <c r="BG107" s="562">
        <v>46</v>
      </c>
      <c r="BH107" s="562">
        <v>46</v>
      </c>
      <c r="BI107" s="4"/>
      <c r="BJ107" s="4"/>
      <c r="BK107" s="4"/>
      <c r="BL107" s="4"/>
      <c r="BM107" s="299">
        <v>0</v>
      </c>
      <c r="BN107" s="299">
        <v>1</v>
      </c>
      <c r="BO107" s="299"/>
      <c r="BP107" s="299"/>
      <c r="BR107"/>
      <c r="BS107"/>
      <c r="BT107"/>
      <c r="BU107"/>
      <c r="BV107"/>
      <c r="BW107"/>
      <c r="BX107"/>
      <c r="BY107"/>
      <c r="BZ107" s="56"/>
      <c r="CA107" s="56"/>
      <c r="CB107"/>
      <c r="CC107" s="56"/>
      <c r="CD107"/>
      <c r="CE107"/>
      <c r="CF107"/>
      <c r="CG107"/>
    </row>
    <row r="108" spans="1:85" ht="19.5" customHeight="1">
      <c r="A108" s="152" t="s">
        <v>228</v>
      </c>
      <c r="B108" s="543" t="s">
        <v>1995</v>
      </c>
      <c r="C108" s="86">
        <f>C762</f>
        <v>2</v>
      </c>
      <c r="D108" s="86">
        <f t="shared" ref="D108:Q108" si="96">D762</f>
        <v>2</v>
      </c>
      <c r="E108" s="86">
        <f t="shared" si="96"/>
        <v>2</v>
      </c>
      <c r="F108" s="86">
        <f t="shared" si="96"/>
        <v>2</v>
      </c>
      <c r="G108" s="86">
        <f t="shared" si="96"/>
        <v>2</v>
      </c>
      <c r="H108" s="86">
        <f t="shared" si="96"/>
        <v>2</v>
      </c>
      <c r="I108" s="86">
        <f t="shared" si="96"/>
        <v>2</v>
      </c>
      <c r="J108" s="86">
        <f t="shared" si="96"/>
        <v>2</v>
      </c>
      <c r="K108" s="86">
        <f t="shared" si="96"/>
        <v>2</v>
      </c>
      <c r="L108" s="86">
        <f t="shared" si="96"/>
        <v>2</v>
      </c>
      <c r="M108" s="86">
        <f t="shared" si="96"/>
        <v>2</v>
      </c>
      <c r="N108" s="86">
        <f t="shared" si="96"/>
        <v>2</v>
      </c>
      <c r="O108" s="86">
        <f t="shared" si="96"/>
        <v>2</v>
      </c>
      <c r="P108" s="86">
        <f t="shared" si="96"/>
        <v>2</v>
      </c>
      <c r="Q108" s="86">
        <f t="shared" si="96"/>
        <v>2</v>
      </c>
      <c r="S108" s="20">
        <v>91</v>
      </c>
      <c r="T108" s="818" t="s">
        <v>1927</v>
      </c>
      <c r="U108" s="819"/>
      <c r="V108" s="820"/>
      <c r="W108" s="562">
        <v>14</v>
      </c>
      <c r="X108" s="562">
        <v>21</v>
      </c>
      <c r="Y108" s="562">
        <v>26</v>
      </c>
      <c r="Z108" s="562">
        <v>38</v>
      </c>
      <c r="AA108" s="562">
        <v>42</v>
      </c>
      <c r="AB108" s="562">
        <v>46</v>
      </c>
      <c r="AC108" s="562">
        <v>46</v>
      </c>
      <c r="AD108" s="562">
        <v>46</v>
      </c>
      <c r="AE108" s="562">
        <v>46</v>
      </c>
      <c r="AF108" s="562">
        <v>46</v>
      </c>
      <c r="AG108" s="562">
        <v>46</v>
      </c>
      <c r="AH108" s="562">
        <v>46</v>
      </c>
      <c r="AI108" s="562">
        <v>46</v>
      </c>
      <c r="AJ108" s="562">
        <v>46</v>
      </c>
      <c r="AK108" s="562">
        <v>46</v>
      </c>
      <c r="AL108" s="562">
        <v>46</v>
      </c>
      <c r="AM108" s="562">
        <v>46</v>
      </c>
      <c r="AN108" s="562">
        <v>46</v>
      </c>
      <c r="AO108" s="562">
        <v>46</v>
      </c>
      <c r="AP108" s="562">
        <v>46</v>
      </c>
      <c r="AQ108" s="562">
        <v>46</v>
      </c>
      <c r="AR108" s="562">
        <v>46</v>
      </c>
      <c r="AS108" s="562">
        <v>46</v>
      </c>
      <c r="AT108" s="562">
        <v>46</v>
      </c>
      <c r="AU108" s="562">
        <v>46</v>
      </c>
      <c r="AV108" s="562">
        <v>46</v>
      </c>
      <c r="AW108" s="562">
        <v>46</v>
      </c>
      <c r="AX108" s="562">
        <v>46</v>
      </c>
      <c r="AY108" s="562">
        <v>46</v>
      </c>
      <c r="AZ108" s="562">
        <v>46</v>
      </c>
      <c r="BA108" s="562">
        <v>46</v>
      </c>
      <c r="BB108" s="562">
        <v>46</v>
      </c>
      <c r="BC108" s="562">
        <v>46</v>
      </c>
      <c r="BD108" s="562">
        <v>46</v>
      </c>
      <c r="BE108" s="562">
        <v>46</v>
      </c>
      <c r="BF108" s="562">
        <v>46</v>
      </c>
      <c r="BG108" s="562">
        <v>46</v>
      </c>
      <c r="BH108" s="562">
        <v>46</v>
      </c>
      <c r="BI108" s="4"/>
      <c r="BJ108" s="4"/>
      <c r="BK108" s="4"/>
      <c r="BL108" s="4"/>
      <c r="BM108" s="63">
        <v>0</v>
      </c>
      <c r="BN108" s="63">
        <v>1</v>
      </c>
      <c r="BO108" s="63">
        <v>1</v>
      </c>
      <c r="BP108" s="63">
        <v>1</v>
      </c>
      <c r="BQ108" s="79">
        <v>1</v>
      </c>
      <c r="BR108" s="300">
        <v>2</v>
      </c>
      <c r="BS108"/>
      <c r="BT108"/>
      <c r="BU108"/>
      <c r="BV108"/>
      <c r="BW108"/>
      <c r="BX108"/>
      <c r="BY108"/>
      <c r="BZ108" s="56"/>
      <c r="CA108" s="56"/>
      <c r="CB108"/>
      <c r="CC108" s="56"/>
      <c r="CD108"/>
      <c r="CE108"/>
      <c r="CF108"/>
      <c r="CG108"/>
    </row>
    <row r="109" spans="1:85" ht="19.5" hidden="1" customHeight="1">
      <c r="A109" s="152" t="s">
        <v>229</v>
      </c>
      <c r="B109" s="178" t="s">
        <v>1942</v>
      </c>
      <c r="C109" s="86">
        <f>SUM(C102:C107)</f>
        <v>4</v>
      </c>
      <c r="D109" s="86">
        <f t="shared" ref="D109:P109" si="97">SUM(D102:D107)</f>
        <v>4</v>
      </c>
      <c r="E109" s="86">
        <f t="shared" si="97"/>
        <v>4</v>
      </c>
      <c r="F109" s="86">
        <f t="shared" si="97"/>
        <v>4</v>
      </c>
      <c r="G109" s="86">
        <f t="shared" si="97"/>
        <v>4</v>
      </c>
      <c r="H109" s="86">
        <f t="shared" si="97"/>
        <v>4</v>
      </c>
      <c r="I109" s="86">
        <f t="shared" si="97"/>
        <v>4</v>
      </c>
      <c r="J109" s="86">
        <f t="shared" si="97"/>
        <v>4</v>
      </c>
      <c r="K109" s="86">
        <f t="shared" si="97"/>
        <v>4</v>
      </c>
      <c r="L109" s="86">
        <f t="shared" si="97"/>
        <v>4</v>
      </c>
      <c r="M109" s="86">
        <f t="shared" si="97"/>
        <v>4</v>
      </c>
      <c r="N109" s="86">
        <f t="shared" si="97"/>
        <v>4</v>
      </c>
      <c r="O109" s="86">
        <f t="shared" si="97"/>
        <v>4</v>
      </c>
      <c r="P109" s="86">
        <f t="shared" si="97"/>
        <v>4</v>
      </c>
      <c r="Q109" s="86">
        <f>SUM(Q102:Q107)</f>
        <v>4</v>
      </c>
      <c r="S109" s="20">
        <v>92</v>
      </c>
      <c r="T109" s="818" t="s">
        <v>1472</v>
      </c>
      <c r="U109" s="819"/>
      <c r="V109" s="820"/>
      <c r="W109" s="168"/>
      <c r="X109" s="168"/>
      <c r="Y109" s="168"/>
      <c r="Z109" s="562">
        <v>46</v>
      </c>
      <c r="AA109" s="562">
        <v>46</v>
      </c>
      <c r="AB109" s="562">
        <v>46</v>
      </c>
      <c r="AC109" s="562">
        <v>46</v>
      </c>
      <c r="AD109" s="562">
        <v>46</v>
      </c>
      <c r="AE109" s="562">
        <v>46</v>
      </c>
      <c r="AF109" s="562">
        <v>46</v>
      </c>
      <c r="AG109" s="562">
        <v>46</v>
      </c>
      <c r="AH109" s="562">
        <v>46</v>
      </c>
      <c r="AI109" s="562">
        <v>46</v>
      </c>
      <c r="AJ109" s="562">
        <v>46</v>
      </c>
      <c r="AK109" s="562">
        <v>46</v>
      </c>
      <c r="AL109" s="562">
        <v>46</v>
      </c>
      <c r="AM109" s="562">
        <v>46</v>
      </c>
      <c r="AN109" s="562">
        <v>46</v>
      </c>
      <c r="AO109" s="562">
        <v>46</v>
      </c>
      <c r="AP109" s="562">
        <v>46</v>
      </c>
      <c r="AQ109" s="562">
        <v>46</v>
      </c>
      <c r="AR109" s="562">
        <v>46</v>
      </c>
      <c r="AS109" s="562">
        <v>46</v>
      </c>
      <c r="AT109" s="562">
        <v>46</v>
      </c>
      <c r="AU109" s="562">
        <v>46</v>
      </c>
      <c r="AV109" s="562">
        <v>46</v>
      </c>
      <c r="AW109" s="562">
        <v>46</v>
      </c>
      <c r="AX109" s="562">
        <v>46</v>
      </c>
      <c r="AY109" s="562">
        <v>46</v>
      </c>
      <c r="AZ109" s="562">
        <v>46</v>
      </c>
      <c r="BA109" s="168"/>
      <c r="BB109" s="168"/>
      <c r="BC109" s="168"/>
      <c r="BD109" s="168"/>
      <c r="BE109" s="168"/>
      <c r="BF109" s="168"/>
      <c r="BG109" s="168"/>
      <c r="BH109" s="168"/>
      <c r="BI109" s="4"/>
      <c r="BJ109" s="4"/>
      <c r="BK109" s="4"/>
      <c r="BL109" s="4"/>
      <c r="BM109" s="63">
        <v>0</v>
      </c>
      <c r="BN109" s="63">
        <v>1</v>
      </c>
      <c r="BO109" s="63">
        <v>2</v>
      </c>
      <c r="BP109" s="63">
        <v>3</v>
      </c>
      <c r="BQ109" s="79">
        <v>3</v>
      </c>
      <c r="BR109"/>
      <c r="BS109"/>
      <c r="BT109"/>
      <c r="BU109"/>
      <c r="BV109"/>
      <c r="BW109"/>
      <c r="BX109"/>
      <c r="BY109"/>
      <c r="BZ109" s="56"/>
      <c r="CA109" s="56"/>
      <c r="CB109"/>
      <c r="CC109" s="56"/>
      <c r="CD109"/>
      <c r="CE109"/>
      <c r="CF109"/>
      <c r="CG109"/>
    </row>
    <row r="110" spans="1:85" ht="19.5" hidden="1" customHeight="1">
      <c r="A110" s="152" t="s">
        <v>230</v>
      </c>
      <c r="B110" s="178" t="s">
        <v>1473</v>
      </c>
      <c r="C110" s="86" t="str">
        <f t="shared" ref="C110:Q110" si="98">IF(C776=$BN$110,"당첨",IF(C776=$BO$110,"당첨",IF(C776=$BP$110,"당첨",IF(C776=$BM$110,"당첨",IF(C776=$BQ$110,"당첨","낙첨")))))</f>
        <v>당첨</v>
      </c>
      <c r="D110" s="86" t="str">
        <f t="shared" si="98"/>
        <v>당첨</v>
      </c>
      <c r="E110" s="86" t="str">
        <f t="shared" si="98"/>
        <v>당첨</v>
      </c>
      <c r="F110" s="86" t="str">
        <f t="shared" si="98"/>
        <v>당첨</v>
      </c>
      <c r="G110" s="86" t="str">
        <f t="shared" si="98"/>
        <v>당첨</v>
      </c>
      <c r="H110" s="86" t="str">
        <f t="shared" si="98"/>
        <v>당첨</v>
      </c>
      <c r="I110" s="86" t="str">
        <f t="shared" si="98"/>
        <v>당첨</v>
      </c>
      <c r="J110" s="86" t="str">
        <f t="shared" si="98"/>
        <v>당첨</v>
      </c>
      <c r="K110" s="86" t="str">
        <f t="shared" si="98"/>
        <v>당첨</v>
      </c>
      <c r="L110" s="86" t="str">
        <f t="shared" si="98"/>
        <v>당첨</v>
      </c>
      <c r="M110" s="86" t="str">
        <f t="shared" si="98"/>
        <v>당첨</v>
      </c>
      <c r="N110" s="86" t="str">
        <f t="shared" si="98"/>
        <v>당첨</v>
      </c>
      <c r="O110" s="86" t="str">
        <f t="shared" si="98"/>
        <v>당첨</v>
      </c>
      <c r="P110" s="86" t="str">
        <f t="shared" si="98"/>
        <v>당첨</v>
      </c>
      <c r="Q110" s="86" t="str">
        <f t="shared" si="98"/>
        <v>당첨</v>
      </c>
      <c r="S110" s="20">
        <v>93</v>
      </c>
      <c r="T110" s="818" t="s">
        <v>1473</v>
      </c>
      <c r="U110" s="819"/>
      <c r="V110" s="820"/>
      <c r="W110" s="168">
        <v>2</v>
      </c>
      <c r="X110" s="168">
        <v>3</v>
      </c>
      <c r="Y110" s="168">
        <v>4</v>
      </c>
      <c r="Z110" s="562">
        <v>46</v>
      </c>
      <c r="AA110" s="562">
        <v>46</v>
      </c>
      <c r="AB110" s="562">
        <v>46</v>
      </c>
      <c r="AC110" s="562">
        <v>46</v>
      </c>
      <c r="AD110" s="562">
        <v>46</v>
      </c>
      <c r="AE110" s="562">
        <v>46</v>
      </c>
      <c r="AF110" s="562">
        <v>46</v>
      </c>
      <c r="AG110" s="562">
        <v>46</v>
      </c>
      <c r="AH110" s="562">
        <v>46</v>
      </c>
      <c r="AI110" s="562">
        <v>46</v>
      </c>
      <c r="AJ110" s="562">
        <v>46</v>
      </c>
      <c r="AK110" s="562">
        <v>46</v>
      </c>
      <c r="AL110" s="562">
        <v>46</v>
      </c>
      <c r="AM110" s="562">
        <v>46</v>
      </c>
      <c r="AN110" s="562">
        <v>46</v>
      </c>
      <c r="AO110" s="562">
        <v>46</v>
      </c>
      <c r="AP110" s="562">
        <v>46</v>
      </c>
      <c r="AQ110" s="562">
        <v>46</v>
      </c>
      <c r="AR110" s="562">
        <v>46</v>
      </c>
      <c r="AS110" s="562">
        <v>46</v>
      </c>
      <c r="AT110" s="562">
        <v>46</v>
      </c>
      <c r="AU110" s="562">
        <v>46</v>
      </c>
      <c r="AV110" s="562">
        <v>46</v>
      </c>
      <c r="AW110" s="562">
        <v>46</v>
      </c>
      <c r="AX110" s="562">
        <v>46</v>
      </c>
      <c r="AY110" s="562">
        <v>46</v>
      </c>
      <c r="AZ110" s="562">
        <v>46</v>
      </c>
      <c r="BA110" s="117">
        <v>46</v>
      </c>
      <c r="BB110" s="117">
        <v>46</v>
      </c>
      <c r="BC110" s="117">
        <v>46</v>
      </c>
      <c r="BD110" s="117">
        <v>46</v>
      </c>
      <c r="BE110" s="117">
        <v>46</v>
      </c>
      <c r="BF110" s="117">
        <v>46</v>
      </c>
      <c r="BG110" s="117">
        <v>46</v>
      </c>
      <c r="BH110" s="117">
        <v>46</v>
      </c>
      <c r="BI110" s="4"/>
      <c r="BJ110" s="4"/>
      <c r="BK110" s="4"/>
      <c r="BL110" s="4"/>
      <c r="BM110" s="63">
        <v>0</v>
      </c>
      <c r="BN110" s="63">
        <v>1</v>
      </c>
      <c r="BO110" s="63">
        <v>2</v>
      </c>
      <c r="BP110" s="63">
        <v>3</v>
      </c>
      <c r="BQ110" s="79">
        <v>3</v>
      </c>
      <c r="BR110"/>
      <c r="BS110"/>
      <c r="BT110"/>
      <c r="BU110"/>
      <c r="BV110"/>
      <c r="BW110"/>
      <c r="BX110"/>
      <c r="BY110"/>
      <c r="BZ110" s="56"/>
      <c r="CA110" s="56"/>
      <c r="CB110"/>
      <c r="CC110" s="56"/>
      <c r="CD110"/>
      <c r="CE110"/>
      <c r="CF110"/>
      <c r="CG110"/>
    </row>
    <row r="111" spans="1:85" ht="19.5" hidden="1" customHeight="1">
      <c r="A111" s="152" t="s">
        <v>231</v>
      </c>
      <c r="B111" s="178" t="s">
        <v>1474</v>
      </c>
      <c r="C111" s="86" t="str">
        <f t="shared" ref="C111:Q111" si="99">IF(C783=$BN$111,"당첨",IF(C783=$BO$111,"당첨",IF(C783=$BP$111,"당첨",IF(C783=$BM$111,"당첨",IF(C783=$BQ$111,"당첨","낙첨")))))</f>
        <v>당첨</v>
      </c>
      <c r="D111" s="86" t="str">
        <f t="shared" si="99"/>
        <v>당첨</v>
      </c>
      <c r="E111" s="86" t="str">
        <f t="shared" si="99"/>
        <v>당첨</v>
      </c>
      <c r="F111" s="86" t="str">
        <f t="shared" si="99"/>
        <v>당첨</v>
      </c>
      <c r="G111" s="86" t="str">
        <f t="shared" si="99"/>
        <v>당첨</v>
      </c>
      <c r="H111" s="86" t="str">
        <f t="shared" si="99"/>
        <v>당첨</v>
      </c>
      <c r="I111" s="86" t="str">
        <f t="shared" si="99"/>
        <v>당첨</v>
      </c>
      <c r="J111" s="86" t="str">
        <f t="shared" si="99"/>
        <v>당첨</v>
      </c>
      <c r="K111" s="86" t="str">
        <f t="shared" si="99"/>
        <v>당첨</v>
      </c>
      <c r="L111" s="86" t="str">
        <f t="shared" si="99"/>
        <v>당첨</v>
      </c>
      <c r="M111" s="86" t="str">
        <f t="shared" si="99"/>
        <v>당첨</v>
      </c>
      <c r="N111" s="86" t="str">
        <f t="shared" si="99"/>
        <v>당첨</v>
      </c>
      <c r="O111" s="86" t="str">
        <f t="shared" si="99"/>
        <v>당첨</v>
      </c>
      <c r="P111" s="86" t="str">
        <f t="shared" si="99"/>
        <v>당첨</v>
      </c>
      <c r="Q111" s="86" t="str">
        <f t="shared" si="99"/>
        <v>당첨</v>
      </c>
      <c r="S111" s="20">
        <v>94</v>
      </c>
      <c r="T111" s="818" t="s">
        <v>1474</v>
      </c>
      <c r="U111" s="819"/>
      <c r="V111" s="820"/>
      <c r="W111" s="168">
        <v>2</v>
      </c>
      <c r="X111" s="168">
        <v>3</v>
      </c>
      <c r="Y111" s="168">
        <v>5</v>
      </c>
      <c r="Z111" s="562">
        <v>46</v>
      </c>
      <c r="AA111" s="562">
        <v>46</v>
      </c>
      <c r="AB111" s="562">
        <v>46</v>
      </c>
      <c r="AC111" s="562">
        <v>46</v>
      </c>
      <c r="AD111" s="562">
        <v>46</v>
      </c>
      <c r="AE111" s="562">
        <v>46</v>
      </c>
      <c r="AF111" s="562">
        <v>46</v>
      </c>
      <c r="AG111" s="562">
        <v>46</v>
      </c>
      <c r="AH111" s="562">
        <v>46</v>
      </c>
      <c r="AI111" s="562">
        <v>46</v>
      </c>
      <c r="AJ111" s="562">
        <v>46</v>
      </c>
      <c r="AK111" s="562">
        <v>46</v>
      </c>
      <c r="AL111" s="562">
        <v>46</v>
      </c>
      <c r="AM111" s="562">
        <v>46</v>
      </c>
      <c r="AN111" s="562">
        <v>46</v>
      </c>
      <c r="AO111" s="562">
        <v>46</v>
      </c>
      <c r="AP111" s="562">
        <v>46</v>
      </c>
      <c r="AQ111" s="562">
        <v>46</v>
      </c>
      <c r="AR111" s="562">
        <v>46</v>
      </c>
      <c r="AS111" s="562">
        <v>46</v>
      </c>
      <c r="AT111" s="562">
        <v>46</v>
      </c>
      <c r="AU111" s="562">
        <v>46</v>
      </c>
      <c r="AV111" s="562">
        <v>46</v>
      </c>
      <c r="AW111" s="562">
        <v>46</v>
      </c>
      <c r="AX111" s="562">
        <v>46</v>
      </c>
      <c r="AY111" s="562">
        <v>46</v>
      </c>
      <c r="AZ111" s="562">
        <v>46</v>
      </c>
      <c r="BA111" s="117">
        <v>46</v>
      </c>
      <c r="BB111" s="117">
        <v>46</v>
      </c>
      <c r="BC111" s="117">
        <v>46</v>
      </c>
      <c r="BD111" s="117">
        <v>46</v>
      </c>
      <c r="BE111" s="117">
        <v>46</v>
      </c>
      <c r="BF111" s="117">
        <v>46</v>
      </c>
      <c r="BG111" s="117">
        <v>46</v>
      </c>
      <c r="BH111" s="117">
        <v>46</v>
      </c>
      <c r="BI111" s="4"/>
      <c r="BJ111" s="4"/>
      <c r="BK111" s="4"/>
      <c r="BL111" s="4"/>
      <c r="BM111" s="63">
        <v>0</v>
      </c>
      <c r="BN111" s="63">
        <v>1</v>
      </c>
      <c r="BO111" s="63">
        <v>2</v>
      </c>
      <c r="BP111" s="63">
        <v>3</v>
      </c>
      <c r="BQ111" s="79">
        <v>4</v>
      </c>
      <c r="BR111"/>
      <c r="BS111"/>
      <c r="BT111"/>
      <c r="BU111"/>
      <c r="BV111"/>
      <c r="BW111"/>
      <c r="BX111"/>
      <c r="BY111"/>
      <c r="BZ111" s="56"/>
      <c r="CA111" s="56"/>
      <c r="CB111"/>
      <c r="CC111" s="56"/>
      <c r="CD111"/>
      <c r="CE111"/>
      <c r="CF111"/>
      <c r="CG111"/>
    </row>
    <row r="112" spans="1:85" ht="19.5" hidden="1" customHeight="1">
      <c r="A112" s="152" t="s">
        <v>232</v>
      </c>
      <c r="B112" s="178" t="s">
        <v>1475</v>
      </c>
      <c r="C112" s="86" t="str">
        <f t="shared" ref="C112:Q112" si="100">IF(C790=$BN$112,"당첨",IF(C790=$BO$112,"당첨",IF(C790=$BP$112,"당첨",IF(C790=$BM$112,"당첨",IF(C790=$BQ$112,"당첨","낙첨")))))</f>
        <v>당첨</v>
      </c>
      <c r="D112" s="86" t="str">
        <f t="shared" si="100"/>
        <v>당첨</v>
      </c>
      <c r="E112" s="86" t="str">
        <f t="shared" si="100"/>
        <v>당첨</v>
      </c>
      <c r="F112" s="86" t="str">
        <f t="shared" si="100"/>
        <v>당첨</v>
      </c>
      <c r="G112" s="86" t="str">
        <f t="shared" si="100"/>
        <v>당첨</v>
      </c>
      <c r="H112" s="86" t="str">
        <f t="shared" si="100"/>
        <v>당첨</v>
      </c>
      <c r="I112" s="86" t="str">
        <f t="shared" si="100"/>
        <v>당첨</v>
      </c>
      <c r="J112" s="86" t="str">
        <f t="shared" si="100"/>
        <v>당첨</v>
      </c>
      <c r="K112" s="86" t="str">
        <f t="shared" si="100"/>
        <v>당첨</v>
      </c>
      <c r="L112" s="86" t="str">
        <f t="shared" si="100"/>
        <v>당첨</v>
      </c>
      <c r="M112" s="86" t="str">
        <f t="shared" si="100"/>
        <v>당첨</v>
      </c>
      <c r="N112" s="86" t="str">
        <f t="shared" si="100"/>
        <v>당첨</v>
      </c>
      <c r="O112" s="86" t="str">
        <f t="shared" si="100"/>
        <v>당첨</v>
      </c>
      <c r="P112" s="86" t="str">
        <f t="shared" si="100"/>
        <v>당첨</v>
      </c>
      <c r="Q112" s="86" t="str">
        <f t="shared" si="100"/>
        <v>당첨</v>
      </c>
      <c r="S112" s="20">
        <v>95</v>
      </c>
      <c r="T112" s="818" t="s">
        <v>1475</v>
      </c>
      <c r="U112" s="819"/>
      <c r="V112" s="820"/>
      <c r="W112" s="168">
        <v>1</v>
      </c>
      <c r="X112" s="168">
        <v>3</v>
      </c>
      <c r="Y112" s="168">
        <v>4</v>
      </c>
      <c r="Z112" s="562">
        <v>46</v>
      </c>
      <c r="AA112" s="562">
        <v>46</v>
      </c>
      <c r="AB112" s="562">
        <v>46</v>
      </c>
      <c r="AC112" s="562">
        <v>46</v>
      </c>
      <c r="AD112" s="562">
        <v>46</v>
      </c>
      <c r="AE112" s="562">
        <v>46</v>
      </c>
      <c r="AF112" s="562">
        <v>46</v>
      </c>
      <c r="AG112" s="562">
        <v>46</v>
      </c>
      <c r="AH112" s="562">
        <v>46</v>
      </c>
      <c r="AI112" s="562">
        <v>46</v>
      </c>
      <c r="AJ112" s="562">
        <v>46</v>
      </c>
      <c r="AK112" s="562">
        <v>46</v>
      </c>
      <c r="AL112" s="562">
        <v>46</v>
      </c>
      <c r="AM112" s="562">
        <v>46</v>
      </c>
      <c r="AN112" s="562">
        <v>46</v>
      </c>
      <c r="AO112" s="562">
        <v>46</v>
      </c>
      <c r="AP112" s="562">
        <v>46</v>
      </c>
      <c r="AQ112" s="562">
        <v>46</v>
      </c>
      <c r="AR112" s="562">
        <v>46</v>
      </c>
      <c r="AS112" s="562">
        <v>46</v>
      </c>
      <c r="AT112" s="562">
        <v>46</v>
      </c>
      <c r="AU112" s="562">
        <v>46</v>
      </c>
      <c r="AV112" s="562">
        <v>46</v>
      </c>
      <c r="AW112" s="562">
        <v>46</v>
      </c>
      <c r="AX112" s="562">
        <v>46</v>
      </c>
      <c r="AY112" s="562">
        <v>46</v>
      </c>
      <c r="AZ112" s="562">
        <v>46</v>
      </c>
      <c r="BA112" s="117">
        <v>46</v>
      </c>
      <c r="BB112" s="117">
        <v>46</v>
      </c>
      <c r="BC112" s="117">
        <v>46</v>
      </c>
      <c r="BD112" s="117">
        <v>46</v>
      </c>
      <c r="BE112" s="117">
        <v>46</v>
      </c>
      <c r="BF112" s="117">
        <v>46</v>
      </c>
      <c r="BG112" s="117">
        <v>46</v>
      </c>
      <c r="BH112" s="117">
        <v>46</v>
      </c>
      <c r="BI112" s="4"/>
      <c r="BJ112" s="4"/>
      <c r="BK112" s="4"/>
      <c r="BL112" s="4"/>
      <c r="BM112" s="63">
        <v>0</v>
      </c>
      <c r="BN112" s="63">
        <v>1</v>
      </c>
      <c r="BO112" s="63">
        <v>2</v>
      </c>
      <c r="BP112" s="63">
        <v>3</v>
      </c>
      <c r="BQ112" s="79">
        <v>4</v>
      </c>
      <c r="BR112"/>
      <c r="BS112"/>
      <c r="BT112"/>
      <c r="BU112"/>
      <c r="BV112"/>
      <c r="BW112"/>
      <c r="BX112"/>
      <c r="BY112"/>
      <c r="BZ112" s="56"/>
      <c r="CA112" s="56"/>
      <c r="CB112"/>
      <c r="CC112" s="56"/>
      <c r="CD112"/>
      <c r="CE112"/>
      <c r="CF112"/>
      <c r="CG112"/>
    </row>
    <row r="113" spans="1:85" ht="19.5" hidden="1" customHeight="1">
      <c r="A113" s="152"/>
      <c r="B113" s="453" t="s">
        <v>1626</v>
      </c>
      <c r="C113" s="179">
        <f>COUNTIF(C108:C112,"낙첨")</f>
        <v>0</v>
      </c>
      <c r="D113" s="179">
        <f t="shared" ref="D113:Q113" si="101">COUNTIF(D108:D112,"낙첨")</f>
        <v>0</v>
      </c>
      <c r="E113" s="179">
        <f t="shared" si="101"/>
        <v>0</v>
      </c>
      <c r="F113" s="179">
        <f t="shared" si="101"/>
        <v>0</v>
      </c>
      <c r="G113" s="179">
        <f t="shared" si="101"/>
        <v>0</v>
      </c>
      <c r="H113" s="179">
        <f t="shared" si="101"/>
        <v>0</v>
      </c>
      <c r="I113" s="179">
        <f t="shared" si="101"/>
        <v>0</v>
      </c>
      <c r="J113" s="179">
        <f t="shared" si="101"/>
        <v>0</v>
      </c>
      <c r="K113" s="179">
        <f t="shared" si="101"/>
        <v>0</v>
      </c>
      <c r="L113" s="179">
        <f t="shared" si="101"/>
        <v>0</v>
      </c>
      <c r="M113" s="179">
        <f t="shared" si="101"/>
        <v>0</v>
      </c>
      <c r="N113" s="179">
        <f t="shared" si="101"/>
        <v>0</v>
      </c>
      <c r="O113" s="179">
        <f t="shared" si="101"/>
        <v>0</v>
      </c>
      <c r="P113" s="179">
        <f t="shared" si="101"/>
        <v>0</v>
      </c>
      <c r="Q113" s="179">
        <f t="shared" si="101"/>
        <v>0</v>
      </c>
      <c r="S113" s="20"/>
      <c r="T113" s="818" t="s">
        <v>1557</v>
      </c>
      <c r="U113" s="819"/>
      <c r="V113" s="820"/>
      <c r="W113" s="168"/>
      <c r="X113" s="168"/>
      <c r="Y113" s="168"/>
      <c r="Z113" s="562">
        <v>46</v>
      </c>
      <c r="AA113" s="562">
        <v>46</v>
      </c>
      <c r="AB113" s="562">
        <v>46</v>
      </c>
      <c r="AC113" s="562">
        <v>46</v>
      </c>
      <c r="AD113" s="562">
        <v>46</v>
      </c>
      <c r="AE113" s="562">
        <v>46</v>
      </c>
      <c r="AF113" s="562">
        <v>46</v>
      </c>
      <c r="AG113" s="562">
        <v>46</v>
      </c>
      <c r="AH113" s="562">
        <v>46</v>
      </c>
      <c r="AI113" s="562">
        <v>46</v>
      </c>
      <c r="AJ113" s="562">
        <v>46</v>
      </c>
      <c r="AK113" s="562">
        <v>46</v>
      </c>
      <c r="AL113" s="562">
        <v>46</v>
      </c>
      <c r="AM113" s="562">
        <v>46</v>
      </c>
      <c r="AN113" s="562">
        <v>46</v>
      </c>
      <c r="AO113" s="562">
        <v>46</v>
      </c>
      <c r="AP113" s="562">
        <v>46</v>
      </c>
      <c r="AQ113" s="562">
        <v>46</v>
      </c>
      <c r="AR113" s="562">
        <v>46</v>
      </c>
      <c r="AS113" s="562">
        <v>46</v>
      </c>
      <c r="AT113" s="562">
        <v>46</v>
      </c>
      <c r="AU113" s="562">
        <v>46</v>
      </c>
      <c r="AV113" s="562">
        <v>46</v>
      </c>
      <c r="AW113" s="562">
        <v>46</v>
      </c>
      <c r="AX113" s="562">
        <v>46</v>
      </c>
      <c r="AY113" s="562">
        <v>46</v>
      </c>
      <c r="AZ113" s="562">
        <v>46</v>
      </c>
      <c r="BA113" s="180"/>
      <c r="BB113" s="180"/>
      <c r="BC113" s="180"/>
      <c r="BD113" s="180"/>
      <c r="BE113" s="180"/>
      <c r="BF113" s="180"/>
      <c r="BG113" s="180"/>
      <c r="BH113" s="180"/>
      <c r="BI113" s="4"/>
      <c r="BJ113" s="4"/>
      <c r="BK113" s="4"/>
      <c r="BL113" s="4"/>
      <c r="BM113" s="298"/>
      <c r="BN113" s="298"/>
      <c r="BO113" s="298"/>
      <c r="BP113" s="298"/>
      <c r="BR113"/>
      <c r="BS113"/>
      <c r="BT113"/>
      <c r="BU113"/>
      <c r="BV113"/>
      <c r="BW113"/>
      <c r="BX113"/>
      <c r="BY113"/>
      <c r="BZ113" s="56"/>
      <c r="CA113" s="56"/>
      <c r="CB113"/>
      <c r="CC113" s="56"/>
      <c r="CD113"/>
      <c r="CE113"/>
      <c r="CF113"/>
      <c r="CG113"/>
    </row>
    <row r="114" spans="1:85" ht="19.5" customHeight="1">
      <c r="A114" s="152" t="s">
        <v>1908</v>
      </c>
      <c r="B114" s="519" t="s">
        <v>1956</v>
      </c>
      <c r="C114" s="179">
        <f>C797</f>
        <v>1</v>
      </c>
      <c r="D114" s="179">
        <f t="shared" ref="D114:P114" si="102">D797</f>
        <v>1</v>
      </c>
      <c r="E114" s="179">
        <f t="shared" si="102"/>
        <v>1</v>
      </c>
      <c r="F114" s="179">
        <f t="shared" si="102"/>
        <v>1</v>
      </c>
      <c r="G114" s="179">
        <f t="shared" si="102"/>
        <v>1</v>
      </c>
      <c r="H114" s="179">
        <f t="shared" si="102"/>
        <v>1</v>
      </c>
      <c r="I114" s="179">
        <f t="shared" si="102"/>
        <v>1</v>
      </c>
      <c r="J114" s="179">
        <f t="shared" si="102"/>
        <v>1</v>
      </c>
      <c r="K114" s="179">
        <f t="shared" si="102"/>
        <v>1</v>
      </c>
      <c r="L114" s="179">
        <f t="shared" si="102"/>
        <v>1</v>
      </c>
      <c r="M114" s="179">
        <f t="shared" si="102"/>
        <v>1</v>
      </c>
      <c r="N114" s="179">
        <f t="shared" si="102"/>
        <v>1</v>
      </c>
      <c r="O114" s="179">
        <f t="shared" si="102"/>
        <v>1</v>
      </c>
      <c r="P114" s="179">
        <f t="shared" si="102"/>
        <v>1</v>
      </c>
      <c r="Q114" s="179">
        <f>Q797</f>
        <v>1</v>
      </c>
      <c r="S114" s="20">
        <v>96</v>
      </c>
      <c r="T114" s="807" t="s">
        <v>1895</v>
      </c>
      <c r="U114" s="808"/>
      <c r="V114" s="809"/>
      <c r="W114" s="562">
        <v>14</v>
      </c>
      <c r="X114" s="562">
        <v>38</v>
      </c>
      <c r="Y114" s="562">
        <v>46</v>
      </c>
      <c r="Z114" s="562">
        <v>46</v>
      </c>
      <c r="AA114" s="562">
        <v>46</v>
      </c>
      <c r="AB114" s="562">
        <v>46</v>
      </c>
      <c r="AC114" s="562">
        <v>46</v>
      </c>
      <c r="AD114" s="562">
        <v>46</v>
      </c>
      <c r="AE114" s="562">
        <v>46</v>
      </c>
      <c r="AF114" s="562">
        <v>46</v>
      </c>
      <c r="AG114" s="562">
        <v>46</v>
      </c>
      <c r="AH114" s="562">
        <v>46</v>
      </c>
      <c r="AI114" s="562">
        <v>46</v>
      </c>
      <c r="AJ114" s="562">
        <v>46</v>
      </c>
      <c r="AK114" s="562">
        <v>46</v>
      </c>
      <c r="AL114" s="562">
        <v>46</v>
      </c>
      <c r="AM114" s="562">
        <v>46</v>
      </c>
      <c r="AN114" s="562">
        <v>46</v>
      </c>
      <c r="AO114" s="562">
        <v>46</v>
      </c>
      <c r="AP114" s="562">
        <v>46</v>
      </c>
      <c r="AQ114" s="562">
        <v>46</v>
      </c>
      <c r="AR114" s="562">
        <v>46</v>
      </c>
      <c r="AS114" s="562">
        <v>46</v>
      </c>
      <c r="AT114" s="562">
        <v>46</v>
      </c>
      <c r="AU114" s="562">
        <v>46</v>
      </c>
      <c r="AV114" s="562">
        <v>46</v>
      </c>
      <c r="AW114" s="562">
        <v>46</v>
      </c>
      <c r="AX114" s="562">
        <v>46</v>
      </c>
      <c r="AY114" s="562">
        <v>46</v>
      </c>
      <c r="AZ114" s="562">
        <v>46</v>
      </c>
      <c r="BA114" s="562">
        <v>46</v>
      </c>
      <c r="BB114" s="562">
        <v>46</v>
      </c>
      <c r="BC114" s="562">
        <v>46</v>
      </c>
      <c r="BD114" s="562">
        <v>46</v>
      </c>
      <c r="BE114" s="562">
        <v>46</v>
      </c>
      <c r="BF114" s="562">
        <v>46</v>
      </c>
      <c r="BG114" s="562">
        <v>46</v>
      </c>
      <c r="BH114" s="562">
        <v>46</v>
      </c>
      <c r="BI114" s="4"/>
      <c r="BJ114" s="4"/>
      <c r="BK114" s="4"/>
      <c r="BL114" s="4"/>
      <c r="BM114" s="298">
        <v>0</v>
      </c>
      <c r="BN114" s="298" t="s">
        <v>1907</v>
      </c>
      <c r="BO114" s="298" t="s">
        <v>1907</v>
      </c>
      <c r="BP114" s="298">
        <v>1</v>
      </c>
      <c r="BR114"/>
      <c r="BS114"/>
      <c r="BT114"/>
      <c r="BU114"/>
      <c r="BV114"/>
      <c r="BW114"/>
      <c r="BX114"/>
      <c r="BY114"/>
      <c r="BZ114" s="56"/>
      <c r="CA114" s="56"/>
      <c r="CB114"/>
      <c r="CC114" s="56"/>
      <c r="CD114"/>
      <c r="CE114"/>
      <c r="CF114"/>
      <c r="CG114"/>
    </row>
    <row r="115" spans="1:85" ht="19.5" customHeight="1" thickBot="1">
      <c r="A115" s="152" t="s">
        <v>1909</v>
      </c>
      <c r="B115" s="519" t="s">
        <v>1957</v>
      </c>
      <c r="C115" s="179">
        <f>C804</f>
        <v>0</v>
      </c>
      <c r="D115" s="179">
        <f t="shared" ref="D115:Q115" si="103">D804</f>
        <v>0</v>
      </c>
      <c r="E115" s="179">
        <f t="shared" si="103"/>
        <v>0</v>
      </c>
      <c r="F115" s="179">
        <f t="shared" si="103"/>
        <v>0</v>
      </c>
      <c r="G115" s="179">
        <f t="shared" si="103"/>
        <v>0</v>
      </c>
      <c r="H115" s="179">
        <f t="shared" si="103"/>
        <v>0</v>
      </c>
      <c r="I115" s="179">
        <f t="shared" si="103"/>
        <v>0</v>
      </c>
      <c r="J115" s="179">
        <f t="shared" si="103"/>
        <v>0</v>
      </c>
      <c r="K115" s="179">
        <f t="shared" si="103"/>
        <v>0</v>
      </c>
      <c r="L115" s="179">
        <f t="shared" si="103"/>
        <v>0</v>
      </c>
      <c r="M115" s="179">
        <f t="shared" si="103"/>
        <v>0</v>
      </c>
      <c r="N115" s="179">
        <f t="shared" si="103"/>
        <v>0</v>
      </c>
      <c r="O115" s="179">
        <f t="shared" si="103"/>
        <v>0</v>
      </c>
      <c r="P115" s="179">
        <f t="shared" si="103"/>
        <v>0</v>
      </c>
      <c r="Q115" s="179">
        <f t="shared" si="103"/>
        <v>0</v>
      </c>
      <c r="S115" s="20">
        <v>97</v>
      </c>
      <c r="T115" s="807" t="s">
        <v>1896</v>
      </c>
      <c r="U115" s="808"/>
      <c r="V115" s="809"/>
      <c r="W115" s="562">
        <v>5</v>
      </c>
      <c r="X115" s="562">
        <v>27</v>
      </c>
      <c r="Y115" s="562">
        <v>46</v>
      </c>
      <c r="Z115" s="562">
        <v>46</v>
      </c>
      <c r="AA115" s="562">
        <v>46</v>
      </c>
      <c r="AB115" s="562">
        <v>46</v>
      </c>
      <c r="AC115" s="562">
        <v>46</v>
      </c>
      <c r="AD115" s="562">
        <v>46</v>
      </c>
      <c r="AE115" s="562">
        <v>46</v>
      </c>
      <c r="AF115" s="562">
        <v>46</v>
      </c>
      <c r="AG115" s="562">
        <v>46</v>
      </c>
      <c r="AH115" s="562">
        <v>46</v>
      </c>
      <c r="AI115" s="562">
        <v>46</v>
      </c>
      <c r="AJ115" s="562">
        <v>46</v>
      </c>
      <c r="AK115" s="562">
        <v>46</v>
      </c>
      <c r="AL115" s="562">
        <v>46</v>
      </c>
      <c r="AM115" s="562">
        <v>46</v>
      </c>
      <c r="AN115" s="562">
        <v>46</v>
      </c>
      <c r="AO115" s="562">
        <v>46</v>
      </c>
      <c r="AP115" s="562">
        <v>46</v>
      </c>
      <c r="AQ115" s="562">
        <v>46</v>
      </c>
      <c r="AR115" s="562">
        <v>46</v>
      </c>
      <c r="AS115" s="562">
        <v>46</v>
      </c>
      <c r="AT115" s="562">
        <v>46</v>
      </c>
      <c r="AU115" s="562">
        <v>46</v>
      </c>
      <c r="AV115" s="562">
        <v>46</v>
      </c>
      <c r="AW115" s="562">
        <v>46</v>
      </c>
      <c r="AX115" s="562">
        <v>46</v>
      </c>
      <c r="AY115" s="562">
        <v>46</v>
      </c>
      <c r="AZ115" s="562">
        <v>46</v>
      </c>
      <c r="BA115" s="562">
        <v>46</v>
      </c>
      <c r="BB115" s="562">
        <v>46</v>
      </c>
      <c r="BC115" s="562">
        <v>46</v>
      </c>
      <c r="BD115" s="562">
        <v>46</v>
      </c>
      <c r="BE115" s="562">
        <v>46</v>
      </c>
      <c r="BF115" s="562">
        <v>46</v>
      </c>
      <c r="BG115" s="562">
        <v>46</v>
      </c>
      <c r="BH115" s="562">
        <v>46</v>
      </c>
      <c r="BI115" s="4"/>
      <c r="BJ115" s="4"/>
      <c r="BK115" s="4"/>
      <c r="BL115" s="4"/>
      <c r="BM115" s="298">
        <v>0</v>
      </c>
      <c r="BN115" s="298" t="s">
        <v>1907</v>
      </c>
      <c r="BO115" s="298" t="s">
        <v>1907</v>
      </c>
      <c r="BP115" s="298">
        <v>2</v>
      </c>
      <c r="BR115"/>
      <c r="BS115"/>
      <c r="BT115"/>
      <c r="BU115"/>
      <c r="BV115"/>
      <c r="BW115"/>
      <c r="BX115"/>
      <c r="BY115"/>
      <c r="BZ115" s="56"/>
      <c r="CA115" s="56"/>
      <c r="CB115"/>
      <c r="CC115" s="56"/>
      <c r="CD115"/>
      <c r="CE115"/>
      <c r="CF115"/>
      <c r="CG115"/>
    </row>
    <row r="116" spans="1:85" ht="19.5" customHeight="1">
      <c r="A116" s="152" t="s">
        <v>235</v>
      </c>
      <c r="B116" s="542" t="s">
        <v>1996</v>
      </c>
      <c r="C116" s="539">
        <f>C811</f>
        <v>2</v>
      </c>
      <c r="D116" s="82">
        <f t="shared" ref="D116:Q116" si="104">D811</f>
        <v>2</v>
      </c>
      <c r="E116" s="82">
        <f t="shared" si="104"/>
        <v>2</v>
      </c>
      <c r="F116" s="82">
        <f t="shared" si="104"/>
        <v>2</v>
      </c>
      <c r="G116" s="82">
        <f t="shared" si="104"/>
        <v>2</v>
      </c>
      <c r="H116" s="82">
        <f t="shared" si="104"/>
        <v>2</v>
      </c>
      <c r="I116" s="82">
        <f t="shared" si="104"/>
        <v>2</v>
      </c>
      <c r="J116" s="82">
        <f t="shared" si="104"/>
        <v>2</v>
      </c>
      <c r="K116" s="82">
        <f t="shared" si="104"/>
        <v>2</v>
      </c>
      <c r="L116" s="82">
        <f t="shared" si="104"/>
        <v>2</v>
      </c>
      <c r="M116" s="82">
        <f t="shared" si="104"/>
        <v>2</v>
      </c>
      <c r="N116" s="82">
        <f t="shared" si="104"/>
        <v>2</v>
      </c>
      <c r="O116" s="82">
        <f t="shared" si="104"/>
        <v>2</v>
      </c>
      <c r="P116" s="82">
        <f t="shared" si="104"/>
        <v>2</v>
      </c>
      <c r="Q116" s="538">
        <f t="shared" si="104"/>
        <v>2</v>
      </c>
      <c r="S116" s="20">
        <v>98</v>
      </c>
      <c r="T116" s="807" t="s">
        <v>1897</v>
      </c>
      <c r="U116" s="808"/>
      <c r="V116" s="809"/>
      <c r="W116" s="562">
        <v>36</v>
      </c>
      <c r="X116" s="562">
        <v>7</v>
      </c>
      <c r="Y116" s="562">
        <v>8</v>
      </c>
      <c r="Z116" s="562">
        <v>9</v>
      </c>
      <c r="AA116" s="562">
        <v>12</v>
      </c>
      <c r="AB116" s="562">
        <v>15</v>
      </c>
      <c r="AC116" s="562">
        <v>17</v>
      </c>
      <c r="AD116" s="562">
        <v>18</v>
      </c>
      <c r="AE116" s="562">
        <v>21</v>
      </c>
      <c r="AF116" s="562">
        <v>22</v>
      </c>
      <c r="AG116" s="562">
        <v>25</v>
      </c>
      <c r="AH116" s="562">
        <v>26</v>
      </c>
      <c r="AI116" s="562">
        <v>34</v>
      </c>
      <c r="AJ116" s="562">
        <v>40</v>
      </c>
      <c r="AK116" s="562">
        <v>42</v>
      </c>
      <c r="AL116" s="562">
        <v>43</v>
      </c>
      <c r="AM116" s="562">
        <v>46</v>
      </c>
      <c r="AN116" s="562">
        <v>46</v>
      </c>
      <c r="AO116" s="562">
        <v>46</v>
      </c>
      <c r="AP116" s="562">
        <v>46</v>
      </c>
      <c r="AQ116" s="562">
        <v>46</v>
      </c>
      <c r="AR116" s="562">
        <v>46</v>
      </c>
      <c r="AS116" s="562">
        <v>46</v>
      </c>
      <c r="AT116" s="562">
        <v>46</v>
      </c>
      <c r="AU116" s="562">
        <v>46</v>
      </c>
      <c r="AV116" s="562">
        <v>46</v>
      </c>
      <c r="AW116" s="562">
        <v>46</v>
      </c>
      <c r="AX116" s="562">
        <v>46</v>
      </c>
      <c r="AY116" s="562">
        <v>46</v>
      </c>
      <c r="AZ116" s="562">
        <v>46</v>
      </c>
      <c r="BA116" s="562">
        <v>46</v>
      </c>
      <c r="BB116" s="562">
        <v>46</v>
      </c>
      <c r="BC116" s="562">
        <v>46</v>
      </c>
      <c r="BD116" s="562">
        <v>46</v>
      </c>
      <c r="BE116" s="562">
        <v>46</v>
      </c>
      <c r="BF116" s="562">
        <v>46</v>
      </c>
      <c r="BG116" s="562">
        <v>46</v>
      </c>
      <c r="BH116" s="562">
        <v>46</v>
      </c>
      <c r="BI116" s="4"/>
      <c r="BJ116" s="4"/>
      <c r="BK116" s="4"/>
      <c r="BL116" s="4"/>
      <c r="BM116" s="298">
        <v>0</v>
      </c>
      <c r="BN116" s="298" t="s">
        <v>1907</v>
      </c>
      <c r="BO116" s="298" t="s">
        <v>1907</v>
      </c>
      <c r="BP116" s="298">
        <v>3</v>
      </c>
      <c r="BR116"/>
      <c r="BS116"/>
      <c r="BT116"/>
      <c r="BU116"/>
      <c r="BV116"/>
      <c r="BW116"/>
      <c r="BX116"/>
      <c r="BY116"/>
      <c r="BZ116" s="56"/>
      <c r="CA116" s="56"/>
      <c r="CB116"/>
      <c r="CC116" s="56"/>
      <c r="CD116"/>
      <c r="CE116"/>
      <c r="CF116"/>
      <c r="CG116"/>
    </row>
    <row r="117" spans="1:85" ht="19.5" customHeight="1">
      <c r="A117" s="152" t="s">
        <v>236</v>
      </c>
      <c r="B117" s="528" t="s">
        <v>1958</v>
      </c>
      <c r="C117" s="531">
        <f>C818</f>
        <v>1</v>
      </c>
      <c r="D117" s="179">
        <f t="shared" ref="D117:Q117" si="105">D818</f>
        <v>1</v>
      </c>
      <c r="E117" s="179">
        <f t="shared" si="105"/>
        <v>1</v>
      </c>
      <c r="F117" s="179">
        <f t="shared" si="105"/>
        <v>1</v>
      </c>
      <c r="G117" s="179">
        <f t="shared" si="105"/>
        <v>1</v>
      </c>
      <c r="H117" s="179">
        <f t="shared" si="105"/>
        <v>1</v>
      </c>
      <c r="I117" s="179">
        <f t="shared" si="105"/>
        <v>1</v>
      </c>
      <c r="J117" s="179">
        <f t="shared" si="105"/>
        <v>1</v>
      </c>
      <c r="K117" s="179">
        <f t="shared" si="105"/>
        <v>1</v>
      </c>
      <c r="L117" s="179">
        <f t="shared" si="105"/>
        <v>1</v>
      </c>
      <c r="M117" s="179">
        <f t="shared" si="105"/>
        <v>1</v>
      </c>
      <c r="N117" s="179">
        <f t="shared" si="105"/>
        <v>1</v>
      </c>
      <c r="O117" s="179">
        <f t="shared" si="105"/>
        <v>1</v>
      </c>
      <c r="P117" s="179">
        <f t="shared" si="105"/>
        <v>1</v>
      </c>
      <c r="Q117" s="535">
        <f t="shared" si="105"/>
        <v>1</v>
      </c>
      <c r="S117" s="20">
        <v>99</v>
      </c>
      <c r="T117" s="807" t="s">
        <v>1898</v>
      </c>
      <c r="U117" s="808"/>
      <c r="V117" s="809"/>
      <c r="W117" s="562">
        <v>3</v>
      </c>
      <c r="X117" s="562">
        <v>16</v>
      </c>
      <c r="Y117" s="562">
        <v>6</v>
      </c>
      <c r="Z117" s="562">
        <v>11</v>
      </c>
      <c r="AA117" s="562">
        <v>13</v>
      </c>
      <c r="AB117" s="562">
        <v>29</v>
      </c>
      <c r="AC117" s="562">
        <v>32</v>
      </c>
      <c r="AD117" s="562">
        <v>35</v>
      </c>
      <c r="AE117" s="562">
        <v>39</v>
      </c>
      <c r="AF117" s="562">
        <v>31</v>
      </c>
      <c r="AG117" s="562">
        <v>46</v>
      </c>
      <c r="AH117" s="562">
        <v>46</v>
      </c>
      <c r="AI117" s="562">
        <v>46</v>
      </c>
      <c r="AJ117" s="562">
        <v>46</v>
      </c>
      <c r="AK117" s="562">
        <v>46</v>
      </c>
      <c r="AL117" s="562">
        <v>46</v>
      </c>
      <c r="AM117" s="562">
        <v>46</v>
      </c>
      <c r="AN117" s="562">
        <v>46</v>
      </c>
      <c r="AO117" s="562">
        <v>46</v>
      </c>
      <c r="AP117" s="562">
        <v>46</v>
      </c>
      <c r="AQ117" s="562">
        <v>46</v>
      </c>
      <c r="AR117" s="562">
        <v>46</v>
      </c>
      <c r="AS117" s="562">
        <v>46</v>
      </c>
      <c r="AT117" s="562">
        <v>46</v>
      </c>
      <c r="AU117" s="562">
        <v>46</v>
      </c>
      <c r="AV117" s="562">
        <v>46</v>
      </c>
      <c r="AW117" s="562">
        <v>46</v>
      </c>
      <c r="AX117" s="562">
        <v>46</v>
      </c>
      <c r="AY117" s="562">
        <v>46</v>
      </c>
      <c r="AZ117" s="562">
        <v>46</v>
      </c>
      <c r="BA117" s="562">
        <v>46</v>
      </c>
      <c r="BB117" s="562">
        <v>46</v>
      </c>
      <c r="BC117" s="562">
        <v>46</v>
      </c>
      <c r="BD117" s="562">
        <v>46</v>
      </c>
      <c r="BE117" s="562">
        <v>46</v>
      </c>
      <c r="BF117" s="562">
        <v>46</v>
      </c>
      <c r="BG117" s="562">
        <v>46</v>
      </c>
      <c r="BH117" s="562">
        <v>46</v>
      </c>
      <c r="BI117" s="4"/>
      <c r="BJ117" s="4"/>
      <c r="BK117" s="4"/>
      <c r="BL117" s="4"/>
      <c r="BM117" s="298">
        <v>0</v>
      </c>
      <c r="BN117" s="298" t="s">
        <v>1907</v>
      </c>
      <c r="BO117" s="298" t="s">
        <v>1907</v>
      </c>
      <c r="BP117" s="298">
        <v>3</v>
      </c>
      <c r="BR117"/>
      <c r="BS117"/>
      <c r="BT117"/>
      <c r="BU117"/>
      <c r="BV117"/>
      <c r="BW117"/>
      <c r="BX117"/>
      <c r="BY117"/>
      <c r="BZ117" s="56"/>
      <c r="CA117" s="56"/>
      <c r="CB117"/>
      <c r="CC117" s="56"/>
      <c r="CD117"/>
      <c r="CE117"/>
      <c r="CF117"/>
      <c r="CG117"/>
    </row>
    <row r="118" spans="1:85" ht="19.5" customHeight="1">
      <c r="A118" s="152" t="s">
        <v>237</v>
      </c>
      <c r="B118" s="542" t="s">
        <v>1997</v>
      </c>
      <c r="C118" s="531">
        <f>C825</f>
        <v>1</v>
      </c>
      <c r="D118" s="179">
        <f t="shared" ref="D118:Q118" si="106">D825</f>
        <v>1</v>
      </c>
      <c r="E118" s="179">
        <f t="shared" si="106"/>
        <v>1</v>
      </c>
      <c r="F118" s="179">
        <f t="shared" si="106"/>
        <v>1</v>
      </c>
      <c r="G118" s="179">
        <f t="shared" si="106"/>
        <v>1</v>
      </c>
      <c r="H118" s="179">
        <f t="shared" si="106"/>
        <v>1</v>
      </c>
      <c r="I118" s="179">
        <f t="shared" si="106"/>
        <v>1</v>
      </c>
      <c r="J118" s="179">
        <f t="shared" si="106"/>
        <v>1</v>
      </c>
      <c r="K118" s="179">
        <f t="shared" si="106"/>
        <v>1</v>
      </c>
      <c r="L118" s="179">
        <f t="shared" si="106"/>
        <v>1</v>
      </c>
      <c r="M118" s="179">
        <f t="shared" si="106"/>
        <v>1</v>
      </c>
      <c r="N118" s="179">
        <f t="shared" si="106"/>
        <v>1</v>
      </c>
      <c r="O118" s="179">
        <f t="shared" si="106"/>
        <v>1</v>
      </c>
      <c r="P118" s="179">
        <f t="shared" si="106"/>
        <v>1</v>
      </c>
      <c r="Q118" s="535">
        <f t="shared" si="106"/>
        <v>1</v>
      </c>
      <c r="S118" s="20">
        <v>100</v>
      </c>
      <c r="T118" s="807" t="s">
        <v>1899</v>
      </c>
      <c r="U118" s="808"/>
      <c r="V118" s="809"/>
      <c r="W118" s="562">
        <v>20</v>
      </c>
      <c r="X118" s="562">
        <v>23</v>
      </c>
      <c r="Y118" s="562">
        <v>24</v>
      </c>
      <c r="Z118" s="562">
        <v>30</v>
      </c>
      <c r="AA118" s="562">
        <v>37</v>
      </c>
      <c r="AB118" s="562">
        <v>41</v>
      </c>
      <c r="AC118" s="562">
        <v>46</v>
      </c>
      <c r="AD118" s="562">
        <v>46</v>
      </c>
      <c r="AE118" s="562">
        <v>46</v>
      </c>
      <c r="AF118" s="562">
        <v>46</v>
      </c>
      <c r="AG118" s="562">
        <v>46</v>
      </c>
      <c r="AH118" s="562">
        <v>46</v>
      </c>
      <c r="AI118" s="562">
        <v>46</v>
      </c>
      <c r="AJ118" s="562">
        <v>46</v>
      </c>
      <c r="AK118" s="562">
        <v>46</v>
      </c>
      <c r="AL118" s="562">
        <v>46</v>
      </c>
      <c r="AM118" s="562">
        <v>46</v>
      </c>
      <c r="AN118" s="562">
        <v>46</v>
      </c>
      <c r="AO118" s="562">
        <v>46</v>
      </c>
      <c r="AP118" s="562">
        <v>46</v>
      </c>
      <c r="AQ118" s="562">
        <v>46</v>
      </c>
      <c r="AR118" s="562">
        <v>46</v>
      </c>
      <c r="AS118" s="562">
        <v>46</v>
      </c>
      <c r="AT118" s="562">
        <v>46</v>
      </c>
      <c r="AU118" s="562">
        <v>46</v>
      </c>
      <c r="AV118" s="562">
        <v>46</v>
      </c>
      <c r="AW118" s="562">
        <v>46</v>
      </c>
      <c r="AX118" s="562">
        <v>46</v>
      </c>
      <c r="AY118" s="562">
        <v>46</v>
      </c>
      <c r="AZ118" s="562">
        <v>46</v>
      </c>
      <c r="BA118" s="562">
        <v>46</v>
      </c>
      <c r="BB118" s="562">
        <v>46</v>
      </c>
      <c r="BC118" s="562">
        <v>46</v>
      </c>
      <c r="BD118" s="562">
        <v>46</v>
      </c>
      <c r="BE118" s="562">
        <v>46</v>
      </c>
      <c r="BF118" s="562">
        <v>46</v>
      </c>
      <c r="BG118" s="562">
        <v>46</v>
      </c>
      <c r="BH118" s="562">
        <v>46</v>
      </c>
      <c r="BI118" s="4"/>
      <c r="BJ118" s="4"/>
      <c r="BK118" s="4"/>
      <c r="BL118" s="4"/>
      <c r="BM118" s="298">
        <v>0</v>
      </c>
      <c r="BN118" s="298" t="s">
        <v>1907</v>
      </c>
      <c r="BO118" s="298" t="s">
        <v>1907</v>
      </c>
      <c r="BP118" s="298">
        <v>3</v>
      </c>
      <c r="BR118"/>
      <c r="BS118"/>
      <c r="BT118"/>
      <c r="BU118"/>
      <c r="BV118"/>
      <c r="BW118"/>
      <c r="BX118"/>
      <c r="BY118"/>
      <c r="BZ118" s="56"/>
      <c r="CA118" s="56"/>
      <c r="CB118"/>
      <c r="CC118" s="56"/>
      <c r="CD118"/>
      <c r="CE118"/>
      <c r="CF118"/>
      <c r="CG118"/>
    </row>
    <row r="119" spans="1:85" ht="19.5" customHeight="1">
      <c r="A119" s="152" t="s">
        <v>238</v>
      </c>
      <c r="B119" s="542" t="s">
        <v>1959</v>
      </c>
      <c r="C119" s="531">
        <f>C832</f>
        <v>0</v>
      </c>
      <c r="D119" s="179">
        <f t="shared" ref="D119:Q119" si="107">D832</f>
        <v>0</v>
      </c>
      <c r="E119" s="179">
        <f t="shared" si="107"/>
        <v>0</v>
      </c>
      <c r="F119" s="179">
        <f t="shared" si="107"/>
        <v>0</v>
      </c>
      <c r="G119" s="179">
        <f t="shared" si="107"/>
        <v>0</v>
      </c>
      <c r="H119" s="179">
        <f t="shared" si="107"/>
        <v>0</v>
      </c>
      <c r="I119" s="179">
        <f t="shared" si="107"/>
        <v>0</v>
      </c>
      <c r="J119" s="179">
        <f t="shared" si="107"/>
        <v>0</v>
      </c>
      <c r="K119" s="179">
        <f t="shared" si="107"/>
        <v>0</v>
      </c>
      <c r="L119" s="179">
        <f t="shared" si="107"/>
        <v>0</v>
      </c>
      <c r="M119" s="179">
        <f t="shared" si="107"/>
        <v>0</v>
      </c>
      <c r="N119" s="179">
        <f t="shared" si="107"/>
        <v>0</v>
      </c>
      <c r="O119" s="179">
        <f t="shared" si="107"/>
        <v>0</v>
      </c>
      <c r="P119" s="179">
        <f t="shared" si="107"/>
        <v>0</v>
      </c>
      <c r="Q119" s="535">
        <f t="shared" si="107"/>
        <v>0</v>
      </c>
      <c r="S119" s="20">
        <v>101</v>
      </c>
      <c r="T119" s="807" t="s">
        <v>1900</v>
      </c>
      <c r="U119" s="808"/>
      <c r="V119" s="809"/>
      <c r="W119" s="562">
        <v>4</v>
      </c>
      <c r="X119" s="562">
        <v>45</v>
      </c>
      <c r="Y119" s="562">
        <v>28</v>
      </c>
      <c r="Z119" s="562">
        <v>46</v>
      </c>
      <c r="AA119" s="562">
        <v>46</v>
      </c>
      <c r="AB119" s="562">
        <v>46</v>
      </c>
      <c r="AC119" s="562">
        <v>46</v>
      </c>
      <c r="AD119" s="562">
        <v>46</v>
      </c>
      <c r="AE119" s="562">
        <v>46</v>
      </c>
      <c r="AF119" s="562">
        <v>46</v>
      </c>
      <c r="AG119" s="562">
        <v>46</v>
      </c>
      <c r="AH119" s="562">
        <v>46</v>
      </c>
      <c r="AI119" s="562">
        <v>46</v>
      </c>
      <c r="AJ119" s="562">
        <v>46</v>
      </c>
      <c r="AK119" s="562">
        <v>46</v>
      </c>
      <c r="AL119" s="562">
        <v>46</v>
      </c>
      <c r="AM119" s="562">
        <v>46</v>
      </c>
      <c r="AN119" s="562">
        <v>46</v>
      </c>
      <c r="AO119" s="562">
        <v>46</v>
      </c>
      <c r="AP119" s="562">
        <v>46</v>
      </c>
      <c r="AQ119" s="562">
        <v>46</v>
      </c>
      <c r="AR119" s="562">
        <v>46</v>
      </c>
      <c r="AS119" s="562">
        <v>46</v>
      </c>
      <c r="AT119" s="562">
        <v>46</v>
      </c>
      <c r="AU119" s="562">
        <v>46</v>
      </c>
      <c r="AV119" s="562">
        <v>46</v>
      </c>
      <c r="AW119" s="562">
        <v>46</v>
      </c>
      <c r="AX119" s="562">
        <v>46</v>
      </c>
      <c r="AY119" s="562">
        <v>46</v>
      </c>
      <c r="AZ119" s="562">
        <v>46</v>
      </c>
      <c r="BA119" s="562">
        <v>46</v>
      </c>
      <c r="BB119" s="562">
        <v>46</v>
      </c>
      <c r="BC119" s="562">
        <v>46</v>
      </c>
      <c r="BD119" s="562">
        <v>46</v>
      </c>
      <c r="BE119" s="562">
        <v>46</v>
      </c>
      <c r="BF119" s="562">
        <v>46</v>
      </c>
      <c r="BG119" s="562">
        <v>46</v>
      </c>
      <c r="BH119" s="562">
        <v>46</v>
      </c>
      <c r="BI119" s="4"/>
      <c r="BJ119" s="4"/>
      <c r="BK119" s="4"/>
      <c r="BL119" s="4"/>
      <c r="BM119" s="298">
        <v>0</v>
      </c>
      <c r="BN119" s="298" t="s">
        <v>1907</v>
      </c>
      <c r="BO119" s="298" t="s">
        <v>1907</v>
      </c>
      <c r="BP119" s="298">
        <v>2</v>
      </c>
      <c r="BR119"/>
      <c r="BS119"/>
      <c r="BT119"/>
      <c r="BU119"/>
      <c r="BV119"/>
      <c r="BW119"/>
      <c r="BX119"/>
      <c r="BY119"/>
      <c r="BZ119" s="56"/>
      <c r="CA119" s="56"/>
      <c r="CB119"/>
      <c r="CC119" s="56"/>
      <c r="CD119"/>
      <c r="CE119"/>
      <c r="CF119"/>
      <c r="CG119"/>
    </row>
    <row r="120" spans="1:85" ht="19.5" customHeight="1" thickBot="1">
      <c r="A120" s="152" t="s">
        <v>239</v>
      </c>
      <c r="B120" s="542" t="s">
        <v>1960</v>
      </c>
      <c r="C120" s="540">
        <f>C839</f>
        <v>0</v>
      </c>
      <c r="D120" s="291">
        <f t="shared" ref="D120:Q120" si="108">D839</f>
        <v>0</v>
      </c>
      <c r="E120" s="291">
        <f t="shared" si="108"/>
        <v>0</v>
      </c>
      <c r="F120" s="291">
        <f t="shared" si="108"/>
        <v>0</v>
      </c>
      <c r="G120" s="291">
        <f t="shared" si="108"/>
        <v>0</v>
      </c>
      <c r="H120" s="291">
        <f t="shared" si="108"/>
        <v>0</v>
      </c>
      <c r="I120" s="291">
        <f t="shared" si="108"/>
        <v>0</v>
      </c>
      <c r="J120" s="291">
        <f t="shared" si="108"/>
        <v>0</v>
      </c>
      <c r="K120" s="291">
        <f t="shared" si="108"/>
        <v>0</v>
      </c>
      <c r="L120" s="291">
        <f t="shared" si="108"/>
        <v>0</v>
      </c>
      <c r="M120" s="291">
        <f t="shared" si="108"/>
        <v>0</v>
      </c>
      <c r="N120" s="291">
        <f t="shared" si="108"/>
        <v>0</v>
      </c>
      <c r="O120" s="291">
        <f t="shared" si="108"/>
        <v>0</v>
      </c>
      <c r="P120" s="291">
        <f t="shared" si="108"/>
        <v>0</v>
      </c>
      <c r="Q120" s="526">
        <f t="shared" si="108"/>
        <v>0</v>
      </c>
      <c r="S120" s="20">
        <v>102</v>
      </c>
      <c r="T120" s="807" t="s">
        <v>1901</v>
      </c>
      <c r="U120" s="808"/>
      <c r="V120" s="809"/>
      <c r="W120" s="562">
        <v>10</v>
      </c>
      <c r="X120" s="562">
        <v>44</v>
      </c>
      <c r="Y120" s="562">
        <v>2</v>
      </c>
      <c r="Z120" s="562">
        <v>19</v>
      </c>
      <c r="AA120" s="562">
        <v>1</v>
      </c>
      <c r="AB120" s="562">
        <v>46</v>
      </c>
      <c r="AC120" s="562">
        <v>46</v>
      </c>
      <c r="AD120" s="562">
        <v>46</v>
      </c>
      <c r="AE120" s="562">
        <v>46</v>
      </c>
      <c r="AF120" s="562">
        <v>46</v>
      </c>
      <c r="AG120" s="562">
        <v>46</v>
      </c>
      <c r="AH120" s="562">
        <v>46</v>
      </c>
      <c r="AI120" s="562">
        <v>46</v>
      </c>
      <c r="AJ120" s="562">
        <v>46</v>
      </c>
      <c r="AK120" s="562">
        <v>46</v>
      </c>
      <c r="AL120" s="562">
        <v>46</v>
      </c>
      <c r="AM120" s="562">
        <v>46</v>
      </c>
      <c r="AN120" s="562">
        <v>46</v>
      </c>
      <c r="AO120" s="562">
        <v>46</v>
      </c>
      <c r="AP120" s="562">
        <v>46</v>
      </c>
      <c r="AQ120" s="562">
        <v>46</v>
      </c>
      <c r="AR120" s="562">
        <v>46</v>
      </c>
      <c r="AS120" s="562">
        <v>46</v>
      </c>
      <c r="AT120" s="562">
        <v>46</v>
      </c>
      <c r="AU120" s="562">
        <v>46</v>
      </c>
      <c r="AV120" s="562">
        <v>46</v>
      </c>
      <c r="AW120" s="562">
        <v>46</v>
      </c>
      <c r="AX120" s="562">
        <v>46</v>
      </c>
      <c r="AY120" s="562">
        <v>46</v>
      </c>
      <c r="AZ120" s="562">
        <v>46</v>
      </c>
      <c r="BA120" s="562">
        <v>46</v>
      </c>
      <c r="BB120" s="562">
        <v>46</v>
      </c>
      <c r="BC120" s="562">
        <v>46</v>
      </c>
      <c r="BD120" s="562">
        <v>46</v>
      </c>
      <c r="BE120" s="562">
        <v>46</v>
      </c>
      <c r="BF120" s="562">
        <v>46</v>
      </c>
      <c r="BG120" s="562">
        <v>46</v>
      </c>
      <c r="BH120" s="562">
        <v>46</v>
      </c>
      <c r="BI120" s="4"/>
      <c r="BJ120" s="4"/>
      <c r="BK120" s="4"/>
      <c r="BL120" s="4"/>
      <c r="BM120" s="298">
        <v>0</v>
      </c>
      <c r="BN120" s="298"/>
      <c r="BO120" s="298"/>
      <c r="BP120" s="298">
        <v>1</v>
      </c>
      <c r="BR120"/>
      <c r="BS120"/>
      <c r="BT120"/>
      <c r="BU120"/>
      <c r="BV120"/>
      <c r="BW120"/>
      <c r="BX120"/>
      <c r="BY120"/>
      <c r="BZ120" s="56"/>
      <c r="CA120" s="56"/>
      <c r="CB120"/>
      <c r="CC120" s="56"/>
      <c r="CD120"/>
      <c r="CE120"/>
      <c r="CF120"/>
      <c r="CG120"/>
    </row>
    <row r="121" spans="1:85" ht="19.5" customHeight="1">
      <c r="A121" s="152" t="s">
        <v>240</v>
      </c>
      <c r="B121" s="519" t="s">
        <v>1961</v>
      </c>
      <c r="C121" s="179">
        <f>C846</f>
        <v>0</v>
      </c>
      <c r="D121" s="179">
        <f t="shared" ref="D121:Q121" si="109">D846</f>
        <v>0</v>
      </c>
      <c r="E121" s="179">
        <f t="shared" si="109"/>
        <v>0</v>
      </c>
      <c r="F121" s="179">
        <f t="shared" si="109"/>
        <v>0</v>
      </c>
      <c r="G121" s="179">
        <f t="shared" si="109"/>
        <v>0</v>
      </c>
      <c r="H121" s="179">
        <f t="shared" si="109"/>
        <v>0</v>
      </c>
      <c r="I121" s="179">
        <f t="shared" si="109"/>
        <v>0</v>
      </c>
      <c r="J121" s="179">
        <f t="shared" si="109"/>
        <v>0</v>
      </c>
      <c r="K121" s="179">
        <f t="shared" si="109"/>
        <v>0</v>
      </c>
      <c r="L121" s="179">
        <f t="shared" si="109"/>
        <v>0</v>
      </c>
      <c r="M121" s="179">
        <f t="shared" si="109"/>
        <v>0</v>
      </c>
      <c r="N121" s="179">
        <f t="shared" si="109"/>
        <v>0</v>
      </c>
      <c r="O121" s="179">
        <f t="shared" si="109"/>
        <v>0</v>
      </c>
      <c r="P121" s="179">
        <f t="shared" si="109"/>
        <v>0</v>
      </c>
      <c r="Q121" s="179">
        <f t="shared" si="109"/>
        <v>0</v>
      </c>
      <c r="S121" s="20">
        <v>103</v>
      </c>
      <c r="T121" s="807" t="s">
        <v>1902</v>
      </c>
      <c r="U121" s="808"/>
      <c r="V121" s="809"/>
      <c r="W121" s="562">
        <v>33</v>
      </c>
      <c r="X121" s="562">
        <v>46</v>
      </c>
      <c r="Y121" s="562">
        <v>46</v>
      </c>
      <c r="Z121" s="562">
        <v>46</v>
      </c>
      <c r="AA121" s="562">
        <v>46</v>
      </c>
      <c r="AB121" s="562">
        <v>46</v>
      </c>
      <c r="AC121" s="562">
        <v>46</v>
      </c>
      <c r="AD121" s="562">
        <v>46</v>
      </c>
      <c r="AE121" s="562">
        <v>46</v>
      </c>
      <c r="AF121" s="562">
        <v>46</v>
      </c>
      <c r="AG121" s="562">
        <v>46</v>
      </c>
      <c r="AH121" s="562">
        <v>46</v>
      </c>
      <c r="AI121" s="562">
        <v>46</v>
      </c>
      <c r="AJ121" s="562">
        <v>46</v>
      </c>
      <c r="AK121" s="562">
        <v>46</v>
      </c>
      <c r="AL121" s="562">
        <v>46</v>
      </c>
      <c r="AM121" s="562">
        <v>46</v>
      </c>
      <c r="AN121" s="562">
        <v>46</v>
      </c>
      <c r="AO121" s="562">
        <v>46</v>
      </c>
      <c r="AP121" s="562">
        <v>46</v>
      </c>
      <c r="AQ121" s="562">
        <v>46</v>
      </c>
      <c r="AR121" s="562">
        <v>46</v>
      </c>
      <c r="AS121" s="562">
        <v>46</v>
      </c>
      <c r="AT121" s="562">
        <v>46</v>
      </c>
      <c r="AU121" s="562">
        <v>46</v>
      </c>
      <c r="AV121" s="562">
        <v>46</v>
      </c>
      <c r="AW121" s="562">
        <v>46</v>
      </c>
      <c r="AX121" s="562">
        <v>46</v>
      </c>
      <c r="AY121" s="562">
        <v>46</v>
      </c>
      <c r="AZ121" s="562">
        <v>46</v>
      </c>
      <c r="BA121" s="562">
        <v>46</v>
      </c>
      <c r="BB121" s="562">
        <v>46</v>
      </c>
      <c r="BC121" s="562">
        <v>46</v>
      </c>
      <c r="BD121" s="562">
        <v>46</v>
      </c>
      <c r="BE121" s="562">
        <v>46</v>
      </c>
      <c r="BF121" s="562">
        <v>46</v>
      </c>
      <c r="BG121" s="562">
        <v>46</v>
      </c>
      <c r="BH121" s="562">
        <v>46</v>
      </c>
      <c r="BI121" s="4"/>
      <c r="BJ121" s="4"/>
      <c r="BK121" s="4"/>
      <c r="BL121" s="4"/>
      <c r="BM121" s="298">
        <v>0</v>
      </c>
      <c r="BN121" s="298"/>
      <c r="BO121" s="298"/>
      <c r="BP121" s="298">
        <v>1</v>
      </c>
      <c r="BR121"/>
      <c r="BS121"/>
      <c r="BT121"/>
      <c r="BU121"/>
      <c r="BV121"/>
      <c r="BW121"/>
      <c r="BX121"/>
      <c r="BY121"/>
      <c r="BZ121" s="56"/>
      <c r="CA121" s="56"/>
      <c r="CB121"/>
      <c r="CC121" s="56"/>
      <c r="CD121"/>
      <c r="CE121"/>
      <c r="CF121"/>
      <c r="CG121"/>
    </row>
    <row r="122" spans="1:85" ht="19.5" customHeight="1">
      <c r="A122" s="152" t="s">
        <v>241</v>
      </c>
      <c r="B122" s="519" t="s">
        <v>1962</v>
      </c>
      <c r="C122" s="179">
        <f>C853</f>
        <v>1</v>
      </c>
      <c r="D122" s="179">
        <f t="shared" ref="D122:Q122" si="110">D853</f>
        <v>1</v>
      </c>
      <c r="E122" s="179">
        <f t="shared" si="110"/>
        <v>1</v>
      </c>
      <c r="F122" s="179">
        <f t="shared" si="110"/>
        <v>1</v>
      </c>
      <c r="G122" s="179">
        <f t="shared" si="110"/>
        <v>1</v>
      </c>
      <c r="H122" s="179">
        <f t="shared" si="110"/>
        <v>1</v>
      </c>
      <c r="I122" s="179">
        <f t="shared" si="110"/>
        <v>1</v>
      </c>
      <c r="J122" s="179">
        <f t="shared" si="110"/>
        <v>1</v>
      </c>
      <c r="K122" s="179">
        <f t="shared" si="110"/>
        <v>1</v>
      </c>
      <c r="L122" s="179">
        <f t="shared" si="110"/>
        <v>1</v>
      </c>
      <c r="M122" s="179">
        <f t="shared" si="110"/>
        <v>1</v>
      </c>
      <c r="N122" s="179">
        <f t="shared" si="110"/>
        <v>1</v>
      </c>
      <c r="O122" s="179">
        <f t="shared" si="110"/>
        <v>1</v>
      </c>
      <c r="P122" s="179">
        <f t="shared" si="110"/>
        <v>1</v>
      </c>
      <c r="Q122" s="179">
        <f t="shared" si="110"/>
        <v>1</v>
      </c>
      <c r="S122" s="20">
        <v>104</v>
      </c>
      <c r="T122" s="807" t="s">
        <v>1903</v>
      </c>
      <c r="U122" s="808"/>
      <c r="V122" s="809"/>
      <c r="W122" s="562">
        <v>3</v>
      </c>
      <c r="X122" s="562">
        <v>9</v>
      </c>
      <c r="Y122" s="562">
        <v>14</v>
      </c>
      <c r="Z122" s="562">
        <v>24</v>
      </c>
      <c r="AA122" s="562">
        <v>38</v>
      </c>
      <c r="AB122" s="562">
        <v>42</v>
      </c>
      <c r="AC122" s="562">
        <v>46</v>
      </c>
      <c r="AD122" s="562">
        <v>46</v>
      </c>
      <c r="AE122" s="562">
        <v>46</v>
      </c>
      <c r="AF122" s="562">
        <v>46</v>
      </c>
      <c r="AG122" s="562">
        <v>46</v>
      </c>
      <c r="AH122" s="562">
        <v>46</v>
      </c>
      <c r="AI122" s="562">
        <v>46</v>
      </c>
      <c r="AJ122" s="562">
        <v>46</v>
      </c>
      <c r="AK122" s="562">
        <v>46</v>
      </c>
      <c r="AL122" s="562">
        <v>46</v>
      </c>
      <c r="AM122" s="562">
        <v>46</v>
      </c>
      <c r="AN122" s="562">
        <v>46</v>
      </c>
      <c r="AO122" s="562">
        <v>46</v>
      </c>
      <c r="AP122" s="562">
        <v>46</v>
      </c>
      <c r="AQ122" s="562">
        <v>46</v>
      </c>
      <c r="AR122" s="562">
        <v>46</v>
      </c>
      <c r="AS122" s="562">
        <v>46</v>
      </c>
      <c r="AT122" s="562">
        <v>46</v>
      </c>
      <c r="AU122" s="562">
        <v>46</v>
      </c>
      <c r="AV122" s="562">
        <v>46</v>
      </c>
      <c r="AW122" s="562">
        <v>46</v>
      </c>
      <c r="AX122" s="562">
        <v>46</v>
      </c>
      <c r="AY122" s="562">
        <v>46</v>
      </c>
      <c r="AZ122" s="562">
        <v>46</v>
      </c>
      <c r="BA122" s="562">
        <v>46</v>
      </c>
      <c r="BB122" s="562">
        <v>46</v>
      </c>
      <c r="BC122" s="562">
        <v>46</v>
      </c>
      <c r="BD122" s="562">
        <v>46</v>
      </c>
      <c r="BE122" s="562">
        <v>46</v>
      </c>
      <c r="BF122" s="562">
        <v>46</v>
      </c>
      <c r="BG122" s="562">
        <v>46</v>
      </c>
      <c r="BH122" s="562">
        <v>46</v>
      </c>
      <c r="BI122" s="4"/>
      <c r="BJ122" s="4"/>
      <c r="BK122" s="4"/>
      <c r="BL122" s="4"/>
      <c r="BM122" s="298">
        <v>0</v>
      </c>
      <c r="BN122" s="298">
        <v>1</v>
      </c>
      <c r="BO122" s="298">
        <v>2</v>
      </c>
      <c r="BP122" s="298">
        <v>3</v>
      </c>
      <c r="BR122"/>
      <c r="BS122"/>
      <c r="BT122"/>
      <c r="BU122"/>
      <c r="BV122"/>
      <c r="BW122"/>
      <c r="BX122"/>
      <c r="BY122"/>
      <c r="BZ122" s="56"/>
      <c r="CA122" s="56"/>
      <c r="CB122"/>
      <c r="CC122" s="56"/>
      <c r="CD122"/>
      <c r="CE122"/>
      <c r="CF122"/>
      <c r="CG122"/>
    </row>
    <row r="123" spans="1:85" ht="19.5" customHeight="1">
      <c r="A123" s="152" t="s">
        <v>242</v>
      </c>
      <c r="B123" s="519" t="s">
        <v>1963</v>
      </c>
      <c r="C123" s="179">
        <f>C860</f>
        <v>2</v>
      </c>
      <c r="D123" s="179">
        <f t="shared" ref="D123:Q123" si="111">D860</f>
        <v>2</v>
      </c>
      <c r="E123" s="179">
        <f t="shared" si="111"/>
        <v>2</v>
      </c>
      <c r="F123" s="179">
        <f t="shared" si="111"/>
        <v>2</v>
      </c>
      <c r="G123" s="179">
        <f t="shared" si="111"/>
        <v>2</v>
      </c>
      <c r="H123" s="179">
        <f t="shared" si="111"/>
        <v>2</v>
      </c>
      <c r="I123" s="179">
        <f t="shared" si="111"/>
        <v>2</v>
      </c>
      <c r="J123" s="179">
        <f t="shared" si="111"/>
        <v>2</v>
      </c>
      <c r="K123" s="179">
        <f t="shared" si="111"/>
        <v>2</v>
      </c>
      <c r="L123" s="179">
        <f t="shared" si="111"/>
        <v>2</v>
      </c>
      <c r="M123" s="179">
        <f t="shared" si="111"/>
        <v>2</v>
      </c>
      <c r="N123" s="179">
        <f t="shared" si="111"/>
        <v>2</v>
      </c>
      <c r="O123" s="179">
        <f t="shared" si="111"/>
        <v>2</v>
      </c>
      <c r="P123" s="179">
        <f t="shared" si="111"/>
        <v>2</v>
      </c>
      <c r="Q123" s="179">
        <f t="shared" si="111"/>
        <v>2</v>
      </c>
      <c r="S123" s="20">
        <v>105</v>
      </c>
      <c r="T123" s="807" t="s">
        <v>1904</v>
      </c>
      <c r="U123" s="808"/>
      <c r="V123" s="809"/>
      <c r="W123" s="562">
        <v>5</v>
      </c>
      <c r="X123" s="562">
        <v>6</v>
      </c>
      <c r="Y123" s="562">
        <v>8</v>
      </c>
      <c r="Z123" s="562">
        <v>10</v>
      </c>
      <c r="AA123" s="562">
        <v>12</v>
      </c>
      <c r="AB123" s="562">
        <v>15</v>
      </c>
      <c r="AC123" s="562">
        <v>16</v>
      </c>
      <c r="AD123" s="562">
        <v>17</v>
      </c>
      <c r="AE123" s="562">
        <v>18</v>
      </c>
      <c r="AF123" s="562">
        <v>21</v>
      </c>
      <c r="AG123" s="562">
        <v>22</v>
      </c>
      <c r="AH123" s="562">
        <v>25</v>
      </c>
      <c r="AI123" s="562">
        <v>26</v>
      </c>
      <c r="AJ123" s="562">
        <v>27</v>
      </c>
      <c r="AK123" s="562">
        <v>34</v>
      </c>
      <c r="AL123" s="562">
        <v>35</v>
      </c>
      <c r="AM123" s="562">
        <v>36</v>
      </c>
      <c r="AN123" s="562">
        <v>39</v>
      </c>
      <c r="AO123" s="562">
        <v>45</v>
      </c>
      <c r="AP123" s="562">
        <v>46</v>
      </c>
      <c r="AQ123" s="562">
        <v>46</v>
      </c>
      <c r="AR123" s="562">
        <v>46</v>
      </c>
      <c r="AS123" s="562">
        <v>46</v>
      </c>
      <c r="AT123" s="562">
        <v>46</v>
      </c>
      <c r="AU123" s="562">
        <v>46</v>
      </c>
      <c r="AV123" s="562">
        <v>46</v>
      </c>
      <c r="AW123" s="562">
        <v>46</v>
      </c>
      <c r="AX123" s="562">
        <v>46</v>
      </c>
      <c r="AY123" s="562">
        <v>46</v>
      </c>
      <c r="AZ123" s="562">
        <v>46</v>
      </c>
      <c r="BA123" s="562">
        <v>46</v>
      </c>
      <c r="BB123" s="562">
        <v>46</v>
      </c>
      <c r="BC123" s="562">
        <v>46</v>
      </c>
      <c r="BD123" s="562">
        <v>46</v>
      </c>
      <c r="BE123" s="562">
        <v>46</v>
      </c>
      <c r="BF123" s="562">
        <v>46</v>
      </c>
      <c r="BG123" s="562">
        <v>46</v>
      </c>
      <c r="BH123" s="562">
        <v>46</v>
      </c>
      <c r="BI123" s="4"/>
      <c r="BJ123" s="4"/>
      <c r="BK123" s="4"/>
      <c r="BL123" s="4"/>
      <c r="BM123" s="298">
        <v>1</v>
      </c>
      <c r="BN123" s="298">
        <v>2</v>
      </c>
      <c r="BO123" s="298">
        <v>3</v>
      </c>
      <c r="BP123" s="298">
        <v>4</v>
      </c>
      <c r="BR123"/>
      <c r="BS123"/>
      <c r="BT123"/>
      <c r="BU123"/>
      <c r="BV123"/>
      <c r="BW123"/>
      <c r="BX123"/>
      <c r="BY123"/>
      <c r="BZ123" s="56"/>
      <c r="CA123" s="56"/>
      <c r="CB123"/>
      <c r="CC123" s="56"/>
      <c r="CD123"/>
      <c r="CE123"/>
      <c r="CF123"/>
      <c r="CG123"/>
    </row>
    <row r="124" spans="1:85" ht="19.5" customHeight="1">
      <c r="A124" s="152" t="s">
        <v>243</v>
      </c>
      <c r="B124" s="519" t="s">
        <v>1964</v>
      </c>
      <c r="C124" s="179">
        <f>C867</f>
        <v>2</v>
      </c>
      <c r="D124" s="179">
        <f t="shared" ref="D124:Q124" si="112">D867</f>
        <v>2</v>
      </c>
      <c r="E124" s="179">
        <f t="shared" si="112"/>
        <v>2</v>
      </c>
      <c r="F124" s="179">
        <f t="shared" si="112"/>
        <v>2</v>
      </c>
      <c r="G124" s="179">
        <f t="shared" si="112"/>
        <v>2</v>
      </c>
      <c r="H124" s="179">
        <f t="shared" si="112"/>
        <v>2</v>
      </c>
      <c r="I124" s="179">
        <f t="shared" si="112"/>
        <v>2</v>
      </c>
      <c r="J124" s="179">
        <f t="shared" si="112"/>
        <v>2</v>
      </c>
      <c r="K124" s="179">
        <f t="shared" si="112"/>
        <v>2</v>
      </c>
      <c r="L124" s="179">
        <f t="shared" si="112"/>
        <v>2</v>
      </c>
      <c r="M124" s="179">
        <f t="shared" si="112"/>
        <v>2</v>
      </c>
      <c r="N124" s="179">
        <f t="shared" si="112"/>
        <v>2</v>
      </c>
      <c r="O124" s="179">
        <f t="shared" si="112"/>
        <v>2</v>
      </c>
      <c r="P124" s="179">
        <f t="shared" si="112"/>
        <v>2</v>
      </c>
      <c r="Q124" s="179">
        <f t="shared" si="112"/>
        <v>2</v>
      </c>
      <c r="S124" s="20">
        <v>106</v>
      </c>
      <c r="T124" s="807" t="s">
        <v>1905</v>
      </c>
      <c r="U124" s="808"/>
      <c r="V124" s="809"/>
      <c r="W124" s="562">
        <v>4</v>
      </c>
      <c r="X124" s="562">
        <v>7</v>
      </c>
      <c r="Y124" s="562">
        <v>11</v>
      </c>
      <c r="Z124" s="562">
        <v>13</v>
      </c>
      <c r="AA124" s="562">
        <v>23</v>
      </c>
      <c r="AB124" s="562">
        <v>28</v>
      </c>
      <c r="AC124" s="562">
        <v>29</v>
      </c>
      <c r="AD124" s="562">
        <v>30</v>
      </c>
      <c r="AE124" s="562">
        <v>31</v>
      </c>
      <c r="AF124" s="562">
        <v>32</v>
      </c>
      <c r="AG124" s="562">
        <v>37</v>
      </c>
      <c r="AH124" s="562">
        <v>40</v>
      </c>
      <c r="AI124" s="562">
        <v>43</v>
      </c>
      <c r="AJ124" s="562">
        <v>46</v>
      </c>
      <c r="AK124" s="562">
        <v>46</v>
      </c>
      <c r="AL124" s="562">
        <v>46</v>
      </c>
      <c r="AM124" s="562">
        <v>46</v>
      </c>
      <c r="AN124" s="562">
        <v>46</v>
      </c>
      <c r="AO124" s="562">
        <v>46</v>
      </c>
      <c r="AP124" s="562">
        <v>46</v>
      </c>
      <c r="AQ124" s="562">
        <v>46</v>
      </c>
      <c r="AR124" s="562">
        <v>46</v>
      </c>
      <c r="AS124" s="562">
        <v>46</v>
      </c>
      <c r="AT124" s="562">
        <v>46</v>
      </c>
      <c r="AU124" s="562">
        <v>46</v>
      </c>
      <c r="AV124" s="562">
        <v>46</v>
      </c>
      <c r="AW124" s="562">
        <v>46</v>
      </c>
      <c r="AX124" s="562">
        <v>46</v>
      </c>
      <c r="AY124" s="562">
        <v>46</v>
      </c>
      <c r="AZ124" s="562">
        <v>46</v>
      </c>
      <c r="BA124" s="562">
        <v>46</v>
      </c>
      <c r="BB124" s="562">
        <v>46</v>
      </c>
      <c r="BC124" s="562">
        <v>46</v>
      </c>
      <c r="BD124" s="562">
        <v>46</v>
      </c>
      <c r="BE124" s="562">
        <v>46</v>
      </c>
      <c r="BF124" s="562">
        <v>46</v>
      </c>
      <c r="BG124" s="562">
        <v>46</v>
      </c>
      <c r="BH124" s="562">
        <v>46</v>
      </c>
      <c r="BI124" s="4"/>
      <c r="BJ124" s="4"/>
      <c r="BK124" s="4"/>
      <c r="BL124" s="4"/>
      <c r="BM124" s="298">
        <v>0</v>
      </c>
      <c r="BN124" s="298"/>
      <c r="BO124" s="298"/>
      <c r="BP124" s="298">
        <v>4</v>
      </c>
      <c r="BR124"/>
      <c r="BS124"/>
      <c r="BT124"/>
      <c r="BU124"/>
      <c r="BV124"/>
      <c r="BW124"/>
      <c r="BX124"/>
      <c r="BY124"/>
      <c r="BZ124" s="56"/>
      <c r="CA124" s="56"/>
      <c r="CB124"/>
      <c r="CC124" s="56"/>
      <c r="CD124"/>
      <c r="CE124"/>
      <c r="CF124"/>
      <c r="CG124"/>
    </row>
    <row r="125" spans="1:85" ht="19.5" customHeight="1">
      <c r="A125" s="152" t="s">
        <v>244</v>
      </c>
      <c r="B125" s="519" t="s">
        <v>1965</v>
      </c>
      <c r="C125" s="179">
        <f>C874</f>
        <v>0</v>
      </c>
      <c r="D125" s="179">
        <f t="shared" ref="D125:Q125" si="113">D874</f>
        <v>0</v>
      </c>
      <c r="E125" s="179">
        <f t="shared" si="113"/>
        <v>0</v>
      </c>
      <c r="F125" s="179">
        <f t="shared" si="113"/>
        <v>0</v>
      </c>
      <c r="G125" s="179">
        <f t="shared" si="113"/>
        <v>0</v>
      </c>
      <c r="H125" s="179">
        <f t="shared" si="113"/>
        <v>0</v>
      </c>
      <c r="I125" s="179">
        <f t="shared" si="113"/>
        <v>0</v>
      </c>
      <c r="J125" s="179">
        <f t="shared" si="113"/>
        <v>0</v>
      </c>
      <c r="K125" s="179">
        <f t="shared" si="113"/>
        <v>0</v>
      </c>
      <c r="L125" s="179">
        <f t="shared" si="113"/>
        <v>0</v>
      </c>
      <c r="M125" s="179">
        <f t="shared" si="113"/>
        <v>0</v>
      </c>
      <c r="N125" s="179">
        <f t="shared" si="113"/>
        <v>0</v>
      </c>
      <c r="O125" s="179">
        <f t="shared" si="113"/>
        <v>0</v>
      </c>
      <c r="P125" s="179">
        <f t="shared" si="113"/>
        <v>0</v>
      </c>
      <c r="Q125" s="179">
        <f t="shared" si="113"/>
        <v>0</v>
      </c>
      <c r="S125" s="20">
        <v>107</v>
      </c>
      <c r="T125" s="807" t="s">
        <v>1906</v>
      </c>
      <c r="U125" s="808"/>
      <c r="V125" s="809"/>
      <c r="W125" s="562">
        <v>1</v>
      </c>
      <c r="X125" s="562">
        <v>33</v>
      </c>
      <c r="Y125" s="562">
        <v>41</v>
      </c>
      <c r="Z125" s="562">
        <v>46</v>
      </c>
      <c r="AA125" s="562">
        <v>46</v>
      </c>
      <c r="AB125" s="562">
        <v>46</v>
      </c>
      <c r="AC125" s="562">
        <v>46</v>
      </c>
      <c r="AD125" s="562">
        <v>46</v>
      </c>
      <c r="AE125" s="562">
        <v>46</v>
      </c>
      <c r="AF125" s="562">
        <v>46</v>
      </c>
      <c r="AG125" s="562">
        <v>46</v>
      </c>
      <c r="AH125" s="562">
        <v>46</v>
      </c>
      <c r="AI125" s="562">
        <v>46</v>
      </c>
      <c r="AJ125" s="562">
        <v>46</v>
      </c>
      <c r="AK125" s="562">
        <v>46</v>
      </c>
      <c r="AL125" s="562">
        <v>46</v>
      </c>
      <c r="AM125" s="562">
        <v>46</v>
      </c>
      <c r="AN125" s="562">
        <v>46</v>
      </c>
      <c r="AO125" s="562">
        <v>46</v>
      </c>
      <c r="AP125" s="562">
        <v>46</v>
      </c>
      <c r="AQ125" s="562">
        <v>46</v>
      </c>
      <c r="AR125" s="562">
        <v>46</v>
      </c>
      <c r="AS125" s="562">
        <v>46</v>
      </c>
      <c r="AT125" s="562">
        <v>46</v>
      </c>
      <c r="AU125" s="562">
        <v>46</v>
      </c>
      <c r="AV125" s="562">
        <v>46</v>
      </c>
      <c r="AW125" s="562">
        <v>46</v>
      </c>
      <c r="AX125" s="562">
        <v>46</v>
      </c>
      <c r="AY125" s="562">
        <v>46</v>
      </c>
      <c r="AZ125" s="562">
        <v>46</v>
      </c>
      <c r="BA125" s="562">
        <v>46</v>
      </c>
      <c r="BB125" s="562">
        <v>46</v>
      </c>
      <c r="BC125" s="562">
        <v>46</v>
      </c>
      <c r="BD125" s="562">
        <v>46</v>
      </c>
      <c r="BE125" s="562">
        <v>46</v>
      </c>
      <c r="BF125" s="562">
        <v>46</v>
      </c>
      <c r="BG125" s="562">
        <v>46</v>
      </c>
      <c r="BH125" s="562">
        <v>46</v>
      </c>
      <c r="BI125" s="4"/>
      <c r="BJ125" s="4"/>
      <c r="BK125" s="4"/>
      <c r="BL125" s="4"/>
      <c r="BM125" s="298">
        <v>0</v>
      </c>
      <c r="BN125" s="298">
        <v>1</v>
      </c>
      <c r="BO125" s="298">
        <v>2</v>
      </c>
      <c r="BP125" s="298"/>
      <c r="BR125"/>
      <c r="BS125"/>
      <c r="BT125"/>
      <c r="BU125"/>
      <c r="BV125"/>
      <c r="BW125"/>
      <c r="BX125"/>
      <c r="BY125"/>
      <c r="BZ125" s="56"/>
      <c r="CA125" s="56"/>
      <c r="CB125"/>
      <c r="CC125" s="56"/>
      <c r="CD125"/>
      <c r="CE125"/>
      <c r="CF125"/>
      <c r="CG125"/>
    </row>
    <row r="126" spans="1:85" ht="19.5" hidden="1" customHeight="1">
      <c r="A126" s="152" t="s">
        <v>245</v>
      </c>
      <c r="B126" s="519"/>
      <c r="C126" s="179"/>
      <c r="D126" s="179"/>
      <c r="E126" s="179"/>
      <c r="F126" s="179"/>
      <c r="G126" s="179"/>
      <c r="H126" s="179"/>
      <c r="I126" s="179"/>
      <c r="J126" s="179"/>
      <c r="K126" s="179"/>
      <c r="L126" s="179"/>
      <c r="M126" s="179"/>
      <c r="N126" s="179"/>
      <c r="O126" s="179"/>
      <c r="P126" s="179"/>
      <c r="Q126" s="179"/>
      <c r="S126" s="20">
        <v>108</v>
      </c>
      <c r="T126" s="807" t="s">
        <v>1910</v>
      </c>
      <c r="U126" s="808"/>
      <c r="V126" s="809"/>
      <c r="W126" s="518"/>
      <c r="X126" s="518"/>
      <c r="Y126" s="518"/>
      <c r="Z126" s="518"/>
      <c r="AA126" s="518"/>
      <c r="AB126" s="518"/>
      <c r="AC126" s="518"/>
      <c r="AD126" s="518"/>
      <c r="AE126" s="518"/>
      <c r="AF126" s="518"/>
      <c r="AG126" s="518"/>
      <c r="AH126" s="518"/>
      <c r="AI126" s="518"/>
      <c r="AJ126" s="518"/>
      <c r="AK126" s="518"/>
      <c r="AL126" s="518"/>
      <c r="AM126" s="333"/>
      <c r="AN126" s="333"/>
      <c r="AO126" s="333"/>
      <c r="AP126" s="333"/>
      <c r="AQ126" s="333"/>
      <c r="AR126" s="333"/>
      <c r="AS126" s="333"/>
      <c r="AT126" s="333"/>
      <c r="AU126" s="333"/>
      <c r="AV126" s="333"/>
      <c r="AW126" s="333"/>
      <c r="AX126" s="333"/>
      <c r="AY126" s="333"/>
      <c r="AZ126" s="333"/>
      <c r="BA126" s="333"/>
      <c r="BB126" s="333"/>
      <c r="BC126" s="333"/>
      <c r="BD126" s="333"/>
      <c r="BE126" s="333"/>
      <c r="BF126" s="333"/>
      <c r="BG126" s="333"/>
      <c r="BH126" s="333"/>
      <c r="BI126" s="4"/>
      <c r="BJ126" s="4"/>
      <c r="BK126" s="4"/>
      <c r="BL126" s="4"/>
      <c r="BM126" s="298"/>
      <c r="BN126" s="298"/>
      <c r="BO126" s="298"/>
      <c r="BP126" s="298"/>
      <c r="BR126"/>
      <c r="BS126"/>
      <c r="BT126"/>
      <c r="BU126"/>
      <c r="BV126"/>
      <c r="BW126"/>
      <c r="BX126"/>
      <c r="BY126"/>
      <c r="BZ126" s="56"/>
      <c r="CA126" s="56"/>
      <c r="CB126"/>
      <c r="CC126" s="56"/>
      <c r="CD126"/>
      <c r="CE126"/>
      <c r="CF126"/>
      <c r="CG126"/>
    </row>
    <row r="127" spans="1:85" ht="19.5" hidden="1" customHeight="1">
      <c r="A127" s="152" t="s">
        <v>246</v>
      </c>
      <c r="B127" s="519"/>
      <c r="C127" s="179"/>
      <c r="D127" s="179"/>
      <c r="E127" s="179"/>
      <c r="F127" s="179"/>
      <c r="G127" s="179"/>
      <c r="H127" s="179"/>
      <c r="I127" s="179"/>
      <c r="J127" s="179"/>
      <c r="K127" s="179"/>
      <c r="L127" s="179"/>
      <c r="M127" s="179"/>
      <c r="N127" s="179"/>
      <c r="O127" s="179"/>
      <c r="P127" s="179"/>
      <c r="Q127" s="179"/>
      <c r="S127" s="20">
        <v>109</v>
      </c>
      <c r="T127" s="516"/>
      <c r="U127" s="516"/>
      <c r="V127" s="517"/>
      <c r="W127" s="518"/>
      <c r="X127" s="518"/>
      <c r="Y127" s="518"/>
      <c r="Z127" s="518"/>
      <c r="AA127" s="518"/>
      <c r="AB127" s="518"/>
      <c r="AC127" s="518"/>
      <c r="AD127" s="518"/>
      <c r="AE127" s="518"/>
      <c r="AF127" s="518"/>
      <c r="AG127" s="518"/>
      <c r="AH127" s="518"/>
      <c r="AI127" s="518"/>
      <c r="AJ127" s="518"/>
      <c r="AK127" s="518"/>
      <c r="AL127" s="518"/>
      <c r="AM127" s="333"/>
      <c r="AN127" s="333"/>
      <c r="AO127" s="333"/>
      <c r="AP127" s="333"/>
      <c r="AQ127" s="333"/>
      <c r="AR127" s="333"/>
      <c r="AS127" s="333"/>
      <c r="AT127" s="333"/>
      <c r="AU127" s="333"/>
      <c r="AV127" s="333"/>
      <c r="AW127" s="333"/>
      <c r="AX127" s="333"/>
      <c r="AY127" s="333"/>
      <c r="AZ127" s="333"/>
      <c r="BA127" s="333"/>
      <c r="BB127" s="333"/>
      <c r="BC127" s="333"/>
      <c r="BD127" s="333"/>
      <c r="BE127" s="333"/>
      <c r="BF127" s="333"/>
      <c r="BG127" s="333"/>
      <c r="BH127" s="333"/>
      <c r="BI127" s="4"/>
      <c r="BJ127" s="4"/>
      <c r="BK127" s="4"/>
      <c r="BL127" s="4"/>
      <c r="BM127" s="298"/>
      <c r="BN127" s="298"/>
      <c r="BO127" s="298"/>
      <c r="BP127" s="298"/>
      <c r="BR127"/>
      <c r="BS127"/>
      <c r="BT127"/>
      <c r="BU127"/>
      <c r="BV127"/>
      <c r="BW127"/>
      <c r="BX127"/>
      <c r="BY127"/>
      <c r="BZ127" s="56"/>
      <c r="CA127" s="56"/>
      <c r="CB127"/>
      <c r="CC127" s="56"/>
      <c r="CD127"/>
      <c r="CE127"/>
      <c r="CF127"/>
      <c r="CG127"/>
    </row>
    <row r="128" spans="1:85" ht="19.5" hidden="1" customHeight="1" thickBot="1">
      <c r="A128" s="83" t="s">
        <v>48</v>
      </c>
      <c r="B128" s="84">
        <f>COUNTIF(C128:Q128,"당첨")</f>
        <v>0</v>
      </c>
      <c r="C128" s="85" t="str">
        <f>IF(W128&gt;=63,"당첨","낙첨")</f>
        <v>낙첨</v>
      </c>
      <c r="D128" s="85" t="str">
        <f t="shared" ref="D128:Q128" si="114">IF(X128&gt;=63,"당첨","낙첨")</f>
        <v>낙첨</v>
      </c>
      <c r="E128" s="85" t="str">
        <f t="shared" si="114"/>
        <v>낙첨</v>
      </c>
      <c r="F128" s="85" t="str">
        <f t="shared" si="114"/>
        <v>낙첨</v>
      </c>
      <c r="G128" s="85" t="str">
        <f t="shared" si="114"/>
        <v>낙첨</v>
      </c>
      <c r="H128" s="85" t="str">
        <f t="shared" si="114"/>
        <v>낙첨</v>
      </c>
      <c r="I128" s="85" t="str">
        <f t="shared" si="114"/>
        <v>낙첨</v>
      </c>
      <c r="J128" s="85" t="str">
        <f t="shared" si="114"/>
        <v>낙첨</v>
      </c>
      <c r="K128" s="85" t="str">
        <f t="shared" si="114"/>
        <v>낙첨</v>
      </c>
      <c r="L128" s="85" t="str">
        <f t="shared" si="114"/>
        <v>낙첨</v>
      </c>
      <c r="M128" s="85" t="str">
        <f t="shared" si="114"/>
        <v>낙첨</v>
      </c>
      <c r="N128" s="85" t="str">
        <f t="shared" si="114"/>
        <v>낙첨</v>
      </c>
      <c r="O128" s="85" t="str">
        <f t="shared" si="114"/>
        <v>낙첨</v>
      </c>
      <c r="P128" s="85" t="str">
        <f t="shared" si="114"/>
        <v>낙첨</v>
      </c>
      <c r="Q128" s="85" t="str">
        <f t="shared" si="114"/>
        <v>낙첨</v>
      </c>
      <c r="S128" s="649" t="s">
        <v>63</v>
      </c>
      <c r="T128" s="649"/>
      <c r="U128" s="649"/>
      <c r="V128" s="650"/>
      <c r="W128" s="91">
        <f t="shared" ref="W128:AK128" si="115">COUNTIF(C15:C57,"당첨")</f>
        <v>7</v>
      </c>
      <c r="X128" s="91">
        <f t="shared" si="115"/>
        <v>7</v>
      </c>
      <c r="Y128" s="91">
        <f t="shared" si="115"/>
        <v>7</v>
      </c>
      <c r="Z128" s="91">
        <f t="shared" si="115"/>
        <v>7</v>
      </c>
      <c r="AA128" s="91">
        <f t="shared" si="115"/>
        <v>7</v>
      </c>
      <c r="AB128" s="91">
        <f t="shared" si="115"/>
        <v>7</v>
      </c>
      <c r="AC128" s="91">
        <f t="shared" si="115"/>
        <v>7</v>
      </c>
      <c r="AD128" s="91">
        <f t="shared" si="115"/>
        <v>7</v>
      </c>
      <c r="AE128" s="91">
        <f t="shared" si="115"/>
        <v>7</v>
      </c>
      <c r="AF128" s="91">
        <f t="shared" si="115"/>
        <v>7</v>
      </c>
      <c r="AG128" s="91">
        <f t="shared" si="115"/>
        <v>7</v>
      </c>
      <c r="AH128" s="91">
        <f t="shared" si="115"/>
        <v>7</v>
      </c>
      <c r="AI128" s="91">
        <f t="shared" si="115"/>
        <v>7</v>
      </c>
      <c r="AJ128" s="91">
        <f t="shared" si="115"/>
        <v>7</v>
      </c>
      <c r="AK128" s="91">
        <f t="shared" si="115"/>
        <v>7</v>
      </c>
      <c r="AL128" s="91"/>
      <c r="AM128" s="91"/>
      <c r="AN128" s="91"/>
      <c r="AO128" s="91"/>
      <c r="AP128" s="91"/>
      <c r="AQ128" s="91"/>
      <c r="AR128" s="91"/>
      <c r="AS128" s="91"/>
      <c r="AT128" s="91"/>
      <c r="AU128" s="91"/>
      <c r="AV128" s="91"/>
      <c r="BR128"/>
      <c r="BS128"/>
      <c r="BT128"/>
      <c r="BU128"/>
      <c r="BV128"/>
      <c r="BW128"/>
      <c r="BX128"/>
      <c r="BY128"/>
      <c r="BZ128" s="56"/>
      <c r="CA128"/>
      <c r="CB128"/>
      <c r="CC128" s="56"/>
      <c r="CD128"/>
      <c r="CE128"/>
      <c r="CF128"/>
      <c r="CG128"/>
    </row>
    <row r="129" spans="1:85" ht="21" customHeight="1">
      <c r="A129" s="22"/>
      <c r="B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BR129"/>
      <c r="BS129"/>
      <c r="BT129"/>
      <c r="BU129"/>
      <c r="BV129"/>
      <c r="BW129"/>
      <c r="BX129"/>
      <c r="BY129" s="56"/>
      <c r="BZ129" s="56"/>
      <c r="CA129"/>
      <c r="CB129"/>
      <c r="CC129" s="56"/>
      <c r="CD129" s="56"/>
      <c r="CE129" s="56"/>
      <c r="CF129" s="56"/>
      <c r="CG129"/>
    </row>
    <row r="130" spans="1:85" ht="21" customHeight="1">
      <c r="A130" s="22"/>
      <c r="B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U130"/>
      <c r="V130"/>
      <c r="W130"/>
      <c r="X130"/>
      <c r="Y130"/>
      <c r="Z130"/>
      <c r="AA130"/>
      <c r="AB130" s="45"/>
      <c r="AC130"/>
      <c r="AD130"/>
      <c r="AE130"/>
      <c r="AF130"/>
      <c r="BR130"/>
      <c r="BS130"/>
      <c r="BT130"/>
      <c r="BU130"/>
      <c r="BV130"/>
      <c r="BW130"/>
      <c r="BX130"/>
    </row>
    <row r="131" spans="1:85" ht="21" customHeight="1" thickBot="1">
      <c r="A131" s="57" t="s">
        <v>23</v>
      </c>
      <c r="B131" s="38" t="e">
        <f>$J$131+$L$131</f>
        <v>#REF!</v>
      </c>
      <c r="C131" s="651" t="s">
        <v>24</v>
      </c>
      <c r="D131" s="651"/>
      <c r="E131" s="652" t="e">
        <f>$J$131/$B$131</f>
        <v>#REF!</v>
      </c>
      <c r="F131" s="652"/>
      <c r="G131" s="652" t="e">
        <f>$L$131/$B$131</f>
        <v>#REF!</v>
      </c>
      <c r="H131" s="652"/>
      <c r="I131" s="57" t="s">
        <v>25</v>
      </c>
      <c r="J131" s="57" t="e">
        <f>COUNTIFS(당첨,"당첨",홀짝수,"홀수")</f>
        <v>#REF!</v>
      </c>
      <c r="K131" s="57" t="s">
        <v>26</v>
      </c>
      <c r="L131" s="57" t="e">
        <f>COUNTIFS(당첨,"당첨",홀짝수,"짝수")</f>
        <v>#REF!</v>
      </c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 s="121"/>
      <c r="AR131"/>
      <c r="AS131"/>
      <c r="AT131"/>
      <c r="AU131"/>
      <c r="AV131"/>
      <c r="AW131"/>
      <c r="AX131"/>
      <c r="AY131"/>
      <c r="BA131"/>
      <c r="BB131"/>
      <c r="BD131"/>
      <c r="BE131"/>
      <c r="BG131"/>
      <c r="BR131"/>
      <c r="BS131"/>
      <c r="BT131"/>
      <c r="BU131"/>
      <c r="BV131"/>
      <c r="BW131"/>
      <c r="BX131"/>
    </row>
    <row r="132" spans="1:85" ht="21" customHeight="1" thickBot="1">
      <c r="A132" s="32"/>
      <c r="B132" s="34"/>
      <c r="C132" s="35"/>
      <c r="D132" s="36"/>
      <c r="E132" s="36"/>
      <c r="F132" s="36"/>
      <c r="G132" s="36"/>
      <c r="H132" s="36"/>
      <c r="I132" s="35"/>
      <c r="J132" s="35"/>
      <c r="K132" s="35"/>
      <c r="L132" s="35"/>
      <c r="M132" s="33"/>
      <c r="N132" s="33"/>
      <c r="O132" s="33"/>
      <c r="P132" s="33"/>
      <c r="Q132" s="31"/>
      <c r="S132"/>
      <c r="T132"/>
      <c r="U132"/>
      <c r="V132"/>
      <c r="W132" s="597"/>
      <c r="X132" s="597"/>
      <c r="Y132" s="597"/>
      <c r="Z132" s="601"/>
      <c r="AA132" s="601"/>
      <c r="AB132" s="596"/>
      <c r="AC132" s="596"/>
      <c r="AD132" s="571"/>
      <c r="AE132"/>
      <c r="AF132"/>
      <c r="AG132"/>
      <c r="AH132"/>
      <c r="AI132"/>
      <c r="AJ132"/>
      <c r="AK132"/>
      <c r="AL132"/>
      <c r="AM132"/>
      <c r="AN132"/>
      <c r="AQ132" s="121"/>
      <c r="BR132"/>
      <c r="BS132"/>
      <c r="BT132"/>
      <c r="BU132"/>
      <c r="BV132"/>
      <c r="BW132"/>
      <c r="BX132"/>
    </row>
    <row r="133" spans="1:85" ht="18.75" customHeight="1">
      <c r="A133" s="605">
        <v>1</v>
      </c>
      <c r="B133" s="58" t="s">
        <v>32</v>
      </c>
      <c r="C133" s="58" t="str">
        <f t="shared" ref="C133:Q133" si="116">IF(C7=$W$15,"O",IF(C7=$X$15,"O",IF(C7=$Y$15,"O",IF(C7=$Z$15,"O","X"))))</f>
        <v>X</v>
      </c>
      <c r="D133" s="58" t="str">
        <f t="shared" si="116"/>
        <v>X</v>
      </c>
      <c r="E133" s="58" t="str">
        <f t="shared" si="116"/>
        <v>X</v>
      </c>
      <c r="F133" s="58" t="str">
        <f t="shared" si="116"/>
        <v>X</v>
      </c>
      <c r="G133" s="58" t="str">
        <f t="shared" si="116"/>
        <v>X</v>
      </c>
      <c r="H133" s="58" t="str">
        <f t="shared" si="116"/>
        <v>X</v>
      </c>
      <c r="I133" s="58" t="str">
        <f t="shared" si="116"/>
        <v>X</v>
      </c>
      <c r="J133" s="58" t="str">
        <f t="shared" si="116"/>
        <v>X</v>
      </c>
      <c r="K133" s="58" t="str">
        <f t="shared" si="116"/>
        <v>X</v>
      </c>
      <c r="L133" s="58" t="str">
        <f t="shared" si="116"/>
        <v>X</v>
      </c>
      <c r="M133" s="58" t="str">
        <f t="shared" si="116"/>
        <v>X</v>
      </c>
      <c r="N133" s="58" t="str">
        <f t="shared" si="116"/>
        <v>X</v>
      </c>
      <c r="O133" s="58" t="str">
        <f t="shared" si="116"/>
        <v>X</v>
      </c>
      <c r="P133" s="58" t="str">
        <f t="shared" si="116"/>
        <v>X</v>
      </c>
      <c r="Q133" s="58" t="str">
        <f t="shared" si="116"/>
        <v>X</v>
      </c>
      <c r="U133" s="521"/>
      <c r="V133" s="521"/>
      <c r="W133" s="602"/>
      <c r="X133" s="599"/>
      <c r="Y133" s="595"/>
      <c r="Z133" s="602"/>
      <c r="AA133" s="602"/>
      <c r="AB133" s="603"/>
      <c r="AC133" s="603"/>
      <c r="AD133" s="572"/>
      <c r="BT133"/>
      <c r="BU133"/>
      <c r="BV133"/>
      <c r="BW133"/>
      <c r="BX133"/>
    </row>
    <row r="134" spans="1:85" ht="18.75" customHeight="1">
      <c r="A134" s="606"/>
      <c r="B134" s="58" t="s">
        <v>33</v>
      </c>
      <c r="C134" s="58" t="str">
        <f t="shared" ref="C134:Q134" si="117">IF(C8=$W$15,"O",IF(C8=$X$15,"O",IF(C8=$Y$15,"O",IF(C8=$Z$15,"O","X"))))</f>
        <v>X</v>
      </c>
      <c r="D134" s="58" t="str">
        <f t="shared" si="117"/>
        <v>X</v>
      </c>
      <c r="E134" s="58" t="str">
        <f t="shared" si="117"/>
        <v>X</v>
      </c>
      <c r="F134" s="58" t="str">
        <f t="shared" si="117"/>
        <v>X</v>
      </c>
      <c r="G134" s="58" t="str">
        <f t="shared" si="117"/>
        <v>X</v>
      </c>
      <c r="H134" s="58" t="str">
        <f t="shared" si="117"/>
        <v>X</v>
      </c>
      <c r="I134" s="58" t="str">
        <f t="shared" si="117"/>
        <v>X</v>
      </c>
      <c r="J134" s="58" t="str">
        <f t="shared" si="117"/>
        <v>X</v>
      </c>
      <c r="K134" s="58" t="str">
        <f t="shared" si="117"/>
        <v>X</v>
      </c>
      <c r="L134" s="58" t="str">
        <f t="shared" si="117"/>
        <v>X</v>
      </c>
      <c r="M134" s="58" t="str">
        <f t="shared" si="117"/>
        <v>X</v>
      </c>
      <c r="N134" s="58" t="str">
        <f t="shared" si="117"/>
        <v>X</v>
      </c>
      <c r="O134" s="58" t="str">
        <f t="shared" si="117"/>
        <v>X</v>
      </c>
      <c r="P134" s="58" t="str">
        <f t="shared" si="117"/>
        <v>X</v>
      </c>
      <c r="Q134" s="58" t="str">
        <f t="shared" si="117"/>
        <v>X</v>
      </c>
      <c r="U134" s="524"/>
      <c r="V134" s="524"/>
      <c r="W134" s="598"/>
      <c r="X134" s="598"/>
      <c r="Y134" s="595"/>
      <c r="Z134" s="595"/>
      <c r="AA134" s="599"/>
      <c r="AB134" s="594"/>
      <c r="AC134" s="592"/>
      <c r="AD134" s="572"/>
    </row>
    <row r="135" spans="1:85" ht="18.75" customHeight="1">
      <c r="A135" s="606"/>
      <c r="B135" s="58" t="s">
        <v>34</v>
      </c>
      <c r="C135" s="58" t="str">
        <f t="shared" ref="C135:Q135" si="118">IF(C9=$W$15,"O",IF(C9=$X$15,"O",IF(C9=$Y$15,"O",IF(C9=$Z$15,"O","X"))))</f>
        <v>X</v>
      </c>
      <c r="D135" s="58" t="str">
        <f t="shared" si="118"/>
        <v>X</v>
      </c>
      <c r="E135" s="58" t="str">
        <f t="shared" si="118"/>
        <v>X</v>
      </c>
      <c r="F135" s="58" t="str">
        <f t="shared" si="118"/>
        <v>X</v>
      </c>
      <c r="G135" s="58" t="str">
        <f t="shared" si="118"/>
        <v>X</v>
      </c>
      <c r="H135" s="58" t="str">
        <f t="shared" si="118"/>
        <v>X</v>
      </c>
      <c r="I135" s="58" t="str">
        <f t="shared" si="118"/>
        <v>X</v>
      </c>
      <c r="J135" s="58" t="str">
        <f t="shared" si="118"/>
        <v>X</v>
      </c>
      <c r="K135" s="58" t="str">
        <f t="shared" si="118"/>
        <v>X</v>
      </c>
      <c r="L135" s="58" t="str">
        <f t="shared" si="118"/>
        <v>X</v>
      </c>
      <c r="M135" s="58" t="str">
        <f t="shared" si="118"/>
        <v>X</v>
      </c>
      <c r="N135" s="58" t="str">
        <f t="shared" si="118"/>
        <v>X</v>
      </c>
      <c r="O135" s="58" t="str">
        <f t="shared" si="118"/>
        <v>X</v>
      </c>
      <c r="P135" s="58" t="str">
        <f t="shared" si="118"/>
        <v>X</v>
      </c>
      <c r="Q135" s="58" t="str">
        <f t="shared" si="118"/>
        <v>X</v>
      </c>
      <c r="U135" s="524"/>
      <c r="V135" s="524"/>
      <c r="W135" s="598"/>
      <c r="X135" s="598"/>
      <c r="Y135" s="602"/>
      <c r="Z135" s="598"/>
      <c r="AA135" s="599"/>
      <c r="AB135" s="592"/>
      <c r="AC135" s="591"/>
      <c r="AD135" s="572"/>
    </row>
    <row r="136" spans="1:85" ht="18.75" customHeight="1">
      <c r="A136" s="606"/>
      <c r="B136" s="58" t="s">
        <v>35</v>
      </c>
      <c r="C136" s="58" t="str">
        <f t="shared" ref="C136:Q136" si="119">IF(C10=$W$15,"O",IF(C10=$X$15,"O",IF(C10=$Y$15,"O",IF(C10=$Z$15,"O","X"))))</f>
        <v>X</v>
      </c>
      <c r="D136" s="58" t="str">
        <f t="shared" si="119"/>
        <v>X</v>
      </c>
      <c r="E136" s="58" t="str">
        <f t="shared" si="119"/>
        <v>X</v>
      </c>
      <c r="F136" s="58" t="str">
        <f t="shared" si="119"/>
        <v>X</v>
      </c>
      <c r="G136" s="58" t="str">
        <f t="shared" si="119"/>
        <v>X</v>
      </c>
      <c r="H136" s="58" t="str">
        <f t="shared" si="119"/>
        <v>X</v>
      </c>
      <c r="I136" s="58" t="str">
        <f t="shared" si="119"/>
        <v>X</v>
      </c>
      <c r="J136" s="58" t="str">
        <f t="shared" si="119"/>
        <v>X</v>
      </c>
      <c r="K136" s="58" t="str">
        <f t="shared" si="119"/>
        <v>X</v>
      </c>
      <c r="L136" s="58" t="str">
        <f t="shared" si="119"/>
        <v>X</v>
      </c>
      <c r="M136" s="58" t="str">
        <f t="shared" si="119"/>
        <v>X</v>
      </c>
      <c r="N136" s="58" t="str">
        <f t="shared" si="119"/>
        <v>X</v>
      </c>
      <c r="O136" s="58" t="str">
        <f t="shared" si="119"/>
        <v>X</v>
      </c>
      <c r="P136" s="58" t="str">
        <f t="shared" si="119"/>
        <v>X</v>
      </c>
      <c r="Q136" s="58" t="str">
        <f t="shared" si="119"/>
        <v>X</v>
      </c>
      <c r="U136" s="524"/>
      <c r="V136" s="524"/>
      <c r="W136" s="595"/>
      <c r="X136" s="595"/>
      <c r="Y136" s="599"/>
      <c r="Z136" s="598"/>
      <c r="AA136" s="598"/>
      <c r="AB136" s="592"/>
      <c r="AC136" s="594"/>
      <c r="AD136" s="572"/>
    </row>
    <row r="137" spans="1:85" ht="18.75" customHeight="1">
      <c r="A137" s="606"/>
      <c r="B137" s="58" t="s">
        <v>36</v>
      </c>
      <c r="C137" s="58" t="str">
        <f t="shared" ref="C137:Q137" si="120">IF(C11=$W$15,"O",IF(C11=$X$15,"O",IF(C11=$Y$15,"O",IF(C11=$Z$15,"O","X"))))</f>
        <v>X</v>
      </c>
      <c r="D137" s="58" t="str">
        <f t="shared" si="120"/>
        <v>X</v>
      </c>
      <c r="E137" s="58" t="str">
        <f t="shared" si="120"/>
        <v>X</v>
      </c>
      <c r="F137" s="58" t="str">
        <f t="shared" si="120"/>
        <v>X</v>
      </c>
      <c r="G137" s="58" t="str">
        <f t="shared" si="120"/>
        <v>X</v>
      </c>
      <c r="H137" s="58" t="str">
        <f t="shared" si="120"/>
        <v>X</v>
      </c>
      <c r="I137" s="58" t="str">
        <f t="shared" si="120"/>
        <v>X</v>
      </c>
      <c r="J137" s="58" t="str">
        <f t="shared" si="120"/>
        <v>X</v>
      </c>
      <c r="K137" s="58" t="str">
        <f t="shared" si="120"/>
        <v>X</v>
      </c>
      <c r="L137" s="58" t="str">
        <f t="shared" si="120"/>
        <v>X</v>
      </c>
      <c r="M137" s="58" t="str">
        <f t="shared" si="120"/>
        <v>X</v>
      </c>
      <c r="N137" s="58" t="str">
        <f t="shared" si="120"/>
        <v>X</v>
      </c>
      <c r="O137" s="58" t="str">
        <f t="shared" si="120"/>
        <v>X</v>
      </c>
      <c r="P137" s="58" t="str">
        <f t="shared" si="120"/>
        <v>X</v>
      </c>
      <c r="Q137" s="58" t="str">
        <f t="shared" si="120"/>
        <v>X</v>
      </c>
      <c r="U137" s="524"/>
      <c r="V137" s="524"/>
      <c r="W137" s="598"/>
      <c r="X137" s="598"/>
      <c r="Y137" s="598"/>
      <c r="Z137" s="598"/>
      <c r="AA137" s="523"/>
      <c r="AB137" s="594"/>
      <c r="AC137" s="603"/>
      <c r="AD137" s="572"/>
    </row>
    <row r="138" spans="1:85" ht="18.75" customHeight="1" thickBot="1">
      <c r="A138" s="606"/>
      <c r="B138" s="58" t="s">
        <v>21</v>
      </c>
      <c r="C138" s="58" t="str">
        <f t="shared" ref="C138:Q138" si="121">IF(C12=$W$15,"O",IF(C12=$X$15,"O",IF(C12=$Y$15,"O",IF(C12=$Z$15,"O","X"))))</f>
        <v>X</v>
      </c>
      <c r="D138" s="58" t="str">
        <f t="shared" si="121"/>
        <v>X</v>
      </c>
      <c r="E138" s="58" t="str">
        <f t="shared" si="121"/>
        <v>X</v>
      </c>
      <c r="F138" s="58" t="str">
        <f t="shared" si="121"/>
        <v>X</v>
      </c>
      <c r="G138" s="58" t="str">
        <f t="shared" si="121"/>
        <v>X</v>
      </c>
      <c r="H138" s="58" t="str">
        <f t="shared" si="121"/>
        <v>X</v>
      </c>
      <c r="I138" s="58" t="str">
        <f t="shared" si="121"/>
        <v>X</v>
      </c>
      <c r="J138" s="58" t="str">
        <f t="shared" si="121"/>
        <v>X</v>
      </c>
      <c r="K138" s="58" t="str">
        <f t="shared" si="121"/>
        <v>X</v>
      </c>
      <c r="L138" s="58" t="str">
        <f t="shared" si="121"/>
        <v>X</v>
      </c>
      <c r="M138" s="58" t="str">
        <f t="shared" si="121"/>
        <v>X</v>
      </c>
      <c r="N138" s="58" t="str">
        <f t="shared" si="121"/>
        <v>X</v>
      </c>
      <c r="O138" s="58" t="str">
        <f t="shared" si="121"/>
        <v>X</v>
      </c>
      <c r="P138" s="58" t="str">
        <f t="shared" si="121"/>
        <v>X</v>
      </c>
      <c r="Q138" s="58" t="str">
        <f t="shared" si="121"/>
        <v>X</v>
      </c>
      <c r="U138" s="524"/>
      <c r="V138" s="524"/>
      <c r="W138" s="600"/>
      <c r="X138" s="595"/>
      <c r="Y138" s="598"/>
      <c r="Z138" s="598"/>
      <c r="AA138" s="523"/>
      <c r="AB138" s="592"/>
      <c r="AC138" s="594"/>
      <c r="AD138" s="572"/>
    </row>
    <row r="139" spans="1:85" ht="18.75" customHeight="1" thickBot="1">
      <c r="A139" s="607"/>
      <c r="B139" s="30" t="s">
        <v>46</v>
      </c>
      <c r="C139" s="47">
        <f>COUNTIF(C133:C138,"O")</f>
        <v>0</v>
      </c>
      <c r="D139" s="47">
        <f t="shared" ref="D139:Q139" si="122">COUNTIF(D133:D138,"O")</f>
        <v>0</v>
      </c>
      <c r="E139" s="47">
        <f t="shared" si="122"/>
        <v>0</v>
      </c>
      <c r="F139" s="47">
        <f t="shared" si="122"/>
        <v>0</v>
      </c>
      <c r="G139" s="47">
        <f t="shared" si="122"/>
        <v>0</v>
      </c>
      <c r="H139" s="47">
        <f t="shared" si="122"/>
        <v>0</v>
      </c>
      <c r="I139" s="47">
        <f t="shared" si="122"/>
        <v>0</v>
      </c>
      <c r="J139" s="47">
        <f t="shared" si="122"/>
        <v>0</v>
      </c>
      <c r="K139" s="47">
        <f t="shared" si="122"/>
        <v>0</v>
      </c>
      <c r="L139" s="47">
        <f t="shared" si="122"/>
        <v>0</v>
      </c>
      <c r="M139" s="47">
        <f t="shared" si="122"/>
        <v>0</v>
      </c>
      <c r="N139" s="47">
        <f t="shared" si="122"/>
        <v>0</v>
      </c>
      <c r="O139" s="47">
        <f t="shared" si="122"/>
        <v>0</v>
      </c>
      <c r="P139" s="47">
        <f t="shared" si="122"/>
        <v>0</v>
      </c>
      <c r="Q139" s="47">
        <f t="shared" si="122"/>
        <v>0</v>
      </c>
      <c r="U139" s="524"/>
      <c r="V139" s="524"/>
      <c r="W139" s="593"/>
      <c r="X139" s="595"/>
      <c r="Y139" s="598"/>
      <c r="Z139" s="598"/>
      <c r="AA139" s="523"/>
      <c r="AB139" s="592"/>
      <c r="AC139" s="592"/>
      <c r="AD139" s="572"/>
    </row>
    <row r="140" spans="1:85" ht="18.75" customHeight="1" thickBot="1">
      <c r="A140" s="605">
        <v>2</v>
      </c>
      <c r="B140" s="58" t="s">
        <v>32</v>
      </c>
      <c r="C140" s="58" t="str">
        <f t="shared" ref="C140:Q140" si="123">IF(C7=$W$16,"O",IF(C7=$X$16,"O",IF(C7=$Y$16,"O",IF(C7=$Z$16,"O","X"))))</f>
        <v>X</v>
      </c>
      <c r="D140" s="58" t="str">
        <f t="shared" si="123"/>
        <v>X</v>
      </c>
      <c r="E140" s="58" t="str">
        <f t="shared" si="123"/>
        <v>X</v>
      </c>
      <c r="F140" s="58" t="str">
        <f t="shared" si="123"/>
        <v>X</v>
      </c>
      <c r="G140" s="58" t="str">
        <f t="shared" si="123"/>
        <v>X</v>
      </c>
      <c r="H140" s="58" t="str">
        <f t="shared" si="123"/>
        <v>X</v>
      </c>
      <c r="I140" s="58" t="str">
        <f t="shared" si="123"/>
        <v>X</v>
      </c>
      <c r="J140" s="58" t="str">
        <f t="shared" si="123"/>
        <v>X</v>
      </c>
      <c r="K140" s="58" t="str">
        <f t="shared" si="123"/>
        <v>X</v>
      </c>
      <c r="L140" s="58" t="str">
        <f t="shared" si="123"/>
        <v>X</v>
      </c>
      <c r="M140" s="58" t="str">
        <f t="shared" si="123"/>
        <v>X</v>
      </c>
      <c r="N140" s="58" t="str">
        <f t="shared" si="123"/>
        <v>X</v>
      </c>
      <c r="O140" s="58" t="str">
        <f t="shared" si="123"/>
        <v>X</v>
      </c>
      <c r="P140" s="58" t="str">
        <f t="shared" si="123"/>
        <v>X</v>
      </c>
      <c r="Q140" s="58" t="str">
        <f t="shared" si="123"/>
        <v>X</v>
      </c>
      <c r="U140" s="524"/>
      <c r="V140" s="524"/>
      <c r="W140" s="593"/>
      <c r="X140" s="599"/>
      <c r="Y140" s="598"/>
      <c r="Z140" s="595"/>
      <c r="AA140" s="523"/>
      <c r="AB140" s="594"/>
      <c r="AC140" s="592"/>
      <c r="AD140" s="572"/>
    </row>
    <row r="141" spans="1:85" ht="18.75" customHeight="1">
      <c r="A141" s="606"/>
      <c r="B141" s="58" t="s">
        <v>33</v>
      </c>
      <c r="C141" s="58" t="str">
        <f t="shared" ref="C141:Q141" si="124">IF(C8=$W$16,"O",IF(C8=$X$16,"O",IF(C8=$Y$16,"O",IF(C8=$Z$16,"O","X"))))</f>
        <v>X</v>
      </c>
      <c r="D141" s="58" t="str">
        <f t="shared" si="124"/>
        <v>X</v>
      </c>
      <c r="E141" s="58" t="str">
        <f t="shared" si="124"/>
        <v>X</v>
      </c>
      <c r="F141" s="58" t="str">
        <f t="shared" si="124"/>
        <v>X</v>
      </c>
      <c r="G141" s="58" t="str">
        <f t="shared" si="124"/>
        <v>X</v>
      </c>
      <c r="H141" s="58" t="str">
        <f t="shared" si="124"/>
        <v>X</v>
      </c>
      <c r="I141" s="58" t="str">
        <f t="shared" si="124"/>
        <v>X</v>
      </c>
      <c r="J141" s="58" t="str">
        <f t="shared" si="124"/>
        <v>X</v>
      </c>
      <c r="K141" s="58" t="str">
        <f t="shared" si="124"/>
        <v>X</v>
      </c>
      <c r="L141" s="58" t="str">
        <f t="shared" si="124"/>
        <v>X</v>
      </c>
      <c r="M141" s="58" t="str">
        <f t="shared" si="124"/>
        <v>X</v>
      </c>
      <c r="N141" s="58" t="str">
        <f t="shared" si="124"/>
        <v>X</v>
      </c>
      <c r="O141" s="58" t="str">
        <f t="shared" si="124"/>
        <v>X</v>
      </c>
      <c r="P141" s="58" t="str">
        <f t="shared" si="124"/>
        <v>X</v>
      </c>
      <c r="Q141" s="58" t="str">
        <f t="shared" si="124"/>
        <v>X</v>
      </c>
      <c r="U141" s="524"/>
      <c r="V141" s="524"/>
      <c r="W141" s="598"/>
      <c r="X141" s="602"/>
      <c r="Y141" s="595"/>
      <c r="Z141" s="598"/>
      <c r="AA141" s="523"/>
      <c r="AB141" s="604"/>
      <c r="AC141" s="604"/>
      <c r="AD141" s="571"/>
    </row>
    <row r="142" spans="1:85" ht="18.75" customHeight="1" thickBot="1">
      <c r="A142" s="606"/>
      <c r="B142" s="58" t="s">
        <v>34</v>
      </c>
      <c r="C142" s="58" t="str">
        <f t="shared" ref="C142:Q142" si="125">IF(C9=$W$16,"O",IF(C9=$X$16,"O",IF(C9=$Y$16,"O",IF(C9=$Z$16,"O","X"))))</f>
        <v>X</v>
      </c>
      <c r="D142" s="58" t="str">
        <f t="shared" si="125"/>
        <v>X</v>
      </c>
      <c r="E142" s="58" t="str">
        <f t="shared" si="125"/>
        <v>X</v>
      </c>
      <c r="F142" s="58" t="str">
        <f t="shared" si="125"/>
        <v>X</v>
      </c>
      <c r="G142" s="58" t="str">
        <f t="shared" si="125"/>
        <v>X</v>
      </c>
      <c r="H142" s="58" t="str">
        <f t="shared" si="125"/>
        <v>X</v>
      </c>
      <c r="I142" s="58" t="str">
        <f t="shared" si="125"/>
        <v>X</v>
      </c>
      <c r="J142" s="58" t="str">
        <f t="shared" si="125"/>
        <v>X</v>
      </c>
      <c r="K142" s="58" t="str">
        <f t="shared" si="125"/>
        <v>X</v>
      </c>
      <c r="L142" s="58" t="str">
        <f t="shared" si="125"/>
        <v>X</v>
      </c>
      <c r="M142" s="58" t="str">
        <f t="shared" si="125"/>
        <v>X</v>
      </c>
      <c r="N142" s="58" t="str">
        <f t="shared" si="125"/>
        <v>X</v>
      </c>
      <c r="O142" s="58" t="str">
        <f t="shared" si="125"/>
        <v>X</v>
      </c>
      <c r="P142" s="58" t="str">
        <f t="shared" si="125"/>
        <v>X</v>
      </c>
      <c r="Q142" s="58" t="str">
        <f t="shared" si="125"/>
        <v>X</v>
      </c>
      <c r="U142" s="523"/>
      <c r="V142" s="524"/>
      <c r="W142" s="593"/>
      <c r="X142" s="595"/>
      <c r="Y142" s="598"/>
      <c r="Z142" s="523"/>
      <c r="AA142" s="523"/>
      <c r="AB142" s="604"/>
      <c r="AC142" s="604"/>
      <c r="AD142" s="571"/>
    </row>
    <row r="143" spans="1:85" ht="18.75" customHeight="1" thickBot="1">
      <c r="A143" s="606"/>
      <c r="B143" s="58" t="s">
        <v>35</v>
      </c>
      <c r="C143" s="58" t="str">
        <f t="shared" ref="C143:Q143" si="126">IF(C10=$W$16,"O",IF(C10=$X$16,"O",IF(C10=$Y$16,"O",IF(C10=$Z$16,"O","X"))))</f>
        <v>X</v>
      </c>
      <c r="D143" s="58" t="str">
        <f t="shared" si="126"/>
        <v>X</v>
      </c>
      <c r="E143" s="58" t="str">
        <f t="shared" si="126"/>
        <v>X</v>
      </c>
      <c r="F143" s="58" t="str">
        <f t="shared" si="126"/>
        <v>X</v>
      </c>
      <c r="G143" s="58" t="str">
        <f t="shared" si="126"/>
        <v>X</v>
      </c>
      <c r="H143" s="58" t="str">
        <f t="shared" si="126"/>
        <v>X</v>
      </c>
      <c r="I143" s="58" t="str">
        <f t="shared" si="126"/>
        <v>X</v>
      </c>
      <c r="J143" s="58" t="str">
        <f t="shared" si="126"/>
        <v>X</v>
      </c>
      <c r="K143" s="58" t="str">
        <f t="shared" si="126"/>
        <v>X</v>
      </c>
      <c r="L143" s="58" t="str">
        <f t="shared" si="126"/>
        <v>X</v>
      </c>
      <c r="M143" s="58" t="str">
        <f t="shared" si="126"/>
        <v>X</v>
      </c>
      <c r="N143" s="58" t="str">
        <f t="shared" si="126"/>
        <v>X</v>
      </c>
      <c r="O143" s="58" t="str">
        <f t="shared" si="126"/>
        <v>X</v>
      </c>
      <c r="P143" s="58" t="str">
        <f t="shared" si="126"/>
        <v>X</v>
      </c>
      <c r="Q143" s="58" t="str">
        <f t="shared" si="126"/>
        <v>X</v>
      </c>
      <c r="U143" s="523"/>
      <c r="V143" s="524"/>
      <c r="W143" s="593"/>
      <c r="X143" s="598"/>
      <c r="Y143" s="599"/>
      <c r="Z143" s="523"/>
      <c r="AA143" s="523"/>
      <c r="AB143" s="604"/>
      <c r="AC143" s="604"/>
      <c r="AD143" s="571"/>
    </row>
    <row r="144" spans="1:85" ht="18.75" customHeight="1" thickBot="1">
      <c r="A144" s="606"/>
      <c r="B144" s="58" t="s">
        <v>36</v>
      </c>
      <c r="C144" s="58" t="str">
        <f t="shared" ref="C144:Q144" si="127">IF(C11=$W$16,"O",IF(C11=$X$16,"O",IF(C11=$Y$16,"O",IF(C11=$Z$16,"O","X"))))</f>
        <v>X</v>
      </c>
      <c r="D144" s="58" t="str">
        <f t="shared" si="127"/>
        <v>X</v>
      </c>
      <c r="E144" s="58" t="str">
        <f t="shared" si="127"/>
        <v>X</v>
      </c>
      <c r="F144" s="58" t="str">
        <f t="shared" si="127"/>
        <v>X</v>
      </c>
      <c r="G144" s="58" t="str">
        <f t="shared" si="127"/>
        <v>X</v>
      </c>
      <c r="H144" s="58" t="str">
        <f t="shared" si="127"/>
        <v>X</v>
      </c>
      <c r="I144" s="58" t="str">
        <f t="shared" si="127"/>
        <v>X</v>
      </c>
      <c r="J144" s="58" t="str">
        <f t="shared" si="127"/>
        <v>X</v>
      </c>
      <c r="K144" s="58" t="str">
        <f t="shared" si="127"/>
        <v>X</v>
      </c>
      <c r="L144" s="58" t="str">
        <f t="shared" si="127"/>
        <v>X</v>
      </c>
      <c r="M144" s="58" t="str">
        <f t="shared" si="127"/>
        <v>X</v>
      </c>
      <c r="N144" s="58" t="str">
        <f t="shared" si="127"/>
        <v>X</v>
      </c>
      <c r="O144" s="58" t="str">
        <f t="shared" si="127"/>
        <v>X</v>
      </c>
      <c r="P144" s="58" t="str">
        <f t="shared" si="127"/>
        <v>X</v>
      </c>
      <c r="Q144" s="58" t="str">
        <f t="shared" si="127"/>
        <v>X</v>
      </c>
      <c r="U144" s="523"/>
      <c r="V144" s="524"/>
      <c r="W144" s="593"/>
      <c r="X144" s="602"/>
      <c r="Y144" s="599"/>
      <c r="Z144" s="523"/>
      <c r="AA144" s="523"/>
      <c r="AB144" s="112"/>
      <c r="AC144" s="112"/>
      <c r="AD144" s="565"/>
    </row>
    <row r="145" spans="1:30" ht="18.75" customHeight="1">
      <c r="A145" s="606"/>
      <c r="B145" s="58" t="s">
        <v>21</v>
      </c>
      <c r="C145" s="58" t="str">
        <f t="shared" ref="C145:Q145" si="128">IF(C12=$W$16,"O",IF(C12=$X$16,"O",IF(C12=$Y$16,"O",IF(C12=$Z$16,"O","X"))))</f>
        <v>X</v>
      </c>
      <c r="D145" s="58" t="str">
        <f t="shared" si="128"/>
        <v>X</v>
      </c>
      <c r="E145" s="58" t="str">
        <f t="shared" si="128"/>
        <v>X</v>
      </c>
      <c r="F145" s="58" t="str">
        <f t="shared" si="128"/>
        <v>X</v>
      </c>
      <c r="G145" s="58" t="str">
        <f t="shared" si="128"/>
        <v>X</v>
      </c>
      <c r="H145" s="58" t="str">
        <f t="shared" si="128"/>
        <v>X</v>
      </c>
      <c r="I145" s="58" t="str">
        <f t="shared" si="128"/>
        <v>X</v>
      </c>
      <c r="J145" s="58" t="str">
        <f t="shared" si="128"/>
        <v>X</v>
      </c>
      <c r="K145" s="58" t="str">
        <f t="shared" si="128"/>
        <v>X</v>
      </c>
      <c r="L145" s="58" t="str">
        <f t="shared" si="128"/>
        <v>X</v>
      </c>
      <c r="M145" s="58" t="str">
        <f t="shared" si="128"/>
        <v>X</v>
      </c>
      <c r="N145" s="58" t="str">
        <f t="shared" si="128"/>
        <v>X</v>
      </c>
      <c r="O145" s="58" t="str">
        <f t="shared" si="128"/>
        <v>X</v>
      </c>
      <c r="P145" s="58" t="str">
        <f t="shared" si="128"/>
        <v>X</v>
      </c>
      <c r="Q145" s="58" t="str">
        <f t="shared" si="128"/>
        <v>X</v>
      </c>
      <c r="U145" s="523"/>
      <c r="V145" s="524"/>
      <c r="W145" s="523"/>
      <c r="X145" s="602"/>
      <c r="Y145" s="595"/>
      <c r="Z145" s="523"/>
      <c r="AA145" s="523"/>
      <c r="AB145" s="112"/>
      <c r="AC145" s="112"/>
      <c r="AD145" s="565"/>
    </row>
    <row r="146" spans="1:30" ht="18.75" customHeight="1">
      <c r="A146" s="607"/>
      <c r="B146" s="30" t="s">
        <v>46</v>
      </c>
      <c r="C146" s="47">
        <f>COUNTIF(C140:C145,"O")</f>
        <v>0</v>
      </c>
      <c r="D146" s="47">
        <f t="shared" ref="D146:Q146" si="129">COUNTIF(D140:D145,"O")</f>
        <v>0</v>
      </c>
      <c r="E146" s="47">
        <f t="shared" si="129"/>
        <v>0</v>
      </c>
      <c r="F146" s="47">
        <f t="shared" si="129"/>
        <v>0</v>
      </c>
      <c r="G146" s="47">
        <f t="shared" si="129"/>
        <v>0</v>
      </c>
      <c r="H146" s="47">
        <f t="shared" si="129"/>
        <v>0</v>
      </c>
      <c r="I146" s="47">
        <f t="shared" si="129"/>
        <v>0</v>
      </c>
      <c r="J146" s="47">
        <f t="shared" si="129"/>
        <v>0</v>
      </c>
      <c r="K146" s="47">
        <f t="shared" si="129"/>
        <v>0</v>
      </c>
      <c r="L146" s="47">
        <f t="shared" si="129"/>
        <v>0</v>
      </c>
      <c r="M146" s="47">
        <f t="shared" si="129"/>
        <v>0</v>
      </c>
      <c r="N146" s="47">
        <f t="shared" si="129"/>
        <v>0</v>
      </c>
      <c r="O146" s="47">
        <f t="shared" si="129"/>
        <v>0</v>
      </c>
      <c r="P146" s="47">
        <f t="shared" si="129"/>
        <v>0</v>
      </c>
      <c r="Q146" s="47">
        <f t="shared" si="129"/>
        <v>0</v>
      </c>
      <c r="U146" s="523"/>
      <c r="V146" s="524"/>
      <c r="W146" s="523"/>
      <c r="X146" s="602"/>
      <c r="Y146" s="523"/>
      <c r="Z146" s="523"/>
      <c r="AA146" s="523"/>
      <c r="AB146" s="112"/>
      <c r="AC146" s="112"/>
      <c r="AD146" s="565"/>
    </row>
    <row r="147" spans="1:30" ht="18.75" customHeight="1">
      <c r="A147" s="605">
        <v>3</v>
      </c>
      <c r="B147" s="58" t="s">
        <v>32</v>
      </c>
      <c r="C147" s="58" t="str">
        <f t="shared" ref="C147:Q147" si="130">IF(C7=$W$17,"O",IF(C7=$X$17,"O","X"))</f>
        <v>X</v>
      </c>
      <c r="D147" s="58" t="str">
        <f t="shared" si="130"/>
        <v>X</v>
      </c>
      <c r="E147" s="58" t="str">
        <f t="shared" si="130"/>
        <v>X</v>
      </c>
      <c r="F147" s="58" t="str">
        <f t="shared" si="130"/>
        <v>X</v>
      </c>
      <c r="G147" s="58" t="str">
        <f t="shared" si="130"/>
        <v>X</v>
      </c>
      <c r="H147" s="58" t="str">
        <f t="shared" si="130"/>
        <v>X</v>
      </c>
      <c r="I147" s="58" t="str">
        <f t="shared" si="130"/>
        <v>X</v>
      </c>
      <c r="J147" s="58" t="str">
        <f t="shared" si="130"/>
        <v>X</v>
      </c>
      <c r="K147" s="58" t="str">
        <f t="shared" si="130"/>
        <v>X</v>
      </c>
      <c r="L147" s="58" t="str">
        <f t="shared" si="130"/>
        <v>X</v>
      </c>
      <c r="M147" s="58" t="str">
        <f t="shared" si="130"/>
        <v>X</v>
      </c>
      <c r="N147" s="58" t="str">
        <f t="shared" si="130"/>
        <v>X</v>
      </c>
      <c r="O147" s="58" t="str">
        <f t="shared" si="130"/>
        <v>X</v>
      </c>
      <c r="P147" s="58" t="str">
        <f t="shared" si="130"/>
        <v>X</v>
      </c>
      <c r="Q147" s="58" t="str">
        <f t="shared" si="130"/>
        <v>X</v>
      </c>
      <c r="U147" s="523"/>
      <c r="V147" s="524"/>
      <c r="W147" s="523"/>
      <c r="X147" s="599"/>
      <c r="Y147" s="523"/>
      <c r="Z147" s="523"/>
      <c r="AA147" s="523"/>
      <c r="AB147" s="112"/>
      <c r="AC147" s="112"/>
      <c r="AD147" s="565"/>
    </row>
    <row r="148" spans="1:30" ht="18.75" customHeight="1">
      <c r="A148" s="606"/>
      <c r="B148" s="58" t="s">
        <v>33</v>
      </c>
      <c r="C148" s="58" t="str">
        <f t="shared" ref="C148:Q148" si="131">IF(C8=$W$17,"O",IF(C8=$X$17,"O","X"))</f>
        <v>X</v>
      </c>
      <c r="D148" s="58" t="str">
        <f t="shared" si="131"/>
        <v>X</v>
      </c>
      <c r="E148" s="58" t="str">
        <f t="shared" si="131"/>
        <v>X</v>
      </c>
      <c r="F148" s="58" t="str">
        <f t="shared" si="131"/>
        <v>X</v>
      </c>
      <c r="G148" s="58" t="str">
        <f t="shared" si="131"/>
        <v>X</v>
      </c>
      <c r="H148" s="58" t="str">
        <f t="shared" si="131"/>
        <v>X</v>
      </c>
      <c r="I148" s="58" t="str">
        <f t="shared" si="131"/>
        <v>X</v>
      </c>
      <c r="J148" s="58" t="str">
        <f t="shared" si="131"/>
        <v>X</v>
      </c>
      <c r="K148" s="58" t="str">
        <f t="shared" si="131"/>
        <v>X</v>
      </c>
      <c r="L148" s="58" t="str">
        <f t="shared" si="131"/>
        <v>X</v>
      </c>
      <c r="M148" s="58" t="str">
        <f t="shared" si="131"/>
        <v>X</v>
      </c>
      <c r="N148" s="58" t="str">
        <f t="shared" si="131"/>
        <v>X</v>
      </c>
      <c r="O148" s="58" t="str">
        <f t="shared" si="131"/>
        <v>X</v>
      </c>
      <c r="P148" s="58" t="str">
        <f t="shared" si="131"/>
        <v>X</v>
      </c>
      <c r="Q148" s="58" t="str">
        <f t="shared" si="131"/>
        <v>X</v>
      </c>
      <c r="U148" s="523"/>
      <c r="V148" s="524"/>
      <c r="W148" s="523"/>
      <c r="X148" s="598"/>
      <c r="Y148" s="523"/>
      <c r="Z148" s="523"/>
      <c r="AA148" s="523"/>
      <c r="AB148" s="112"/>
      <c r="AC148" s="112"/>
      <c r="AD148" s="565"/>
    </row>
    <row r="149" spans="1:30" ht="18.75" customHeight="1">
      <c r="A149" s="606"/>
      <c r="B149" s="58" t="s">
        <v>34</v>
      </c>
      <c r="C149" s="58" t="str">
        <f t="shared" ref="C149:Q149" si="132">IF(C9=$W$17,"O",IF(C9=$X$17,"O","X"))</f>
        <v>X</v>
      </c>
      <c r="D149" s="58" t="str">
        <f t="shared" si="132"/>
        <v>X</v>
      </c>
      <c r="E149" s="58" t="str">
        <f t="shared" si="132"/>
        <v>X</v>
      </c>
      <c r="F149" s="58" t="str">
        <f t="shared" si="132"/>
        <v>X</v>
      </c>
      <c r="G149" s="58" t="str">
        <f t="shared" si="132"/>
        <v>X</v>
      </c>
      <c r="H149" s="58" t="str">
        <f t="shared" si="132"/>
        <v>X</v>
      </c>
      <c r="I149" s="58" t="str">
        <f t="shared" si="132"/>
        <v>X</v>
      </c>
      <c r="J149" s="58" t="str">
        <f t="shared" si="132"/>
        <v>X</v>
      </c>
      <c r="K149" s="58" t="str">
        <f t="shared" si="132"/>
        <v>X</v>
      </c>
      <c r="L149" s="58" t="str">
        <f t="shared" si="132"/>
        <v>X</v>
      </c>
      <c r="M149" s="58" t="str">
        <f t="shared" si="132"/>
        <v>X</v>
      </c>
      <c r="N149" s="58" t="str">
        <f t="shared" si="132"/>
        <v>X</v>
      </c>
      <c r="O149" s="58" t="str">
        <f t="shared" si="132"/>
        <v>X</v>
      </c>
      <c r="P149" s="58" t="str">
        <f t="shared" si="132"/>
        <v>X</v>
      </c>
      <c r="Q149" s="58" t="str">
        <f t="shared" si="132"/>
        <v>X</v>
      </c>
      <c r="U149" s="523"/>
      <c r="V149" s="524"/>
      <c r="W149" s="523"/>
      <c r="X149" s="602"/>
      <c r="Y149" s="523"/>
      <c r="Z149" s="523"/>
      <c r="AA149" s="523"/>
      <c r="AB149" s="112"/>
      <c r="AC149" s="112"/>
      <c r="AD149" s="565"/>
    </row>
    <row r="150" spans="1:30" ht="18.75" customHeight="1">
      <c r="A150" s="606"/>
      <c r="B150" s="58" t="s">
        <v>35</v>
      </c>
      <c r="C150" s="58" t="str">
        <f t="shared" ref="C150:Q150" si="133">IF(C10=$W$17,"O",IF(C10=$X$17,"O","X"))</f>
        <v>X</v>
      </c>
      <c r="D150" s="58" t="str">
        <f t="shared" si="133"/>
        <v>X</v>
      </c>
      <c r="E150" s="58" t="str">
        <f t="shared" si="133"/>
        <v>X</v>
      </c>
      <c r="F150" s="58" t="str">
        <f t="shared" si="133"/>
        <v>X</v>
      </c>
      <c r="G150" s="58" t="str">
        <f t="shared" si="133"/>
        <v>X</v>
      </c>
      <c r="H150" s="58" t="str">
        <f t="shared" si="133"/>
        <v>X</v>
      </c>
      <c r="I150" s="58" t="str">
        <f t="shared" si="133"/>
        <v>X</v>
      </c>
      <c r="J150" s="58" t="str">
        <f t="shared" si="133"/>
        <v>X</v>
      </c>
      <c r="K150" s="58" t="str">
        <f t="shared" si="133"/>
        <v>X</v>
      </c>
      <c r="L150" s="58" t="str">
        <f t="shared" si="133"/>
        <v>X</v>
      </c>
      <c r="M150" s="58" t="str">
        <f t="shared" si="133"/>
        <v>X</v>
      </c>
      <c r="N150" s="58" t="str">
        <f t="shared" si="133"/>
        <v>X</v>
      </c>
      <c r="O150" s="58" t="str">
        <f t="shared" si="133"/>
        <v>X</v>
      </c>
      <c r="P150" s="58" t="str">
        <f t="shared" si="133"/>
        <v>X</v>
      </c>
      <c r="Q150" s="58" t="str">
        <f t="shared" si="133"/>
        <v>X</v>
      </c>
      <c r="U150" s="523"/>
      <c r="V150" s="524"/>
      <c r="W150" s="523"/>
      <c r="X150" s="602"/>
      <c r="Y150" s="523"/>
      <c r="Z150" s="523"/>
      <c r="AA150" s="523"/>
      <c r="AB150" s="112"/>
      <c r="AC150" s="112"/>
    </row>
    <row r="151" spans="1:30" ht="18.75" customHeight="1">
      <c r="A151" s="606"/>
      <c r="B151" s="58" t="s">
        <v>36</v>
      </c>
      <c r="C151" s="58" t="str">
        <f t="shared" ref="C151:Q151" si="134">IF(C11=$W$17,"O",IF(C11=$X$17,"O","X"))</f>
        <v>X</v>
      </c>
      <c r="D151" s="58" t="str">
        <f t="shared" si="134"/>
        <v>X</v>
      </c>
      <c r="E151" s="58" t="str">
        <f t="shared" si="134"/>
        <v>X</v>
      </c>
      <c r="F151" s="58" t="str">
        <f t="shared" si="134"/>
        <v>X</v>
      </c>
      <c r="G151" s="58" t="str">
        <f t="shared" si="134"/>
        <v>X</v>
      </c>
      <c r="H151" s="58" t="str">
        <f t="shared" si="134"/>
        <v>X</v>
      </c>
      <c r="I151" s="58" t="str">
        <f t="shared" si="134"/>
        <v>X</v>
      </c>
      <c r="J151" s="58" t="str">
        <f t="shared" si="134"/>
        <v>X</v>
      </c>
      <c r="K151" s="58" t="str">
        <f t="shared" si="134"/>
        <v>X</v>
      </c>
      <c r="L151" s="58" t="str">
        <f t="shared" si="134"/>
        <v>X</v>
      </c>
      <c r="M151" s="58" t="str">
        <f t="shared" si="134"/>
        <v>X</v>
      </c>
      <c r="N151" s="58" t="str">
        <f t="shared" si="134"/>
        <v>X</v>
      </c>
      <c r="O151" s="58" t="str">
        <f t="shared" si="134"/>
        <v>X</v>
      </c>
      <c r="P151" s="58" t="str">
        <f t="shared" si="134"/>
        <v>X</v>
      </c>
      <c r="Q151" s="58" t="str">
        <f t="shared" si="134"/>
        <v>X</v>
      </c>
      <c r="U151" s="523"/>
      <c r="V151" s="524"/>
      <c r="W151" s="523"/>
      <c r="X151" s="599"/>
      <c r="Y151" s="523"/>
      <c r="Z151" s="523"/>
      <c r="AA151" s="523"/>
      <c r="AB151" s="565"/>
    </row>
    <row r="152" spans="1:30" ht="18.75" customHeight="1">
      <c r="A152" s="606"/>
      <c r="B152" s="58" t="s">
        <v>21</v>
      </c>
      <c r="C152" s="58" t="str">
        <f t="shared" ref="C152:Q152" si="135">IF(C12=$W$17,"O",IF(C12=$X$17,"O","X"))</f>
        <v>X</v>
      </c>
      <c r="D152" s="58" t="str">
        <f t="shared" si="135"/>
        <v>X</v>
      </c>
      <c r="E152" s="58" t="str">
        <f t="shared" si="135"/>
        <v>X</v>
      </c>
      <c r="F152" s="58" t="str">
        <f t="shared" si="135"/>
        <v>X</v>
      </c>
      <c r="G152" s="58" t="str">
        <f t="shared" si="135"/>
        <v>X</v>
      </c>
      <c r="H152" s="58" t="str">
        <f t="shared" si="135"/>
        <v>X</v>
      </c>
      <c r="I152" s="58" t="str">
        <f t="shared" si="135"/>
        <v>X</v>
      </c>
      <c r="J152" s="58" t="str">
        <f t="shared" si="135"/>
        <v>X</v>
      </c>
      <c r="K152" s="58" t="str">
        <f t="shared" si="135"/>
        <v>X</v>
      </c>
      <c r="L152" s="58" t="str">
        <f t="shared" si="135"/>
        <v>X</v>
      </c>
      <c r="M152" s="58" t="str">
        <f t="shared" si="135"/>
        <v>X</v>
      </c>
      <c r="N152" s="58" t="str">
        <f t="shared" si="135"/>
        <v>X</v>
      </c>
      <c r="O152" s="58" t="str">
        <f t="shared" si="135"/>
        <v>X</v>
      </c>
      <c r="P152" s="58" t="str">
        <f t="shared" si="135"/>
        <v>X</v>
      </c>
      <c r="Q152" s="58" t="str">
        <f t="shared" si="135"/>
        <v>X</v>
      </c>
      <c r="U152" s="523"/>
      <c r="V152" s="524"/>
      <c r="W152" s="523"/>
      <c r="X152" s="602"/>
      <c r="Y152" s="523"/>
      <c r="Z152" s="523"/>
      <c r="AA152" s="523"/>
      <c r="AB152" s="565"/>
    </row>
    <row r="153" spans="1:30" ht="18.75" customHeight="1">
      <c r="A153" s="607"/>
      <c r="B153" s="30" t="s">
        <v>46</v>
      </c>
      <c r="C153" s="47">
        <f>COUNTIF(C147:C152,"O")</f>
        <v>0</v>
      </c>
      <c r="D153" s="47">
        <f t="shared" ref="D153:Q153" si="136">COUNTIF(D147:D152,"O")</f>
        <v>0</v>
      </c>
      <c r="E153" s="47">
        <f t="shared" si="136"/>
        <v>0</v>
      </c>
      <c r="F153" s="47">
        <f t="shared" si="136"/>
        <v>0</v>
      </c>
      <c r="G153" s="47">
        <f t="shared" si="136"/>
        <v>0</v>
      </c>
      <c r="H153" s="47">
        <f t="shared" si="136"/>
        <v>0</v>
      </c>
      <c r="I153" s="47">
        <f t="shared" si="136"/>
        <v>0</v>
      </c>
      <c r="J153" s="47">
        <f t="shared" si="136"/>
        <v>0</v>
      </c>
      <c r="K153" s="47">
        <f t="shared" si="136"/>
        <v>0</v>
      </c>
      <c r="L153" s="47">
        <f t="shared" si="136"/>
        <v>0</v>
      </c>
      <c r="M153" s="47">
        <f t="shared" si="136"/>
        <v>0</v>
      </c>
      <c r="N153" s="47">
        <f t="shared" si="136"/>
        <v>0</v>
      </c>
      <c r="O153" s="47">
        <f t="shared" si="136"/>
        <v>0</v>
      </c>
      <c r="P153" s="47">
        <f t="shared" si="136"/>
        <v>0</v>
      </c>
      <c r="Q153" s="47">
        <f t="shared" si="136"/>
        <v>0</v>
      </c>
      <c r="U153" s="523"/>
      <c r="V153" s="524"/>
      <c r="W153" s="584"/>
      <c r="X153" s="578"/>
      <c r="Y153" s="584"/>
      <c r="Z153" s="584"/>
      <c r="AA153" s="584"/>
      <c r="AB153" s="565"/>
    </row>
    <row r="154" spans="1:30" ht="18.75" customHeight="1">
      <c r="A154" s="605">
        <v>4</v>
      </c>
      <c r="B154" s="58" t="s">
        <v>32</v>
      </c>
      <c r="C154" s="58" t="str">
        <f t="shared" ref="C154:Q154" si="137">IF(C7=$W$18,"O",IF(C7=$X$18,"O",IF(C7=$Y$18,"O",IF(C7=$Z$18,"O","X"))))</f>
        <v>O</v>
      </c>
      <c r="D154" s="58" t="str">
        <f t="shared" si="137"/>
        <v>O</v>
      </c>
      <c r="E154" s="58" t="str">
        <f t="shared" si="137"/>
        <v>O</v>
      </c>
      <c r="F154" s="58" t="str">
        <f t="shared" si="137"/>
        <v>O</v>
      </c>
      <c r="G154" s="58" t="str">
        <f t="shared" si="137"/>
        <v>O</v>
      </c>
      <c r="H154" s="58" t="str">
        <f t="shared" si="137"/>
        <v>O</v>
      </c>
      <c r="I154" s="58" t="str">
        <f t="shared" si="137"/>
        <v>O</v>
      </c>
      <c r="J154" s="58" t="str">
        <f t="shared" si="137"/>
        <v>O</v>
      </c>
      <c r="K154" s="58" t="str">
        <f t="shared" si="137"/>
        <v>O</v>
      </c>
      <c r="L154" s="58" t="str">
        <f t="shared" si="137"/>
        <v>O</v>
      </c>
      <c r="M154" s="58" t="str">
        <f t="shared" si="137"/>
        <v>O</v>
      </c>
      <c r="N154" s="58" t="str">
        <f t="shared" si="137"/>
        <v>O</v>
      </c>
      <c r="O154" s="58" t="str">
        <f t="shared" si="137"/>
        <v>O</v>
      </c>
      <c r="P154" s="58" t="str">
        <f t="shared" si="137"/>
        <v>O</v>
      </c>
      <c r="Q154" s="58" t="str">
        <f t="shared" si="137"/>
        <v>O</v>
      </c>
      <c r="U154" s="523"/>
      <c r="V154" s="524"/>
      <c r="W154" s="584"/>
      <c r="X154" s="576"/>
      <c r="Y154" s="584"/>
      <c r="Z154" s="584"/>
      <c r="AA154" s="584"/>
      <c r="AB154" s="565"/>
    </row>
    <row r="155" spans="1:30" ht="18.75" customHeight="1">
      <c r="A155" s="606"/>
      <c r="B155" s="58" t="s">
        <v>33</v>
      </c>
      <c r="C155" s="58" t="str">
        <f t="shared" ref="C155:Q155" si="138">IF(C8=$W$18,"O",IF(C8=$X$18,"O",IF(C8=$Y$18,"O",IF(C8=$Z$18,"O","X"))))</f>
        <v>X</v>
      </c>
      <c r="D155" s="58" t="str">
        <f t="shared" si="138"/>
        <v>X</v>
      </c>
      <c r="E155" s="58" t="str">
        <f t="shared" si="138"/>
        <v>X</v>
      </c>
      <c r="F155" s="58" t="str">
        <f t="shared" si="138"/>
        <v>X</v>
      </c>
      <c r="G155" s="58" t="str">
        <f t="shared" si="138"/>
        <v>X</v>
      </c>
      <c r="H155" s="58" t="str">
        <f t="shared" si="138"/>
        <v>X</v>
      </c>
      <c r="I155" s="58" t="str">
        <f t="shared" si="138"/>
        <v>X</v>
      </c>
      <c r="J155" s="58" t="str">
        <f t="shared" si="138"/>
        <v>X</v>
      </c>
      <c r="K155" s="58" t="str">
        <f t="shared" si="138"/>
        <v>X</v>
      </c>
      <c r="L155" s="58" t="str">
        <f t="shared" si="138"/>
        <v>X</v>
      </c>
      <c r="M155" s="58" t="str">
        <f t="shared" si="138"/>
        <v>X</v>
      </c>
      <c r="N155" s="58" t="str">
        <f t="shared" si="138"/>
        <v>X</v>
      </c>
      <c r="O155" s="58" t="str">
        <f t="shared" si="138"/>
        <v>X</v>
      </c>
      <c r="P155" s="58" t="str">
        <f t="shared" si="138"/>
        <v>X</v>
      </c>
      <c r="Q155" s="58" t="str">
        <f t="shared" si="138"/>
        <v>X</v>
      </c>
      <c r="W155" s="584"/>
      <c r="X155" s="584"/>
      <c r="Y155" s="584"/>
      <c r="Z155" s="584"/>
      <c r="AA155" s="584"/>
      <c r="AB155" s="23"/>
    </row>
    <row r="156" spans="1:30" ht="18.75" customHeight="1">
      <c r="A156" s="606"/>
      <c r="B156" s="58" t="s">
        <v>34</v>
      </c>
      <c r="C156" s="58" t="str">
        <f t="shared" ref="C156:Q156" si="139">IF(C9=$W$18,"O",IF(C9=$X$18,"O",IF(C9=$Y$18,"O",IF(C9=$Z$18,"O","X"))))</f>
        <v>X</v>
      </c>
      <c r="D156" s="58" t="str">
        <f t="shared" si="139"/>
        <v>X</v>
      </c>
      <c r="E156" s="58" t="str">
        <f t="shared" si="139"/>
        <v>X</v>
      </c>
      <c r="F156" s="58" t="str">
        <f t="shared" si="139"/>
        <v>X</v>
      </c>
      <c r="G156" s="58" t="str">
        <f t="shared" si="139"/>
        <v>X</v>
      </c>
      <c r="H156" s="58" t="str">
        <f t="shared" si="139"/>
        <v>X</v>
      </c>
      <c r="I156" s="58" t="str">
        <f t="shared" si="139"/>
        <v>X</v>
      </c>
      <c r="J156" s="58" t="str">
        <f t="shared" si="139"/>
        <v>X</v>
      </c>
      <c r="K156" s="58" t="str">
        <f t="shared" si="139"/>
        <v>X</v>
      </c>
      <c r="L156" s="58" t="str">
        <f t="shared" si="139"/>
        <v>X</v>
      </c>
      <c r="M156" s="58" t="str">
        <f t="shared" si="139"/>
        <v>X</v>
      </c>
      <c r="N156" s="58" t="str">
        <f t="shared" si="139"/>
        <v>X</v>
      </c>
      <c r="O156" s="58" t="str">
        <f t="shared" si="139"/>
        <v>X</v>
      </c>
      <c r="P156" s="58" t="str">
        <f t="shared" si="139"/>
        <v>X</v>
      </c>
      <c r="Q156" s="58" t="str">
        <f t="shared" si="139"/>
        <v>X</v>
      </c>
    </row>
    <row r="157" spans="1:30" ht="18.75" customHeight="1">
      <c r="A157" s="606"/>
      <c r="B157" s="58" t="s">
        <v>35</v>
      </c>
      <c r="C157" s="58" t="str">
        <f t="shared" ref="C157:Q157" si="140">IF(C10=$W$18,"O",IF(C10=$X$18,"O",IF(C10=$Y$18,"O",IF(C10=$Z$18,"O","X"))))</f>
        <v>X</v>
      </c>
      <c r="D157" s="58" t="str">
        <f t="shared" si="140"/>
        <v>X</v>
      </c>
      <c r="E157" s="58" t="str">
        <f t="shared" si="140"/>
        <v>X</v>
      </c>
      <c r="F157" s="58" t="str">
        <f t="shared" si="140"/>
        <v>X</v>
      </c>
      <c r="G157" s="58" t="str">
        <f t="shared" si="140"/>
        <v>X</v>
      </c>
      <c r="H157" s="58" t="str">
        <f t="shared" si="140"/>
        <v>X</v>
      </c>
      <c r="I157" s="58" t="str">
        <f t="shared" si="140"/>
        <v>X</v>
      </c>
      <c r="J157" s="58" t="str">
        <f t="shared" si="140"/>
        <v>X</v>
      </c>
      <c r="K157" s="58" t="str">
        <f t="shared" si="140"/>
        <v>X</v>
      </c>
      <c r="L157" s="58" t="str">
        <f t="shared" si="140"/>
        <v>X</v>
      </c>
      <c r="M157" s="58" t="str">
        <f t="shared" si="140"/>
        <v>X</v>
      </c>
      <c r="N157" s="58" t="str">
        <f t="shared" si="140"/>
        <v>X</v>
      </c>
      <c r="O157" s="58" t="str">
        <f t="shared" si="140"/>
        <v>X</v>
      </c>
      <c r="P157" s="58" t="str">
        <f t="shared" si="140"/>
        <v>X</v>
      </c>
      <c r="Q157" s="58" t="str">
        <f t="shared" si="140"/>
        <v>X</v>
      </c>
    </row>
    <row r="158" spans="1:30" ht="18.75" customHeight="1">
      <c r="A158" s="606"/>
      <c r="B158" s="58" t="s">
        <v>36</v>
      </c>
      <c r="C158" s="58" t="str">
        <f t="shared" ref="C158:Q158" si="141">IF(C11=$W$18,"O",IF(C11=$X$18,"O",IF(C11=$Y$18,"O",IF(C11=$Z$18,"O","X"))))</f>
        <v>X</v>
      </c>
      <c r="D158" s="58" t="str">
        <f t="shared" si="141"/>
        <v>X</v>
      </c>
      <c r="E158" s="58" t="str">
        <f t="shared" si="141"/>
        <v>X</v>
      </c>
      <c r="F158" s="58" t="str">
        <f t="shared" si="141"/>
        <v>X</v>
      </c>
      <c r="G158" s="58" t="str">
        <f t="shared" si="141"/>
        <v>X</v>
      </c>
      <c r="H158" s="58" t="str">
        <f t="shared" si="141"/>
        <v>X</v>
      </c>
      <c r="I158" s="58" t="str">
        <f t="shared" si="141"/>
        <v>X</v>
      </c>
      <c r="J158" s="58" t="str">
        <f t="shared" si="141"/>
        <v>X</v>
      </c>
      <c r="K158" s="58" t="str">
        <f t="shared" si="141"/>
        <v>X</v>
      </c>
      <c r="L158" s="58" t="str">
        <f t="shared" si="141"/>
        <v>X</v>
      </c>
      <c r="M158" s="58" t="str">
        <f t="shared" si="141"/>
        <v>X</v>
      </c>
      <c r="N158" s="58" t="str">
        <f t="shared" si="141"/>
        <v>X</v>
      </c>
      <c r="O158" s="58" t="str">
        <f t="shared" si="141"/>
        <v>X</v>
      </c>
      <c r="P158" s="58" t="str">
        <f t="shared" si="141"/>
        <v>X</v>
      </c>
      <c r="Q158" s="58" t="str">
        <f t="shared" si="141"/>
        <v>X</v>
      </c>
    </row>
    <row r="159" spans="1:30" ht="18.75" customHeight="1">
      <c r="A159" s="606"/>
      <c r="B159" s="58" t="s">
        <v>21</v>
      </c>
      <c r="C159" s="58" t="str">
        <f t="shared" ref="C159:Q159" si="142">IF(C12=$W$18,"O",IF(C12=$X$18,"O",IF(C12=$Y$18,"O",IF(C12=$Z$18,"O","X"))))</f>
        <v>X</v>
      </c>
      <c r="D159" s="58" t="str">
        <f t="shared" si="142"/>
        <v>X</v>
      </c>
      <c r="E159" s="58" t="str">
        <f t="shared" si="142"/>
        <v>X</v>
      </c>
      <c r="F159" s="58" t="str">
        <f t="shared" si="142"/>
        <v>X</v>
      </c>
      <c r="G159" s="58" t="str">
        <f t="shared" si="142"/>
        <v>X</v>
      </c>
      <c r="H159" s="58" t="str">
        <f t="shared" si="142"/>
        <v>X</v>
      </c>
      <c r="I159" s="58" t="str">
        <f t="shared" si="142"/>
        <v>X</v>
      </c>
      <c r="J159" s="58" t="str">
        <f t="shared" si="142"/>
        <v>X</v>
      </c>
      <c r="K159" s="58" t="str">
        <f t="shared" si="142"/>
        <v>X</v>
      </c>
      <c r="L159" s="58" t="str">
        <f t="shared" si="142"/>
        <v>X</v>
      </c>
      <c r="M159" s="58" t="str">
        <f t="shared" si="142"/>
        <v>X</v>
      </c>
      <c r="N159" s="58" t="str">
        <f t="shared" si="142"/>
        <v>X</v>
      </c>
      <c r="O159" s="58" t="str">
        <f t="shared" si="142"/>
        <v>X</v>
      </c>
      <c r="P159" s="58" t="str">
        <f t="shared" si="142"/>
        <v>X</v>
      </c>
      <c r="Q159" s="58" t="str">
        <f t="shared" si="142"/>
        <v>X</v>
      </c>
    </row>
    <row r="160" spans="1:30" ht="18.75" customHeight="1">
      <c r="A160" s="607"/>
      <c r="B160" s="30" t="s">
        <v>46</v>
      </c>
      <c r="C160" s="47">
        <f>COUNTIF(C154:C159,"O")</f>
        <v>1</v>
      </c>
      <c r="D160" s="47">
        <f t="shared" ref="D160:Q160" si="143">COUNTIF(D154:D159,"O")</f>
        <v>1</v>
      </c>
      <c r="E160" s="47">
        <f t="shared" si="143"/>
        <v>1</v>
      </c>
      <c r="F160" s="47">
        <f t="shared" si="143"/>
        <v>1</v>
      </c>
      <c r="G160" s="47">
        <f t="shared" si="143"/>
        <v>1</v>
      </c>
      <c r="H160" s="47">
        <f t="shared" si="143"/>
        <v>1</v>
      </c>
      <c r="I160" s="47">
        <f t="shared" si="143"/>
        <v>1</v>
      </c>
      <c r="J160" s="47">
        <f t="shared" si="143"/>
        <v>1</v>
      </c>
      <c r="K160" s="47">
        <f t="shared" si="143"/>
        <v>1</v>
      </c>
      <c r="L160" s="47">
        <f t="shared" si="143"/>
        <v>1</v>
      </c>
      <c r="M160" s="47">
        <f t="shared" si="143"/>
        <v>1</v>
      </c>
      <c r="N160" s="47">
        <f t="shared" si="143"/>
        <v>1</v>
      </c>
      <c r="O160" s="47">
        <f t="shared" si="143"/>
        <v>1</v>
      </c>
      <c r="P160" s="47">
        <f t="shared" si="143"/>
        <v>1</v>
      </c>
      <c r="Q160" s="47">
        <f t="shared" si="143"/>
        <v>1</v>
      </c>
    </row>
    <row r="161" spans="1:17" ht="18.75" customHeight="1">
      <c r="A161" s="605">
        <v>5</v>
      </c>
      <c r="B161" s="58" t="s">
        <v>32</v>
      </c>
      <c r="C161" s="58" t="str">
        <f t="shared" ref="C161:Q161" si="144">IF(C7=$W$19,"O",IF(C7=$X$19,"O",IF(C7=$Y$19,"O","X")))</f>
        <v>X</v>
      </c>
      <c r="D161" s="58" t="str">
        <f t="shared" si="144"/>
        <v>X</v>
      </c>
      <c r="E161" s="58" t="str">
        <f t="shared" si="144"/>
        <v>X</v>
      </c>
      <c r="F161" s="58" t="str">
        <f t="shared" si="144"/>
        <v>X</v>
      </c>
      <c r="G161" s="58" t="str">
        <f t="shared" si="144"/>
        <v>X</v>
      </c>
      <c r="H161" s="58" t="str">
        <f t="shared" si="144"/>
        <v>X</v>
      </c>
      <c r="I161" s="58" t="str">
        <f t="shared" si="144"/>
        <v>X</v>
      </c>
      <c r="J161" s="58" t="str">
        <f t="shared" si="144"/>
        <v>X</v>
      </c>
      <c r="K161" s="58" t="str">
        <f t="shared" si="144"/>
        <v>X</v>
      </c>
      <c r="L161" s="58" t="str">
        <f t="shared" si="144"/>
        <v>X</v>
      </c>
      <c r="M161" s="58" t="str">
        <f t="shared" si="144"/>
        <v>X</v>
      </c>
      <c r="N161" s="58" t="str">
        <f t="shared" si="144"/>
        <v>X</v>
      </c>
      <c r="O161" s="58" t="str">
        <f t="shared" si="144"/>
        <v>X</v>
      </c>
      <c r="P161" s="58" t="str">
        <f t="shared" si="144"/>
        <v>X</v>
      </c>
      <c r="Q161" s="58" t="str">
        <f t="shared" si="144"/>
        <v>X</v>
      </c>
    </row>
    <row r="162" spans="1:17" ht="18.75" customHeight="1">
      <c r="A162" s="606"/>
      <c r="B162" s="58" t="s">
        <v>33</v>
      </c>
      <c r="C162" s="58" t="str">
        <f t="shared" ref="C162:Q162" si="145">IF(C8=$W$19,"O",IF(C8=$X$19,"O",IF(C8=$Y$19,"O","X")))</f>
        <v>X</v>
      </c>
      <c r="D162" s="58" t="str">
        <f t="shared" si="145"/>
        <v>X</v>
      </c>
      <c r="E162" s="58" t="str">
        <f t="shared" si="145"/>
        <v>X</v>
      </c>
      <c r="F162" s="58" t="str">
        <f t="shared" si="145"/>
        <v>X</v>
      </c>
      <c r="G162" s="58" t="str">
        <f t="shared" si="145"/>
        <v>X</v>
      </c>
      <c r="H162" s="58" t="str">
        <f t="shared" si="145"/>
        <v>X</v>
      </c>
      <c r="I162" s="58" t="str">
        <f t="shared" si="145"/>
        <v>X</v>
      </c>
      <c r="J162" s="58" t="str">
        <f t="shared" si="145"/>
        <v>X</v>
      </c>
      <c r="K162" s="58" t="str">
        <f t="shared" si="145"/>
        <v>X</v>
      </c>
      <c r="L162" s="58" t="str">
        <f t="shared" si="145"/>
        <v>X</v>
      </c>
      <c r="M162" s="58" t="str">
        <f t="shared" si="145"/>
        <v>X</v>
      </c>
      <c r="N162" s="58" t="str">
        <f t="shared" si="145"/>
        <v>X</v>
      </c>
      <c r="O162" s="58" t="str">
        <f t="shared" si="145"/>
        <v>X</v>
      </c>
      <c r="P162" s="58" t="str">
        <f t="shared" si="145"/>
        <v>X</v>
      </c>
      <c r="Q162" s="58" t="str">
        <f t="shared" si="145"/>
        <v>X</v>
      </c>
    </row>
    <row r="163" spans="1:17" ht="18.75" customHeight="1">
      <c r="A163" s="606"/>
      <c r="B163" s="58" t="s">
        <v>34</v>
      </c>
      <c r="C163" s="58" t="str">
        <f t="shared" ref="C163:Q163" si="146">IF(C9=$W$19,"O",IF(C9=$X$19,"O",IF(C9=$Y$19,"O","X")))</f>
        <v>X</v>
      </c>
      <c r="D163" s="58" t="str">
        <f t="shared" si="146"/>
        <v>X</v>
      </c>
      <c r="E163" s="58" t="str">
        <f t="shared" si="146"/>
        <v>X</v>
      </c>
      <c r="F163" s="58" t="str">
        <f t="shared" si="146"/>
        <v>X</v>
      </c>
      <c r="G163" s="58" t="str">
        <f t="shared" si="146"/>
        <v>X</v>
      </c>
      <c r="H163" s="58" t="str">
        <f t="shared" si="146"/>
        <v>X</v>
      </c>
      <c r="I163" s="58" t="str">
        <f t="shared" si="146"/>
        <v>X</v>
      </c>
      <c r="J163" s="58" t="str">
        <f t="shared" si="146"/>
        <v>X</v>
      </c>
      <c r="K163" s="58" t="str">
        <f t="shared" si="146"/>
        <v>X</v>
      </c>
      <c r="L163" s="58" t="str">
        <f t="shared" si="146"/>
        <v>X</v>
      </c>
      <c r="M163" s="58" t="str">
        <f t="shared" si="146"/>
        <v>X</v>
      </c>
      <c r="N163" s="58" t="str">
        <f t="shared" si="146"/>
        <v>X</v>
      </c>
      <c r="O163" s="58" t="str">
        <f t="shared" si="146"/>
        <v>X</v>
      </c>
      <c r="P163" s="58" t="str">
        <f t="shared" si="146"/>
        <v>X</v>
      </c>
      <c r="Q163" s="58" t="str">
        <f t="shared" si="146"/>
        <v>X</v>
      </c>
    </row>
    <row r="164" spans="1:17" ht="18.75" customHeight="1">
      <c r="A164" s="606"/>
      <c r="B164" s="58" t="s">
        <v>35</v>
      </c>
      <c r="C164" s="58" t="str">
        <f t="shared" ref="C164:Q164" si="147">IF(C10=$W$19,"O",IF(C10=$X$19,"O",IF(C10=$Y$19,"O","X")))</f>
        <v>X</v>
      </c>
      <c r="D164" s="58" t="str">
        <f t="shared" si="147"/>
        <v>X</v>
      </c>
      <c r="E164" s="58" t="str">
        <f t="shared" si="147"/>
        <v>X</v>
      </c>
      <c r="F164" s="58" t="str">
        <f t="shared" si="147"/>
        <v>X</v>
      </c>
      <c r="G164" s="58" t="str">
        <f t="shared" si="147"/>
        <v>X</v>
      </c>
      <c r="H164" s="58" t="str">
        <f t="shared" si="147"/>
        <v>X</v>
      </c>
      <c r="I164" s="58" t="str">
        <f t="shared" si="147"/>
        <v>X</v>
      </c>
      <c r="J164" s="58" t="str">
        <f t="shared" si="147"/>
        <v>X</v>
      </c>
      <c r="K164" s="58" t="str">
        <f t="shared" si="147"/>
        <v>X</v>
      </c>
      <c r="L164" s="58" t="str">
        <f t="shared" si="147"/>
        <v>X</v>
      </c>
      <c r="M164" s="58" t="str">
        <f t="shared" si="147"/>
        <v>X</v>
      </c>
      <c r="N164" s="58" t="str">
        <f t="shared" si="147"/>
        <v>X</v>
      </c>
      <c r="O164" s="58" t="str">
        <f t="shared" si="147"/>
        <v>X</v>
      </c>
      <c r="P164" s="58" t="str">
        <f t="shared" si="147"/>
        <v>X</v>
      </c>
      <c r="Q164" s="58" t="str">
        <f t="shared" si="147"/>
        <v>X</v>
      </c>
    </row>
    <row r="165" spans="1:17" ht="18.75" customHeight="1">
      <c r="A165" s="606"/>
      <c r="B165" s="58" t="s">
        <v>36</v>
      </c>
      <c r="C165" s="58" t="str">
        <f t="shared" ref="C165:Q165" si="148">IF(C11=$W$19,"O",IF(C11=$X$19,"O",IF(C11=$Y$19,"O","X")))</f>
        <v>X</v>
      </c>
      <c r="D165" s="58" t="str">
        <f t="shared" si="148"/>
        <v>X</v>
      </c>
      <c r="E165" s="58" t="str">
        <f t="shared" si="148"/>
        <v>X</v>
      </c>
      <c r="F165" s="58" t="str">
        <f t="shared" si="148"/>
        <v>X</v>
      </c>
      <c r="G165" s="58" t="str">
        <f t="shared" si="148"/>
        <v>X</v>
      </c>
      <c r="H165" s="58" t="str">
        <f t="shared" si="148"/>
        <v>X</v>
      </c>
      <c r="I165" s="58" t="str">
        <f t="shared" si="148"/>
        <v>X</v>
      </c>
      <c r="J165" s="58" t="str">
        <f t="shared" si="148"/>
        <v>X</v>
      </c>
      <c r="K165" s="58" t="str">
        <f t="shared" si="148"/>
        <v>X</v>
      </c>
      <c r="L165" s="58" t="str">
        <f t="shared" si="148"/>
        <v>X</v>
      </c>
      <c r="M165" s="58" t="str">
        <f t="shared" si="148"/>
        <v>X</v>
      </c>
      <c r="N165" s="58" t="str">
        <f t="shared" si="148"/>
        <v>X</v>
      </c>
      <c r="O165" s="58" t="str">
        <f t="shared" si="148"/>
        <v>X</v>
      </c>
      <c r="P165" s="58" t="str">
        <f t="shared" si="148"/>
        <v>X</v>
      </c>
      <c r="Q165" s="58" t="str">
        <f t="shared" si="148"/>
        <v>X</v>
      </c>
    </row>
    <row r="166" spans="1:17" ht="18.75" customHeight="1">
      <c r="A166" s="606"/>
      <c r="B166" s="58" t="s">
        <v>21</v>
      </c>
      <c r="C166" s="58" t="str">
        <f t="shared" ref="C166:Q166" si="149">IF(C12=$W$19,"O",IF(C12=$X$19,"O",IF(C12=$Y$19,"O","X")))</f>
        <v>X</v>
      </c>
      <c r="D166" s="58" t="str">
        <f t="shared" si="149"/>
        <v>X</v>
      </c>
      <c r="E166" s="58" t="str">
        <f t="shared" si="149"/>
        <v>X</v>
      </c>
      <c r="F166" s="58" t="str">
        <f t="shared" si="149"/>
        <v>X</v>
      </c>
      <c r="G166" s="58" t="str">
        <f t="shared" si="149"/>
        <v>X</v>
      </c>
      <c r="H166" s="58" t="str">
        <f t="shared" si="149"/>
        <v>X</v>
      </c>
      <c r="I166" s="58" t="str">
        <f t="shared" si="149"/>
        <v>X</v>
      </c>
      <c r="J166" s="58" t="str">
        <f t="shared" si="149"/>
        <v>X</v>
      </c>
      <c r="K166" s="58" t="str">
        <f t="shared" si="149"/>
        <v>X</v>
      </c>
      <c r="L166" s="58" t="str">
        <f t="shared" si="149"/>
        <v>X</v>
      </c>
      <c r="M166" s="58" t="str">
        <f t="shared" si="149"/>
        <v>X</v>
      </c>
      <c r="N166" s="58" t="str">
        <f t="shared" si="149"/>
        <v>X</v>
      </c>
      <c r="O166" s="58" t="str">
        <f t="shared" si="149"/>
        <v>X</v>
      </c>
      <c r="P166" s="58" t="str">
        <f t="shared" si="149"/>
        <v>X</v>
      </c>
      <c r="Q166" s="58" t="str">
        <f t="shared" si="149"/>
        <v>X</v>
      </c>
    </row>
    <row r="167" spans="1:17" ht="18.75" customHeight="1">
      <c r="A167" s="607"/>
      <c r="B167" s="30" t="s">
        <v>46</v>
      </c>
      <c r="C167" s="47">
        <f>COUNTIF(C161:C166,"O")</f>
        <v>0</v>
      </c>
      <c r="D167" s="47">
        <f t="shared" ref="D167:Q167" si="150">COUNTIF(D161:D166,"O")</f>
        <v>0</v>
      </c>
      <c r="E167" s="47">
        <f t="shared" si="150"/>
        <v>0</v>
      </c>
      <c r="F167" s="47">
        <f t="shared" si="150"/>
        <v>0</v>
      </c>
      <c r="G167" s="47">
        <f t="shared" si="150"/>
        <v>0</v>
      </c>
      <c r="H167" s="47">
        <f t="shared" si="150"/>
        <v>0</v>
      </c>
      <c r="I167" s="47">
        <f t="shared" si="150"/>
        <v>0</v>
      </c>
      <c r="J167" s="47">
        <f t="shared" si="150"/>
        <v>0</v>
      </c>
      <c r="K167" s="47">
        <f t="shared" si="150"/>
        <v>0</v>
      </c>
      <c r="L167" s="47">
        <f t="shared" si="150"/>
        <v>0</v>
      </c>
      <c r="M167" s="47">
        <f t="shared" si="150"/>
        <v>0</v>
      </c>
      <c r="N167" s="47">
        <f t="shared" si="150"/>
        <v>0</v>
      </c>
      <c r="O167" s="47">
        <f t="shared" si="150"/>
        <v>0</v>
      </c>
      <c r="P167" s="47">
        <f t="shared" si="150"/>
        <v>0</v>
      </c>
      <c r="Q167" s="47">
        <f t="shared" si="150"/>
        <v>0</v>
      </c>
    </row>
    <row r="168" spans="1:17" ht="18.75" customHeight="1">
      <c r="A168" s="605">
        <v>6</v>
      </c>
      <c r="B168" s="58" t="s">
        <v>32</v>
      </c>
      <c r="C168" s="58" t="str">
        <f t="shared" ref="C168:Q168" si="151">IF(C7=$W$20,"O",IF(C7=$X$20,"O",IF(C7=$Y$20,"O",IF(C7=$Z$20,"O",IF(C7=$AA$20,"O",IF(C7=$AB$20,"O","X"))))))</f>
        <v>O</v>
      </c>
      <c r="D168" s="58" t="str">
        <f t="shared" si="151"/>
        <v>O</v>
      </c>
      <c r="E168" s="58" t="str">
        <f t="shared" si="151"/>
        <v>O</v>
      </c>
      <c r="F168" s="58" t="str">
        <f t="shared" si="151"/>
        <v>O</v>
      </c>
      <c r="G168" s="58" t="str">
        <f t="shared" si="151"/>
        <v>O</v>
      </c>
      <c r="H168" s="58" t="str">
        <f t="shared" si="151"/>
        <v>O</v>
      </c>
      <c r="I168" s="58" t="str">
        <f t="shared" si="151"/>
        <v>O</v>
      </c>
      <c r="J168" s="58" t="str">
        <f t="shared" si="151"/>
        <v>O</v>
      </c>
      <c r="K168" s="58" t="str">
        <f t="shared" si="151"/>
        <v>O</v>
      </c>
      <c r="L168" s="58" t="str">
        <f t="shared" si="151"/>
        <v>O</v>
      </c>
      <c r="M168" s="58" t="str">
        <f t="shared" si="151"/>
        <v>O</v>
      </c>
      <c r="N168" s="58" t="str">
        <f t="shared" si="151"/>
        <v>O</v>
      </c>
      <c r="O168" s="58" t="str">
        <f t="shared" si="151"/>
        <v>O</v>
      </c>
      <c r="P168" s="58" t="str">
        <f t="shared" si="151"/>
        <v>O</v>
      </c>
      <c r="Q168" s="58" t="str">
        <f t="shared" si="151"/>
        <v>O</v>
      </c>
    </row>
    <row r="169" spans="1:17" ht="18.75" customHeight="1">
      <c r="A169" s="606"/>
      <c r="B169" s="58" t="s">
        <v>33</v>
      </c>
      <c r="C169" s="58" t="str">
        <f t="shared" ref="C169:Q169" si="152">IF(C8=$W$20,"O",IF(C8=$X$20,"O",IF(C8=$Y$20,"O",IF(C8=$Z$20,"O",IF(C8=$AA$20,"O",IF(C8=$AB$20,"O","X"))))))</f>
        <v>X</v>
      </c>
      <c r="D169" s="58" t="str">
        <f t="shared" si="152"/>
        <v>X</v>
      </c>
      <c r="E169" s="58" t="str">
        <f t="shared" si="152"/>
        <v>X</v>
      </c>
      <c r="F169" s="58" t="str">
        <f t="shared" si="152"/>
        <v>X</v>
      </c>
      <c r="G169" s="58" t="str">
        <f t="shared" si="152"/>
        <v>X</v>
      </c>
      <c r="H169" s="58" t="str">
        <f t="shared" si="152"/>
        <v>X</v>
      </c>
      <c r="I169" s="58" t="str">
        <f t="shared" si="152"/>
        <v>X</v>
      </c>
      <c r="J169" s="58" t="str">
        <f t="shared" si="152"/>
        <v>X</v>
      </c>
      <c r="K169" s="58" t="str">
        <f t="shared" si="152"/>
        <v>X</v>
      </c>
      <c r="L169" s="58" t="str">
        <f t="shared" si="152"/>
        <v>X</v>
      </c>
      <c r="M169" s="58" t="str">
        <f t="shared" si="152"/>
        <v>X</v>
      </c>
      <c r="N169" s="58" t="str">
        <f t="shared" si="152"/>
        <v>X</v>
      </c>
      <c r="O169" s="58" t="str">
        <f t="shared" si="152"/>
        <v>X</v>
      </c>
      <c r="P169" s="58" t="str">
        <f t="shared" si="152"/>
        <v>X</v>
      </c>
      <c r="Q169" s="58" t="str">
        <f t="shared" si="152"/>
        <v>X</v>
      </c>
    </row>
    <row r="170" spans="1:17" ht="18.75" customHeight="1">
      <c r="A170" s="606"/>
      <c r="B170" s="58" t="s">
        <v>34</v>
      </c>
      <c r="C170" s="58" t="str">
        <f t="shared" ref="C170:Q170" si="153">IF(C9=$W$20,"O",IF(C9=$X$20,"O",IF(C9=$Y$20,"O",IF(C9=$Z$20,"O",IF(C9=$AA$20,"O",IF(C9=$AB$20,"O","X"))))))</f>
        <v>O</v>
      </c>
      <c r="D170" s="58" t="str">
        <f t="shared" si="153"/>
        <v>O</v>
      </c>
      <c r="E170" s="58" t="str">
        <f t="shared" si="153"/>
        <v>O</v>
      </c>
      <c r="F170" s="58" t="str">
        <f t="shared" si="153"/>
        <v>O</v>
      </c>
      <c r="G170" s="58" t="str">
        <f t="shared" si="153"/>
        <v>O</v>
      </c>
      <c r="H170" s="58" t="str">
        <f t="shared" si="153"/>
        <v>O</v>
      </c>
      <c r="I170" s="58" t="str">
        <f t="shared" si="153"/>
        <v>O</v>
      </c>
      <c r="J170" s="58" t="str">
        <f t="shared" si="153"/>
        <v>O</v>
      </c>
      <c r="K170" s="58" t="str">
        <f t="shared" si="153"/>
        <v>O</v>
      </c>
      <c r="L170" s="58" t="str">
        <f t="shared" si="153"/>
        <v>O</v>
      </c>
      <c r="M170" s="58" t="str">
        <f t="shared" si="153"/>
        <v>O</v>
      </c>
      <c r="N170" s="58" t="str">
        <f t="shared" si="153"/>
        <v>O</v>
      </c>
      <c r="O170" s="58" t="str">
        <f t="shared" si="153"/>
        <v>O</v>
      </c>
      <c r="P170" s="58" t="str">
        <f t="shared" si="153"/>
        <v>O</v>
      </c>
      <c r="Q170" s="58" t="str">
        <f t="shared" si="153"/>
        <v>O</v>
      </c>
    </row>
    <row r="171" spans="1:17" ht="18.75" customHeight="1">
      <c r="A171" s="606"/>
      <c r="B171" s="58" t="s">
        <v>35</v>
      </c>
      <c r="C171" s="58" t="str">
        <f t="shared" ref="C171:Q171" si="154">IF(C10=$W$20,"O",IF(C10=$X$20,"O",IF(C10=$Y$20,"O",IF(C10=$Z$20,"O",IF(C10=$AA$20,"O",IF(C10=$AB$20,"O","X"))))))</f>
        <v>X</v>
      </c>
      <c r="D171" s="58" t="str">
        <f t="shared" si="154"/>
        <v>X</v>
      </c>
      <c r="E171" s="58" t="str">
        <f t="shared" si="154"/>
        <v>X</v>
      </c>
      <c r="F171" s="58" t="str">
        <f t="shared" si="154"/>
        <v>X</v>
      </c>
      <c r="G171" s="58" t="str">
        <f t="shared" si="154"/>
        <v>X</v>
      </c>
      <c r="H171" s="58" t="str">
        <f t="shared" si="154"/>
        <v>X</v>
      </c>
      <c r="I171" s="58" t="str">
        <f t="shared" si="154"/>
        <v>X</v>
      </c>
      <c r="J171" s="58" t="str">
        <f t="shared" si="154"/>
        <v>X</v>
      </c>
      <c r="K171" s="58" t="str">
        <f t="shared" si="154"/>
        <v>X</v>
      </c>
      <c r="L171" s="58" t="str">
        <f t="shared" si="154"/>
        <v>X</v>
      </c>
      <c r="M171" s="58" t="str">
        <f t="shared" si="154"/>
        <v>X</v>
      </c>
      <c r="N171" s="58" t="str">
        <f t="shared" si="154"/>
        <v>X</v>
      </c>
      <c r="O171" s="58" t="str">
        <f t="shared" si="154"/>
        <v>X</v>
      </c>
      <c r="P171" s="58" t="str">
        <f t="shared" si="154"/>
        <v>X</v>
      </c>
      <c r="Q171" s="58" t="str">
        <f t="shared" si="154"/>
        <v>X</v>
      </c>
    </row>
    <row r="172" spans="1:17" ht="18.75" customHeight="1">
      <c r="A172" s="606"/>
      <c r="B172" s="58" t="s">
        <v>36</v>
      </c>
      <c r="C172" s="58" t="str">
        <f t="shared" ref="C172:Q172" si="155">IF(C11=$W$20,"O",IF(C11=$X$20,"O",IF(C11=$Y$20,"O",IF(C11=$Z$20,"O",IF(C11=$AA$20,"O",IF(C11=$AB$20,"O","X"))))))</f>
        <v>X</v>
      </c>
      <c r="D172" s="58" t="str">
        <f t="shared" si="155"/>
        <v>X</v>
      </c>
      <c r="E172" s="58" t="str">
        <f t="shared" si="155"/>
        <v>X</v>
      </c>
      <c r="F172" s="58" t="str">
        <f t="shared" si="155"/>
        <v>X</v>
      </c>
      <c r="G172" s="58" t="str">
        <f t="shared" si="155"/>
        <v>X</v>
      </c>
      <c r="H172" s="58" t="str">
        <f t="shared" si="155"/>
        <v>X</v>
      </c>
      <c r="I172" s="58" t="str">
        <f t="shared" si="155"/>
        <v>X</v>
      </c>
      <c r="J172" s="58" t="str">
        <f t="shared" si="155"/>
        <v>X</v>
      </c>
      <c r="K172" s="58" t="str">
        <f t="shared" si="155"/>
        <v>X</v>
      </c>
      <c r="L172" s="58" t="str">
        <f t="shared" si="155"/>
        <v>X</v>
      </c>
      <c r="M172" s="58" t="str">
        <f t="shared" si="155"/>
        <v>X</v>
      </c>
      <c r="N172" s="58" t="str">
        <f t="shared" si="155"/>
        <v>X</v>
      </c>
      <c r="O172" s="58" t="str">
        <f t="shared" si="155"/>
        <v>X</v>
      </c>
      <c r="P172" s="58" t="str">
        <f t="shared" si="155"/>
        <v>X</v>
      </c>
      <c r="Q172" s="58" t="str">
        <f t="shared" si="155"/>
        <v>X</v>
      </c>
    </row>
    <row r="173" spans="1:17" ht="18.75" customHeight="1">
      <c r="A173" s="606"/>
      <c r="B173" s="58" t="s">
        <v>21</v>
      </c>
      <c r="C173" s="58" t="str">
        <f t="shared" ref="C173:Q173" si="156">IF(C12=$W$20,"O",IF(C12=$X$20,"O",IF(C12=$Y$20,"O",IF(C12=$Z$20,"O",IF(C12=$AA$20,"O",IF(C12=$AB$20,"O","X"))))))</f>
        <v>X</v>
      </c>
      <c r="D173" s="58" t="str">
        <f t="shared" si="156"/>
        <v>X</v>
      </c>
      <c r="E173" s="58" t="str">
        <f t="shared" si="156"/>
        <v>X</v>
      </c>
      <c r="F173" s="58" t="str">
        <f t="shared" si="156"/>
        <v>X</v>
      </c>
      <c r="G173" s="58" t="str">
        <f t="shared" si="156"/>
        <v>X</v>
      </c>
      <c r="H173" s="58" t="str">
        <f t="shared" si="156"/>
        <v>X</v>
      </c>
      <c r="I173" s="58" t="str">
        <f t="shared" si="156"/>
        <v>X</v>
      </c>
      <c r="J173" s="58" t="str">
        <f t="shared" si="156"/>
        <v>X</v>
      </c>
      <c r="K173" s="58" t="str">
        <f t="shared" si="156"/>
        <v>X</v>
      </c>
      <c r="L173" s="58" t="str">
        <f t="shared" si="156"/>
        <v>X</v>
      </c>
      <c r="M173" s="58" t="str">
        <f t="shared" si="156"/>
        <v>X</v>
      </c>
      <c r="N173" s="58" t="str">
        <f t="shared" si="156"/>
        <v>X</v>
      </c>
      <c r="O173" s="58" t="str">
        <f t="shared" si="156"/>
        <v>X</v>
      </c>
      <c r="P173" s="58" t="str">
        <f t="shared" si="156"/>
        <v>X</v>
      </c>
      <c r="Q173" s="58" t="str">
        <f t="shared" si="156"/>
        <v>X</v>
      </c>
    </row>
    <row r="174" spans="1:17" ht="18.75" customHeight="1">
      <c r="A174" s="607"/>
      <c r="B174" s="30" t="s">
        <v>46</v>
      </c>
      <c r="C174" s="47">
        <f>COUNTIF(C168:C173,"O")</f>
        <v>2</v>
      </c>
      <c r="D174" s="47">
        <f t="shared" ref="D174:Q174" si="157">COUNTIF(D168:D173,"O")</f>
        <v>2</v>
      </c>
      <c r="E174" s="47">
        <f t="shared" si="157"/>
        <v>2</v>
      </c>
      <c r="F174" s="47">
        <f t="shared" si="157"/>
        <v>2</v>
      </c>
      <c r="G174" s="47">
        <f t="shared" si="157"/>
        <v>2</v>
      </c>
      <c r="H174" s="47">
        <f t="shared" si="157"/>
        <v>2</v>
      </c>
      <c r="I174" s="47">
        <f t="shared" si="157"/>
        <v>2</v>
      </c>
      <c r="J174" s="47">
        <f t="shared" si="157"/>
        <v>2</v>
      </c>
      <c r="K174" s="47">
        <f t="shared" si="157"/>
        <v>2</v>
      </c>
      <c r="L174" s="47">
        <f t="shared" si="157"/>
        <v>2</v>
      </c>
      <c r="M174" s="47">
        <f t="shared" si="157"/>
        <v>2</v>
      </c>
      <c r="N174" s="47">
        <f t="shared" si="157"/>
        <v>2</v>
      </c>
      <c r="O174" s="47">
        <f t="shared" si="157"/>
        <v>2</v>
      </c>
      <c r="P174" s="47">
        <f t="shared" si="157"/>
        <v>2</v>
      </c>
      <c r="Q174" s="47">
        <f t="shared" si="157"/>
        <v>2</v>
      </c>
    </row>
    <row r="175" spans="1:17" ht="18.75" customHeight="1">
      <c r="A175" s="605">
        <v>7</v>
      </c>
      <c r="B175" s="58" t="s">
        <v>32</v>
      </c>
      <c r="C175" s="58" t="str">
        <f t="shared" ref="C175:Q175" si="158">IF(C7=$W$21,"O",IF(C7=$X$21,"O",IF(C7=$Y$21,"O","X")))</f>
        <v>X</v>
      </c>
      <c r="D175" s="58" t="str">
        <f t="shared" si="158"/>
        <v>X</v>
      </c>
      <c r="E175" s="58" t="str">
        <f t="shared" si="158"/>
        <v>X</v>
      </c>
      <c r="F175" s="58" t="str">
        <f t="shared" si="158"/>
        <v>X</v>
      </c>
      <c r="G175" s="58" t="str">
        <f t="shared" si="158"/>
        <v>X</v>
      </c>
      <c r="H175" s="58" t="str">
        <f t="shared" si="158"/>
        <v>X</v>
      </c>
      <c r="I175" s="58" t="str">
        <f t="shared" si="158"/>
        <v>X</v>
      </c>
      <c r="J175" s="58" t="str">
        <f t="shared" si="158"/>
        <v>X</v>
      </c>
      <c r="K175" s="58" t="str">
        <f t="shared" si="158"/>
        <v>X</v>
      </c>
      <c r="L175" s="58" t="str">
        <f t="shared" si="158"/>
        <v>X</v>
      </c>
      <c r="M175" s="58" t="str">
        <f t="shared" si="158"/>
        <v>X</v>
      </c>
      <c r="N175" s="58" t="str">
        <f t="shared" si="158"/>
        <v>X</v>
      </c>
      <c r="O175" s="58" t="str">
        <f t="shared" si="158"/>
        <v>X</v>
      </c>
      <c r="P175" s="58" t="str">
        <f t="shared" si="158"/>
        <v>X</v>
      </c>
      <c r="Q175" s="58" t="str">
        <f t="shared" si="158"/>
        <v>X</v>
      </c>
    </row>
    <row r="176" spans="1:17" ht="18.75" customHeight="1">
      <c r="A176" s="606"/>
      <c r="B176" s="58" t="s">
        <v>33</v>
      </c>
      <c r="C176" s="58" t="str">
        <f t="shared" ref="C176:Q176" si="159">IF(C8=$W$21,"O",IF(C8=$X$21,"O",IF(C8=$Y$21,"O","X")))</f>
        <v>X</v>
      </c>
      <c r="D176" s="58" t="str">
        <f t="shared" si="159"/>
        <v>X</v>
      </c>
      <c r="E176" s="58" t="str">
        <f t="shared" si="159"/>
        <v>X</v>
      </c>
      <c r="F176" s="58" t="str">
        <f t="shared" si="159"/>
        <v>X</v>
      </c>
      <c r="G176" s="58" t="str">
        <f t="shared" si="159"/>
        <v>X</v>
      </c>
      <c r="H176" s="58" t="str">
        <f t="shared" si="159"/>
        <v>X</v>
      </c>
      <c r="I176" s="58" t="str">
        <f t="shared" si="159"/>
        <v>X</v>
      </c>
      <c r="J176" s="58" t="str">
        <f t="shared" si="159"/>
        <v>X</v>
      </c>
      <c r="K176" s="58" t="str">
        <f t="shared" si="159"/>
        <v>X</v>
      </c>
      <c r="L176" s="58" t="str">
        <f t="shared" si="159"/>
        <v>X</v>
      </c>
      <c r="M176" s="58" t="str">
        <f t="shared" si="159"/>
        <v>X</v>
      </c>
      <c r="N176" s="58" t="str">
        <f t="shared" si="159"/>
        <v>X</v>
      </c>
      <c r="O176" s="58" t="str">
        <f t="shared" si="159"/>
        <v>X</v>
      </c>
      <c r="P176" s="58" t="str">
        <f t="shared" si="159"/>
        <v>X</v>
      </c>
      <c r="Q176" s="58" t="str">
        <f t="shared" si="159"/>
        <v>X</v>
      </c>
    </row>
    <row r="177" spans="1:17" ht="18.75" customHeight="1">
      <c r="A177" s="606"/>
      <c r="B177" s="58" t="s">
        <v>34</v>
      </c>
      <c r="C177" s="58" t="str">
        <f t="shared" ref="C177:Q177" si="160">IF(C9=$W$21,"O",IF(C9=$X$21,"O",IF(C9=$Y$21,"O","X")))</f>
        <v>X</v>
      </c>
      <c r="D177" s="58" t="str">
        <f t="shared" si="160"/>
        <v>X</v>
      </c>
      <c r="E177" s="58" t="str">
        <f t="shared" si="160"/>
        <v>X</v>
      </c>
      <c r="F177" s="58" t="str">
        <f t="shared" si="160"/>
        <v>X</v>
      </c>
      <c r="G177" s="58" t="str">
        <f t="shared" si="160"/>
        <v>X</v>
      </c>
      <c r="H177" s="58" t="str">
        <f t="shared" si="160"/>
        <v>X</v>
      </c>
      <c r="I177" s="58" t="str">
        <f t="shared" si="160"/>
        <v>X</v>
      </c>
      <c r="J177" s="58" t="str">
        <f t="shared" si="160"/>
        <v>X</v>
      </c>
      <c r="K177" s="58" t="str">
        <f t="shared" si="160"/>
        <v>X</v>
      </c>
      <c r="L177" s="58" t="str">
        <f t="shared" si="160"/>
        <v>X</v>
      </c>
      <c r="M177" s="58" t="str">
        <f t="shared" si="160"/>
        <v>X</v>
      </c>
      <c r="N177" s="58" t="str">
        <f t="shared" si="160"/>
        <v>X</v>
      </c>
      <c r="O177" s="58" t="str">
        <f t="shared" si="160"/>
        <v>X</v>
      </c>
      <c r="P177" s="58" t="str">
        <f t="shared" si="160"/>
        <v>X</v>
      </c>
      <c r="Q177" s="58" t="str">
        <f t="shared" si="160"/>
        <v>X</v>
      </c>
    </row>
    <row r="178" spans="1:17" ht="18.75" customHeight="1">
      <c r="A178" s="606"/>
      <c r="B178" s="58" t="s">
        <v>35</v>
      </c>
      <c r="C178" s="58" t="str">
        <f t="shared" ref="C178:Q178" si="161">IF(C10=$W$21,"O",IF(C10=$X$21,"O",IF(C10=$Y$21,"O","X")))</f>
        <v>X</v>
      </c>
      <c r="D178" s="58" t="str">
        <f t="shared" si="161"/>
        <v>X</v>
      </c>
      <c r="E178" s="58" t="str">
        <f t="shared" si="161"/>
        <v>X</v>
      </c>
      <c r="F178" s="58" t="str">
        <f t="shared" si="161"/>
        <v>X</v>
      </c>
      <c r="G178" s="58" t="str">
        <f t="shared" si="161"/>
        <v>X</v>
      </c>
      <c r="H178" s="58" t="str">
        <f t="shared" si="161"/>
        <v>X</v>
      </c>
      <c r="I178" s="58" t="str">
        <f t="shared" si="161"/>
        <v>X</v>
      </c>
      <c r="J178" s="58" t="str">
        <f t="shared" si="161"/>
        <v>X</v>
      </c>
      <c r="K178" s="58" t="str">
        <f t="shared" si="161"/>
        <v>X</v>
      </c>
      <c r="L178" s="58" t="str">
        <f t="shared" si="161"/>
        <v>X</v>
      </c>
      <c r="M178" s="58" t="str">
        <f t="shared" si="161"/>
        <v>X</v>
      </c>
      <c r="N178" s="58" t="str">
        <f t="shared" si="161"/>
        <v>X</v>
      </c>
      <c r="O178" s="58" t="str">
        <f t="shared" si="161"/>
        <v>X</v>
      </c>
      <c r="P178" s="58" t="str">
        <f t="shared" si="161"/>
        <v>X</v>
      </c>
      <c r="Q178" s="58" t="str">
        <f t="shared" si="161"/>
        <v>X</v>
      </c>
    </row>
    <row r="179" spans="1:17" ht="18.75" customHeight="1">
      <c r="A179" s="606"/>
      <c r="B179" s="58" t="s">
        <v>36</v>
      </c>
      <c r="C179" s="58" t="str">
        <f t="shared" ref="C179:Q179" si="162">IF(C11=$W$21,"O",IF(C11=$X$21,"O",IF(C11=$Y$21,"O","X")))</f>
        <v>O</v>
      </c>
      <c r="D179" s="58" t="str">
        <f t="shared" si="162"/>
        <v>O</v>
      </c>
      <c r="E179" s="58" t="str">
        <f t="shared" si="162"/>
        <v>O</v>
      </c>
      <c r="F179" s="58" t="str">
        <f t="shared" si="162"/>
        <v>O</v>
      </c>
      <c r="G179" s="58" t="str">
        <f t="shared" si="162"/>
        <v>O</v>
      </c>
      <c r="H179" s="58" t="str">
        <f t="shared" si="162"/>
        <v>O</v>
      </c>
      <c r="I179" s="58" t="str">
        <f t="shared" si="162"/>
        <v>O</v>
      </c>
      <c r="J179" s="58" t="str">
        <f t="shared" si="162"/>
        <v>O</v>
      </c>
      <c r="K179" s="58" t="str">
        <f t="shared" si="162"/>
        <v>O</v>
      </c>
      <c r="L179" s="58" t="str">
        <f t="shared" si="162"/>
        <v>O</v>
      </c>
      <c r="M179" s="58" t="str">
        <f t="shared" si="162"/>
        <v>O</v>
      </c>
      <c r="N179" s="58" t="str">
        <f t="shared" si="162"/>
        <v>O</v>
      </c>
      <c r="O179" s="58" t="str">
        <f t="shared" si="162"/>
        <v>O</v>
      </c>
      <c r="P179" s="58" t="str">
        <f t="shared" si="162"/>
        <v>O</v>
      </c>
      <c r="Q179" s="58" t="str">
        <f t="shared" si="162"/>
        <v>O</v>
      </c>
    </row>
    <row r="180" spans="1:17" ht="18.75" customHeight="1">
      <c r="A180" s="606"/>
      <c r="B180" s="58" t="s">
        <v>21</v>
      </c>
      <c r="C180" s="58" t="str">
        <f t="shared" ref="C180:Q180" si="163">IF(C12=$W$21,"O",IF(C12=$X$21,"O",IF(C12=$Y$21,"O","X")))</f>
        <v>X</v>
      </c>
      <c r="D180" s="58" t="str">
        <f t="shared" si="163"/>
        <v>X</v>
      </c>
      <c r="E180" s="58" t="str">
        <f t="shared" si="163"/>
        <v>X</v>
      </c>
      <c r="F180" s="58" t="str">
        <f t="shared" si="163"/>
        <v>X</v>
      </c>
      <c r="G180" s="58" t="str">
        <f t="shared" si="163"/>
        <v>X</v>
      </c>
      <c r="H180" s="58" t="str">
        <f t="shared" si="163"/>
        <v>X</v>
      </c>
      <c r="I180" s="58" t="str">
        <f t="shared" si="163"/>
        <v>X</v>
      </c>
      <c r="J180" s="58" t="str">
        <f t="shared" si="163"/>
        <v>X</v>
      </c>
      <c r="K180" s="58" t="str">
        <f t="shared" si="163"/>
        <v>X</v>
      </c>
      <c r="L180" s="58" t="str">
        <f t="shared" si="163"/>
        <v>X</v>
      </c>
      <c r="M180" s="58" t="str">
        <f t="shared" si="163"/>
        <v>X</v>
      </c>
      <c r="N180" s="58" t="str">
        <f t="shared" si="163"/>
        <v>X</v>
      </c>
      <c r="O180" s="58" t="str">
        <f t="shared" si="163"/>
        <v>X</v>
      </c>
      <c r="P180" s="58" t="str">
        <f t="shared" si="163"/>
        <v>X</v>
      </c>
      <c r="Q180" s="58" t="str">
        <f t="shared" si="163"/>
        <v>X</v>
      </c>
    </row>
    <row r="181" spans="1:17" ht="18.75" customHeight="1">
      <c r="A181" s="607"/>
      <c r="B181" s="30" t="s">
        <v>46</v>
      </c>
      <c r="C181" s="47">
        <f>COUNTIF(C175:C180,"O")</f>
        <v>1</v>
      </c>
      <c r="D181" s="47">
        <f t="shared" ref="D181:Q181" si="164">COUNTIF(D175:D180,"O")</f>
        <v>1</v>
      </c>
      <c r="E181" s="47">
        <f t="shared" si="164"/>
        <v>1</v>
      </c>
      <c r="F181" s="47">
        <f t="shared" si="164"/>
        <v>1</v>
      </c>
      <c r="G181" s="47">
        <f t="shared" si="164"/>
        <v>1</v>
      </c>
      <c r="H181" s="47">
        <f t="shared" si="164"/>
        <v>1</v>
      </c>
      <c r="I181" s="47">
        <f t="shared" si="164"/>
        <v>1</v>
      </c>
      <c r="J181" s="47">
        <f t="shared" si="164"/>
        <v>1</v>
      </c>
      <c r="K181" s="47">
        <f t="shared" si="164"/>
        <v>1</v>
      </c>
      <c r="L181" s="47">
        <f t="shared" si="164"/>
        <v>1</v>
      </c>
      <c r="M181" s="47">
        <f t="shared" si="164"/>
        <v>1</v>
      </c>
      <c r="N181" s="47">
        <f t="shared" si="164"/>
        <v>1</v>
      </c>
      <c r="O181" s="47">
        <f t="shared" si="164"/>
        <v>1</v>
      </c>
      <c r="P181" s="47">
        <f t="shared" si="164"/>
        <v>1</v>
      </c>
      <c r="Q181" s="47">
        <f t="shared" si="164"/>
        <v>1</v>
      </c>
    </row>
    <row r="182" spans="1:17" ht="18.75" customHeight="1">
      <c r="A182" s="605">
        <v>8</v>
      </c>
      <c r="B182" s="58" t="s">
        <v>32</v>
      </c>
      <c r="C182" s="58" t="str">
        <f t="shared" ref="C182:Q182" si="165">IF(C7=$W$22,"O",IF(C7=$X$22,"O",IF(C7=$Y$22,"O",IF(C7=$Z$22,"O",IF(C7=$AA$22,"O",IF(C7=$AB$22,"O",IF(C7=$AC$22,"O",IF(C7=$AD$22,"O",IF(C7=$AE$22,"O","X")))))))))</f>
        <v>X</v>
      </c>
      <c r="D182" s="58" t="str">
        <f t="shared" si="165"/>
        <v>X</v>
      </c>
      <c r="E182" s="58" t="str">
        <f t="shared" si="165"/>
        <v>X</v>
      </c>
      <c r="F182" s="58" t="str">
        <f t="shared" si="165"/>
        <v>X</v>
      </c>
      <c r="G182" s="58" t="str">
        <f t="shared" si="165"/>
        <v>X</v>
      </c>
      <c r="H182" s="58" t="str">
        <f t="shared" si="165"/>
        <v>X</v>
      </c>
      <c r="I182" s="58" t="str">
        <f t="shared" si="165"/>
        <v>X</v>
      </c>
      <c r="J182" s="58" t="str">
        <f t="shared" si="165"/>
        <v>X</v>
      </c>
      <c r="K182" s="58" t="str">
        <f t="shared" si="165"/>
        <v>X</v>
      </c>
      <c r="L182" s="58" t="str">
        <f t="shared" si="165"/>
        <v>X</v>
      </c>
      <c r="M182" s="58" t="str">
        <f t="shared" si="165"/>
        <v>X</v>
      </c>
      <c r="N182" s="58" t="str">
        <f t="shared" si="165"/>
        <v>X</v>
      </c>
      <c r="O182" s="58" t="str">
        <f t="shared" si="165"/>
        <v>X</v>
      </c>
      <c r="P182" s="58" t="str">
        <f t="shared" si="165"/>
        <v>X</v>
      </c>
      <c r="Q182" s="58" t="str">
        <f t="shared" si="165"/>
        <v>X</v>
      </c>
    </row>
    <row r="183" spans="1:17" ht="18.75" customHeight="1">
      <c r="A183" s="606"/>
      <c r="B183" s="58" t="s">
        <v>33</v>
      </c>
      <c r="C183" s="58" t="str">
        <f t="shared" ref="C183:Q183" si="166">IF(C8=$W$22,"O",IF(C8=$X$22,"O",IF(C8=$Y$22,"O",IF(C8=$Z$22,"O",IF(C8=$AA$22,"O",IF(C8=$AB$22,"O",IF(C8=$AC$22,"O",IF(C8=$AD$22,"O",IF(C8=$AE$22,"O","X")))))))))</f>
        <v>X</v>
      </c>
      <c r="D183" s="58" t="str">
        <f t="shared" si="166"/>
        <v>X</v>
      </c>
      <c r="E183" s="58" t="str">
        <f t="shared" si="166"/>
        <v>X</v>
      </c>
      <c r="F183" s="58" t="str">
        <f t="shared" si="166"/>
        <v>X</v>
      </c>
      <c r="G183" s="58" t="str">
        <f t="shared" si="166"/>
        <v>X</v>
      </c>
      <c r="H183" s="58" t="str">
        <f t="shared" si="166"/>
        <v>X</v>
      </c>
      <c r="I183" s="58" t="str">
        <f t="shared" si="166"/>
        <v>X</v>
      </c>
      <c r="J183" s="58" t="str">
        <f t="shared" si="166"/>
        <v>X</v>
      </c>
      <c r="K183" s="58" t="str">
        <f t="shared" si="166"/>
        <v>X</v>
      </c>
      <c r="L183" s="58" t="str">
        <f t="shared" si="166"/>
        <v>X</v>
      </c>
      <c r="M183" s="58" t="str">
        <f t="shared" si="166"/>
        <v>X</v>
      </c>
      <c r="N183" s="58" t="str">
        <f t="shared" si="166"/>
        <v>X</v>
      </c>
      <c r="O183" s="58" t="str">
        <f t="shared" si="166"/>
        <v>X</v>
      </c>
      <c r="P183" s="58" t="str">
        <f t="shared" si="166"/>
        <v>X</v>
      </c>
      <c r="Q183" s="58" t="str">
        <f t="shared" si="166"/>
        <v>X</v>
      </c>
    </row>
    <row r="184" spans="1:17" ht="18.75" customHeight="1">
      <c r="A184" s="606"/>
      <c r="B184" s="58" t="s">
        <v>34</v>
      </c>
      <c r="C184" s="58" t="str">
        <f t="shared" ref="C184:Q184" si="167">IF(C9=$W$22,"O",IF(C9=$X$22,"O",IF(C9=$Y$22,"O",IF(C9=$Z$22,"O",IF(C9=$AA$22,"O",IF(C9=$AB$22,"O",IF(C9=$AC$22,"O",IF(C9=$AD$22,"O",IF(C9=$AE$22,"O","X")))))))))</f>
        <v>X</v>
      </c>
      <c r="D184" s="58" t="str">
        <f t="shared" si="167"/>
        <v>X</v>
      </c>
      <c r="E184" s="58" t="str">
        <f t="shared" si="167"/>
        <v>X</v>
      </c>
      <c r="F184" s="58" t="str">
        <f t="shared" si="167"/>
        <v>X</v>
      </c>
      <c r="G184" s="58" t="str">
        <f t="shared" si="167"/>
        <v>X</v>
      </c>
      <c r="H184" s="58" t="str">
        <f t="shared" si="167"/>
        <v>X</v>
      </c>
      <c r="I184" s="58" t="str">
        <f t="shared" si="167"/>
        <v>X</v>
      </c>
      <c r="J184" s="58" t="str">
        <f t="shared" si="167"/>
        <v>X</v>
      </c>
      <c r="K184" s="58" t="str">
        <f t="shared" si="167"/>
        <v>X</v>
      </c>
      <c r="L184" s="58" t="str">
        <f t="shared" si="167"/>
        <v>X</v>
      </c>
      <c r="M184" s="58" t="str">
        <f t="shared" si="167"/>
        <v>X</v>
      </c>
      <c r="N184" s="58" t="str">
        <f t="shared" si="167"/>
        <v>X</v>
      </c>
      <c r="O184" s="58" t="str">
        <f t="shared" si="167"/>
        <v>X</v>
      </c>
      <c r="P184" s="58" t="str">
        <f t="shared" si="167"/>
        <v>X</v>
      </c>
      <c r="Q184" s="58" t="str">
        <f t="shared" si="167"/>
        <v>X</v>
      </c>
    </row>
    <row r="185" spans="1:17" ht="18.75" customHeight="1">
      <c r="A185" s="606"/>
      <c r="B185" s="58" t="s">
        <v>35</v>
      </c>
      <c r="C185" s="58" t="str">
        <f t="shared" ref="C185:Q185" si="168">IF(C10=$W$22,"O",IF(C10=$X$22,"O",IF(C10=$Y$22,"O",IF(C10=$Z$22,"O",IF(C10=$AA$22,"O",IF(C10=$AB$22,"O",IF(C10=$AC$22,"O",IF(C10=$AD$22,"O",IF(C10=$AE$22,"O","X")))))))))</f>
        <v>O</v>
      </c>
      <c r="D185" s="58" t="str">
        <f t="shared" si="168"/>
        <v>O</v>
      </c>
      <c r="E185" s="58" t="str">
        <f t="shared" si="168"/>
        <v>O</v>
      </c>
      <c r="F185" s="58" t="str">
        <f t="shared" si="168"/>
        <v>O</v>
      </c>
      <c r="G185" s="58" t="str">
        <f t="shared" si="168"/>
        <v>O</v>
      </c>
      <c r="H185" s="58" t="str">
        <f t="shared" si="168"/>
        <v>O</v>
      </c>
      <c r="I185" s="58" t="str">
        <f t="shared" si="168"/>
        <v>O</v>
      </c>
      <c r="J185" s="58" t="str">
        <f t="shared" si="168"/>
        <v>O</v>
      </c>
      <c r="K185" s="58" t="str">
        <f t="shared" si="168"/>
        <v>O</v>
      </c>
      <c r="L185" s="58" t="str">
        <f t="shared" si="168"/>
        <v>O</v>
      </c>
      <c r="M185" s="58" t="str">
        <f t="shared" si="168"/>
        <v>O</v>
      </c>
      <c r="N185" s="58" t="str">
        <f t="shared" si="168"/>
        <v>O</v>
      </c>
      <c r="O185" s="58" t="str">
        <f t="shared" si="168"/>
        <v>O</v>
      </c>
      <c r="P185" s="58" t="str">
        <f t="shared" si="168"/>
        <v>O</v>
      </c>
      <c r="Q185" s="58" t="str">
        <f t="shared" si="168"/>
        <v>O</v>
      </c>
    </row>
    <row r="186" spans="1:17" ht="18.75" customHeight="1">
      <c r="A186" s="606"/>
      <c r="B186" s="58" t="s">
        <v>36</v>
      </c>
      <c r="C186" s="58" t="str">
        <f t="shared" ref="C186:Q186" si="169">IF(C11=$W$22,"O",IF(C11=$X$22,"O",IF(C11=$Y$22,"O",IF(C11=$Z$22,"O",IF(C11=$AA$22,"O",IF(C11=$AB$22,"O",IF(C11=$AC$22,"O",IF(C11=$AD$22,"O",IF(C11=$AE$22,"O","X")))))))))</f>
        <v>X</v>
      </c>
      <c r="D186" s="58" t="str">
        <f t="shared" si="169"/>
        <v>X</v>
      </c>
      <c r="E186" s="58" t="str">
        <f t="shared" si="169"/>
        <v>X</v>
      </c>
      <c r="F186" s="58" t="str">
        <f t="shared" si="169"/>
        <v>X</v>
      </c>
      <c r="G186" s="58" t="str">
        <f t="shared" si="169"/>
        <v>X</v>
      </c>
      <c r="H186" s="58" t="str">
        <f t="shared" si="169"/>
        <v>X</v>
      </c>
      <c r="I186" s="58" t="str">
        <f t="shared" si="169"/>
        <v>X</v>
      </c>
      <c r="J186" s="58" t="str">
        <f t="shared" si="169"/>
        <v>X</v>
      </c>
      <c r="K186" s="58" t="str">
        <f t="shared" si="169"/>
        <v>X</v>
      </c>
      <c r="L186" s="58" t="str">
        <f t="shared" si="169"/>
        <v>X</v>
      </c>
      <c r="M186" s="58" t="str">
        <f t="shared" si="169"/>
        <v>X</v>
      </c>
      <c r="N186" s="58" t="str">
        <f t="shared" si="169"/>
        <v>X</v>
      </c>
      <c r="O186" s="58" t="str">
        <f t="shared" si="169"/>
        <v>X</v>
      </c>
      <c r="P186" s="58" t="str">
        <f t="shared" si="169"/>
        <v>X</v>
      </c>
      <c r="Q186" s="58" t="str">
        <f t="shared" si="169"/>
        <v>X</v>
      </c>
    </row>
    <row r="187" spans="1:17" ht="18.75" customHeight="1">
      <c r="A187" s="606"/>
      <c r="B187" s="58" t="s">
        <v>21</v>
      </c>
      <c r="C187" s="58" t="str">
        <f t="shared" ref="C187:Q187" si="170">IF(C12=$W$22,"O",IF(C12=$X$22,"O",IF(C12=$Y$22,"O",IF(C12=$Z$22,"O",IF(C12=$AA$22,"O",IF(C12=$AB$22,"O",IF(C12=$AC$22,"O",IF(C12=$AD$22,"O",IF(C12=$AE$22,"O","X")))))))))</f>
        <v>X</v>
      </c>
      <c r="D187" s="58" t="str">
        <f t="shared" si="170"/>
        <v>X</v>
      </c>
      <c r="E187" s="58" t="str">
        <f t="shared" si="170"/>
        <v>X</v>
      </c>
      <c r="F187" s="58" t="str">
        <f t="shared" si="170"/>
        <v>X</v>
      </c>
      <c r="G187" s="58" t="str">
        <f t="shared" si="170"/>
        <v>X</v>
      </c>
      <c r="H187" s="58" t="str">
        <f t="shared" si="170"/>
        <v>X</v>
      </c>
      <c r="I187" s="58" t="str">
        <f t="shared" si="170"/>
        <v>X</v>
      </c>
      <c r="J187" s="58" t="str">
        <f t="shared" si="170"/>
        <v>X</v>
      </c>
      <c r="K187" s="58" t="str">
        <f t="shared" si="170"/>
        <v>X</v>
      </c>
      <c r="L187" s="58" t="str">
        <f t="shared" si="170"/>
        <v>X</v>
      </c>
      <c r="M187" s="58" t="str">
        <f t="shared" si="170"/>
        <v>X</v>
      </c>
      <c r="N187" s="58" t="str">
        <f t="shared" si="170"/>
        <v>X</v>
      </c>
      <c r="O187" s="58" t="str">
        <f t="shared" si="170"/>
        <v>X</v>
      </c>
      <c r="P187" s="58" t="str">
        <f t="shared" si="170"/>
        <v>X</v>
      </c>
      <c r="Q187" s="58" t="str">
        <f t="shared" si="170"/>
        <v>X</v>
      </c>
    </row>
    <row r="188" spans="1:17" ht="18.75" customHeight="1">
      <c r="A188" s="607"/>
      <c r="B188" s="30" t="s">
        <v>46</v>
      </c>
      <c r="C188" s="47">
        <f>COUNTIF(C182:C187,"O")</f>
        <v>1</v>
      </c>
      <c r="D188" s="47">
        <f t="shared" ref="D188:Q188" si="171">COUNTIF(D182:D187,"O")</f>
        <v>1</v>
      </c>
      <c r="E188" s="47">
        <f t="shared" si="171"/>
        <v>1</v>
      </c>
      <c r="F188" s="47">
        <f t="shared" si="171"/>
        <v>1</v>
      </c>
      <c r="G188" s="47">
        <f t="shared" si="171"/>
        <v>1</v>
      </c>
      <c r="H188" s="47">
        <f t="shared" si="171"/>
        <v>1</v>
      </c>
      <c r="I188" s="47">
        <f t="shared" si="171"/>
        <v>1</v>
      </c>
      <c r="J188" s="47">
        <f t="shared" si="171"/>
        <v>1</v>
      </c>
      <c r="K188" s="47">
        <f t="shared" si="171"/>
        <v>1</v>
      </c>
      <c r="L188" s="47">
        <f t="shared" si="171"/>
        <v>1</v>
      </c>
      <c r="M188" s="47">
        <f t="shared" si="171"/>
        <v>1</v>
      </c>
      <c r="N188" s="47">
        <f t="shared" si="171"/>
        <v>1</v>
      </c>
      <c r="O188" s="47">
        <f t="shared" si="171"/>
        <v>1</v>
      </c>
      <c r="P188" s="47">
        <f t="shared" si="171"/>
        <v>1</v>
      </c>
      <c r="Q188" s="47">
        <f t="shared" si="171"/>
        <v>1</v>
      </c>
    </row>
    <row r="189" spans="1:17" ht="18.75" customHeight="1">
      <c r="A189" s="605">
        <v>9</v>
      </c>
      <c r="B189" s="58" t="s">
        <v>32</v>
      </c>
      <c r="C189" s="58" t="str">
        <f t="shared" ref="C189:Q189" si="172">IF(C7=$W$23,"O",IF(C7=$X$23,"O",IF(C7=$Y$23,"O","X")))</f>
        <v>X</v>
      </c>
      <c r="D189" s="58" t="str">
        <f t="shared" si="172"/>
        <v>X</v>
      </c>
      <c r="E189" s="58" t="str">
        <f t="shared" si="172"/>
        <v>X</v>
      </c>
      <c r="F189" s="58" t="str">
        <f t="shared" si="172"/>
        <v>X</v>
      </c>
      <c r="G189" s="58" t="str">
        <f t="shared" si="172"/>
        <v>X</v>
      </c>
      <c r="H189" s="58" t="str">
        <f t="shared" si="172"/>
        <v>X</v>
      </c>
      <c r="I189" s="58" t="str">
        <f t="shared" si="172"/>
        <v>X</v>
      </c>
      <c r="J189" s="58" t="str">
        <f t="shared" si="172"/>
        <v>X</v>
      </c>
      <c r="K189" s="58" t="str">
        <f t="shared" si="172"/>
        <v>X</v>
      </c>
      <c r="L189" s="58" t="str">
        <f t="shared" si="172"/>
        <v>X</v>
      </c>
      <c r="M189" s="58" t="str">
        <f t="shared" si="172"/>
        <v>X</v>
      </c>
      <c r="N189" s="58" t="str">
        <f t="shared" si="172"/>
        <v>X</v>
      </c>
      <c r="O189" s="58" t="str">
        <f t="shared" si="172"/>
        <v>X</v>
      </c>
      <c r="P189" s="58" t="str">
        <f t="shared" si="172"/>
        <v>X</v>
      </c>
      <c r="Q189" s="58" t="str">
        <f t="shared" si="172"/>
        <v>X</v>
      </c>
    </row>
    <row r="190" spans="1:17" ht="18.75" customHeight="1">
      <c r="A190" s="606"/>
      <c r="B190" s="58" t="s">
        <v>33</v>
      </c>
      <c r="C190" s="58" t="str">
        <f t="shared" ref="C190:Q190" si="173">IF(C8=$W$23,"O",IF(C8=$X$23,"O",IF(C8=$Y$23,"O","X")))</f>
        <v>X</v>
      </c>
      <c r="D190" s="58" t="str">
        <f t="shared" si="173"/>
        <v>X</v>
      </c>
      <c r="E190" s="58" t="str">
        <f t="shared" si="173"/>
        <v>X</v>
      </c>
      <c r="F190" s="58" t="str">
        <f t="shared" si="173"/>
        <v>X</v>
      </c>
      <c r="G190" s="58" t="str">
        <f t="shared" si="173"/>
        <v>X</v>
      </c>
      <c r="H190" s="58" t="str">
        <f t="shared" si="173"/>
        <v>X</v>
      </c>
      <c r="I190" s="58" t="str">
        <f t="shared" si="173"/>
        <v>X</v>
      </c>
      <c r="J190" s="58" t="str">
        <f t="shared" si="173"/>
        <v>X</v>
      </c>
      <c r="K190" s="58" t="str">
        <f t="shared" si="173"/>
        <v>X</v>
      </c>
      <c r="L190" s="58" t="str">
        <f t="shared" si="173"/>
        <v>X</v>
      </c>
      <c r="M190" s="58" t="str">
        <f t="shared" si="173"/>
        <v>X</v>
      </c>
      <c r="N190" s="58" t="str">
        <f t="shared" si="173"/>
        <v>X</v>
      </c>
      <c r="O190" s="58" t="str">
        <f t="shared" si="173"/>
        <v>X</v>
      </c>
      <c r="P190" s="58" t="str">
        <f t="shared" si="173"/>
        <v>X</v>
      </c>
      <c r="Q190" s="58" t="str">
        <f t="shared" si="173"/>
        <v>X</v>
      </c>
    </row>
    <row r="191" spans="1:17" ht="18.75" customHeight="1">
      <c r="A191" s="606"/>
      <c r="B191" s="58" t="s">
        <v>34</v>
      </c>
      <c r="C191" s="58" t="str">
        <f t="shared" ref="C191:Q191" si="174">IF(C9=$W$23,"O",IF(C9=$X$23,"O",IF(C9=$Y$23,"O","X")))</f>
        <v>X</v>
      </c>
      <c r="D191" s="58" t="str">
        <f t="shared" si="174"/>
        <v>X</v>
      </c>
      <c r="E191" s="58" t="str">
        <f t="shared" si="174"/>
        <v>X</v>
      </c>
      <c r="F191" s="58" t="str">
        <f t="shared" si="174"/>
        <v>X</v>
      </c>
      <c r="G191" s="58" t="str">
        <f t="shared" si="174"/>
        <v>X</v>
      </c>
      <c r="H191" s="58" t="str">
        <f t="shared" si="174"/>
        <v>X</v>
      </c>
      <c r="I191" s="58" t="str">
        <f t="shared" si="174"/>
        <v>X</v>
      </c>
      <c r="J191" s="58" t="str">
        <f t="shared" si="174"/>
        <v>X</v>
      </c>
      <c r="K191" s="58" t="str">
        <f t="shared" si="174"/>
        <v>X</v>
      </c>
      <c r="L191" s="58" t="str">
        <f t="shared" si="174"/>
        <v>X</v>
      </c>
      <c r="M191" s="58" t="str">
        <f t="shared" si="174"/>
        <v>X</v>
      </c>
      <c r="N191" s="58" t="str">
        <f t="shared" si="174"/>
        <v>X</v>
      </c>
      <c r="O191" s="58" t="str">
        <f t="shared" si="174"/>
        <v>X</v>
      </c>
      <c r="P191" s="58" t="str">
        <f t="shared" si="174"/>
        <v>X</v>
      </c>
      <c r="Q191" s="58" t="str">
        <f t="shared" si="174"/>
        <v>X</v>
      </c>
    </row>
    <row r="192" spans="1:17" ht="18.75" customHeight="1">
      <c r="A192" s="606"/>
      <c r="B192" s="58" t="s">
        <v>35</v>
      </c>
      <c r="C192" s="58" t="str">
        <f t="shared" ref="C192:Q192" si="175">IF(C10=$W$23,"O",IF(C10=$X$23,"O",IF(C10=$Y$23,"O","X")))</f>
        <v>X</v>
      </c>
      <c r="D192" s="58" t="str">
        <f t="shared" si="175"/>
        <v>X</v>
      </c>
      <c r="E192" s="58" t="str">
        <f t="shared" si="175"/>
        <v>X</v>
      </c>
      <c r="F192" s="58" t="str">
        <f t="shared" si="175"/>
        <v>X</v>
      </c>
      <c r="G192" s="58" t="str">
        <f t="shared" si="175"/>
        <v>X</v>
      </c>
      <c r="H192" s="58" t="str">
        <f t="shared" si="175"/>
        <v>X</v>
      </c>
      <c r="I192" s="58" t="str">
        <f t="shared" si="175"/>
        <v>X</v>
      </c>
      <c r="J192" s="58" t="str">
        <f t="shared" si="175"/>
        <v>X</v>
      </c>
      <c r="K192" s="58" t="str">
        <f t="shared" si="175"/>
        <v>X</v>
      </c>
      <c r="L192" s="58" t="str">
        <f t="shared" si="175"/>
        <v>X</v>
      </c>
      <c r="M192" s="58" t="str">
        <f t="shared" si="175"/>
        <v>X</v>
      </c>
      <c r="N192" s="58" t="str">
        <f t="shared" si="175"/>
        <v>X</v>
      </c>
      <c r="O192" s="58" t="str">
        <f t="shared" si="175"/>
        <v>X</v>
      </c>
      <c r="P192" s="58" t="str">
        <f t="shared" si="175"/>
        <v>X</v>
      </c>
      <c r="Q192" s="58" t="str">
        <f t="shared" si="175"/>
        <v>X</v>
      </c>
    </row>
    <row r="193" spans="1:17" ht="18.75" customHeight="1">
      <c r="A193" s="606"/>
      <c r="B193" s="58" t="s">
        <v>36</v>
      </c>
      <c r="C193" s="58" t="str">
        <f t="shared" ref="C193:Q193" si="176">IF(C11=$W$23,"O",IF(C11=$X$23,"O",IF(C11=$Y$23,"O","X")))</f>
        <v>X</v>
      </c>
      <c r="D193" s="58" t="str">
        <f t="shared" si="176"/>
        <v>X</v>
      </c>
      <c r="E193" s="58" t="str">
        <f t="shared" si="176"/>
        <v>X</v>
      </c>
      <c r="F193" s="58" t="str">
        <f t="shared" si="176"/>
        <v>X</v>
      </c>
      <c r="G193" s="58" t="str">
        <f t="shared" si="176"/>
        <v>X</v>
      </c>
      <c r="H193" s="58" t="str">
        <f t="shared" si="176"/>
        <v>X</v>
      </c>
      <c r="I193" s="58" t="str">
        <f t="shared" si="176"/>
        <v>X</v>
      </c>
      <c r="J193" s="58" t="str">
        <f t="shared" si="176"/>
        <v>X</v>
      </c>
      <c r="K193" s="58" t="str">
        <f t="shared" si="176"/>
        <v>X</v>
      </c>
      <c r="L193" s="58" t="str">
        <f t="shared" si="176"/>
        <v>X</v>
      </c>
      <c r="M193" s="58" t="str">
        <f t="shared" si="176"/>
        <v>X</v>
      </c>
      <c r="N193" s="58" t="str">
        <f t="shared" si="176"/>
        <v>X</v>
      </c>
      <c r="O193" s="58" t="str">
        <f t="shared" si="176"/>
        <v>X</v>
      </c>
      <c r="P193" s="58" t="str">
        <f t="shared" si="176"/>
        <v>X</v>
      </c>
      <c r="Q193" s="58" t="str">
        <f t="shared" si="176"/>
        <v>X</v>
      </c>
    </row>
    <row r="194" spans="1:17" ht="18.75" customHeight="1">
      <c r="A194" s="606"/>
      <c r="B194" s="58" t="s">
        <v>21</v>
      </c>
      <c r="C194" s="58" t="str">
        <f t="shared" ref="C194:Q194" si="177">IF(C12=$W$23,"O",IF(C12=$X$23,"O",IF(C12=$Y$23,"O","X")))</f>
        <v>X</v>
      </c>
      <c r="D194" s="58" t="str">
        <f t="shared" si="177"/>
        <v>X</v>
      </c>
      <c r="E194" s="58" t="str">
        <f t="shared" si="177"/>
        <v>X</v>
      </c>
      <c r="F194" s="58" t="str">
        <f t="shared" si="177"/>
        <v>X</v>
      </c>
      <c r="G194" s="58" t="str">
        <f t="shared" si="177"/>
        <v>X</v>
      </c>
      <c r="H194" s="58" t="str">
        <f t="shared" si="177"/>
        <v>X</v>
      </c>
      <c r="I194" s="58" t="str">
        <f t="shared" si="177"/>
        <v>X</v>
      </c>
      <c r="J194" s="58" t="str">
        <f t="shared" si="177"/>
        <v>X</v>
      </c>
      <c r="K194" s="58" t="str">
        <f t="shared" si="177"/>
        <v>X</v>
      </c>
      <c r="L194" s="58" t="str">
        <f t="shared" si="177"/>
        <v>X</v>
      </c>
      <c r="M194" s="58" t="str">
        <f t="shared" si="177"/>
        <v>X</v>
      </c>
      <c r="N194" s="58" t="str">
        <f t="shared" si="177"/>
        <v>X</v>
      </c>
      <c r="O194" s="58" t="str">
        <f t="shared" si="177"/>
        <v>X</v>
      </c>
      <c r="P194" s="58" t="str">
        <f t="shared" si="177"/>
        <v>X</v>
      </c>
      <c r="Q194" s="58" t="str">
        <f t="shared" si="177"/>
        <v>X</v>
      </c>
    </row>
    <row r="195" spans="1:17" ht="18.75" customHeight="1">
      <c r="A195" s="607"/>
      <c r="B195" s="30" t="s">
        <v>46</v>
      </c>
      <c r="C195" s="47">
        <f>COUNTIF(C189:C194,"O")</f>
        <v>0</v>
      </c>
      <c r="D195" s="47">
        <f t="shared" ref="D195:Q195" si="178">COUNTIF(D189:D194,"O")</f>
        <v>0</v>
      </c>
      <c r="E195" s="47">
        <f t="shared" si="178"/>
        <v>0</v>
      </c>
      <c r="F195" s="47">
        <f t="shared" si="178"/>
        <v>0</v>
      </c>
      <c r="G195" s="47">
        <f t="shared" si="178"/>
        <v>0</v>
      </c>
      <c r="H195" s="47">
        <f t="shared" si="178"/>
        <v>0</v>
      </c>
      <c r="I195" s="47">
        <f t="shared" si="178"/>
        <v>0</v>
      </c>
      <c r="J195" s="47">
        <f t="shared" si="178"/>
        <v>0</v>
      </c>
      <c r="K195" s="47">
        <f t="shared" si="178"/>
        <v>0</v>
      </c>
      <c r="L195" s="47">
        <f t="shared" si="178"/>
        <v>0</v>
      </c>
      <c r="M195" s="47">
        <f t="shared" si="178"/>
        <v>0</v>
      </c>
      <c r="N195" s="47">
        <f t="shared" si="178"/>
        <v>0</v>
      </c>
      <c r="O195" s="47">
        <f t="shared" si="178"/>
        <v>0</v>
      </c>
      <c r="P195" s="47">
        <f t="shared" si="178"/>
        <v>0</v>
      </c>
      <c r="Q195" s="47">
        <f t="shared" si="178"/>
        <v>0</v>
      </c>
    </row>
    <row r="196" spans="1:17" ht="18" customHeight="1">
      <c r="A196" s="605">
        <v>10</v>
      </c>
      <c r="B196" s="58" t="s">
        <v>32</v>
      </c>
      <c r="C196" s="58" t="str">
        <f t="shared" ref="C196:Q196" si="179">IF(C7=$W$24,"O",IF(C7=$X$24,"O",IF(C7=$Y$24,"O",IF(C7=$Z$24,"O",IF(C7=$AA$24,"O","X")))))</f>
        <v>X</v>
      </c>
      <c r="D196" s="58" t="str">
        <f t="shared" si="179"/>
        <v>X</v>
      </c>
      <c r="E196" s="58" t="str">
        <f t="shared" si="179"/>
        <v>X</v>
      </c>
      <c r="F196" s="58" t="str">
        <f t="shared" si="179"/>
        <v>X</v>
      </c>
      <c r="G196" s="58" t="str">
        <f t="shared" si="179"/>
        <v>X</v>
      </c>
      <c r="H196" s="58" t="str">
        <f t="shared" si="179"/>
        <v>X</v>
      </c>
      <c r="I196" s="58" t="str">
        <f t="shared" si="179"/>
        <v>X</v>
      </c>
      <c r="J196" s="58" t="str">
        <f t="shared" si="179"/>
        <v>X</v>
      </c>
      <c r="K196" s="58" t="str">
        <f t="shared" si="179"/>
        <v>X</v>
      </c>
      <c r="L196" s="58" t="str">
        <f t="shared" si="179"/>
        <v>X</v>
      </c>
      <c r="M196" s="58" t="str">
        <f t="shared" si="179"/>
        <v>X</v>
      </c>
      <c r="N196" s="58" t="str">
        <f t="shared" si="179"/>
        <v>X</v>
      </c>
      <c r="O196" s="58" t="str">
        <f t="shared" si="179"/>
        <v>X</v>
      </c>
      <c r="P196" s="58" t="str">
        <f t="shared" si="179"/>
        <v>X</v>
      </c>
      <c r="Q196" s="58" t="str">
        <f t="shared" si="179"/>
        <v>X</v>
      </c>
    </row>
    <row r="197" spans="1:17" ht="18.75" customHeight="1">
      <c r="A197" s="606"/>
      <c r="B197" s="58" t="s">
        <v>33</v>
      </c>
      <c r="C197" s="58" t="str">
        <f t="shared" ref="C197:Q197" si="180">IF(C8=$W$24,"O",IF(C8=$X$24,"O",IF(C8=$Y$24,"O",IF(C8=$Z$24,"O",IF(C8=$AA$24,"O","X")))))</f>
        <v>X</v>
      </c>
      <c r="D197" s="58" t="str">
        <f t="shared" si="180"/>
        <v>X</v>
      </c>
      <c r="E197" s="58" t="str">
        <f t="shared" si="180"/>
        <v>X</v>
      </c>
      <c r="F197" s="58" t="str">
        <f t="shared" si="180"/>
        <v>X</v>
      </c>
      <c r="G197" s="58" t="str">
        <f t="shared" si="180"/>
        <v>X</v>
      </c>
      <c r="H197" s="58" t="str">
        <f t="shared" si="180"/>
        <v>X</v>
      </c>
      <c r="I197" s="58" t="str">
        <f t="shared" si="180"/>
        <v>X</v>
      </c>
      <c r="J197" s="58" t="str">
        <f t="shared" si="180"/>
        <v>X</v>
      </c>
      <c r="K197" s="58" t="str">
        <f t="shared" si="180"/>
        <v>X</v>
      </c>
      <c r="L197" s="58" t="str">
        <f t="shared" si="180"/>
        <v>X</v>
      </c>
      <c r="M197" s="58" t="str">
        <f t="shared" si="180"/>
        <v>X</v>
      </c>
      <c r="N197" s="58" t="str">
        <f t="shared" si="180"/>
        <v>X</v>
      </c>
      <c r="O197" s="58" t="str">
        <f t="shared" si="180"/>
        <v>X</v>
      </c>
      <c r="P197" s="58" t="str">
        <f t="shared" si="180"/>
        <v>X</v>
      </c>
      <c r="Q197" s="58" t="str">
        <f t="shared" si="180"/>
        <v>X</v>
      </c>
    </row>
    <row r="198" spans="1:17" ht="18.75" customHeight="1">
      <c r="A198" s="606"/>
      <c r="B198" s="58" t="s">
        <v>34</v>
      </c>
      <c r="C198" s="58" t="str">
        <f t="shared" ref="C198:Q198" si="181">IF(C9=$W$24,"O",IF(C9=$X$24,"O",IF(C9=$Y$24,"O",IF(C9=$Z$24,"O",IF(C9=$AA$24,"O","X")))))</f>
        <v>X</v>
      </c>
      <c r="D198" s="58" t="str">
        <f t="shared" si="181"/>
        <v>X</v>
      </c>
      <c r="E198" s="58" t="str">
        <f t="shared" si="181"/>
        <v>X</v>
      </c>
      <c r="F198" s="58" t="str">
        <f t="shared" si="181"/>
        <v>X</v>
      </c>
      <c r="G198" s="58" t="str">
        <f t="shared" si="181"/>
        <v>X</v>
      </c>
      <c r="H198" s="58" t="str">
        <f t="shared" si="181"/>
        <v>X</v>
      </c>
      <c r="I198" s="58" t="str">
        <f t="shared" si="181"/>
        <v>X</v>
      </c>
      <c r="J198" s="58" t="str">
        <f t="shared" si="181"/>
        <v>X</v>
      </c>
      <c r="K198" s="58" t="str">
        <f t="shared" si="181"/>
        <v>X</v>
      </c>
      <c r="L198" s="58" t="str">
        <f t="shared" si="181"/>
        <v>X</v>
      </c>
      <c r="M198" s="58" t="str">
        <f t="shared" si="181"/>
        <v>X</v>
      </c>
      <c r="N198" s="58" t="str">
        <f t="shared" si="181"/>
        <v>X</v>
      </c>
      <c r="O198" s="58" t="str">
        <f t="shared" si="181"/>
        <v>X</v>
      </c>
      <c r="P198" s="58" t="str">
        <f t="shared" si="181"/>
        <v>X</v>
      </c>
      <c r="Q198" s="58" t="str">
        <f t="shared" si="181"/>
        <v>X</v>
      </c>
    </row>
    <row r="199" spans="1:17" ht="18.75" customHeight="1">
      <c r="A199" s="606"/>
      <c r="B199" s="58" t="s">
        <v>35</v>
      </c>
      <c r="C199" s="58" t="str">
        <f t="shared" ref="C199:Q199" si="182">IF(C10=$W$24,"O",IF(C10=$X$24,"O",IF(C10=$Y$24,"O",IF(C10=$Z$24,"O",IF(C10=$AA$24,"O","X")))))</f>
        <v>X</v>
      </c>
      <c r="D199" s="58" t="str">
        <f t="shared" si="182"/>
        <v>X</v>
      </c>
      <c r="E199" s="58" t="str">
        <f t="shared" si="182"/>
        <v>X</v>
      </c>
      <c r="F199" s="58" t="str">
        <f t="shared" si="182"/>
        <v>X</v>
      </c>
      <c r="G199" s="58" t="str">
        <f t="shared" si="182"/>
        <v>X</v>
      </c>
      <c r="H199" s="58" t="str">
        <f t="shared" si="182"/>
        <v>X</v>
      </c>
      <c r="I199" s="58" t="str">
        <f t="shared" si="182"/>
        <v>X</v>
      </c>
      <c r="J199" s="58" t="str">
        <f t="shared" si="182"/>
        <v>X</v>
      </c>
      <c r="K199" s="58" t="str">
        <f t="shared" si="182"/>
        <v>X</v>
      </c>
      <c r="L199" s="58" t="str">
        <f t="shared" si="182"/>
        <v>X</v>
      </c>
      <c r="M199" s="58" t="str">
        <f t="shared" si="182"/>
        <v>X</v>
      </c>
      <c r="N199" s="58" t="str">
        <f t="shared" si="182"/>
        <v>X</v>
      </c>
      <c r="O199" s="58" t="str">
        <f t="shared" si="182"/>
        <v>X</v>
      </c>
      <c r="P199" s="58" t="str">
        <f t="shared" si="182"/>
        <v>X</v>
      </c>
      <c r="Q199" s="58" t="str">
        <f t="shared" si="182"/>
        <v>X</v>
      </c>
    </row>
    <row r="200" spans="1:17" ht="18.75" customHeight="1">
      <c r="A200" s="606"/>
      <c r="B200" s="58" t="s">
        <v>36</v>
      </c>
      <c r="C200" s="58" t="str">
        <f t="shared" ref="C200:Q200" si="183">IF(C11=$W$24,"O",IF(C11=$X$24,"O",IF(C11=$Y$24,"O",IF(C11=$Z$24,"O",IF(C11=$AA$24,"O","X")))))</f>
        <v>X</v>
      </c>
      <c r="D200" s="58" t="str">
        <f t="shared" si="183"/>
        <v>X</v>
      </c>
      <c r="E200" s="58" t="str">
        <f t="shared" si="183"/>
        <v>X</v>
      </c>
      <c r="F200" s="58" t="str">
        <f t="shared" si="183"/>
        <v>X</v>
      </c>
      <c r="G200" s="58" t="str">
        <f t="shared" si="183"/>
        <v>X</v>
      </c>
      <c r="H200" s="58" t="str">
        <f t="shared" si="183"/>
        <v>X</v>
      </c>
      <c r="I200" s="58" t="str">
        <f t="shared" si="183"/>
        <v>X</v>
      </c>
      <c r="J200" s="58" t="str">
        <f t="shared" si="183"/>
        <v>X</v>
      </c>
      <c r="K200" s="58" t="str">
        <f t="shared" si="183"/>
        <v>X</v>
      </c>
      <c r="L200" s="58" t="str">
        <f t="shared" si="183"/>
        <v>X</v>
      </c>
      <c r="M200" s="58" t="str">
        <f t="shared" si="183"/>
        <v>X</v>
      </c>
      <c r="N200" s="58" t="str">
        <f t="shared" si="183"/>
        <v>X</v>
      </c>
      <c r="O200" s="58" t="str">
        <f t="shared" si="183"/>
        <v>X</v>
      </c>
      <c r="P200" s="58" t="str">
        <f t="shared" si="183"/>
        <v>X</v>
      </c>
      <c r="Q200" s="58" t="str">
        <f t="shared" si="183"/>
        <v>X</v>
      </c>
    </row>
    <row r="201" spans="1:17" ht="18.75" customHeight="1">
      <c r="A201" s="606"/>
      <c r="B201" s="58" t="s">
        <v>21</v>
      </c>
      <c r="C201" s="58" t="str">
        <f t="shared" ref="C201:Q201" si="184">IF(C12=$W$24,"O",IF(C12=$X$24,"O",IF(C12=$Y$24,"O",IF(C12=$Z$24,"O",IF(C12=$AA$24,"O","X")))))</f>
        <v>X</v>
      </c>
      <c r="D201" s="58" t="str">
        <f t="shared" si="184"/>
        <v>X</v>
      </c>
      <c r="E201" s="58" t="str">
        <f t="shared" si="184"/>
        <v>X</v>
      </c>
      <c r="F201" s="58" t="str">
        <f t="shared" si="184"/>
        <v>X</v>
      </c>
      <c r="G201" s="58" t="str">
        <f t="shared" si="184"/>
        <v>X</v>
      </c>
      <c r="H201" s="58" t="str">
        <f t="shared" si="184"/>
        <v>X</v>
      </c>
      <c r="I201" s="58" t="str">
        <f t="shared" si="184"/>
        <v>X</v>
      </c>
      <c r="J201" s="58" t="str">
        <f t="shared" si="184"/>
        <v>X</v>
      </c>
      <c r="K201" s="58" t="str">
        <f t="shared" si="184"/>
        <v>X</v>
      </c>
      <c r="L201" s="58" t="str">
        <f t="shared" si="184"/>
        <v>X</v>
      </c>
      <c r="M201" s="58" t="str">
        <f t="shared" si="184"/>
        <v>X</v>
      </c>
      <c r="N201" s="58" t="str">
        <f t="shared" si="184"/>
        <v>X</v>
      </c>
      <c r="O201" s="58" t="str">
        <f t="shared" si="184"/>
        <v>X</v>
      </c>
      <c r="P201" s="58" t="str">
        <f t="shared" si="184"/>
        <v>X</v>
      </c>
      <c r="Q201" s="58" t="str">
        <f t="shared" si="184"/>
        <v>X</v>
      </c>
    </row>
    <row r="202" spans="1:17" ht="18.75" customHeight="1">
      <c r="A202" s="607"/>
      <c r="B202" s="30" t="s">
        <v>46</v>
      </c>
      <c r="C202" s="47">
        <f>COUNTIF(C196:C201,"O")</f>
        <v>0</v>
      </c>
      <c r="D202" s="47">
        <f t="shared" ref="D202:Q202" si="185">COUNTIF(D196:D201,"O")</f>
        <v>0</v>
      </c>
      <c r="E202" s="47">
        <f t="shared" si="185"/>
        <v>0</v>
      </c>
      <c r="F202" s="47">
        <f t="shared" si="185"/>
        <v>0</v>
      </c>
      <c r="G202" s="47">
        <f t="shared" si="185"/>
        <v>0</v>
      </c>
      <c r="H202" s="47">
        <f t="shared" si="185"/>
        <v>0</v>
      </c>
      <c r="I202" s="47">
        <f t="shared" si="185"/>
        <v>0</v>
      </c>
      <c r="J202" s="47">
        <f t="shared" si="185"/>
        <v>0</v>
      </c>
      <c r="K202" s="47">
        <f t="shared" si="185"/>
        <v>0</v>
      </c>
      <c r="L202" s="47">
        <f t="shared" si="185"/>
        <v>0</v>
      </c>
      <c r="M202" s="47">
        <f t="shared" si="185"/>
        <v>0</v>
      </c>
      <c r="N202" s="47">
        <f t="shared" si="185"/>
        <v>0</v>
      </c>
      <c r="O202" s="47">
        <f t="shared" si="185"/>
        <v>0</v>
      </c>
      <c r="P202" s="47">
        <f t="shared" si="185"/>
        <v>0</v>
      </c>
      <c r="Q202" s="47">
        <f t="shared" si="185"/>
        <v>0</v>
      </c>
    </row>
    <row r="203" spans="1:17" ht="18.75" customHeight="1">
      <c r="A203" s="605">
        <v>11</v>
      </c>
      <c r="B203" s="58" t="s">
        <v>32</v>
      </c>
      <c r="C203" s="58" t="str">
        <f t="shared" ref="C203:Q203" si="186">IF(C7=$W$25,"O",IF(C7=$X$25,"O",IF(C7=$Y$25,"O","X")))</f>
        <v>X</v>
      </c>
      <c r="D203" s="58" t="str">
        <f t="shared" si="186"/>
        <v>X</v>
      </c>
      <c r="E203" s="58" t="str">
        <f t="shared" si="186"/>
        <v>X</v>
      </c>
      <c r="F203" s="58" t="str">
        <f t="shared" si="186"/>
        <v>X</v>
      </c>
      <c r="G203" s="58" t="str">
        <f t="shared" si="186"/>
        <v>X</v>
      </c>
      <c r="H203" s="58" t="str">
        <f t="shared" si="186"/>
        <v>X</v>
      </c>
      <c r="I203" s="58" t="str">
        <f t="shared" si="186"/>
        <v>X</v>
      </c>
      <c r="J203" s="58" t="str">
        <f t="shared" si="186"/>
        <v>X</v>
      </c>
      <c r="K203" s="58" t="str">
        <f t="shared" si="186"/>
        <v>X</v>
      </c>
      <c r="L203" s="58" t="str">
        <f t="shared" si="186"/>
        <v>X</v>
      </c>
      <c r="M203" s="58" t="str">
        <f t="shared" si="186"/>
        <v>X</v>
      </c>
      <c r="N203" s="58" t="str">
        <f t="shared" si="186"/>
        <v>X</v>
      </c>
      <c r="O203" s="58" t="str">
        <f t="shared" si="186"/>
        <v>X</v>
      </c>
      <c r="P203" s="58" t="str">
        <f t="shared" si="186"/>
        <v>X</v>
      </c>
      <c r="Q203" s="58" t="str">
        <f t="shared" si="186"/>
        <v>X</v>
      </c>
    </row>
    <row r="204" spans="1:17" ht="18.75" customHeight="1">
      <c r="A204" s="606"/>
      <c r="B204" s="58" t="s">
        <v>33</v>
      </c>
      <c r="C204" s="58" t="str">
        <f t="shared" ref="C204:Q204" si="187">IF(C8=$W$25,"O",IF(C8=$X$25,"O",IF(C8=$Y$25,"O","X")))</f>
        <v>X</v>
      </c>
      <c r="D204" s="58" t="str">
        <f t="shared" si="187"/>
        <v>X</v>
      </c>
      <c r="E204" s="58" t="str">
        <f t="shared" si="187"/>
        <v>X</v>
      </c>
      <c r="F204" s="58" t="str">
        <f t="shared" si="187"/>
        <v>X</v>
      </c>
      <c r="G204" s="58" t="str">
        <f t="shared" si="187"/>
        <v>X</v>
      </c>
      <c r="H204" s="58" t="str">
        <f t="shared" si="187"/>
        <v>X</v>
      </c>
      <c r="I204" s="58" t="str">
        <f t="shared" si="187"/>
        <v>X</v>
      </c>
      <c r="J204" s="58" t="str">
        <f t="shared" si="187"/>
        <v>X</v>
      </c>
      <c r="K204" s="58" t="str">
        <f t="shared" si="187"/>
        <v>X</v>
      </c>
      <c r="L204" s="58" t="str">
        <f t="shared" si="187"/>
        <v>X</v>
      </c>
      <c r="M204" s="58" t="str">
        <f t="shared" si="187"/>
        <v>X</v>
      </c>
      <c r="N204" s="58" t="str">
        <f t="shared" si="187"/>
        <v>X</v>
      </c>
      <c r="O204" s="58" t="str">
        <f t="shared" si="187"/>
        <v>X</v>
      </c>
      <c r="P204" s="58" t="str">
        <f t="shared" si="187"/>
        <v>X</v>
      </c>
      <c r="Q204" s="58" t="str">
        <f t="shared" si="187"/>
        <v>X</v>
      </c>
    </row>
    <row r="205" spans="1:17" ht="18.75" customHeight="1">
      <c r="A205" s="606"/>
      <c r="B205" s="58" t="s">
        <v>34</v>
      </c>
      <c r="C205" s="58" t="str">
        <f t="shared" ref="C205:Q205" si="188">IF(C9=$W$25,"O",IF(C9=$X$25,"O",IF(C9=$Y$25,"O","X")))</f>
        <v>X</v>
      </c>
      <c r="D205" s="58" t="str">
        <f t="shared" si="188"/>
        <v>X</v>
      </c>
      <c r="E205" s="58" t="str">
        <f t="shared" si="188"/>
        <v>X</v>
      </c>
      <c r="F205" s="58" t="str">
        <f t="shared" si="188"/>
        <v>X</v>
      </c>
      <c r="G205" s="58" t="str">
        <f t="shared" si="188"/>
        <v>X</v>
      </c>
      <c r="H205" s="58" t="str">
        <f t="shared" si="188"/>
        <v>X</v>
      </c>
      <c r="I205" s="58" t="str">
        <f t="shared" si="188"/>
        <v>X</v>
      </c>
      <c r="J205" s="58" t="str">
        <f t="shared" si="188"/>
        <v>X</v>
      </c>
      <c r="K205" s="58" t="str">
        <f t="shared" si="188"/>
        <v>X</v>
      </c>
      <c r="L205" s="58" t="str">
        <f t="shared" si="188"/>
        <v>X</v>
      </c>
      <c r="M205" s="58" t="str">
        <f t="shared" si="188"/>
        <v>X</v>
      </c>
      <c r="N205" s="58" t="str">
        <f t="shared" si="188"/>
        <v>X</v>
      </c>
      <c r="O205" s="58" t="str">
        <f t="shared" si="188"/>
        <v>X</v>
      </c>
      <c r="P205" s="58" t="str">
        <f t="shared" si="188"/>
        <v>X</v>
      </c>
      <c r="Q205" s="58" t="str">
        <f t="shared" si="188"/>
        <v>X</v>
      </c>
    </row>
    <row r="206" spans="1:17" ht="18.75" customHeight="1">
      <c r="A206" s="606"/>
      <c r="B206" s="58" t="s">
        <v>35</v>
      </c>
      <c r="C206" s="58" t="str">
        <f t="shared" ref="C206:Q206" si="189">IF(C10=$W$25,"O",IF(C10=$X$25,"O",IF(C10=$Y$25,"O","X")))</f>
        <v>X</v>
      </c>
      <c r="D206" s="58" t="str">
        <f t="shared" si="189"/>
        <v>X</v>
      </c>
      <c r="E206" s="58" t="str">
        <f t="shared" si="189"/>
        <v>X</v>
      </c>
      <c r="F206" s="58" t="str">
        <f t="shared" si="189"/>
        <v>X</v>
      </c>
      <c r="G206" s="58" t="str">
        <f t="shared" si="189"/>
        <v>X</v>
      </c>
      <c r="H206" s="58" t="str">
        <f t="shared" si="189"/>
        <v>X</v>
      </c>
      <c r="I206" s="58" t="str">
        <f t="shared" si="189"/>
        <v>X</v>
      </c>
      <c r="J206" s="58" t="str">
        <f t="shared" si="189"/>
        <v>X</v>
      </c>
      <c r="K206" s="58" t="str">
        <f t="shared" si="189"/>
        <v>X</v>
      </c>
      <c r="L206" s="58" t="str">
        <f t="shared" si="189"/>
        <v>X</v>
      </c>
      <c r="M206" s="58" t="str">
        <f t="shared" si="189"/>
        <v>X</v>
      </c>
      <c r="N206" s="58" t="str">
        <f t="shared" si="189"/>
        <v>X</v>
      </c>
      <c r="O206" s="58" t="str">
        <f t="shared" si="189"/>
        <v>X</v>
      </c>
      <c r="P206" s="58" t="str">
        <f t="shared" si="189"/>
        <v>X</v>
      </c>
      <c r="Q206" s="58" t="str">
        <f t="shared" si="189"/>
        <v>X</v>
      </c>
    </row>
    <row r="207" spans="1:17" ht="18.75" customHeight="1">
      <c r="A207" s="606"/>
      <c r="B207" s="58" t="s">
        <v>36</v>
      </c>
      <c r="C207" s="58" t="str">
        <f t="shared" ref="C207:Q207" si="190">IF(C11=$W$25,"O",IF(C11=$X$25,"O",IF(C11=$Y$25,"O","X")))</f>
        <v>X</v>
      </c>
      <c r="D207" s="58" t="str">
        <f t="shared" si="190"/>
        <v>X</v>
      </c>
      <c r="E207" s="58" t="str">
        <f t="shared" si="190"/>
        <v>X</v>
      </c>
      <c r="F207" s="58" t="str">
        <f t="shared" si="190"/>
        <v>X</v>
      </c>
      <c r="G207" s="58" t="str">
        <f t="shared" si="190"/>
        <v>X</v>
      </c>
      <c r="H207" s="58" t="str">
        <f t="shared" si="190"/>
        <v>X</v>
      </c>
      <c r="I207" s="58" t="str">
        <f t="shared" si="190"/>
        <v>X</v>
      </c>
      <c r="J207" s="58" t="str">
        <f t="shared" si="190"/>
        <v>X</v>
      </c>
      <c r="K207" s="58" t="str">
        <f t="shared" si="190"/>
        <v>X</v>
      </c>
      <c r="L207" s="58" t="str">
        <f t="shared" si="190"/>
        <v>X</v>
      </c>
      <c r="M207" s="58" t="str">
        <f t="shared" si="190"/>
        <v>X</v>
      </c>
      <c r="N207" s="58" t="str">
        <f t="shared" si="190"/>
        <v>X</v>
      </c>
      <c r="O207" s="58" t="str">
        <f t="shared" si="190"/>
        <v>X</v>
      </c>
      <c r="P207" s="58" t="str">
        <f t="shared" si="190"/>
        <v>X</v>
      </c>
      <c r="Q207" s="58" t="str">
        <f t="shared" si="190"/>
        <v>X</v>
      </c>
    </row>
    <row r="208" spans="1:17" ht="18.75" customHeight="1">
      <c r="A208" s="606"/>
      <c r="B208" s="58" t="s">
        <v>21</v>
      </c>
      <c r="C208" s="58" t="str">
        <f t="shared" ref="C208:Q208" si="191">IF(C12=$W$25,"O",IF(C12=$X$25,"O",IF(C12=$Y$25,"O","X")))</f>
        <v>X</v>
      </c>
      <c r="D208" s="58" t="str">
        <f t="shared" si="191"/>
        <v>X</v>
      </c>
      <c r="E208" s="58" t="str">
        <f t="shared" si="191"/>
        <v>X</v>
      </c>
      <c r="F208" s="58" t="str">
        <f t="shared" si="191"/>
        <v>X</v>
      </c>
      <c r="G208" s="58" t="str">
        <f t="shared" si="191"/>
        <v>X</v>
      </c>
      <c r="H208" s="58" t="str">
        <f t="shared" si="191"/>
        <v>X</v>
      </c>
      <c r="I208" s="58" t="str">
        <f t="shared" si="191"/>
        <v>X</v>
      </c>
      <c r="J208" s="58" t="str">
        <f t="shared" si="191"/>
        <v>X</v>
      </c>
      <c r="K208" s="58" t="str">
        <f t="shared" si="191"/>
        <v>X</v>
      </c>
      <c r="L208" s="58" t="str">
        <f t="shared" si="191"/>
        <v>X</v>
      </c>
      <c r="M208" s="58" t="str">
        <f t="shared" si="191"/>
        <v>X</v>
      </c>
      <c r="N208" s="58" t="str">
        <f t="shared" si="191"/>
        <v>X</v>
      </c>
      <c r="O208" s="58" t="str">
        <f t="shared" si="191"/>
        <v>X</v>
      </c>
      <c r="P208" s="58" t="str">
        <f t="shared" si="191"/>
        <v>X</v>
      </c>
      <c r="Q208" s="58" t="str">
        <f t="shared" si="191"/>
        <v>X</v>
      </c>
    </row>
    <row r="209" spans="1:23" ht="18.75" customHeight="1">
      <c r="A209" s="607"/>
      <c r="B209" s="30" t="s">
        <v>46</v>
      </c>
      <c r="C209" s="47">
        <f>COUNTIF(C203:C208,"O")</f>
        <v>0</v>
      </c>
      <c r="D209" s="47">
        <f t="shared" ref="D209:Q209" si="192">COUNTIF(D203:D208,"O")</f>
        <v>0</v>
      </c>
      <c r="E209" s="47">
        <f t="shared" si="192"/>
        <v>0</v>
      </c>
      <c r="F209" s="47">
        <f t="shared" si="192"/>
        <v>0</v>
      </c>
      <c r="G209" s="47">
        <f t="shared" si="192"/>
        <v>0</v>
      </c>
      <c r="H209" s="47">
        <f t="shared" si="192"/>
        <v>0</v>
      </c>
      <c r="I209" s="47">
        <f t="shared" si="192"/>
        <v>0</v>
      </c>
      <c r="J209" s="47">
        <f t="shared" si="192"/>
        <v>0</v>
      </c>
      <c r="K209" s="47">
        <f t="shared" si="192"/>
        <v>0</v>
      </c>
      <c r="L209" s="47">
        <f t="shared" si="192"/>
        <v>0</v>
      </c>
      <c r="M209" s="47">
        <f t="shared" si="192"/>
        <v>0</v>
      </c>
      <c r="N209" s="47">
        <f t="shared" si="192"/>
        <v>0</v>
      </c>
      <c r="O209" s="47">
        <f t="shared" si="192"/>
        <v>0</v>
      </c>
      <c r="P209" s="47">
        <f t="shared" si="192"/>
        <v>0</v>
      </c>
      <c r="Q209" s="47">
        <f t="shared" si="192"/>
        <v>0</v>
      </c>
    </row>
    <row r="210" spans="1:23" ht="18.75" customHeight="1">
      <c r="A210" s="605">
        <v>12</v>
      </c>
      <c r="B210" s="58" t="s">
        <v>32</v>
      </c>
      <c r="C210" s="58" t="str">
        <f t="shared" ref="C210:Q210" si="193">IF(C7=$W$26,"O","X")</f>
        <v>X</v>
      </c>
      <c r="D210" s="58" t="str">
        <f t="shared" si="193"/>
        <v>X</v>
      </c>
      <c r="E210" s="58" t="str">
        <f t="shared" si="193"/>
        <v>X</v>
      </c>
      <c r="F210" s="58" t="str">
        <f t="shared" si="193"/>
        <v>X</v>
      </c>
      <c r="G210" s="58" t="str">
        <f t="shared" si="193"/>
        <v>X</v>
      </c>
      <c r="H210" s="58" t="str">
        <f t="shared" si="193"/>
        <v>X</v>
      </c>
      <c r="I210" s="58" t="str">
        <f t="shared" si="193"/>
        <v>X</v>
      </c>
      <c r="J210" s="58" t="str">
        <f t="shared" si="193"/>
        <v>X</v>
      </c>
      <c r="K210" s="58" t="str">
        <f t="shared" si="193"/>
        <v>X</v>
      </c>
      <c r="L210" s="58" t="str">
        <f t="shared" si="193"/>
        <v>X</v>
      </c>
      <c r="M210" s="58" t="str">
        <f t="shared" si="193"/>
        <v>X</v>
      </c>
      <c r="N210" s="58" t="str">
        <f t="shared" si="193"/>
        <v>X</v>
      </c>
      <c r="O210" s="58" t="str">
        <f t="shared" si="193"/>
        <v>X</v>
      </c>
      <c r="P210" s="58" t="str">
        <f t="shared" si="193"/>
        <v>X</v>
      </c>
      <c r="Q210" s="58" t="str">
        <f t="shared" si="193"/>
        <v>X</v>
      </c>
    </row>
    <row r="211" spans="1:23" ht="18.75" customHeight="1">
      <c r="A211" s="606"/>
      <c r="B211" s="58" t="s">
        <v>33</v>
      </c>
      <c r="C211" s="58" t="str">
        <f t="shared" ref="C211:Q211" si="194">IF(C8=$W$26,"O","X")</f>
        <v>X</v>
      </c>
      <c r="D211" s="58" t="str">
        <f t="shared" si="194"/>
        <v>X</v>
      </c>
      <c r="E211" s="58" t="str">
        <f t="shared" si="194"/>
        <v>X</v>
      </c>
      <c r="F211" s="58" t="str">
        <f t="shared" si="194"/>
        <v>X</v>
      </c>
      <c r="G211" s="58" t="str">
        <f t="shared" si="194"/>
        <v>X</v>
      </c>
      <c r="H211" s="58" t="str">
        <f t="shared" si="194"/>
        <v>X</v>
      </c>
      <c r="I211" s="58" t="str">
        <f t="shared" si="194"/>
        <v>X</v>
      </c>
      <c r="J211" s="58" t="str">
        <f t="shared" si="194"/>
        <v>X</v>
      </c>
      <c r="K211" s="58" t="str">
        <f t="shared" si="194"/>
        <v>X</v>
      </c>
      <c r="L211" s="58" t="str">
        <f t="shared" si="194"/>
        <v>X</v>
      </c>
      <c r="M211" s="58" t="str">
        <f t="shared" si="194"/>
        <v>X</v>
      </c>
      <c r="N211" s="58" t="str">
        <f t="shared" si="194"/>
        <v>X</v>
      </c>
      <c r="O211" s="58" t="str">
        <f t="shared" si="194"/>
        <v>X</v>
      </c>
      <c r="P211" s="58" t="str">
        <f t="shared" si="194"/>
        <v>X</v>
      </c>
      <c r="Q211" s="58" t="str">
        <f t="shared" si="194"/>
        <v>X</v>
      </c>
      <c r="W211">
        <v>2</v>
      </c>
    </row>
    <row r="212" spans="1:23" ht="18.75" customHeight="1">
      <c r="A212" s="606"/>
      <c r="B212" s="58" t="s">
        <v>34</v>
      </c>
      <c r="C212" s="58" t="str">
        <f t="shared" ref="C212:Q212" si="195">IF(C9=$W$26,"O","X")</f>
        <v>X</v>
      </c>
      <c r="D212" s="58" t="str">
        <f t="shared" si="195"/>
        <v>X</v>
      </c>
      <c r="E212" s="58" t="str">
        <f t="shared" si="195"/>
        <v>X</v>
      </c>
      <c r="F212" s="58" t="str">
        <f t="shared" si="195"/>
        <v>X</v>
      </c>
      <c r="G212" s="58" t="str">
        <f t="shared" si="195"/>
        <v>X</v>
      </c>
      <c r="H212" s="58" t="str">
        <f t="shared" si="195"/>
        <v>X</v>
      </c>
      <c r="I212" s="58" t="str">
        <f t="shared" si="195"/>
        <v>X</v>
      </c>
      <c r="J212" s="58" t="str">
        <f t="shared" si="195"/>
        <v>X</v>
      </c>
      <c r="K212" s="58" t="str">
        <f t="shared" si="195"/>
        <v>X</v>
      </c>
      <c r="L212" s="58" t="str">
        <f t="shared" si="195"/>
        <v>X</v>
      </c>
      <c r="M212" s="58" t="str">
        <f t="shared" si="195"/>
        <v>X</v>
      </c>
      <c r="N212" s="58" t="str">
        <f t="shared" si="195"/>
        <v>X</v>
      </c>
      <c r="O212" s="58" t="str">
        <f t="shared" si="195"/>
        <v>X</v>
      </c>
      <c r="P212" s="58" t="str">
        <f t="shared" si="195"/>
        <v>X</v>
      </c>
      <c r="Q212" s="58" t="str">
        <f t="shared" si="195"/>
        <v>X</v>
      </c>
      <c r="W212">
        <v>6</v>
      </c>
    </row>
    <row r="213" spans="1:23" ht="18.75" customHeight="1">
      <c r="A213" s="606"/>
      <c r="B213" s="58" t="s">
        <v>35</v>
      </c>
      <c r="C213" s="58" t="str">
        <f t="shared" ref="C213:Q213" si="196">IF(C10=$W$26,"O","X")</f>
        <v>X</v>
      </c>
      <c r="D213" s="58" t="str">
        <f t="shared" si="196"/>
        <v>X</v>
      </c>
      <c r="E213" s="58" t="str">
        <f t="shared" si="196"/>
        <v>X</v>
      </c>
      <c r="F213" s="58" t="str">
        <f t="shared" si="196"/>
        <v>X</v>
      </c>
      <c r="G213" s="58" t="str">
        <f t="shared" si="196"/>
        <v>X</v>
      </c>
      <c r="H213" s="58" t="str">
        <f t="shared" si="196"/>
        <v>X</v>
      </c>
      <c r="I213" s="58" t="str">
        <f t="shared" si="196"/>
        <v>X</v>
      </c>
      <c r="J213" s="58" t="str">
        <f t="shared" si="196"/>
        <v>X</v>
      </c>
      <c r="K213" s="58" t="str">
        <f t="shared" si="196"/>
        <v>X</v>
      </c>
      <c r="L213" s="58" t="str">
        <f t="shared" si="196"/>
        <v>X</v>
      </c>
      <c r="M213" s="58" t="str">
        <f t="shared" si="196"/>
        <v>X</v>
      </c>
      <c r="N213" s="58" t="str">
        <f t="shared" si="196"/>
        <v>X</v>
      </c>
      <c r="O213" s="58" t="str">
        <f t="shared" si="196"/>
        <v>X</v>
      </c>
      <c r="P213" s="58" t="str">
        <f t="shared" si="196"/>
        <v>X</v>
      </c>
      <c r="Q213" s="58" t="str">
        <f t="shared" si="196"/>
        <v>X</v>
      </c>
      <c r="W213">
        <v>9</v>
      </c>
    </row>
    <row r="214" spans="1:23" ht="18.75" customHeight="1">
      <c r="A214" s="606"/>
      <c r="B214" s="58" t="s">
        <v>36</v>
      </c>
      <c r="C214" s="58" t="str">
        <f t="shared" ref="C214:Q214" si="197">IF(C11=$W$26,"O","X")</f>
        <v>X</v>
      </c>
      <c r="D214" s="58" t="str">
        <f t="shared" si="197"/>
        <v>X</v>
      </c>
      <c r="E214" s="58" t="str">
        <f t="shared" si="197"/>
        <v>X</v>
      </c>
      <c r="F214" s="58" t="str">
        <f t="shared" si="197"/>
        <v>X</v>
      </c>
      <c r="G214" s="58" t="str">
        <f t="shared" si="197"/>
        <v>X</v>
      </c>
      <c r="H214" s="58" t="str">
        <f t="shared" si="197"/>
        <v>X</v>
      </c>
      <c r="I214" s="58" t="str">
        <f t="shared" si="197"/>
        <v>X</v>
      </c>
      <c r="J214" s="58" t="str">
        <f t="shared" si="197"/>
        <v>X</v>
      </c>
      <c r="K214" s="58" t="str">
        <f t="shared" si="197"/>
        <v>X</v>
      </c>
      <c r="L214" s="58" t="str">
        <f t="shared" si="197"/>
        <v>X</v>
      </c>
      <c r="M214" s="58" t="str">
        <f t="shared" si="197"/>
        <v>X</v>
      </c>
      <c r="N214" s="58" t="str">
        <f t="shared" si="197"/>
        <v>X</v>
      </c>
      <c r="O214" s="58" t="str">
        <f t="shared" si="197"/>
        <v>X</v>
      </c>
      <c r="P214" s="58" t="str">
        <f t="shared" si="197"/>
        <v>X</v>
      </c>
      <c r="Q214" s="58" t="str">
        <f t="shared" si="197"/>
        <v>X</v>
      </c>
      <c r="W214">
        <v>16</v>
      </c>
    </row>
    <row r="215" spans="1:23" ht="18.75" customHeight="1">
      <c r="A215" s="606"/>
      <c r="B215" s="58" t="s">
        <v>21</v>
      </c>
      <c r="C215" s="58" t="str">
        <f t="shared" ref="C215:Q215" si="198">IF(C12=$W$26,"O","X")</f>
        <v>X</v>
      </c>
      <c r="D215" s="58" t="str">
        <f t="shared" si="198"/>
        <v>X</v>
      </c>
      <c r="E215" s="58" t="str">
        <f t="shared" si="198"/>
        <v>X</v>
      </c>
      <c r="F215" s="58" t="str">
        <f t="shared" si="198"/>
        <v>X</v>
      </c>
      <c r="G215" s="58" t="str">
        <f t="shared" si="198"/>
        <v>X</v>
      </c>
      <c r="H215" s="58" t="str">
        <f t="shared" si="198"/>
        <v>X</v>
      </c>
      <c r="I215" s="58" t="str">
        <f t="shared" si="198"/>
        <v>X</v>
      </c>
      <c r="J215" s="58" t="str">
        <f t="shared" si="198"/>
        <v>X</v>
      </c>
      <c r="K215" s="58" t="str">
        <f t="shared" si="198"/>
        <v>X</v>
      </c>
      <c r="L215" s="58" t="str">
        <f t="shared" si="198"/>
        <v>X</v>
      </c>
      <c r="M215" s="58" t="str">
        <f t="shared" si="198"/>
        <v>X</v>
      </c>
      <c r="N215" s="58" t="str">
        <f t="shared" si="198"/>
        <v>X</v>
      </c>
      <c r="O215" s="58" t="str">
        <f t="shared" si="198"/>
        <v>X</v>
      </c>
      <c r="P215" s="58" t="str">
        <f t="shared" si="198"/>
        <v>X</v>
      </c>
      <c r="Q215" s="58" t="str">
        <f t="shared" si="198"/>
        <v>X</v>
      </c>
      <c r="W215">
        <v>28</v>
      </c>
    </row>
    <row r="216" spans="1:23" ht="18.75" customHeight="1">
      <c r="A216" s="607"/>
      <c r="B216" s="30" t="s">
        <v>46</v>
      </c>
      <c r="C216" s="47">
        <f>COUNTIF(C210:C215,"O")</f>
        <v>0</v>
      </c>
      <c r="D216" s="47">
        <f t="shared" ref="D216:Q216" si="199">COUNTIF(D210:D215,"O")</f>
        <v>0</v>
      </c>
      <c r="E216" s="47">
        <f t="shared" si="199"/>
        <v>0</v>
      </c>
      <c r="F216" s="47">
        <f t="shared" si="199"/>
        <v>0</v>
      </c>
      <c r="G216" s="47">
        <f t="shared" si="199"/>
        <v>0</v>
      </c>
      <c r="H216" s="47">
        <f t="shared" si="199"/>
        <v>0</v>
      </c>
      <c r="I216" s="47">
        <f t="shared" si="199"/>
        <v>0</v>
      </c>
      <c r="J216" s="47">
        <f t="shared" si="199"/>
        <v>0</v>
      </c>
      <c r="K216" s="47">
        <f t="shared" si="199"/>
        <v>0</v>
      </c>
      <c r="L216" s="47">
        <f t="shared" si="199"/>
        <v>0</v>
      </c>
      <c r="M216" s="47">
        <f t="shared" si="199"/>
        <v>0</v>
      </c>
      <c r="N216" s="47">
        <f t="shared" si="199"/>
        <v>0</v>
      </c>
      <c r="O216" s="47">
        <f t="shared" si="199"/>
        <v>0</v>
      </c>
      <c r="P216" s="47">
        <f t="shared" si="199"/>
        <v>0</v>
      </c>
      <c r="Q216" s="47">
        <f t="shared" si="199"/>
        <v>0</v>
      </c>
    </row>
    <row r="217" spans="1:23" ht="18.75" customHeight="1">
      <c r="A217" s="605">
        <v>13</v>
      </c>
      <c r="B217" s="58" t="s">
        <v>32</v>
      </c>
      <c r="C217" s="58" t="str">
        <f t="shared" ref="C217:Q217" si="200">IF(C7=$W$27,"O",IF(C7=$X$27,"O",IF(C7=$Y$27,"O",IF(C7=$Z$27,"O","X"))))</f>
        <v>O</v>
      </c>
      <c r="D217" s="58" t="str">
        <f t="shared" si="200"/>
        <v>O</v>
      </c>
      <c r="E217" s="58" t="str">
        <f t="shared" si="200"/>
        <v>O</v>
      </c>
      <c r="F217" s="58" t="str">
        <f t="shared" si="200"/>
        <v>O</v>
      </c>
      <c r="G217" s="58" t="str">
        <f t="shared" si="200"/>
        <v>O</v>
      </c>
      <c r="H217" s="58" t="str">
        <f t="shared" si="200"/>
        <v>O</v>
      </c>
      <c r="I217" s="58" t="str">
        <f t="shared" si="200"/>
        <v>O</v>
      </c>
      <c r="J217" s="58" t="str">
        <f t="shared" si="200"/>
        <v>O</v>
      </c>
      <c r="K217" s="58" t="str">
        <f t="shared" si="200"/>
        <v>O</v>
      </c>
      <c r="L217" s="58" t="str">
        <f t="shared" si="200"/>
        <v>O</v>
      </c>
      <c r="M217" s="58" t="str">
        <f t="shared" si="200"/>
        <v>O</v>
      </c>
      <c r="N217" s="58" t="str">
        <f t="shared" si="200"/>
        <v>O</v>
      </c>
      <c r="O217" s="58" t="str">
        <f t="shared" si="200"/>
        <v>O</v>
      </c>
      <c r="P217" s="58" t="str">
        <f t="shared" si="200"/>
        <v>O</v>
      </c>
      <c r="Q217" s="58" t="str">
        <f t="shared" si="200"/>
        <v>O</v>
      </c>
    </row>
    <row r="218" spans="1:23" ht="18.75" customHeight="1">
      <c r="A218" s="606"/>
      <c r="B218" s="58" t="s">
        <v>33</v>
      </c>
      <c r="C218" s="58" t="str">
        <f t="shared" ref="C218:Q218" si="201">IF(C8=$W$27,"O",IF(C8=$X$27,"O",IF(C8=$Y$27,"O",IF(C8=$Z$27,"O","X"))))</f>
        <v>X</v>
      </c>
      <c r="D218" s="58" t="str">
        <f t="shared" si="201"/>
        <v>X</v>
      </c>
      <c r="E218" s="58" t="str">
        <f t="shared" si="201"/>
        <v>X</v>
      </c>
      <c r="F218" s="58" t="str">
        <f t="shared" si="201"/>
        <v>X</v>
      </c>
      <c r="G218" s="58" t="str">
        <f t="shared" si="201"/>
        <v>X</v>
      </c>
      <c r="H218" s="58" t="str">
        <f t="shared" si="201"/>
        <v>X</v>
      </c>
      <c r="I218" s="58" t="str">
        <f t="shared" si="201"/>
        <v>X</v>
      </c>
      <c r="J218" s="58" t="str">
        <f t="shared" si="201"/>
        <v>X</v>
      </c>
      <c r="K218" s="58" t="str">
        <f t="shared" si="201"/>
        <v>X</v>
      </c>
      <c r="L218" s="58" t="str">
        <f t="shared" si="201"/>
        <v>X</v>
      </c>
      <c r="M218" s="58" t="str">
        <f t="shared" si="201"/>
        <v>X</v>
      </c>
      <c r="N218" s="58" t="str">
        <f t="shared" si="201"/>
        <v>X</v>
      </c>
      <c r="O218" s="58" t="str">
        <f t="shared" si="201"/>
        <v>X</v>
      </c>
      <c r="P218" s="58" t="str">
        <f t="shared" si="201"/>
        <v>X</v>
      </c>
      <c r="Q218" s="58" t="str">
        <f t="shared" si="201"/>
        <v>X</v>
      </c>
    </row>
    <row r="219" spans="1:23" ht="18.75" customHeight="1">
      <c r="A219" s="606"/>
      <c r="B219" s="58" t="s">
        <v>34</v>
      </c>
      <c r="C219" s="58" t="str">
        <f t="shared" ref="C219:Q219" si="202">IF(C9=$W$27,"O",IF(C9=$X$27,"O",IF(C9=$Y$27,"O",IF(C9=$Z$27,"O","X"))))</f>
        <v>X</v>
      </c>
      <c r="D219" s="58" t="str">
        <f t="shared" si="202"/>
        <v>X</v>
      </c>
      <c r="E219" s="58" t="str">
        <f t="shared" si="202"/>
        <v>X</v>
      </c>
      <c r="F219" s="58" t="str">
        <f t="shared" si="202"/>
        <v>X</v>
      </c>
      <c r="G219" s="58" t="str">
        <f t="shared" si="202"/>
        <v>X</v>
      </c>
      <c r="H219" s="58" t="str">
        <f t="shared" si="202"/>
        <v>X</v>
      </c>
      <c r="I219" s="58" t="str">
        <f t="shared" si="202"/>
        <v>X</v>
      </c>
      <c r="J219" s="58" t="str">
        <f t="shared" si="202"/>
        <v>X</v>
      </c>
      <c r="K219" s="58" t="str">
        <f t="shared" si="202"/>
        <v>X</v>
      </c>
      <c r="L219" s="58" t="str">
        <f t="shared" si="202"/>
        <v>X</v>
      </c>
      <c r="M219" s="58" t="str">
        <f t="shared" si="202"/>
        <v>X</v>
      </c>
      <c r="N219" s="58" t="str">
        <f t="shared" si="202"/>
        <v>X</v>
      </c>
      <c r="O219" s="58" t="str">
        <f t="shared" si="202"/>
        <v>X</v>
      </c>
      <c r="P219" s="58" t="str">
        <f t="shared" si="202"/>
        <v>X</v>
      </c>
      <c r="Q219" s="58" t="str">
        <f t="shared" si="202"/>
        <v>X</v>
      </c>
    </row>
    <row r="220" spans="1:23" ht="18.75" customHeight="1">
      <c r="A220" s="606"/>
      <c r="B220" s="58" t="s">
        <v>35</v>
      </c>
      <c r="C220" s="58" t="str">
        <f t="shared" ref="C220:Q220" si="203">IF(C10=$W$27,"O",IF(C10=$X$27,"O",IF(C10=$Y$27,"O",IF(C10=$Z$27,"O","X"))))</f>
        <v>X</v>
      </c>
      <c r="D220" s="58" t="str">
        <f t="shared" si="203"/>
        <v>X</v>
      </c>
      <c r="E220" s="58" t="str">
        <f t="shared" si="203"/>
        <v>X</v>
      </c>
      <c r="F220" s="58" t="str">
        <f t="shared" si="203"/>
        <v>X</v>
      </c>
      <c r="G220" s="58" t="str">
        <f t="shared" si="203"/>
        <v>X</v>
      </c>
      <c r="H220" s="58" t="str">
        <f t="shared" si="203"/>
        <v>X</v>
      </c>
      <c r="I220" s="58" t="str">
        <f t="shared" si="203"/>
        <v>X</v>
      </c>
      <c r="J220" s="58" t="str">
        <f t="shared" si="203"/>
        <v>X</v>
      </c>
      <c r="K220" s="58" t="str">
        <f t="shared" si="203"/>
        <v>X</v>
      </c>
      <c r="L220" s="58" t="str">
        <f t="shared" si="203"/>
        <v>X</v>
      </c>
      <c r="M220" s="58" t="str">
        <f t="shared" si="203"/>
        <v>X</v>
      </c>
      <c r="N220" s="58" t="str">
        <f t="shared" si="203"/>
        <v>X</v>
      </c>
      <c r="O220" s="58" t="str">
        <f t="shared" si="203"/>
        <v>X</v>
      </c>
      <c r="P220" s="58" t="str">
        <f t="shared" si="203"/>
        <v>X</v>
      </c>
      <c r="Q220" s="58" t="str">
        <f t="shared" si="203"/>
        <v>X</v>
      </c>
    </row>
    <row r="221" spans="1:23" ht="18.75" customHeight="1">
      <c r="A221" s="606"/>
      <c r="B221" s="58" t="s">
        <v>36</v>
      </c>
      <c r="C221" s="58" t="str">
        <f t="shared" ref="C221:Q221" si="204">IF(C11=$W$27,"O",IF(C11=$X$27,"O",IF(C11=$Y$27,"O",IF(C11=$Z$27,"O","X"))))</f>
        <v>X</v>
      </c>
      <c r="D221" s="58" t="str">
        <f t="shared" si="204"/>
        <v>X</v>
      </c>
      <c r="E221" s="58" t="str">
        <f t="shared" si="204"/>
        <v>X</v>
      </c>
      <c r="F221" s="58" t="str">
        <f t="shared" si="204"/>
        <v>X</v>
      </c>
      <c r="G221" s="58" t="str">
        <f t="shared" si="204"/>
        <v>X</v>
      </c>
      <c r="H221" s="58" t="str">
        <f t="shared" si="204"/>
        <v>X</v>
      </c>
      <c r="I221" s="58" t="str">
        <f t="shared" si="204"/>
        <v>X</v>
      </c>
      <c r="J221" s="58" t="str">
        <f t="shared" si="204"/>
        <v>X</v>
      </c>
      <c r="K221" s="58" t="str">
        <f t="shared" si="204"/>
        <v>X</v>
      </c>
      <c r="L221" s="58" t="str">
        <f t="shared" si="204"/>
        <v>X</v>
      </c>
      <c r="M221" s="58" t="str">
        <f t="shared" si="204"/>
        <v>X</v>
      </c>
      <c r="N221" s="58" t="str">
        <f t="shared" si="204"/>
        <v>X</v>
      </c>
      <c r="O221" s="58" t="str">
        <f t="shared" si="204"/>
        <v>X</v>
      </c>
      <c r="P221" s="58" t="str">
        <f t="shared" si="204"/>
        <v>X</v>
      </c>
      <c r="Q221" s="58" t="str">
        <f t="shared" si="204"/>
        <v>X</v>
      </c>
    </row>
    <row r="222" spans="1:23" ht="18.75" customHeight="1">
      <c r="A222" s="606"/>
      <c r="B222" s="58" t="s">
        <v>21</v>
      </c>
      <c r="C222" s="58" t="str">
        <f t="shared" ref="C222:Q222" si="205">IF(C12=$W$27,"O",IF(C12=$X$27,"O",IF(C12=$Y$27,"O",IF(C12=$Z$27,"O","X"))))</f>
        <v>X</v>
      </c>
      <c r="D222" s="58" t="str">
        <f t="shared" si="205"/>
        <v>X</v>
      </c>
      <c r="E222" s="58" t="str">
        <f t="shared" si="205"/>
        <v>X</v>
      </c>
      <c r="F222" s="58" t="str">
        <f t="shared" si="205"/>
        <v>X</v>
      </c>
      <c r="G222" s="58" t="str">
        <f t="shared" si="205"/>
        <v>X</v>
      </c>
      <c r="H222" s="58" t="str">
        <f t="shared" si="205"/>
        <v>X</v>
      </c>
      <c r="I222" s="58" t="str">
        <f t="shared" si="205"/>
        <v>X</v>
      </c>
      <c r="J222" s="58" t="str">
        <f t="shared" si="205"/>
        <v>X</v>
      </c>
      <c r="K222" s="58" t="str">
        <f t="shared" si="205"/>
        <v>X</v>
      </c>
      <c r="L222" s="58" t="str">
        <f t="shared" si="205"/>
        <v>X</v>
      </c>
      <c r="M222" s="58" t="str">
        <f t="shared" si="205"/>
        <v>X</v>
      </c>
      <c r="N222" s="58" t="str">
        <f t="shared" si="205"/>
        <v>X</v>
      </c>
      <c r="O222" s="58" t="str">
        <f t="shared" si="205"/>
        <v>X</v>
      </c>
      <c r="P222" s="58" t="str">
        <f t="shared" si="205"/>
        <v>X</v>
      </c>
      <c r="Q222" s="58" t="str">
        <f t="shared" si="205"/>
        <v>X</v>
      </c>
    </row>
    <row r="223" spans="1:23" ht="18.75" customHeight="1">
      <c r="A223" s="607"/>
      <c r="B223" s="30" t="s">
        <v>46</v>
      </c>
      <c r="C223" s="47">
        <f>COUNTIF(C217:C222,"O")</f>
        <v>1</v>
      </c>
      <c r="D223" s="47">
        <f t="shared" ref="D223:Q223" si="206">COUNTIF(D217:D222,"O")</f>
        <v>1</v>
      </c>
      <c r="E223" s="47">
        <f t="shared" si="206"/>
        <v>1</v>
      </c>
      <c r="F223" s="47">
        <f t="shared" si="206"/>
        <v>1</v>
      </c>
      <c r="G223" s="47">
        <f t="shared" si="206"/>
        <v>1</v>
      </c>
      <c r="H223" s="47">
        <f t="shared" si="206"/>
        <v>1</v>
      </c>
      <c r="I223" s="47">
        <f t="shared" si="206"/>
        <v>1</v>
      </c>
      <c r="J223" s="47">
        <f t="shared" si="206"/>
        <v>1</v>
      </c>
      <c r="K223" s="47">
        <f t="shared" si="206"/>
        <v>1</v>
      </c>
      <c r="L223" s="47">
        <f t="shared" si="206"/>
        <v>1</v>
      </c>
      <c r="M223" s="47">
        <f t="shared" si="206"/>
        <v>1</v>
      </c>
      <c r="N223" s="47">
        <f t="shared" si="206"/>
        <v>1</v>
      </c>
      <c r="O223" s="47">
        <f t="shared" si="206"/>
        <v>1</v>
      </c>
      <c r="P223" s="47">
        <f t="shared" si="206"/>
        <v>1</v>
      </c>
      <c r="Q223" s="47">
        <f t="shared" si="206"/>
        <v>1</v>
      </c>
    </row>
    <row r="224" spans="1:23" ht="18.75" customHeight="1">
      <c r="A224" s="605">
        <v>14</v>
      </c>
      <c r="B224" s="58" t="s">
        <v>32</v>
      </c>
      <c r="C224" s="58" t="str">
        <f t="shared" ref="C224:Q224" si="207">IF(C7=$W$28,"O",IF(C7=$X$28,"O",IF(C7=$Y$28,"O","X")))</f>
        <v>X</v>
      </c>
      <c r="D224" s="58" t="str">
        <f t="shared" si="207"/>
        <v>X</v>
      </c>
      <c r="E224" s="58" t="str">
        <f t="shared" si="207"/>
        <v>X</v>
      </c>
      <c r="F224" s="58" t="str">
        <f t="shared" si="207"/>
        <v>X</v>
      </c>
      <c r="G224" s="58" t="str">
        <f t="shared" si="207"/>
        <v>X</v>
      </c>
      <c r="H224" s="58" t="str">
        <f t="shared" si="207"/>
        <v>X</v>
      </c>
      <c r="I224" s="58" t="str">
        <f t="shared" si="207"/>
        <v>X</v>
      </c>
      <c r="J224" s="58" t="str">
        <f t="shared" si="207"/>
        <v>X</v>
      </c>
      <c r="K224" s="58" t="str">
        <f t="shared" si="207"/>
        <v>X</v>
      </c>
      <c r="L224" s="58" t="str">
        <f t="shared" si="207"/>
        <v>X</v>
      </c>
      <c r="M224" s="58" t="str">
        <f t="shared" si="207"/>
        <v>X</v>
      </c>
      <c r="N224" s="58" t="str">
        <f t="shared" si="207"/>
        <v>X</v>
      </c>
      <c r="O224" s="58" t="str">
        <f t="shared" si="207"/>
        <v>X</v>
      </c>
      <c r="P224" s="58" t="str">
        <f t="shared" si="207"/>
        <v>X</v>
      </c>
      <c r="Q224" s="58" t="str">
        <f t="shared" si="207"/>
        <v>X</v>
      </c>
    </row>
    <row r="225" spans="1:27" ht="18.75" customHeight="1">
      <c r="A225" s="606"/>
      <c r="B225" s="58" t="s">
        <v>33</v>
      </c>
      <c r="C225" s="58" t="str">
        <f t="shared" ref="C225:Q225" si="208">IF(C8=$W$28,"O",IF(C8=$X$28,"O",IF(C8=$Y$28,"O","X")))</f>
        <v>X</v>
      </c>
      <c r="D225" s="58" t="str">
        <f t="shared" si="208"/>
        <v>X</v>
      </c>
      <c r="E225" s="58" t="str">
        <f t="shared" si="208"/>
        <v>X</v>
      </c>
      <c r="F225" s="58" t="str">
        <f t="shared" si="208"/>
        <v>X</v>
      </c>
      <c r="G225" s="58" t="str">
        <f t="shared" si="208"/>
        <v>X</v>
      </c>
      <c r="H225" s="58" t="str">
        <f t="shared" si="208"/>
        <v>X</v>
      </c>
      <c r="I225" s="58" t="str">
        <f t="shared" si="208"/>
        <v>X</v>
      </c>
      <c r="J225" s="58" t="str">
        <f t="shared" si="208"/>
        <v>X</v>
      </c>
      <c r="K225" s="58" t="str">
        <f t="shared" si="208"/>
        <v>X</v>
      </c>
      <c r="L225" s="58" t="str">
        <f t="shared" si="208"/>
        <v>X</v>
      </c>
      <c r="M225" s="58" t="str">
        <f t="shared" si="208"/>
        <v>X</v>
      </c>
      <c r="N225" s="58" t="str">
        <f t="shared" si="208"/>
        <v>X</v>
      </c>
      <c r="O225" s="58" t="str">
        <f t="shared" si="208"/>
        <v>X</v>
      </c>
      <c r="P225" s="58" t="str">
        <f t="shared" si="208"/>
        <v>X</v>
      </c>
      <c r="Q225" s="58" t="str">
        <f t="shared" si="208"/>
        <v>X</v>
      </c>
    </row>
    <row r="226" spans="1:27" ht="18.75" customHeight="1">
      <c r="A226" s="606"/>
      <c r="B226" s="58" t="s">
        <v>34</v>
      </c>
      <c r="C226" s="58" t="str">
        <f t="shared" ref="C226:Q226" si="209">IF(C9=$W$28,"O",IF(C9=$X$28,"O",IF(C9=$Y$28,"O","X")))</f>
        <v>X</v>
      </c>
      <c r="D226" s="58" t="str">
        <f t="shared" si="209"/>
        <v>X</v>
      </c>
      <c r="E226" s="58" t="str">
        <f t="shared" si="209"/>
        <v>X</v>
      </c>
      <c r="F226" s="58" t="str">
        <f t="shared" si="209"/>
        <v>X</v>
      </c>
      <c r="G226" s="58" t="str">
        <f t="shared" si="209"/>
        <v>X</v>
      </c>
      <c r="H226" s="58" t="str">
        <f t="shared" si="209"/>
        <v>X</v>
      </c>
      <c r="I226" s="58" t="str">
        <f t="shared" si="209"/>
        <v>X</v>
      </c>
      <c r="J226" s="58" t="str">
        <f t="shared" si="209"/>
        <v>X</v>
      </c>
      <c r="K226" s="58" t="str">
        <f t="shared" si="209"/>
        <v>X</v>
      </c>
      <c r="L226" s="58" t="str">
        <f t="shared" si="209"/>
        <v>X</v>
      </c>
      <c r="M226" s="58" t="str">
        <f t="shared" si="209"/>
        <v>X</v>
      </c>
      <c r="N226" s="58" t="str">
        <f t="shared" si="209"/>
        <v>X</v>
      </c>
      <c r="O226" s="58" t="str">
        <f t="shared" si="209"/>
        <v>X</v>
      </c>
      <c r="P226" s="58" t="str">
        <f t="shared" si="209"/>
        <v>X</v>
      </c>
      <c r="Q226" s="58" t="str">
        <f t="shared" si="209"/>
        <v>X</v>
      </c>
    </row>
    <row r="227" spans="1:27" ht="18.75" customHeight="1">
      <c r="A227" s="606"/>
      <c r="B227" s="58" t="s">
        <v>35</v>
      </c>
      <c r="C227" s="58" t="str">
        <f t="shared" ref="C227:Q227" si="210">IF(C10=$W$28,"O",IF(C10=$X$28,"O",IF(C10=$Y$28,"O","X")))</f>
        <v>X</v>
      </c>
      <c r="D227" s="58" t="str">
        <f t="shared" si="210"/>
        <v>X</v>
      </c>
      <c r="E227" s="58" t="str">
        <f t="shared" si="210"/>
        <v>X</v>
      </c>
      <c r="F227" s="58" t="str">
        <f t="shared" si="210"/>
        <v>X</v>
      </c>
      <c r="G227" s="58" t="str">
        <f t="shared" si="210"/>
        <v>X</v>
      </c>
      <c r="H227" s="58" t="str">
        <f t="shared" si="210"/>
        <v>X</v>
      </c>
      <c r="I227" s="58" t="str">
        <f t="shared" si="210"/>
        <v>X</v>
      </c>
      <c r="J227" s="58" t="str">
        <f t="shared" si="210"/>
        <v>X</v>
      </c>
      <c r="K227" s="58" t="str">
        <f t="shared" si="210"/>
        <v>X</v>
      </c>
      <c r="L227" s="58" t="str">
        <f t="shared" si="210"/>
        <v>X</v>
      </c>
      <c r="M227" s="58" t="str">
        <f t="shared" si="210"/>
        <v>X</v>
      </c>
      <c r="N227" s="58" t="str">
        <f t="shared" si="210"/>
        <v>X</v>
      </c>
      <c r="O227" s="58" t="str">
        <f t="shared" si="210"/>
        <v>X</v>
      </c>
      <c r="P227" s="58" t="str">
        <f t="shared" si="210"/>
        <v>X</v>
      </c>
      <c r="Q227" s="58" t="str">
        <f t="shared" si="210"/>
        <v>X</v>
      </c>
    </row>
    <row r="228" spans="1:27" ht="18.75" customHeight="1">
      <c r="A228" s="606"/>
      <c r="B228" s="58" t="s">
        <v>36</v>
      </c>
      <c r="C228" s="58" t="str">
        <f t="shared" ref="C228:Q228" si="211">IF(C11=$W$28,"O",IF(C11=$X$28,"O",IF(C11=$Y$28,"O","X")))</f>
        <v>X</v>
      </c>
      <c r="D228" s="58" t="str">
        <f t="shared" si="211"/>
        <v>X</v>
      </c>
      <c r="E228" s="58" t="str">
        <f t="shared" si="211"/>
        <v>X</v>
      </c>
      <c r="F228" s="58" t="str">
        <f t="shared" si="211"/>
        <v>X</v>
      </c>
      <c r="G228" s="58" t="str">
        <f t="shared" si="211"/>
        <v>X</v>
      </c>
      <c r="H228" s="58" t="str">
        <f t="shared" si="211"/>
        <v>X</v>
      </c>
      <c r="I228" s="58" t="str">
        <f t="shared" si="211"/>
        <v>X</v>
      </c>
      <c r="J228" s="58" t="str">
        <f t="shared" si="211"/>
        <v>X</v>
      </c>
      <c r="K228" s="58" t="str">
        <f t="shared" si="211"/>
        <v>X</v>
      </c>
      <c r="L228" s="58" t="str">
        <f t="shared" si="211"/>
        <v>X</v>
      </c>
      <c r="M228" s="58" t="str">
        <f t="shared" si="211"/>
        <v>X</v>
      </c>
      <c r="N228" s="58" t="str">
        <f t="shared" si="211"/>
        <v>X</v>
      </c>
      <c r="O228" s="58" t="str">
        <f t="shared" si="211"/>
        <v>X</v>
      </c>
      <c r="P228" s="58" t="str">
        <f t="shared" si="211"/>
        <v>X</v>
      </c>
      <c r="Q228" s="58" t="str">
        <f t="shared" si="211"/>
        <v>X</v>
      </c>
    </row>
    <row r="229" spans="1:27" ht="18.75" customHeight="1">
      <c r="A229" s="606"/>
      <c r="B229" s="58" t="s">
        <v>21</v>
      </c>
      <c r="C229" s="58" t="str">
        <f t="shared" ref="C229:Q229" si="212">IF(C12=$W$28,"O",IF(C12=$X$28,"O",IF(C12=$Y$28,"O","X")))</f>
        <v>X</v>
      </c>
      <c r="D229" s="58" t="str">
        <f t="shared" si="212"/>
        <v>X</v>
      </c>
      <c r="E229" s="58" t="str">
        <f t="shared" si="212"/>
        <v>X</v>
      </c>
      <c r="F229" s="58" t="str">
        <f t="shared" si="212"/>
        <v>X</v>
      </c>
      <c r="G229" s="58" t="str">
        <f t="shared" si="212"/>
        <v>X</v>
      </c>
      <c r="H229" s="58" t="str">
        <f t="shared" si="212"/>
        <v>X</v>
      </c>
      <c r="I229" s="58" t="str">
        <f t="shared" si="212"/>
        <v>X</v>
      </c>
      <c r="J229" s="58" t="str">
        <f t="shared" si="212"/>
        <v>X</v>
      </c>
      <c r="K229" s="58" t="str">
        <f t="shared" si="212"/>
        <v>X</v>
      </c>
      <c r="L229" s="58" t="str">
        <f t="shared" si="212"/>
        <v>X</v>
      </c>
      <c r="M229" s="58" t="str">
        <f t="shared" si="212"/>
        <v>X</v>
      </c>
      <c r="N229" s="58" t="str">
        <f t="shared" si="212"/>
        <v>X</v>
      </c>
      <c r="O229" s="58" t="str">
        <f t="shared" si="212"/>
        <v>X</v>
      </c>
      <c r="P229" s="58" t="str">
        <f t="shared" si="212"/>
        <v>X</v>
      </c>
      <c r="Q229" s="58" t="str">
        <f t="shared" si="212"/>
        <v>X</v>
      </c>
    </row>
    <row r="230" spans="1:27" ht="18.75" customHeight="1">
      <c r="A230" s="607"/>
      <c r="B230" s="30" t="s">
        <v>46</v>
      </c>
      <c r="C230" s="47">
        <f>COUNTIF(C224:C229,"O")</f>
        <v>0</v>
      </c>
      <c r="D230" s="47">
        <f t="shared" ref="D230:Q230" si="213">COUNTIF(D224:D229,"O")</f>
        <v>0</v>
      </c>
      <c r="E230" s="47">
        <f t="shared" si="213"/>
        <v>0</v>
      </c>
      <c r="F230" s="47">
        <f t="shared" si="213"/>
        <v>0</v>
      </c>
      <c r="G230" s="47">
        <f t="shared" si="213"/>
        <v>0</v>
      </c>
      <c r="H230" s="47">
        <f t="shared" si="213"/>
        <v>0</v>
      </c>
      <c r="I230" s="47">
        <f t="shared" si="213"/>
        <v>0</v>
      </c>
      <c r="J230" s="47">
        <f t="shared" si="213"/>
        <v>0</v>
      </c>
      <c r="K230" s="47">
        <f t="shared" si="213"/>
        <v>0</v>
      </c>
      <c r="L230" s="47">
        <f t="shared" si="213"/>
        <v>0</v>
      </c>
      <c r="M230" s="47">
        <f t="shared" si="213"/>
        <v>0</v>
      </c>
      <c r="N230" s="47">
        <f t="shared" si="213"/>
        <v>0</v>
      </c>
      <c r="O230" s="47">
        <f t="shared" si="213"/>
        <v>0</v>
      </c>
      <c r="P230" s="47">
        <f t="shared" si="213"/>
        <v>0</v>
      </c>
      <c r="Q230" s="47">
        <f t="shared" si="213"/>
        <v>0</v>
      </c>
    </row>
    <row r="231" spans="1:27" ht="18.75" customHeight="1">
      <c r="A231" s="605">
        <v>15</v>
      </c>
      <c r="B231" s="58" t="s">
        <v>32</v>
      </c>
      <c r="C231" s="58" t="str">
        <f t="shared" ref="C231:Q231" si="214">IF(C7=$W$29,"O",IF(C7=$X$29,"O",IF(C7=$Y$29,"O",IF(C7=$Z$29,"O","X"))))</f>
        <v>X</v>
      </c>
      <c r="D231" s="58" t="str">
        <f t="shared" si="214"/>
        <v>X</v>
      </c>
      <c r="E231" s="58" t="str">
        <f t="shared" si="214"/>
        <v>X</v>
      </c>
      <c r="F231" s="58" t="str">
        <f t="shared" si="214"/>
        <v>X</v>
      </c>
      <c r="G231" s="58" t="str">
        <f t="shared" si="214"/>
        <v>X</v>
      </c>
      <c r="H231" s="58" t="str">
        <f t="shared" si="214"/>
        <v>X</v>
      </c>
      <c r="I231" s="58" t="str">
        <f t="shared" si="214"/>
        <v>X</v>
      </c>
      <c r="J231" s="58" t="str">
        <f t="shared" si="214"/>
        <v>X</v>
      </c>
      <c r="K231" s="58" t="str">
        <f t="shared" si="214"/>
        <v>X</v>
      </c>
      <c r="L231" s="58" t="str">
        <f t="shared" si="214"/>
        <v>X</v>
      </c>
      <c r="M231" s="58" t="str">
        <f t="shared" si="214"/>
        <v>X</v>
      </c>
      <c r="N231" s="58" t="str">
        <f t="shared" si="214"/>
        <v>X</v>
      </c>
      <c r="O231" s="58" t="str">
        <f t="shared" si="214"/>
        <v>X</v>
      </c>
      <c r="P231" s="58" t="str">
        <f t="shared" si="214"/>
        <v>X</v>
      </c>
      <c r="Q231" s="58" t="str">
        <f t="shared" si="214"/>
        <v>X</v>
      </c>
    </row>
    <row r="232" spans="1:27" ht="18.75" customHeight="1">
      <c r="A232" s="606"/>
      <c r="B232" s="58" t="s">
        <v>33</v>
      </c>
      <c r="C232" s="58" t="str">
        <f t="shared" ref="C232:Q232" si="215">IF(C8=$W$29,"O",IF(C8=$X$29,"O",IF(C8=$Y$29,"O",IF(C8=$Z$29,"O","X"))))</f>
        <v>X</v>
      </c>
      <c r="D232" s="58" t="str">
        <f t="shared" si="215"/>
        <v>X</v>
      </c>
      <c r="E232" s="58" t="str">
        <f t="shared" si="215"/>
        <v>X</v>
      </c>
      <c r="F232" s="58" t="str">
        <f t="shared" si="215"/>
        <v>X</v>
      </c>
      <c r="G232" s="58" t="str">
        <f t="shared" si="215"/>
        <v>X</v>
      </c>
      <c r="H232" s="58" t="str">
        <f t="shared" si="215"/>
        <v>X</v>
      </c>
      <c r="I232" s="58" t="str">
        <f t="shared" si="215"/>
        <v>X</v>
      </c>
      <c r="J232" s="58" t="str">
        <f t="shared" si="215"/>
        <v>X</v>
      </c>
      <c r="K232" s="58" t="str">
        <f t="shared" si="215"/>
        <v>X</v>
      </c>
      <c r="L232" s="58" t="str">
        <f t="shared" si="215"/>
        <v>X</v>
      </c>
      <c r="M232" s="58" t="str">
        <f t="shared" si="215"/>
        <v>X</v>
      </c>
      <c r="N232" s="58" t="str">
        <f t="shared" si="215"/>
        <v>X</v>
      </c>
      <c r="O232" s="58" t="str">
        <f t="shared" si="215"/>
        <v>X</v>
      </c>
      <c r="P232" s="58" t="str">
        <f t="shared" si="215"/>
        <v>X</v>
      </c>
      <c r="Q232" s="58" t="str">
        <f t="shared" si="215"/>
        <v>X</v>
      </c>
    </row>
    <row r="233" spans="1:27" ht="18.75" customHeight="1">
      <c r="A233" s="606"/>
      <c r="B233" s="58" t="s">
        <v>34</v>
      </c>
      <c r="C233" s="58" t="str">
        <f t="shared" ref="C233:Q233" si="216">IF(C9=$W$29,"O",IF(C9=$X$29,"O",IF(C9=$Y$29,"O",IF(C9=$Z$29,"O","X"))))</f>
        <v>X</v>
      </c>
      <c r="D233" s="58" t="str">
        <f t="shared" si="216"/>
        <v>X</v>
      </c>
      <c r="E233" s="58" t="str">
        <f t="shared" si="216"/>
        <v>X</v>
      </c>
      <c r="F233" s="58" t="str">
        <f t="shared" si="216"/>
        <v>X</v>
      </c>
      <c r="G233" s="58" t="str">
        <f t="shared" si="216"/>
        <v>X</v>
      </c>
      <c r="H233" s="58" t="str">
        <f t="shared" si="216"/>
        <v>X</v>
      </c>
      <c r="I233" s="58" t="str">
        <f t="shared" si="216"/>
        <v>X</v>
      </c>
      <c r="J233" s="58" t="str">
        <f t="shared" si="216"/>
        <v>X</v>
      </c>
      <c r="K233" s="58" t="str">
        <f t="shared" si="216"/>
        <v>X</v>
      </c>
      <c r="L233" s="58" t="str">
        <f t="shared" si="216"/>
        <v>X</v>
      </c>
      <c r="M233" s="58" t="str">
        <f t="shared" si="216"/>
        <v>X</v>
      </c>
      <c r="N233" s="58" t="str">
        <f t="shared" si="216"/>
        <v>X</v>
      </c>
      <c r="O233" s="58" t="str">
        <f t="shared" si="216"/>
        <v>X</v>
      </c>
      <c r="P233" s="58" t="str">
        <f t="shared" si="216"/>
        <v>X</v>
      </c>
      <c r="Q233" s="58" t="str">
        <f t="shared" si="216"/>
        <v>X</v>
      </c>
    </row>
    <row r="234" spans="1:27" ht="18.75" customHeight="1">
      <c r="A234" s="606"/>
      <c r="B234" s="58" t="s">
        <v>35</v>
      </c>
      <c r="C234" s="58" t="str">
        <f t="shared" ref="C234:Q234" si="217">IF(C10=$W$29,"O",IF(C10=$X$29,"O",IF(C10=$Y$29,"O",IF(C10=$Z$29,"O","X"))))</f>
        <v>X</v>
      </c>
      <c r="D234" s="58" t="str">
        <f t="shared" si="217"/>
        <v>X</v>
      </c>
      <c r="E234" s="58" t="str">
        <f t="shared" si="217"/>
        <v>X</v>
      </c>
      <c r="F234" s="58" t="str">
        <f t="shared" si="217"/>
        <v>X</v>
      </c>
      <c r="G234" s="58" t="str">
        <f t="shared" si="217"/>
        <v>X</v>
      </c>
      <c r="H234" s="58" t="str">
        <f t="shared" si="217"/>
        <v>X</v>
      </c>
      <c r="I234" s="58" t="str">
        <f t="shared" si="217"/>
        <v>X</v>
      </c>
      <c r="J234" s="58" t="str">
        <f t="shared" si="217"/>
        <v>X</v>
      </c>
      <c r="K234" s="58" t="str">
        <f t="shared" si="217"/>
        <v>X</v>
      </c>
      <c r="L234" s="58" t="str">
        <f t="shared" si="217"/>
        <v>X</v>
      </c>
      <c r="M234" s="58" t="str">
        <f t="shared" si="217"/>
        <v>X</v>
      </c>
      <c r="N234" s="58" t="str">
        <f t="shared" si="217"/>
        <v>X</v>
      </c>
      <c r="O234" s="58" t="str">
        <f t="shared" si="217"/>
        <v>X</v>
      </c>
      <c r="P234" s="58" t="str">
        <f t="shared" si="217"/>
        <v>X</v>
      </c>
      <c r="Q234" s="58" t="str">
        <f t="shared" si="217"/>
        <v>X</v>
      </c>
    </row>
    <row r="235" spans="1:27" ht="18.75" customHeight="1">
      <c r="A235" s="606"/>
      <c r="B235" s="58" t="s">
        <v>36</v>
      </c>
      <c r="C235" s="58" t="str">
        <f t="shared" ref="C235:Q235" si="218">IF(C11=$W$29,"O",IF(C11=$X$29,"O",IF(C11=$Y$29,"O",IF(C11=$Z$29,"O","X"))))</f>
        <v>X</v>
      </c>
      <c r="D235" s="58" t="str">
        <f t="shared" si="218"/>
        <v>X</v>
      </c>
      <c r="E235" s="58" t="str">
        <f t="shared" si="218"/>
        <v>X</v>
      </c>
      <c r="F235" s="58" t="str">
        <f t="shared" si="218"/>
        <v>X</v>
      </c>
      <c r="G235" s="58" t="str">
        <f t="shared" si="218"/>
        <v>X</v>
      </c>
      <c r="H235" s="58" t="str">
        <f t="shared" si="218"/>
        <v>X</v>
      </c>
      <c r="I235" s="58" t="str">
        <f t="shared" si="218"/>
        <v>X</v>
      </c>
      <c r="J235" s="58" t="str">
        <f t="shared" si="218"/>
        <v>X</v>
      </c>
      <c r="K235" s="58" t="str">
        <f t="shared" si="218"/>
        <v>X</v>
      </c>
      <c r="L235" s="58" t="str">
        <f t="shared" si="218"/>
        <v>X</v>
      </c>
      <c r="M235" s="58" t="str">
        <f t="shared" si="218"/>
        <v>X</v>
      </c>
      <c r="N235" s="58" t="str">
        <f t="shared" si="218"/>
        <v>X</v>
      </c>
      <c r="O235" s="58" t="str">
        <f t="shared" si="218"/>
        <v>X</v>
      </c>
      <c r="P235" s="58" t="str">
        <f t="shared" si="218"/>
        <v>X</v>
      </c>
      <c r="Q235" s="58" t="str">
        <f t="shared" si="218"/>
        <v>X</v>
      </c>
    </row>
    <row r="236" spans="1:27" ht="18.75" customHeight="1">
      <c r="A236" s="606"/>
      <c r="B236" s="58" t="s">
        <v>21</v>
      </c>
      <c r="C236" s="58" t="str">
        <f t="shared" ref="C236:Q236" si="219">IF(C12=$W$29,"O",IF(C12=$X$29,"O",IF(C12=$Y$29,"O",IF(C12=$Z$29,"O","X"))))</f>
        <v>X</v>
      </c>
      <c r="D236" s="58" t="str">
        <f t="shared" si="219"/>
        <v>X</v>
      </c>
      <c r="E236" s="58" t="str">
        <f t="shared" si="219"/>
        <v>X</v>
      </c>
      <c r="F236" s="58" t="str">
        <f t="shared" si="219"/>
        <v>X</v>
      </c>
      <c r="G236" s="58" t="str">
        <f t="shared" si="219"/>
        <v>X</v>
      </c>
      <c r="H236" s="58" t="str">
        <f t="shared" si="219"/>
        <v>X</v>
      </c>
      <c r="I236" s="58" t="str">
        <f t="shared" si="219"/>
        <v>X</v>
      </c>
      <c r="J236" s="58" t="str">
        <f t="shared" si="219"/>
        <v>X</v>
      </c>
      <c r="K236" s="58" t="str">
        <f t="shared" si="219"/>
        <v>X</v>
      </c>
      <c r="L236" s="58" t="str">
        <f t="shared" si="219"/>
        <v>X</v>
      </c>
      <c r="M236" s="58" t="str">
        <f t="shared" si="219"/>
        <v>X</v>
      </c>
      <c r="N236" s="58" t="str">
        <f t="shared" si="219"/>
        <v>X</v>
      </c>
      <c r="O236" s="58" t="str">
        <f t="shared" si="219"/>
        <v>X</v>
      </c>
      <c r="P236" s="58" t="str">
        <f t="shared" si="219"/>
        <v>X</v>
      </c>
      <c r="Q236" s="58" t="str">
        <f t="shared" si="219"/>
        <v>X</v>
      </c>
    </row>
    <row r="237" spans="1:27" ht="18.75" customHeight="1">
      <c r="A237" s="607"/>
      <c r="B237" s="30" t="s">
        <v>46</v>
      </c>
      <c r="C237" s="47">
        <f>COUNTIF(C231:C236,"O")</f>
        <v>0</v>
      </c>
      <c r="D237" s="47">
        <f t="shared" ref="D237:Q237" si="220">COUNTIF(D231:D236,"O")</f>
        <v>0</v>
      </c>
      <c r="E237" s="47">
        <f t="shared" si="220"/>
        <v>0</v>
      </c>
      <c r="F237" s="47">
        <f t="shared" si="220"/>
        <v>0</v>
      </c>
      <c r="G237" s="47">
        <f t="shared" si="220"/>
        <v>0</v>
      </c>
      <c r="H237" s="47">
        <f t="shared" si="220"/>
        <v>0</v>
      </c>
      <c r="I237" s="47">
        <f t="shared" si="220"/>
        <v>0</v>
      </c>
      <c r="J237" s="47">
        <f t="shared" si="220"/>
        <v>0</v>
      </c>
      <c r="K237" s="47">
        <f t="shared" si="220"/>
        <v>0</v>
      </c>
      <c r="L237" s="47">
        <f t="shared" si="220"/>
        <v>0</v>
      </c>
      <c r="M237" s="47">
        <f t="shared" si="220"/>
        <v>0</v>
      </c>
      <c r="N237" s="47">
        <f t="shared" si="220"/>
        <v>0</v>
      </c>
      <c r="O237" s="47">
        <f t="shared" si="220"/>
        <v>0</v>
      </c>
      <c r="P237" s="47">
        <f t="shared" si="220"/>
        <v>0</v>
      </c>
      <c r="Q237" s="47">
        <f t="shared" si="220"/>
        <v>0</v>
      </c>
    </row>
    <row r="238" spans="1:27" ht="18.75" customHeight="1">
      <c r="A238" s="605">
        <v>16</v>
      </c>
      <c r="B238" s="58" t="s">
        <v>32</v>
      </c>
      <c r="C238" s="58" t="str">
        <f t="shared" ref="C238:Q238" si="221">IF(C7=$W$30,"O",IF(C7=$X$30,"O",IF(C7=$Y$30,"O",IF(C7=$Z$30,"O","X"))))</f>
        <v>X</v>
      </c>
      <c r="D238" s="58" t="str">
        <f t="shared" si="221"/>
        <v>X</v>
      </c>
      <c r="E238" s="58" t="str">
        <f t="shared" si="221"/>
        <v>X</v>
      </c>
      <c r="F238" s="58" t="str">
        <f t="shared" si="221"/>
        <v>X</v>
      </c>
      <c r="G238" s="58" t="str">
        <f t="shared" si="221"/>
        <v>X</v>
      </c>
      <c r="H238" s="58" t="str">
        <f t="shared" si="221"/>
        <v>X</v>
      </c>
      <c r="I238" s="58" t="str">
        <f t="shared" si="221"/>
        <v>X</v>
      </c>
      <c r="J238" s="58" t="str">
        <f t="shared" si="221"/>
        <v>X</v>
      </c>
      <c r="K238" s="58" t="str">
        <f t="shared" si="221"/>
        <v>X</v>
      </c>
      <c r="L238" s="58" t="str">
        <f t="shared" si="221"/>
        <v>X</v>
      </c>
      <c r="M238" s="58" t="str">
        <f t="shared" si="221"/>
        <v>X</v>
      </c>
      <c r="N238" s="58" t="str">
        <f t="shared" si="221"/>
        <v>X</v>
      </c>
      <c r="O238" s="58" t="str">
        <f t="shared" si="221"/>
        <v>X</v>
      </c>
      <c r="P238" s="58" t="str">
        <f t="shared" si="221"/>
        <v>X</v>
      </c>
      <c r="Q238" s="58" t="str">
        <f t="shared" si="221"/>
        <v>X</v>
      </c>
    </row>
    <row r="239" spans="1:27" ht="18.75" customHeight="1">
      <c r="A239" s="606"/>
      <c r="B239" s="58" t="s">
        <v>33</v>
      </c>
      <c r="C239" s="58" t="str">
        <f t="shared" ref="C239:Q239" si="222">IF(C8=$W$30,"O",IF(C8=$X$30,"O",IF(C8=$Y$30,"O",IF(C8=$Z$30,"O","X"))))</f>
        <v>X</v>
      </c>
      <c r="D239" s="58" t="str">
        <f t="shared" si="222"/>
        <v>X</v>
      </c>
      <c r="E239" s="58" t="str">
        <f t="shared" si="222"/>
        <v>X</v>
      </c>
      <c r="F239" s="58" t="str">
        <f t="shared" si="222"/>
        <v>X</v>
      </c>
      <c r="G239" s="58" t="str">
        <f t="shared" si="222"/>
        <v>X</v>
      </c>
      <c r="H239" s="58" t="str">
        <f t="shared" si="222"/>
        <v>X</v>
      </c>
      <c r="I239" s="58" t="str">
        <f t="shared" si="222"/>
        <v>X</v>
      </c>
      <c r="J239" s="58" t="str">
        <f t="shared" si="222"/>
        <v>X</v>
      </c>
      <c r="K239" s="58" t="str">
        <f t="shared" si="222"/>
        <v>X</v>
      </c>
      <c r="L239" s="58" t="str">
        <f t="shared" si="222"/>
        <v>X</v>
      </c>
      <c r="M239" s="58" t="str">
        <f t="shared" si="222"/>
        <v>X</v>
      </c>
      <c r="N239" s="58" t="str">
        <f t="shared" si="222"/>
        <v>X</v>
      </c>
      <c r="O239" s="58" t="str">
        <f t="shared" si="222"/>
        <v>X</v>
      </c>
      <c r="P239" s="58" t="str">
        <f t="shared" si="222"/>
        <v>X</v>
      </c>
      <c r="Q239" s="58" t="str">
        <f t="shared" si="222"/>
        <v>X</v>
      </c>
      <c r="W239">
        <v>5</v>
      </c>
      <c r="X239">
        <v>21</v>
      </c>
      <c r="Y239">
        <v>4</v>
      </c>
      <c r="Z239">
        <v>3</v>
      </c>
      <c r="AA239">
        <v>2</v>
      </c>
    </row>
    <row r="240" spans="1:27" ht="18.75" customHeight="1">
      <c r="A240" s="606"/>
      <c r="B240" s="58" t="s">
        <v>34</v>
      </c>
      <c r="C240" s="58" t="str">
        <f t="shared" ref="C240:Q240" si="223">IF(C9=$W$30,"O",IF(C9=$X$30,"O",IF(C9=$Y$30,"O",IF(C9=$Z$30,"O","X"))))</f>
        <v>X</v>
      </c>
      <c r="D240" s="58" t="str">
        <f t="shared" si="223"/>
        <v>X</v>
      </c>
      <c r="E240" s="58" t="str">
        <f t="shared" si="223"/>
        <v>X</v>
      </c>
      <c r="F240" s="58" t="str">
        <f t="shared" si="223"/>
        <v>X</v>
      </c>
      <c r="G240" s="58" t="str">
        <f t="shared" si="223"/>
        <v>X</v>
      </c>
      <c r="H240" s="58" t="str">
        <f t="shared" si="223"/>
        <v>X</v>
      </c>
      <c r="I240" s="58" t="str">
        <f t="shared" si="223"/>
        <v>X</v>
      </c>
      <c r="J240" s="58" t="str">
        <f t="shared" si="223"/>
        <v>X</v>
      </c>
      <c r="K240" s="58" t="str">
        <f t="shared" si="223"/>
        <v>X</v>
      </c>
      <c r="L240" s="58" t="str">
        <f t="shared" si="223"/>
        <v>X</v>
      </c>
      <c r="M240" s="58" t="str">
        <f t="shared" si="223"/>
        <v>X</v>
      </c>
      <c r="N240" s="58" t="str">
        <f t="shared" si="223"/>
        <v>X</v>
      </c>
      <c r="O240" s="58" t="str">
        <f t="shared" si="223"/>
        <v>X</v>
      </c>
      <c r="P240" s="58" t="str">
        <f t="shared" si="223"/>
        <v>X</v>
      </c>
      <c r="Q240" s="58" t="str">
        <f t="shared" si="223"/>
        <v>X</v>
      </c>
      <c r="W240">
        <v>40</v>
      </c>
      <c r="X240"/>
      <c r="Y240">
        <v>20</v>
      </c>
      <c r="Z240">
        <v>19</v>
      </c>
      <c r="AA240">
        <v>6</v>
      </c>
    </row>
    <row r="241" spans="1:27" ht="18.75" customHeight="1">
      <c r="A241" s="606"/>
      <c r="B241" s="58" t="s">
        <v>35</v>
      </c>
      <c r="C241" s="58" t="str">
        <f t="shared" ref="C241:Q241" si="224">IF(C10=$W$30,"O",IF(C10=$X$30,"O",IF(C10=$Y$30,"O",IF(C10=$Z$30,"O","X"))))</f>
        <v>X</v>
      </c>
      <c r="D241" s="58" t="str">
        <f t="shared" si="224"/>
        <v>X</v>
      </c>
      <c r="E241" s="58" t="str">
        <f t="shared" si="224"/>
        <v>X</v>
      </c>
      <c r="F241" s="58" t="str">
        <f t="shared" si="224"/>
        <v>X</v>
      </c>
      <c r="G241" s="58" t="str">
        <f t="shared" si="224"/>
        <v>X</v>
      </c>
      <c r="H241" s="58" t="str">
        <f t="shared" si="224"/>
        <v>X</v>
      </c>
      <c r="I241" s="58" t="str">
        <f t="shared" si="224"/>
        <v>X</v>
      </c>
      <c r="J241" s="58" t="str">
        <f t="shared" si="224"/>
        <v>X</v>
      </c>
      <c r="K241" s="58" t="str">
        <f t="shared" si="224"/>
        <v>X</v>
      </c>
      <c r="L241" s="58" t="str">
        <f t="shared" si="224"/>
        <v>X</v>
      </c>
      <c r="M241" s="58" t="str">
        <f t="shared" si="224"/>
        <v>X</v>
      </c>
      <c r="N241" s="58" t="str">
        <f t="shared" si="224"/>
        <v>X</v>
      </c>
      <c r="O241" s="58" t="str">
        <f t="shared" si="224"/>
        <v>X</v>
      </c>
      <c r="P241" s="58" t="str">
        <f t="shared" si="224"/>
        <v>X</v>
      </c>
      <c r="Q241" s="58" t="str">
        <f t="shared" si="224"/>
        <v>X</v>
      </c>
      <c r="W241">
        <v>43</v>
      </c>
      <c r="X241"/>
      <c r="Y241">
        <v>30</v>
      </c>
      <c r="Z241">
        <v>22</v>
      </c>
      <c r="AA241">
        <v>9</v>
      </c>
    </row>
    <row r="242" spans="1:27" ht="18.75" customHeight="1">
      <c r="A242" s="606"/>
      <c r="B242" s="58" t="s">
        <v>36</v>
      </c>
      <c r="C242" s="58" t="str">
        <f t="shared" ref="C242:Q242" si="225">IF(C11=$W$30,"O",IF(C11=$X$30,"O",IF(C11=$Y$30,"O",IF(C11=$Z$30,"O","X"))))</f>
        <v>X</v>
      </c>
      <c r="D242" s="58" t="str">
        <f t="shared" si="225"/>
        <v>X</v>
      </c>
      <c r="E242" s="58" t="str">
        <f t="shared" si="225"/>
        <v>X</v>
      </c>
      <c r="F242" s="58" t="str">
        <f t="shared" si="225"/>
        <v>X</v>
      </c>
      <c r="G242" s="58" t="str">
        <f t="shared" si="225"/>
        <v>X</v>
      </c>
      <c r="H242" s="58" t="str">
        <f t="shared" si="225"/>
        <v>X</v>
      </c>
      <c r="I242" s="58" t="str">
        <f t="shared" si="225"/>
        <v>X</v>
      </c>
      <c r="J242" s="58" t="str">
        <f t="shared" si="225"/>
        <v>X</v>
      </c>
      <c r="K242" s="58" t="str">
        <f t="shared" si="225"/>
        <v>X</v>
      </c>
      <c r="L242" s="58" t="str">
        <f t="shared" si="225"/>
        <v>X</v>
      </c>
      <c r="M242" s="58" t="str">
        <f t="shared" si="225"/>
        <v>X</v>
      </c>
      <c r="N242" s="58" t="str">
        <f t="shared" si="225"/>
        <v>X</v>
      </c>
      <c r="O242" s="58" t="str">
        <f t="shared" si="225"/>
        <v>X</v>
      </c>
      <c r="P242" s="58" t="str">
        <f t="shared" si="225"/>
        <v>X</v>
      </c>
      <c r="Q242" s="58" t="str">
        <f t="shared" si="225"/>
        <v>X</v>
      </c>
      <c r="W242"/>
      <c r="X242"/>
      <c r="Y242"/>
      <c r="Z242">
        <v>32</v>
      </c>
      <c r="AA242">
        <v>16</v>
      </c>
    </row>
    <row r="243" spans="1:27" ht="18.75" customHeight="1">
      <c r="A243" s="606"/>
      <c r="B243" s="58" t="s">
        <v>21</v>
      </c>
      <c r="C243" s="58" t="str">
        <f t="shared" ref="C243:Q243" si="226">IF(C12=$W$30,"O",IF(C12=$X$30,"O",IF(C12=$Y$30,"O",IF(C12=$Z$30,"O","X"))))</f>
        <v>X</v>
      </c>
      <c r="D243" s="58" t="str">
        <f t="shared" si="226"/>
        <v>X</v>
      </c>
      <c r="E243" s="58" t="str">
        <f t="shared" si="226"/>
        <v>X</v>
      </c>
      <c r="F243" s="58" t="str">
        <f t="shared" si="226"/>
        <v>X</v>
      </c>
      <c r="G243" s="58" t="str">
        <f t="shared" si="226"/>
        <v>X</v>
      </c>
      <c r="H243" s="58" t="str">
        <f t="shared" si="226"/>
        <v>X</v>
      </c>
      <c r="I243" s="58" t="str">
        <f t="shared" si="226"/>
        <v>X</v>
      </c>
      <c r="J243" s="58" t="str">
        <f t="shared" si="226"/>
        <v>X</v>
      </c>
      <c r="K243" s="58" t="str">
        <f t="shared" si="226"/>
        <v>X</v>
      </c>
      <c r="L243" s="58" t="str">
        <f t="shared" si="226"/>
        <v>X</v>
      </c>
      <c r="M243" s="58" t="str">
        <f t="shared" si="226"/>
        <v>X</v>
      </c>
      <c r="N243" s="58" t="str">
        <f t="shared" si="226"/>
        <v>X</v>
      </c>
      <c r="O243" s="58" t="str">
        <f t="shared" si="226"/>
        <v>X</v>
      </c>
      <c r="P243" s="58" t="str">
        <f t="shared" si="226"/>
        <v>X</v>
      </c>
      <c r="Q243" s="58" t="str">
        <f t="shared" si="226"/>
        <v>X</v>
      </c>
      <c r="W243"/>
      <c r="X243"/>
      <c r="Y243"/>
      <c r="Z243"/>
      <c r="AA243">
        <v>28</v>
      </c>
    </row>
    <row r="244" spans="1:27" ht="18.75" customHeight="1">
      <c r="A244" s="607"/>
      <c r="B244" s="30" t="s">
        <v>46</v>
      </c>
      <c r="C244" s="47">
        <f>COUNTIF(C238:C243,"O")</f>
        <v>0</v>
      </c>
      <c r="D244" s="47">
        <f t="shared" ref="D244:Q244" si="227">COUNTIF(D238:D243,"O")</f>
        <v>0</v>
      </c>
      <c r="E244" s="47">
        <f t="shared" si="227"/>
        <v>0</v>
      </c>
      <c r="F244" s="47">
        <f t="shared" si="227"/>
        <v>0</v>
      </c>
      <c r="G244" s="47">
        <f t="shared" si="227"/>
        <v>0</v>
      </c>
      <c r="H244" s="47">
        <f t="shared" si="227"/>
        <v>0</v>
      </c>
      <c r="I244" s="47">
        <f t="shared" si="227"/>
        <v>0</v>
      </c>
      <c r="J244" s="47">
        <f t="shared" si="227"/>
        <v>0</v>
      </c>
      <c r="K244" s="47">
        <f t="shared" si="227"/>
        <v>0</v>
      </c>
      <c r="L244" s="47">
        <f t="shared" si="227"/>
        <v>0</v>
      </c>
      <c r="M244" s="47">
        <f t="shared" si="227"/>
        <v>0</v>
      </c>
      <c r="N244" s="47">
        <f t="shared" si="227"/>
        <v>0</v>
      </c>
      <c r="O244" s="47">
        <f t="shared" si="227"/>
        <v>0</v>
      </c>
      <c r="P244" s="47">
        <f t="shared" si="227"/>
        <v>0</v>
      </c>
      <c r="Q244" s="47">
        <f t="shared" si="227"/>
        <v>0</v>
      </c>
    </row>
    <row r="245" spans="1:27" ht="18.75" customHeight="1">
      <c r="A245" s="605">
        <v>17</v>
      </c>
      <c r="B245" s="58" t="s">
        <v>32</v>
      </c>
      <c r="C245" s="58" t="str">
        <f t="shared" ref="C245:Q245" si="228">IF(C7=$W$31,"O",IF(C7=$X$31,"O",IF(C7=$Y$31,"O","X")))</f>
        <v>X</v>
      </c>
      <c r="D245" s="58" t="str">
        <f t="shared" si="228"/>
        <v>X</v>
      </c>
      <c r="E245" s="58" t="str">
        <f t="shared" si="228"/>
        <v>X</v>
      </c>
      <c r="F245" s="58" t="str">
        <f t="shared" si="228"/>
        <v>X</v>
      </c>
      <c r="G245" s="58" t="str">
        <f t="shared" si="228"/>
        <v>X</v>
      </c>
      <c r="H245" s="58" t="str">
        <f t="shared" si="228"/>
        <v>X</v>
      </c>
      <c r="I245" s="58" t="str">
        <f t="shared" si="228"/>
        <v>X</v>
      </c>
      <c r="J245" s="58" t="str">
        <f t="shared" si="228"/>
        <v>X</v>
      </c>
      <c r="K245" s="58" t="str">
        <f t="shared" si="228"/>
        <v>X</v>
      </c>
      <c r="L245" s="58" t="str">
        <f t="shared" si="228"/>
        <v>X</v>
      </c>
      <c r="M245" s="58" t="str">
        <f t="shared" si="228"/>
        <v>X</v>
      </c>
      <c r="N245" s="58" t="str">
        <f t="shared" si="228"/>
        <v>X</v>
      </c>
      <c r="O245" s="58" t="str">
        <f t="shared" si="228"/>
        <v>X</v>
      </c>
      <c r="P245" s="58" t="str">
        <f t="shared" si="228"/>
        <v>X</v>
      </c>
      <c r="Q245" s="58" t="str">
        <f t="shared" si="228"/>
        <v>X</v>
      </c>
    </row>
    <row r="246" spans="1:27" ht="18.75" customHeight="1">
      <c r="A246" s="606"/>
      <c r="B246" s="58" t="s">
        <v>33</v>
      </c>
      <c r="C246" s="58" t="str">
        <f t="shared" ref="C246:Q246" si="229">IF(C8=$W$31,"O",IF(C8=$X$31,"O",IF(C8=$Y$31,"O","X")))</f>
        <v>X</v>
      </c>
      <c r="D246" s="58" t="str">
        <f t="shared" si="229"/>
        <v>X</v>
      </c>
      <c r="E246" s="58" t="str">
        <f t="shared" si="229"/>
        <v>X</v>
      </c>
      <c r="F246" s="58" t="str">
        <f t="shared" si="229"/>
        <v>X</v>
      </c>
      <c r="G246" s="58" t="str">
        <f t="shared" si="229"/>
        <v>X</v>
      </c>
      <c r="H246" s="58" t="str">
        <f t="shared" si="229"/>
        <v>X</v>
      </c>
      <c r="I246" s="58" t="str">
        <f t="shared" si="229"/>
        <v>X</v>
      </c>
      <c r="J246" s="58" t="str">
        <f t="shared" si="229"/>
        <v>X</v>
      </c>
      <c r="K246" s="58" t="str">
        <f t="shared" si="229"/>
        <v>X</v>
      </c>
      <c r="L246" s="58" t="str">
        <f t="shared" si="229"/>
        <v>X</v>
      </c>
      <c r="M246" s="58" t="str">
        <f t="shared" si="229"/>
        <v>X</v>
      </c>
      <c r="N246" s="58" t="str">
        <f t="shared" si="229"/>
        <v>X</v>
      </c>
      <c r="O246" s="58" t="str">
        <f t="shared" si="229"/>
        <v>X</v>
      </c>
      <c r="P246" s="58" t="str">
        <f t="shared" si="229"/>
        <v>X</v>
      </c>
      <c r="Q246" s="58" t="str">
        <f t="shared" si="229"/>
        <v>X</v>
      </c>
    </row>
    <row r="247" spans="1:27" ht="18.75" customHeight="1">
      <c r="A247" s="606"/>
      <c r="B247" s="58" t="s">
        <v>34</v>
      </c>
      <c r="C247" s="58" t="str">
        <f t="shared" ref="C247:Q247" si="230">IF(C9=$W$31,"O",IF(C9=$X$31,"O",IF(C9=$Y$31,"O","X")))</f>
        <v>X</v>
      </c>
      <c r="D247" s="58" t="str">
        <f t="shared" si="230"/>
        <v>X</v>
      </c>
      <c r="E247" s="58" t="str">
        <f t="shared" si="230"/>
        <v>X</v>
      </c>
      <c r="F247" s="58" t="str">
        <f t="shared" si="230"/>
        <v>X</v>
      </c>
      <c r="G247" s="58" t="str">
        <f t="shared" si="230"/>
        <v>X</v>
      </c>
      <c r="H247" s="58" t="str">
        <f t="shared" si="230"/>
        <v>X</v>
      </c>
      <c r="I247" s="58" t="str">
        <f t="shared" si="230"/>
        <v>X</v>
      </c>
      <c r="J247" s="58" t="str">
        <f t="shared" si="230"/>
        <v>X</v>
      </c>
      <c r="K247" s="58" t="str">
        <f t="shared" si="230"/>
        <v>X</v>
      </c>
      <c r="L247" s="58" t="str">
        <f t="shared" si="230"/>
        <v>X</v>
      </c>
      <c r="M247" s="58" t="str">
        <f t="shared" si="230"/>
        <v>X</v>
      </c>
      <c r="N247" s="58" t="str">
        <f t="shared" si="230"/>
        <v>X</v>
      </c>
      <c r="O247" s="58" t="str">
        <f t="shared" si="230"/>
        <v>X</v>
      </c>
      <c r="P247" s="58" t="str">
        <f t="shared" si="230"/>
        <v>X</v>
      </c>
      <c r="Q247" s="58" t="str">
        <f t="shared" si="230"/>
        <v>X</v>
      </c>
    </row>
    <row r="248" spans="1:27" ht="18.75" customHeight="1">
      <c r="A248" s="606"/>
      <c r="B248" s="58" t="s">
        <v>35</v>
      </c>
      <c r="C248" s="58" t="str">
        <f t="shared" ref="C248:Q248" si="231">IF(C10=$W$31,"O",IF(C10=$X$31,"O",IF(C10=$Y$31,"O","X")))</f>
        <v>X</v>
      </c>
      <c r="D248" s="58" t="str">
        <f t="shared" si="231"/>
        <v>X</v>
      </c>
      <c r="E248" s="58" t="str">
        <f t="shared" si="231"/>
        <v>X</v>
      </c>
      <c r="F248" s="58" t="str">
        <f t="shared" si="231"/>
        <v>X</v>
      </c>
      <c r="G248" s="58" t="str">
        <f t="shared" si="231"/>
        <v>X</v>
      </c>
      <c r="H248" s="58" t="str">
        <f t="shared" si="231"/>
        <v>X</v>
      </c>
      <c r="I248" s="58" t="str">
        <f t="shared" si="231"/>
        <v>X</v>
      </c>
      <c r="J248" s="58" t="str">
        <f t="shared" si="231"/>
        <v>X</v>
      </c>
      <c r="K248" s="58" t="str">
        <f t="shared" si="231"/>
        <v>X</v>
      </c>
      <c r="L248" s="58" t="str">
        <f t="shared" si="231"/>
        <v>X</v>
      </c>
      <c r="M248" s="58" t="str">
        <f t="shared" si="231"/>
        <v>X</v>
      </c>
      <c r="N248" s="58" t="str">
        <f t="shared" si="231"/>
        <v>X</v>
      </c>
      <c r="O248" s="58" t="str">
        <f t="shared" si="231"/>
        <v>X</v>
      </c>
      <c r="P248" s="58" t="str">
        <f t="shared" si="231"/>
        <v>X</v>
      </c>
      <c r="Q248" s="58" t="str">
        <f t="shared" si="231"/>
        <v>X</v>
      </c>
    </row>
    <row r="249" spans="1:27" ht="18.75" customHeight="1">
      <c r="A249" s="606"/>
      <c r="B249" s="58" t="s">
        <v>36</v>
      </c>
      <c r="C249" s="58" t="str">
        <f t="shared" ref="C249:Q249" si="232">IF(C11=$W$31,"O",IF(C11=$X$31,"O",IF(C11=$Y$31,"O","X")))</f>
        <v>X</v>
      </c>
      <c r="D249" s="58" t="str">
        <f t="shared" si="232"/>
        <v>X</v>
      </c>
      <c r="E249" s="58" t="str">
        <f t="shared" si="232"/>
        <v>X</v>
      </c>
      <c r="F249" s="58" t="str">
        <f t="shared" si="232"/>
        <v>X</v>
      </c>
      <c r="G249" s="58" t="str">
        <f t="shared" si="232"/>
        <v>X</v>
      </c>
      <c r="H249" s="58" t="str">
        <f t="shared" si="232"/>
        <v>X</v>
      </c>
      <c r="I249" s="58" t="str">
        <f t="shared" si="232"/>
        <v>X</v>
      </c>
      <c r="J249" s="58" t="str">
        <f t="shared" si="232"/>
        <v>X</v>
      </c>
      <c r="K249" s="58" t="str">
        <f t="shared" si="232"/>
        <v>X</v>
      </c>
      <c r="L249" s="58" t="str">
        <f t="shared" si="232"/>
        <v>X</v>
      </c>
      <c r="M249" s="58" t="str">
        <f t="shared" si="232"/>
        <v>X</v>
      </c>
      <c r="N249" s="58" t="str">
        <f t="shared" si="232"/>
        <v>X</v>
      </c>
      <c r="O249" s="58" t="str">
        <f t="shared" si="232"/>
        <v>X</v>
      </c>
      <c r="P249" s="58" t="str">
        <f t="shared" si="232"/>
        <v>X</v>
      </c>
      <c r="Q249" s="58" t="str">
        <f t="shared" si="232"/>
        <v>X</v>
      </c>
    </row>
    <row r="250" spans="1:27" ht="18.75" customHeight="1">
      <c r="A250" s="606"/>
      <c r="B250" s="58" t="s">
        <v>21</v>
      </c>
      <c r="C250" s="58" t="str">
        <f t="shared" ref="C250:Q250" si="233">IF(C12=$W$31,"O",IF(C12=$X$31,"O",IF(C12=$Y$31,"O","X")))</f>
        <v>X</v>
      </c>
      <c r="D250" s="58" t="str">
        <f t="shared" si="233"/>
        <v>X</v>
      </c>
      <c r="E250" s="58" t="str">
        <f t="shared" si="233"/>
        <v>X</v>
      </c>
      <c r="F250" s="58" t="str">
        <f t="shared" si="233"/>
        <v>X</v>
      </c>
      <c r="G250" s="58" t="str">
        <f t="shared" si="233"/>
        <v>X</v>
      </c>
      <c r="H250" s="58" t="str">
        <f t="shared" si="233"/>
        <v>X</v>
      </c>
      <c r="I250" s="58" t="str">
        <f t="shared" si="233"/>
        <v>X</v>
      </c>
      <c r="J250" s="58" t="str">
        <f t="shared" si="233"/>
        <v>X</v>
      </c>
      <c r="K250" s="58" t="str">
        <f t="shared" si="233"/>
        <v>X</v>
      </c>
      <c r="L250" s="58" t="str">
        <f t="shared" si="233"/>
        <v>X</v>
      </c>
      <c r="M250" s="58" t="str">
        <f t="shared" si="233"/>
        <v>X</v>
      </c>
      <c r="N250" s="58" t="str">
        <f t="shared" si="233"/>
        <v>X</v>
      </c>
      <c r="O250" s="58" t="str">
        <f t="shared" si="233"/>
        <v>X</v>
      </c>
      <c r="P250" s="58" t="str">
        <f t="shared" si="233"/>
        <v>X</v>
      </c>
      <c r="Q250" s="58" t="str">
        <f t="shared" si="233"/>
        <v>X</v>
      </c>
    </row>
    <row r="251" spans="1:27" ht="18.75" customHeight="1">
      <c r="A251" s="607"/>
      <c r="B251" s="30" t="s">
        <v>46</v>
      </c>
      <c r="C251" s="47">
        <f>COUNTIF(C245:C250,"O")</f>
        <v>0</v>
      </c>
      <c r="D251" s="47">
        <f t="shared" ref="D251:Q251" si="234">COUNTIF(D245:D250,"O")</f>
        <v>0</v>
      </c>
      <c r="E251" s="47">
        <f t="shared" si="234"/>
        <v>0</v>
      </c>
      <c r="F251" s="47">
        <f t="shared" si="234"/>
        <v>0</v>
      </c>
      <c r="G251" s="47">
        <f t="shared" si="234"/>
        <v>0</v>
      </c>
      <c r="H251" s="47">
        <f t="shared" si="234"/>
        <v>0</v>
      </c>
      <c r="I251" s="47">
        <f t="shared" si="234"/>
        <v>0</v>
      </c>
      <c r="J251" s="47">
        <f t="shared" si="234"/>
        <v>0</v>
      </c>
      <c r="K251" s="47">
        <f t="shared" si="234"/>
        <v>0</v>
      </c>
      <c r="L251" s="47">
        <f t="shared" si="234"/>
        <v>0</v>
      </c>
      <c r="M251" s="47">
        <f t="shared" si="234"/>
        <v>0</v>
      </c>
      <c r="N251" s="47">
        <f t="shared" si="234"/>
        <v>0</v>
      </c>
      <c r="O251" s="47">
        <f t="shared" si="234"/>
        <v>0</v>
      </c>
      <c r="P251" s="47">
        <f t="shared" si="234"/>
        <v>0</v>
      </c>
      <c r="Q251" s="47">
        <f t="shared" si="234"/>
        <v>0</v>
      </c>
    </row>
    <row r="252" spans="1:27" ht="18.75" customHeight="1">
      <c r="A252" s="605">
        <v>18</v>
      </c>
      <c r="B252" s="58" t="s">
        <v>32</v>
      </c>
      <c r="C252" s="58" t="str">
        <f t="shared" ref="C252:Q252" si="235">IF(C7=$W$32,"O",IF(C7=$X$32,"O",IF(C7=$Y$32,"O",IF(C7=$Z$32,"O",IF(C7=$AA$32,"O","X")))))</f>
        <v>X</v>
      </c>
      <c r="D252" s="58" t="str">
        <f t="shared" si="235"/>
        <v>X</v>
      </c>
      <c r="E252" s="58" t="str">
        <f t="shared" si="235"/>
        <v>X</v>
      </c>
      <c r="F252" s="58" t="str">
        <f t="shared" si="235"/>
        <v>X</v>
      </c>
      <c r="G252" s="58" t="str">
        <f t="shared" si="235"/>
        <v>X</v>
      </c>
      <c r="H252" s="58" t="str">
        <f t="shared" si="235"/>
        <v>X</v>
      </c>
      <c r="I252" s="58" t="str">
        <f t="shared" si="235"/>
        <v>X</v>
      </c>
      <c r="J252" s="58" t="str">
        <f t="shared" si="235"/>
        <v>X</v>
      </c>
      <c r="K252" s="58" t="str">
        <f t="shared" si="235"/>
        <v>X</v>
      </c>
      <c r="L252" s="58" t="str">
        <f t="shared" si="235"/>
        <v>X</v>
      </c>
      <c r="M252" s="58" t="str">
        <f t="shared" si="235"/>
        <v>X</v>
      </c>
      <c r="N252" s="58" t="str">
        <f t="shared" si="235"/>
        <v>X</v>
      </c>
      <c r="O252" s="58" t="str">
        <f t="shared" si="235"/>
        <v>X</v>
      </c>
      <c r="P252" s="58" t="str">
        <f t="shared" si="235"/>
        <v>X</v>
      </c>
      <c r="Q252" s="58" t="str">
        <f t="shared" si="235"/>
        <v>X</v>
      </c>
    </row>
    <row r="253" spans="1:27" ht="18.75" customHeight="1">
      <c r="A253" s="606"/>
      <c r="B253" s="58" t="s">
        <v>33</v>
      </c>
      <c r="C253" s="58" t="str">
        <f t="shared" ref="C253:Q253" si="236">IF(C8=$W$32,"O",IF(C8=$X$32,"O",IF(C8=$Y$32,"O",IF(C8=$Z$32,"O",IF(C8=$AA$32,"O","X")))))</f>
        <v>X</v>
      </c>
      <c r="D253" s="58" t="str">
        <f t="shared" si="236"/>
        <v>X</v>
      </c>
      <c r="E253" s="58" t="str">
        <f t="shared" si="236"/>
        <v>X</v>
      </c>
      <c r="F253" s="58" t="str">
        <f t="shared" si="236"/>
        <v>X</v>
      </c>
      <c r="G253" s="58" t="str">
        <f t="shared" si="236"/>
        <v>X</v>
      </c>
      <c r="H253" s="58" t="str">
        <f t="shared" si="236"/>
        <v>X</v>
      </c>
      <c r="I253" s="58" t="str">
        <f t="shared" si="236"/>
        <v>X</v>
      </c>
      <c r="J253" s="58" t="str">
        <f t="shared" si="236"/>
        <v>X</v>
      </c>
      <c r="K253" s="58" t="str">
        <f t="shared" si="236"/>
        <v>X</v>
      </c>
      <c r="L253" s="58" t="str">
        <f t="shared" si="236"/>
        <v>X</v>
      </c>
      <c r="M253" s="58" t="str">
        <f t="shared" si="236"/>
        <v>X</v>
      </c>
      <c r="N253" s="58" t="str">
        <f t="shared" si="236"/>
        <v>X</v>
      </c>
      <c r="O253" s="58" t="str">
        <f t="shared" si="236"/>
        <v>X</v>
      </c>
      <c r="P253" s="58" t="str">
        <f t="shared" si="236"/>
        <v>X</v>
      </c>
      <c r="Q253" s="58" t="str">
        <f t="shared" si="236"/>
        <v>X</v>
      </c>
    </row>
    <row r="254" spans="1:27" ht="18.75" customHeight="1">
      <c r="A254" s="606"/>
      <c r="B254" s="58" t="s">
        <v>34</v>
      </c>
      <c r="C254" s="58" t="str">
        <f t="shared" ref="C254:Q254" si="237">IF(C9=$W$32,"O",IF(C9=$X$32,"O",IF(C9=$Y$32,"O",IF(C9=$Z$32,"O",IF(C9=$AA$32,"O","X")))))</f>
        <v>X</v>
      </c>
      <c r="D254" s="58" t="str">
        <f t="shared" si="237"/>
        <v>X</v>
      </c>
      <c r="E254" s="58" t="str">
        <f t="shared" si="237"/>
        <v>X</v>
      </c>
      <c r="F254" s="58" t="str">
        <f t="shared" si="237"/>
        <v>X</v>
      </c>
      <c r="G254" s="58" t="str">
        <f t="shared" si="237"/>
        <v>X</v>
      </c>
      <c r="H254" s="58" t="str">
        <f t="shared" si="237"/>
        <v>X</v>
      </c>
      <c r="I254" s="58" t="str">
        <f t="shared" si="237"/>
        <v>X</v>
      </c>
      <c r="J254" s="58" t="str">
        <f t="shared" si="237"/>
        <v>X</v>
      </c>
      <c r="K254" s="58" t="str">
        <f t="shared" si="237"/>
        <v>X</v>
      </c>
      <c r="L254" s="58" t="str">
        <f t="shared" si="237"/>
        <v>X</v>
      </c>
      <c r="M254" s="58" t="str">
        <f t="shared" si="237"/>
        <v>X</v>
      </c>
      <c r="N254" s="58" t="str">
        <f t="shared" si="237"/>
        <v>X</v>
      </c>
      <c r="O254" s="58" t="str">
        <f t="shared" si="237"/>
        <v>X</v>
      </c>
      <c r="P254" s="58" t="str">
        <f t="shared" si="237"/>
        <v>X</v>
      </c>
      <c r="Q254" s="58" t="str">
        <f t="shared" si="237"/>
        <v>X</v>
      </c>
    </row>
    <row r="255" spans="1:27" ht="18.75" customHeight="1">
      <c r="A255" s="606"/>
      <c r="B255" s="58" t="s">
        <v>35</v>
      </c>
      <c r="C255" s="58" t="str">
        <f t="shared" ref="C255:Q255" si="238">IF(C10=$W$32,"O",IF(C10=$X$32,"O",IF(C10=$Y$32,"O",IF(C10=$Z$32,"O",IF(C10=$AA$32,"O","X")))))</f>
        <v>X</v>
      </c>
      <c r="D255" s="58" t="str">
        <f t="shared" si="238"/>
        <v>X</v>
      </c>
      <c r="E255" s="58" t="str">
        <f t="shared" si="238"/>
        <v>X</v>
      </c>
      <c r="F255" s="58" t="str">
        <f t="shared" si="238"/>
        <v>X</v>
      </c>
      <c r="G255" s="58" t="str">
        <f t="shared" si="238"/>
        <v>X</v>
      </c>
      <c r="H255" s="58" t="str">
        <f t="shared" si="238"/>
        <v>X</v>
      </c>
      <c r="I255" s="58" t="str">
        <f t="shared" si="238"/>
        <v>X</v>
      </c>
      <c r="J255" s="58" t="str">
        <f t="shared" si="238"/>
        <v>X</v>
      </c>
      <c r="K255" s="58" t="str">
        <f t="shared" si="238"/>
        <v>X</v>
      </c>
      <c r="L255" s="58" t="str">
        <f t="shared" si="238"/>
        <v>X</v>
      </c>
      <c r="M255" s="58" t="str">
        <f t="shared" si="238"/>
        <v>X</v>
      </c>
      <c r="N255" s="58" t="str">
        <f t="shared" si="238"/>
        <v>X</v>
      </c>
      <c r="O255" s="58" t="str">
        <f t="shared" si="238"/>
        <v>X</v>
      </c>
      <c r="P255" s="58" t="str">
        <f t="shared" si="238"/>
        <v>X</v>
      </c>
      <c r="Q255" s="58" t="str">
        <f t="shared" si="238"/>
        <v>X</v>
      </c>
    </row>
    <row r="256" spans="1:27" ht="18.75" customHeight="1">
      <c r="A256" s="606"/>
      <c r="B256" s="58" t="s">
        <v>36</v>
      </c>
      <c r="C256" s="58" t="str">
        <f t="shared" ref="C256:Q256" si="239">IF(C11=$W$32,"O",IF(C11=$X$32,"O",IF(C11=$Y$32,"O",IF(C11=$Z$32,"O",IF(C11=$AA$32,"O","X")))))</f>
        <v>X</v>
      </c>
      <c r="D256" s="58" t="str">
        <f t="shared" si="239"/>
        <v>X</v>
      </c>
      <c r="E256" s="58" t="str">
        <f t="shared" si="239"/>
        <v>X</v>
      </c>
      <c r="F256" s="58" t="str">
        <f t="shared" si="239"/>
        <v>X</v>
      </c>
      <c r="G256" s="58" t="str">
        <f t="shared" si="239"/>
        <v>X</v>
      </c>
      <c r="H256" s="58" t="str">
        <f t="shared" si="239"/>
        <v>X</v>
      </c>
      <c r="I256" s="58" t="str">
        <f t="shared" si="239"/>
        <v>X</v>
      </c>
      <c r="J256" s="58" t="str">
        <f t="shared" si="239"/>
        <v>X</v>
      </c>
      <c r="K256" s="58" t="str">
        <f t="shared" si="239"/>
        <v>X</v>
      </c>
      <c r="L256" s="58" t="str">
        <f t="shared" si="239"/>
        <v>X</v>
      </c>
      <c r="M256" s="58" t="str">
        <f t="shared" si="239"/>
        <v>X</v>
      </c>
      <c r="N256" s="58" t="str">
        <f t="shared" si="239"/>
        <v>X</v>
      </c>
      <c r="O256" s="58" t="str">
        <f t="shared" si="239"/>
        <v>X</v>
      </c>
      <c r="P256" s="58" t="str">
        <f t="shared" si="239"/>
        <v>X</v>
      </c>
      <c r="Q256" s="58" t="str">
        <f t="shared" si="239"/>
        <v>X</v>
      </c>
    </row>
    <row r="257" spans="1:17" ht="18.75" customHeight="1">
      <c r="A257" s="606"/>
      <c r="B257" s="58" t="s">
        <v>21</v>
      </c>
      <c r="C257" s="58" t="str">
        <f t="shared" ref="C257:Q257" si="240">IF(C12=$W$32,"O",IF(C12=$X$32,"O",IF(C12=$Y$32,"O",IF(C12=$Z$32,"O",IF(C12=$AA$32,"O","X")))))</f>
        <v>X</v>
      </c>
      <c r="D257" s="58" t="str">
        <f t="shared" si="240"/>
        <v>X</v>
      </c>
      <c r="E257" s="58" t="str">
        <f t="shared" si="240"/>
        <v>X</v>
      </c>
      <c r="F257" s="58" t="str">
        <f t="shared" si="240"/>
        <v>X</v>
      </c>
      <c r="G257" s="58" t="str">
        <f t="shared" si="240"/>
        <v>X</v>
      </c>
      <c r="H257" s="58" t="str">
        <f t="shared" si="240"/>
        <v>X</v>
      </c>
      <c r="I257" s="58" t="str">
        <f t="shared" si="240"/>
        <v>X</v>
      </c>
      <c r="J257" s="58" t="str">
        <f t="shared" si="240"/>
        <v>X</v>
      </c>
      <c r="K257" s="58" t="str">
        <f t="shared" si="240"/>
        <v>X</v>
      </c>
      <c r="L257" s="58" t="str">
        <f t="shared" si="240"/>
        <v>X</v>
      </c>
      <c r="M257" s="58" t="str">
        <f t="shared" si="240"/>
        <v>X</v>
      </c>
      <c r="N257" s="58" t="str">
        <f t="shared" si="240"/>
        <v>X</v>
      </c>
      <c r="O257" s="58" t="str">
        <f t="shared" si="240"/>
        <v>X</v>
      </c>
      <c r="P257" s="58" t="str">
        <f t="shared" si="240"/>
        <v>X</v>
      </c>
      <c r="Q257" s="58" t="str">
        <f t="shared" si="240"/>
        <v>X</v>
      </c>
    </row>
    <row r="258" spans="1:17" ht="18.75" customHeight="1">
      <c r="A258" s="607"/>
      <c r="B258" s="30" t="s">
        <v>46</v>
      </c>
      <c r="C258" s="47">
        <f>COUNTIF(C252:C257,"O")</f>
        <v>0</v>
      </c>
      <c r="D258" s="47">
        <f t="shared" ref="D258:Q258" si="241">COUNTIF(D252:D257,"O")</f>
        <v>0</v>
      </c>
      <c r="E258" s="47">
        <f t="shared" si="241"/>
        <v>0</v>
      </c>
      <c r="F258" s="47">
        <f t="shared" si="241"/>
        <v>0</v>
      </c>
      <c r="G258" s="47">
        <f t="shared" si="241"/>
        <v>0</v>
      </c>
      <c r="H258" s="47">
        <f t="shared" si="241"/>
        <v>0</v>
      </c>
      <c r="I258" s="47">
        <f t="shared" si="241"/>
        <v>0</v>
      </c>
      <c r="J258" s="47">
        <f t="shared" si="241"/>
        <v>0</v>
      </c>
      <c r="K258" s="47">
        <f t="shared" si="241"/>
        <v>0</v>
      </c>
      <c r="L258" s="47">
        <f t="shared" si="241"/>
        <v>0</v>
      </c>
      <c r="M258" s="47">
        <f t="shared" si="241"/>
        <v>0</v>
      </c>
      <c r="N258" s="47">
        <f t="shared" si="241"/>
        <v>0</v>
      </c>
      <c r="O258" s="47">
        <f t="shared" si="241"/>
        <v>0</v>
      </c>
      <c r="P258" s="47">
        <f t="shared" si="241"/>
        <v>0</v>
      </c>
      <c r="Q258" s="47">
        <f t="shared" si="241"/>
        <v>0</v>
      </c>
    </row>
    <row r="259" spans="1:17" ht="18.75" customHeight="1">
      <c r="A259" s="605">
        <v>19</v>
      </c>
      <c r="B259" s="58" t="s">
        <v>32</v>
      </c>
      <c r="C259" s="58" t="str">
        <f t="shared" ref="C259:Q259" si="242">IF(C7=$W$33,"O",IF(C7=$X$33,"O",IF(C7=$Y$33,"O","X")))</f>
        <v>O</v>
      </c>
      <c r="D259" s="58" t="str">
        <f t="shared" si="242"/>
        <v>O</v>
      </c>
      <c r="E259" s="58" t="str">
        <f t="shared" si="242"/>
        <v>O</v>
      </c>
      <c r="F259" s="58" t="str">
        <f t="shared" si="242"/>
        <v>O</v>
      </c>
      <c r="G259" s="58" t="str">
        <f t="shared" si="242"/>
        <v>O</v>
      </c>
      <c r="H259" s="58" t="str">
        <f t="shared" si="242"/>
        <v>O</v>
      </c>
      <c r="I259" s="58" t="str">
        <f t="shared" si="242"/>
        <v>O</v>
      </c>
      <c r="J259" s="58" t="str">
        <f t="shared" si="242"/>
        <v>O</v>
      </c>
      <c r="K259" s="58" t="str">
        <f t="shared" si="242"/>
        <v>O</v>
      </c>
      <c r="L259" s="58" t="str">
        <f t="shared" si="242"/>
        <v>O</v>
      </c>
      <c r="M259" s="58" t="str">
        <f t="shared" si="242"/>
        <v>O</v>
      </c>
      <c r="N259" s="58" t="str">
        <f t="shared" si="242"/>
        <v>O</v>
      </c>
      <c r="O259" s="58" t="str">
        <f t="shared" si="242"/>
        <v>O</v>
      </c>
      <c r="P259" s="58" t="str">
        <f t="shared" si="242"/>
        <v>O</v>
      </c>
      <c r="Q259" s="58" t="str">
        <f t="shared" si="242"/>
        <v>O</v>
      </c>
    </row>
    <row r="260" spans="1:17" ht="18.75" customHeight="1">
      <c r="A260" s="606"/>
      <c r="B260" s="58" t="s">
        <v>33</v>
      </c>
      <c r="C260" s="58" t="str">
        <f t="shared" ref="C260:Q260" si="243">IF(C8=$W$33,"O",IF(C8=$X$33,"O",IF(C8=$Y$33,"O","X")))</f>
        <v>O</v>
      </c>
      <c r="D260" s="58" t="str">
        <f t="shared" si="243"/>
        <v>O</v>
      </c>
      <c r="E260" s="58" t="str">
        <f t="shared" si="243"/>
        <v>O</v>
      </c>
      <c r="F260" s="58" t="str">
        <f t="shared" si="243"/>
        <v>O</v>
      </c>
      <c r="G260" s="58" t="str">
        <f t="shared" si="243"/>
        <v>O</v>
      </c>
      <c r="H260" s="58" t="str">
        <f t="shared" si="243"/>
        <v>O</v>
      </c>
      <c r="I260" s="58" t="str">
        <f t="shared" si="243"/>
        <v>O</v>
      </c>
      <c r="J260" s="58" t="str">
        <f t="shared" si="243"/>
        <v>O</v>
      </c>
      <c r="K260" s="58" t="str">
        <f t="shared" si="243"/>
        <v>O</v>
      </c>
      <c r="L260" s="58" t="str">
        <f t="shared" si="243"/>
        <v>O</v>
      </c>
      <c r="M260" s="58" t="str">
        <f t="shared" si="243"/>
        <v>O</v>
      </c>
      <c r="N260" s="58" t="str">
        <f t="shared" si="243"/>
        <v>O</v>
      </c>
      <c r="O260" s="58" t="str">
        <f t="shared" si="243"/>
        <v>O</v>
      </c>
      <c r="P260" s="58" t="str">
        <f t="shared" si="243"/>
        <v>O</v>
      </c>
      <c r="Q260" s="58" t="str">
        <f t="shared" si="243"/>
        <v>O</v>
      </c>
    </row>
    <row r="261" spans="1:17" ht="18.75" customHeight="1">
      <c r="A261" s="606"/>
      <c r="B261" s="58" t="s">
        <v>34</v>
      </c>
      <c r="C261" s="58" t="str">
        <f t="shared" ref="C261:Q261" si="244">IF(C9=$W$33,"O",IF(C9=$X$33,"O",IF(C9=$Y$33,"O","X")))</f>
        <v>X</v>
      </c>
      <c r="D261" s="58" t="str">
        <f t="shared" si="244"/>
        <v>X</v>
      </c>
      <c r="E261" s="58" t="str">
        <f t="shared" si="244"/>
        <v>X</v>
      </c>
      <c r="F261" s="58" t="str">
        <f t="shared" si="244"/>
        <v>X</v>
      </c>
      <c r="G261" s="58" t="str">
        <f t="shared" si="244"/>
        <v>X</v>
      </c>
      <c r="H261" s="58" t="str">
        <f t="shared" si="244"/>
        <v>X</v>
      </c>
      <c r="I261" s="58" t="str">
        <f t="shared" si="244"/>
        <v>X</v>
      </c>
      <c r="J261" s="58" t="str">
        <f t="shared" si="244"/>
        <v>X</v>
      </c>
      <c r="K261" s="58" t="str">
        <f t="shared" si="244"/>
        <v>X</v>
      </c>
      <c r="L261" s="58" t="str">
        <f t="shared" si="244"/>
        <v>X</v>
      </c>
      <c r="M261" s="58" t="str">
        <f t="shared" si="244"/>
        <v>X</v>
      </c>
      <c r="N261" s="58" t="str">
        <f t="shared" si="244"/>
        <v>X</v>
      </c>
      <c r="O261" s="58" t="str">
        <f t="shared" si="244"/>
        <v>X</v>
      </c>
      <c r="P261" s="58" t="str">
        <f t="shared" si="244"/>
        <v>X</v>
      </c>
      <c r="Q261" s="58" t="str">
        <f t="shared" si="244"/>
        <v>X</v>
      </c>
    </row>
    <row r="262" spans="1:17" ht="18.75" customHeight="1">
      <c r="A262" s="606"/>
      <c r="B262" s="58" t="s">
        <v>35</v>
      </c>
      <c r="C262" s="58" t="str">
        <f t="shared" ref="C262:Q262" si="245">IF(C10=$W$33,"O",IF(C10=$X$33,"O",IF(C10=$Y$33,"O","X")))</f>
        <v>X</v>
      </c>
      <c r="D262" s="58" t="str">
        <f t="shared" si="245"/>
        <v>X</v>
      </c>
      <c r="E262" s="58" t="str">
        <f t="shared" si="245"/>
        <v>X</v>
      </c>
      <c r="F262" s="58" t="str">
        <f t="shared" si="245"/>
        <v>X</v>
      </c>
      <c r="G262" s="58" t="str">
        <f t="shared" si="245"/>
        <v>X</v>
      </c>
      <c r="H262" s="58" t="str">
        <f t="shared" si="245"/>
        <v>X</v>
      </c>
      <c r="I262" s="58" t="str">
        <f t="shared" si="245"/>
        <v>X</v>
      </c>
      <c r="J262" s="58" t="str">
        <f t="shared" si="245"/>
        <v>X</v>
      </c>
      <c r="K262" s="58" t="str">
        <f t="shared" si="245"/>
        <v>X</v>
      </c>
      <c r="L262" s="58" t="str">
        <f t="shared" si="245"/>
        <v>X</v>
      </c>
      <c r="M262" s="58" t="str">
        <f t="shared" si="245"/>
        <v>X</v>
      </c>
      <c r="N262" s="58" t="str">
        <f t="shared" si="245"/>
        <v>X</v>
      </c>
      <c r="O262" s="58" t="str">
        <f t="shared" si="245"/>
        <v>X</v>
      </c>
      <c r="P262" s="58" t="str">
        <f t="shared" si="245"/>
        <v>X</v>
      </c>
      <c r="Q262" s="58" t="str">
        <f t="shared" si="245"/>
        <v>X</v>
      </c>
    </row>
    <row r="263" spans="1:17" ht="18.75" customHeight="1">
      <c r="A263" s="606"/>
      <c r="B263" s="58" t="s">
        <v>36</v>
      </c>
      <c r="C263" s="58" t="str">
        <f t="shared" ref="C263:Q263" si="246">IF(C11=$W$33,"O",IF(C11=$X$33,"O",IF(C11=$Y$33,"O","X")))</f>
        <v>X</v>
      </c>
      <c r="D263" s="58" t="str">
        <f t="shared" si="246"/>
        <v>X</v>
      </c>
      <c r="E263" s="58" t="str">
        <f t="shared" si="246"/>
        <v>X</v>
      </c>
      <c r="F263" s="58" t="str">
        <f t="shared" si="246"/>
        <v>X</v>
      </c>
      <c r="G263" s="58" t="str">
        <f t="shared" si="246"/>
        <v>X</v>
      </c>
      <c r="H263" s="58" t="str">
        <f t="shared" si="246"/>
        <v>X</v>
      </c>
      <c r="I263" s="58" t="str">
        <f t="shared" si="246"/>
        <v>X</v>
      </c>
      <c r="J263" s="58" t="str">
        <f t="shared" si="246"/>
        <v>X</v>
      </c>
      <c r="K263" s="58" t="str">
        <f t="shared" si="246"/>
        <v>X</v>
      </c>
      <c r="L263" s="58" t="str">
        <f t="shared" si="246"/>
        <v>X</v>
      </c>
      <c r="M263" s="58" t="str">
        <f t="shared" si="246"/>
        <v>X</v>
      </c>
      <c r="N263" s="58" t="str">
        <f t="shared" si="246"/>
        <v>X</v>
      </c>
      <c r="O263" s="58" t="str">
        <f t="shared" si="246"/>
        <v>X</v>
      </c>
      <c r="P263" s="58" t="str">
        <f t="shared" si="246"/>
        <v>X</v>
      </c>
      <c r="Q263" s="58" t="str">
        <f t="shared" si="246"/>
        <v>X</v>
      </c>
    </row>
    <row r="264" spans="1:17" ht="18.75" customHeight="1">
      <c r="A264" s="606"/>
      <c r="B264" s="58" t="s">
        <v>21</v>
      </c>
      <c r="C264" s="58" t="str">
        <f t="shared" ref="C264:Q264" si="247">IF(C12=$W$33,"O",IF(C12=$X$33,"O",IF(C12=$Y$33,"O","X")))</f>
        <v>X</v>
      </c>
      <c r="D264" s="58" t="str">
        <f t="shared" si="247"/>
        <v>X</v>
      </c>
      <c r="E264" s="58" t="str">
        <f t="shared" si="247"/>
        <v>X</v>
      </c>
      <c r="F264" s="58" t="str">
        <f t="shared" si="247"/>
        <v>X</v>
      </c>
      <c r="G264" s="58" t="str">
        <f t="shared" si="247"/>
        <v>X</v>
      </c>
      <c r="H264" s="58" t="str">
        <f t="shared" si="247"/>
        <v>X</v>
      </c>
      <c r="I264" s="58" t="str">
        <f t="shared" si="247"/>
        <v>X</v>
      </c>
      <c r="J264" s="58" t="str">
        <f t="shared" si="247"/>
        <v>X</v>
      </c>
      <c r="K264" s="58" t="str">
        <f t="shared" si="247"/>
        <v>X</v>
      </c>
      <c r="L264" s="58" t="str">
        <f t="shared" si="247"/>
        <v>X</v>
      </c>
      <c r="M264" s="58" t="str">
        <f t="shared" si="247"/>
        <v>X</v>
      </c>
      <c r="N264" s="58" t="str">
        <f t="shared" si="247"/>
        <v>X</v>
      </c>
      <c r="O264" s="58" t="str">
        <f t="shared" si="247"/>
        <v>X</v>
      </c>
      <c r="P264" s="58" t="str">
        <f t="shared" si="247"/>
        <v>X</v>
      </c>
      <c r="Q264" s="58" t="str">
        <f t="shared" si="247"/>
        <v>X</v>
      </c>
    </row>
    <row r="265" spans="1:17" ht="18.75" customHeight="1">
      <c r="A265" s="607"/>
      <c r="B265" s="30" t="s">
        <v>46</v>
      </c>
      <c r="C265" s="47">
        <f>COUNTIF(C259:C264,"O")</f>
        <v>2</v>
      </c>
      <c r="D265" s="47">
        <f t="shared" ref="D265:Q265" si="248">COUNTIF(D259:D264,"O")</f>
        <v>2</v>
      </c>
      <c r="E265" s="47">
        <f t="shared" si="248"/>
        <v>2</v>
      </c>
      <c r="F265" s="47">
        <f t="shared" si="248"/>
        <v>2</v>
      </c>
      <c r="G265" s="47">
        <f t="shared" si="248"/>
        <v>2</v>
      </c>
      <c r="H265" s="47">
        <f t="shared" si="248"/>
        <v>2</v>
      </c>
      <c r="I265" s="47">
        <f t="shared" si="248"/>
        <v>2</v>
      </c>
      <c r="J265" s="47">
        <f t="shared" si="248"/>
        <v>2</v>
      </c>
      <c r="K265" s="47">
        <f t="shared" si="248"/>
        <v>2</v>
      </c>
      <c r="L265" s="47">
        <f t="shared" si="248"/>
        <v>2</v>
      </c>
      <c r="M265" s="47">
        <f t="shared" si="248"/>
        <v>2</v>
      </c>
      <c r="N265" s="47">
        <f t="shared" si="248"/>
        <v>2</v>
      </c>
      <c r="O265" s="47">
        <f t="shared" si="248"/>
        <v>2</v>
      </c>
      <c r="P265" s="47">
        <f t="shared" si="248"/>
        <v>2</v>
      </c>
      <c r="Q265" s="47">
        <f t="shared" si="248"/>
        <v>2</v>
      </c>
    </row>
    <row r="266" spans="1:17" ht="18.75" customHeight="1">
      <c r="A266" s="605">
        <v>20</v>
      </c>
      <c r="B266" s="58" t="s">
        <v>32</v>
      </c>
      <c r="C266" s="58" t="str">
        <f t="shared" ref="C266:Q266" si="249">IF(C7=$W$34,"O",IF(C7=$X$34,"O",IF(C7=$Y$34,"O",IF(C7=$Z$34,"O","X"))))</f>
        <v>X</v>
      </c>
      <c r="D266" s="58" t="str">
        <f t="shared" si="249"/>
        <v>X</v>
      </c>
      <c r="E266" s="58" t="str">
        <f t="shared" si="249"/>
        <v>X</v>
      </c>
      <c r="F266" s="58" t="str">
        <f t="shared" si="249"/>
        <v>X</v>
      </c>
      <c r="G266" s="58" t="str">
        <f t="shared" si="249"/>
        <v>X</v>
      </c>
      <c r="H266" s="58" t="str">
        <f t="shared" si="249"/>
        <v>X</v>
      </c>
      <c r="I266" s="58" t="str">
        <f t="shared" si="249"/>
        <v>X</v>
      </c>
      <c r="J266" s="58" t="str">
        <f t="shared" si="249"/>
        <v>X</v>
      </c>
      <c r="K266" s="58" t="str">
        <f t="shared" si="249"/>
        <v>X</v>
      </c>
      <c r="L266" s="58" t="str">
        <f t="shared" si="249"/>
        <v>X</v>
      </c>
      <c r="M266" s="58" t="str">
        <f t="shared" si="249"/>
        <v>X</v>
      </c>
      <c r="N266" s="58" t="str">
        <f t="shared" si="249"/>
        <v>X</v>
      </c>
      <c r="O266" s="58" t="str">
        <f t="shared" si="249"/>
        <v>X</v>
      </c>
      <c r="P266" s="58" t="str">
        <f t="shared" si="249"/>
        <v>X</v>
      </c>
      <c r="Q266" s="58" t="str">
        <f t="shared" si="249"/>
        <v>X</v>
      </c>
    </row>
    <row r="267" spans="1:17" ht="18.75" customHeight="1">
      <c r="A267" s="606"/>
      <c r="B267" s="58" t="s">
        <v>33</v>
      </c>
      <c r="C267" s="58" t="str">
        <f t="shared" ref="C267:Q267" si="250">IF(C8=$W$34,"O",IF(C8=$X$34,"O",IF(C8=$Y$34,"O",IF(C8=$Z$34,"O","X"))))</f>
        <v>X</v>
      </c>
      <c r="D267" s="58" t="str">
        <f t="shared" si="250"/>
        <v>X</v>
      </c>
      <c r="E267" s="58" t="str">
        <f t="shared" si="250"/>
        <v>X</v>
      </c>
      <c r="F267" s="58" t="str">
        <f t="shared" si="250"/>
        <v>X</v>
      </c>
      <c r="G267" s="58" t="str">
        <f t="shared" si="250"/>
        <v>X</v>
      </c>
      <c r="H267" s="58" t="str">
        <f t="shared" si="250"/>
        <v>X</v>
      </c>
      <c r="I267" s="58" t="str">
        <f t="shared" si="250"/>
        <v>X</v>
      </c>
      <c r="J267" s="58" t="str">
        <f t="shared" si="250"/>
        <v>X</v>
      </c>
      <c r="K267" s="58" t="str">
        <f t="shared" si="250"/>
        <v>X</v>
      </c>
      <c r="L267" s="58" t="str">
        <f t="shared" si="250"/>
        <v>X</v>
      </c>
      <c r="M267" s="58" t="str">
        <f t="shared" si="250"/>
        <v>X</v>
      </c>
      <c r="N267" s="58" t="str">
        <f t="shared" si="250"/>
        <v>X</v>
      </c>
      <c r="O267" s="58" t="str">
        <f t="shared" si="250"/>
        <v>X</v>
      </c>
      <c r="P267" s="58" t="str">
        <f t="shared" si="250"/>
        <v>X</v>
      </c>
      <c r="Q267" s="58" t="str">
        <f t="shared" si="250"/>
        <v>X</v>
      </c>
    </row>
    <row r="268" spans="1:17" ht="18.75" customHeight="1">
      <c r="A268" s="606"/>
      <c r="B268" s="58" t="s">
        <v>34</v>
      </c>
      <c r="C268" s="58" t="str">
        <f t="shared" ref="C268:Q268" si="251">IF(C9=$W$34,"O",IF(C9=$X$34,"O",IF(C9=$Y$34,"O",IF(C9=$Z$34,"O","X"))))</f>
        <v>X</v>
      </c>
      <c r="D268" s="58" t="str">
        <f t="shared" si="251"/>
        <v>X</v>
      </c>
      <c r="E268" s="58" t="str">
        <f t="shared" si="251"/>
        <v>X</v>
      </c>
      <c r="F268" s="58" t="str">
        <f t="shared" si="251"/>
        <v>X</v>
      </c>
      <c r="G268" s="58" t="str">
        <f t="shared" si="251"/>
        <v>X</v>
      </c>
      <c r="H268" s="58" t="str">
        <f t="shared" si="251"/>
        <v>X</v>
      </c>
      <c r="I268" s="58" t="str">
        <f t="shared" si="251"/>
        <v>X</v>
      </c>
      <c r="J268" s="58" t="str">
        <f t="shared" si="251"/>
        <v>X</v>
      </c>
      <c r="K268" s="58" t="str">
        <f t="shared" si="251"/>
        <v>X</v>
      </c>
      <c r="L268" s="58" t="str">
        <f t="shared" si="251"/>
        <v>X</v>
      </c>
      <c r="M268" s="58" t="str">
        <f t="shared" si="251"/>
        <v>X</v>
      </c>
      <c r="N268" s="58" t="str">
        <f t="shared" si="251"/>
        <v>X</v>
      </c>
      <c r="O268" s="58" t="str">
        <f t="shared" si="251"/>
        <v>X</v>
      </c>
      <c r="P268" s="58" t="str">
        <f t="shared" si="251"/>
        <v>X</v>
      </c>
      <c r="Q268" s="58" t="str">
        <f t="shared" si="251"/>
        <v>X</v>
      </c>
    </row>
    <row r="269" spans="1:17" ht="18.75" customHeight="1">
      <c r="A269" s="606"/>
      <c r="B269" s="58" t="s">
        <v>35</v>
      </c>
      <c r="C269" s="58" t="str">
        <f t="shared" ref="C269:Q269" si="252">IF(C10=$W$34,"O",IF(C10=$X$34,"O",IF(C10=$Y$34,"O",IF(C10=$Z$34,"O","X"))))</f>
        <v>X</v>
      </c>
      <c r="D269" s="58" t="str">
        <f t="shared" si="252"/>
        <v>X</v>
      </c>
      <c r="E269" s="58" t="str">
        <f t="shared" si="252"/>
        <v>X</v>
      </c>
      <c r="F269" s="58" t="str">
        <f t="shared" si="252"/>
        <v>X</v>
      </c>
      <c r="G269" s="58" t="str">
        <f t="shared" si="252"/>
        <v>X</v>
      </c>
      <c r="H269" s="58" t="str">
        <f t="shared" si="252"/>
        <v>X</v>
      </c>
      <c r="I269" s="58" t="str">
        <f t="shared" si="252"/>
        <v>X</v>
      </c>
      <c r="J269" s="58" t="str">
        <f t="shared" si="252"/>
        <v>X</v>
      </c>
      <c r="K269" s="58" t="str">
        <f t="shared" si="252"/>
        <v>X</v>
      </c>
      <c r="L269" s="58" t="str">
        <f t="shared" si="252"/>
        <v>X</v>
      </c>
      <c r="M269" s="58" t="str">
        <f t="shared" si="252"/>
        <v>X</v>
      </c>
      <c r="N269" s="58" t="str">
        <f t="shared" si="252"/>
        <v>X</v>
      </c>
      <c r="O269" s="58" t="str">
        <f t="shared" si="252"/>
        <v>X</v>
      </c>
      <c r="P269" s="58" t="str">
        <f t="shared" si="252"/>
        <v>X</v>
      </c>
      <c r="Q269" s="58" t="str">
        <f t="shared" si="252"/>
        <v>X</v>
      </c>
    </row>
    <row r="270" spans="1:17" ht="18.75" customHeight="1">
      <c r="A270" s="606"/>
      <c r="B270" s="58" t="s">
        <v>36</v>
      </c>
      <c r="C270" s="58" t="str">
        <f t="shared" ref="C270:Q270" si="253">IF(C11=$W$34,"O",IF(C11=$X$34,"O",IF(C11=$Y$34,"O",IF(C11=$Z$34,"O","X"))))</f>
        <v>X</v>
      </c>
      <c r="D270" s="58" t="str">
        <f t="shared" si="253"/>
        <v>X</v>
      </c>
      <c r="E270" s="58" t="str">
        <f t="shared" si="253"/>
        <v>X</v>
      </c>
      <c r="F270" s="58" t="str">
        <f t="shared" si="253"/>
        <v>X</v>
      </c>
      <c r="G270" s="58" t="str">
        <f t="shared" si="253"/>
        <v>X</v>
      </c>
      <c r="H270" s="58" t="str">
        <f t="shared" si="253"/>
        <v>X</v>
      </c>
      <c r="I270" s="58" t="str">
        <f t="shared" si="253"/>
        <v>X</v>
      </c>
      <c r="J270" s="58" t="str">
        <f t="shared" si="253"/>
        <v>X</v>
      </c>
      <c r="K270" s="58" t="str">
        <f t="shared" si="253"/>
        <v>X</v>
      </c>
      <c r="L270" s="58" t="str">
        <f t="shared" si="253"/>
        <v>X</v>
      </c>
      <c r="M270" s="58" t="str">
        <f t="shared" si="253"/>
        <v>X</v>
      </c>
      <c r="N270" s="58" t="str">
        <f t="shared" si="253"/>
        <v>X</v>
      </c>
      <c r="O270" s="58" t="str">
        <f t="shared" si="253"/>
        <v>X</v>
      </c>
      <c r="P270" s="58" t="str">
        <f t="shared" si="253"/>
        <v>X</v>
      </c>
      <c r="Q270" s="58" t="str">
        <f t="shared" si="253"/>
        <v>X</v>
      </c>
    </row>
    <row r="271" spans="1:17" ht="18.75" customHeight="1">
      <c r="A271" s="606"/>
      <c r="B271" s="58" t="s">
        <v>21</v>
      </c>
      <c r="C271" s="58" t="str">
        <f t="shared" ref="C271:Q271" si="254">IF(C12=$W$34,"O",IF(C12=$X$34,"O",IF(C12=$Y$34,"O",IF(C12=$Z$34,"O","X"))))</f>
        <v>X</v>
      </c>
      <c r="D271" s="58" t="str">
        <f t="shared" si="254"/>
        <v>X</v>
      </c>
      <c r="E271" s="58" t="str">
        <f t="shared" si="254"/>
        <v>X</v>
      </c>
      <c r="F271" s="58" t="str">
        <f t="shared" si="254"/>
        <v>X</v>
      </c>
      <c r="G271" s="58" t="str">
        <f t="shared" si="254"/>
        <v>X</v>
      </c>
      <c r="H271" s="58" t="str">
        <f t="shared" si="254"/>
        <v>X</v>
      </c>
      <c r="I271" s="58" t="str">
        <f t="shared" si="254"/>
        <v>X</v>
      </c>
      <c r="J271" s="58" t="str">
        <f t="shared" si="254"/>
        <v>X</v>
      </c>
      <c r="K271" s="58" t="str">
        <f t="shared" si="254"/>
        <v>X</v>
      </c>
      <c r="L271" s="58" t="str">
        <f t="shared" si="254"/>
        <v>X</v>
      </c>
      <c r="M271" s="58" t="str">
        <f t="shared" si="254"/>
        <v>X</v>
      </c>
      <c r="N271" s="58" t="str">
        <f t="shared" si="254"/>
        <v>X</v>
      </c>
      <c r="O271" s="58" t="str">
        <f t="shared" si="254"/>
        <v>X</v>
      </c>
      <c r="P271" s="58" t="str">
        <f t="shared" si="254"/>
        <v>X</v>
      </c>
      <c r="Q271" s="58" t="str">
        <f t="shared" si="254"/>
        <v>X</v>
      </c>
    </row>
    <row r="272" spans="1:17" ht="18.75" customHeight="1">
      <c r="A272" s="607"/>
      <c r="B272" s="30" t="s">
        <v>46</v>
      </c>
      <c r="C272" s="47">
        <f>COUNTIF(C266:C271,"O")</f>
        <v>0</v>
      </c>
      <c r="D272" s="47">
        <f t="shared" ref="D272:Q272" si="255">COUNTIF(D266:D271,"O")</f>
        <v>0</v>
      </c>
      <c r="E272" s="47">
        <f t="shared" si="255"/>
        <v>0</v>
      </c>
      <c r="F272" s="47">
        <f t="shared" si="255"/>
        <v>0</v>
      </c>
      <c r="G272" s="47">
        <f t="shared" si="255"/>
        <v>0</v>
      </c>
      <c r="H272" s="47">
        <f t="shared" si="255"/>
        <v>0</v>
      </c>
      <c r="I272" s="47">
        <f t="shared" si="255"/>
        <v>0</v>
      </c>
      <c r="J272" s="47">
        <f t="shared" si="255"/>
        <v>0</v>
      </c>
      <c r="K272" s="47">
        <f t="shared" si="255"/>
        <v>0</v>
      </c>
      <c r="L272" s="47">
        <f t="shared" si="255"/>
        <v>0</v>
      </c>
      <c r="M272" s="47">
        <f t="shared" si="255"/>
        <v>0</v>
      </c>
      <c r="N272" s="47">
        <f t="shared" si="255"/>
        <v>0</v>
      </c>
      <c r="O272" s="47">
        <f t="shared" si="255"/>
        <v>0</v>
      </c>
      <c r="P272" s="47">
        <f t="shared" si="255"/>
        <v>0</v>
      </c>
      <c r="Q272" s="47">
        <f t="shared" si="255"/>
        <v>0</v>
      </c>
    </row>
    <row r="273" spans="1:17" ht="18.75" customHeight="1">
      <c r="A273" s="605">
        <v>21</v>
      </c>
      <c r="B273" s="58" t="s">
        <v>32</v>
      </c>
      <c r="C273" s="58" t="str">
        <f t="shared" ref="C273:Q273" si="256">IF(C7=$W$35,"O",IF(C7=$X$35,"O","X"))</f>
        <v>X</v>
      </c>
      <c r="D273" s="58" t="str">
        <f t="shared" si="256"/>
        <v>X</v>
      </c>
      <c r="E273" s="58" t="str">
        <f t="shared" si="256"/>
        <v>X</v>
      </c>
      <c r="F273" s="58" t="str">
        <f t="shared" si="256"/>
        <v>X</v>
      </c>
      <c r="G273" s="58" t="str">
        <f t="shared" si="256"/>
        <v>X</v>
      </c>
      <c r="H273" s="58" t="str">
        <f t="shared" si="256"/>
        <v>X</v>
      </c>
      <c r="I273" s="58" t="str">
        <f t="shared" si="256"/>
        <v>X</v>
      </c>
      <c r="J273" s="58" t="str">
        <f t="shared" si="256"/>
        <v>X</v>
      </c>
      <c r="K273" s="58" t="str">
        <f t="shared" si="256"/>
        <v>X</v>
      </c>
      <c r="L273" s="58" t="str">
        <f t="shared" si="256"/>
        <v>X</v>
      </c>
      <c r="M273" s="58" t="str">
        <f t="shared" si="256"/>
        <v>X</v>
      </c>
      <c r="N273" s="58" t="str">
        <f t="shared" si="256"/>
        <v>X</v>
      </c>
      <c r="O273" s="58" t="str">
        <f t="shared" si="256"/>
        <v>X</v>
      </c>
      <c r="P273" s="58" t="str">
        <f t="shared" si="256"/>
        <v>X</v>
      </c>
      <c r="Q273" s="58" t="str">
        <f t="shared" si="256"/>
        <v>X</v>
      </c>
    </row>
    <row r="274" spans="1:17" ht="18.75" customHeight="1">
      <c r="A274" s="606"/>
      <c r="B274" s="58" t="s">
        <v>33</v>
      </c>
      <c r="C274" s="58" t="str">
        <f t="shared" ref="C274:Q274" si="257">IF(C8=$W$35,"O",IF(C8=$X$35,"O","X"))</f>
        <v>X</v>
      </c>
      <c r="D274" s="58" t="str">
        <f t="shared" si="257"/>
        <v>X</v>
      </c>
      <c r="E274" s="58" t="str">
        <f t="shared" si="257"/>
        <v>X</v>
      </c>
      <c r="F274" s="58" t="str">
        <f t="shared" si="257"/>
        <v>X</v>
      </c>
      <c r="G274" s="58" t="str">
        <f t="shared" si="257"/>
        <v>X</v>
      </c>
      <c r="H274" s="58" t="str">
        <f t="shared" si="257"/>
        <v>X</v>
      </c>
      <c r="I274" s="58" t="str">
        <f t="shared" si="257"/>
        <v>X</v>
      </c>
      <c r="J274" s="58" t="str">
        <f t="shared" si="257"/>
        <v>X</v>
      </c>
      <c r="K274" s="58" t="str">
        <f t="shared" si="257"/>
        <v>X</v>
      </c>
      <c r="L274" s="58" t="str">
        <f t="shared" si="257"/>
        <v>X</v>
      </c>
      <c r="M274" s="58" t="str">
        <f t="shared" si="257"/>
        <v>X</v>
      </c>
      <c r="N274" s="58" t="str">
        <f t="shared" si="257"/>
        <v>X</v>
      </c>
      <c r="O274" s="58" t="str">
        <f t="shared" si="257"/>
        <v>X</v>
      </c>
      <c r="P274" s="58" t="str">
        <f t="shared" si="257"/>
        <v>X</v>
      </c>
      <c r="Q274" s="58" t="str">
        <f t="shared" si="257"/>
        <v>X</v>
      </c>
    </row>
    <row r="275" spans="1:17" ht="18.75" customHeight="1">
      <c r="A275" s="606"/>
      <c r="B275" s="58" t="s">
        <v>34</v>
      </c>
      <c r="C275" s="58" t="str">
        <f t="shared" ref="C275:Q275" si="258">IF(C9=$W$35,"O",IF(C9=$X$35,"O","X"))</f>
        <v>X</v>
      </c>
      <c r="D275" s="58" t="str">
        <f t="shared" si="258"/>
        <v>X</v>
      </c>
      <c r="E275" s="58" t="str">
        <f t="shared" si="258"/>
        <v>X</v>
      </c>
      <c r="F275" s="58" t="str">
        <f t="shared" si="258"/>
        <v>X</v>
      </c>
      <c r="G275" s="58" t="str">
        <f t="shared" si="258"/>
        <v>X</v>
      </c>
      <c r="H275" s="58" t="str">
        <f t="shared" si="258"/>
        <v>X</v>
      </c>
      <c r="I275" s="58" t="str">
        <f t="shared" si="258"/>
        <v>X</v>
      </c>
      <c r="J275" s="58" t="str">
        <f t="shared" si="258"/>
        <v>X</v>
      </c>
      <c r="K275" s="58" t="str">
        <f t="shared" si="258"/>
        <v>X</v>
      </c>
      <c r="L275" s="58" t="str">
        <f t="shared" si="258"/>
        <v>X</v>
      </c>
      <c r="M275" s="58" t="str">
        <f t="shared" si="258"/>
        <v>X</v>
      </c>
      <c r="N275" s="58" t="str">
        <f t="shared" si="258"/>
        <v>X</v>
      </c>
      <c r="O275" s="58" t="str">
        <f t="shared" si="258"/>
        <v>X</v>
      </c>
      <c r="P275" s="58" t="str">
        <f t="shared" si="258"/>
        <v>X</v>
      </c>
      <c r="Q275" s="58" t="str">
        <f t="shared" si="258"/>
        <v>X</v>
      </c>
    </row>
    <row r="276" spans="1:17" ht="18.75" customHeight="1">
      <c r="A276" s="606"/>
      <c r="B276" s="58" t="s">
        <v>35</v>
      </c>
      <c r="C276" s="58" t="str">
        <f t="shared" ref="C276:Q276" si="259">IF(C10=$W$35,"O",IF(C10=$X$35,"O","X"))</f>
        <v>O</v>
      </c>
      <c r="D276" s="58" t="str">
        <f t="shared" si="259"/>
        <v>O</v>
      </c>
      <c r="E276" s="58" t="str">
        <f t="shared" si="259"/>
        <v>O</v>
      </c>
      <c r="F276" s="58" t="str">
        <f t="shared" si="259"/>
        <v>O</v>
      </c>
      <c r="G276" s="58" t="str">
        <f t="shared" si="259"/>
        <v>O</v>
      </c>
      <c r="H276" s="58" t="str">
        <f t="shared" si="259"/>
        <v>O</v>
      </c>
      <c r="I276" s="58" t="str">
        <f t="shared" si="259"/>
        <v>O</v>
      </c>
      <c r="J276" s="58" t="str">
        <f t="shared" si="259"/>
        <v>O</v>
      </c>
      <c r="K276" s="58" t="str">
        <f t="shared" si="259"/>
        <v>O</v>
      </c>
      <c r="L276" s="58" t="str">
        <f t="shared" si="259"/>
        <v>O</v>
      </c>
      <c r="M276" s="58" t="str">
        <f t="shared" si="259"/>
        <v>O</v>
      </c>
      <c r="N276" s="58" t="str">
        <f t="shared" si="259"/>
        <v>O</v>
      </c>
      <c r="O276" s="58" t="str">
        <f t="shared" si="259"/>
        <v>O</v>
      </c>
      <c r="P276" s="58" t="str">
        <f t="shared" si="259"/>
        <v>O</v>
      </c>
      <c r="Q276" s="58" t="str">
        <f t="shared" si="259"/>
        <v>O</v>
      </c>
    </row>
    <row r="277" spans="1:17" ht="18.75" customHeight="1">
      <c r="A277" s="606"/>
      <c r="B277" s="58" t="s">
        <v>36</v>
      </c>
      <c r="C277" s="58" t="str">
        <f t="shared" ref="C277:Q277" si="260">IF(C11=$W$35,"O",IF(C11=$X$35,"O","X"))</f>
        <v>X</v>
      </c>
      <c r="D277" s="58" t="str">
        <f t="shared" si="260"/>
        <v>X</v>
      </c>
      <c r="E277" s="58" t="str">
        <f t="shared" si="260"/>
        <v>X</v>
      </c>
      <c r="F277" s="58" t="str">
        <f t="shared" si="260"/>
        <v>X</v>
      </c>
      <c r="G277" s="58" t="str">
        <f t="shared" si="260"/>
        <v>X</v>
      </c>
      <c r="H277" s="58" t="str">
        <f t="shared" si="260"/>
        <v>X</v>
      </c>
      <c r="I277" s="58" t="str">
        <f t="shared" si="260"/>
        <v>X</v>
      </c>
      <c r="J277" s="58" t="str">
        <f t="shared" si="260"/>
        <v>X</v>
      </c>
      <c r="K277" s="58" t="str">
        <f t="shared" si="260"/>
        <v>X</v>
      </c>
      <c r="L277" s="58" t="str">
        <f t="shared" si="260"/>
        <v>X</v>
      </c>
      <c r="M277" s="58" t="str">
        <f t="shared" si="260"/>
        <v>X</v>
      </c>
      <c r="N277" s="58" t="str">
        <f t="shared" si="260"/>
        <v>X</v>
      </c>
      <c r="O277" s="58" t="str">
        <f t="shared" si="260"/>
        <v>X</v>
      </c>
      <c r="P277" s="58" t="str">
        <f t="shared" si="260"/>
        <v>X</v>
      </c>
      <c r="Q277" s="58" t="str">
        <f t="shared" si="260"/>
        <v>X</v>
      </c>
    </row>
    <row r="278" spans="1:17" ht="18.75" customHeight="1">
      <c r="A278" s="606"/>
      <c r="B278" s="58" t="s">
        <v>21</v>
      </c>
      <c r="C278" s="58" t="str">
        <f t="shared" ref="C278:Q278" si="261">IF(C12=$W$35,"O",IF(C12=$X$35,"O","X"))</f>
        <v>X</v>
      </c>
      <c r="D278" s="58" t="str">
        <f t="shared" si="261"/>
        <v>X</v>
      </c>
      <c r="E278" s="58" t="str">
        <f t="shared" si="261"/>
        <v>X</v>
      </c>
      <c r="F278" s="58" t="str">
        <f t="shared" si="261"/>
        <v>X</v>
      </c>
      <c r="G278" s="58" t="str">
        <f t="shared" si="261"/>
        <v>X</v>
      </c>
      <c r="H278" s="58" t="str">
        <f t="shared" si="261"/>
        <v>X</v>
      </c>
      <c r="I278" s="58" t="str">
        <f t="shared" si="261"/>
        <v>X</v>
      </c>
      <c r="J278" s="58" t="str">
        <f t="shared" si="261"/>
        <v>X</v>
      </c>
      <c r="K278" s="58" t="str">
        <f t="shared" si="261"/>
        <v>X</v>
      </c>
      <c r="L278" s="58" t="str">
        <f t="shared" si="261"/>
        <v>X</v>
      </c>
      <c r="M278" s="58" t="str">
        <f t="shared" si="261"/>
        <v>X</v>
      </c>
      <c r="N278" s="58" t="str">
        <f t="shared" si="261"/>
        <v>X</v>
      </c>
      <c r="O278" s="58" t="str">
        <f t="shared" si="261"/>
        <v>X</v>
      </c>
      <c r="P278" s="58" t="str">
        <f t="shared" si="261"/>
        <v>X</v>
      </c>
      <c r="Q278" s="58" t="str">
        <f t="shared" si="261"/>
        <v>X</v>
      </c>
    </row>
    <row r="279" spans="1:17" ht="18.75" customHeight="1">
      <c r="A279" s="607"/>
      <c r="B279" s="30" t="s">
        <v>46</v>
      </c>
      <c r="C279" s="47">
        <f>COUNTIF(C273:C278,"O")</f>
        <v>1</v>
      </c>
      <c r="D279" s="47">
        <f t="shared" ref="D279:Q279" si="262">COUNTIF(D273:D278,"O")</f>
        <v>1</v>
      </c>
      <c r="E279" s="47">
        <f t="shared" si="262"/>
        <v>1</v>
      </c>
      <c r="F279" s="47">
        <f t="shared" si="262"/>
        <v>1</v>
      </c>
      <c r="G279" s="47">
        <f t="shared" si="262"/>
        <v>1</v>
      </c>
      <c r="H279" s="47">
        <f t="shared" si="262"/>
        <v>1</v>
      </c>
      <c r="I279" s="47">
        <f t="shared" si="262"/>
        <v>1</v>
      </c>
      <c r="J279" s="47">
        <f t="shared" si="262"/>
        <v>1</v>
      </c>
      <c r="K279" s="47">
        <f t="shared" si="262"/>
        <v>1</v>
      </c>
      <c r="L279" s="47">
        <f t="shared" si="262"/>
        <v>1</v>
      </c>
      <c r="M279" s="47">
        <f t="shared" si="262"/>
        <v>1</v>
      </c>
      <c r="N279" s="47">
        <f t="shared" si="262"/>
        <v>1</v>
      </c>
      <c r="O279" s="47">
        <f t="shared" si="262"/>
        <v>1</v>
      </c>
      <c r="P279" s="47">
        <f t="shared" si="262"/>
        <v>1</v>
      </c>
      <c r="Q279" s="47">
        <f t="shared" si="262"/>
        <v>1</v>
      </c>
    </row>
    <row r="280" spans="1:17" ht="18.75" customHeight="1">
      <c r="A280" s="605">
        <v>22</v>
      </c>
      <c r="B280" s="58" t="s">
        <v>32</v>
      </c>
      <c r="C280" s="58" t="str">
        <f t="shared" ref="C280:Q280" si="263">IF(C7=$W$37,"O",IF(C7=$X$37,"O",IF(C7=$Y$37,"O",IF(C7=$Z$37,"O","X"))))</f>
        <v>X</v>
      </c>
      <c r="D280" s="58" t="str">
        <f t="shared" si="263"/>
        <v>X</v>
      </c>
      <c r="E280" s="58" t="str">
        <f t="shared" si="263"/>
        <v>X</v>
      </c>
      <c r="F280" s="58" t="str">
        <f t="shared" si="263"/>
        <v>X</v>
      </c>
      <c r="G280" s="58" t="str">
        <f t="shared" si="263"/>
        <v>X</v>
      </c>
      <c r="H280" s="58" t="str">
        <f t="shared" si="263"/>
        <v>X</v>
      </c>
      <c r="I280" s="58" t="str">
        <f t="shared" si="263"/>
        <v>X</v>
      </c>
      <c r="J280" s="58" t="str">
        <f t="shared" si="263"/>
        <v>X</v>
      </c>
      <c r="K280" s="58" t="str">
        <f t="shared" si="263"/>
        <v>X</v>
      </c>
      <c r="L280" s="58" t="str">
        <f t="shared" si="263"/>
        <v>X</v>
      </c>
      <c r="M280" s="58" t="str">
        <f t="shared" si="263"/>
        <v>X</v>
      </c>
      <c r="N280" s="58" t="str">
        <f t="shared" si="263"/>
        <v>X</v>
      </c>
      <c r="O280" s="58" t="str">
        <f t="shared" si="263"/>
        <v>X</v>
      </c>
      <c r="P280" s="58" t="str">
        <f t="shared" si="263"/>
        <v>X</v>
      </c>
      <c r="Q280" s="58" t="str">
        <f t="shared" si="263"/>
        <v>X</v>
      </c>
    </row>
    <row r="281" spans="1:17" ht="18.75" customHeight="1">
      <c r="A281" s="606"/>
      <c r="B281" s="58" t="s">
        <v>33</v>
      </c>
      <c r="C281" s="58" t="str">
        <f t="shared" ref="C281:Q281" si="264">IF(C8=$W$37,"O",IF(C8=$X$37,"O",IF(C8=$Y$37,"O",IF(C8=$Z$37,"O","X"))))</f>
        <v>X</v>
      </c>
      <c r="D281" s="58" t="str">
        <f t="shared" si="264"/>
        <v>X</v>
      </c>
      <c r="E281" s="58" t="str">
        <f t="shared" si="264"/>
        <v>X</v>
      </c>
      <c r="F281" s="58" t="str">
        <f t="shared" si="264"/>
        <v>X</v>
      </c>
      <c r="G281" s="58" t="str">
        <f t="shared" si="264"/>
        <v>X</v>
      </c>
      <c r="H281" s="58" t="str">
        <f t="shared" si="264"/>
        <v>X</v>
      </c>
      <c r="I281" s="58" t="str">
        <f t="shared" si="264"/>
        <v>X</v>
      </c>
      <c r="J281" s="58" t="str">
        <f t="shared" si="264"/>
        <v>X</v>
      </c>
      <c r="K281" s="58" t="str">
        <f t="shared" si="264"/>
        <v>X</v>
      </c>
      <c r="L281" s="58" t="str">
        <f t="shared" si="264"/>
        <v>X</v>
      </c>
      <c r="M281" s="58" t="str">
        <f t="shared" si="264"/>
        <v>X</v>
      </c>
      <c r="N281" s="58" t="str">
        <f t="shared" si="264"/>
        <v>X</v>
      </c>
      <c r="O281" s="58" t="str">
        <f t="shared" si="264"/>
        <v>X</v>
      </c>
      <c r="P281" s="58" t="str">
        <f t="shared" si="264"/>
        <v>X</v>
      </c>
      <c r="Q281" s="58" t="str">
        <f t="shared" si="264"/>
        <v>X</v>
      </c>
    </row>
    <row r="282" spans="1:17" ht="18.75" customHeight="1">
      <c r="A282" s="606"/>
      <c r="B282" s="58" t="s">
        <v>34</v>
      </c>
      <c r="C282" s="58" t="str">
        <f t="shared" ref="C282:Q282" si="265">IF(C9=$W$37,"O",IF(C9=$X$37,"O",IF(C9=$Y$37,"O",IF(C9=$Z$37,"O","X"))))</f>
        <v>X</v>
      </c>
      <c r="D282" s="58" t="str">
        <f t="shared" si="265"/>
        <v>X</v>
      </c>
      <c r="E282" s="58" t="str">
        <f t="shared" si="265"/>
        <v>X</v>
      </c>
      <c r="F282" s="58" t="str">
        <f t="shared" si="265"/>
        <v>X</v>
      </c>
      <c r="G282" s="58" t="str">
        <f t="shared" si="265"/>
        <v>X</v>
      </c>
      <c r="H282" s="58" t="str">
        <f t="shared" si="265"/>
        <v>X</v>
      </c>
      <c r="I282" s="58" t="str">
        <f t="shared" si="265"/>
        <v>X</v>
      </c>
      <c r="J282" s="58" t="str">
        <f t="shared" si="265"/>
        <v>X</v>
      </c>
      <c r="K282" s="58" t="str">
        <f t="shared" si="265"/>
        <v>X</v>
      </c>
      <c r="L282" s="58" t="str">
        <f t="shared" si="265"/>
        <v>X</v>
      </c>
      <c r="M282" s="58" t="str">
        <f t="shared" si="265"/>
        <v>X</v>
      </c>
      <c r="N282" s="58" t="str">
        <f t="shared" si="265"/>
        <v>X</v>
      </c>
      <c r="O282" s="58" t="str">
        <f t="shared" si="265"/>
        <v>X</v>
      </c>
      <c r="P282" s="58" t="str">
        <f t="shared" si="265"/>
        <v>X</v>
      </c>
      <c r="Q282" s="58" t="str">
        <f t="shared" si="265"/>
        <v>X</v>
      </c>
    </row>
    <row r="283" spans="1:17" ht="18.75" customHeight="1">
      <c r="A283" s="606"/>
      <c r="B283" s="58" t="s">
        <v>35</v>
      </c>
      <c r="C283" s="58" t="str">
        <f t="shared" ref="C283:Q283" si="266">IF(C10=$W$37,"O",IF(C10=$X$37,"O",IF(C10=$Y$37,"O",IF(C10=$Z$37,"O","X"))))</f>
        <v>X</v>
      </c>
      <c r="D283" s="58" t="str">
        <f t="shared" si="266"/>
        <v>X</v>
      </c>
      <c r="E283" s="58" t="str">
        <f t="shared" si="266"/>
        <v>X</v>
      </c>
      <c r="F283" s="58" t="str">
        <f t="shared" si="266"/>
        <v>X</v>
      </c>
      <c r="G283" s="58" t="str">
        <f t="shared" si="266"/>
        <v>X</v>
      </c>
      <c r="H283" s="58" t="str">
        <f t="shared" si="266"/>
        <v>X</v>
      </c>
      <c r="I283" s="58" t="str">
        <f t="shared" si="266"/>
        <v>X</v>
      </c>
      <c r="J283" s="58" t="str">
        <f t="shared" si="266"/>
        <v>X</v>
      </c>
      <c r="K283" s="58" t="str">
        <f t="shared" si="266"/>
        <v>X</v>
      </c>
      <c r="L283" s="58" t="str">
        <f t="shared" si="266"/>
        <v>X</v>
      </c>
      <c r="M283" s="58" t="str">
        <f t="shared" si="266"/>
        <v>X</v>
      </c>
      <c r="N283" s="58" t="str">
        <f t="shared" si="266"/>
        <v>X</v>
      </c>
      <c r="O283" s="58" t="str">
        <f t="shared" si="266"/>
        <v>X</v>
      </c>
      <c r="P283" s="58" t="str">
        <f t="shared" si="266"/>
        <v>X</v>
      </c>
      <c r="Q283" s="58" t="str">
        <f t="shared" si="266"/>
        <v>X</v>
      </c>
    </row>
    <row r="284" spans="1:17" ht="18.75" customHeight="1">
      <c r="A284" s="606"/>
      <c r="B284" s="58" t="s">
        <v>36</v>
      </c>
      <c r="C284" s="58" t="str">
        <f t="shared" ref="C284:Q284" si="267">IF(C11=$W$37,"O",IF(C11=$X$37,"O",IF(C11=$Y$37,"O",IF(C11=$Z$37,"O","X"))))</f>
        <v>X</v>
      </c>
      <c r="D284" s="58" t="str">
        <f t="shared" si="267"/>
        <v>X</v>
      </c>
      <c r="E284" s="58" t="str">
        <f t="shared" si="267"/>
        <v>X</v>
      </c>
      <c r="F284" s="58" t="str">
        <f t="shared" si="267"/>
        <v>X</v>
      </c>
      <c r="G284" s="58" t="str">
        <f t="shared" si="267"/>
        <v>X</v>
      </c>
      <c r="H284" s="58" t="str">
        <f t="shared" si="267"/>
        <v>X</v>
      </c>
      <c r="I284" s="58" t="str">
        <f t="shared" si="267"/>
        <v>X</v>
      </c>
      <c r="J284" s="58" t="str">
        <f t="shared" si="267"/>
        <v>X</v>
      </c>
      <c r="K284" s="58" t="str">
        <f t="shared" si="267"/>
        <v>X</v>
      </c>
      <c r="L284" s="58" t="str">
        <f t="shared" si="267"/>
        <v>X</v>
      </c>
      <c r="M284" s="58" t="str">
        <f t="shared" si="267"/>
        <v>X</v>
      </c>
      <c r="N284" s="58" t="str">
        <f t="shared" si="267"/>
        <v>X</v>
      </c>
      <c r="O284" s="58" t="str">
        <f t="shared" si="267"/>
        <v>X</v>
      </c>
      <c r="P284" s="58" t="str">
        <f t="shared" si="267"/>
        <v>X</v>
      </c>
      <c r="Q284" s="58" t="str">
        <f t="shared" si="267"/>
        <v>X</v>
      </c>
    </row>
    <row r="285" spans="1:17" ht="18.75" customHeight="1">
      <c r="A285" s="606"/>
      <c r="B285" s="58" t="s">
        <v>21</v>
      </c>
      <c r="C285" s="58" t="str">
        <f t="shared" ref="C285:Q285" si="268">IF(C12=$W$37,"O",IF(C12=$X$37,"O",IF(C12=$Y$37,"O",IF(C12=$Z$37,"O","X"))))</f>
        <v>X</v>
      </c>
      <c r="D285" s="58" t="str">
        <f t="shared" si="268"/>
        <v>X</v>
      </c>
      <c r="E285" s="58" t="str">
        <f t="shared" si="268"/>
        <v>X</v>
      </c>
      <c r="F285" s="58" t="str">
        <f t="shared" si="268"/>
        <v>X</v>
      </c>
      <c r="G285" s="58" t="str">
        <f t="shared" si="268"/>
        <v>X</v>
      </c>
      <c r="H285" s="58" t="str">
        <f t="shared" si="268"/>
        <v>X</v>
      </c>
      <c r="I285" s="58" t="str">
        <f t="shared" si="268"/>
        <v>X</v>
      </c>
      <c r="J285" s="58" t="str">
        <f t="shared" si="268"/>
        <v>X</v>
      </c>
      <c r="K285" s="58" t="str">
        <f t="shared" si="268"/>
        <v>X</v>
      </c>
      <c r="L285" s="58" t="str">
        <f t="shared" si="268"/>
        <v>X</v>
      </c>
      <c r="M285" s="58" t="str">
        <f t="shared" si="268"/>
        <v>X</v>
      </c>
      <c r="N285" s="58" t="str">
        <f t="shared" si="268"/>
        <v>X</v>
      </c>
      <c r="O285" s="58" t="str">
        <f t="shared" si="268"/>
        <v>X</v>
      </c>
      <c r="P285" s="58" t="str">
        <f t="shared" si="268"/>
        <v>X</v>
      </c>
      <c r="Q285" s="58" t="str">
        <f t="shared" si="268"/>
        <v>X</v>
      </c>
    </row>
    <row r="286" spans="1:17" ht="18.75" customHeight="1">
      <c r="A286" s="607"/>
      <c r="B286" s="30" t="s">
        <v>46</v>
      </c>
      <c r="C286" s="47">
        <f>COUNTIF(C280:C285,"O")</f>
        <v>0</v>
      </c>
      <c r="D286" s="47">
        <f t="shared" ref="D286:Q286" si="269">COUNTIF(D280:D285,"O")</f>
        <v>0</v>
      </c>
      <c r="E286" s="47">
        <f t="shared" si="269"/>
        <v>0</v>
      </c>
      <c r="F286" s="47">
        <f t="shared" si="269"/>
        <v>0</v>
      </c>
      <c r="G286" s="47">
        <f t="shared" si="269"/>
        <v>0</v>
      </c>
      <c r="H286" s="47">
        <f t="shared" si="269"/>
        <v>0</v>
      </c>
      <c r="I286" s="47">
        <f t="shared" si="269"/>
        <v>0</v>
      </c>
      <c r="J286" s="47">
        <f t="shared" si="269"/>
        <v>0</v>
      </c>
      <c r="K286" s="47">
        <f t="shared" si="269"/>
        <v>0</v>
      </c>
      <c r="L286" s="47">
        <f t="shared" si="269"/>
        <v>0</v>
      </c>
      <c r="M286" s="47">
        <f t="shared" si="269"/>
        <v>0</v>
      </c>
      <c r="N286" s="47">
        <f t="shared" si="269"/>
        <v>0</v>
      </c>
      <c r="O286" s="47">
        <f t="shared" si="269"/>
        <v>0</v>
      </c>
      <c r="P286" s="47">
        <f t="shared" si="269"/>
        <v>0</v>
      </c>
      <c r="Q286" s="47">
        <f t="shared" si="269"/>
        <v>0</v>
      </c>
    </row>
    <row r="287" spans="1:17" ht="18.75" customHeight="1">
      <c r="A287" s="605">
        <v>23</v>
      </c>
      <c r="B287" s="58" t="s">
        <v>32</v>
      </c>
      <c r="C287" s="58" t="str">
        <f t="shared" ref="C287:Q287" si="270">IF(C7=$W$38,"O",IF(C7=$X$38,"O",IF(C7=$Y$38,"O",IF(C7=$Z$38,"O","X"))))</f>
        <v>X</v>
      </c>
      <c r="D287" s="58" t="str">
        <f t="shared" si="270"/>
        <v>X</v>
      </c>
      <c r="E287" s="58" t="str">
        <f t="shared" si="270"/>
        <v>X</v>
      </c>
      <c r="F287" s="58" t="str">
        <f t="shared" si="270"/>
        <v>X</v>
      </c>
      <c r="G287" s="58" t="str">
        <f t="shared" si="270"/>
        <v>X</v>
      </c>
      <c r="H287" s="58" t="str">
        <f t="shared" si="270"/>
        <v>X</v>
      </c>
      <c r="I287" s="58" t="str">
        <f t="shared" si="270"/>
        <v>X</v>
      </c>
      <c r="J287" s="58" t="str">
        <f t="shared" si="270"/>
        <v>X</v>
      </c>
      <c r="K287" s="58" t="str">
        <f t="shared" si="270"/>
        <v>X</v>
      </c>
      <c r="L287" s="58" t="str">
        <f t="shared" si="270"/>
        <v>X</v>
      </c>
      <c r="M287" s="58" t="str">
        <f t="shared" si="270"/>
        <v>X</v>
      </c>
      <c r="N287" s="58" t="str">
        <f t="shared" si="270"/>
        <v>X</v>
      </c>
      <c r="O287" s="58" t="str">
        <f t="shared" si="270"/>
        <v>X</v>
      </c>
      <c r="P287" s="58" t="str">
        <f t="shared" si="270"/>
        <v>X</v>
      </c>
      <c r="Q287" s="58" t="str">
        <f t="shared" si="270"/>
        <v>X</v>
      </c>
    </row>
    <row r="288" spans="1:17" ht="18.75" customHeight="1">
      <c r="A288" s="606"/>
      <c r="B288" s="58" t="s">
        <v>33</v>
      </c>
      <c r="C288" s="58" t="str">
        <f t="shared" ref="C288:Q288" si="271">IF(C8=$W$38,"O",IF(C8=$X$38,"O",IF(C8=$Y$38,"O",IF(C8=$Z$38,"O","X"))))</f>
        <v>X</v>
      </c>
      <c r="D288" s="58" t="str">
        <f t="shared" si="271"/>
        <v>X</v>
      </c>
      <c r="E288" s="58" t="str">
        <f t="shared" si="271"/>
        <v>X</v>
      </c>
      <c r="F288" s="58" t="str">
        <f t="shared" si="271"/>
        <v>X</v>
      </c>
      <c r="G288" s="58" t="str">
        <f t="shared" si="271"/>
        <v>X</v>
      </c>
      <c r="H288" s="58" t="str">
        <f t="shared" si="271"/>
        <v>X</v>
      </c>
      <c r="I288" s="58" t="str">
        <f t="shared" si="271"/>
        <v>X</v>
      </c>
      <c r="J288" s="58" t="str">
        <f t="shared" si="271"/>
        <v>X</v>
      </c>
      <c r="K288" s="58" t="str">
        <f t="shared" si="271"/>
        <v>X</v>
      </c>
      <c r="L288" s="58" t="str">
        <f t="shared" si="271"/>
        <v>X</v>
      </c>
      <c r="M288" s="58" t="str">
        <f t="shared" si="271"/>
        <v>X</v>
      </c>
      <c r="N288" s="58" t="str">
        <f t="shared" si="271"/>
        <v>X</v>
      </c>
      <c r="O288" s="58" t="str">
        <f t="shared" si="271"/>
        <v>X</v>
      </c>
      <c r="P288" s="58" t="str">
        <f t="shared" si="271"/>
        <v>X</v>
      </c>
      <c r="Q288" s="58" t="str">
        <f t="shared" si="271"/>
        <v>X</v>
      </c>
    </row>
    <row r="289" spans="1:17" ht="18.75" customHeight="1">
      <c r="A289" s="606"/>
      <c r="B289" s="58" t="s">
        <v>34</v>
      </c>
      <c r="C289" s="58" t="str">
        <f t="shared" ref="C289:Q289" si="272">IF(C9=$W$38,"O",IF(C9=$X$38,"O",IF(C9=$Y$38,"O",IF(C9=$Z$38,"O","X"))))</f>
        <v>X</v>
      </c>
      <c r="D289" s="58" t="str">
        <f t="shared" si="272"/>
        <v>X</v>
      </c>
      <c r="E289" s="58" t="str">
        <f t="shared" si="272"/>
        <v>X</v>
      </c>
      <c r="F289" s="58" t="str">
        <f t="shared" si="272"/>
        <v>X</v>
      </c>
      <c r="G289" s="58" t="str">
        <f t="shared" si="272"/>
        <v>X</v>
      </c>
      <c r="H289" s="58" t="str">
        <f t="shared" si="272"/>
        <v>X</v>
      </c>
      <c r="I289" s="58" t="str">
        <f t="shared" si="272"/>
        <v>X</v>
      </c>
      <c r="J289" s="58" t="str">
        <f t="shared" si="272"/>
        <v>X</v>
      </c>
      <c r="K289" s="58" t="str">
        <f t="shared" si="272"/>
        <v>X</v>
      </c>
      <c r="L289" s="58" t="str">
        <f t="shared" si="272"/>
        <v>X</v>
      </c>
      <c r="M289" s="58" t="str">
        <f t="shared" si="272"/>
        <v>X</v>
      </c>
      <c r="N289" s="58" t="str">
        <f t="shared" si="272"/>
        <v>X</v>
      </c>
      <c r="O289" s="58" t="str">
        <f t="shared" si="272"/>
        <v>X</v>
      </c>
      <c r="P289" s="58" t="str">
        <f t="shared" si="272"/>
        <v>X</v>
      </c>
      <c r="Q289" s="58" t="str">
        <f t="shared" si="272"/>
        <v>X</v>
      </c>
    </row>
    <row r="290" spans="1:17" ht="18.75" customHeight="1">
      <c r="A290" s="606"/>
      <c r="B290" s="58" t="s">
        <v>35</v>
      </c>
      <c r="C290" s="58" t="str">
        <f t="shared" ref="C290:Q290" si="273">IF(C10=$W$38,"O",IF(C10=$X$38,"O",IF(C10=$Y$38,"O",IF(C10=$Z$38,"O","X"))))</f>
        <v>X</v>
      </c>
      <c r="D290" s="58" t="str">
        <f t="shared" si="273"/>
        <v>X</v>
      </c>
      <c r="E290" s="58" t="str">
        <f t="shared" si="273"/>
        <v>X</v>
      </c>
      <c r="F290" s="58" t="str">
        <f t="shared" si="273"/>
        <v>X</v>
      </c>
      <c r="G290" s="58" t="str">
        <f t="shared" si="273"/>
        <v>X</v>
      </c>
      <c r="H290" s="58" t="str">
        <f t="shared" si="273"/>
        <v>X</v>
      </c>
      <c r="I290" s="58" t="str">
        <f t="shared" si="273"/>
        <v>X</v>
      </c>
      <c r="J290" s="58" t="str">
        <f t="shared" si="273"/>
        <v>X</v>
      </c>
      <c r="K290" s="58" t="str">
        <f t="shared" si="273"/>
        <v>X</v>
      </c>
      <c r="L290" s="58" t="str">
        <f t="shared" si="273"/>
        <v>X</v>
      </c>
      <c r="M290" s="58" t="str">
        <f t="shared" si="273"/>
        <v>X</v>
      </c>
      <c r="N290" s="58" t="str">
        <f t="shared" si="273"/>
        <v>X</v>
      </c>
      <c r="O290" s="58" t="str">
        <f t="shared" si="273"/>
        <v>X</v>
      </c>
      <c r="P290" s="58" t="str">
        <f t="shared" si="273"/>
        <v>X</v>
      </c>
      <c r="Q290" s="58" t="str">
        <f t="shared" si="273"/>
        <v>X</v>
      </c>
    </row>
    <row r="291" spans="1:17" ht="18.75" customHeight="1">
      <c r="A291" s="606"/>
      <c r="B291" s="58" t="s">
        <v>36</v>
      </c>
      <c r="C291" s="58" t="str">
        <f t="shared" ref="C291:Q291" si="274">IF(C11=$W$38,"O",IF(C11=$X$38,"O",IF(C11=$Y$38,"O",IF(C11=$Z$38,"O","X"))))</f>
        <v>X</v>
      </c>
      <c r="D291" s="58" t="str">
        <f t="shared" si="274"/>
        <v>X</v>
      </c>
      <c r="E291" s="58" t="str">
        <f t="shared" si="274"/>
        <v>X</v>
      </c>
      <c r="F291" s="58" t="str">
        <f t="shared" si="274"/>
        <v>X</v>
      </c>
      <c r="G291" s="58" t="str">
        <f t="shared" si="274"/>
        <v>X</v>
      </c>
      <c r="H291" s="58" t="str">
        <f t="shared" si="274"/>
        <v>X</v>
      </c>
      <c r="I291" s="58" t="str">
        <f t="shared" si="274"/>
        <v>X</v>
      </c>
      <c r="J291" s="58" t="str">
        <f t="shared" si="274"/>
        <v>X</v>
      </c>
      <c r="K291" s="58" t="str">
        <f t="shared" si="274"/>
        <v>X</v>
      </c>
      <c r="L291" s="58" t="str">
        <f t="shared" si="274"/>
        <v>X</v>
      </c>
      <c r="M291" s="58" t="str">
        <f t="shared" si="274"/>
        <v>X</v>
      </c>
      <c r="N291" s="58" t="str">
        <f t="shared" si="274"/>
        <v>X</v>
      </c>
      <c r="O291" s="58" t="str">
        <f t="shared" si="274"/>
        <v>X</v>
      </c>
      <c r="P291" s="58" t="str">
        <f t="shared" si="274"/>
        <v>X</v>
      </c>
      <c r="Q291" s="58" t="str">
        <f t="shared" si="274"/>
        <v>X</v>
      </c>
    </row>
    <row r="292" spans="1:17" ht="18.75" customHeight="1">
      <c r="A292" s="606"/>
      <c r="B292" s="58" t="s">
        <v>21</v>
      </c>
      <c r="C292" s="58" t="str">
        <f t="shared" ref="C292:Q292" si="275">IF(C12=$W$38,"O",IF(C12=$X$38,"O",IF(C12=$Y$38,"O",IF(C12=$Z$38,"O","X"))))</f>
        <v>X</v>
      </c>
      <c r="D292" s="58" t="str">
        <f t="shared" si="275"/>
        <v>X</v>
      </c>
      <c r="E292" s="58" t="str">
        <f t="shared" si="275"/>
        <v>X</v>
      </c>
      <c r="F292" s="58" t="str">
        <f t="shared" si="275"/>
        <v>X</v>
      </c>
      <c r="G292" s="58" t="str">
        <f t="shared" si="275"/>
        <v>X</v>
      </c>
      <c r="H292" s="58" t="str">
        <f t="shared" si="275"/>
        <v>X</v>
      </c>
      <c r="I292" s="58" t="str">
        <f t="shared" si="275"/>
        <v>X</v>
      </c>
      <c r="J292" s="58" t="str">
        <f t="shared" si="275"/>
        <v>X</v>
      </c>
      <c r="K292" s="58" t="str">
        <f t="shared" si="275"/>
        <v>X</v>
      </c>
      <c r="L292" s="58" t="str">
        <f t="shared" si="275"/>
        <v>X</v>
      </c>
      <c r="M292" s="58" t="str">
        <f t="shared" si="275"/>
        <v>X</v>
      </c>
      <c r="N292" s="58" t="str">
        <f t="shared" si="275"/>
        <v>X</v>
      </c>
      <c r="O292" s="58" t="str">
        <f t="shared" si="275"/>
        <v>X</v>
      </c>
      <c r="P292" s="58" t="str">
        <f t="shared" si="275"/>
        <v>X</v>
      </c>
      <c r="Q292" s="58" t="str">
        <f t="shared" si="275"/>
        <v>X</v>
      </c>
    </row>
    <row r="293" spans="1:17" ht="18.75" customHeight="1">
      <c r="A293" s="607"/>
      <c r="B293" s="30" t="s">
        <v>46</v>
      </c>
      <c r="C293" s="47">
        <f>COUNTIF(C287:C292,"O")</f>
        <v>0</v>
      </c>
      <c r="D293" s="47">
        <f t="shared" ref="D293:Q293" si="276">COUNTIF(D287:D292,"O")</f>
        <v>0</v>
      </c>
      <c r="E293" s="47">
        <f t="shared" si="276"/>
        <v>0</v>
      </c>
      <c r="F293" s="47">
        <f t="shared" si="276"/>
        <v>0</v>
      </c>
      <c r="G293" s="47">
        <f t="shared" si="276"/>
        <v>0</v>
      </c>
      <c r="H293" s="47">
        <f t="shared" si="276"/>
        <v>0</v>
      </c>
      <c r="I293" s="47">
        <f t="shared" si="276"/>
        <v>0</v>
      </c>
      <c r="J293" s="47">
        <f t="shared" si="276"/>
        <v>0</v>
      </c>
      <c r="K293" s="47">
        <f t="shared" si="276"/>
        <v>0</v>
      </c>
      <c r="L293" s="47">
        <f t="shared" si="276"/>
        <v>0</v>
      </c>
      <c r="M293" s="47">
        <f t="shared" si="276"/>
        <v>0</v>
      </c>
      <c r="N293" s="47">
        <f t="shared" si="276"/>
        <v>0</v>
      </c>
      <c r="O293" s="47">
        <f t="shared" si="276"/>
        <v>0</v>
      </c>
      <c r="P293" s="47">
        <f t="shared" si="276"/>
        <v>0</v>
      </c>
      <c r="Q293" s="47">
        <f t="shared" si="276"/>
        <v>0</v>
      </c>
    </row>
    <row r="294" spans="1:17" ht="18.75" customHeight="1">
      <c r="A294" s="605">
        <v>24</v>
      </c>
      <c r="B294" s="58" t="s">
        <v>32</v>
      </c>
      <c r="C294" s="58" t="str">
        <f t="shared" ref="C294:Q294" si="277">IF(C7=$W$39,"O",IF(C7=$X$39,"O","X"))</f>
        <v>X</v>
      </c>
      <c r="D294" s="58" t="str">
        <f t="shared" si="277"/>
        <v>X</v>
      </c>
      <c r="E294" s="58" t="str">
        <f t="shared" si="277"/>
        <v>X</v>
      </c>
      <c r="F294" s="58" t="str">
        <f t="shared" si="277"/>
        <v>X</v>
      </c>
      <c r="G294" s="58" t="str">
        <f t="shared" si="277"/>
        <v>X</v>
      </c>
      <c r="H294" s="58" t="str">
        <f t="shared" si="277"/>
        <v>X</v>
      </c>
      <c r="I294" s="58" t="str">
        <f t="shared" si="277"/>
        <v>X</v>
      </c>
      <c r="J294" s="58" t="str">
        <f t="shared" si="277"/>
        <v>X</v>
      </c>
      <c r="K294" s="58" t="str">
        <f t="shared" si="277"/>
        <v>X</v>
      </c>
      <c r="L294" s="58" t="str">
        <f t="shared" si="277"/>
        <v>X</v>
      </c>
      <c r="M294" s="58" t="str">
        <f t="shared" si="277"/>
        <v>X</v>
      </c>
      <c r="N294" s="58" t="str">
        <f t="shared" si="277"/>
        <v>X</v>
      </c>
      <c r="O294" s="58" t="str">
        <f t="shared" si="277"/>
        <v>X</v>
      </c>
      <c r="P294" s="58" t="str">
        <f t="shared" si="277"/>
        <v>X</v>
      </c>
      <c r="Q294" s="58" t="str">
        <f t="shared" si="277"/>
        <v>X</v>
      </c>
    </row>
    <row r="295" spans="1:17" ht="18.75" customHeight="1">
      <c r="A295" s="606"/>
      <c r="B295" s="58" t="s">
        <v>33</v>
      </c>
      <c r="C295" s="58" t="str">
        <f t="shared" ref="C295:Q295" si="278">IF(C8=$W$39,"O",IF(C8=$X$39,"O","X"))</f>
        <v>X</v>
      </c>
      <c r="D295" s="58" t="str">
        <f t="shared" si="278"/>
        <v>X</v>
      </c>
      <c r="E295" s="58" t="str">
        <f t="shared" si="278"/>
        <v>X</v>
      </c>
      <c r="F295" s="58" t="str">
        <f t="shared" si="278"/>
        <v>X</v>
      </c>
      <c r="G295" s="58" t="str">
        <f t="shared" si="278"/>
        <v>X</v>
      </c>
      <c r="H295" s="58" t="str">
        <f t="shared" si="278"/>
        <v>X</v>
      </c>
      <c r="I295" s="58" t="str">
        <f t="shared" si="278"/>
        <v>X</v>
      </c>
      <c r="J295" s="58" t="str">
        <f t="shared" si="278"/>
        <v>X</v>
      </c>
      <c r="K295" s="58" t="str">
        <f t="shared" si="278"/>
        <v>X</v>
      </c>
      <c r="L295" s="58" t="str">
        <f t="shared" si="278"/>
        <v>X</v>
      </c>
      <c r="M295" s="58" t="str">
        <f t="shared" si="278"/>
        <v>X</v>
      </c>
      <c r="N295" s="58" t="str">
        <f t="shared" si="278"/>
        <v>X</v>
      </c>
      <c r="O295" s="58" t="str">
        <f t="shared" si="278"/>
        <v>X</v>
      </c>
      <c r="P295" s="58" t="str">
        <f t="shared" si="278"/>
        <v>X</v>
      </c>
      <c r="Q295" s="58" t="str">
        <f t="shared" si="278"/>
        <v>X</v>
      </c>
    </row>
    <row r="296" spans="1:17" ht="18.75" customHeight="1">
      <c r="A296" s="606"/>
      <c r="B296" s="58" t="s">
        <v>34</v>
      </c>
      <c r="C296" s="58" t="str">
        <f t="shared" ref="C296:Q296" si="279">IF(C9=$W$39,"O",IF(C9=$X$39,"O","X"))</f>
        <v>X</v>
      </c>
      <c r="D296" s="58" t="str">
        <f t="shared" si="279"/>
        <v>X</v>
      </c>
      <c r="E296" s="58" t="str">
        <f t="shared" si="279"/>
        <v>X</v>
      </c>
      <c r="F296" s="58" t="str">
        <f t="shared" si="279"/>
        <v>X</v>
      </c>
      <c r="G296" s="58" t="str">
        <f t="shared" si="279"/>
        <v>X</v>
      </c>
      <c r="H296" s="58" t="str">
        <f t="shared" si="279"/>
        <v>X</v>
      </c>
      <c r="I296" s="58" t="str">
        <f t="shared" si="279"/>
        <v>X</v>
      </c>
      <c r="J296" s="58" t="str">
        <f t="shared" si="279"/>
        <v>X</v>
      </c>
      <c r="K296" s="58" t="str">
        <f t="shared" si="279"/>
        <v>X</v>
      </c>
      <c r="L296" s="58" t="str">
        <f t="shared" si="279"/>
        <v>X</v>
      </c>
      <c r="M296" s="58" t="str">
        <f t="shared" si="279"/>
        <v>X</v>
      </c>
      <c r="N296" s="58" t="str">
        <f t="shared" si="279"/>
        <v>X</v>
      </c>
      <c r="O296" s="58" t="str">
        <f t="shared" si="279"/>
        <v>X</v>
      </c>
      <c r="P296" s="58" t="str">
        <f t="shared" si="279"/>
        <v>X</v>
      </c>
      <c r="Q296" s="58" t="str">
        <f t="shared" si="279"/>
        <v>X</v>
      </c>
    </row>
    <row r="297" spans="1:17" ht="18.75" customHeight="1">
      <c r="A297" s="606"/>
      <c r="B297" s="58" t="s">
        <v>35</v>
      </c>
      <c r="C297" s="58" t="str">
        <f t="shared" ref="C297:Q297" si="280">IF(C10=$W$39,"O",IF(C10=$X$39,"O","X"))</f>
        <v>X</v>
      </c>
      <c r="D297" s="58" t="str">
        <f t="shared" si="280"/>
        <v>X</v>
      </c>
      <c r="E297" s="58" t="str">
        <f t="shared" si="280"/>
        <v>X</v>
      </c>
      <c r="F297" s="58" t="str">
        <f t="shared" si="280"/>
        <v>X</v>
      </c>
      <c r="G297" s="58" t="str">
        <f t="shared" si="280"/>
        <v>X</v>
      </c>
      <c r="H297" s="58" t="str">
        <f t="shared" si="280"/>
        <v>X</v>
      </c>
      <c r="I297" s="58" t="str">
        <f t="shared" si="280"/>
        <v>X</v>
      </c>
      <c r="J297" s="58" t="str">
        <f t="shared" si="280"/>
        <v>X</v>
      </c>
      <c r="K297" s="58" t="str">
        <f t="shared" si="280"/>
        <v>X</v>
      </c>
      <c r="L297" s="58" t="str">
        <f t="shared" si="280"/>
        <v>X</v>
      </c>
      <c r="M297" s="58" t="str">
        <f t="shared" si="280"/>
        <v>X</v>
      </c>
      <c r="N297" s="58" t="str">
        <f t="shared" si="280"/>
        <v>X</v>
      </c>
      <c r="O297" s="58" t="str">
        <f t="shared" si="280"/>
        <v>X</v>
      </c>
      <c r="P297" s="58" t="str">
        <f t="shared" si="280"/>
        <v>X</v>
      </c>
      <c r="Q297" s="58" t="str">
        <f t="shared" si="280"/>
        <v>X</v>
      </c>
    </row>
    <row r="298" spans="1:17" ht="18.75" customHeight="1">
      <c r="A298" s="606"/>
      <c r="B298" s="58" t="s">
        <v>36</v>
      </c>
      <c r="C298" s="58" t="str">
        <f t="shared" ref="C298:Q298" si="281">IF(C11=$W$39,"O",IF(C11=$X$39,"O","X"))</f>
        <v>X</v>
      </c>
      <c r="D298" s="58" t="str">
        <f t="shared" si="281"/>
        <v>X</v>
      </c>
      <c r="E298" s="58" t="str">
        <f t="shared" si="281"/>
        <v>X</v>
      </c>
      <c r="F298" s="58" t="str">
        <f t="shared" si="281"/>
        <v>X</v>
      </c>
      <c r="G298" s="58" t="str">
        <f t="shared" si="281"/>
        <v>X</v>
      </c>
      <c r="H298" s="58" t="str">
        <f t="shared" si="281"/>
        <v>X</v>
      </c>
      <c r="I298" s="58" t="str">
        <f t="shared" si="281"/>
        <v>X</v>
      </c>
      <c r="J298" s="58" t="str">
        <f t="shared" si="281"/>
        <v>X</v>
      </c>
      <c r="K298" s="58" t="str">
        <f t="shared" si="281"/>
        <v>X</v>
      </c>
      <c r="L298" s="58" t="str">
        <f t="shared" si="281"/>
        <v>X</v>
      </c>
      <c r="M298" s="58" t="str">
        <f t="shared" si="281"/>
        <v>X</v>
      </c>
      <c r="N298" s="58" t="str">
        <f t="shared" si="281"/>
        <v>X</v>
      </c>
      <c r="O298" s="58" t="str">
        <f t="shared" si="281"/>
        <v>X</v>
      </c>
      <c r="P298" s="58" t="str">
        <f t="shared" si="281"/>
        <v>X</v>
      </c>
      <c r="Q298" s="58" t="str">
        <f t="shared" si="281"/>
        <v>X</v>
      </c>
    </row>
    <row r="299" spans="1:17" ht="18.75" customHeight="1">
      <c r="A299" s="606"/>
      <c r="B299" s="58" t="s">
        <v>21</v>
      </c>
      <c r="C299" s="58" t="str">
        <f t="shared" ref="C299:Q299" si="282">IF(C12=$W$39,"O",IF(C12=$X$39,"O","X"))</f>
        <v>X</v>
      </c>
      <c r="D299" s="58" t="str">
        <f t="shared" si="282"/>
        <v>X</v>
      </c>
      <c r="E299" s="58" t="str">
        <f t="shared" si="282"/>
        <v>X</v>
      </c>
      <c r="F299" s="58" t="str">
        <f t="shared" si="282"/>
        <v>X</v>
      </c>
      <c r="G299" s="58" t="str">
        <f t="shared" si="282"/>
        <v>X</v>
      </c>
      <c r="H299" s="58" t="str">
        <f t="shared" si="282"/>
        <v>X</v>
      </c>
      <c r="I299" s="58" t="str">
        <f t="shared" si="282"/>
        <v>X</v>
      </c>
      <c r="J299" s="58" t="str">
        <f t="shared" si="282"/>
        <v>X</v>
      </c>
      <c r="K299" s="58" t="str">
        <f t="shared" si="282"/>
        <v>X</v>
      </c>
      <c r="L299" s="58" t="str">
        <f t="shared" si="282"/>
        <v>X</v>
      </c>
      <c r="M299" s="58" t="str">
        <f t="shared" si="282"/>
        <v>X</v>
      </c>
      <c r="N299" s="58" t="str">
        <f t="shared" si="282"/>
        <v>X</v>
      </c>
      <c r="O299" s="58" t="str">
        <f t="shared" si="282"/>
        <v>X</v>
      </c>
      <c r="P299" s="58" t="str">
        <f t="shared" si="282"/>
        <v>X</v>
      </c>
      <c r="Q299" s="58" t="str">
        <f t="shared" si="282"/>
        <v>X</v>
      </c>
    </row>
    <row r="300" spans="1:17" ht="18.75" customHeight="1">
      <c r="A300" s="607"/>
      <c r="B300" s="30" t="s">
        <v>46</v>
      </c>
      <c r="C300" s="47">
        <f>COUNTIF(C294:C299,"O")</f>
        <v>0</v>
      </c>
      <c r="D300" s="47">
        <f t="shared" ref="D300:Q300" si="283">COUNTIF(D294:D299,"O")</f>
        <v>0</v>
      </c>
      <c r="E300" s="47">
        <f t="shared" si="283"/>
        <v>0</v>
      </c>
      <c r="F300" s="47">
        <f t="shared" si="283"/>
        <v>0</v>
      </c>
      <c r="G300" s="47">
        <f t="shared" si="283"/>
        <v>0</v>
      </c>
      <c r="H300" s="47">
        <f t="shared" si="283"/>
        <v>0</v>
      </c>
      <c r="I300" s="47">
        <f t="shared" si="283"/>
        <v>0</v>
      </c>
      <c r="J300" s="47">
        <f t="shared" si="283"/>
        <v>0</v>
      </c>
      <c r="K300" s="47">
        <f t="shared" si="283"/>
        <v>0</v>
      </c>
      <c r="L300" s="47">
        <f t="shared" si="283"/>
        <v>0</v>
      </c>
      <c r="M300" s="47">
        <f t="shared" si="283"/>
        <v>0</v>
      </c>
      <c r="N300" s="47">
        <f t="shared" si="283"/>
        <v>0</v>
      </c>
      <c r="O300" s="47">
        <f t="shared" si="283"/>
        <v>0</v>
      </c>
      <c r="P300" s="47">
        <f t="shared" si="283"/>
        <v>0</v>
      </c>
      <c r="Q300" s="47">
        <f t="shared" si="283"/>
        <v>0</v>
      </c>
    </row>
    <row r="301" spans="1:17" ht="18.75" customHeight="1">
      <c r="A301" s="605">
        <v>25</v>
      </c>
      <c r="B301" s="58" t="s">
        <v>32</v>
      </c>
      <c r="C301" s="58" t="str">
        <f t="shared" ref="C301:Q301" si="284">IF(C7=$W$40,"O",IF(C7=$X$40,"O",IF(C7=$Y$40,"O",IF(C7=$Z$40,"O","X"))))</f>
        <v>O</v>
      </c>
      <c r="D301" s="58" t="str">
        <f t="shared" si="284"/>
        <v>O</v>
      </c>
      <c r="E301" s="58" t="str">
        <f t="shared" si="284"/>
        <v>O</v>
      </c>
      <c r="F301" s="58" t="str">
        <f t="shared" si="284"/>
        <v>O</v>
      </c>
      <c r="G301" s="58" t="str">
        <f t="shared" si="284"/>
        <v>O</v>
      </c>
      <c r="H301" s="58" t="str">
        <f t="shared" si="284"/>
        <v>O</v>
      </c>
      <c r="I301" s="58" t="str">
        <f t="shared" si="284"/>
        <v>O</v>
      </c>
      <c r="J301" s="58" t="str">
        <f t="shared" si="284"/>
        <v>O</v>
      </c>
      <c r="K301" s="58" t="str">
        <f t="shared" si="284"/>
        <v>O</v>
      </c>
      <c r="L301" s="58" t="str">
        <f t="shared" si="284"/>
        <v>O</v>
      </c>
      <c r="M301" s="58" t="str">
        <f t="shared" si="284"/>
        <v>O</v>
      </c>
      <c r="N301" s="58" t="str">
        <f t="shared" si="284"/>
        <v>O</v>
      </c>
      <c r="O301" s="58" t="str">
        <f t="shared" si="284"/>
        <v>O</v>
      </c>
      <c r="P301" s="58" t="str">
        <f t="shared" si="284"/>
        <v>O</v>
      </c>
      <c r="Q301" s="58" t="str">
        <f t="shared" si="284"/>
        <v>O</v>
      </c>
    </row>
    <row r="302" spans="1:17" ht="18.75" customHeight="1">
      <c r="A302" s="606"/>
      <c r="B302" s="58" t="s">
        <v>33</v>
      </c>
      <c r="C302" s="58" t="str">
        <f t="shared" ref="C302:Q302" si="285">IF(C8=$W$40,"O",IF(C8=$X$40,"O",IF(C8=$Y$40,"O",IF(C8=$Z$40,"O","X"))))</f>
        <v>X</v>
      </c>
      <c r="D302" s="58" t="str">
        <f t="shared" si="285"/>
        <v>X</v>
      </c>
      <c r="E302" s="58" t="str">
        <f t="shared" si="285"/>
        <v>X</v>
      </c>
      <c r="F302" s="58" t="str">
        <f t="shared" si="285"/>
        <v>X</v>
      </c>
      <c r="G302" s="58" t="str">
        <f t="shared" si="285"/>
        <v>X</v>
      </c>
      <c r="H302" s="58" t="str">
        <f t="shared" si="285"/>
        <v>X</v>
      </c>
      <c r="I302" s="58" t="str">
        <f t="shared" si="285"/>
        <v>X</v>
      </c>
      <c r="J302" s="58" t="str">
        <f t="shared" si="285"/>
        <v>X</v>
      </c>
      <c r="K302" s="58" t="str">
        <f t="shared" si="285"/>
        <v>X</v>
      </c>
      <c r="L302" s="58" t="str">
        <f t="shared" si="285"/>
        <v>X</v>
      </c>
      <c r="M302" s="58" t="str">
        <f t="shared" si="285"/>
        <v>X</v>
      </c>
      <c r="N302" s="58" t="str">
        <f t="shared" si="285"/>
        <v>X</v>
      </c>
      <c r="O302" s="58" t="str">
        <f t="shared" si="285"/>
        <v>X</v>
      </c>
      <c r="P302" s="58" t="str">
        <f t="shared" si="285"/>
        <v>X</v>
      </c>
      <c r="Q302" s="58" t="str">
        <f t="shared" si="285"/>
        <v>X</v>
      </c>
    </row>
    <row r="303" spans="1:17" ht="18.75" customHeight="1">
      <c r="A303" s="606"/>
      <c r="B303" s="58" t="s">
        <v>34</v>
      </c>
      <c r="C303" s="58" t="str">
        <f t="shared" ref="C303:Q303" si="286">IF(C9=$W$40,"O",IF(C9=$X$40,"O",IF(C9=$Y$40,"O",IF(C9=$Z$40,"O","X"))))</f>
        <v>X</v>
      </c>
      <c r="D303" s="58" t="str">
        <f t="shared" si="286"/>
        <v>X</v>
      </c>
      <c r="E303" s="58" t="str">
        <f t="shared" si="286"/>
        <v>X</v>
      </c>
      <c r="F303" s="58" t="str">
        <f t="shared" si="286"/>
        <v>X</v>
      </c>
      <c r="G303" s="58" t="str">
        <f t="shared" si="286"/>
        <v>X</v>
      </c>
      <c r="H303" s="58" t="str">
        <f t="shared" si="286"/>
        <v>X</v>
      </c>
      <c r="I303" s="58" t="str">
        <f t="shared" si="286"/>
        <v>X</v>
      </c>
      <c r="J303" s="58" t="str">
        <f t="shared" si="286"/>
        <v>X</v>
      </c>
      <c r="K303" s="58" t="str">
        <f t="shared" si="286"/>
        <v>X</v>
      </c>
      <c r="L303" s="58" t="str">
        <f t="shared" si="286"/>
        <v>X</v>
      </c>
      <c r="M303" s="58" t="str">
        <f t="shared" si="286"/>
        <v>X</v>
      </c>
      <c r="N303" s="58" t="str">
        <f t="shared" si="286"/>
        <v>X</v>
      </c>
      <c r="O303" s="58" t="str">
        <f t="shared" si="286"/>
        <v>X</v>
      </c>
      <c r="P303" s="58" t="str">
        <f t="shared" si="286"/>
        <v>X</v>
      </c>
      <c r="Q303" s="58" t="str">
        <f t="shared" si="286"/>
        <v>X</v>
      </c>
    </row>
    <row r="304" spans="1:17" ht="18.75" customHeight="1">
      <c r="A304" s="606"/>
      <c r="B304" s="58" t="s">
        <v>35</v>
      </c>
      <c r="C304" s="58" t="str">
        <f t="shared" ref="C304:Q304" si="287">IF(C10=$W$40,"O",IF(C10=$X$40,"O",IF(C10=$Y$40,"O",IF(C10=$Z$40,"O","X"))))</f>
        <v>X</v>
      </c>
      <c r="D304" s="58" t="str">
        <f t="shared" si="287"/>
        <v>X</v>
      </c>
      <c r="E304" s="58" t="str">
        <f t="shared" si="287"/>
        <v>X</v>
      </c>
      <c r="F304" s="58" t="str">
        <f t="shared" si="287"/>
        <v>X</v>
      </c>
      <c r="G304" s="58" t="str">
        <f t="shared" si="287"/>
        <v>X</v>
      </c>
      <c r="H304" s="58" t="str">
        <f t="shared" si="287"/>
        <v>X</v>
      </c>
      <c r="I304" s="58" t="str">
        <f t="shared" si="287"/>
        <v>X</v>
      </c>
      <c r="J304" s="58" t="str">
        <f t="shared" si="287"/>
        <v>X</v>
      </c>
      <c r="K304" s="58" t="str">
        <f t="shared" si="287"/>
        <v>X</v>
      </c>
      <c r="L304" s="58" t="str">
        <f t="shared" si="287"/>
        <v>X</v>
      </c>
      <c r="M304" s="58" t="str">
        <f t="shared" si="287"/>
        <v>X</v>
      </c>
      <c r="N304" s="58" t="str">
        <f t="shared" si="287"/>
        <v>X</v>
      </c>
      <c r="O304" s="58" t="str">
        <f t="shared" si="287"/>
        <v>X</v>
      </c>
      <c r="P304" s="58" t="str">
        <f t="shared" si="287"/>
        <v>X</v>
      </c>
      <c r="Q304" s="58" t="str">
        <f t="shared" si="287"/>
        <v>X</v>
      </c>
    </row>
    <row r="305" spans="1:17" ht="18.75" customHeight="1">
      <c r="A305" s="606"/>
      <c r="B305" s="58" t="s">
        <v>36</v>
      </c>
      <c r="C305" s="58" t="str">
        <f t="shared" ref="C305:Q305" si="288">IF(C11=$W$40,"O",IF(C11=$X$40,"O",IF(C11=$Y$40,"O",IF(C11=$Z$40,"O","X"))))</f>
        <v>X</v>
      </c>
      <c r="D305" s="58" t="str">
        <f t="shared" si="288"/>
        <v>X</v>
      </c>
      <c r="E305" s="58" t="str">
        <f t="shared" si="288"/>
        <v>X</v>
      </c>
      <c r="F305" s="58" t="str">
        <f t="shared" si="288"/>
        <v>X</v>
      </c>
      <c r="G305" s="58" t="str">
        <f t="shared" si="288"/>
        <v>X</v>
      </c>
      <c r="H305" s="58" t="str">
        <f t="shared" si="288"/>
        <v>X</v>
      </c>
      <c r="I305" s="58" t="str">
        <f t="shared" si="288"/>
        <v>X</v>
      </c>
      <c r="J305" s="58" t="str">
        <f t="shared" si="288"/>
        <v>X</v>
      </c>
      <c r="K305" s="58" t="str">
        <f t="shared" si="288"/>
        <v>X</v>
      </c>
      <c r="L305" s="58" t="str">
        <f t="shared" si="288"/>
        <v>X</v>
      </c>
      <c r="M305" s="58" t="str">
        <f t="shared" si="288"/>
        <v>X</v>
      </c>
      <c r="N305" s="58" t="str">
        <f t="shared" si="288"/>
        <v>X</v>
      </c>
      <c r="O305" s="58" t="str">
        <f t="shared" si="288"/>
        <v>X</v>
      </c>
      <c r="P305" s="58" t="str">
        <f t="shared" si="288"/>
        <v>X</v>
      </c>
      <c r="Q305" s="58" t="str">
        <f t="shared" si="288"/>
        <v>X</v>
      </c>
    </row>
    <row r="306" spans="1:17" ht="18.75" customHeight="1">
      <c r="A306" s="606"/>
      <c r="B306" s="58" t="s">
        <v>21</v>
      </c>
      <c r="C306" s="58" t="str">
        <f t="shared" ref="C306:Q306" si="289">IF(C12=$W$40,"O",IF(C12=$X$40,"O",IF(C12=$Y$40,"O",IF(C12=$Z$40,"O","X"))))</f>
        <v>X</v>
      </c>
      <c r="D306" s="58" t="str">
        <f t="shared" si="289"/>
        <v>X</v>
      </c>
      <c r="E306" s="58" t="str">
        <f t="shared" si="289"/>
        <v>X</v>
      </c>
      <c r="F306" s="58" t="str">
        <f t="shared" si="289"/>
        <v>X</v>
      </c>
      <c r="G306" s="58" t="str">
        <f t="shared" si="289"/>
        <v>X</v>
      </c>
      <c r="H306" s="58" t="str">
        <f t="shared" si="289"/>
        <v>X</v>
      </c>
      <c r="I306" s="58" t="str">
        <f t="shared" si="289"/>
        <v>X</v>
      </c>
      <c r="J306" s="58" t="str">
        <f t="shared" si="289"/>
        <v>X</v>
      </c>
      <c r="K306" s="58" t="str">
        <f t="shared" si="289"/>
        <v>X</v>
      </c>
      <c r="L306" s="58" t="str">
        <f t="shared" si="289"/>
        <v>X</v>
      </c>
      <c r="M306" s="58" t="str">
        <f t="shared" si="289"/>
        <v>X</v>
      </c>
      <c r="N306" s="58" t="str">
        <f t="shared" si="289"/>
        <v>X</v>
      </c>
      <c r="O306" s="58" t="str">
        <f t="shared" si="289"/>
        <v>X</v>
      </c>
      <c r="P306" s="58" t="str">
        <f t="shared" si="289"/>
        <v>X</v>
      </c>
      <c r="Q306" s="58" t="str">
        <f t="shared" si="289"/>
        <v>X</v>
      </c>
    </row>
    <row r="307" spans="1:17" ht="18.75" customHeight="1">
      <c r="A307" s="607"/>
      <c r="B307" s="30" t="s">
        <v>46</v>
      </c>
      <c r="C307" s="47">
        <f t="shared" ref="C307:Q307" si="290">COUNTIF(C301:C306,"O")</f>
        <v>1</v>
      </c>
      <c r="D307" s="47">
        <f t="shared" si="290"/>
        <v>1</v>
      </c>
      <c r="E307" s="47">
        <f t="shared" si="290"/>
        <v>1</v>
      </c>
      <c r="F307" s="47">
        <f t="shared" si="290"/>
        <v>1</v>
      </c>
      <c r="G307" s="47">
        <f t="shared" si="290"/>
        <v>1</v>
      </c>
      <c r="H307" s="47">
        <f t="shared" si="290"/>
        <v>1</v>
      </c>
      <c r="I307" s="47">
        <f t="shared" si="290"/>
        <v>1</v>
      </c>
      <c r="J307" s="47">
        <f t="shared" si="290"/>
        <v>1</v>
      </c>
      <c r="K307" s="47">
        <f t="shared" si="290"/>
        <v>1</v>
      </c>
      <c r="L307" s="47">
        <f t="shared" si="290"/>
        <v>1</v>
      </c>
      <c r="M307" s="47">
        <f t="shared" si="290"/>
        <v>1</v>
      </c>
      <c r="N307" s="47">
        <f t="shared" si="290"/>
        <v>1</v>
      </c>
      <c r="O307" s="47">
        <f t="shared" si="290"/>
        <v>1</v>
      </c>
      <c r="P307" s="47">
        <f t="shared" si="290"/>
        <v>1</v>
      </c>
      <c r="Q307" s="47">
        <f t="shared" si="290"/>
        <v>1</v>
      </c>
    </row>
    <row r="308" spans="1:17" ht="18.75" customHeight="1">
      <c r="A308" s="605">
        <v>26</v>
      </c>
      <c r="B308" s="58" t="s">
        <v>32</v>
      </c>
      <c r="C308" s="58" t="str">
        <f t="shared" ref="C308:Q308" si="291">IF(C7=$W$41,"O",IF(C7=$X$41,"O",IF(C7=$Y$41,"O","X")))</f>
        <v>X</v>
      </c>
      <c r="D308" s="58" t="str">
        <f t="shared" si="291"/>
        <v>X</v>
      </c>
      <c r="E308" s="58" t="str">
        <f t="shared" si="291"/>
        <v>X</v>
      </c>
      <c r="F308" s="58" t="str">
        <f t="shared" si="291"/>
        <v>X</v>
      </c>
      <c r="G308" s="58" t="str">
        <f t="shared" si="291"/>
        <v>X</v>
      </c>
      <c r="H308" s="58" t="str">
        <f t="shared" si="291"/>
        <v>X</v>
      </c>
      <c r="I308" s="58" t="str">
        <f t="shared" si="291"/>
        <v>X</v>
      </c>
      <c r="J308" s="58" t="str">
        <f t="shared" si="291"/>
        <v>X</v>
      </c>
      <c r="K308" s="58" t="str">
        <f t="shared" si="291"/>
        <v>X</v>
      </c>
      <c r="L308" s="58" t="str">
        <f t="shared" si="291"/>
        <v>X</v>
      </c>
      <c r="M308" s="58" t="str">
        <f t="shared" si="291"/>
        <v>X</v>
      </c>
      <c r="N308" s="58" t="str">
        <f t="shared" si="291"/>
        <v>X</v>
      </c>
      <c r="O308" s="58" t="str">
        <f t="shared" si="291"/>
        <v>X</v>
      </c>
      <c r="P308" s="58" t="str">
        <f t="shared" si="291"/>
        <v>X</v>
      </c>
      <c r="Q308" s="58" t="str">
        <f t="shared" si="291"/>
        <v>X</v>
      </c>
    </row>
    <row r="309" spans="1:17" ht="18.75" customHeight="1">
      <c r="A309" s="606"/>
      <c r="B309" s="58" t="s">
        <v>33</v>
      </c>
      <c r="C309" s="58" t="str">
        <f t="shared" ref="C309:Q309" si="292">IF(C8=$W$41,"O",IF(C8=$X$41,"O",IF(C8=$Y$41,"O","X")))</f>
        <v>X</v>
      </c>
      <c r="D309" s="58" t="str">
        <f t="shared" si="292"/>
        <v>X</v>
      </c>
      <c r="E309" s="58" t="str">
        <f t="shared" si="292"/>
        <v>X</v>
      </c>
      <c r="F309" s="58" t="str">
        <f t="shared" si="292"/>
        <v>X</v>
      </c>
      <c r="G309" s="58" t="str">
        <f t="shared" si="292"/>
        <v>X</v>
      </c>
      <c r="H309" s="58" t="str">
        <f t="shared" si="292"/>
        <v>X</v>
      </c>
      <c r="I309" s="58" t="str">
        <f t="shared" si="292"/>
        <v>X</v>
      </c>
      <c r="J309" s="58" t="str">
        <f t="shared" si="292"/>
        <v>X</v>
      </c>
      <c r="K309" s="58" t="str">
        <f t="shared" si="292"/>
        <v>X</v>
      </c>
      <c r="L309" s="58" t="str">
        <f t="shared" si="292"/>
        <v>X</v>
      </c>
      <c r="M309" s="58" t="str">
        <f t="shared" si="292"/>
        <v>X</v>
      </c>
      <c r="N309" s="58" t="str">
        <f t="shared" si="292"/>
        <v>X</v>
      </c>
      <c r="O309" s="58" t="str">
        <f t="shared" si="292"/>
        <v>X</v>
      </c>
      <c r="P309" s="58" t="str">
        <f t="shared" si="292"/>
        <v>X</v>
      </c>
      <c r="Q309" s="58" t="str">
        <f t="shared" si="292"/>
        <v>X</v>
      </c>
    </row>
    <row r="310" spans="1:17" ht="18.75" customHeight="1">
      <c r="A310" s="606"/>
      <c r="B310" s="58" t="s">
        <v>34</v>
      </c>
      <c r="C310" s="58" t="str">
        <f t="shared" ref="C310:Q310" si="293">IF(C9=$W$41,"O",IF(C9=$X$41,"O",IF(C9=$Y$41,"O","X")))</f>
        <v>X</v>
      </c>
      <c r="D310" s="58" t="str">
        <f t="shared" si="293"/>
        <v>X</v>
      </c>
      <c r="E310" s="58" t="str">
        <f t="shared" si="293"/>
        <v>X</v>
      </c>
      <c r="F310" s="58" t="str">
        <f t="shared" si="293"/>
        <v>X</v>
      </c>
      <c r="G310" s="58" t="str">
        <f t="shared" si="293"/>
        <v>X</v>
      </c>
      <c r="H310" s="58" t="str">
        <f t="shared" si="293"/>
        <v>X</v>
      </c>
      <c r="I310" s="58" t="str">
        <f t="shared" si="293"/>
        <v>X</v>
      </c>
      <c r="J310" s="58" t="str">
        <f t="shared" si="293"/>
        <v>X</v>
      </c>
      <c r="K310" s="58" t="str">
        <f t="shared" si="293"/>
        <v>X</v>
      </c>
      <c r="L310" s="58" t="str">
        <f t="shared" si="293"/>
        <v>X</v>
      </c>
      <c r="M310" s="58" t="str">
        <f t="shared" si="293"/>
        <v>X</v>
      </c>
      <c r="N310" s="58" t="str">
        <f t="shared" si="293"/>
        <v>X</v>
      </c>
      <c r="O310" s="58" t="str">
        <f t="shared" si="293"/>
        <v>X</v>
      </c>
      <c r="P310" s="58" t="str">
        <f t="shared" si="293"/>
        <v>X</v>
      </c>
      <c r="Q310" s="58" t="str">
        <f t="shared" si="293"/>
        <v>X</v>
      </c>
    </row>
    <row r="311" spans="1:17" ht="18.75" customHeight="1">
      <c r="A311" s="606"/>
      <c r="B311" s="58" t="s">
        <v>35</v>
      </c>
      <c r="C311" s="58" t="str">
        <f t="shared" ref="C311:Q311" si="294">IF(C10=$W$41,"O",IF(C10=$X$41,"O",IF(C10=$Y$41,"O","X")))</f>
        <v>X</v>
      </c>
      <c r="D311" s="58" t="str">
        <f t="shared" si="294"/>
        <v>X</v>
      </c>
      <c r="E311" s="58" t="str">
        <f t="shared" si="294"/>
        <v>X</v>
      </c>
      <c r="F311" s="58" t="str">
        <f t="shared" si="294"/>
        <v>X</v>
      </c>
      <c r="G311" s="58" t="str">
        <f t="shared" si="294"/>
        <v>X</v>
      </c>
      <c r="H311" s="58" t="str">
        <f t="shared" si="294"/>
        <v>X</v>
      </c>
      <c r="I311" s="58" t="str">
        <f t="shared" si="294"/>
        <v>X</v>
      </c>
      <c r="J311" s="58" t="str">
        <f t="shared" si="294"/>
        <v>X</v>
      </c>
      <c r="K311" s="58" t="str">
        <f t="shared" si="294"/>
        <v>X</v>
      </c>
      <c r="L311" s="58" t="str">
        <f t="shared" si="294"/>
        <v>X</v>
      </c>
      <c r="M311" s="58" t="str">
        <f t="shared" si="294"/>
        <v>X</v>
      </c>
      <c r="N311" s="58" t="str">
        <f t="shared" si="294"/>
        <v>X</v>
      </c>
      <c r="O311" s="58" t="str">
        <f t="shared" si="294"/>
        <v>X</v>
      </c>
      <c r="P311" s="58" t="str">
        <f t="shared" si="294"/>
        <v>X</v>
      </c>
      <c r="Q311" s="58" t="str">
        <f t="shared" si="294"/>
        <v>X</v>
      </c>
    </row>
    <row r="312" spans="1:17" ht="18.75" customHeight="1">
      <c r="A312" s="606"/>
      <c r="B312" s="58" t="s">
        <v>36</v>
      </c>
      <c r="C312" s="58" t="str">
        <f t="shared" ref="C312:Q312" si="295">IF(C11=$W$41,"O",IF(C11=$X$41,"O",IF(C11=$Y$41,"O","X")))</f>
        <v>X</v>
      </c>
      <c r="D312" s="58" t="str">
        <f t="shared" si="295"/>
        <v>X</v>
      </c>
      <c r="E312" s="58" t="str">
        <f t="shared" si="295"/>
        <v>X</v>
      </c>
      <c r="F312" s="58" t="str">
        <f t="shared" si="295"/>
        <v>X</v>
      </c>
      <c r="G312" s="58" t="str">
        <f t="shared" si="295"/>
        <v>X</v>
      </c>
      <c r="H312" s="58" t="str">
        <f t="shared" si="295"/>
        <v>X</v>
      </c>
      <c r="I312" s="58" t="str">
        <f t="shared" si="295"/>
        <v>X</v>
      </c>
      <c r="J312" s="58" t="str">
        <f t="shared" si="295"/>
        <v>X</v>
      </c>
      <c r="K312" s="58" t="str">
        <f t="shared" si="295"/>
        <v>X</v>
      </c>
      <c r="L312" s="58" t="str">
        <f t="shared" si="295"/>
        <v>X</v>
      </c>
      <c r="M312" s="58" t="str">
        <f t="shared" si="295"/>
        <v>X</v>
      </c>
      <c r="N312" s="58" t="str">
        <f t="shared" si="295"/>
        <v>X</v>
      </c>
      <c r="O312" s="58" t="str">
        <f t="shared" si="295"/>
        <v>X</v>
      </c>
      <c r="P312" s="58" t="str">
        <f t="shared" si="295"/>
        <v>X</v>
      </c>
      <c r="Q312" s="58" t="str">
        <f t="shared" si="295"/>
        <v>X</v>
      </c>
    </row>
    <row r="313" spans="1:17" ht="18.75" customHeight="1">
      <c r="A313" s="606"/>
      <c r="B313" s="58" t="s">
        <v>21</v>
      </c>
      <c r="C313" s="58" t="str">
        <f t="shared" ref="C313:Q313" si="296">IF(C12=$W$41,"O",IF(C12=$X$41,"O",IF(C12=$Y$41,"O","X")))</f>
        <v>X</v>
      </c>
      <c r="D313" s="58" t="str">
        <f t="shared" si="296"/>
        <v>X</v>
      </c>
      <c r="E313" s="58" t="str">
        <f t="shared" si="296"/>
        <v>X</v>
      </c>
      <c r="F313" s="58" t="str">
        <f t="shared" si="296"/>
        <v>X</v>
      </c>
      <c r="G313" s="58" t="str">
        <f t="shared" si="296"/>
        <v>X</v>
      </c>
      <c r="H313" s="58" t="str">
        <f t="shared" si="296"/>
        <v>X</v>
      </c>
      <c r="I313" s="58" t="str">
        <f t="shared" si="296"/>
        <v>X</v>
      </c>
      <c r="J313" s="58" t="str">
        <f t="shared" si="296"/>
        <v>X</v>
      </c>
      <c r="K313" s="58" t="str">
        <f t="shared" si="296"/>
        <v>X</v>
      </c>
      <c r="L313" s="58" t="str">
        <f t="shared" si="296"/>
        <v>X</v>
      </c>
      <c r="M313" s="58" t="str">
        <f t="shared" si="296"/>
        <v>X</v>
      </c>
      <c r="N313" s="58" t="str">
        <f t="shared" si="296"/>
        <v>X</v>
      </c>
      <c r="O313" s="58" t="str">
        <f t="shared" si="296"/>
        <v>X</v>
      </c>
      <c r="P313" s="58" t="str">
        <f t="shared" si="296"/>
        <v>X</v>
      </c>
      <c r="Q313" s="58" t="str">
        <f t="shared" si="296"/>
        <v>X</v>
      </c>
    </row>
    <row r="314" spans="1:17" ht="18.75" customHeight="1">
      <c r="A314" s="607"/>
      <c r="B314" s="30" t="s">
        <v>46</v>
      </c>
      <c r="C314" s="47">
        <f t="shared" ref="C314:Q314" si="297">COUNTIF(C308:C313,"O")</f>
        <v>0</v>
      </c>
      <c r="D314" s="47">
        <f t="shared" si="297"/>
        <v>0</v>
      </c>
      <c r="E314" s="47">
        <f t="shared" si="297"/>
        <v>0</v>
      </c>
      <c r="F314" s="47">
        <f t="shared" si="297"/>
        <v>0</v>
      </c>
      <c r="G314" s="47">
        <f t="shared" si="297"/>
        <v>0</v>
      </c>
      <c r="H314" s="47">
        <f t="shared" si="297"/>
        <v>0</v>
      </c>
      <c r="I314" s="47">
        <f t="shared" si="297"/>
        <v>0</v>
      </c>
      <c r="J314" s="47">
        <f t="shared" si="297"/>
        <v>0</v>
      </c>
      <c r="K314" s="47">
        <f t="shared" si="297"/>
        <v>0</v>
      </c>
      <c r="L314" s="47">
        <f t="shared" si="297"/>
        <v>0</v>
      </c>
      <c r="M314" s="47">
        <f t="shared" si="297"/>
        <v>0</v>
      </c>
      <c r="N314" s="47">
        <f t="shared" si="297"/>
        <v>0</v>
      </c>
      <c r="O314" s="47">
        <f t="shared" si="297"/>
        <v>0</v>
      </c>
      <c r="P314" s="47">
        <f t="shared" si="297"/>
        <v>0</v>
      </c>
      <c r="Q314" s="47">
        <f t="shared" si="297"/>
        <v>0</v>
      </c>
    </row>
    <row r="315" spans="1:17" ht="18.75" customHeight="1">
      <c r="A315" s="605">
        <v>27</v>
      </c>
      <c r="B315" s="58" t="s">
        <v>32</v>
      </c>
      <c r="C315" s="58" t="str">
        <f t="shared" ref="C315:Q315" si="298">IF(C7=$W$42,"O",IF(C7=$X$42,"O",IF(C7=$Y$42,"O",IF(C7=$Z$42,"O",IF(C7=$AA$42,"O",IF(C7=$AB$42,"O","X"))))))</f>
        <v>O</v>
      </c>
      <c r="D315" s="58" t="str">
        <f t="shared" si="298"/>
        <v>O</v>
      </c>
      <c r="E315" s="58" t="str">
        <f t="shared" si="298"/>
        <v>O</v>
      </c>
      <c r="F315" s="58" t="str">
        <f t="shared" si="298"/>
        <v>O</v>
      </c>
      <c r="G315" s="58" t="str">
        <f t="shared" si="298"/>
        <v>O</v>
      </c>
      <c r="H315" s="58" t="str">
        <f t="shared" si="298"/>
        <v>O</v>
      </c>
      <c r="I315" s="58" t="str">
        <f t="shared" si="298"/>
        <v>O</v>
      </c>
      <c r="J315" s="58" t="str">
        <f t="shared" si="298"/>
        <v>O</v>
      </c>
      <c r="K315" s="58" t="str">
        <f t="shared" si="298"/>
        <v>O</v>
      </c>
      <c r="L315" s="58" t="str">
        <f t="shared" si="298"/>
        <v>O</v>
      </c>
      <c r="M315" s="58" t="str">
        <f t="shared" si="298"/>
        <v>O</v>
      </c>
      <c r="N315" s="58" t="str">
        <f t="shared" si="298"/>
        <v>O</v>
      </c>
      <c r="O315" s="58" t="str">
        <f t="shared" si="298"/>
        <v>O</v>
      </c>
      <c r="P315" s="58" t="str">
        <f t="shared" si="298"/>
        <v>O</v>
      </c>
      <c r="Q315" s="58" t="str">
        <f t="shared" si="298"/>
        <v>O</v>
      </c>
    </row>
    <row r="316" spans="1:17" ht="18.75" customHeight="1">
      <c r="A316" s="606"/>
      <c r="B316" s="58" t="s">
        <v>33</v>
      </c>
      <c r="C316" s="58" t="str">
        <f t="shared" ref="C316:Q316" si="299">IF(C8=$W$42,"O",IF(C8=$X$42,"O",IF(C8=$Y$42,"O",IF(C8=$Z$42,"O",IF(C8=$AA$42,"O",IF(C8=$AB$42,"O","X"))))))</f>
        <v>X</v>
      </c>
      <c r="D316" s="58" t="str">
        <f t="shared" si="299"/>
        <v>X</v>
      </c>
      <c r="E316" s="58" t="str">
        <f t="shared" si="299"/>
        <v>X</v>
      </c>
      <c r="F316" s="58" t="str">
        <f t="shared" si="299"/>
        <v>X</v>
      </c>
      <c r="G316" s="58" t="str">
        <f t="shared" si="299"/>
        <v>X</v>
      </c>
      <c r="H316" s="58" t="str">
        <f t="shared" si="299"/>
        <v>X</v>
      </c>
      <c r="I316" s="58" t="str">
        <f t="shared" si="299"/>
        <v>X</v>
      </c>
      <c r="J316" s="58" t="str">
        <f t="shared" si="299"/>
        <v>X</v>
      </c>
      <c r="K316" s="58" t="str">
        <f t="shared" si="299"/>
        <v>X</v>
      </c>
      <c r="L316" s="58" t="str">
        <f t="shared" si="299"/>
        <v>X</v>
      </c>
      <c r="M316" s="58" t="str">
        <f t="shared" si="299"/>
        <v>X</v>
      </c>
      <c r="N316" s="58" t="str">
        <f t="shared" si="299"/>
        <v>X</v>
      </c>
      <c r="O316" s="58" t="str">
        <f t="shared" si="299"/>
        <v>X</v>
      </c>
      <c r="P316" s="58" t="str">
        <f t="shared" si="299"/>
        <v>X</v>
      </c>
      <c r="Q316" s="58" t="str">
        <f t="shared" si="299"/>
        <v>X</v>
      </c>
    </row>
    <row r="317" spans="1:17" ht="18.75" customHeight="1">
      <c r="A317" s="606"/>
      <c r="B317" s="58" t="s">
        <v>34</v>
      </c>
      <c r="C317" s="58" t="str">
        <f t="shared" ref="C317:Q317" si="300">IF(C9=$W$42,"O",IF(C9=$X$42,"O",IF(C9=$Y$42,"O",IF(C9=$Z$42,"O",IF(C9=$AA$42,"O",IF(C9=$AB$42,"O","X"))))))</f>
        <v>O</v>
      </c>
      <c r="D317" s="58" t="str">
        <f t="shared" si="300"/>
        <v>O</v>
      </c>
      <c r="E317" s="58" t="str">
        <f t="shared" si="300"/>
        <v>O</v>
      </c>
      <c r="F317" s="58" t="str">
        <f t="shared" si="300"/>
        <v>O</v>
      </c>
      <c r="G317" s="58" t="str">
        <f t="shared" si="300"/>
        <v>O</v>
      </c>
      <c r="H317" s="58" t="str">
        <f t="shared" si="300"/>
        <v>O</v>
      </c>
      <c r="I317" s="58" t="str">
        <f t="shared" si="300"/>
        <v>O</v>
      </c>
      <c r="J317" s="58" t="str">
        <f t="shared" si="300"/>
        <v>O</v>
      </c>
      <c r="K317" s="58" t="str">
        <f t="shared" si="300"/>
        <v>O</v>
      </c>
      <c r="L317" s="58" t="str">
        <f t="shared" si="300"/>
        <v>O</v>
      </c>
      <c r="M317" s="58" t="str">
        <f t="shared" si="300"/>
        <v>O</v>
      </c>
      <c r="N317" s="58" t="str">
        <f t="shared" si="300"/>
        <v>O</v>
      </c>
      <c r="O317" s="58" t="str">
        <f t="shared" si="300"/>
        <v>O</v>
      </c>
      <c r="P317" s="58" t="str">
        <f t="shared" si="300"/>
        <v>O</v>
      </c>
      <c r="Q317" s="58" t="str">
        <f t="shared" si="300"/>
        <v>O</v>
      </c>
    </row>
    <row r="318" spans="1:17" ht="18.75" customHeight="1">
      <c r="A318" s="606"/>
      <c r="B318" s="58" t="s">
        <v>35</v>
      </c>
      <c r="C318" s="58" t="str">
        <f t="shared" ref="C318:Q318" si="301">IF(C10=$W$42,"O",IF(C10=$X$42,"O",IF(C10=$Y$42,"O",IF(C10=$Z$42,"O",IF(C10=$AA$42,"O",IF(C10=$AB$42,"O","X"))))))</f>
        <v>X</v>
      </c>
      <c r="D318" s="58" t="str">
        <f t="shared" si="301"/>
        <v>X</v>
      </c>
      <c r="E318" s="58" t="str">
        <f t="shared" si="301"/>
        <v>X</v>
      </c>
      <c r="F318" s="58" t="str">
        <f t="shared" si="301"/>
        <v>X</v>
      </c>
      <c r="G318" s="58" t="str">
        <f t="shared" si="301"/>
        <v>X</v>
      </c>
      <c r="H318" s="58" t="str">
        <f t="shared" si="301"/>
        <v>X</v>
      </c>
      <c r="I318" s="58" t="str">
        <f t="shared" si="301"/>
        <v>X</v>
      </c>
      <c r="J318" s="58" t="str">
        <f t="shared" si="301"/>
        <v>X</v>
      </c>
      <c r="K318" s="58" t="str">
        <f t="shared" si="301"/>
        <v>X</v>
      </c>
      <c r="L318" s="58" t="str">
        <f t="shared" si="301"/>
        <v>X</v>
      </c>
      <c r="M318" s="58" t="str">
        <f t="shared" si="301"/>
        <v>X</v>
      </c>
      <c r="N318" s="58" t="str">
        <f t="shared" si="301"/>
        <v>X</v>
      </c>
      <c r="O318" s="58" t="str">
        <f t="shared" si="301"/>
        <v>X</v>
      </c>
      <c r="P318" s="58" t="str">
        <f t="shared" si="301"/>
        <v>X</v>
      </c>
      <c r="Q318" s="58" t="str">
        <f t="shared" si="301"/>
        <v>X</v>
      </c>
    </row>
    <row r="319" spans="1:17" ht="18.75" customHeight="1">
      <c r="A319" s="606"/>
      <c r="B319" s="58" t="s">
        <v>36</v>
      </c>
      <c r="C319" s="58" t="str">
        <f t="shared" ref="C319:Q319" si="302">IF(C11=$W$42,"O",IF(C11=$X$42,"O",IF(C11=$Y$42,"O",IF(C11=$Z$42,"O",IF(C11=$AA$42,"O",IF(C11=$AB$42,"O","X"))))))</f>
        <v>X</v>
      </c>
      <c r="D319" s="58" t="str">
        <f t="shared" si="302"/>
        <v>X</v>
      </c>
      <c r="E319" s="58" t="str">
        <f t="shared" si="302"/>
        <v>X</v>
      </c>
      <c r="F319" s="58" t="str">
        <f t="shared" si="302"/>
        <v>X</v>
      </c>
      <c r="G319" s="58" t="str">
        <f t="shared" si="302"/>
        <v>X</v>
      </c>
      <c r="H319" s="58" t="str">
        <f t="shared" si="302"/>
        <v>X</v>
      </c>
      <c r="I319" s="58" t="str">
        <f t="shared" si="302"/>
        <v>X</v>
      </c>
      <c r="J319" s="58" t="str">
        <f t="shared" si="302"/>
        <v>X</v>
      </c>
      <c r="K319" s="58" t="str">
        <f t="shared" si="302"/>
        <v>X</v>
      </c>
      <c r="L319" s="58" t="str">
        <f t="shared" si="302"/>
        <v>X</v>
      </c>
      <c r="M319" s="58" t="str">
        <f t="shared" si="302"/>
        <v>X</v>
      </c>
      <c r="N319" s="58" t="str">
        <f t="shared" si="302"/>
        <v>X</v>
      </c>
      <c r="O319" s="58" t="str">
        <f t="shared" si="302"/>
        <v>X</v>
      </c>
      <c r="P319" s="58" t="str">
        <f t="shared" si="302"/>
        <v>X</v>
      </c>
      <c r="Q319" s="58" t="str">
        <f t="shared" si="302"/>
        <v>X</v>
      </c>
    </row>
    <row r="320" spans="1:17" ht="18.75" customHeight="1">
      <c r="A320" s="606"/>
      <c r="B320" s="58" t="s">
        <v>21</v>
      </c>
      <c r="C320" s="58" t="str">
        <f t="shared" ref="C320:Q320" si="303">IF(C12=$W$42,"O",IF(C12=$X$42,"O",IF(C12=$Y$42,"O",IF(C12=$Z$42,"O",IF(C12=$AA$42,"O",IF(C12=$AB$42,"O","X"))))))</f>
        <v>X</v>
      </c>
      <c r="D320" s="58" t="str">
        <f t="shared" si="303"/>
        <v>X</v>
      </c>
      <c r="E320" s="58" t="str">
        <f t="shared" si="303"/>
        <v>X</v>
      </c>
      <c r="F320" s="58" t="str">
        <f t="shared" si="303"/>
        <v>X</v>
      </c>
      <c r="G320" s="58" t="str">
        <f t="shared" si="303"/>
        <v>X</v>
      </c>
      <c r="H320" s="58" t="str">
        <f t="shared" si="303"/>
        <v>X</v>
      </c>
      <c r="I320" s="58" t="str">
        <f t="shared" si="303"/>
        <v>X</v>
      </c>
      <c r="J320" s="58" t="str">
        <f t="shared" si="303"/>
        <v>X</v>
      </c>
      <c r="K320" s="58" t="str">
        <f t="shared" si="303"/>
        <v>X</v>
      </c>
      <c r="L320" s="58" t="str">
        <f t="shared" si="303"/>
        <v>X</v>
      </c>
      <c r="M320" s="58" t="str">
        <f t="shared" si="303"/>
        <v>X</v>
      </c>
      <c r="N320" s="58" t="str">
        <f t="shared" si="303"/>
        <v>X</v>
      </c>
      <c r="O320" s="58" t="str">
        <f t="shared" si="303"/>
        <v>X</v>
      </c>
      <c r="P320" s="58" t="str">
        <f t="shared" si="303"/>
        <v>X</v>
      </c>
      <c r="Q320" s="58" t="str">
        <f t="shared" si="303"/>
        <v>X</v>
      </c>
    </row>
    <row r="321" spans="1:17" ht="18.75" customHeight="1">
      <c r="A321" s="607"/>
      <c r="B321" s="30" t="s">
        <v>46</v>
      </c>
      <c r="C321" s="47">
        <f t="shared" ref="C321:Q321" si="304">COUNTIF(C315:C320,"O")</f>
        <v>2</v>
      </c>
      <c r="D321" s="47">
        <f t="shared" si="304"/>
        <v>2</v>
      </c>
      <c r="E321" s="47">
        <f t="shared" si="304"/>
        <v>2</v>
      </c>
      <c r="F321" s="47">
        <f t="shared" si="304"/>
        <v>2</v>
      </c>
      <c r="G321" s="47">
        <f t="shared" si="304"/>
        <v>2</v>
      </c>
      <c r="H321" s="47">
        <f t="shared" si="304"/>
        <v>2</v>
      </c>
      <c r="I321" s="47">
        <f t="shared" si="304"/>
        <v>2</v>
      </c>
      <c r="J321" s="47">
        <f t="shared" si="304"/>
        <v>2</v>
      </c>
      <c r="K321" s="47">
        <f t="shared" si="304"/>
        <v>2</v>
      </c>
      <c r="L321" s="47">
        <f t="shared" si="304"/>
        <v>2</v>
      </c>
      <c r="M321" s="47">
        <f t="shared" si="304"/>
        <v>2</v>
      </c>
      <c r="N321" s="47">
        <f t="shared" si="304"/>
        <v>2</v>
      </c>
      <c r="O321" s="47">
        <f t="shared" si="304"/>
        <v>2</v>
      </c>
      <c r="P321" s="47">
        <f t="shared" si="304"/>
        <v>2</v>
      </c>
      <c r="Q321" s="47">
        <f t="shared" si="304"/>
        <v>2</v>
      </c>
    </row>
    <row r="322" spans="1:17" ht="18.75" customHeight="1">
      <c r="A322" s="605">
        <v>28</v>
      </c>
      <c r="B322" s="58" t="s">
        <v>32</v>
      </c>
      <c r="C322" s="58" t="str">
        <f t="shared" ref="C322:Q322" si="305">IF(C7=$W$43,"O",IF(C7=$X$43,"O",IF(C7=$Y$43,"O","X")))</f>
        <v>X</v>
      </c>
      <c r="D322" s="58" t="str">
        <f t="shared" si="305"/>
        <v>X</v>
      </c>
      <c r="E322" s="58" t="str">
        <f t="shared" si="305"/>
        <v>X</v>
      </c>
      <c r="F322" s="58" t="str">
        <f t="shared" si="305"/>
        <v>X</v>
      </c>
      <c r="G322" s="58" t="str">
        <f t="shared" si="305"/>
        <v>X</v>
      </c>
      <c r="H322" s="58" t="str">
        <f t="shared" si="305"/>
        <v>X</v>
      </c>
      <c r="I322" s="58" t="str">
        <f t="shared" si="305"/>
        <v>X</v>
      </c>
      <c r="J322" s="58" t="str">
        <f t="shared" si="305"/>
        <v>X</v>
      </c>
      <c r="K322" s="58" t="str">
        <f t="shared" si="305"/>
        <v>X</v>
      </c>
      <c r="L322" s="58" t="str">
        <f t="shared" si="305"/>
        <v>X</v>
      </c>
      <c r="M322" s="58" t="str">
        <f t="shared" si="305"/>
        <v>X</v>
      </c>
      <c r="N322" s="58" t="str">
        <f t="shared" si="305"/>
        <v>X</v>
      </c>
      <c r="O322" s="58" t="str">
        <f t="shared" si="305"/>
        <v>X</v>
      </c>
      <c r="P322" s="58" t="str">
        <f t="shared" si="305"/>
        <v>X</v>
      </c>
      <c r="Q322" s="58" t="str">
        <f t="shared" si="305"/>
        <v>X</v>
      </c>
    </row>
    <row r="323" spans="1:17" ht="18.75" customHeight="1">
      <c r="A323" s="606"/>
      <c r="B323" s="58" t="s">
        <v>33</v>
      </c>
      <c r="C323" s="58" t="str">
        <f t="shared" ref="C323:Q323" si="306">IF(C8=$W$43,"O",IF(C8=$X$43,"O",IF(C8=$Y$43,"O","X")))</f>
        <v>X</v>
      </c>
      <c r="D323" s="58" t="str">
        <f t="shared" si="306"/>
        <v>X</v>
      </c>
      <c r="E323" s="58" t="str">
        <f t="shared" si="306"/>
        <v>X</v>
      </c>
      <c r="F323" s="58" t="str">
        <f t="shared" si="306"/>
        <v>X</v>
      </c>
      <c r="G323" s="58" t="str">
        <f t="shared" si="306"/>
        <v>X</v>
      </c>
      <c r="H323" s="58" t="str">
        <f t="shared" si="306"/>
        <v>X</v>
      </c>
      <c r="I323" s="58" t="str">
        <f t="shared" si="306"/>
        <v>X</v>
      </c>
      <c r="J323" s="58" t="str">
        <f t="shared" si="306"/>
        <v>X</v>
      </c>
      <c r="K323" s="58" t="str">
        <f t="shared" si="306"/>
        <v>X</v>
      </c>
      <c r="L323" s="58" t="str">
        <f t="shared" si="306"/>
        <v>X</v>
      </c>
      <c r="M323" s="58" t="str">
        <f t="shared" si="306"/>
        <v>X</v>
      </c>
      <c r="N323" s="58" t="str">
        <f t="shared" si="306"/>
        <v>X</v>
      </c>
      <c r="O323" s="58" t="str">
        <f t="shared" si="306"/>
        <v>X</v>
      </c>
      <c r="P323" s="58" t="str">
        <f t="shared" si="306"/>
        <v>X</v>
      </c>
      <c r="Q323" s="58" t="str">
        <f t="shared" si="306"/>
        <v>X</v>
      </c>
    </row>
    <row r="324" spans="1:17" ht="18.75" customHeight="1">
      <c r="A324" s="606"/>
      <c r="B324" s="58" t="s">
        <v>34</v>
      </c>
      <c r="C324" s="58" t="str">
        <f t="shared" ref="C324:Q324" si="307">IF(C9=$W$43,"O",IF(C9=$X$43,"O",IF(C9=$Y$43,"O","X")))</f>
        <v>X</v>
      </c>
      <c r="D324" s="58" t="str">
        <f t="shared" si="307"/>
        <v>X</v>
      </c>
      <c r="E324" s="58" t="str">
        <f t="shared" si="307"/>
        <v>X</v>
      </c>
      <c r="F324" s="58" t="str">
        <f t="shared" si="307"/>
        <v>X</v>
      </c>
      <c r="G324" s="58" t="str">
        <f t="shared" si="307"/>
        <v>X</v>
      </c>
      <c r="H324" s="58" t="str">
        <f t="shared" si="307"/>
        <v>X</v>
      </c>
      <c r="I324" s="58" t="str">
        <f t="shared" si="307"/>
        <v>X</v>
      </c>
      <c r="J324" s="58" t="str">
        <f t="shared" si="307"/>
        <v>X</v>
      </c>
      <c r="K324" s="58" t="str">
        <f t="shared" si="307"/>
        <v>X</v>
      </c>
      <c r="L324" s="58" t="str">
        <f t="shared" si="307"/>
        <v>X</v>
      </c>
      <c r="M324" s="58" t="str">
        <f t="shared" si="307"/>
        <v>X</v>
      </c>
      <c r="N324" s="58" t="str">
        <f t="shared" si="307"/>
        <v>X</v>
      </c>
      <c r="O324" s="58" t="str">
        <f t="shared" si="307"/>
        <v>X</v>
      </c>
      <c r="P324" s="58" t="str">
        <f t="shared" si="307"/>
        <v>X</v>
      </c>
      <c r="Q324" s="58" t="str">
        <f t="shared" si="307"/>
        <v>X</v>
      </c>
    </row>
    <row r="325" spans="1:17" ht="18.75" customHeight="1">
      <c r="A325" s="606"/>
      <c r="B325" s="58" t="s">
        <v>35</v>
      </c>
      <c r="C325" s="58" t="str">
        <f t="shared" ref="C325:Q325" si="308">IF(C10=$W$43,"O",IF(C10=$X$43,"O",IF(C10=$Y$43,"O","X")))</f>
        <v>X</v>
      </c>
      <c r="D325" s="58" t="str">
        <f t="shared" si="308"/>
        <v>X</v>
      </c>
      <c r="E325" s="58" t="str">
        <f t="shared" si="308"/>
        <v>X</v>
      </c>
      <c r="F325" s="58" t="str">
        <f t="shared" si="308"/>
        <v>X</v>
      </c>
      <c r="G325" s="58" t="str">
        <f t="shared" si="308"/>
        <v>X</v>
      </c>
      <c r="H325" s="58" t="str">
        <f t="shared" si="308"/>
        <v>X</v>
      </c>
      <c r="I325" s="58" t="str">
        <f t="shared" si="308"/>
        <v>X</v>
      </c>
      <c r="J325" s="58" t="str">
        <f t="shared" si="308"/>
        <v>X</v>
      </c>
      <c r="K325" s="58" t="str">
        <f t="shared" si="308"/>
        <v>X</v>
      </c>
      <c r="L325" s="58" t="str">
        <f t="shared" si="308"/>
        <v>X</v>
      </c>
      <c r="M325" s="58" t="str">
        <f t="shared" si="308"/>
        <v>X</v>
      </c>
      <c r="N325" s="58" t="str">
        <f t="shared" si="308"/>
        <v>X</v>
      </c>
      <c r="O325" s="58" t="str">
        <f t="shared" si="308"/>
        <v>X</v>
      </c>
      <c r="P325" s="58" t="str">
        <f t="shared" si="308"/>
        <v>X</v>
      </c>
      <c r="Q325" s="58" t="str">
        <f t="shared" si="308"/>
        <v>X</v>
      </c>
    </row>
    <row r="326" spans="1:17" ht="18.75" customHeight="1">
      <c r="A326" s="606"/>
      <c r="B326" s="58" t="s">
        <v>36</v>
      </c>
      <c r="C326" s="58" t="str">
        <f t="shared" ref="C326:Q326" si="309">IF(C11=$W$43,"O",IF(C11=$X$43,"O",IF(C11=$Y$43,"O","X")))</f>
        <v>O</v>
      </c>
      <c r="D326" s="58" t="str">
        <f t="shared" si="309"/>
        <v>O</v>
      </c>
      <c r="E326" s="58" t="str">
        <f t="shared" si="309"/>
        <v>O</v>
      </c>
      <c r="F326" s="58" t="str">
        <f t="shared" si="309"/>
        <v>O</v>
      </c>
      <c r="G326" s="58" t="str">
        <f t="shared" si="309"/>
        <v>O</v>
      </c>
      <c r="H326" s="58" t="str">
        <f t="shared" si="309"/>
        <v>O</v>
      </c>
      <c r="I326" s="58" t="str">
        <f t="shared" si="309"/>
        <v>O</v>
      </c>
      <c r="J326" s="58" t="str">
        <f t="shared" si="309"/>
        <v>O</v>
      </c>
      <c r="K326" s="58" t="str">
        <f t="shared" si="309"/>
        <v>O</v>
      </c>
      <c r="L326" s="58" t="str">
        <f t="shared" si="309"/>
        <v>O</v>
      </c>
      <c r="M326" s="58" t="str">
        <f t="shared" si="309"/>
        <v>O</v>
      </c>
      <c r="N326" s="58" t="str">
        <f t="shared" si="309"/>
        <v>O</v>
      </c>
      <c r="O326" s="58" t="str">
        <f t="shared" si="309"/>
        <v>O</v>
      </c>
      <c r="P326" s="58" t="str">
        <f t="shared" si="309"/>
        <v>O</v>
      </c>
      <c r="Q326" s="58" t="str">
        <f t="shared" si="309"/>
        <v>O</v>
      </c>
    </row>
    <row r="327" spans="1:17" ht="18.75" customHeight="1">
      <c r="A327" s="606"/>
      <c r="B327" s="58" t="s">
        <v>21</v>
      </c>
      <c r="C327" s="58" t="str">
        <f t="shared" ref="C327:Q327" si="310">IF(C12=$W$43,"O",IF(C12=$X$43,"O",IF(C12=$Y$43,"O","X")))</f>
        <v>X</v>
      </c>
      <c r="D327" s="58" t="str">
        <f t="shared" si="310"/>
        <v>X</v>
      </c>
      <c r="E327" s="58" t="str">
        <f t="shared" si="310"/>
        <v>X</v>
      </c>
      <c r="F327" s="58" t="str">
        <f t="shared" si="310"/>
        <v>X</v>
      </c>
      <c r="G327" s="58" t="str">
        <f t="shared" si="310"/>
        <v>X</v>
      </c>
      <c r="H327" s="58" t="str">
        <f t="shared" si="310"/>
        <v>X</v>
      </c>
      <c r="I327" s="58" t="str">
        <f t="shared" si="310"/>
        <v>X</v>
      </c>
      <c r="J327" s="58" t="str">
        <f t="shared" si="310"/>
        <v>X</v>
      </c>
      <c r="K327" s="58" t="str">
        <f t="shared" si="310"/>
        <v>X</v>
      </c>
      <c r="L327" s="58" t="str">
        <f t="shared" si="310"/>
        <v>X</v>
      </c>
      <c r="M327" s="58" t="str">
        <f t="shared" si="310"/>
        <v>X</v>
      </c>
      <c r="N327" s="58" t="str">
        <f t="shared" si="310"/>
        <v>X</v>
      </c>
      <c r="O327" s="58" t="str">
        <f t="shared" si="310"/>
        <v>X</v>
      </c>
      <c r="P327" s="58" t="str">
        <f t="shared" si="310"/>
        <v>X</v>
      </c>
      <c r="Q327" s="58" t="str">
        <f t="shared" si="310"/>
        <v>X</v>
      </c>
    </row>
    <row r="328" spans="1:17" ht="18.75" customHeight="1">
      <c r="A328" s="607"/>
      <c r="B328" s="30" t="s">
        <v>46</v>
      </c>
      <c r="C328" s="47">
        <f t="shared" ref="C328:Q328" si="311">COUNTIF(C322:C327,"O")</f>
        <v>1</v>
      </c>
      <c r="D328" s="47">
        <f t="shared" si="311"/>
        <v>1</v>
      </c>
      <c r="E328" s="47">
        <f t="shared" si="311"/>
        <v>1</v>
      </c>
      <c r="F328" s="47">
        <f t="shared" si="311"/>
        <v>1</v>
      </c>
      <c r="G328" s="47">
        <f t="shared" si="311"/>
        <v>1</v>
      </c>
      <c r="H328" s="47">
        <f t="shared" si="311"/>
        <v>1</v>
      </c>
      <c r="I328" s="47">
        <f t="shared" si="311"/>
        <v>1</v>
      </c>
      <c r="J328" s="47">
        <f t="shared" si="311"/>
        <v>1</v>
      </c>
      <c r="K328" s="47">
        <f t="shared" si="311"/>
        <v>1</v>
      </c>
      <c r="L328" s="47">
        <f t="shared" si="311"/>
        <v>1</v>
      </c>
      <c r="M328" s="47">
        <f t="shared" si="311"/>
        <v>1</v>
      </c>
      <c r="N328" s="47">
        <f t="shared" si="311"/>
        <v>1</v>
      </c>
      <c r="O328" s="47">
        <f t="shared" si="311"/>
        <v>1</v>
      </c>
      <c r="P328" s="47">
        <f t="shared" si="311"/>
        <v>1</v>
      </c>
      <c r="Q328" s="47">
        <f t="shared" si="311"/>
        <v>1</v>
      </c>
    </row>
    <row r="329" spans="1:17" ht="18.75" customHeight="1">
      <c r="A329" s="605">
        <v>29</v>
      </c>
      <c r="B329" s="58" t="s">
        <v>32</v>
      </c>
      <c r="C329" s="58" t="str">
        <f t="shared" ref="C329:Q329" si="312">IF(C7=$W$44,"O",IF(C7=$X$44,"O",IF(C7=$Y$44,"O",IF(C7=$Z$44,"O",IF(C7=$AA$44,"O",IF(C7=$AB$44,"O",IF(C7=$AC$44,"O",IF(C7=$AD$44,"O",IF(C7=$AE$44,"O","X")))))))))</f>
        <v>X</v>
      </c>
      <c r="D329" s="58" t="str">
        <f t="shared" si="312"/>
        <v>X</v>
      </c>
      <c r="E329" s="58" t="str">
        <f t="shared" si="312"/>
        <v>X</v>
      </c>
      <c r="F329" s="58" t="str">
        <f t="shared" si="312"/>
        <v>X</v>
      </c>
      <c r="G329" s="58" t="str">
        <f t="shared" si="312"/>
        <v>X</v>
      </c>
      <c r="H329" s="58" t="str">
        <f t="shared" si="312"/>
        <v>X</v>
      </c>
      <c r="I329" s="58" t="str">
        <f t="shared" si="312"/>
        <v>X</v>
      </c>
      <c r="J329" s="58" t="str">
        <f t="shared" si="312"/>
        <v>X</v>
      </c>
      <c r="K329" s="58" t="str">
        <f t="shared" si="312"/>
        <v>X</v>
      </c>
      <c r="L329" s="58" t="str">
        <f t="shared" si="312"/>
        <v>X</v>
      </c>
      <c r="M329" s="58" t="str">
        <f t="shared" si="312"/>
        <v>X</v>
      </c>
      <c r="N329" s="58" t="str">
        <f t="shared" si="312"/>
        <v>X</v>
      </c>
      <c r="O329" s="58" t="str">
        <f t="shared" si="312"/>
        <v>X</v>
      </c>
      <c r="P329" s="58" t="str">
        <f t="shared" si="312"/>
        <v>X</v>
      </c>
      <c r="Q329" s="58" t="str">
        <f t="shared" si="312"/>
        <v>X</v>
      </c>
    </row>
    <row r="330" spans="1:17" ht="18.75" customHeight="1">
      <c r="A330" s="606"/>
      <c r="B330" s="58" t="s">
        <v>33</v>
      </c>
      <c r="C330" s="58" t="str">
        <f t="shared" ref="C330:Q330" si="313">IF(C8=$W$44,"O",IF(C8=$X$44,"O",IF(C8=$Y$44,"O",IF(C8=$Z$44,"O",IF(C8=$AA$44,"O",IF(C8=$AB$44,"O",IF(C8=$AC$44,"O",IF(C8=$AD$44,"O",IF(C8=$AE$44,"O","X")))))))))</f>
        <v>X</v>
      </c>
      <c r="D330" s="58" t="str">
        <f t="shared" si="313"/>
        <v>X</v>
      </c>
      <c r="E330" s="58" t="str">
        <f t="shared" si="313"/>
        <v>X</v>
      </c>
      <c r="F330" s="58" t="str">
        <f t="shared" si="313"/>
        <v>X</v>
      </c>
      <c r="G330" s="58" t="str">
        <f t="shared" si="313"/>
        <v>X</v>
      </c>
      <c r="H330" s="58" t="str">
        <f t="shared" si="313"/>
        <v>X</v>
      </c>
      <c r="I330" s="58" t="str">
        <f t="shared" si="313"/>
        <v>X</v>
      </c>
      <c r="J330" s="58" t="str">
        <f t="shared" si="313"/>
        <v>X</v>
      </c>
      <c r="K330" s="58" t="str">
        <f t="shared" si="313"/>
        <v>X</v>
      </c>
      <c r="L330" s="58" t="str">
        <f t="shared" si="313"/>
        <v>X</v>
      </c>
      <c r="M330" s="58" t="str">
        <f t="shared" si="313"/>
        <v>X</v>
      </c>
      <c r="N330" s="58" t="str">
        <f t="shared" si="313"/>
        <v>X</v>
      </c>
      <c r="O330" s="58" t="str">
        <f t="shared" si="313"/>
        <v>X</v>
      </c>
      <c r="P330" s="58" t="str">
        <f t="shared" si="313"/>
        <v>X</v>
      </c>
      <c r="Q330" s="58" t="str">
        <f t="shared" si="313"/>
        <v>X</v>
      </c>
    </row>
    <row r="331" spans="1:17" ht="18.75" customHeight="1">
      <c r="A331" s="606"/>
      <c r="B331" s="58" t="s">
        <v>34</v>
      </c>
      <c r="C331" s="58" t="str">
        <f t="shared" ref="C331:Q331" si="314">IF(C9=$W$44,"O",IF(C9=$X$44,"O",IF(C9=$Y$44,"O",IF(C9=$Z$44,"O",IF(C9=$AA$44,"O",IF(C9=$AB$44,"O",IF(C9=$AC$44,"O",IF(C9=$AD$44,"O",IF(C9=$AE$44,"O","X")))))))))</f>
        <v>X</v>
      </c>
      <c r="D331" s="58" t="str">
        <f t="shared" si="314"/>
        <v>X</v>
      </c>
      <c r="E331" s="58" t="str">
        <f t="shared" si="314"/>
        <v>X</v>
      </c>
      <c r="F331" s="58" t="str">
        <f t="shared" si="314"/>
        <v>X</v>
      </c>
      <c r="G331" s="58" t="str">
        <f t="shared" si="314"/>
        <v>X</v>
      </c>
      <c r="H331" s="58" t="str">
        <f t="shared" si="314"/>
        <v>X</v>
      </c>
      <c r="I331" s="58" t="str">
        <f t="shared" si="314"/>
        <v>X</v>
      </c>
      <c r="J331" s="58" t="str">
        <f t="shared" si="314"/>
        <v>X</v>
      </c>
      <c r="K331" s="58" t="str">
        <f t="shared" si="314"/>
        <v>X</v>
      </c>
      <c r="L331" s="58" t="str">
        <f t="shared" si="314"/>
        <v>X</v>
      </c>
      <c r="M331" s="58" t="str">
        <f t="shared" si="314"/>
        <v>X</v>
      </c>
      <c r="N331" s="58" t="str">
        <f t="shared" si="314"/>
        <v>X</v>
      </c>
      <c r="O331" s="58" t="str">
        <f t="shared" si="314"/>
        <v>X</v>
      </c>
      <c r="P331" s="58" t="str">
        <f t="shared" si="314"/>
        <v>X</v>
      </c>
      <c r="Q331" s="58" t="str">
        <f t="shared" si="314"/>
        <v>X</v>
      </c>
    </row>
    <row r="332" spans="1:17" ht="18.75" customHeight="1">
      <c r="A332" s="606"/>
      <c r="B332" s="58" t="s">
        <v>35</v>
      </c>
      <c r="C332" s="58" t="str">
        <f t="shared" ref="C332:Q332" si="315">IF(C10=$W$44,"O",IF(C10=$X$44,"O",IF(C10=$Y$44,"O",IF(C10=$Z$44,"O",IF(C10=$AA$44,"O",IF(C10=$AB$44,"O",IF(C10=$AC$44,"O",IF(C10=$AD$44,"O",IF(C10=$AE$44,"O","X")))))))))</f>
        <v>O</v>
      </c>
      <c r="D332" s="58" t="str">
        <f t="shared" si="315"/>
        <v>O</v>
      </c>
      <c r="E332" s="58" t="str">
        <f t="shared" si="315"/>
        <v>O</v>
      </c>
      <c r="F332" s="58" t="str">
        <f t="shared" si="315"/>
        <v>O</v>
      </c>
      <c r="G332" s="58" t="str">
        <f t="shared" si="315"/>
        <v>O</v>
      </c>
      <c r="H332" s="58" t="str">
        <f t="shared" si="315"/>
        <v>O</v>
      </c>
      <c r="I332" s="58" t="str">
        <f t="shared" si="315"/>
        <v>O</v>
      </c>
      <c r="J332" s="58" t="str">
        <f t="shared" si="315"/>
        <v>O</v>
      </c>
      <c r="K332" s="58" t="str">
        <f t="shared" si="315"/>
        <v>O</v>
      </c>
      <c r="L332" s="58" t="str">
        <f t="shared" si="315"/>
        <v>O</v>
      </c>
      <c r="M332" s="58" t="str">
        <f t="shared" si="315"/>
        <v>O</v>
      </c>
      <c r="N332" s="58" t="str">
        <f t="shared" si="315"/>
        <v>O</v>
      </c>
      <c r="O332" s="58" t="str">
        <f t="shared" si="315"/>
        <v>O</v>
      </c>
      <c r="P332" s="58" t="str">
        <f t="shared" si="315"/>
        <v>O</v>
      </c>
      <c r="Q332" s="58" t="str">
        <f t="shared" si="315"/>
        <v>O</v>
      </c>
    </row>
    <row r="333" spans="1:17" ht="18.75" customHeight="1">
      <c r="A333" s="606"/>
      <c r="B333" s="58" t="s">
        <v>36</v>
      </c>
      <c r="C333" s="58" t="str">
        <f t="shared" ref="C333:Q333" si="316">IF(C11=$W$44,"O",IF(C11=$X$44,"O",IF(C11=$Y$44,"O",IF(C11=$Z$44,"O",IF(C11=$AA$44,"O",IF(C11=$AB$44,"O",IF(C11=$AC$44,"O",IF(C11=$AD$44,"O",IF(C11=$AE$44,"O","X")))))))))</f>
        <v>X</v>
      </c>
      <c r="D333" s="58" t="str">
        <f t="shared" si="316"/>
        <v>X</v>
      </c>
      <c r="E333" s="58" t="str">
        <f t="shared" si="316"/>
        <v>X</v>
      </c>
      <c r="F333" s="58" t="str">
        <f t="shared" si="316"/>
        <v>X</v>
      </c>
      <c r="G333" s="58" t="str">
        <f t="shared" si="316"/>
        <v>X</v>
      </c>
      <c r="H333" s="58" t="str">
        <f t="shared" si="316"/>
        <v>X</v>
      </c>
      <c r="I333" s="58" t="str">
        <f t="shared" si="316"/>
        <v>X</v>
      </c>
      <c r="J333" s="58" t="str">
        <f t="shared" si="316"/>
        <v>X</v>
      </c>
      <c r="K333" s="58" t="str">
        <f t="shared" si="316"/>
        <v>X</v>
      </c>
      <c r="L333" s="58" t="str">
        <f t="shared" si="316"/>
        <v>X</v>
      </c>
      <c r="M333" s="58" t="str">
        <f t="shared" si="316"/>
        <v>X</v>
      </c>
      <c r="N333" s="58" t="str">
        <f t="shared" si="316"/>
        <v>X</v>
      </c>
      <c r="O333" s="58" t="str">
        <f t="shared" si="316"/>
        <v>X</v>
      </c>
      <c r="P333" s="58" t="str">
        <f t="shared" si="316"/>
        <v>X</v>
      </c>
      <c r="Q333" s="58" t="str">
        <f t="shared" si="316"/>
        <v>X</v>
      </c>
    </row>
    <row r="334" spans="1:17" ht="18.75" customHeight="1">
      <c r="A334" s="606"/>
      <c r="B334" s="58" t="s">
        <v>21</v>
      </c>
      <c r="C334" s="58" t="str">
        <f t="shared" ref="C334:Q334" si="317">IF(C12=$W$44,"O",IF(C12=$X$44,"O",IF(C12=$Y$44,"O",IF(C12=$Z$44,"O",IF(C12=$AA$44,"O",IF(C12=$AB$44,"O",IF(C12=$AC$44,"O",IF(C12=$AD$44,"O",IF(C12=$AE$44,"O","X")))))))))</f>
        <v>X</v>
      </c>
      <c r="D334" s="58" t="str">
        <f t="shared" si="317"/>
        <v>X</v>
      </c>
      <c r="E334" s="58" t="str">
        <f t="shared" si="317"/>
        <v>X</v>
      </c>
      <c r="F334" s="58" t="str">
        <f t="shared" si="317"/>
        <v>X</v>
      </c>
      <c r="G334" s="58" t="str">
        <f t="shared" si="317"/>
        <v>X</v>
      </c>
      <c r="H334" s="58" t="str">
        <f t="shared" si="317"/>
        <v>X</v>
      </c>
      <c r="I334" s="58" t="str">
        <f t="shared" si="317"/>
        <v>X</v>
      </c>
      <c r="J334" s="58" t="str">
        <f t="shared" si="317"/>
        <v>X</v>
      </c>
      <c r="K334" s="58" t="str">
        <f t="shared" si="317"/>
        <v>X</v>
      </c>
      <c r="L334" s="58" t="str">
        <f t="shared" si="317"/>
        <v>X</v>
      </c>
      <c r="M334" s="58" t="str">
        <f t="shared" si="317"/>
        <v>X</v>
      </c>
      <c r="N334" s="58" t="str">
        <f t="shared" si="317"/>
        <v>X</v>
      </c>
      <c r="O334" s="58" t="str">
        <f t="shared" si="317"/>
        <v>X</v>
      </c>
      <c r="P334" s="58" t="str">
        <f t="shared" si="317"/>
        <v>X</v>
      </c>
      <c r="Q334" s="58" t="str">
        <f t="shared" si="317"/>
        <v>X</v>
      </c>
    </row>
    <row r="335" spans="1:17" ht="18.75" customHeight="1">
      <c r="A335" s="607"/>
      <c r="B335" s="30" t="s">
        <v>46</v>
      </c>
      <c r="C335" s="47">
        <f t="shared" ref="C335:Q335" si="318">COUNTIF(C329:C334,"O")</f>
        <v>1</v>
      </c>
      <c r="D335" s="47">
        <f t="shared" si="318"/>
        <v>1</v>
      </c>
      <c r="E335" s="47">
        <f t="shared" si="318"/>
        <v>1</v>
      </c>
      <c r="F335" s="47">
        <f t="shared" si="318"/>
        <v>1</v>
      </c>
      <c r="G335" s="47">
        <f t="shared" si="318"/>
        <v>1</v>
      </c>
      <c r="H335" s="47">
        <f t="shared" si="318"/>
        <v>1</v>
      </c>
      <c r="I335" s="47">
        <f t="shared" si="318"/>
        <v>1</v>
      </c>
      <c r="J335" s="47">
        <f t="shared" si="318"/>
        <v>1</v>
      </c>
      <c r="K335" s="47">
        <f t="shared" si="318"/>
        <v>1</v>
      </c>
      <c r="L335" s="47">
        <f t="shared" si="318"/>
        <v>1</v>
      </c>
      <c r="M335" s="47">
        <f t="shared" si="318"/>
        <v>1</v>
      </c>
      <c r="N335" s="47">
        <f t="shared" si="318"/>
        <v>1</v>
      </c>
      <c r="O335" s="47">
        <f t="shared" si="318"/>
        <v>1</v>
      </c>
      <c r="P335" s="47">
        <f t="shared" si="318"/>
        <v>1</v>
      </c>
      <c r="Q335" s="47">
        <f t="shared" si="318"/>
        <v>1</v>
      </c>
    </row>
    <row r="336" spans="1:17" ht="18.75" customHeight="1">
      <c r="A336" s="605">
        <v>30</v>
      </c>
      <c r="B336" s="58" t="s">
        <v>32</v>
      </c>
      <c r="C336" s="58" t="str">
        <f t="shared" ref="C336:Q336" si="319">IF(C7=$W$45,"O",IF(C7=$X$45,"O",IF(C7=$Y$45,"O","X")))</f>
        <v>X</v>
      </c>
      <c r="D336" s="58" t="str">
        <f t="shared" si="319"/>
        <v>X</v>
      </c>
      <c r="E336" s="58" t="str">
        <f t="shared" si="319"/>
        <v>X</v>
      </c>
      <c r="F336" s="58" t="str">
        <f t="shared" si="319"/>
        <v>X</v>
      </c>
      <c r="G336" s="58" t="str">
        <f t="shared" si="319"/>
        <v>X</v>
      </c>
      <c r="H336" s="58" t="str">
        <f t="shared" si="319"/>
        <v>X</v>
      </c>
      <c r="I336" s="58" t="str">
        <f t="shared" si="319"/>
        <v>X</v>
      </c>
      <c r="J336" s="58" t="str">
        <f t="shared" si="319"/>
        <v>X</v>
      </c>
      <c r="K336" s="58" t="str">
        <f t="shared" si="319"/>
        <v>X</v>
      </c>
      <c r="L336" s="58" t="str">
        <f t="shared" si="319"/>
        <v>X</v>
      </c>
      <c r="M336" s="58" t="str">
        <f t="shared" si="319"/>
        <v>X</v>
      </c>
      <c r="N336" s="58" t="str">
        <f t="shared" si="319"/>
        <v>X</v>
      </c>
      <c r="O336" s="58" t="str">
        <f t="shared" si="319"/>
        <v>X</v>
      </c>
      <c r="P336" s="58" t="str">
        <f t="shared" si="319"/>
        <v>X</v>
      </c>
      <c r="Q336" s="58" t="str">
        <f t="shared" si="319"/>
        <v>X</v>
      </c>
    </row>
    <row r="337" spans="1:17" ht="18.75" customHeight="1">
      <c r="A337" s="606"/>
      <c r="B337" s="58" t="s">
        <v>33</v>
      </c>
      <c r="C337" s="58" t="str">
        <f t="shared" ref="C337:Q337" si="320">IF(C8=$W$45,"O",IF(C8=$X$45,"O",IF(C8=$Y$45,"O","X")))</f>
        <v>X</v>
      </c>
      <c r="D337" s="58" t="str">
        <f t="shared" si="320"/>
        <v>X</v>
      </c>
      <c r="E337" s="58" t="str">
        <f t="shared" si="320"/>
        <v>X</v>
      </c>
      <c r="F337" s="58" t="str">
        <f t="shared" si="320"/>
        <v>X</v>
      </c>
      <c r="G337" s="58" t="str">
        <f t="shared" si="320"/>
        <v>X</v>
      </c>
      <c r="H337" s="58" t="str">
        <f t="shared" si="320"/>
        <v>X</v>
      </c>
      <c r="I337" s="58" t="str">
        <f t="shared" si="320"/>
        <v>X</v>
      </c>
      <c r="J337" s="58" t="str">
        <f t="shared" si="320"/>
        <v>X</v>
      </c>
      <c r="K337" s="58" t="str">
        <f t="shared" si="320"/>
        <v>X</v>
      </c>
      <c r="L337" s="58" t="str">
        <f t="shared" si="320"/>
        <v>X</v>
      </c>
      <c r="M337" s="58" t="str">
        <f t="shared" si="320"/>
        <v>X</v>
      </c>
      <c r="N337" s="58" t="str">
        <f t="shared" si="320"/>
        <v>X</v>
      </c>
      <c r="O337" s="58" t="str">
        <f t="shared" si="320"/>
        <v>X</v>
      </c>
      <c r="P337" s="58" t="str">
        <f t="shared" si="320"/>
        <v>X</v>
      </c>
      <c r="Q337" s="58" t="str">
        <f t="shared" si="320"/>
        <v>X</v>
      </c>
    </row>
    <row r="338" spans="1:17" ht="18.75" customHeight="1">
      <c r="A338" s="606"/>
      <c r="B338" s="58" t="s">
        <v>34</v>
      </c>
      <c r="C338" s="58" t="str">
        <f t="shared" ref="C338:Q338" si="321">IF(C9=$W$45,"O",IF(C9=$X$45,"O",IF(C9=$Y$45,"O","X")))</f>
        <v>X</v>
      </c>
      <c r="D338" s="58" t="str">
        <f t="shared" si="321"/>
        <v>X</v>
      </c>
      <c r="E338" s="58" t="str">
        <f t="shared" si="321"/>
        <v>X</v>
      </c>
      <c r="F338" s="58" t="str">
        <f t="shared" si="321"/>
        <v>X</v>
      </c>
      <c r="G338" s="58" t="str">
        <f t="shared" si="321"/>
        <v>X</v>
      </c>
      <c r="H338" s="58" t="str">
        <f t="shared" si="321"/>
        <v>X</v>
      </c>
      <c r="I338" s="58" t="str">
        <f t="shared" si="321"/>
        <v>X</v>
      </c>
      <c r="J338" s="58" t="str">
        <f t="shared" si="321"/>
        <v>X</v>
      </c>
      <c r="K338" s="58" t="str">
        <f t="shared" si="321"/>
        <v>X</v>
      </c>
      <c r="L338" s="58" t="str">
        <f t="shared" si="321"/>
        <v>X</v>
      </c>
      <c r="M338" s="58" t="str">
        <f t="shared" si="321"/>
        <v>X</v>
      </c>
      <c r="N338" s="58" t="str">
        <f t="shared" si="321"/>
        <v>X</v>
      </c>
      <c r="O338" s="58" t="str">
        <f t="shared" si="321"/>
        <v>X</v>
      </c>
      <c r="P338" s="58" t="str">
        <f t="shared" si="321"/>
        <v>X</v>
      </c>
      <c r="Q338" s="58" t="str">
        <f t="shared" si="321"/>
        <v>X</v>
      </c>
    </row>
    <row r="339" spans="1:17" ht="18.75" customHeight="1">
      <c r="A339" s="606"/>
      <c r="B339" s="58" t="s">
        <v>35</v>
      </c>
      <c r="C339" s="58" t="str">
        <f t="shared" ref="C339:Q339" si="322">IF(C10=$W$45,"O",IF(C10=$X$45,"O",IF(C10=$Y$45,"O","X")))</f>
        <v>X</v>
      </c>
      <c r="D339" s="58" t="str">
        <f t="shared" si="322"/>
        <v>X</v>
      </c>
      <c r="E339" s="58" t="str">
        <f t="shared" si="322"/>
        <v>X</v>
      </c>
      <c r="F339" s="58" t="str">
        <f t="shared" si="322"/>
        <v>X</v>
      </c>
      <c r="G339" s="58" t="str">
        <f t="shared" si="322"/>
        <v>X</v>
      </c>
      <c r="H339" s="58" t="str">
        <f t="shared" si="322"/>
        <v>X</v>
      </c>
      <c r="I339" s="58" t="str">
        <f t="shared" si="322"/>
        <v>X</v>
      </c>
      <c r="J339" s="58" t="str">
        <f t="shared" si="322"/>
        <v>X</v>
      </c>
      <c r="K339" s="58" t="str">
        <f t="shared" si="322"/>
        <v>X</v>
      </c>
      <c r="L339" s="58" t="str">
        <f t="shared" si="322"/>
        <v>X</v>
      </c>
      <c r="M339" s="58" t="str">
        <f t="shared" si="322"/>
        <v>X</v>
      </c>
      <c r="N339" s="58" t="str">
        <f t="shared" si="322"/>
        <v>X</v>
      </c>
      <c r="O339" s="58" t="str">
        <f t="shared" si="322"/>
        <v>X</v>
      </c>
      <c r="P339" s="58" t="str">
        <f t="shared" si="322"/>
        <v>X</v>
      </c>
      <c r="Q339" s="58" t="str">
        <f t="shared" si="322"/>
        <v>X</v>
      </c>
    </row>
    <row r="340" spans="1:17" ht="18.75" customHeight="1">
      <c r="A340" s="606"/>
      <c r="B340" s="58" t="s">
        <v>36</v>
      </c>
      <c r="C340" s="58" t="str">
        <f t="shared" ref="C340:Q340" si="323">IF(C11=$W$45,"O",IF(C11=$X$45,"O",IF(C11=$Y$45,"O","X")))</f>
        <v>X</v>
      </c>
      <c r="D340" s="58" t="str">
        <f t="shared" si="323"/>
        <v>X</v>
      </c>
      <c r="E340" s="58" t="str">
        <f t="shared" si="323"/>
        <v>X</v>
      </c>
      <c r="F340" s="58" t="str">
        <f t="shared" si="323"/>
        <v>X</v>
      </c>
      <c r="G340" s="58" t="str">
        <f t="shared" si="323"/>
        <v>X</v>
      </c>
      <c r="H340" s="58" t="str">
        <f t="shared" si="323"/>
        <v>X</v>
      </c>
      <c r="I340" s="58" t="str">
        <f t="shared" si="323"/>
        <v>X</v>
      </c>
      <c r="J340" s="58" t="str">
        <f t="shared" si="323"/>
        <v>X</v>
      </c>
      <c r="K340" s="58" t="str">
        <f t="shared" si="323"/>
        <v>X</v>
      </c>
      <c r="L340" s="58" t="str">
        <f t="shared" si="323"/>
        <v>X</v>
      </c>
      <c r="M340" s="58" t="str">
        <f t="shared" si="323"/>
        <v>X</v>
      </c>
      <c r="N340" s="58" t="str">
        <f t="shared" si="323"/>
        <v>X</v>
      </c>
      <c r="O340" s="58" t="str">
        <f t="shared" si="323"/>
        <v>X</v>
      </c>
      <c r="P340" s="58" t="str">
        <f t="shared" si="323"/>
        <v>X</v>
      </c>
      <c r="Q340" s="58" t="str">
        <f t="shared" si="323"/>
        <v>X</v>
      </c>
    </row>
    <row r="341" spans="1:17" ht="18.75" customHeight="1">
      <c r="A341" s="606"/>
      <c r="B341" s="58" t="s">
        <v>21</v>
      </c>
      <c r="C341" s="58" t="str">
        <f t="shared" ref="C341:Q341" si="324">IF(C12=$W$45,"O",IF(C12=$X$45,"O",IF(C12=$Y$45,"O","X")))</f>
        <v>X</v>
      </c>
      <c r="D341" s="58" t="str">
        <f t="shared" si="324"/>
        <v>X</v>
      </c>
      <c r="E341" s="58" t="str">
        <f t="shared" si="324"/>
        <v>X</v>
      </c>
      <c r="F341" s="58" t="str">
        <f t="shared" si="324"/>
        <v>X</v>
      </c>
      <c r="G341" s="58" t="str">
        <f t="shared" si="324"/>
        <v>X</v>
      </c>
      <c r="H341" s="58" t="str">
        <f t="shared" si="324"/>
        <v>X</v>
      </c>
      <c r="I341" s="58" t="str">
        <f t="shared" si="324"/>
        <v>X</v>
      </c>
      <c r="J341" s="58" t="str">
        <f t="shared" si="324"/>
        <v>X</v>
      </c>
      <c r="K341" s="58" t="str">
        <f t="shared" si="324"/>
        <v>X</v>
      </c>
      <c r="L341" s="58" t="str">
        <f t="shared" si="324"/>
        <v>X</v>
      </c>
      <c r="M341" s="58" t="str">
        <f t="shared" si="324"/>
        <v>X</v>
      </c>
      <c r="N341" s="58" t="str">
        <f t="shared" si="324"/>
        <v>X</v>
      </c>
      <c r="O341" s="58" t="str">
        <f t="shared" si="324"/>
        <v>X</v>
      </c>
      <c r="P341" s="58" t="str">
        <f t="shared" si="324"/>
        <v>X</v>
      </c>
      <c r="Q341" s="58" t="str">
        <f t="shared" si="324"/>
        <v>X</v>
      </c>
    </row>
    <row r="342" spans="1:17" ht="18.75" customHeight="1">
      <c r="A342" s="607"/>
      <c r="B342" s="30" t="s">
        <v>46</v>
      </c>
      <c r="C342" s="47">
        <f t="shared" ref="C342:Q342" si="325">COUNTIF(C336:C341,"O")</f>
        <v>0</v>
      </c>
      <c r="D342" s="47">
        <f t="shared" si="325"/>
        <v>0</v>
      </c>
      <c r="E342" s="47">
        <f t="shared" si="325"/>
        <v>0</v>
      </c>
      <c r="F342" s="47">
        <f t="shared" si="325"/>
        <v>0</v>
      </c>
      <c r="G342" s="47">
        <f t="shared" si="325"/>
        <v>0</v>
      </c>
      <c r="H342" s="47">
        <f t="shared" si="325"/>
        <v>0</v>
      </c>
      <c r="I342" s="47">
        <f t="shared" si="325"/>
        <v>0</v>
      </c>
      <c r="J342" s="47">
        <f t="shared" si="325"/>
        <v>0</v>
      </c>
      <c r="K342" s="47">
        <f t="shared" si="325"/>
        <v>0</v>
      </c>
      <c r="L342" s="47">
        <f t="shared" si="325"/>
        <v>0</v>
      </c>
      <c r="M342" s="47">
        <f t="shared" si="325"/>
        <v>0</v>
      </c>
      <c r="N342" s="47">
        <f t="shared" si="325"/>
        <v>0</v>
      </c>
      <c r="O342" s="47">
        <f t="shared" si="325"/>
        <v>0</v>
      </c>
      <c r="P342" s="47">
        <f t="shared" si="325"/>
        <v>0</v>
      </c>
      <c r="Q342" s="47">
        <f t="shared" si="325"/>
        <v>0</v>
      </c>
    </row>
    <row r="343" spans="1:17" ht="18.75" customHeight="1">
      <c r="A343" s="605">
        <v>31</v>
      </c>
      <c r="B343" s="58" t="s">
        <v>32</v>
      </c>
      <c r="C343" s="58" t="str">
        <f t="shared" ref="C343:Q343" si="326">IF(C7=$W$46,"O",IF(C7=$X$46,"O",IF(C7=$Y$46,"O",IF(C7=$Z$46,"O",IF(C7=$AA$46,"O","X")))))</f>
        <v>X</v>
      </c>
      <c r="D343" s="58" t="str">
        <f t="shared" si="326"/>
        <v>X</v>
      </c>
      <c r="E343" s="58" t="str">
        <f t="shared" si="326"/>
        <v>X</v>
      </c>
      <c r="F343" s="58" t="str">
        <f t="shared" si="326"/>
        <v>X</v>
      </c>
      <c r="G343" s="58" t="str">
        <f t="shared" si="326"/>
        <v>X</v>
      </c>
      <c r="H343" s="58" t="str">
        <f t="shared" si="326"/>
        <v>X</v>
      </c>
      <c r="I343" s="58" t="str">
        <f t="shared" si="326"/>
        <v>X</v>
      </c>
      <c r="J343" s="58" t="str">
        <f t="shared" si="326"/>
        <v>X</v>
      </c>
      <c r="K343" s="58" t="str">
        <f t="shared" si="326"/>
        <v>X</v>
      </c>
      <c r="L343" s="58" t="str">
        <f t="shared" si="326"/>
        <v>X</v>
      </c>
      <c r="M343" s="58" t="str">
        <f t="shared" si="326"/>
        <v>X</v>
      </c>
      <c r="N343" s="58" t="str">
        <f t="shared" si="326"/>
        <v>X</v>
      </c>
      <c r="O343" s="58" t="str">
        <f t="shared" si="326"/>
        <v>X</v>
      </c>
      <c r="P343" s="58" t="str">
        <f t="shared" si="326"/>
        <v>X</v>
      </c>
      <c r="Q343" s="58" t="str">
        <f t="shared" si="326"/>
        <v>X</v>
      </c>
    </row>
    <row r="344" spans="1:17" ht="18.75" customHeight="1">
      <c r="A344" s="606"/>
      <c r="B344" s="58" t="s">
        <v>33</v>
      </c>
      <c r="C344" s="58" t="str">
        <f t="shared" ref="C344:Q344" si="327">IF(C8=$W$46,"O",IF(C8=$X$46,"O",IF(C8=$Y$46,"O",IF(C8=$Z$46,"O",IF(C8=$AA$46,"O","X")))))</f>
        <v>X</v>
      </c>
      <c r="D344" s="58" t="str">
        <f t="shared" si="327"/>
        <v>X</v>
      </c>
      <c r="E344" s="58" t="str">
        <f t="shared" si="327"/>
        <v>X</v>
      </c>
      <c r="F344" s="58" t="str">
        <f t="shared" si="327"/>
        <v>X</v>
      </c>
      <c r="G344" s="58" t="str">
        <f t="shared" si="327"/>
        <v>X</v>
      </c>
      <c r="H344" s="58" t="str">
        <f t="shared" si="327"/>
        <v>X</v>
      </c>
      <c r="I344" s="58" t="str">
        <f t="shared" si="327"/>
        <v>X</v>
      </c>
      <c r="J344" s="58" t="str">
        <f t="shared" si="327"/>
        <v>X</v>
      </c>
      <c r="K344" s="58" t="str">
        <f t="shared" si="327"/>
        <v>X</v>
      </c>
      <c r="L344" s="58" t="str">
        <f t="shared" si="327"/>
        <v>X</v>
      </c>
      <c r="M344" s="58" t="str">
        <f t="shared" si="327"/>
        <v>X</v>
      </c>
      <c r="N344" s="58" t="str">
        <f t="shared" si="327"/>
        <v>X</v>
      </c>
      <c r="O344" s="58" t="str">
        <f t="shared" si="327"/>
        <v>X</v>
      </c>
      <c r="P344" s="58" t="str">
        <f t="shared" si="327"/>
        <v>X</v>
      </c>
      <c r="Q344" s="58" t="str">
        <f t="shared" si="327"/>
        <v>X</v>
      </c>
    </row>
    <row r="345" spans="1:17" ht="18.75" customHeight="1">
      <c r="A345" s="606"/>
      <c r="B345" s="58" t="s">
        <v>34</v>
      </c>
      <c r="C345" s="58" t="str">
        <f t="shared" ref="C345:Q345" si="328">IF(C9=$W$46,"O",IF(C9=$X$46,"O",IF(C9=$Y$46,"O",IF(C9=$Z$46,"O",IF(C9=$AA$46,"O","X")))))</f>
        <v>X</v>
      </c>
      <c r="D345" s="58" t="str">
        <f t="shared" si="328"/>
        <v>X</v>
      </c>
      <c r="E345" s="58" t="str">
        <f t="shared" si="328"/>
        <v>X</v>
      </c>
      <c r="F345" s="58" t="str">
        <f t="shared" si="328"/>
        <v>X</v>
      </c>
      <c r="G345" s="58" t="str">
        <f t="shared" si="328"/>
        <v>X</v>
      </c>
      <c r="H345" s="58" t="str">
        <f t="shared" si="328"/>
        <v>X</v>
      </c>
      <c r="I345" s="58" t="str">
        <f t="shared" si="328"/>
        <v>X</v>
      </c>
      <c r="J345" s="58" t="str">
        <f t="shared" si="328"/>
        <v>X</v>
      </c>
      <c r="K345" s="58" t="str">
        <f t="shared" si="328"/>
        <v>X</v>
      </c>
      <c r="L345" s="58" t="str">
        <f t="shared" si="328"/>
        <v>X</v>
      </c>
      <c r="M345" s="58" t="str">
        <f t="shared" si="328"/>
        <v>X</v>
      </c>
      <c r="N345" s="58" t="str">
        <f t="shared" si="328"/>
        <v>X</v>
      </c>
      <c r="O345" s="58" t="str">
        <f t="shared" si="328"/>
        <v>X</v>
      </c>
      <c r="P345" s="58" t="str">
        <f t="shared" si="328"/>
        <v>X</v>
      </c>
      <c r="Q345" s="58" t="str">
        <f t="shared" si="328"/>
        <v>X</v>
      </c>
    </row>
    <row r="346" spans="1:17" ht="18.75" customHeight="1">
      <c r="A346" s="606"/>
      <c r="B346" s="58" t="s">
        <v>35</v>
      </c>
      <c r="C346" s="58" t="str">
        <f t="shared" ref="C346:Q346" si="329">IF(C10=$W$46,"O",IF(C10=$X$46,"O",IF(C10=$Y$46,"O",IF(C10=$Z$46,"O",IF(C10=$AA$46,"O","X")))))</f>
        <v>X</v>
      </c>
      <c r="D346" s="58" t="str">
        <f t="shared" si="329"/>
        <v>X</v>
      </c>
      <c r="E346" s="58" t="str">
        <f t="shared" si="329"/>
        <v>X</v>
      </c>
      <c r="F346" s="58" t="str">
        <f t="shared" si="329"/>
        <v>X</v>
      </c>
      <c r="G346" s="58" t="str">
        <f t="shared" si="329"/>
        <v>X</v>
      </c>
      <c r="H346" s="58" t="str">
        <f t="shared" si="329"/>
        <v>X</v>
      </c>
      <c r="I346" s="58" t="str">
        <f t="shared" si="329"/>
        <v>X</v>
      </c>
      <c r="J346" s="58" t="str">
        <f t="shared" si="329"/>
        <v>X</v>
      </c>
      <c r="K346" s="58" t="str">
        <f t="shared" si="329"/>
        <v>X</v>
      </c>
      <c r="L346" s="58" t="str">
        <f t="shared" si="329"/>
        <v>X</v>
      </c>
      <c r="M346" s="58" t="str">
        <f t="shared" si="329"/>
        <v>X</v>
      </c>
      <c r="N346" s="58" t="str">
        <f t="shared" si="329"/>
        <v>X</v>
      </c>
      <c r="O346" s="58" t="str">
        <f t="shared" si="329"/>
        <v>X</v>
      </c>
      <c r="P346" s="58" t="str">
        <f t="shared" si="329"/>
        <v>X</v>
      </c>
      <c r="Q346" s="58" t="str">
        <f t="shared" si="329"/>
        <v>X</v>
      </c>
    </row>
    <row r="347" spans="1:17" ht="18.75" customHeight="1">
      <c r="A347" s="606"/>
      <c r="B347" s="58" t="s">
        <v>36</v>
      </c>
      <c r="C347" s="58" t="str">
        <f t="shared" ref="C347:Q347" si="330">IF(C11=$W$46,"O",IF(C11=$X$46,"O",IF(C11=$Y$46,"O",IF(C11=$Z$46,"O",IF(C11=$AA$46,"O","X")))))</f>
        <v>X</v>
      </c>
      <c r="D347" s="58" t="str">
        <f t="shared" si="330"/>
        <v>X</v>
      </c>
      <c r="E347" s="58" t="str">
        <f t="shared" si="330"/>
        <v>X</v>
      </c>
      <c r="F347" s="58" t="str">
        <f t="shared" si="330"/>
        <v>X</v>
      </c>
      <c r="G347" s="58" t="str">
        <f t="shared" si="330"/>
        <v>X</v>
      </c>
      <c r="H347" s="58" t="str">
        <f t="shared" si="330"/>
        <v>X</v>
      </c>
      <c r="I347" s="58" t="str">
        <f t="shared" si="330"/>
        <v>X</v>
      </c>
      <c r="J347" s="58" t="str">
        <f t="shared" si="330"/>
        <v>X</v>
      </c>
      <c r="K347" s="58" t="str">
        <f t="shared" si="330"/>
        <v>X</v>
      </c>
      <c r="L347" s="58" t="str">
        <f t="shared" si="330"/>
        <v>X</v>
      </c>
      <c r="M347" s="58" t="str">
        <f t="shared" si="330"/>
        <v>X</v>
      </c>
      <c r="N347" s="58" t="str">
        <f t="shared" si="330"/>
        <v>X</v>
      </c>
      <c r="O347" s="58" t="str">
        <f t="shared" si="330"/>
        <v>X</v>
      </c>
      <c r="P347" s="58" t="str">
        <f t="shared" si="330"/>
        <v>X</v>
      </c>
      <c r="Q347" s="58" t="str">
        <f t="shared" si="330"/>
        <v>X</v>
      </c>
    </row>
    <row r="348" spans="1:17" ht="18.75" customHeight="1">
      <c r="A348" s="606"/>
      <c r="B348" s="58" t="s">
        <v>21</v>
      </c>
      <c r="C348" s="58" t="str">
        <f t="shared" ref="C348:Q348" si="331">IF(C12=$W$46,"O",IF(C12=$X$46,"O",IF(C12=$Y$46,"O",IF(C12=$Z$46,"O",IF(C12=$AA$46,"O","X")))))</f>
        <v>X</v>
      </c>
      <c r="D348" s="58" t="str">
        <f t="shared" si="331"/>
        <v>X</v>
      </c>
      <c r="E348" s="58" t="str">
        <f t="shared" si="331"/>
        <v>X</v>
      </c>
      <c r="F348" s="58" t="str">
        <f t="shared" si="331"/>
        <v>X</v>
      </c>
      <c r="G348" s="58" t="str">
        <f t="shared" si="331"/>
        <v>X</v>
      </c>
      <c r="H348" s="58" t="str">
        <f t="shared" si="331"/>
        <v>X</v>
      </c>
      <c r="I348" s="58" t="str">
        <f t="shared" si="331"/>
        <v>X</v>
      </c>
      <c r="J348" s="58" t="str">
        <f t="shared" si="331"/>
        <v>X</v>
      </c>
      <c r="K348" s="58" t="str">
        <f t="shared" si="331"/>
        <v>X</v>
      </c>
      <c r="L348" s="58" t="str">
        <f t="shared" si="331"/>
        <v>X</v>
      </c>
      <c r="M348" s="58" t="str">
        <f t="shared" si="331"/>
        <v>X</v>
      </c>
      <c r="N348" s="58" t="str">
        <f t="shared" si="331"/>
        <v>X</v>
      </c>
      <c r="O348" s="58" t="str">
        <f t="shared" si="331"/>
        <v>X</v>
      </c>
      <c r="P348" s="58" t="str">
        <f t="shared" si="331"/>
        <v>X</v>
      </c>
      <c r="Q348" s="58" t="str">
        <f t="shared" si="331"/>
        <v>X</v>
      </c>
    </row>
    <row r="349" spans="1:17" ht="18.75" customHeight="1">
      <c r="A349" s="607"/>
      <c r="B349" s="30" t="s">
        <v>46</v>
      </c>
      <c r="C349" s="47">
        <f t="shared" ref="C349:Q349" si="332">COUNTIF(C343:C348,"O")</f>
        <v>0</v>
      </c>
      <c r="D349" s="47">
        <f t="shared" si="332"/>
        <v>0</v>
      </c>
      <c r="E349" s="47">
        <f t="shared" si="332"/>
        <v>0</v>
      </c>
      <c r="F349" s="47">
        <f t="shared" si="332"/>
        <v>0</v>
      </c>
      <c r="G349" s="47">
        <f t="shared" si="332"/>
        <v>0</v>
      </c>
      <c r="H349" s="47">
        <f t="shared" si="332"/>
        <v>0</v>
      </c>
      <c r="I349" s="47">
        <f t="shared" si="332"/>
        <v>0</v>
      </c>
      <c r="J349" s="47">
        <f t="shared" si="332"/>
        <v>0</v>
      </c>
      <c r="K349" s="47">
        <f t="shared" si="332"/>
        <v>0</v>
      </c>
      <c r="L349" s="47">
        <f t="shared" si="332"/>
        <v>0</v>
      </c>
      <c r="M349" s="47">
        <f t="shared" si="332"/>
        <v>0</v>
      </c>
      <c r="N349" s="47">
        <f t="shared" si="332"/>
        <v>0</v>
      </c>
      <c r="O349" s="47">
        <f t="shared" si="332"/>
        <v>0</v>
      </c>
      <c r="P349" s="47">
        <f t="shared" si="332"/>
        <v>0</v>
      </c>
      <c r="Q349" s="47">
        <f t="shared" si="332"/>
        <v>0</v>
      </c>
    </row>
    <row r="350" spans="1:17" ht="18.75" customHeight="1">
      <c r="A350" s="605">
        <v>32</v>
      </c>
      <c r="B350" s="58" t="s">
        <v>32</v>
      </c>
      <c r="C350" s="58" t="str">
        <f t="shared" ref="C350:Q350" si="333">IF(C7=$W$47,"O",IF(C7=$X$47,"O",IF(C7=$Y$47,"O","X")))</f>
        <v>X</v>
      </c>
      <c r="D350" s="58" t="str">
        <f t="shared" si="333"/>
        <v>X</v>
      </c>
      <c r="E350" s="58" t="str">
        <f t="shared" si="333"/>
        <v>X</v>
      </c>
      <c r="F350" s="58" t="str">
        <f t="shared" si="333"/>
        <v>X</v>
      </c>
      <c r="G350" s="58" t="str">
        <f t="shared" si="333"/>
        <v>X</v>
      </c>
      <c r="H350" s="58" t="str">
        <f t="shared" si="333"/>
        <v>X</v>
      </c>
      <c r="I350" s="58" t="str">
        <f t="shared" si="333"/>
        <v>X</v>
      </c>
      <c r="J350" s="58" t="str">
        <f t="shared" si="333"/>
        <v>X</v>
      </c>
      <c r="K350" s="58" t="str">
        <f t="shared" si="333"/>
        <v>X</v>
      </c>
      <c r="L350" s="58" t="str">
        <f t="shared" si="333"/>
        <v>X</v>
      </c>
      <c r="M350" s="58" t="str">
        <f t="shared" si="333"/>
        <v>X</v>
      </c>
      <c r="N350" s="58" t="str">
        <f t="shared" si="333"/>
        <v>X</v>
      </c>
      <c r="O350" s="58" t="str">
        <f t="shared" si="333"/>
        <v>X</v>
      </c>
      <c r="P350" s="58" t="str">
        <f t="shared" si="333"/>
        <v>X</v>
      </c>
      <c r="Q350" s="58" t="str">
        <f t="shared" si="333"/>
        <v>X</v>
      </c>
    </row>
    <row r="351" spans="1:17" ht="18.75" customHeight="1">
      <c r="A351" s="606"/>
      <c r="B351" s="58" t="s">
        <v>33</v>
      </c>
      <c r="C351" s="58" t="str">
        <f t="shared" ref="C351:Q351" si="334">IF(C8=$W$47,"O",IF(C8=$X$47,"O",IF(C8=$Y$47,"O","X")))</f>
        <v>X</v>
      </c>
      <c r="D351" s="58" t="str">
        <f t="shared" si="334"/>
        <v>X</v>
      </c>
      <c r="E351" s="58" t="str">
        <f t="shared" si="334"/>
        <v>X</v>
      </c>
      <c r="F351" s="58" t="str">
        <f t="shared" si="334"/>
        <v>X</v>
      </c>
      <c r="G351" s="58" t="str">
        <f t="shared" si="334"/>
        <v>X</v>
      </c>
      <c r="H351" s="58" t="str">
        <f t="shared" si="334"/>
        <v>X</v>
      </c>
      <c r="I351" s="58" t="str">
        <f t="shared" si="334"/>
        <v>X</v>
      </c>
      <c r="J351" s="58" t="str">
        <f t="shared" si="334"/>
        <v>X</v>
      </c>
      <c r="K351" s="58" t="str">
        <f t="shared" si="334"/>
        <v>X</v>
      </c>
      <c r="L351" s="58" t="str">
        <f t="shared" si="334"/>
        <v>X</v>
      </c>
      <c r="M351" s="58" t="str">
        <f t="shared" si="334"/>
        <v>X</v>
      </c>
      <c r="N351" s="58" t="str">
        <f t="shared" si="334"/>
        <v>X</v>
      </c>
      <c r="O351" s="58" t="str">
        <f t="shared" si="334"/>
        <v>X</v>
      </c>
      <c r="P351" s="58" t="str">
        <f t="shared" si="334"/>
        <v>X</v>
      </c>
      <c r="Q351" s="58" t="str">
        <f t="shared" si="334"/>
        <v>X</v>
      </c>
    </row>
    <row r="352" spans="1:17" ht="18.75" customHeight="1">
      <c r="A352" s="606"/>
      <c r="B352" s="58" t="s">
        <v>34</v>
      </c>
      <c r="C352" s="58" t="str">
        <f t="shared" ref="C352:Q352" si="335">IF(C9=$W$47,"O",IF(C9=$X$47,"O",IF(C9=$Y$47,"O","X")))</f>
        <v>X</v>
      </c>
      <c r="D352" s="58" t="str">
        <f t="shared" si="335"/>
        <v>X</v>
      </c>
      <c r="E352" s="58" t="str">
        <f t="shared" si="335"/>
        <v>X</v>
      </c>
      <c r="F352" s="58" t="str">
        <f t="shared" si="335"/>
        <v>X</v>
      </c>
      <c r="G352" s="58" t="str">
        <f t="shared" si="335"/>
        <v>X</v>
      </c>
      <c r="H352" s="58" t="str">
        <f t="shared" si="335"/>
        <v>X</v>
      </c>
      <c r="I352" s="58" t="str">
        <f t="shared" si="335"/>
        <v>X</v>
      </c>
      <c r="J352" s="58" t="str">
        <f t="shared" si="335"/>
        <v>X</v>
      </c>
      <c r="K352" s="58" t="str">
        <f t="shared" si="335"/>
        <v>X</v>
      </c>
      <c r="L352" s="58" t="str">
        <f t="shared" si="335"/>
        <v>X</v>
      </c>
      <c r="M352" s="58" t="str">
        <f t="shared" si="335"/>
        <v>X</v>
      </c>
      <c r="N352" s="58" t="str">
        <f t="shared" si="335"/>
        <v>X</v>
      </c>
      <c r="O352" s="58" t="str">
        <f t="shared" si="335"/>
        <v>X</v>
      </c>
      <c r="P352" s="58" t="str">
        <f t="shared" si="335"/>
        <v>X</v>
      </c>
      <c r="Q352" s="58" t="str">
        <f t="shared" si="335"/>
        <v>X</v>
      </c>
    </row>
    <row r="353" spans="1:17" ht="18.75" customHeight="1">
      <c r="A353" s="606"/>
      <c r="B353" s="58" t="s">
        <v>35</v>
      </c>
      <c r="C353" s="58" t="str">
        <f t="shared" ref="C353:Q353" si="336">IF(C10=$W$47,"O",IF(C10=$X$47,"O",IF(C10=$Y$47,"O","X")))</f>
        <v>X</v>
      </c>
      <c r="D353" s="58" t="str">
        <f t="shared" si="336"/>
        <v>X</v>
      </c>
      <c r="E353" s="58" t="str">
        <f t="shared" si="336"/>
        <v>X</v>
      </c>
      <c r="F353" s="58" t="str">
        <f t="shared" si="336"/>
        <v>X</v>
      </c>
      <c r="G353" s="58" t="str">
        <f t="shared" si="336"/>
        <v>X</v>
      </c>
      <c r="H353" s="58" t="str">
        <f t="shared" si="336"/>
        <v>X</v>
      </c>
      <c r="I353" s="58" t="str">
        <f t="shared" si="336"/>
        <v>X</v>
      </c>
      <c r="J353" s="58" t="str">
        <f t="shared" si="336"/>
        <v>X</v>
      </c>
      <c r="K353" s="58" t="str">
        <f t="shared" si="336"/>
        <v>X</v>
      </c>
      <c r="L353" s="58" t="str">
        <f t="shared" si="336"/>
        <v>X</v>
      </c>
      <c r="M353" s="58" t="str">
        <f t="shared" si="336"/>
        <v>X</v>
      </c>
      <c r="N353" s="58" t="str">
        <f t="shared" si="336"/>
        <v>X</v>
      </c>
      <c r="O353" s="58" t="str">
        <f t="shared" si="336"/>
        <v>X</v>
      </c>
      <c r="P353" s="58" t="str">
        <f t="shared" si="336"/>
        <v>X</v>
      </c>
      <c r="Q353" s="58" t="str">
        <f t="shared" si="336"/>
        <v>X</v>
      </c>
    </row>
    <row r="354" spans="1:17" ht="18.75" customHeight="1">
      <c r="A354" s="606"/>
      <c r="B354" s="58" t="s">
        <v>36</v>
      </c>
      <c r="C354" s="58" t="str">
        <f t="shared" ref="C354:Q354" si="337">IF(C11=$W$47,"O",IF(C11=$X$47,"O",IF(C11=$Y$47,"O","X")))</f>
        <v>X</v>
      </c>
      <c r="D354" s="58" t="str">
        <f t="shared" si="337"/>
        <v>X</v>
      </c>
      <c r="E354" s="58" t="str">
        <f t="shared" si="337"/>
        <v>X</v>
      </c>
      <c r="F354" s="58" t="str">
        <f t="shared" si="337"/>
        <v>X</v>
      </c>
      <c r="G354" s="58" t="str">
        <f t="shared" si="337"/>
        <v>X</v>
      </c>
      <c r="H354" s="58" t="str">
        <f t="shared" si="337"/>
        <v>X</v>
      </c>
      <c r="I354" s="58" t="str">
        <f t="shared" si="337"/>
        <v>X</v>
      </c>
      <c r="J354" s="58" t="str">
        <f t="shared" si="337"/>
        <v>X</v>
      </c>
      <c r="K354" s="58" t="str">
        <f t="shared" si="337"/>
        <v>X</v>
      </c>
      <c r="L354" s="58" t="str">
        <f t="shared" si="337"/>
        <v>X</v>
      </c>
      <c r="M354" s="58" t="str">
        <f t="shared" si="337"/>
        <v>X</v>
      </c>
      <c r="N354" s="58" t="str">
        <f t="shared" si="337"/>
        <v>X</v>
      </c>
      <c r="O354" s="58" t="str">
        <f t="shared" si="337"/>
        <v>X</v>
      </c>
      <c r="P354" s="58" t="str">
        <f t="shared" si="337"/>
        <v>X</v>
      </c>
      <c r="Q354" s="58" t="str">
        <f t="shared" si="337"/>
        <v>X</v>
      </c>
    </row>
    <row r="355" spans="1:17" ht="18.75" customHeight="1">
      <c r="A355" s="606"/>
      <c r="B355" s="58" t="s">
        <v>21</v>
      </c>
      <c r="C355" s="58" t="str">
        <f t="shared" ref="C355:Q355" si="338">IF(C12=$W$47,"O",IF(C12=$X$47,"O",IF(C12=$Y$47,"O","X")))</f>
        <v>X</v>
      </c>
      <c r="D355" s="58" t="str">
        <f t="shared" si="338"/>
        <v>X</v>
      </c>
      <c r="E355" s="58" t="str">
        <f t="shared" si="338"/>
        <v>X</v>
      </c>
      <c r="F355" s="58" t="str">
        <f t="shared" si="338"/>
        <v>X</v>
      </c>
      <c r="G355" s="58" t="str">
        <f t="shared" si="338"/>
        <v>X</v>
      </c>
      <c r="H355" s="58" t="str">
        <f t="shared" si="338"/>
        <v>X</v>
      </c>
      <c r="I355" s="58" t="str">
        <f t="shared" si="338"/>
        <v>X</v>
      </c>
      <c r="J355" s="58" t="str">
        <f t="shared" si="338"/>
        <v>X</v>
      </c>
      <c r="K355" s="58" t="str">
        <f t="shared" si="338"/>
        <v>X</v>
      </c>
      <c r="L355" s="58" t="str">
        <f t="shared" si="338"/>
        <v>X</v>
      </c>
      <c r="M355" s="58" t="str">
        <f t="shared" si="338"/>
        <v>X</v>
      </c>
      <c r="N355" s="58" t="str">
        <f t="shared" si="338"/>
        <v>X</v>
      </c>
      <c r="O355" s="58" t="str">
        <f t="shared" si="338"/>
        <v>X</v>
      </c>
      <c r="P355" s="58" t="str">
        <f t="shared" si="338"/>
        <v>X</v>
      </c>
      <c r="Q355" s="58" t="str">
        <f t="shared" si="338"/>
        <v>X</v>
      </c>
    </row>
    <row r="356" spans="1:17" ht="18.75" customHeight="1">
      <c r="A356" s="607"/>
      <c r="B356" s="30" t="s">
        <v>46</v>
      </c>
      <c r="C356" s="47">
        <f t="shared" ref="C356:Q356" si="339">COUNTIF(C350:C355,"O")</f>
        <v>0</v>
      </c>
      <c r="D356" s="47">
        <f t="shared" si="339"/>
        <v>0</v>
      </c>
      <c r="E356" s="47">
        <f t="shared" si="339"/>
        <v>0</v>
      </c>
      <c r="F356" s="47">
        <f t="shared" si="339"/>
        <v>0</v>
      </c>
      <c r="G356" s="47">
        <f t="shared" si="339"/>
        <v>0</v>
      </c>
      <c r="H356" s="47">
        <f t="shared" si="339"/>
        <v>0</v>
      </c>
      <c r="I356" s="47">
        <f t="shared" si="339"/>
        <v>0</v>
      </c>
      <c r="J356" s="47">
        <f t="shared" si="339"/>
        <v>0</v>
      </c>
      <c r="K356" s="47">
        <f t="shared" si="339"/>
        <v>0</v>
      </c>
      <c r="L356" s="47">
        <f t="shared" si="339"/>
        <v>0</v>
      </c>
      <c r="M356" s="47">
        <f t="shared" si="339"/>
        <v>0</v>
      </c>
      <c r="N356" s="47">
        <f t="shared" si="339"/>
        <v>0</v>
      </c>
      <c r="O356" s="47">
        <f t="shared" si="339"/>
        <v>0</v>
      </c>
      <c r="P356" s="47">
        <f t="shared" si="339"/>
        <v>0</v>
      </c>
      <c r="Q356" s="47">
        <f t="shared" si="339"/>
        <v>0</v>
      </c>
    </row>
    <row r="357" spans="1:17" ht="18.75" customHeight="1">
      <c r="A357" s="605">
        <v>33</v>
      </c>
      <c r="B357" s="58" t="s">
        <v>32</v>
      </c>
      <c r="C357" s="58" t="str">
        <f t="shared" ref="C357:Q357" si="340">IF(C7=$W$48,"O","X")</f>
        <v>X</v>
      </c>
      <c r="D357" s="58" t="str">
        <f t="shared" si="340"/>
        <v>X</v>
      </c>
      <c r="E357" s="58" t="str">
        <f t="shared" si="340"/>
        <v>X</v>
      </c>
      <c r="F357" s="58" t="str">
        <f t="shared" si="340"/>
        <v>X</v>
      </c>
      <c r="G357" s="58" t="str">
        <f t="shared" si="340"/>
        <v>X</v>
      </c>
      <c r="H357" s="58" t="str">
        <f t="shared" si="340"/>
        <v>X</v>
      </c>
      <c r="I357" s="58" t="str">
        <f t="shared" si="340"/>
        <v>X</v>
      </c>
      <c r="J357" s="58" t="str">
        <f t="shared" si="340"/>
        <v>X</v>
      </c>
      <c r="K357" s="58" t="str">
        <f t="shared" si="340"/>
        <v>X</v>
      </c>
      <c r="L357" s="58" t="str">
        <f t="shared" si="340"/>
        <v>X</v>
      </c>
      <c r="M357" s="58" t="str">
        <f t="shared" si="340"/>
        <v>X</v>
      </c>
      <c r="N357" s="58" t="str">
        <f t="shared" si="340"/>
        <v>X</v>
      </c>
      <c r="O357" s="58" t="str">
        <f t="shared" si="340"/>
        <v>X</v>
      </c>
      <c r="P357" s="58" t="str">
        <f t="shared" si="340"/>
        <v>X</v>
      </c>
      <c r="Q357" s="58" t="str">
        <f t="shared" si="340"/>
        <v>X</v>
      </c>
    </row>
    <row r="358" spans="1:17" ht="18.75" customHeight="1">
      <c r="A358" s="606"/>
      <c r="B358" s="58" t="s">
        <v>33</v>
      </c>
      <c r="C358" s="58" t="str">
        <f t="shared" ref="C358:Q358" si="341">IF(C8=$W$48,"O","X")</f>
        <v>X</v>
      </c>
      <c r="D358" s="58" t="str">
        <f t="shared" si="341"/>
        <v>X</v>
      </c>
      <c r="E358" s="58" t="str">
        <f t="shared" si="341"/>
        <v>X</v>
      </c>
      <c r="F358" s="58" t="str">
        <f t="shared" si="341"/>
        <v>X</v>
      </c>
      <c r="G358" s="58" t="str">
        <f t="shared" si="341"/>
        <v>X</v>
      </c>
      <c r="H358" s="58" t="str">
        <f t="shared" si="341"/>
        <v>X</v>
      </c>
      <c r="I358" s="58" t="str">
        <f t="shared" si="341"/>
        <v>X</v>
      </c>
      <c r="J358" s="58" t="str">
        <f t="shared" si="341"/>
        <v>X</v>
      </c>
      <c r="K358" s="58" t="str">
        <f t="shared" si="341"/>
        <v>X</v>
      </c>
      <c r="L358" s="58" t="str">
        <f t="shared" si="341"/>
        <v>X</v>
      </c>
      <c r="M358" s="58" t="str">
        <f t="shared" si="341"/>
        <v>X</v>
      </c>
      <c r="N358" s="58" t="str">
        <f t="shared" si="341"/>
        <v>X</v>
      </c>
      <c r="O358" s="58" t="str">
        <f t="shared" si="341"/>
        <v>X</v>
      </c>
      <c r="P358" s="58" t="str">
        <f t="shared" si="341"/>
        <v>X</v>
      </c>
      <c r="Q358" s="58" t="str">
        <f t="shared" si="341"/>
        <v>X</v>
      </c>
    </row>
    <row r="359" spans="1:17" ht="18.75" customHeight="1">
      <c r="A359" s="606"/>
      <c r="B359" s="58" t="s">
        <v>34</v>
      </c>
      <c r="C359" s="58" t="str">
        <f t="shared" ref="C359:Q359" si="342">IF(C9=$W$48,"O","X")</f>
        <v>X</v>
      </c>
      <c r="D359" s="58" t="str">
        <f t="shared" si="342"/>
        <v>X</v>
      </c>
      <c r="E359" s="58" t="str">
        <f t="shared" si="342"/>
        <v>X</v>
      </c>
      <c r="F359" s="58" t="str">
        <f t="shared" si="342"/>
        <v>X</v>
      </c>
      <c r="G359" s="58" t="str">
        <f t="shared" si="342"/>
        <v>X</v>
      </c>
      <c r="H359" s="58" t="str">
        <f t="shared" si="342"/>
        <v>X</v>
      </c>
      <c r="I359" s="58" t="str">
        <f t="shared" si="342"/>
        <v>X</v>
      </c>
      <c r="J359" s="58" t="str">
        <f t="shared" si="342"/>
        <v>X</v>
      </c>
      <c r="K359" s="58" t="str">
        <f t="shared" si="342"/>
        <v>X</v>
      </c>
      <c r="L359" s="58" t="str">
        <f t="shared" si="342"/>
        <v>X</v>
      </c>
      <c r="M359" s="58" t="str">
        <f t="shared" si="342"/>
        <v>X</v>
      </c>
      <c r="N359" s="58" t="str">
        <f t="shared" si="342"/>
        <v>X</v>
      </c>
      <c r="O359" s="58" t="str">
        <f t="shared" si="342"/>
        <v>X</v>
      </c>
      <c r="P359" s="58" t="str">
        <f t="shared" si="342"/>
        <v>X</v>
      </c>
      <c r="Q359" s="58" t="str">
        <f t="shared" si="342"/>
        <v>X</v>
      </c>
    </row>
    <row r="360" spans="1:17" ht="18.75" customHeight="1">
      <c r="A360" s="606"/>
      <c r="B360" s="58" t="s">
        <v>35</v>
      </c>
      <c r="C360" s="58" t="str">
        <f t="shared" ref="C360:Q360" si="343">IF(C10=$W$48,"O","X")</f>
        <v>X</v>
      </c>
      <c r="D360" s="58" t="str">
        <f t="shared" si="343"/>
        <v>X</v>
      </c>
      <c r="E360" s="58" t="str">
        <f t="shared" si="343"/>
        <v>X</v>
      </c>
      <c r="F360" s="58" t="str">
        <f t="shared" si="343"/>
        <v>X</v>
      </c>
      <c r="G360" s="58" t="str">
        <f t="shared" si="343"/>
        <v>X</v>
      </c>
      <c r="H360" s="58" t="str">
        <f t="shared" si="343"/>
        <v>X</v>
      </c>
      <c r="I360" s="58" t="str">
        <f t="shared" si="343"/>
        <v>X</v>
      </c>
      <c r="J360" s="58" t="str">
        <f t="shared" si="343"/>
        <v>X</v>
      </c>
      <c r="K360" s="58" t="str">
        <f t="shared" si="343"/>
        <v>X</v>
      </c>
      <c r="L360" s="58" t="str">
        <f t="shared" si="343"/>
        <v>X</v>
      </c>
      <c r="M360" s="58" t="str">
        <f t="shared" si="343"/>
        <v>X</v>
      </c>
      <c r="N360" s="58" t="str">
        <f t="shared" si="343"/>
        <v>X</v>
      </c>
      <c r="O360" s="58" t="str">
        <f t="shared" si="343"/>
        <v>X</v>
      </c>
      <c r="P360" s="58" t="str">
        <f t="shared" si="343"/>
        <v>X</v>
      </c>
      <c r="Q360" s="58" t="str">
        <f t="shared" si="343"/>
        <v>X</v>
      </c>
    </row>
    <row r="361" spans="1:17" ht="18.75" customHeight="1">
      <c r="A361" s="606"/>
      <c r="B361" s="58" t="s">
        <v>36</v>
      </c>
      <c r="C361" s="58" t="str">
        <f t="shared" ref="C361:Q361" si="344">IF(C11=$W$48,"O","X")</f>
        <v>X</v>
      </c>
      <c r="D361" s="58" t="str">
        <f t="shared" si="344"/>
        <v>X</v>
      </c>
      <c r="E361" s="58" t="str">
        <f t="shared" si="344"/>
        <v>X</v>
      </c>
      <c r="F361" s="58" t="str">
        <f t="shared" si="344"/>
        <v>X</v>
      </c>
      <c r="G361" s="58" t="str">
        <f t="shared" si="344"/>
        <v>X</v>
      </c>
      <c r="H361" s="58" t="str">
        <f t="shared" si="344"/>
        <v>X</v>
      </c>
      <c r="I361" s="58" t="str">
        <f t="shared" si="344"/>
        <v>X</v>
      </c>
      <c r="J361" s="58" t="str">
        <f t="shared" si="344"/>
        <v>X</v>
      </c>
      <c r="K361" s="58" t="str">
        <f t="shared" si="344"/>
        <v>X</v>
      </c>
      <c r="L361" s="58" t="str">
        <f t="shared" si="344"/>
        <v>X</v>
      </c>
      <c r="M361" s="58" t="str">
        <f t="shared" si="344"/>
        <v>X</v>
      </c>
      <c r="N361" s="58" t="str">
        <f t="shared" si="344"/>
        <v>X</v>
      </c>
      <c r="O361" s="58" t="str">
        <f t="shared" si="344"/>
        <v>X</v>
      </c>
      <c r="P361" s="58" t="str">
        <f t="shared" si="344"/>
        <v>X</v>
      </c>
      <c r="Q361" s="58" t="str">
        <f t="shared" si="344"/>
        <v>X</v>
      </c>
    </row>
    <row r="362" spans="1:17" ht="18.75" customHeight="1">
      <c r="A362" s="606"/>
      <c r="B362" s="58" t="s">
        <v>21</v>
      </c>
      <c r="C362" s="58" t="str">
        <f t="shared" ref="C362:Q362" si="345">IF(C12=$W$48,"O","X")</f>
        <v>X</v>
      </c>
      <c r="D362" s="58" t="str">
        <f t="shared" si="345"/>
        <v>X</v>
      </c>
      <c r="E362" s="58" t="str">
        <f t="shared" si="345"/>
        <v>X</v>
      </c>
      <c r="F362" s="58" t="str">
        <f t="shared" si="345"/>
        <v>X</v>
      </c>
      <c r="G362" s="58" t="str">
        <f t="shared" si="345"/>
        <v>X</v>
      </c>
      <c r="H362" s="58" t="str">
        <f t="shared" si="345"/>
        <v>X</v>
      </c>
      <c r="I362" s="58" t="str">
        <f t="shared" si="345"/>
        <v>X</v>
      </c>
      <c r="J362" s="58" t="str">
        <f t="shared" si="345"/>
        <v>X</v>
      </c>
      <c r="K362" s="58" t="str">
        <f t="shared" si="345"/>
        <v>X</v>
      </c>
      <c r="L362" s="58" t="str">
        <f t="shared" si="345"/>
        <v>X</v>
      </c>
      <c r="M362" s="58" t="str">
        <f t="shared" si="345"/>
        <v>X</v>
      </c>
      <c r="N362" s="58" t="str">
        <f t="shared" si="345"/>
        <v>X</v>
      </c>
      <c r="O362" s="58" t="str">
        <f t="shared" si="345"/>
        <v>X</v>
      </c>
      <c r="P362" s="58" t="str">
        <f t="shared" si="345"/>
        <v>X</v>
      </c>
      <c r="Q362" s="58" t="str">
        <f t="shared" si="345"/>
        <v>X</v>
      </c>
    </row>
    <row r="363" spans="1:17" ht="18.75" customHeight="1">
      <c r="A363" s="607"/>
      <c r="B363" s="30" t="s">
        <v>46</v>
      </c>
      <c r="C363" s="47">
        <f t="shared" ref="C363:Q363" si="346">COUNTIF(C357:C362,"O")</f>
        <v>0</v>
      </c>
      <c r="D363" s="47">
        <f t="shared" si="346"/>
        <v>0</v>
      </c>
      <c r="E363" s="47">
        <f t="shared" si="346"/>
        <v>0</v>
      </c>
      <c r="F363" s="47">
        <f t="shared" si="346"/>
        <v>0</v>
      </c>
      <c r="G363" s="47">
        <f t="shared" si="346"/>
        <v>0</v>
      </c>
      <c r="H363" s="47">
        <f t="shared" si="346"/>
        <v>0</v>
      </c>
      <c r="I363" s="47">
        <f t="shared" si="346"/>
        <v>0</v>
      </c>
      <c r="J363" s="47">
        <f t="shared" si="346"/>
        <v>0</v>
      </c>
      <c r="K363" s="47">
        <f t="shared" si="346"/>
        <v>0</v>
      </c>
      <c r="L363" s="47">
        <f t="shared" si="346"/>
        <v>0</v>
      </c>
      <c r="M363" s="47">
        <f t="shared" si="346"/>
        <v>0</v>
      </c>
      <c r="N363" s="47">
        <f t="shared" si="346"/>
        <v>0</v>
      </c>
      <c r="O363" s="47">
        <f t="shared" si="346"/>
        <v>0</v>
      </c>
      <c r="P363" s="47">
        <f t="shared" si="346"/>
        <v>0</v>
      </c>
      <c r="Q363" s="47">
        <f t="shared" si="346"/>
        <v>0</v>
      </c>
    </row>
    <row r="364" spans="1:17" ht="18.75" customHeight="1">
      <c r="A364" s="605">
        <v>34</v>
      </c>
      <c r="B364" s="58" t="s">
        <v>32</v>
      </c>
      <c r="C364" s="58" t="str">
        <f t="shared" ref="C364:Q364" si="347">IF(C7=$W$49,"O",IF(C7=$X$49,"O",IF(C7=$Y$49,"O",IF(C7=$Z$49,"O","X"))))</f>
        <v>O</v>
      </c>
      <c r="D364" s="58" t="str">
        <f t="shared" si="347"/>
        <v>O</v>
      </c>
      <c r="E364" s="58" t="str">
        <f t="shared" si="347"/>
        <v>O</v>
      </c>
      <c r="F364" s="58" t="str">
        <f t="shared" si="347"/>
        <v>O</v>
      </c>
      <c r="G364" s="58" t="str">
        <f t="shared" si="347"/>
        <v>O</v>
      </c>
      <c r="H364" s="58" t="str">
        <f t="shared" si="347"/>
        <v>O</v>
      </c>
      <c r="I364" s="58" t="str">
        <f t="shared" si="347"/>
        <v>O</v>
      </c>
      <c r="J364" s="58" t="str">
        <f t="shared" si="347"/>
        <v>O</v>
      </c>
      <c r="K364" s="58" t="str">
        <f t="shared" si="347"/>
        <v>O</v>
      </c>
      <c r="L364" s="58" t="str">
        <f t="shared" si="347"/>
        <v>O</v>
      </c>
      <c r="M364" s="58" t="str">
        <f t="shared" si="347"/>
        <v>O</v>
      </c>
      <c r="N364" s="58" t="str">
        <f t="shared" si="347"/>
        <v>O</v>
      </c>
      <c r="O364" s="58" t="str">
        <f t="shared" si="347"/>
        <v>O</v>
      </c>
      <c r="P364" s="58" t="str">
        <f t="shared" si="347"/>
        <v>O</v>
      </c>
      <c r="Q364" s="58" t="str">
        <f t="shared" si="347"/>
        <v>O</v>
      </c>
    </row>
    <row r="365" spans="1:17" ht="18.75" customHeight="1">
      <c r="A365" s="606"/>
      <c r="B365" s="58" t="s">
        <v>33</v>
      </c>
      <c r="C365" s="58" t="str">
        <f t="shared" ref="C365:Q365" si="348">IF(C8=$W$49,"O",IF(C8=$X$49,"O",IF(C8=$Y$49,"O",IF(C8=$Z$49,"O","X"))))</f>
        <v>X</v>
      </c>
      <c r="D365" s="58" t="str">
        <f t="shared" si="348"/>
        <v>X</v>
      </c>
      <c r="E365" s="58" t="str">
        <f t="shared" si="348"/>
        <v>X</v>
      </c>
      <c r="F365" s="58" t="str">
        <f t="shared" si="348"/>
        <v>X</v>
      </c>
      <c r="G365" s="58" t="str">
        <f t="shared" si="348"/>
        <v>X</v>
      </c>
      <c r="H365" s="58" t="str">
        <f t="shared" si="348"/>
        <v>X</v>
      </c>
      <c r="I365" s="58" t="str">
        <f t="shared" si="348"/>
        <v>X</v>
      </c>
      <c r="J365" s="58" t="str">
        <f t="shared" si="348"/>
        <v>X</v>
      </c>
      <c r="K365" s="58" t="str">
        <f t="shared" si="348"/>
        <v>X</v>
      </c>
      <c r="L365" s="58" t="str">
        <f t="shared" si="348"/>
        <v>X</v>
      </c>
      <c r="M365" s="58" t="str">
        <f t="shared" si="348"/>
        <v>X</v>
      </c>
      <c r="N365" s="58" t="str">
        <f t="shared" si="348"/>
        <v>X</v>
      </c>
      <c r="O365" s="58" t="str">
        <f t="shared" si="348"/>
        <v>X</v>
      </c>
      <c r="P365" s="58" t="str">
        <f t="shared" si="348"/>
        <v>X</v>
      </c>
      <c r="Q365" s="58" t="str">
        <f t="shared" si="348"/>
        <v>X</v>
      </c>
    </row>
    <row r="366" spans="1:17" ht="18.75" customHeight="1">
      <c r="A366" s="606"/>
      <c r="B366" s="58" t="s">
        <v>34</v>
      </c>
      <c r="C366" s="58" t="str">
        <f t="shared" ref="C366:Q366" si="349">IF(C9=$W$49,"O",IF(C9=$X$49,"O",IF(C9=$Y$49,"O",IF(C9=$Z$49,"O","X"))))</f>
        <v>X</v>
      </c>
      <c r="D366" s="58" t="str">
        <f t="shared" si="349"/>
        <v>X</v>
      </c>
      <c r="E366" s="58" t="str">
        <f t="shared" si="349"/>
        <v>X</v>
      </c>
      <c r="F366" s="58" t="str">
        <f t="shared" si="349"/>
        <v>X</v>
      </c>
      <c r="G366" s="58" t="str">
        <f t="shared" si="349"/>
        <v>X</v>
      </c>
      <c r="H366" s="58" t="str">
        <f t="shared" si="349"/>
        <v>X</v>
      </c>
      <c r="I366" s="58" t="str">
        <f t="shared" si="349"/>
        <v>X</v>
      </c>
      <c r="J366" s="58" t="str">
        <f t="shared" si="349"/>
        <v>X</v>
      </c>
      <c r="K366" s="58" t="str">
        <f t="shared" si="349"/>
        <v>X</v>
      </c>
      <c r="L366" s="58" t="str">
        <f t="shared" si="349"/>
        <v>X</v>
      </c>
      <c r="M366" s="58" t="str">
        <f t="shared" si="349"/>
        <v>X</v>
      </c>
      <c r="N366" s="58" t="str">
        <f t="shared" si="349"/>
        <v>X</v>
      </c>
      <c r="O366" s="58" t="str">
        <f t="shared" si="349"/>
        <v>X</v>
      </c>
      <c r="P366" s="58" t="str">
        <f t="shared" si="349"/>
        <v>X</v>
      </c>
      <c r="Q366" s="58" t="str">
        <f t="shared" si="349"/>
        <v>X</v>
      </c>
    </row>
    <row r="367" spans="1:17" ht="18.75" customHeight="1">
      <c r="A367" s="606"/>
      <c r="B367" s="58" t="s">
        <v>35</v>
      </c>
      <c r="C367" s="58" t="str">
        <f t="shared" ref="C367:Q367" si="350">IF(C10=$W$49,"O",IF(C10=$X$49,"O",IF(C10=$Y$49,"O",IF(C10=$Z$49,"O","X"))))</f>
        <v>X</v>
      </c>
      <c r="D367" s="58" t="str">
        <f t="shared" si="350"/>
        <v>X</v>
      </c>
      <c r="E367" s="58" t="str">
        <f t="shared" si="350"/>
        <v>X</v>
      </c>
      <c r="F367" s="58" t="str">
        <f t="shared" si="350"/>
        <v>X</v>
      </c>
      <c r="G367" s="58" t="str">
        <f t="shared" si="350"/>
        <v>X</v>
      </c>
      <c r="H367" s="58" t="str">
        <f t="shared" si="350"/>
        <v>X</v>
      </c>
      <c r="I367" s="58" t="str">
        <f t="shared" si="350"/>
        <v>X</v>
      </c>
      <c r="J367" s="58" t="str">
        <f t="shared" si="350"/>
        <v>X</v>
      </c>
      <c r="K367" s="58" t="str">
        <f t="shared" si="350"/>
        <v>X</v>
      </c>
      <c r="L367" s="58" t="str">
        <f t="shared" si="350"/>
        <v>X</v>
      </c>
      <c r="M367" s="58" t="str">
        <f t="shared" si="350"/>
        <v>X</v>
      </c>
      <c r="N367" s="58" t="str">
        <f t="shared" si="350"/>
        <v>X</v>
      </c>
      <c r="O367" s="58" t="str">
        <f t="shared" si="350"/>
        <v>X</v>
      </c>
      <c r="P367" s="58" t="str">
        <f t="shared" si="350"/>
        <v>X</v>
      </c>
      <c r="Q367" s="58" t="str">
        <f t="shared" si="350"/>
        <v>X</v>
      </c>
    </row>
    <row r="368" spans="1:17" ht="18.75" customHeight="1">
      <c r="A368" s="606"/>
      <c r="B368" s="58" t="s">
        <v>36</v>
      </c>
      <c r="C368" s="58" t="str">
        <f t="shared" ref="C368:Q368" si="351">IF(C11=$W$49,"O",IF(C11=$X$49,"O",IF(C11=$Y$49,"O",IF(C11=$Z$49,"O","X"))))</f>
        <v>X</v>
      </c>
      <c r="D368" s="58" t="str">
        <f t="shared" si="351"/>
        <v>X</v>
      </c>
      <c r="E368" s="58" t="str">
        <f t="shared" si="351"/>
        <v>X</v>
      </c>
      <c r="F368" s="58" t="str">
        <f t="shared" si="351"/>
        <v>X</v>
      </c>
      <c r="G368" s="58" t="str">
        <f t="shared" si="351"/>
        <v>X</v>
      </c>
      <c r="H368" s="58" t="str">
        <f t="shared" si="351"/>
        <v>X</v>
      </c>
      <c r="I368" s="58" t="str">
        <f t="shared" si="351"/>
        <v>X</v>
      </c>
      <c r="J368" s="58" t="str">
        <f t="shared" si="351"/>
        <v>X</v>
      </c>
      <c r="K368" s="58" t="str">
        <f t="shared" si="351"/>
        <v>X</v>
      </c>
      <c r="L368" s="58" t="str">
        <f t="shared" si="351"/>
        <v>X</v>
      </c>
      <c r="M368" s="58" t="str">
        <f t="shared" si="351"/>
        <v>X</v>
      </c>
      <c r="N368" s="58" t="str">
        <f t="shared" si="351"/>
        <v>X</v>
      </c>
      <c r="O368" s="58" t="str">
        <f t="shared" si="351"/>
        <v>X</v>
      </c>
      <c r="P368" s="58" t="str">
        <f t="shared" si="351"/>
        <v>X</v>
      </c>
      <c r="Q368" s="58" t="str">
        <f t="shared" si="351"/>
        <v>X</v>
      </c>
    </row>
    <row r="369" spans="1:65" ht="18.75" customHeight="1">
      <c r="A369" s="606"/>
      <c r="B369" s="58" t="s">
        <v>21</v>
      </c>
      <c r="C369" s="58" t="str">
        <f t="shared" ref="C369:Q369" si="352">IF(C12=$W$49,"O",IF(C12=$X$49,"O",IF(C12=$Y$49,"O",IF(C12=$Z$49,"O","X"))))</f>
        <v>X</v>
      </c>
      <c r="D369" s="58" t="str">
        <f t="shared" si="352"/>
        <v>X</v>
      </c>
      <c r="E369" s="58" t="str">
        <f t="shared" si="352"/>
        <v>X</v>
      </c>
      <c r="F369" s="58" t="str">
        <f t="shared" si="352"/>
        <v>X</v>
      </c>
      <c r="G369" s="58" t="str">
        <f t="shared" si="352"/>
        <v>X</v>
      </c>
      <c r="H369" s="58" t="str">
        <f t="shared" si="352"/>
        <v>X</v>
      </c>
      <c r="I369" s="58" t="str">
        <f t="shared" si="352"/>
        <v>X</v>
      </c>
      <c r="J369" s="58" t="str">
        <f t="shared" si="352"/>
        <v>X</v>
      </c>
      <c r="K369" s="58" t="str">
        <f t="shared" si="352"/>
        <v>X</v>
      </c>
      <c r="L369" s="58" t="str">
        <f t="shared" si="352"/>
        <v>X</v>
      </c>
      <c r="M369" s="58" t="str">
        <f t="shared" si="352"/>
        <v>X</v>
      </c>
      <c r="N369" s="58" t="str">
        <f t="shared" si="352"/>
        <v>X</v>
      </c>
      <c r="O369" s="58" t="str">
        <f t="shared" si="352"/>
        <v>X</v>
      </c>
      <c r="P369" s="58" t="str">
        <f t="shared" si="352"/>
        <v>X</v>
      </c>
      <c r="Q369" s="58" t="str">
        <f t="shared" si="352"/>
        <v>X</v>
      </c>
    </row>
    <row r="370" spans="1:65" ht="18.75" customHeight="1">
      <c r="A370" s="607"/>
      <c r="B370" s="30" t="s">
        <v>46</v>
      </c>
      <c r="C370" s="47">
        <f>COUNTIF(C364:C369,"O")</f>
        <v>1</v>
      </c>
      <c r="D370" s="47">
        <f t="shared" ref="D370:Q370" si="353">COUNTIF(D364:D369,"O")</f>
        <v>1</v>
      </c>
      <c r="E370" s="47">
        <f t="shared" si="353"/>
        <v>1</v>
      </c>
      <c r="F370" s="47">
        <f t="shared" si="353"/>
        <v>1</v>
      </c>
      <c r="G370" s="47">
        <f t="shared" si="353"/>
        <v>1</v>
      </c>
      <c r="H370" s="47">
        <f t="shared" si="353"/>
        <v>1</v>
      </c>
      <c r="I370" s="47">
        <f t="shared" si="353"/>
        <v>1</v>
      </c>
      <c r="J370" s="47">
        <f t="shared" si="353"/>
        <v>1</v>
      </c>
      <c r="K370" s="47">
        <f t="shared" si="353"/>
        <v>1</v>
      </c>
      <c r="L370" s="47">
        <f t="shared" si="353"/>
        <v>1</v>
      </c>
      <c r="M370" s="47">
        <f t="shared" si="353"/>
        <v>1</v>
      </c>
      <c r="N370" s="47">
        <f t="shared" si="353"/>
        <v>1</v>
      </c>
      <c r="O370" s="47">
        <f t="shared" si="353"/>
        <v>1</v>
      </c>
      <c r="P370" s="47">
        <f t="shared" si="353"/>
        <v>1</v>
      </c>
      <c r="Q370" s="47">
        <f t="shared" si="353"/>
        <v>1</v>
      </c>
    </row>
    <row r="371" spans="1:65" ht="18.75" customHeight="1">
      <c r="A371" s="605">
        <v>35</v>
      </c>
      <c r="B371" s="58" t="s">
        <v>32</v>
      </c>
      <c r="C371" s="58" t="str">
        <f t="shared" ref="C371:Q371" si="354">IF(C7=$W$50,"O",IF(C7=$X$50,"O",IF(C7=$Y$50,"O","X")))</f>
        <v>X</v>
      </c>
      <c r="D371" s="58" t="str">
        <f t="shared" si="354"/>
        <v>X</v>
      </c>
      <c r="E371" s="58" t="str">
        <f t="shared" si="354"/>
        <v>X</v>
      </c>
      <c r="F371" s="58" t="str">
        <f t="shared" si="354"/>
        <v>X</v>
      </c>
      <c r="G371" s="58" t="str">
        <f t="shared" si="354"/>
        <v>X</v>
      </c>
      <c r="H371" s="58" t="str">
        <f t="shared" si="354"/>
        <v>X</v>
      </c>
      <c r="I371" s="58" t="str">
        <f t="shared" si="354"/>
        <v>X</v>
      </c>
      <c r="J371" s="58" t="str">
        <f t="shared" si="354"/>
        <v>X</v>
      </c>
      <c r="K371" s="58" t="str">
        <f t="shared" si="354"/>
        <v>X</v>
      </c>
      <c r="L371" s="58" t="str">
        <f t="shared" si="354"/>
        <v>X</v>
      </c>
      <c r="M371" s="58" t="str">
        <f t="shared" si="354"/>
        <v>X</v>
      </c>
      <c r="N371" s="58" t="str">
        <f t="shared" si="354"/>
        <v>X</v>
      </c>
      <c r="O371" s="58" t="str">
        <f t="shared" si="354"/>
        <v>X</v>
      </c>
      <c r="P371" s="58" t="str">
        <f t="shared" si="354"/>
        <v>X</v>
      </c>
      <c r="Q371" s="58" t="str">
        <f t="shared" si="354"/>
        <v>X</v>
      </c>
    </row>
    <row r="372" spans="1:65" ht="18.75" customHeight="1">
      <c r="A372" s="606"/>
      <c r="B372" s="58" t="s">
        <v>33</v>
      </c>
      <c r="C372" s="58" t="str">
        <f t="shared" ref="C372:Q372" si="355">IF(C8=$W$50,"O",IF(C8=$X$50,"O",IF(C8=$Y$50,"O","X")))</f>
        <v>X</v>
      </c>
      <c r="D372" s="58" t="str">
        <f t="shared" si="355"/>
        <v>X</v>
      </c>
      <c r="E372" s="58" t="str">
        <f t="shared" si="355"/>
        <v>X</v>
      </c>
      <c r="F372" s="58" t="str">
        <f t="shared" si="355"/>
        <v>X</v>
      </c>
      <c r="G372" s="58" t="str">
        <f t="shared" si="355"/>
        <v>X</v>
      </c>
      <c r="H372" s="58" t="str">
        <f t="shared" si="355"/>
        <v>X</v>
      </c>
      <c r="I372" s="58" t="str">
        <f t="shared" si="355"/>
        <v>X</v>
      </c>
      <c r="J372" s="58" t="str">
        <f t="shared" si="355"/>
        <v>X</v>
      </c>
      <c r="K372" s="58" t="str">
        <f t="shared" si="355"/>
        <v>X</v>
      </c>
      <c r="L372" s="58" t="str">
        <f t="shared" si="355"/>
        <v>X</v>
      </c>
      <c r="M372" s="58" t="str">
        <f t="shared" si="355"/>
        <v>X</v>
      </c>
      <c r="N372" s="58" t="str">
        <f t="shared" si="355"/>
        <v>X</v>
      </c>
      <c r="O372" s="58" t="str">
        <f t="shared" si="355"/>
        <v>X</v>
      </c>
      <c r="P372" s="58" t="str">
        <f t="shared" si="355"/>
        <v>X</v>
      </c>
      <c r="Q372" s="58" t="str">
        <f t="shared" si="355"/>
        <v>X</v>
      </c>
    </row>
    <row r="373" spans="1:65" ht="18.75" customHeight="1">
      <c r="A373" s="606"/>
      <c r="B373" s="58" t="s">
        <v>34</v>
      </c>
      <c r="C373" s="58" t="str">
        <f t="shared" ref="C373:Q373" si="356">IF(C9=$W$50,"O",IF(C9=$X$50,"O",IF(C9=$Y$50,"O","X")))</f>
        <v>X</v>
      </c>
      <c r="D373" s="58" t="str">
        <f t="shared" si="356"/>
        <v>X</v>
      </c>
      <c r="E373" s="58" t="str">
        <f t="shared" si="356"/>
        <v>X</v>
      </c>
      <c r="F373" s="58" t="str">
        <f t="shared" si="356"/>
        <v>X</v>
      </c>
      <c r="G373" s="58" t="str">
        <f t="shared" si="356"/>
        <v>X</v>
      </c>
      <c r="H373" s="58" t="str">
        <f t="shared" si="356"/>
        <v>X</v>
      </c>
      <c r="I373" s="58" t="str">
        <f t="shared" si="356"/>
        <v>X</v>
      </c>
      <c r="J373" s="58" t="str">
        <f t="shared" si="356"/>
        <v>X</v>
      </c>
      <c r="K373" s="58" t="str">
        <f t="shared" si="356"/>
        <v>X</v>
      </c>
      <c r="L373" s="58" t="str">
        <f t="shared" si="356"/>
        <v>X</v>
      </c>
      <c r="M373" s="58" t="str">
        <f t="shared" si="356"/>
        <v>X</v>
      </c>
      <c r="N373" s="58" t="str">
        <f t="shared" si="356"/>
        <v>X</v>
      </c>
      <c r="O373" s="58" t="str">
        <f t="shared" si="356"/>
        <v>X</v>
      </c>
      <c r="P373" s="58" t="str">
        <f t="shared" si="356"/>
        <v>X</v>
      </c>
      <c r="Q373" s="58" t="str">
        <f t="shared" si="356"/>
        <v>X</v>
      </c>
    </row>
    <row r="374" spans="1:65" ht="18.75" customHeight="1">
      <c r="A374" s="606"/>
      <c r="B374" s="58" t="s">
        <v>35</v>
      </c>
      <c r="C374" s="58" t="str">
        <f t="shared" ref="C374:Q374" si="357">IF(C10=$W$50,"O",IF(C10=$X$50,"O",IF(C10=$Y$50,"O","X")))</f>
        <v>X</v>
      </c>
      <c r="D374" s="58" t="str">
        <f t="shared" si="357"/>
        <v>X</v>
      </c>
      <c r="E374" s="58" t="str">
        <f t="shared" si="357"/>
        <v>X</v>
      </c>
      <c r="F374" s="58" t="str">
        <f t="shared" si="357"/>
        <v>X</v>
      </c>
      <c r="G374" s="58" t="str">
        <f t="shared" si="357"/>
        <v>X</v>
      </c>
      <c r="H374" s="58" t="str">
        <f t="shared" si="357"/>
        <v>X</v>
      </c>
      <c r="I374" s="58" t="str">
        <f t="shared" si="357"/>
        <v>X</v>
      </c>
      <c r="J374" s="58" t="str">
        <f t="shared" si="357"/>
        <v>X</v>
      </c>
      <c r="K374" s="58" t="str">
        <f t="shared" si="357"/>
        <v>X</v>
      </c>
      <c r="L374" s="58" t="str">
        <f t="shared" si="357"/>
        <v>X</v>
      </c>
      <c r="M374" s="58" t="str">
        <f t="shared" si="357"/>
        <v>X</v>
      </c>
      <c r="N374" s="58" t="str">
        <f t="shared" si="357"/>
        <v>X</v>
      </c>
      <c r="O374" s="58" t="str">
        <f t="shared" si="357"/>
        <v>X</v>
      </c>
      <c r="P374" s="58" t="str">
        <f t="shared" si="357"/>
        <v>X</v>
      </c>
      <c r="Q374" s="58" t="str">
        <f t="shared" si="357"/>
        <v>X</v>
      </c>
    </row>
    <row r="375" spans="1:65" ht="18.75" customHeight="1">
      <c r="A375" s="606"/>
      <c r="B375" s="58" t="s">
        <v>36</v>
      </c>
      <c r="C375" s="58" t="str">
        <f t="shared" ref="C375:Q375" si="358">IF(C11=$W$50,"O",IF(C11=$X$50,"O",IF(C11=$Y$50,"O","X")))</f>
        <v>X</v>
      </c>
      <c r="D375" s="58" t="str">
        <f t="shared" si="358"/>
        <v>X</v>
      </c>
      <c r="E375" s="58" t="str">
        <f t="shared" si="358"/>
        <v>X</v>
      </c>
      <c r="F375" s="58" t="str">
        <f t="shared" si="358"/>
        <v>X</v>
      </c>
      <c r="G375" s="58" t="str">
        <f t="shared" si="358"/>
        <v>X</v>
      </c>
      <c r="H375" s="58" t="str">
        <f t="shared" si="358"/>
        <v>X</v>
      </c>
      <c r="I375" s="58" t="str">
        <f t="shared" si="358"/>
        <v>X</v>
      </c>
      <c r="J375" s="58" t="str">
        <f t="shared" si="358"/>
        <v>X</v>
      </c>
      <c r="K375" s="58" t="str">
        <f t="shared" si="358"/>
        <v>X</v>
      </c>
      <c r="L375" s="58" t="str">
        <f t="shared" si="358"/>
        <v>X</v>
      </c>
      <c r="M375" s="58" t="str">
        <f t="shared" si="358"/>
        <v>X</v>
      </c>
      <c r="N375" s="58" t="str">
        <f t="shared" si="358"/>
        <v>X</v>
      </c>
      <c r="O375" s="58" t="str">
        <f t="shared" si="358"/>
        <v>X</v>
      </c>
      <c r="P375" s="58" t="str">
        <f t="shared" si="358"/>
        <v>X</v>
      </c>
      <c r="Q375" s="58" t="str">
        <f t="shared" si="358"/>
        <v>X</v>
      </c>
    </row>
    <row r="376" spans="1:65" ht="18.75" customHeight="1">
      <c r="A376" s="606"/>
      <c r="B376" s="58" t="s">
        <v>21</v>
      </c>
      <c r="C376" s="58" t="str">
        <f t="shared" ref="C376:Q376" si="359">IF(C12=$W$50,"O",IF(C12=$X$50,"O",IF(C12=$Y$50,"O","X")))</f>
        <v>X</v>
      </c>
      <c r="D376" s="58" t="str">
        <f t="shared" si="359"/>
        <v>X</v>
      </c>
      <c r="E376" s="58" t="str">
        <f t="shared" si="359"/>
        <v>X</v>
      </c>
      <c r="F376" s="58" t="str">
        <f t="shared" si="359"/>
        <v>X</v>
      </c>
      <c r="G376" s="58" t="str">
        <f t="shared" si="359"/>
        <v>X</v>
      </c>
      <c r="H376" s="58" t="str">
        <f t="shared" si="359"/>
        <v>X</v>
      </c>
      <c r="I376" s="58" t="str">
        <f t="shared" si="359"/>
        <v>X</v>
      </c>
      <c r="J376" s="58" t="str">
        <f t="shared" si="359"/>
        <v>X</v>
      </c>
      <c r="K376" s="58" t="str">
        <f t="shared" si="359"/>
        <v>X</v>
      </c>
      <c r="L376" s="58" t="str">
        <f t="shared" si="359"/>
        <v>X</v>
      </c>
      <c r="M376" s="58" t="str">
        <f t="shared" si="359"/>
        <v>X</v>
      </c>
      <c r="N376" s="58" t="str">
        <f t="shared" si="359"/>
        <v>X</v>
      </c>
      <c r="O376" s="58" t="str">
        <f t="shared" si="359"/>
        <v>X</v>
      </c>
      <c r="P376" s="58" t="str">
        <f t="shared" si="359"/>
        <v>X</v>
      </c>
      <c r="Q376" s="58" t="str">
        <f t="shared" si="359"/>
        <v>X</v>
      </c>
    </row>
    <row r="377" spans="1:65" ht="18.75" customHeight="1">
      <c r="A377" s="607"/>
      <c r="B377" s="30" t="s">
        <v>46</v>
      </c>
      <c r="C377" s="47">
        <f>COUNTIF(C371:C376,"O")</f>
        <v>0</v>
      </c>
      <c r="D377" s="47">
        <f t="shared" ref="D377:Q377" si="360">COUNTIF(D371:D376,"O")</f>
        <v>0</v>
      </c>
      <c r="E377" s="47">
        <f t="shared" si="360"/>
        <v>0</v>
      </c>
      <c r="F377" s="47">
        <f t="shared" si="360"/>
        <v>0</v>
      </c>
      <c r="G377" s="47">
        <f t="shared" si="360"/>
        <v>0</v>
      </c>
      <c r="H377" s="47">
        <f t="shared" si="360"/>
        <v>0</v>
      </c>
      <c r="I377" s="47">
        <f t="shared" si="360"/>
        <v>0</v>
      </c>
      <c r="J377" s="47">
        <f t="shared" si="360"/>
        <v>0</v>
      </c>
      <c r="K377" s="47">
        <f t="shared" si="360"/>
        <v>0</v>
      </c>
      <c r="L377" s="47">
        <f t="shared" si="360"/>
        <v>0</v>
      </c>
      <c r="M377" s="47">
        <f t="shared" si="360"/>
        <v>0</v>
      </c>
      <c r="N377" s="47">
        <f t="shared" si="360"/>
        <v>0</v>
      </c>
      <c r="O377" s="47">
        <f t="shared" si="360"/>
        <v>0</v>
      </c>
      <c r="P377" s="47">
        <f t="shared" si="360"/>
        <v>0</v>
      </c>
      <c r="Q377" s="47">
        <f t="shared" si="360"/>
        <v>0</v>
      </c>
    </row>
    <row r="378" spans="1:65" ht="18.75" customHeight="1">
      <c r="A378" s="605">
        <v>36</v>
      </c>
      <c r="B378" s="58" t="s">
        <v>32</v>
      </c>
      <c r="C378" s="58" t="str">
        <f t="shared" ref="C378:Q378" si="361">IF(C7=$W$51,"O",IF(C7=$X$51,"O",IF(C7=$Y$51,"O",IF(C7=$Z$51,"O","X"))))</f>
        <v>X</v>
      </c>
      <c r="D378" s="58" t="str">
        <f t="shared" si="361"/>
        <v>X</v>
      </c>
      <c r="E378" s="58" t="str">
        <f t="shared" si="361"/>
        <v>X</v>
      </c>
      <c r="F378" s="58" t="str">
        <f t="shared" si="361"/>
        <v>X</v>
      </c>
      <c r="G378" s="58" t="str">
        <f t="shared" si="361"/>
        <v>X</v>
      </c>
      <c r="H378" s="58" t="str">
        <f t="shared" si="361"/>
        <v>X</v>
      </c>
      <c r="I378" s="58" t="str">
        <f t="shared" si="361"/>
        <v>X</v>
      </c>
      <c r="J378" s="58" t="str">
        <f t="shared" si="361"/>
        <v>X</v>
      </c>
      <c r="K378" s="58" t="str">
        <f t="shared" si="361"/>
        <v>X</v>
      </c>
      <c r="L378" s="58" t="str">
        <f t="shared" si="361"/>
        <v>X</v>
      </c>
      <c r="M378" s="58" t="str">
        <f t="shared" si="361"/>
        <v>X</v>
      </c>
      <c r="N378" s="58" t="str">
        <f t="shared" si="361"/>
        <v>X</v>
      </c>
      <c r="O378" s="58" t="str">
        <f t="shared" si="361"/>
        <v>X</v>
      </c>
      <c r="P378" s="58" t="str">
        <f t="shared" si="361"/>
        <v>X</v>
      </c>
      <c r="Q378" s="58" t="str">
        <f t="shared" si="361"/>
        <v>X</v>
      </c>
    </row>
    <row r="379" spans="1:65" ht="18.75" customHeight="1">
      <c r="A379" s="606"/>
      <c r="B379" s="58" t="s">
        <v>33</v>
      </c>
      <c r="C379" s="58" t="str">
        <f t="shared" ref="C379:Q379" si="362">IF(C8=$W$51,"O",IF(C8=$X$51,"O",IF(C8=$Y$51,"O",IF(C8=$Z$51,"O","X"))))</f>
        <v>X</v>
      </c>
      <c r="D379" s="58" t="str">
        <f t="shared" si="362"/>
        <v>X</v>
      </c>
      <c r="E379" s="58" t="str">
        <f t="shared" si="362"/>
        <v>X</v>
      </c>
      <c r="F379" s="58" t="str">
        <f t="shared" si="362"/>
        <v>X</v>
      </c>
      <c r="G379" s="58" t="str">
        <f t="shared" si="362"/>
        <v>X</v>
      </c>
      <c r="H379" s="58" t="str">
        <f t="shared" si="362"/>
        <v>X</v>
      </c>
      <c r="I379" s="58" t="str">
        <f t="shared" si="362"/>
        <v>X</v>
      </c>
      <c r="J379" s="58" t="str">
        <f t="shared" si="362"/>
        <v>X</v>
      </c>
      <c r="K379" s="58" t="str">
        <f t="shared" si="362"/>
        <v>X</v>
      </c>
      <c r="L379" s="58" t="str">
        <f t="shared" si="362"/>
        <v>X</v>
      </c>
      <c r="M379" s="58" t="str">
        <f t="shared" si="362"/>
        <v>X</v>
      </c>
      <c r="N379" s="58" t="str">
        <f t="shared" si="362"/>
        <v>X</v>
      </c>
      <c r="O379" s="58" t="str">
        <f t="shared" si="362"/>
        <v>X</v>
      </c>
      <c r="P379" s="58" t="str">
        <f t="shared" si="362"/>
        <v>X</v>
      </c>
      <c r="Q379" s="58" t="str">
        <f t="shared" si="362"/>
        <v>X</v>
      </c>
      <c r="AJ379" s="56"/>
      <c r="AM379" s="22"/>
      <c r="AN379" s="22"/>
      <c r="AO379" s="22"/>
      <c r="AP379" s="22"/>
      <c r="AQ379" s="22"/>
      <c r="AR379" s="22"/>
      <c r="AS379" s="22"/>
      <c r="AT379" s="22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</row>
    <row r="380" spans="1:65" ht="18.75" customHeight="1">
      <c r="A380" s="606"/>
      <c r="B380" s="58" t="s">
        <v>34</v>
      </c>
      <c r="C380" s="58" t="str">
        <f t="shared" ref="C380:Q380" si="363">IF(C9=$W$51,"O",IF(C9=$X$51,"O",IF(C9=$Y$51,"O",IF(C9=$Z$51,"O","X"))))</f>
        <v>X</v>
      </c>
      <c r="D380" s="58" t="str">
        <f t="shared" si="363"/>
        <v>X</v>
      </c>
      <c r="E380" s="58" t="str">
        <f t="shared" si="363"/>
        <v>X</v>
      </c>
      <c r="F380" s="58" t="str">
        <f t="shared" si="363"/>
        <v>X</v>
      </c>
      <c r="G380" s="58" t="str">
        <f t="shared" si="363"/>
        <v>X</v>
      </c>
      <c r="H380" s="58" t="str">
        <f t="shared" si="363"/>
        <v>X</v>
      </c>
      <c r="I380" s="58" t="str">
        <f t="shared" si="363"/>
        <v>X</v>
      </c>
      <c r="J380" s="58" t="str">
        <f t="shared" si="363"/>
        <v>X</v>
      </c>
      <c r="K380" s="58" t="str">
        <f t="shared" si="363"/>
        <v>X</v>
      </c>
      <c r="L380" s="58" t="str">
        <f t="shared" si="363"/>
        <v>X</v>
      </c>
      <c r="M380" s="58" t="str">
        <f t="shared" si="363"/>
        <v>X</v>
      </c>
      <c r="N380" s="58" t="str">
        <f t="shared" si="363"/>
        <v>X</v>
      </c>
      <c r="O380" s="58" t="str">
        <f t="shared" si="363"/>
        <v>X</v>
      </c>
      <c r="P380" s="58" t="str">
        <f t="shared" si="363"/>
        <v>X</v>
      </c>
      <c r="Q380" s="58" t="str">
        <f t="shared" si="363"/>
        <v>X</v>
      </c>
      <c r="AJ380" s="56"/>
      <c r="AM380" s="22"/>
      <c r="AN380" s="22"/>
      <c r="AO380" s="22"/>
      <c r="AP380" s="22"/>
      <c r="AQ380" s="22"/>
      <c r="AR380" s="22"/>
      <c r="AS380" s="22"/>
      <c r="AT380" s="22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</row>
    <row r="381" spans="1:65" ht="18.75" customHeight="1">
      <c r="A381" s="606"/>
      <c r="B381" s="58" t="s">
        <v>35</v>
      </c>
      <c r="C381" s="58" t="str">
        <f t="shared" ref="C381:Q381" si="364">IF(C10=$W$51,"O",IF(C10=$X$51,"O",IF(C10=$Y$51,"O",IF(C10=$Z$51,"O","X"))))</f>
        <v>X</v>
      </c>
      <c r="D381" s="58" t="str">
        <f t="shared" si="364"/>
        <v>X</v>
      </c>
      <c r="E381" s="58" t="str">
        <f t="shared" si="364"/>
        <v>X</v>
      </c>
      <c r="F381" s="58" t="str">
        <f t="shared" si="364"/>
        <v>X</v>
      </c>
      <c r="G381" s="58" t="str">
        <f t="shared" si="364"/>
        <v>X</v>
      </c>
      <c r="H381" s="58" t="str">
        <f t="shared" si="364"/>
        <v>X</v>
      </c>
      <c r="I381" s="58" t="str">
        <f t="shared" si="364"/>
        <v>X</v>
      </c>
      <c r="J381" s="58" t="str">
        <f t="shared" si="364"/>
        <v>X</v>
      </c>
      <c r="K381" s="58" t="str">
        <f t="shared" si="364"/>
        <v>X</v>
      </c>
      <c r="L381" s="58" t="str">
        <f t="shared" si="364"/>
        <v>X</v>
      </c>
      <c r="M381" s="58" t="str">
        <f t="shared" si="364"/>
        <v>X</v>
      </c>
      <c r="N381" s="58" t="str">
        <f t="shared" si="364"/>
        <v>X</v>
      </c>
      <c r="O381" s="58" t="str">
        <f t="shared" si="364"/>
        <v>X</v>
      </c>
      <c r="P381" s="58" t="str">
        <f t="shared" si="364"/>
        <v>X</v>
      </c>
      <c r="Q381" s="58" t="str">
        <f t="shared" si="364"/>
        <v>X</v>
      </c>
      <c r="AJ381"/>
      <c r="AM381" s="22"/>
      <c r="AN381" s="22"/>
      <c r="AO381" s="22"/>
      <c r="AP381" s="22"/>
      <c r="AQ381" s="22"/>
      <c r="AR381" s="22"/>
      <c r="AS381" s="22"/>
      <c r="AT381" s="22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</row>
    <row r="382" spans="1:65" ht="18.75" customHeight="1">
      <c r="A382" s="606"/>
      <c r="B382" s="58" t="s">
        <v>36</v>
      </c>
      <c r="C382" s="58" t="str">
        <f t="shared" ref="C382:Q382" si="365">IF(C11=$W$51,"O",IF(C11=$X$51,"O",IF(C11=$Y$51,"O",IF(C11=$Z$51,"O","X"))))</f>
        <v>X</v>
      </c>
      <c r="D382" s="58" t="str">
        <f t="shared" si="365"/>
        <v>X</v>
      </c>
      <c r="E382" s="58" t="str">
        <f t="shared" si="365"/>
        <v>X</v>
      </c>
      <c r="F382" s="58" t="str">
        <f t="shared" si="365"/>
        <v>X</v>
      </c>
      <c r="G382" s="58" t="str">
        <f t="shared" si="365"/>
        <v>X</v>
      </c>
      <c r="H382" s="58" t="str">
        <f t="shared" si="365"/>
        <v>X</v>
      </c>
      <c r="I382" s="58" t="str">
        <f t="shared" si="365"/>
        <v>X</v>
      </c>
      <c r="J382" s="58" t="str">
        <f t="shared" si="365"/>
        <v>X</v>
      </c>
      <c r="K382" s="58" t="str">
        <f t="shared" si="365"/>
        <v>X</v>
      </c>
      <c r="L382" s="58" t="str">
        <f t="shared" si="365"/>
        <v>X</v>
      </c>
      <c r="M382" s="58" t="str">
        <f t="shared" si="365"/>
        <v>X</v>
      </c>
      <c r="N382" s="58" t="str">
        <f t="shared" si="365"/>
        <v>X</v>
      </c>
      <c r="O382" s="58" t="str">
        <f t="shared" si="365"/>
        <v>X</v>
      </c>
      <c r="P382" s="58" t="str">
        <f t="shared" si="365"/>
        <v>X</v>
      </c>
      <c r="Q382" s="58" t="str">
        <f t="shared" si="365"/>
        <v>X</v>
      </c>
      <c r="AJ382" s="56"/>
      <c r="AM382" s="22"/>
      <c r="AN382" s="22"/>
      <c r="AO382" s="22"/>
      <c r="AP382" s="22"/>
      <c r="AQ382" s="22"/>
      <c r="AR382" s="22"/>
      <c r="AS382" s="22"/>
      <c r="AT382" s="2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</row>
    <row r="383" spans="1:65" ht="18.75" customHeight="1">
      <c r="A383" s="606"/>
      <c r="B383" s="58" t="s">
        <v>21</v>
      </c>
      <c r="C383" s="58" t="str">
        <f t="shared" ref="C383:Q383" si="366">IF(C12=$W$51,"O",IF(C12=$X$51,"O",IF(C12=$Y$51,"O",IF(C12=$Z$51,"O","X"))))</f>
        <v>X</v>
      </c>
      <c r="D383" s="58" t="str">
        <f t="shared" si="366"/>
        <v>X</v>
      </c>
      <c r="E383" s="58" t="str">
        <f t="shared" si="366"/>
        <v>X</v>
      </c>
      <c r="F383" s="58" t="str">
        <f t="shared" si="366"/>
        <v>X</v>
      </c>
      <c r="G383" s="58" t="str">
        <f t="shared" si="366"/>
        <v>X</v>
      </c>
      <c r="H383" s="58" t="str">
        <f t="shared" si="366"/>
        <v>X</v>
      </c>
      <c r="I383" s="58" t="str">
        <f t="shared" si="366"/>
        <v>X</v>
      </c>
      <c r="J383" s="58" t="str">
        <f t="shared" si="366"/>
        <v>X</v>
      </c>
      <c r="K383" s="58" t="str">
        <f t="shared" si="366"/>
        <v>X</v>
      </c>
      <c r="L383" s="58" t="str">
        <f t="shared" si="366"/>
        <v>X</v>
      </c>
      <c r="M383" s="58" t="str">
        <f t="shared" si="366"/>
        <v>X</v>
      </c>
      <c r="N383" s="58" t="str">
        <f t="shared" si="366"/>
        <v>X</v>
      </c>
      <c r="O383" s="58" t="str">
        <f t="shared" si="366"/>
        <v>X</v>
      </c>
      <c r="P383" s="58" t="str">
        <f t="shared" si="366"/>
        <v>X</v>
      </c>
      <c r="Q383" s="58" t="str">
        <f t="shared" si="366"/>
        <v>X</v>
      </c>
      <c r="AJ383" s="56"/>
      <c r="AM383" s="22"/>
      <c r="AN383" s="22"/>
      <c r="AO383" s="22"/>
      <c r="AP383" s="22"/>
      <c r="AQ383" s="22"/>
      <c r="AR383" s="22"/>
      <c r="AS383" s="22"/>
      <c r="AT383" s="22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</row>
    <row r="384" spans="1:65" ht="18.75" customHeight="1">
      <c r="A384" s="607"/>
      <c r="B384" s="30" t="s">
        <v>46</v>
      </c>
      <c r="C384" s="47">
        <f>COUNTIF(C378:C383,"O")</f>
        <v>0</v>
      </c>
      <c r="D384" s="47">
        <f t="shared" ref="D384:Q384" si="367">COUNTIF(D378:D383,"O")</f>
        <v>0</v>
      </c>
      <c r="E384" s="47">
        <f t="shared" si="367"/>
        <v>0</v>
      </c>
      <c r="F384" s="47">
        <f t="shared" si="367"/>
        <v>0</v>
      </c>
      <c r="G384" s="47">
        <f t="shared" si="367"/>
        <v>0</v>
      </c>
      <c r="H384" s="47">
        <f t="shared" si="367"/>
        <v>0</v>
      </c>
      <c r="I384" s="47">
        <f t="shared" si="367"/>
        <v>0</v>
      </c>
      <c r="J384" s="47">
        <f t="shared" si="367"/>
        <v>0</v>
      </c>
      <c r="K384" s="47">
        <f t="shared" si="367"/>
        <v>0</v>
      </c>
      <c r="L384" s="47">
        <f t="shared" si="367"/>
        <v>0</v>
      </c>
      <c r="M384" s="47">
        <f t="shared" si="367"/>
        <v>0</v>
      </c>
      <c r="N384" s="47">
        <f t="shared" si="367"/>
        <v>0</v>
      </c>
      <c r="O384" s="47">
        <f t="shared" si="367"/>
        <v>0</v>
      </c>
      <c r="P384" s="47">
        <f t="shared" si="367"/>
        <v>0</v>
      </c>
      <c r="Q384" s="47">
        <f t="shared" si="367"/>
        <v>0</v>
      </c>
      <c r="AJ384"/>
      <c r="AM384" s="22"/>
      <c r="AN384" s="22"/>
      <c r="AO384" s="22"/>
      <c r="AP384" s="22"/>
      <c r="AQ384" s="22"/>
      <c r="AR384" s="22"/>
      <c r="AS384" s="22"/>
      <c r="AT384" s="22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</row>
    <row r="385" spans="1:65" ht="18.75" customHeight="1">
      <c r="A385" s="605">
        <v>37</v>
      </c>
      <c r="B385" s="58" t="s">
        <v>32</v>
      </c>
      <c r="C385" s="58" t="str">
        <f t="shared" ref="C385:Q385" si="368">IF(C7=$W$52,"O",IF(C7=$X$52,"O",IF(C7=$Y$52,"O",IF(C7=$Z$52,"O","X"))))</f>
        <v>X</v>
      </c>
      <c r="D385" s="58" t="str">
        <f t="shared" si="368"/>
        <v>X</v>
      </c>
      <c r="E385" s="58" t="str">
        <f t="shared" si="368"/>
        <v>X</v>
      </c>
      <c r="F385" s="58" t="str">
        <f t="shared" si="368"/>
        <v>X</v>
      </c>
      <c r="G385" s="58" t="str">
        <f t="shared" si="368"/>
        <v>X</v>
      </c>
      <c r="H385" s="58" t="str">
        <f t="shared" si="368"/>
        <v>X</v>
      </c>
      <c r="I385" s="58" t="str">
        <f t="shared" si="368"/>
        <v>X</v>
      </c>
      <c r="J385" s="58" t="str">
        <f t="shared" si="368"/>
        <v>X</v>
      </c>
      <c r="K385" s="58" t="str">
        <f t="shared" si="368"/>
        <v>X</v>
      </c>
      <c r="L385" s="58" t="str">
        <f t="shared" si="368"/>
        <v>X</v>
      </c>
      <c r="M385" s="58" t="str">
        <f t="shared" si="368"/>
        <v>X</v>
      </c>
      <c r="N385" s="58" t="str">
        <f t="shared" si="368"/>
        <v>X</v>
      </c>
      <c r="O385" s="58" t="str">
        <f t="shared" si="368"/>
        <v>X</v>
      </c>
      <c r="P385" s="58" t="str">
        <f t="shared" si="368"/>
        <v>X</v>
      </c>
      <c r="Q385" s="58" t="str">
        <f t="shared" si="368"/>
        <v>X</v>
      </c>
      <c r="AJ385" s="56"/>
      <c r="AM385" s="22"/>
      <c r="AN385" s="22"/>
      <c r="AO385" s="22"/>
      <c r="AP385" s="22"/>
      <c r="AR385" s="22"/>
      <c r="AS385" s="22"/>
      <c r="AT385" s="22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</row>
    <row r="386" spans="1:65" ht="18.75" customHeight="1">
      <c r="A386" s="606"/>
      <c r="B386" s="58" t="s">
        <v>33</v>
      </c>
      <c r="C386" s="58" t="str">
        <f t="shared" ref="C386:Q386" si="369">IF(C8=$W$52,"O",IF(C8=$X$52,"O",IF(C8=$Y$52,"O",IF(C8=$Z$52,"O","X"))))</f>
        <v>X</v>
      </c>
      <c r="D386" s="58" t="str">
        <f t="shared" si="369"/>
        <v>X</v>
      </c>
      <c r="E386" s="58" t="str">
        <f t="shared" si="369"/>
        <v>X</v>
      </c>
      <c r="F386" s="58" t="str">
        <f t="shared" si="369"/>
        <v>X</v>
      </c>
      <c r="G386" s="58" t="str">
        <f t="shared" si="369"/>
        <v>X</v>
      </c>
      <c r="H386" s="58" t="str">
        <f t="shared" si="369"/>
        <v>X</v>
      </c>
      <c r="I386" s="58" t="str">
        <f t="shared" si="369"/>
        <v>X</v>
      </c>
      <c r="J386" s="58" t="str">
        <f t="shared" si="369"/>
        <v>X</v>
      </c>
      <c r="K386" s="58" t="str">
        <f t="shared" si="369"/>
        <v>X</v>
      </c>
      <c r="L386" s="58" t="str">
        <f t="shared" si="369"/>
        <v>X</v>
      </c>
      <c r="M386" s="58" t="str">
        <f t="shared" si="369"/>
        <v>X</v>
      </c>
      <c r="N386" s="58" t="str">
        <f t="shared" si="369"/>
        <v>X</v>
      </c>
      <c r="O386" s="58" t="str">
        <f t="shared" si="369"/>
        <v>X</v>
      </c>
      <c r="P386" s="58" t="str">
        <f t="shared" si="369"/>
        <v>X</v>
      </c>
      <c r="Q386" s="58" t="str">
        <f t="shared" si="369"/>
        <v>X</v>
      </c>
      <c r="AJ386"/>
      <c r="AM386" s="22"/>
      <c r="AN386" s="22"/>
      <c r="AO386" s="22"/>
      <c r="AP386" s="22"/>
      <c r="AQ386" s="22"/>
      <c r="AR386" s="22"/>
      <c r="AS386" s="22"/>
      <c r="AT386" s="22"/>
    </row>
    <row r="387" spans="1:65" ht="18.75" customHeight="1">
      <c r="A387" s="606"/>
      <c r="B387" s="58" t="s">
        <v>34</v>
      </c>
      <c r="C387" s="58" t="str">
        <f t="shared" ref="C387:Q387" si="370">IF(C9=$W$52,"O",IF(C9=$X$52,"O",IF(C9=$Y$52,"O",IF(C9=$Z$52,"O","X"))))</f>
        <v>X</v>
      </c>
      <c r="D387" s="58" t="str">
        <f t="shared" si="370"/>
        <v>X</v>
      </c>
      <c r="E387" s="58" t="str">
        <f t="shared" si="370"/>
        <v>X</v>
      </c>
      <c r="F387" s="58" t="str">
        <f t="shared" si="370"/>
        <v>X</v>
      </c>
      <c r="G387" s="58" t="str">
        <f t="shared" si="370"/>
        <v>X</v>
      </c>
      <c r="H387" s="58" t="str">
        <f t="shared" si="370"/>
        <v>X</v>
      </c>
      <c r="I387" s="58" t="str">
        <f t="shared" si="370"/>
        <v>X</v>
      </c>
      <c r="J387" s="58" t="str">
        <f t="shared" si="370"/>
        <v>X</v>
      </c>
      <c r="K387" s="58" t="str">
        <f t="shared" si="370"/>
        <v>X</v>
      </c>
      <c r="L387" s="58" t="str">
        <f t="shared" si="370"/>
        <v>X</v>
      </c>
      <c r="M387" s="58" t="str">
        <f t="shared" si="370"/>
        <v>X</v>
      </c>
      <c r="N387" s="58" t="str">
        <f t="shared" si="370"/>
        <v>X</v>
      </c>
      <c r="O387" s="58" t="str">
        <f t="shared" si="370"/>
        <v>X</v>
      </c>
      <c r="P387" s="58" t="str">
        <f t="shared" si="370"/>
        <v>X</v>
      </c>
      <c r="Q387" s="58" t="str">
        <f t="shared" si="370"/>
        <v>X</v>
      </c>
      <c r="AJ387" s="56"/>
      <c r="AM387" s="22"/>
      <c r="AN387" s="22"/>
      <c r="AO387" s="22"/>
      <c r="AP387" s="22"/>
      <c r="AQ387" s="22"/>
      <c r="AR387" s="22"/>
      <c r="AS387" s="22"/>
      <c r="AT387" s="22"/>
    </row>
    <row r="388" spans="1:65" ht="18.75" customHeight="1">
      <c r="A388" s="606"/>
      <c r="B388" s="58" t="s">
        <v>35</v>
      </c>
      <c r="C388" s="58" t="str">
        <f t="shared" ref="C388:Q388" si="371">IF(C10=$W$52,"O",IF(C10=$X$52,"O",IF(C10=$Y$52,"O",IF(C10=$Z$52,"O","X"))))</f>
        <v>X</v>
      </c>
      <c r="D388" s="58" t="str">
        <f t="shared" si="371"/>
        <v>X</v>
      </c>
      <c r="E388" s="58" t="str">
        <f t="shared" si="371"/>
        <v>X</v>
      </c>
      <c r="F388" s="58" t="str">
        <f t="shared" si="371"/>
        <v>X</v>
      </c>
      <c r="G388" s="58" t="str">
        <f t="shared" si="371"/>
        <v>X</v>
      </c>
      <c r="H388" s="58" t="str">
        <f t="shared" si="371"/>
        <v>X</v>
      </c>
      <c r="I388" s="58" t="str">
        <f t="shared" si="371"/>
        <v>X</v>
      </c>
      <c r="J388" s="58" t="str">
        <f t="shared" si="371"/>
        <v>X</v>
      </c>
      <c r="K388" s="58" t="str">
        <f t="shared" si="371"/>
        <v>X</v>
      </c>
      <c r="L388" s="58" t="str">
        <f t="shared" si="371"/>
        <v>X</v>
      </c>
      <c r="M388" s="58" t="str">
        <f t="shared" si="371"/>
        <v>X</v>
      </c>
      <c r="N388" s="58" t="str">
        <f t="shared" si="371"/>
        <v>X</v>
      </c>
      <c r="O388" s="58" t="str">
        <f t="shared" si="371"/>
        <v>X</v>
      </c>
      <c r="P388" s="58" t="str">
        <f t="shared" si="371"/>
        <v>X</v>
      </c>
      <c r="Q388" s="58" t="str">
        <f t="shared" si="371"/>
        <v>X</v>
      </c>
      <c r="AJ388" s="56"/>
      <c r="AM388" s="22"/>
      <c r="AN388" s="22"/>
      <c r="AO388" s="22"/>
      <c r="AP388" s="22"/>
      <c r="AQ388" s="22"/>
      <c r="AR388" s="22"/>
      <c r="AS388" s="22"/>
      <c r="AT388" s="22"/>
    </row>
    <row r="389" spans="1:65" ht="18.75" customHeight="1">
      <c r="A389" s="606"/>
      <c r="B389" s="58" t="s">
        <v>36</v>
      </c>
      <c r="C389" s="58" t="str">
        <f t="shared" ref="C389:Q389" si="372">IF(C11=$W$52,"O",IF(C11=$X$52,"O",IF(C11=$Y$52,"O",IF(C11=$Z$52,"O","X"))))</f>
        <v>X</v>
      </c>
      <c r="D389" s="58" t="str">
        <f t="shared" si="372"/>
        <v>X</v>
      </c>
      <c r="E389" s="58" t="str">
        <f t="shared" si="372"/>
        <v>X</v>
      </c>
      <c r="F389" s="58" t="str">
        <f t="shared" si="372"/>
        <v>X</v>
      </c>
      <c r="G389" s="58" t="str">
        <f t="shared" si="372"/>
        <v>X</v>
      </c>
      <c r="H389" s="58" t="str">
        <f t="shared" si="372"/>
        <v>X</v>
      </c>
      <c r="I389" s="58" t="str">
        <f t="shared" si="372"/>
        <v>X</v>
      </c>
      <c r="J389" s="58" t="str">
        <f t="shared" si="372"/>
        <v>X</v>
      </c>
      <c r="K389" s="58" t="str">
        <f t="shared" si="372"/>
        <v>X</v>
      </c>
      <c r="L389" s="58" t="str">
        <f t="shared" si="372"/>
        <v>X</v>
      </c>
      <c r="M389" s="58" t="str">
        <f t="shared" si="372"/>
        <v>X</v>
      </c>
      <c r="N389" s="58" t="str">
        <f t="shared" si="372"/>
        <v>X</v>
      </c>
      <c r="O389" s="58" t="str">
        <f t="shared" si="372"/>
        <v>X</v>
      </c>
      <c r="P389" s="58" t="str">
        <f t="shared" si="372"/>
        <v>X</v>
      </c>
      <c r="Q389" s="58" t="str">
        <f t="shared" si="372"/>
        <v>X</v>
      </c>
      <c r="AJ389" s="56"/>
      <c r="AM389" s="22"/>
      <c r="AN389" s="22"/>
      <c r="AO389" s="22"/>
      <c r="AP389" s="22"/>
    </row>
    <row r="390" spans="1:65" ht="18.75" customHeight="1">
      <c r="A390" s="606"/>
      <c r="B390" s="58" t="s">
        <v>21</v>
      </c>
      <c r="C390" s="58" t="str">
        <f t="shared" ref="C390:Q390" si="373">IF(C12=$W$52,"O",IF(C12=$X$52,"O",IF(C12=$Y$52,"O",IF(C12=$Z$52,"O","X"))))</f>
        <v>X</v>
      </c>
      <c r="D390" s="58" t="str">
        <f t="shared" si="373"/>
        <v>X</v>
      </c>
      <c r="E390" s="58" t="str">
        <f t="shared" si="373"/>
        <v>X</v>
      </c>
      <c r="F390" s="58" t="str">
        <f t="shared" si="373"/>
        <v>X</v>
      </c>
      <c r="G390" s="58" t="str">
        <f t="shared" si="373"/>
        <v>X</v>
      </c>
      <c r="H390" s="58" t="str">
        <f t="shared" si="373"/>
        <v>X</v>
      </c>
      <c r="I390" s="58" t="str">
        <f t="shared" si="373"/>
        <v>X</v>
      </c>
      <c r="J390" s="58" t="str">
        <f t="shared" si="373"/>
        <v>X</v>
      </c>
      <c r="K390" s="58" t="str">
        <f t="shared" si="373"/>
        <v>X</v>
      </c>
      <c r="L390" s="58" t="str">
        <f t="shared" si="373"/>
        <v>X</v>
      </c>
      <c r="M390" s="58" t="str">
        <f t="shared" si="373"/>
        <v>X</v>
      </c>
      <c r="N390" s="58" t="str">
        <f t="shared" si="373"/>
        <v>X</v>
      </c>
      <c r="O390" s="58" t="str">
        <f t="shared" si="373"/>
        <v>X</v>
      </c>
      <c r="P390" s="58" t="str">
        <f t="shared" si="373"/>
        <v>X</v>
      </c>
      <c r="Q390" s="58" t="str">
        <f t="shared" si="373"/>
        <v>X</v>
      </c>
      <c r="AJ390" s="56"/>
      <c r="AM390" s="22"/>
      <c r="AN390" s="22"/>
      <c r="AO390" s="22"/>
      <c r="AP390" s="22"/>
      <c r="AQ390" s="22"/>
      <c r="AR390" s="22"/>
      <c r="AS390" s="22"/>
      <c r="AT390" s="22"/>
    </row>
    <row r="391" spans="1:65" ht="18.75" customHeight="1">
      <c r="A391" s="607"/>
      <c r="B391" s="30" t="s">
        <v>46</v>
      </c>
      <c r="C391" s="47">
        <f>COUNTIF(C385:C390,"O")</f>
        <v>0</v>
      </c>
      <c r="D391" s="47">
        <f t="shared" ref="D391:Q391" si="374">COUNTIF(D385:D390,"O")</f>
        <v>0</v>
      </c>
      <c r="E391" s="47">
        <f t="shared" si="374"/>
        <v>0</v>
      </c>
      <c r="F391" s="47">
        <f t="shared" si="374"/>
        <v>0</v>
      </c>
      <c r="G391" s="47">
        <f t="shared" si="374"/>
        <v>0</v>
      </c>
      <c r="H391" s="47">
        <f t="shared" si="374"/>
        <v>0</v>
      </c>
      <c r="I391" s="47">
        <f t="shared" si="374"/>
        <v>0</v>
      </c>
      <c r="J391" s="47">
        <f t="shared" si="374"/>
        <v>0</v>
      </c>
      <c r="K391" s="47">
        <f t="shared" si="374"/>
        <v>0</v>
      </c>
      <c r="L391" s="47">
        <f t="shared" si="374"/>
        <v>0</v>
      </c>
      <c r="M391" s="47">
        <f t="shared" si="374"/>
        <v>0</v>
      </c>
      <c r="N391" s="47">
        <f t="shared" si="374"/>
        <v>0</v>
      </c>
      <c r="O391" s="47">
        <f t="shared" si="374"/>
        <v>0</v>
      </c>
      <c r="P391" s="47">
        <f t="shared" si="374"/>
        <v>0</v>
      </c>
      <c r="Q391" s="47">
        <f t="shared" si="374"/>
        <v>0</v>
      </c>
      <c r="AJ391" s="56"/>
      <c r="AM391" s="22"/>
      <c r="AN391" s="22"/>
      <c r="AO391" s="22"/>
      <c r="AP391" s="22"/>
      <c r="AR391" s="22"/>
      <c r="AS391" s="22"/>
      <c r="AT391" s="22"/>
    </row>
    <row r="392" spans="1:65" ht="18.75" customHeight="1">
      <c r="A392" s="605">
        <v>38</v>
      </c>
      <c r="B392" s="58" t="s">
        <v>32</v>
      </c>
      <c r="C392" s="58" t="str">
        <f t="shared" ref="C392:Q392" si="375">IF(C7=$W$53,"O",IF(C7=$X$53,"O",IF(C7=$Y$53,"O","X")))</f>
        <v>X</v>
      </c>
      <c r="D392" s="58" t="str">
        <f t="shared" si="375"/>
        <v>X</v>
      </c>
      <c r="E392" s="58" t="str">
        <f t="shared" si="375"/>
        <v>X</v>
      </c>
      <c r="F392" s="58" t="str">
        <f t="shared" si="375"/>
        <v>X</v>
      </c>
      <c r="G392" s="58" t="str">
        <f t="shared" si="375"/>
        <v>X</v>
      </c>
      <c r="H392" s="58" t="str">
        <f t="shared" si="375"/>
        <v>X</v>
      </c>
      <c r="I392" s="58" t="str">
        <f t="shared" si="375"/>
        <v>X</v>
      </c>
      <c r="J392" s="58" t="str">
        <f t="shared" si="375"/>
        <v>X</v>
      </c>
      <c r="K392" s="58" t="str">
        <f t="shared" si="375"/>
        <v>X</v>
      </c>
      <c r="L392" s="58" t="str">
        <f t="shared" si="375"/>
        <v>X</v>
      </c>
      <c r="M392" s="58" t="str">
        <f t="shared" si="375"/>
        <v>X</v>
      </c>
      <c r="N392" s="58" t="str">
        <f t="shared" si="375"/>
        <v>X</v>
      </c>
      <c r="O392" s="58" t="str">
        <f t="shared" si="375"/>
        <v>X</v>
      </c>
      <c r="P392" s="58" t="str">
        <f t="shared" si="375"/>
        <v>X</v>
      </c>
      <c r="Q392" s="58" t="str">
        <f t="shared" si="375"/>
        <v>X</v>
      </c>
      <c r="AJ392" s="56"/>
      <c r="AM392" s="22"/>
      <c r="AN392" s="22"/>
      <c r="AO392" s="22"/>
      <c r="AP392" s="22"/>
      <c r="AR392" s="22"/>
      <c r="AS392" s="22"/>
      <c r="AT392" s="22"/>
    </row>
    <row r="393" spans="1:65" ht="18.75" customHeight="1">
      <c r="A393" s="606"/>
      <c r="B393" s="58" t="s">
        <v>33</v>
      </c>
      <c r="C393" s="58" t="str">
        <f t="shared" ref="C393:Q393" si="376">IF(C8=$W$53,"O",IF(C8=$X$53,"O",IF(C8=$Y$53,"O","X")))</f>
        <v>X</v>
      </c>
      <c r="D393" s="58" t="str">
        <f t="shared" si="376"/>
        <v>X</v>
      </c>
      <c r="E393" s="58" t="str">
        <f t="shared" si="376"/>
        <v>X</v>
      </c>
      <c r="F393" s="58" t="str">
        <f t="shared" si="376"/>
        <v>X</v>
      </c>
      <c r="G393" s="58" t="str">
        <f t="shared" si="376"/>
        <v>X</v>
      </c>
      <c r="H393" s="58" t="str">
        <f t="shared" si="376"/>
        <v>X</v>
      </c>
      <c r="I393" s="58" t="str">
        <f t="shared" si="376"/>
        <v>X</v>
      </c>
      <c r="J393" s="58" t="str">
        <f t="shared" si="376"/>
        <v>X</v>
      </c>
      <c r="K393" s="58" t="str">
        <f t="shared" si="376"/>
        <v>X</v>
      </c>
      <c r="L393" s="58" t="str">
        <f t="shared" si="376"/>
        <v>X</v>
      </c>
      <c r="M393" s="58" t="str">
        <f t="shared" si="376"/>
        <v>X</v>
      </c>
      <c r="N393" s="58" t="str">
        <f t="shared" si="376"/>
        <v>X</v>
      </c>
      <c r="O393" s="58" t="str">
        <f t="shared" si="376"/>
        <v>X</v>
      </c>
      <c r="P393" s="58" t="str">
        <f t="shared" si="376"/>
        <v>X</v>
      </c>
      <c r="Q393" s="58" t="str">
        <f t="shared" si="376"/>
        <v>X</v>
      </c>
      <c r="AJ393" s="56"/>
      <c r="AM393" s="22"/>
      <c r="AN393" s="22"/>
      <c r="AO393" s="22"/>
      <c r="AP393" s="22"/>
      <c r="AQ393" s="22"/>
      <c r="AR393" s="22"/>
      <c r="AS393" s="22"/>
      <c r="AT393" s="22"/>
    </row>
    <row r="394" spans="1:65" ht="18.75" customHeight="1">
      <c r="A394" s="606"/>
      <c r="B394" s="58" t="s">
        <v>34</v>
      </c>
      <c r="C394" s="58" t="str">
        <f t="shared" ref="C394:Q394" si="377">IF(C9=$W$53,"O",IF(C9=$X$53,"O",IF(C9=$Y$53,"O","X")))</f>
        <v>X</v>
      </c>
      <c r="D394" s="58" t="str">
        <f t="shared" si="377"/>
        <v>X</v>
      </c>
      <c r="E394" s="58" t="str">
        <f t="shared" si="377"/>
        <v>X</v>
      </c>
      <c r="F394" s="58" t="str">
        <f t="shared" si="377"/>
        <v>X</v>
      </c>
      <c r="G394" s="58" t="str">
        <f t="shared" si="377"/>
        <v>X</v>
      </c>
      <c r="H394" s="58" t="str">
        <f t="shared" si="377"/>
        <v>X</v>
      </c>
      <c r="I394" s="58" t="str">
        <f t="shared" si="377"/>
        <v>X</v>
      </c>
      <c r="J394" s="58" t="str">
        <f t="shared" si="377"/>
        <v>X</v>
      </c>
      <c r="K394" s="58" t="str">
        <f t="shared" si="377"/>
        <v>X</v>
      </c>
      <c r="L394" s="58" t="str">
        <f t="shared" si="377"/>
        <v>X</v>
      </c>
      <c r="M394" s="58" t="str">
        <f t="shared" si="377"/>
        <v>X</v>
      </c>
      <c r="N394" s="58" t="str">
        <f t="shared" si="377"/>
        <v>X</v>
      </c>
      <c r="O394" s="58" t="str">
        <f t="shared" si="377"/>
        <v>X</v>
      </c>
      <c r="P394" s="58" t="str">
        <f t="shared" si="377"/>
        <v>X</v>
      </c>
      <c r="Q394" s="58" t="str">
        <f t="shared" si="377"/>
        <v>X</v>
      </c>
      <c r="AJ394" s="56"/>
      <c r="AM394" s="22"/>
      <c r="AN394" s="22"/>
      <c r="AO394" s="22"/>
      <c r="AP394" s="22"/>
      <c r="AQ394" s="22"/>
      <c r="AR394" s="22"/>
      <c r="AS394" s="22"/>
      <c r="AT394" s="22"/>
    </row>
    <row r="395" spans="1:65" ht="18.75" customHeight="1">
      <c r="A395" s="606"/>
      <c r="B395" s="58" t="s">
        <v>35</v>
      </c>
      <c r="C395" s="58" t="str">
        <f t="shared" ref="C395:Q395" si="378">IF(C10=$W$53,"O",IF(C10=$X$53,"O",IF(C10=$Y$53,"O","X")))</f>
        <v>X</v>
      </c>
      <c r="D395" s="58" t="str">
        <f t="shared" si="378"/>
        <v>X</v>
      </c>
      <c r="E395" s="58" t="str">
        <f t="shared" si="378"/>
        <v>X</v>
      </c>
      <c r="F395" s="58" t="str">
        <f t="shared" si="378"/>
        <v>X</v>
      </c>
      <c r="G395" s="58" t="str">
        <f t="shared" si="378"/>
        <v>X</v>
      </c>
      <c r="H395" s="58" t="str">
        <f t="shared" si="378"/>
        <v>X</v>
      </c>
      <c r="I395" s="58" t="str">
        <f t="shared" si="378"/>
        <v>X</v>
      </c>
      <c r="J395" s="58" t="str">
        <f t="shared" si="378"/>
        <v>X</v>
      </c>
      <c r="K395" s="58" t="str">
        <f t="shared" si="378"/>
        <v>X</v>
      </c>
      <c r="L395" s="58" t="str">
        <f t="shared" si="378"/>
        <v>X</v>
      </c>
      <c r="M395" s="58" t="str">
        <f t="shared" si="378"/>
        <v>X</v>
      </c>
      <c r="N395" s="58" t="str">
        <f t="shared" si="378"/>
        <v>X</v>
      </c>
      <c r="O395" s="58" t="str">
        <f t="shared" si="378"/>
        <v>X</v>
      </c>
      <c r="P395" s="58" t="str">
        <f t="shared" si="378"/>
        <v>X</v>
      </c>
      <c r="Q395" s="58" t="str">
        <f t="shared" si="378"/>
        <v>X</v>
      </c>
      <c r="AJ395" s="56"/>
    </row>
    <row r="396" spans="1:65" ht="18.75" customHeight="1">
      <c r="A396" s="606"/>
      <c r="B396" s="58" t="s">
        <v>36</v>
      </c>
      <c r="C396" s="58" t="str">
        <f t="shared" ref="C396:Q396" si="379">IF(C11=$W$53,"O",IF(C11=$X$53,"O",IF(C11=$Y$53,"O","X")))</f>
        <v>X</v>
      </c>
      <c r="D396" s="58" t="str">
        <f t="shared" si="379"/>
        <v>X</v>
      </c>
      <c r="E396" s="58" t="str">
        <f t="shared" si="379"/>
        <v>X</v>
      </c>
      <c r="F396" s="58" t="str">
        <f t="shared" si="379"/>
        <v>X</v>
      </c>
      <c r="G396" s="58" t="str">
        <f t="shared" si="379"/>
        <v>X</v>
      </c>
      <c r="H396" s="58" t="str">
        <f t="shared" si="379"/>
        <v>X</v>
      </c>
      <c r="I396" s="58" t="str">
        <f t="shared" si="379"/>
        <v>X</v>
      </c>
      <c r="J396" s="58" t="str">
        <f t="shared" si="379"/>
        <v>X</v>
      </c>
      <c r="K396" s="58" t="str">
        <f t="shared" si="379"/>
        <v>X</v>
      </c>
      <c r="L396" s="58" t="str">
        <f t="shared" si="379"/>
        <v>X</v>
      </c>
      <c r="M396" s="58" t="str">
        <f t="shared" si="379"/>
        <v>X</v>
      </c>
      <c r="N396" s="58" t="str">
        <f t="shared" si="379"/>
        <v>X</v>
      </c>
      <c r="O396" s="58" t="str">
        <f t="shared" si="379"/>
        <v>X</v>
      </c>
      <c r="P396" s="58" t="str">
        <f t="shared" si="379"/>
        <v>X</v>
      </c>
      <c r="Q396" s="58" t="str">
        <f t="shared" si="379"/>
        <v>X</v>
      </c>
      <c r="AJ396"/>
    </row>
    <row r="397" spans="1:65" ht="18.75" customHeight="1">
      <c r="A397" s="606"/>
      <c r="B397" s="58" t="s">
        <v>21</v>
      </c>
      <c r="C397" s="58" t="str">
        <f t="shared" ref="C397:Q397" si="380">IF(C12=$W$53,"O",IF(C12=$X$53,"O",IF(C12=$Y$53,"O","X")))</f>
        <v>X</v>
      </c>
      <c r="D397" s="58" t="str">
        <f t="shared" si="380"/>
        <v>X</v>
      </c>
      <c r="E397" s="58" t="str">
        <f t="shared" si="380"/>
        <v>X</v>
      </c>
      <c r="F397" s="58" t="str">
        <f t="shared" si="380"/>
        <v>X</v>
      </c>
      <c r="G397" s="58" t="str">
        <f t="shared" si="380"/>
        <v>X</v>
      </c>
      <c r="H397" s="58" t="str">
        <f t="shared" si="380"/>
        <v>X</v>
      </c>
      <c r="I397" s="58" t="str">
        <f t="shared" si="380"/>
        <v>X</v>
      </c>
      <c r="J397" s="58" t="str">
        <f t="shared" si="380"/>
        <v>X</v>
      </c>
      <c r="K397" s="58" t="str">
        <f t="shared" si="380"/>
        <v>X</v>
      </c>
      <c r="L397" s="58" t="str">
        <f t="shared" si="380"/>
        <v>X</v>
      </c>
      <c r="M397" s="58" t="str">
        <f t="shared" si="380"/>
        <v>X</v>
      </c>
      <c r="N397" s="58" t="str">
        <f t="shared" si="380"/>
        <v>X</v>
      </c>
      <c r="O397" s="58" t="str">
        <f t="shared" si="380"/>
        <v>X</v>
      </c>
      <c r="P397" s="58" t="str">
        <f t="shared" si="380"/>
        <v>X</v>
      </c>
      <c r="Q397" s="58" t="str">
        <f t="shared" si="380"/>
        <v>X</v>
      </c>
      <c r="AJ397"/>
    </row>
    <row r="398" spans="1:65" ht="18.75" customHeight="1">
      <c r="A398" s="607"/>
      <c r="B398" s="30" t="s">
        <v>46</v>
      </c>
      <c r="C398" s="47">
        <f>COUNTIF(C392:C397,"O")</f>
        <v>0</v>
      </c>
      <c r="D398" s="47">
        <f t="shared" ref="D398:Q398" si="381">COUNTIF(D392:D397,"O")</f>
        <v>0</v>
      </c>
      <c r="E398" s="47">
        <f t="shared" si="381"/>
        <v>0</v>
      </c>
      <c r="F398" s="47">
        <f t="shared" si="381"/>
        <v>0</v>
      </c>
      <c r="G398" s="47">
        <f t="shared" si="381"/>
        <v>0</v>
      </c>
      <c r="H398" s="47">
        <f t="shared" si="381"/>
        <v>0</v>
      </c>
      <c r="I398" s="47">
        <f t="shared" si="381"/>
        <v>0</v>
      </c>
      <c r="J398" s="47">
        <f t="shared" si="381"/>
        <v>0</v>
      </c>
      <c r="K398" s="47">
        <f t="shared" si="381"/>
        <v>0</v>
      </c>
      <c r="L398" s="47">
        <f t="shared" si="381"/>
        <v>0</v>
      </c>
      <c r="M398" s="47">
        <f t="shared" si="381"/>
        <v>0</v>
      </c>
      <c r="N398" s="47">
        <f t="shared" si="381"/>
        <v>0</v>
      </c>
      <c r="O398" s="47">
        <f t="shared" si="381"/>
        <v>0</v>
      </c>
      <c r="P398" s="47">
        <f t="shared" si="381"/>
        <v>0</v>
      </c>
      <c r="Q398" s="47">
        <f t="shared" si="381"/>
        <v>0</v>
      </c>
      <c r="AJ398" s="56"/>
    </row>
    <row r="399" spans="1:65" ht="18.75" customHeight="1">
      <c r="A399" s="605">
        <v>39</v>
      </c>
      <c r="B399" s="58" t="s">
        <v>32</v>
      </c>
      <c r="C399" s="58" t="str">
        <f t="shared" ref="C399:Q399" si="382">IF(C7=$W$54,"O",IF(C7=$X$54,"O",IF(C7=$Y$54,"O",IF(C7=$Z$54,"O",IF(C7=$AA$54,"O","X")))))</f>
        <v>X</v>
      </c>
      <c r="D399" s="58" t="str">
        <f t="shared" si="382"/>
        <v>X</v>
      </c>
      <c r="E399" s="58" t="str">
        <f t="shared" si="382"/>
        <v>X</v>
      </c>
      <c r="F399" s="58" t="str">
        <f t="shared" si="382"/>
        <v>X</v>
      </c>
      <c r="G399" s="58" t="str">
        <f t="shared" si="382"/>
        <v>X</v>
      </c>
      <c r="H399" s="58" t="str">
        <f t="shared" si="382"/>
        <v>X</v>
      </c>
      <c r="I399" s="58" t="str">
        <f t="shared" si="382"/>
        <v>X</v>
      </c>
      <c r="J399" s="58" t="str">
        <f t="shared" si="382"/>
        <v>X</v>
      </c>
      <c r="K399" s="58" t="str">
        <f t="shared" si="382"/>
        <v>X</v>
      </c>
      <c r="L399" s="58" t="str">
        <f t="shared" si="382"/>
        <v>X</v>
      </c>
      <c r="M399" s="58" t="str">
        <f t="shared" si="382"/>
        <v>X</v>
      </c>
      <c r="N399" s="58" t="str">
        <f t="shared" si="382"/>
        <v>X</v>
      </c>
      <c r="O399" s="58" t="str">
        <f t="shared" si="382"/>
        <v>X</v>
      </c>
      <c r="P399" s="58" t="str">
        <f t="shared" si="382"/>
        <v>X</v>
      </c>
      <c r="Q399" s="58" t="str">
        <f t="shared" si="382"/>
        <v>X</v>
      </c>
      <c r="AJ399" s="56"/>
    </row>
    <row r="400" spans="1:65" ht="18.75" customHeight="1">
      <c r="A400" s="606"/>
      <c r="B400" s="58" t="s">
        <v>33</v>
      </c>
      <c r="C400" s="58" t="str">
        <f t="shared" ref="C400:Q400" si="383">IF(C8=$W$54,"O",IF(C8=$X$54,"O",IF(C8=$Y$54,"O",IF(C8=$Z$54,"O",IF(C8=$AA$54,"O","X")))))</f>
        <v>X</v>
      </c>
      <c r="D400" s="58" t="str">
        <f t="shared" si="383"/>
        <v>X</v>
      </c>
      <c r="E400" s="58" t="str">
        <f t="shared" si="383"/>
        <v>X</v>
      </c>
      <c r="F400" s="58" t="str">
        <f t="shared" si="383"/>
        <v>X</v>
      </c>
      <c r="G400" s="58" t="str">
        <f t="shared" si="383"/>
        <v>X</v>
      </c>
      <c r="H400" s="58" t="str">
        <f t="shared" si="383"/>
        <v>X</v>
      </c>
      <c r="I400" s="58" t="str">
        <f t="shared" si="383"/>
        <v>X</v>
      </c>
      <c r="J400" s="58" t="str">
        <f t="shared" si="383"/>
        <v>X</v>
      </c>
      <c r="K400" s="58" t="str">
        <f t="shared" si="383"/>
        <v>X</v>
      </c>
      <c r="L400" s="58" t="str">
        <f t="shared" si="383"/>
        <v>X</v>
      </c>
      <c r="M400" s="58" t="str">
        <f t="shared" si="383"/>
        <v>X</v>
      </c>
      <c r="N400" s="58" t="str">
        <f t="shared" si="383"/>
        <v>X</v>
      </c>
      <c r="O400" s="58" t="str">
        <f t="shared" si="383"/>
        <v>X</v>
      </c>
      <c r="P400" s="58" t="str">
        <f t="shared" si="383"/>
        <v>X</v>
      </c>
      <c r="Q400" s="58" t="str">
        <f t="shared" si="383"/>
        <v>X</v>
      </c>
      <c r="AJ400" s="56"/>
    </row>
    <row r="401" spans="1:36" ht="18.75" customHeight="1">
      <c r="A401" s="606"/>
      <c r="B401" s="58" t="s">
        <v>34</v>
      </c>
      <c r="C401" s="58" t="str">
        <f t="shared" ref="C401:Q401" si="384">IF(C9=$W$54,"O",IF(C9=$X$54,"O",IF(C9=$Y$54,"O",IF(C9=$Z$54,"O",IF(C9=$AA$54,"O","X")))))</f>
        <v>X</v>
      </c>
      <c r="D401" s="58" t="str">
        <f t="shared" si="384"/>
        <v>X</v>
      </c>
      <c r="E401" s="58" t="str">
        <f t="shared" si="384"/>
        <v>X</v>
      </c>
      <c r="F401" s="58" t="str">
        <f t="shared" si="384"/>
        <v>X</v>
      </c>
      <c r="G401" s="58" t="str">
        <f t="shared" si="384"/>
        <v>X</v>
      </c>
      <c r="H401" s="58" t="str">
        <f t="shared" si="384"/>
        <v>X</v>
      </c>
      <c r="I401" s="58" t="str">
        <f t="shared" si="384"/>
        <v>X</v>
      </c>
      <c r="J401" s="58" t="str">
        <f t="shared" si="384"/>
        <v>X</v>
      </c>
      <c r="K401" s="58" t="str">
        <f t="shared" si="384"/>
        <v>X</v>
      </c>
      <c r="L401" s="58" t="str">
        <f t="shared" si="384"/>
        <v>X</v>
      </c>
      <c r="M401" s="58" t="str">
        <f t="shared" si="384"/>
        <v>X</v>
      </c>
      <c r="N401" s="58" t="str">
        <f t="shared" si="384"/>
        <v>X</v>
      </c>
      <c r="O401" s="58" t="str">
        <f t="shared" si="384"/>
        <v>X</v>
      </c>
      <c r="P401" s="58" t="str">
        <f t="shared" si="384"/>
        <v>X</v>
      </c>
      <c r="Q401" s="58" t="str">
        <f t="shared" si="384"/>
        <v>X</v>
      </c>
      <c r="AJ401" s="56"/>
    </row>
    <row r="402" spans="1:36" ht="18.75" customHeight="1">
      <c r="A402" s="606"/>
      <c r="B402" s="58" t="s">
        <v>35</v>
      </c>
      <c r="C402" s="58" t="str">
        <f t="shared" ref="C402:Q402" si="385">IF(C10=$W$54,"O",IF(C10=$X$54,"O",IF(C10=$Y$54,"O",IF(C10=$Z$54,"O",IF(C10=$AA$54,"O","X")))))</f>
        <v>X</v>
      </c>
      <c r="D402" s="58" t="str">
        <f t="shared" si="385"/>
        <v>X</v>
      </c>
      <c r="E402" s="58" t="str">
        <f t="shared" si="385"/>
        <v>X</v>
      </c>
      <c r="F402" s="58" t="str">
        <f t="shared" si="385"/>
        <v>X</v>
      </c>
      <c r="G402" s="58" t="str">
        <f t="shared" si="385"/>
        <v>X</v>
      </c>
      <c r="H402" s="58" t="str">
        <f t="shared" si="385"/>
        <v>X</v>
      </c>
      <c r="I402" s="58" t="str">
        <f t="shared" si="385"/>
        <v>X</v>
      </c>
      <c r="J402" s="58" t="str">
        <f t="shared" si="385"/>
        <v>X</v>
      </c>
      <c r="K402" s="58" t="str">
        <f t="shared" si="385"/>
        <v>X</v>
      </c>
      <c r="L402" s="58" t="str">
        <f t="shared" si="385"/>
        <v>X</v>
      </c>
      <c r="M402" s="58" t="str">
        <f t="shared" si="385"/>
        <v>X</v>
      </c>
      <c r="N402" s="58" t="str">
        <f t="shared" si="385"/>
        <v>X</v>
      </c>
      <c r="O402" s="58" t="str">
        <f t="shared" si="385"/>
        <v>X</v>
      </c>
      <c r="P402" s="58" t="str">
        <f t="shared" si="385"/>
        <v>X</v>
      </c>
      <c r="Q402" s="58" t="str">
        <f t="shared" si="385"/>
        <v>X</v>
      </c>
      <c r="AJ402"/>
    </row>
    <row r="403" spans="1:36" ht="18.75" customHeight="1">
      <c r="A403" s="606"/>
      <c r="B403" s="58" t="s">
        <v>36</v>
      </c>
      <c r="C403" s="58" t="str">
        <f t="shared" ref="C403:Q403" si="386">IF(C11=$W$54,"O",IF(C11=$X$54,"O",IF(C11=$Y$54,"O",IF(C11=$Z$54,"O",IF(C11=$AA$54,"O","X")))))</f>
        <v>X</v>
      </c>
      <c r="D403" s="58" t="str">
        <f t="shared" si="386"/>
        <v>X</v>
      </c>
      <c r="E403" s="58" t="str">
        <f t="shared" si="386"/>
        <v>X</v>
      </c>
      <c r="F403" s="58" t="str">
        <f t="shared" si="386"/>
        <v>X</v>
      </c>
      <c r="G403" s="58" t="str">
        <f t="shared" si="386"/>
        <v>X</v>
      </c>
      <c r="H403" s="58" t="str">
        <f t="shared" si="386"/>
        <v>X</v>
      </c>
      <c r="I403" s="58" t="str">
        <f t="shared" si="386"/>
        <v>X</v>
      </c>
      <c r="J403" s="58" t="str">
        <f t="shared" si="386"/>
        <v>X</v>
      </c>
      <c r="K403" s="58" t="str">
        <f t="shared" si="386"/>
        <v>X</v>
      </c>
      <c r="L403" s="58" t="str">
        <f t="shared" si="386"/>
        <v>X</v>
      </c>
      <c r="M403" s="58" t="str">
        <f t="shared" si="386"/>
        <v>X</v>
      </c>
      <c r="N403" s="58" t="str">
        <f t="shared" si="386"/>
        <v>X</v>
      </c>
      <c r="O403" s="58" t="str">
        <f t="shared" si="386"/>
        <v>X</v>
      </c>
      <c r="P403" s="58" t="str">
        <f t="shared" si="386"/>
        <v>X</v>
      </c>
      <c r="Q403" s="58" t="str">
        <f t="shared" si="386"/>
        <v>X</v>
      </c>
      <c r="AJ403"/>
    </row>
    <row r="404" spans="1:36" ht="18.75" customHeight="1">
      <c r="A404" s="606"/>
      <c r="B404" s="58" t="s">
        <v>21</v>
      </c>
      <c r="C404" s="58" t="str">
        <f t="shared" ref="C404:Q404" si="387">IF(C12=$W$54,"O",IF(C12=$X$54,"O",IF(C12=$Y$54,"O",IF(C12=$Z$54,"O",IF(C12=$AA$54,"O","X")))))</f>
        <v>X</v>
      </c>
      <c r="D404" s="58" t="str">
        <f t="shared" si="387"/>
        <v>X</v>
      </c>
      <c r="E404" s="58" t="str">
        <f t="shared" si="387"/>
        <v>X</v>
      </c>
      <c r="F404" s="58" t="str">
        <f t="shared" si="387"/>
        <v>X</v>
      </c>
      <c r="G404" s="58" t="str">
        <f t="shared" si="387"/>
        <v>X</v>
      </c>
      <c r="H404" s="58" t="str">
        <f t="shared" si="387"/>
        <v>X</v>
      </c>
      <c r="I404" s="58" t="str">
        <f t="shared" si="387"/>
        <v>X</v>
      </c>
      <c r="J404" s="58" t="str">
        <f t="shared" si="387"/>
        <v>X</v>
      </c>
      <c r="K404" s="58" t="str">
        <f t="shared" si="387"/>
        <v>X</v>
      </c>
      <c r="L404" s="58" t="str">
        <f t="shared" si="387"/>
        <v>X</v>
      </c>
      <c r="M404" s="58" t="str">
        <f t="shared" si="387"/>
        <v>X</v>
      </c>
      <c r="N404" s="58" t="str">
        <f t="shared" si="387"/>
        <v>X</v>
      </c>
      <c r="O404" s="58" t="str">
        <f t="shared" si="387"/>
        <v>X</v>
      </c>
      <c r="P404" s="58" t="str">
        <f t="shared" si="387"/>
        <v>X</v>
      </c>
      <c r="Q404" s="58" t="str">
        <f t="shared" si="387"/>
        <v>X</v>
      </c>
      <c r="AJ404"/>
    </row>
    <row r="405" spans="1:36" ht="18.75" customHeight="1">
      <c r="A405" s="607"/>
      <c r="B405" s="30" t="s">
        <v>46</v>
      </c>
      <c r="C405" s="47">
        <f>COUNTIF(C399:C404,"O")</f>
        <v>0</v>
      </c>
      <c r="D405" s="47">
        <f t="shared" ref="D405:Q405" si="388">COUNTIF(D399:D404,"O")</f>
        <v>0</v>
      </c>
      <c r="E405" s="47">
        <f t="shared" si="388"/>
        <v>0</v>
      </c>
      <c r="F405" s="47">
        <f t="shared" si="388"/>
        <v>0</v>
      </c>
      <c r="G405" s="47">
        <f t="shared" si="388"/>
        <v>0</v>
      </c>
      <c r="H405" s="47">
        <f t="shared" si="388"/>
        <v>0</v>
      </c>
      <c r="I405" s="47">
        <f t="shared" si="388"/>
        <v>0</v>
      </c>
      <c r="J405" s="47">
        <f t="shared" si="388"/>
        <v>0</v>
      </c>
      <c r="K405" s="47">
        <f t="shared" si="388"/>
        <v>0</v>
      </c>
      <c r="L405" s="47">
        <f t="shared" si="388"/>
        <v>0</v>
      </c>
      <c r="M405" s="47">
        <f t="shared" si="388"/>
        <v>0</v>
      </c>
      <c r="N405" s="47">
        <f t="shared" si="388"/>
        <v>0</v>
      </c>
      <c r="O405" s="47">
        <f t="shared" si="388"/>
        <v>0</v>
      </c>
      <c r="P405" s="47">
        <f t="shared" si="388"/>
        <v>0</v>
      </c>
      <c r="Q405" s="47">
        <f t="shared" si="388"/>
        <v>0</v>
      </c>
      <c r="AJ405" s="56"/>
    </row>
    <row r="406" spans="1:36" ht="18.75" customHeight="1">
      <c r="A406" s="605">
        <v>40</v>
      </c>
      <c r="B406" s="58" t="s">
        <v>32</v>
      </c>
      <c r="C406" s="58" t="str">
        <f t="shared" ref="C406:Q406" si="389">IF(C7=$W$55,"O",IF(C7=$X$55,"O",IF(C7=$Y$55,"O","X")))</f>
        <v>O</v>
      </c>
      <c r="D406" s="58" t="str">
        <f t="shared" si="389"/>
        <v>O</v>
      </c>
      <c r="E406" s="58" t="str">
        <f t="shared" si="389"/>
        <v>O</v>
      </c>
      <c r="F406" s="58" t="str">
        <f t="shared" si="389"/>
        <v>O</v>
      </c>
      <c r="G406" s="58" t="str">
        <f t="shared" si="389"/>
        <v>O</v>
      </c>
      <c r="H406" s="58" t="str">
        <f t="shared" si="389"/>
        <v>O</v>
      </c>
      <c r="I406" s="58" t="str">
        <f t="shared" si="389"/>
        <v>O</v>
      </c>
      <c r="J406" s="58" t="str">
        <f t="shared" si="389"/>
        <v>O</v>
      </c>
      <c r="K406" s="58" t="str">
        <f t="shared" si="389"/>
        <v>O</v>
      </c>
      <c r="L406" s="58" t="str">
        <f t="shared" si="389"/>
        <v>O</v>
      </c>
      <c r="M406" s="58" t="str">
        <f t="shared" si="389"/>
        <v>O</v>
      </c>
      <c r="N406" s="58" t="str">
        <f t="shared" si="389"/>
        <v>O</v>
      </c>
      <c r="O406" s="58" t="str">
        <f t="shared" si="389"/>
        <v>O</v>
      </c>
      <c r="P406" s="58" t="str">
        <f t="shared" si="389"/>
        <v>O</v>
      </c>
      <c r="Q406" s="58" t="str">
        <f t="shared" si="389"/>
        <v>O</v>
      </c>
      <c r="AJ406" s="56"/>
    </row>
    <row r="407" spans="1:36" ht="18.75" customHeight="1">
      <c r="A407" s="606"/>
      <c r="B407" s="58" t="s">
        <v>33</v>
      </c>
      <c r="C407" s="58" t="str">
        <f t="shared" ref="C407:Q407" si="390">IF(C8=$W$55,"O",IF(C8=$X$55,"O",IF(C8=$Y$55,"O","X")))</f>
        <v>O</v>
      </c>
      <c r="D407" s="58" t="str">
        <f t="shared" si="390"/>
        <v>O</v>
      </c>
      <c r="E407" s="58" t="str">
        <f t="shared" si="390"/>
        <v>O</v>
      </c>
      <c r="F407" s="58" t="str">
        <f t="shared" si="390"/>
        <v>O</v>
      </c>
      <c r="G407" s="58" t="str">
        <f t="shared" si="390"/>
        <v>O</v>
      </c>
      <c r="H407" s="58" t="str">
        <f t="shared" si="390"/>
        <v>O</v>
      </c>
      <c r="I407" s="58" t="str">
        <f t="shared" si="390"/>
        <v>O</v>
      </c>
      <c r="J407" s="58" t="str">
        <f t="shared" si="390"/>
        <v>O</v>
      </c>
      <c r="K407" s="58" t="str">
        <f t="shared" si="390"/>
        <v>O</v>
      </c>
      <c r="L407" s="58" t="str">
        <f t="shared" si="390"/>
        <v>O</v>
      </c>
      <c r="M407" s="58" t="str">
        <f t="shared" si="390"/>
        <v>O</v>
      </c>
      <c r="N407" s="58" t="str">
        <f t="shared" si="390"/>
        <v>O</v>
      </c>
      <c r="O407" s="58" t="str">
        <f t="shared" si="390"/>
        <v>O</v>
      </c>
      <c r="P407" s="58" t="str">
        <f t="shared" si="390"/>
        <v>O</v>
      </c>
      <c r="Q407" s="58" t="str">
        <f t="shared" si="390"/>
        <v>O</v>
      </c>
      <c r="AJ407"/>
    </row>
    <row r="408" spans="1:36" ht="18.75" customHeight="1">
      <c r="A408" s="606"/>
      <c r="B408" s="58" t="s">
        <v>34</v>
      </c>
      <c r="C408" s="58" t="str">
        <f t="shared" ref="C408:Q408" si="391">IF(C9=$W$55,"O",IF(C9=$X$55,"O",IF(C9=$Y$55,"O","X")))</f>
        <v>X</v>
      </c>
      <c r="D408" s="58" t="str">
        <f t="shared" si="391"/>
        <v>X</v>
      </c>
      <c r="E408" s="58" t="str">
        <f t="shared" si="391"/>
        <v>X</v>
      </c>
      <c r="F408" s="58" t="str">
        <f t="shared" si="391"/>
        <v>X</v>
      </c>
      <c r="G408" s="58" t="str">
        <f t="shared" si="391"/>
        <v>X</v>
      </c>
      <c r="H408" s="58" t="str">
        <f t="shared" si="391"/>
        <v>X</v>
      </c>
      <c r="I408" s="58" t="str">
        <f t="shared" si="391"/>
        <v>X</v>
      </c>
      <c r="J408" s="58" t="str">
        <f t="shared" si="391"/>
        <v>X</v>
      </c>
      <c r="K408" s="58" t="str">
        <f t="shared" si="391"/>
        <v>X</v>
      </c>
      <c r="L408" s="58" t="str">
        <f t="shared" si="391"/>
        <v>X</v>
      </c>
      <c r="M408" s="58" t="str">
        <f t="shared" si="391"/>
        <v>X</v>
      </c>
      <c r="N408" s="58" t="str">
        <f t="shared" si="391"/>
        <v>X</v>
      </c>
      <c r="O408" s="58" t="str">
        <f t="shared" si="391"/>
        <v>X</v>
      </c>
      <c r="P408" s="58" t="str">
        <f t="shared" si="391"/>
        <v>X</v>
      </c>
      <c r="Q408" s="58" t="str">
        <f t="shared" si="391"/>
        <v>X</v>
      </c>
      <c r="AJ408" s="56"/>
    </row>
    <row r="409" spans="1:36" ht="18.75" customHeight="1">
      <c r="A409" s="606"/>
      <c r="B409" s="58" t="s">
        <v>35</v>
      </c>
      <c r="C409" s="58" t="str">
        <f t="shared" ref="C409:Q409" si="392">IF(C10=$W$55,"O",IF(C10=$X$55,"O",IF(C10=$Y$55,"O","X")))</f>
        <v>X</v>
      </c>
      <c r="D409" s="58" t="str">
        <f t="shared" si="392"/>
        <v>X</v>
      </c>
      <c r="E409" s="58" t="str">
        <f t="shared" si="392"/>
        <v>X</v>
      </c>
      <c r="F409" s="58" t="str">
        <f t="shared" si="392"/>
        <v>X</v>
      </c>
      <c r="G409" s="58" t="str">
        <f t="shared" si="392"/>
        <v>X</v>
      </c>
      <c r="H409" s="58" t="str">
        <f t="shared" si="392"/>
        <v>X</v>
      </c>
      <c r="I409" s="58" t="str">
        <f t="shared" si="392"/>
        <v>X</v>
      </c>
      <c r="J409" s="58" t="str">
        <f t="shared" si="392"/>
        <v>X</v>
      </c>
      <c r="K409" s="58" t="str">
        <f t="shared" si="392"/>
        <v>X</v>
      </c>
      <c r="L409" s="58" t="str">
        <f t="shared" si="392"/>
        <v>X</v>
      </c>
      <c r="M409" s="58" t="str">
        <f t="shared" si="392"/>
        <v>X</v>
      </c>
      <c r="N409" s="58" t="str">
        <f t="shared" si="392"/>
        <v>X</v>
      </c>
      <c r="O409" s="58" t="str">
        <f t="shared" si="392"/>
        <v>X</v>
      </c>
      <c r="P409" s="58" t="str">
        <f t="shared" si="392"/>
        <v>X</v>
      </c>
      <c r="Q409" s="58" t="str">
        <f t="shared" si="392"/>
        <v>X</v>
      </c>
      <c r="AJ409"/>
    </row>
    <row r="410" spans="1:36" ht="18.75" customHeight="1">
      <c r="A410" s="606"/>
      <c r="B410" s="58" t="s">
        <v>36</v>
      </c>
      <c r="C410" s="58" t="str">
        <f t="shared" ref="C410:Q410" si="393">IF(C11=$W$55,"O",IF(C11=$X$55,"O",IF(C11=$Y$55,"O","X")))</f>
        <v>X</v>
      </c>
      <c r="D410" s="58" t="str">
        <f t="shared" si="393"/>
        <v>X</v>
      </c>
      <c r="E410" s="58" t="str">
        <f t="shared" si="393"/>
        <v>X</v>
      </c>
      <c r="F410" s="58" t="str">
        <f t="shared" si="393"/>
        <v>X</v>
      </c>
      <c r="G410" s="58" t="str">
        <f t="shared" si="393"/>
        <v>X</v>
      </c>
      <c r="H410" s="58" t="str">
        <f t="shared" si="393"/>
        <v>X</v>
      </c>
      <c r="I410" s="58" t="str">
        <f t="shared" si="393"/>
        <v>X</v>
      </c>
      <c r="J410" s="58" t="str">
        <f t="shared" si="393"/>
        <v>X</v>
      </c>
      <c r="K410" s="58" t="str">
        <f t="shared" si="393"/>
        <v>X</v>
      </c>
      <c r="L410" s="58" t="str">
        <f t="shared" si="393"/>
        <v>X</v>
      </c>
      <c r="M410" s="58" t="str">
        <f t="shared" si="393"/>
        <v>X</v>
      </c>
      <c r="N410" s="58" t="str">
        <f t="shared" si="393"/>
        <v>X</v>
      </c>
      <c r="O410" s="58" t="str">
        <f t="shared" si="393"/>
        <v>X</v>
      </c>
      <c r="P410" s="58" t="str">
        <f t="shared" si="393"/>
        <v>X</v>
      </c>
      <c r="Q410" s="58" t="str">
        <f t="shared" si="393"/>
        <v>X</v>
      </c>
      <c r="AJ410"/>
    </row>
    <row r="411" spans="1:36" ht="18.75" customHeight="1">
      <c r="A411" s="606"/>
      <c r="B411" s="58" t="s">
        <v>21</v>
      </c>
      <c r="C411" s="58" t="str">
        <f t="shared" ref="C411:Q411" si="394">IF(C12=$W$55,"O",IF(C12=$X$55,"O",IF(C12=$Y$55,"O","X")))</f>
        <v>X</v>
      </c>
      <c r="D411" s="58" t="str">
        <f t="shared" si="394"/>
        <v>X</v>
      </c>
      <c r="E411" s="58" t="str">
        <f t="shared" si="394"/>
        <v>X</v>
      </c>
      <c r="F411" s="58" t="str">
        <f t="shared" si="394"/>
        <v>X</v>
      </c>
      <c r="G411" s="58" t="str">
        <f t="shared" si="394"/>
        <v>X</v>
      </c>
      <c r="H411" s="58" t="str">
        <f t="shared" si="394"/>
        <v>X</v>
      </c>
      <c r="I411" s="58" t="str">
        <f t="shared" si="394"/>
        <v>X</v>
      </c>
      <c r="J411" s="58" t="str">
        <f t="shared" si="394"/>
        <v>X</v>
      </c>
      <c r="K411" s="58" t="str">
        <f t="shared" si="394"/>
        <v>X</v>
      </c>
      <c r="L411" s="58" t="str">
        <f t="shared" si="394"/>
        <v>X</v>
      </c>
      <c r="M411" s="58" t="str">
        <f t="shared" si="394"/>
        <v>X</v>
      </c>
      <c r="N411" s="58" t="str">
        <f t="shared" si="394"/>
        <v>X</v>
      </c>
      <c r="O411" s="58" t="str">
        <f t="shared" si="394"/>
        <v>X</v>
      </c>
      <c r="P411" s="58" t="str">
        <f t="shared" si="394"/>
        <v>X</v>
      </c>
      <c r="Q411" s="58" t="str">
        <f t="shared" si="394"/>
        <v>X</v>
      </c>
      <c r="AJ411" s="56"/>
    </row>
    <row r="412" spans="1:36" ht="18.75" customHeight="1">
      <c r="A412" s="607"/>
      <c r="B412" s="30" t="s">
        <v>46</v>
      </c>
      <c r="C412" s="47">
        <f>COUNTIF(C406:C411,"O")</f>
        <v>2</v>
      </c>
      <c r="D412" s="47">
        <f t="shared" ref="D412:Q412" si="395">COUNTIF(D406:D411,"O")</f>
        <v>2</v>
      </c>
      <c r="E412" s="47">
        <f t="shared" si="395"/>
        <v>2</v>
      </c>
      <c r="F412" s="47">
        <f t="shared" si="395"/>
        <v>2</v>
      </c>
      <c r="G412" s="47">
        <f t="shared" si="395"/>
        <v>2</v>
      </c>
      <c r="H412" s="47">
        <f t="shared" si="395"/>
        <v>2</v>
      </c>
      <c r="I412" s="47">
        <f t="shared" si="395"/>
        <v>2</v>
      </c>
      <c r="J412" s="47">
        <f t="shared" si="395"/>
        <v>2</v>
      </c>
      <c r="K412" s="47">
        <f t="shared" si="395"/>
        <v>2</v>
      </c>
      <c r="L412" s="47">
        <f t="shared" si="395"/>
        <v>2</v>
      </c>
      <c r="M412" s="47">
        <f t="shared" si="395"/>
        <v>2</v>
      </c>
      <c r="N412" s="47">
        <f t="shared" si="395"/>
        <v>2</v>
      </c>
      <c r="O412" s="47">
        <f t="shared" si="395"/>
        <v>2</v>
      </c>
      <c r="P412" s="47">
        <f t="shared" si="395"/>
        <v>2</v>
      </c>
      <c r="Q412" s="47">
        <f t="shared" si="395"/>
        <v>2</v>
      </c>
      <c r="AJ412"/>
    </row>
    <row r="413" spans="1:36" ht="18.75" customHeight="1">
      <c r="A413" s="605">
        <v>41</v>
      </c>
      <c r="B413" s="58" t="s">
        <v>32</v>
      </c>
      <c r="C413" s="58" t="str">
        <f t="shared" ref="C413:Q413" si="396">IF(C7=$W$56,"O",IF(C7=$X$56,"O",IF(C7=$Y$56,"O",IF(C7=$Z$56,"O","X"))))</f>
        <v>X</v>
      </c>
      <c r="D413" s="58" t="str">
        <f t="shared" si="396"/>
        <v>X</v>
      </c>
      <c r="E413" s="58" t="str">
        <f t="shared" si="396"/>
        <v>X</v>
      </c>
      <c r="F413" s="58" t="str">
        <f t="shared" si="396"/>
        <v>X</v>
      </c>
      <c r="G413" s="58" t="str">
        <f t="shared" si="396"/>
        <v>X</v>
      </c>
      <c r="H413" s="58" t="str">
        <f t="shared" si="396"/>
        <v>X</v>
      </c>
      <c r="I413" s="58" t="str">
        <f t="shared" si="396"/>
        <v>X</v>
      </c>
      <c r="J413" s="58" t="str">
        <f t="shared" si="396"/>
        <v>X</v>
      </c>
      <c r="K413" s="58" t="str">
        <f t="shared" si="396"/>
        <v>X</v>
      </c>
      <c r="L413" s="58" t="str">
        <f t="shared" si="396"/>
        <v>X</v>
      </c>
      <c r="M413" s="58" t="str">
        <f t="shared" si="396"/>
        <v>X</v>
      </c>
      <c r="N413" s="58" t="str">
        <f t="shared" si="396"/>
        <v>X</v>
      </c>
      <c r="O413" s="58" t="str">
        <f t="shared" si="396"/>
        <v>X</v>
      </c>
      <c r="P413" s="58" t="str">
        <f t="shared" si="396"/>
        <v>X</v>
      </c>
      <c r="Q413" s="58" t="str">
        <f t="shared" si="396"/>
        <v>X</v>
      </c>
      <c r="AJ413"/>
    </row>
    <row r="414" spans="1:36" ht="18.75" customHeight="1">
      <c r="A414" s="606"/>
      <c r="B414" s="58" t="s">
        <v>33</v>
      </c>
      <c r="C414" s="58" t="str">
        <f t="shared" ref="C414:Q414" si="397">IF(C8=$W$56,"O",IF(C8=$X$56,"O",IF(C8=$Y$56,"O",IF(C8=$Z$56,"O","X"))))</f>
        <v>X</v>
      </c>
      <c r="D414" s="58" t="str">
        <f t="shared" si="397"/>
        <v>X</v>
      </c>
      <c r="E414" s="58" t="str">
        <f t="shared" si="397"/>
        <v>X</v>
      </c>
      <c r="F414" s="58" t="str">
        <f t="shared" si="397"/>
        <v>X</v>
      </c>
      <c r="G414" s="58" t="str">
        <f t="shared" si="397"/>
        <v>X</v>
      </c>
      <c r="H414" s="58" t="str">
        <f t="shared" si="397"/>
        <v>X</v>
      </c>
      <c r="I414" s="58" t="str">
        <f t="shared" si="397"/>
        <v>X</v>
      </c>
      <c r="J414" s="58" t="str">
        <f t="shared" si="397"/>
        <v>X</v>
      </c>
      <c r="K414" s="58" t="str">
        <f t="shared" si="397"/>
        <v>X</v>
      </c>
      <c r="L414" s="58" t="str">
        <f t="shared" si="397"/>
        <v>X</v>
      </c>
      <c r="M414" s="58" t="str">
        <f t="shared" si="397"/>
        <v>X</v>
      </c>
      <c r="N414" s="58" t="str">
        <f t="shared" si="397"/>
        <v>X</v>
      </c>
      <c r="O414" s="58" t="str">
        <f t="shared" si="397"/>
        <v>X</v>
      </c>
      <c r="P414" s="58" t="str">
        <f t="shared" si="397"/>
        <v>X</v>
      </c>
      <c r="Q414" s="58" t="str">
        <f t="shared" si="397"/>
        <v>X</v>
      </c>
      <c r="AJ414"/>
    </row>
    <row r="415" spans="1:36" ht="18.75" customHeight="1">
      <c r="A415" s="606"/>
      <c r="B415" s="58" t="s">
        <v>34</v>
      </c>
      <c r="C415" s="58" t="str">
        <f t="shared" ref="C415:Q415" si="398">IF(C9=$W$56,"O",IF(C9=$X$56,"O",IF(C9=$Y$56,"O",IF(C9=$Z$56,"O","X"))))</f>
        <v>X</v>
      </c>
      <c r="D415" s="58" t="str">
        <f t="shared" si="398"/>
        <v>X</v>
      </c>
      <c r="E415" s="58" t="str">
        <f t="shared" si="398"/>
        <v>X</v>
      </c>
      <c r="F415" s="58" t="str">
        <f t="shared" si="398"/>
        <v>X</v>
      </c>
      <c r="G415" s="58" t="str">
        <f t="shared" si="398"/>
        <v>X</v>
      </c>
      <c r="H415" s="58" t="str">
        <f t="shared" si="398"/>
        <v>X</v>
      </c>
      <c r="I415" s="58" t="str">
        <f t="shared" si="398"/>
        <v>X</v>
      </c>
      <c r="J415" s="58" t="str">
        <f t="shared" si="398"/>
        <v>X</v>
      </c>
      <c r="K415" s="58" t="str">
        <f t="shared" si="398"/>
        <v>X</v>
      </c>
      <c r="L415" s="58" t="str">
        <f t="shared" si="398"/>
        <v>X</v>
      </c>
      <c r="M415" s="58" t="str">
        <f t="shared" si="398"/>
        <v>X</v>
      </c>
      <c r="N415" s="58" t="str">
        <f t="shared" si="398"/>
        <v>X</v>
      </c>
      <c r="O415" s="58" t="str">
        <f t="shared" si="398"/>
        <v>X</v>
      </c>
      <c r="P415" s="58" t="str">
        <f t="shared" si="398"/>
        <v>X</v>
      </c>
      <c r="Q415" s="58" t="str">
        <f t="shared" si="398"/>
        <v>X</v>
      </c>
      <c r="AJ415"/>
    </row>
    <row r="416" spans="1:36" ht="18.75" customHeight="1">
      <c r="A416" s="606"/>
      <c r="B416" s="58" t="s">
        <v>35</v>
      </c>
      <c r="C416" s="58" t="str">
        <f t="shared" ref="C416:Q416" si="399">IF(C10=$W$56,"O",IF(C10=$X$56,"O",IF(C10=$Y$56,"O",IF(C10=$Z$56,"O","X"))))</f>
        <v>X</v>
      </c>
      <c r="D416" s="58" t="str">
        <f t="shared" si="399"/>
        <v>X</v>
      </c>
      <c r="E416" s="58" t="str">
        <f t="shared" si="399"/>
        <v>X</v>
      </c>
      <c r="F416" s="58" t="str">
        <f t="shared" si="399"/>
        <v>X</v>
      </c>
      <c r="G416" s="58" t="str">
        <f t="shared" si="399"/>
        <v>X</v>
      </c>
      <c r="H416" s="58" t="str">
        <f t="shared" si="399"/>
        <v>X</v>
      </c>
      <c r="I416" s="58" t="str">
        <f t="shared" si="399"/>
        <v>X</v>
      </c>
      <c r="J416" s="58" t="str">
        <f t="shared" si="399"/>
        <v>X</v>
      </c>
      <c r="K416" s="58" t="str">
        <f t="shared" si="399"/>
        <v>X</v>
      </c>
      <c r="L416" s="58" t="str">
        <f t="shared" si="399"/>
        <v>X</v>
      </c>
      <c r="M416" s="58" t="str">
        <f t="shared" si="399"/>
        <v>X</v>
      </c>
      <c r="N416" s="58" t="str">
        <f t="shared" si="399"/>
        <v>X</v>
      </c>
      <c r="O416" s="58" t="str">
        <f t="shared" si="399"/>
        <v>X</v>
      </c>
      <c r="P416" s="58" t="str">
        <f t="shared" si="399"/>
        <v>X</v>
      </c>
      <c r="Q416" s="58" t="str">
        <f t="shared" si="399"/>
        <v>X</v>
      </c>
      <c r="AJ416"/>
    </row>
    <row r="417" spans="1:41" ht="18.75" customHeight="1">
      <c r="A417" s="606"/>
      <c r="B417" s="58" t="s">
        <v>36</v>
      </c>
      <c r="C417" s="58" t="str">
        <f t="shared" ref="C417:Q417" si="400">IF(C11=$W$56,"O",IF(C11=$X$56,"O",IF(C11=$Y$56,"O",IF(C11=$Z$56,"O","X"))))</f>
        <v>X</v>
      </c>
      <c r="D417" s="58" t="str">
        <f t="shared" si="400"/>
        <v>X</v>
      </c>
      <c r="E417" s="58" t="str">
        <f t="shared" si="400"/>
        <v>X</v>
      </c>
      <c r="F417" s="58" t="str">
        <f t="shared" si="400"/>
        <v>X</v>
      </c>
      <c r="G417" s="58" t="str">
        <f t="shared" si="400"/>
        <v>X</v>
      </c>
      <c r="H417" s="58" t="str">
        <f t="shared" si="400"/>
        <v>X</v>
      </c>
      <c r="I417" s="58" t="str">
        <f t="shared" si="400"/>
        <v>X</v>
      </c>
      <c r="J417" s="58" t="str">
        <f t="shared" si="400"/>
        <v>X</v>
      </c>
      <c r="K417" s="58" t="str">
        <f t="shared" si="400"/>
        <v>X</v>
      </c>
      <c r="L417" s="58" t="str">
        <f t="shared" si="400"/>
        <v>X</v>
      </c>
      <c r="M417" s="58" t="str">
        <f t="shared" si="400"/>
        <v>X</v>
      </c>
      <c r="N417" s="58" t="str">
        <f t="shared" si="400"/>
        <v>X</v>
      </c>
      <c r="O417" s="58" t="str">
        <f t="shared" si="400"/>
        <v>X</v>
      </c>
      <c r="P417" s="58" t="str">
        <f t="shared" si="400"/>
        <v>X</v>
      </c>
      <c r="Q417" s="58" t="str">
        <f t="shared" si="400"/>
        <v>X</v>
      </c>
      <c r="AJ417" s="56"/>
    </row>
    <row r="418" spans="1:41" ht="18.75" customHeight="1">
      <c r="A418" s="606"/>
      <c r="B418" s="58" t="s">
        <v>21</v>
      </c>
      <c r="C418" s="58" t="str">
        <f t="shared" ref="C418:Q418" si="401">IF(C12=$W$56,"O",IF(C12=$X$56,"O",IF(C12=$Y$56,"O",IF(C12=$Z$56,"O","X"))))</f>
        <v>X</v>
      </c>
      <c r="D418" s="58" t="str">
        <f t="shared" si="401"/>
        <v>X</v>
      </c>
      <c r="E418" s="58" t="str">
        <f t="shared" si="401"/>
        <v>X</v>
      </c>
      <c r="F418" s="58" t="str">
        <f t="shared" si="401"/>
        <v>X</v>
      </c>
      <c r="G418" s="58" t="str">
        <f t="shared" si="401"/>
        <v>X</v>
      </c>
      <c r="H418" s="58" t="str">
        <f t="shared" si="401"/>
        <v>X</v>
      </c>
      <c r="I418" s="58" t="str">
        <f t="shared" si="401"/>
        <v>X</v>
      </c>
      <c r="J418" s="58" t="str">
        <f t="shared" si="401"/>
        <v>X</v>
      </c>
      <c r="K418" s="58" t="str">
        <f t="shared" si="401"/>
        <v>X</v>
      </c>
      <c r="L418" s="58" t="str">
        <f t="shared" si="401"/>
        <v>X</v>
      </c>
      <c r="M418" s="58" t="str">
        <f t="shared" si="401"/>
        <v>X</v>
      </c>
      <c r="N418" s="58" t="str">
        <f t="shared" si="401"/>
        <v>X</v>
      </c>
      <c r="O418" s="58" t="str">
        <f t="shared" si="401"/>
        <v>X</v>
      </c>
      <c r="P418" s="58" t="str">
        <f t="shared" si="401"/>
        <v>X</v>
      </c>
      <c r="Q418" s="58" t="str">
        <f t="shared" si="401"/>
        <v>X</v>
      </c>
      <c r="AJ418" s="56"/>
    </row>
    <row r="419" spans="1:41" ht="18.75" customHeight="1">
      <c r="A419" s="607"/>
      <c r="B419" s="30" t="s">
        <v>46</v>
      </c>
      <c r="C419" s="47">
        <f>COUNTIF(C413:C418,"O")</f>
        <v>0</v>
      </c>
      <c r="D419" s="47">
        <f t="shared" ref="D419:Q419" si="402">COUNTIF(D413:D418,"O")</f>
        <v>0</v>
      </c>
      <c r="E419" s="47">
        <f t="shared" si="402"/>
        <v>0</v>
      </c>
      <c r="F419" s="47">
        <f t="shared" si="402"/>
        <v>0</v>
      </c>
      <c r="G419" s="47">
        <f t="shared" si="402"/>
        <v>0</v>
      </c>
      <c r="H419" s="47">
        <f t="shared" si="402"/>
        <v>0</v>
      </c>
      <c r="I419" s="47">
        <f t="shared" si="402"/>
        <v>0</v>
      </c>
      <c r="J419" s="47">
        <f t="shared" si="402"/>
        <v>0</v>
      </c>
      <c r="K419" s="47">
        <f t="shared" si="402"/>
        <v>0</v>
      </c>
      <c r="L419" s="47">
        <f t="shared" si="402"/>
        <v>0</v>
      </c>
      <c r="M419" s="47">
        <f t="shared" si="402"/>
        <v>0</v>
      </c>
      <c r="N419" s="47">
        <f t="shared" si="402"/>
        <v>0</v>
      </c>
      <c r="O419" s="47">
        <f t="shared" si="402"/>
        <v>0</v>
      </c>
      <c r="P419" s="47">
        <f t="shared" si="402"/>
        <v>0</v>
      </c>
      <c r="Q419" s="47">
        <f t="shared" si="402"/>
        <v>0</v>
      </c>
      <c r="AJ419" s="56"/>
    </row>
    <row r="420" spans="1:41" ht="18.75" customHeight="1">
      <c r="A420" s="605">
        <v>42</v>
      </c>
      <c r="B420" s="58" t="s">
        <v>32</v>
      </c>
      <c r="C420" s="58" t="str">
        <f t="shared" ref="C420:Q420" si="403">IF(C7=$W$57,"O",IF(C7=$X$57,"O","X"))</f>
        <v>X</v>
      </c>
      <c r="D420" s="58" t="str">
        <f t="shared" si="403"/>
        <v>X</v>
      </c>
      <c r="E420" s="58" t="str">
        <f t="shared" si="403"/>
        <v>X</v>
      </c>
      <c r="F420" s="58" t="str">
        <f t="shared" si="403"/>
        <v>X</v>
      </c>
      <c r="G420" s="58" t="str">
        <f t="shared" si="403"/>
        <v>X</v>
      </c>
      <c r="H420" s="58" t="str">
        <f t="shared" si="403"/>
        <v>X</v>
      </c>
      <c r="I420" s="58" t="str">
        <f t="shared" si="403"/>
        <v>X</v>
      </c>
      <c r="J420" s="58" t="str">
        <f t="shared" si="403"/>
        <v>X</v>
      </c>
      <c r="K420" s="58" t="str">
        <f t="shared" si="403"/>
        <v>X</v>
      </c>
      <c r="L420" s="58" t="str">
        <f t="shared" si="403"/>
        <v>X</v>
      </c>
      <c r="M420" s="58" t="str">
        <f t="shared" si="403"/>
        <v>X</v>
      </c>
      <c r="N420" s="58" t="str">
        <f t="shared" si="403"/>
        <v>X</v>
      </c>
      <c r="O420" s="58" t="str">
        <f t="shared" si="403"/>
        <v>X</v>
      </c>
      <c r="P420" s="58" t="str">
        <f t="shared" si="403"/>
        <v>X</v>
      </c>
      <c r="Q420" s="58" t="str">
        <f t="shared" si="403"/>
        <v>X</v>
      </c>
      <c r="U420" s="124"/>
      <c r="V420" s="124"/>
      <c r="W420" s="124"/>
      <c r="X420" s="124"/>
      <c r="Y420" s="124"/>
      <c r="Z420" s="124"/>
      <c r="AA420" s="124"/>
      <c r="AB420" s="124"/>
      <c r="AC420" s="124"/>
      <c r="AD420" s="124"/>
      <c r="AE420" s="124"/>
      <c r="AF420" s="124"/>
      <c r="AG420" s="124"/>
      <c r="AH420" s="124"/>
      <c r="AI420" s="124"/>
      <c r="AJ420" s="124"/>
      <c r="AK420" s="124"/>
      <c r="AL420" s="124"/>
      <c r="AM420" s="124"/>
      <c r="AN420" s="124"/>
      <c r="AO420" s="124"/>
    </row>
    <row r="421" spans="1:41" ht="18.75" customHeight="1">
      <c r="A421" s="606"/>
      <c r="B421" s="58" t="s">
        <v>33</v>
      </c>
      <c r="C421" s="58" t="str">
        <f t="shared" ref="C421:Q421" si="404">IF(C8=$W$57,"O",IF(C8=$X$57,"O","X"))</f>
        <v>X</v>
      </c>
      <c r="D421" s="58" t="str">
        <f t="shared" si="404"/>
        <v>X</v>
      </c>
      <c r="E421" s="58" t="str">
        <f t="shared" si="404"/>
        <v>X</v>
      </c>
      <c r="F421" s="58" t="str">
        <f t="shared" si="404"/>
        <v>X</v>
      </c>
      <c r="G421" s="58" t="str">
        <f t="shared" si="404"/>
        <v>X</v>
      </c>
      <c r="H421" s="58" t="str">
        <f t="shared" si="404"/>
        <v>X</v>
      </c>
      <c r="I421" s="58" t="str">
        <f t="shared" si="404"/>
        <v>X</v>
      </c>
      <c r="J421" s="58" t="str">
        <f t="shared" si="404"/>
        <v>X</v>
      </c>
      <c r="K421" s="58" t="str">
        <f t="shared" si="404"/>
        <v>X</v>
      </c>
      <c r="L421" s="58" t="str">
        <f t="shared" si="404"/>
        <v>X</v>
      </c>
      <c r="M421" s="58" t="str">
        <f t="shared" si="404"/>
        <v>X</v>
      </c>
      <c r="N421" s="58" t="str">
        <f t="shared" si="404"/>
        <v>X</v>
      </c>
      <c r="O421" s="58" t="str">
        <f t="shared" si="404"/>
        <v>X</v>
      </c>
      <c r="P421" s="58" t="str">
        <f t="shared" si="404"/>
        <v>X</v>
      </c>
      <c r="Q421" s="58" t="str">
        <f t="shared" si="404"/>
        <v>X</v>
      </c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 s="56"/>
      <c r="AN421" s="56"/>
      <c r="AO421"/>
    </row>
    <row r="422" spans="1:41" ht="18.75" customHeight="1">
      <c r="A422" s="606"/>
      <c r="B422" s="58" t="s">
        <v>34</v>
      </c>
      <c r="C422" s="58" t="str">
        <f t="shared" ref="C422:Q422" si="405">IF(C9=$W$57,"O",IF(C9=$X$57,"O","X"))</f>
        <v>X</v>
      </c>
      <c r="D422" s="58" t="str">
        <f t="shared" si="405"/>
        <v>X</v>
      </c>
      <c r="E422" s="58" t="str">
        <f t="shared" si="405"/>
        <v>X</v>
      </c>
      <c r="F422" s="58" t="str">
        <f t="shared" si="405"/>
        <v>X</v>
      </c>
      <c r="G422" s="58" t="str">
        <f t="shared" si="405"/>
        <v>X</v>
      </c>
      <c r="H422" s="58" t="str">
        <f t="shared" si="405"/>
        <v>X</v>
      </c>
      <c r="I422" s="58" t="str">
        <f t="shared" si="405"/>
        <v>X</v>
      </c>
      <c r="J422" s="58" t="str">
        <f t="shared" si="405"/>
        <v>X</v>
      </c>
      <c r="K422" s="58" t="str">
        <f t="shared" si="405"/>
        <v>X</v>
      </c>
      <c r="L422" s="58" t="str">
        <f t="shared" si="405"/>
        <v>X</v>
      </c>
      <c r="M422" s="58" t="str">
        <f t="shared" si="405"/>
        <v>X</v>
      </c>
      <c r="N422" s="58" t="str">
        <f t="shared" si="405"/>
        <v>X</v>
      </c>
      <c r="O422" s="58" t="str">
        <f t="shared" si="405"/>
        <v>X</v>
      </c>
      <c r="P422" s="58" t="str">
        <f t="shared" si="405"/>
        <v>X</v>
      </c>
      <c r="Q422" s="58" t="str">
        <f t="shared" si="405"/>
        <v>X</v>
      </c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 s="125"/>
      <c r="AM422"/>
      <c r="AN422"/>
      <c r="AO422"/>
    </row>
    <row r="423" spans="1:41" ht="18.75" customHeight="1">
      <c r="A423" s="606"/>
      <c r="B423" s="58" t="s">
        <v>35</v>
      </c>
      <c r="C423" s="58" t="str">
        <f t="shared" ref="C423:Q423" si="406">IF(C10=$W$57,"O",IF(C10=$X$57,"O","X"))</f>
        <v>O</v>
      </c>
      <c r="D423" s="58" t="str">
        <f t="shared" si="406"/>
        <v>O</v>
      </c>
      <c r="E423" s="58" t="str">
        <f t="shared" si="406"/>
        <v>O</v>
      </c>
      <c r="F423" s="58" t="str">
        <f t="shared" si="406"/>
        <v>O</v>
      </c>
      <c r="G423" s="58" t="str">
        <f t="shared" si="406"/>
        <v>O</v>
      </c>
      <c r="H423" s="58" t="str">
        <f t="shared" si="406"/>
        <v>O</v>
      </c>
      <c r="I423" s="58" t="str">
        <f t="shared" si="406"/>
        <v>O</v>
      </c>
      <c r="J423" s="58" t="str">
        <f t="shared" si="406"/>
        <v>O</v>
      </c>
      <c r="K423" s="58" t="str">
        <f t="shared" si="406"/>
        <v>O</v>
      </c>
      <c r="L423" s="58" t="str">
        <f t="shared" si="406"/>
        <v>O</v>
      </c>
      <c r="M423" s="58" t="str">
        <f t="shared" si="406"/>
        <v>O</v>
      </c>
      <c r="N423" s="58" t="str">
        <f t="shared" si="406"/>
        <v>O</v>
      </c>
      <c r="O423" s="58" t="str">
        <f t="shared" si="406"/>
        <v>O</v>
      </c>
      <c r="P423" s="58" t="str">
        <f t="shared" si="406"/>
        <v>O</v>
      </c>
      <c r="Q423" s="58" t="str">
        <f t="shared" si="406"/>
        <v>O</v>
      </c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 s="125"/>
      <c r="AM423" s="45"/>
      <c r="AN423" s="45"/>
      <c r="AO423" s="45"/>
    </row>
    <row r="424" spans="1:41" ht="18.75" customHeight="1">
      <c r="A424" s="606"/>
      <c r="B424" s="58" t="s">
        <v>36</v>
      </c>
      <c r="C424" s="58" t="str">
        <f t="shared" ref="C424:Q424" si="407">IF(C11=$W$57,"O",IF(C11=$X$57,"O","X"))</f>
        <v>X</v>
      </c>
      <c r="D424" s="58" t="str">
        <f t="shared" si="407"/>
        <v>X</v>
      </c>
      <c r="E424" s="58" t="str">
        <f t="shared" si="407"/>
        <v>X</v>
      </c>
      <c r="F424" s="58" t="str">
        <f t="shared" si="407"/>
        <v>X</v>
      </c>
      <c r="G424" s="58" t="str">
        <f t="shared" si="407"/>
        <v>X</v>
      </c>
      <c r="H424" s="58" t="str">
        <f t="shared" si="407"/>
        <v>X</v>
      </c>
      <c r="I424" s="58" t="str">
        <f t="shared" si="407"/>
        <v>X</v>
      </c>
      <c r="J424" s="58" t="str">
        <f t="shared" si="407"/>
        <v>X</v>
      </c>
      <c r="K424" s="58" t="str">
        <f t="shared" si="407"/>
        <v>X</v>
      </c>
      <c r="L424" s="58" t="str">
        <f t="shared" si="407"/>
        <v>X</v>
      </c>
      <c r="M424" s="58" t="str">
        <f t="shared" si="407"/>
        <v>X</v>
      </c>
      <c r="N424" s="58" t="str">
        <f t="shared" si="407"/>
        <v>X</v>
      </c>
      <c r="O424" s="58" t="str">
        <f t="shared" si="407"/>
        <v>X</v>
      </c>
      <c r="P424" s="58" t="str">
        <f t="shared" si="407"/>
        <v>X</v>
      </c>
      <c r="Q424" s="58" t="str">
        <f t="shared" si="407"/>
        <v>X</v>
      </c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 s="45"/>
      <c r="AN424" s="45"/>
      <c r="AO424" s="45"/>
    </row>
    <row r="425" spans="1:41" ht="18.75" customHeight="1">
      <c r="A425" s="606"/>
      <c r="B425" s="58" t="s">
        <v>21</v>
      </c>
      <c r="C425" s="58" t="str">
        <f t="shared" ref="C425:Q425" si="408">IF(C12=$W$57,"O",IF(C12=$X$57,"O","X"))</f>
        <v>X</v>
      </c>
      <c r="D425" s="58" t="str">
        <f t="shared" si="408"/>
        <v>X</v>
      </c>
      <c r="E425" s="58" t="str">
        <f t="shared" si="408"/>
        <v>X</v>
      </c>
      <c r="F425" s="58" t="str">
        <f t="shared" si="408"/>
        <v>X</v>
      </c>
      <c r="G425" s="58" t="str">
        <f t="shared" si="408"/>
        <v>X</v>
      </c>
      <c r="H425" s="58" t="str">
        <f t="shared" si="408"/>
        <v>X</v>
      </c>
      <c r="I425" s="58" t="str">
        <f t="shared" si="408"/>
        <v>X</v>
      </c>
      <c r="J425" s="58" t="str">
        <f t="shared" si="408"/>
        <v>X</v>
      </c>
      <c r="K425" s="58" t="str">
        <f t="shared" si="408"/>
        <v>X</v>
      </c>
      <c r="L425" s="58" t="str">
        <f t="shared" si="408"/>
        <v>X</v>
      </c>
      <c r="M425" s="58" t="str">
        <f t="shared" si="408"/>
        <v>X</v>
      </c>
      <c r="N425" s="58" t="str">
        <f t="shared" si="408"/>
        <v>X</v>
      </c>
      <c r="O425" s="58" t="str">
        <f t="shared" si="408"/>
        <v>X</v>
      </c>
      <c r="P425" s="58" t="str">
        <f t="shared" si="408"/>
        <v>X</v>
      </c>
      <c r="Q425" s="58" t="str">
        <f t="shared" si="408"/>
        <v>X</v>
      </c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</row>
    <row r="426" spans="1:41" ht="18.75" customHeight="1">
      <c r="A426" s="607"/>
      <c r="B426" s="30" t="s">
        <v>46</v>
      </c>
      <c r="C426" s="47">
        <f>COUNTIF(C420:C425,"O")</f>
        <v>1</v>
      </c>
      <c r="D426" s="47">
        <f t="shared" ref="D426:Q426" si="409">COUNTIF(D420:D425,"O")</f>
        <v>1</v>
      </c>
      <c r="E426" s="47">
        <f t="shared" si="409"/>
        <v>1</v>
      </c>
      <c r="F426" s="47">
        <f t="shared" si="409"/>
        <v>1</v>
      </c>
      <c r="G426" s="47">
        <f t="shared" si="409"/>
        <v>1</v>
      </c>
      <c r="H426" s="47">
        <f t="shared" si="409"/>
        <v>1</v>
      </c>
      <c r="I426" s="47">
        <f t="shared" si="409"/>
        <v>1</v>
      </c>
      <c r="J426" s="47">
        <f t="shared" si="409"/>
        <v>1</v>
      </c>
      <c r="K426" s="47">
        <f t="shared" si="409"/>
        <v>1</v>
      </c>
      <c r="L426" s="47">
        <f t="shared" si="409"/>
        <v>1</v>
      </c>
      <c r="M426" s="47">
        <f t="shared" si="409"/>
        <v>1</v>
      </c>
      <c r="N426" s="47">
        <f t="shared" si="409"/>
        <v>1</v>
      </c>
      <c r="O426" s="47">
        <f t="shared" si="409"/>
        <v>1</v>
      </c>
      <c r="P426" s="47">
        <f t="shared" si="409"/>
        <v>1</v>
      </c>
      <c r="Q426" s="47">
        <f t="shared" si="409"/>
        <v>1</v>
      </c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 s="45"/>
      <c r="AN426" s="45"/>
      <c r="AO426" s="45"/>
    </row>
    <row r="427" spans="1:41">
      <c r="A427" s="605">
        <v>43</v>
      </c>
      <c r="B427" s="58" t="s">
        <v>32</v>
      </c>
      <c r="C427" s="58" t="str">
        <f t="shared" ref="C427:Q427" si="410">IF(C7=$W$59,"O",IF(C7=$X$59,"O",IF(C7=$Y$59,"O",IF(C7=$Z$59,"O",IF(C7=$AA$59,"O",IF(C7=$AB$59,"O",IF(C7=$AC$59,"O",IF(C7=$AD$59,"O",IF(C7=$AE$59,"O",IF(C7=$AF$59,"O",IF(C7=$AG$59,"O","X")))))))))))</f>
        <v>X</v>
      </c>
      <c r="D427" s="58" t="str">
        <f t="shared" si="410"/>
        <v>X</v>
      </c>
      <c r="E427" s="58" t="str">
        <f t="shared" si="410"/>
        <v>X</v>
      </c>
      <c r="F427" s="58" t="str">
        <f t="shared" si="410"/>
        <v>X</v>
      </c>
      <c r="G427" s="58" t="str">
        <f t="shared" si="410"/>
        <v>X</v>
      </c>
      <c r="H427" s="58" t="str">
        <f t="shared" si="410"/>
        <v>X</v>
      </c>
      <c r="I427" s="58" t="str">
        <f t="shared" si="410"/>
        <v>X</v>
      </c>
      <c r="J427" s="58" t="str">
        <f t="shared" si="410"/>
        <v>X</v>
      </c>
      <c r="K427" s="58" t="str">
        <f t="shared" si="410"/>
        <v>X</v>
      </c>
      <c r="L427" s="58" t="str">
        <f t="shared" si="410"/>
        <v>X</v>
      </c>
      <c r="M427" s="58" t="str">
        <f t="shared" si="410"/>
        <v>X</v>
      </c>
      <c r="N427" s="58" t="str">
        <f t="shared" si="410"/>
        <v>X</v>
      </c>
      <c r="O427" s="58" t="str">
        <f t="shared" si="410"/>
        <v>X</v>
      </c>
      <c r="P427" s="58" t="str">
        <f t="shared" si="410"/>
        <v>X</v>
      </c>
      <c r="Q427" s="58" t="str">
        <f t="shared" si="410"/>
        <v>X</v>
      </c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 s="45"/>
      <c r="AN427" s="45"/>
      <c r="AO427" s="45"/>
    </row>
    <row r="428" spans="1:41">
      <c r="A428" s="606"/>
      <c r="B428" s="58" t="s">
        <v>33</v>
      </c>
      <c r="C428" s="58" t="str">
        <f t="shared" ref="C428:Q428" si="411">IF(C8=$W$59,"O",IF(C8=$X$59,"O",IF(C8=$Y$59,"O",IF(C8=$Z$59,"O",IF(C8=$AA$59,"O",IF(C8=$AB$59,"O",IF(C8=$AC$59,"O",IF(C8=$AD$59,"O",IF(C8=$AE$59,"O",IF(C8=$AF$59,"O",IF(C8=$AG$59,"O","X")))))))))))</f>
        <v>O</v>
      </c>
      <c r="D428" s="58" t="str">
        <f t="shared" si="411"/>
        <v>O</v>
      </c>
      <c r="E428" s="58" t="str">
        <f t="shared" si="411"/>
        <v>O</v>
      </c>
      <c r="F428" s="58" t="str">
        <f t="shared" si="411"/>
        <v>O</v>
      </c>
      <c r="G428" s="58" t="str">
        <f t="shared" si="411"/>
        <v>O</v>
      </c>
      <c r="H428" s="58" t="str">
        <f t="shared" si="411"/>
        <v>O</v>
      </c>
      <c r="I428" s="58" t="str">
        <f t="shared" si="411"/>
        <v>O</v>
      </c>
      <c r="J428" s="58" t="str">
        <f t="shared" si="411"/>
        <v>O</v>
      </c>
      <c r="K428" s="58" t="str">
        <f t="shared" si="411"/>
        <v>O</v>
      </c>
      <c r="L428" s="58" t="str">
        <f t="shared" si="411"/>
        <v>O</v>
      </c>
      <c r="M428" s="58" t="str">
        <f t="shared" si="411"/>
        <v>O</v>
      </c>
      <c r="N428" s="58" t="str">
        <f t="shared" si="411"/>
        <v>O</v>
      </c>
      <c r="O428" s="58" t="str">
        <f t="shared" si="411"/>
        <v>O</v>
      </c>
      <c r="P428" s="58" t="str">
        <f t="shared" si="411"/>
        <v>O</v>
      </c>
      <c r="Q428" s="58" t="str">
        <f t="shared" si="411"/>
        <v>O</v>
      </c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 s="45"/>
      <c r="AN428" s="45"/>
      <c r="AO428" s="45"/>
    </row>
    <row r="429" spans="1:41">
      <c r="A429" s="606"/>
      <c r="B429" s="58" t="s">
        <v>34</v>
      </c>
      <c r="C429" s="58" t="str">
        <f t="shared" ref="C429:Q429" si="412">IF(C9=$W$59,"O",IF(C9=$X$59,"O",IF(C9=$Y$59,"O",IF(C9=$Z$59,"O",IF(C9=$AA$59,"O",IF(C9=$AB$59,"O",IF(C9=$AC$59,"O",IF(C9=$AD$59,"O",IF(C9=$AE$59,"O",IF(C9=$AF$59,"O",IF(C9=$AG$59,"O","X")))))))))))</f>
        <v>O</v>
      </c>
      <c r="D429" s="58" t="str">
        <f t="shared" si="412"/>
        <v>O</v>
      </c>
      <c r="E429" s="58" t="str">
        <f t="shared" si="412"/>
        <v>O</v>
      </c>
      <c r="F429" s="58" t="str">
        <f t="shared" si="412"/>
        <v>O</v>
      </c>
      <c r="G429" s="58" t="str">
        <f t="shared" si="412"/>
        <v>O</v>
      </c>
      <c r="H429" s="58" t="str">
        <f t="shared" si="412"/>
        <v>O</v>
      </c>
      <c r="I429" s="58" t="str">
        <f t="shared" si="412"/>
        <v>O</v>
      </c>
      <c r="J429" s="58" t="str">
        <f t="shared" si="412"/>
        <v>O</v>
      </c>
      <c r="K429" s="58" t="str">
        <f t="shared" si="412"/>
        <v>O</v>
      </c>
      <c r="L429" s="58" t="str">
        <f t="shared" si="412"/>
        <v>O</v>
      </c>
      <c r="M429" s="58" t="str">
        <f t="shared" si="412"/>
        <v>O</v>
      </c>
      <c r="N429" s="58" t="str">
        <f t="shared" si="412"/>
        <v>O</v>
      </c>
      <c r="O429" s="58" t="str">
        <f t="shared" si="412"/>
        <v>O</v>
      </c>
      <c r="P429" s="58" t="str">
        <f t="shared" si="412"/>
        <v>O</v>
      </c>
      <c r="Q429" s="58" t="str">
        <f t="shared" si="412"/>
        <v>O</v>
      </c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 s="45"/>
      <c r="AN429" s="45"/>
      <c r="AO429" s="45"/>
    </row>
    <row r="430" spans="1:41">
      <c r="A430" s="606"/>
      <c r="B430" s="58" t="s">
        <v>35</v>
      </c>
      <c r="C430" s="58" t="str">
        <f t="shared" ref="C430:Q430" si="413">IF(C10=$W$59,"O",IF(C10=$X$59,"O",IF(C10=$Y$59,"O",IF(C10=$Z$59,"O",IF(C10=$AA$59,"O",IF(C10=$AB$59,"O",IF(C10=$AC$59,"O",IF(C10=$AD$59,"O",IF(C10=$AE$59,"O",IF(C10=$AF$59,"O",IF(C10=$AG$59,"O","X")))))))))))</f>
        <v>X</v>
      </c>
      <c r="D430" s="58" t="str">
        <f t="shared" si="413"/>
        <v>X</v>
      </c>
      <c r="E430" s="58" t="str">
        <f t="shared" si="413"/>
        <v>X</v>
      </c>
      <c r="F430" s="58" t="str">
        <f t="shared" si="413"/>
        <v>X</v>
      </c>
      <c r="G430" s="58" t="str">
        <f t="shared" si="413"/>
        <v>X</v>
      </c>
      <c r="H430" s="58" t="str">
        <f t="shared" si="413"/>
        <v>X</v>
      </c>
      <c r="I430" s="58" t="str">
        <f t="shared" si="413"/>
        <v>X</v>
      </c>
      <c r="J430" s="58" t="str">
        <f t="shared" si="413"/>
        <v>X</v>
      </c>
      <c r="K430" s="58" t="str">
        <f t="shared" si="413"/>
        <v>X</v>
      </c>
      <c r="L430" s="58" t="str">
        <f t="shared" si="413"/>
        <v>X</v>
      </c>
      <c r="M430" s="58" t="str">
        <f t="shared" si="413"/>
        <v>X</v>
      </c>
      <c r="N430" s="58" t="str">
        <f t="shared" si="413"/>
        <v>X</v>
      </c>
      <c r="O430" s="58" t="str">
        <f t="shared" si="413"/>
        <v>X</v>
      </c>
      <c r="P430" s="58" t="str">
        <f t="shared" si="413"/>
        <v>X</v>
      </c>
      <c r="Q430" s="58" t="str">
        <f t="shared" si="413"/>
        <v>X</v>
      </c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 s="45"/>
      <c r="AN430" s="45"/>
      <c r="AO430" s="45"/>
    </row>
    <row r="431" spans="1:41">
      <c r="A431" s="606"/>
      <c r="B431" s="58" t="s">
        <v>36</v>
      </c>
      <c r="C431" s="58" t="str">
        <f t="shared" ref="C431:Q431" si="414">IF(C11=$W$59,"O",IF(C11=$X$59,"O",IF(C11=$Y$59,"O",IF(C11=$Z$59,"O",IF(C11=$AA$59,"O",IF(C11=$AB$59,"O",IF(C11=$AC$59,"O",IF(C11=$AD$59,"O",IF(C11=$AE$59,"O",IF(C11=$AF$59,"O",IF(C11=$AG$59,"O","X")))))))))))</f>
        <v>X</v>
      </c>
      <c r="D431" s="58" t="str">
        <f t="shared" si="414"/>
        <v>X</v>
      </c>
      <c r="E431" s="58" t="str">
        <f t="shared" si="414"/>
        <v>X</v>
      </c>
      <c r="F431" s="58" t="str">
        <f t="shared" si="414"/>
        <v>X</v>
      </c>
      <c r="G431" s="58" t="str">
        <f t="shared" si="414"/>
        <v>X</v>
      </c>
      <c r="H431" s="58" t="str">
        <f t="shared" si="414"/>
        <v>X</v>
      </c>
      <c r="I431" s="58" t="str">
        <f t="shared" si="414"/>
        <v>X</v>
      </c>
      <c r="J431" s="58" t="str">
        <f t="shared" si="414"/>
        <v>X</v>
      </c>
      <c r="K431" s="58" t="str">
        <f t="shared" si="414"/>
        <v>X</v>
      </c>
      <c r="L431" s="58" t="str">
        <f t="shared" si="414"/>
        <v>X</v>
      </c>
      <c r="M431" s="58" t="str">
        <f t="shared" si="414"/>
        <v>X</v>
      </c>
      <c r="N431" s="58" t="str">
        <f t="shared" si="414"/>
        <v>X</v>
      </c>
      <c r="O431" s="58" t="str">
        <f t="shared" si="414"/>
        <v>X</v>
      </c>
      <c r="P431" s="58" t="str">
        <f t="shared" si="414"/>
        <v>X</v>
      </c>
      <c r="Q431" s="58" t="str">
        <f t="shared" si="414"/>
        <v>X</v>
      </c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 s="45"/>
      <c r="AN431"/>
      <c r="AO431"/>
    </row>
    <row r="432" spans="1:41">
      <c r="A432" s="606"/>
      <c r="B432" s="58" t="s">
        <v>21</v>
      </c>
      <c r="C432" s="58" t="str">
        <f t="shared" ref="C432:Q432" si="415">IF(C12=$W$59,"O",IF(C12=$X$59,"O",IF(C12=$Y$59,"O",IF(C12=$Z$59,"O",IF(C12=$AA$59,"O",IF(C12=$AB$59,"O",IF(C12=$AC$59,"O",IF(C12=$AD$59,"O",IF(C12=$AE$59,"O",IF(C12=$AF$59,"O",IF(C12=$AG$59,"O","X")))))))))))</f>
        <v>X</v>
      </c>
      <c r="D432" s="58" t="str">
        <f t="shared" si="415"/>
        <v>X</v>
      </c>
      <c r="E432" s="58" t="str">
        <f t="shared" si="415"/>
        <v>X</v>
      </c>
      <c r="F432" s="58" t="str">
        <f t="shared" si="415"/>
        <v>X</v>
      </c>
      <c r="G432" s="58" t="str">
        <f t="shared" si="415"/>
        <v>X</v>
      </c>
      <c r="H432" s="58" t="str">
        <f t="shared" si="415"/>
        <v>X</v>
      </c>
      <c r="I432" s="58" t="str">
        <f t="shared" si="415"/>
        <v>X</v>
      </c>
      <c r="J432" s="58" t="str">
        <f t="shared" si="415"/>
        <v>X</v>
      </c>
      <c r="K432" s="58" t="str">
        <f t="shared" si="415"/>
        <v>X</v>
      </c>
      <c r="L432" s="58" t="str">
        <f t="shared" si="415"/>
        <v>X</v>
      </c>
      <c r="M432" s="58" t="str">
        <f t="shared" si="415"/>
        <v>X</v>
      </c>
      <c r="N432" s="58" t="str">
        <f t="shared" si="415"/>
        <v>X</v>
      </c>
      <c r="O432" s="58" t="str">
        <f t="shared" si="415"/>
        <v>X</v>
      </c>
      <c r="P432" s="58" t="str">
        <f t="shared" si="415"/>
        <v>X</v>
      </c>
      <c r="Q432" s="58" t="str">
        <f t="shared" si="415"/>
        <v>X</v>
      </c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 s="45"/>
      <c r="AN432" s="125"/>
      <c r="AO432" s="125"/>
    </row>
    <row r="433" spans="1:41">
      <c r="A433" s="607"/>
      <c r="B433" s="30" t="s">
        <v>46</v>
      </c>
      <c r="C433" s="47">
        <f>COUNTIF(C427:C432,"O")</f>
        <v>2</v>
      </c>
      <c r="D433" s="47">
        <f t="shared" ref="D433:Q433" si="416">COUNTIF(D427:D432,"O")</f>
        <v>2</v>
      </c>
      <c r="E433" s="47">
        <f t="shared" si="416"/>
        <v>2</v>
      </c>
      <c r="F433" s="47">
        <f t="shared" si="416"/>
        <v>2</v>
      </c>
      <c r="G433" s="47">
        <f t="shared" si="416"/>
        <v>2</v>
      </c>
      <c r="H433" s="47">
        <f t="shared" si="416"/>
        <v>2</v>
      </c>
      <c r="I433" s="47">
        <f t="shared" si="416"/>
        <v>2</v>
      </c>
      <c r="J433" s="47">
        <f t="shared" si="416"/>
        <v>2</v>
      </c>
      <c r="K433" s="47">
        <f t="shared" si="416"/>
        <v>2</v>
      </c>
      <c r="L433" s="47">
        <f t="shared" si="416"/>
        <v>2</v>
      </c>
      <c r="M433" s="47">
        <f t="shared" si="416"/>
        <v>2</v>
      </c>
      <c r="N433" s="47">
        <f t="shared" si="416"/>
        <v>2</v>
      </c>
      <c r="O433" s="47">
        <f t="shared" si="416"/>
        <v>2</v>
      </c>
      <c r="P433" s="47">
        <f t="shared" si="416"/>
        <v>2</v>
      </c>
      <c r="Q433" s="47">
        <f t="shared" si="416"/>
        <v>2</v>
      </c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 s="45"/>
      <c r="AN433" s="125"/>
      <c r="AO433" s="125"/>
    </row>
    <row r="434" spans="1:41">
      <c r="A434" s="605">
        <v>44</v>
      </c>
      <c r="B434" s="58" t="s">
        <v>32</v>
      </c>
      <c r="C434" s="58" t="str">
        <f t="shared" ref="C434:Q434" si="417">IF(C7=$W$60,"O",IF(C7=$X$60,"O",IF(C7=$Y$60,"O",IF(C7=$Z$60,"O",IF(C7=$AA$60,"O",IF(C7=$AB$60,"O",IF(C7=$AC$60,"O",IF(C7=$AD$60,"O",IF(C7=$AE$60,"O","X")))))))))</f>
        <v>X</v>
      </c>
      <c r="D434" s="58" t="str">
        <f t="shared" si="417"/>
        <v>X</v>
      </c>
      <c r="E434" s="58" t="str">
        <f t="shared" si="417"/>
        <v>X</v>
      </c>
      <c r="F434" s="58" t="str">
        <f t="shared" si="417"/>
        <v>X</v>
      </c>
      <c r="G434" s="58" t="str">
        <f t="shared" si="417"/>
        <v>X</v>
      </c>
      <c r="H434" s="58" t="str">
        <f t="shared" si="417"/>
        <v>X</v>
      </c>
      <c r="I434" s="58" t="str">
        <f t="shared" si="417"/>
        <v>X</v>
      </c>
      <c r="J434" s="58" t="str">
        <f t="shared" si="417"/>
        <v>X</v>
      </c>
      <c r="K434" s="58" t="str">
        <f t="shared" si="417"/>
        <v>X</v>
      </c>
      <c r="L434" s="58" t="str">
        <f t="shared" si="417"/>
        <v>X</v>
      </c>
      <c r="M434" s="58" t="str">
        <f t="shared" si="417"/>
        <v>X</v>
      </c>
      <c r="N434" s="58" t="str">
        <f t="shared" si="417"/>
        <v>X</v>
      </c>
      <c r="O434" s="58" t="str">
        <f t="shared" si="417"/>
        <v>X</v>
      </c>
      <c r="P434" s="58" t="str">
        <f t="shared" si="417"/>
        <v>X</v>
      </c>
      <c r="Q434" s="58" t="str">
        <f t="shared" si="417"/>
        <v>X</v>
      </c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 s="125"/>
      <c r="AN434" s="125"/>
      <c r="AO434"/>
    </row>
    <row r="435" spans="1:41">
      <c r="A435" s="606"/>
      <c r="B435" s="58" t="s">
        <v>33</v>
      </c>
      <c r="C435" s="58" t="str">
        <f t="shared" ref="C435:Q435" si="418">IF(C8=$W$60,"O",IF(C8=$X$60,"O",IF(C8=$Y$60,"O",IF(C8=$Z$60,"O",IF(C8=$AA$60,"O",IF(C8=$AB$60,"O",IF(C8=$AC$60,"O",IF(C8=$AD$60,"O",IF(C8=$AE$60,"O","X")))))))))</f>
        <v>X</v>
      </c>
      <c r="D435" s="58" t="str">
        <f t="shared" si="418"/>
        <v>X</v>
      </c>
      <c r="E435" s="58" t="str">
        <f t="shared" si="418"/>
        <v>X</v>
      </c>
      <c r="F435" s="58" t="str">
        <f t="shared" si="418"/>
        <v>X</v>
      </c>
      <c r="G435" s="58" t="str">
        <f t="shared" si="418"/>
        <v>X</v>
      </c>
      <c r="H435" s="58" t="str">
        <f t="shared" si="418"/>
        <v>X</v>
      </c>
      <c r="I435" s="58" t="str">
        <f t="shared" si="418"/>
        <v>X</v>
      </c>
      <c r="J435" s="58" t="str">
        <f t="shared" si="418"/>
        <v>X</v>
      </c>
      <c r="K435" s="58" t="str">
        <f t="shared" si="418"/>
        <v>X</v>
      </c>
      <c r="L435" s="58" t="str">
        <f t="shared" si="418"/>
        <v>X</v>
      </c>
      <c r="M435" s="58" t="str">
        <f t="shared" si="418"/>
        <v>X</v>
      </c>
      <c r="N435" s="58" t="str">
        <f t="shared" si="418"/>
        <v>X</v>
      </c>
      <c r="O435" s="58" t="str">
        <f t="shared" si="418"/>
        <v>X</v>
      </c>
      <c r="P435" s="58" t="str">
        <f t="shared" si="418"/>
        <v>X</v>
      </c>
      <c r="Q435" s="58" t="str">
        <f t="shared" si="418"/>
        <v>X</v>
      </c>
    </row>
    <row r="436" spans="1:41">
      <c r="A436" s="606"/>
      <c r="B436" s="58" t="s">
        <v>34</v>
      </c>
      <c r="C436" s="58" t="str">
        <f t="shared" ref="C436:Q436" si="419">IF(C9=$W$60,"O",IF(C9=$X$60,"O",IF(C9=$Y$60,"O",IF(C9=$Z$60,"O",IF(C9=$AA$60,"O",IF(C9=$AB$60,"O",IF(C9=$AC$60,"O",IF(C9=$AD$60,"O",IF(C9=$AE$60,"O","X")))))))))</f>
        <v>O</v>
      </c>
      <c r="D436" s="58" t="str">
        <f t="shared" si="419"/>
        <v>O</v>
      </c>
      <c r="E436" s="58" t="str">
        <f t="shared" si="419"/>
        <v>O</v>
      </c>
      <c r="F436" s="58" t="str">
        <f t="shared" si="419"/>
        <v>O</v>
      </c>
      <c r="G436" s="58" t="str">
        <f t="shared" si="419"/>
        <v>O</v>
      </c>
      <c r="H436" s="58" t="str">
        <f t="shared" si="419"/>
        <v>O</v>
      </c>
      <c r="I436" s="58" t="str">
        <f t="shared" si="419"/>
        <v>O</v>
      </c>
      <c r="J436" s="58" t="str">
        <f t="shared" si="419"/>
        <v>O</v>
      </c>
      <c r="K436" s="58" t="str">
        <f t="shared" si="419"/>
        <v>O</v>
      </c>
      <c r="L436" s="58" t="str">
        <f t="shared" si="419"/>
        <v>O</v>
      </c>
      <c r="M436" s="58" t="str">
        <f t="shared" si="419"/>
        <v>O</v>
      </c>
      <c r="N436" s="58" t="str">
        <f t="shared" si="419"/>
        <v>O</v>
      </c>
      <c r="O436" s="58" t="str">
        <f t="shared" si="419"/>
        <v>O</v>
      </c>
      <c r="P436" s="58" t="str">
        <f t="shared" si="419"/>
        <v>O</v>
      </c>
      <c r="Q436" s="58" t="str">
        <f t="shared" si="419"/>
        <v>O</v>
      </c>
    </row>
    <row r="437" spans="1:41">
      <c r="A437" s="606"/>
      <c r="B437" s="58" t="s">
        <v>35</v>
      </c>
      <c r="C437" s="58" t="str">
        <f t="shared" ref="C437:Q437" si="420">IF(C10=$W$60,"O",IF(C10=$X$60,"O",IF(C10=$Y$60,"O",IF(C10=$Z$60,"O",IF(C10=$AA$60,"O",IF(C10=$AB$60,"O",IF(C10=$AC$60,"O",IF(C10=$AD$60,"O",IF(C10=$AE$60,"O","X")))))))))</f>
        <v>X</v>
      </c>
      <c r="D437" s="58" t="str">
        <f t="shared" si="420"/>
        <v>X</v>
      </c>
      <c r="E437" s="58" t="str">
        <f t="shared" si="420"/>
        <v>X</v>
      </c>
      <c r="F437" s="58" t="str">
        <f t="shared" si="420"/>
        <v>X</v>
      </c>
      <c r="G437" s="58" t="str">
        <f t="shared" si="420"/>
        <v>X</v>
      </c>
      <c r="H437" s="58" t="str">
        <f t="shared" si="420"/>
        <v>X</v>
      </c>
      <c r="I437" s="58" t="str">
        <f t="shared" si="420"/>
        <v>X</v>
      </c>
      <c r="J437" s="58" t="str">
        <f t="shared" si="420"/>
        <v>X</v>
      </c>
      <c r="K437" s="58" t="str">
        <f t="shared" si="420"/>
        <v>X</v>
      </c>
      <c r="L437" s="58" t="str">
        <f t="shared" si="420"/>
        <v>X</v>
      </c>
      <c r="M437" s="58" t="str">
        <f t="shared" si="420"/>
        <v>X</v>
      </c>
      <c r="N437" s="58" t="str">
        <f t="shared" si="420"/>
        <v>X</v>
      </c>
      <c r="O437" s="58" t="str">
        <f t="shared" si="420"/>
        <v>X</v>
      </c>
      <c r="P437" s="58" t="str">
        <f t="shared" si="420"/>
        <v>X</v>
      </c>
      <c r="Q437" s="58" t="str">
        <f t="shared" si="420"/>
        <v>X</v>
      </c>
    </row>
    <row r="438" spans="1:41">
      <c r="A438" s="606"/>
      <c r="B438" s="58" t="s">
        <v>36</v>
      </c>
      <c r="C438" s="58" t="str">
        <f t="shared" ref="C438:Q438" si="421">IF(C11=$W$60,"O",IF(C11=$X$60,"O",IF(C11=$Y$60,"O",IF(C11=$Z$60,"O",IF(C11=$AA$60,"O",IF(C11=$AB$60,"O",IF(C11=$AC$60,"O",IF(C11=$AD$60,"O",IF(C11=$AE$60,"O","X")))))))))</f>
        <v>X</v>
      </c>
      <c r="D438" s="58" t="str">
        <f t="shared" si="421"/>
        <v>X</v>
      </c>
      <c r="E438" s="58" t="str">
        <f t="shared" si="421"/>
        <v>X</v>
      </c>
      <c r="F438" s="58" t="str">
        <f t="shared" si="421"/>
        <v>X</v>
      </c>
      <c r="G438" s="58" t="str">
        <f t="shared" si="421"/>
        <v>X</v>
      </c>
      <c r="H438" s="58" t="str">
        <f t="shared" si="421"/>
        <v>X</v>
      </c>
      <c r="I438" s="58" t="str">
        <f t="shared" si="421"/>
        <v>X</v>
      </c>
      <c r="J438" s="58" t="str">
        <f t="shared" si="421"/>
        <v>X</v>
      </c>
      <c r="K438" s="58" t="str">
        <f t="shared" si="421"/>
        <v>X</v>
      </c>
      <c r="L438" s="58" t="str">
        <f t="shared" si="421"/>
        <v>X</v>
      </c>
      <c r="M438" s="58" t="str">
        <f t="shared" si="421"/>
        <v>X</v>
      </c>
      <c r="N438" s="58" t="str">
        <f t="shared" si="421"/>
        <v>X</v>
      </c>
      <c r="O438" s="58" t="str">
        <f t="shared" si="421"/>
        <v>X</v>
      </c>
      <c r="P438" s="58" t="str">
        <f t="shared" si="421"/>
        <v>X</v>
      </c>
      <c r="Q438" s="58" t="str">
        <f t="shared" si="421"/>
        <v>X</v>
      </c>
    </row>
    <row r="439" spans="1:41">
      <c r="A439" s="606"/>
      <c r="B439" s="58" t="s">
        <v>21</v>
      </c>
      <c r="C439" s="58" t="str">
        <f t="shared" ref="C439:Q439" si="422">IF(C12=$W$60,"O",IF(C12=$X$60,"O",IF(C12=$Y$60,"O",IF(C12=$Z$60,"O",IF(C12=$AA$60,"O",IF(C12=$AB$60,"O",IF(C12=$AC$60,"O",IF(C12=$AD$60,"O",IF(C12=$AE$60,"O","X")))))))))</f>
        <v>O</v>
      </c>
      <c r="D439" s="58" t="str">
        <f t="shared" si="422"/>
        <v>O</v>
      </c>
      <c r="E439" s="58" t="str">
        <f t="shared" si="422"/>
        <v>O</v>
      </c>
      <c r="F439" s="58" t="str">
        <f t="shared" si="422"/>
        <v>O</v>
      </c>
      <c r="G439" s="58" t="str">
        <f t="shared" si="422"/>
        <v>O</v>
      </c>
      <c r="H439" s="58" t="str">
        <f t="shared" si="422"/>
        <v>O</v>
      </c>
      <c r="I439" s="58" t="str">
        <f t="shared" si="422"/>
        <v>O</v>
      </c>
      <c r="J439" s="58" t="str">
        <f t="shared" si="422"/>
        <v>O</v>
      </c>
      <c r="K439" s="58" t="str">
        <f t="shared" si="422"/>
        <v>O</v>
      </c>
      <c r="L439" s="58" t="str">
        <f t="shared" si="422"/>
        <v>O</v>
      </c>
      <c r="M439" s="58" t="str">
        <f t="shared" si="422"/>
        <v>O</v>
      </c>
      <c r="N439" s="58" t="str">
        <f t="shared" si="422"/>
        <v>O</v>
      </c>
      <c r="O439" s="58" t="str">
        <f t="shared" si="422"/>
        <v>O</v>
      </c>
      <c r="P439" s="58" t="str">
        <f t="shared" si="422"/>
        <v>O</v>
      </c>
      <c r="Q439" s="58" t="str">
        <f t="shared" si="422"/>
        <v>O</v>
      </c>
    </row>
    <row r="440" spans="1:41">
      <c r="A440" s="607"/>
      <c r="B440" s="30" t="s">
        <v>46</v>
      </c>
      <c r="C440" s="47">
        <f>COUNTIF(C434:C439,"O")</f>
        <v>2</v>
      </c>
      <c r="D440" s="47">
        <f t="shared" ref="D440:Q440" si="423">COUNTIF(D434:D439,"O")</f>
        <v>2</v>
      </c>
      <c r="E440" s="47">
        <f t="shared" si="423"/>
        <v>2</v>
      </c>
      <c r="F440" s="47">
        <f t="shared" si="423"/>
        <v>2</v>
      </c>
      <c r="G440" s="47">
        <f t="shared" si="423"/>
        <v>2</v>
      </c>
      <c r="H440" s="47">
        <f t="shared" si="423"/>
        <v>2</v>
      </c>
      <c r="I440" s="47">
        <f t="shared" si="423"/>
        <v>2</v>
      </c>
      <c r="J440" s="47">
        <f t="shared" si="423"/>
        <v>2</v>
      </c>
      <c r="K440" s="47">
        <f t="shared" si="423"/>
        <v>2</v>
      </c>
      <c r="L440" s="47">
        <f t="shared" si="423"/>
        <v>2</v>
      </c>
      <c r="M440" s="47">
        <f t="shared" si="423"/>
        <v>2</v>
      </c>
      <c r="N440" s="47">
        <f t="shared" si="423"/>
        <v>2</v>
      </c>
      <c r="O440" s="47">
        <f t="shared" si="423"/>
        <v>2</v>
      </c>
      <c r="P440" s="47">
        <f t="shared" si="423"/>
        <v>2</v>
      </c>
      <c r="Q440" s="47">
        <f t="shared" si="423"/>
        <v>2</v>
      </c>
    </row>
    <row r="441" spans="1:41">
      <c r="A441" s="605">
        <v>45</v>
      </c>
      <c r="B441" s="58" t="s">
        <v>32</v>
      </c>
      <c r="C441" s="58" t="str">
        <f t="shared" ref="C441:Q441" si="424">IF(C7=$W$61,"O",IF(C7=$X$61,"O",IF(C7=$Y$61,"O",IF(C7=$Z$61,"O",IF(C7=$AA$61,"O",IF(C7=$AB$61,"O",IF(C7=$AC$61,"O",IF(C7=$AD$61,"O","X"))))))))</f>
        <v>X</v>
      </c>
      <c r="D441" s="58" t="str">
        <f t="shared" si="424"/>
        <v>X</v>
      </c>
      <c r="E441" s="58" t="str">
        <f t="shared" si="424"/>
        <v>X</v>
      </c>
      <c r="F441" s="58" t="str">
        <f t="shared" si="424"/>
        <v>X</v>
      </c>
      <c r="G441" s="58" t="str">
        <f t="shared" si="424"/>
        <v>X</v>
      </c>
      <c r="H441" s="58" t="str">
        <f t="shared" si="424"/>
        <v>X</v>
      </c>
      <c r="I441" s="58" t="str">
        <f t="shared" si="424"/>
        <v>X</v>
      </c>
      <c r="J441" s="58" t="str">
        <f t="shared" si="424"/>
        <v>X</v>
      </c>
      <c r="K441" s="58" t="str">
        <f t="shared" si="424"/>
        <v>X</v>
      </c>
      <c r="L441" s="58" t="str">
        <f t="shared" si="424"/>
        <v>X</v>
      </c>
      <c r="M441" s="58" t="str">
        <f t="shared" si="424"/>
        <v>X</v>
      </c>
      <c r="N441" s="58" t="str">
        <f t="shared" si="424"/>
        <v>X</v>
      </c>
      <c r="O441" s="58" t="str">
        <f t="shared" si="424"/>
        <v>X</v>
      </c>
      <c r="P441" s="58" t="str">
        <f t="shared" si="424"/>
        <v>X</v>
      </c>
      <c r="Q441" s="58" t="str">
        <f t="shared" si="424"/>
        <v>X</v>
      </c>
    </row>
    <row r="442" spans="1:41">
      <c r="A442" s="606"/>
      <c r="B442" s="58" t="s">
        <v>33</v>
      </c>
      <c r="C442" s="58" t="str">
        <f t="shared" ref="C442:Q442" si="425">IF(C8=$W$61,"O",IF(C8=$X$61,"O",IF(C8=$Y$61,"O",IF(C8=$Z$61,"O",IF(C8=$AA$61,"O",IF(C8=$AB$61,"O",IF(C8=$AC$61,"O",IF(C8=$AD$61,"O","X"))))))))</f>
        <v>X</v>
      </c>
      <c r="D442" s="58" t="str">
        <f t="shared" si="425"/>
        <v>X</v>
      </c>
      <c r="E442" s="58" t="str">
        <f t="shared" si="425"/>
        <v>X</v>
      </c>
      <c r="F442" s="58" t="str">
        <f t="shared" si="425"/>
        <v>X</v>
      </c>
      <c r="G442" s="58" t="str">
        <f t="shared" si="425"/>
        <v>X</v>
      </c>
      <c r="H442" s="58" t="str">
        <f t="shared" si="425"/>
        <v>X</v>
      </c>
      <c r="I442" s="58" t="str">
        <f t="shared" si="425"/>
        <v>X</v>
      </c>
      <c r="J442" s="58" t="str">
        <f t="shared" si="425"/>
        <v>X</v>
      </c>
      <c r="K442" s="58" t="str">
        <f t="shared" si="425"/>
        <v>X</v>
      </c>
      <c r="L442" s="58" t="str">
        <f t="shared" si="425"/>
        <v>X</v>
      </c>
      <c r="M442" s="58" t="str">
        <f t="shared" si="425"/>
        <v>X</v>
      </c>
      <c r="N442" s="58" t="str">
        <f t="shared" si="425"/>
        <v>X</v>
      </c>
      <c r="O442" s="58" t="str">
        <f t="shared" si="425"/>
        <v>X</v>
      </c>
      <c r="P442" s="58" t="str">
        <f t="shared" si="425"/>
        <v>X</v>
      </c>
      <c r="Q442" s="58" t="str">
        <f t="shared" si="425"/>
        <v>X</v>
      </c>
    </row>
    <row r="443" spans="1:41">
      <c r="A443" s="606"/>
      <c r="B443" s="58" t="s">
        <v>34</v>
      </c>
      <c r="C443" s="58" t="str">
        <f t="shared" ref="C443:Q443" si="426">IF(C9=$W$61,"O",IF(C9=$X$61,"O",IF(C9=$Y$61,"O",IF(C9=$Z$61,"O",IF(C9=$AA$61,"O",IF(C9=$AB$61,"O",IF(C9=$AC$61,"O",IF(C9=$AD$61,"O","X"))))))))</f>
        <v>O</v>
      </c>
      <c r="D443" s="58" t="str">
        <f t="shared" si="426"/>
        <v>O</v>
      </c>
      <c r="E443" s="58" t="str">
        <f t="shared" si="426"/>
        <v>O</v>
      </c>
      <c r="F443" s="58" t="str">
        <f t="shared" si="426"/>
        <v>O</v>
      </c>
      <c r="G443" s="58" t="str">
        <f t="shared" si="426"/>
        <v>O</v>
      </c>
      <c r="H443" s="58" t="str">
        <f t="shared" si="426"/>
        <v>O</v>
      </c>
      <c r="I443" s="58" t="str">
        <f t="shared" si="426"/>
        <v>O</v>
      </c>
      <c r="J443" s="58" t="str">
        <f t="shared" si="426"/>
        <v>O</v>
      </c>
      <c r="K443" s="58" t="str">
        <f t="shared" si="426"/>
        <v>O</v>
      </c>
      <c r="L443" s="58" t="str">
        <f t="shared" si="426"/>
        <v>O</v>
      </c>
      <c r="M443" s="58" t="str">
        <f t="shared" si="426"/>
        <v>O</v>
      </c>
      <c r="N443" s="58" t="str">
        <f t="shared" si="426"/>
        <v>O</v>
      </c>
      <c r="O443" s="58" t="str">
        <f t="shared" si="426"/>
        <v>O</v>
      </c>
      <c r="P443" s="58" t="str">
        <f t="shared" si="426"/>
        <v>O</v>
      </c>
      <c r="Q443" s="58" t="str">
        <f t="shared" si="426"/>
        <v>O</v>
      </c>
    </row>
    <row r="444" spans="1:41">
      <c r="A444" s="606"/>
      <c r="B444" s="58" t="s">
        <v>35</v>
      </c>
      <c r="C444" s="58" t="str">
        <f t="shared" ref="C444:Q444" si="427">IF(C10=$W$61,"O",IF(C10=$X$61,"O",IF(C10=$Y$61,"O",IF(C10=$Z$61,"O",IF(C10=$AA$61,"O",IF(C10=$AB$61,"O",IF(C10=$AC$61,"O",IF(C10=$AD$61,"O","X"))))))))</f>
        <v>X</v>
      </c>
      <c r="D444" s="58" t="str">
        <f t="shared" si="427"/>
        <v>X</v>
      </c>
      <c r="E444" s="58" t="str">
        <f t="shared" si="427"/>
        <v>X</v>
      </c>
      <c r="F444" s="58" t="str">
        <f t="shared" si="427"/>
        <v>X</v>
      </c>
      <c r="G444" s="58" t="str">
        <f t="shared" si="427"/>
        <v>X</v>
      </c>
      <c r="H444" s="58" t="str">
        <f t="shared" si="427"/>
        <v>X</v>
      </c>
      <c r="I444" s="58" t="str">
        <f t="shared" si="427"/>
        <v>X</v>
      </c>
      <c r="J444" s="58" t="str">
        <f t="shared" si="427"/>
        <v>X</v>
      </c>
      <c r="K444" s="58" t="str">
        <f t="shared" si="427"/>
        <v>X</v>
      </c>
      <c r="L444" s="58" t="str">
        <f t="shared" si="427"/>
        <v>X</v>
      </c>
      <c r="M444" s="58" t="str">
        <f t="shared" si="427"/>
        <v>X</v>
      </c>
      <c r="N444" s="58" t="str">
        <f t="shared" si="427"/>
        <v>X</v>
      </c>
      <c r="O444" s="58" t="str">
        <f t="shared" si="427"/>
        <v>X</v>
      </c>
      <c r="P444" s="58" t="str">
        <f t="shared" si="427"/>
        <v>X</v>
      </c>
      <c r="Q444" s="58" t="str">
        <f t="shared" si="427"/>
        <v>X</v>
      </c>
    </row>
    <row r="445" spans="1:41">
      <c r="A445" s="606"/>
      <c r="B445" s="58" t="s">
        <v>36</v>
      </c>
      <c r="C445" s="58" t="str">
        <f t="shared" ref="C445:Q445" si="428">IF(C11=$W$61,"O",IF(C11=$X$61,"O",IF(C11=$Y$61,"O",IF(C11=$Z$61,"O",IF(C11=$AA$61,"O",IF(C11=$AB$61,"O",IF(C11=$AC$61,"O",IF(C11=$AD$61,"O","X"))))))))</f>
        <v>X</v>
      </c>
      <c r="D445" s="58" t="str">
        <f t="shared" si="428"/>
        <v>X</v>
      </c>
      <c r="E445" s="58" t="str">
        <f t="shared" si="428"/>
        <v>X</v>
      </c>
      <c r="F445" s="58" t="str">
        <f t="shared" si="428"/>
        <v>X</v>
      </c>
      <c r="G445" s="58" t="str">
        <f t="shared" si="428"/>
        <v>X</v>
      </c>
      <c r="H445" s="58" t="str">
        <f t="shared" si="428"/>
        <v>X</v>
      </c>
      <c r="I445" s="58" t="str">
        <f t="shared" si="428"/>
        <v>X</v>
      </c>
      <c r="J445" s="58" t="str">
        <f t="shared" si="428"/>
        <v>X</v>
      </c>
      <c r="K445" s="58" t="str">
        <f t="shared" si="428"/>
        <v>X</v>
      </c>
      <c r="L445" s="58" t="str">
        <f t="shared" si="428"/>
        <v>X</v>
      </c>
      <c r="M445" s="58" t="str">
        <f t="shared" si="428"/>
        <v>X</v>
      </c>
      <c r="N445" s="58" t="str">
        <f t="shared" si="428"/>
        <v>X</v>
      </c>
      <c r="O445" s="58" t="str">
        <f t="shared" si="428"/>
        <v>X</v>
      </c>
      <c r="P445" s="58" t="str">
        <f t="shared" si="428"/>
        <v>X</v>
      </c>
      <c r="Q445" s="58" t="str">
        <f t="shared" si="428"/>
        <v>X</v>
      </c>
    </row>
    <row r="446" spans="1:41">
      <c r="A446" s="606"/>
      <c r="B446" s="58" t="s">
        <v>21</v>
      </c>
      <c r="C446" s="58" t="str">
        <f t="shared" ref="C446:Q446" si="429">IF(C12=$W$61,"O",IF(C12=$X$61,"O",IF(C12=$Y$61,"O",IF(C12=$Z$61,"O",IF(C12=$AA$61,"O",IF(C12=$AB$61,"O",IF(C12=$AC$61,"O",IF(C12=$AD$61,"O","X"))))))))</f>
        <v>O</v>
      </c>
      <c r="D446" s="58" t="str">
        <f t="shared" si="429"/>
        <v>O</v>
      </c>
      <c r="E446" s="58" t="str">
        <f t="shared" si="429"/>
        <v>O</v>
      </c>
      <c r="F446" s="58" t="str">
        <f t="shared" si="429"/>
        <v>O</v>
      </c>
      <c r="G446" s="58" t="str">
        <f t="shared" si="429"/>
        <v>O</v>
      </c>
      <c r="H446" s="58" t="str">
        <f t="shared" si="429"/>
        <v>O</v>
      </c>
      <c r="I446" s="58" t="str">
        <f t="shared" si="429"/>
        <v>O</v>
      </c>
      <c r="J446" s="58" t="str">
        <f t="shared" si="429"/>
        <v>O</v>
      </c>
      <c r="K446" s="58" t="str">
        <f t="shared" si="429"/>
        <v>O</v>
      </c>
      <c r="L446" s="58" t="str">
        <f t="shared" si="429"/>
        <v>O</v>
      </c>
      <c r="M446" s="58" t="str">
        <f t="shared" si="429"/>
        <v>O</v>
      </c>
      <c r="N446" s="58" t="str">
        <f t="shared" si="429"/>
        <v>O</v>
      </c>
      <c r="O446" s="58" t="str">
        <f t="shared" si="429"/>
        <v>O</v>
      </c>
      <c r="P446" s="58" t="str">
        <f t="shared" si="429"/>
        <v>O</v>
      </c>
      <c r="Q446" s="58" t="str">
        <f t="shared" si="429"/>
        <v>O</v>
      </c>
    </row>
    <row r="447" spans="1:41">
      <c r="A447" s="607"/>
      <c r="B447" s="30" t="s">
        <v>46</v>
      </c>
      <c r="C447" s="47">
        <f>COUNTIF(C441:C446,"O")</f>
        <v>2</v>
      </c>
      <c r="D447" s="47">
        <f t="shared" ref="D447:Q447" si="430">COUNTIF(D441:D446,"O")</f>
        <v>2</v>
      </c>
      <c r="E447" s="47">
        <f t="shared" si="430"/>
        <v>2</v>
      </c>
      <c r="F447" s="47">
        <f t="shared" si="430"/>
        <v>2</v>
      </c>
      <c r="G447" s="47">
        <f t="shared" si="430"/>
        <v>2</v>
      </c>
      <c r="H447" s="47">
        <f t="shared" si="430"/>
        <v>2</v>
      </c>
      <c r="I447" s="47">
        <f t="shared" si="430"/>
        <v>2</v>
      </c>
      <c r="J447" s="47">
        <f t="shared" si="430"/>
        <v>2</v>
      </c>
      <c r="K447" s="47">
        <f t="shared" si="430"/>
        <v>2</v>
      </c>
      <c r="L447" s="47">
        <f t="shared" si="430"/>
        <v>2</v>
      </c>
      <c r="M447" s="47">
        <f t="shared" si="430"/>
        <v>2</v>
      </c>
      <c r="N447" s="47">
        <f t="shared" si="430"/>
        <v>2</v>
      </c>
      <c r="O447" s="47">
        <f t="shared" si="430"/>
        <v>2</v>
      </c>
      <c r="P447" s="47">
        <f t="shared" si="430"/>
        <v>2</v>
      </c>
      <c r="Q447" s="47">
        <f t="shared" si="430"/>
        <v>2</v>
      </c>
    </row>
    <row r="448" spans="1:41">
      <c r="A448" s="605">
        <v>46</v>
      </c>
      <c r="B448" s="58" t="s">
        <v>32</v>
      </c>
      <c r="C448" s="58" t="str">
        <f t="shared" ref="C448:Q448" si="431">IF(C7=$W$62,"O",IF(C7=$X$62,"O",IF(C7=$Y$62,"O",IF(C7=$Z$62,"O",IF(C7=$AA$62,"O",IF(C7=$AB$62,"O",IF(C7=$AC$62,"O",IF(C7=$AD$62,"O","X"))))))))</f>
        <v>X</v>
      </c>
      <c r="D448" s="58" t="str">
        <f t="shared" si="431"/>
        <v>X</v>
      </c>
      <c r="E448" s="58" t="str">
        <f t="shared" si="431"/>
        <v>X</v>
      </c>
      <c r="F448" s="58" t="str">
        <f t="shared" si="431"/>
        <v>X</v>
      </c>
      <c r="G448" s="58" t="str">
        <f t="shared" si="431"/>
        <v>X</v>
      </c>
      <c r="H448" s="58" t="str">
        <f t="shared" si="431"/>
        <v>X</v>
      </c>
      <c r="I448" s="58" t="str">
        <f t="shared" si="431"/>
        <v>X</v>
      </c>
      <c r="J448" s="58" t="str">
        <f t="shared" si="431"/>
        <v>X</v>
      </c>
      <c r="K448" s="58" t="str">
        <f t="shared" si="431"/>
        <v>X</v>
      </c>
      <c r="L448" s="58" t="str">
        <f t="shared" si="431"/>
        <v>X</v>
      </c>
      <c r="M448" s="58" t="str">
        <f t="shared" si="431"/>
        <v>X</v>
      </c>
      <c r="N448" s="58" t="str">
        <f t="shared" si="431"/>
        <v>X</v>
      </c>
      <c r="O448" s="58" t="str">
        <f t="shared" si="431"/>
        <v>X</v>
      </c>
      <c r="P448" s="58" t="str">
        <f t="shared" si="431"/>
        <v>X</v>
      </c>
      <c r="Q448" s="58" t="str">
        <f t="shared" si="431"/>
        <v>X</v>
      </c>
    </row>
    <row r="449" spans="1:17">
      <c r="A449" s="606"/>
      <c r="B449" s="58" t="s">
        <v>33</v>
      </c>
      <c r="C449" s="58" t="str">
        <f t="shared" ref="C449:Q449" si="432">IF(C8=$W$62,"O",IF(C8=$X$62,"O",IF(C8=$Y$62,"O",IF(C8=$Z$62,"O",IF(C8=$AA$62,"O",IF(C8=$AB$62,"O",IF(C8=$AC$62,"O",IF(C8=$AD$62,"O","X"))))))))</f>
        <v>X</v>
      </c>
      <c r="D449" s="58" t="str">
        <f t="shared" si="432"/>
        <v>X</v>
      </c>
      <c r="E449" s="58" t="str">
        <f t="shared" si="432"/>
        <v>X</v>
      </c>
      <c r="F449" s="58" t="str">
        <f t="shared" si="432"/>
        <v>X</v>
      </c>
      <c r="G449" s="58" t="str">
        <f t="shared" si="432"/>
        <v>X</v>
      </c>
      <c r="H449" s="58" t="str">
        <f t="shared" si="432"/>
        <v>X</v>
      </c>
      <c r="I449" s="58" t="str">
        <f t="shared" si="432"/>
        <v>X</v>
      </c>
      <c r="J449" s="58" t="str">
        <f t="shared" si="432"/>
        <v>X</v>
      </c>
      <c r="K449" s="58" t="str">
        <f t="shared" si="432"/>
        <v>X</v>
      </c>
      <c r="L449" s="58" t="str">
        <f t="shared" si="432"/>
        <v>X</v>
      </c>
      <c r="M449" s="58" t="str">
        <f t="shared" si="432"/>
        <v>X</v>
      </c>
      <c r="N449" s="58" t="str">
        <f t="shared" si="432"/>
        <v>X</v>
      </c>
      <c r="O449" s="58" t="str">
        <f t="shared" si="432"/>
        <v>X</v>
      </c>
      <c r="P449" s="58" t="str">
        <f t="shared" si="432"/>
        <v>X</v>
      </c>
      <c r="Q449" s="58" t="str">
        <f t="shared" si="432"/>
        <v>X</v>
      </c>
    </row>
    <row r="450" spans="1:17">
      <c r="A450" s="606"/>
      <c r="B450" s="58" t="s">
        <v>34</v>
      </c>
      <c r="C450" s="58" t="str">
        <f t="shared" ref="C450:Q450" si="433">IF(C9=$W$62,"O",IF(C9=$X$62,"O",IF(C9=$Y$62,"O",IF(C9=$Z$62,"O",IF(C9=$AA$62,"O",IF(C9=$AB$62,"O",IF(C9=$AC$62,"O",IF(C9=$AD$62,"O","X"))))))))</f>
        <v>X</v>
      </c>
      <c r="D450" s="58" t="str">
        <f t="shared" si="433"/>
        <v>X</v>
      </c>
      <c r="E450" s="58" t="str">
        <f t="shared" si="433"/>
        <v>X</v>
      </c>
      <c r="F450" s="58" t="str">
        <f t="shared" si="433"/>
        <v>X</v>
      </c>
      <c r="G450" s="58" t="str">
        <f t="shared" si="433"/>
        <v>X</v>
      </c>
      <c r="H450" s="58" t="str">
        <f t="shared" si="433"/>
        <v>X</v>
      </c>
      <c r="I450" s="58" t="str">
        <f t="shared" si="433"/>
        <v>X</v>
      </c>
      <c r="J450" s="58" t="str">
        <f t="shared" si="433"/>
        <v>X</v>
      </c>
      <c r="K450" s="58" t="str">
        <f t="shared" si="433"/>
        <v>X</v>
      </c>
      <c r="L450" s="58" t="str">
        <f t="shared" si="433"/>
        <v>X</v>
      </c>
      <c r="M450" s="58" t="str">
        <f t="shared" si="433"/>
        <v>X</v>
      </c>
      <c r="N450" s="58" t="str">
        <f t="shared" si="433"/>
        <v>X</v>
      </c>
      <c r="O450" s="58" t="str">
        <f t="shared" si="433"/>
        <v>X</v>
      </c>
      <c r="P450" s="58" t="str">
        <f t="shared" si="433"/>
        <v>X</v>
      </c>
      <c r="Q450" s="58" t="str">
        <f t="shared" si="433"/>
        <v>X</v>
      </c>
    </row>
    <row r="451" spans="1:17">
      <c r="A451" s="606"/>
      <c r="B451" s="58" t="s">
        <v>35</v>
      </c>
      <c r="C451" s="58" t="str">
        <f t="shared" ref="C451:Q451" si="434">IF(C10=$W$62,"O",IF(C10=$X$62,"O",IF(C10=$Y$62,"O",IF(C10=$Z$62,"O",IF(C10=$AA$62,"O",IF(C10=$AB$62,"O",IF(C10=$AC$62,"O",IF(C10=$AD$62,"O","X"))))))))</f>
        <v>X</v>
      </c>
      <c r="D451" s="58" t="str">
        <f t="shared" si="434"/>
        <v>X</v>
      </c>
      <c r="E451" s="58" t="str">
        <f t="shared" si="434"/>
        <v>X</v>
      </c>
      <c r="F451" s="58" t="str">
        <f t="shared" si="434"/>
        <v>X</v>
      </c>
      <c r="G451" s="58" t="str">
        <f t="shared" si="434"/>
        <v>X</v>
      </c>
      <c r="H451" s="58" t="str">
        <f t="shared" si="434"/>
        <v>X</v>
      </c>
      <c r="I451" s="58" t="str">
        <f t="shared" si="434"/>
        <v>X</v>
      </c>
      <c r="J451" s="58" t="str">
        <f t="shared" si="434"/>
        <v>X</v>
      </c>
      <c r="K451" s="58" t="str">
        <f t="shared" si="434"/>
        <v>X</v>
      </c>
      <c r="L451" s="58" t="str">
        <f t="shared" si="434"/>
        <v>X</v>
      </c>
      <c r="M451" s="58" t="str">
        <f t="shared" si="434"/>
        <v>X</v>
      </c>
      <c r="N451" s="58" t="str">
        <f t="shared" si="434"/>
        <v>X</v>
      </c>
      <c r="O451" s="58" t="str">
        <f t="shared" si="434"/>
        <v>X</v>
      </c>
      <c r="P451" s="58" t="str">
        <f t="shared" si="434"/>
        <v>X</v>
      </c>
      <c r="Q451" s="58" t="str">
        <f t="shared" si="434"/>
        <v>X</v>
      </c>
    </row>
    <row r="452" spans="1:17">
      <c r="A452" s="606"/>
      <c r="B452" s="58" t="s">
        <v>36</v>
      </c>
      <c r="C452" s="58" t="str">
        <f t="shared" ref="C452:Q452" si="435">IF(C11=$W$62,"O",IF(C11=$X$62,"O",IF(C11=$Y$62,"O",IF(C11=$Z$62,"O",IF(C11=$AA$62,"O",IF(C11=$AB$62,"O",IF(C11=$AC$62,"O",IF(C11=$AD$62,"O","X"))))))))</f>
        <v>X</v>
      </c>
      <c r="D452" s="58" t="str">
        <f t="shared" si="435"/>
        <v>X</v>
      </c>
      <c r="E452" s="58" t="str">
        <f t="shared" si="435"/>
        <v>X</v>
      </c>
      <c r="F452" s="58" t="str">
        <f t="shared" si="435"/>
        <v>X</v>
      </c>
      <c r="G452" s="58" t="str">
        <f t="shared" si="435"/>
        <v>X</v>
      </c>
      <c r="H452" s="58" t="str">
        <f t="shared" si="435"/>
        <v>X</v>
      </c>
      <c r="I452" s="58" t="str">
        <f t="shared" si="435"/>
        <v>X</v>
      </c>
      <c r="J452" s="58" t="str">
        <f t="shared" si="435"/>
        <v>X</v>
      </c>
      <c r="K452" s="58" t="str">
        <f t="shared" si="435"/>
        <v>X</v>
      </c>
      <c r="L452" s="58" t="str">
        <f t="shared" si="435"/>
        <v>X</v>
      </c>
      <c r="M452" s="58" t="str">
        <f t="shared" si="435"/>
        <v>X</v>
      </c>
      <c r="N452" s="58" t="str">
        <f t="shared" si="435"/>
        <v>X</v>
      </c>
      <c r="O452" s="58" t="str">
        <f t="shared" si="435"/>
        <v>X</v>
      </c>
      <c r="P452" s="58" t="str">
        <f t="shared" si="435"/>
        <v>X</v>
      </c>
      <c r="Q452" s="58" t="str">
        <f t="shared" si="435"/>
        <v>X</v>
      </c>
    </row>
    <row r="453" spans="1:17">
      <c r="A453" s="606"/>
      <c r="B453" s="58" t="s">
        <v>21</v>
      </c>
      <c r="C453" s="58" t="str">
        <f t="shared" ref="C453:Q453" si="436">IF(C12=$W$62,"O",IF(C12=$X$62,"O",IF(C12=$Y$62,"O",IF(C12=$Z$62,"O",IF(C12=$AA$62,"O",IF(C12=$AB$62,"O",IF(C12=$AC$62,"O",IF(C12=$AD$62,"O","X"))))))))</f>
        <v>X</v>
      </c>
      <c r="D453" s="58" t="str">
        <f t="shared" si="436"/>
        <v>X</v>
      </c>
      <c r="E453" s="58" t="str">
        <f t="shared" si="436"/>
        <v>X</v>
      </c>
      <c r="F453" s="58" t="str">
        <f t="shared" si="436"/>
        <v>X</v>
      </c>
      <c r="G453" s="58" t="str">
        <f t="shared" si="436"/>
        <v>X</v>
      </c>
      <c r="H453" s="58" t="str">
        <f t="shared" si="436"/>
        <v>X</v>
      </c>
      <c r="I453" s="58" t="str">
        <f t="shared" si="436"/>
        <v>X</v>
      </c>
      <c r="J453" s="58" t="str">
        <f t="shared" si="436"/>
        <v>X</v>
      </c>
      <c r="K453" s="58" t="str">
        <f t="shared" si="436"/>
        <v>X</v>
      </c>
      <c r="L453" s="58" t="str">
        <f t="shared" si="436"/>
        <v>X</v>
      </c>
      <c r="M453" s="58" t="str">
        <f t="shared" si="436"/>
        <v>X</v>
      </c>
      <c r="N453" s="58" t="str">
        <f t="shared" si="436"/>
        <v>X</v>
      </c>
      <c r="O453" s="58" t="str">
        <f t="shared" si="436"/>
        <v>X</v>
      </c>
      <c r="P453" s="58" t="str">
        <f t="shared" si="436"/>
        <v>X</v>
      </c>
      <c r="Q453" s="58" t="str">
        <f t="shared" si="436"/>
        <v>X</v>
      </c>
    </row>
    <row r="454" spans="1:17">
      <c r="A454" s="607"/>
      <c r="B454" s="30" t="s">
        <v>46</v>
      </c>
      <c r="C454" s="47">
        <f>COUNTIF(C448:C453,"O")</f>
        <v>0</v>
      </c>
      <c r="D454" s="47">
        <f t="shared" ref="D454:Q454" si="437">COUNTIF(D448:D453,"O")</f>
        <v>0</v>
      </c>
      <c r="E454" s="47">
        <f t="shared" si="437"/>
        <v>0</v>
      </c>
      <c r="F454" s="47">
        <f t="shared" si="437"/>
        <v>0</v>
      </c>
      <c r="G454" s="47">
        <f t="shared" si="437"/>
        <v>0</v>
      </c>
      <c r="H454" s="47">
        <f t="shared" si="437"/>
        <v>0</v>
      </c>
      <c r="I454" s="47">
        <f t="shared" si="437"/>
        <v>0</v>
      </c>
      <c r="J454" s="47">
        <f t="shared" si="437"/>
        <v>0</v>
      </c>
      <c r="K454" s="47">
        <f t="shared" si="437"/>
        <v>0</v>
      </c>
      <c r="L454" s="47">
        <f t="shared" si="437"/>
        <v>0</v>
      </c>
      <c r="M454" s="47">
        <f t="shared" si="437"/>
        <v>0</v>
      </c>
      <c r="N454" s="47">
        <f t="shared" si="437"/>
        <v>0</v>
      </c>
      <c r="O454" s="47">
        <f t="shared" si="437"/>
        <v>0</v>
      </c>
      <c r="P454" s="47">
        <f t="shared" si="437"/>
        <v>0</v>
      </c>
      <c r="Q454" s="47">
        <f t="shared" si="437"/>
        <v>0</v>
      </c>
    </row>
    <row r="455" spans="1:17">
      <c r="A455" s="605">
        <v>47</v>
      </c>
      <c r="B455" s="58" t="s">
        <v>32</v>
      </c>
      <c r="C455" s="58" t="str">
        <f t="shared" ref="C455:Q455" si="438">IF(C7=$W$63,"O",IF(C7=$X$63,"O",IF(C7=$Y$63,"O",IF(C7=$Z$63,"O",IF(C7=$AA$63,"O",IF(C7=$AB$63,"O",IF(C7=$AC$63,"O",IF(C7=$AD$63,"O",IF(C7=$AE$63,"O",IF(C7=$AF$63,"O",IF(C7=$AG$63,"O","X")))))))))))</f>
        <v>O</v>
      </c>
      <c r="D455" s="58" t="str">
        <f t="shared" si="438"/>
        <v>O</v>
      </c>
      <c r="E455" s="58" t="str">
        <f t="shared" si="438"/>
        <v>O</v>
      </c>
      <c r="F455" s="58" t="str">
        <f t="shared" si="438"/>
        <v>O</v>
      </c>
      <c r="G455" s="58" t="str">
        <f t="shared" si="438"/>
        <v>O</v>
      </c>
      <c r="H455" s="58" t="str">
        <f t="shared" si="438"/>
        <v>O</v>
      </c>
      <c r="I455" s="58" t="str">
        <f t="shared" si="438"/>
        <v>O</v>
      </c>
      <c r="J455" s="58" t="str">
        <f t="shared" si="438"/>
        <v>O</v>
      </c>
      <c r="K455" s="58" t="str">
        <f t="shared" si="438"/>
        <v>O</v>
      </c>
      <c r="L455" s="58" t="str">
        <f t="shared" si="438"/>
        <v>O</v>
      </c>
      <c r="M455" s="58" t="str">
        <f t="shared" si="438"/>
        <v>O</v>
      </c>
      <c r="N455" s="58" t="str">
        <f t="shared" si="438"/>
        <v>O</v>
      </c>
      <c r="O455" s="58" t="str">
        <f t="shared" si="438"/>
        <v>O</v>
      </c>
      <c r="P455" s="58" t="str">
        <f t="shared" si="438"/>
        <v>O</v>
      </c>
      <c r="Q455" s="58" t="str">
        <f t="shared" si="438"/>
        <v>O</v>
      </c>
    </row>
    <row r="456" spans="1:17">
      <c r="A456" s="606"/>
      <c r="B456" s="58" t="s">
        <v>33</v>
      </c>
      <c r="C456" s="58" t="str">
        <f t="shared" ref="C456:Q456" si="439">IF(C8=$W$63,"O",IF(C8=$X$63,"O",IF(C8=$Y$63,"O",IF(C8=$Z$63,"O",IF(C8=$AA$63,"O",IF(C8=$AB$63,"O",IF(C8=$AC$63,"O",IF(C8=$AD$63,"O",IF(C8=$AE$63,"O",IF(C8=$AF$63,"O",IF(C8=$AG$63,"O","X")))))))))))</f>
        <v>X</v>
      </c>
      <c r="D456" s="58" t="str">
        <f t="shared" si="439"/>
        <v>X</v>
      </c>
      <c r="E456" s="58" t="str">
        <f t="shared" si="439"/>
        <v>X</v>
      </c>
      <c r="F456" s="58" t="str">
        <f t="shared" si="439"/>
        <v>X</v>
      </c>
      <c r="G456" s="58" t="str">
        <f t="shared" si="439"/>
        <v>X</v>
      </c>
      <c r="H456" s="58" t="str">
        <f t="shared" si="439"/>
        <v>X</v>
      </c>
      <c r="I456" s="58" t="str">
        <f t="shared" si="439"/>
        <v>X</v>
      </c>
      <c r="J456" s="58" t="str">
        <f t="shared" si="439"/>
        <v>X</v>
      </c>
      <c r="K456" s="58" t="str">
        <f t="shared" si="439"/>
        <v>X</v>
      </c>
      <c r="L456" s="58" t="str">
        <f t="shared" si="439"/>
        <v>X</v>
      </c>
      <c r="M456" s="58" t="str">
        <f t="shared" si="439"/>
        <v>X</v>
      </c>
      <c r="N456" s="58" t="str">
        <f t="shared" si="439"/>
        <v>X</v>
      </c>
      <c r="O456" s="58" t="str">
        <f t="shared" si="439"/>
        <v>X</v>
      </c>
      <c r="P456" s="58" t="str">
        <f t="shared" si="439"/>
        <v>X</v>
      </c>
      <c r="Q456" s="58" t="str">
        <f t="shared" si="439"/>
        <v>X</v>
      </c>
    </row>
    <row r="457" spans="1:17">
      <c r="A457" s="606"/>
      <c r="B457" s="58" t="s">
        <v>34</v>
      </c>
      <c r="C457" s="58" t="str">
        <f t="shared" ref="C457:Q457" si="440">IF(C9=$W$63,"O",IF(C9=$X$63,"O",IF(C9=$Y$63,"O",IF(C9=$Z$63,"O",IF(C9=$AA$63,"O",IF(C9=$AB$63,"O",IF(C9=$AC$63,"O",IF(C9=$AD$63,"O",IF(C9=$AE$63,"O",IF(C9=$AF$63,"O",IF(C9=$AG$63,"O","X")))))))))))</f>
        <v>X</v>
      </c>
      <c r="D457" s="58" t="str">
        <f t="shared" si="440"/>
        <v>X</v>
      </c>
      <c r="E457" s="58" t="str">
        <f t="shared" si="440"/>
        <v>X</v>
      </c>
      <c r="F457" s="58" t="str">
        <f t="shared" si="440"/>
        <v>X</v>
      </c>
      <c r="G457" s="58" t="str">
        <f t="shared" si="440"/>
        <v>X</v>
      </c>
      <c r="H457" s="58" t="str">
        <f t="shared" si="440"/>
        <v>X</v>
      </c>
      <c r="I457" s="58" t="str">
        <f t="shared" si="440"/>
        <v>X</v>
      </c>
      <c r="J457" s="58" t="str">
        <f t="shared" si="440"/>
        <v>X</v>
      </c>
      <c r="K457" s="58" t="str">
        <f t="shared" si="440"/>
        <v>X</v>
      </c>
      <c r="L457" s="58" t="str">
        <f t="shared" si="440"/>
        <v>X</v>
      </c>
      <c r="M457" s="58" t="str">
        <f t="shared" si="440"/>
        <v>X</v>
      </c>
      <c r="N457" s="58" t="str">
        <f t="shared" si="440"/>
        <v>X</v>
      </c>
      <c r="O457" s="58" t="str">
        <f t="shared" si="440"/>
        <v>X</v>
      </c>
      <c r="P457" s="58" t="str">
        <f t="shared" si="440"/>
        <v>X</v>
      </c>
      <c r="Q457" s="58" t="str">
        <f t="shared" si="440"/>
        <v>X</v>
      </c>
    </row>
    <row r="458" spans="1:17">
      <c r="A458" s="606"/>
      <c r="B458" s="58" t="s">
        <v>35</v>
      </c>
      <c r="C458" s="58" t="str">
        <f t="shared" ref="C458:Q458" si="441">IF(C10=$W$63,"O",IF(C10=$X$63,"O",IF(C10=$Y$63,"O",IF(C10=$Z$63,"O",IF(C10=$AA$63,"O",IF(C10=$AB$63,"O",IF(C10=$AC$63,"O",IF(C10=$AD$63,"O",IF(C10=$AE$63,"O",IF(C10=$AF$63,"O",IF(C10=$AG$63,"O","X")))))))))))</f>
        <v>O</v>
      </c>
      <c r="D458" s="58" t="str">
        <f t="shared" si="441"/>
        <v>O</v>
      </c>
      <c r="E458" s="58" t="str">
        <f t="shared" si="441"/>
        <v>O</v>
      </c>
      <c r="F458" s="58" t="str">
        <f t="shared" si="441"/>
        <v>O</v>
      </c>
      <c r="G458" s="58" t="str">
        <f t="shared" si="441"/>
        <v>O</v>
      </c>
      <c r="H458" s="58" t="str">
        <f t="shared" si="441"/>
        <v>O</v>
      </c>
      <c r="I458" s="58" t="str">
        <f t="shared" si="441"/>
        <v>O</v>
      </c>
      <c r="J458" s="58" t="str">
        <f t="shared" si="441"/>
        <v>O</v>
      </c>
      <c r="K458" s="58" t="str">
        <f t="shared" si="441"/>
        <v>O</v>
      </c>
      <c r="L458" s="58" t="str">
        <f t="shared" si="441"/>
        <v>O</v>
      </c>
      <c r="M458" s="58" t="str">
        <f t="shared" si="441"/>
        <v>O</v>
      </c>
      <c r="N458" s="58" t="str">
        <f t="shared" si="441"/>
        <v>O</v>
      </c>
      <c r="O458" s="58" t="str">
        <f t="shared" si="441"/>
        <v>O</v>
      </c>
      <c r="P458" s="58" t="str">
        <f t="shared" si="441"/>
        <v>O</v>
      </c>
      <c r="Q458" s="58" t="str">
        <f t="shared" si="441"/>
        <v>O</v>
      </c>
    </row>
    <row r="459" spans="1:17">
      <c r="A459" s="606"/>
      <c r="B459" s="58" t="s">
        <v>36</v>
      </c>
      <c r="C459" s="58" t="str">
        <f t="shared" ref="C459:Q459" si="442">IF(C11=$W$63,"O",IF(C11=$X$63,"O",IF(C11=$Y$63,"O",IF(C11=$Z$63,"O",IF(C11=$AA$63,"O",IF(C11=$AB$63,"O",IF(C11=$AC$63,"O",IF(C11=$AD$63,"O",IF(C11=$AE$63,"O",IF(C11=$AF$63,"O",IF(C11=$AG$63,"O","X")))))))))))</f>
        <v>O</v>
      </c>
      <c r="D459" s="58" t="str">
        <f t="shared" si="442"/>
        <v>O</v>
      </c>
      <c r="E459" s="58" t="str">
        <f t="shared" si="442"/>
        <v>O</v>
      </c>
      <c r="F459" s="58" t="str">
        <f t="shared" si="442"/>
        <v>O</v>
      </c>
      <c r="G459" s="58" t="str">
        <f t="shared" si="442"/>
        <v>O</v>
      </c>
      <c r="H459" s="58" t="str">
        <f t="shared" si="442"/>
        <v>O</v>
      </c>
      <c r="I459" s="58" t="str">
        <f t="shared" si="442"/>
        <v>O</v>
      </c>
      <c r="J459" s="58" t="str">
        <f t="shared" si="442"/>
        <v>O</v>
      </c>
      <c r="K459" s="58" t="str">
        <f t="shared" si="442"/>
        <v>O</v>
      </c>
      <c r="L459" s="58" t="str">
        <f t="shared" si="442"/>
        <v>O</v>
      </c>
      <c r="M459" s="58" t="str">
        <f t="shared" si="442"/>
        <v>O</v>
      </c>
      <c r="N459" s="58" t="str">
        <f t="shared" si="442"/>
        <v>O</v>
      </c>
      <c r="O459" s="58" t="str">
        <f t="shared" si="442"/>
        <v>O</v>
      </c>
      <c r="P459" s="58" t="str">
        <f t="shared" si="442"/>
        <v>O</v>
      </c>
      <c r="Q459" s="58" t="str">
        <f t="shared" si="442"/>
        <v>O</v>
      </c>
    </row>
    <row r="460" spans="1:17">
      <c r="A460" s="606"/>
      <c r="B460" s="58" t="s">
        <v>21</v>
      </c>
      <c r="C460" s="58" t="str">
        <f t="shared" ref="C460:Q460" si="443">IF(C12=$W$63,"O",IF(C12=$X$63,"O",IF(C12=$Y$63,"O",IF(C12=$Z$63,"O",IF(C12=$AA$63,"O",IF(C12=$AB$63,"O",IF(C12=$AC$63,"O",IF(C12=$AD$63,"O",IF(C12=$AE$63,"O",IF(C12=$AF$63,"O",IF(C12=$AG$63,"O","X")))))))))))</f>
        <v>X</v>
      </c>
      <c r="D460" s="58" t="str">
        <f t="shared" si="443"/>
        <v>X</v>
      </c>
      <c r="E460" s="58" t="str">
        <f t="shared" si="443"/>
        <v>X</v>
      </c>
      <c r="F460" s="58" t="str">
        <f t="shared" si="443"/>
        <v>X</v>
      </c>
      <c r="G460" s="58" t="str">
        <f t="shared" si="443"/>
        <v>X</v>
      </c>
      <c r="H460" s="58" t="str">
        <f t="shared" si="443"/>
        <v>X</v>
      </c>
      <c r="I460" s="58" t="str">
        <f t="shared" si="443"/>
        <v>X</v>
      </c>
      <c r="J460" s="58" t="str">
        <f t="shared" si="443"/>
        <v>X</v>
      </c>
      <c r="K460" s="58" t="str">
        <f t="shared" si="443"/>
        <v>X</v>
      </c>
      <c r="L460" s="58" t="str">
        <f t="shared" si="443"/>
        <v>X</v>
      </c>
      <c r="M460" s="58" t="str">
        <f t="shared" si="443"/>
        <v>X</v>
      </c>
      <c r="N460" s="58" t="str">
        <f t="shared" si="443"/>
        <v>X</v>
      </c>
      <c r="O460" s="58" t="str">
        <f t="shared" si="443"/>
        <v>X</v>
      </c>
      <c r="P460" s="58" t="str">
        <f t="shared" si="443"/>
        <v>X</v>
      </c>
      <c r="Q460" s="58" t="str">
        <f t="shared" si="443"/>
        <v>X</v>
      </c>
    </row>
    <row r="461" spans="1:17">
      <c r="A461" s="607"/>
      <c r="B461" s="30" t="s">
        <v>46</v>
      </c>
      <c r="C461" s="47">
        <f>COUNTIF(C455:C460,"O")</f>
        <v>3</v>
      </c>
      <c r="D461" s="47">
        <f t="shared" ref="D461:Q461" si="444">COUNTIF(D455:D460,"O")</f>
        <v>3</v>
      </c>
      <c r="E461" s="47">
        <f t="shared" si="444"/>
        <v>3</v>
      </c>
      <c r="F461" s="47">
        <f t="shared" si="444"/>
        <v>3</v>
      </c>
      <c r="G461" s="47">
        <f t="shared" si="444"/>
        <v>3</v>
      </c>
      <c r="H461" s="47">
        <f t="shared" si="444"/>
        <v>3</v>
      </c>
      <c r="I461" s="47">
        <f t="shared" si="444"/>
        <v>3</v>
      </c>
      <c r="J461" s="47">
        <f t="shared" si="444"/>
        <v>3</v>
      </c>
      <c r="K461" s="47">
        <f t="shared" si="444"/>
        <v>3</v>
      </c>
      <c r="L461" s="47">
        <f t="shared" si="444"/>
        <v>3</v>
      </c>
      <c r="M461" s="47">
        <f t="shared" si="444"/>
        <v>3</v>
      </c>
      <c r="N461" s="47">
        <f t="shared" si="444"/>
        <v>3</v>
      </c>
      <c r="O461" s="47">
        <f t="shared" si="444"/>
        <v>3</v>
      </c>
      <c r="P461" s="47">
        <f t="shared" si="444"/>
        <v>3</v>
      </c>
      <c r="Q461" s="47">
        <f t="shared" si="444"/>
        <v>3</v>
      </c>
    </row>
    <row r="462" spans="1:17">
      <c r="A462" s="605">
        <v>48</v>
      </c>
      <c r="B462" s="58" t="s">
        <v>32</v>
      </c>
      <c r="C462" s="58" t="str">
        <f t="shared" ref="C462:Q462" si="445">IF(C7=$W$64,"O",IF(C7=$X$64,"O",IF(C7=$Y$64,"O",IF(C7=$Z$64,"O",IF(C7=$AA$64,"O",IF(C7=$AB$64,"O",IF(C7=$AC$64,"O",IF(C7=$AD$64,"O",IF(C7=$AE$64,"O",IF(C7=$AF$64,"O",IF(C7=$AG$64,"O","X")))))))))))</f>
        <v>X</v>
      </c>
      <c r="D462" s="58" t="str">
        <f t="shared" si="445"/>
        <v>X</v>
      </c>
      <c r="E462" s="58" t="str">
        <f t="shared" si="445"/>
        <v>X</v>
      </c>
      <c r="F462" s="58" t="str">
        <f t="shared" si="445"/>
        <v>X</v>
      </c>
      <c r="G462" s="58" t="str">
        <f t="shared" si="445"/>
        <v>X</v>
      </c>
      <c r="H462" s="58" t="str">
        <f t="shared" si="445"/>
        <v>X</v>
      </c>
      <c r="I462" s="58" t="str">
        <f t="shared" si="445"/>
        <v>X</v>
      </c>
      <c r="J462" s="58" t="str">
        <f t="shared" si="445"/>
        <v>X</v>
      </c>
      <c r="K462" s="58" t="str">
        <f t="shared" si="445"/>
        <v>X</v>
      </c>
      <c r="L462" s="58" t="str">
        <f t="shared" si="445"/>
        <v>X</v>
      </c>
      <c r="M462" s="58" t="str">
        <f t="shared" si="445"/>
        <v>X</v>
      </c>
      <c r="N462" s="58" t="str">
        <f t="shared" si="445"/>
        <v>X</v>
      </c>
      <c r="O462" s="58" t="str">
        <f t="shared" si="445"/>
        <v>X</v>
      </c>
      <c r="P462" s="58" t="str">
        <f t="shared" si="445"/>
        <v>X</v>
      </c>
      <c r="Q462" s="58" t="str">
        <f t="shared" si="445"/>
        <v>X</v>
      </c>
    </row>
    <row r="463" spans="1:17">
      <c r="A463" s="606"/>
      <c r="B463" s="58" t="s">
        <v>33</v>
      </c>
      <c r="C463" s="58" t="str">
        <f t="shared" ref="C463:Q463" si="446">IF(C8=$W$64,"O",IF(C8=$X$64,"O",IF(C8=$Y$64,"O",IF(C8=$Z$64,"O",IF(C8=$AA$64,"O",IF(C8=$AB$64,"O",IF(C8=$AC$64,"O",IF(C8=$AD$64,"O",IF(C8=$AE$64,"O",IF(C8=$AF$64,"O",IF(C8=$AG$64,"O","X")))))))))))</f>
        <v>X</v>
      </c>
      <c r="D463" s="58" t="str">
        <f t="shared" si="446"/>
        <v>X</v>
      </c>
      <c r="E463" s="58" t="str">
        <f t="shared" si="446"/>
        <v>X</v>
      </c>
      <c r="F463" s="58" t="str">
        <f t="shared" si="446"/>
        <v>X</v>
      </c>
      <c r="G463" s="58" t="str">
        <f t="shared" si="446"/>
        <v>X</v>
      </c>
      <c r="H463" s="58" t="str">
        <f t="shared" si="446"/>
        <v>X</v>
      </c>
      <c r="I463" s="58" t="str">
        <f t="shared" si="446"/>
        <v>X</v>
      </c>
      <c r="J463" s="58" t="str">
        <f t="shared" si="446"/>
        <v>X</v>
      </c>
      <c r="K463" s="58" t="str">
        <f t="shared" si="446"/>
        <v>X</v>
      </c>
      <c r="L463" s="58" t="str">
        <f t="shared" si="446"/>
        <v>X</v>
      </c>
      <c r="M463" s="58" t="str">
        <f t="shared" si="446"/>
        <v>X</v>
      </c>
      <c r="N463" s="58" t="str">
        <f t="shared" si="446"/>
        <v>X</v>
      </c>
      <c r="O463" s="58" t="str">
        <f t="shared" si="446"/>
        <v>X</v>
      </c>
      <c r="P463" s="58" t="str">
        <f t="shared" si="446"/>
        <v>X</v>
      </c>
      <c r="Q463" s="58" t="str">
        <f t="shared" si="446"/>
        <v>X</v>
      </c>
    </row>
    <row r="464" spans="1:17">
      <c r="A464" s="606"/>
      <c r="B464" s="58" t="s">
        <v>34</v>
      </c>
      <c r="C464" s="58" t="str">
        <f t="shared" ref="C464:Q464" si="447">IF(C9=$W$64,"O",IF(C9=$X$64,"O",IF(C9=$Y$64,"O",IF(C9=$Z$64,"O",IF(C9=$AA$64,"O",IF(C9=$AB$64,"O",IF(C9=$AC$64,"O",IF(C9=$AD$64,"O",IF(C9=$AE$64,"O",IF(C9=$AF$64,"O",IF(C9=$AG$64,"O","X")))))))))))</f>
        <v>X</v>
      </c>
      <c r="D464" s="58" t="str">
        <f t="shared" si="447"/>
        <v>X</v>
      </c>
      <c r="E464" s="58" t="str">
        <f t="shared" si="447"/>
        <v>X</v>
      </c>
      <c r="F464" s="58" t="str">
        <f t="shared" si="447"/>
        <v>X</v>
      </c>
      <c r="G464" s="58" t="str">
        <f t="shared" si="447"/>
        <v>X</v>
      </c>
      <c r="H464" s="58" t="str">
        <f t="shared" si="447"/>
        <v>X</v>
      </c>
      <c r="I464" s="58" t="str">
        <f t="shared" si="447"/>
        <v>X</v>
      </c>
      <c r="J464" s="58" t="str">
        <f t="shared" si="447"/>
        <v>X</v>
      </c>
      <c r="K464" s="58" t="str">
        <f t="shared" si="447"/>
        <v>X</v>
      </c>
      <c r="L464" s="58" t="str">
        <f t="shared" si="447"/>
        <v>X</v>
      </c>
      <c r="M464" s="58" t="str">
        <f t="shared" si="447"/>
        <v>X</v>
      </c>
      <c r="N464" s="58" t="str">
        <f t="shared" si="447"/>
        <v>X</v>
      </c>
      <c r="O464" s="58" t="str">
        <f t="shared" si="447"/>
        <v>X</v>
      </c>
      <c r="P464" s="58" t="str">
        <f t="shared" si="447"/>
        <v>X</v>
      </c>
      <c r="Q464" s="58" t="str">
        <f t="shared" si="447"/>
        <v>X</v>
      </c>
    </row>
    <row r="465" spans="1:17">
      <c r="A465" s="606"/>
      <c r="B465" s="58" t="s">
        <v>35</v>
      </c>
      <c r="C465" s="58" t="str">
        <f t="shared" ref="C465:Q465" si="448">IF(C10=$W$64,"O",IF(C10=$X$64,"O",IF(C10=$Y$64,"O",IF(C10=$Z$64,"O",IF(C10=$AA$64,"O",IF(C10=$AB$64,"O",IF(C10=$AC$64,"O",IF(C10=$AD$64,"O",IF(C10=$AE$64,"O",IF(C10=$AF$64,"O",IF(C10=$AG$64,"O","X")))))))))))</f>
        <v>X</v>
      </c>
      <c r="D465" s="58" t="str">
        <f t="shared" si="448"/>
        <v>X</v>
      </c>
      <c r="E465" s="58" t="str">
        <f t="shared" si="448"/>
        <v>X</v>
      </c>
      <c r="F465" s="58" t="str">
        <f t="shared" si="448"/>
        <v>X</v>
      </c>
      <c r="G465" s="58" t="str">
        <f t="shared" si="448"/>
        <v>X</v>
      </c>
      <c r="H465" s="58" t="str">
        <f t="shared" si="448"/>
        <v>X</v>
      </c>
      <c r="I465" s="58" t="str">
        <f t="shared" si="448"/>
        <v>X</v>
      </c>
      <c r="J465" s="58" t="str">
        <f t="shared" si="448"/>
        <v>X</v>
      </c>
      <c r="K465" s="58" t="str">
        <f t="shared" si="448"/>
        <v>X</v>
      </c>
      <c r="L465" s="58" t="str">
        <f t="shared" si="448"/>
        <v>X</v>
      </c>
      <c r="M465" s="58" t="str">
        <f t="shared" si="448"/>
        <v>X</v>
      </c>
      <c r="N465" s="58" t="str">
        <f t="shared" si="448"/>
        <v>X</v>
      </c>
      <c r="O465" s="58" t="str">
        <f t="shared" si="448"/>
        <v>X</v>
      </c>
      <c r="P465" s="58" t="str">
        <f t="shared" si="448"/>
        <v>X</v>
      </c>
      <c r="Q465" s="58" t="str">
        <f t="shared" si="448"/>
        <v>X</v>
      </c>
    </row>
    <row r="466" spans="1:17">
      <c r="A466" s="606"/>
      <c r="B466" s="58" t="s">
        <v>36</v>
      </c>
      <c r="C466" s="58" t="str">
        <f t="shared" ref="C466:Q466" si="449">IF(C11=$W$64,"O",IF(C11=$X$64,"O",IF(C11=$Y$64,"O",IF(C11=$Z$64,"O",IF(C11=$AA$64,"O",IF(C11=$AB$64,"O",IF(C11=$AC$64,"O",IF(C11=$AD$64,"O",IF(C11=$AE$64,"O",IF(C11=$AF$64,"O",IF(C11=$AG$64,"O","X")))))))))))</f>
        <v>O</v>
      </c>
      <c r="D466" s="58" t="str">
        <f t="shared" si="449"/>
        <v>O</v>
      </c>
      <c r="E466" s="58" t="str">
        <f t="shared" si="449"/>
        <v>O</v>
      </c>
      <c r="F466" s="58" t="str">
        <f t="shared" si="449"/>
        <v>O</v>
      </c>
      <c r="G466" s="58" t="str">
        <f t="shared" si="449"/>
        <v>O</v>
      </c>
      <c r="H466" s="58" t="str">
        <f t="shared" si="449"/>
        <v>O</v>
      </c>
      <c r="I466" s="58" t="str">
        <f t="shared" si="449"/>
        <v>O</v>
      </c>
      <c r="J466" s="58" t="str">
        <f t="shared" si="449"/>
        <v>O</v>
      </c>
      <c r="K466" s="58" t="str">
        <f t="shared" si="449"/>
        <v>O</v>
      </c>
      <c r="L466" s="58" t="str">
        <f t="shared" si="449"/>
        <v>O</v>
      </c>
      <c r="M466" s="58" t="str">
        <f t="shared" si="449"/>
        <v>O</v>
      </c>
      <c r="N466" s="58" t="str">
        <f t="shared" si="449"/>
        <v>O</v>
      </c>
      <c r="O466" s="58" t="str">
        <f t="shared" si="449"/>
        <v>O</v>
      </c>
      <c r="P466" s="58" t="str">
        <f t="shared" si="449"/>
        <v>O</v>
      </c>
      <c r="Q466" s="58" t="str">
        <f t="shared" si="449"/>
        <v>O</v>
      </c>
    </row>
    <row r="467" spans="1:17">
      <c r="A467" s="606"/>
      <c r="B467" s="58" t="s">
        <v>21</v>
      </c>
      <c r="C467" s="58" t="str">
        <f t="shared" ref="C467:Q467" si="450">IF(C12=$W$64,"O",IF(C12=$X$64,"O",IF(C12=$Y$64,"O",IF(C12=$Z$64,"O",IF(C12=$AA$64,"O",IF(C12=$AB$64,"O",IF(C12=$AC$64,"O",IF(C12=$AD$64,"O",IF(C12=$AE$64,"O",IF(C12=$AF$64,"O",IF(C12=$AG$64,"O","X")))))))))))</f>
        <v>X</v>
      </c>
      <c r="D467" s="58" t="str">
        <f t="shared" si="450"/>
        <v>X</v>
      </c>
      <c r="E467" s="58" t="str">
        <f t="shared" si="450"/>
        <v>X</v>
      </c>
      <c r="F467" s="58" t="str">
        <f t="shared" si="450"/>
        <v>X</v>
      </c>
      <c r="G467" s="58" t="str">
        <f t="shared" si="450"/>
        <v>X</v>
      </c>
      <c r="H467" s="58" t="str">
        <f t="shared" si="450"/>
        <v>X</v>
      </c>
      <c r="I467" s="58" t="str">
        <f t="shared" si="450"/>
        <v>X</v>
      </c>
      <c r="J467" s="58" t="str">
        <f t="shared" si="450"/>
        <v>X</v>
      </c>
      <c r="K467" s="58" t="str">
        <f t="shared" si="450"/>
        <v>X</v>
      </c>
      <c r="L467" s="58" t="str">
        <f t="shared" si="450"/>
        <v>X</v>
      </c>
      <c r="M467" s="58" t="str">
        <f t="shared" si="450"/>
        <v>X</v>
      </c>
      <c r="N467" s="58" t="str">
        <f t="shared" si="450"/>
        <v>X</v>
      </c>
      <c r="O467" s="58" t="str">
        <f t="shared" si="450"/>
        <v>X</v>
      </c>
      <c r="P467" s="58" t="str">
        <f t="shared" si="450"/>
        <v>X</v>
      </c>
      <c r="Q467" s="58" t="str">
        <f t="shared" si="450"/>
        <v>X</v>
      </c>
    </row>
    <row r="468" spans="1:17">
      <c r="A468" s="607"/>
      <c r="B468" s="30" t="s">
        <v>46</v>
      </c>
      <c r="C468" s="47">
        <f>COUNTIF(C462:C467,"O")</f>
        <v>1</v>
      </c>
      <c r="D468" s="47">
        <f t="shared" ref="D468:Q468" si="451">COUNTIF(D462:D467,"O")</f>
        <v>1</v>
      </c>
      <c r="E468" s="47">
        <f t="shared" si="451"/>
        <v>1</v>
      </c>
      <c r="F468" s="47">
        <f t="shared" si="451"/>
        <v>1</v>
      </c>
      <c r="G468" s="47">
        <f t="shared" si="451"/>
        <v>1</v>
      </c>
      <c r="H468" s="47">
        <f t="shared" si="451"/>
        <v>1</v>
      </c>
      <c r="I468" s="47">
        <f t="shared" si="451"/>
        <v>1</v>
      </c>
      <c r="J468" s="47">
        <f t="shared" si="451"/>
        <v>1</v>
      </c>
      <c r="K468" s="47">
        <f t="shared" si="451"/>
        <v>1</v>
      </c>
      <c r="L468" s="47">
        <f t="shared" si="451"/>
        <v>1</v>
      </c>
      <c r="M468" s="47">
        <f t="shared" si="451"/>
        <v>1</v>
      </c>
      <c r="N468" s="47">
        <f t="shared" si="451"/>
        <v>1</v>
      </c>
      <c r="O468" s="47">
        <f t="shared" si="451"/>
        <v>1</v>
      </c>
      <c r="P468" s="47">
        <f t="shared" si="451"/>
        <v>1</v>
      </c>
      <c r="Q468" s="47">
        <f t="shared" si="451"/>
        <v>1</v>
      </c>
    </row>
    <row r="469" spans="1:17">
      <c r="A469" s="605">
        <v>49</v>
      </c>
      <c r="B469" s="58" t="s">
        <v>32</v>
      </c>
      <c r="C469" s="58" t="str">
        <f t="shared" ref="C469:Q469" si="452">IF(C7=$W$65,"O",IF(C7=$X$65,"O",IF(C7=$Y$65,"O",IF(C7=$Z$65,"O",IF(C7=$AA$65,"O",IF(C7=$AB$65,"O",IF(C7=$AC$65,"O",IF(C7=$AD$65,"O",IF(C7=$AE$65,"O",IF(C7=$AF$65,"O",IF(C7=$AG$65,"O",IF(C7=$AH$65,"O","X"))))))))))))</f>
        <v>O</v>
      </c>
      <c r="D469" s="58" t="str">
        <f t="shared" si="452"/>
        <v>O</v>
      </c>
      <c r="E469" s="58" t="str">
        <f t="shared" si="452"/>
        <v>O</v>
      </c>
      <c r="F469" s="58" t="str">
        <f t="shared" si="452"/>
        <v>O</v>
      </c>
      <c r="G469" s="58" t="str">
        <f t="shared" si="452"/>
        <v>O</v>
      </c>
      <c r="H469" s="58" t="str">
        <f t="shared" si="452"/>
        <v>O</v>
      </c>
      <c r="I469" s="58" t="str">
        <f t="shared" si="452"/>
        <v>O</v>
      </c>
      <c r="J469" s="58" t="str">
        <f t="shared" si="452"/>
        <v>O</v>
      </c>
      <c r="K469" s="58" t="str">
        <f t="shared" si="452"/>
        <v>O</v>
      </c>
      <c r="L469" s="58" t="str">
        <f t="shared" si="452"/>
        <v>O</v>
      </c>
      <c r="M469" s="58" t="str">
        <f t="shared" si="452"/>
        <v>O</v>
      </c>
      <c r="N469" s="58" t="str">
        <f t="shared" si="452"/>
        <v>O</v>
      </c>
      <c r="O469" s="58" t="str">
        <f t="shared" si="452"/>
        <v>O</v>
      </c>
      <c r="P469" s="58" t="str">
        <f t="shared" si="452"/>
        <v>O</v>
      </c>
      <c r="Q469" s="58" t="str">
        <f t="shared" si="452"/>
        <v>O</v>
      </c>
    </row>
    <row r="470" spans="1:17">
      <c r="A470" s="606"/>
      <c r="B470" s="58" t="s">
        <v>33</v>
      </c>
      <c r="C470" s="58" t="str">
        <f t="shared" ref="C470:Q470" si="453">IF(C8=$W$65,"O",IF(C8=$X$65,"O",IF(C8=$Y$65,"O",IF(C8=$Z$65,"O",IF(C8=$AA$65,"O",IF(C8=$AB$65,"O",IF(C8=$AC$65,"O",IF(C8=$AD$65,"O",IF(C8=$AE$65,"O",IF(C8=$AF$65,"O",IF(C8=$AG$65,"O",IF(C8=$AH$65,"O","X"))))))))))))</f>
        <v>X</v>
      </c>
      <c r="D470" s="58" t="str">
        <f t="shared" si="453"/>
        <v>X</v>
      </c>
      <c r="E470" s="58" t="str">
        <f t="shared" si="453"/>
        <v>X</v>
      </c>
      <c r="F470" s="58" t="str">
        <f t="shared" si="453"/>
        <v>X</v>
      </c>
      <c r="G470" s="58" t="str">
        <f t="shared" si="453"/>
        <v>X</v>
      </c>
      <c r="H470" s="58" t="str">
        <f t="shared" si="453"/>
        <v>X</v>
      </c>
      <c r="I470" s="58" t="str">
        <f t="shared" si="453"/>
        <v>X</v>
      </c>
      <c r="J470" s="58" t="str">
        <f t="shared" si="453"/>
        <v>X</v>
      </c>
      <c r="K470" s="58" t="str">
        <f t="shared" si="453"/>
        <v>X</v>
      </c>
      <c r="L470" s="58" t="str">
        <f t="shared" si="453"/>
        <v>X</v>
      </c>
      <c r="M470" s="58" t="str">
        <f t="shared" si="453"/>
        <v>X</v>
      </c>
      <c r="N470" s="58" t="str">
        <f t="shared" si="453"/>
        <v>X</v>
      </c>
      <c r="O470" s="58" t="str">
        <f t="shared" si="453"/>
        <v>X</v>
      </c>
      <c r="P470" s="58" t="str">
        <f t="shared" si="453"/>
        <v>X</v>
      </c>
      <c r="Q470" s="58" t="str">
        <f t="shared" si="453"/>
        <v>X</v>
      </c>
    </row>
    <row r="471" spans="1:17">
      <c r="A471" s="606"/>
      <c r="B471" s="58" t="s">
        <v>34</v>
      </c>
      <c r="C471" s="58" t="str">
        <f t="shared" ref="C471:Q471" si="454">IF(C9=$W$65,"O",IF(C9=$X$65,"O",IF(C9=$Y$65,"O",IF(C9=$Z$65,"O",IF(C9=$AA$65,"O",IF(C9=$AB$65,"O",IF(C9=$AC$65,"O",IF(C9=$AD$65,"O",IF(C9=$AE$65,"O",IF(C9=$AF$65,"O",IF(C9=$AG$65,"O",IF(C9=$AH$65,"O","X"))))))))))))</f>
        <v>X</v>
      </c>
      <c r="D471" s="58" t="str">
        <f t="shared" si="454"/>
        <v>X</v>
      </c>
      <c r="E471" s="58" t="str">
        <f t="shared" si="454"/>
        <v>X</v>
      </c>
      <c r="F471" s="58" t="str">
        <f t="shared" si="454"/>
        <v>X</v>
      </c>
      <c r="G471" s="58" t="str">
        <f t="shared" si="454"/>
        <v>X</v>
      </c>
      <c r="H471" s="58" t="str">
        <f t="shared" si="454"/>
        <v>X</v>
      </c>
      <c r="I471" s="58" t="str">
        <f t="shared" si="454"/>
        <v>X</v>
      </c>
      <c r="J471" s="58" t="str">
        <f t="shared" si="454"/>
        <v>X</v>
      </c>
      <c r="K471" s="58" t="str">
        <f t="shared" si="454"/>
        <v>X</v>
      </c>
      <c r="L471" s="58" t="str">
        <f t="shared" si="454"/>
        <v>X</v>
      </c>
      <c r="M471" s="58" t="str">
        <f t="shared" si="454"/>
        <v>X</v>
      </c>
      <c r="N471" s="58" t="str">
        <f t="shared" si="454"/>
        <v>X</v>
      </c>
      <c r="O471" s="58" t="str">
        <f t="shared" si="454"/>
        <v>X</v>
      </c>
      <c r="P471" s="58" t="str">
        <f t="shared" si="454"/>
        <v>X</v>
      </c>
      <c r="Q471" s="58" t="str">
        <f t="shared" si="454"/>
        <v>X</v>
      </c>
    </row>
    <row r="472" spans="1:17">
      <c r="A472" s="606"/>
      <c r="B472" s="58" t="s">
        <v>35</v>
      </c>
      <c r="C472" s="58" t="str">
        <f t="shared" ref="C472:Q472" si="455">IF(C10=$W$65,"O",IF(C10=$X$65,"O",IF(C10=$Y$65,"O",IF(C10=$Z$65,"O",IF(C10=$AA$65,"O",IF(C10=$AB$65,"O",IF(C10=$AC$65,"O",IF(C10=$AD$65,"O",IF(C10=$AE$65,"O",IF(C10=$AF$65,"O",IF(C10=$AG$65,"O",IF(C10=$AH$65,"O","X"))))))))))))</f>
        <v>O</v>
      </c>
      <c r="D472" s="58" t="str">
        <f t="shared" si="455"/>
        <v>O</v>
      </c>
      <c r="E472" s="58" t="str">
        <f t="shared" si="455"/>
        <v>O</v>
      </c>
      <c r="F472" s="58" t="str">
        <f t="shared" si="455"/>
        <v>O</v>
      </c>
      <c r="G472" s="58" t="str">
        <f t="shared" si="455"/>
        <v>O</v>
      </c>
      <c r="H472" s="58" t="str">
        <f t="shared" si="455"/>
        <v>O</v>
      </c>
      <c r="I472" s="58" t="str">
        <f t="shared" si="455"/>
        <v>O</v>
      </c>
      <c r="J472" s="58" t="str">
        <f t="shared" si="455"/>
        <v>O</v>
      </c>
      <c r="K472" s="58" t="str">
        <f t="shared" si="455"/>
        <v>O</v>
      </c>
      <c r="L472" s="58" t="str">
        <f t="shared" si="455"/>
        <v>O</v>
      </c>
      <c r="M472" s="58" t="str">
        <f t="shared" si="455"/>
        <v>O</v>
      </c>
      <c r="N472" s="58" t="str">
        <f t="shared" si="455"/>
        <v>O</v>
      </c>
      <c r="O472" s="58" t="str">
        <f t="shared" si="455"/>
        <v>O</v>
      </c>
      <c r="P472" s="58" t="str">
        <f t="shared" si="455"/>
        <v>O</v>
      </c>
      <c r="Q472" s="58" t="str">
        <f t="shared" si="455"/>
        <v>O</v>
      </c>
    </row>
    <row r="473" spans="1:17">
      <c r="A473" s="606"/>
      <c r="B473" s="58" t="s">
        <v>36</v>
      </c>
      <c r="C473" s="58" t="str">
        <f t="shared" ref="C473:Q473" si="456">IF(C11=$W$65,"O",IF(C11=$X$65,"O",IF(C11=$Y$65,"O",IF(C11=$Z$65,"O",IF(C11=$AA$65,"O",IF(C11=$AB$65,"O",IF(C11=$AC$65,"O",IF(C11=$AD$65,"O",IF(C11=$AE$65,"O",IF(C11=$AF$65,"O",IF(C11=$AG$65,"O",IF(C11=$AH$65,"O","X"))))))))))))</f>
        <v>X</v>
      </c>
      <c r="D473" s="58" t="str">
        <f t="shared" si="456"/>
        <v>X</v>
      </c>
      <c r="E473" s="58" t="str">
        <f t="shared" si="456"/>
        <v>X</v>
      </c>
      <c r="F473" s="58" t="str">
        <f t="shared" si="456"/>
        <v>X</v>
      </c>
      <c r="G473" s="58" t="str">
        <f t="shared" si="456"/>
        <v>X</v>
      </c>
      <c r="H473" s="58" t="str">
        <f t="shared" si="456"/>
        <v>X</v>
      </c>
      <c r="I473" s="58" t="str">
        <f t="shared" si="456"/>
        <v>X</v>
      </c>
      <c r="J473" s="58" t="str">
        <f t="shared" si="456"/>
        <v>X</v>
      </c>
      <c r="K473" s="58" t="str">
        <f t="shared" si="456"/>
        <v>X</v>
      </c>
      <c r="L473" s="58" t="str">
        <f t="shared" si="456"/>
        <v>X</v>
      </c>
      <c r="M473" s="58" t="str">
        <f t="shared" si="456"/>
        <v>X</v>
      </c>
      <c r="N473" s="58" t="str">
        <f t="shared" si="456"/>
        <v>X</v>
      </c>
      <c r="O473" s="58" t="str">
        <f t="shared" si="456"/>
        <v>X</v>
      </c>
      <c r="P473" s="58" t="str">
        <f t="shared" si="456"/>
        <v>X</v>
      </c>
      <c r="Q473" s="58" t="str">
        <f t="shared" si="456"/>
        <v>X</v>
      </c>
    </row>
    <row r="474" spans="1:17">
      <c r="A474" s="606"/>
      <c r="B474" s="58" t="s">
        <v>21</v>
      </c>
      <c r="C474" s="58" t="str">
        <f t="shared" ref="C474:Q474" si="457">IF(C12=$W$65,"O",IF(C12=$X$65,"O",IF(C12=$Y$65,"O",IF(C12=$Z$65,"O",IF(C12=$AA$65,"O",IF(C12=$AB$65,"O",IF(C12=$AC$65,"O",IF(C12=$AD$65,"O",IF(C12=$AE$65,"O",IF(C12=$AF$65,"O",IF(C12=$AG$65,"O",IF(C12=$AH$65,"O","X"))))))))))))</f>
        <v>O</v>
      </c>
      <c r="D474" s="58" t="str">
        <f t="shared" si="457"/>
        <v>O</v>
      </c>
      <c r="E474" s="58" t="str">
        <f t="shared" si="457"/>
        <v>O</v>
      </c>
      <c r="F474" s="58" t="str">
        <f t="shared" si="457"/>
        <v>O</v>
      </c>
      <c r="G474" s="58" t="str">
        <f t="shared" si="457"/>
        <v>O</v>
      </c>
      <c r="H474" s="58" t="str">
        <f t="shared" si="457"/>
        <v>O</v>
      </c>
      <c r="I474" s="58" t="str">
        <f t="shared" si="457"/>
        <v>O</v>
      </c>
      <c r="J474" s="58" t="str">
        <f t="shared" si="457"/>
        <v>O</v>
      </c>
      <c r="K474" s="58" t="str">
        <f t="shared" si="457"/>
        <v>O</v>
      </c>
      <c r="L474" s="58" t="str">
        <f t="shared" si="457"/>
        <v>O</v>
      </c>
      <c r="M474" s="58" t="str">
        <f t="shared" si="457"/>
        <v>O</v>
      </c>
      <c r="N474" s="58" t="str">
        <f t="shared" si="457"/>
        <v>O</v>
      </c>
      <c r="O474" s="58" t="str">
        <f t="shared" si="457"/>
        <v>O</v>
      </c>
      <c r="P474" s="58" t="str">
        <f t="shared" si="457"/>
        <v>O</v>
      </c>
      <c r="Q474" s="58" t="str">
        <f t="shared" si="457"/>
        <v>O</v>
      </c>
    </row>
    <row r="475" spans="1:17">
      <c r="A475" s="607"/>
      <c r="B475" s="30" t="s">
        <v>46</v>
      </c>
      <c r="C475" s="47">
        <f>COUNTIF(C469:C474,"O")</f>
        <v>3</v>
      </c>
      <c r="D475" s="47">
        <f t="shared" ref="D475:Q475" si="458">COUNTIF(D469:D474,"O")</f>
        <v>3</v>
      </c>
      <c r="E475" s="47">
        <f t="shared" si="458"/>
        <v>3</v>
      </c>
      <c r="F475" s="47">
        <f t="shared" si="458"/>
        <v>3</v>
      </c>
      <c r="G475" s="47">
        <f t="shared" si="458"/>
        <v>3</v>
      </c>
      <c r="H475" s="47">
        <f t="shared" si="458"/>
        <v>3</v>
      </c>
      <c r="I475" s="47">
        <f t="shared" si="458"/>
        <v>3</v>
      </c>
      <c r="J475" s="47">
        <f t="shared" si="458"/>
        <v>3</v>
      </c>
      <c r="K475" s="47">
        <f t="shared" si="458"/>
        <v>3</v>
      </c>
      <c r="L475" s="47">
        <f t="shared" si="458"/>
        <v>3</v>
      </c>
      <c r="M475" s="47">
        <f t="shared" si="458"/>
        <v>3</v>
      </c>
      <c r="N475" s="47">
        <f t="shared" si="458"/>
        <v>3</v>
      </c>
      <c r="O475" s="47">
        <f t="shared" si="458"/>
        <v>3</v>
      </c>
      <c r="P475" s="47">
        <f t="shared" si="458"/>
        <v>3</v>
      </c>
      <c r="Q475" s="47">
        <f t="shared" si="458"/>
        <v>3</v>
      </c>
    </row>
    <row r="476" spans="1:17">
      <c r="A476" s="605">
        <v>50</v>
      </c>
      <c r="B476" s="58" t="s">
        <v>32</v>
      </c>
      <c r="C476" s="58" t="str">
        <f t="shared" ref="C476:Q476" si="459">IF(C7=$W$66,"O",IF(C7=$X$66,"O",IF(C7=$Y$66,"O",IF(C7=$Z$66,"O",IF(C7=$AA$66,"O",IF(C7=$AB$66,"O",IF(C7=$AC$66,"O",IF(C7=$AD$66,"O",IF(C7=$AE$66,"O",IF(C7=$AF$66,"O",IF(C7=$AG$66,"O",IF(C7=$AH$66,"O",IF(C7=$AI$66,"O","X")))))))))))))</f>
        <v>X</v>
      </c>
      <c r="D476" s="58" t="str">
        <f t="shared" si="459"/>
        <v>X</v>
      </c>
      <c r="E476" s="58" t="str">
        <f t="shared" si="459"/>
        <v>X</v>
      </c>
      <c r="F476" s="58" t="str">
        <f t="shared" si="459"/>
        <v>X</v>
      </c>
      <c r="G476" s="58" t="str">
        <f t="shared" si="459"/>
        <v>X</v>
      </c>
      <c r="H476" s="58" t="str">
        <f t="shared" si="459"/>
        <v>X</v>
      </c>
      <c r="I476" s="58" t="str">
        <f t="shared" si="459"/>
        <v>X</v>
      </c>
      <c r="J476" s="58" t="str">
        <f t="shared" si="459"/>
        <v>X</v>
      </c>
      <c r="K476" s="58" t="str">
        <f t="shared" si="459"/>
        <v>X</v>
      </c>
      <c r="L476" s="58" t="str">
        <f t="shared" si="459"/>
        <v>X</v>
      </c>
      <c r="M476" s="58" t="str">
        <f t="shared" si="459"/>
        <v>X</v>
      </c>
      <c r="N476" s="58" t="str">
        <f t="shared" si="459"/>
        <v>X</v>
      </c>
      <c r="O476" s="58" t="str">
        <f t="shared" si="459"/>
        <v>X</v>
      </c>
      <c r="P476" s="58" t="str">
        <f t="shared" si="459"/>
        <v>X</v>
      </c>
      <c r="Q476" s="58" t="str">
        <f t="shared" si="459"/>
        <v>X</v>
      </c>
    </row>
    <row r="477" spans="1:17">
      <c r="A477" s="606"/>
      <c r="B477" s="58" t="s">
        <v>33</v>
      </c>
      <c r="C477" s="58" t="str">
        <f t="shared" ref="C477:Q477" si="460">IF(C8=$W$66,"O",IF(C8=$X$66,"O",IF(C8=$Y$66,"O",IF(C8=$Z$66,"O",IF(C8=$AA$66,"O",IF(C8=$AB$66,"O",IF(C8=$AC$66,"O",IF(C8=$AD$66,"O",IF(C8=$AE$66,"O",IF(C8=$AF$66,"O",IF(C8=$AG$66,"O",IF(C8=$AH$66,"O",IF(C8=$AI$66,"O","X")))))))))))))</f>
        <v>O</v>
      </c>
      <c r="D477" s="58" t="str">
        <f t="shared" si="460"/>
        <v>O</v>
      </c>
      <c r="E477" s="58" t="str">
        <f t="shared" si="460"/>
        <v>O</v>
      </c>
      <c r="F477" s="58" t="str">
        <f t="shared" si="460"/>
        <v>O</v>
      </c>
      <c r="G477" s="58" t="str">
        <f t="shared" si="460"/>
        <v>O</v>
      </c>
      <c r="H477" s="58" t="str">
        <f t="shared" si="460"/>
        <v>O</v>
      </c>
      <c r="I477" s="58" t="str">
        <f t="shared" si="460"/>
        <v>O</v>
      </c>
      <c r="J477" s="58" t="str">
        <f t="shared" si="460"/>
        <v>O</v>
      </c>
      <c r="K477" s="58" t="str">
        <f t="shared" si="460"/>
        <v>O</v>
      </c>
      <c r="L477" s="58" t="str">
        <f t="shared" si="460"/>
        <v>O</v>
      </c>
      <c r="M477" s="58" t="str">
        <f t="shared" si="460"/>
        <v>O</v>
      </c>
      <c r="N477" s="58" t="str">
        <f t="shared" si="460"/>
        <v>O</v>
      </c>
      <c r="O477" s="58" t="str">
        <f t="shared" si="460"/>
        <v>O</v>
      </c>
      <c r="P477" s="58" t="str">
        <f t="shared" si="460"/>
        <v>O</v>
      </c>
      <c r="Q477" s="58" t="str">
        <f t="shared" si="460"/>
        <v>O</v>
      </c>
    </row>
    <row r="478" spans="1:17">
      <c r="A478" s="606"/>
      <c r="B478" s="58" t="s">
        <v>34</v>
      </c>
      <c r="C478" s="58" t="str">
        <f t="shared" ref="C478:Q478" si="461">IF(C9=$W$66,"O",IF(C9=$X$66,"O",IF(C9=$Y$66,"O",IF(C9=$Z$66,"O",IF(C9=$AA$66,"O",IF(C9=$AB$66,"O",IF(C9=$AC$66,"O",IF(C9=$AD$66,"O",IF(C9=$AE$66,"O",IF(C9=$AF$66,"O",IF(C9=$AG$66,"O",IF(C9=$AH$66,"O",IF(C9=$AI$66,"O","X")))))))))))))</f>
        <v>X</v>
      </c>
      <c r="D478" s="58" t="str">
        <f t="shared" si="461"/>
        <v>X</v>
      </c>
      <c r="E478" s="58" t="str">
        <f t="shared" si="461"/>
        <v>X</v>
      </c>
      <c r="F478" s="58" t="str">
        <f t="shared" si="461"/>
        <v>X</v>
      </c>
      <c r="G478" s="58" t="str">
        <f t="shared" si="461"/>
        <v>X</v>
      </c>
      <c r="H478" s="58" t="str">
        <f t="shared" si="461"/>
        <v>X</v>
      </c>
      <c r="I478" s="58" t="str">
        <f t="shared" si="461"/>
        <v>X</v>
      </c>
      <c r="J478" s="58" t="str">
        <f t="shared" si="461"/>
        <v>X</v>
      </c>
      <c r="K478" s="58" t="str">
        <f t="shared" si="461"/>
        <v>X</v>
      </c>
      <c r="L478" s="58" t="str">
        <f t="shared" si="461"/>
        <v>X</v>
      </c>
      <c r="M478" s="58" t="str">
        <f t="shared" si="461"/>
        <v>X</v>
      </c>
      <c r="N478" s="58" t="str">
        <f t="shared" si="461"/>
        <v>X</v>
      </c>
      <c r="O478" s="58" t="str">
        <f t="shared" si="461"/>
        <v>X</v>
      </c>
      <c r="P478" s="58" t="str">
        <f t="shared" si="461"/>
        <v>X</v>
      </c>
      <c r="Q478" s="58" t="str">
        <f t="shared" si="461"/>
        <v>X</v>
      </c>
    </row>
    <row r="479" spans="1:17">
      <c r="A479" s="606"/>
      <c r="B479" s="58" t="s">
        <v>35</v>
      </c>
      <c r="C479" s="58" t="str">
        <f t="shared" ref="C479:Q479" si="462">IF(C10=$W$66,"O",IF(C10=$X$66,"O",IF(C10=$Y$66,"O",IF(C10=$Z$66,"O",IF(C10=$AA$66,"O",IF(C10=$AB$66,"O",IF(C10=$AC$66,"O",IF(C10=$AD$66,"O",IF(C10=$AE$66,"O",IF(C10=$AF$66,"O",IF(C10=$AG$66,"O",IF(C10=$AH$66,"O",IF(C10=$AI$66,"O","X")))))))))))))</f>
        <v>X</v>
      </c>
      <c r="D479" s="58" t="str">
        <f t="shared" si="462"/>
        <v>X</v>
      </c>
      <c r="E479" s="58" t="str">
        <f t="shared" si="462"/>
        <v>X</v>
      </c>
      <c r="F479" s="58" t="str">
        <f t="shared" si="462"/>
        <v>X</v>
      </c>
      <c r="G479" s="58" t="str">
        <f t="shared" si="462"/>
        <v>X</v>
      </c>
      <c r="H479" s="58" t="str">
        <f t="shared" si="462"/>
        <v>X</v>
      </c>
      <c r="I479" s="58" t="str">
        <f t="shared" si="462"/>
        <v>X</v>
      </c>
      <c r="J479" s="58" t="str">
        <f t="shared" si="462"/>
        <v>X</v>
      </c>
      <c r="K479" s="58" t="str">
        <f t="shared" si="462"/>
        <v>X</v>
      </c>
      <c r="L479" s="58" t="str">
        <f t="shared" si="462"/>
        <v>X</v>
      </c>
      <c r="M479" s="58" t="str">
        <f t="shared" si="462"/>
        <v>X</v>
      </c>
      <c r="N479" s="58" t="str">
        <f t="shared" si="462"/>
        <v>X</v>
      </c>
      <c r="O479" s="58" t="str">
        <f t="shared" si="462"/>
        <v>X</v>
      </c>
      <c r="P479" s="58" t="str">
        <f t="shared" si="462"/>
        <v>X</v>
      </c>
      <c r="Q479" s="58" t="str">
        <f t="shared" si="462"/>
        <v>X</v>
      </c>
    </row>
    <row r="480" spans="1:17">
      <c r="A480" s="606"/>
      <c r="B480" s="58" t="s">
        <v>36</v>
      </c>
      <c r="C480" s="58" t="str">
        <f t="shared" ref="C480:Q480" si="463">IF(C11=$W$66,"O",IF(C11=$X$66,"O",IF(C11=$Y$66,"O",IF(C11=$Z$66,"O",IF(C11=$AA$66,"O",IF(C11=$AB$66,"O",IF(C11=$AC$66,"O",IF(C11=$AD$66,"O",IF(C11=$AE$66,"O",IF(C11=$AF$66,"O",IF(C11=$AG$66,"O",IF(C11=$AH$66,"O",IF(C11=$AI$66,"O","X")))))))))))))</f>
        <v>X</v>
      </c>
      <c r="D480" s="58" t="str">
        <f t="shared" si="463"/>
        <v>X</v>
      </c>
      <c r="E480" s="58" t="str">
        <f t="shared" si="463"/>
        <v>X</v>
      </c>
      <c r="F480" s="58" t="str">
        <f t="shared" si="463"/>
        <v>X</v>
      </c>
      <c r="G480" s="58" t="str">
        <f t="shared" si="463"/>
        <v>X</v>
      </c>
      <c r="H480" s="58" t="str">
        <f t="shared" si="463"/>
        <v>X</v>
      </c>
      <c r="I480" s="58" t="str">
        <f t="shared" si="463"/>
        <v>X</v>
      </c>
      <c r="J480" s="58" t="str">
        <f t="shared" si="463"/>
        <v>X</v>
      </c>
      <c r="K480" s="58" t="str">
        <f t="shared" si="463"/>
        <v>X</v>
      </c>
      <c r="L480" s="58" t="str">
        <f t="shared" si="463"/>
        <v>X</v>
      </c>
      <c r="M480" s="58" t="str">
        <f t="shared" si="463"/>
        <v>X</v>
      </c>
      <c r="N480" s="58" t="str">
        <f t="shared" si="463"/>
        <v>X</v>
      </c>
      <c r="O480" s="58" t="str">
        <f t="shared" si="463"/>
        <v>X</v>
      </c>
      <c r="P480" s="58" t="str">
        <f t="shared" si="463"/>
        <v>X</v>
      </c>
      <c r="Q480" s="58" t="str">
        <f t="shared" si="463"/>
        <v>X</v>
      </c>
    </row>
    <row r="481" spans="1:17">
      <c r="A481" s="606"/>
      <c r="B481" s="58" t="s">
        <v>21</v>
      </c>
      <c r="C481" s="58" t="str">
        <f t="shared" ref="C481:Q481" si="464">IF(C12=$W$66,"O",IF(C12=$X$66,"O",IF(C12=$Y$66,"O",IF(C12=$Z$66,"O",IF(C12=$AA$66,"O",IF(C12=$AB$66,"O",IF(C12=$AC$66,"O",IF(C12=$AD$66,"O",IF(C12=$AE$66,"O",IF(C12=$AF$66,"O",IF(C12=$AG$66,"O",IF(C12=$AH$66,"O",IF(C12=$AI$66,"O","X")))))))))))))</f>
        <v>X</v>
      </c>
      <c r="D481" s="58" t="str">
        <f t="shared" si="464"/>
        <v>X</v>
      </c>
      <c r="E481" s="58" t="str">
        <f t="shared" si="464"/>
        <v>X</v>
      </c>
      <c r="F481" s="58" t="str">
        <f t="shared" si="464"/>
        <v>X</v>
      </c>
      <c r="G481" s="58" t="str">
        <f t="shared" si="464"/>
        <v>X</v>
      </c>
      <c r="H481" s="58" t="str">
        <f t="shared" si="464"/>
        <v>X</v>
      </c>
      <c r="I481" s="58" t="str">
        <f t="shared" si="464"/>
        <v>X</v>
      </c>
      <c r="J481" s="58" t="str">
        <f t="shared" si="464"/>
        <v>X</v>
      </c>
      <c r="K481" s="58" t="str">
        <f t="shared" si="464"/>
        <v>X</v>
      </c>
      <c r="L481" s="58" t="str">
        <f t="shared" si="464"/>
        <v>X</v>
      </c>
      <c r="M481" s="58" t="str">
        <f t="shared" si="464"/>
        <v>X</v>
      </c>
      <c r="N481" s="58" t="str">
        <f t="shared" si="464"/>
        <v>X</v>
      </c>
      <c r="O481" s="58" t="str">
        <f t="shared" si="464"/>
        <v>X</v>
      </c>
      <c r="P481" s="58" t="str">
        <f t="shared" si="464"/>
        <v>X</v>
      </c>
      <c r="Q481" s="58" t="str">
        <f t="shared" si="464"/>
        <v>X</v>
      </c>
    </row>
    <row r="482" spans="1:17">
      <c r="A482" s="607"/>
      <c r="B482" s="30" t="s">
        <v>46</v>
      </c>
      <c r="C482" s="47">
        <f>COUNTIF(C476:C481,"O")</f>
        <v>1</v>
      </c>
      <c r="D482" s="47">
        <f t="shared" ref="D482:Q482" si="465">COUNTIF(D476:D481,"O")</f>
        <v>1</v>
      </c>
      <c r="E482" s="47">
        <f t="shared" si="465"/>
        <v>1</v>
      </c>
      <c r="F482" s="47">
        <f t="shared" si="465"/>
        <v>1</v>
      </c>
      <c r="G482" s="47">
        <f t="shared" si="465"/>
        <v>1</v>
      </c>
      <c r="H482" s="47">
        <f t="shared" si="465"/>
        <v>1</v>
      </c>
      <c r="I482" s="47">
        <f t="shared" si="465"/>
        <v>1</v>
      </c>
      <c r="J482" s="47">
        <f t="shared" si="465"/>
        <v>1</v>
      </c>
      <c r="K482" s="47">
        <f t="shared" si="465"/>
        <v>1</v>
      </c>
      <c r="L482" s="47">
        <f t="shared" si="465"/>
        <v>1</v>
      </c>
      <c r="M482" s="47">
        <f t="shared" si="465"/>
        <v>1</v>
      </c>
      <c r="N482" s="47">
        <f t="shared" si="465"/>
        <v>1</v>
      </c>
      <c r="O482" s="47">
        <f t="shared" si="465"/>
        <v>1</v>
      </c>
      <c r="P482" s="47">
        <f t="shared" si="465"/>
        <v>1</v>
      </c>
      <c r="Q482" s="47">
        <f t="shared" si="465"/>
        <v>1</v>
      </c>
    </row>
    <row r="483" spans="1:17">
      <c r="A483" s="605">
        <v>51</v>
      </c>
      <c r="B483" s="58" t="s">
        <v>32</v>
      </c>
      <c r="C483" s="58" t="str">
        <f t="shared" ref="C483:Q483" si="466">IF(C7=$W$67,"O",IF(C7=$X$67,"O",IF(C7=$Y$67,"O",IF(C7=$Z$67,"O",IF(C7=$AA$67,"O",IF(C7=$AB$67,"O",IF(C7=$AC$67,"O",IF(C7=$AD$67,"O",IF(C7=$AE$67,"O",IF(C7=$AF$67,"O",IF(C7=$AG$67,"O",IF(C7=$AH$67,"O",IF(C7=$AI$67,"O",IF(C7=$AJ$67,"O","X"))))))))))))))</f>
        <v>O</v>
      </c>
      <c r="D483" s="58" t="str">
        <f t="shared" si="466"/>
        <v>O</v>
      </c>
      <c r="E483" s="58" t="str">
        <f t="shared" si="466"/>
        <v>O</v>
      </c>
      <c r="F483" s="58" t="str">
        <f t="shared" si="466"/>
        <v>O</v>
      </c>
      <c r="G483" s="58" t="str">
        <f t="shared" si="466"/>
        <v>O</v>
      </c>
      <c r="H483" s="58" t="str">
        <f t="shared" si="466"/>
        <v>O</v>
      </c>
      <c r="I483" s="58" t="str">
        <f t="shared" si="466"/>
        <v>O</v>
      </c>
      <c r="J483" s="58" t="str">
        <f t="shared" si="466"/>
        <v>O</v>
      </c>
      <c r="K483" s="58" t="str">
        <f t="shared" si="466"/>
        <v>O</v>
      </c>
      <c r="L483" s="58" t="str">
        <f t="shared" si="466"/>
        <v>O</v>
      </c>
      <c r="M483" s="58" t="str">
        <f t="shared" si="466"/>
        <v>O</v>
      </c>
      <c r="N483" s="58" t="str">
        <f t="shared" si="466"/>
        <v>O</v>
      </c>
      <c r="O483" s="58" t="str">
        <f t="shared" si="466"/>
        <v>O</v>
      </c>
      <c r="P483" s="58" t="str">
        <f t="shared" si="466"/>
        <v>O</v>
      </c>
      <c r="Q483" s="58" t="str">
        <f t="shared" si="466"/>
        <v>O</v>
      </c>
    </row>
    <row r="484" spans="1:17">
      <c r="A484" s="606"/>
      <c r="B484" s="58" t="s">
        <v>33</v>
      </c>
      <c r="C484" s="58" t="str">
        <f t="shared" ref="C484:Q484" si="467">IF(C8=$W$67,"O",IF(C8=$X$67,"O",IF(C8=$Y$67,"O",IF(C8=$Z$67,"O",IF(C8=$AA$67,"O",IF(C8=$AB$67,"O",IF(C8=$AC$67,"O",IF(C8=$AD$67,"O",IF(C8=$AE$67,"O",IF(C8=$AF$67,"O",IF(C8=$AG$67,"O",IF(C8=$AH$67,"O",IF(C8=$AI$67,"O",IF(C8=$AJ$67,"O","X"))))))))))))))</f>
        <v>O</v>
      </c>
      <c r="D484" s="58" t="str">
        <f t="shared" si="467"/>
        <v>O</v>
      </c>
      <c r="E484" s="58" t="str">
        <f t="shared" si="467"/>
        <v>O</v>
      </c>
      <c r="F484" s="58" t="str">
        <f t="shared" si="467"/>
        <v>O</v>
      </c>
      <c r="G484" s="58" t="str">
        <f t="shared" si="467"/>
        <v>O</v>
      </c>
      <c r="H484" s="58" t="str">
        <f t="shared" si="467"/>
        <v>O</v>
      </c>
      <c r="I484" s="58" t="str">
        <f t="shared" si="467"/>
        <v>O</v>
      </c>
      <c r="J484" s="58" t="str">
        <f t="shared" si="467"/>
        <v>O</v>
      </c>
      <c r="K484" s="58" t="str">
        <f t="shared" si="467"/>
        <v>O</v>
      </c>
      <c r="L484" s="58" t="str">
        <f t="shared" si="467"/>
        <v>O</v>
      </c>
      <c r="M484" s="58" t="str">
        <f t="shared" si="467"/>
        <v>O</v>
      </c>
      <c r="N484" s="58" t="str">
        <f t="shared" si="467"/>
        <v>O</v>
      </c>
      <c r="O484" s="58" t="str">
        <f t="shared" si="467"/>
        <v>O</v>
      </c>
      <c r="P484" s="58" t="str">
        <f t="shared" si="467"/>
        <v>O</v>
      </c>
      <c r="Q484" s="58" t="str">
        <f t="shared" si="467"/>
        <v>O</v>
      </c>
    </row>
    <row r="485" spans="1:17">
      <c r="A485" s="606"/>
      <c r="B485" s="58" t="s">
        <v>34</v>
      </c>
      <c r="C485" s="58" t="str">
        <f t="shared" ref="C485:Q485" si="468">IF(C9=$W$67,"O",IF(C9=$X$67,"O",IF(C9=$Y$67,"O",IF(C9=$Z$67,"O",IF(C9=$AA$67,"O",IF(C9=$AB$67,"O",IF(C9=$AC$67,"O",IF(C9=$AD$67,"O",IF(C9=$AE$67,"O",IF(C9=$AF$67,"O",IF(C9=$AG$67,"O",IF(C9=$AH$67,"O",IF(C9=$AI$67,"O",IF(C9=$AJ$67,"O","X"))))))))))))))</f>
        <v>X</v>
      </c>
      <c r="D485" s="58" t="str">
        <f t="shared" si="468"/>
        <v>X</v>
      </c>
      <c r="E485" s="58" t="str">
        <f t="shared" si="468"/>
        <v>X</v>
      </c>
      <c r="F485" s="58" t="str">
        <f t="shared" si="468"/>
        <v>X</v>
      </c>
      <c r="G485" s="58" t="str">
        <f t="shared" si="468"/>
        <v>X</v>
      </c>
      <c r="H485" s="58" t="str">
        <f t="shared" si="468"/>
        <v>X</v>
      </c>
      <c r="I485" s="58" t="str">
        <f t="shared" si="468"/>
        <v>X</v>
      </c>
      <c r="J485" s="58" t="str">
        <f t="shared" si="468"/>
        <v>X</v>
      </c>
      <c r="K485" s="58" t="str">
        <f t="shared" si="468"/>
        <v>X</v>
      </c>
      <c r="L485" s="58" t="str">
        <f t="shared" si="468"/>
        <v>X</v>
      </c>
      <c r="M485" s="58" t="str">
        <f t="shared" si="468"/>
        <v>X</v>
      </c>
      <c r="N485" s="58" t="str">
        <f t="shared" si="468"/>
        <v>X</v>
      </c>
      <c r="O485" s="58" t="str">
        <f t="shared" si="468"/>
        <v>X</v>
      </c>
      <c r="P485" s="58" t="str">
        <f t="shared" si="468"/>
        <v>X</v>
      </c>
      <c r="Q485" s="58" t="str">
        <f t="shared" si="468"/>
        <v>X</v>
      </c>
    </row>
    <row r="486" spans="1:17">
      <c r="A486" s="606"/>
      <c r="B486" s="58" t="s">
        <v>35</v>
      </c>
      <c r="C486" s="58" t="str">
        <f t="shared" ref="C486:Q486" si="469">IF(C10=$W$67,"O",IF(C10=$X$67,"O",IF(C10=$Y$67,"O",IF(C10=$Z$67,"O",IF(C10=$AA$67,"O",IF(C10=$AB$67,"O",IF(C10=$AC$67,"O",IF(C10=$AD$67,"O",IF(C10=$AE$67,"O",IF(C10=$AF$67,"O",IF(C10=$AG$67,"O",IF(C10=$AH$67,"O",IF(C10=$AI$67,"O",IF(C10=$AJ$67,"O","X"))))))))))))))</f>
        <v>X</v>
      </c>
      <c r="D486" s="58" t="str">
        <f t="shared" si="469"/>
        <v>X</v>
      </c>
      <c r="E486" s="58" t="str">
        <f t="shared" si="469"/>
        <v>X</v>
      </c>
      <c r="F486" s="58" t="str">
        <f t="shared" si="469"/>
        <v>X</v>
      </c>
      <c r="G486" s="58" t="str">
        <f t="shared" si="469"/>
        <v>X</v>
      </c>
      <c r="H486" s="58" t="str">
        <f t="shared" si="469"/>
        <v>X</v>
      </c>
      <c r="I486" s="58" t="str">
        <f t="shared" si="469"/>
        <v>X</v>
      </c>
      <c r="J486" s="58" t="str">
        <f t="shared" si="469"/>
        <v>X</v>
      </c>
      <c r="K486" s="58" t="str">
        <f t="shared" si="469"/>
        <v>X</v>
      </c>
      <c r="L486" s="58" t="str">
        <f t="shared" si="469"/>
        <v>X</v>
      </c>
      <c r="M486" s="58" t="str">
        <f t="shared" si="469"/>
        <v>X</v>
      </c>
      <c r="N486" s="58" t="str">
        <f t="shared" si="469"/>
        <v>X</v>
      </c>
      <c r="O486" s="58" t="str">
        <f t="shared" si="469"/>
        <v>X</v>
      </c>
      <c r="P486" s="58" t="str">
        <f t="shared" si="469"/>
        <v>X</v>
      </c>
      <c r="Q486" s="58" t="str">
        <f t="shared" si="469"/>
        <v>X</v>
      </c>
    </row>
    <row r="487" spans="1:17">
      <c r="A487" s="606"/>
      <c r="B487" s="58" t="s">
        <v>36</v>
      </c>
      <c r="C487" s="58" t="str">
        <f t="shared" ref="C487:Q487" si="470">IF(C11=$W$67,"O",IF(C11=$X$67,"O",IF(C11=$Y$67,"O",IF(C11=$Z$67,"O",IF(C11=$AA$67,"O",IF(C11=$AB$67,"O",IF(C11=$AC$67,"O",IF(C11=$AD$67,"O",IF(C11=$AE$67,"O",IF(C11=$AF$67,"O",IF(C11=$AG$67,"O",IF(C11=$AH$67,"O",IF(C11=$AI$67,"O",IF(C11=$AJ$67,"O","X"))))))))))))))</f>
        <v>O</v>
      </c>
      <c r="D487" s="58" t="str">
        <f t="shared" si="470"/>
        <v>O</v>
      </c>
      <c r="E487" s="58" t="str">
        <f t="shared" si="470"/>
        <v>O</v>
      </c>
      <c r="F487" s="58" t="str">
        <f t="shared" si="470"/>
        <v>O</v>
      </c>
      <c r="G487" s="58" t="str">
        <f t="shared" si="470"/>
        <v>O</v>
      </c>
      <c r="H487" s="58" t="str">
        <f t="shared" si="470"/>
        <v>O</v>
      </c>
      <c r="I487" s="58" t="str">
        <f t="shared" si="470"/>
        <v>O</v>
      </c>
      <c r="J487" s="58" t="str">
        <f t="shared" si="470"/>
        <v>O</v>
      </c>
      <c r="K487" s="58" t="str">
        <f t="shared" si="470"/>
        <v>O</v>
      </c>
      <c r="L487" s="58" t="str">
        <f t="shared" si="470"/>
        <v>O</v>
      </c>
      <c r="M487" s="58" t="str">
        <f t="shared" si="470"/>
        <v>O</v>
      </c>
      <c r="N487" s="58" t="str">
        <f t="shared" si="470"/>
        <v>O</v>
      </c>
      <c r="O487" s="58" t="str">
        <f t="shared" si="470"/>
        <v>O</v>
      </c>
      <c r="P487" s="58" t="str">
        <f t="shared" si="470"/>
        <v>O</v>
      </c>
      <c r="Q487" s="58" t="str">
        <f t="shared" si="470"/>
        <v>O</v>
      </c>
    </row>
    <row r="488" spans="1:17">
      <c r="A488" s="606"/>
      <c r="B488" s="58" t="s">
        <v>21</v>
      </c>
      <c r="C488" s="58" t="str">
        <f t="shared" ref="C488:Q488" si="471">IF(C12=$W$67,"O",IF(C12=$X$67,"O",IF(C12=$Y$67,"O",IF(C12=$Z$67,"O",IF(C12=$AA$67,"O",IF(C12=$AB$67,"O",IF(C12=$AC$67,"O",IF(C12=$AD$67,"O",IF(C12=$AE$67,"O",IF(C12=$AF$67,"O",IF(C12=$AG$67,"O",IF(C12=$AH$67,"O",IF(C12=$AI$67,"O",IF(C12=$AJ$67,"O","X"))))))))))))))</f>
        <v>X</v>
      </c>
      <c r="D488" s="58" t="str">
        <f t="shared" si="471"/>
        <v>X</v>
      </c>
      <c r="E488" s="58" t="str">
        <f t="shared" si="471"/>
        <v>X</v>
      </c>
      <c r="F488" s="58" t="str">
        <f t="shared" si="471"/>
        <v>X</v>
      </c>
      <c r="G488" s="58" t="str">
        <f t="shared" si="471"/>
        <v>X</v>
      </c>
      <c r="H488" s="58" t="str">
        <f t="shared" si="471"/>
        <v>X</v>
      </c>
      <c r="I488" s="58" t="str">
        <f t="shared" si="471"/>
        <v>X</v>
      </c>
      <c r="J488" s="58" t="str">
        <f t="shared" si="471"/>
        <v>X</v>
      </c>
      <c r="K488" s="58" t="str">
        <f t="shared" si="471"/>
        <v>X</v>
      </c>
      <c r="L488" s="58" t="str">
        <f t="shared" si="471"/>
        <v>X</v>
      </c>
      <c r="M488" s="58" t="str">
        <f t="shared" si="471"/>
        <v>X</v>
      </c>
      <c r="N488" s="58" t="str">
        <f t="shared" si="471"/>
        <v>X</v>
      </c>
      <c r="O488" s="58" t="str">
        <f t="shared" si="471"/>
        <v>X</v>
      </c>
      <c r="P488" s="58" t="str">
        <f t="shared" si="471"/>
        <v>X</v>
      </c>
      <c r="Q488" s="58" t="str">
        <f t="shared" si="471"/>
        <v>X</v>
      </c>
    </row>
    <row r="489" spans="1:17">
      <c r="A489" s="607"/>
      <c r="B489" s="30" t="s">
        <v>46</v>
      </c>
      <c r="C489" s="47">
        <f>COUNTIF(C483:C488,"O")</f>
        <v>3</v>
      </c>
      <c r="D489" s="47">
        <f t="shared" ref="D489:Q489" si="472">COUNTIF(D483:D488,"O")</f>
        <v>3</v>
      </c>
      <c r="E489" s="47">
        <f t="shared" si="472"/>
        <v>3</v>
      </c>
      <c r="F489" s="47">
        <f t="shared" si="472"/>
        <v>3</v>
      </c>
      <c r="G489" s="47">
        <f t="shared" si="472"/>
        <v>3</v>
      </c>
      <c r="H489" s="47">
        <f t="shared" si="472"/>
        <v>3</v>
      </c>
      <c r="I489" s="47">
        <f t="shared" si="472"/>
        <v>3</v>
      </c>
      <c r="J489" s="47">
        <f t="shared" si="472"/>
        <v>3</v>
      </c>
      <c r="K489" s="47">
        <f t="shared" si="472"/>
        <v>3</v>
      </c>
      <c r="L489" s="47">
        <f t="shared" si="472"/>
        <v>3</v>
      </c>
      <c r="M489" s="47">
        <f t="shared" si="472"/>
        <v>3</v>
      </c>
      <c r="N489" s="47">
        <f t="shared" si="472"/>
        <v>3</v>
      </c>
      <c r="O489" s="47">
        <f t="shared" si="472"/>
        <v>3</v>
      </c>
      <c r="P489" s="47">
        <f t="shared" si="472"/>
        <v>3</v>
      </c>
      <c r="Q489" s="47">
        <f t="shared" si="472"/>
        <v>3</v>
      </c>
    </row>
    <row r="490" spans="1:17">
      <c r="A490" s="605">
        <v>52</v>
      </c>
      <c r="B490" s="58" t="s">
        <v>32</v>
      </c>
      <c r="C490" s="58" t="str">
        <f t="shared" ref="C490:Q490" si="473">IF(C7=$W$68,"O",IF(C7=$X$68,"O",IF(C7=$Y$68,"O",IF(C7=$Z$68,"O",IF(C7=$AA$68,"O",IF(C7=$AB$68,"O",IF(C7=$AC$68,"O",IF(C7=$AD$68,"O","X"))))))))</f>
        <v>X</v>
      </c>
      <c r="D490" s="58" t="str">
        <f t="shared" si="473"/>
        <v>X</v>
      </c>
      <c r="E490" s="58" t="str">
        <f t="shared" si="473"/>
        <v>X</v>
      </c>
      <c r="F490" s="58" t="str">
        <f t="shared" si="473"/>
        <v>X</v>
      </c>
      <c r="G490" s="58" t="str">
        <f t="shared" si="473"/>
        <v>X</v>
      </c>
      <c r="H490" s="58" t="str">
        <f t="shared" si="473"/>
        <v>X</v>
      </c>
      <c r="I490" s="58" t="str">
        <f t="shared" si="473"/>
        <v>X</v>
      </c>
      <c r="J490" s="58" t="str">
        <f t="shared" si="473"/>
        <v>X</v>
      </c>
      <c r="K490" s="58" t="str">
        <f t="shared" si="473"/>
        <v>X</v>
      </c>
      <c r="L490" s="58" t="str">
        <f t="shared" si="473"/>
        <v>X</v>
      </c>
      <c r="M490" s="58" t="str">
        <f t="shared" si="473"/>
        <v>X</v>
      </c>
      <c r="N490" s="58" t="str">
        <f t="shared" si="473"/>
        <v>X</v>
      </c>
      <c r="O490" s="58" t="str">
        <f t="shared" si="473"/>
        <v>X</v>
      </c>
      <c r="P490" s="58" t="str">
        <f t="shared" si="473"/>
        <v>X</v>
      </c>
      <c r="Q490" s="58" t="str">
        <f t="shared" si="473"/>
        <v>X</v>
      </c>
    </row>
    <row r="491" spans="1:17">
      <c r="A491" s="606"/>
      <c r="B491" s="58" t="s">
        <v>33</v>
      </c>
      <c r="C491" s="58" t="str">
        <f t="shared" ref="C491:Q491" si="474">IF(C8=$W$68,"O",IF(C8=$X$68,"O",IF(C8=$Y$68,"O",IF(C8=$Z$68,"O",IF(C8=$AA$68,"O",IF(C8=$AB$68,"O",IF(C8=$AC$68,"O",IF(C8=$AD$68,"O","X"))))))))</f>
        <v>X</v>
      </c>
      <c r="D491" s="58" t="str">
        <f t="shared" si="474"/>
        <v>X</v>
      </c>
      <c r="E491" s="58" t="str">
        <f t="shared" si="474"/>
        <v>X</v>
      </c>
      <c r="F491" s="58" t="str">
        <f t="shared" si="474"/>
        <v>X</v>
      </c>
      <c r="G491" s="58" t="str">
        <f t="shared" si="474"/>
        <v>X</v>
      </c>
      <c r="H491" s="58" t="str">
        <f t="shared" si="474"/>
        <v>X</v>
      </c>
      <c r="I491" s="58" t="str">
        <f t="shared" si="474"/>
        <v>X</v>
      </c>
      <c r="J491" s="58" t="str">
        <f t="shared" si="474"/>
        <v>X</v>
      </c>
      <c r="K491" s="58" t="str">
        <f t="shared" si="474"/>
        <v>X</v>
      </c>
      <c r="L491" s="58" t="str">
        <f t="shared" si="474"/>
        <v>X</v>
      </c>
      <c r="M491" s="58" t="str">
        <f t="shared" si="474"/>
        <v>X</v>
      </c>
      <c r="N491" s="58" t="str">
        <f t="shared" si="474"/>
        <v>X</v>
      </c>
      <c r="O491" s="58" t="str">
        <f t="shared" si="474"/>
        <v>X</v>
      </c>
      <c r="P491" s="58" t="str">
        <f t="shared" si="474"/>
        <v>X</v>
      </c>
      <c r="Q491" s="58" t="str">
        <f t="shared" si="474"/>
        <v>X</v>
      </c>
    </row>
    <row r="492" spans="1:17">
      <c r="A492" s="606"/>
      <c r="B492" s="58" t="s">
        <v>34</v>
      </c>
      <c r="C492" s="58" t="str">
        <f t="shared" ref="C492:Q492" si="475">IF(C9=$W$68,"O",IF(C9=$X$68,"O",IF(C9=$Y$68,"O",IF(C9=$Z$68,"O",IF(C9=$AA$68,"O",IF(C9=$AB$68,"O",IF(C9=$AC$68,"O",IF(C9=$AD$68,"O","X"))))))))</f>
        <v>X</v>
      </c>
      <c r="D492" s="58" t="str">
        <f t="shared" si="475"/>
        <v>X</v>
      </c>
      <c r="E492" s="58" t="str">
        <f t="shared" si="475"/>
        <v>X</v>
      </c>
      <c r="F492" s="58" t="str">
        <f t="shared" si="475"/>
        <v>X</v>
      </c>
      <c r="G492" s="58" t="str">
        <f t="shared" si="475"/>
        <v>X</v>
      </c>
      <c r="H492" s="58" t="str">
        <f t="shared" si="475"/>
        <v>X</v>
      </c>
      <c r="I492" s="58" t="str">
        <f t="shared" si="475"/>
        <v>X</v>
      </c>
      <c r="J492" s="58" t="str">
        <f t="shared" si="475"/>
        <v>X</v>
      </c>
      <c r="K492" s="58" t="str">
        <f t="shared" si="475"/>
        <v>X</v>
      </c>
      <c r="L492" s="58" t="str">
        <f t="shared" si="475"/>
        <v>X</v>
      </c>
      <c r="M492" s="58" t="str">
        <f t="shared" si="475"/>
        <v>X</v>
      </c>
      <c r="N492" s="58" t="str">
        <f t="shared" si="475"/>
        <v>X</v>
      </c>
      <c r="O492" s="58" t="str">
        <f t="shared" si="475"/>
        <v>X</v>
      </c>
      <c r="P492" s="58" t="str">
        <f t="shared" si="475"/>
        <v>X</v>
      </c>
      <c r="Q492" s="58" t="str">
        <f t="shared" si="475"/>
        <v>X</v>
      </c>
    </row>
    <row r="493" spans="1:17">
      <c r="A493" s="606"/>
      <c r="B493" s="58" t="s">
        <v>35</v>
      </c>
      <c r="C493" s="58" t="str">
        <f t="shared" ref="C493:Q493" si="476">IF(C10=$W$68,"O",IF(C10=$X$68,"O",IF(C10=$Y$68,"O",IF(C10=$Z$68,"O",IF(C10=$AA$68,"O",IF(C10=$AB$68,"O",IF(C10=$AC$68,"O",IF(C10=$AD$68,"O","X"))))))))</f>
        <v>X</v>
      </c>
      <c r="D493" s="58" t="str">
        <f t="shared" si="476"/>
        <v>X</v>
      </c>
      <c r="E493" s="58" t="str">
        <f t="shared" si="476"/>
        <v>X</v>
      </c>
      <c r="F493" s="58" t="str">
        <f t="shared" si="476"/>
        <v>X</v>
      </c>
      <c r="G493" s="58" t="str">
        <f t="shared" si="476"/>
        <v>X</v>
      </c>
      <c r="H493" s="58" t="str">
        <f t="shared" si="476"/>
        <v>X</v>
      </c>
      <c r="I493" s="58" t="str">
        <f t="shared" si="476"/>
        <v>X</v>
      </c>
      <c r="J493" s="58" t="str">
        <f t="shared" si="476"/>
        <v>X</v>
      </c>
      <c r="K493" s="58" t="str">
        <f t="shared" si="476"/>
        <v>X</v>
      </c>
      <c r="L493" s="58" t="str">
        <f t="shared" si="476"/>
        <v>X</v>
      </c>
      <c r="M493" s="58" t="str">
        <f t="shared" si="476"/>
        <v>X</v>
      </c>
      <c r="N493" s="58" t="str">
        <f t="shared" si="476"/>
        <v>X</v>
      </c>
      <c r="O493" s="58" t="str">
        <f t="shared" si="476"/>
        <v>X</v>
      </c>
      <c r="P493" s="58" t="str">
        <f t="shared" si="476"/>
        <v>X</v>
      </c>
      <c r="Q493" s="58" t="str">
        <f t="shared" si="476"/>
        <v>X</v>
      </c>
    </row>
    <row r="494" spans="1:17">
      <c r="A494" s="606"/>
      <c r="B494" s="58" t="s">
        <v>36</v>
      </c>
      <c r="C494" s="58" t="str">
        <f t="shared" ref="C494:Q494" si="477">IF(C11=$W$68,"O",IF(C11=$X$68,"O",IF(C11=$Y$68,"O",IF(C11=$Z$68,"O",IF(C11=$AA$68,"O",IF(C11=$AB$68,"O",IF(C11=$AC$68,"O",IF(C11=$AD$68,"O","X"))))))))</f>
        <v>X</v>
      </c>
      <c r="D494" s="58" t="str">
        <f t="shared" si="477"/>
        <v>X</v>
      </c>
      <c r="E494" s="58" t="str">
        <f t="shared" si="477"/>
        <v>X</v>
      </c>
      <c r="F494" s="58" t="str">
        <f t="shared" si="477"/>
        <v>X</v>
      </c>
      <c r="G494" s="58" t="str">
        <f t="shared" si="477"/>
        <v>X</v>
      </c>
      <c r="H494" s="58" t="str">
        <f t="shared" si="477"/>
        <v>X</v>
      </c>
      <c r="I494" s="58" t="str">
        <f t="shared" si="477"/>
        <v>X</v>
      </c>
      <c r="J494" s="58" t="str">
        <f t="shared" si="477"/>
        <v>X</v>
      </c>
      <c r="K494" s="58" t="str">
        <f t="shared" si="477"/>
        <v>X</v>
      </c>
      <c r="L494" s="58" t="str">
        <f t="shared" si="477"/>
        <v>X</v>
      </c>
      <c r="M494" s="58" t="str">
        <f t="shared" si="477"/>
        <v>X</v>
      </c>
      <c r="N494" s="58" t="str">
        <f t="shared" si="477"/>
        <v>X</v>
      </c>
      <c r="O494" s="58" t="str">
        <f t="shared" si="477"/>
        <v>X</v>
      </c>
      <c r="P494" s="58" t="str">
        <f t="shared" si="477"/>
        <v>X</v>
      </c>
      <c r="Q494" s="58" t="str">
        <f t="shared" si="477"/>
        <v>X</v>
      </c>
    </row>
    <row r="495" spans="1:17">
      <c r="A495" s="606"/>
      <c r="B495" s="58" t="s">
        <v>21</v>
      </c>
      <c r="C495" s="58" t="str">
        <f t="shared" ref="C495:Q495" si="478">IF(C12=$W$68,"O",IF(C12=$X$68,"O",IF(C12=$Y$68,"O",IF(C12=$Z$68,"O",IF(C12=$AA$68,"O",IF(C12=$AB$68,"O",IF(C12=$AC$68,"O",IF(C12=$AD$68,"O","X"))))))))</f>
        <v>O</v>
      </c>
      <c r="D495" s="58" t="str">
        <f t="shared" si="478"/>
        <v>O</v>
      </c>
      <c r="E495" s="58" t="str">
        <f t="shared" si="478"/>
        <v>O</v>
      </c>
      <c r="F495" s="58" t="str">
        <f t="shared" si="478"/>
        <v>O</v>
      </c>
      <c r="G495" s="58" t="str">
        <f t="shared" si="478"/>
        <v>O</v>
      </c>
      <c r="H495" s="58" t="str">
        <f t="shared" si="478"/>
        <v>O</v>
      </c>
      <c r="I495" s="58" t="str">
        <f t="shared" si="478"/>
        <v>O</v>
      </c>
      <c r="J495" s="58" t="str">
        <f t="shared" si="478"/>
        <v>O</v>
      </c>
      <c r="K495" s="58" t="str">
        <f t="shared" si="478"/>
        <v>O</v>
      </c>
      <c r="L495" s="58" t="str">
        <f t="shared" si="478"/>
        <v>O</v>
      </c>
      <c r="M495" s="58" t="str">
        <f t="shared" si="478"/>
        <v>O</v>
      </c>
      <c r="N495" s="58" t="str">
        <f t="shared" si="478"/>
        <v>O</v>
      </c>
      <c r="O495" s="58" t="str">
        <f t="shared" si="478"/>
        <v>O</v>
      </c>
      <c r="P495" s="58" t="str">
        <f t="shared" si="478"/>
        <v>O</v>
      </c>
      <c r="Q495" s="58" t="str">
        <f t="shared" si="478"/>
        <v>O</v>
      </c>
    </row>
    <row r="496" spans="1:17">
      <c r="A496" s="607"/>
      <c r="B496" s="30" t="s">
        <v>46</v>
      </c>
      <c r="C496" s="47">
        <f>COUNTIF(C490:C495,"O")</f>
        <v>1</v>
      </c>
      <c r="D496" s="47">
        <f t="shared" ref="D496:Q496" si="479">COUNTIF(D490:D495,"O")</f>
        <v>1</v>
      </c>
      <c r="E496" s="47">
        <f t="shared" si="479"/>
        <v>1</v>
      </c>
      <c r="F496" s="47">
        <f t="shared" si="479"/>
        <v>1</v>
      </c>
      <c r="G496" s="47">
        <f t="shared" si="479"/>
        <v>1</v>
      </c>
      <c r="H496" s="47">
        <f t="shared" si="479"/>
        <v>1</v>
      </c>
      <c r="I496" s="47">
        <f t="shared" si="479"/>
        <v>1</v>
      </c>
      <c r="J496" s="47">
        <f t="shared" si="479"/>
        <v>1</v>
      </c>
      <c r="K496" s="47">
        <f t="shared" si="479"/>
        <v>1</v>
      </c>
      <c r="L496" s="47">
        <f t="shared" si="479"/>
        <v>1</v>
      </c>
      <c r="M496" s="47">
        <f t="shared" si="479"/>
        <v>1</v>
      </c>
      <c r="N496" s="47">
        <f t="shared" si="479"/>
        <v>1</v>
      </c>
      <c r="O496" s="47">
        <f t="shared" si="479"/>
        <v>1</v>
      </c>
      <c r="P496" s="47">
        <f t="shared" si="479"/>
        <v>1</v>
      </c>
      <c r="Q496" s="47">
        <f t="shared" si="479"/>
        <v>1</v>
      </c>
    </row>
    <row r="497" spans="1:17">
      <c r="A497" s="605">
        <v>53</v>
      </c>
      <c r="B497" s="58" t="s">
        <v>32</v>
      </c>
      <c r="C497" s="58" t="str">
        <f t="shared" ref="C497:Q497" si="480">IF(C7=$W$69,"O",IF(C7=$X$69,"O",IF(C7=$Y$69,"O",IF(C7=$Z$69,"O",IF(C7=$AA$69,"O",IF(C7=$AB$69,"O",IF(C7=$AC$69,"O",IF(C7=$AD$69,"O",IF(C7=$AE$69,"O",IF(C7=$AF$69,"O","X"))))))))))</f>
        <v>X</v>
      </c>
      <c r="D497" s="58" t="str">
        <f t="shared" si="480"/>
        <v>X</v>
      </c>
      <c r="E497" s="58" t="str">
        <f t="shared" si="480"/>
        <v>X</v>
      </c>
      <c r="F497" s="58" t="str">
        <f t="shared" si="480"/>
        <v>X</v>
      </c>
      <c r="G497" s="58" t="str">
        <f t="shared" si="480"/>
        <v>X</v>
      </c>
      <c r="H497" s="58" t="str">
        <f t="shared" si="480"/>
        <v>X</v>
      </c>
      <c r="I497" s="58" t="str">
        <f t="shared" si="480"/>
        <v>X</v>
      </c>
      <c r="J497" s="58" t="str">
        <f t="shared" si="480"/>
        <v>X</v>
      </c>
      <c r="K497" s="58" t="str">
        <f t="shared" si="480"/>
        <v>X</v>
      </c>
      <c r="L497" s="58" t="str">
        <f t="shared" si="480"/>
        <v>X</v>
      </c>
      <c r="M497" s="58" t="str">
        <f t="shared" si="480"/>
        <v>X</v>
      </c>
      <c r="N497" s="58" t="str">
        <f t="shared" si="480"/>
        <v>X</v>
      </c>
      <c r="O497" s="58" t="str">
        <f t="shared" si="480"/>
        <v>X</v>
      </c>
      <c r="P497" s="58" t="str">
        <f t="shared" si="480"/>
        <v>X</v>
      </c>
      <c r="Q497" s="58" t="str">
        <f t="shared" si="480"/>
        <v>X</v>
      </c>
    </row>
    <row r="498" spans="1:17">
      <c r="A498" s="606"/>
      <c r="B498" s="58" t="s">
        <v>33</v>
      </c>
      <c r="C498" s="58" t="str">
        <f t="shared" ref="C498:Q498" si="481">IF(C8=$W$69,"O",IF(C8=$X$69,"O",IF(C8=$Y$69,"O",IF(C8=$Z$69,"O",IF(C8=$AA$69,"O",IF(C8=$AB$69,"O",IF(C8=$AC$69,"O",IF(C8=$AD$69,"O",IF(C8=$AE$69,"O",IF(C8=$AF$69,"O","X"))))))))))</f>
        <v>X</v>
      </c>
      <c r="D498" s="58" t="str">
        <f t="shared" si="481"/>
        <v>X</v>
      </c>
      <c r="E498" s="58" t="str">
        <f t="shared" si="481"/>
        <v>X</v>
      </c>
      <c r="F498" s="58" t="str">
        <f t="shared" si="481"/>
        <v>X</v>
      </c>
      <c r="G498" s="58" t="str">
        <f t="shared" si="481"/>
        <v>X</v>
      </c>
      <c r="H498" s="58" t="str">
        <f t="shared" si="481"/>
        <v>X</v>
      </c>
      <c r="I498" s="58" t="str">
        <f t="shared" si="481"/>
        <v>X</v>
      </c>
      <c r="J498" s="58" t="str">
        <f t="shared" si="481"/>
        <v>X</v>
      </c>
      <c r="K498" s="58" t="str">
        <f t="shared" si="481"/>
        <v>X</v>
      </c>
      <c r="L498" s="58" t="str">
        <f t="shared" si="481"/>
        <v>X</v>
      </c>
      <c r="M498" s="58" t="str">
        <f t="shared" si="481"/>
        <v>X</v>
      </c>
      <c r="N498" s="58" t="str">
        <f t="shared" si="481"/>
        <v>X</v>
      </c>
      <c r="O498" s="58" t="str">
        <f t="shared" si="481"/>
        <v>X</v>
      </c>
      <c r="P498" s="58" t="str">
        <f t="shared" si="481"/>
        <v>X</v>
      </c>
      <c r="Q498" s="58" t="str">
        <f t="shared" si="481"/>
        <v>X</v>
      </c>
    </row>
    <row r="499" spans="1:17">
      <c r="A499" s="606"/>
      <c r="B499" s="58" t="s">
        <v>34</v>
      </c>
      <c r="C499" s="58" t="str">
        <f t="shared" ref="C499:Q499" si="482">IF(C9=$W$69,"O",IF(C9=$X$69,"O",IF(C9=$Y$69,"O",IF(C9=$Z$69,"O",IF(C9=$AA$69,"O",IF(C9=$AB$69,"O",IF(C9=$AC$69,"O",IF(C9=$AD$69,"O",IF(C9=$AE$69,"O",IF(C9=$AF$69,"O","X"))))))))))</f>
        <v>X</v>
      </c>
      <c r="D499" s="58" t="str">
        <f t="shared" si="482"/>
        <v>X</v>
      </c>
      <c r="E499" s="58" t="str">
        <f t="shared" si="482"/>
        <v>X</v>
      </c>
      <c r="F499" s="58" t="str">
        <f t="shared" si="482"/>
        <v>X</v>
      </c>
      <c r="G499" s="58" t="str">
        <f t="shared" si="482"/>
        <v>X</v>
      </c>
      <c r="H499" s="58" t="str">
        <f t="shared" si="482"/>
        <v>X</v>
      </c>
      <c r="I499" s="58" t="str">
        <f t="shared" si="482"/>
        <v>X</v>
      </c>
      <c r="J499" s="58" t="str">
        <f t="shared" si="482"/>
        <v>X</v>
      </c>
      <c r="K499" s="58" t="str">
        <f t="shared" si="482"/>
        <v>X</v>
      </c>
      <c r="L499" s="58" t="str">
        <f t="shared" si="482"/>
        <v>X</v>
      </c>
      <c r="M499" s="58" t="str">
        <f t="shared" si="482"/>
        <v>X</v>
      </c>
      <c r="N499" s="58" t="str">
        <f t="shared" si="482"/>
        <v>X</v>
      </c>
      <c r="O499" s="58" t="str">
        <f t="shared" si="482"/>
        <v>X</v>
      </c>
      <c r="P499" s="58" t="str">
        <f t="shared" si="482"/>
        <v>X</v>
      </c>
      <c r="Q499" s="58" t="str">
        <f t="shared" si="482"/>
        <v>X</v>
      </c>
    </row>
    <row r="500" spans="1:17">
      <c r="A500" s="606"/>
      <c r="B500" s="58" t="s">
        <v>35</v>
      </c>
      <c r="C500" s="58" t="str">
        <f t="shared" ref="C500:Q500" si="483">IF(C10=$W$69,"O",IF(C10=$X$69,"O",IF(C10=$Y$69,"O",IF(C10=$Z$69,"O",IF(C10=$AA$69,"O",IF(C10=$AB$69,"O",IF(C10=$AC$69,"O",IF(C10=$AD$69,"O",IF(C10=$AE$69,"O",IF(C10=$AF$69,"O","X"))))))))))</f>
        <v>O</v>
      </c>
      <c r="D500" s="58" t="str">
        <f t="shared" si="483"/>
        <v>O</v>
      </c>
      <c r="E500" s="58" t="str">
        <f t="shared" si="483"/>
        <v>O</v>
      </c>
      <c r="F500" s="58" t="str">
        <f t="shared" si="483"/>
        <v>O</v>
      </c>
      <c r="G500" s="58" t="str">
        <f t="shared" si="483"/>
        <v>O</v>
      </c>
      <c r="H500" s="58" t="str">
        <f t="shared" si="483"/>
        <v>O</v>
      </c>
      <c r="I500" s="58" t="str">
        <f t="shared" si="483"/>
        <v>O</v>
      </c>
      <c r="J500" s="58" t="str">
        <f t="shared" si="483"/>
        <v>O</v>
      </c>
      <c r="K500" s="58" t="str">
        <f t="shared" si="483"/>
        <v>O</v>
      </c>
      <c r="L500" s="58" t="str">
        <f t="shared" si="483"/>
        <v>O</v>
      </c>
      <c r="M500" s="58" t="str">
        <f t="shared" si="483"/>
        <v>O</v>
      </c>
      <c r="N500" s="58" t="str">
        <f t="shared" si="483"/>
        <v>O</v>
      </c>
      <c r="O500" s="58" t="str">
        <f t="shared" si="483"/>
        <v>O</v>
      </c>
      <c r="P500" s="58" t="str">
        <f t="shared" si="483"/>
        <v>O</v>
      </c>
      <c r="Q500" s="58" t="str">
        <f t="shared" si="483"/>
        <v>O</v>
      </c>
    </row>
    <row r="501" spans="1:17">
      <c r="A501" s="606"/>
      <c r="B501" s="58" t="s">
        <v>36</v>
      </c>
      <c r="C501" s="58" t="str">
        <f t="shared" ref="C501:Q501" si="484">IF(C11=$W$69,"O",IF(C11=$X$69,"O",IF(C11=$Y$69,"O",IF(C11=$Z$69,"O",IF(C11=$AA$69,"O",IF(C11=$AB$69,"O",IF(C11=$AC$69,"O",IF(C11=$AD$69,"O",IF(C11=$AE$69,"O",IF(C11=$AF$69,"O","X"))))))))))</f>
        <v>O</v>
      </c>
      <c r="D501" s="58" t="str">
        <f t="shared" si="484"/>
        <v>O</v>
      </c>
      <c r="E501" s="58" t="str">
        <f t="shared" si="484"/>
        <v>O</v>
      </c>
      <c r="F501" s="58" t="str">
        <f t="shared" si="484"/>
        <v>O</v>
      </c>
      <c r="G501" s="58" t="str">
        <f t="shared" si="484"/>
        <v>O</v>
      </c>
      <c r="H501" s="58" t="str">
        <f t="shared" si="484"/>
        <v>O</v>
      </c>
      <c r="I501" s="58" t="str">
        <f t="shared" si="484"/>
        <v>O</v>
      </c>
      <c r="J501" s="58" t="str">
        <f t="shared" si="484"/>
        <v>O</v>
      </c>
      <c r="K501" s="58" t="str">
        <f t="shared" si="484"/>
        <v>O</v>
      </c>
      <c r="L501" s="58" t="str">
        <f t="shared" si="484"/>
        <v>O</v>
      </c>
      <c r="M501" s="58" t="str">
        <f t="shared" si="484"/>
        <v>O</v>
      </c>
      <c r="N501" s="58" t="str">
        <f t="shared" si="484"/>
        <v>O</v>
      </c>
      <c r="O501" s="58" t="str">
        <f t="shared" si="484"/>
        <v>O</v>
      </c>
      <c r="P501" s="58" t="str">
        <f t="shared" si="484"/>
        <v>O</v>
      </c>
      <c r="Q501" s="58" t="str">
        <f t="shared" si="484"/>
        <v>O</v>
      </c>
    </row>
    <row r="502" spans="1:17">
      <c r="A502" s="606"/>
      <c r="B502" s="58" t="s">
        <v>21</v>
      </c>
      <c r="C502" s="58" t="str">
        <f t="shared" ref="C502:Q502" si="485">IF(C12=$W$69,"O",IF(C12=$X$69,"O",IF(C12=$Y$69,"O",IF(C12=$Z$69,"O",IF(C12=$AA$69,"O",IF(C12=$AB$69,"O",IF(C12=$AC$69,"O",IF(C12=$AD$69,"O",IF(C12=$AE$69,"O",IF(C12=$AF$69,"O","X"))))))))))</f>
        <v>X</v>
      </c>
      <c r="D502" s="58" t="str">
        <f t="shared" si="485"/>
        <v>X</v>
      </c>
      <c r="E502" s="58" t="str">
        <f t="shared" si="485"/>
        <v>X</v>
      </c>
      <c r="F502" s="58" t="str">
        <f t="shared" si="485"/>
        <v>X</v>
      </c>
      <c r="G502" s="58" t="str">
        <f t="shared" si="485"/>
        <v>X</v>
      </c>
      <c r="H502" s="58" t="str">
        <f t="shared" si="485"/>
        <v>X</v>
      </c>
      <c r="I502" s="58" t="str">
        <f t="shared" si="485"/>
        <v>X</v>
      </c>
      <c r="J502" s="58" t="str">
        <f t="shared" si="485"/>
        <v>X</v>
      </c>
      <c r="K502" s="58" t="str">
        <f t="shared" si="485"/>
        <v>X</v>
      </c>
      <c r="L502" s="58" t="str">
        <f t="shared" si="485"/>
        <v>X</v>
      </c>
      <c r="M502" s="58" t="str">
        <f t="shared" si="485"/>
        <v>X</v>
      </c>
      <c r="N502" s="58" t="str">
        <f t="shared" si="485"/>
        <v>X</v>
      </c>
      <c r="O502" s="58" t="str">
        <f t="shared" si="485"/>
        <v>X</v>
      </c>
      <c r="P502" s="58" t="str">
        <f t="shared" si="485"/>
        <v>X</v>
      </c>
      <c r="Q502" s="58" t="str">
        <f t="shared" si="485"/>
        <v>X</v>
      </c>
    </row>
    <row r="503" spans="1:17">
      <c r="A503" s="607"/>
      <c r="B503" s="30" t="s">
        <v>46</v>
      </c>
      <c r="C503" s="47">
        <f>COUNTIF(C497:C502,"O")</f>
        <v>2</v>
      </c>
      <c r="D503" s="47">
        <f t="shared" ref="D503:Q503" si="486">COUNTIF(D497:D502,"O")</f>
        <v>2</v>
      </c>
      <c r="E503" s="47">
        <f t="shared" si="486"/>
        <v>2</v>
      </c>
      <c r="F503" s="47">
        <f t="shared" si="486"/>
        <v>2</v>
      </c>
      <c r="G503" s="47">
        <f t="shared" si="486"/>
        <v>2</v>
      </c>
      <c r="H503" s="47">
        <f t="shared" si="486"/>
        <v>2</v>
      </c>
      <c r="I503" s="47">
        <f t="shared" si="486"/>
        <v>2</v>
      </c>
      <c r="J503" s="47">
        <f t="shared" si="486"/>
        <v>2</v>
      </c>
      <c r="K503" s="47">
        <f t="shared" si="486"/>
        <v>2</v>
      </c>
      <c r="L503" s="47">
        <f t="shared" si="486"/>
        <v>2</v>
      </c>
      <c r="M503" s="47">
        <f t="shared" si="486"/>
        <v>2</v>
      </c>
      <c r="N503" s="47">
        <f t="shared" si="486"/>
        <v>2</v>
      </c>
      <c r="O503" s="47">
        <f t="shared" si="486"/>
        <v>2</v>
      </c>
      <c r="P503" s="47">
        <f t="shared" si="486"/>
        <v>2</v>
      </c>
      <c r="Q503" s="47">
        <f t="shared" si="486"/>
        <v>2</v>
      </c>
    </row>
    <row r="504" spans="1:17">
      <c r="A504" s="605">
        <v>54</v>
      </c>
      <c r="B504" s="58" t="s">
        <v>32</v>
      </c>
      <c r="C504" s="58" t="str">
        <f t="shared" ref="C504:Q504" si="487">IF(C7=$W$70,"O",IF(C7=$X$70,"O",IF(C7=$Y$70,"O",IF(C7=$Z$70,"O",IF(C7=$AA$70,"O",IF(C7=$AB$70,"O",IF(C7=$AC$70,"O",IF(C7=$AD$70,"O",IF(C7=$AE$70,"O",IF(C7=$AF$70,"O",IF(C7=$AG$70,"O",IF(C7=$AH$70,"O",IF(C7=$AI$70,"O",IF(C7=$AJ$70,"O",IF(C7=$AK$70,"O",IF(C7=$AL$70,"O",IF(C7=$AM$70,"O",IF(C7=$AN$70,"O",IF(C7=$AO$70,"O",IF(C7=$AP$70,"O",IF(C7=$AQ$70,"O",IF(C7=$AR$70,"O",IF(C7=$AS$70,"O",IF(C7=$AT$70,"O",IF(C7=$AU$70,"O",IF(C7=$AV$70,"O",IF(C7=$AW$70,"O",IF(C7=$AX$70,"O",IF(C7=$AY$70,"O",IF(C7=$AZ$70,"O",IF(C7=$BA$70,"O",IF(C7=$BB$70,"O",IF(C7=$BC$70,"O",IF(C7=$BD$70,"O",IF(C7=$BE$70,"O",IF(C7=$BF$70,"O",IF(C7=$BG$70,"O",IF(C7=$BH$70,"O","X"))))))))))))))))))))))))))))))))))))))</f>
        <v>X</v>
      </c>
      <c r="D504" s="58" t="str">
        <f t="shared" si="487"/>
        <v>X</v>
      </c>
      <c r="E504" s="58" t="str">
        <f t="shared" si="487"/>
        <v>X</v>
      </c>
      <c r="F504" s="58" t="str">
        <f t="shared" si="487"/>
        <v>X</v>
      </c>
      <c r="G504" s="58" t="str">
        <f t="shared" si="487"/>
        <v>X</v>
      </c>
      <c r="H504" s="58" t="str">
        <f t="shared" si="487"/>
        <v>X</v>
      </c>
      <c r="I504" s="58" t="str">
        <f t="shared" si="487"/>
        <v>X</v>
      </c>
      <c r="J504" s="58" t="str">
        <f t="shared" si="487"/>
        <v>X</v>
      </c>
      <c r="K504" s="58" t="str">
        <f t="shared" si="487"/>
        <v>X</v>
      </c>
      <c r="L504" s="58" t="str">
        <f t="shared" si="487"/>
        <v>X</v>
      </c>
      <c r="M504" s="58" t="str">
        <f t="shared" si="487"/>
        <v>X</v>
      </c>
      <c r="N504" s="58" t="str">
        <f t="shared" si="487"/>
        <v>X</v>
      </c>
      <c r="O504" s="58" t="str">
        <f t="shared" si="487"/>
        <v>X</v>
      </c>
      <c r="P504" s="58" t="str">
        <f t="shared" si="487"/>
        <v>X</v>
      </c>
      <c r="Q504" s="58" t="str">
        <f t="shared" si="487"/>
        <v>X</v>
      </c>
    </row>
    <row r="505" spans="1:17">
      <c r="A505" s="606"/>
      <c r="B505" s="58" t="s">
        <v>33</v>
      </c>
      <c r="C505" s="58" t="str">
        <f t="shared" ref="C505:Q505" si="488">IF(C8=$W$70,"O",IF(C8=$X$70,"O",IF(C8=$Y$70,"O",IF(C8=$Z$70,"O",IF(C8=$AA$70,"O",IF(C8=$AB$70,"O",IF(C8=$AC$70,"O",IF(C8=$AD$70,"O",IF(C8=$AE$70,"O",IF(C8=$AF$70,"O",IF(C8=$AG$70,"O",IF(C8=$AH$70,"O",IF(C8=$AI$70,"O",IF(C8=$AJ$70,"O",IF(C8=$AK$70,"O",IF(C8=$AL$70,"O",IF(C8=$AM$70,"O",IF(C8=$AN$70,"O",IF(C8=$AO$70,"O",IF(C8=$AP$70,"O",IF(C8=$AQ$70,"O",IF(C8=$AR$70,"O",IF(C8=$AS$70,"O",IF(C8=$AT$70,"O",IF(C8=$AU$70,"O",IF(C8=$AV$70,"O",IF(C8=$AW$70,"O",IF(C8=$AX$70,"O",IF(C8=$AY$70,"O",IF(C8=$AZ$70,"O",IF(C8=$BA$70,"O",IF(C8=$BB$70,"O",IF(C8=$BC$70,"O",IF(C8=$BD$70,"O",IF(C8=$BE$70,"O",IF(C8=$BF$70,"O",IF(C8=$BG$70,"O",IF(C8=$BH$70,"O","X"))))))))))))))))))))))))))))))))))))))</f>
        <v>X</v>
      </c>
      <c r="D505" s="58" t="str">
        <f t="shared" si="488"/>
        <v>X</v>
      </c>
      <c r="E505" s="58" t="str">
        <f t="shared" si="488"/>
        <v>X</v>
      </c>
      <c r="F505" s="58" t="str">
        <f t="shared" si="488"/>
        <v>X</v>
      </c>
      <c r="G505" s="58" t="str">
        <f t="shared" si="488"/>
        <v>X</v>
      </c>
      <c r="H505" s="58" t="str">
        <f t="shared" si="488"/>
        <v>X</v>
      </c>
      <c r="I505" s="58" t="str">
        <f t="shared" si="488"/>
        <v>X</v>
      </c>
      <c r="J505" s="58" t="str">
        <f t="shared" si="488"/>
        <v>X</v>
      </c>
      <c r="K505" s="58" t="str">
        <f t="shared" si="488"/>
        <v>X</v>
      </c>
      <c r="L505" s="58" t="str">
        <f t="shared" si="488"/>
        <v>X</v>
      </c>
      <c r="M505" s="58" t="str">
        <f t="shared" si="488"/>
        <v>X</v>
      </c>
      <c r="N505" s="58" t="str">
        <f t="shared" si="488"/>
        <v>X</v>
      </c>
      <c r="O505" s="58" t="str">
        <f t="shared" si="488"/>
        <v>X</v>
      </c>
      <c r="P505" s="58" t="str">
        <f t="shared" si="488"/>
        <v>X</v>
      </c>
      <c r="Q505" s="58" t="str">
        <f t="shared" si="488"/>
        <v>X</v>
      </c>
    </row>
    <row r="506" spans="1:17">
      <c r="A506" s="606"/>
      <c r="B506" s="58" t="s">
        <v>34</v>
      </c>
      <c r="C506" s="58" t="str">
        <f t="shared" ref="C506:Q506" si="489">IF(C9=$W$70,"O",IF(C9=$X$70,"O",IF(C9=$Y$70,"O",IF(C9=$Z$70,"O",IF(C9=$AA$70,"O",IF(C9=$AB$70,"O",IF(C9=$AC$70,"O",IF(C9=$AD$70,"O",IF(C9=$AE$70,"O",IF(C9=$AF$70,"O",IF(C9=$AG$70,"O",IF(C9=$AH$70,"O",IF(C9=$AI$70,"O",IF(C9=$AJ$70,"O",IF(C9=$AK$70,"O",IF(C9=$AL$70,"O",IF(C9=$AM$70,"O",IF(C9=$AN$70,"O",IF(C9=$AO$70,"O",IF(C9=$AP$70,"O",IF(C9=$AQ$70,"O",IF(C9=$AR$70,"O",IF(C9=$AS$70,"O",IF(C9=$AT$70,"O",IF(C9=$AU$70,"O",IF(C9=$AV$70,"O",IF(C9=$AW$70,"O",IF(C9=$AX$70,"O",IF(C9=$AY$70,"O",IF(C9=$AZ$70,"O",IF(C9=$BA$70,"O",IF(C9=$BB$70,"O",IF(C9=$BC$70,"O",IF(C9=$BD$70,"O",IF(C9=$BE$70,"O",IF(C9=$BF$70,"O",IF(C9=$BG$70,"O",IF(C9=$BH$70,"O","X"))))))))))))))))))))))))))))))))))))))</f>
        <v>X</v>
      </c>
      <c r="D506" s="58" t="str">
        <f t="shared" si="489"/>
        <v>X</v>
      </c>
      <c r="E506" s="58" t="str">
        <f t="shared" si="489"/>
        <v>X</v>
      </c>
      <c r="F506" s="58" t="str">
        <f t="shared" si="489"/>
        <v>X</v>
      </c>
      <c r="G506" s="58" t="str">
        <f t="shared" si="489"/>
        <v>X</v>
      </c>
      <c r="H506" s="58" t="str">
        <f t="shared" si="489"/>
        <v>X</v>
      </c>
      <c r="I506" s="58" t="str">
        <f t="shared" si="489"/>
        <v>X</v>
      </c>
      <c r="J506" s="58" t="str">
        <f t="shared" si="489"/>
        <v>X</v>
      </c>
      <c r="K506" s="58" t="str">
        <f t="shared" si="489"/>
        <v>X</v>
      </c>
      <c r="L506" s="58" t="str">
        <f t="shared" si="489"/>
        <v>X</v>
      </c>
      <c r="M506" s="58" t="str">
        <f t="shared" si="489"/>
        <v>X</v>
      </c>
      <c r="N506" s="58" t="str">
        <f t="shared" si="489"/>
        <v>X</v>
      </c>
      <c r="O506" s="58" t="str">
        <f t="shared" si="489"/>
        <v>X</v>
      </c>
      <c r="P506" s="58" t="str">
        <f t="shared" si="489"/>
        <v>X</v>
      </c>
      <c r="Q506" s="58" t="str">
        <f t="shared" si="489"/>
        <v>X</v>
      </c>
    </row>
    <row r="507" spans="1:17">
      <c r="A507" s="606"/>
      <c r="B507" s="58" t="s">
        <v>35</v>
      </c>
      <c r="C507" s="58" t="str">
        <f t="shared" ref="C507:Q507" si="490">IF(C10=$W$70,"O",IF(C10=$X$70,"O",IF(C10=$Y$70,"O",IF(C10=$Z$70,"O",IF(C10=$AA$70,"O",IF(C10=$AB$70,"O",IF(C10=$AC$70,"O",IF(C10=$AD$70,"O",IF(C10=$AE$70,"O",IF(C10=$AF$70,"O",IF(C10=$AG$70,"O",IF(C10=$AH$70,"O",IF(C10=$AI$70,"O",IF(C10=$AJ$70,"O",IF(C10=$AK$70,"O",IF(C10=$AL$70,"O",IF(C10=$AM$70,"O",IF(C10=$AN$70,"O",IF(C10=$AO$70,"O",IF(C10=$AP$70,"O",IF(C10=$AQ$70,"O",IF(C10=$AR$70,"O",IF(C10=$AS$70,"O",IF(C10=$AT$70,"O",IF(C10=$AU$70,"O",IF(C10=$AV$70,"O",IF(C10=$AW$70,"O",IF(C10=$AX$70,"O",IF(C10=$AY$70,"O",IF(C10=$AZ$70,"O",IF(C10=$BA$70,"O",IF(C10=$BB$70,"O",IF(C10=$BC$70,"O",IF(C10=$BD$70,"O",IF(C10=$BE$70,"O",IF(C10=$BF$70,"O",IF(C10=$BG$70,"O",IF(C10=$BH$70,"O","X"))))))))))))))))))))))))))))))))))))))</f>
        <v>X</v>
      </c>
      <c r="D507" s="58" t="str">
        <f t="shared" si="490"/>
        <v>X</v>
      </c>
      <c r="E507" s="58" t="str">
        <f t="shared" si="490"/>
        <v>X</v>
      </c>
      <c r="F507" s="58" t="str">
        <f t="shared" si="490"/>
        <v>X</v>
      </c>
      <c r="G507" s="58" t="str">
        <f t="shared" si="490"/>
        <v>X</v>
      </c>
      <c r="H507" s="58" t="str">
        <f t="shared" si="490"/>
        <v>X</v>
      </c>
      <c r="I507" s="58" t="str">
        <f t="shared" si="490"/>
        <v>X</v>
      </c>
      <c r="J507" s="58" t="str">
        <f t="shared" si="490"/>
        <v>X</v>
      </c>
      <c r="K507" s="58" t="str">
        <f t="shared" si="490"/>
        <v>X</v>
      </c>
      <c r="L507" s="58" t="str">
        <f t="shared" si="490"/>
        <v>X</v>
      </c>
      <c r="M507" s="58" t="str">
        <f t="shared" si="490"/>
        <v>X</v>
      </c>
      <c r="N507" s="58" t="str">
        <f t="shared" si="490"/>
        <v>X</v>
      </c>
      <c r="O507" s="58" t="str">
        <f t="shared" si="490"/>
        <v>X</v>
      </c>
      <c r="P507" s="58" t="str">
        <f t="shared" si="490"/>
        <v>X</v>
      </c>
      <c r="Q507" s="58" t="str">
        <f t="shared" si="490"/>
        <v>X</v>
      </c>
    </row>
    <row r="508" spans="1:17">
      <c r="A508" s="606"/>
      <c r="B508" s="58" t="s">
        <v>36</v>
      </c>
      <c r="C508" s="58" t="str">
        <f t="shared" ref="C508:Q508" si="491">IF(C11=$W$70,"O",IF(C11=$X$70,"O",IF(C11=$Y$70,"O",IF(C11=$Z$70,"O",IF(C11=$AA$70,"O",IF(C11=$AB$70,"O",IF(C11=$AC$70,"O",IF(C11=$AD$70,"O",IF(C11=$AE$70,"O",IF(C11=$AF$70,"O",IF(C11=$AG$70,"O",IF(C11=$AH$70,"O",IF(C11=$AI$70,"O",IF(C11=$AJ$70,"O",IF(C11=$AK$70,"O",IF(C11=$AL$70,"O",IF(C11=$AM$70,"O",IF(C11=$AN$70,"O",IF(C11=$AO$70,"O",IF(C11=$AP$70,"O",IF(C11=$AQ$70,"O",IF(C11=$AR$70,"O",IF(C11=$AS$70,"O",IF(C11=$AT$70,"O",IF(C11=$AU$70,"O",IF(C11=$AV$70,"O",IF(C11=$AW$70,"O",IF(C11=$AX$70,"O",IF(C11=$AY$70,"O",IF(C11=$AZ$70,"O",IF(C11=$BA$70,"O",IF(C11=$BB$70,"O",IF(C11=$BC$70,"O",IF(C11=$BD$70,"O",IF(C11=$BE$70,"O",IF(C11=$BF$70,"O",IF(C11=$BG$70,"O",IF(C11=$BH$70,"O","X"))))))))))))))))))))))))))))))))))))))</f>
        <v>X</v>
      </c>
      <c r="D508" s="58" t="str">
        <f t="shared" si="491"/>
        <v>X</v>
      </c>
      <c r="E508" s="58" t="str">
        <f t="shared" si="491"/>
        <v>X</v>
      </c>
      <c r="F508" s="58" t="str">
        <f t="shared" si="491"/>
        <v>X</v>
      </c>
      <c r="G508" s="58" t="str">
        <f t="shared" si="491"/>
        <v>X</v>
      </c>
      <c r="H508" s="58" t="str">
        <f t="shared" si="491"/>
        <v>X</v>
      </c>
      <c r="I508" s="58" t="str">
        <f t="shared" si="491"/>
        <v>X</v>
      </c>
      <c r="J508" s="58" t="str">
        <f t="shared" si="491"/>
        <v>X</v>
      </c>
      <c r="K508" s="58" t="str">
        <f t="shared" si="491"/>
        <v>X</v>
      </c>
      <c r="L508" s="58" t="str">
        <f t="shared" si="491"/>
        <v>X</v>
      </c>
      <c r="M508" s="58" t="str">
        <f t="shared" si="491"/>
        <v>X</v>
      </c>
      <c r="N508" s="58" t="str">
        <f t="shared" si="491"/>
        <v>X</v>
      </c>
      <c r="O508" s="58" t="str">
        <f t="shared" si="491"/>
        <v>X</v>
      </c>
      <c r="P508" s="58" t="str">
        <f t="shared" si="491"/>
        <v>X</v>
      </c>
      <c r="Q508" s="58" t="str">
        <f t="shared" si="491"/>
        <v>X</v>
      </c>
    </row>
    <row r="509" spans="1:17">
      <c r="A509" s="606"/>
      <c r="B509" s="58" t="s">
        <v>21</v>
      </c>
      <c r="C509" s="58" t="str">
        <f t="shared" ref="C509:Q509" si="492">IF(C12=$W$70,"O",IF(C12=$X$70,"O",IF(C12=$Y$70,"O",IF(C12=$Z$70,"O",IF(C12=$AA$70,"O",IF(C12=$AB$70,"O",IF(C12=$AC$70,"O",IF(C12=$AD$70,"O",IF(C12=$AE$70,"O",IF(C12=$AF$70,"O",IF(C12=$AG$70,"O",IF(C12=$AH$70,"O",IF(C12=$AI$70,"O",IF(C12=$AJ$70,"O",IF(C12=$AK$70,"O",IF(C12=$AL$70,"O",IF(C12=$AM$70,"O",IF(C12=$AN$70,"O",IF(C12=$AO$70,"O",IF(C12=$AP$70,"O",IF(C12=$AQ$70,"O",IF(C12=$AR$70,"O",IF(C12=$AS$70,"O",IF(C12=$AT$70,"O",IF(C12=$AU$70,"O",IF(C12=$AV$70,"O",IF(C12=$AW$70,"O",IF(C12=$AX$70,"O",IF(C12=$AY$70,"O",IF(C12=$AZ$70,"O",IF(C12=$BA$70,"O",IF(C12=$BB$70,"O",IF(C12=$BC$70,"O",IF(C12=$BD$70,"O",IF(C12=$BE$70,"O",IF(C12=$BF$70,"O",IF(C12=$BG$70,"O",IF(C12=$BH$70,"O","X"))))))))))))))))))))))))))))))))))))))</f>
        <v>X</v>
      </c>
      <c r="D509" s="58" t="str">
        <f t="shared" si="492"/>
        <v>X</v>
      </c>
      <c r="E509" s="58" t="str">
        <f t="shared" si="492"/>
        <v>X</v>
      </c>
      <c r="F509" s="58" t="str">
        <f t="shared" si="492"/>
        <v>X</v>
      </c>
      <c r="G509" s="58" t="str">
        <f t="shared" si="492"/>
        <v>X</v>
      </c>
      <c r="H509" s="58" t="str">
        <f t="shared" si="492"/>
        <v>X</v>
      </c>
      <c r="I509" s="58" t="str">
        <f t="shared" si="492"/>
        <v>X</v>
      </c>
      <c r="J509" s="58" t="str">
        <f t="shared" si="492"/>
        <v>X</v>
      </c>
      <c r="K509" s="58" t="str">
        <f t="shared" si="492"/>
        <v>X</v>
      </c>
      <c r="L509" s="58" t="str">
        <f t="shared" si="492"/>
        <v>X</v>
      </c>
      <c r="M509" s="58" t="str">
        <f t="shared" si="492"/>
        <v>X</v>
      </c>
      <c r="N509" s="58" t="str">
        <f t="shared" si="492"/>
        <v>X</v>
      </c>
      <c r="O509" s="58" t="str">
        <f t="shared" si="492"/>
        <v>X</v>
      </c>
      <c r="P509" s="58" t="str">
        <f t="shared" si="492"/>
        <v>X</v>
      </c>
      <c r="Q509" s="58" t="str">
        <f t="shared" si="492"/>
        <v>X</v>
      </c>
    </row>
    <row r="510" spans="1:17">
      <c r="A510" s="607"/>
      <c r="B510" s="30" t="s">
        <v>46</v>
      </c>
      <c r="C510" s="47">
        <f>COUNTIF(C504:C509,"O")</f>
        <v>0</v>
      </c>
      <c r="D510" s="47">
        <f t="shared" ref="D510:Q510" si="493">COUNTIF(D504:D509,"O")</f>
        <v>0</v>
      </c>
      <c r="E510" s="47">
        <f t="shared" si="493"/>
        <v>0</v>
      </c>
      <c r="F510" s="47">
        <f t="shared" si="493"/>
        <v>0</v>
      </c>
      <c r="G510" s="47">
        <f t="shared" si="493"/>
        <v>0</v>
      </c>
      <c r="H510" s="47">
        <f t="shared" si="493"/>
        <v>0</v>
      </c>
      <c r="I510" s="47">
        <f t="shared" si="493"/>
        <v>0</v>
      </c>
      <c r="J510" s="47">
        <f t="shared" si="493"/>
        <v>0</v>
      </c>
      <c r="K510" s="47">
        <f t="shared" si="493"/>
        <v>0</v>
      </c>
      <c r="L510" s="47">
        <f t="shared" si="493"/>
        <v>0</v>
      </c>
      <c r="M510" s="47">
        <f t="shared" si="493"/>
        <v>0</v>
      </c>
      <c r="N510" s="47">
        <f t="shared" si="493"/>
        <v>0</v>
      </c>
      <c r="O510" s="47">
        <f t="shared" si="493"/>
        <v>0</v>
      </c>
      <c r="P510" s="47">
        <f t="shared" si="493"/>
        <v>0</v>
      </c>
      <c r="Q510" s="47">
        <f t="shared" si="493"/>
        <v>0</v>
      </c>
    </row>
    <row r="511" spans="1:17">
      <c r="A511" s="605">
        <v>55</v>
      </c>
      <c r="B511" s="58" t="s">
        <v>32</v>
      </c>
      <c r="C511" s="58" t="str">
        <f t="shared" ref="C511:Q511" si="494">IF(C7=$W$71,"O",IF(C7=$X$71,"O",IF(C7=$Y$71,"O",IF(C7=$Z$71,"O",IF(C7=$AA$71,"O",IF(C7=$AB$71,"O",IF(C7=$AC$71,"O",IF(C7=$AD$71,"O",IF(C7=$AE$71,"O",IF(C7=$AF$71,"O",IF(C7=$AG$71,"O",IF(C7=$AH$71,"O",IF(C7=$AI$71,"O",IF(C7=$AJ$71,"O",IF(C7=$AK$71,"O",IF(C7=$AL$71,"O",IF(C7=$AM$71,"O",IF(C7=$AN$71,"O",IF(C7=$AO$71,"O",IF(C7=$AP$71,"O",IF(C7=$AQ$71,"O",IF(C7=$AR$71,"O",IF(C7=$AS$71,"O",IF(C7=$AT$71,"O",IF(C7=$AU$71,"O",IF(C7=$AV$71,"O",IF(C7=$AW$71,"O",IF(C7=$AX$71,"O",IF(C7=$AY$71,"O",IF(C7=$AZ$71,"O",IF(C7=$BA$71,"O",IF(C7=$BB$71,"O",IF(C7=$BC$71,"O",IF(C7=$BD$71,"O",IF(C7=$BE$71,"O",IF(C7=$BF$71,"O",IF(C7=$BG$71,"O",IF(C7=$BH$71,"O","X"))))))))))))))))))))))))))))))))))))))</f>
        <v>X</v>
      </c>
      <c r="D511" s="58" t="str">
        <f t="shared" si="494"/>
        <v>X</v>
      </c>
      <c r="E511" s="58" t="str">
        <f t="shared" si="494"/>
        <v>X</v>
      </c>
      <c r="F511" s="58" t="str">
        <f t="shared" si="494"/>
        <v>X</v>
      </c>
      <c r="G511" s="58" t="str">
        <f t="shared" si="494"/>
        <v>X</v>
      </c>
      <c r="H511" s="58" t="str">
        <f t="shared" si="494"/>
        <v>X</v>
      </c>
      <c r="I511" s="58" t="str">
        <f t="shared" si="494"/>
        <v>X</v>
      </c>
      <c r="J511" s="58" t="str">
        <f t="shared" si="494"/>
        <v>X</v>
      </c>
      <c r="K511" s="58" t="str">
        <f t="shared" si="494"/>
        <v>X</v>
      </c>
      <c r="L511" s="58" t="str">
        <f t="shared" si="494"/>
        <v>X</v>
      </c>
      <c r="M511" s="58" t="str">
        <f t="shared" si="494"/>
        <v>X</v>
      </c>
      <c r="N511" s="58" t="str">
        <f t="shared" si="494"/>
        <v>X</v>
      </c>
      <c r="O511" s="58" t="str">
        <f t="shared" si="494"/>
        <v>X</v>
      </c>
      <c r="P511" s="58" t="str">
        <f t="shared" si="494"/>
        <v>X</v>
      </c>
      <c r="Q511" s="58" t="str">
        <f t="shared" si="494"/>
        <v>X</v>
      </c>
    </row>
    <row r="512" spans="1:17">
      <c r="A512" s="606"/>
      <c r="B512" s="58" t="s">
        <v>33</v>
      </c>
      <c r="C512" s="58" t="str">
        <f t="shared" ref="C512:Q512" si="495">IF(C8=$W$71,"O",IF(C8=$X$71,"O",IF(C8=$Y$71,"O",IF(C8=$Z$71,"O",IF(C8=$AA$71,"O",IF(C8=$AB$71,"O",IF(C8=$AC$71,"O",IF(C8=$AD$71,"O",IF(C8=$AE$71,"O",IF(C8=$AF$71,"O",IF(C8=$AG$71,"O",IF(C8=$AH$71,"O",IF(C8=$AI$71,"O",IF(C8=$AJ$71,"O",IF(C8=$AK$71,"O",IF(C8=$AL$71,"O",IF(C8=$AM$71,"O",IF(C8=$AN$71,"O",IF(C8=$AO$71,"O",IF(C8=$AP$71,"O",IF(C8=$AQ$71,"O",IF(C8=$AR$71,"O",IF(C8=$AS$71,"O",IF(C8=$AT$71,"O",IF(C8=$AU$71,"O",IF(C8=$AV$71,"O",IF(C8=$AW$71,"O",IF(C8=$AX$71,"O",IF(C8=$AY$71,"O",IF(C8=$AZ$71,"O",IF(C8=$BA$71,"O",IF(C8=$BB$71,"O",IF(C8=$BC$71,"O",IF(C8=$BD$71,"O",IF(C8=$BE$71,"O",IF(C8=$BF$71,"O",IF(C8=$BG$71,"O",IF(C8=$BH$71,"O","X"))))))))))))))))))))))))))))))))))))))</f>
        <v>X</v>
      </c>
      <c r="D512" s="58" t="str">
        <f t="shared" si="495"/>
        <v>X</v>
      </c>
      <c r="E512" s="58" t="str">
        <f t="shared" si="495"/>
        <v>X</v>
      </c>
      <c r="F512" s="58" t="str">
        <f t="shared" si="495"/>
        <v>X</v>
      </c>
      <c r="G512" s="58" t="str">
        <f t="shared" si="495"/>
        <v>X</v>
      </c>
      <c r="H512" s="58" t="str">
        <f t="shared" si="495"/>
        <v>X</v>
      </c>
      <c r="I512" s="58" t="str">
        <f t="shared" si="495"/>
        <v>X</v>
      </c>
      <c r="J512" s="58" t="str">
        <f t="shared" si="495"/>
        <v>X</v>
      </c>
      <c r="K512" s="58" t="str">
        <f t="shared" si="495"/>
        <v>X</v>
      </c>
      <c r="L512" s="58" t="str">
        <f t="shared" si="495"/>
        <v>X</v>
      </c>
      <c r="M512" s="58" t="str">
        <f t="shared" si="495"/>
        <v>X</v>
      </c>
      <c r="N512" s="58" t="str">
        <f t="shared" si="495"/>
        <v>X</v>
      </c>
      <c r="O512" s="58" t="str">
        <f t="shared" si="495"/>
        <v>X</v>
      </c>
      <c r="P512" s="58" t="str">
        <f t="shared" si="495"/>
        <v>X</v>
      </c>
      <c r="Q512" s="58" t="str">
        <f t="shared" si="495"/>
        <v>X</v>
      </c>
    </row>
    <row r="513" spans="1:17">
      <c r="A513" s="606"/>
      <c r="B513" s="58" t="s">
        <v>34</v>
      </c>
      <c r="C513" s="58" t="str">
        <f t="shared" ref="C513:Q513" si="496">IF(C9=$W$71,"O",IF(C9=$X$71,"O",IF(C9=$Y$71,"O",IF(C9=$Z$71,"O",IF(C9=$AA$71,"O",IF(C9=$AB$71,"O",IF(C9=$AC$71,"O",IF(C9=$AD$71,"O",IF(C9=$AE$71,"O",IF(C9=$AF$71,"O",IF(C9=$AG$71,"O",IF(C9=$AH$71,"O",IF(C9=$AI$71,"O",IF(C9=$AJ$71,"O",IF(C9=$AK$71,"O",IF(C9=$AL$71,"O",IF(C9=$AM$71,"O",IF(C9=$AN$71,"O",IF(C9=$AO$71,"O",IF(C9=$AP$71,"O",IF(C9=$AQ$71,"O",IF(C9=$AR$71,"O",IF(C9=$AS$71,"O",IF(C9=$AT$71,"O",IF(C9=$AU$71,"O",IF(C9=$AV$71,"O",IF(C9=$AW$71,"O",IF(C9=$AX$71,"O",IF(C9=$AY$71,"O",IF(C9=$AZ$71,"O",IF(C9=$BA$71,"O",IF(C9=$BB$71,"O",IF(C9=$BC$71,"O",IF(C9=$BD$71,"O",IF(C9=$BE$71,"O",IF(C9=$BF$71,"O",IF(C9=$BG$71,"O",IF(C9=$BH$71,"O","X"))))))))))))))))))))))))))))))))))))))</f>
        <v>O</v>
      </c>
      <c r="D513" s="58" t="str">
        <f t="shared" si="496"/>
        <v>O</v>
      </c>
      <c r="E513" s="58" t="str">
        <f t="shared" si="496"/>
        <v>O</v>
      </c>
      <c r="F513" s="58" t="str">
        <f t="shared" si="496"/>
        <v>O</v>
      </c>
      <c r="G513" s="58" t="str">
        <f t="shared" si="496"/>
        <v>O</v>
      </c>
      <c r="H513" s="58" t="str">
        <f t="shared" si="496"/>
        <v>O</v>
      </c>
      <c r="I513" s="58" t="str">
        <f t="shared" si="496"/>
        <v>O</v>
      </c>
      <c r="J513" s="58" t="str">
        <f t="shared" si="496"/>
        <v>O</v>
      </c>
      <c r="K513" s="58" t="str">
        <f t="shared" si="496"/>
        <v>O</v>
      </c>
      <c r="L513" s="58" t="str">
        <f t="shared" si="496"/>
        <v>O</v>
      </c>
      <c r="M513" s="58" t="str">
        <f t="shared" si="496"/>
        <v>O</v>
      </c>
      <c r="N513" s="58" t="str">
        <f t="shared" si="496"/>
        <v>O</v>
      </c>
      <c r="O513" s="58" t="str">
        <f t="shared" si="496"/>
        <v>O</v>
      </c>
      <c r="P513" s="58" t="str">
        <f t="shared" si="496"/>
        <v>O</v>
      </c>
      <c r="Q513" s="58" t="str">
        <f t="shared" si="496"/>
        <v>O</v>
      </c>
    </row>
    <row r="514" spans="1:17">
      <c r="A514" s="606"/>
      <c r="B514" s="58" t="s">
        <v>35</v>
      </c>
      <c r="C514" s="58" t="str">
        <f t="shared" ref="C514:Q514" si="497">IF(C10=$W$71,"O",IF(C10=$X$71,"O",IF(C10=$Y$71,"O",IF(C10=$Z$71,"O",IF(C10=$AA$71,"O",IF(C10=$AB$71,"O",IF(C10=$AC$71,"O",IF(C10=$AD$71,"O",IF(C10=$AE$71,"O",IF(C10=$AF$71,"O",IF(C10=$AG$71,"O",IF(C10=$AH$71,"O",IF(C10=$AI$71,"O",IF(C10=$AJ$71,"O",IF(C10=$AK$71,"O",IF(C10=$AL$71,"O",IF(C10=$AM$71,"O",IF(C10=$AN$71,"O",IF(C10=$AO$71,"O",IF(C10=$AP$71,"O",IF(C10=$AQ$71,"O",IF(C10=$AR$71,"O",IF(C10=$AS$71,"O",IF(C10=$AT$71,"O",IF(C10=$AU$71,"O",IF(C10=$AV$71,"O",IF(C10=$AW$71,"O",IF(C10=$AX$71,"O",IF(C10=$AY$71,"O",IF(C10=$AZ$71,"O",IF(C10=$BA$71,"O",IF(C10=$BB$71,"O",IF(C10=$BC$71,"O",IF(C10=$BD$71,"O",IF(C10=$BE$71,"O",IF(C10=$BF$71,"O",IF(C10=$BG$71,"O",IF(C10=$BH$71,"O","X"))))))))))))))))))))))))))))))))))))))</f>
        <v>X</v>
      </c>
      <c r="D514" s="58" t="str">
        <f t="shared" si="497"/>
        <v>X</v>
      </c>
      <c r="E514" s="58" t="str">
        <f t="shared" si="497"/>
        <v>X</v>
      </c>
      <c r="F514" s="58" t="str">
        <f t="shared" si="497"/>
        <v>X</v>
      </c>
      <c r="G514" s="58" t="str">
        <f t="shared" si="497"/>
        <v>X</v>
      </c>
      <c r="H514" s="58" t="str">
        <f t="shared" si="497"/>
        <v>X</v>
      </c>
      <c r="I514" s="58" t="str">
        <f t="shared" si="497"/>
        <v>X</v>
      </c>
      <c r="J514" s="58" t="str">
        <f t="shared" si="497"/>
        <v>X</v>
      </c>
      <c r="K514" s="58" t="str">
        <f t="shared" si="497"/>
        <v>X</v>
      </c>
      <c r="L514" s="58" t="str">
        <f t="shared" si="497"/>
        <v>X</v>
      </c>
      <c r="M514" s="58" t="str">
        <f t="shared" si="497"/>
        <v>X</v>
      </c>
      <c r="N514" s="58" t="str">
        <f t="shared" si="497"/>
        <v>X</v>
      </c>
      <c r="O514" s="58" t="str">
        <f t="shared" si="497"/>
        <v>X</v>
      </c>
      <c r="P514" s="58" t="str">
        <f t="shared" si="497"/>
        <v>X</v>
      </c>
      <c r="Q514" s="58" t="str">
        <f t="shared" si="497"/>
        <v>X</v>
      </c>
    </row>
    <row r="515" spans="1:17">
      <c r="A515" s="606"/>
      <c r="B515" s="58" t="s">
        <v>36</v>
      </c>
      <c r="C515" s="58" t="str">
        <f t="shared" ref="C515:Q515" si="498">IF(C11=$W$71,"O",IF(C11=$X$71,"O",IF(C11=$Y$71,"O",IF(C11=$Z$71,"O",IF(C11=$AA$71,"O",IF(C11=$AB$71,"O",IF(C11=$AC$71,"O",IF(C11=$AD$71,"O",IF(C11=$AE$71,"O",IF(C11=$AF$71,"O",IF(C11=$AG$71,"O",IF(C11=$AH$71,"O",IF(C11=$AI$71,"O",IF(C11=$AJ$71,"O",IF(C11=$AK$71,"O",IF(C11=$AL$71,"O",IF(C11=$AM$71,"O",IF(C11=$AN$71,"O",IF(C11=$AO$71,"O",IF(C11=$AP$71,"O",IF(C11=$AQ$71,"O",IF(C11=$AR$71,"O",IF(C11=$AS$71,"O",IF(C11=$AT$71,"O",IF(C11=$AU$71,"O",IF(C11=$AV$71,"O",IF(C11=$AW$71,"O",IF(C11=$AX$71,"O",IF(C11=$AY$71,"O",IF(C11=$AZ$71,"O",IF(C11=$BA$71,"O",IF(C11=$BB$71,"O",IF(C11=$BC$71,"O",IF(C11=$BD$71,"O",IF(C11=$BE$71,"O",IF(C11=$BF$71,"O",IF(C11=$BG$71,"O",IF(C11=$BH$71,"O","X"))))))))))))))))))))))))))))))))))))))</f>
        <v>O</v>
      </c>
      <c r="D515" s="58" t="str">
        <f t="shared" si="498"/>
        <v>O</v>
      </c>
      <c r="E515" s="58" t="str">
        <f t="shared" si="498"/>
        <v>O</v>
      </c>
      <c r="F515" s="58" t="str">
        <f t="shared" si="498"/>
        <v>O</v>
      </c>
      <c r="G515" s="58" t="str">
        <f t="shared" si="498"/>
        <v>O</v>
      </c>
      <c r="H515" s="58" t="str">
        <f t="shared" si="498"/>
        <v>O</v>
      </c>
      <c r="I515" s="58" t="str">
        <f t="shared" si="498"/>
        <v>O</v>
      </c>
      <c r="J515" s="58" t="str">
        <f t="shared" si="498"/>
        <v>O</v>
      </c>
      <c r="K515" s="58" t="str">
        <f t="shared" si="498"/>
        <v>O</v>
      </c>
      <c r="L515" s="58" t="str">
        <f t="shared" si="498"/>
        <v>O</v>
      </c>
      <c r="M515" s="58" t="str">
        <f t="shared" si="498"/>
        <v>O</v>
      </c>
      <c r="N515" s="58" t="str">
        <f t="shared" si="498"/>
        <v>O</v>
      </c>
      <c r="O515" s="58" t="str">
        <f t="shared" si="498"/>
        <v>O</v>
      </c>
      <c r="P515" s="58" t="str">
        <f t="shared" si="498"/>
        <v>O</v>
      </c>
      <c r="Q515" s="58" t="str">
        <f t="shared" si="498"/>
        <v>O</v>
      </c>
    </row>
    <row r="516" spans="1:17">
      <c r="A516" s="606"/>
      <c r="B516" s="58" t="s">
        <v>21</v>
      </c>
      <c r="C516" s="58" t="str">
        <f t="shared" ref="C516:Q516" si="499">IF(C12=$W$71,"O",IF(C12=$X$71,"O",IF(C12=$Y$71,"O",IF(C12=$Z$71,"O",IF(C12=$AA$71,"O",IF(C12=$AB$71,"O",IF(C12=$AC$71,"O",IF(C12=$AD$71,"O",IF(C12=$AE$71,"O",IF(C12=$AF$71,"O",IF(C12=$AG$71,"O",IF(C12=$AH$71,"O",IF(C12=$AI$71,"O",IF(C12=$AJ$71,"O",IF(C12=$AK$71,"O",IF(C12=$AL$71,"O",IF(C12=$AM$71,"O",IF(C12=$AN$71,"O",IF(C12=$AO$71,"O",IF(C12=$AP$71,"O",IF(C12=$AQ$71,"O",IF(C12=$AR$71,"O",IF(C12=$AS$71,"O",IF(C12=$AT$71,"O",IF(C12=$AU$71,"O",IF(C12=$AV$71,"O",IF(C12=$AW$71,"O",IF(C12=$AX$71,"O",IF(C12=$AY$71,"O",IF(C12=$AZ$71,"O",IF(C12=$BA$71,"O",IF(C12=$BB$71,"O",IF(C12=$BC$71,"O",IF(C12=$BD$71,"O",IF(C12=$BE$71,"O",IF(C12=$BF$71,"O",IF(C12=$BG$71,"O",IF(C12=$BH$71,"O","X"))))))))))))))))))))))))))))))))))))))</f>
        <v>X</v>
      </c>
      <c r="D516" s="58" t="str">
        <f t="shared" si="499"/>
        <v>X</v>
      </c>
      <c r="E516" s="58" t="str">
        <f t="shared" si="499"/>
        <v>X</v>
      </c>
      <c r="F516" s="58" t="str">
        <f t="shared" si="499"/>
        <v>X</v>
      </c>
      <c r="G516" s="58" t="str">
        <f t="shared" si="499"/>
        <v>X</v>
      </c>
      <c r="H516" s="58" t="str">
        <f t="shared" si="499"/>
        <v>X</v>
      </c>
      <c r="I516" s="58" t="str">
        <f t="shared" si="499"/>
        <v>X</v>
      </c>
      <c r="J516" s="58" t="str">
        <f t="shared" si="499"/>
        <v>X</v>
      </c>
      <c r="K516" s="58" t="str">
        <f t="shared" si="499"/>
        <v>X</v>
      </c>
      <c r="L516" s="58" t="str">
        <f t="shared" si="499"/>
        <v>X</v>
      </c>
      <c r="M516" s="58" t="str">
        <f t="shared" si="499"/>
        <v>X</v>
      </c>
      <c r="N516" s="58" t="str">
        <f t="shared" si="499"/>
        <v>X</v>
      </c>
      <c r="O516" s="58" t="str">
        <f t="shared" si="499"/>
        <v>X</v>
      </c>
      <c r="P516" s="58" t="str">
        <f t="shared" si="499"/>
        <v>X</v>
      </c>
      <c r="Q516" s="58" t="str">
        <f t="shared" si="499"/>
        <v>X</v>
      </c>
    </row>
    <row r="517" spans="1:17">
      <c r="A517" s="607"/>
      <c r="B517" s="30" t="s">
        <v>46</v>
      </c>
      <c r="C517" s="47">
        <f>COUNTIF(C511:C516,"O")</f>
        <v>2</v>
      </c>
      <c r="D517" s="47">
        <f t="shared" ref="D517:Q517" si="500">COUNTIF(D511:D516,"O")</f>
        <v>2</v>
      </c>
      <c r="E517" s="47">
        <f t="shared" si="500"/>
        <v>2</v>
      </c>
      <c r="F517" s="47">
        <f t="shared" si="500"/>
        <v>2</v>
      </c>
      <c r="G517" s="47">
        <f t="shared" si="500"/>
        <v>2</v>
      </c>
      <c r="H517" s="47">
        <f t="shared" si="500"/>
        <v>2</v>
      </c>
      <c r="I517" s="47">
        <f t="shared" si="500"/>
        <v>2</v>
      </c>
      <c r="J517" s="47">
        <f t="shared" si="500"/>
        <v>2</v>
      </c>
      <c r="K517" s="47">
        <f t="shared" si="500"/>
        <v>2</v>
      </c>
      <c r="L517" s="47">
        <f t="shared" si="500"/>
        <v>2</v>
      </c>
      <c r="M517" s="47">
        <f t="shared" si="500"/>
        <v>2</v>
      </c>
      <c r="N517" s="47">
        <f t="shared" si="500"/>
        <v>2</v>
      </c>
      <c r="O517" s="47">
        <f t="shared" si="500"/>
        <v>2</v>
      </c>
      <c r="P517" s="47">
        <f t="shared" si="500"/>
        <v>2</v>
      </c>
      <c r="Q517" s="47">
        <f t="shared" si="500"/>
        <v>2</v>
      </c>
    </row>
    <row r="518" spans="1:17">
      <c r="A518" s="605">
        <v>56</v>
      </c>
      <c r="B518" s="58" t="s">
        <v>32</v>
      </c>
      <c r="C518" s="58" t="str">
        <f t="shared" ref="C518:Q518" si="501">IF(C7=$W$72,"O",IF(C7=$X$72,"O",IF(C7=$Y$72,"O",IF(C7=$Z$72,"O",IF(C7=$AA$72,"O",IF(C7=$AB$72,"O",IF(C7=$AC$72,"O",IF(C7=$AD$72,"O",IF(C7=$AE$72,"O",IF(C7=$AF$72,"O",IF(C7=$AG$72,"O",IF(C7=$AH$72,"O",IF(C7=$AI$72,"O",IF(C7=$AJ$72,"O",IF(C7=$AK$72,"O",IF(C7=$AL$72,"O",IF(C7=$AM$72,"O",IF(C7=$AN$72,"O",IF(C7=$AO$72,"O",IF(C7=$AP$72,"O",IF(C7=$AQ$72,"O",IF(C7=$AR$72,"O",IF(C7=$AS$72,"O",IF(C7=$AT$72,"O",IF(C7=$AU$72,"O",IF(C7=$AV$72,"O",IF(C7=$AW$72,"O",IF(C7=$AX$72,"O",IF(C7=$AY$72,"O",IF(C7=$AZ$72,"O",IF(C7=$BA$72,"O",IF(C7=$BB$72,"O",IF(C7=$BC$72,"O",IF(C7=$BD$72,"O",IF(C7=$BE$72,"O",IF(C7=$BF$72,"O",IF(C7=$BG$72,"O",IF(C7=$BH$72,"O","X"))))))))))))))))))))))))))))))))))))))</f>
        <v>X</v>
      </c>
      <c r="D518" s="58" t="str">
        <f t="shared" si="501"/>
        <v>X</v>
      </c>
      <c r="E518" s="58" t="str">
        <f t="shared" si="501"/>
        <v>X</v>
      </c>
      <c r="F518" s="58" t="str">
        <f t="shared" si="501"/>
        <v>X</v>
      </c>
      <c r="G518" s="58" t="str">
        <f t="shared" si="501"/>
        <v>X</v>
      </c>
      <c r="H518" s="58" t="str">
        <f t="shared" si="501"/>
        <v>X</v>
      </c>
      <c r="I518" s="58" t="str">
        <f t="shared" si="501"/>
        <v>X</v>
      </c>
      <c r="J518" s="58" t="str">
        <f t="shared" si="501"/>
        <v>X</v>
      </c>
      <c r="K518" s="58" t="str">
        <f t="shared" si="501"/>
        <v>X</v>
      </c>
      <c r="L518" s="58" t="str">
        <f t="shared" si="501"/>
        <v>X</v>
      </c>
      <c r="M518" s="58" t="str">
        <f t="shared" si="501"/>
        <v>X</v>
      </c>
      <c r="N518" s="58" t="str">
        <f t="shared" si="501"/>
        <v>X</v>
      </c>
      <c r="O518" s="58" t="str">
        <f t="shared" si="501"/>
        <v>X</v>
      </c>
      <c r="P518" s="58" t="str">
        <f t="shared" si="501"/>
        <v>X</v>
      </c>
      <c r="Q518" s="58" t="str">
        <f t="shared" si="501"/>
        <v>X</v>
      </c>
    </row>
    <row r="519" spans="1:17">
      <c r="A519" s="606"/>
      <c r="B519" s="58" t="s">
        <v>33</v>
      </c>
      <c r="C519" s="58" t="str">
        <f t="shared" ref="C519:Q519" si="502">IF(C8=$W$72,"O",IF(C8=$X$72,"O",IF(C8=$Y$72,"O",IF(C8=$Z$72,"O",IF(C8=$AA$72,"O",IF(C8=$AB$72,"O",IF(C8=$AC$72,"O",IF(C8=$AD$72,"O",IF(C8=$AE$72,"O",IF(C8=$AF$72,"O",IF(C8=$AG$72,"O",IF(C8=$AH$72,"O",IF(C8=$AI$72,"O",IF(C8=$AJ$72,"O",IF(C8=$AK$72,"O",IF(C8=$AL$72,"O",IF(C8=$AM$72,"O",IF(C8=$AN$72,"O",IF(C8=$AO$72,"O",IF(C8=$AP$72,"O",IF(C8=$AQ$72,"O",IF(C8=$AR$72,"O",IF(C8=$AS$72,"O",IF(C8=$AT$72,"O",IF(C8=$AU$72,"O",IF(C8=$AV$72,"O",IF(C8=$AW$72,"O",IF(C8=$AX$72,"O",IF(C8=$AY$72,"O",IF(C8=$AZ$72,"O",IF(C8=$BA$72,"O",IF(C8=$BB$72,"O",IF(C8=$BC$72,"O",IF(C8=$BD$72,"O",IF(C8=$BE$72,"O",IF(C8=$BF$72,"O",IF(C8=$BG$72,"O",IF(C8=$BH$72,"O","X"))))))))))))))))))))))))))))))))))))))</f>
        <v>X</v>
      </c>
      <c r="D519" s="58" t="str">
        <f t="shared" si="502"/>
        <v>X</v>
      </c>
      <c r="E519" s="58" t="str">
        <f t="shared" si="502"/>
        <v>X</v>
      </c>
      <c r="F519" s="58" t="str">
        <f t="shared" si="502"/>
        <v>X</v>
      </c>
      <c r="G519" s="58" t="str">
        <f t="shared" si="502"/>
        <v>X</v>
      </c>
      <c r="H519" s="58" t="str">
        <f t="shared" si="502"/>
        <v>X</v>
      </c>
      <c r="I519" s="58" t="str">
        <f t="shared" si="502"/>
        <v>X</v>
      </c>
      <c r="J519" s="58" t="str">
        <f t="shared" si="502"/>
        <v>X</v>
      </c>
      <c r="K519" s="58" t="str">
        <f t="shared" si="502"/>
        <v>X</v>
      </c>
      <c r="L519" s="58" t="str">
        <f t="shared" si="502"/>
        <v>X</v>
      </c>
      <c r="M519" s="58" t="str">
        <f t="shared" si="502"/>
        <v>X</v>
      </c>
      <c r="N519" s="58" t="str">
        <f t="shared" si="502"/>
        <v>X</v>
      </c>
      <c r="O519" s="58" t="str">
        <f t="shared" si="502"/>
        <v>X</v>
      </c>
      <c r="P519" s="58" t="str">
        <f t="shared" si="502"/>
        <v>X</v>
      </c>
      <c r="Q519" s="58" t="str">
        <f t="shared" si="502"/>
        <v>X</v>
      </c>
    </row>
    <row r="520" spans="1:17">
      <c r="A520" s="606"/>
      <c r="B520" s="58" t="s">
        <v>34</v>
      </c>
      <c r="C520" s="58" t="str">
        <f t="shared" ref="C520:Q520" si="503">IF(C9=$W$72,"O",IF(C9=$X$72,"O",IF(C9=$Y$72,"O",IF(C9=$Z$72,"O",IF(C9=$AA$72,"O",IF(C9=$AB$72,"O",IF(C9=$AC$72,"O",IF(C9=$AD$72,"O",IF(C9=$AE$72,"O",IF(C9=$AF$72,"O",IF(C9=$AG$72,"O",IF(C9=$AH$72,"O",IF(C9=$AI$72,"O",IF(C9=$AJ$72,"O",IF(C9=$AK$72,"O",IF(C9=$AL$72,"O",IF(C9=$AM$72,"O",IF(C9=$AN$72,"O",IF(C9=$AO$72,"O",IF(C9=$AP$72,"O",IF(C9=$AQ$72,"O",IF(C9=$AR$72,"O",IF(C9=$AS$72,"O",IF(C9=$AT$72,"O",IF(C9=$AU$72,"O",IF(C9=$AV$72,"O",IF(C9=$AW$72,"O",IF(C9=$AX$72,"O",IF(C9=$AY$72,"O",IF(C9=$AZ$72,"O",IF(C9=$BA$72,"O",IF(C9=$BB$72,"O",IF(C9=$BC$72,"O",IF(C9=$BD$72,"O",IF(C9=$BE$72,"O",IF(C9=$BF$72,"O",IF(C9=$BG$72,"O",IF(C9=$BH$72,"O","X"))))))))))))))))))))))))))))))))))))))</f>
        <v>X</v>
      </c>
      <c r="D520" s="58" t="str">
        <f t="shared" si="503"/>
        <v>X</v>
      </c>
      <c r="E520" s="58" t="str">
        <f t="shared" si="503"/>
        <v>X</v>
      </c>
      <c r="F520" s="58" t="str">
        <f t="shared" si="503"/>
        <v>X</v>
      </c>
      <c r="G520" s="58" t="str">
        <f t="shared" si="503"/>
        <v>X</v>
      </c>
      <c r="H520" s="58" t="str">
        <f t="shared" si="503"/>
        <v>X</v>
      </c>
      <c r="I520" s="58" t="str">
        <f t="shared" si="503"/>
        <v>X</v>
      </c>
      <c r="J520" s="58" t="str">
        <f t="shared" si="503"/>
        <v>X</v>
      </c>
      <c r="K520" s="58" t="str">
        <f t="shared" si="503"/>
        <v>X</v>
      </c>
      <c r="L520" s="58" t="str">
        <f t="shared" si="503"/>
        <v>X</v>
      </c>
      <c r="M520" s="58" t="str">
        <f t="shared" si="503"/>
        <v>X</v>
      </c>
      <c r="N520" s="58" t="str">
        <f t="shared" si="503"/>
        <v>X</v>
      </c>
      <c r="O520" s="58" t="str">
        <f t="shared" si="503"/>
        <v>X</v>
      </c>
      <c r="P520" s="58" t="str">
        <f t="shared" si="503"/>
        <v>X</v>
      </c>
      <c r="Q520" s="58" t="str">
        <f t="shared" si="503"/>
        <v>X</v>
      </c>
    </row>
    <row r="521" spans="1:17">
      <c r="A521" s="606"/>
      <c r="B521" s="58" t="s">
        <v>35</v>
      </c>
      <c r="C521" s="58" t="str">
        <f t="shared" ref="C521:Q521" si="504">IF(C10=$W$72,"O",IF(C10=$X$72,"O",IF(C10=$Y$72,"O",IF(C10=$Z$72,"O",IF(C10=$AA$72,"O",IF(C10=$AB$72,"O",IF(C10=$AC$72,"O",IF(C10=$AD$72,"O",IF(C10=$AE$72,"O",IF(C10=$AF$72,"O",IF(C10=$AG$72,"O",IF(C10=$AH$72,"O",IF(C10=$AI$72,"O",IF(C10=$AJ$72,"O",IF(C10=$AK$72,"O",IF(C10=$AL$72,"O",IF(C10=$AM$72,"O",IF(C10=$AN$72,"O",IF(C10=$AO$72,"O",IF(C10=$AP$72,"O",IF(C10=$AQ$72,"O",IF(C10=$AR$72,"O",IF(C10=$AS$72,"O",IF(C10=$AT$72,"O",IF(C10=$AU$72,"O",IF(C10=$AV$72,"O",IF(C10=$AW$72,"O",IF(C10=$AX$72,"O",IF(C10=$AY$72,"O",IF(C10=$AZ$72,"O",IF(C10=$BA$72,"O",IF(C10=$BB$72,"O",IF(C10=$BC$72,"O",IF(C10=$BD$72,"O",IF(C10=$BE$72,"O",IF(C10=$BF$72,"O",IF(C10=$BG$72,"O",IF(C10=$BH$72,"O","X"))))))))))))))))))))))))))))))))))))))</f>
        <v>X</v>
      </c>
      <c r="D521" s="58" t="str">
        <f t="shared" si="504"/>
        <v>X</v>
      </c>
      <c r="E521" s="58" t="str">
        <f t="shared" si="504"/>
        <v>X</v>
      </c>
      <c r="F521" s="58" t="str">
        <f t="shared" si="504"/>
        <v>X</v>
      </c>
      <c r="G521" s="58" t="str">
        <f t="shared" si="504"/>
        <v>X</v>
      </c>
      <c r="H521" s="58" t="str">
        <f t="shared" si="504"/>
        <v>X</v>
      </c>
      <c r="I521" s="58" t="str">
        <f t="shared" si="504"/>
        <v>X</v>
      </c>
      <c r="J521" s="58" t="str">
        <f t="shared" si="504"/>
        <v>X</v>
      </c>
      <c r="K521" s="58" t="str">
        <f t="shared" si="504"/>
        <v>X</v>
      </c>
      <c r="L521" s="58" t="str">
        <f t="shared" si="504"/>
        <v>X</v>
      </c>
      <c r="M521" s="58" t="str">
        <f t="shared" si="504"/>
        <v>X</v>
      </c>
      <c r="N521" s="58" t="str">
        <f t="shared" si="504"/>
        <v>X</v>
      </c>
      <c r="O521" s="58" t="str">
        <f t="shared" si="504"/>
        <v>X</v>
      </c>
      <c r="P521" s="58" t="str">
        <f t="shared" si="504"/>
        <v>X</v>
      </c>
      <c r="Q521" s="58" t="str">
        <f t="shared" si="504"/>
        <v>X</v>
      </c>
    </row>
    <row r="522" spans="1:17">
      <c r="A522" s="606"/>
      <c r="B522" s="58" t="s">
        <v>36</v>
      </c>
      <c r="C522" s="58" t="str">
        <f t="shared" ref="C522:Q522" si="505">IF(C11=$W$72,"O",IF(C11=$X$72,"O",IF(C11=$Y$72,"O",IF(C11=$Z$72,"O",IF(C11=$AA$72,"O",IF(C11=$AB$72,"O",IF(C11=$AC$72,"O",IF(C11=$AD$72,"O",IF(C11=$AE$72,"O",IF(C11=$AF$72,"O",IF(C11=$AG$72,"O",IF(C11=$AH$72,"O",IF(C11=$AI$72,"O",IF(C11=$AJ$72,"O",IF(C11=$AK$72,"O",IF(C11=$AL$72,"O",IF(C11=$AM$72,"O",IF(C11=$AN$72,"O",IF(C11=$AO$72,"O",IF(C11=$AP$72,"O",IF(C11=$AQ$72,"O",IF(C11=$AR$72,"O",IF(C11=$AS$72,"O",IF(C11=$AT$72,"O",IF(C11=$AU$72,"O",IF(C11=$AV$72,"O",IF(C11=$AW$72,"O",IF(C11=$AX$72,"O",IF(C11=$AY$72,"O",IF(C11=$AZ$72,"O",IF(C11=$BA$72,"O",IF(C11=$BB$72,"O",IF(C11=$BC$72,"O",IF(C11=$BD$72,"O",IF(C11=$BE$72,"O",IF(C11=$BF$72,"O",IF(C11=$BG$72,"O",IF(C11=$BH$72,"O","X"))))))))))))))))))))))))))))))))))))))</f>
        <v>X</v>
      </c>
      <c r="D522" s="58" t="str">
        <f t="shared" si="505"/>
        <v>X</v>
      </c>
      <c r="E522" s="58" t="str">
        <f t="shared" si="505"/>
        <v>X</v>
      </c>
      <c r="F522" s="58" t="str">
        <f t="shared" si="505"/>
        <v>X</v>
      </c>
      <c r="G522" s="58" t="str">
        <f t="shared" si="505"/>
        <v>X</v>
      </c>
      <c r="H522" s="58" t="str">
        <f t="shared" si="505"/>
        <v>X</v>
      </c>
      <c r="I522" s="58" t="str">
        <f t="shared" si="505"/>
        <v>X</v>
      </c>
      <c r="J522" s="58" t="str">
        <f t="shared" si="505"/>
        <v>X</v>
      </c>
      <c r="K522" s="58" t="str">
        <f t="shared" si="505"/>
        <v>X</v>
      </c>
      <c r="L522" s="58" t="str">
        <f t="shared" si="505"/>
        <v>X</v>
      </c>
      <c r="M522" s="58" t="str">
        <f t="shared" si="505"/>
        <v>X</v>
      </c>
      <c r="N522" s="58" t="str">
        <f t="shared" si="505"/>
        <v>X</v>
      </c>
      <c r="O522" s="58" t="str">
        <f t="shared" si="505"/>
        <v>X</v>
      </c>
      <c r="P522" s="58" t="str">
        <f t="shared" si="505"/>
        <v>X</v>
      </c>
      <c r="Q522" s="58" t="str">
        <f t="shared" si="505"/>
        <v>X</v>
      </c>
    </row>
    <row r="523" spans="1:17">
      <c r="A523" s="606"/>
      <c r="B523" s="58" t="s">
        <v>21</v>
      </c>
      <c r="C523" s="58" t="str">
        <f t="shared" ref="C523:Q523" si="506">IF(C12=$W$72,"O",IF(C12=$X$72,"O",IF(C12=$Y$72,"O",IF(C12=$Z$72,"O",IF(C12=$AA$72,"O",IF(C12=$AB$72,"O",IF(C12=$AC$72,"O",IF(C12=$AD$72,"O",IF(C12=$AE$72,"O",IF(C12=$AF$72,"O",IF(C12=$AG$72,"O",IF(C12=$AH$72,"O",IF(C12=$AI$72,"O",IF(C12=$AJ$72,"O",IF(C12=$AK$72,"O",IF(C12=$AL$72,"O",IF(C12=$AM$72,"O",IF(C12=$AN$72,"O",IF(C12=$AO$72,"O",IF(C12=$AP$72,"O",IF(C12=$AQ$72,"O",IF(C12=$AR$72,"O",IF(C12=$AS$72,"O",IF(C12=$AT$72,"O",IF(C12=$AU$72,"O",IF(C12=$AV$72,"O",IF(C12=$AW$72,"O",IF(C12=$AX$72,"O",IF(C12=$AY$72,"O",IF(C12=$AZ$72,"O",IF(C12=$BA$72,"O",IF(C12=$BB$72,"O",IF(C12=$BC$72,"O",IF(C12=$BD$72,"O",IF(C12=$BE$72,"O",IF(C12=$BF$72,"O",IF(C12=$BG$72,"O",IF(C12=$BH$72,"O","X"))))))))))))))))))))))))))))))))))))))</f>
        <v>X</v>
      </c>
      <c r="D523" s="58" t="str">
        <f t="shared" si="506"/>
        <v>X</v>
      </c>
      <c r="E523" s="58" t="str">
        <f t="shared" si="506"/>
        <v>X</v>
      </c>
      <c r="F523" s="58" t="str">
        <f t="shared" si="506"/>
        <v>X</v>
      </c>
      <c r="G523" s="58" t="str">
        <f t="shared" si="506"/>
        <v>X</v>
      </c>
      <c r="H523" s="58" t="str">
        <f t="shared" si="506"/>
        <v>X</v>
      </c>
      <c r="I523" s="58" t="str">
        <f t="shared" si="506"/>
        <v>X</v>
      </c>
      <c r="J523" s="58" t="str">
        <f t="shared" si="506"/>
        <v>X</v>
      </c>
      <c r="K523" s="58" t="str">
        <f t="shared" si="506"/>
        <v>X</v>
      </c>
      <c r="L523" s="58" t="str">
        <f t="shared" si="506"/>
        <v>X</v>
      </c>
      <c r="M523" s="58" t="str">
        <f t="shared" si="506"/>
        <v>X</v>
      </c>
      <c r="N523" s="58" t="str">
        <f t="shared" si="506"/>
        <v>X</v>
      </c>
      <c r="O523" s="58" t="str">
        <f t="shared" si="506"/>
        <v>X</v>
      </c>
      <c r="P523" s="58" t="str">
        <f t="shared" si="506"/>
        <v>X</v>
      </c>
      <c r="Q523" s="58" t="str">
        <f t="shared" si="506"/>
        <v>X</v>
      </c>
    </row>
    <row r="524" spans="1:17">
      <c r="A524" s="607"/>
      <c r="B524" s="30" t="s">
        <v>46</v>
      </c>
      <c r="C524" s="47">
        <f>COUNTIF(C518:C523,"O")</f>
        <v>0</v>
      </c>
      <c r="D524" s="47">
        <f t="shared" ref="D524:Q524" si="507">COUNTIF(D518:D523,"O")</f>
        <v>0</v>
      </c>
      <c r="E524" s="47">
        <f t="shared" si="507"/>
        <v>0</v>
      </c>
      <c r="F524" s="47">
        <f t="shared" si="507"/>
        <v>0</v>
      </c>
      <c r="G524" s="47">
        <f t="shared" si="507"/>
        <v>0</v>
      </c>
      <c r="H524" s="47">
        <f t="shared" si="507"/>
        <v>0</v>
      </c>
      <c r="I524" s="47">
        <f t="shared" si="507"/>
        <v>0</v>
      </c>
      <c r="J524" s="47">
        <f t="shared" si="507"/>
        <v>0</v>
      </c>
      <c r="K524" s="47">
        <f t="shared" si="507"/>
        <v>0</v>
      </c>
      <c r="L524" s="47">
        <f t="shared" si="507"/>
        <v>0</v>
      </c>
      <c r="M524" s="47">
        <f t="shared" si="507"/>
        <v>0</v>
      </c>
      <c r="N524" s="47">
        <f t="shared" si="507"/>
        <v>0</v>
      </c>
      <c r="O524" s="47">
        <f t="shared" si="507"/>
        <v>0</v>
      </c>
      <c r="P524" s="47">
        <f t="shared" si="507"/>
        <v>0</v>
      </c>
      <c r="Q524" s="47">
        <f t="shared" si="507"/>
        <v>0</v>
      </c>
    </row>
    <row r="525" spans="1:17">
      <c r="A525" s="605">
        <v>57</v>
      </c>
      <c r="B525" s="58" t="s">
        <v>32</v>
      </c>
      <c r="C525" s="58" t="str">
        <f t="shared" ref="C525:Q525" si="508">IF(C7=$W$73,"O",IF(C7=$X$73,"O",IF(C7=$Y$73,"O",IF(C7=$Z$73,"O",IF(C7=$AA$73,"O",IF(C7=$AB$73,"O",IF(C7=$AC$73,"O",IF(C7=$AD$73,"O",IF(C7=$AE$73,"O",IF(C7=$AF$73,"O",IF(C7=$AG$73,"O",IF(C7=$AH$73,"O",IF(C7=$AI$73,"O",IF(C7=$AJ$73,"O",IF(C7=$AK$73,"O",IF(C7=$AL$73,"O",IF(C7=$AM$73,"O",IF(C7=$AN$73,"O",IF(C7=$AO$73,"O",IF(C7=$AP$73,"O",IF(C7=$AQ$73,"O",IF(C7=$AR$73,"O",IF(C7=$AS$73,"O",IF(C7=$AT$73,"O",IF(C7=$AU$73,"O",IF(C7=$AV$73,"O",IF(C7=$AW$73,"O",IF(C7=$AX$73,"O",IF(C7=$AY$73,"O",IF(C7=$AZ$73,"O",IF(C7=$BA$73,"O",IF(C7=$BB$73,"O",IF(C7=$BC$73,"O",IF(C7=$BD$73,"O",IF(C7=$BE$73,"O",IF(C7=$BF$73,"O",IF(C7=$BG$73,"O",IF(C7=$BH$73,"O","X"))))))))))))))))))))))))))))))))))))))</f>
        <v>X</v>
      </c>
      <c r="D525" s="58" t="str">
        <f t="shared" si="508"/>
        <v>X</v>
      </c>
      <c r="E525" s="58" t="str">
        <f t="shared" si="508"/>
        <v>X</v>
      </c>
      <c r="F525" s="58" t="str">
        <f t="shared" si="508"/>
        <v>X</v>
      </c>
      <c r="G525" s="58" t="str">
        <f t="shared" si="508"/>
        <v>X</v>
      </c>
      <c r="H525" s="58" t="str">
        <f t="shared" si="508"/>
        <v>X</v>
      </c>
      <c r="I525" s="58" t="str">
        <f t="shared" si="508"/>
        <v>X</v>
      </c>
      <c r="J525" s="58" t="str">
        <f t="shared" si="508"/>
        <v>X</v>
      </c>
      <c r="K525" s="58" t="str">
        <f t="shared" si="508"/>
        <v>X</v>
      </c>
      <c r="L525" s="58" t="str">
        <f t="shared" si="508"/>
        <v>X</v>
      </c>
      <c r="M525" s="58" t="str">
        <f t="shared" si="508"/>
        <v>X</v>
      </c>
      <c r="N525" s="58" t="str">
        <f t="shared" si="508"/>
        <v>X</v>
      </c>
      <c r="O525" s="58" t="str">
        <f t="shared" si="508"/>
        <v>X</v>
      </c>
      <c r="P525" s="58" t="str">
        <f t="shared" si="508"/>
        <v>X</v>
      </c>
      <c r="Q525" s="58" t="str">
        <f t="shared" si="508"/>
        <v>X</v>
      </c>
    </row>
    <row r="526" spans="1:17">
      <c r="A526" s="606"/>
      <c r="B526" s="58" t="s">
        <v>33</v>
      </c>
      <c r="C526" s="58" t="str">
        <f t="shared" ref="C526:Q526" si="509">IF(C8=$W$73,"O",IF(C8=$X$73,"O",IF(C8=$Y$73,"O",IF(C8=$Z$73,"O",IF(C8=$AA$73,"O",IF(C8=$AB$73,"O",IF(C8=$AC$73,"O",IF(C8=$AD$73,"O",IF(C8=$AE$73,"O",IF(C8=$AF$73,"O",IF(C8=$AG$73,"O",IF(C8=$AH$73,"O",IF(C8=$AI$73,"O",IF(C8=$AJ$73,"O",IF(C8=$AK$73,"O",IF(C8=$AL$73,"O",IF(C8=$AM$73,"O",IF(C8=$AN$73,"O",IF(C8=$AO$73,"O",IF(C8=$AP$73,"O",IF(C8=$AQ$73,"O",IF(C8=$AR$73,"O",IF(C8=$AS$73,"O",IF(C8=$AT$73,"O",IF(C8=$AU$73,"O",IF(C8=$AV$73,"O",IF(C8=$AW$73,"O",IF(C8=$AX$73,"O",IF(C8=$AY$73,"O",IF(C8=$AZ$73,"O",IF(C8=$BA$73,"O",IF(C8=$BB$73,"O",IF(C8=$BC$73,"O",IF(C8=$BD$73,"O",IF(C8=$BE$73,"O",IF(C8=$BF$73,"O",IF(C8=$BG$73,"O",IF(C8=$BH$73,"O","X"))))))))))))))))))))))))))))))))))))))</f>
        <v>X</v>
      </c>
      <c r="D526" s="58" t="str">
        <f t="shared" si="509"/>
        <v>X</v>
      </c>
      <c r="E526" s="58" t="str">
        <f t="shared" si="509"/>
        <v>X</v>
      </c>
      <c r="F526" s="58" t="str">
        <f t="shared" si="509"/>
        <v>X</v>
      </c>
      <c r="G526" s="58" t="str">
        <f t="shared" si="509"/>
        <v>X</v>
      </c>
      <c r="H526" s="58" t="str">
        <f t="shared" si="509"/>
        <v>X</v>
      </c>
      <c r="I526" s="58" t="str">
        <f t="shared" si="509"/>
        <v>X</v>
      </c>
      <c r="J526" s="58" t="str">
        <f t="shared" si="509"/>
        <v>X</v>
      </c>
      <c r="K526" s="58" t="str">
        <f t="shared" si="509"/>
        <v>X</v>
      </c>
      <c r="L526" s="58" t="str">
        <f t="shared" si="509"/>
        <v>X</v>
      </c>
      <c r="M526" s="58" t="str">
        <f t="shared" si="509"/>
        <v>X</v>
      </c>
      <c r="N526" s="58" t="str">
        <f t="shared" si="509"/>
        <v>X</v>
      </c>
      <c r="O526" s="58" t="str">
        <f t="shared" si="509"/>
        <v>X</v>
      </c>
      <c r="P526" s="58" t="str">
        <f t="shared" si="509"/>
        <v>X</v>
      </c>
      <c r="Q526" s="58" t="str">
        <f t="shared" si="509"/>
        <v>X</v>
      </c>
    </row>
    <row r="527" spans="1:17">
      <c r="A527" s="606"/>
      <c r="B527" s="58" t="s">
        <v>34</v>
      </c>
      <c r="C527" s="58" t="str">
        <f t="shared" ref="C527:Q527" si="510">IF(C9=$W$73,"O",IF(C9=$X$73,"O",IF(C9=$Y$73,"O",IF(C9=$Z$73,"O",IF(C9=$AA$73,"O",IF(C9=$AB$73,"O",IF(C9=$AC$73,"O",IF(C9=$AD$73,"O",IF(C9=$AE$73,"O",IF(C9=$AF$73,"O",IF(C9=$AG$73,"O",IF(C9=$AH$73,"O",IF(C9=$AI$73,"O",IF(C9=$AJ$73,"O",IF(C9=$AK$73,"O",IF(C9=$AL$73,"O",IF(C9=$AM$73,"O",IF(C9=$AN$73,"O",IF(C9=$AO$73,"O",IF(C9=$AP$73,"O",IF(C9=$AQ$73,"O",IF(C9=$AR$73,"O",IF(C9=$AS$73,"O",IF(C9=$AT$73,"O",IF(C9=$AU$73,"O",IF(C9=$AV$73,"O",IF(C9=$AW$73,"O",IF(C9=$AX$73,"O",IF(C9=$AY$73,"O",IF(C9=$AZ$73,"O",IF(C9=$BA$73,"O",IF(C9=$BB$73,"O",IF(C9=$BC$73,"O",IF(C9=$BD$73,"O",IF(C9=$BE$73,"O",IF(C9=$BF$73,"O",IF(C9=$BG$73,"O",IF(C9=$BH$73,"O","X"))))))))))))))))))))))))))))))))))))))</f>
        <v>O</v>
      </c>
      <c r="D527" s="58" t="str">
        <f t="shared" si="510"/>
        <v>O</v>
      </c>
      <c r="E527" s="58" t="str">
        <f t="shared" si="510"/>
        <v>O</v>
      </c>
      <c r="F527" s="58" t="str">
        <f t="shared" si="510"/>
        <v>O</v>
      </c>
      <c r="G527" s="58" t="str">
        <f t="shared" si="510"/>
        <v>O</v>
      </c>
      <c r="H527" s="58" t="str">
        <f t="shared" si="510"/>
        <v>O</v>
      </c>
      <c r="I527" s="58" t="str">
        <f t="shared" si="510"/>
        <v>O</v>
      </c>
      <c r="J527" s="58" t="str">
        <f t="shared" si="510"/>
        <v>O</v>
      </c>
      <c r="K527" s="58" t="str">
        <f t="shared" si="510"/>
        <v>O</v>
      </c>
      <c r="L527" s="58" t="str">
        <f t="shared" si="510"/>
        <v>O</v>
      </c>
      <c r="M527" s="58" t="str">
        <f t="shared" si="510"/>
        <v>O</v>
      </c>
      <c r="N527" s="58" t="str">
        <f t="shared" si="510"/>
        <v>O</v>
      </c>
      <c r="O527" s="58" t="str">
        <f t="shared" si="510"/>
        <v>O</v>
      </c>
      <c r="P527" s="58" t="str">
        <f t="shared" si="510"/>
        <v>O</v>
      </c>
      <c r="Q527" s="58" t="str">
        <f t="shared" si="510"/>
        <v>O</v>
      </c>
    </row>
    <row r="528" spans="1:17">
      <c r="A528" s="606"/>
      <c r="B528" s="58" t="s">
        <v>35</v>
      </c>
      <c r="C528" s="58" t="str">
        <f t="shared" ref="C528:Q528" si="511">IF(C10=$W$73,"O",IF(C10=$X$73,"O",IF(C10=$Y$73,"O",IF(C10=$Z$73,"O",IF(C10=$AA$73,"O",IF(C10=$AB$73,"O",IF(C10=$AC$73,"O",IF(C10=$AD$73,"O",IF(C10=$AE$73,"O",IF(C10=$AF$73,"O",IF(C10=$AG$73,"O",IF(C10=$AH$73,"O",IF(C10=$AI$73,"O",IF(C10=$AJ$73,"O",IF(C10=$AK$73,"O",IF(C10=$AL$73,"O",IF(C10=$AM$73,"O",IF(C10=$AN$73,"O",IF(C10=$AO$73,"O",IF(C10=$AP$73,"O",IF(C10=$AQ$73,"O",IF(C10=$AR$73,"O",IF(C10=$AS$73,"O",IF(C10=$AT$73,"O",IF(C10=$AU$73,"O",IF(C10=$AV$73,"O",IF(C10=$AW$73,"O",IF(C10=$AX$73,"O",IF(C10=$AY$73,"O",IF(C10=$AZ$73,"O",IF(C10=$BA$73,"O",IF(C10=$BB$73,"O",IF(C10=$BC$73,"O",IF(C10=$BD$73,"O",IF(C10=$BE$73,"O",IF(C10=$BF$73,"O",IF(C10=$BG$73,"O",IF(C10=$BH$73,"O","X"))))))))))))))))))))))))))))))))))))))</f>
        <v>X</v>
      </c>
      <c r="D528" s="58" t="str">
        <f t="shared" si="511"/>
        <v>X</v>
      </c>
      <c r="E528" s="58" t="str">
        <f t="shared" si="511"/>
        <v>X</v>
      </c>
      <c r="F528" s="58" t="str">
        <f t="shared" si="511"/>
        <v>X</v>
      </c>
      <c r="G528" s="58" t="str">
        <f t="shared" si="511"/>
        <v>X</v>
      </c>
      <c r="H528" s="58" t="str">
        <f t="shared" si="511"/>
        <v>X</v>
      </c>
      <c r="I528" s="58" t="str">
        <f t="shared" si="511"/>
        <v>X</v>
      </c>
      <c r="J528" s="58" t="str">
        <f t="shared" si="511"/>
        <v>X</v>
      </c>
      <c r="K528" s="58" t="str">
        <f t="shared" si="511"/>
        <v>X</v>
      </c>
      <c r="L528" s="58" t="str">
        <f t="shared" si="511"/>
        <v>X</v>
      </c>
      <c r="M528" s="58" t="str">
        <f t="shared" si="511"/>
        <v>X</v>
      </c>
      <c r="N528" s="58" t="str">
        <f t="shared" si="511"/>
        <v>X</v>
      </c>
      <c r="O528" s="58" t="str">
        <f t="shared" si="511"/>
        <v>X</v>
      </c>
      <c r="P528" s="58" t="str">
        <f t="shared" si="511"/>
        <v>X</v>
      </c>
      <c r="Q528" s="58" t="str">
        <f t="shared" si="511"/>
        <v>X</v>
      </c>
    </row>
    <row r="529" spans="1:17">
      <c r="A529" s="606"/>
      <c r="B529" s="58" t="s">
        <v>36</v>
      </c>
      <c r="C529" s="58" t="str">
        <f t="shared" ref="C529:Q529" si="512">IF(C11=$W$73,"O",IF(C11=$X$73,"O",IF(C11=$Y$73,"O",IF(C11=$Z$73,"O",IF(C11=$AA$73,"O",IF(C11=$AB$73,"O",IF(C11=$AC$73,"O",IF(C11=$AD$73,"O",IF(C11=$AE$73,"O",IF(C11=$AF$73,"O",IF(C11=$AG$73,"O",IF(C11=$AH$73,"O",IF(C11=$AI$73,"O",IF(C11=$AJ$73,"O",IF(C11=$AK$73,"O",IF(C11=$AL$73,"O",IF(C11=$AM$73,"O",IF(C11=$AN$73,"O",IF(C11=$AO$73,"O",IF(C11=$AP$73,"O",IF(C11=$AQ$73,"O",IF(C11=$AR$73,"O",IF(C11=$AS$73,"O",IF(C11=$AT$73,"O",IF(C11=$AU$73,"O",IF(C11=$AV$73,"O",IF(C11=$AW$73,"O",IF(C11=$AX$73,"O",IF(C11=$AY$73,"O",IF(C11=$AZ$73,"O",IF(C11=$BA$73,"O",IF(C11=$BB$73,"O",IF(C11=$BC$73,"O",IF(C11=$BD$73,"O",IF(C11=$BE$73,"O",IF(C11=$BF$73,"O",IF(C11=$BG$73,"O",IF(C11=$BH$73,"O","X"))))))))))))))))))))))))))))))))))))))</f>
        <v>X</v>
      </c>
      <c r="D529" s="58" t="str">
        <f t="shared" si="512"/>
        <v>X</v>
      </c>
      <c r="E529" s="58" t="str">
        <f t="shared" si="512"/>
        <v>X</v>
      </c>
      <c r="F529" s="58" t="str">
        <f t="shared" si="512"/>
        <v>X</v>
      </c>
      <c r="G529" s="58" t="str">
        <f t="shared" si="512"/>
        <v>X</v>
      </c>
      <c r="H529" s="58" t="str">
        <f t="shared" si="512"/>
        <v>X</v>
      </c>
      <c r="I529" s="58" t="str">
        <f t="shared" si="512"/>
        <v>X</v>
      </c>
      <c r="J529" s="58" t="str">
        <f t="shared" si="512"/>
        <v>X</v>
      </c>
      <c r="K529" s="58" t="str">
        <f t="shared" si="512"/>
        <v>X</v>
      </c>
      <c r="L529" s="58" t="str">
        <f t="shared" si="512"/>
        <v>X</v>
      </c>
      <c r="M529" s="58" t="str">
        <f t="shared" si="512"/>
        <v>X</v>
      </c>
      <c r="N529" s="58" t="str">
        <f t="shared" si="512"/>
        <v>X</v>
      </c>
      <c r="O529" s="58" t="str">
        <f t="shared" si="512"/>
        <v>X</v>
      </c>
      <c r="P529" s="58" t="str">
        <f t="shared" si="512"/>
        <v>X</v>
      </c>
      <c r="Q529" s="58" t="str">
        <f t="shared" si="512"/>
        <v>X</v>
      </c>
    </row>
    <row r="530" spans="1:17">
      <c r="A530" s="606"/>
      <c r="B530" s="58" t="s">
        <v>21</v>
      </c>
      <c r="C530" s="58" t="str">
        <f t="shared" ref="C530:Q530" si="513">IF(C12=$W$73,"O",IF(C12=$X$73,"O",IF(C12=$Y$73,"O",IF(C12=$Z$73,"O",IF(C12=$AA$73,"O",IF(C12=$AB$73,"O",IF(C12=$AC$73,"O",IF(C12=$AD$73,"O",IF(C12=$AE$73,"O",IF(C12=$AF$73,"O",IF(C12=$AG$73,"O",IF(C12=$AH$73,"O",IF(C12=$AI$73,"O",IF(C12=$AJ$73,"O",IF(C12=$AK$73,"O",IF(C12=$AL$73,"O",IF(C12=$AM$73,"O",IF(C12=$AN$73,"O",IF(C12=$AO$73,"O",IF(C12=$AP$73,"O",IF(C12=$AQ$73,"O",IF(C12=$AR$73,"O",IF(C12=$AS$73,"O",IF(C12=$AT$73,"O",IF(C12=$AU$73,"O",IF(C12=$AV$73,"O",IF(C12=$AW$73,"O",IF(C12=$AX$73,"O",IF(C12=$AY$73,"O",IF(C12=$AZ$73,"O",IF(C12=$BA$73,"O",IF(C12=$BB$73,"O",IF(C12=$BC$73,"O",IF(C12=$BD$73,"O",IF(C12=$BE$73,"O",IF(C12=$BF$73,"O",IF(C12=$BG$73,"O",IF(C12=$BH$73,"O","X"))))))))))))))))))))))))))))))))))))))</f>
        <v>X</v>
      </c>
      <c r="D530" s="58" t="str">
        <f t="shared" si="513"/>
        <v>X</v>
      </c>
      <c r="E530" s="58" t="str">
        <f t="shared" si="513"/>
        <v>X</v>
      </c>
      <c r="F530" s="58" t="str">
        <f t="shared" si="513"/>
        <v>X</v>
      </c>
      <c r="G530" s="58" t="str">
        <f t="shared" si="513"/>
        <v>X</v>
      </c>
      <c r="H530" s="58" t="str">
        <f t="shared" si="513"/>
        <v>X</v>
      </c>
      <c r="I530" s="58" t="str">
        <f t="shared" si="513"/>
        <v>X</v>
      </c>
      <c r="J530" s="58" t="str">
        <f t="shared" si="513"/>
        <v>X</v>
      </c>
      <c r="K530" s="58" t="str">
        <f t="shared" si="513"/>
        <v>X</v>
      </c>
      <c r="L530" s="58" t="str">
        <f t="shared" si="513"/>
        <v>X</v>
      </c>
      <c r="M530" s="58" t="str">
        <f t="shared" si="513"/>
        <v>X</v>
      </c>
      <c r="N530" s="58" t="str">
        <f t="shared" si="513"/>
        <v>X</v>
      </c>
      <c r="O530" s="58" t="str">
        <f t="shared" si="513"/>
        <v>X</v>
      </c>
      <c r="P530" s="58" t="str">
        <f t="shared" si="513"/>
        <v>X</v>
      </c>
      <c r="Q530" s="58" t="str">
        <f t="shared" si="513"/>
        <v>X</v>
      </c>
    </row>
    <row r="531" spans="1:17">
      <c r="A531" s="607"/>
      <c r="B531" s="30" t="s">
        <v>46</v>
      </c>
      <c r="C531" s="47">
        <f>COUNTIF(C525:C530,"O")</f>
        <v>1</v>
      </c>
      <c r="D531" s="47">
        <f t="shared" ref="D531:Q531" si="514">COUNTIF(D525:D530,"O")</f>
        <v>1</v>
      </c>
      <c r="E531" s="47">
        <f t="shared" si="514"/>
        <v>1</v>
      </c>
      <c r="F531" s="47">
        <f t="shared" si="514"/>
        <v>1</v>
      </c>
      <c r="G531" s="47">
        <f t="shared" si="514"/>
        <v>1</v>
      </c>
      <c r="H531" s="47">
        <f t="shared" si="514"/>
        <v>1</v>
      </c>
      <c r="I531" s="47">
        <f t="shared" si="514"/>
        <v>1</v>
      </c>
      <c r="J531" s="47">
        <f t="shared" si="514"/>
        <v>1</v>
      </c>
      <c r="K531" s="47">
        <f t="shared" si="514"/>
        <v>1</v>
      </c>
      <c r="L531" s="47">
        <f t="shared" si="514"/>
        <v>1</v>
      </c>
      <c r="M531" s="47">
        <f t="shared" si="514"/>
        <v>1</v>
      </c>
      <c r="N531" s="47">
        <f t="shared" si="514"/>
        <v>1</v>
      </c>
      <c r="O531" s="47">
        <f t="shared" si="514"/>
        <v>1</v>
      </c>
      <c r="P531" s="47">
        <f t="shared" si="514"/>
        <v>1</v>
      </c>
      <c r="Q531" s="47">
        <f t="shared" si="514"/>
        <v>1</v>
      </c>
    </row>
    <row r="532" spans="1:17">
      <c r="A532" s="605">
        <v>58</v>
      </c>
      <c r="B532" s="58" t="s">
        <v>32</v>
      </c>
      <c r="C532" s="58" t="str">
        <f t="shared" ref="C532:Q532" si="515">IF(C7=$W$74,"O",IF(C7=$X$74,"O",IF(C7=$Y$74,"O",IF(C7=$Z$74,"O",IF(C7=$AA$74,"O",IF(C7=$AB$74,"O",IF(C7=$AC$74,"O",IF(C7=$AD$74,"O",IF(C7=$AE$74,"O",IF(C7=$AF$74,"O",IF(C7=$AG$74,"O",IF(C7=$AH$74,"O",IF(C7=$AI$74,"O",IF(C7=$AJ$74,"O",IF(C7=$AK$74,"O",IF(C7=$AL$74,"O",IF(C7=$AM$74,"O",IF(C7=$AN$74,"O",IF(C7=$AO$74,"O",IF(C7=$AP$74,"O",IF(C7=$AQ$74,"O",IF(C7=$AR$74,"O",IF(C7=$AS$74,"O",IF(C7=$AT$74,"O",IF(C7=$AU$74,"O",IF(C7=$AV$74,"O",IF(C7=$AW$74,"O",IF(C7=$AX$74,"O",IF(C7=$AY$74,"O",IF(C7=$AZ$74,"O",IF(C7=$BA$74,"O",IF(C7=$BB$74,"O",IF(C7=$BC$74,"O",IF(C7=$BD$74,"O",IF(C7=$BE$74,"O",IF(C7=$BF$74,"O",IF(C7=$BG$74,"O",IF(C7=$BH$74,"O","X"))))))))))))))))))))))))))))))))))))))</f>
        <v>X</v>
      </c>
      <c r="D532" s="58" t="str">
        <f t="shared" si="515"/>
        <v>X</v>
      </c>
      <c r="E532" s="58" t="str">
        <f t="shared" si="515"/>
        <v>X</v>
      </c>
      <c r="F532" s="58" t="str">
        <f t="shared" si="515"/>
        <v>X</v>
      </c>
      <c r="G532" s="58" t="str">
        <f t="shared" si="515"/>
        <v>X</v>
      </c>
      <c r="H532" s="58" t="str">
        <f t="shared" si="515"/>
        <v>X</v>
      </c>
      <c r="I532" s="58" t="str">
        <f t="shared" si="515"/>
        <v>X</v>
      </c>
      <c r="J532" s="58" t="str">
        <f t="shared" si="515"/>
        <v>X</v>
      </c>
      <c r="K532" s="58" t="str">
        <f t="shared" si="515"/>
        <v>X</v>
      </c>
      <c r="L532" s="58" t="str">
        <f t="shared" si="515"/>
        <v>X</v>
      </c>
      <c r="M532" s="58" t="str">
        <f t="shared" si="515"/>
        <v>X</v>
      </c>
      <c r="N532" s="58" t="str">
        <f t="shared" si="515"/>
        <v>X</v>
      </c>
      <c r="O532" s="58" t="str">
        <f t="shared" si="515"/>
        <v>X</v>
      </c>
      <c r="P532" s="58" t="str">
        <f t="shared" si="515"/>
        <v>X</v>
      </c>
      <c r="Q532" s="58" t="str">
        <f t="shared" si="515"/>
        <v>X</v>
      </c>
    </row>
    <row r="533" spans="1:17">
      <c r="A533" s="606"/>
      <c r="B533" s="58" t="s">
        <v>33</v>
      </c>
      <c r="C533" s="58" t="str">
        <f t="shared" ref="C533:Q533" si="516">IF(C8=$W$74,"O",IF(C8=$X$74,"O",IF(C8=$Y$74,"O",IF(C8=$Z$74,"O",IF(C8=$AA$74,"O",IF(C8=$AB$74,"O",IF(C8=$AC$74,"O",IF(C8=$AD$74,"O",IF(C8=$AE$74,"O",IF(C8=$AF$74,"O",IF(C8=$AG$74,"O",IF(C8=$AH$74,"O",IF(C8=$AI$74,"O",IF(C8=$AJ$74,"O",IF(C8=$AK$74,"O",IF(C8=$AL$74,"O",IF(C8=$AM$74,"O",IF(C8=$AN$74,"O",IF(C8=$AO$74,"O",IF(C8=$AP$74,"O",IF(C8=$AQ$74,"O",IF(C8=$AR$74,"O",IF(C8=$AS$74,"O",IF(C8=$AT$74,"O",IF(C8=$AU$74,"O",IF(C8=$AV$74,"O",IF(C8=$AW$74,"O",IF(C8=$AX$74,"O",IF(C8=$AY$74,"O",IF(C8=$AZ$74,"O",IF(C8=$BA$74,"O",IF(C8=$BB$74,"O",IF(C8=$BC$74,"O",IF(C8=$BD$74,"O",IF(C8=$BE$74,"O",IF(C8=$BF$74,"O",IF(C8=$BG$74,"O",IF(C8=$BH$74,"O","X"))))))))))))))))))))))))))))))))))))))</f>
        <v>X</v>
      </c>
      <c r="D533" s="58" t="str">
        <f t="shared" si="516"/>
        <v>X</v>
      </c>
      <c r="E533" s="58" t="str">
        <f t="shared" si="516"/>
        <v>X</v>
      </c>
      <c r="F533" s="58" t="str">
        <f t="shared" si="516"/>
        <v>X</v>
      </c>
      <c r="G533" s="58" t="str">
        <f t="shared" si="516"/>
        <v>X</v>
      </c>
      <c r="H533" s="58" t="str">
        <f t="shared" si="516"/>
        <v>X</v>
      </c>
      <c r="I533" s="58" t="str">
        <f t="shared" si="516"/>
        <v>X</v>
      </c>
      <c r="J533" s="58" t="str">
        <f t="shared" si="516"/>
        <v>X</v>
      </c>
      <c r="K533" s="58" t="str">
        <f t="shared" si="516"/>
        <v>X</v>
      </c>
      <c r="L533" s="58" t="str">
        <f t="shared" si="516"/>
        <v>X</v>
      </c>
      <c r="M533" s="58" t="str">
        <f t="shared" si="516"/>
        <v>X</v>
      </c>
      <c r="N533" s="58" t="str">
        <f t="shared" si="516"/>
        <v>X</v>
      </c>
      <c r="O533" s="58" t="str">
        <f t="shared" si="516"/>
        <v>X</v>
      </c>
      <c r="P533" s="58" t="str">
        <f t="shared" si="516"/>
        <v>X</v>
      </c>
      <c r="Q533" s="58" t="str">
        <f t="shared" si="516"/>
        <v>X</v>
      </c>
    </row>
    <row r="534" spans="1:17">
      <c r="A534" s="606"/>
      <c r="B534" s="58" t="s">
        <v>34</v>
      </c>
      <c r="C534" s="58" t="str">
        <f t="shared" ref="C534:Q534" si="517">IF(C9=$W$74,"O",IF(C9=$X$74,"O",IF(C9=$Y$74,"O",IF(C9=$Z$74,"O",IF(C9=$AA$74,"O",IF(C9=$AB$74,"O",IF(C9=$AC$74,"O",IF(C9=$AD$74,"O",IF(C9=$AE$74,"O",IF(C9=$AF$74,"O",IF(C9=$AG$74,"O",IF(C9=$AH$74,"O",IF(C9=$AI$74,"O",IF(C9=$AJ$74,"O",IF(C9=$AK$74,"O",IF(C9=$AL$74,"O",IF(C9=$AM$74,"O",IF(C9=$AN$74,"O",IF(C9=$AO$74,"O",IF(C9=$AP$74,"O",IF(C9=$AQ$74,"O",IF(C9=$AR$74,"O",IF(C9=$AS$74,"O",IF(C9=$AT$74,"O",IF(C9=$AU$74,"O",IF(C9=$AV$74,"O",IF(C9=$AW$74,"O",IF(C9=$AX$74,"O",IF(C9=$AY$74,"O",IF(C9=$AZ$74,"O",IF(C9=$BA$74,"O",IF(C9=$BB$74,"O",IF(C9=$BC$74,"O",IF(C9=$BD$74,"O",IF(C9=$BE$74,"O",IF(C9=$BF$74,"O",IF(C9=$BG$74,"O",IF(C9=$BH$74,"O","X"))))))))))))))))))))))))))))))))))))))</f>
        <v>O</v>
      </c>
      <c r="D534" s="58" t="str">
        <f t="shared" si="517"/>
        <v>O</v>
      </c>
      <c r="E534" s="58" t="str">
        <f t="shared" si="517"/>
        <v>O</v>
      </c>
      <c r="F534" s="58" t="str">
        <f t="shared" si="517"/>
        <v>O</v>
      </c>
      <c r="G534" s="58" t="str">
        <f t="shared" si="517"/>
        <v>O</v>
      </c>
      <c r="H534" s="58" t="str">
        <f t="shared" si="517"/>
        <v>O</v>
      </c>
      <c r="I534" s="58" t="str">
        <f t="shared" si="517"/>
        <v>O</v>
      </c>
      <c r="J534" s="58" t="str">
        <f t="shared" si="517"/>
        <v>O</v>
      </c>
      <c r="K534" s="58" t="str">
        <f t="shared" si="517"/>
        <v>O</v>
      </c>
      <c r="L534" s="58" t="str">
        <f t="shared" si="517"/>
        <v>O</v>
      </c>
      <c r="M534" s="58" t="str">
        <f t="shared" si="517"/>
        <v>O</v>
      </c>
      <c r="N534" s="58" t="str">
        <f t="shared" si="517"/>
        <v>O</v>
      </c>
      <c r="O534" s="58" t="str">
        <f t="shared" si="517"/>
        <v>O</v>
      </c>
      <c r="P534" s="58" t="str">
        <f t="shared" si="517"/>
        <v>O</v>
      </c>
      <c r="Q534" s="58" t="str">
        <f t="shared" si="517"/>
        <v>O</v>
      </c>
    </row>
    <row r="535" spans="1:17">
      <c r="A535" s="606"/>
      <c r="B535" s="58" t="s">
        <v>35</v>
      </c>
      <c r="C535" s="58" t="str">
        <f t="shared" ref="C535:Q535" si="518">IF(C10=$W$74,"O",IF(C10=$X$74,"O",IF(C10=$Y$74,"O",IF(C10=$Z$74,"O",IF(C10=$AA$74,"O",IF(C10=$AB$74,"O",IF(C10=$AC$74,"O",IF(C10=$AD$74,"O",IF(C10=$AE$74,"O",IF(C10=$AF$74,"O",IF(C10=$AG$74,"O",IF(C10=$AH$74,"O",IF(C10=$AI$74,"O",IF(C10=$AJ$74,"O",IF(C10=$AK$74,"O",IF(C10=$AL$74,"O",IF(C10=$AM$74,"O",IF(C10=$AN$74,"O",IF(C10=$AO$74,"O",IF(C10=$AP$74,"O",IF(C10=$AQ$74,"O",IF(C10=$AR$74,"O",IF(C10=$AS$74,"O",IF(C10=$AT$74,"O",IF(C10=$AU$74,"O",IF(C10=$AV$74,"O",IF(C10=$AW$74,"O",IF(C10=$AX$74,"O",IF(C10=$AY$74,"O",IF(C10=$AZ$74,"O",IF(C10=$BA$74,"O",IF(C10=$BB$74,"O",IF(C10=$BC$74,"O",IF(C10=$BD$74,"O",IF(C10=$BE$74,"O",IF(C10=$BF$74,"O",IF(C10=$BG$74,"O",IF(C10=$BH$74,"O","X"))))))))))))))))))))))))))))))))))))))</f>
        <v>O</v>
      </c>
      <c r="D535" s="58" t="str">
        <f t="shared" si="518"/>
        <v>O</v>
      </c>
      <c r="E535" s="58" t="str">
        <f t="shared" si="518"/>
        <v>O</v>
      </c>
      <c r="F535" s="58" t="str">
        <f t="shared" si="518"/>
        <v>O</v>
      </c>
      <c r="G535" s="58" t="str">
        <f t="shared" si="518"/>
        <v>O</v>
      </c>
      <c r="H535" s="58" t="str">
        <f t="shared" si="518"/>
        <v>O</v>
      </c>
      <c r="I535" s="58" t="str">
        <f t="shared" si="518"/>
        <v>O</v>
      </c>
      <c r="J535" s="58" t="str">
        <f t="shared" si="518"/>
        <v>O</v>
      </c>
      <c r="K535" s="58" t="str">
        <f t="shared" si="518"/>
        <v>O</v>
      </c>
      <c r="L535" s="58" t="str">
        <f t="shared" si="518"/>
        <v>O</v>
      </c>
      <c r="M535" s="58" t="str">
        <f t="shared" si="518"/>
        <v>O</v>
      </c>
      <c r="N535" s="58" t="str">
        <f t="shared" si="518"/>
        <v>O</v>
      </c>
      <c r="O535" s="58" t="str">
        <f t="shared" si="518"/>
        <v>O</v>
      </c>
      <c r="P535" s="58" t="str">
        <f t="shared" si="518"/>
        <v>O</v>
      </c>
      <c r="Q535" s="58" t="str">
        <f t="shared" si="518"/>
        <v>O</v>
      </c>
    </row>
    <row r="536" spans="1:17">
      <c r="A536" s="606"/>
      <c r="B536" s="58" t="s">
        <v>36</v>
      </c>
      <c r="C536" s="58" t="str">
        <f t="shared" ref="C536:Q536" si="519">IF(C11=$W$74,"O",IF(C11=$X$74,"O",IF(C11=$Y$74,"O",IF(C11=$Z$74,"O",IF(C11=$AA$74,"O",IF(C11=$AB$74,"O",IF(C11=$AC$74,"O",IF(C11=$AD$74,"O",IF(C11=$AE$74,"O",IF(C11=$AF$74,"O",IF(C11=$AG$74,"O",IF(C11=$AH$74,"O",IF(C11=$AI$74,"O",IF(C11=$AJ$74,"O",IF(C11=$AK$74,"O",IF(C11=$AL$74,"O",IF(C11=$AM$74,"O",IF(C11=$AN$74,"O",IF(C11=$AO$74,"O",IF(C11=$AP$74,"O",IF(C11=$AQ$74,"O",IF(C11=$AR$74,"O",IF(C11=$AS$74,"O",IF(C11=$AT$74,"O",IF(C11=$AU$74,"O",IF(C11=$AV$74,"O",IF(C11=$AW$74,"O",IF(C11=$AX$74,"O",IF(C11=$AY$74,"O",IF(C11=$AZ$74,"O",IF(C11=$BA$74,"O",IF(C11=$BB$74,"O",IF(C11=$BC$74,"O",IF(C11=$BD$74,"O",IF(C11=$BE$74,"O",IF(C11=$BF$74,"O",IF(C11=$BG$74,"O",IF(C11=$BH$74,"O","X"))))))))))))))))))))))))))))))))))))))</f>
        <v>X</v>
      </c>
      <c r="D536" s="58" t="str">
        <f t="shared" si="519"/>
        <v>X</v>
      </c>
      <c r="E536" s="58" t="str">
        <f t="shared" si="519"/>
        <v>X</v>
      </c>
      <c r="F536" s="58" t="str">
        <f t="shared" si="519"/>
        <v>X</v>
      </c>
      <c r="G536" s="58" t="str">
        <f t="shared" si="519"/>
        <v>X</v>
      </c>
      <c r="H536" s="58" t="str">
        <f t="shared" si="519"/>
        <v>X</v>
      </c>
      <c r="I536" s="58" t="str">
        <f t="shared" si="519"/>
        <v>X</v>
      </c>
      <c r="J536" s="58" t="str">
        <f t="shared" si="519"/>
        <v>X</v>
      </c>
      <c r="K536" s="58" t="str">
        <f t="shared" si="519"/>
        <v>X</v>
      </c>
      <c r="L536" s="58" t="str">
        <f t="shared" si="519"/>
        <v>X</v>
      </c>
      <c r="M536" s="58" t="str">
        <f t="shared" si="519"/>
        <v>X</v>
      </c>
      <c r="N536" s="58" t="str">
        <f t="shared" si="519"/>
        <v>X</v>
      </c>
      <c r="O536" s="58" t="str">
        <f t="shared" si="519"/>
        <v>X</v>
      </c>
      <c r="P536" s="58" t="str">
        <f t="shared" si="519"/>
        <v>X</v>
      </c>
      <c r="Q536" s="58" t="str">
        <f t="shared" si="519"/>
        <v>X</v>
      </c>
    </row>
    <row r="537" spans="1:17">
      <c r="A537" s="606"/>
      <c r="B537" s="58" t="s">
        <v>21</v>
      </c>
      <c r="C537" s="58" t="str">
        <f t="shared" ref="C537:Q537" si="520">IF(C12=$W$74,"O",IF(C12=$X$74,"O",IF(C12=$Y$74,"O",IF(C12=$Z$74,"O",IF(C12=$AA$74,"O",IF(C12=$AB$74,"O",IF(C12=$AC$74,"O",IF(C12=$AD$74,"O",IF(C12=$AE$74,"O",IF(C12=$AF$74,"O",IF(C12=$AG$74,"O",IF(C12=$AH$74,"O",IF(C12=$AI$74,"O",IF(C12=$AJ$74,"O",IF(C12=$AK$74,"O",IF(C12=$AL$74,"O",IF(C12=$AM$74,"O",IF(C12=$AN$74,"O",IF(C12=$AO$74,"O",IF(C12=$AP$74,"O",IF(C12=$AQ$74,"O",IF(C12=$AR$74,"O",IF(C12=$AS$74,"O",IF(C12=$AT$74,"O",IF(C12=$AU$74,"O",IF(C12=$AV$74,"O",IF(C12=$AW$74,"O",IF(C12=$AX$74,"O",IF(C12=$AY$74,"O",IF(C12=$AZ$74,"O",IF(C12=$BA$74,"O",IF(C12=$BB$74,"O",IF(C12=$BC$74,"O",IF(C12=$BD$74,"O",IF(C12=$BE$74,"O",IF(C12=$BF$74,"O",IF(C12=$BG$74,"O",IF(C12=$BH$74,"O","X"))))))))))))))))))))))))))))))))))))))</f>
        <v>X</v>
      </c>
      <c r="D537" s="58" t="str">
        <f t="shared" si="520"/>
        <v>X</v>
      </c>
      <c r="E537" s="58" t="str">
        <f t="shared" si="520"/>
        <v>X</v>
      </c>
      <c r="F537" s="58" t="str">
        <f t="shared" si="520"/>
        <v>X</v>
      </c>
      <c r="G537" s="58" t="str">
        <f t="shared" si="520"/>
        <v>X</v>
      </c>
      <c r="H537" s="58" t="str">
        <f t="shared" si="520"/>
        <v>X</v>
      </c>
      <c r="I537" s="58" t="str">
        <f t="shared" si="520"/>
        <v>X</v>
      </c>
      <c r="J537" s="58" t="str">
        <f t="shared" si="520"/>
        <v>X</v>
      </c>
      <c r="K537" s="58" t="str">
        <f t="shared" si="520"/>
        <v>X</v>
      </c>
      <c r="L537" s="58" t="str">
        <f t="shared" si="520"/>
        <v>X</v>
      </c>
      <c r="M537" s="58" t="str">
        <f t="shared" si="520"/>
        <v>X</v>
      </c>
      <c r="N537" s="58" t="str">
        <f t="shared" si="520"/>
        <v>X</v>
      </c>
      <c r="O537" s="58" t="str">
        <f t="shared" si="520"/>
        <v>X</v>
      </c>
      <c r="P537" s="58" t="str">
        <f t="shared" si="520"/>
        <v>X</v>
      </c>
      <c r="Q537" s="58" t="str">
        <f t="shared" si="520"/>
        <v>X</v>
      </c>
    </row>
    <row r="538" spans="1:17">
      <c r="A538" s="607"/>
      <c r="B538" s="30" t="s">
        <v>46</v>
      </c>
      <c r="C538" s="47">
        <f>COUNTIF(C532:C537,"O")</f>
        <v>2</v>
      </c>
      <c r="D538" s="47">
        <f t="shared" ref="D538:Q538" si="521">COUNTIF(D532:D537,"O")</f>
        <v>2</v>
      </c>
      <c r="E538" s="47">
        <f t="shared" si="521"/>
        <v>2</v>
      </c>
      <c r="F538" s="47">
        <f t="shared" si="521"/>
        <v>2</v>
      </c>
      <c r="G538" s="47">
        <f t="shared" si="521"/>
        <v>2</v>
      </c>
      <c r="H538" s="47">
        <f t="shared" si="521"/>
        <v>2</v>
      </c>
      <c r="I538" s="47">
        <f t="shared" si="521"/>
        <v>2</v>
      </c>
      <c r="J538" s="47">
        <f t="shared" si="521"/>
        <v>2</v>
      </c>
      <c r="K538" s="47">
        <f t="shared" si="521"/>
        <v>2</v>
      </c>
      <c r="L538" s="47">
        <f t="shared" si="521"/>
        <v>2</v>
      </c>
      <c r="M538" s="47">
        <f t="shared" si="521"/>
        <v>2</v>
      </c>
      <c r="N538" s="47">
        <f t="shared" si="521"/>
        <v>2</v>
      </c>
      <c r="O538" s="47">
        <f t="shared" si="521"/>
        <v>2</v>
      </c>
      <c r="P538" s="47">
        <f t="shared" si="521"/>
        <v>2</v>
      </c>
      <c r="Q538" s="47">
        <f t="shared" si="521"/>
        <v>2</v>
      </c>
    </row>
    <row r="539" spans="1:17">
      <c r="A539" s="605">
        <v>59</v>
      </c>
      <c r="B539" s="58" t="s">
        <v>32</v>
      </c>
      <c r="C539" s="58" t="str">
        <f t="shared" ref="C539:Q539" si="522">IF(C7=$W$75,"O",IF(C7=$X$75,"O",IF(C7=$Y$75,"O",IF(C7=$Z$75,"O",IF(C7=$AA$75,"O",IF(C7=$AB$75,"O",IF(C7=$AC$75,"O",IF(C7=$AD$75,"O",IF(C7=$AE$75,"O",IF(C7=$AF$75,"O",IF(C7=$AG$75,"O",IF(C7=$AH$75,"O",IF(C7=$AI$75,"O",IF(C7=$AJ$75,"O",IF(C7=$AK$75,"O",IF(C7=$AL$75,"O",IF(C7=$AM$75,"O",IF(C7=$AN$75,"O",IF(C7=$AO$75,"O",IF(C7=$AP$75,"O",IF(C7=$AQ$75,"O",IF(C7=$AR$75,"O",IF(C7=$AS$75,"O",IF(C7=$AT$75,"O",IF(C7=$AU$75,"O",IF(C7=$AV$75,"O",IF(C7=$AW$75,"O",IF(C7=$AX$75,"O",IF(C7=$AY$75,"O",IF(C7=$AZ$75,"O",IF(C7=$BA$75,"O",IF(C7=$BB$75,"O",IF(C7=$BC$75,"O",IF(C7=$BD$75,"O",IF(C7=$BE$75,"O",IF(C7=$BF$75,"O",IF(C7=$BG$75,"O",IF(C7=$BH$75,"O","X"))))))))))))))))))))))))))))))))))))))</f>
        <v>X</v>
      </c>
      <c r="D539" s="58" t="str">
        <f t="shared" si="522"/>
        <v>X</v>
      </c>
      <c r="E539" s="58" t="str">
        <f t="shared" si="522"/>
        <v>X</v>
      </c>
      <c r="F539" s="58" t="str">
        <f t="shared" si="522"/>
        <v>X</v>
      </c>
      <c r="G539" s="58" t="str">
        <f t="shared" si="522"/>
        <v>X</v>
      </c>
      <c r="H539" s="58" t="str">
        <f t="shared" si="522"/>
        <v>X</v>
      </c>
      <c r="I539" s="58" t="str">
        <f t="shared" si="522"/>
        <v>X</v>
      </c>
      <c r="J539" s="58" t="str">
        <f t="shared" si="522"/>
        <v>X</v>
      </c>
      <c r="K539" s="58" t="str">
        <f t="shared" si="522"/>
        <v>X</v>
      </c>
      <c r="L539" s="58" t="str">
        <f t="shared" si="522"/>
        <v>X</v>
      </c>
      <c r="M539" s="58" t="str">
        <f t="shared" si="522"/>
        <v>X</v>
      </c>
      <c r="N539" s="58" t="str">
        <f t="shared" si="522"/>
        <v>X</v>
      </c>
      <c r="O539" s="58" t="str">
        <f t="shared" si="522"/>
        <v>X</v>
      </c>
      <c r="P539" s="58" t="str">
        <f t="shared" si="522"/>
        <v>X</v>
      </c>
      <c r="Q539" s="58" t="str">
        <f t="shared" si="522"/>
        <v>X</v>
      </c>
    </row>
    <row r="540" spans="1:17">
      <c r="A540" s="606"/>
      <c r="B540" s="58" t="s">
        <v>33</v>
      </c>
      <c r="C540" s="58" t="str">
        <f t="shared" ref="C540:Q540" si="523">IF(C8=$W$75,"O",IF(C8=$X$75,"O",IF(C8=$Y$75,"O",IF(C8=$Z$75,"O",IF(C8=$AA$75,"O",IF(C8=$AB$75,"O",IF(C8=$AC$75,"O",IF(C8=$AD$75,"O",IF(C8=$AE$75,"O",IF(C8=$AF$75,"O",IF(C8=$AG$75,"O",IF(C8=$AH$75,"O",IF(C8=$AI$75,"O",IF(C8=$AJ$75,"O",IF(C8=$AK$75,"O",IF(C8=$AL$75,"O",IF(C8=$AM$75,"O",IF(C8=$AN$75,"O",IF(C8=$AO$75,"O",IF(C8=$AP$75,"O",IF(C8=$AQ$75,"O",IF(C8=$AR$75,"O",IF(C8=$AS$75,"O",IF(C8=$AT$75,"O",IF(C8=$AU$75,"O",IF(C8=$AV$75,"O",IF(C8=$AW$75,"O",IF(C8=$AX$75,"O",IF(C8=$AY$75,"O",IF(C8=$AZ$75,"O",IF(C8=$BA$75,"O",IF(C8=$BB$75,"O",IF(C8=$BC$75,"O",IF(C8=$BD$75,"O",IF(C8=$BE$75,"O",IF(C8=$BF$75,"O",IF(C8=$BG$75,"O",IF(C8=$BH$75,"O","X"))))))))))))))))))))))))))))))))))))))</f>
        <v>X</v>
      </c>
      <c r="D540" s="58" t="str">
        <f t="shared" si="523"/>
        <v>X</v>
      </c>
      <c r="E540" s="58" t="str">
        <f t="shared" si="523"/>
        <v>X</v>
      </c>
      <c r="F540" s="58" t="str">
        <f t="shared" si="523"/>
        <v>X</v>
      </c>
      <c r="G540" s="58" t="str">
        <f t="shared" si="523"/>
        <v>X</v>
      </c>
      <c r="H540" s="58" t="str">
        <f t="shared" si="523"/>
        <v>X</v>
      </c>
      <c r="I540" s="58" t="str">
        <f t="shared" si="523"/>
        <v>X</v>
      </c>
      <c r="J540" s="58" t="str">
        <f t="shared" si="523"/>
        <v>X</v>
      </c>
      <c r="K540" s="58" t="str">
        <f t="shared" si="523"/>
        <v>X</v>
      </c>
      <c r="L540" s="58" t="str">
        <f t="shared" si="523"/>
        <v>X</v>
      </c>
      <c r="M540" s="58" t="str">
        <f t="shared" si="523"/>
        <v>X</v>
      </c>
      <c r="N540" s="58" t="str">
        <f t="shared" si="523"/>
        <v>X</v>
      </c>
      <c r="O540" s="58" t="str">
        <f t="shared" si="523"/>
        <v>X</v>
      </c>
      <c r="P540" s="58" t="str">
        <f t="shared" si="523"/>
        <v>X</v>
      </c>
      <c r="Q540" s="58" t="str">
        <f t="shared" si="523"/>
        <v>X</v>
      </c>
    </row>
    <row r="541" spans="1:17">
      <c r="A541" s="606"/>
      <c r="B541" s="58" t="s">
        <v>34</v>
      </c>
      <c r="C541" s="58" t="str">
        <f t="shared" ref="C541:Q541" si="524">IF(C9=$W$75,"O",IF(C9=$X$75,"O",IF(C9=$Y$75,"O",IF(C9=$Z$75,"O",IF(C9=$AA$75,"O",IF(C9=$AB$75,"O",IF(C9=$AC$75,"O",IF(C9=$AD$75,"O",IF(C9=$AE$75,"O",IF(C9=$AF$75,"O",IF(C9=$AG$75,"O",IF(C9=$AH$75,"O",IF(C9=$AI$75,"O",IF(C9=$AJ$75,"O",IF(C9=$AK$75,"O",IF(C9=$AL$75,"O",IF(C9=$AM$75,"O",IF(C9=$AN$75,"O",IF(C9=$AO$75,"O",IF(C9=$AP$75,"O",IF(C9=$AQ$75,"O",IF(C9=$AR$75,"O",IF(C9=$AS$75,"O",IF(C9=$AT$75,"O",IF(C9=$AU$75,"O",IF(C9=$AV$75,"O",IF(C9=$AW$75,"O",IF(C9=$AX$75,"O",IF(C9=$AY$75,"O",IF(C9=$AZ$75,"O",IF(C9=$BA$75,"O",IF(C9=$BB$75,"O",IF(C9=$BC$75,"O",IF(C9=$BD$75,"O",IF(C9=$BE$75,"O",IF(C9=$BF$75,"O",IF(C9=$BG$75,"O",IF(C9=$BH$75,"O","X"))))))))))))))))))))))))))))))))))))))</f>
        <v>X</v>
      </c>
      <c r="D541" s="58" t="str">
        <f t="shared" si="524"/>
        <v>X</v>
      </c>
      <c r="E541" s="58" t="str">
        <f t="shared" si="524"/>
        <v>X</v>
      </c>
      <c r="F541" s="58" t="str">
        <f t="shared" si="524"/>
        <v>X</v>
      </c>
      <c r="G541" s="58" t="str">
        <f t="shared" si="524"/>
        <v>X</v>
      </c>
      <c r="H541" s="58" t="str">
        <f t="shared" si="524"/>
        <v>X</v>
      </c>
      <c r="I541" s="58" t="str">
        <f t="shared" si="524"/>
        <v>X</v>
      </c>
      <c r="J541" s="58" t="str">
        <f t="shared" si="524"/>
        <v>X</v>
      </c>
      <c r="K541" s="58" t="str">
        <f t="shared" si="524"/>
        <v>X</v>
      </c>
      <c r="L541" s="58" t="str">
        <f t="shared" si="524"/>
        <v>X</v>
      </c>
      <c r="M541" s="58" t="str">
        <f t="shared" si="524"/>
        <v>X</v>
      </c>
      <c r="N541" s="58" t="str">
        <f t="shared" si="524"/>
        <v>X</v>
      </c>
      <c r="O541" s="58" t="str">
        <f t="shared" si="524"/>
        <v>X</v>
      </c>
      <c r="P541" s="58" t="str">
        <f t="shared" si="524"/>
        <v>X</v>
      </c>
      <c r="Q541" s="58" t="str">
        <f t="shared" si="524"/>
        <v>X</v>
      </c>
    </row>
    <row r="542" spans="1:17">
      <c r="A542" s="606"/>
      <c r="B542" s="58" t="s">
        <v>35</v>
      </c>
      <c r="C542" s="58" t="str">
        <f t="shared" ref="C542:Q542" si="525">IF(C10=$W$75,"O",IF(C10=$X$75,"O",IF(C10=$Y$75,"O",IF(C10=$Z$75,"O",IF(C10=$AA$75,"O",IF(C10=$AB$75,"O",IF(C10=$AC$75,"O",IF(C10=$AD$75,"O",IF(C10=$AE$75,"O",IF(C10=$AF$75,"O",IF(C10=$AG$75,"O",IF(C10=$AH$75,"O",IF(C10=$AI$75,"O",IF(C10=$AJ$75,"O",IF(C10=$AK$75,"O",IF(C10=$AL$75,"O",IF(C10=$AM$75,"O",IF(C10=$AN$75,"O",IF(C10=$AO$75,"O",IF(C10=$AP$75,"O",IF(C10=$AQ$75,"O",IF(C10=$AR$75,"O",IF(C10=$AS$75,"O",IF(C10=$AT$75,"O",IF(C10=$AU$75,"O",IF(C10=$AV$75,"O",IF(C10=$AW$75,"O",IF(C10=$AX$75,"O",IF(C10=$AY$75,"O",IF(C10=$AZ$75,"O",IF(C10=$BA$75,"O",IF(C10=$BB$75,"O",IF(C10=$BC$75,"O",IF(C10=$BD$75,"O",IF(C10=$BE$75,"O",IF(C10=$BF$75,"O",IF(C10=$BG$75,"O",IF(C10=$BH$75,"O","X"))))))))))))))))))))))))))))))))))))))</f>
        <v>X</v>
      </c>
      <c r="D542" s="58" t="str">
        <f t="shared" si="525"/>
        <v>X</v>
      </c>
      <c r="E542" s="58" t="str">
        <f t="shared" si="525"/>
        <v>X</v>
      </c>
      <c r="F542" s="58" t="str">
        <f t="shared" si="525"/>
        <v>X</v>
      </c>
      <c r="G542" s="58" t="str">
        <f t="shared" si="525"/>
        <v>X</v>
      </c>
      <c r="H542" s="58" t="str">
        <f t="shared" si="525"/>
        <v>X</v>
      </c>
      <c r="I542" s="58" t="str">
        <f t="shared" si="525"/>
        <v>X</v>
      </c>
      <c r="J542" s="58" t="str">
        <f t="shared" si="525"/>
        <v>X</v>
      </c>
      <c r="K542" s="58" t="str">
        <f t="shared" si="525"/>
        <v>X</v>
      </c>
      <c r="L542" s="58" t="str">
        <f t="shared" si="525"/>
        <v>X</v>
      </c>
      <c r="M542" s="58" t="str">
        <f t="shared" si="525"/>
        <v>X</v>
      </c>
      <c r="N542" s="58" t="str">
        <f t="shared" si="525"/>
        <v>X</v>
      </c>
      <c r="O542" s="58" t="str">
        <f t="shared" si="525"/>
        <v>X</v>
      </c>
      <c r="P542" s="58" t="str">
        <f t="shared" si="525"/>
        <v>X</v>
      </c>
      <c r="Q542" s="58" t="str">
        <f t="shared" si="525"/>
        <v>X</v>
      </c>
    </row>
    <row r="543" spans="1:17">
      <c r="A543" s="606"/>
      <c r="B543" s="58" t="s">
        <v>36</v>
      </c>
      <c r="C543" s="58" t="str">
        <f t="shared" ref="C543:Q543" si="526">IF(C11=$W$75,"O",IF(C11=$X$75,"O",IF(C11=$Y$75,"O",IF(C11=$Z$75,"O",IF(C11=$AA$75,"O",IF(C11=$AB$75,"O",IF(C11=$AC$75,"O",IF(C11=$AD$75,"O",IF(C11=$AE$75,"O",IF(C11=$AF$75,"O",IF(C11=$AG$75,"O",IF(C11=$AH$75,"O",IF(C11=$AI$75,"O",IF(C11=$AJ$75,"O",IF(C11=$AK$75,"O",IF(C11=$AL$75,"O",IF(C11=$AM$75,"O",IF(C11=$AN$75,"O",IF(C11=$AO$75,"O",IF(C11=$AP$75,"O",IF(C11=$AQ$75,"O",IF(C11=$AR$75,"O",IF(C11=$AS$75,"O",IF(C11=$AT$75,"O",IF(C11=$AU$75,"O",IF(C11=$AV$75,"O",IF(C11=$AW$75,"O",IF(C11=$AX$75,"O",IF(C11=$AY$75,"O",IF(C11=$AZ$75,"O",IF(C11=$BA$75,"O",IF(C11=$BB$75,"O",IF(C11=$BC$75,"O",IF(C11=$BD$75,"O",IF(C11=$BE$75,"O",IF(C11=$BF$75,"O",IF(C11=$BG$75,"O",IF(C11=$BH$75,"O","X"))))))))))))))))))))))))))))))))))))))</f>
        <v>X</v>
      </c>
      <c r="D543" s="58" t="str">
        <f t="shared" si="526"/>
        <v>X</v>
      </c>
      <c r="E543" s="58" t="str">
        <f t="shared" si="526"/>
        <v>X</v>
      </c>
      <c r="F543" s="58" t="str">
        <f t="shared" si="526"/>
        <v>X</v>
      </c>
      <c r="G543" s="58" t="str">
        <f t="shared" si="526"/>
        <v>X</v>
      </c>
      <c r="H543" s="58" t="str">
        <f t="shared" si="526"/>
        <v>X</v>
      </c>
      <c r="I543" s="58" t="str">
        <f t="shared" si="526"/>
        <v>X</v>
      </c>
      <c r="J543" s="58" t="str">
        <f t="shared" si="526"/>
        <v>X</v>
      </c>
      <c r="K543" s="58" t="str">
        <f t="shared" si="526"/>
        <v>X</v>
      </c>
      <c r="L543" s="58" t="str">
        <f t="shared" si="526"/>
        <v>X</v>
      </c>
      <c r="M543" s="58" t="str">
        <f t="shared" si="526"/>
        <v>X</v>
      </c>
      <c r="N543" s="58" t="str">
        <f t="shared" si="526"/>
        <v>X</v>
      </c>
      <c r="O543" s="58" t="str">
        <f t="shared" si="526"/>
        <v>X</v>
      </c>
      <c r="P543" s="58" t="str">
        <f t="shared" si="526"/>
        <v>X</v>
      </c>
      <c r="Q543" s="58" t="str">
        <f t="shared" si="526"/>
        <v>X</v>
      </c>
    </row>
    <row r="544" spans="1:17">
      <c r="A544" s="606"/>
      <c r="B544" s="58" t="s">
        <v>21</v>
      </c>
      <c r="C544" s="58" t="str">
        <f t="shared" ref="C544:Q544" si="527">IF(C12=$W$75,"O",IF(C12=$X$75,"O",IF(C12=$Y$75,"O",IF(C12=$Z$75,"O",IF(C12=$AA$75,"O",IF(C12=$AB$75,"O",IF(C12=$AC$75,"O",IF(C12=$AD$75,"O",IF(C12=$AE$75,"O",IF(C12=$AF$75,"O",IF(C12=$AG$75,"O",IF(C12=$AH$75,"O",IF(C12=$AI$75,"O",IF(C12=$AJ$75,"O",IF(C12=$AK$75,"O",IF(C12=$AL$75,"O",IF(C12=$AM$75,"O",IF(C12=$AN$75,"O",IF(C12=$AO$75,"O",IF(C12=$AP$75,"O",IF(C12=$AQ$75,"O",IF(C12=$AR$75,"O",IF(C12=$AS$75,"O",IF(C12=$AT$75,"O",IF(C12=$AU$75,"O",IF(C12=$AV$75,"O",IF(C12=$AW$75,"O",IF(C12=$AX$75,"O",IF(C12=$AY$75,"O",IF(C12=$AZ$75,"O",IF(C12=$BA$75,"O",IF(C12=$BB$75,"O",IF(C12=$BC$75,"O",IF(C12=$BD$75,"O",IF(C12=$BE$75,"O",IF(C12=$BF$75,"O",IF(C12=$BG$75,"O",IF(C12=$BH$75,"O","X"))))))))))))))))))))))))))))))))))))))</f>
        <v>X</v>
      </c>
      <c r="D544" s="58" t="str">
        <f t="shared" si="527"/>
        <v>X</v>
      </c>
      <c r="E544" s="58" t="str">
        <f t="shared" si="527"/>
        <v>X</v>
      </c>
      <c r="F544" s="58" t="str">
        <f t="shared" si="527"/>
        <v>X</v>
      </c>
      <c r="G544" s="58" t="str">
        <f t="shared" si="527"/>
        <v>X</v>
      </c>
      <c r="H544" s="58" t="str">
        <f t="shared" si="527"/>
        <v>X</v>
      </c>
      <c r="I544" s="58" t="str">
        <f t="shared" si="527"/>
        <v>X</v>
      </c>
      <c r="J544" s="58" t="str">
        <f t="shared" si="527"/>
        <v>X</v>
      </c>
      <c r="K544" s="58" t="str">
        <f t="shared" si="527"/>
        <v>X</v>
      </c>
      <c r="L544" s="58" t="str">
        <f t="shared" si="527"/>
        <v>X</v>
      </c>
      <c r="M544" s="58" t="str">
        <f t="shared" si="527"/>
        <v>X</v>
      </c>
      <c r="N544" s="58" t="str">
        <f t="shared" si="527"/>
        <v>X</v>
      </c>
      <c r="O544" s="58" t="str">
        <f t="shared" si="527"/>
        <v>X</v>
      </c>
      <c r="P544" s="58" t="str">
        <f t="shared" si="527"/>
        <v>X</v>
      </c>
      <c r="Q544" s="58" t="str">
        <f t="shared" si="527"/>
        <v>X</v>
      </c>
    </row>
    <row r="545" spans="1:17">
      <c r="A545" s="607"/>
      <c r="B545" s="30" t="s">
        <v>46</v>
      </c>
      <c r="C545" s="47">
        <f>COUNTIF(C539:C544,"O")</f>
        <v>0</v>
      </c>
      <c r="D545" s="47">
        <f t="shared" ref="D545:Q545" si="528">COUNTIF(D539:D544,"O")</f>
        <v>0</v>
      </c>
      <c r="E545" s="47">
        <f t="shared" si="528"/>
        <v>0</v>
      </c>
      <c r="F545" s="47">
        <f t="shared" si="528"/>
        <v>0</v>
      </c>
      <c r="G545" s="47">
        <f t="shared" si="528"/>
        <v>0</v>
      </c>
      <c r="H545" s="47">
        <f t="shared" si="528"/>
        <v>0</v>
      </c>
      <c r="I545" s="47">
        <f t="shared" si="528"/>
        <v>0</v>
      </c>
      <c r="J545" s="47">
        <f t="shared" si="528"/>
        <v>0</v>
      </c>
      <c r="K545" s="47">
        <f t="shared" si="528"/>
        <v>0</v>
      </c>
      <c r="L545" s="47">
        <f t="shared" si="528"/>
        <v>0</v>
      </c>
      <c r="M545" s="47">
        <f t="shared" si="528"/>
        <v>0</v>
      </c>
      <c r="N545" s="47">
        <f t="shared" si="528"/>
        <v>0</v>
      </c>
      <c r="O545" s="47">
        <f t="shared" si="528"/>
        <v>0</v>
      </c>
      <c r="P545" s="47">
        <f t="shared" si="528"/>
        <v>0</v>
      </c>
      <c r="Q545" s="47">
        <f t="shared" si="528"/>
        <v>0</v>
      </c>
    </row>
    <row r="546" spans="1:17">
      <c r="A546" s="605">
        <v>60</v>
      </c>
      <c r="B546" s="58" t="s">
        <v>32</v>
      </c>
      <c r="C546" s="58" t="str">
        <f t="shared" ref="C546:Q546" si="529">IF(C7=$W$76,"O",IF(C7=$X$76,"O",IF(C7=$Y$76,"O",IF(C7=$Z$76,"O",IF(C7=$AA$76,"O",IF(C7=$AB$76,"O",IF(C7=$AC$76,"O",IF(C7=$AD$76,"O",IF(C7=$AE$76,"O",IF(C7=$AF$76,"O",IF(C7=$AG$76,"O",IF(C7=$AH$76,"O",IF(C7=$AI$76,"O",IF(C7=$AJ$76,"O",IF(C7=$AK$76,"O",IF(C7=$AL$76,"O",IF(C7=$AM$76,"O",IF(C7=$AN$76,"O",IF(C7=$AO$76,"O",IF(C7=$AP$76,"O",IF(C7=$AQ$76,"O",IF(C7=$AR$76,"O",IF(C7=$AS$76,"O",IF(C7=$AT$76,"O",IF(C7=$AU$76,"O",IF(C7=$AV$76,"O",IF(C7=$AW$76,"O",IF(C7=$AX$76,"O",IF(C7=$AY$76,"O",IF(C7=$AZ$76,"O",IF(C7=$BA$76,"O",IF(C7=$BB$76,"O",IF(C7=$BC$76,"O",IF(C7=$BD$76,"O",IF(C7=$BE$76,"O",IF(C7=$BF$76,"O",IF(C7=$BG$76,"O",IF(C7=$BH$76,"O","X"))))))))))))))))))))))))))))))))))))))</f>
        <v>O</v>
      </c>
      <c r="D546" s="58" t="str">
        <f t="shared" si="529"/>
        <v>O</v>
      </c>
      <c r="E546" s="58" t="str">
        <f t="shared" si="529"/>
        <v>O</v>
      </c>
      <c r="F546" s="58" t="str">
        <f t="shared" si="529"/>
        <v>O</v>
      </c>
      <c r="G546" s="58" t="str">
        <f t="shared" si="529"/>
        <v>O</v>
      </c>
      <c r="H546" s="58" t="str">
        <f t="shared" si="529"/>
        <v>O</v>
      </c>
      <c r="I546" s="58" t="str">
        <f t="shared" si="529"/>
        <v>O</v>
      </c>
      <c r="J546" s="58" t="str">
        <f t="shared" si="529"/>
        <v>O</v>
      </c>
      <c r="K546" s="58" t="str">
        <f t="shared" si="529"/>
        <v>O</v>
      </c>
      <c r="L546" s="58" t="str">
        <f t="shared" si="529"/>
        <v>O</v>
      </c>
      <c r="M546" s="58" t="str">
        <f t="shared" si="529"/>
        <v>O</v>
      </c>
      <c r="N546" s="58" t="str">
        <f t="shared" si="529"/>
        <v>O</v>
      </c>
      <c r="O546" s="58" t="str">
        <f t="shared" si="529"/>
        <v>O</v>
      </c>
      <c r="P546" s="58" t="str">
        <f t="shared" si="529"/>
        <v>O</v>
      </c>
      <c r="Q546" s="58" t="str">
        <f t="shared" si="529"/>
        <v>O</v>
      </c>
    </row>
    <row r="547" spans="1:17">
      <c r="A547" s="606"/>
      <c r="B547" s="58" t="s">
        <v>33</v>
      </c>
      <c r="C547" s="58" t="str">
        <f t="shared" ref="C547:Q547" si="530">IF(C8=$W$76,"O",IF(C8=$X$76,"O",IF(C8=$Y$76,"O",IF(C8=$Z$76,"O",IF(C8=$AA$76,"O",IF(C8=$AB$76,"O",IF(C8=$AC$76,"O",IF(C8=$AD$76,"O",IF(C8=$AE$76,"O",IF(C8=$AF$76,"O",IF(C8=$AG$76,"O",IF(C8=$AH$76,"O",IF(C8=$AI$76,"O",IF(C8=$AJ$76,"O",IF(C8=$AK$76,"O",IF(C8=$AL$76,"O",IF(C8=$AM$76,"O",IF(C8=$AN$76,"O",IF(C8=$AO$76,"O",IF(C8=$AP$76,"O",IF(C8=$AQ$76,"O",IF(C8=$AR$76,"O",IF(C8=$AS$76,"O",IF(C8=$AT$76,"O",IF(C8=$AU$76,"O",IF(C8=$AV$76,"O",IF(C8=$AW$76,"O",IF(C8=$AX$76,"O",IF(C8=$AY$76,"O",IF(C8=$AZ$76,"O",IF(C8=$BA$76,"O",IF(C8=$BB$76,"O",IF(C8=$BC$76,"O",IF(C8=$BD$76,"O",IF(C8=$BE$76,"O",IF(C8=$BF$76,"O",IF(C8=$BG$76,"O",IF(C8=$BH$76,"O","X"))))))))))))))))))))))))))))))))))))))</f>
        <v>X</v>
      </c>
      <c r="D547" s="58" t="str">
        <f t="shared" si="530"/>
        <v>X</v>
      </c>
      <c r="E547" s="58" t="str">
        <f t="shared" si="530"/>
        <v>X</v>
      </c>
      <c r="F547" s="58" t="str">
        <f t="shared" si="530"/>
        <v>X</v>
      </c>
      <c r="G547" s="58" t="str">
        <f t="shared" si="530"/>
        <v>X</v>
      </c>
      <c r="H547" s="58" t="str">
        <f t="shared" si="530"/>
        <v>X</v>
      </c>
      <c r="I547" s="58" t="str">
        <f t="shared" si="530"/>
        <v>X</v>
      </c>
      <c r="J547" s="58" t="str">
        <f t="shared" si="530"/>
        <v>X</v>
      </c>
      <c r="K547" s="58" t="str">
        <f t="shared" si="530"/>
        <v>X</v>
      </c>
      <c r="L547" s="58" t="str">
        <f t="shared" si="530"/>
        <v>X</v>
      </c>
      <c r="M547" s="58" t="str">
        <f t="shared" si="530"/>
        <v>X</v>
      </c>
      <c r="N547" s="58" t="str">
        <f t="shared" si="530"/>
        <v>X</v>
      </c>
      <c r="O547" s="58" t="str">
        <f t="shared" si="530"/>
        <v>X</v>
      </c>
      <c r="P547" s="58" t="str">
        <f t="shared" si="530"/>
        <v>X</v>
      </c>
      <c r="Q547" s="58" t="str">
        <f t="shared" si="530"/>
        <v>X</v>
      </c>
    </row>
    <row r="548" spans="1:17">
      <c r="A548" s="606"/>
      <c r="B548" s="58" t="s">
        <v>34</v>
      </c>
      <c r="C548" s="58" t="str">
        <f t="shared" ref="C548:Q548" si="531">IF(C9=$W$76,"O",IF(C9=$X$76,"O",IF(C9=$Y$76,"O",IF(C9=$Z$76,"O",IF(C9=$AA$76,"O",IF(C9=$AB$76,"O",IF(C9=$AC$76,"O",IF(C9=$AD$76,"O",IF(C9=$AE$76,"O",IF(C9=$AF$76,"O",IF(C9=$AG$76,"O",IF(C9=$AH$76,"O",IF(C9=$AI$76,"O",IF(C9=$AJ$76,"O",IF(C9=$AK$76,"O",IF(C9=$AL$76,"O",IF(C9=$AM$76,"O",IF(C9=$AN$76,"O",IF(C9=$AO$76,"O",IF(C9=$AP$76,"O",IF(C9=$AQ$76,"O",IF(C9=$AR$76,"O",IF(C9=$AS$76,"O",IF(C9=$AT$76,"O",IF(C9=$AU$76,"O",IF(C9=$AV$76,"O",IF(C9=$AW$76,"O",IF(C9=$AX$76,"O",IF(C9=$AY$76,"O",IF(C9=$AZ$76,"O",IF(C9=$BA$76,"O",IF(C9=$BB$76,"O",IF(C9=$BC$76,"O",IF(C9=$BD$76,"O",IF(C9=$BE$76,"O",IF(C9=$BF$76,"O",IF(C9=$BG$76,"O",IF(C9=$BH$76,"O","X"))))))))))))))))))))))))))))))))))))))</f>
        <v>X</v>
      </c>
      <c r="D548" s="58" t="str">
        <f t="shared" si="531"/>
        <v>X</v>
      </c>
      <c r="E548" s="58" t="str">
        <f t="shared" si="531"/>
        <v>X</v>
      </c>
      <c r="F548" s="58" t="str">
        <f t="shared" si="531"/>
        <v>X</v>
      </c>
      <c r="G548" s="58" t="str">
        <f t="shared" si="531"/>
        <v>X</v>
      </c>
      <c r="H548" s="58" t="str">
        <f t="shared" si="531"/>
        <v>X</v>
      </c>
      <c r="I548" s="58" t="str">
        <f t="shared" si="531"/>
        <v>X</v>
      </c>
      <c r="J548" s="58" t="str">
        <f t="shared" si="531"/>
        <v>X</v>
      </c>
      <c r="K548" s="58" t="str">
        <f t="shared" si="531"/>
        <v>X</v>
      </c>
      <c r="L548" s="58" t="str">
        <f t="shared" si="531"/>
        <v>X</v>
      </c>
      <c r="M548" s="58" t="str">
        <f t="shared" si="531"/>
        <v>X</v>
      </c>
      <c r="N548" s="58" t="str">
        <f t="shared" si="531"/>
        <v>X</v>
      </c>
      <c r="O548" s="58" t="str">
        <f t="shared" si="531"/>
        <v>X</v>
      </c>
      <c r="P548" s="58" t="str">
        <f t="shared" si="531"/>
        <v>X</v>
      </c>
      <c r="Q548" s="58" t="str">
        <f t="shared" si="531"/>
        <v>X</v>
      </c>
    </row>
    <row r="549" spans="1:17">
      <c r="A549" s="606"/>
      <c r="B549" s="58" t="s">
        <v>35</v>
      </c>
      <c r="C549" s="58" t="str">
        <f t="shared" ref="C549:Q549" si="532">IF(C10=$W$76,"O",IF(C10=$X$76,"O",IF(C10=$Y$76,"O",IF(C10=$Z$76,"O",IF(C10=$AA$76,"O",IF(C10=$AB$76,"O",IF(C10=$AC$76,"O",IF(C10=$AD$76,"O",IF(C10=$AE$76,"O",IF(C10=$AF$76,"O",IF(C10=$AG$76,"O",IF(C10=$AH$76,"O",IF(C10=$AI$76,"O",IF(C10=$AJ$76,"O",IF(C10=$AK$76,"O",IF(C10=$AL$76,"O",IF(C10=$AM$76,"O",IF(C10=$AN$76,"O",IF(C10=$AO$76,"O",IF(C10=$AP$76,"O",IF(C10=$AQ$76,"O",IF(C10=$AR$76,"O",IF(C10=$AS$76,"O",IF(C10=$AT$76,"O",IF(C10=$AU$76,"O",IF(C10=$AV$76,"O",IF(C10=$AW$76,"O",IF(C10=$AX$76,"O",IF(C10=$AY$76,"O",IF(C10=$AZ$76,"O",IF(C10=$BA$76,"O",IF(C10=$BB$76,"O",IF(C10=$BC$76,"O",IF(C10=$BD$76,"O",IF(C10=$BE$76,"O",IF(C10=$BF$76,"O",IF(C10=$BG$76,"O",IF(C10=$BH$76,"O","X"))))))))))))))))))))))))))))))))))))))</f>
        <v>X</v>
      </c>
      <c r="D549" s="58" t="str">
        <f t="shared" si="532"/>
        <v>X</v>
      </c>
      <c r="E549" s="58" t="str">
        <f t="shared" si="532"/>
        <v>X</v>
      </c>
      <c r="F549" s="58" t="str">
        <f t="shared" si="532"/>
        <v>X</v>
      </c>
      <c r="G549" s="58" t="str">
        <f t="shared" si="532"/>
        <v>X</v>
      </c>
      <c r="H549" s="58" t="str">
        <f t="shared" si="532"/>
        <v>X</v>
      </c>
      <c r="I549" s="58" t="str">
        <f t="shared" si="532"/>
        <v>X</v>
      </c>
      <c r="J549" s="58" t="str">
        <f t="shared" si="532"/>
        <v>X</v>
      </c>
      <c r="K549" s="58" t="str">
        <f t="shared" si="532"/>
        <v>X</v>
      </c>
      <c r="L549" s="58" t="str">
        <f t="shared" si="532"/>
        <v>X</v>
      </c>
      <c r="M549" s="58" t="str">
        <f t="shared" si="532"/>
        <v>X</v>
      </c>
      <c r="N549" s="58" t="str">
        <f t="shared" si="532"/>
        <v>X</v>
      </c>
      <c r="O549" s="58" t="str">
        <f t="shared" si="532"/>
        <v>X</v>
      </c>
      <c r="P549" s="58" t="str">
        <f t="shared" si="532"/>
        <v>X</v>
      </c>
      <c r="Q549" s="58" t="str">
        <f t="shared" si="532"/>
        <v>X</v>
      </c>
    </row>
    <row r="550" spans="1:17">
      <c r="A550" s="606"/>
      <c r="B550" s="58" t="s">
        <v>36</v>
      </c>
      <c r="C550" s="58" t="str">
        <f t="shared" ref="C550:Q550" si="533">IF(C11=$W$76,"O",IF(C11=$X$76,"O",IF(C11=$Y$76,"O",IF(C11=$Z$76,"O",IF(C11=$AA$76,"O",IF(C11=$AB$76,"O",IF(C11=$AC$76,"O",IF(C11=$AD$76,"O",IF(C11=$AE$76,"O",IF(C11=$AF$76,"O",IF(C11=$AG$76,"O",IF(C11=$AH$76,"O",IF(C11=$AI$76,"O",IF(C11=$AJ$76,"O",IF(C11=$AK$76,"O",IF(C11=$AL$76,"O",IF(C11=$AM$76,"O",IF(C11=$AN$76,"O",IF(C11=$AO$76,"O",IF(C11=$AP$76,"O",IF(C11=$AQ$76,"O",IF(C11=$AR$76,"O",IF(C11=$AS$76,"O",IF(C11=$AT$76,"O",IF(C11=$AU$76,"O",IF(C11=$AV$76,"O",IF(C11=$AW$76,"O",IF(C11=$AX$76,"O",IF(C11=$AY$76,"O",IF(C11=$AZ$76,"O",IF(C11=$BA$76,"O",IF(C11=$BB$76,"O",IF(C11=$BC$76,"O",IF(C11=$BD$76,"O",IF(C11=$BE$76,"O",IF(C11=$BF$76,"O",IF(C11=$BG$76,"O",IF(C11=$BH$76,"O","X"))))))))))))))))))))))))))))))))))))))</f>
        <v>X</v>
      </c>
      <c r="D550" s="58" t="str">
        <f t="shared" si="533"/>
        <v>X</v>
      </c>
      <c r="E550" s="58" t="str">
        <f t="shared" si="533"/>
        <v>X</v>
      </c>
      <c r="F550" s="58" t="str">
        <f t="shared" si="533"/>
        <v>X</v>
      </c>
      <c r="G550" s="58" t="str">
        <f t="shared" si="533"/>
        <v>X</v>
      </c>
      <c r="H550" s="58" t="str">
        <f t="shared" si="533"/>
        <v>X</v>
      </c>
      <c r="I550" s="58" t="str">
        <f t="shared" si="533"/>
        <v>X</v>
      </c>
      <c r="J550" s="58" t="str">
        <f t="shared" si="533"/>
        <v>X</v>
      </c>
      <c r="K550" s="58" t="str">
        <f t="shared" si="533"/>
        <v>X</v>
      </c>
      <c r="L550" s="58" t="str">
        <f t="shared" si="533"/>
        <v>X</v>
      </c>
      <c r="M550" s="58" t="str">
        <f t="shared" si="533"/>
        <v>X</v>
      </c>
      <c r="N550" s="58" t="str">
        <f t="shared" si="533"/>
        <v>X</v>
      </c>
      <c r="O550" s="58" t="str">
        <f t="shared" si="533"/>
        <v>X</v>
      </c>
      <c r="P550" s="58" t="str">
        <f t="shared" si="533"/>
        <v>X</v>
      </c>
      <c r="Q550" s="58" t="str">
        <f t="shared" si="533"/>
        <v>X</v>
      </c>
    </row>
    <row r="551" spans="1:17">
      <c r="A551" s="606"/>
      <c r="B551" s="58" t="s">
        <v>21</v>
      </c>
      <c r="C551" s="58" t="str">
        <f t="shared" ref="C551:Q551" si="534">IF(C12=$W$76,"O",IF(C12=$X$76,"O",IF(C12=$Y$76,"O",IF(C12=$Z$76,"O",IF(C12=$AA$76,"O",IF(C12=$AB$76,"O",IF(C12=$AC$76,"O",IF(C12=$AD$76,"O",IF(C12=$AE$76,"O",IF(C12=$AF$76,"O",IF(C12=$AG$76,"O",IF(C12=$AH$76,"O",IF(C12=$AI$76,"O",IF(C12=$AJ$76,"O",IF(C12=$AK$76,"O",IF(C12=$AL$76,"O",IF(C12=$AM$76,"O",IF(C12=$AN$76,"O",IF(C12=$AO$76,"O",IF(C12=$AP$76,"O",IF(C12=$AQ$76,"O",IF(C12=$AR$76,"O",IF(C12=$AS$76,"O",IF(C12=$AT$76,"O",IF(C12=$AU$76,"O",IF(C12=$AV$76,"O",IF(C12=$AW$76,"O",IF(C12=$AX$76,"O",IF(C12=$AY$76,"O",IF(C12=$AZ$76,"O",IF(C12=$BA$76,"O",IF(C12=$BB$76,"O",IF(C12=$BC$76,"O",IF(C12=$BD$76,"O",IF(C12=$BE$76,"O",IF(C12=$BF$76,"O",IF(C12=$BG$76,"O",IF(C12=$BH$76,"O","X"))))))))))))))))))))))))))))))))))))))</f>
        <v>X</v>
      </c>
      <c r="D551" s="58" t="str">
        <f t="shared" si="534"/>
        <v>X</v>
      </c>
      <c r="E551" s="58" t="str">
        <f t="shared" si="534"/>
        <v>X</v>
      </c>
      <c r="F551" s="58" t="str">
        <f t="shared" si="534"/>
        <v>X</v>
      </c>
      <c r="G551" s="58" t="str">
        <f t="shared" si="534"/>
        <v>X</v>
      </c>
      <c r="H551" s="58" t="str">
        <f t="shared" si="534"/>
        <v>X</v>
      </c>
      <c r="I551" s="58" t="str">
        <f t="shared" si="534"/>
        <v>X</v>
      </c>
      <c r="J551" s="58" t="str">
        <f t="shared" si="534"/>
        <v>X</v>
      </c>
      <c r="K551" s="58" t="str">
        <f t="shared" si="534"/>
        <v>X</v>
      </c>
      <c r="L551" s="58" t="str">
        <f t="shared" si="534"/>
        <v>X</v>
      </c>
      <c r="M551" s="58" t="str">
        <f t="shared" si="534"/>
        <v>X</v>
      </c>
      <c r="N551" s="58" t="str">
        <f t="shared" si="534"/>
        <v>X</v>
      </c>
      <c r="O551" s="58" t="str">
        <f t="shared" si="534"/>
        <v>X</v>
      </c>
      <c r="P551" s="58" t="str">
        <f t="shared" si="534"/>
        <v>X</v>
      </c>
      <c r="Q551" s="58" t="str">
        <f t="shared" si="534"/>
        <v>X</v>
      </c>
    </row>
    <row r="552" spans="1:17">
      <c r="A552" s="607"/>
      <c r="B552" s="30" t="s">
        <v>46</v>
      </c>
      <c r="C552" s="47">
        <f>COUNTIF(C546:C551,"O")</f>
        <v>1</v>
      </c>
      <c r="D552" s="47">
        <f t="shared" ref="D552:Q552" si="535">COUNTIF(D546:D551,"O")</f>
        <v>1</v>
      </c>
      <c r="E552" s="47">
        <f t="shared" si="535"/>
        <v>1</v>
      </c>
      <c r="F552" s="47">
        <f t="shared" si="535"/>
        <v>1</v>
      </c>
      <c r="G552" s="47">
        <f t="shared" si="535"/>
        <v>1</v>
      </c>
      <c r="H552" s="47">
        <f t="shared" si="535"/>
        <v>1</v>
      </c>
      <c r="I552" s="47">
        <f t="shared" si="535"/>
        <v>1</v>
      </c>
      <c r="J552" s="47">
        <f t="shared" si="535"/>
        <v>1</v>
      </c>
      <c r="K552" s="47">
        <f t="shared" si="535"/>
        <v>1</v>
      </c>
      <c r="L552" s="47">
        <f t="shared" si="535"/>
        <v>1</v>
      </c>
      <c r="M552" s="47">
        <f t="shared" si="535"/>
        <v>1</v>
      </c>
      <c r="N552" s="47">
        <f t="shared" si="535"/>
        <v>1</v>
      </c>
      <c r="O552" s="47">
        <f t="shared" si="535"/>
        <v>1</v>
      </c>
      <c r="P552" s="47">
        <f t="shared" si="535"/>
        <v>1</v>
      </c>
      <c r="Q552" s="47">
        <f t="shared" si="535"/>
        <v>1</v>
      </c>
    </row>
    <row r="553" spans="1:17">
      <c r="A553" s="605">
        <v>61</v>
      </c>
      <c r="B553" s="58" t="s">
        <v>32</v>
      </c>
      <c r="C553" s="58" t="str">
        <f t="shared" ref="C553:Q553" si="536">IF(C7=$W$77,"O",IF(C7=$X$77,"O",IF(C7=$Y$77,"O",IF(C7=$Z$77,"O",IF(C7=$AA$77,"O",IF(C7=$AB$77,"O",IF(C7=$AC$77,"O",IF(C7=$AD$77,"O",IF(C7=$AE$77,"O",IF(C7=$AF$77,"O",IF(C7=$AG$77,"O",IF(C7=$AH$77,"O",IF(C7=$AI$77,"O",IF(C7=$AJ$77,"O",IF(C7=$AK$77,"O",IF(C7=$AL$77,"O",IF(C7=$AM$77,"O",IF(C7=$AN$77,"O",IF(C7=$AO$77,"O",IF(C7=$AP$77,"O",IF(C7=$AQ$77,"O",IF(C7=$AR$77,"O",IF(C7=$AS$77,"O",IF(C7=$AT$77,"O",IF(C7=$AU$77,"O",IF(C7=$AV$77,"O",IF(C7=$AW$77,"O",IF(C7=$AX$77,"O",IF(C7=$AY$77,"O",IF(C7=$AZ$77,"O",IF(C7=$BA$77,"O",IF(C7=$BB$77,"O",IF(C7=$BC$77,"O",IF(C7=$BD$77,"O",IF(C7=$BE$77,"O",IF(C7=$BF$77,"O",IF(C7=$BG$77,"O",IF(C7=$BH$77,"O","X"))))))))))))))))))))))))))))))))))))))</f>
        <v>X</v>
      </c>
      <c r="D553" s="58" t="str">
        <f t="shared" si="536"/>
        <v>X</v>
      </c>
      <c r="E553" s="58" t="str">
        <f t="shared" si="536"/>
        <v>X</v>
      </c>
      <c r="F553" s="58" t="str">
        <f t="shared" si="536"/>
        <v>X</v>
      </c>
      <c r="G553" s="58" t="str">
        <f t="shared" si="536"/>
        <v>X</v>
      </c>
      <c r="H553" s="58" t="str">
        <f t="shared" si="536"/>
        <v>X</v>
      </c>
      <c r="I553" s="58" t="str">
        <f t="shared" si="536"/>
        <v>X</v>
      </c>
      <c r="J553" s="58" t="str">
        <f t="shared" si="536"/>
        <v>X</v>
      </c>
      <c r="K553" s="58" t="str">
        <f t="shared" si="536"/>
        <v>X</v>
      </c>
      <c r="L553" s="58" t="str">
        <f t="shared" si="536"/>
        <v>X</v>
      </c>
      <c r="M553" s="58" t="str">
        <f t="shared" si="536"/>
        <v>X</v>
      </c>
      <c r="N553" s="58" t="str">
        <f t="shared" si="536"/>
        <v>X</v>
      </c>
      <c r="O553" s="58" t="str">
        <f t="shared" si="536"/>
        <v>X</v>
      </c>
      <c r="P553" s="58" t="str">
        <f t="shared" si="536"/>
        <v>X</v>
      </c>
      <c r="Q553" s="58" t="str">
        <f t="shared" si="536"/>
        <v>X</v>
      </c>
    </row>
    <row r="554" spans="1:17">
      <c r="A554" s="606"/>
      <c r="B554" s="58" t="s">
        <v>33</v>
      </c>
      <c r="C554" s="58" t="str">
        <f t="shared" ref="C554:Q554" si="537">IF(C8=$W$77,"O",IF(C8=$X$77,"O",IF(C8=$Y$77,"O",IF(C8=$Z$77,"O",IF(C8=$AA$77,"O",IF(C8=$AB$77,"O",IF(C8=$AC$77,"O",IF(C8=$AD$77,"O",IF(C8=$AE$77,"O",IF(C8=$AF$77,"O",IF(C8=$AG$77,"O",IF(C8=$AH$77,"O",IF(C8=$AI$77,"O",IF(C8=$AJ$77,"O",IF(C8=$AK$77,"O",IF(C8=$AL$77,"O",IF(C8=$AM$77,"O",IF(C8=$AN$77,"O",IF(C8=$AO$77,"O",IF(C8=$AP$77,"O",IF(C8=$AQ$77,"O",IF(C8=$AR$77,"O",IF(C8=$AS$77,"O",IF(C8=$AT$77,"O",IF(C8=$AU$77,"O",IF(C8=$AV$77,"O",IF(C8=$AW$77,"O",IF(C8=$AX$77,"O",IF(C8=$AY$77,"O",IF(C8=$AZ$77,"O",IF(C8=$BA$77,"O",IF(C8=$BB$77,"O",IF(C8=$BC$77,"O",IF(C8=$BD$77,"O",IF(C8=$BE$77,"O",IF(C8=$BF$77,"O",IF(C8=$BG$77,"O",IF(C8=$BH$77,"O","X"))))))))))))))))))))))))))))))))))))))</f>
        <v>X</v>
      </c>
      <c r="D554" s="58" t="str">
        <f t="shared" si="537"/>
        <v>X</v>
      </c>
      <c r="E554" s="58" t="str">
        <f t="shared" si="537"/>
        <v>X</v>
      </c>
      <c r="F554" s="58" t="str">
        <f t="shared" si="537"/>
        <v>X</v>
      </c>
      <c r="G554" s="58" t="str">
        <f t="shared" si="537"/>
        <v>X</v>
      </c>
      <c r="H554" s="58" t="str">
        <f t="shared" si="537"/>
        <v>X</v>
      </c>
      <c r="I554" s="58" t="str">
        <f t="shared" si="537"/>
        <v>X</v>
      </c>
      <c r="J554" s="58" t="str">
        <f t="shared" si="537"/>
        <v>X</v>
      </c>
      <c r="K554" s="58" t="str">
        <f t="shared" si="537"/>
        <v>X</v>
      </c>
      <c r="L554" s="58" t="str">
        <f t="shared" si="537"/>
        <v>X</v>
      </c>
      <c r="M554" s="58" t="str">
        <f t="shared" si="537"/>
        <v>X</v>
      </c>
      <c r="N554" s="58" t="str">
        <f t="shared" si="537"/>
        <v>X</v>
      </c>
      <c r="O554" s="58" t="str">
        <f t="shared" si="537"/>
        <v>X</v>
      </c>
      <c r="P554" s="58" t="str">
        <f t="shared" si="537"/>
        <v>X</v>
      </c>
      <c r="Q554" s="58" t="str">
        <f t="shared" si="537"/>
        <v>X</v>
      </c>
    </row>
    <row r="555" spans="1:17">
      <c r="A555" s="606"/>
      <c r="B555" s="58" t="s">
        <v>34</v>
      </c>
      <c r="C555" s="58" t="str">
        <f t="shared" ref="C555:Q555" si="538">IF(C9=$W$77,"O",IF(C9=$X$77,"O",IF(C9=$Y$77,"O",IF(C9=$Z$77,"O",IF(C9=$AA$77,"O",IF(C9=$AB$77,"O",IF(C9=$AC$77,"O",IF(C9=$AD$77,"O",IF(C9=$AE$77,"O",IF(C9=$AF$77,"O",IF(C9=$AG$77,"O",IF(C9=$AH$77,"O",IF(C9=$AI$77,"O",IF(C9=$AJ$77,"O",IF(C9=$AK$77,"O",IF(C9=$AL$77,"O",IF(C9=$AM$77,"O",IF(C9=$AN$77,"O",IF(C9=$AO$77,"O",IF(C9=$AP$77,"O",IF(C9=$AQ$77,"O",IF(C9=$AR$77,"O",IF(C9=$AS$77,"O",IF(C9=$AT$77,"O",IF(C9=$AU$77,"O",IF(C9=$AV$77,"O",IF(C9=$AW$77,"O",IF(C9=$AX$77,"O",IF(C9=$AY$77,"O",IF(C9=$AZ$77,"O",IF(C9=$BA$77,"O",IF(C9=$BB$77,"O",IF(C9=$BC$77,"O",IF(C9=$BD$77,"O",IF(C9=$BE$77,"O",IF(C9=$BF$77,"O",IF(C9=$BG$77,"O",IF(C9=$BH$77,"O","X"))))))))))))))))))))))))))))))))))))))</f>
        <v>X</v>
      </c>
      <c r="D555" s="58" t="str">
        <f t="shared" si="538"/>
        <v>X</v>
      </c>
      <c r="E555" s="58" t="str">
        <f t="shared" si="538"/>
        <v>X</v>
      </c>
      <c r="F555" s="58" t="str">
        <f t="shared" si="538"/>
        <v>X</v>
      </c>
      <c r="G555" s="58" t="str">
        <f t="shared" si="538"/>
        <v>X</v>
      </c>
      <c r="H555" s="58" t="str">
        <f t="shared" si="538"/>
        <v>X</v>
      </c>
      <c r="I555" s="58" t="str">
        <f t="shared" si="538"/>
        <v>X</v>
      </c>
      <c r="J555" s="58" t="str">
        <f t="shared" si="538"/>
        <v>X</v>
      </c>
      <c r="K555" s="58" t="str">
        <f t="shared" si="538"/>
        <v>X</v>
      </c>
      <c r="L555" s="58" t="str">
        <f t="shared" si="538"/>
        <v>X</v>
      </c>
      <c r="M555" s="58" t="str">
        <f t="shared" si="538"/>
        <v>X</v>
      </c>
      <c r="N555" s="58" t="str">
        <f t="shared" si="538"/>
        <v>X</v>
      </c>
      <c r="O555" s="58" t="str">
        <f t="shared" si="538"/>
        <v>X</v>
      </c>
      <c r="P555" s="58" t="str">
        <f t="shared" si="538"/>
        <v>X</v>
      </c>
      <c r="Q555" s="58" t="str">
        <f t="shared" si="538"/>
        <v>X</v>
      </c>
    </row>
    <row r="556" spans="1:17">
      <c r="A556" s="606"/>
      <c r="B556" s="58" t="s">
        <v>35</v>
      </c>
      <c r="C556" s="58" t="str">
        <f t="shared" ref="C556:Q556" si="539">IF(C10=$W$77,"O",IF(C10=$X$77,"O",IF(C10=$Y$77,"O",IF(C10=$Z$77,"O",IF(C10=$AA$77,"O",IF(C10=$AB$77,"O",IF(C10=$AC$77,"O",IF(C10=$AD$77,"O",IF(C10=$AE$77,"O",IF(C10=$AF$77,"O",IF(C10=$AG$77,"O",IF(C10=$AH$77,"O",IF(C10=$AI$77,"O",IF(C10=$AJ$77,"O",IF(C10=$AK$77,"O",IF(C10=$AL$77,"O",IF(C10=$AM$77,"O",IF(C10=$AN$77,"O",IF(C10=$AO$77,"O",IF(C10=$AP$77,"O",IF(C10=$AQ$77,"O",IF(C10=$AR$77,"O",IF(C10=$AS$77,"O",IF(C10=$AT$77,"O",IF(C10=$AU$77,"O",IF(C10=$AV$77,"O",IF(C10=$AW$77,"O",IF(C10=$AX$77,"O",IF(C10=$AY$77,"O",IF(C10=$AZ$77,"O",IF(C10=$BA$77,"O",IF(C10=$BB$77,"O",IF(C10=$BC$77,"O",IF(C10=$BD$77,"O",IF(C10=$BE$77,"O",IF(C10=$BF$77,"O",IF(C10=$BG$77,"O",IF(C10=$BH$77,"O","X"))))))))))))))))))))))))))))))))))))))</f>
        <v>O</v>
      </c>
      <c r="D556" s="58" t="str">
        <f t="shared" si="539"/>
        <v>O</v>
      </c>
      <c r="E556" s="58" t="str">
        <f t="shared" si="539"/>
        <v>O</v>
      </c>
      <c r="F556" s="58" t="str">
        <f t="shared" si="539"/>
        <v>O</v>
      </c>
      <c r="G556" s="58" t="str">
        <f t="shared" si="539"/>
        <v>O</v>
      </c>
      <c r="H556" s="58" t="str">
        <f t="shared" si="539"/>
        <v>O</v>
      </c>
      <c r="I556" s="58" t="str">
        <f t="shared" si="539"/>
        <v>O</v>
      </c>
      <c r="J556" s="58" t="str">
        <f t="shared" si="539"/>
        <v>O</v>
      </c>
      <c r="K556" s="58" t="str">
        <f t="shared" si="539"/>
        <v>O</v>
      </c>
      <c r="L556" s="58" t="str">
        <f t="shared" si="539"/>
        <v>O</v>
      </c>
      <c r="M556" s="58" t="str">
        <f t="shared" si="539"/>
        <v>O</v>
      </c>
      <c r="N556" s="58" t="str">
        <f t="shared" si="539"/>
        <v>O</v>
      </c>
      <c r="O556" s="58" t="str">
        <f t="shared" si="539"/>
        <v>O</v>
      </c>
      <c r="P556" s="58" t="str">
        <f t="shared" si="539"/>
        <v>O</v>
      </c>
      <c r="Q556" s="58" t="str">
        <f t="shared" si="539"/>
        <v>O</v>
      </c>
    </row>
    <row r="557" spans="1:17">
      <c r="A557" s="606"/>
      <c r="B557" s="58" t="s">
        <v>36</v>
      </c>
      <c r="C557" s="58" t="str">
        <f t="shared" ref="C557:Q557" si="540">IF(C11=$W$77,"O",IF(C11=$X$77,"O",IF(C11=$Y$77,"O",IF(C11=$Z$77,"O",IF(C11=$AA$77,"O",IF(C11=$AB$77,"O",IF(C11=$AC$77,"O",IF(C11=$AD$77,"O",IF(C11=$AE$77,"O",IF(C11=$AF$77,"O",IF(C11=$AG$77,"O",IF(C11=$AH$77,"O",IF(C11=$AI$77,"O",IF(C11=$AJ$77,"O",IF(C11=$AK$77,"O",IF(C11=$AL$77,"O",IF(C11=$AM$77,"O",IF(C11=$AN$77,"O",IF(C11=$AO$77,"O",IF(C11=$AP$77,"O",IF(C11=$AQ$77,"O",IF(C11=$AR$77,"O",IF(C11=$AS$77,"O",IF(C11=$AT$77,"O",IF(C11=$AU$77,"O",IF(C11=$AV$77,"O",IF(C11=$AW$77,"O",IF(C11=$AX$77,"O",IF(C11=$AY$77,"O",IF(C11=$AZ$77,"O",IF(C11=$BA$77,"O",IF(C11=$BB$77,"O",IF(C11=$BC$77,"O",IF(C11=$BD$77,"O",IF(C11=$BE$77,"O",IF(C11=$BF$77,"O",IF(C11=$BG$77,"O",IF(C11=$BH$77,"O","X"))))))))))))))))))))))))))))))))))))))</f>
        <v>O</v>
      </c>
      <c r="D557" s="58" t="str">
        <f t="shared" si="540"/>
        <v>O</v>
      </c>
      <c r="E557" s="58" t="str">
        <f t="shared" si="540"/>
        <v>O</v>
      </c>
      <c r="F557" s="58" t="str">
        <f t="shared" si="540"/>
        <v>O</v>
      </c>
      <c r="G557" s="58" t="str">
        <f t="shared" si="540"/>
        <v>O</v>
      </c>
      <c r="H557" s="58" t="str">
        <f t="shared" si="540"/>
        <v>O</v>
      </c>
      <c r="I557" s="58" t="str">
        <f t="shared" si="540"/>
        <v>O</v>
      </c>
      <c r="J557" s="58" t="str">
        <f t="shared" si="540"/>
        <v>O</v>
      </c>
      <c r="K557" s="58" t="str">
        <f t="shared" si="540"/>
        <v>O</v>
      </c>
      <c r="L557" s="58" t="str">
        <f t="shared" si="540"/>
        <v>O</v>
      </c>
      <c r="M557" s="58" t="str">
        <f t="shared" si="540"/>
        <v>O</v>
      </c>
      <c r="N557" s="58" t="str">
        <f t="shared" si="540"/>
        <v>O</v>
      </c>
      <c r="O557" s="58" t="str">
        <f t="shared" si="540"/>
        <v>O</v>
      </c>
      <c r="P557" s="58" t="str">
        <f t="shared" si="540"/>
        <v>O</v>
      </c>
      <c r="Q557" s="58" t="str">
        <f t="shared" si="540"/>
        <v>O</v>
      </c>
    </row>
    <row r="558" spans="1:17">
      <c r="A558" s="606"/>
      <c r="B558" s="58" t="s">
        <v>21</v>
      </c>
      <c r="C558" s="58" t="str">
        <f t="shared" ref="C558:Q558" si="541">IF(C12=$W$77,"O",IF(C12=$X$77,"O",IF(C12=$Y$77,"O",IF(C12=$Z$77,"O",IF(C12=$AA$77,"O",IF(C12=$AB$77,"O",IF(C12=$AC$77,"O",IF(C12=$AD$77,"O",IF(C12=$AE$77,"O",IF(C12=$AF$77,"O",IF(C12=$AG$77,"O",IF(C12=$AH$77,"O",IF(C12=$AI$77,"O",IF(C12=$AJ$77,"O",IF(C12=$AK$77,"O",IF(C12=$AL$77,"O",IF(C12=$AM$77,"O",IF(C12=$AN$77,"O",IF(C12=$AO$77,"O",IF(C12=$AP$77,"O",IF(C12=$AQ$77,"O",IF(C12=$AR$77,"O",IF(C12=$AS$77,"O",IF(C12=$AT$77,"O",IF(C12=$AU$77,"O",IF(C12=$AV$77,"O",IF(C12=$AW$77,"O",IF(C12=$AX$77,"O",IF(C12=$AY$77,"O",IF(C12=$AZ$77,"O",IF(C12=$BA$77,"O",IF(C12=$BB$77,"O",IF(C12=$BC$77,"O",IF(C12=$BD$77,"O",IF(C12=$BE$77,"O",IF(C12=$BF$77,"O",IF(C12=$BG$77,"O",IF(C12=$BH$77,"O","X"))))))))))))))))))))))))))))))))))))))</f>
        <v>X</v>
      </c>
      <c r="D558" s="58" t="str">
        <f t="shared" si="541"/>
        <v>X</v>
      </c>
      <c r="E558" s="58" t="str">
        <f t="shared" si="541"/>
        <v>X</v>
      </c>
      <c r="F558" s="58" t="str">
        <f t="shared" si="541"/>
        <v>X</v>
      </c>
      <c r="G558" s="58" t="str">
        <f t="shared" si="541"/>
        <v>X</v>
      </c>
      <c r="H558" s="58" t="str">
        <f t="shared" si="541"/>
        <v>X</v>
      </c>
      <c r="I558" s="58" t="str">
        <f t="shared" si="541"/>
        <v>X</v>
      </c>
      <c r="J558" s="58" t="str">
        <f t="shared" si="541"/>
        <v>X</v>
      </c>
      <c r="K558" s="58" t="str">
        <f t="shared" si="541"/>
        <v>X</v>
      </c>
      <c r="L558" s="58" t="str">
        <f t="shared" si="541"/>
        <v>X</v>
      </c>
      <c r="M558" s="58" t="str">
        <f t="shared" si="541"/>
        <v>X</v>
      </c>
      <c r="N558" s="58" t="str">
        <f t="shared" si="541"/>
        <v>X</v>
      </c>
      <c r="O558" s="58" t="str">
        <f t="shared" si="541"/>
        <v>X</v>
      </c>
      <c r="P558" s="58" t="str">
        <f t="shared" si="541"/>
        <v>X</v>
      </c>
      <c r="Q558" s="58" t="str">
        <f t="shared" si="541"/>
        <v>X</v>
      </c>
    </row>
    <row r="559" spans="1:17">
      <c r="A559" s="607"/>
      <c r="B559" s="30" t="s">
        <v>46</v>
      </c>
      <c r="C559" s="47">
        <f>COUNTIF(C553:C558,"O")</f>
        <v>2</v>
      </c>
      <c r="D559" s="47">
        <f t="shared" ref="D559:Q559" si="542">COUNTIF(D553:D558,"O")</f>
        <v>2</v>
      </c>
      <c r="E559" s="47">
        <f t="shared" si="542"/>
        <v>2</v>
      </c>
      <c r="F559" s="47">
        <f t="shared" si="542"/>
        <v>2</v>
      </c>
      <c r="G559" s="47">
        <f t="shared" si="542"/>
        <v>2</v>
      </c>
      <c r="H559" s="47">
        <f t="shared" si="542"/>
        <v>2</v>
      </c>
      <c r="I559" s="47">
        <f t="shared" si="542"/>
        <v>2</v>
      </c>
      <c r="J559" s="47">
        <f t="shared" si="542"/>
        <v>2</v>
      </c>
      <c r="K559" s="47">
        <f t="shared" si="542"/>
        <v>2</v>
      </c>
      <c r="L559" s="47">
        <f t="shared" si="542"/>
        <v>2</v>
      </c>
      <c r="M559" s="47">
        <f t="shared" si="542"/>
        <v>2</v>
      </c>
      <c r="N559" s="47">
        <f t="shared" si="542"/>
        <v>2</v>
      </c>
      <c r="O559" s="47">
        <f t="shared" si="542"/>
        <v>2</v>
      </c>
      <c r="P559" s="47">
        <f t="shared" si="542"/>
        <v>2</v>
      </c>
      <c r="Q559" s="47">
        <f t="shared" si="542"/>
        <v>2</v>
      </c>
    </row>
    <row r="560" spans="1:17">
      <c r="A560" s="605">
        <v>62</v>
      </c>
      <c r="B560" s="58" t="s">
        <v>32</v>
      </c>
      <c r="C560" s="58" t="str">
        <f t="shared" ref="C560:Q560" si="543">IF(C7=$W$78,"O",IF(C7=$X$78,"O",IF(C7=$Y$78,"O",IF(C7=$Z$78,"O",IF(C7=$AA$78,"O",IF(C7=$AB$78,"O",IF(C7=$AC$78,"O",IF(C7=$AD$78,"O",IF(C7=$AE$78,"O",IF(C7=$AF$78,"O",IF(C7=$AG$78,"O",IF(C7=$AH$78,"O",IF(C7=$AI$78,"O",IF(C7=$AJ$78,"O",IF(C7=$AK$78,"O",IF(C7=$AL$78,"O",IF(C7=$AM$78,"O",IF(C7=$AN$78,"O",IF(C7=$AO$78,"O",IF(C7=$AP$78,"O",IF(C7=$AQ$78,"O",IF(C7=$AR$78,"O",IF(C7=$AS$78,"O",IF(C7=$AT$78,"O",IF(C7=$AU$78,"O",IF(C7=$AV$78,"O",IF(C7=$AW$78,"O",IF(C7=$AX$78,"O",IF(C7=$AY$78,"O",IF(C7=$AZ$78,"O",IF(C7=$BA$78,"O",IF(C7=$BB$78,"O",IF(C7=$BC$78,"O",IF(C7=$BD$78,"O",IF(C7=$BE$78,"O",IF(C7=$BF$78,"O",IF(C7=$BG$78,"O",IF(C7=$BH$78,"O","X"))))))))))))))))))))))))))))))))))))))</f>
        <v>X</v>
      </c>
      <c r="D560" s="58" t="str">
        <f t="shared" si="543"/>
        <v>X</v>
      </c>
      <c r="E560" s="58" t="str">
        <f t="shared" si="543"/>
        <v>X</v>
      </c>
      <c r="F560" s="58" t="str">
        <f t="shared" si="543"/>
        <v>X</v>
      </c>
      <c r="G560" s="58" t="str">
        <f t="shared" si="543"/>
        <v>X</v>
      </c>
      <c r="H560" s="58" t="str">
        <f t="shared" si="543"/>
        <v>X</v>
      </c>
      <c r="I560" s="58" t="str">
        <f t="shared" si="543"/>
        <v>X</v>
      </c>
      <c r="J560" s="58" t="str">
        <f t="shared" si="543"/>
        <v>X</v>
      </c>
      <c r="K560" s="58" t="str">
        <f t="shared" si="543"/>
        <v>X</v>
      </c>
      <c r="L560" s="58" t="str">
        <f t="shared" si="543"/>
        <v>X</v>
      </c>
      <c r="M560" s="58" t="str">
        <f t="shared" si="543"/>
        <v>X</v>
      </c>
      <c r="N560" s="58" t="str">
        <f t="shared" si="543"/>
        <v>X</v>
      </c>
      <c r="O560" s="58" t="str">
        <f t="shared" si="543"/>
        <v>X</v>
      </c>
      <c r="P560" s="58" t="str">
        <f t="shared" si="543"/>
        <v>X</v>
      </c>
      <c r="Q560" s="58" t="str">
        <f t="shared" si="543"/>
        <v>X</v>
      </c>
    </row>
    <row r="561" spans="1:41">
      <c r="A561" s="606"/>
      <c r="B561" s="58" t="s">
        <v>33</v>
      </c>
      <c r="C561" s="58" t="str">
        <f t="shared" ref="C561:Q561" si="544">IF(C8=$W$78,"O",IF(C8=$X$78,"O",IF(C8=$Y$78,"O",IF(C8=$Z$78,"O",IF(C8=$AA$78,"O",IF(C8=$AB$78,"O",IF(C8=$AC$78,"O",IF(C8=$AD$78,"O",IF(C8=$AE$78,"O",IF(C8=$AF$78,"O",IF(C8=$AG$78,"O",IF(C8=$AH$78,"O",IF(C8=$AI$78,"O",IF(C8=$AJ$78,"O",IF(C8=$AK$78,"O",IF(C8=$AL$78,"O",IF(C8=$AM$78,"O",IF(C8=$AN$78,"O",IF(C8=$AO$78,"O",IF(C8=$AP$78,"O",IF(C8=$AQ$78,"O",IF(C8=$AR$78,"O",IF(C8=$AS$78,"O",IF(C8=$AT$78,"O",IF(C8=$AU$78,"O",IF(C8=$AV$78,"O",IF(C8=$AW$78,"O",IF(C8=$AX$78,"O",IF(C8=$AY$78,"O",IF(C8=$AZ$78,"O",IF(C8=$BA$78,"O",IF(C8=$BB$78,"O",IF(C8=$BC$78,"O",IF(C8=$BD$78,"O",IF(C8=$BE$78,"O",IF(C8=$BF$78,"O",IF(C8=$BG$78,"O",IF(C8=$BH$78,"O","X"))))))))))))))))))))))))))))))))))))))</f>
        <v>X</v>
      </c>
      <c r="D561" s="58" t="str">
        <f t="shared" si="544"/>
        <v>X</v>
      </c>
      <c r="E561" s="58" t="str">
        <f t="shared" si="544"/>
        <v>X</v>
      </c>
      <c r="F561" s="58" t="str">
        <f t="shared" si="544"/>
        <v>X</v>
      </c>
      <c r="G561" s="58" t="str">
        <f t="shared" si="544"/>
        <v>X</v>
      </c>
      <c r="H561" s="58" t="str">
        <f t="shared" si="544"/>
        <v>X</v>
      </c>
      <c r="I561" s="58" t="str">
        <f t="shared" si="544"/>
        <v>X</v>
      </c>
      <c r="J561" s="58" t="str">
        <f t="shared" si="544"/>
        <v>X</v>
      </c>
      <c r="K561" s="58" t="str">
        <f t="shared" si="544"/>
        <v>X</v>
      </c>
      <c r="L561" s="58" t="str">
        <f t="shared" si="544"/>
        <v>X</v>
      </c>
      <c r="M561" s="58" t="str">
        <f t="shared" si="544"/>
        <v>X</v>
      </c>
      <c r="N561" s="58" t="str">
        <f t="shared" si="544"/>
        <v>X</v>
      </c>
      <c r="O561" s="58" t="str">
        <f t="shared" si="544"/>
        <v>X</v>
      </c>
      <c r="P561" s="58" t="str">
        <f t="shared" si="544"/>
        <v>X</v>
      </c>
      <c r="Q561" s="58" t="str">
        <f t="shared" si="544"/>
        <v>X</v>
      </c>
    </row>
    <row r="562" spans="1:41">
      <c r="A562" s="606"/>
      <c r="B562" s="58" t="s">
        <v>34</v>
      </c>
      <c r="C562" s="58" t="str">
        <f t="shared" ref="C562:Q562" si="545">IF(C9=$W$78,"O",IF(C9=$X$78,"O",IF(C9=$Y$78,"O",IF(C9=$Z$78,"O",IF(C9=$AA$78,"O",IF(C9=$AB$78,"O",IF(C9=$AC$78,"O",IF(C9=$AD$78,"O",IF(C9=$AE$78,"O",IF(C9=$AF$78,"O",IF(C9=$AG$78,"O",IF(C9=$AH$78,"O",IF(C9=$AI$78,"O",IF(C9=$AJ$78,"O",IF(C9=$AK$78,"O",IF(C9=$AL$78,"O",IF(C9=$AM$78,"O",IF(C9=$AN$78,"O",IF(C9=$AO$78,"O",IF(C9=$AP$78,"O",IF(C9=$AQ$78,"O",IF(C9=$AR$78,"O",IF(C9=$AS$78,"O",IF(C9=$AT$78,"O",IF(C9=$AU$78,"O",IF(C9=$AV$78,"O",IF(C9=$AW$78,"O",IF(C9=$AX$78,"O",IF(C9=$AY$78,"O",IF(C9=$AZ$78,"O",IF(C9=$BA$78,"O",IF(C9=$BB$78,"O",IF(C9=$BC$78,"O",IF(C9=$BD$78,"O",IF(C9=$BE$78,"O",IF(C9=$BF$78,"O",IF(C9=$BG$78,"O",IF(C9=$BH$78,"O","X"))))))))))))))))))))))))))))))))))))))</f>
        <v>X</v>
      </c>
      <c r="D562" s="58" t="str">
        <f t="shared" si="545"/>
        <v>X</v>
      </c>
      <c r="E562" s="58" t="str">
        <f t="shared" si="545"/>
        <v>X</v>
      </c>
      <c r="F562" s="58" t="str">
        <f t="shared" si="545"/>
        <v>X</v>
      </c>
      <c r="G562" s="58" t="str">
        <f t="shared" si="545"/>
        <v>X</v>
      </c>
      <c r="H562" s="58" t="str">
        <f t="shared" si="545"/>
        <v>X</v>
      </c>
      <c r="I562" s="58" t="str">
        <f t="shared" si="545"/>
        <v>X</v>
      </c>
      <c r="J562" s="58" t="str">
        <f t="shared" si="545"/>
        <v>X</v>
      </c>
      <c r="K562" s="58" t="str">
        <f t="shared" si="545"/>
        <v>X</v>
      </c>
      <c r="L562" s="58" t="str">
        <f t="shared" si="545"/>
        <v>X</v>
      </c>
      <c r="M562" s="58" t="str">
        <f t="shared" si="545"/>
        <v>X</v>
      </c>
      <c r="N562" s="58" t="str">
        <f t="shared" si="545"/>
        <v>X</v>
      </c>
      <c r="O562" s="58" t="str">
        <f t="shared" si="545"/>
        <v>X</v>
      </c>
      <c r="P562" s="58" t="str">
        <f t="shared" si="545"/>
        <v>X</v>
      </c>
      <c r="Q562" s="58" t="str">
        <f t="shared" si="545"/>
        <v>X</v>
      </c>
    </row>
    <row r="563" spans="1:41">
      <c r="A563" s="606"/>
      <c r="B563" s="58" t="s">
        <v>35</v>
      </c>
      <c r="C563" s="58" t="str">
        <f t="shared" ref="C563:Q563" si="546">IF(C10=$W$78,"O",IF(C10=$X$78,"O",IF(C10=$Y$78,"O",IF(C10=$Z$78,"O",IF(C10=$AA$78,"O",IF(C10=$AB$78,"O",IF(C10=$AC$78,"O",IF(C10=$AD$78,"O",IF(C10=$AE$78,"O",IF(C10=$AF$78,"O",IF(C10=$AG$78,"O",IF(C10=$AH$78,"O",IF(C10=$AI$78,"O",IF(C10=$AJ$78,"O",IF(C10=$AK$78,"O",IF(C10=$AL$78,"O",IF(C10=$AM$78,"O",IF(C10=$AN$78,"O",IF(C10=$AO$78,"O",IF(C10=$AP$78,"O",IF(C10=$AQ$78,"O",IF(C10=$AR$78,"O",IF(C10=$AS$78,"O",IF(C10=$AT$78,"O",IF(C10=$AU$78,"O",IF(C10=$AV$78,"O",IF(C10=$AW$78,"O",IF(C10=$AX$78,"O",IF(C10=$AY$78,"O",IF(C10=$AZ$78,"O",IF(C10=$BA$78,"O",IF(C10=$BB$78,"O",IF(C10=$BC$78,"O",IF(C10=$BD$78,"O",IF(C10=$BE$78,"O",IF(C10=$BF$78,"O",IF(C10=$BG$78,"O",IF(C10=$BH$78,"O","X"))))))))))))))))))))))))))))))))))))))</f>
        <v>X</v>
      </c>
      <c r="D563" s="58" t="str">
        <f t="shared" si="546"/>
        <v>X</v>
      </c>
      <c r="E563" s="58" t="str">
        <f t="shared" si="546"/>
        <v>X</v>
      </c>
      <c r="F563" s="58" t="str">
        <f t="shared" si="546"/>
        <v>X</v>
      </c>
      <c r="G563" s="58" t="str">
        <f t="shared" si="546"/>
        <v>X</v>
      </c>
      <c r="H563" s="58" t="str">
        <f t="shared" si="546"/>
        <v>X</v>
      </c>
      <c r="I563" s="58" t="str">
        <f t="shared" si="546"/>
        <v>X</v>
      </c>
      <c r="J563" s="58" t="str">
        <f t="shared" si="546"/>
        <v>X</v>
      </c>
      <c r="K563" s="58" t="str">
        <f t="shared" si="546"/>
        <v>X</v>
      </c>
      <c r="L563" s="58" t="str">
        <f t="shared" si="546"/>
        <v>X</v>
      </c>
      <c r="M563" s="58" t="str">
        <f t="shared" si="546"/>
        <v>X</v>
      </c>
      <c r="N563" s="58" t="str">
        <f t="shared" si="546"/>
        <v>X</v>
      </c>
      <c r="O563" s="58" t="str">
        <f t="shared" si="546"/>
        <v>X</v>
      </c>
      <c r="P563" s="58" t="str">
        <f t="shared" si="546"/>
        <v>X</v>
      </c>
      <c r="Q563" s="58" t="str">
        <f t="shared" si="546"/>
        <v>X</v>
      </c>
    </row>
    <row r="564" spans="1:41">
      <c r="A564" s="606"/>
      <c r="B564" s="58" t="s">
        <v>36</v>
      </c>
      <c r="C564" s="58" t="str">
        <f t="shared" ref="C564:Q564" si="547">IF(C11=$W$78,"O",IF(C11=$X$78,"O",IF(C11=$Y$78,"O",IF(C11=$Z$78,"O",IF(C11=$AA$78,"O",IF(C11=$AB$78,"O",IF(C11=$AC$78,"O",IF(C11=$AD$78,"O",IF(C11=$AE$78,"O",IF(C11=$AF$78,"O",IF(C11=$AG$78,"O",IF(C11=$AH$78,"O",IF(C11=$AI$78,"O",IF(C11=$AJ$78,"O",IF(C11=$AK$78,"O",IF(C11=$AL$78,"O",IF(C11=$AM$78,"O",IF(C11=$AN$78,"O",IF(C11=$AO$78,"O",IF(C11=$AP$78,"O",IF(C11=$AQ$78,"O",IF(C11=$AR$78,"O",IF(C11=$AS$78,"O",IF(C11=$AT$78,"O",IF(C11=$AU$78,"O",IF(C11=$AV$78,"O",IF(C11=$AW$78,"O",IF(C11=$AX$78,"O",IF(C11=$AY$78,"O",IF(C11=$AZ$78,"O",IF(C11=$BA$78,"O",IF(C11=$BB$78,"O",IF(C11=$BC$78,"O",IF(C11=$BD$78,"O",IF(C11=$BE$78,"O",IF(C11=$BF$78,"O",IF(C11=$BG$78,"O",IF(C11=$BH$78,"O","X"))))))))))))))))))))))))))))))))))))))</f>
        <v>X</v>
      </c>
      <c r="D564" s="58" t="str">
        <f t="shared" si="547"/>
        <v>X</v>
      </c>
      <c r="E564" s="58" t="str">
        <f t="shared" si="547"/>
        <v>X</v>
      </c>
      <c r="F564" s="58" t="str">
        <f t="shared" si="547"/>
        <v>X</v>
      </c>
      <c r="G564" s="58" t="str">
        <f t="shared" si="547"/>
        <v>X</v>
      </c>
      <c r="H564" s="58" t="str">
        <f t="shared" si="547"/>
        <v>X</v>
      </c>
      <c r="I564" s="58" t="str">
        <f t="shared" si="547"/>
        <v>X</v>
      </c>
      <c r="J564" s="58" t="str">
        <f t="shared" si="547"/>
        <v>X</v>
      </c>
      <c r="K564" s="58" t="str">
        <f t="shared" si="547"/>
        <v>X</v>
      </c>
      <c r="L564" s="58" t="str">
        <f t="shared" si="547"/>
        <v>X</v>
      </c>
      <c r="M564" s="58" t="str">
        <f t="shared" si="547"/>
        <v>X</v>
      </c>
      <c r="N564" s="58" t="str">
        <f t="shared" si="547"/>
        <v>X</v>
      </c>
      <c r="O564" s="58" t="str">
        <f t="shared" si="547"/>
        <v>X</v>
      </c>
      <c r="P564" s="58" t="str">
        <f t="shared" si="547"/>
        <v>X</v>
      </c>
      <c r="Q564" s="58" t="str">
        <f t="shared" si="547"/>
        <v>X</v>
      </c>
    </row>
    <row r="565" spans="1:41">
      <c r="A565" s="606"/>
      <c r="B565" s="58" t="s">
        <v>21</v>
      </c>
      <c r="C565" s="58" t="str">
        <f t="shared" ref="C565:Q565" si="548">IF(C12=$W$78,"O",IF(C12=$X$78,"O",IF(C12=$Y$78,"O",IF(C12=$Z$78,"O",IF(C12=$AA$78,"O",IF(C12=$AB$78,"O",IF(C12=$AC$78,"O",IF(C12=$AD$78,"O",IF(C12=$AE$78,"O",IF(C12=$AF$78,"O",IF(C12=$AG$78,"O",IF(C12=$AH$78,"O",IF(C12=$AI$78,"O",IF(C12=$AJ$78,"O",IF(C12=$AK$78,"O",IF(C12=$AL$78,"O",IF(C12=$AM$78,"O",IF(C12=$AN$78,"O",IF(C12=$AO$78,"O",IF(C12=$AP$78,"O",IF(C12=$AQ$78,"O",IF(C12=$AR$78,"O",IF(C12=$AS$78,"O",IF(C12=$AT$78,"O",IF(C12=$AU$78,"O",IF(C12=$AV$78,"O",IF(C12=$AW$78,"O",IF(C12=$AX$78,"O",IF(C12=$AY$78,"O",IF(C12=$AZ$78,"O",IF(C12=$BA$78,"O",IF(C12=$BB$78,"O",IF(C12=$BC$78,"O",IF(C12=$BD$78,"O",IF(C12=$BE$78,"O",IF(C12=$BF$78,"O",IF(C12=$BG$78,"O",IF(C12=$BH$78,"O","X"))))))))))))))))))))))))))))))))))))))</f>
        <v>X</v>
      </c>
      <c r="D565" s="58" t="str">
        <f t="shared" si="548"/>
        <v>X</v>
      </c>
      <c r="E565" s="58" t="str">
        <f t="shared" si="548"/>
        <v>X</v>
      </c>
      <c r="F565" s="58" t="str">
        <f t="shared" si="548"/>
        <v>X</v>
      </c>
      <c r="G565" s="58" t="str">
        <f t="shared" si="548"/>
        <v>X</v>
      </c>
      <c r="H565" s="58" t="str">
        <f t="shared" si="548"/>
        <v>X</v>
      </c>
      <c r="I565" s="58" t="str">
        <f t="shared" si="548"/>
        <v>X</v>
      </c>
      <c r="J565" s="58" t="str">
        <f t="shared" si="548"/>
        <v>X</v>
      </c>
      <c r="K565" s="58" t="str">
        <f t="shared" si="548"/>
        <v>X</v>
      </c>
      <c r="L565" s="58" t="str">
        <f t="shared" si="548"/>
        <v>X</v>
      </c>
      <c r="M565" s="58" t="str">
        <f t="shared" si="548"/>
        <v>X</v>
      </c>
      <c r="N565" s="58" t="str">
        <f t="shared" si="548"/>
        <v>X</v>
      </c>
      <c r="O565" s="58" t="str">
        <f t="shared" si="548"/>
        <v>X</v>
      </c>
      <c r="P565" s="58" t="str">
        <f t="shared" si="548"/>
        <v>X</v>
      </c>
      <c r="Q565" s="58" t="str">
        <f t="shared" si="548"/>
        <v>X</v>
      </c>
    </row>
    <row r="566" spans="1:41">
      <c r="A566" s="607"/>
      <c r="B566" s="30" t="s">
        <v>46</v>
      </c>
      <c r="C566" s="47">
        <f>COUNTIF(C560:C565,"O")</f>
        <v>0</v>
      </c>
      <c r="D566" s="47">
        <f t="shared" ref="D566:Q566" si="549">COUNTIF(D560:D565,"O")</f>
        <v>0</v>
      </c>
      <c r="E566" s="47">
        <f t="shared" si="549"/>
        <v>0</v>
      </c>
      <c r="F566" s="47">
        <f t="shared" si="549"/>
        <v>0</v>
      </c>
      <c r="G566" s="47">
        <f t="shared" si="549"/>
        <v>0</v>
      </c>
      <c r="H566" s="47">
        <f t="shared" si="549"/>
        <v>0</v>
      </c>
      <c r="I566" s="47">
        <f t="shared" si="549"/>
        <v>0</v>
      </c>
      <c r="J566" s="47">
        <f t="shared" si="549"/>
        <v>0</v>
      </c>
      <c r="K566" s="47">
        <f t="shared" si="549"/>
        <v>0</v>
      </c>
      <c r="L566" s="47">
        <f t="shared" si="549"/>
        <v>0</v>
      </c>
      <c r="M566" s="47">
        <f t="shared" si="549"/>
        <v>0</v>
      </c>
      <c r="N566" s="47">
        <f t="shared" si="549"/>
        <v>0</v>
      </c>
      <c r="O566" s="47">
        <f t="shared" si="549"/>
        <v>0</v>
      </c>
      <c r="P566" s="47">
        <f t="shared" si="549"/>
        <v>0</v>
      </c>
      <c r="Q566" s="47">
        <f t="shared" si="549"/>
        <v>0</v>
      </c>
    </row>
    <row r="567" spans="1:41">
      <c r="A567" s="605">
        <v>63</v>
      </c>
      <c r="B567" s="58" t="s">
        <v>32</v>
      </c>
      <c r="C567" s="58" t="str">
        <f t="shared" ref="C567:Q567" si="550">IF(C7=$W$79,"O",IF(C7=$X$79,"O",IF(C7=$Y$79,"O",IF(C7=$Z$79,"O",IF(C7=$AA$79,"O",IF(C7=$AB$79,"O",IF(C7=$AC$79,"O",IF(C7=$AD$79,"O",IF(C7=$AE$79,"O",IF(C7=$AF$79,"O",IF(C7=$AG$79,"O",IF(C7=$AH$79,"O",IF(C7=$AI$79,"O",IF(C7=$AJ$79,"O",IF(C7=$AK$79,"O",IF(C7=$AL$79,"O",IF(C7=$AM$79,"O",IF(C7=$AN$79,"O",IF(C7=$AO$79,"O",IF(C7=$AP$79,"O",IF(C7=$AQ$79,"O",IF(C7=$AR$79,"O",IF(C7=$AS$79,"O",IF(C7=$AT$79,"O",IF(C7=$AU$79,"O",IF(C7=$AV$79,"O",IF(C7=$AW$79,"O",IF(C7=$AX$79,"O",IF(C7=$AY$79,"O",IF(C7=$AZ$79,"O",IF(C7=$BA$79,"O",IF(C7=$BB$79,"O",IF(C7=$BC$79,"O",IF(C7=$BD$79,"O",IF(C7=$BE$79,"O",IF(C7=$BF$79,"O",IF(C7=$BG$79,"O",IF(C7=$BH$79,"O","X"))))))))))))))))))))))))))))))))))))))</f>
        <v>X</v>
      </c>
      <c r="D567" s="58" t="str">
        <f t="shared" si="550"/>
        <v>X</v>
      </c>
      <c r="E567" s="58" t="str">
        <f t="shared" si="550"/>
        <v>X</v>
      </c>
      <c r="F567" s="58" t="str">
        <f t="shared" si="550"/>
        <v>X</v>
      </c>
      <c r="G567" s="58" t="str">
        <f t="shared" si="550"/>
        <v>X</v>
      </c>
      <c r="H567" s="58" t="str">
        <f t="shared" si="550"/>
        <v>X</v>
      </c>
      <c r="I567" s="58" t="str">
        <f t="shared" si="550"/>
        <v>X</v>
      </c>
      <c r="J567" s="58" t="str">
        <f t="shared" si="550"/>
        <v>X</v>
      </c>
      <c r="K567" s="58" t="str">
        <f t="shared" si="550"/>
        <v>X</v>
      </c>
      <c r="L567" s="58" t="str">
        <f t="shared" si="550"/>
        <v>X</v>
      </c>
      <c r="M567" s="58" t="str">
        <f t="shared" si="550"/>
        <v>X</v>
      </c>
      <c r="N567" s="58" t="str">
        <f t="shared" si="550"/>
        <v>X</v>
      </c>
      <c r="O567" s="58" t="str">
        <f t="shared" si="550"/>
        <v>X</v>
      </c>
      <c r="P567" s="58" t="str">
        <f t="shared" si="550"/>
        <v>X</v>
      </c>
      <c r="Q567" s="58" t="str">
        <f t="shared" si="550"/>
        <v>X</v>
      </c>
      <c r="V567" s="124"/>
      <c r="W567" s="124"/>
      <c r="X567" s="124"/>
      <c r="Y567" s="124"/>
      <c r="Z567" s="124"/>
      <c r="AA567" s="124"/>
      <c r="AB567" s="124"/>
      <c r="AC567" s="124"/>
      <c r="AD567" s="124"/>
      <c r="AE567" s="124"/>
      <c r="AF567" s="124"/>
      <c r="AG567" s="124"/>
      <c r="AH567" s="124"/>
      <c r="AI567" s="124"/>
      <c r="AJ567" s="124"/>
      <c r="AK567" s="124"/>
      <c r="AL567" s="124"/>
      <c r="AM567" s="124"/>
      <c r="AN567" s="124"/>
      <c r="AO567" s="124"/>
    </row>
    <row r="568" spans="1:41">
      <c r="A568" s="606"/>
      <c r="B568" s="58" t="s">
        <v>33</v>
      </c>
      <c r="C568" s="58" t="str">
        <f t="shared" ref="C568:Q568" si="551">IF(C8=$W$79,"O",IF(C8=$X$79,"O",IF(C8=$Y$79,"O",IF(C8=$Z$79,"O",IF(C8=$AA$79,"O",IF(C8=$AB$79,"O",IF(C8=$AC$79,"O",IF(C8=$AD$79,"O",IF(C8=$AE$79,"O",IF(C8=$AF$79,"O",IF(C8=$AG$79,"O",IF(C8=$AH$79,"O",IF(C8=$AI$79,"O",IF(C8=$AJ$79,"O",IF(C8=$AK$79,"O",IF(C8=$AL$79,"O",IF(C8=$AM$79,"O",IF(C8=$AN$79,"O",IF(C8=$AO$79,"O",IF(C8=$AP$79,"O",IF(C8=$AQ$79,"O",IF(C8=$AR$79,"O",IF(C8=$AS$79,"O",IF(C8=$AT$79,"O",IF(C8=$AU$79,"O",IF(C8=$AV$79,"O",IF(C8=$AW$79,"O",IF(C8=$AX$79,"O",IF(C8=$AY$79,"O",IF(C8=$AZ$79,"O",IF(C8=$BA$79,"O",IF(C8=$BB$79,"O",IF(C8=$BC$79,"O",IF(C8=$BD$79,"O",IF(C8=$BE$79,"O",IF(C8=$BF$79,"O",IF(C8=$BG$79,"O",IF(C8=$BH$79,"O","X"))))))))))))))))))))))))))))))))))))))</f>
        <v>X</v>
      </c>
      <c r="D568" s="58" t="str">
        <f t="shared" si="551"/>
        <v>X</v>
      </c>
      <c r="E568" s="58" t="str">
        <f t="shared" si="551"/>
        <v>X</v>
      </c>
      <c r="F568" s="58" t="str">
        <f t="shared" si="551"/>
        <v>X</v>
      </c>
      <c r="G568" s="58" t="str">
        <f t="shared" si="551"/>
        <v>X</v>
      </c>
      <c r="H568" s="58" t="str">
        <f t="shared" si="551"/>
        <v>X</v>
      </c>
      <c r="I568" s="58" t="str">
        <f t="shared" si="551"/>
        <v>X</v>
      </c>
      <c r="J568" s="58" t="str">
        <f t="shared" si="551"/>
        <v>X</v>
      </c>
      <c r="K568" s="58" t="str">
        <f t="shared" si="551"/>
        <v>X</v>
      </c>
      <c r="L568" s="58" t="str">
        <f t="shared" si="551"/>
        <v>X</v>
      </c>
      <c r="M568" s="58" t="str">
        <f t="shared" si="551"/>
        <v>X</v>
      </c>
      <c r="N568" s="58" t="str">
        <f t="shared" si="551"/>
        <v>X</v>
      </c>
      <c r="O568" s="58" t="str">
        <f t="shared" si="551"/>
        <v>X</v>
      </c>
      <c r="P568" s="58" t="str">
        <f t="shared" si="551"/>
        <v>X</v>
      </c>
      <c r="Q568" s="58" t="str">
        <f t="shared" si="551"/>
        <v>X</v>
      </c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 s="56"/>
      <c r="AN568" s="56"/>
      <c r="AO568"/>
    </row>
    <row r="569" spans="1:41">
      <c r="A569" s="606"/>
      <c r="B569" s="58" t="s">
        <v>34</v>
      </c>
      <c r="C569" s="58" t="str">
        <f t="shared" ref="C569:Q569" si="552">IF(C9=$W$79,"O",IF(C9=$X$79,"O",IF(C9=$Y$79,"O",IF(C9=$Z$79,"O",IF(C9=$AA$79,"O",IF(C9=$AB$79,"O",IF(C9=$AC$79,"O",IF(C9=$AD$79,"O",IF(C9=$AE$79,"O",IF(C9=$AF$79,"O",IF(C9=$AG$79,"O",IF(C9=$AH$79,"O",IF(C9=$AI$79,"O",IF(C9=$AJ$79,"O",IF(C9=$AK$79,"O",IF(C9=$AL$79,"O",IF(C9=$AM$79,"O",IF(C9=$AN$79,"O",IF(C9=$AO$79,"O",IF(C9=$AP$79,"O",IF(C9=$AQ$79,"O",IF(C9=$AR$79,"O",IF(C9=$AS$79,"O",IF(C9=$AT$79,"O",IF(C9=$AU$79,"O",IF(C9=$AV$79,"O",IF(C9=$AW$79,"O",IF(C9=$AX$79,"O",IF(C9=$AY$79,"O",IF(C9=$AZ$79,"O",IF(C9=$BA$79,"O",IF(C9=$BB$79,"O",IF(C9=$BC$79,"O",IF(C9=$BD$79,"O",IF(C9=$BE$79,"O",IF(C9=$BF$79,"O",IF(C9=$BG$79,"O",IF(C9=$BH$79,"O","X"))))))))))))))))))))))))))))))))))))))</f>
        <v>X</v>
      </c>
      <c r="D569" s="58" t="str">
        <f t="shared" si="552"/>
        <v>X</v>
      </c>
      <c r="E569" s="58" t="str">
        <f t="shared" si="552"/>
        <v>X</v>
      </c>
      <c r="F569" s="58" t="str">
        <f t="shared" si="552"/>
        <v>X</v>
      </c>
      <c r="G569" s="58" t="str">
        <f t="shared" si="552"/>
        <v>X</v>
      </c>
      <c r="H569" s="58" t="str">
        <f t="shared" si="552"/>
        <v>X</v>
      </c>
      <c r="I569" s="58" t="str">
        <f t="shared" si="552"/>
        <v>X</v>
      </c>
      <c r="J569" s="58" t="str">
        <f t="shared" si="552"/>
        <v>X</v>
      </c>
      <c r="K569" s="58" t="str">
        <f t="shared" si="552"/>
        <v>X</v>
      </c>
      <c r="L569" s="58" t="str">
        <f t="shared" si="552"/>
        <v>X</v>
      </c>
      <c r="M569" s="58" t="str">
        <f t="shared" si="552"/>
        <v>X</v>
      </c>
      <c r="N569" s="58" t="str">
        <f t="shared" si="552"/>
        <v>X</v>
      </c>
      <c r="O569" s="58" t="str">
        <f t="shared" si="552"/>
        <v>X</v>
      </c>
      <c r="P569" s="58" t="str">
        <f t="shared" si="552"/>
        <v>X</v>
      </c>
      <c r="Q569" s="58" t="str">
        <f t="shared" si="552"/>
        <v>X</v>
      </c>
    </row>
    <row r="570" spans="1:41">
      <c r="A570" s="606"/>
      <c r="B570" s="58" t="s">
        <v>35</v>
      </c>
      <c r="C570" s="58" t="str">
        <f t="shared" ref="C570:Q570" si="553">IF(C10=$W$79,"O",IF(C10=$X$79,"O",IF(C10=$Y$79,"O",IF(C10=$Z$79,"O",IF(C10=$AA$79,"O",IF(C10=$AB$79,"O",IF(C10=$AC$79,"O",IF(C10=$AD$79,"O",IF(C10=$AE$79,"O",IF(C10=$AF$79,"O",IF(C10=$AG$79,"O",IF(C10=$AH$79,"O",IF(C10=$AI$79,"O",IF(C10=$AJ$79,"O",IF(C10=$AK$79,"O",IF(C10=$AL$79,"O",IF(C10=$AM$79,"O",IF(C10=$AN$79,"O",IF(C10=$AO$79,"O",IF(C10=$AP$79,"O",IF(C10=$AQ$79,"O",IF(C10=$AR$79,"O",IF(C10=$AS$79,"O",IF(C10=$AT$79,"O",IF(C10=$AU$79,"O",IF(C10=$AV$79,"O",IF(C10=$AW$79,"O",IF(C10=$AX$79,"O",IF(C10=$AY$79,"O",IF(C10=$AZ$79,"O",IF(C10=$BA$79,"O",IF(C10=$BB$79,"O",IF(C10=$BC$79,"O",IF(C10=$BD$79,"O",IF(C10=$BE$79,"O",IF(C10=$BF$79,"O",IF(C10=$BG$79,"O",IF(C10=$BH$79,"O","X"))))))))))))))))))))))))))))))))))))))</f>
        <v>X</v>
      </c>
      <c r="D570" s="58" t="str">
        <f t="shared" si="553"/>
        <v>X</v>
      </c>
      <c r="E570" s="58" t="str">
        <f t="shared" si="553"/>
        <v>X</v>
      </c>
      <c r="F570" s="58" t="str">
        <f t="shared" si="553"/>
        <v>X</v>
      </c>
      <c r="G570" s="58" t="str">
        <f t="shared" si="553"/>
        <v>X</v>
      </c>
      <c r="H570" s="58" t="str">
        <f t="shared" si="553"/>
        <v>X</v>
      </c>
      <c r="I570" s="58" t="str">
        <f t="shared" si="553"/>
        <v>X</v>
      </c>
      <c r="J570" s="58" t="str">
        <f t="shared" si="553"/>
        <v>X</v>
      </c>
      <c r="K570" s="58" t="str">
        <f t="shared" si="553"/>
        <v>X</v>
      </c>
      <c r="L570" s="58" t="str">
        <f t="shared" si="553"/>
        <v>X</v>
      </c>
      <c r="M570" s="58" t="str">
        <f t="shared" si="553"/>
        <v>X</v>
      </c>
      <c r="N570" s="58" t="str">
        <f t="shared" si="553"/>
        <v>X</v>
      </c>
      <c r="O570" s="58" t="str">
        <f t="shared" si="553"/>
        <v>X</v>
      </c>
      <c r="P570" s="58" t="str">
        <f t="shared" si="553"/>
        <v>X</v>
      </c>
      <c r="Q570" s="58" t="str">
        <f t="shared" si="553"/>
        <v>X</v>
      </c>
    </row>
    <row r="571" spans="1:41">
      <c r="A571" s="606"/>
      <c r="B571" s="58" t="s">
        <v>36</v>
      </c>
      <c r="C571" s="58" t="str">
        <f t="shared" ref="C571:Q571" si="554">IF(C11=$W$79,"O",IF(C11=$X$79,"O",IF(C11=$Y$79,"O",IF(C11=$Z$79,"O",IF(C11=$AA$79,"O",IF(C11=$AB$79,"O",IF(C11=$AC$79,"O",IF(C11=$AD$79,"O",IF(C11=$AE$79,"O",IF(C11=$AF$79,"O",IF(C11=$AG$79,"O",IF(C11=$AH$79,"O",IF(C11=$AI$79,"O",IF(C11=$AJ$79,"O",IF(C11=$AK$79,"O",IF(C11=$AL$79,"O",IF(C11=$AM$79,"O",IF(C11=$AN$79,"O",IF(C11=$AO$79,"O",IF(C11=$AP$79,"O",IF(C11=$AQ$79,"O",IF(C11=$AR$79,"O",IF(C11=$AS$79,"O",IF(C11=$AT$79,"O",IF(C11=$AU$79,"O",IF(C11=$AV$79,"O",IF(C11=$AW$79,"O",IF(C11=$AX$79,"O",IF(C11=$AY$79,"O",IF(C11=$AZ$79,"O",IF(C11=$BA$79,"O",IF(C11=$BB$79,"O",IF(C11=$BC$79,"O",IF(C11=$BD$79,"O",IF(C11=$BE$79,"O",IF(C11=$BF$79,"O",IF(C11=$BG$79,"O",IF(C11=$BH$79,"O","X"))))))))))))))))))))))))))))))))))))))</f>
        <v>X</v>
      </c>
      <c r="D571" s="58" t="str">
        <f t="shared" si="554"/>
        <v>X</v>
      </c>
      <c r="E571" s="58" t="str">
        <f t="shared" si="554"/>
        <v>X</v>
      </c>
      <c r="F571" s="58" t="str">
        <f t="shared" si="554"/>
        <v>X</v>
      </c>
      <c r="G571" s="58" t="str">
        <f t="shared" si="554"/>
        <v>X</v>
      </c>
      <c r="H571" s="58" t="str">
        <f t="shared" si="554"/>
        <v>X</v>
      </c>
      <c r="I571" s="58" t="str">
        <f t="shared" si="554"/>
        <v>X</v>
      </c>
      <c r="J571" s="58" t="str">
        <f t="shared" si="554"/>
        <v>X</v>
      </c>
      <c r="K571" s="58" t="str">
        <f t="shared" si="554"/>
        <v>X</v>
      </c>
      <c r="L571" s="58" t="str">
        <f t="shared" si="554"/>
        <v>X</v>
      </c>
      <c r="M571" s="58" t="str">
        <f t="shared" si="554"/>
        <v>X</v>
      </c>
      <c r="N571" s="58" t="str">
        <f t="shared" si="554"/>
        <v>X</v>
      </c>
      <c r="O571" s="58" t="str">
        <f t="shared" si="554"/>
        <v>X</v>
      </c>
      <c r="P571" s="58" t="str">
        <f t="shared" si="554"/>
        <v>X</v>
      </c>
      <c r="Q571" s="58" t="str">
        <f t="shared" si="554"/>
        <v>X</v>
      </c>
    </row>
    <row r="572" spans="1:41">
      <c r="A572" s="606"/>
      <c r="B572" s="58" t="s">
        <v>21</v>
      </c>
      <c r="C572" s="58" t="str">
        <f t="shared" ref="C572:Q572" si="555">IF(C12=$W$79,"O",IF(C12=$X$79,"O",IF(C12=$Y$79,"O",IF(C12=$Z$79,"O",IF(C12=$AA$79,"O",IF(C12=$AB$79,"O",IF(C12=$AC$79,"O",IF(C12=$AD$79,"O",IF(C12=$AE$79,"O",IF(C12=$AF$79,"O",IF(C12=$AG$79,"O",IF(C12=$AH$79,"O",IF(C12=$AI$79,"O",IF(C12=$AJ$79,"O",IF(C12=$AK$79,"O",IF(C12=$AL$79,"O",IF(C12=$AM$79,"O",IF(C12=$AN$79,"O",IF(C12=$AO$79,"O",IF(C12=$AP$79,"O",IF(C12=$AQ$79,"O",IF(C12=$AR$79,"O",IF(C12=$AS$79,"O",IF(C12=$AT$79,"O",IF(C12=$AU$79,"O",IF(C12=$AV$79,"O",IF(C12=$AW$79,"O",IF(C12=$AX$79,"O",IF(C12=$AY$79,"O",IF(C12=$AZ$79,"O",IF(C12=$BA$79,"O",IF(C12=$BB$79,"O",IF(C12=$BC$79,"O",IF(C12=$BD$79,"O",IF(C12=$BE$79,"O",IF(C12=$BF$79,"O",IF(C12=$BG$79,"O",IF(C12=$BH$79,"O","X"))))))))))))))))))))))))))))))))))))))</f>
        <v>O</v>
      </c>
      <c r="D572" s="58" t="str">
        <f t="shared" si="555"/>
        <v>O</v>
      </c>
      <c r="E572" s="58" t="str">
        <f t="shared" si="555"/>
        <v>O</v>
      </c>
      <c r="F572" s="58" t="str">
        <f t="shared" si="555"/>
        <v>O</v>
      </c>
      <c r="G572" s="58" t="str">
        <f t="shared" si="555"/>
        <v>O</v>
      </c>
      <c r="H572" s="58" t="str">
        <f t="shared" si="555"/>
        <v>O</v>
      </c>
      <c r="I572" s="58" t="str">
        <f t="shared" si="555"/>
        <v>O</v>
      </c>
      <c r="J572" s="58" t="str">
        <f t="shared" si="555"/>
        <v>O</v>
      </c>
      <c r="K572" s="58" t="str">
        <f t="shared" si="555"/>
        <v>O</v>
      </c>
      <c r="L572" s="58" t="str">
        <f t="shared" si="555"/>
        <v>O</v>
      </c>
      <c r="M572" s="58" t="str">
        <f t="shared" si="555"/>
        <v>O</v>
      </c>
      <c r="N572" s="58" t="str">
        <f t="shared" si="555"/>
        <v>O</v>
      </c>
      <c r="O572" s="58" t="str">
        <f t="shared" si="555"/>
        <v>O</v>
      </c>
      <c r="P572" s="58" t="str">
        <f t="shared" si="555"/>
        <v>O</v>
      </c>
      <c r="Q572" s="58" t="str">
        <f t="shared" si="555"/>
        <v>O</v>
      </c>
    </row>
    <row r="573" spans="1:41">
      <c r="A573" s="607"/>
      <c r="B573" s="30" t="s">
        <v>46</v>
      </c>
      <c r="C573" s="47">
        <f>COUNTIF(C567:C572,"O")</f>
        <v>1</v>
      </c>
      <c r="D573" s="47">
        <f t="shared" ref="D573:Q573" si="556">COUNTIF(D567:D572,"O")</f>
        <v>1</v>
      </c>
      <c r="E573" s="47">
        <f t="shared" si="556"/>
        <v>1</v>
      </c>
      <c r="F573" s="47">
        <f t="shared" si="556"/>
        <v>1</v>
      </c>
      <c r="G573" s="47">
        <f t="shared" si="556"/>
        <v>1</v>
      </c>
      <c r="H573" s="47">
        <f t="shared" si="556"/>
        <v>1</v>
      </c>
      <c r="I573" s="47">
        <f t="shared" si="556"/>
        <v>1</v>
      </c>
      <c r="J573" s="47">
        <f t="shared" si="556"/>
        <v>1</v>
      </c>
      <c r="K573" s="47">
        <f t="shared" si="556"/>
        <v>1</v>
      </c>
      <c r="L573" s="47">
        <f t="shared" si="556"/>
        <v>1</v>
      </c>
      <c r="M573" s="47">
        <f t="shared" si="556"/>
        <v>1</v>
      </c>
      <c r="N573" s="47">
        <f t="shared" si="556"/>
        <v>1</v>
      </c>
      <c r="O573" s="47">
        <f t="shared" si="556"/>
        <v>1</v>
      </c>
      <c r="P573" s="47">
        <f t="shared" si="556"/>
        <v>1</v>
      </c>
      <c r="Q573" s="47">
        <f t="shared" si="556"/>
        <v>1</v>
      </c>
    </row>
    <row r="574" spans="1:41">
      <c r="A574" s="605">
        <v>64</v>
      </c>
      <c r="B574" s="58" t="s">
        <v>32</v>
      </c>
      <c r="C574" s="58" t="str">
        <f t="shared" ref="C574:Q574" si="557">IF(C7=$W$81,"O",IF(C7=$X$81,"O",IF(C7=$Y$81,"O",IF(C7=$Z$81,"O",IF(C7=$AA$81,"O",IF(C7=$AB$81,"O",IF(C7=$AC$81,"O",IF(C7=$AD$81,"O",IF(C7=$AE$81,"O",IF(C7=$AF$81,"O",IF(C7=$AG$81,"O",IF(C7=$AH$81,"O",IF(C7=$AI$81,"O",IF(C7=$AJ$81,"O",IF(C7=$AK$81,"O",IF(C7=$AL$81,"O",IF(C7=$AM$81,"O",IF(C7=$AN$81,"O",IF(C7=$AO$81,"O",IF(C7=$AP$81,"O",IF(C7=$AQ$81,"O",IF(C7=$AR$81,"O",IF(C7=$AS$81,"O",IF(C7=$AT$81,"O",IF(C7=$AU$81,"O",IF(C7=$AV$81,"O",IF(C7=$AW$81,"O",IF(C7=$AX$81,"O",IF(C7=$AY$81,"O",IF(C7=$AZ$81,"O",IF(C7=$BA$81,"O",IF(C7=$BB$81,"O",IF(C7=$BC$81,"O",IF(C7=$BD$81,"O",IF(C7=$BE$81,"O",IF(C7=$BF$81,"O",IF(C7=$BG$81,"O",IF(C7=$BH$81,"O","X"))))))))))))))))))))))))))))))))))))))</f>
        <v>O</v>
      </c>
      <c r="D574" s="58" t="str">
        <f t="shared" si="557"/>
        <v>O</v>
      </c>
      <c r="E574" s="58" t="str">
        <f t="shared" si="557"/>
        <v>O</v>
      </c>
      <c r="F574" s="58" t="str">
        <f t="shared" si="557"/>
        <v>O</v>
      </c>
      <c r="G574" s="58" t="str">
        <f t="shared" si="557"/>
        <v>O</v>
      </c>
      <c r="H574" s="58" t="str">
        <f t="shared" si="557"/>
        <v>O</v>
      </c>
      <c r="I574" s="58" t="str">
        <f t="shared" si="557"/>
        <v>O</v>
      </c>
      <c r="J574" s="58" t="str">
        <f t="shared" si="557"/>
        <v>O</v>
      </c>
      <c r="K574" s="58" t="str">
        <f t="shared" si="557"/>
        <v>O</v>
      </c>
      <c r="L574" s="58" t="str">
        <f t="shared" si="557"/>
        <v>O</v>
      </c>
      <c r="M574" s="58" t="str">
        <f t="shared" si="557"/>
        <v>O</v>
      </c>
      <c r="N574" s="58" t="str">
        <f t="shared" si="557"/>
        <v>O</v>
      </c>
      <c r="O574" s="58" t="str">
        <f t="shared" si="557"/>
        <v>O</v>
      </c>
      <c r="P574" s="58" t="str">
        <f t="shared" si="557"/>
        <v>O</v>
      </c>
      <c r="Q574" s="58" t="str">
        <f t="shared" si="557"/>
        <v>O</v>
      </c>
    </row>
    <row r="575" spans="1:41">
      <c r="A575" s="606"/>
      <c r="B575" s="58" t="s">
        <v>33</v>
      </c>
      <c r="C575" s="58" t="str">
        <f t="shared" ref="C575:Q575" si="558">IF(C8=$W$81,"O",IF(C8=$X$81,"O",IF(C8=$Y$81,"O",IF(C8=$Z$81,"O",IF(C8=$AA$81,"O",IF(C8=$AB$81,"O",IF(C8=$AC$81,"O",IF(C8=$AD$81,"O",IF(C8=$AE$81,"O",IF(C8=$AF$81,"O",IF(C8=$AG$81,"O",IF(C8=$AH$81,"O",IF(C8=$AI$81,"O",IF(C8=$AJ$81,"O",IF(C8=$AK$81,"O",IF(C8=$AL$81,"O",IF(C8=$AM$81,"O",IF(C8=$AN$81,"O",IF(C8=$AO$81,"O",IF(C8=$AP$81,"O",IF(C8=$AQ$81,"O",IF(C8=$AR$81,"O",IF(C8=$AS$81,"O",IF(C8=$AT$81,"O",IF(C8=$AU$81,"O",IF(C8=$AV$81,"O",IF(C8=$AW$81,"O",IF(C8=$AX$81,"O",IF(C8=$AY$81,"O",IF(C8=$AZ$81,"O",IF(C8=$BA$81,"O",IF(C8=$BB$81,"O",IF(C8=$BC$81,"O",IF(C8=$BD$81,"O",IF(C8=$BE$81,"O",IF(C8=$BF$81,"O",IF(C8=$BG$81,"O",IF(C8=$BH$81,"O","X"))))))))))))))))))))))))))))))))))))))</f>
        <v>X</v>
      </c>
      <c r="D575" s="58" t="str">
        <f t="shared" si="558"/>
        <v>X</v>
      </c>
      <c r="E575" s="58" t="str">
        <f t="shared" si="558"/>
        <v>X</v>
      </c>
      <c r="F575" s="58" t="str">
        <f t="shared" si="558"/>
        <v>X</v>
      </c>
      <c r="G575" s="58" t="str">
        <f t="shared" si="558"/>
        <v>X</v>
      </c>
      <c r="H575" s="58" t="str">
        <f t="shared" si="558"/>
        <v>X</v>
      </c>
      <c r="I575" s="58" t="str">
        <f t="shared" si="558"/>
        <v>X</v>
      </c>
      <c r="J575" s="58" t="str">
        <f t="shared" si="558"/>
        <v>X</v>
      </c>
      <c r="K575" s="58" t="str">
        <f t="shared" si="558"/>
        <v>X</v>
      </c>
      <c r="L575" s="58" t="str">
        <f t="shared" si="558"/>
        <v>X</v>
      </c>
      <c r="M575" s="58" t="str">
        <f t="shared" si="558"/>
        <v>X</v>
      </c>
      <c r="N575" s="58" t="str">
        <f t="shared" si="558"/>
        <v>X</v>
      </c>
      <c r="O575" s="58" t="str">
        <f t="shared" si="558"/>
        <v>X</v>
      </c>
      <c r="P575" s="58" t="str">
        <f t="shared" si="558"/>
        <v>X</v>
      </c>
      <c r="Q575" s="58" t="str">
        <f t="shared" si="558"/>
        <v>X</v>
      </c>
    </row>
    <row r="576" spans="1:41">
      <c r="A576" s="606"/>
      <c r="B576" s="58" t="s">
        <v>34</v>
      </c>
      <c r="C576" s="58" t="str">
        <f t="shared" ref="C576:Q576" si="559">IF(C9=$W$81,"O",IF(C9=$X$81,"O",IF(C9=$Y$81,"O",IF(C9=$Z$81,"O",IF(C9=$AA$81,"O",IF(C9=$AB$81,"O",IF(C9=$AC$81,"O",IF(C9=$AD$81,"O",IF(C9=$AE$81,"O",IF(C9=$AF$81,"O",IF(C9=$AG$81,"O",IF(C9=$AH$81,"O",IF(C9=$AI$81,"O",IF(C9=$AJ$81,"O",IF(C9=$AK$81,"O",IF(C9=$AL$81,"O",IF(C9=$AM$81,"O",IF(C9=$AN$81,"O",IF(C9=$AO$81,"O",IF(C9=$AP$81,"O",IF(C9=$AQ$81,"O",IF(C9=$AR$81,"O",IF(C9=$AS$81,"O",IF(C9=$AT$81,"O",IF(C9=$AU$81,"O",IF(C9=$AV$81,"O",IF(C9=$AW$81,"O",IF(C9=$AX$81,"O",IF(C9=$AY$81,"O",IF(C9=$AZ$81,"O",IF(C9=$BA$81,"O",IF(C9=$BB$81,"O",IF(C9=$BC$81,"O",IF(C9=$BD$81,"O",IF(C9=$BE$81,"O",IF(C9=$BF$81,"O",IF(C9=$BG$81,"O",IF(C9=$BH$81,"O","X"))))))))))))))))))))))))))))))))))))))</f>
        <v>X</v>
      </c>
      <c r="D576" s="58" t="str">
        <f t="shared" si="559"/>
        <v>X</v>
      </c>
      <c r="E576" s="58" t="str">
        <f t="shared" si="559"/>
        <v>X</v>
      </c>
      <c r="F576" s="58" t="str">
        <f t="shared" si="559"/>
        <v>X</v>
      </c>
      <c r="G576" s="58" t="str">
        <f t="shared" si="559"/>
        <v>X</v>
      </c>
      <c r="H576" s="58" t="str">
        <f t="shared" si="559"/>
        <v>X</v>
      </c>
      <c r="I576" s="58" t="str">
        <f t="shared" si="559"/>
        <v>X</v>
      </c>
      <c r="J576" s="58" t="str">
        <f t="shared" si="559"/>
        <v>X</v>
      </c>
      <c r="K576" s="58" t="str">
        <f t="shared" si="559"/>
        <v>X</v>
      </c>
      <c r="L576" s="58" t="str">
        <f t="shared" si="559"/>
        <v>X</v>
      </c>
      <c r="M576" s="58" t="str">
        <f t="shared" si="559"/>
        <v>X</v>
      </c>
      <c r="N576" s="58" t="str">
        <f t="shared" si="559"/>
        <v>X</v>
      </c>
      <c r="O576" s="58" t="str">
        <f t="shared" si="559"/>
        <v>X</v>
      </c>
      <c r="P576" s="58" t="str">
        <f t="shared" si="559"/>
        <v>X</v>
      </c>
      <c r="Q576" s="58" t="str">
        <f t="shared" si="559"/>
        <v>X</v>
      </c>
    </row>
    <row r="577" spans="1:17">
      <c r="A577" s="606"/>
      <c r="B577" s="58" t="s">
        <v>35</v>
      </c>
      <c r="C577" s="58" t="str">
        <f t="shared" ref="C577:Q577" si="560">IF(C10=$W$81,"O",IF(C10=$X$81,"O",IF(C10=$Y$81,"O",IF(C10=$Z$81,"O",IF(C10=$AA$81,"O",IF(C10=$AB$81,"O",IF(C10=$AC$81,"O",IF(C10=$AD$81,"O",IF(C10=$AE$81,"O",IF(C10=$AF$81,"O",IF(C10=$AG$81,"O",IF(C10=$AH$81,"O",IF(C10=$AI$81,"O",IF(C10=$AJ$81,"O",IF(C10=$AK$81,"O",IF(C10=$AL$81,"O",IF(C10=$AM$81,"O",IF(C10=$AN$81,"O",IF(C10=$AO$81,"O",IF(C10=$AP$81,"O",IF(C10=$AQ$81,"O",IF(C10=$AR$81,"O",IF(C10=$AS$81,"O",IF(C10=$AT$81,"O",IF(C10=$AU$81,"O",IF(C10=$AV$81,"O",IF(C10=$AW$81,"O",IF(C10=$AX$81,"O",IF(C10=$AY$81,"O",IF(C10=$AZ$81,"O",IF(C10=$BA$81,"O",IF(C10=$BB$81,"O",IF(C10=$BC$81,"O",IF(C10=$BD$81,"O",IF(C10=$BE$81,"O",IF(C10=$BF$81,"O",IF(C10=$BG$81,"O",IF(C10=$BH$81,"O","X"))))))))))))))))))))))))))))))))))))))</f>
        <v>O</v>
      </c>
      <c r="D577" s="58" t="str">
        <f t="shared" si="560"/>
        <v>O</v>
      </c>
      <c r="E577" s="58" t="str">
        <f t="shared" si="560"/>
        <v>O</v>
      </c>
      <c r="F577" s="58" t="str">
        <f t="shared" si="560"/>
        <v>O</v>
      </c>
      <c r="G577" s="58" t="str">
        <f t="shared" si="560"/>
        <v>O</v>
      </c>
      <c r="H577" s="58" t="str">
        <f t="shared" si="560"/>
        <v>O</v>
      </c>
      <c r="I577" s="58" t="str">
        <f t="shared" si="560"/>
        <v>O</v>
      </c>
      <c r="J577" s="58" t="str">
        <f t="shared" si="560"/>
        <v>O</v>
      </c>
      <c r="K577" s="58" t="str">
        <f t="shared" si="560"/>
        <v>O</v>
      </c>
      <c r="L577" s="58" t="str">
        <f t="shared" si="560"/>
        <v>O</v>
      </c>
      <c r="M577" s="58" t="str">
        <f t="shared" si="560"/>
        <v>O</v>
      </c>
      <c r="N577" s="58" t="str">
        <f t="shared" si="560"/>
        <v>O</v>
      </c>
      <c r="O577" s="58" t="str">
        <f t="shared" si="560"/>
        <v>O</v>
      </c>
      <c r="P577" s="58" t="str">
        <f t="shared" si="560"/>
        <v>O</v>
      </c>
      <c r="Q577" s="58" t="str">
        <f t="shared" si="560"/>
        <v>O</v>
      </c>
    </row>
    <row r="578" spans="1:17">
      <c r="A578" s="606"/>
      <c r="B578" s="58" t="s">
        <v>36</v>
      </c>
      <c r="C578" s="58" t="str">
        <f t="shared" ref="C578:Q578" si="561">IF(C11=$W$81,"O",IF(C11=$X$81,"O",IF(C11=$Y$81,"O",IF(C11=$Z$81,"O",IF(C11=$AA$81,"O",IF(C11=$AB$81,"O",IF(C11=$AC$81,"O",IF(C11=$AD$81,"O",IF(C11=$AE$81,"O",IF(C11=$AF$81,"O",IF(C11=$AG$81,"O",IF(C11=$AH$81,"O",IF(C11=$AI$81,"O",IF(C11=$AJ$81,"O",IF(C11=$AK$81,"O",IF(C11=$AL$81,"O",IF(C11=$AM$81,"O",IF(C11=$AN$81,"O",IF(C11=$AO$81,"O",IF(C11=$AP$81,"O",IF(C11=$AQ$81,"O",IF(C11=$AR$81,"O",IF(C11=$AS$81,"O",IF(C11=$AT$81,"O",IF(C11=$AU$81,"O",IF(C11=$AV$81,"O",IF(C11=$AW$81,"O",IF(C11=$AX$81,"O",IF(C11=$AY$81,"O",IF(C11=$AZ$81,"O",IF(C11=$BA$81,"O",IF(C11=$BB$81,"O",IF(C11=$BC$81,"O",IF(C11=$BD$81,"O",IF(C11=$BE$81,"O",IF(C11=$BF$81,"O",IF(C11=$BG$81,"O",IF(C11=$BH$81,"O","X"))))))))))))))))))))))))))))))))))))))</f>
        <v>O</v>
      </c>
      <c r="D578" s="58" t="str">
        <f t="shared" si="561"/>
        <v>O</v>
      </c>
      <c r="E578" s="58" t="str">
        <f t="shared" si="561"/>
        <v>O</v>
      </c>
      <c r="F578" s="58" t="str">
        <f t="shared" si="561"/>
        <v>O</v>
      </c>
      <c r="G578" s="58" t="str">
        <f t="shared" si="561"/>
        <v>O</v>
      </c>
      <c r="H578" s="58" t="str">
        <f t="shared" si="561"/>
        <v>O</v>
      </c>
      <c r="I578" s="58" t="str">
        <f t="shared" si="561"/>
        <v>O</v>
      </c>
      <c r="J578" s="58" t="str">
        <f t="shared" si="561"/>
        <v>O</v>
      </c>
      <c r="K578" s="58" t="str">
        <f t="shared" si="561"/>
        <v>O</v>
      </c>
      <c r="L578" s="58" t="str">
        <f t="shared" si="561"/>
        <v>O</v>
      </c>
      <c r="M578" s="58" t="str">
        <f t="shared" si="561"/>
        <v>O</v>
      </c>
      <c r="N578" s="58" t="str">
        <f t="shared" si="561"/>
        <v>O</v>
      </c>
      <c r="O578" s="58" t="str">
        <f t="shared" si="561"/>
        <v>O</v>
      </c>
      <c r="P578" s="58" t="str">
        <f t="shared" si="561"/>
        <v>O</v>
      </c>
      <c r="Q578" s="58" t="str">
        <f t="shared" si="561"/>
        <v>O</v>
      </c>
    </row>
    <row r="579" spans="1:17">
      <c r="A579" s="606"/>
      <c r="B579" s="58" t="s">
        <v>21</v>
      </c>
      <c r="C579" s="58" t="str">
        <f t="shared" ref="C579:Q579" si="562">IF(C12=$W$81,"O",IF(C12=$X$81,"O",IF(C12=$Y$81,"O",IF(C12=$Z$81,"O",IF(C12=$AA$81,"O",IF(C12=$AB$81,"O",IF(C12=$AC$81,"O",IF(C12=$AD$81,"O",IF(C12=$AE$81,"O",IF(C12=$AF$81,"O",IF(C12=$AG$81,"O",IF(C12=$AH$81,"O",IF(C12=$AI$81,"O",IF(C12=$AJ$81,"O",IF(C12=$AK$81,"O",IF(C12=$AL$81,"O",IF(C12=$AM$81,"O",IF(C12=$AN$81,"O",IF(C12=$AO$81,"O",IF(C12=$AP$81,"O",IF(C12=$AQ$81,"O",IF(C12=$AR$81,"O",IF(C12=$AS$81,"O",IF(C12=$AT$81,"O",IF(C12=$AU$81,"O",IF(C12=$AV$81,"O",IF(C12=$AW$81,"O",IF(C12=$AX$81,"O",IF(C12=$AY$81,"O",IF(C12=$AZ$81,"O",IF(C12=$BA$81,"O",IF(C12=$BB$81,"O",IF(C12=$BC$81,"O",IF(C12=$BD$81,"O",IF(C12=$BE$81,"O",IF(C12=$BF$81,"O",IF(C12=$BG$81,"O",IF(C12=$BH$81,"O","X"))))))))))))))))))))))))))))))))))))))</f>
        <v>X</v>
      </c>
      <c r="D579" s="58" t="str">
        <f t="shared" si="562"/>
        <v>X</v>
      </c>
      <c r="E579" s="58" t="str">
        <f t="shared" si="562"/>
        <v>X</v>
      </c>
      <c r="F579" s="58" t="str">
        <f t="shared" si="562"/>
        <v>X</v>
      </c>
      <c r="G579" s="58" t="str">
        <f t="shared" si="562"/>
        <v>X</v>
      </c>
      <c r="H579" s="58" t="str">
        <f t="shared" si="562"/>
        <v>X</v>
      </c>
      <c r="I579" s="58" t="str">
        <f t="shared" si="562"/>
        <v>X</v>
      </c>
      <c r="J579" s="58" t="str">
        <f t="shared" si="562"/>
        <v>X</v>
      </c>
      <c r="K579" s="58" t="str">
        <f t="shared" si="562"/>
        <v>X</v>
      </c>
      <c r="L579" s="58" t="str">
        <f t="shared" si="562"/>
        <v>X</v>
      </c>
      <c r="M579" s="58" t="str">
        <f t="shared" si="562"/>
        <v>X</v>
      </c>
      <c r="N579" s="58" t="str">
        <f t="shared" si="562"/>
        <v>X</v>
      </c>
      <c r="O579" s="58" t="str">
        <f t="shared" si="562"/>
        <v>X</v>
      </c>
      <c r="P579" s="58" t="str">
        <f t="shared" si="562"/>
        <v>X</v>
      </c>
      <c r="Q579" s="58" t="str">
        <f t="shared" si="562"/>
        <v>X</v>
      </c>
    </row>
    <row r="580" spans="1:17">
      <c r="A580" s="607"/>
      <c r="B580" s="30" t="s">
        <v>46</v>
      </c>
      <c r="C580" s="47">
        <f>COUNTIF(C574:C579,"O")</f>
        <v>3</v>
      </c>
      <c r="D580" s="47">
        <f t="shared" ref="D580:Q580" si="563">COUNTIF(D574:D579,"O")</f>
        <v>3</v>
      </c>
      <c r="E580" s="47">
        <f t="shared" si="563"/>
        <v>3</v>
      </c>
      <c r="F580" s="47">
        <f t="shared" si="563"/>
        <v>3</v>
      </c>
      <c r="G580" s="47">
        <f t="shared" si="563"/>
        <v>3</v>
      </c>
      <c r="H580" s="47">
        <f t="shared" si="563"/>
        <v>3</v>
      </c>
      <c r="I580" s="47">
        <f t="shared" si="563"/>
        <v>3</v>
      </c>
      <c r="J580" s="47">
        <f t="shared" si="563"/>
        <v>3</v>
      </c>
      <c r="K580" s="47">
        <f t="shared" si="563"/>
        <v>3</v>
      </c>
      <c r="L580" s="47">
        <f t="shared" si="563"/>
        <v>3</v>
      </c>
      <c r="M580" s="47">
        <f t="shared" si="563"/>
        <v>3</v>
      </c>
      <c r="N580" s="47">
        <f t="shared" si="563"/>
        <v>3</v>
      </c>
      <c r="O580" s="47">
        <f t="shared" si="563"/>
        <v>3</v>
      </c>
      <c r="P580" s="47">
        <f t="shared" si="563"/>
        <v>3</v>
      </c>
      <c r="Q580" s="47">
        <f t="shared" si="563"/>
        <v>3</v>
      </c>
    </row>
    <row r="581" spans="1:17">
      <c r="A581" s="605">
        <v>65</v>
      </c>
      <c r="B581" s="58" t="s">
        <v>32</v>
      </c>
      <c r="C581" s="58" t="str">
        <f t="shared" ref="C581:Q581" si="564">IF(C7=$W$82,"O",IF(C7=$X$82,"O",IF(C7=$Y$82,"O",IF(C7=$Z$82,"O",IF(C7=$AA$82,"O",IF(C7=$AB$82,"O",IF(C7=$AC$82,"O",IF(C7=$AD$82,"O",IF(C7=$AE$82,"O",IF(C7=$AF$82,"O",IF(C7=$AG$82,"O",IF(C7=$AH$82,"O",IF(C7=$AI$82,"O",IF(C7=$AJ$82,"O",IF(C7=$AK$82,"O",IF(C7=$AL$82,"O",IF(C7=$AM$82,"O",IF(C7=$AN$82,"O",IF(C7=$AO$82,"O",IF(C7=$AP$82,"O",IF(C7=$AQ$82,"O",IF(C7=$AR$82,"O",IF(C7=$AS$82,"O",IF(C7=$AT$82,"O",IF(C7=$AU$82,"O",IF(C7=$AV$82,"O",IF(C7=$AW$82,"O",IF(C7=$AX$82,"O",IF(C7=$AY$82,"O",IF(C7=$AZ$82,"O",IF(C7=$BA$82,"O",IF(C7=$BB$82,"O",IF(C7=$BC$82,"O",IF(C7=$BD$82,"O",IF(C7=$BE$82,"O",IF(C7=$BF$82,"O",IF(C7=$BG$82,"O",IF(C7=$BH$82,"O","X"))))))))))))))))))))))))))))))))))))))</f>
        <v>X</v>
      </c>
      <c r="D581" s="58" t="str">
        <f t="shared" si="564"/>
        <v>X</v>
      </c>
      <c r="E581" s="58" t="str">
        <f t="shared" si="564"/>
        <v>X</v>
      </c>
      <c r="F581" s="58" t="str">
        <f t="shared" si="564"/>
        <v>X</v>
      </c>
      <c r="G581" s="58" t="str">
        <f t="shared" si="564"/>
        <v>X</v>
      </c>
      <c r="H581" s="58" t="str">
        <f t="shared" si="564"/>
        <v>X</v>
      </c>
      <c r="I581" s="58" t="str">
        <f t="shared" si="564"/>
        <v>X</v>
      </c>
      <c r="J581" s="58" t="str">
        <f t="shared" si="564"/>
        <v>X</v>
      </c>
      <c r="K581" s="58" t="str">
        <f t="shared" si="564"/>
        <v>X</v>
      </c>
      <c r="L581" s="58" t="str">
        <f t="shared" si="564"/>
        <v>X</v>
      </c>
      <c r="M581" s="58" t="str">
        <f t="shared" si="564"/>
        <v>X</v>
      </c>
      <c r="N581" s="58" t="str">
        <f t="shared" si="564"/>
        <v>X</v>
      </c>
      <c r="O581" s="58" t="str">
        <f t="shared" si="564"/>
        <v>X</v>
      </c>
      <c r="P581" s="58" t="str">
        <f t="shared" si="564"/>
        <v>X</v>
      </c>
      <c r="Q581" s="58" t="str">
        <f t="shared" si="564"/>
        <v>X</v>
      </c>
    </row>
    <row r="582" spans="1:17">
      <c r="A582" s="606"/>
      <c r="B582" s="58" t="s">
        <v>33</v>
      </c>
      <c r="C582" s="58" t="str">
        <f t="shared" ref="C582:Q582" si="565">IF(C8=$W$82,"O",IF(C8=$X$82,"O",IF(C8=$Y$82,"O",IF(C8=$Z$82,"O",IF(C8=$AA$82,"O",IF(C8=$AB$82,"O",IF(C8=$AC$82,"O",IF(C8=$AD$82,"O",IF(C8=$AE$82,"O",IF(C8=$AF$82,"O",IF(C8=$AG$82,"O",IF(C8=$AH$82,"O",IF(C8=$AI$82,"O",IF(C8=$AJ$82,"O",IF(C8=$AK$82,"O",IF(C8=$AL$82,"O",IF(C8=$AM$82,"O",IF(C8=$AN$82,"O",IF(C8=$AO$82,"O",IF(C8=$AP$82,"O",IF(C8=$AQ$82,"O",IF(C8=$AR$82,"O",IF(C8=$AS$82,"O",IF(C8=$AT$82,"O",IF(C8=$AU$82,"O",IF(C8=$AV$82,"O",IF(C8=$AW$82,"O",IF(C8=$AX$82,"O",IF(C8=$AY$82,"O",IF(C8=$AZ$82,"O",IF(C8=$BA$82,"O",IF(C8=$BB$82,"O",IF(C8=$BC$82,"O",IF(C8=$BD$82,"O",IF(C8=$BE$82,"O",IF(C8=$BF$82,"O",IF(C8=$BG$82,"O",IF(C8=$BH$82,"O","X"))))))))))))))))))))))))))))))))))))))</f>
        <v>X</v>
      </c>
      <c r="D582" s="58" t="str">
        <f t="shared" si="565"/>
        <v>X</v>
      </c>
      <c r="E582" s="58" t="str">
        <f t="shared" si="565"/>
        <v>X</v>
      </c>
      <c r="F582" s="58" t="str">
        <f t="shared" si="565"/>
        <v>X</v>
      </c>
      <c r="G582" s="58" t="str">
        <f t="shared" si="565"/>
        <v>X</v>
      </c>
      <c r="H582" s="58" t="str">
        <f t="shared" si="565"/>
        <v>X</v>
      </c>
      <c r="I582" s="58" t="str">
        <f t="shared" si="565"/>
        <v>X</v>
      </c>
      <c r="J582" s="58" t="str">
        <f t="shared" si="565"/>
        <v>X</v>
      </c>
      <c r="K582" s="58" t="str">
        <f t="shared" si="565"/>
        <v>X</v>
      </c>
      <c r="L582" s="58" t="str">
        <f t="shared" si="565"/>
        <v>X</v>
      </c>
      <c r="M582" s="58" t="str">
        <f t="shared" si="565"/>
        <v>X</v>
      </c>
      <c r="N582" s="58" t="str">
        <f t="shared" si="565"/>
        <v>X</v>
      </c>
      <c r="O582" s="58" t="str">
        <f t="shared" si="565"/>
        <v>X</v>
      </c>
      <c r="P582" s="58" t="str">
        <f t="shared" si="565"/>
        <v>X</v>
      </c>
      <c r="Q582" s="58" t="str">
        <f t="shared" si="565"/>
        <v>X</v>
      </c>
    </row>
    <row r="583" spans="1:17">
      <c r="A583" s="606"/>
      <c r="B583" s="58" t="s">
        <v>34</v>
      </c>
      <c r="C583" s="58" t="str">
        <f t="shared" ref="C583:Q583" si="566">IF(C9=$W$82,"O",IF(C9=$X$82,"O",IF(C9=$Y$82,"O",IF(C9=$Z$82,"O",IF(C9=$AA$82,"O",IF(C9=$AB$82,"O",IF(C9=$AC$82,"O",IF(C9=$AD$82,"O",IF(C9=$AE$82,"O",IF(C9=$AF$82,"O",IF(C9=$AG$82,"O",IF(C9=$AH$82,"O",IF(C9=$AI$82,"O",IF(C9=$AJ$82,"O",IF(C9=$AK$82,"O",IF(C9=$AL$82,"O",IF(C9=$AM$82,"O",IF(C9=$AN$82,"O",IF(C9=$AO$82,"O",IF(C9=$AP$82,"O",IF(C9=$AQ$82,"O",IF(C9=$AR$82,"O",IF(C9=$AS$82,"O",IF(C9=$AT$82,"O",IF(C9=$AU$82,"O",IF(C9=$AV$82,"O",IF(C9=$AW$82,"O",IF(C9=$AX$82,"O",IF(C9=$AY$82,"O",IF(C9=$AZ$82,"O",IF(C9=$BA$82,"O",IF(C9=$BB$82,"O",IF(C9=$BC$82,"O",IF(C9=$BD$82,"O",IF(C9=$BE$82,"O",IF(C9=$BF$82,"O",IF(C9=$BG$82,"O",IF(C9=$BH$82,"O","X"))))))))))))))))))))))))))))))))))))))</f>
        <v>X</v>
      </c>
      <c r="D583" s="58" t="str">
        <f t="shared" si="566"/>
        <v>X</v>
      </c>
      <c r="E583" s="58" t="str">
        <f t="shared" si="566"/>
        <v>X</v>
      </c>
      <c r="F583" s="58" t="str">
        <f t="shared" si="566"/>
        <v>X</v>
      </c>
      <c r="G583" s="58" t="str">
        <f t="shared" si="566"/>
        <v>X</v>
      </c>
      <c r="H583" s="58" t="str">
        <f t="shared" si="566"/>
        <v>X</v>
      </c>
      <c r="I583" s="58" t="str">
        <f t="shared" si="566"/>
        <v>X</v>
      </c>
      <c r="J583" s="58" t="str">
        <f t="shared" si="566"/>
        <v>X</v>
      </c>
      <c r="K583" s="58" t="str">
        <f t="shared" si="566"/>
        <v>X</v>
      </c>
      <c r="L583" s="58" t="str">
        <f t="shared" si="566"/>
        <v>X</v>
      </c>
      <c r="M583" s="58" t="str">
        <f t="shared" si="566"/>
        <v>X</v>
      </c>
      <c r="N583" s="58" t="str">
        <f t="shared" si="566"/>
        <v>X</v>
      </c>
      <c r="O583" s="58" t="str">
        <f t="shared" si="566"/>
        <v>X</v>
      </c>
      <c r="P583" s="58" t="str">
        <f t="shared" si="566"/>
        <v>X</v>
      </c>
      <c r="Q583" s="58" t="str">
        <f t="shared" si="566"/>
        <v>X</v>
      </c>
    </row>
    <row r="584" spans="1:17">
      <c r="A584" s="606"/>
      <c r="B584" s="58" t="s">
        <v>35</v>
      </c>
      <c r="C584" s="58" t="str">
        <f t="shared" ref="C584:Q584" si="567">IF(C10=$W$82,"O",IF(C10=$X$82,"O",IF(C10=$Y$82,"O",IF(C10=$Z$82,"O",IF(C10=$AA$82,"O",IF(C10=$AB$82,"O",IF(C10=$AC$82,"O",IF(C10=$AD$82,"O",IF(C10=$AE$82,"O",IF(C10=$AF$82,"O",IF(C10=$AG$82,"O",IF(C10=$AH$82,"O",IF(C10=$AI$82,"O",IF(C10=$AJ$82,"O",IF(C10=$AK$82,"O",IF(C10=$AL$82,"O",IF(C10=$AM$82,"O",IF(C10=$AN$82,"O",IF(C10=$AO$82,"O",IF(C10=$AP$82,"O",IF(C10=$AQ$82,"O",IF(C10=$AR$82,"O",IF(C10=$AS$82,"O",IF(C10=$AT$82,"O",IF(C10=$AU$82,"O",IF(C10=$AV$82,"O",IF(C10=$AW$82,"O",IF(C10=$AX$82,"O",IF(C10=$AY$82,"O",IF(C10=$AZ$82,"O",IF(C10=$BA$82,"O",IF(C10=$BB$82,"O",IF(C10=$BC$82,"O",IF(C10=$BD$82,"O",IF(C10=$BE$82,"O",IF(C10=$BF$82,"O",IF(C10=$BG$82,"O",IF(C10=$BH$82,"O","X"))))))))))))))))))))))))))))))))))))))</f>
        <v>X</v>
      </c>
      <c r="D584" s="58" t="str">
        <f t="shared" si="567"/>
        <v>X</v>
      </c>
      <c r="E584" s="58" t="str">
        <f t="shared" si="567"/>
        <v>X</v>
      </c>
      <c r="F584" s="58" t="str">
        <f t="shared" si="567"/>
        <v>X</v>
      </c>
      <c r="G584" s="58" t="str">
        <f t="shared" si="567"/>
        <v>X</v>
      </c>
      <c r="H584" s="58" t="str">
        <f t="shared" si="567"/>
        <v>X</v>
      </c>
      <c r="I584" s="58" t="str">
        <f t="shared" si="567"/>
        <v>X</v>
      </c>
      <c r="J584" s="58" t="str">
        <f t="shared" si="567"/>
        <v>X</v>
      </c>
      <c r="K584" s="58" t="str">
        <f t="shared" si="567"/>
        <v>X</v>
      </c>
      <c r="L584" s="58" t="str">
        <f t="shared" si="567"/>
        <v>X</v>
      </c>
      <c r="M584" s="58" t="str">
        <f t="shared" si="567"/>
        <v>X</v>
      </c>
      <c r="N584" s="58" t="str">
        <f t="shared" si="567"/>
        <v>X</v>
      </c>
      <c r="O584" s="58" t="str">
        <f t="shared" si="567"/>
        <v>X</v>
      </c>
      <c r="P584" s="58" t="str">
        <f t="shared" si="567"/>
        <v>X</v>
      </c>
      <c r="Q584" s="58" t="str">
        <f t="shared" si="567"/>
        <v>X</v>
      </c>
    </row>
    <row r="585" spans="1:17">
      <c r="A585" s="606"/>
      <c r="B585" s="58" t="s">
        <v>36</v>
      </c>
      <c r="C585" s="58" t="str">
        <f t="shared" ref="C585:Q585" si="568">IF(C11=$W$82,"O",IF(C11=$X$82,"O",IF(C11=$Y$82,"O",IF(C11=$Z$82,"O",IF(C11=$AA$82,"O",IF(C11=$AB$82,"O",IF(C11=$AC$82,"O",IF(C11=$AD$82,"O",IF(C11=$AE$82,"O",IF(C11=$AF$82,"O",IF(C11=$AG$82,"O",IF(C11=$AH$82,"O",IF(C11=$AI$82,"O",IF(C11=$AJ$82,"O",IF(C11=$AK$82,"O",IF(C11=$AL$82,"O",IF(C11=$AM$82,"O",IF(C11=$AN$82,"O",IF(C11=$AO$82,"O",IF(C11=$AP$82,"O",IF(C11=$AQ$82,"O",IF(C11=$AR$82,"O",IF(C11=$AS$82,"O",IF(C11=$AT$82,"O",IF(C11=$AU$82,"O",IF(C11=$AV$82,"O",IF(C11=$AW$82,"O",IF(C11=$AX$82,"O",IF(C11=$AY$82,"O",IF(C11=$AZ$82,"O",IF(C11=$BA$82,"O",IF(C11=$BB$82,"O",IF(C11=$BC$82,"O",IF(C11=$BD$82,"O",IF(C11=$BE$82,"O",IF(C11=$BF$82,"O",IF(C11=$BG$82,"O",IF(C11=$BH$82,"O","X"))))))))))))))))))))))))))))))))))))))</f>
        <v>X</v>
      </c>
      <c r="D585" s="58" t="str">
        <f t="shared" si="568"/>
        <v>X</v>
      </c>
      <c r="E585" s="58" t="str">
        <f t="shared" si="568"/>
        <v>X</v>
      </c>
      <c r="F585" s="58" t="str">
        <f t="shared" si="568"/>
        <v>X</v>
      </c>
      <c r="G585" s="58" t="str">
        <f t="shared" si="568"/>
        <v>X</v>
      </c>
      <c r="H585" s="58" t="str">
        <f t="shared" si="568"/>
        <v>X</v>
      </c>
      <c r="I585" s="58" t="str">
        <f t="shared" si="568"/>
        <v>X</v>
      </c>
      <c r="J585" s="58" t="str">
        <f t="shared" si="568"/>
        <v>X</v>
      </c>
      <c r="K585" s="58" t="str">
        <f t="shared" si="568"/>
        <v>X</v>
      </c>
      <c r="L585" s="58" t="str">
        <f t="shared" si="568"/>
        <v>X</v>
      </c>
      <c r="M585" s="58" t="str">
        <f t="shared" si="568"/>
        <v>X</v>
      </c>
      <c r="N585" s="58" t="str">
        <f t="shared" si="568"/>
        <v>X</v>
      </c>
      <c r="O585" s="58" t="str">
        <f t="shared" si="568"/>
        <v>X</v>
      </c>
      <c r="P585" s="58" t="str">
        <f t="shared" si="568"/>
        <v>X</v>
      </c>
      <c r="Q585" s="58" t="str">
        <f t="shared" si="568"/>
        <v>X</v>
      </c>
    </row>
    <row r="586" spans="1:17">
      <c r="A586" s="606"/>
      <c r="B586" s="58" t="s">
        <v>21</v>
      </c>
      <c r="C586" s="58" t="str">
        <f t="shared" ref="C586:Q586" si="569">IF(C12=$W$82,"O",IF(C12=$X$82,"O",IF(C12=$Y$82,"O",IF(C12=$Z$82,"O",IF(C12=$AA$82,"O",IF(C12=$AB$82,"O",IF(C12=$AC$82,"O",IF(C12=$AD$82,"O",IF(C12=$AE$82,"O",IF(C12=$AF$82,"O",IF(C12=$AG$82,"O",IF(C12=$AH$82,"O",IF(C12=$AI$82,"O",IF(C12=$AJ$82,"O",IF(C12=$AK$82,"O",IF(C12=$AL$82,"O",IF(C12=$AM$82,"O",IF(C12=$AN$82,"O",IF(C12=$AO$82,"O",IF(C12=$AP$82,"O",IF(C12=$AQ$82,"O",IF(C12=$AR$82,"O",IF(C12=$AS$82,"O",IF(C12=$AT$82,"O",IF(C12=$AU$82,"O",IF(C12=$AV$82,"O",IF(C12=$AW$82,"O",IF(C12=$AX$82,"O",IF(C12=$AY$82,"O",IF(C12=$AZ$82,"O",IF(C12=$BA$82,"O",IF(C12=$BB$82,"O",IF(C12=$BC$82,"O",IF(C12=$BD$82,"O",IF(C12=$BE$82,"O",IF(C12=$BF$82,"O",IF(C12=$BG$82,"O",IF(C12=$BH$82,"O","X"))))))))))))))))))))))))))))))))))))))</f>
        <v>X</v>
      </c>
      <c r="D586" s="58" t="str">
        <f t="shared" si="569"/>
        <v>X</v>
      </c>
      <c r="E586" s="58" t="str">
        <f t="shared" si="569"/>
        <v>X</v>
      </c>
      <c r="F586" s="58" t="str">
        <f t="shared" si="569"/>
        <v>X</v>
      </c>
      <c r="G586" s="58" t="str">
        <f t="shared" si="569"/>
        <v>X</v>
      </c>
      <c r="H586" s="58" t="str">
        <f t="shared" si="569"/>
        <v>X</v>
      </c>
      <c r="I586" s="58" t="str">
        <f t="shared" si="569"/>
        <v>X</v>
      </c>
      <c r="J586" s="58" t="str">
        <f t="shared" si="569"/>
        <v>X</v>
      </c>
      <c r="K586" s="58" t="str">
        <f t="shared" si="569"/>
        <v>X</v>
      </c>
      <c r="L586" s="58" t="str">
        <f t="shared" si="569"/>
        <v>X</v>
      </c>
      <c r="M586" s="58" t="str">
        <f t="shared" si="569"/>
        <v>X</v>
      </c>
      <c r="N586" s="58" t="str">
        <f t="shared" si="569"/>
        <v>X</v>
      </c>
      <c r="O586" s="58" t="str">
        <f t="shared" si="569"/>
        <v>X</v>
      </c>
      <c r="P586" s="58" t="str">
        <f t="shared" si="569"/>
        <v>X</v>
      </c>
      <c r="Q586" s="58" t="str">
        <f t="shared" si="569"/>
        <v>X</v>
      </c>
    </row>
    <row r="587" spans="1:17">
      <c r="A587" s="607"/>
      <c r="B587" s="30" t="s">
        <v>46</v>
      </c>
      <c r="C587" s="47">
        <f>COUNTIF(C581:C586,"O")</f>
        <v>0</v>
      </c>
      <c r="D587" s="47">
        <f t="shared" ref="D587:Q587" si="570">COUNTIF(D581:D586,"O")</f>
        <v>0</v>
      </c>
      <c r="E587" s="47">
        <f t="shared" si="570"/>
        <v>0</v>
      </c>
      <c r="F587" s="47">
        <f t="shared" si="570"/>
        <v>0</v>
      </c>
      <c r="G587" s="47">
        <f t="shared" si="570"/>
        <v>0</v>
      </c>
      <c r="H587" s="47">
        <f t="shared" si="570"/>
        <v>0</v>
      </c>
      <c r="I587" s="47">
        <f t="shared" si="570"/>
        <v>0</v>
      </c>
      <c r="J587" s="47">
        <f t="shared" si="570"/>
        <v>0</v>
      </c>
      <c r="K587" s="47">
        <f t="shared" si="570"/>
        <v>0</v>
      </c>
      <c r="L587" s="47">
        <f t="shared" si="570"/>
        <v>0</v>
      </c>
      <c r="M587" s="47">
        <f t="shared" si="570"/>
        <v>0</v>
      </c>
      <c r="N587" s="47">
        <f t="shared" si="570"/>
        <v>0</v>
      </c>
      <c r="O587" s="47">
        <f t="shared" si="570"/>
        <v>0</v>
      </c>
      <c r="P587" s="47">
        <f t="shared" si="570"/>
        <v>0</v>
      </c>
      <c r="Q587" s="47">
        <f t="shared" si="570"/>
        <v>0</v>
      </c>
    </row>
    <row r="588" spans="1:17">
      <c r="A588" s="605">
        <v>66</v>
      </c>
      <c r="B588" s="58" t="s">
        <v>32</v>
      </c>
      <c r="C588" s="58" t="str">
        <f t="shared" ref="C588:Q588" si="571">IF(C7=$W$83,"O",IF(C7=$X$83,"O",IF(C7=$Y$83,"O",IF(C7=$Z$83,"O",IF(C7=$AA$83,"O",IF(C7=$AB$83,"O",IF(C7=$AC$83,"O",IF(C7=$AD$83,"O",IF(C7=$AE$83,"O",IF(C7=$AF$83,"O",IF(C7=$AG$83,"O",IF(C7=$AH$83,"O",IF(C7=$AI$83,"O",IF(C7=$AJ$83,"O",IF(C7=$AK$83,"O",IF(C7=$AL$83,"O",IF(C7=$AM$83,"O",IF(C7=$AN$83,"O",IF(C7=$AO$83,"O",IF(C7=$AP$83,"O",IF(C7=$AQ$83,"O",IF(C7=$AR$83,"O",IF(C7=$AS$83,"O",IF(C7=$AT$83,"O",IF(C7=$AU$83,"O",IF(C7=$AV$83,"O",IF(C7=$AW$83,"O",IF(C7=$AX$83,"O",IF(C7=$AY$83,"O",IF(C7=$AZ$83,"O",IF(C7=$BA$83,"O",IF(C7=$BB$83,"O",IF(C7=$BC$83,"O",IF(C7=$BD$83,"O",IF(C7=$BE$83,"O",IF(C7=$BF$83,"O",IF(C7=$BG$83,"O",IF(C7=$BH$83,"O","X"))))))))))))))))))))))))))))))))))))))</f>
        <v>O</v>
      </c>
      <c r="D588" s="58" t="str">
        <f t="shared" si="571"/>
        <v>O</v>
      </c>
      <c r="E588" s="58" t="str">
        <f t="shared" si="571"/>
        <v>O</v>
      </c>
      <c r="F588" s="58" t="str">
        <f t="shared" si="571"/>
        <v>O</v>
      </c>
      <c r="G588" s="58" t="str">
        <f t="shared" si="571"/>
        <v>O</v>
      </c>
      <c r="H588" s="58" t="str">
        <f t="shared" si="571"/>
        <v>O</v>
      </c>
      <c r="I588" s="58" t="str">
        <f t="shared" si="571"/>
        <v>O</v>
      </c>
      <c r="J588" s="58" t="str">
        <f t="shared" si="571"/>
        <v>O</v>
      </c>
      <c r="K588" s="58" t="str">
        <f t="shared" si="571"/>
        <v>O</v>
      </c>
      <c r="L588" s="58" t="str">
        <f t="shared" si="571"/>
        <v>O</v>
      </c>
      <c r="M588" s="58" t="str">
        <f t="shared" si="571"/>
        <v>O</v>
      </c>
      <c r="N588" s="58" t="str">
        <f t="shared" si="571"/>
        <v>O</v>
      </c>
      <c r="O588" s="58" t="str">
        <f t="shared" si="571"/>
        <v>O</v>
      </c>
      <c r="P588" s="58" t="str">
        <f t="shared" si="571"/>
        <v>O</v>
      </c>
      <c r="Q588" s="58" t="str">
        <f t="shared" si="571"/>
        <v>O</v>
      </c>
    </row>
    <row r="589" spans="1:17">
      <c r="A589" s="606"/>
      <c r="B589" s="58" t="s">
        <v>33</v>
      </c>
      <c r="C589" s="58" t="str">
        <f t="shared" ref="C589:Q589" si="572">IF(C8=$W$83,"O",IF(C8=$X$83,"O",IF(C8=$Y$83,"O",IF(C8=$Z$83,"O",IF(C8=$AA$83,"O",IF(C8=$AB$83,"O",IF(C8=$AC$83,"O",IF(C8=$AD$83,"O",IF(C8=$AE$83,"O",IF(C8=$AF$83,"O",IF(C8=$AG$83,"O",IF(C8=$AH$83,"O",IF(C8=$AI$83,"O",IF(C8=$AJ$83,"O",IF(C8=$AK$83,"O",IF(C8=$AL$83,"O",IF(C8=$AM$83,"O",IF(C8=$AN$83,"O",IF(C8=$AO$83,"O",IF(C8=$AP$83,"O",IF(C8=$AQ$83,"O",IF(C8=$AR$83,"O",IF(C8=$AS$83,"O",IF(C8=$AT$83,"O",IF(C8=$AU$83,"O",IF(C8=$AV$83,"O",IF(C8=$AW$83,"O",IF(C8=$AX$83,"O",IF(C8=$AY$83,"O",IF(C8=$AZ$83,"O",IF(C8=$BA$83,"O",IF(C8=$BB$83,"O",IF(C8=$BC$83,"O",IF(C8=$BD$83,"O",IF(C8=$BE$83,"O",IF(C8=$BF$83,"O",IF(C8=$BG$83,"O",IF(C8=$BH$83,"O","X"))))))))))))))))))))))))))))))))))))))</f>
        <v>O</v>
      </c>
      <c r="D589" s="58" t="str">
        <f t="shared" si="572"/>
        <v>O</v>
      </c>
      <c r="E589" s="58" t="str">
        <f t="shared" si="572"/>
        <v>O</v>
      </c>
      <c r="F589" s="58" t="str">
        <f t="shared" si="572"/>
        <v>O</v>
      </c>
      <c r="G589" s="58" t="str">
        <f t="shared" si="572"/>
        <v>O</v>
      </c>
      <c r="H589" s="58" t="str">
        <f t="shared" si="572"/>
        <v>O</v>
      </c>
      <c r="I589" s="58" t="str">
        <f t="shared" si="572"/>
        <v>O</v>
      </c>
      <c r="J589" s="58" t="str">
        <f t="shared" si="572"/>
        <v>O</v>
      </c>
      <c r="K589" s="58" t="str">
        <f t="shared" si="572"/>
        <v>O</v>
      </c>
      <c r="L589" s="58" t="str">
        <f t="shared" si="572"/>
        <v>O</v>
      </c>
      <c r="M589" s="58" t="str">
        <f t="shared" si="572"/>
        <v>O</v>
      </c>
      <c r="N589" s="58" t="str">
        <f t="shared" si="572"/>
        <v>O</v>
      </c>
      <c r="O589" s="58" t="str">
        <f t="shared" si="572"/>
        <v>O</v>
      </c>
      <c r="P589" s="58" t="str">
        <f t="shared" si="572"/>
        <v>O</v>
      </c>
      <c r="Q589" s="58" t="str">
        <f t="shared" si="572"/>
        <v>O</v>
      </c>
    </row>
    <row r="590" spans="1:17">
      <c r="A590" s="606"/>
      <c r="B590" s="58" t="s">
        <v>34</v>
      </c>
      <c r="C590" s="58" t="str">
        <f t="shared" ref="C590:Q590" si="573">IF(C9=$W$83,"O",IF(C9=$X$83,"O",IF(C9=$Y$83,"O",IF(C9=$Z$83,"O",IF(C9=$AA$83,"O",IF(C9=$AB$83,"O",IF(C9=$AC$83,"O",IF(C9=$AD$83,"O",IF(C9=$AE$83,"O",IF(C9=$AF$83,"O",IF(C9=$AG$83,"O",IF(C9=$AH$83,"O",IF(C9=$AI$83,"O",IF(C9=$AJ$83,"O",IF(C9=$AK$83,"O",IF(C9=$AL$83,"O",IF(C9=$AM$83,"O",IF(C9=$AN$83,"O",IF(C9=$AO$83,"O",IF(C9=$AP$83,"O",IF(C9=$AQ$83,"O",IF(C9=$AR$83,"O",IF(C9=$AS$83,"O",IF(C9=$AT$83,"O",IF(C9=$AU$83,"O",IF(C9=$AV$83,"O",IF(C9=$AW$83,"O",IF(C9=$AX$83,"O",IF(C9=$AY$83,"O",IF(C9=$AZ$83,"O",IF(C9=$BA$83,"O",IF(C9=$BB$83,"O",IF(C9=$BC$83,"O",IF(C9=$BD$83,"O",IF(C9=$BE$83,"O",IF(C9=$BF$83,"O",IF(C9=$BG$83,"O",IF(C9=$BH$83,"O","X"))))))))))))))))))))))))))))))))))))))</f>
        <v>X</v>
      </c>
      <c r="D590" s="58" t="str">
        <f t="shared" si="573"/>
        <v>X</v>
      </c>
      <c r="E590" s="58" t="str">
        <f t="shared" si="573"/>
        <v>X</v>
      </c>
      <c r="F590" s="58" t="str">
        <f t="shared" si="573"/>
        <v>X</v>
      </c>
      <c r="G590" s="58" t="str">
        <f t="shared" si="573"/>
        <v>X</v>
      </c>
      <c r="H590" s="58" t="str">
        <f t="shared" si="573"/>
        <v>X</v>
      </c>
      <c r="I590" s="58" t="str">
        <f t="shared" si="573"/>
        <v>X</v>
      </c>
      <c r="J590" s="58" t="str">
        <f t="shared" si="573"/>
        <v>X</v>
      </c>
      <c r="K590" s="58" t="str">
        <f t="shared" si="573"/>
        <v>X</v>
      </c>
      <c r="L590" s="58" t="str">
        <f t="shared" si="573"/>
        <v>X</v>
      </c>
      <c r="M590" s="58" t="str">
        <f t="shared" si="573"/>
        <v>X</v>
      </c>
      <c r="N590" s="58" t="str">
        <f t="shared" si="573"/>
        <v>X</v>
      </c>
      <c r="O590" s="58" t="str">
        <f t="shared" si="573"/>
        <v>X</v>
      </c>
      <c r="P590" s="58" t="str">
        <f t="shared" si="573"/>
        <v>X</v>
      </c>
      <c r="Q590" s="58" t="str">
        <f t="shared" si="573"/>
        <v>X</v>
      </c>
    </row>
    <row r="591" spans="1:17">
      <c r="A591" s="606"/>
      <c r="B591" s="58" t="s">
        <v>35</v>
      </c>
      <c r="C591" s="58" t="str">
        <f t="shared" ref="C591:Q591" si="574">IF(C10=$W$83,"O",IF(C10=$X$83,"O",IF(C10=$Y$83,"O",IF(C10=$Z$83,"O",IF(C10=$AA$83,"O",IF(C10=$AB$83,"O",IF(C10=$AC$83,"O",IF(C10=$AD$83,"O",IF(C10=$AE$83,"O",IF(C10=$AF$83,"O",IF(C10=$AG$83,"O",IF(C10=$AH$83,"O",IF(C10=$AI$83,"O",IF(C10=$AJ$83,"O",IF(C10=$AK$83,"O",IF(C10=$AL$83,"O",IF(C10=$AM$83,"O",IF(C10=$AN$83,"O",IF(C10=$AO$83,"O",IF(C10=$AP$83,"O",IF(C10=$AQ$83,"O",IF(C10=$AR$83,"O",IF(C10=$AS$83,"O",IF(C10=$AT$83,"O",IF(C10=$AU$83,"O",IF(C10=$AV$83,"O",IF(C10=$AW$83,"O",IF(C10=$AX$83,"O",IF(C10=$AY$83,"O",IF(C10=$AZ$83,"O",IF(C10=$BA$83,"O",IF(C10=$BB$83,"O",IF(C10=$BC$83,"O",IF(C10=$BD$83,"O",IF(C10=$BE$83,"O",IF(C10=$BF$83,"O",IF(C10=$BG$83,"O",IF(C10=$BH$83,"O","X"))))))))))))))))))))))))))))))))))))))</f>
        <v>X</v>
      </c>
      <c r="D591" s="58" t="str">
        <f t="shared" si="574"/>
        <v>X</v>
      </c>
      <c r="E591" s="58" t="str">
        <f t="shared" si="574"/>
        <v>X</v>
      </c>
      <c r="F591" s="58" t="str">
        <f t="shared" si="574"/>
        <v>X</v>
      </c>
      <c r="G591" s="58" t="str">
        <f t="shared" si="574"/>
        <v>X</v>
      </c>
      <c r="H591" s="58" t="str">
        <f t="shared" si="574"/>
        <v>X</v>
      </c>
      <c r="I591" s="58" t="str">
        <f t="shared" si="574"/>
        <v>X</v>
      </c>
      <c r="J591" s="58" t="str">
        <f t="shared" si="574"/>
        <v>X</v>
      </c>
      <c r="K591" s="58" t="str">
        <f t="shared" si="574"/>
        <v>X</v>
      </c>
      <c r="L591" s="58" t="str">
        <f t="shared" si="574"/>
        <v>X</v>
      </c>
      <c r="M591" s="58" t="str">
        <f t="shared" si="574"/>
        <v>X</v>
      </c>
      <c r="N591" s="58" t="str">
        <f t="shared" si="574"/>
        <v>X</v>
      </c>
      <c r="O591" s="58" t="str">
        <f t="shared" si="574"/>
        <v>X</v>
      </c>
      <c r="P591" s="58" t="str">
        <f t="shared" si="574"/>
        <v>X</v>
      </c>
      <c r="Q591" s="58" t="str">
        <f t="shared" si="574"/>
        <v>X</v>
      </c>
    </row>
    <row r="592" spans="1:17">
      <c r="A592" s="606"/>
      <c r="B592" s="58" t="s">
        <v>36</v>
      </c>
      <c r="C592" s="58" t="str">
        <f t="shared" ref="C592:Q592" si="575">IF(C11=$W$83,"O",IF(C11=$X$83,"O",IF(C11=$Y$83,"O",IF(C11=$Z$83,"O",IF(C11=$AA$83,"O",IF(C11=$AB$83,"O",IF(C11=$AC$83,"O",IF(C11=$AD$83,"O",IF(C11=$AE$83,"O",IF(C11=$AF$83,"O",IF(C11=$AG$83,"O",IF(C11=$AH$83,"O",IF(C11=$AI$83,"O",IF(C11=$AJ$83,"O",IF(C11=$AK$83,"O",IF(C11=$AL$83,"O",IF(C11=$AM$83,"O",IF(C11=$AN$83,"O",IF(C11=$AO$83,"O",IF(C11=$AP$83,"O",IF(C11=$AQ$83,"O",IF(C11=$AR$83,"O",IF(C11=$AS$83,"O",IF(C11=$AT$83,"O",IF(C11=$AU$83,"O",IF(C11=$AV$83,"O",IF(C11=$AW$83,"O",IF(C11=$AX$83,"O",IF(C11=$AY$83,"O",IF(C11=$AZ$83,"O",IF(C11=$BA$83,"O",IF(C11=$BB$83,"O",IF(C11=$BC$83,"O",IF(C11=$BD$83,"O",IF(C11=$BE$83,"O",IF(C11=$BF$83,"O",IF(C11=$BG$83,"O",IF(C11=$BH$83,"O","X"))))))))))))))))))))))))))))))))))))))</f>
        <v>X</v>
      </c>
      <c r="D592" s="58" t="str">
        <f t="shared" si="575"/>
        <v>X</v>
      </c>
      <c r="E592" s="58" t="str">
        <f t="shared" si="575"/>
        <v>X</v>
      </c>
      <c r="F592" s="58" t="str">
        <f t="shared" si="575"/>
        <v>X</v>
      </c>
      <c r="G592" s="58" t="str">
        <f t="shared" si="575"/>
        <v>X</v>
      </c>
      <c r="H592" s="58" t="str">
        <f t="shared" si="575"/>
        <v>X</v>
      </c>
      <c r="I592" s="58" t="str">
        <f t="shared" si="575"/>
        <v>X</v>
      </c>
      <c r="J592" s="58" t="str">
        <f t="shared" si="575"/>
        <v>X</v>
      </c>
      <c r="K592" s="58" t="str">
        <f t="shared" si="575"/>
        <v>X</v>
      </c>
      <c r="L592" s="58" t="str">
        <f t="shared" si="575"/>
        <v>X</v>
      </c>
      <c r="M592" s="58" t="str">
        <f t="shared" si="575"/>
        <v>X</v>
      </c>
      <c r="N592" s="58" t="str">
        <f t="shared" si="575"/>
        <v>X</v>
      </c>
      <c r="O592" s="58" t="str">
        <f t="shared" si="575"/>
        <v>X</v>
      </c>
      <c r="P592" s="58" t="str">
        <f t="shared" si="575"/>
        <v>X</v>
      </c>
      <c r="Q592" s="58" t="str">
        <f t="shared" si="575"/>
        <v>X</v>
      </c>
    </row>
    <row r="593" spans="1:17">
      <c r="A593" s="606"/>
      <c r="B593" s="58" t="s">
        <v>21</v>
      </c>
      <c r="C593" s="58" t="str">
        <f t="shared" ref="C593:Q593" si="576">IF(C12=$W$83,"O",IF(C12=$X$83,"O",IF(C12=$Y$83,"O",IF(C12=$Z$83,"O",IF(C12=$AA$83,"O",IF(C12=$AB$83,"O",IF(C12=$AC$83,"O",IF(C12=$AD$83,"O",IF(C12=$AE$83,"O",IF(C12=$AF$83,"O",IF(C12=$AG$83,"O",IF(C12=$AH$83,"O",IF(C12=$AI$83,"O",IF(C12=$AJ$83,"O",IF(C12=$AK$83,"O",IF(C12=$AL$83,"O",IF(C12=$AM$83,"O",IF(C12=$AN$83,"O",IF(C12=$AO$83,"O",IF(C12=$AP$83,"O",IF(C12=$AQ$83,"O",IF(C12=$AR$83,"O",IF(C12=$AS$83,"O",IF(C12=$AT$83,"O",IF(C12=$AU$83,"O",IF(C12=$AV$83,"O",IF(C12=$AW$83,"O",IF(C12=$AX$83,"O",IF(C12=$AY$83,"O",IF(C12=$AZ$83,"O",IF(C12=$BA$83,"O",IF(C12=$BB$83,"O",IF(C12=$BC$83,"O",IF(C12=$BD$83,"O",IF(C12=$BE$83,"O",IF(C12=$BF$83,"O",IF(C12=$BG$83,"O",IF(C12=$BH$83,"O","X"))))))))))))))))))))))))))))))))))))))</f>
        <v>X</v>
      </c>
      <c r="D593" s="58" t="str">
        <f t="shared" si="576"/>
        <v>X</v>
      </c>
      <c r="E593" s="58" t="str">
        <f t="shared" si="576"/>
        <v>X</v>
      </c>
      <c r="F593" s="58" t="str">
        <f t="shared" si="576"/>
        <v>X</v>
      </c>
      <c r="G593" s="58" t="str">
        <f t="shared" si="576"/>
        <v>X</v>
      </c>
      <c r="H593" s="58" t="str">
        <f t="shared" si="576"/>
        <v>X</v>
      </c>
      <c r="I593" s="58" t="str">
        <f t="shared" si="576"/>
        <v>X</v>
      </c>
      <c r="J593" s="58" t="str">
        <f t="shared" si="576"/>
        <v>X</v>
      </c>
      <c r="K593" s="58" t="str">
        <f t="shared" si="576"/>
        <v>X</v>
      </c>
      <c r="L593" s="58" t="str">
        <f t="shared" si="576"/>
        <v>X</v>
      </c>
      <c r="M593" s="58" t="str">
        <f t="shared" si="576"/>
        <v>X</v>
      </c>
      <c r="N593" s="58" t="str">
        <f t="shared" si="576"/>
        <v>X</v>
      </c>
      <c r="O593" s="58" t="str">
        <f t="shared" si="576"/>
        <v>X</v>
      </c>
      <c r="P593" s="58" t="str">
        <f t="shared" si="576"/>
        <v>X</v>
      </c>
      <c r="Q593" s="58" t="str">
        <f t="shared" si="576"/>
        <v>X</v>
      </c>
    </row>
    <row r="594" spans="1:17">
      <c r="A594" s="607"/>
      <c r="B594" s="30" t="s">
        <v>46</v>
      </c>
      <c r="C594" s="47">
        <f>COUNTIF(C588:C593,"O")</f>
        <v>2</v>
      </c>
      <c r="D594" s="47">
        <f t="shared" ref="D594:Q594" si="577">COUNTIF(D588:D593,"O")</f>
        <v>2</v>
      </c>
      <c r="E594" s="47">
        <f t="shared" si="577"/>
        <v>2</v>
      </c>
      <c r="F594" s="47">
        <f t="shared" si="577"/>
        <v>2</v>
      </c>
      <c r="G594" s="47">
        <f t="shared" si="577"/>
        <v>2</v>
      </c>
      <c r="H594" s="47">
        <f t="shared" si="577"/>
        <v>2</v>
      </c>
      <c r="I594" s="47">
        <f t="shared" si="577"/>
        <v>2</v>
      </c>
      <c r="J594" s="47">
        <f t="shared" si="577"/>
        <v>2</v>
      </c>
      <c r="K594" s="47">
        <f t="shared" si="577"/>
        <v>2</v>
      </c>
      <c r="L594" s="47">
        <f t="shared" si="577"/>
        <v>2</v>
      </c>
      <c r="M594" s="47">
        <f t="shared" si="577"/>
        <v>2</v>
      </c>
      <c r="N594" s="47">
        <f t="shared" si="577"/>
        <v>2</v>
      </c>
      <c r="O594" s="47">
        <f t="shared" si="577"/>
        <v>2</v>
      </c>
      <c r="P594" s="47">
        <f t="shared" si="577"/>
        <v>2</v>
      </c>
      <c r="Q594" s="47">
        <f t="shared" si="577"/>
        <v>2</v>
      </c>
    </row>
    <row r="595" spans="1:17">
      <c r="A595" s="605">
        <v>67</v>
      </c>
      <c r="B595" s="58" t="s">
        <v>32</v>
      </c>
      <c r="C595" s="58" t="str">
        <f t="shared" ref="C595:Q595" si="578">IF(C7=$W$84,"O",IF(C7=$X$84,"O",IF(C7=$Y$84,"O",IF(C7=$Z$84,"O",IF(C7=$AA$84,"O",IF(C7=$AB$84,"O",IF(C7=$AC$84,"O",IF(C7=$AD$84,"O",IF(C7=$AE$84,"O",IF(C7=$AF$84,"O",IF(C7=$AG$84,"O",IF(C7=$AH$84,"O",IF(C7=$AI$84,"O",IF(C7=$AJ$84,"O",IF(C7=$AK$84,"O",IF(C7=$AL$84,"O",IF(C7=$AM$84,"O",IF(C7=$AN$84,"O",IF(C7=$AO$84,"O",IF(C7=$AP$84,"O",IF(C7=$AQ$84,"O",IF(C7=$AR$84,"O",IF(C7=$AS$84,"O",IF(C7=$AT$84,"O",IF(C7=$AU$84,"O",IF(C7=$AV$84,"O",IF(C7=$AW$84,"O",IF(C7=$AX$84,"O",IF(C7=$AY$84,"O",IF(C7=$AZ$84,"O",IF(C7=$BA$84,"O",IF(C7=$BB$84,"O",IF(C7=$BC$84,"O",IF(C7=$BD$84,"O",IF(C7=$BE$84,"O",IF(C7=$BF$84,"O",IF(C7=$BG$84,"O",IF(C7=$BH$84,"O","X"))))))))))))))))))))))))))))))))))))))</f>
        <v>X</v>
      </c>
      <c r="D595" s="58" t="str">
        <f t="shared" si="578"/>
        <v>X</v>
      </c>
      <c r="E595" s="58" t="str">
        <f t="shared" si="578"/>
        <v>X</v>
      </c>
      <c r="F595" s="58" t="str">
        <f t="shared" si="578"/>
        <v>X</v>
      </c>
      <c r="G595" s="58" t="str">
        <f t="shared" si="578"/>
        <v>X</v>
      </c>
      <c r="H595" s="58" t="str">
        <f t="shared" si="578"/>
        <v>X</v>
      </c>
      <c r="I595" s="58" t="str">
        <f t="shared" si="578"/>
        <v>X</v>
      </c>
      <c r="J595" s="58" t="str">
        <f t="shared" si="578"/>
        <v>X</v>
      </c>
      <c r="K595" s="58" t="str">
        <f t="shared" si="578"/>
        <v>X</v>
      </c>
      <c r="L595" s="58" t="str">
        <f t="shared" si="578"/>
        <v>X</v>
      </c>
      <c r="M595" s="58" t="str">
        <f t="shared" si="578"/>
        <v>X</v>
      </c>
      <c r="N595" s="58" t="str">
        <f t="shared" si="578"/>
        <v>X</v>
      </c>
      <c r="O595" s="58" t="str">
        <f t="shared" si="578"/>
        <v>X</v>
      </c>
      <c r="P595" s="58" t="str">
        <f t="shared" si="578"/>
        <v>X</v>
      </c>
      <c r="Q595" s="58" t="str">
        <f t="shared" si="578"/>
        <v>X</v>
      </c>
    </row>
    <row r="596" spans="1:17">
      <c r="A596" s="606"/>
      <c r="B596" s="58" t="s">
        <v>33</v>
      </c>
      <c r="C596" s="58" t="str">
        <f t="shared" ref="C596:Q596" si="579">IF(C8=$W$84,"O",IF(C8=$X$84,"O",IF(C8=$Y$84,"O",IF(C8=$Z$84,"O",IF(C8=$AA$84,"O",IF(C8=$AB$84,"O",IF(C8=$AC$84,"O",IF(C8=$AD$84,"O",IF(C8=$AE$84,"O",IF(C8=$AF$84,"O",IF(C8=$AG$84,"O",IF(C8=$AH$84,"O",IF(C8=$AI$84,"O",IF(C8=$AJ$84,"O",IF(C8=$AK$84,"O",IF(C8=$AL$84,"O",IF(C8=$AM$84,"O",IF(C8=$AN$84,"O",IF(C8=$AO$84,"O",IF(C8=$AP$84,"O",IF(C8=$AQ$84,"O",IF(C8=$AR$84,"O",IF(C8=$AS$84,"O",IF(C8=$AT$84,"O",IF(C8=$AU$84,"O",IF(C8=$AV$84,"O",IF(C8=$AW$84,"O",IF(C8=$AX$84,"O",IF(C8=$AY$84,"O",IF(C8=$AZ$84,"O",IF(C8=$BA$84,"O",IF(C8=$BB$84,"O",IF(C8=$BC$84,"O",IF(C8=$BD$84,"O",IF(C8=$BE$84,"O",IF(C8=$BF$84,"O",IF(C8=$BG$84,"O",IF(C8=$BH$84,"O","X"))))))))))))))))))))))))))))))))))))))</f>
        <v>O</v>
      </c>
      <c r="D596" s="58" t="str">
        <f t="shared" si="579"/>
        <v>O</v>
      </c>
      <c r="E596" s="58" t="str">
        <f t="shared" si="579"/>
        <v>O</v>
      </c>
      <c r="F596" s="58" t="str">
        <f t="shared" si="579"/>
        <v>O</v>
      </c>
      <c r="G596" s="58" t="str">
        <f t="shared" si="579"/>
        <v>O</v>
      </c>
      <c r="H596" s="58" t="str">
        <f t="shared" si="579"/>
        <v>O</v>
      </c>
      <c r="I596" s="58" t="str">
        <f t="shared" si="579"/>
        <v>O</v>
      </c>
      <c r="J596" s="58" t="str">
        <f t="shared" si="579"/>
        <v>O</v>
      </c>
      <c r="K596" s="58" t="str">
        <f t="shared" si="579"/>
        <v>O</v>
      </c>
      <c r="L596" s="58" t="str">
        <f t="shared" si="579"/>
        <v>O</v>
      </c>
      <c r="M596" s="58" t="str">
        <f t="shared" si="579"/>
        <v>O</v>
      </c>
      <c r="N596" s="58" t="str">
        <f t="shared" si="579"/>
        <v>O</v>
      </c>
      <c r="O596" s="58" t="str">
        <f t="shared" si="579"/>
        <v>O</v>
      </c>
      <c r="P596" s="58" t="str">
        <f t="shared" si="579"/>
        <v>O</v>
      </c>
      <c r="Q596" s="58" t="str">
        <f t="shared" si="579"/>
        <v>O</v>
      </c>
    </row>
    <row r="597" spans="1:17">
      <c r="A597" s="606"/>
      <c r="B597" s="58" t="s">
        <v>34</v>
      </c>
      <c r="C597" s="58" t="str">
        <f t="shared" ref="C597:Q597" si="580">IF(C9=$W$84,"O",IF(C9=$X$84,"O",IF(C9=$Y$84,"O",IF(C9=$Z$84,"O",IF(C9=$AA$84,"O",IF(C9=$AB$84,"O",IF(C9=$AC$84,"O",IF(C9=$AD$84,"O",IF(C9=$AE$84,"O",IF(C9=$AF$84,"O",IF(C9=$AG$84,"O",IF(C9=$AH$84,"O",IF(C9=$AI$84,"O",IF(C9=$AJ$84,"O",IF(C9=$AK$84,"O",IF(C9=$AL$84,"O",IF(C9=$AM$84,"O",IF(C9=$AN$84,"O",IF(C9=$AO$84,"O",IF(C9=$AP$84,"O",IF(C9=$AQ$84,"O",IF(C9=$AR$84,"O",IF(C9=$AS$84,"O",IF(C9=$AT$84,"O",IF(C9=$AU$84,"O",IF(C9=$AV$84,"O",IF(C9=$AW$84,"O",IF(C9=$AX$84,"O",IF(C9=$AY$84,"O",IF(C9=$AZ$84,"O",IF(C9=$BA$84,"O",IF(C9=$BB$84,"O",IF(C9=$BC$84,"O",IF(C9=$BD$84,"O",IF(C9=$BE$84,"O",IF(C9=$BF$84,"O",IF(C9=$BG$84,"O",IF(C9=$BH$84,"O","X"))))))))))))))))))))))))))))))))))))))</f>
        <v>X</v>
      </c>
      <c r="D597" s="58" t="str">
        <f t="shared" si="580"/>
        <v>X</v>
      </c>
      <c r="E597" s="58" t="str">
        <f t="shared" si="580"/>
        <v>X</v>
      </c>
      <c r="F597" s="58" t="str">
        <f t="shared" si="580"/>
        <v>X</v>
      </c>
      <c r="G597" s="58" t="str">
        <f t="shared" si="580"/>
        <v>X</v>
      </c>
      <c r="H597" s="58" t="str">
        <f t="shared" si="580"/>
        <v>X</v>
      </c>
      <c r="I597" s="58" t="str">
        <f t="shared" si="580"/>
        <v>X</v>
      </c>
      <c r="J597" s="58" t="str">
        <f t="shared" si="580"/>
        <v>X</v>
      </c>
      <c r="K597" s="58" t="str">
        <f t="shared" si="580"/>
        <v>X</v>
      </c>
      <c r="L597" s="58" t="str">
        <f t="shared" si="580"/>
        <v>X</v>
      </c>
      <c r="M597" s="58" t="str">
        <f t="shared" si="580"/>
        <v>X</v>
      </c>
      <c r="N597" s="58" t="str">
        <f t="shared" si="580"/>
        <v>X</v>
      </c>
      <c r="O597" s="58" t="str">
        <f t="shared" si="580"/>
        <v>X</v>
      </c>
      <c r="P597" s="58" t="str">
        <f t="shared" si="580"/>
        <v>X</v>
      </c>
      <c r="Q597" s="58" t="str">
        <f t="shared" si="580"/>
        <v>X</v>
      </c>
    </row>
    <row r="598" spans="1:17">
      <c r="A598" s="606"/>
      <c r="B598" s="58" t="s">
        <v>35</v>
      </c>
      <c r="C598" s="58" t="str">
        <f t="shared" ref="C598:Q598" si="581">IF(C10=$W$84,"O",IF(C10=$X$84,"O",IF(C10=$Y$84,"O",IF(C10=$Z$84,"O",IF(C10=$AA$84,"O",IF(C10=$AB$84,"O",IF(C10=$AC$84,"O",IF(C10=$AD$84,"O",IF(C10=$AE$84,"O",IF(C10=$AF$84,"O",IF(C10=$AG$84,"O",IF(C10=$AH$84,"O",IF(C10=$AI$84,"O",IF(C10=$AJ$84,"O",IF(C10=$AK$84,"O",IF(C10=$AL$84,"O",IF(C10=$AM$84,"O",IF(C10=$AN$84,"O",IF(C10=$AO$84,"O",IF(C10=$AP$84,"O",IF(C10=$AQ$84,"O",IF(C10=$AR$84,"O",IF(C10=$AS$84,"O",IF(C10=$AT$84,"O",IF(C10=$AU$84,"O",IF(C10=$AV$84,"O",IF(C10=$AW$84,"O",IF(C10=$AX$84,"O",IF(C10=$AY$84,"O",IF(C10=$AZ$84,"O",IF(C10=$BA$84,"O",IF(C10=$BB$84,"O",IF(C10=$BC$84,"O",IF(C10=$BD$84,"O",IF(C10=$BE$84,"O",IF(C10=$BF$84,"O",IF(C10=$BG$84,"O",IF(C10=$BH$84,"O","X"))))))))))))))))))))))))))))))))))))))</f>
        <v>X</v>
      </c>
      <c r="D598" s="58" t="str">
        <f t="shared" si="581"/>
        <v>X</v>
      </c>
      <c r="E598" s="58" t="str">
        <f t="shared" si="581"/>
        <v>X</v>
      </c>
      <c r="F598" s="58" t="str">
        <f t="shared" si="581"/>
        <v>X</v>
      </c>
      <c r="G598" s="58" t="str">
        <f t="shared" si="581"/>
        <v>X</v>
      </c>
      <c r="H598" s="58" t="str">
        <f t="shared" si="581"/>
        <v>X</v>
      </c>
      <c r="I598" s="58" t="str">
        <f t="shared" si="581"/>
        <v>X</v>
      </c>
      <c r="J598" s="58" t="str">
        <f t="shared" si="581"/>
        <v>X</v>
      </c>
      <c r="K598" s="58" t="str">
        <f t="shared" si="581"/>
        <v>X</v>
      </c>
      <c r="L598" s="58" t="str">
        <f t="shared" si="581"/>
        <v>X</v>
      </c>
      <c r="M598" s="58" t="str">
        <f t="shared" si="581"/>
        <v>X</v>
      </c>
      <c r="N598" s="58" t="str">
        <f t="shared" si="581"/>
        <v>X</v>
      </c>
      <c r="O598" s="58" t="str">
        <f t="shared" si="581"/>
        <v>X</v>
      </c>
      <c r="P598" s="58" t="str">
        <f t="shared" si="581"/>
        <v>X</v>
      </c>
      <c r="Q598" s="58" t="str">
        <f t="shared" si="581"/>
        <v>X</v>
      </c>
    </row>
    <row r="599" spans="1:17">
      <c r="A599" s="606"/>
      <c r="B599" s="58" t="s">
        <v>36</v>
      </c>
      <c r="C599" s="58" t="str">
        <f t="shared" ref="C599:Q599" si="582">IF(C11=$W$84,"O",IF(C11=$X$84,"O",IF(C11=$Y$84,"O",IF(C11=$Z$84,"O",IF(C11=$AA$84,"O",IF(C11=$AB$84,"O",IF(C11=$AC$84,"O",IF(C11=$AD$84,"O",IF(C11=$AE$84,"O",IF(C11=$AF$84,"O",IF(C11=$AG$84,"O",IF(C11=$AH$84,"O",IF(C11=$AI$84,"O",IF(C11=$AJ$84,"O",IF(C11=$AK$84,"O",IF(C11=$AL$84,"O",IF(C11=$AM$84,"O",IF(C11=$AN$84,"O",IF(C11=$AO$84,"O",IF(C11=$AP$84,"O",IF(C11=$AQ$84,"O",IF(C11=$AR$84,"O",IF(C11=$AS$84,"O",IF(C11=$AT$84,"O",IF(C11=$AU$84,"O",IF(C11=$AV$84,"O",IF(C11=$AW$84,"O",IF(C11=$AX$84,"O",IF(C11=$AY$84,"O",IF(C11=$AZ$84,"O",IF(C11=$BA$84,"O",IF(C11=$BB$84,"O",IF(C11=$BC$84,"O",IF(C11=$BD$84,"O",IF(C11=$BE$84,"O",IF(C11=$BF$84,"O",IF(C11=$BG$84,"O",IF(C11=$BH$84,"O","X"))))))))))))))))))))))))))))))))))))))</f>
        <v>O</v>
      </c>
      <c r="D599" s="58" t="str">
        <f t="shared" si="582"/>
        <v>O</v>
      </c>
      <c r="E599" s="58" t="str">
        <f t="shared" si="582"/>
        <v>O</v>
      </c>
      <c r="F599" s="58" t="str">
        <f t="shared" si="582"/>
        <v>O</v>
      </c>
      <c r="G599" s="58" t="str">
        <f t="shared" si="582"/>
        <v>O</v>
      </c>
      <c r="H599" s="58" t="str">
        <f t="shared" si="582"/>
        <v>O</v>
      </c>
      <c r="I599" s="58" t="str">
        <f t="shared" si="582"/>
        <v>O</v>
      </c>
      <c r="J599" s="58" t="str">
        <f t="shared" si="582"/>
        <v>O</v>
      </c>
      <c r="K599" s="58" t="str">
        <f t="shared" si="582"/>
        <v>O</v>
      </c>
      <c r="L599" s="58" t="str">
        <f t="shared" si="582"/>
        <v>O</v>
      </c>
      <c r="M599" s="58" t="str">
        <f t="shared" si="582"/>
        <v>O</v>
      </c>
      <c r="N599" s="58" t="str">
        <f t="shared" si="582"/>
        <v>O</v>
      </c>
      <c r="O599" s="58" t="str">
        <f t="shared" si="582"/>
        <v>O</v>
      </c>
      <c r="P599" s="58" t="str">
        <f t="shared" si="582"/>
        <v>O</v>
      </c>
      <c r="Q599" s="58" t="str">
        <f t="shared" si="582"/>
        <v>O</v>
      </c>
    </row>
    <row r="600" spans="1:17">
      <c r="A600" s="606"/>
      <c r="B600" s="58" t="s">
        <v>21</v>
      </c>
      <c r="C600" s="58" t="str">
        <f t="shared" ref="C600:Q600" si="583">IF(C12=$W$84,"O",IF(C12=$X$84,"O",IF(C12=$Y$84,"O",IF(C12=$Z$84,"O",IF(C12=$AA$84,"O",IF(C12=$AB$84,"O",IF(C12=$AC$84,"O",IF(C12=$AD$84,"O",IF(C12=$AE$84,"O",IF(C12=$AF$84,"O",IF(C12=$AG$84,"O",IF(C12=$AH$84,"O",IF(C12=$AI$84,"O",IF(C12=$AJ$84,"O",IF(C12=$AK$84,"O",IF(C12=$AL$84,"O",IF(C12=$AM$84,"O",IF(C12=$AN$84,"O",IF(C12=$AO$84,"O",IF(C12=$AP$84,"O",IF(C12=$AQ$84,"O",IF(C12=$AR$84,"O",IF(C12=$AS$84,"O",IF(C12=$AT$84,"O",IF(C12=$AU$84,"O",IF(C12=$AV$84,"O",IF(C12=$AW$84,"O",IF(C12=$AX$84,"O",IF(C12=$AY$84,"O",IF(C12=$AZ$84,"O",IF(C12=$BA$84,"O",IF(C12=$BB$84,"O",IF(C12=$BC$84,"O",IF(C12=$BD$84,"O",IF(C12=$BE$84,"O",IF(C12=$BF$84,"O",IF(C12=$BG$84,"O",IF(C12=$BH$84,"O","X"))))))))))))))))))))))))))))))))))))))</f>
        <v>X</v>
      </c>
      <c r="D600" s="58" t="str">
        <f t="shared" si="583"/>
        <v>X</v>
      </c>
      <c r="E600" s="58" t="str">
        <f t="shared" si="583"/>
        <v>X</v>
      </c>
      <c r="F600" s="58" t="str">
        <f t="shared" si="583"/>
        <v>X</v>
      </c>
      <c r="G600" s="58" t="str">
        <f t="shared" si="583"/>
        <v>X</v>
      </c>
      <c r="H600" s="58" t="str">
        <f t="shared" si="583"/>
        <v>X</v>
      </c>
      <c r="I600" s="58" t="str">
        <f t="shared" si="583"/>
        <v>X</v>
      </c>
      <c r="J600" s="58" t="str">
        <f t="shared" si="583"/>
        <v>X</v>
      </c>
      <c r="K600" s="58" t="str">
        <f t="shared" si="583"/>
        <v>X</v>
      </c>
      <c r="L600" s="58" t="str">
        <f t="shared" si="583"/>
        <v>X</v>
      </c>
      <c r="M600" s="58" t="str">
        <f t="shared" si="583"/>
        <v>X</v>
      </c>
      <c r="N600" s="58" t="str">
        <f t="shared" si="583"/>
        <v>X</v>
      </c>
      <c r="O600" s="58" t="str">
        <f t="shared" si="583"/>
        <v>X</v>
      </c>
      <c r="P600" s="58" t="str">
        <f t="shared" si="583"/>
        <v>X</v>
      </c>
      <c r="Q600" s="58" t="str">
        <f t="shared" si="583"/>
        <v>X</v>
      </c>
    </row>
    <row r="601" spans="1:17">
      <c r="A601" s="607"/>
      <c r="B601" s="30" t="s">
        <v>46</v>
      </c>
      <c r="C601" s="47">
        <f>COUNTIF(C595:C600,"O")</f>
        <v>2</v>
      </c>
      <c r="D601" s="47">
        <f t="shared" ref="D601:Q601" si="584">COUNTIF(D595:D600,"O")</f>
        <v>2</v>
      </c>
      <c r="E601" s="47">
        <f t="shared" si="584"/>
        <v>2</v>
      </c>
      <c r="F601" s="47">
        <f t="shared" si="584"/>
        <v>2</v>
      </c>
      <c r="G601" s="47">
        <f t="shared" si="584"/>
        <v>2</v>
      </c>
      <c r="H601" s="47">
        <f t="shared" si="584"/>
        <v>2</v>
      </c>
      <c r="I601" s="47">
        <f t="shared" si="584"/>
        <v>2</v>
      </c>
      <c r="J601" s="47">
        <f t="shared" si="584"/>
        <v>2</v>
      </c>
      <c r="K601" s="47">
        <f t="shared" si="584"/>
        <v>2</v>
      </c>
      <c r="L601" s="47">
        <f t="shared" si="584"/>
        <v>2</v>
      </c>
      <c r="M601" s="47">
        <f t="shared" si="584"/>
        <v>2</v>
      </c>
      <c r="N601" s="47">
        <f t="shared" si="584"/>
        <v>2</v>
      </c>
      <c r="O601" s="47">
        <f t="shared" si="584"/>
        <v>2</v>
      </c>
      <c r="P601" s="47">
        <f t="shared" si="584"/>
        <v>2</v>
      </c>
      <c r="Q601" s="47">
        <f t="shared" si="584"/>
        <v>2</v>
      </c>
    </row>
    <row r="602" spans="1:17">
      <c r="A602" s="605">
        <v>68</v>
      </c>
      <c r="B602" s="58" t="s">
        <v>32</v>
      </c>
      <c r="C602" s="58" t="str">
        <f t="shared" ref="C602:Q602" si="585">IF(C7=$W$85,"O",IF(C7=$X$85,"O",IF(C7=$Y$85,"O",IF(C7=$Z$85,"O",IF(C7=$AA$85,"O",IF(C7=$AB$85,"O",IF(C7=$AC$85,"O",IF(C7=$AD$85,"O",IF(C7=$AE$85,"O",IF(C7=$AF$85,"O",IF(C7=$AG$85,"O",IF(C7=$AH$85,"O",IF(C7=$AI$85,"O",IF(C7=$AJ$85,"O",IF(C7=$AK$85,"O",IF(C7=$AL$85,"O",IF(C7=$AM$85,"O",IF(C7=$AN$85,"O",IF(C7=$AO$85,"O",IF(C7=$AP$85,"O",IF(C7=$AQ$85,"O",IF(C7=$AR$85,"O",IF(C7=$AS$85,"O",IF(C7=$AT$85,"O",IF(C7=$AU$85,"O",IF(C7=$AV$85,"O",IF(C7=$AW$85,"O",IF(C7=$AX$85,"O",IF(C7=$AY$85,"O",IF(C7=$AZ$85,"O",IF(C7=$BA$85,"O",IF(C7=$BB$85,"O",IF(C7=$BC$85,"O",IF(C7=$BD$85,"O",IF(C7=$BE$85,"O",IF(C7=$BF$85,"O",IF(C7=$BG$85,"O",IF(C7=$BH$85,"O","X"))))))))))))))))))))))))))))))))))))))</f>
        <v>X</v>
      </c>
      <c r="D602" s="58" t="str">
        <f t="shared" si="585"/>
        <v>X</v>
      </c>
      <c r="E602" s="58" t="str">
        <f t="shared" si="585"/>
        <v>X</v>
      </c>
      <c r="F602" s="58" t="str">
        <f t="shared" si="585"/>
        <v>X</v>
      </c>
      <c r="G602" s="58" t="str">
        <f t="shared" si="585"/>
        <v>X</v>
      </c>
      <c r="H602" s="58" t="str">
        <f t="shared" si="585"/>
        <v>X</v>
      </c>
      <c r="I602" s="58" t="str">
        <f t="shared" si="585"/>
        <v>X</v>
      </c>
      <c r="J602" s="58" t="str">
        <f t="shared" si="585"/>
        <v>X</v>
      </c>
      <c r="K602" s="58" t="str">
        <f t="shared" si="585"/>
        <v>X</v>
      </c>
      <c r="L602" s="58" t="str">
        <f t="shared" si="585"/>
        <v>X</v>
      </c>
      <c r="M602" s="58" t="str">
        <f t="shared" si="585"/>
        <v>X</v>
      </c>
      <c r="N602" s="58" t="str">
        <f t="shared" si="585"/>
        <v>X</v>
      </c>
      <c r="O602" s="58" t="str">
        <f t="shared" si="585"/>
        <v>X</v>
      </c>
      <c r="P602" s="58" t="str">
        <f t="shared" si="585"/>
        <v>X</v>
      </c>
      <c r="Q602" s="58" t="str">
        <f t="shared" si="585"/>
        <v>X</v>
      </c>
    </row>
    <row r="603" spans="1:17">
      <c r="A603" s="606"/>
      <c r="B603" s="58" t="s">
        <v>33</v>
      </c>
      <c r="C603" s="58" t="str">
        <f t="shared" ref="C603:Q603" si="586">IF(C8=$W$85,"O",IF(C8=$X$85,"O",IF(C8=$Y$85,"O",IF(C8=$Z$85,"O",IF(C8=$AA$85,"O",IF(C8=$AB$85,"O",IF(C8=$AC$85,"O",IF(C8=$AD$85,"O",IF(C8=$AE$85,"O",IF(C8=$AF$85,"O",IF(C8=$AG$85,"O",IF(C8=$AH$85,"O",IF(C8=$AI$85,"O",IF(C8=$AJ$85,"O",IF(C8=$AK$85,"O",IF(C8=$AL$85,"O",IF(C8=$AM$85,"O",IF(C8=$AN$85,"O",IF(C8=$AO$85,"O",IF(C8=$AP$85,"O",IF(C8=$AQ$85,"O",IF(C8=$AR$85,"O",IF(C8=$AS$85,"O",IF(C8=$AT$85,"O",IF(C8=$AU$85,"O",IF(C8=$AV$85,"O",IF(C8=$AW$85,"O",IF(C8=$AX$85,"O",IF(C8=$AY$85,"O",IF(C8=$AZ$85,"O",IF(C8=$BA$85,"O",IF(C8=$BB$85,"O",IF(C8=$BC$85,"O",IF(C8=$BD$85,"O",IF(C8=$BE$85,"O",IF(C8=$BF$85,"O",IF(C8=$BG$85,"O",IF(C8=$BH$85,"O","X"))))))))))))))))))))))))))))))))))))))</f>
        <v>X</v>
      </c>
      <c r="D603" s="58" t="str">
        <f t="shared" si="586"/>
        <v>X</v>
      </c>
      <c r="E603" s="58" t="str">
        <f t="shared" si="586"/>
        <v>X</v>
      </c>
      <c r="F603" s="58" t="str">
        <f t="shared" si="586"/>
        <v>X</v>
      </c>
      <c r="G603" s="58" t="str">
        <f t="shared" si="586"/>
        <v>X</v>
      </c>
      <c r="H603" s="58" t="str">
        <f t="shared" si="586"/>
        <v>X</v>
      </c>
      <c r="I603" s="58" t="str">
        <f t="shared" si="586"/>
        <v>X</v>
      </c>
      <c r="J603" s="58" t="str">
        <f t="shared" si="586"/>
        <v>X</v>
      </c>
      <c r="K603" s="58" t="str">
        <f t="shared" si="586"/>
        <v>X</v>
      </c>
      <c r="L603" s="58" t="str">
        <f t="shared" si="586"/>
        <v>X</v>
      </c>
      <c r="M603" s="58" t="str">
        <f t="shared" si="586"/>
        <v>X</v>
      </c>
      <c r="N603" s="58" t="str">
        <f t="shared" si="586"/>
        <v>X</v>
      </c>
      <c r="O603" s="58" t="str">
        <f t="shared" si="586"/>
        <v>X</v>
      </c>
      <c r="P603" s="58" t="str">
        <f t="shared" si="586"/>
        <v>X</v>
      </c>
      <c r="Q603" s="58" t="str">
        <f t="shared" si="586"/>
        <v>X</v>
      </c>
    </row>
    <row r="604" spans="1:17">
      <c r="A604" s="606"/>
      <c r="B604" s="58" t="s">
        <v>34</v>
      </c>
      <c r="C604" s="58" t="str">
        <f t="shared" ref="C604:Q604" si="587">IF(C9=$W$85,"O",IF(C9=$X$85,"O",IF(C9=$Y$85,"O",IF(C9=$Z$85,"O",IF(C9=$AA$85,"O",IF(C9=$AB$85,"O",IF(C9=$AC$85,"O",IF(C9=$AD$85,"O",IF(C9=$AE$85,"O",IF(C9=$AF$85,"O",IF(C9=$AG$85,"O",IF(C9=$AH$85,"O",IF(C9=$AI$85,"O",IF(C9=$AJ$85,"O",IF(C9=$AK$85,"O",IF(C9=$AL$85,"O",IF(C9=$AM$85,"O",IF(C9=$AN$85,"O",IF(C9=$AO$85,"O",IF(C9=$AP$85,"O",IF(C9=$AQ$85,"O",IF(C9=$AR$85,"O",IF(C9=$AS$85,"O",IF(C9=$AT$85,"O",IF(C9=$AU$85,"O",IF(C9=$AV$85,"O",IF(C9=$AW$85,"O",IF(C9=$AX$85,"O",IF(C9=$AY$85,"O",IF(C9=$AZ$85,"O",IF(C9=$BA$85,"O",IF(C9=$BB$85,"O",IF(C9=$BC$85,"O",IF(C9=$BD$85,"O",IF(C9=$BE$85,"O",IF(C9=$BF$85,"O",IF(C9=$BG$85,"O",IF(C9=$BH$85,"O","X"))))))))))))))))))))))))))))))))))))))</f>
        <v>O</v>
      </c>
      <c r="D604" s="58" t="str">
        <f t="shared" si="587"/>
        <v>O</v>
      </c>
      <c r="E604" s="58" t="str">
        <f t="shared" si="587"/>
        <v>O</v>
      </c>
      <c r="F604" s="58" t="str">
        <f t="shared" si="587"/>
        <v>O</v>
      </c>
      <c r="G604" s="58" t="str">
        <f t="shared" si="587"/>
        <v>O</v>
      </c>
      <c r="H604" s="58" t="str">
        <f t="shared" si="587"/>
        <v>O</v>
      </c>
      <c r="I604" s="58" t="str">
        <f t="shared" si="587"/>
        <v>O</v>
      </c>
      <c r="J604" s="58" t="str">
        <f t="shared" si="587"/>
        <v>O</v>
      </c>
      <c r="K604" s="58" t="str">
        <f t="shared" si="587"/>
        <v>O</v>
      </c>
      <c r="L604" s="58" t="str">
        <f t="shared" si="587"/>
        <v>O</v>
      </c>
      <c r="M604" s="58" t="str">
        <f t="shared" si="587"/>
        <v>O</v>
      </c>
      <c r="N604" s="58" t="str">
        <f t="shared" si="587"/>
        <v>O</v>
      </c>
      <c r="O604" s="58" t="str">
        <f t="shared" si="587"/>
        <v>O</v>
      </c>
      <c r="P604" s="58" t="str">
        <f t="shared" si="587"/>
        <v>O</v>
      </c>
      <c r="Q604" s="58" t="str">
        <f t="shared" si="587"/>
        <v>O</v>
      </c>
    </row>
    <row r="605" spans="1:17">
      <c r="A605" s="606"/>
      <c r="B605" s="58" t="s">
        <v>35</v>
      </c>
      <c r="C605" s="58" t="str">
        <f t="shared" ref="C605:Q605" si="588">IF(C10=$W$85,"O",IF(C10=$X$85,"O",IF(C10=$Y$85,"O",IF(C10=$Z$85,"O",IF(C10=$AA$85,"O",IF(C10=$AB$85,"O",IF(C10=$AC$85,"O",IF(C10=$AD$85,"O",IF(C10=$AE$85,"O",IF(C10=$AF$85,"O",IF(C10=$AG$85,"O",IF(C10=$AH$85,"O",IF(C10=$AI$85,"O",IF(C10=$AJ$85,"O",IF(C10=$AK$85,"O",IF(C10=$AL$85,"O",IF(C10=$AM$85,"O",IF(C10=$AN$85,"O",IF(C10=$AO$85,"O",IF(C10=$AP$85,"O",IF(C10=$AQ$85,"O",IF(C10=$AR$85,"O",IF(C10=$AS$85,"O",IF(C10=$AT$85,"O",IF(C10=$AU$85,"O",IF(C10=$AV$85,"O",IF(C10=$AW$85,"O",IF(C10=$AX$85,"O",IF(C10=$AY$85,"O",IF(C10=$AZ$85,"O",IF(C10=$BA$85,"O",IF(C10=$BB$85,"O",IF(C10=$BC$85,"O",IF(C10=$BD$85,"O",IF(C10=$BE$85,"O",IF(C10=$BF$85,"O",IF(C10=$BG$85,"O",IF(C10=$BH$85,"O","X"))))))))))))))))))))))))))))))))))))))</f>
        <v>X</v>
      </c>
      <c r="D605" s="58" t="str">
        <f t="shared" si="588"/>
        <v>X</v>
      </c>
      <c r="E605" s="58" t="str">
        <f t="shared" si="588"/>
        <v>X</v>
      </c>
      <c r="F605" s="58" t="str">
        <f t="shared" si="588"/>
        <v>X</v>
      </c>
      <c r="G605" s="58" t="str">
        <f t="shared" si="588"/>
        <v>X</v>
      </c>
      <c r="H605" s="58" t="str">
        <f t="shared" si="588"/>
        <v>X</v>
      </c>
      <c r="I605" s="58" t="str">
        <f t="shared" si="588"/>
        <v>X</v>
      </c>
      <c r="J605" s="58" t="str">
        <f t="shared" si="588"/>
        <v>X</v>
      </c>
      <c r="K605" s="58" t="str">
        <f t="shared" si="588"/>
        <v>X</v>
      </c>
      <c r="L605" s="58" t="str">
        <f t="shared" si="588"/>
        <v>X</v>
      </c>
      <c r="M605" s="58" t="str">
        <f t="shared" si="588"/>
        <v>X</v>
      </c>
      <c r="N605" s="58" t="str">
        <f t="shared" si="588"/>
        <v>X</v>
      </c>
      <c r="O605" s="58" t="str">
        <f t="shared" si="588"/>
        <v>X</v>
      </c>
      <c r="P605" s="58" t="str">
        <f t="shared" si="588"/>
        <v>X</v>
      </c>
      <c r="Q605" s="58" t="str">
        <f t="shared" si="588"/>
        <v>X</v>
      </c>
    </row>
    <row r="606" spans="1:17">
      <c r="A606" s="606"/>
      <c r="B606" s="58" t="s">
        <v>36</v>
      </c>
      <c r="C606" s="58" t="str">
        <f t="shared" ref="C606:Q606" si="589">IF(C11=$W$85,"O",IF(C11=$X$85,"O",IF(C11=$Y$85,"O",IF(C11=$Z$85,"O",IF(C11=$AA$85,"O",IF(C11=$AB$85,"O",IF(C11=$AC$85,"O",IF(C11=$AD$85,"O",IF(C11=$AE$85,"O",IF(C11=$AF$85,"O",IF(C11=$AG$85,"O",IF(C11=$AH$85,"O",IF(C11=$AI$85,"O",IF(C11=$AJ$85,"O",IF(C11=$AK$85,"O",IF(C11=$AL$85,"O",IF(C11=$AM$85,"O",IF(C11=$AN$85,"O",IF(C11=$AO$85,"O",IF(C11=$AP$85,"O",IF(C11=$AQ$85,"O",IF(C11=$AR$85,"O",IF(C11=$AS$85,"O",IF(C11=$AT$85,"O",IF(C11=$AU$85,"O",IF(C11=$AV$85,"O",IF(C11=$AW$85,"O",IF(C11=$AX$85,"O",IF(C11=$AY$85,"O",IF(C11=$AZ$85,"O",IF(C11=$BA$85,"O",IF(C11=$BB$85,"O",IF(C11=$BC$85,"O",IF(C11=$BD$85,"O",IF(C11=$BE$85,"O",IF(C11=$BF$85,"O",IF(C11=$BG$85,"O",IF(C11=$BH$85,"O","X"))))))))))))))))))))))))))))))))))))))</f>
        <v>X</v>
      </c>
      <c r="D606" s="58" t="str">
        <f t="shared" si="589"/>
        <v>X</v>
      </c>
      <c r="E606" s="58" t="str">
        <f t="shared" si="589"/>
        <v>X</v>
      </c>
      <c r="F606" s="58" t="str">
        <f t="shared" si="589"/>
        <v>X</v>
      </c>
      <c r="G606" s="58" t="str">
        <f t="shared" si="589"/>
        <v>X</v>
      </c>
      <c r="H606" s="58" t="str">
        <f t="shared" si="589"/>
        <v>X</v>
      </c>
      <c r="I606" s="58" t="str">
        <f t="shared" si="589"/>
        <v>X</v>
      </c>
      <c r="J606" s="58" t="str">
        <f t="shared" si="589"/>
        <v>X</v>
      </c>
      <c r="K606" s="58" t="str">
        <f t="shared" si="589"/>
        <v>X</v>
      </c>
      <c r="L606" s="58" t="str">
        <f t="shared" si="589"/>
        <v>X</v>
      </c>
      <c r="M606" s="58" t="str">
        <f t="shared" si="589"/>
        <v>X</v>
      </c>
      <c r="N606" s="58" t="str">
        <f t="shared" si="589"/>
        <v>X</v>
      </c>
      <c r="O606" s="58" t="str">
        <f t="shared" si="589"/>
        <v>X</v>
      </c>
      <c r="P606" s="58" t="str">
        <f t="shared" si="589"/>
        <v>X</v>
      </c>
      <c r="Q606" s="58" t="str">
        <f t="shared" si="589"/>
        <v>X</v>
      </c>
    </row>
    <row r="607" spans="1:17">
      <c r="A607" s="606"/>
      <c r="B607" s="58" t="s">
        <v>21</v>
      </c>
      <c r="C607" s="58" t="str">
        <f t="shared" ref="C607:Q607" si="590">IF(C12=$W$85,"O",IF(C12=$X$85,"O",IF(C12=$Y$85,"O",IF(C12=$Z$85,"O",IF(C12=$AA$85,"O",IF(C12=$AB$85,"O",IF(C12=$AC$85,"O",IF(C12=$AD$85,"O",IF(C12=$AE$85,"O",IF(C12=$AF$85,"O",IF(C12=$AG$85,"O",IF(C12=$AH$85,"O",IF(C12=$AI$85,"O",IF(C12=$AJ$85,"O",IF(C12=$AK$85,"O",IF(C12=$AL$85,"O",IF(C12=$AM$85,"O",IF(C12=$AN$85,"O",IF(C12=$AO$85,"O",IF(C12=$AP$85,"O",IF(C12=$AQ$85,"O",IF(C12=$AR$85,"O",IF(C12=$AS$85,"O",IF(C12=$AT$85,"O",IF(C12=$AU$85,"O",IF(C12=$AV$85,"O",IF(C12=$AW$85,"O",IF(C12=$AX$85,"O",IF(C12=$AY$85,"O",IF(C12=$AZ$85,"O",IF(C12=$BA$85,"O",IF(C12=$BB$85,"O",IF(C12=$BC$85,"O",IF(C12=$BD$85,"O",IF(C12=$BE$85,"O",IF(C12=$BF$85,"O",IF(C12=$BG$85,"O",IF(C12=$BH$85,"O","X"))))))))))))))))))))))))))))))))))))))</f>
        <v>X</v>
      </c>
      <c r="D607" s="58" t="str">
        <f t="shared" si="590"/>
        <v>X</v>
      </c>
      <c r="E607" s="58" t="str">
        <f t="shared" si="590"/>
        <v>X</v>
      </c>
      <c r="F607" s="58" t="str">
        <f t="shared" si="590"/>
        <v>X</v>
      </c>
      <c r="G607" s="58" t="str">
        <f t="shared" si="590"/>
        <v>X</v>
      </c>
      <c r="H607" s="58" t="str">
        <f t="shared" si="590"/>
        <v>X</v>
      </c>
      <c r="I607" s="58" t="str">
        <f t="shared" si="590"/>
        <v>X</v>
      </c>
      <c r="J607" s="58" t="str">
        <f t="shared" si="590"/>
        <v>X</v>
      </c>
      <c r="K607" s="58" t="str">
        <f t="shared" si="590"/>
        <v>X</v>
      </c>
      <c r="L607" s="58" t="str">
        <f t="shared" si="590"/>
        <v>X</v>
      </c>
      <c r="M607" s="58" t="str">
        <f t="shared" si="590"/>
        <v>X</v>
      </c>
      <c r="N607" s="58" t="str">
        <f t="shared" si="590"/>
        <v>X</v>
      </c>
      <c r="O607" s="58" t="str">
        <f t="shared" si="590"/>
        <v>X</v>
      </c>
      <c r="P607" s="58" t="str">
        <f t="shared" si="590"/>
        <v>X</v>
      </c>
      <c r="Q607" s="58" t="str">
        <f t="shared" si="590"/>
        <v>X</v>
      </c>
    </row>
    <row r="608" spans="1:17">
      <c r="A608" s="607"/>
      <c r="B608" s="30" t="s">
        <v>46</v>
      </c>
      <c r="C608" s="47">
        <f>COUNTIF(C602:C607,"O")</f>
        <v>1</v>
      </c>
      <c r="D608" s="47">
        <f t="shared" ref="D608:Q608" si="591">COUNTIF(D602:D607,"O")</f>
        <v>1</v>
      </c>
      <c r="E608" s="47">
        <f t="shared" si="591"/>
        <v>1</v>
      </c>
      <c r="F608" s="47">
        <f t="shared" si="591"/>
        <v>1</v>
      </c>
      <c r="G608" s="47">
        <f t="shared" si="591"/>
        <v>1</v>
      </c>
      <c r="H608" s="47">
        <f t="shared" si="591"/>
        <v>1</v>
      </c>
      <c r="I608" s="47">
        <f t="shared" si="591"/>
        <v>1</v>
      </c>
      <c r="J608" s="47">
        <f t="shared" si="591"/>
        <v>1</v>
      </c>
      <c r="K608" s="47">
        <f t="shared" si="591"/>
        <v>1</v>
      </c>
      <c r="L608" s="47">
        <f t="shared" si="591"/>
        <v>1</v>
      </c>
      <c r="M608" s="47">
        <f t="shared" si="591"/>
        <v>1</v>
      </c>
      <c r="N608" s="47">
        <f t="shared" si="591"/>
        <v>1</v>
      </c>
      <c r="O608" s="47">
        <f t="shared" si="591"/>
        <v>1</v>
      </c>
      <c r="P608" s="47">
        <f t="shared" si="591"/>
        <v>1</v>
      </c>
      <c r="Q608" s="47">
        <f t="shared" si="591"/>
        <v>1</v>
      </c>
    </row>
    <row r="609" spans="1:17">
      <c r="A609" s="605">
        <v>69</v>
      </c>
      <c r="B609" s="58" t="s">
        <v>32</v>
      </c>
      <c r="C609" s="58" t="str">
        <f t="shared" ref="C609:Q609" si="592">IF(C7=$W$86,"O",IF(C7=$X$86,"O",IF(C7=$Y$86,"O",IF(C7=$Z$86,"O",IF(C7=$AA$86,"O",IF(C7=$AB$86,"O",IF(C7=$AC$86,"O",IF(C7=$AD$86,"O",IF(C7=$AE$86,"O",IF(C7=$AF$86,"O",IF(C7=$AG$86,"O",IF(C7=$AH$86,"O",IF(C7=$AI$86,"O",IF(C7=$AJ$86,"O",IF(C7=$AK$86,"O",IF(C7=$AL$86,"O",IF(C7=$AM$86,"O",IF(C7=$AN$86,"O",IF(C7=$AO$86,"O",IF(C7=$AP$86,"O",IF(C7=$AQ$86,"O",IF(C7=$AR$86,"O",IF(C7=$AS$86,"O",IF(C7=$AT$86,"O",IF(C7=$AU$86,"O",IF(C7=$AV$86,"O",IF(C7=$AW$86,"O",IF(C7=$AX$86,"O",IF(C7=$AY$86,"O",IF(C7=$AZ$86,"O",IF(C7=$BA$86,"O",IF(C7=$BB$86,"O",IF(C7=$BC$86,"O",IF(C7=$BD$86,"O",IF(C7=$BE$86,"O",IF(C7=$BF$86,"O",IF(C7=$BG$86,"O",IF(C7=$BH$86,"O","X"))))))))))))))))))))))))))))))))))))))</f>
        <v>X</v>
      </c>
      <c r="D609" s="58" t="str">
        <f t="shared" si="592"/>
        <v>X</v>
      </c>
      <c r="E609" s="58" t="str">
        <f t="shared" si="592"/>
        <v>X</v>
      </c>
      <c r="F609" s="58" t="str">
        <f t="shared" si="592"/>
        <v>X</v>
      </c>
      <c r="G609" s="58" t="str">
        <f t="shared" si="592"/>
        <v>X</v>
      </c>
      <c r="H609" s="58" t="str">
        <f t="shared" si="592"/>
        <v>X</v>
      </c>
      <c r="I609" s="58" t="str">
        <f t="shared" si="592"/>
        <v>X</v>
      </c>
      <c r="J609" s="58" t="str">
        <f t="shared" si="592"/>
        <v>X</v>
      </c>
      <c r="K609" s="58" t="str">
        <f t="shared" si="592"/>
        <v>X</v>
      </c>
      <c r="L609" s="58" t="str">
        <f t="shared" si="592"/>
        <v>X</v>
      </c>
      <c r="M609" s="58" t="str">
        <f t="shared" si="592"/>
        <v>X</v>
      </c>
      <c r="N609" s="58" t="str">
        <f t="shared" si="592"/>
        <v>X</v>
      </c>
      <c r="O609" s="58" t="str">
        <f t="shared" si="592"/>
        <v>X</v>
      </c>
      <c r="P609" s="58" t="str">
        <f t="shared" si="592"/>
        <v>X</v>
      </c>
      <c r="Q609" s="58" t="str">
        <f t="shared" si="592"/>
        <v>X</v>
      </c>
    </row>
    <row r="610" spans="1:17">
      <c r="A610" s="606"/>
      <c r="B610" s="58" t="s">
        <v>33</v>
      </c>
      <c r="C610" s="58" t="str">
        <f t="shared" ref="C610:Q610" si="593">IF(C8=$W$86,"O",IF(C8=$X$86,"O",IF(C8=$Y$86,"O",IF(C8=$Z$86,"O",IF(C8=$AA$86,"O",IF(C8=$AB$86,"O",IF(C8=$AC$86,"O",IF(C8=$AD$86,"O",IF(C8=$AE$86,"O",IF(C8=$AF$86,"O",IF(C8=$AG$86,"O",IF(C8=$AH$86,"O",IF(C8=$AI$86,"O",IF(C8=$AJ$86,"O",IF(C8=$AK$86,"O",IF(C8=$AL$86,"O",IF(C8=$AM$86,"O",IF(C8=$AN$86,"O",IF(C8=$AO$86,"O",IF(C8=$AP$86,"O",IF(C8=$AQ$86,"O",IF(C8=$AR$86,"O",IF(C8=$AS$86,"O",IF(C8=$AT$86,"O",IF(C8=$AU$86,"O",IF(C8=$AV$86,"O",IF(C8=$AW$86,"O",IF(C8=$AX$86,"O",IF(C8=$AY$86,"O",IF(C8=$AZ$86,"O",IF(C8=$BA$86,"O",IF(C8=$BB$86,"O",IF(C8=$BC$86,"O",IF(C8=$BD$86,"O",IF(C8=$BE$86,"O",IF(C8=$BF$86,"O",IF(C8=$BG$86,"O",IF(C8=$BH$86,"O","X"))))))))))))))))))))))))))))))))))))))</f>
        <v>X</v>
      </c>
      <c r="D610" s="58" t="str">
        <f t="shared" si="593"/>
        <v>X</v>
      </c>
      <c r="E610" s="58" t="str">
        <f t="shared" si="593"/>
        <v>X</v>
      </c>
      <c r="F610" s="58" t="str">
        <f t="shared" si="593"/>
        <v>X</v>
      </c>
      <c r="G610" s="58" t="str">
        <f t="shared" si="593"/>
        <v>X</v>
      </c>
      <c r="H610" s="58" t="str">
        <f t="shared" si="593"/>
        <v>X</v>
      </c>
      <c r="I610" s="58" t="str">
        <f t="shared" si="593"/>
        <v>X</v>
      </c>
      <c r="J610" s="58" t="str">
        <f t="shared" si="593"/>
        <v>X</v>
      </c>
      <c r="K610" s="58" t="str">
        <f t="shared" si="593"/>
        <v>X</v>
      </c>
      <c r="L610" s="58" t="str">
        <f t="shared" si="593"/>
        <v>X</v>
      </c>
      <c r="M610" s="58" t="str">
        <f t="shared" si="593"/>
        <v>X</v>
      </c>
      <c r="N610" s="58" t="str">
        <f t="shared" si="593"/>
        <v>X</v>
      </c>
      <c r="O610" s="58" t="str">
        <f t="shared" si="593"/>
        <v>X</v>
      </c>
      <c r="P610" s="58" t="str">
        <f t="shared" si="593"/>
        <v>X</v>
      </c>
      <c r="Q610" s="58" t="str">
        <f t="shared" si="593"/>
        <v>X</v>
      </c>
    </row>
    <row r="611" spans="1:17">
      <c r="A611" s="606"/>
      <c r="B611" s="58" t="s">
        <v>34</v>
      </c>
      <c r="C611" s="58" t="str">
        <f t="shared" ref="C611:Q611" si="594">IF(C9=$W$86,"O",IF(C9=$X$86,"O",IF(C9=$Y$86,"O",IF(C9=$Z$86,"O",IF(C9=$AA$86,"O",IF(C9=$AB$86,"O",IF(C9=$AC$86,"O",IF(C9=$AD$86,"O",IF(C9=$AE$86,"O",IF(C9=$AF$86,"O",IF(C9=$AG$86,"O",IF(C9=$AH$86,"O",IF(C9=$AI$86,"O",IF(C9=$AJ$86,"O",IF(C9=$AK$86,"O",IF(C9=$AL$86,"O",IF(C9=$AM$86,"O",IF(C9=$AN$86,"O",IF(C9=$AO$86,"O",IF(C9=$AP$86,"O",IF(C9=$AQ$86,"O",IF(C9=$AR$86,"O",IF(C9=$AS$86,"O",IF(C9=$AT$86,"O",IF(C9=$AU$86,"O",IF(C9=$AV$86,"O",IF(C9=$AW$86,"O",IF(C9=$AX$86,"O",IF(C9=$AY$86,"O",IF(C9=$AZ$86,"O",IF(C9=$BA$86,"O",IF(C9=$BB$86,"O",IF(C9=$BC$86,"O",IF(C9=$BD$86,"O",IF(C9=$BE$86,"O",IF(C9=$BF$86,"O",IF(C9=$BG$86,"O",IF(C9=$BH$86,"O","X"))))))))))))))))))))))))))))))))))))))</f>
        <v>X</v>
      </c>
      <c r="D611" s="58" t="str">
        <f t="shared" si="594"/>
        <v>X</v>
      </c>
      <c r="E611" s="58" t="str">
        <f t="shared" si="594"/>
        <v>X</v>
      </c>
      <c r="F611" s="58" t="str">
        <f t="shared" si="594"/>
        <v>X</v>
      </c>
      <c r="G611" s="58" t="str">
        <f t="shared" si="594"/>
        <v>X</v>
      </c>
      <c r="H611" s="58" t="str">
        <f t="shared" si="594"/>
        <v>X</v>
      </c>
      <c r="I611" s="58" t="str">
        <f t="shared" si="594"/>
        <v>X</v>
      </c>
      <c r="J611" s="58" t="str">
        <f t="shared" si="594"/>
        <v>X</v>
      </c>
      <c r="K611" s="58" t="str">
        <f t="shared" si="594"/>
        <v>X</v>
      </c>
      <c r="L611" s="58" t="str">
        <f t="shared" si="594"/>
        <v>X</v>
      </c>
      <c r="M611" s="58" t="str">
        <f t="shared" si="594"/>
        <v>X</v>
      </c>
      <c r="N611" s="58" t="str">
        <f t="shared" si="594"/>
        <v>X</v>
      </c>
      <c r="O611" s="58" t="str">
        <f t="shared" si="594"/>
        <v>X</v>
      </c>
      <c r="P611" s="58" t="str">
        <f t="shared" si="594"/>
        <v>X</v>
      </c>
      <c r="Q611" s="58" t="str">
        <f t="shared" si="594"/>
        <v>X</v>
      </c>
    </row>
    <row r="612" spans="1:17">
      <c r="A612" s="606"/>
      <c r="B612" s="58" t="s">
        <v>35</v>
      </c>
      <c r="C612" s="58" t="str">
        <f t="shared" ref="C612:Q612" si="595">IF(C10=$W$86,"O",IF(C10=$X$86,"O",IF(C10=$Y$86,"O",IF(C10=$Z$86,"O",IF(C10=$AA$86,"O",IF(C10=$AB$86,"O",IF(C10=$AC$86,"O",IF(C10=$AD$86,"O",IF(C10=$AE$86,"O",IF(C10=$AF$86,"O",IF(C10=$AG$86,"O",IF(C10=$AH$86,"O",IF(C10=$AI$86,"O",IF(C10=$AJ$86,"O",IF(C10=$AK$86,"O",IF(C10=$AL$86,"O",IF(C10=$AM$86,"O",IF(C10=$AN$86,"O",IF(C10=$AO$86,"O",IF(C10=$AP$86,"O",IF(C10=$AQ$86,"O",IF(C10=$AR$86,"O",IF(C10=$AS$86,"O",IF(C10=$AT$86,"O",IF(C10=$AU$86,"O",IF(C10=$AV$86,"O",IF(C10=$AW$86,"O",IF(C10=$AX$86,"O",IF(C10=$AY$86,"O",IF(C10=$AZ$86,"O",IF(C10=$BA$86,"O",IF(C10=$BB$86,"O",IF(C10=$BC$86,"O",IF(C10=$BD$86,"O",IF(C10=$BE$86,"O",IF(C10=$BF$86,"O",IF(C10=$BG$86,"O",IF(C10=$BH$86,"O","X"))))))))))))))))))))))))))))))))))))))</f>
        <v>X</v>
      </c>
      <c r="D612" s="58" t="str">
        <f t="shared" si="595"/>
        <v>X</v>
      </c>
      <c r="E612" s="58" t="str">
        <f t="shared" si="595"/>
        <v>X</v>
      </c>
      <c r="F612" s="58" t="str">
        <f t="shared" si="595"/>
        <v>X</v>
      </c>
      <c r="G612" s="58" t="str">
        <f t="shared" si="595"/>
        <v>X</v>
      </c>
      <c r="H612" s="58" t="str">
        <f t="shared" si="595"/>
        <v>X</v>
      </c>
      <c r="I612" s="58" t="str">
        <f t="shared" si="595"/>
        <v>X</v>
      </c>
      <c r="J612" s="58" t="str">
        <f t="shared" si="595"/>
        <v>X</v>
      </c>
      <c r="K612" s="58" t="str">
        <f t="shared" si="595"/>
        <v>X</v>
      </c>
      <c r="L612" s="58" t="str">
        <f t="shared" si="595"/>
        <v>X</v>
      </c>
      <c r="M612" s="58" t="str">
        <f t="shared" si="595"/>
        <v>X</v>
      </c>
      <c r="N612" s="58" t="str">
        <f t="shared" si="595"/>
        <v>X</v>
      </c>
      <c r="O612" s="58" t="str">
        <f t="shared" si="595"/>
        <v>X</v>
      </c>
      <c r="P612" s="58" t="str">
        <f t="shared" si="595"/>
        <v>X</v>
      </c>
      <c r="Q612" s="58" t="str">
        <f t="shared" si="595"/>
        <v>X</v>
      </c>
    </row>
    <row r="613" spans="1:17">
      <c r="A613" s="606"/>
      <c r="B613" s="58" t="s">
        <v>36</v>
      </c>
      <c r="C613" s="58" t="str">
        <f t="shared" ref="C613:Q613" si="596">IF(C11=$W$86,"O",IF(C11=$X$86,"O",IF(C11=$Y$86,"O",IF(C11=$Z$86,"O",IF(C11=$AA$86,"O",IF(C11=$AB$86,"O",IF(C11=$AC$86,"O",IF(C11=$AD$86,"O",IF(C11=$AE$86,"O",IF(C11=$AF$86,"O",IF(C11=$AG$86,"O",IF(C11=$AH$86,"O",IF(C11=$AI$86,"O",IF(C11=$AJ$86,"O",IF(C11=$AK$86,"O",IF(C11=$AL$86,"O",IF(C11=$AM$86,"O",IF(C11=$AN$86,"O",IF(C11=$AO$86,"O",IF(C11=$AP$86,"O",IF(C11=$AQ$86,"O",IF(C11=$AR$86,"O",IF(C11=$AS$86,"O",IF(C11=$AT$86,"O",IF(C11=$AU$86,"O",IF(C11=$AV$86,"O",IF(C11=$AW$86,"O",IF(C11=$AX$86,"O",IF(C11=$AY$86,"O",IF(C11=$AZ$86,"O",IF(C11=$BA$86,"O",IF(C11=$BB$86,"O",IF(C11=$BC$86,"O",IF(C11=$BD$86,"O",IF(C11=$BE$86,"O",IF(C11=$BF$86,"O",IF(C11=$BG$86,"O",IF(C11=$BH$86,"O","X"))))))))))))))))))))))))))))))))))))))</f>
        <v>O</v>
      </c>
      <c r="D613" s="58" t="str">
        <f t="shared" si="596"/>
        <v>O</v>
      </c>
      <c r="E613" s="58" t="str">
        <f t="shared" si="596"/>
        <v>O</v>
      </c>
      <c r="F613" s="58" t="str">
        <f t="shared" si="596"/>
        <v>O</v>
      </c>
      <c r="G613" s="58" t="str">
        <f t="shared" si="596"/>
        <v>O</v>
      </c>
      <c r="H613" s="58" t="str">
        <f t="shared" si="596"/>
        <v>O</v>
      </c>
      <c r="I613" s="58" t="str">
        <f t="shared" si="596"/>
        <v>O</v>
      </c>
      <c r="J613" s="58" t="str">
        <f t="shared" si="596"/>
        <v>O</v>
      </c>
      <c r="K613" s="58" t="str">
        <f t="shared" si="596"/>
        <v>O</v>
      </c>
      <c r="L613" s="58" t="str">
        <f t="shared" si="596"/>
        <v>O</v>
      </c>
      <c r="M613" s="58" t="str">
        <f t="shared" si="596"/>
        <v>O</v>
      </c>
      <c r="N613" s="58" t="str">
        <f t="shared" si="596"/>
        <v>O</v>
      </c>
      <c r="O613" s="58" t="str">
        <f t="shared" si="596"/>
        <v>O</v>
      </c>
      <c r="P613" s="58" t="str">
        <f t="shared" si="596"/>
        <v>O</v>
      </c>
      <c r="Q613" s="58" t="str">
        <f t="shared" si="596"/>
        <v>O</v>
      </c>
    </row>
    <row r="614" spans="1:17">
      <c r="A614" s="606"/>
      <c r="B614" s="58" t="s">
        <v>21</v>
      </c>
      <c r="C614" s="58" t="str">
        <f t="shared" ref="C614:Q614" si="597">IF(C12=$W$86,"O",IF(C12=$X$86,"O",IF(C12=$Y$86,"O",IF(C12=$Z$86,"O",IF(C12=$AA$86,"O",IF(C12=$AB$86,"O",IF(C12=$AC$86,"O",IF(C12=$AD$86,"O",IF(C12=$AE$86,"O",IF(C12=$AF$86,"O",IF(C12=$AG$86,"O",IF(C12=$AH$86,"O",IF(C12=$AI$86,"O",IF(C12=$AJ$86,"O",IF(C12=$AK$86,"O",IF(C12=$AL$86,"O",IF(C12=$AM$86,"O",IF(C12=$AN$86,"O",IF(C12=$AO$86,"O",IF(C12=$AP$86,"O",IF(C12=$AQ$86,"O",IF(C12=$AR$86,"O",IF(C12=$AS$86,"O",IF(C12=$AT$86,"O",IF(C12=$AU$86,"O",IF(C12=$AV$86,"O",IF(C12=$AW$86,"O",IF(C12=$AX$86,"O",IF(C12=$AY$86,"O",IF(C12=$AZ$86,"O",IF(C12=$BA$86,"O",IF(C12=$BB$86,"O",IF(C12=$BC$86,"O",IF(C12=$BD$86,"O",IF(C12=$BE$86,"O",IF(C12=$BF$86,"O",IF(C12=$BG$86,"O",IF(C12=$BH$86,"O","X"))))))))))))))))))))))))))))))))))))))</f>
        <v>O</v>
      </c>
      <c r="D614" s="58" t="str">
        <f t="shared" si="597"/>
        <v>O</v>
      </c>
      <c r="E614" s="58" t="str">
        <f t="shared" si="597"/>
        <v>O</v>
      </c>
      <c r="F614" s="58" t="str">
        <f t="shared" si="597"/>
        <v>O</v>
      </c>
      <c r="G614" s="58" t="str">
        <f t="shared" si="597"/>
        <v>O</v>
      </c>
      <c r="H614" s="58" t="str">
        <f t="shared" si="597"/>
        <v>O</v>
      </c>
      <c r="I614" s="58" t="str">
        <f t="shared" si="597"/>
        <v>O</v>
      </c>
      <c r="J614" s="58" t="str">
        <f t="shared" si="597"/>
        <v>O</v>
      </c>
      <c r="K614" s="58" t="str">
        <f t="shared" si="597"/>
        <v>O</v>
      </c>
      <c r="L614" s="58" t="str">
        <f t="shared" si="597"/>
        <v>O</v>
      </c>
      <c r="M614" s="58" t="str">
        <f t="shared" si="597"/>
        <v>O</v>
      </c>
      <c r="N614" s="58" t="str">
        <f t="shared" si="597"/>
        <v>O</v>
      </c>
      <c r="O614" s="58" t="str">
        <f t="shared" si="597"/>
        <v>O</v>
      </c>
      <c r="P614" s="58" t="str">
        <f t="shared" si="597"/>
        <v>O</v>
      </c>
      <c r="Q614" s="58" t="str">
        <f t="shared" si="597"/>
        <v>O</v>
      </c>
    </row>
    <row r="615" spans="1:17">
      <c r="A615" s="607"/>
      <c r="B615" s="30" t="s">
        <v>46</v>
      </c>
      <c r="C615" s="47">
        <f>COUNTIF(C609:C614,"O")</f>
        <v>2</v>
      </c>
      <c r="D615" s="47">
        <f t="shared" ref="D615:Q615" si="598">COUNTIF(D609:D614,"O")</f>
        <v>2</v>
      </c>
      <c r="E615" s="47">
        <f t="shared" si="598"/>
        <v>2</v>
      </c>
      <c r="F615" s="47">
        <f t="shared" si="598"/>
        <v>2</v>
      </c>
      <c r="G615" s="47">
        <f t="shared" si="598"/>
        <v>2</v>
      </c>
      <c r="H615" s="47">
        <f t="shared" si="598"/>
        <v>2</v>
      </c>
      <c r="I615" s="47">
        <f t="shared" si="598"/>
        <v>2</v>
      </c>
      <c r="J615" s="47">
        <f t="shared" si="598"/>
        <v>2</v>
      </c>
      <c r="K615" s="47">
        <f t="shared" si="598"/>
        <v>2</v>
      </c>
      <c r="L615" s="47">
        <f t="shared" si="598"/>
        <v>2</v>
      </c>
      <c r="M615" s="47">
        <f t="shared" si="598"/>
        <v>2</v>
      </c>
      <c r="N615" s="47">
        <f t="shared" si="598"/>
        <v>2</v>
      </c>
      <c r="O615" s="47">
        <f t="shared" si="598"/>
        <v>2</v>
      </c>
      <c r="P615" s="47">
        <f t="shared" si="598"/>
        <v>2</v>
      </c>
      <c r="Q615" s="47">
        <f t="shared" si="598"/>
        <v>2</v>
      </c>
    </row>
    <row r="616" spans="1:17">
      <c r="A616" s="605">
        <v>70</v>
      </c>
      <c r="B616" s="58" t="s">
        <v>32</v>
      </c>
      <c r="C616" s="58" t="str">
        <f t="shared" ref="C616:Q616" si="599">IF(C7=$W$87,"O",IF(C7=$X$87,"O",IF(C7=$Y$87,"O",IF(C7=$Z$87,"O",IF(C7=$AA$87,"O",IF(C7=$AB$87,"O",IF(C7=$AC$87,"O",IF(C7=$AD$87,"O",IF(C7=$AE$87,"O",IF(C7=$AF$87,"O",IF(C7=$AG$87,"O",IF(C7=$AH$87,"O",IF(C7=$AI$87,"O",IF(C7=$AJ$87,"O",IF(C7=$AK$87,"O",IF(C7=$AL$87,"O",IF(C7=$AM$87,"O",IF(C7=$AN$87,"O",IF(C7=$AO$87,"O",IF(C7=$AP$87,"O",IF(C7=$AQ$87,"O",IF(C7=$AR$87,"O",IF(C7=$AS$87,"O",IF(C7=$AT$87,"O",IF(C7=$AU$87,"O",IF(C7=$AV$87,"O",IF(C7=$AW$87,"O",IF(C7=$AX$87,"O",IF(C7=$AY$87,"O",IF(C7=$AZ$87,"O",IF(C7=$BA$87,"O",IF(C7=$BB$87,"O",IF(C7=$BC$87,"O",IF(C7=$BD$87,"O",IF(C7=$BE$87,"O",IF(C7=$BF$87,"O",IF(C7=$BG$87,"O",IF(C7=$BH$87,"O","X"))))))))))))))))))))))))))))))))))))))</f>
        <v>O</v>
      </c>
      <c r="D616" s="58" t="str">
        <f t="shared" si="599"/>
        <v>O</v>
      </c>
      <c r="E616" s="58" t="str">
        <f t="shared" si="599"/>
        <v>O</v>
      </c>
      <c r="F616" s="58" t="str">
        <f t="shared" si="599"/>
        <v>O</v>
      </c>
      <c r="G616" s="58" t="str">
        <f t="shared" si="599"/>
        <v>O</v>
      </c>
      <c r="H616" s="58" t="str">
        <f t="shared" si="599"/>
        <v>O</v>
      </c>
      <c r="I616" s="58" t="str">
        <f t="shared" si="599"/>
        <v>O</v>
      </c>
      <c r="J616" s="58" t="str">
        <f t="shared" si="599"/>
        <v>O</v>
      </c>
      <c r="K616" s="58" t="str">
        <f t="shared" si="599"/>
        <v>O</v>
      </c>
      <c r="L616" s="58" t="str">
        <f t="shared" si="599"/>
        <v>O</v>
      </c>
      <c r="M616" s="58" t="str">
        <f t="shared" si="599"/>
        <v>O</v>
      </c>
      <c r="N616" s="58" t="str">
        <f t="shared" si="599"/>
        <v>O</v>
      </c>
      <c r="O616" s="58" t="str">
        <f t="shared" si="599"/>
        <v>O</v>
      </c>
      <c r="P616" s="58" t="str">
        <f t="shared" si="599"/>
        <v>O</v>
      </c>
      <c r="Q616" s="58" t="str">
        <f t="shared" si="599"/>
        <v>O</v>
      </c>
    </row>
    <row r="617" spans="1:17">
      <c r="A617" s="606"/>
      <c r="B617" s="58" t="s">
        <v>33</v>
      </c>
      <c r="C617" s="58" t="str">
        <f t="shared" ref="C617:Q617" si="600">IF(C8=$W$87,"O",IF(C8=$X$87,"O",IF(C8=$Y$87,"O",IF(C8=$Z$87,"O",IF(C8=$AA$87,"O",IF(C8=$AB$87,"O",IF(C8=$AC$87,"O",IF(C8=$AD$87,"O",IF(C8=$AE$87,"O",IF(C8=$AF$87,"O",IF(C8=$AG$87,"O",IF(C8=$AH$87,"O",IF(C8=$AI$87,"O",IF(C8=$AJ$87,"O",IF(C8=$AK$87,"O",IF(C8=$AL$87,"O",IF(C8=$AM$87,"O",IF(C8=$AN$87,"O",IF(C8=$AO$87,"O",IF(C8=$AP$87,"O",IF(C8=$AQ$87,"O",IF(C8=$AR$87,"O",IF(C8=$AS$87,"O",IF(C8=$AT$87,"O",IF(C8=$AU$87,"O",IF(C8=$AV$87,"O",IF(C8=$AW$87,"O",IF(C8=$AX$87,"O",IF(C8=$AY$87,"O",IF(C8=$AZ$87,"O",IF(C8=$BA$87,"O",IF(C8=$BB$87,"O",IF(C8=$BC$87,"O",IF(C8=$BD$87,"O",IF(C8=$BE$87,"O",IF(C8=$BF$87,"O",IF(C8=$BG$87,"O",IF(C8=$BH$87,"O","X"))))))))))))))))))))))))))))))))))))))</f>
        <v>O</v>
      </c>
      <c r="D617" s="58" t="str">
        <f t="shared" si="600"/>
        <v>O</v>
      </c>
      <c r="E617" s="58" t="str">
        <f t="shared" si="600"/>
        <v>O</v>
      </c>
      <c r="F617" s="58" t="str">
        <f t="shared" si="600"/>
        <v>O</v>
      </c>
      <c r="G617" s="58" t="str">
        <f t="shared" si="600"/>
        <v>O</v>
      </c>
      <c r="H617" s="58" t="str">
        <f t="shared" si="600"/>
        <v>O</v>
      </c>
      <c r="I617" s="58" t="str">
        <f t="shared" si="600"/>
        <v>O</v>
      </c>
      <c r="J617" s="58" t="str">
        <f t="shared" si="600"/>
        <v>O</v>
      </c>
      <c r="K617" s="58" t="str">
        <f t="shared" si="600"/>
        <v>O</v>
      </c>
      <c r="L617" s="58" t="str">
        <f t="shared" si="600"/>
        <v>O</v>
      </c>
      <c r="M617" s="58" t="str">
        <f t="shared" si="600"/>
        <v>O</v>
      </c>
      <c r="N617" s="58" t="str">
        <f t="shared" si="600"/>
        <v>O</v>
      </c>
      <c r="O617" s="58" t="str">
        <f t="shared" si="600"/>
        <v>O</v>
      </c>
      <c r="P617" s="58" t="str">
        <f t="shared" si="600"/>
        <v>O</v>
      </c>
      <c r="Q617" s="58" t="str">
        <f t="shared" si="600"/>
        <v>O</v>
      </c>
    </row>
    <row r="618" spans="1:17">
      <c r="A618" s="606"/>
      <c r="B618" s="58" t="s">
        <v>34</v>
      </c>
      <c r="C618" s="58" t="str">
        <f t="shared" ref="C618:Q618" si="601">IF(C9=$W$87,"O",IF(C9=$X$87,"O",IF(C9=$Y$87,"O",IF(C9=$Z$87,"O",IF(C9=$AA$87,"O",IF(C9=$AB$87,"O",IF(C9=$AC$87,"O",IF(C9=$AD$87,"O",IF(C9=$AE$87,"O",IF(C9=$AF$87,"O",IF(C9=$AG$87,"O",IF(C9=$AH$87,"O",IF(C9=$AI$87,"O",IF(C9=$AJ$87,"O",IF(C9=$AK$87,"O",IF(C9=$AL$87,"O",IF(C9=$AM$87,"O",IF(C9=$AN$87,"O",IF(C9=$AO$87,"O",IF(C9=$AP$87,"O",IF(C9=$AQ$87,"O",IF(C9=$AR$87,"O",IF(C9=$AS$87,"O",IF(C9=$AT$87,"O",IF(C9=$AU$87,"O",IF(C9=$AV$87,"O",IF(C9=$AW$87,"O",IF(C9=$AX$87,"O",IF(C9=$AY$87,"O",IF(C9=$AZ$87,"O",IF(C9=$BA$87,"O",IF(C9=$BB$87,"O",IF(C9=$BC$87,"O",IF(C9=$BD$87,"O",IF(C9=$BE$87,"O",IF(C9=$BF$87,"O",IF(C9=$BG$87,"O",IF(C9=$BH$87,"O","X"))))))))))))))))))))))))))))))))))))))</f>
        <v>X</v>
      </c>
      <c r="D618" s="58" t="str">
        <f t="shared" si="601"/>
        <v>X</v>
      </c>
      <c r="E618" s="58" t="str">
        <f t="shared" si="601"/>
        <v>X</v>
      </c>
      <c r="F618" s="58" t="str">
        <f t="shared" si="601"/>
        <v>X</v>
      </c>
      <c r="G618" s="58" t="str">
        <f t="shared" si="601"/>
        <v>X</v>
      </c>
      <c r="H618" s="58" t="str">
        <f t="shared" si="601"/>
        <v>X</v>
      </c>
      <c r="I618" s="58" t="str">
        <f t="shared" si="601"/>
        <v>X</v>
      </c>
      <c r="J618" s="58" t="str">
        <f t="shared" si="601"/>
        <v>X</v>
      </c>
      <c r="K618" s="58" t="str">
        <f t="shared" si="601"/>
        <v>X</v>
      </c>
      <c r="L618" s="58" t="str">
        <f t="shared" si="601"/>
        <v>X</v>
      </c>
      <c r="M618" s="58" t="str">
        <f t="shared" si="601"/>
        <v>X</v>
      </c>
      <c r="N618" s="58" t="str">
        <f t="shared" si="601"/>
        <v>X</v>
      </c>
      <c r="O618" s="58" t="str">
        <f t="shared" si="601"/>
        <v>X</v>
      </c>
      <c r="P618" s="58" t="str">
        <f t="shared" si="601"/>
        <v>X</v>
      </c>
      <c r="Q618" s="58" t="str">
        <f t="shared" si="601"/>
        <v>X</v>
      </c>
    </row>
    <row r="619" spans="1:17">
      <c r="A619" s="606"/>
      <c r="B619" s="58" t="s">
        <v>35</v>
      </c>
      <c r="C619" s="58" t="str">
        <f t="shared" ref="C619:Q619" si="602">IF(C10=$W$87,"O",IF(C10=$X$87,"O",IF(C10=$Y$87,"O",IF(C10=$Z$87,"O",IF(C10=$AA$87,"O",IF(C10=$AB$87,"O",IF(C10=$AC$87,"O",IF(C10=$AD$87,"O",IF(C10=$AE$87,"O",IF(C10=$AF$87,"O",IF(C10=$AG$87,"O",IF(C10=$AH$87,"O",IF(C10=$AI$87,"O",IF(C10=$AJ$87,"O",IF(C10=$AK$87,"O",IF(C10=$AL$87,"O",IF(C10=$AM$87,"O",IF(C10=$AN$87,"O",IF(C10=$AO$87,"O",IF(C10=$AP$87,"O",IF(C10=$AQ$87,"O",IF(C10=$AR$87,"O",IF(C10=$AS$87,"O",IF(C10=$AT$87,"O",IF(C10=$AU$87,"O",IF(C10=$AV$87,"O",IF(C10=$AW$87,"O",IF(C10=$AX$87,"O",IF(C10=$AY$87,"O",IF(C10=$AZ$87,"O",IF(C10=$BA$87,"O",IF(C10=$BB$87,"O",IF(C10=$BC$87,"O",IF(C10=$BD$87,"O",IF(C10=$BE$87,"O",IF(C10=$BF$87,"O",IF(C10=$BG$87,"O",IF(C10=$BH$87,"O","X"))))))))))))))))))))))))))))))))))))))</f>
        <v>X</v>
      </c>
      <c r="D619" s="58" t="str">
        <f t="shared" si="602"/>
        <v>X</v>
      </c>
      <c r="E619" s="58" t="str">
        <f t="shared" si="602"/>
        <v>X</v>
      </c>
      <c r="F619" s="58" t="str">
        <f t="shared" si="602"/>
        <v>X</v>
      </c>
      <c r="G619" s="58" t="str">
        <f t="shared" si="602"/>
        <v>X</v>
      </c>
      <c r="H619" s="58" t="str">
        <f t="shared" si="602"/>
        <v>X</v>
      </c>
      <c r="I619" s="58" t="str">
        <f t="shared" si="602"/>
        <v>X</v>
      </c>
      <c r="J619" s="58" t="str">
        <f t="shared" si="602"/>
        <v>X</v>
      </c>
      <c r="K619" s="58" t="str">
        <f t="shared" si="602"/>
        <v>X</v>
      </c>
      <c r="L619" s="58" t="str">
        <f t="shared" si="602"/>
        <v>X</v>
      </c>
      <c r="M619" s="58" t="str">
        <f t="shared" si="602"/>
        <v>X</v>
      </c>
      <c r="N619" s="58" t="str">
        <f t="shared" si="602"/>
        <v>X</v>
      </c>
      <c r="O619" s="58" t="str">
        <f t="shared" si="602"/>
        <v>X</v>
      </c>
      <c r="P619" s="58" t="str">
        <f t="shared" si="602"/>
        <v>X</v>
      </c>
      <c r="Q619" s="58" t="str">
        <f t="shared" si="602"/>
        <v>X</v>
      </c>
    </row>
    <row r="620" spans="1:17">
      <c r="A620" s="606"/>
      <c r="B620" s="58" t="s">
        <v>36</v>
      </c>
      <c r="C620" s="58" t="str">
        <f t="shared" ref="C620:Q620" si="603">IF(C11=$W$87,"O",IF(C11=$X$87,"O",IF(C11=$Y$87,"O",IF(C11=$Z$87,"O",IF(C11=$AA$87,"O",IF(C11=$AB$87,"O",IF(C11=$AC$87,"O",IF(C11=$AD$87,"O",IF(C11=$AE$87,"O",IF(C11=$AF$87,"O",IF(C11=$AG$87,"O",IF(C11=$AH$87,"O",IF(C11=$AI$87,"O",IF(C11=$AJ$87,"O",IF(C11=$AK$87,"O",IF(C11=$AL$87,"O",IF(C11=$AM$87,"O",IF(C11=$AN$87,"O",IF(C11=$AO$87,"O",IF(C11=$AP$87,"O",IF(C11=$AQ$87,"O",IF(C11=$AR$87,"O",IF(C11=$AS$87,"O",IF(C11=$AT$87,"O",IF(C11=$AU$87,"O",IF(C11=$AV$87,"O",IF(C11=$AW$87,"O",IF(C11=$AX$87,"O",IF(C11=$AY$87,"O",IF(C11=$AZ$87,"O",IF(C11=$BA$87,"O",IF(C11=$BB$87,"O",IF(C11=$BC$87,"O",IF(C11=$BD$87,"O",IF(C11=$BE$87,"O",IF(C11=$BF$87,"O",IF(C11=$BG$87,"O",IF(C11=$BH$87,"O","X"))))))))))))))))))))))))))))))))))))))</f>
        <v>X</v>
      </c>
      <c r="D620" s="58" t="str">
        <f t="shared" si="603"/>
        <v>X</v>
      </c>
      <c r="E620" s="58" t="str">
        <f t="shared" si="603"/>
        <v>X</v>
      </c>
      <c r="F620" s="58" t="str">
        <f t="shared" si="603"/>
        <v>X</v>
      </c>
      <c r="G620" s="58" t="str">
        <f t="shared" si="603"/>
        <v>X</v>
      </c>
      <c r="H620" s="58" t="str">
        <f t="shared" si="603"/>
        <v>X</v>
      </c>
      <c r="I620" s="58" t="str">
        <f t="shared" si="603"/>
        <v>X</v>
      </c>
      <c r="J620" s="58" t="str">
        <f t="shared" si="603"/>
        <v>X</v>
      </c>
      <c r="K620" s="58" t="str">
        <f t="shared" si="603"/>
        <v>X</v>
      </c>
      <c r="L620" s="58" t="str">
        <f t="shared" si="603"/>
        <v>X</v>
      </c>
      <c r="M620" s="58" t="str">
        <f t="shared" si="603"/>
        <v>X</v>
      </c>
      <c r="N620" s="58" t="str">
        <f t="shared" si="603"/>
        <v>X</v>
      </c>
      <c r="O620" s="58" t="str">
        <f t="shared" si="603"/>
        <v>X</v>
      </c>
      <c r="P620" s="58" t="str">
        <f t="shared" si="603"/>
        <v>X</v>
      </c>
      <c r="Q620" s="58" t="str">
        <f t="shared" si="603"/>
        <v>X</v>
      </c>
    </row>
    <row r="621" spans="1:17">
      <c r="A621" s="606"/>
      <c r="B621" s="58" t="s">
        <v>21</v>
      </c>
      <c r="C621" s="58" t="str">
        <f t="shared" ref="C621:Q621" si="604">IF(C12=$W$87,"O",IF(C12=$X$87,"O",IF(C12=$Y$87,"O",IF(C12=$Z$87,"O",IF(C12=$AA$87,"O",IF(C12=$AB$87,"O",IF(C12=$AC$87,"O",IF(C12=$AD$87,"O",IF(C12=$AE$87,"O",IF(C12=$AF$87,"O",IF(C12=$AG$87,"O",IF(C12=$AH$87,"O",IF(C12=$AI$87,"O",IF(C12=$AJ$87,"O",IF(C12=$AK$87,"O",IF(C12=$AL$87,"O",IF(C12=$AM$87,"O",IF(C12=$AN$87,"O",IF(C12=$AO$87,"O",IF(C12=$AP$87,"O",IF(C12=$AQ$87,"O",IF(C12=$AR$87,"O",IF(C12=$AS$87,"O",IF(C12=$AT$87,"O",IF(C12=$AU$87,"O",IF(C12=$AV$87,"O",IF(C12=$AW$87,"O",IF(C12=$AX$87,"O",IF(C12=$AY$87,"O",IF(C12=$AZ$87,"O",IF(C12=$BA$87,"O",IF(C12=$BB$87,"O",IF(C12=$BC$87,"O",IF(C12=$BD$87,"O",IF(C12=$BE$87,"O",IF(C12=$BF$87,"O",IF(C12=$BG$87,"O",IF(C12=$BH$87,"O","X"))))))))))))))))))))))))))))))))))))))</f>
        <v>O</v>
      </c>
      <c r="D621" s="58" t="str">
        <f t="shared" si="604"/>
        <v>O</v>
      </c>
      <c r="E621" s="58" t="str">
        <f t="shared" si="604"/>
        <v>O</v>
      </c>
      <c r="F621" s="58" t="str">
        <f t="shared" si="604"/>
        <v>O</v>
      </c>
      <c r="G621" s="58" t="str">
        <f t="shared" si="604"/>
        <v>O</v>
      </c>
      <c r="H621" s="58" t="str">
        <f t="shared" si="604"/>
        <v>O</v>
      </c>
      <c r="I621" s="58" t="str">
        <f t="shared" si="604"/>
        <v>O</v>
      </c>
      <c r="J621" s="58" t="str">
        <f t="shared" si="604"/>
        <v>O</v>
      </c>
      <c r="K621" s="58" t="str">
        <f t="shared" si="604"/>
        <v>O</v>
      </c>
      <c r="L621" s="58" t="str">
        <f t="shared" si="604"/>
        <v>O</v>
      </c>
      <c r="M621" s="58" t="str">
        <f t="shared" si="604"/>
        <v>O</v>
      </c>
      <c r="N621" s="58" t="str">
        <f t="shared" si="604"/>
        <v>O</v>
      </c>
      <c r="O621" s="58" t="str">
        <f t="shared" si="604"/>
        <v>O</v>
      </c>
      <c r="P621" s="58" t="str">
        <f t="shared" si="604"/>
        <v>O</v>
      </c>
      <c r="Q621" s="58" t="str">
        <f t="shared" si="604"/>
        <v>O</v>
      </c>
    </row>
    <row r="622" spans="1:17">
      <c r="A622" s="607"/>
      <c r="B622" s="30" t="s">
        <v>46</v>
      </c>
      <c r="C622" s="47">
        <f>COUNTIF(C616:C621,"O")</f>
        <v>3</v>
      </c>
      <c r="D622" s="47">
        <f t="shared" ref="D622:Q622" si="605">COUNTIF(D616:D621,"O")</f>
        <v>3</v>
      </c>
      <c r="E622" s="47">
        <f t="shared" si="605"/>
        <v>3</v>
      </c>
      <c r="F622" s="47">
        <f t="shared" si="605"/>
        <v>3</v>
      </c>
      <c r="G622" s="47">
        <f t="shared" si="605"/>
        <v>3</v>
      </c>
      <c r="H622" s="47">
        <f t="shared" si="605"/>
        <v>3</v>
      </c>
      <c r="I622" s="47">
        <f t="shared" si="605"/>
        <v>3</v>
      </c>
      <c r="J622" s="47">
        <f t="shared" si="605"/>
        <v>3</v>
      </c>
      <c r="K622" s="47">
        <f t="shared" si="605"/>
        <v>3</v>
      </c>
      <c r="L622" s="47">
        <f t="shared" si="605"/>
        <v>3</v>
      </c>
      <c r="M622" s="47">
        <f t="shared" si="605"/>
        <v>3</v>
      </c>
      <c r="N622" s="47">
        <f t="shared" si="605"/>
        <v>3</v>
      </c>
      <c r="O622" s="47">
        <f t="shared" si="605"/>
        <v>3</v>
      </c>
      <c r="P622" s="47">
        <f t="shared" si="605"/>
        <v>3</v>
      </c>
      <c r="Q622" s="47">
        <f t="shared" si="605"/>
        <v>3</v>
      </c>
    </row>
    <row r="623" spans="1:17">
      <c r="A623" s="605">
        <v>71</v>
      </c>
      <c r="B623" s="58" t="s">
        <v>32</v>
      </c>
      <c r="C623" s="58" t="str">
        <f t="shared" ref="C623:Q623" si="606">IF(C7=$W$88,"O",IF(C7=$X$88,"O",IF(C7=$Y$88,"O",IF(C7=$Z$88,"O",IF(C7=$AA$88,"O",IF(C7=$AB$88,"O",IF(C7=$AC$88,"O",IF(C7=$AD$88,"O",IF(C7=$AE$88,"O",IF(C7=$AF$88,"O",IF(C7=$AG$88,"O",IF(C7=$AH$88,"O",IF(C7=$AI$88,"O",IF(C7=$AJ$88,"O",IF(C7=$AK$88,"O",IF(C7=$AL$88,"O",IF(C7=$AM$88,"O",IF(C7=$AN$88,"O",IF(C7=$AO$88,"O",IF(C7=$AP$88,"O",IF(C7=$AQ$88,"O",IF(C7=$AR$88,"O",IF(C7=$AS$88,"O",IF(C7=$AT$88,"O",IF(C7=$AU$88,"O",IF(C7=$AV$88,"O",IF(C7=$AW$88,"O",IF(C7=$AX$88,"O",IF(C7=$AY$88,"O",IF(C7=$AZ$88,"O",IF(C7=$BA$88,"O",IF(C7=$BB$88,"O",IF(C7=$BC$88,"O",IF(C7=$BD$88,"O",IF(C7=$BE$88,"O",IF(C7=$BF$88,"O",IF(C7=$BG$88,"O",IF(C7=$BH$88,"O","X"))))))))))))))))))))))))))))))))))))))</f>
        <v>X</v>
      </c>
      <c r="D623" s="58" t="str">
        <f t="shared" si="606"/>
        <v>X</v>
      </c>
      <c r="E623" s="58" t="str">
        <f t="shared" si="606"/>
        <v>X</v>
      </c>
      <c r="F623" s="58" t="str">
        <f t="shared" si="606"/>
        <v>X</v>
      </c>
      <c r="G623" s="58" t="str">
        <f t="shared" si="606"/>
        <v>X</v>
      </c>
      <c r="H623" s="58" t="str">
        <f t="shared" si="606"/>
        <v>X</v>
      </c>
      <c r="I623" s="58" t="str">
        <f t="shared" si="606"/>
        <v>X</v>
      </c>
      <c r="J623" s="58" t="str">
        <f t="shared" si="606"/>
        <v>X</v>
      </c>
      <c r="K623" s="58" t="str">
        <f t="shared" si="606"/>
        <v>X</v>
      </c>
      <c r="L623" s="58" t="str">
        <f t="shared" si="606"/>
        <v>X</v>
      </c>
      <c r="M623" s="58" t="str">
        <f t="shared" si="606"/>
        <v>X</v>
      </c>
      <c r="N623" s="58" t="str">
        <f t="shared" si="606"/>
        <v>X</v>
      </c>
      <c r="O623" s="58" t="str">
        <f t="shared" si="606"/>
        <v>X</v>
      </c>
      <c r="P623" s="58" t="str">
        <f t="shared" si="606"/>
        <v>X</v>
      </c>
      <c r="Q623" s="58" t="str">
        <f t="shared" si="606"/>
        <v>X</v>
      </c>
    </row>
    <row r="624" spans="1:17">
      <c r="A624" s="606"/>
      <c r="B624" s="58" t="s">
        <v>33</v>
      </c>
      <c r="C624" s="58" t="str">
        <f t="shared" ref="C624:Q624" si="607">IF(C8=$W$88,"O",IF(C8=$X$88,"O",IF(C8=$Y$88,"O",IF(C8=$Z$88,"O",IF(C8=$AA$88,"O",IF(C8=$AB$88,"O",IF(C8=$AC$88,"O",IF(C8=$AD$88,"O",IF(C8=$AE$88,"O",IF(C8=$AF$88,"O",IF(C8=$AG$88,"O",IF(C8=$AH$88,"O",IF(C8=$AI$88,"O",IF(C8=$AJ$88,"O",IF(C8=$AK$88,"O",IF(C8=$AL$88,"O",IF(C8=$AM$88,"O",IF(C8=$AN$88,"O",IF(C8=$AO$88,"O",IF(C8=$AP$88,"O",IF(C8=$AQ$88,"O",IF(C8=$AR$88,"O",IF(C8=$AS$88,"O",IF(C8=$AT$88,"O",IF(C8=$AU$88,"O",IF(C8=$AV$88,"O",IF(C8=$AW$88,"O",IF(C8=$AX$88,"O",IF(C8=$AY$88,"O",IF(C8=$AZ$88,"O",IF(C8=$BA$88,"O",IF(C8=$BB$88,"O",IF(C8=$BC$88,"O",IF(C8=$BD$88,"O",IF(C8=$BE$88,"O",IF(C8=$BF$88,"O",IF(C8=$BG$88,"O",IF(C8=$BH$88,"O","X"))))))))))))))))))))))))))))))))))))))</f>
        <v>X</v>
      </c>
      <c r="D624" s="58" t="str">
        <f t="shared" si="607"/>
        <v>X</v>
      </c>
      <c r="E624" s="58" t="str">
        <f t="shared" si="607"/>
        <v>X</v>
      </c>
      <c r="F624" s="58" t="str">
        <f t="shared" si="607"/>
        <v>X</v>
      </c>
      <c r="G624" s="58" t="str">
        <f t="shared" si="607"/>
        <v>X</v>
      </c>
      <c r="H624" s="58" t="str">
        <f t="shared" si="607"/>
        <v>X</v>
      </c>
      <c r="I624" s="58" t="str">
        <f t="shared" si="607"/>
        <v>X</v>
      </c>
      <c r="J624" s="58" t="str">
        <f t="shared" si="607"/>
        <v>X</v>
      </c>
      <c r="K624" s="58" t="str">
        <f t="shared" si="607"/>
        <v>X</v>
      </c>
      <c r="L624" s="58" t="str">
        <f t="shared" si="607"/>
        <v>X</v>
      </c>
      <c r="M624" s="58" t="str">
        <f t="shared" si="607"/>
        <v>X</v>
      </c>
      <c r="N624" s="58" t="str">
        <f t="shared" si="607"/>
        <v>X</v>
      </c>
      <c r="O624" s="58" t="str">
        <f t="shared" si="607"/>
        <v>X</v>
      </c>
      <c r="P624" s="58" t="str">
        <f t="shared" si="607"/>
        <v>X</v>
      </c>
      <c r="Q624" s="58" t="str">
        <f t="shared" si="607"/>
        <v>X</v>
      </c>
    </row>
    <row r="625" spans="1:17">
      <c r="A625" s="606"/>
      <c r="B625" s="58" t="s">
        <v>34</v>
      </c>
      <c r="C625" s="58" t="str">
        <f t="shared" ref="C625:Q625" si="608">IF(C9=$W$88,"O",IF(C9=$X$88,"O",IF(C9=$Y$88,"O",IF(C9=$Z$88,"O",IF(C9=$AA$88,"O",IF(C9=$AB$88,"O",IF(C9=$AC$88,"O",IF(C9=$AD$88,"O",IF(C9=$AE$88,"O",IF(C9=$AF$88,"O",IF(C9=$AG$88,"O",IF(C9=$AH$88,"O",IF(C9=$AI$88,"O",IF(C9=$AJ$88,"O",IF(C9=$AK$88,"O",IF(C9=$AL$88,"O",IF(C9=$AM$88,"O",IF(C9=$AN$88,"O",IF(C9=$AO$88,"O",IF(C9=$AP$88,"O",IF(C9=$AQ$88,"O",IF(C9=$AR$88,"O",IF(C9=$AS$88,"O",IF(C9=$AT$88,"O",IF(C9=$AU$88,"O",IF(C9=$AV$88,"O",IF(C9=$AW$88,"O",IF(C9=$AX$88,"O",IF(C9=$AY$88,"O",IF(C9=$AZ$88,"O",IF(C9=$BA$88,"O",IF(C9=$BB$88,"O",IF(C9=$BC$88,"O",IF(C9=$BD$88,"O",IF(C9=$BE$88,"O",IF(C9=$BF$88,"O",IF(C9=$BG$88,"O",IF(C9=$BH$88,"O","X"))))))))))))))))))))))))))))))))))))))</f>
        <v>X</v>
      </c>
      <c r="D625" s="58" t="str">
        <f t="shared" si="608"/>
        <v>X</v>
      </c>
      <c r="E625" s="58" t="str">
        <f t="shared" si="608"/>
        <v>X</v>
      </c>
      <c r="F625" s="58" t="str">
        <f t="shared" si="608"/>
        <v>X</v>
      </c>
      <c r="G625" s="58" t="str">
        <f t="shared" si="608"/>
        <v>X</v>
      </c>
      <c r="H625" s="58" t="str">
        <f t="shared" si="608"/>
        <v>X</v>
      </c>
      <c r="I625" s="58" t="str">
        <f t="shared" si="608"/>
        <v>X</v>
      </c>
      <c r="J625" s="58" t="str">
        <f t="shared" si="608"/>
        <v>X</v>
      </c>
      <c r="K625" s="58" t="str">
        <f t="shared" si="608"/>
        <v>X</v>
      </c>
      <c r="L625" s="58" t="str">
        <f t="shared" si="608"/>
        <v>X</v>
      </c>
      <c r="M625" s="58" t="str">
        <f t="shared" si="608"/>
        <v>X</v>
      </c>
      <c r="N625" s="58" t="str">
        <f t="shared" si="608"/>
        <v>X</v>
      </c>
      <c r="O625" s="58" t="str">
        <f t="shared" si="608"/>
        <v>X</v>
      </c>
      <c r="P625" s="58" t="str">
        <f t="shared" si="608"/>
        <v>X</v>
      </c>
      <c r="Q625" s="58" t="str">
        <f t="shared" si="608"/>
        <v>X</v>
      </c>
    </row>
    <row r="626" spans="1:17">
      <c r="A626" s="606"/>
      <c r="B626" s="58" t="s">
        <v>35</v>
      </c>
      <c r="C626" s="58" t="str">
        <f t="shared" ref="C626:Q626" si="609">IF(C10=$W$88,"O",IF(C10=$X$88,"O",IF(C10=$Y$88,"O",IF(C10=$Z$88,"O",IF(C10=$AA$88,"O",IF(C10=$AB$88,"O",IF(C10=$AC$88,"O",IF(C10=$AD$88,"O",IF(C10=$AE$88,"O",IF(C10=$AF$88,"O",IF(C10=$AG$88,"O",IF(C10=$AH$88,"O",IF(C10=$AI$88,"O",IF(C10=$AJ$88,"O",IF(C10=$AK$88,"O",IF(C10=$AL$88,"O",IF(C10=$AM$88,"O",IF(C10=$AN$88,"O",IF(C10=$AO$88,"O",IF(C10=$AP$88,"O",IF(C10=$AQ$88,"O",IF(C10=$AR$88,"O",IF(C10=$AS$88,"O",IF(C10=$AT$88,"O",IF(C10=$AU$88,"O",IF(C10=$AV$88,"O",IF(C10=$AW$88,"O",IF(C10=$AX$88,"O",IF(C10=$AY$88,"O",IF(C10=$AZ$88,"O",IF(C10=$BA$88,"O",IF(C10=$BB$88,"O",IF(C10=$BC$88,"O",IF(C10=$BD$88,"O",IF(C10=$BE$88,"O",IF(C10=$BF$88,"O",IF(C10=$BG$88,"O",IF(C10=$BH$88,"O","X"))))))))))))))))))))))))))))))))))))))</f>
        <v>X</v>
      </c>
      <c r="D626" s="58" t="str">
        <f t="shared" si="609"/>
        <v>X</v>
      </c>
      <c r="E626" s="58" t="str">
        <f t="shared" si="609"/>
        <v>X</v>
      </c>
      <c r="F626" s="58" t="str">
        <f t="shared" si="609"/>
        <v>X</v>
      </c>
      <c r="G626" s="58" t="str">
        <f t="shared" si="609"/>
        <v>X</v>
      </c>
      <c r="H626" s="58" t="str">
        <f t="shared" si="609"/>
        <v>X</v>
      </c>
      <c r="I626" s="58" t="str">
        <f t="shared" si="609"/>
        <v>X</v>
      </c>
      <c r="J626" s="58" t="str">
        <f t="shared" si="609"/>
        <v>X</v>
      </c>
      <c r="K626" s="58" t="str">
        <f t="shared" si="609"/>
        <v>X</v>
      </c>
      <c r="L626" s="58" t="str">
        <f t="shared" si="609"/>
        <v>X</v>
      </c>
      <c r="M626" s="58" t="str">
        <f t="shared" si="609"/>
        <v>X</v>
      </c>
      <c r="N626" s="58" t="str">
        <f t="shared" si="609"/>
        <v>X</v>
      </c>
      <c r="O626" s="58" t="str">
        <f t="shared" si="609"/>
        <v>X</v>
      </c>
      <c r="P626" s="58" t="str">
        <f t="shared" si="609"/>
        <v>X</v>
      </c>
      <c r="Q626" s="58" t="str">
        <f t="shared" si="609"/>
        <v>X</v>
      </c>
    </row>
    <row r="627" spans="1:17">
      <c r="A627" s="606"/>
      <c r="B627" s="58" t="s">
        <v>36</v>
      </c>
      <c r="C627" s="58" t="str">
        <f t="shared" ref="C627:Q627" si="610">IF(C11=$W$88,"O",IF(C11=$X$88,"O",IF(C11=$Y$88,"O",IF(C11=$Z$88,"O",IF(C11=$AA$88,"O",IF(C11=$AB$88,"O",IF(C11=$AC$88,"O",IF(C11=$AD$88,"O",IF(C11=$AE$88,"O",IF(C11=$AF$88,"O",IF(C11=$AG$88,"O",IF(C11=$AH$88,"O",IF(C11=$AI$88,"O",IF(C11=$AJ$88,"O",IF(C11=$AK$88,"O",IF(C11=$AL$88,"O",IF(C11=$AM$88,"O",IF(C11=$AN$88,"O",IF(C11=$AO$88,"O",IF(C11=$AP$88,"O",IF(C11=$AQ$88,"O",IF(C11=$AR$88,"O",IF(C11=$AS$88,"O",IF(C11=$AT$88,"O",IF(C11=$AU$88,"O",IF(C11=$AV$88,"O",IF(C11=$AW$88,"O",IF(C11=$AX$88,"O",IF(C11=$AY$88,"O",IF(C11=$AZ$88,"O",IF(C11=$BA$88,"O",IF(C11=$BB$88,"O",IF(C11=$BC$88,"O",IF(C11=$BD$88,"O",IF(C11=$BE$88,"O",IF(C11=$BF$88,"O",IF(C11=$BG$88,"O",IF(C11=$BH$88,"O","X"))))))))))))))))))))))))))))))))))))))</f>
        <v>X</v>
      </c>
      <c r="D627" s="58" t="str">
        <f t="shared" si="610"/>
        <v>X</v>
      </c>
      <c r="E627" s="58" t="str">
        <f t="shared" si="610"/>
        <v>X</v>
      </c>
      <c r="F627" s="58" t="str">
        <f t="shared" si="610"/>
        <v>X</v>
      </c>
      <c r="G627" s="58" t="str">
        <f t="shared" si="610"/>
        <v>X</v>
      </c>
      <c r="H627" s="58" t="str">
        <f t="shared" si="610"/>
        <v>X</v>
      </c>
      <c r="I627" s="58" t="str">
        <f t="shared" si="610"/>
        <v>X</v>
      </c>
      <c r="J627" s="58" t="str">
        <f t="shared" si="610"/>
        <v>X</v>
      </c>
      <c r="K627" s="58" t="str">
        <f t="shared" si="610"/>
        <v>X</v>
      </c>
      <c r="L627" s="58" t="str">
        <f t="shared" si="610"/>
        <v>X</v>
      </c>
      <c r="M627" s="58" t="str">
        <f t="shared" si="610"/>
        <v>X</v>
      </c>
      <c r="N627" s="58" t="str">
        <f t="shared" si="610"/>
        <v>X</v>
      </c>
      <c r="O627" s="58" t="str">
        <f t="shared" si="610"/>
        <v>X</v>
      </c>
      <c r="P627" s="58" t="str">
        <f t="shared" si="610"/>
        <v>X</v>
      </c>
      <c r="Q627" s="58" t="str">
        <f t="shared" si="610"/>
        <v>X</v>
      </c>
    </row>
    <row r="628" spans="1:17">
      <c r="A628" s="606"/>
      <c r="B628" s="58" t="s">
        <v>21</v>
      </c>
      <c r="C628" s="58" t="str">
        <f t="shared" ref="C628:Q628" si="611">IF(C12=$W$88,"O",IF(C12=$X$88,"O",IF(C12=$Y$88,"O",IF(C12=$Z$88,"O",IF(C12=$AA$88,"O",IF(C12=$AB$88,"O",IF(C12=$AC$88,"O",IF(C12=$AD$88,"O",IF(C12=$AE$88,"O",IF(C12=$AF$88,"O",IF(C12=$AG$88,"O",IF(C12=$AH$88,"O",IF(C12=$AI$88,"O",IF(C12=$AJ$88,"O",IF(C12=$AK$88,"O",IF(C12=$AL$88,"O",IF(C12=$AM$88,"O",IF(C12=$AN$88,"O",IF(C12=$AO$88,"O",IF(C12=$AP$88,"O",IF(C12=$AQ$88,"O",IF(C12=$AR$88,"O",IF(C12=$AS$88,"O",IF(C12=$AT$88,"O",IF(C12=$AU$88,"O",IF(C12=$AV$88,"O",IF(C12=$AW$88,"O",IF(C12=$AX$88,"O",IF(C12=$AY$88,"O",IF(C12=$AZ$88,"O",IF(C12=$BA$88,"O",IF(C12=$BB$88,"O",IF(C12=$BC$88,"O",IF(C12=$BD$88,"O",IF(C12=$BE$88,"O",IF(C12=$BF$88,"O",IF(C12=$BG$88,"O",IF(C12=$BH$88,"O","X"))))))))))))))))))))))))))))))))))))))</f>
        <v>X</v>
      </c>
      <c r="D628" s="58" t="str">
        <f t="shared" si="611"/>
        <v>X</v>
      </c>
      <c r="E628" s="58" t="str">
        <f t="shared" si="611"/>
        <v>X</v>
      </c>
      <c r="F628" s="58" t="str">
        <f t="shared" si="611"/>
        <v>X</v>
      </c>
      <c r="G628" s="58" t="str">
        <f t="shared" si="611"/>
        <v>X</v>
      </c>
      <c r="H628" s="58" t="str">
        <f t="shared" si="611"/>
        <v>X</v>
      </c>
      <c r="I628" s="58" t="str">
        <f t="shared" si="611"/>
        <v>X</v>
      </c>
      <c r="J628" s="58" t="str">
        <f t="shared" si="611"/>
        <v>X</v>
      </c>
      <c r="K628" s="58" t="str">
        <f t="shared" si="611"/>
        <v>X</v>
      </c>
      <c r="L628" s="58" t="str">
        <f t="shared" si="611"/>
        <v>X</v>
      </c>
      <c r="M628" s="58" t="str">
        <f t="shared" si="611"/>
        <v>X</v>
      </c>
      <c r="N628" s="58" t="str">
        <f t="shared" si="611"/>
        <v>X</v>
      </c>
      <c r="O628" s="58" t="str">
        <f t="shared" si="611"/>
        <v>X</v>
      </c>
      <c r="P628" s="58" t="str">
        <f t="shared" si="611"/>
        <v>X</v>
      </c>
      <c r="Q628" s="58" t="str">
        <f t="shared" si="611"/>
        <v>X</v>
      </c>
    </row>
    <row r="629" spans="1:17">
      <c r="A629" s="607"/>
      <c r="B629" s="30" t="s">
        <v>46</v>
      </c>
      <c r="C629" s="47">
        <f>COUNTIF(C623:C628,"O")</f>
        <v>0</v>
      </c>
      <c r="D629" s="47">
        <f t="shared" ref="D629:Q629" si="612">COUNTIF(D623:D628,"O")</f>
        <v>0</v>
      </c>
      <c r="E629" s="47">
        <f t="shared" si="612"/>
        <v>0</v>
      </c>
      <c r="F629" s="47">
        <f t="shared" si="612"/>
        <v>0</v>
      </c>
      <c r="G629" s="47">
        <f t="shared" si="612"/>
        <v>0</v>
      </c>
      <c r="H629" s="47">
        <f t="shared" si="612"/>
        <v>0</v>
      </c>
      <c r="I629" s="47">
        <f t="shared" si="612"/>
        <v>0</v>
      </c>
      <c r="J629" s="47">
        <f t="shared" si="612"/>
        <v>0</v>
      </c>
      <c r="K629" s="47">
        <f t="shared" si="612"/>
        <v>0</v>
      </c>
      <c r="L629" s="47">
        <f t="shared" si="612"/>
        <v>0</v>
      </c>
      <c r="M629" s="47">
        <f t="shared" si="612"/>
        <v>0</v>
      </c>
      <c r="N629" s="47">
        <f t="shared" si="612"/>
        <v>0</v>
      </c>
      <c r="O629" s="47">
        <f t="shared" si="612"/>
        <v>0</v>
      </c>
      <c r="P629" s="47">
        <f t="shared" si="612"/>
        <v>0</v>
      </c>
      <c r="Q629" s="47">
        <f t="shared" si="612"/>
        <v>0</v>
      </c>
    </row>
    <row r="630" spans="1:17">
      <c r="A630" s="605">
        <v>72</v>
      </c>
      <c r="B630" s="58" t="s">
        <v>32</v>
      </c>
      <c r="C630" s="58" t="str">
        <f t="shared" ref="C630:Q630" si="613">IF(C7=$W$89,"O",IF(C7=$X$89,"O",IF(C7=$Y$89,"O",IF(C7=$Z$89,"O",IF(C7=$AA$89,"O",IF(C7=$AB$89,"O",IF(C7=$AC$89,"O",IF(C7=$AD$89,"O",IF(C7=$AE$89,"O",IF(C7=$AF$89,"O",IF(C7=$AG$89,"O",IF(C7=$AH$89,"O",IF(C7=$AI$89,"O",IF(C7=$AJ$89,"O",IF(C7=$AK$89,"O",IF(C7=$AL$89,"O",IF(C7=$AM$89,"O",IF(C7=$AN$89,"O",IF(C7=$AO$89,"O",IF(C7=$AP$89,"O",IF(C7=$AQ$89,"O",IF(C7=$AR$89,"O",IF(C7=$AS$89,"O",IF(C7=$AT$89,"O",IF(C7=$AU$89,"O",IF(C7=$AV$89,"O",IF(C7=$AW$89,"O",IF(C7=$AX$89,"O",IF(C7=$AY$89,"O",IF(C7=$AZ$89,"O",IF(C7=$BA$89,"O",IF(C7=$BB$89,"O",IF(C7=$BC$89,"O",IF(C7=$BD$89,"O",IF(C7=$BE$89,"O",IF(C7=$BF$89,"O",IF(C7=$BG$89,"O",IF(C7=$BH$89,"O","X"))))))))))))))))))))))))))))))))))))))</f>
        <v>X</v>
      </c>
      <c r="D630" s="58" t="str">
        <f t="shared" si="613"/>
        <v>X</v>
      </c>
      <c r="E630" s="58" t="str">
        <f t="shared" si="613"/>
        <v>X</v>
      </c>
      <c r="F630" s="58" t="str">
        <f t="shared" si="613"/>
        <v>X</v>
      </c>
      <c r="G630" s="58" t="str">
        <f t="shared" si="613"/>
        <v>X</v>
      </c>
      <c r="H630" s="58" t="str">
        <f t="shared" si="613"/>
        <v>X</v>
      </c>
      <c r="I630" s="58" t="str">
        <f t="shared" si="613"/>
        <v>X</v>
      </c>
      <c r="J630" s="58" t="str">
        <f t="shared" si="613"/>
        <v>X</v>
      </c>
      <c r="K630" s="58" t="str">
        <f t="shared" si="613"/>
        <v>X</v>
      </c>
      <c r="L630" s="58" t="str">
        <f t="shared" si="613"/>
        <v>X</v>
      </c>
      <c r="M630" s="58" t="str">
        <f t="shared" si="613"/>
        <v>X</v>
      </c>
      <c r="N630" s="58" t="str">
        <f t="shared" si="613"/>
        <v>X</v>
      </c>
      <c r="O630" s="58" t="str">
        <f t="shared" si="613"/>
        <v>X</v>
      </c>
      <c r="P630" s="58" t="str">
        <f t="shared" si="613"/>
        <v>X</v>
      </c>
      <c r="Q630" s="58" t="str">
        <f t="shared" si="613"/>
        <v>X</v>
      </c>
    </row>
    <row r="631" spans="1:17">
      <c r="A631" s="606"/>
      <c r="B631" s="58" t="s">
        <v>33</v>
      </c>
      <c r="C631" s="58" t="str">
        <f t="shared" ref="C631:Q631" si="614">IF(C8=$W$89,"O",IF(C8=$X$89,"O",IF(C8=$Y$89,"O",IF(C8=$Z$89,"O",IF(C8=$AA$89,"O",IF(C8=$AB$89,"O",IF(C8=$AC$89,"O",IF(C8=$AD$89,"O",IF(C8=$AE$89,"O",IF(C8=$AF$89,"O",IF(C8=$AG$89,"O",IF(C8=$AH$89,"O",IF(C8=$AI$89,"O",IF(C8=$AJ$89,"O",IF(C8=$AK$89,"O",IF(C8=$AL$89,"O",IF(C8=$AM$89,"O",IF(C8=$AN$89,"O",IF(C8=$AO$89,"O",IF(C8=$AP$89,"O",IF(C8=$AQ$89,"O",IF(C8=$AR$89,"O",IF(C8=$AS$89,"O",IF(C8=$AT$89,"O",IF(C8=$AU$89,"O",IF(C8=$AV$89,"O",IF(C8=$AW$89,"O",IF(C8=$AX$89,"O",IF(C8=$AY$89,"O",IF(C8=$AZ$89,"O",IF(C8=$BA$89,"O",IF(C8=$BB$89,"O",IF(C8=$BC$89,"O",IF(C8=$BD$89,"O",IF(C8=$BE$89,"O",IF(C8=$BF$89,"O",IF(C8=$BG$89,"O",IF(C8=$BH$89,"O","X"))))))))))))))))))))))))))))))))))))))</f>
        <v>X</v>
      </c>
      <c r="D631" s="58" t="str">
        <f t="shared" si="614"/>
        <v>X</v>
      </c>
      <c r="E631" s="58" t="str">
        <f t="shared" si="614"/>
        <v>X</v>
      </c>
      <c r="F631" s="58" t="str">
        <f t="shared" si="614"/>
        <v>X</v>
      </c>
      <c r="G631" s="58" t="str">
        <f t="shared" si="614"/>
        <v>X</v>
      </c>
      <c r="H631" s="58" t="str">
        <f t="shared" si="614"/>
        <v>X</v>
      </c>
      <c r="I631" s="58" t="str">
        <f t="shared" si="614"/>
        <v>X</v>
      </c>
      <c r="J631" s="58" t="str">
        <f t="shared" si="614"/>
        <v>X</v>
      </c>
      <c r="K631" s="58" t="str">
        <f t="shared" si="614"/>
        <v>X</v>
      </c>
      <c r="L631" s="58" t="str">
        <f t="shared" si="614"/>
        <v>X</v>
      </c>
      <c r="M631" s="58" t="str">
        <f t="shared" si="614"/>
        <v>X</v>
      </c>
      <c r="N631" s="58" t="str">
        <f t="shared" si="614"/>
        <v>X</v>
      </c>
      <c r="O631" s="58" t="str">
        <f t="shared" si="614"/>
        <v>X</v>
      </c>
      <c r="P631" s="58" t="str">
        <f t="shared" si="614"/>
        <v>X</v>
      </c>
      <c r="Q631" s="58" t="str">
        <f t="shared" si="614"/>
        <v>X</v>
      </c>
    </row>
    <row r="632" spans="1:17">
      <c r="A632" s="606"/>
      <c r="B632" s="58" t="s">
        <v>34</v>
      </c>
      <c r="C632" s="58" t="str">
        <f t="shared" ref="C632:Q632" si="615">IF(C9=$W$89,"O",IF(C9=$X$89,"O",IF(C9=$Y$89,"O",IF(C9=$Z$89,"O",IF(C9=$AA$89,"O",IF(C9=$AB$89,"O",IF(C9=$AC$89,"O",IF(C9=$AD$89,"O",IF(C9=$AE$89,"O",IF(C9=$AF$89,"O",IF(C9=$AG$89,"O",IF(C9=$AH$89,"O",IF(C9=$AI$89,"O",IF(C9=$AJ$89,"O",IF(C9=$AK$89,"O",IF(C9=$AL$89,"O",IF(C9=$AM$89,"O",IF(C9=$AN$89,"O",IF(C9=$AO$89,"O",IF(C9=$AP$89,"O",IF(C9=$AQ$89,"O",IF(C9=$AR$89,"O",IF(C9=$AS$89,"O",IF(C9=$AT$89,"O",IF(C9=$AU$89,"O",IF(C9=$AV$89,"O",IF(C9=$AW$89,"O",IF(C9=$AX$89,"O",IF(C9=$AY$89,"O",IF(C9=$AZ$89,"O",IF(C9=$BA$89,"O",IF(C9=$BB$89,"O",IF(C9=$BC$89,"O",IF(C9=$BD$89,"O",IF(C9=$BE$89,"O",IF(C9=$BF$89,"O",IF(C9=$BG$89,"O",IF(C9=$BH$89,"O","X"))))))))))))))))))))))))))))))))))))))</f>
        <v>X</v>
      </c>
      <c r="D632" s="58" t="str">
        <f t="shared" si="615"/>
        <v>X</v>
      </c>
      <c r="E632" s="58" t="str">
        <f t="shared" si="615"/>
        <v>X</v>
      </c>
      <c r="F632" s="58" t="str">
        <f t="shared" si="615"/>
        <v>X</v>
      </c>
      <c r="G632" s="58" t="str">
        <f t="shared" si="615"/>
        <v>X</v>
      </c>
      <c r="H632" s="58" t="str">
        <f t="shared" si="615"/>
        <v>X</v>
      </c>
      <c r="I632" s="58" t="str">
        <f t="shared" si="615"/>
        <v>X</v>
      </c>
      <c r="J632" s="58" t="str">
        <f t="shared" si="615"/>
        <v>X</v>
      </c>
      <c r="K632" s="58" t="str">
        <f t="shared" si="615"/>
        <v>X</v>
      </c>
      <c r="L632" s="58" t="str">
        <f t="shared" si="615"/>
        <v>X</v>
      </c>
      <c r="M632" s="58" t="str">
        <f t="shared" si="615"/>
        <v>X</v>
      </c>
      <c r="N632" s="58" t="str">
        <f t="shared" si="615"/>
        <v>X</v>
      </c>
      <c r="O632" s="58" t="str">
        <f t="shared" si="615"/>
        <v>X</v>
      </c>
      <c r="P632" s="58" t="str">
        <f t="shared" si="615"/>
        <v>X</v>
      </c>
      <c r="Q632" s="58" t="str">
        <f t="shared" si="615"/>
        <v>X</v>
      </c>
    </row>
    <row r="633" spans="1:17">
      <c r="A633" s="606"/>
      <c r="B633" s="58" t="s">
        <v>35</v>
      </c>
      <c r="C633" s="58" t="str">
        <f t="shared" ref="C633:Q633" si="616">IF(C10=$W$89,"O",IF(C10=$X$89,"O",IF(C10=$Y$89,"O",IF(C10=$Z$89,"O",IF(C10=$AA$89,"O",IF(C10=$AB$89,"O",IF(C10=$AC$89,"O",IF(C10=$AD$89,"O",IF(C10=$AE$89,"O",IF(C10=$AF$89,"O",IF(C10=$AG$89,"O",IF(C10=$AH$89,"O",IF(C10=$AI$89,"O",IF(C10=$AJ$89,"O",IF(C10=$AK$89,"O",IF(C10=$AL$89,"O",IF(C10=$AM$89,"O",IF(C10=$AN$89,"O",IF(C10=$AO$89,"O",IF(C10=$AP$89,"O",IF(C10=$AQ$89,"O",IF(C10=$AR$89,"O",IF(C10=$AS$89,"O",IF(C10=$AT$89,"O",IF(C10=$AU$89,"O",IF(C10=$AV$89,"O",IF(C10=$AW$89,"O",IF(C10=$AX$89,"O",IF(C10=$AY$89,"O",IF(C10=$AZ$89,"O",IF(C10=$BA$89,"O",IF(C10=$BB$89,"O",IF(C10=$BC$89,"O",IF(C10=$BD$89,"O",IF(C10=$BE$89,"O",IF(C10=$BF$89,"O",IF(C10=$BG$89,"O",IF(C10=$BH$89,"O","X"))))))))))))))))))))))))))))))))))))))</f>
        <v>X</v>
      </c>
      <c r="D633" s="58" t="str">
        <f t="shared" si="616"/>
        <v>X</v>
      </c>
      <c r="E633" s="58" t="str">
        <f t="shared" si="616"/>
        <v>X</v>
      </c>
      <c r="F633" s="58" t="str">
        <f t="shared" si="616"/>
        <v>X</v>
      </c>
      <c r="G633" s="58" t="str">
        <f t="shared" si="616"/>
        <v>X</v>
      </c>
      <c r="H633" s="58" t="str">
        <f t="shared" si="616"/>
        <v>X</v>
      </c>
      <c r="I633" s="58" t="str">
        <f t="shared" si="616"/>
        <v>X</v>
      </c>
      <c r="J633" s="58" t="str">
        <f t="shared" si="616"/>
        <v>X</v>
      </c>
      <c r="K633" s="58" t="str">
        <f t="shared" si="616"/>
        <v>X</v>
      </c>
      <c r="L633" s="58" t="str">
        <f t="shared" si="616"/>
        <v>X</v>
      </c>
      <c r="M633" s="58" t="str">
        <f t="shared" si="616"/>
        <v>X</v>
      </c>
      <c r="N633" s="58" t="str">
        <f t="shared" si="616"/>
        <v>X</v>
      </c>
      <c r="O633" s="58" t="str">
        <f t="shared" si="616"/>
        <v>X</v>
      </c>
      <c r="P633" s="58" t="str">
        <f t="shared" si="616"/>
        <v>X</v>
      </c>
      <c r="Q633" s="58" t="str">
        <f t="shared" si="616"/>
        <v>X</v>
      </c>
    </row>
    <row r="634" spans="1:17">
      <c r="A634" s="606"/>
      <c r="B634" s="58" t="s">
        <v>36</v>
      </c>
      <c r="C634" s="58" t="str">
        <f t="shared" ref="C634:Q634" si="617">IF(C11=$W$89,"O",IF(C11=$X$89,"O",IF(C11=$Y$89,"O",IF(C11=$Z$89,"O",IF(C11=$AA$89,"O",IF(C11=$AB$89,"O",IF(C11=$AC$89,"O",IF(C11=$AD$89,"O",IF(C11=$AE$89,"O",IF(C11=$AF$89,"O",IF(C11=$AG$89,"O",IF(C11=$AH$89,"O",IF(C11=$AI$89,"O",IF(C11=$AJ$89,"O",IF(C11=$AK$89,"O",IF(C11=$AL$89,"O",IF(C11=$AM$89,"O",IF(C11=$AN$89,"O",IF(C11=$AO$89,"O",IF(C11=$AP$89,"O",IF(C11=$AQ$89,"O",IF(C11=$AR$89,"O",IF(C11=$AS$89,"O",IF(C11=$AT$89,"O",IF(C11=$AU$89,"O",IF(C11=$AV$89,"O",IF(C11=$AW$89,"O",IF(C11=$AX$89,"O",IF(C11=$AY$89,"O",IF(C11=$AZ$89,"O",IF(C11=$BA$89,"O",IF(C11=$BB$89,"O",IF(C11=$BC$89,"O",IF(C11=$BD$89,"O",IF(C11=$BE$89,"O",IF(C11=$BF$89,"O",IF(C11=$BG$89,"O",IF(C11=$BH$89,"O","X"))))))))))))))))))))))))))))))))))))))</f>
        <v>X</v>
      </c>
      <c r="D634" s="58" t="str">
        <f t="shared" si="617"/>
        <v>X</v>
      </c>
      <c r="E634" s="58" t="str">
        <f t="shared" si="617"/>
        <v>X</v>
      </c>
      <c r="F634" s="58" t="str">
        <f t="shared" si="617"/>
        <v>X</v>
      </c>
      <c r="G634" s="58" t="str">
        <f t="shared" si="617"/>
        <v>X</v>
      </c>
      <c r="H634" s="58" t="str">
        <f t="shared" si="617"/>
        <v>X</v>
      </c>
      <c r="I634" s="58" t="str">
        <f t="shared" si="617"/>
        <v>X</v>
      </c>
      <c r="J634" s="58" t="str">
        <f t="shared" si="617"/>
        <v>X</v>
      </c>
      <c r="K634" s="58" t="str">
        <f t="shared" si="617"/>
        <v>X</v>
      </c>
      <c r="L634" s="58" t="str">
        <f t="shared" si="617"/>
        <v>X</v>
      </c>
      <c r="M634" s="58" t="str">
        <f t="shared" si="617"/>
        <v>X</v>
      </c>
      <c r="N634" s="58" t="str">
        <f t="shared" si="617"/>
        <v>X</v>
      </c>
      <c r="O634" s="58" t="str">
        <f t="shared" si="617"/>
        <v>X</v>
      </c>
      <c r="P634" s="58" t="str">
        <f t="shared" si="617"/>
        <v>X</v>
      </c>
      <c r="Q634" s="58" t="str">
        <f t="shared" si="617"/>
        <v>X</v>
      </c>
    </row>
    <row r="635" spans="1:17">
      <c r="A635" s="606"/>
      <c r="B635" s="58" t="s">
        <v>21</v>
      </c>
      <c r="C635" s="58" t="str">
        <f t="shared" ref="C635:Q635" si="618">IF(C12=$W$89,"O",IF(C12=$X$89,"O",IF(C12=$Y$89,"O",IF(C12=$Z$89,"O",IF(C12=$AA$89,"O",IF(C12=$AB$89,"O",IF(C12=$AC$89,"O",IF(C12=$AD$89,"O",IF(C12=$AE$89,"O",IF(C12=$AF$89,"O",IF(C12=$AG$89,"O",IF(C12=$AH$89,"O",IF(C12=$AI$89,"O",IF(C12=$AJ$89,"O",IF(C12=$AK$89,"O",IF(C12=$AL$89,"O",IF(C12=$AM$89,"O",IF(C12=$AN$89,"O",IF(C12=$AO$89,"O",IF(C12=$AP$89,"O",IF(C12=$AQ$89,"O",IF(C12=$AR$89,"O",IF(C12=$AS$89,"O",IF(C12=$AT$89,"O",IF(C12=$AU$89,"O",IF(C12=$AV$89,"O",IF(C12=$AW$89,"O",IF(C12=$AX$89,"O",IF(C12=$AY$89,"O",IF(C12=$AZ$89,"O",IF(C12=$BA$89,"O",IF(C12=$BB$89,"O",IF(C12=$BC$89,"O",IF(C12=$BD$89,"O",IF(C12=$BE$89,"O",IF(C12=$BF$89,"O",IF(C12=$BG$89,"O",IF(C12=$BH$89,"O","X"))))))))))))))))))))))))))))))))))))))</f>
        <v>X</v>
      </c>
      <c r="D635" s="58" t="str">
        <f t="shared" si="618"/>
        <v>X</v>
      </c>
      <c r="E635" s="58" t="str">
        <f t="shared" si="618"/>
        <v>X</v>
      </c>
      <c r="F635" s="58" t="str">
        <f t="shared" si="618"/>
        <v>X</v>
      </c>
      <c r="G635" s="58" t="str">
        <f t="shared" si="618"/>
        <v>X</v>
      </c>
      <c r="H635" s="58" t="str">
        <f t="shared" si="618"/>
        <v>X</v>
      </c>
      <c r="I635" s="58" t="str">
        <f t="shared" si="618"/>
        <v>X</v>
      </c>
      <c r="J635" s="58" t="str">
        <f t="shared" si="618"/>
        <v>X</v>
      </c>
      <c r="K635" s="58" t="str">
        <f t="shared" si="618"/>
        <v>X</v>
      </c>
      <c r="L635" s="58" t="str">
        <f t="shared" si="618"/>
        <v>X</v>
      </c>
      <c r="M635" s="58" t="str">
        <f t="shared" si="618"/>
        <v>X</v>
      </c>
      <c r="N635" s="58" t="str">
        <f t="shared" si="618"/>
        <v>X</v>
      </c>
      <c r="O635" s="58" t="str">
        <f t="shared" si="618"/>
        <v>X</v>
      </c>
      <c r="P635" s="58" t="str">
        <f t="shared" si="618"/>
        <v>X</v>
      </c>
      <c r="Q635" s="58" t="str">
        <f t="shared" si="618"/>
        <v>X</v>
      </c>
    </row>
    <row r="636" spans="1:17">
      <c r="A636" s="607"/>
      <c r="B636" s="30" t="s">
        <v>46</v>
      </c>
      <c r="C636" s="47">
        <f>COUNTIF(C630:C635,"O")</f>
        <v>0</v>
      </c>
      <c r="D636" s="47">
        <f t="shared" ref="D636:Q636" si="619">COUNTIF(D630:D635,"O")</f>
        <v>0</v>
      </c>
      <c r="E636" s="47">
        <f t="shared" si="619"/>
        <v>0</v>
      </c>
      <c r="F636" s="47">
        <f t="shared" si="619"/>
        <v>0</v>
      </c>
      <c r="G636" s="47">
        <f t="shared" si="619"/>
        <v>0</v>
      </c>
      <c r="H636" s="47">
        <f t="shared" si="619"/>
        <v>0</v>
      </c>
      <c r="I636" s="47">
        <f t="shared" si="619"/>
        <v>0</v>
      </c>
      <c r="J636" s="47">
        <f t="shared" si="619"/>
        <v>0</v>
      </c>
      <c r="K636" s="47">
        <f t="shared" si="619"/>
        <v>0</v>
      </c>
      <c r="L636" s="47">
        <f t="shared" si="619"/>
        <v>0</v>
      </c>
      <c r="M636" s="47">
        <f t="shared" si="619"/>
        <v>0</v>
      </c>
      <c r="N636" s="47">
        <f t="shared" si="619"/>
        <v>0</v>
      </c>
      <c r="O636" s="47">
        <f t="shared" si="619"/>
        <v>0</v>
      </c>
      <c r="P636" s="47">
        <f t="shared" si="619"/>
        <v>0</v>
      </c>
      <c r="Q636" s="47">
        <f t="shared" si="619"/>
        <v>0</v>
      </c>
    </row>
    <row r="637" spans="1:17">
      <c r="A637" s="605">
        <v>73</v>
      </c>
      <c r="B637" s="58" t="s">
        <v>32</v>
      </c>
      <c r="C637" s="58" t="str">
        <f t="shared" ref="C637:Q637" si="620">IF(C7=$W$90,"O",IF(C7=$X$90,"O",IF(C7=$Y$90,"O",IF(C7=$Z$90,"O",IF(C7=$AA$90,"O",IF(C7=$AB$90,"O",IF(C7=$AC$90,"O",IF(C7=$AD$90,"O",IF(C7=$AE$90,"O",IF(C7=$AF$90,"O",IF(C7=$AG$90,"O",IF(C7=$AH$90,"O",IF(C7=$AI$90,"O",IF(C7=$AJ$90,"O",IF(C7=$AK$90,"O",IF(C7=$AL$90,"O",IF(C7=$AM$90,"O",IF(C7=$AN$90,"O",IF(C7=$AO$90,"O",IF(C7=$AP$90,"O",IF(C7=$AQ$90,"O",IF(C7=$AR$90,"O",IF(C7=$AS$90,"O",IF(C7=$AT$90,"O",IF(C7=$AU$90,"O",IF(C7=$AV$90,"O",IF(C7=$AW$90,"O",IF(C7=$AX$90,"O",IF(C7=$AY$90,"O",IF(C7=$AZ$90,"O",IF(C7=$BA$90,"O",IF(C7=$BB$90,"O",IF(C7=$BC$90,"O",IF(C7=$BD$90,"O",IF(C7=$BE$90,"O",IF(C7=$BF$90,"O",IF(C7=$BG$90,"O",IF(C7=$BH$90,"O","X"))))))))))))))))))))))))))))))))))))))</f>
        <v>O</v>
      </c>
      <c r="D637" s="58" t="str">
        <f t="shared" si="620"/>
        <v>O</v>
      </c>
      <c r="E637" s="58" t="str">
        <f t="shared" si="620"/>
        <v>O</v>
      </c>
      <c r="F637" s="58" t="str">
        <f t="shared" si="620"/>
        <v>O</v>
      </c>
      <c r="G637" s="58" t="str">
        <f t="shared" si="620"/>
        <v>O</v>
      </c>
      <c r="H637" s="58" t="str">
        <f t="shared" si="620"/>
        <v>O</v>
      </c>
      <c r="I637" s="58" t="str">
        <f t="shared" si="620"/>
        <v>O</v>
      </c>
      <c r="J637" s="58" t="str">
        <f t="shared" si="620"/>
        <v>O</v>
      </c>
      <c r="K637" s="58" t="str">
        <f t="shared" si="620"/>
        <v>O</v>
      </c>
      <c r="L637" s="58" t="str">
        <f t="shared" si="620"/>
        <v>O</v>
      </c>
      <c r="M637" s="58" t="str">
        <f t="shared" si="620"/>
        <v>O</v>
      </c>
      <c r="N637" s="58" t="str">
        <f t="shared" si="620"/>
        <v>O</v>
      </c>
      <c r="O637" s="58" t="str">
        <f t="shared" si="620"/>
        <v>O</v>
      </c>
      <c r="P637" s="58" t="str">
        <f t="shared" si="620"/>
        <v>O</v>
      </c>
      <c r="Q637" s="58" t="str">
        <f t="shared" si="620"/>
        <v>O</v>
      </c>
    </row>
    <row r="638" spans="1:17">
      <c r="A638" s="606"/>
      <c r="B638" s="58" t="s">
        <v>33</v>
      </c>
      <c r="C638" s="58" t="str">
        <f t="shared" ref="C638:Q638" si="621">IF(C8=$W$90,"O",IF(C8=$X$90,"O",IF(C8=$Y$90,"O",IF(C8=$Z$90,"O",IF(C8=$AA$90,"O",IF(C8=$AB$90,"O",IF(C8=$AC$90,"O",IF(C8=$AD$90,"O",IF(C8=$AE$90,"O",IF(C8=$AF$90,"O",IF(C8=$AG$90,"O",IF(C8=$AH$90,"O",IF(C8=$AI$90,"O",IF(C8=$AJ$90,"O",IF(C8=$AK$90,"O",IF(C8=$AL$90,"O",IF(C8=$AM$90,"O",IF(C8=$AN$90,"O",IF(C8=$AO$90,"O",IF(C8=$AP$90,"O",IF(C8=$AQ$90,"O",IF(C8=$AR$90,"O",IF(C8=$AS$90,"O",IF(C8=$AT$90,"O",IF(C8=$AU$90,"O",IF(C8=$AV$90,"O",IF(C8=$AW$90,"O",IF(C8=$AX$90,"O",IF(C8=$AY$90,"O",IF(C8=$AZ$90,"O",IF(C8=$BA$90,"O",IF(C8=$BB$90,"O",IF(C8=$BC$90,"O",IF(C8=$BD$90,"O",IF(C8=$BE$90,"O",IF(C8=$BF$90,"O",IF(C8=$BG$90,"O",IF(C8=$BH$90,"O","X"))))))))))))))))))))))))))))))))))))))</f>
        <v>X</v>
      </c>
      <c r="D638" s="58" t="str">
        <f t="shared" si="621"/>
        <v>X</v>
      </c>
      <c r="E638" s="58" t="str">
        <f t="shared" si="621"/>
        <v>X</v>
      </c>
      <c r="F638" s="58" t="str">
        <f t="shared" si="621"/>
        <v>X</v>
      </c>
      <c r="G638" s="58" t="str">
        <f t="shared" si="621"/>
        <v>X</v>
      </c>
      <c r="H638" s="58" t="str">
        <f t="shared" si="621"/>
        <v>X</v>
      </c>
      <c r="I638" s="58" t="str">
        <f t="shared" si="621"/>
        <v>X</v>
      </c>
      <c r="J638" s="58" t="str">
        <f t="shared" si="621"/>
        <v>X</v>
      </c>
      <c r="K638" s="58" t="str">
        <f t="shared" si="621"/>
        <v>X</v>
      </c>
      <c r="L638" s="58" t="str">
        <f t="shared" si="621"/>
        <v>X</v>
      </c>
      <c r="M638" s="58" t="str">
        <f t="shared" si="621"/>
        <v>X</v>
      </c>
      <c r="N638" s="58" t="str">
        <f t="shared" si="621"/>
        <v>X</v>
      </c>
      <c r="O638" s="58" t="str">
        <f t="shared" si="621"/>
        <v>X</v>
      </c>
      <c r="P638" s="58" t="str">
        <f t="shared" si="621"/>
        <v>X</v>
      </c>
      <c r="Q638" s="58" t="str">
        <f t="shared" si="621"/>
        <v>X</v>
      </c>
    </row>
    <row r="639" spans="1:17">
      <c r="A639" s="606"/>
      <c r="B639" s="58" t="s">
        <v>34</v>
      </c>
      <c r="C639" s="58" t="str">
        <f t="shared" ref="C639:Q639" si="622">IF(C9=$W$90,"O",IF(C9=$X$90,"O",IF(C9=$Y$90,"O",IF(C9=$Z$90,"O",IF(C9=$AA$90,"O",IF(C9=$AB$90,"O",IF(C9=$AC$90,"O",IF(C9=$AD$90,"O",IF(C9=$AE$90,"O",IF(C9=$AF$90,"O",IF(C9=$AG$90,"O",IF(C9=$AH$90,"O",IF(C9=$AI$90,"O",IF(C9=$AJ$90,"O",IF(C9=$AK$90,"O",IF(C9=$AL$90,"O",IF(C9=$AM$90,"O",IF(C9=$AN$90,"O",IF(C9=$AO$90,"O",IF(C9=$AP$90,"O",IF(C9=$AQ$90,"O",IF(C9=$AR$90,"O",IF(C9=$AS$90,"O",IF(C9=$AT$90,"O",IF(C9=$AU$90,"O",IF(C9=$AV$90,"O",IF(C9=$AW$90,"O",IF(C9=$AX$90,"O",IF(C9=$AY$90,"O",IF(C9=$AZ$90,"O",IF(C9=$BA$90,"O",IF(C9=$BB$90,"O",IF(C9=$BC$90,"O",IF(C9=$BD$90,"O",IF(C9=$BE$90,"O",IF(C9=$BF$90,"O",IF(C9=$BG$90,"O",IF(C9=$BH$90,"O","X"))))))))))))))))))))))))))))))))))))))</f>
        <v>X</v>
      </c>
      <c r="D639" s="58" t="str">
        <f t="shared" si="622"/>
        <v>X</v>
      </c>
      <c r="E639" s="58" t="str">
        <f t="shared" si="622"/>
        <v>X</v>
      </c>
      <c r="F639" s="58" t="str">
        <f t="shared" si="622"/>
        <v>X</v>
      </c>
      <c r="G639" s="58" t="str">
        <f t="shared" si="622"/>
        <v>X</v>
      </c>
      <c r="H639" s="58" t="str">
        <f t="shared" si="622"/>
        <v>X</v>
      </c>
      <c r="I639" s="58" t="str">
        <f t="shared" si="622"/>
        <v>X</v>
      </c>
      <c r="J639" s="58" t="str">
        <f t="shared" si="622"/>
        <v>X</v>
      </c>
      <c r="K639" s="58" t="str">
        <f t="shared" si="622"/>
        <v>X</v>
      </c>
      <c r="L639" s="58" t="str">
        <f t="shared" si="622"/>
        <v>X</v>
      </c>
      <c r="M639" s="58" t="str">
        <f t="shared" si="622"/>
        <v>X</v>
      </c>
      <c r="N639" s="58" t="str">
        <f t="shared" si="622"/>
        <v>X</v>
      </c>
      <c r="O639" s="58" t="str">
        <f t="shared" si="622"/>
        <v>X</v>
      </c>
      <c r="P639" s="58" t="str">
        <f t="shared" si="622"/>
        <v>X</v>
      </c>
      <c r="Q639" s="58" t="str">
        <f t="shared" si="622"/>
        <v>X</v>
      </c>
    </row>
    <row r="640" spans="1:17">
      <c r="A640" s="606"/>
      <c r="B640" s="58" t="s">
        <v>35</v>
      </c>
      <c r="C640" s="58" t="str">
        <f t="shared" ref="C640:Q640" si="623">IF(C10=$W$90,"O",IF(C10=$X$90,"O",IF(C10=$Y$90,"O",IF(C10=$Z$90,"O",IF(C10=$AA$90,"O",IF(C10=$AB$90,"O",IF(C10=$AC$90,"O",IF(C10=$AD$90,"O",IF(C10=$AE$90,"O",IF(C10=$AF$90,"O",IF(C10=$AG$90,"O",IF(C10=$AH$90,"O",IF(C10=$AI$90,"O",IF(C10=$AJ$90,"O",IF(C10=$AK$90,"O",IF(C10=$AL$90,"O",IF(C10=$AM$90,"O",IF(C10=$AN$90,"O",IF(C10=$AO$90,"O",IF(C10=$AP$90,"O",IF(C10=$AQ$90,"O",IF(C10=$AR$90,"O",IF(C10=$AS$90,"O",IF(C10=$AT$90,"O",IF(C10=$AU$90,"O",IF(C10=$AV$90,"O",IF(C10=$AW$90,"O",IF(C10=$AX$90,"O",IF(C10=$AY$90,"O",IF(C10=$AZ$90,"O",IF(C10=$BA$90,"O",IF(C10=$BB$90,"O",IF(C10=$BC$90,"O",IF(C10=$BD$90,"O",IF(C10=$BE$90,"O",IF(C10=$BF$90,"O",IF(C10=$BG$90,"O",IF(C10=$BH$90,"O","X"))))))))))))))))))))))))))))))))))))))</f>
        <v>O</v>
      </c>
      <c r="D640" s="58" t="str">
        <f t="shared" si="623"/>
        <v>O</v>
      </c>
      <c r="E640" s="58" t="str">
        <f t="shared" si="623"/>
        <v>O</v>
      </c>
      <c r="F640" s="58" t="str">
        <f t="shared" si="623"/>
        <v>O</v>
      </c>
      <c r="G640" s="58" t="str">
        <f t="shared" si="623"/>
        <v>O</v>
      </c>
      <c r="H640" s="58" t="str">
        <f t="shared" si="623"/>
        <v>O</v>
      </c>
      <c r="I640" s="58" t="str">
        <f t="shared" si="623"/>
        <v>O</v>
      </c>
      <c r="J640" s="58" t="str">
        <f t="shared" si="623"/>
        <v>O</v>
      </c>
      <c r="K640" s="58" t="str">
        <f t="shared" si="623"/>
        <v>O</v>
      </c>
      <c r="L640" s="58" t="str">
        <f t="shared" si="623"/>
        <v>O</v>
      </c>
      <c r="M640" s="58" t="str">
        <f t="shared" si="623"/>
        <v>O</v>
      </c>
      <c r="N640" s="58" t="str">
        <f t="shared" si="623"/>
        <v>O</v>
      </c>
      <c r="O640" s="58" t="str">
        <f t="shared" si="623"/>
        <v>O</v>
      </c>
      <c r="P640" s="58" t="str">
        <f t="shared" si="623"/>
        <v>O</v>
      </c>
      <c r="Q640" s="58" t="str">
        <f t="shared" si="623"/>
        <v>O</v>
      </c>
    </row>
    <row r="641" spans="1:17">
      <c r="A641" s="606"/>
      <c r="B641" s="58" t="s">
        <v>36</v>
      </c>
      <c r="C641" s="58" t="str">
        <f t="shared" ref="C641:Q641" si="624">IF(C11=$W$90,"O",IF(C11=$X$90,"O",IF(C11=$Y$90,"O",IF(C11=$Z$90,"O",IF(C11=$AA$90,"O",IF(C11=$AB$90,"O",IF(C11=$AC$90,"O",IF(C11=$AD$90,"O",IF(C11=$AE$90,"O",IF(C11=$AF$90,"O",IF(C11=$AG$90,"O",IF(C11=$AH$90,"O",IF(C11=$AI$90,"O",IF(C11=$AJ$90,"O",IF(C11=$AK$90,"O",IF(C11=$AL$90,"O",IF(C11=$AM$90,"O",IF(C11=$AN$90,"O",IF(C11=$AO$90,"O",IF(C11=$AP$90,"O",IF(C11=$AQ$90,"O",IF(C11=$AR$90,"O",IF(C11=$AS$90,"O",IF(C11=$AT$90,"O",IF(C11=$AU$90,"O",IF(C11=$AV$90,"O",IF(C11=$AW$90,"O",IF(C11=$AX$90,"O",IF(C11=$AY$90,"O",IF(C11=$AZ$90,"O",IF(C11=$BA$90,"O",IF(C11=$BB$90,"O",IF(C11=$BC$90,"O",IF(C11=$BD$90,"O",IF(C11=$BE$90,"O",IF(C11=$BF$90,"O",IF(C11=$BG$90,"O",IF(C11=$BH$90,"O","X"))))))))))))))))))))))))))))))))))))))</f>
        <v>X</v>
      </c>
      <c r="D641" s="58" t="str">
        <f t="shared" si="624"/>
        <v>X</v>
      </c>
      <c r="E641" s="58" t="str">
        <f t="shared" si="624"/>
        <v>X</v>
      </c>
      <c r="F641" s="58" t="str">
        <f t="shared" si="624"/>
        <v>X</v>
      </c>
      <c r="G641" s="58" t="str">
        <f t="shared" si="624"/>
        <v>X</v>
      </c>
      <c r="H641" s="58" t="str">
        <f t="shared" si="624"/>
        <v>X</v>
      </c>
      <c r="I641" s="58" t="str">
        <f t="shared" si="624"/>
        <v>X</v>
      </c>
      <c r="J641" s="58" t="str">
        <f t="shared" si="624"/>
        <v>X</v>
      </c>
      <c r="K641" s="58" t="str">
        <f t="shared" si="624"/>
        <v>X</v>
      </c>
      <c r="L641" s="58" t="str">
        <f t="shared" si="624"/>
        <v>X</v>
      </c>
      <c r="M641" s="58" t="str">
        <f t="shared" si="624"/>
        <v>X</v>
      </c>
      <c r="N641" s="58" t="str">
        <f t="shared" si="624"/>
        <v>X</v>
      </c>
      <c r="O641" s="58" t="str">
        <f t="shared" si="624"/>
        <v>X</v>
      </c>
      <c r="P641" s="58" t="str">
        <f t="shared" si="624"/>
        <v>X</v>
      </c>
      <c r="Q641" s="58" t="str">
        <f t="shared" si="624"/>
        <v>X</v>
      </c>
    </row>
    <row r="642" spans="1:17">
      <c r="A642" s="606"/>
      <c r="B642" s="58" t="s">
        <v>21</v>
      </c>
      <c r="C642" s="58" t="str">
        <f t="shared" ref="C642:Q642" si="625">IF(C12=$W$90,"O",IF(C12=$X$90,"O",IF(C12=$Y$90,"O",IF(C12=$Z$90,"O",IF(C12=$AA$90,"O",IF(C12=$AB$90,"O",IF(C12=$AC$90,"O",IF(C12=$AD$90,"O",IF(C12=$AE$90,"O",IF(C12=$AF$90,"O",IF(C12=$AG$90,"O",IF(C12=$AH$90,"O",IF(C12=$AI$90,"O",IF(C12=$AJ$90,"O",IF(C12=$AK$90,"O",IF(C12=$AL$90,"O",IF(C12=$AM$90,"O",IF(C12=$AN$90,"O",IF(C12=$AO$90,"O",IF(C12=$AP$90,"O",IF(C12=$AQ$90,"O",IF(C12=$AR$90,"O",IF(C12=$AS$90,"O",IF(C12=$AT$90,"O",IF(C12=$AU$90,"O",IF(C12=$AV$90,"O",IF(C12=$AW$90,"O",IF(C12=$AX$90,"O",IF(C12=$AY$90,"O",IF(C12=$AZ$90,"O",IF(C12=$BA$90,"O",IF(C12=$BB$90,"O",IF(C12=$BC$90,"O",IF(C12=$BD$90,"O",IF(C12=$BE$90,"O",IF(C12=$BF$90,"O",IF(C12=$BG$90,"O",IF(C12=$BH$90,"O","X"))))))))))))))))))))))))))))))))))))))</f>
        <v>O</v>
      </c>
      <c r="D642" s="58" t="str">
        <f t="shared" si="625"/>
        <v>O</v>
      </c>
      <c r="E642" s="58" t="str">
        <f t="shared" si="625"/>
        <v>O</v>
      </c>
      <c r="F642" s="58" t="str">
        <f t="shared" si="625"/>
        <v>O</v>
      </c>
      <c r="G642" s="58" t="str">
        <f t="shared" si="625"/>
        <v>O</v>
      </c>
      <c r="H642" s="58" t="str">
        <f t="shared" si="625"/>
        <v>O</v>
      </c>
      <c r="I642" s="58" t="str">
        <f t="shared" si="625"/>
        <v>O</v>
      </c>
      <c r="J642" s="58" t="str">
        <f t="shared" si="625"/>
        <v>O</v>
      </c>
      <c r="K642" s="58" t="str">
        <f t="shared" si="625"/>
        <v>O</v>
      </c>
      <c r="L642" s="58" t="str">
        <f t="shared" si="625"/>
        <v>O</v>
      </c>
      <c r="M642" s="58" t="str">
        <f t="shared" si="625"/>
        <v>O</v>
      </c>
      <c r="N642" s="58" t="str">
        <f t="shared" si="625"/>
        <v>O</v>
      </c>
      <c r="O642" s="58" t="str">
        <f t="shared" si="625"/>
        <v>O</v>
      </c>
      <c r="P642" s="58" t="str">
        <f t="shared" si="625"/>
        <v>O</v>
      </c>
      <c r="Q642" s="58" t="str">
        <f t="shared" si="625"/>
        <v>O</v>
      </c>
    </row>
    <row r="643" spans="1:17">
      <c r="A643" s="607"/>
      <c r="B643" s="30" t="s">
        <v>46</v>
      </c>
      <c r="C643" s="47">
        <f>COUNTIF(C637:C642,"O")</f>
        <v>3</v>
      </c>
      <c r="D643" s="47">
        <f t="shared" ref="D643:Q643" si="626">COUNTIF(D637:D642,"O")</f>
        <v>3</v>
      </c>
      <c r="E643" s="47">
        <f t="shared" si="626"/>
        <v>3</v>
      </c>
      <c r="F643" s="47">
        <f t="shared" si="626"/>
        <v>3</v>
      </c>
      <c r="G643" s="47">
        <f t="shared" si="626"/>
        <v>3</v>
      </c>
      <c r="H643" s="47">
        <f t="shared" si="626"/>
        <v>3</v>
      </c>
      <c r="I643" s="47">
        <f t="shared" si="626"/>
        <v>3</v>
      </c>
      <c r="J643" s="47">
        <f t="shared" si="626"/>
        <v>3</v>
      </c>
      <c r="K643" s="47">
        <f t="shared" si="626"/>
        <v>3</v>
      </c>
      <c r="L643" s="47">
        <f t="shared" si="626"/>
        <v>3</v>
      </c>
      <c r="M643" s="47">
        <f t="shared" si="626"/>
        <v>3</v>
      </c>
      <c r="N643" s="47">
        <f t="shared" si="626"/>
        <v>3</v>
      </c>
      <c r="O643" s="47">
        <f t="shared" si="626"/>
        <v>3</v>
      </c>
      <c r="P643" s="47">
        <f t="shared" si="626"/>
        <v>3</v>
      </c>
      <c r="Q643" s="47">
        <f t="shared" si="626"/>
        <v>3</v>
      </c>
    </row>
    <row r="644" spans="1:17">
      <c r="A644" s="605">
        <v>74</v>
      </c>
      <c r="B644" s="58" t="s">
        <v>32</v>
      </c>
      <c r="C644" s="58" t="str">
        <f t="shared" ref="C644:Q644" si="627">IF(C7=$W$91,"O",IF(C7=$X$91,"O",IF(C7=$Y$91,"O",IF(C7=$Z$91,"O",IF(C7=$AA$91,"O",IF(C7=$AB$91,"O",IF(C7=$AC$91,"O",IF(C7=$AD$91,"O",IF(C7=$AE$91,"O",IF(C7=$AF$91,"O",IF(C7=$AG$91,"O",IF(C7=$AH$91,"O",IF(C7=$AI$91,"O",IF(C7=$AJ$91,"O",IF(C7=$AK$91,"O",IF(C7=$AL$91,"O",IF(C7=$AM$91,"O",IF(C7=$AN$91,"O",IF(C7=$AO$91,"O",IF(C7=$AP$91,"O",IF(C7=$AQ$91,"O",IF(C7=$AR$91,"O",IF(C7=$AS$91,"O",IF(C7=$AT$91,"O",IF(C7=$AU$91,"O",IF(C7=$AV$91,"O",IF(C7=$AW$91,"O",IF(C7=$AX$91,"O",IF(C7=$AY$91,"O",IF(C7=$AZ$91,"O",IF(C7=$BA$91,"O",IF(C7=$BB$91,"O",IF(C7=$BC$91,"O",IF(C7=$BD$91,"O",IF(C7=$BE$91,"O",IF(C7=$BF$91,"O",IF(C7=$BG$91,"O",IF(C7=$BH$91,"O","X"))))))))))))))))))))))))))))))))))))))</f>
        <v>X</v>
      </c>
      <c r="D644" s="58" t="str">
        <f t="shared" si="627"/>
        <v>X</v>
      </c>
      <c r="E644" s="58" t="str">
        <f t="shared" si="627"/>
        <v>X</v>
      </c>
      <c r="F644" s="58" t="str">
        <f t="shared" si="627"/>
        <v>X</v>
      </c>
      <c r="G644" s="58" t="str">
        <f t="shared" si="627"/>
        <v>X</v>
      </c>
      <c r="H644" s="58" t="str">
        <f t="shared" si="627"/>
        <v>X</v>
      </c>
      <c r="I644" s="58" t="str">
        <f t="shared" si="627"/>
        <v>X</v>
      </c>
      <c r="J644" s="58" t="str">
        <f t="shared" si="627"/>
        <v>X</v>
      </c>
      <c r="K644" s="58" t="str">
        <f t="shared" si="627"/>
        <v>X</v>
      </c>
      <c r="L644" s="58" t="str">
        <f t="shared" si="627"/>
        <v>X</v>
      </c>
      <c r="M644" s="58" t="str">
        <f t="shared" si="627"/>
        <v>X</v>
      </c>
      <c r="N644" s="58" t="str">
        <f t="shared" si="627"/>
        <v>X</v>
      </c>
      <c r="O644" s="58" t="str">
        <f t="shared" si="627"/>
        <v>X</v>
      </c>
      <c r="P644" s="58" t="str">
        <f t="shared" si="627"/>
        <v>X</v>
      </c>
      <c r="Q644" s="58" t="str">
        <f t="shared" si="627"/>
        <v>X</v>
      </c>
    </row>
    <row r="645" spans="1:17">
      <c r="A645" s="606"/>
      <c r="B645" s="58" t="s">
        <v>33</v>
      </c>
      <c r="C645" s="58" t="str">
        <f t="shared" ref="C645:Q645" si="628">IF(C8=$W$91,"O",IF(C8=$X$91,"O",IF(C8=$Y$91,"O",IF(C8=$Z$91,"O",IF(C8=$AA$91,"O",IF(C8=$AB$91,"O",IF(C8=$AC$91,"O",IF(C8=$AD$91,"O",IF(C8=$AE$91,"O",IF(C8=$AF$91,"O",IF(C8=$AG$91,"O",IF(C8=$AH$91,"O",IF(C8=$AI$91,"O",IF(C8=$AJ$91,"O",IF(C8=$AK$91,"O",IF(C8=$AL$91,"O",IF(C8=$AM$91,"O",IF(C8=$AN$91,"O",IF(C8=$AO$91,"O",IF(C8=$AP$91,"O",IF(C8=$AQ$91,"O",IF(C8=$AR$91,"O",IF(C8=$AS$91,"O",IF(C8=$AT$91,"O",IF(C8=$AU$91,"O",IF(C8=$AV$91,"O",IF(C8=$AW$91,"O",IF(C8=$AX$91,"O",IF(C8=$AY$91,"O",IF(C8=$AZ$91,"O",IF(C8=$BA$91,"O",IF(C8=$BB$91,"O",IF(C8=$BC$91,"O",IF(C8=$BD$91,"O",IF(C8=$BE$91,"O",IF(C8=$BF$91,"O",IF(C8=$BG$91,"O",IF(C8=$BH$91,"O","X"))))))))))))))))))))))))))))))))))))))</f>
        <v>O</v>
      </c>
      <c r="D645" s="58" t="str">
        <f t="shared" si="628"/>
        <v>O</v>
      </c>
      <c r="E645" s="58" t="str">
        <f t="shared" si="628"/>
        <v>O</v>
      </c>
      <c r="F645" s="58" t="str">
        <f t="shared" si="628"/>
        <v>O</v>
      </c>
      <c r="G645" s="58" t="str">
        <f t="shared" si="628"/>
        <v>O</v>
      </c>
      <c r="H645" s="58" t="str">
        <f t="shared" si="628"/>
        <v>O</v>
      </c>
      <c r="I645" s="58" t="str">
        <f t="shared" si="628"/>
        <v>O</v>
      </c>
      <c r="J645" s="58" t="str">
        <f t="shared" si="628"/>
        <v>O</v>
      </c>
      <c r="K645" s="58" t="str">
        <f t="shared" si="628"/>
        <v>O</v>
      </c>
      <c r="L645" s="58" t="str">
        <f t="shared" si="628"/>
        <v>O</v>
      </c>
      <c r="M645" s="58" t="str">
        <f t="shared" si="628"/>
        <v>O</v>
      </c>
      <c r="N645" s="58" t="str">
        <f t="shared" si="628"/>
        <v>O</v>
      </c>
      <c r="O645" s="58" t="str">
        <f t="shared" si="628"/>
        <v>O</v>
      </c>
      <c r="P645" s="58" t="str">
        <f t="shared" si="628"/>
        <v>O</v>
      </c>
      <c r="Q645" s="58" t="str">
        <f t="shared" si="628"/>
        <v>O</v>
      </c>
    </row>
    <row r="646" spans="1:17">
      <c r="A646" s="606"/>
      <c r="B646" s="58" t="s">
        <v>34</v>
      </c>
      <c r="C646" s="58" t="str">
        <f t="shared" ref="C646:Q646" si="629">IF(C9=$W$91,"O",IF(C9=$X$91,"O",IF(C9=$Y$91,"O",IF(C9=$Z$91,"O",IF(C9=$AA$91,"O",IF(C9=$AB$91,"O",IF(C9=$AC$91,"O",IF(C9=$AD$91,"O",IF(C9=$AE$91,"O",IF(C9=$AF$91,"O",IF(C9=$AG$91,"O",IF(C9=$AH$91,"O",IF(C9=$AI$91,"O",IF(C9=$AJ$91,"O",IF(C9=$AK$91,"O",IF(C9=$AL$91,"O",IF(C9=$AM$91,"O",IF(C9=$AN$91,"O",IF(C9=$AO$91,"O",IF(C9=$AP$91,"O",IF(C9=$AQ$91,"O",IF(C9=$AR$91,"O",IF(C9=$AS$91,"O",IF(C9=$AT$91,"O",IF(C9=$AU$91,"O",IF(C9=$AV$91,"O",IF(C9=$AW$91,"O",IF(C9=$AX$91,"O",IF(C9=$AY$91,"O",IF(C9=$AZ$91,"O",IF(C9=$BA$91,"O",IF(C9=$BB$91,"O",IF(C9=$BC$91,"O",IF(C9=$BD$91,"O",IF(C9=$BE$91,"O",IF(C9=$BF$91,"O",IF(C9=$BG$91,"O",IF(C9=$BH$91,"O","X"))))))))))))))))))))))))))))))))))))))</f>
        <v>X</v>
      </c>
      <c r="D646" s="58" t="str">
        <f t="shared" si="629"/>
        <v>X</v>
      </c>
      <c r="E646" s="58" t="str">
        <f t="shared" si="629"/>
        <v>X</v>
      </c>
      <c r="F646" s="58" t="str">
        <f t="shared" si="629"/>
        <v>X</v>
      </c>
      <c r="G646" s="58" t="str">
        <f t="shared" si="629"/>
        <v>X</v>
      </c>
      <c r="H646" s="58" t="str">
        <f t="shared" si="629"/>
        <v>X</v>
      </c>
      <c r="I646" s="58" t="str">
        <f t="shared" si="629"/>
        <v>X</v>
      </c>
      <c r="J646" s="58" t="str">
        <f t="shared" si="629"/>
        <v>X</v>
      </c>
      <c r="K646" s="58" t="str">
        <f t="shared" si="629"/>
        <v>X</v>
      </c>
      <c r="L646" s="58" t="str">
        <f t="shared" si="629"/>
        <v>X</v>
      </c>
      <c r="M646" s="58" t="str">
        <f t="shared" si="629"/>
        <v>X</v>
      </c>
      <c r="N646" s="58" t="str">
        <f t="shared" si="629"/>
        <v>X</v>
      </c>
      <c r="O646" s="58" t="str">
        <f t="shared" si="629"/>
        <v>X</v>
      </c>
      <c r="P646" s="58" t="str">
        <f t="shared" si="629"/>
        <v>X</v>
      </c>
      <c r="Q646" s="58" t="str">
        <f t="shared" si="629"/>
        <v>X</v>
      </c>
    </row>
    <row r="647" spans="1:17">
      <c r="A647" s="606"/>
      <c r="B647" s="58" t="s">
        <v>35</v>
      </c>
      <c r="C647" s="58" t="str">
        <f t="shared" ref="C647:Q647" si="630">IF(C10=$W$91,"O",IF(C10=$X$91,"O",IF(C10=$Y$91,"O",IF(C10=$Z$91,"O",IF(C10=$AA$91,"O",IF(C10=$AB$91,"O",IF(C10=$AC$91,"O",IF(C10=$AD$91,"O",IF(C10=$AE$91,"O",IF(C10=$AF$91,"O",IF(C10=$AG$91,"O",IF(C10=$AH$91,"O",IF(C10=$AI$91,"O",IF(C10=$AJ$91,"O",IF(C10=$AK$91,"O",IF(C10=$AL$91,"O",IF(C10=$AM$91,"O",IF(C10=$AN$91,"O",IF(C10=$AO$91,"O",IF(C10=$AP$91,"O",IF(C10=$AQ$91,"O",IF(C10=$AR$91,"O",IF(C10=$AS$91,"O",IF(C10=$AT$91,"O",IF(C10=$AU$91,"O",IF(C10=$AV$91,"O",IF(C10=$AW$91,"O",IF(C10=$AX$91,"O",IF(C10=$AY$91,"O",IF(C10=$AZ$91,"O",IF(C10=$BA$91,"O",IF(C10=$BB$91,"O",IF(C10=$BC$91,"O",IF(C10=$BD$91,"O",IF(C10=$BE$91,"O",IF(C10=$BF$91,"O",IF(C10=$BG$91,"O",IF(C10=$BH$91,"O","X"))))))))))))))))))))))))))))))))))))))</f>
        <v>X</v>
      </c>
      <c r="D647" s="58" t="str">
        <f t="shared" si="630"/>
        <v>X</v>
      </c>
      <c r="E647" s="58" t="str">
        <f t="shared" si="630"/>
        <v>X</v>
      </c>
      <c r="F647" s="58" t="str">
        <f t="shared" si="630"/>
        <v>X</v>
      </c>
      <c r="G647" s="58" t="str">
        <f t="shared" si="630"/>
        <v>X</v>
      </c>
      <c r="H647" s="58" t="str">
        <f t="shared" si="630"/>
        <v>X</v>
      </c>
      <c r="I647" s="58" t="str">
        <f t="shared" si="630"/>
        <v>X</v>
      </c>
      <c r="J647" s="58" t="str">
        <f t="shared" si="630"/>
        <v>X</v>
      </c>
      <c r="K647" s="58" t="str">
        <f t="shared" si="630"/>
        <v>X</v>
      </c>
      <c r="L647" s="58" t="str">
        <f t="shared" si="630"/>
        <v>X</v>
      </c>
      <c r="M647" s="58" t="str">
        <f t="shared" si="630"/>
        <v>X</v>
      </c>
      <c r="N647" s="58" t="str">
        <f t="shared" si="630"/>
        <v>X</v>
      </c>
      <c r="O647" s="58" t="str">
        <f t="shared" si="630"/>
        <v>X</v>
      </c>
      <c r="P647" s="58" t="str">
        <f t="shared" si="630"/>
        <v>X</v>
      </c>
      <c r="Q647" s="58" t="str">
        <f t="shared" si="630"/>
        <v>X</v>
      </c>
    </row>
    <row r="648" spans="1:17">
      <c r="A648" s="606"/>
      <c r="B648" s="58" t="s">
        <v>36</v>
      </c>
      <c r="C648" s="58" t="str">
        <f t="shared" ref="C648:Q648" si="631">IF(C11=$W$91,"O",IF(C11=$X$91,"O",IF(C11=$Y$91,"O",IF(C11=$Z$91,"O",IF(C11=$AA$91,"O",IF(C11=$AB$91,"O",IF(C11=$AC$91,"O",IF(C11=$AD$91,"O",IF(C11=$AE$91,"O",IF(C11=$AF$91,"O",IF(C11=$AG$91,"O",IF(C11=$AH$91,"O",IF(C11=$AI$91,"O",IF(C11=$AJ$91,"O",IF(C11=$AK$91,"O",IF(C11=$AL$91,"O",IF(C11=$AM$91,"O",IF(C11=$AN$91,"O",IF(C11=$AO$91,"O",IF(C11=$AP$91,"O",IF(C11=$AQ$91,"O",IF(C11=$AR$91,"O",IF(C11=$AS$91,"O",IF(C11=$AT$91,"O",IF(C11=$AU$91,"O",IF(C11=$AV$91,"O",IF(C11=$AW$91,"O",IF(C11=$AX$91,"O",IF(C11=$AY$91,"O",IF(C11=$AZ$91,"O",IF(C11=$BA$91,"O",IF(C11=$BB$91,"O",IF(C11=$BC$91,"O",IF(C11=$BD$91,"O",IF(C11=$BE$91,"O",IF(C11=$BF$91,"O",IF(C11=$BG$91,"O",IF(C11=$BH$91,"O","X"))))))))))))))))))))))))))))))))))))))</f>
        <v>X</v>
      </c>
      <c r="D648" s="58" t="str">
        <f t="shared" si="631"/>
        <v>X</v>
      </c>
      <c r="E648" s="58" t="str">
        <f t="shared" si="631"/>
        <v>X</v>
      </c>
      <c r="F648" s="58" t="str">
        <f t="shared" si="631"/>
        <v>X</v>
      </c>
      <c r="G648" s="58" t="str">
        <f t="shared" si="631"/>
        <v>X</v>
      </c>
      <c r="H648" s="58" t="str">
        <f t="shared" si="631"/>
        <v>X</v>
      </c>
      <c r="I648" s="58" t="str">
        <f t="shared" si="631"/>
        <v>X</v>
      </c>
      <c r="J648" s="58" t="str">
        <f t="shared" si="631"/>
        <v>X</v>
      </c>
      <c r="K648" s="58" t="str">
        <f t="shared" si="631"/>
        <v>X</v>
      </c>
      <c r="L648" s="58" t="str">
        <f t="shared" si="631"/>
        <v>X</v>
      </c>
      <c r="M648" s="58" t="str">
        <f t="shared" si="631"/>
        <v>X</v>
      </c>
      <c r="N648" s="58" t="str">
        <f t="shared" si="631"/>
        <v>X</v>
      </c>
      <c r="O648" s="58" t="str">
        <f t="shared" si="631"/>
        <v>X</v>
      </c>
      <c r="P648" s="58" t="str">
        <f t="shared" si="631"/>
        <v>X</v>
      </c>
      <c r="Q648" s="58" t="str">
        <f t="shared" si="631"/>
        <v>X</v>
      </c>
    </row>
    <row r="649" spans="1:17">
      <c r="A649" s="606"/>
      <c r="B649" s="58" t="s">
        <v>21</v>
      </c>
      <c r="C649" s="58" t="str">
        <f t="shared" ref="C649:Q649" si="632">IF(C12=$W$91,"O",IF(C12=$X$91,"O",IF(C12=$Y$91,"O",IF(C12=$Z$91,"O",IF(C12=$AA$91,"O",IF(C12=$AB$91,"O",IF(C12=$AC$91,"O",IF(C12=$AD$91,"O",IF(C12=$AE$91,"O",IF(C12=$AF$91,"O",IF(C12=$AG$91,"O",IF(C12=$AH$91,"O",IF(C12=$AI$91,"O",IF(C12=$AJ$91,"O",IF(C12=$AK$91,"O",IF(C12=$AL$91,"O",IF(C12=$AM$91,"O",IF(C12=$AN$91,"O",IF(C12=$AO$91,"O",IF(C12=$AP$91,"O",IF(C12=$AQ$91,"O",IF(C12=$AR$91,"O",IF(C12=$AS$91,"O",IF(C12=$AT$91,"O",IF(C12=$AU$91,"O",IF(C12=$AV$91,"O",IF(C12=$AW$91,"O",IF(C12=$AX$91,"O",IF(C12=$AY$91,"O",IF(C12=$AZ$91,"O",IF(C12=$BA$91,"O",IF(C12=$BB$91,"O",IF(C12=$BC$91,"O",IF(C12=$BD$91,"O",IF(C12=$BE$91,"O",IF(C12=$BF$91,"O",IF(C12=$BG$91,"O",IF(C12=$BH$91,"O","X"))))))))))))))))))))))))))))))))))))))</f>
        <v>O</v>
      </c>
      <c r="D649" s="58" t="str">
        <f t="shared" si="632"/>
        <v>O</v>
      </c>
      <c r="E649" s="58" t="str">
        <f t="shared" si="632"/>
        <v>O</v>
      </c>
      <c r="F649" s="58" t="str">
        <f t="shared" si="632"/>
        <v>O</v>
      </c>
      <c r="G649" s="58" t="str">
        <f t="shared" si="632"/>
        <v>O</v>
      </c>
      <c r="H649" s="58" t="str">
        <f t="shared" si="632"/>
        <v>O</v>
      </c>
      <c r="I649" s="58" t="str">
        <f t="shared" si="632"/>
        <v>O</v>
      </c>
      <c r="J649" s="58" t="str">
        <f t="shared" si="632"/>
        <v>O</v>
      </c>
      <c r="K649" s="58" t="str">
        <f t="shared" si="632"/>
        <v>O</v>
      </c>
      <c r="L649" s="58" t="str">
        <f t="shared" si="632"/>
        <v>O</v>
      </c>
      <c r="M649" s="58" t="str">
        <f t="shared" si="632"/>
        <v>O</v>
      </c>
      <c r="N649" s="58" t="str">
        <f t="shared" si="632"/>
        <v>O</v>
      </c>
      <c r="O649" s="58" t="str">
        <f t="shared" si="632"/>
        <v>O</v>
      </c>
      <c r="P649" s="58" t="str">
        <f t="shared" si="632"/>
        <v>O</v>
      </c>
      <c r="Q649" s="58" t="str">
        <f t="shared" si="632"/>
        <v>O</v>
      </c>
    </row>
    <row r="650" spans="1:17">
      <c r="A650" s="607"/>
      <c r="B650" s="30" t="s">
        <v>46</v>
      </c>
      <c r="C650" s="47">
        <f>COUNTIF(C644:C649,"O")</f>
        <v>2</v>
      </c>
      <c r="D650" s="47">
        <f t="shared" ref="D650:Q650" si="633">COUNTIF(D644:D649,"O")</f>
        <v>2</v>
      </c>
      <c r="E650" s="47">
        <f t="shared" si="633"/>
        <v>2</v>
      </c>
      <c r="F650" s="47">
        <f t="shared" si="633"/>
        <v>2</v>
      </c>
      <c r="G650" s="47">
        <f t="shared" si="633"/>
        <v>2</v>
      </c>
      <c r="H650" s="47">
        <f t="shared" si="633"/>
        <v>2</v>
      </c>
      <c r="I650" s="47">
        <f t="shared" si="633"/>
        <v>2</v>
      </c>
      <c r="J650" s="47">
        <f t="shared" si="633"/>
        <v>2</v>
      </c>
      <c r="K650" s="47">
        <f t="shared" si="633"/>
        <v>2</v>
      </c>
      <c r="L650" s="47">
        <f t="shared" si="633"/>
        <v>2</v>
      </c>
      <c r="M650" s="47">
        <f t="shared" si="633"/>
        <v>2</v>
      </c>
      <c r="N650" s="47">
        <f t="shared" si="633"/>
        <v>2</v>
      </c>
      <c r="O650" s="47">
        <f t="shared" si="633"/>
        <v>2</v>
      </c>
      <c r="P650" s="47">
        <f t="shared" si="633"/>
        <v>2</v>
      </c>
      <c r="Q650" s="47">
        <f t="shared" si="633"/>
        <v>2</v>
      </c>
    </row>
    <row r="651" spans="1:17">
      <c r="A651" s="605">
        <v>75</v>
      </c>
      <c r="B651" s="58" t="s">
        <v>32</v>
      </c>
      <c r="C651" s="58" t="str">
        <f t="shared" ref="C651:Q651" si="634">IF(C7=$W$92,"O",IF(C7=$X$92,"O",IF(C7=$Y$92,"O",IF(C7=$Z$92,"O",IF(C7=$AA$92,"O",IF(C7=$AB$92,"O",IF(C7=$AC$92,"O",IF(C7=$AD$92,"O",IF(C7=$AE$92,"O",IF(C7=$AF$92,"O",IF(C7=$AG$92,"O",IF(C7=$AH$92,"O",IF(C7=$AI$92,"O",IF(C7=$AJ$92,"O",IF(C7=$AK$92,"O",IF(C7=$AL$92,"O",IF(C7=$AM$92,"O",IF(C7=$AN$92,"O",IF(C7=$AO$92,"O",IF(C7=$AP$92,"O",IF(C7=$AQ$92,"O",IF(C7=$AR$92,"O",IF(C7=$AS$92,"O",IF(C7=$AT$92,"O",IF(C7=$AU$92,"O",IF(C7=$AV$92,"O",IF(C7=$AW$92,"O",IF(C7=$AX$92,"O",IF(C7=$AY$92,"O",IF(C7=$AZ$92,"O",IF(C7=$BA$92,"O",IF(C7=$BB$92,"O",IF(C7=$BC$92,"O",IF(C7=$BD$92,"O",IF(C7=$BE$92,"O",IF(C7=$BF$92,"O",IF(C7=$BG$92,"O",IF(C7=$BH$92,"O","X"))))))))))))))))))))))))))))))))))))))</f>
        <v>X</v>
      </c>
      <c r="D651" s="58" t="str">
        <f t="shared" si="634"/>
        <v>X</v>
      </c>
      <c r="E651" s="58" t="str">
        <f t="shared" si="634"/>
        <v>X</v>
      </c>
      <c r="F651" s="58" t="str">
        <f t="shared" si="634"/>
        <v>X</v>
      </c>
      <c r="G651" s="58" t="str">
        <f t="shared" si="634"/>
        <v>X</v>
      </c>
      <c r="H651" s="58" t="str">
        <f t="shared" si="634"/>
        <v>X</v>
      </c>
      <c r="I651" s="58" t="str">
        <f t="shared" si="634"/>
        <v>X</v>
      </c>
      <c r="J651" s="58" t="str">
        <f t="shared" si="634"/>
        <v>X</v>
      </c>
      <c r="K651" s="58" t="str">
        <f t="shared" si="634"/>
        <v>X</v>
      </c>
      <c r="L651" s="58" t="str">
        <f t="shared" si="634"/>
        <v>X</v>
      </c>
      <c r="M651" s="58" t="str">
        <f t="shared" si="634"/>
        <v>X</v>
      </c>
      <c r="N651" s="58" t="str">
        <f t="shared" si="634"/>
        <v>X</v>
      </c>
      <c r="O651" s="58" t="str">
        <f t="shared" si="634"/>
        <v>X</v>
      </c>
      <c r="P651" s="58" t="str">
        <f t="shared" si="634"/>
        <v>X</v>
      </c>
      <c r="Q651" s="58" t="str">
        <f t="shared" si="634"/>
        <v>X</v>
      </c>
    </row>
    <row r="652" spans="1:17">
      <c r="A652" s="606"/>
      <c r="B652" s="58" t="s">
        <v>33</v>
      </c>
      <c r="C652" s="58" t="str">
        <f t="shared" ref="C652:Q652" si="635">IF(C8=$W$92,"O",IF(C8=$X$92,"O",IF(C8=$Y$92,"O",IF(C8=$Z$92,"O",IF(C8=$AA$92,"O",IF(C8=$AB$92,"O",IF(C8=$AC$92,"O",IF(C8=$AD$92,"O",IF(C8=$AE$92,"O",IF(C8=$AF$92,"O",IF(C8=$AG$92,"O",IF(C8=$AH$92,"O",IF(C8=$AI$92,"O",IF(C8=$AJ$92,"O",IF(C8=$AK$92,"O",IF(C8=$AL$92,"O",IF(C8=$AM$92,"O",IF(C8=$AN$92,"O",IF(C8=$AO$92,"O",IF(C8=$AP$92,"O",IF(C8=$AQ$92,"O",IF(C8=$AR$92,"O",IF(C8=$AS$92,"O",IF(C8=$AT$92,"O",IF(C8=$AU$92,"O",IF(C8=$AV$92,"O",IF(C8=$AW$92,"O",IF(C8=$AX$92,"O",IF(C8=$AY$92,"O",IF(C8=$AZ$92,"O",IF(C8=$BA$92,"O",IF(C8=$BB$92,"O",IF(C8=$BC$92,"O",IF(C8=$BD$92,"O",IF(C8=$BE$92,"O",IF(C8=$BF$92,"O",IF(C8=$BG$92,"O",IF(C8=$BH$92,"O","X"))))))))))))))))))))))))))))))))))))))</f>
        <v>O</v>
      </c>
      <c r="D652" s="58" t="str">
        <f t="shared" si="635"/>
        <v>O</v>
      </c>
      <c r="E652" s="58" t="str">
        <f t="shared" si="635"/>
        <v>O</v>
      </c>
      <c r="F652" s="58" t="str">
        <f t="shared" si="635"/>
        <v>O</v>
      </c>
      <c r="G652" s="58" t="str">
        <f t="shared" si="635"/>
        <v>O</v>
      </c>
      <c r="H652" s="58" t="str">
        <f t="shared" si="635"/>
        <v>O</v>
      </c>
      <c r="I652" s="58" t="str">
        <f t="shared" si="635"/>
        <v>O</v>
      </c>
      <c r="J652" s="58" t="str">
        <f t="shared" si="635"/>
        <v>O</v>
      </c>
      <c r="K652" s="58" t="str">
        <f t="shared" si="635"/>
        <v>O</v>
      </c>
      <c r="L652" s="58" t="str">
        <f t="shared" si="635"/>
        <v>O</v>
      </c>
      <c r="M652" s="58" t="str">
        <f t="shared" si="635"/>
        <v>O</v>
      </c>
      <c r="N652" s="58" t="str">
        <f t="shared" si="635"/>
        <v>O</v>
      </c>
      <c r="O652" s="58" t="str">
        <f t="shared" si="635"/>
        <v>O</v>
      </c>
      <c r="P652" s="58" t="str">
        <f t="shared" si="635"/>
        <v>O</v>
      </c>
      <c r="Q652" s="58" t="str">
        <f t="shared" si="635"/>
        <v>O</v>
      </c>
    </row>
    <row r="653" spans="1:17">
      <c r="A653" s="606"/>
      <c r="B653" s="58" t="s">
        <v>34</v>
      </c>
      <c r="C653" s="58" t="str">
        <f t="shared" ref="C653:Q653" si="636">IF(C9=$W$92,"O",IF(C9=$X$92,"O",IF(C9=$Y$92,"O",IF(C9=$Z$92,"O",IF(C9=$AA$92,"O",IF(C9=$AB$92,"O",IF(C9=$AC$92,"O",IF(C9=$AD$92,"O",IF(C9=$AE$92,"O",IF(C9=$AF$92,"O",IF(C9=$AG$92,"O",IF(C9=$AH$92,"O",IF(C9=$AI$92,"O",IF(C9=$AJ$92,"O",IF(C9=$AK$92,"O",IF(C9=$AL$92,"O",IF(C9=$AM$92,"O",IF(C9=$AN$92,"O",IF(C9=$AO$92,"O",IF(C9=$AP$92,"O",IF(C9=$AQ$92,"O",IF(C9=$AR$92,"O",IF(C9=$AS$92,"O",IF(C9=$AT$92,"O",IF(C9=$AU$92,"O",IF(C9=$AV$92,"O",IF(C9=$AW$92,"O",IF(C9=$AX$92,"O",IF(C9=$AY$92,"O",IF(C9=$AZ$92,"O",IF(C9=$BA$92,"O",IF(C9=$BB$92,"O",IF(C9=$BC$92,"O",IF(C9=$BD$92,"O",IF(C9=$BE$92,"O",IF(C9=$BF$92,"O",IF(C9=$BG$92,"O",IF(C9=$BH$92,"O","X"))))))))))))))))))))))))))))))))))))))</f>
        <v>X</v>
      </c>
      <c r="D653" s="58" t="str">
        <f t="shared" si="636"/>
        <v>X</v>
      </c>
      <c r="E653" s="58" t="str">
        <f t="shared" si="636"/>
        <v>X</v>
      </c>
      <c r="F653" s="58" t="str">
        <f t="shared" si="636"/>
        <v>X</v>
      </c>
      <c r="G653" s="58" t="str">
        <f t="shared" si="636"/>
        <v>X</v>
      </c>
      <c r="H653" s="58" t="str">
        <f t="shared" si="636"/>
        <v>X</v>
      </c>
      <c r="I653" s="58" t="str">
        <f t="shared" si="636"/>
        <v>X</v>
      </c>
      <c r="J653" s="58" t="str">
        <f t="shared" si="636"/>
        <v>X</v>
      </c>
      <c r="K653" s="58" t="str">
        <f t="shared" si="636"/>
        <v>X</v>
      </c>
      <c r="L653" s="58" t="str">
        <f t="shared" si="636"/>
        <v>X</v>
      </c>
      <c r="M653" s="58" t="str">
        <f t="shared" si="636"/>
        <v>X</v>
      </c>
      <c r="N653" s="58" t="str">
        <f t="shared" si="636"/>
        <v>X</v>
      </c>
      <c r="O653" s="58" t="str">
        <f t="shared" si="636"/>
        <v>X</v>
      </c>
      <c r="P653" s="58" t="str">
        <f t="shared" si="636"/>
        <v>X</v>
      </c>
      <c r="Q653" s="58" t="str">
        <f t="shared" si="636"/>
        <v>X</v>
      </c>
    </row>
    <row r="654" spans="1:17">
      <c r="A654" s="606"/>
      <c r="B654" s="58" t="s">
        <v>35</v>
      </c>
      <c r="C654" s="58" t="str">
        <f t="shared" ref="C654:Q654" si="637">IF(C10=$W$92,"O",IF(C10=$X$92,"O",IF(C10=$Y$92,"O",IF(C10=$Z$92,"O",IF(C10=$AA$92,"O",IF(C10=$AB$92,"O",IF(C10=$AC$92,"O",IF(C10=$AD$92,"O",IF(C10=$AE$92,"O",IF(C10=$AF$92,"O",IF(C10=$AG$92,"O",IF(C10=$AH$92,"O",IF(C10=$AI$92,"O",IF(C10=$AJ$92,"O",IF(C10=$AK$92,"O",IF(C10=$AL$92,"O",IF(C10=$AM$92,"O",IF(C10=$AN$92,"O",IF(C10=$AO$92,"O",IF(C10=$AP$92,"O",IF(C10=$AQ$92,"O",IF(C10=$AR$92,"O",IF(C10=$AS$92,"O",IF(C10=$AT$92,"O",IF(C10=$AU$92,"O",IF(C10=$AV$92,"O",IF(C10=$AW$92,"O",IF(C10=$AX$92,"O",IF(C10=$AY$92,"O",IF(C10=$AZ$92,"O",IF(C10=$BA$92,"O",IF(C10=$BB$92,"O",IF(C10=$BC$92,"O",IF(C10=$BD$92,"O",IF(C10=$BE$92,"O",IF(C10=$BF$92,"O",IF(C10=$BG$92,"O",IF(C10=$BH$92,"O","X"))))))))))))))))))))))))))))))))))))))</f>
        <v>X</v>
      </c>
      <c r="D654" s="58" t="str">
        <f t="shared" si="637"/>
        <v>X</v>
      </c>
      <c r="E654" s="58" t="str">
        <f t="shared" si="637"/>
        <v>X</v>
      </c>
      <c r="F654" s="58" t="str">
        <f t="shared" si="637"/>
        <v>X</v>
      </c>
      <c r="G654" s="58" t="str">
        <f t="shared" si="637"/>
        <v>X</v>
      </c>
      <c r="H654" s="58" t="str">
        <f t="shared" si="637"/>
        <v>X</v>
      </c>
      <c r="I654" s="58" t="str">
        <f t="shared" si="637"/>
        <v>X</v>
      </c>
      <c r="J654" s="58" t="str">
        <f t="shared" si="637"/>
        <v>X</v>
      </c>
      <c r="K654" s="58" t="str">
        <f t="shared" si="637"/>
        <v>X</v>
      </c>
      <c r="L654" s="58" t="str">
        <f t="shared" si="637"/>
        <v>X</v>
      </c>
      <c r="M654" s="58" t="str">
        <f t="shared" si="637"/>
        <v>X</v>
      </c>
      <c r="N654" s="58" t="str">
        <f t="shared" si="637"/>
        <v>X</v>
      </c>
      <c r="O654" s="58" t="str">
        <f t="shared" si="637"/>
        <v>X</v>
      </c>
      <c r="P654" s="58" t="str">
        <f t="shared" si="637"/>
        <v>X</v>
      </c>
      <c r="Q654" s="58" t="str">
        <f t="shared" si="637"/>
        <v>X</v>
      </c>
    </row>
    <row r="655" spans="1:17">
      <c r="A655" s="606"/>
      <c r="B655" s="58" t="s">
        <v>36</v>
      </c>
      <c r="C655" s="58" t="str">
        <f t="shared" ref="C655:Q655" si="638">IF(C11=$W$92,"O",IF(C11=$X$92,"O",IF(C11=$Y$92,"O",IF(C11=$Z$92,"O",IF(C11=$AA$92,"O",IF(C11=$AB$92,"O",IF(C11=$AC$92,"O",IF(C11=$AD$92,"O",IF(C11=$AE$92,"O",IF(C11=$AF$92,"O",IF(C11=$AG$92,"O",IF(C11=$AH$92,"O",IF(C11=$AI$92,"O",IF(C11=$AJ$92,"O",IF(C11=$AK$92,"O",IF(C11=$AL$92,"O",IF(C11=$AM$92,"O",IF(C11=$AN$92,"O",IF(C11=$AO$92,"O",IF(C11=$AP$92,"O",IF(C11=$AQ$92,"O",IF(C11=$AR$92,"O",IF(C11=$AS$92,"O",IF(C11=$AT$92,"O",IF(C11=$AU$92,"O",IF(C11=$AV$92,"O",IF(C11=$AW$92,"O",IF(C11=$AX$92,"O",IF(C11=$AY$92,"O",IF(C11=$AZ$92,"O",IF(C11=$BA$92,"O",IF(C11=$BB$92,"O",IF(C11=$BC$92,"O",IF(C11=$BD$92,"O",IF(C11=$BE$92,"O",IF(C11=$BF$92,"O",IF(C11=$BG$92,"O",IF(C11=$BH$92,"O","X"))))))))))))))))))))))))))))))))))))))</f>
        <v>X</v>
      </c>
      <c r="D655" s="58" t="str">
        <f t="shared" si="638"/>
        <v>X</v>
      </c>
      <c r="E655" s="58" t="str">
        <f t="shared" si="638"/>
        <v>X</v>
      </c>
      <c r="F655" s="58" t="str">
        <f t="shared" si="638"/>
        <v>X</v>
      </c>
      <c r="G655" s="58" t="str">
        <f t="shared" si="638"/>
        <v>X</v>
      </c>
      <c r="H655" s="58" t="str">
        <f t="shared" si="638"/>
        <v>X</v>
      </c>
      <c r="I655" s="58" t="str">
        <f t="shared" si="638"/>
        <v>X</v>
      </c>
      <c r="J655" s="58" t="str">
        <f t="shared" si="638"/>
        <v>X</v>
      </c>
      <c r="K655" s="58" t="str">
        <f t="shared" si="638"/>
        <v>X</v>
      </c>
      <c r="L655" s="58" t="str">
        <f t="shared" si="638"/>
        <v>X</v>
      </c>
      <c r="M655" s="58" t="str">
        <f t="shared" si="638"/>
        <v>X</v>
      </c>
      <c r="N655" s="58" t="str">
        <f t="shared" si="638"/>
        <v>X</v>
      </c>
      <c r="O655" s="58" t="str">
        <f t="shared" si="638"/>
        <v>X</v>
      </c>
      <c r="P655" s="58" t="str">
        <f t="shared" si="638"/>
        <v>X</v>
      </c>
      <c r="Q655" s="58" t="str">
        <f t="shared" si="638"/>
        <v>X</v>
      </c>
    </row>
    <row r="656" spans="1:17">
      <c r="A656" s="606"/>
      <c r="B656" s="58" t="s">
        <v>21</v>
      </c>
      <c r="C656" s="58" t="str">
        <f t="shared" ref="C656:Q656" si="639">IF(C12=$W$92,"O",IF(C12=$X$92,"O",IF(C12=$Y$92,"O",IF(C12=$Z$92,"O",IF(C12=$AA$92,"O",IF(C12=$AB$92,"O",IF(C12=$AC$92,"O",IF(C12=$AD$92,"O",IF(C12=$AE$92,"O",IF(C12=$AF$92,"O",IF(C12=$AG$92,"O",IF(C12=$AH$92,"O",IF(C12=$AI$92,"O",IF(C12=$AJ$92,"O",IF(C12=$AK$92,"O",IF(C12=$AL$92,"O",IF(C12=$AM$92,"O",IF(C12=$AN$92,"O",IF(C12=$AO$92,"O",IF(C12=$AP$92,"O",IF(C12=$AQ$92,"O",IF(C12=$AR$92,"O",IF(C12=$AS$92,"O",IF(C12=$AT$92,"O",IF(C12=$AU$92,"O",IF(C12=$AV$92,"O",IF(C12=$AW$92,"O",IF(C12=$AX$92,"O",IF(C12=$AY$92,"O",IF(C12=$AZ$92,"O",IF(C12=$BA$92,"O",IF(C12=$BB$92,"O",IF(C12=$BC$92,"O",IF(C12=$BD$92,"O",IF(C12=$BE$92,"O",IF(C12=$BF$92,"O",IF(C12=$BG$92,"O",IF(C12=$BH$92,"O","X"))))))))))))))))))))))))))))))))))))))</f>
        <v>O</v>
      </c>
      <c r="D656" s="58" t="str">
        <f t="shared" si="639"/>
        <v>O</v>
      </c>
      <c r="E656" s="58" t="str">
        <f t="shared" si="639"/>
        <v>O</v>
      </c>
      <c r="F656" s="58" t="str">
        <f t="shared" si="639"/>
        <v>O</v>
      </c>
      <c r="G656" s="58" t="str">
        <f t="shared" si="639"/>
        <v>O</v>
      </c>
      <c r="H656" s="58" t="str">
        <f t="shared" si="639"/>
        <v>O</v>
      </c>
      <c r="I656" s="58" t="str">
        <f t="shared" si="639"/>
        <v>O</v>
      </c>
      <c r="J656" s="58" t="str">
        <f t="shared" si="639"/>
        <v>O</v>
      </c>
      <c r="K656" s="58" t="str">
        <f t="shared" si="639"/>
        <v>O</v>
      </c>
      <c r="L656" s="58" t="str">
        <f t="shared" si="639"/>
        <v>O</v>
      </c>
      <c r="M656" s="58" t="str">
        <f t="shared" si="639"/>
        <v>O</v>
      </c>
      <c r="N656" s="58" t="str">
        <f t="shared" si="639"/>
        <v>O</v>
      </c>
      <c r="O656" s="58" t="str">
        <f t="shared" si="639"/>
        <v>O</v>
      </c>
      <c r="P656" s="58" t="str">
        <f t="shared" si="639"/>
        <v>O</v>
      </c>
      <c r="Q656" s="58" t="str">
        <f t="shared" si="639"/>
        <v>O</v>
      </c>
    </row>
    <row r="657" spans="1:17">
      <c r="A657" s="607"/>
      <c r="B657" s="30" t="s">
        <v>46</v>
      </c>
      <c r="C657" s="47">
        <f>COUNTIF(C651:C656,"O")</f>
        <v>2</v>
      </c>
      <c r="D657" s="47">
        <f t="shared" ref="D657:Q657" si="640">COUNTIF(D651:D656,"O")</f>
        <v>2</v>
      </c>
      <c r="E657" s="47">
        <f t="shared" si="640"/>
        <v>2</v>
      </c>
      <c r="F657" s="47">
        <f t="shared" si="640"/>
        <v>2</v>
      </c>
      <c r="G657" s="47">
        <f t="shared" si="640"/>
        <v>2</v>
      </c>
      <c r="H657" s="47">
        <f t="shared" si="640"/>
        <v>2</v>
      </c>
      <c r="I657" s="47">
        <f t="shared" si="640"/>
        <v>2</v>
      </c>
      <c r="J657" s="47">
        <f t="shared" si="640"/>
        <v>2</v>
      </c>
      <c r="K657" s="47">
        <f t="shared" si="640"/>
        <v>2</v>
      </c>
      <c r="L657" s="47">
        <f t="shared" si="640"/>
        <v>2</v>
      </c>
      <c r="M657" s="47">
        <f t="shared" si="640"/>
        <v>2</v>
      </c>
      <c r="N657" s="47">
        <f t="shared" si="640"/>
        <v>2</v>
      </c>
      <c r="O657" s="47">
        <f t="shared" si="640"/>
        <v>2</v>
      </c>
      <c r="P657" s="47">
        <f t="shared" si="640"/>
        <v>2</v>
      </c>
      <c r="Q657" s="47">
        <f t="shared" si="640"/>
        <v>2</v>
      </c>
    </row>
    <row r="658" spans="1:17">
      <c r="A658" s="605">
        <v>76</v>
      </c>
      <c r="B658" s="58" t="s">
        <v>32</v>
      </c>
      <c r="C658" s="58" t="str">
        <f t="shared" ref="C658:Q658" si="641">IF(C7=$W$93,"O",IF(C7=$X$93,"O",IF(C7=$Y$93,"O",IF(C7=$Z$93,"O",IF(C7=$AA$93,"O",IF(C7=$AB$93,"O",IF(C7=$AC$93,"O",IF(C7=$AD$93,"O",IF(C7=$AE$93,"O",IF(C7=$AF$93,"O",IF(C7=$AG$93,"O",IF(C7=$AH$93,"O",IF(C7=$AI$93,"O",IF(C7=$AJ$93,"O",IF(C7=$AK$93,"O",IF(C7=$AL$93,"O",IF(C7=$AM$93,"O",IF(C7=$AN$93,"O",IF(C7=$AO$93,"O",IF(C7=$AP$93,"O",IF(C7=$AQ$93,"O",IF(C7=$AR$93,"O",IF(C7=$AS$93,"O",IF(C7=$AT$93,"O",IF(C7=$AU$93,"O",IF(C7=$AV$93,"O",IF(C7=$AW$93,"O",IF(C7=$AX$93,"O",IF(C7=$AY$93,"O",IF(C7=$AZ$93,"O",IF(C7=$BA$93,"O",IF(C7=$BB$93,"O",IF(C7=$BC$93,"O",IF(C7=$BD$93,"O",IF(C7=$BE$93,"O",IF(C7=$BF$93,"O",IF(C7=$BG$93,"O",IF(C7=$BH$93,"O","X"))))))))))))))))))))))))))))))))))))))</f>
        <v>X</v>
      </c>
      <c r="D658" s="58" t="str">
        <f t="shared" si="641"/>
        <v>X</v>
      </c>
      <c r="E658" s="58" t="str">
        <f t="shared" si="641"/>
        <v>X</v>
      </c>
      <c r="F658" s="58" t="str">
        <f t="shared" si="641"/>
        <v>X</v>
      </c>
      <c r="G658" s="58" t="str">
        <f t="shared" si="641"/>
        <v>X</v>
      </c>
      <c r="H658" s="58" t="str">
        <f t="shared" si="641"/>
        <v>X</v>
      </c>
      <c r="I658" s="58" t="str">
        <f t="shared" si="641"/>
        <v>X</v>
      </c>
      <c r="J658" s="58" t="str">
        <f t="shared" si="641"/>
        <v>X</v>
      </c>
      <c r="K658" s="58" t="str">
        <f t="shared" si="641"/>
        <v>X</v>
      </c>
      <c r="L658" s="58" t="str">
        <f t="shared" si="641"/>
        <v>X</v>
      </c>
      <c r="M658" s="58" t="str">
        <f t="shared" si="641"/>
        <v>X</v>
      </c>
      <c r="N658" s="58" t="str">
        <f t="shared" si="641"/>
        <v>X</v>
      </c>
      <c r="O658" s="58" t="str">
        <f t="shared" si="641"/>
        <v>X</v>
      </c>
      <c r="P658" s="58" t="str">
        <f t="shared" si="641"/>
        <v>X</v>
      </c>
      <c r="Q658" s="58" t="str">
        <f t="shared" si="641"/>
        <v>X</v>
      </c>
    </row>
    <row r="659" spans="1:17">
      <c r="A659" s="606"/>
      <c r="B659" s="58" t="s">
        <v>33</v>
      </c>
      <c r="C659" s="58" t="str">
        <f t="shared" ref="C659:Q659" si="642">IF(C8=$W$93,"O",IF(C8=$X$93,"O",IF(C8=$Y$93,"O",IF(C8=$Z$93,"O",IF(C8=$AA$93,"O",IF(C8=$AB$93,"O",IF(C8=$AC$93,"O",IF(C8=$AD$93,"O",IF(C8=$AE$93,"O",IF(C8=$AF$93,"O",IF(C8=$AG$93,"O",IF(C8=$AH$93,"O",IF(C8=$AI$93,"O",IF(C8=$AJ$93,"O",IF(C8=$AK$93,"O",IF(C8=$AL$93,"O",IF(C8=$AM$93,"O",IF(C8=$AN$93,"O",IF(C8=$AO$93,"O",IF(C8=$AP$93,"O",IF(C8=$AQ$93,"O",IF(C8=$AR$93,"O",IF(C8=$AS$93,"O",IF(C8=$AT$93,"O",IF(C8=$AU$93,"O",IF(C8=$AV$93,"O",IF(C8=$AW$93,"O",IF(C8=$AX$93,"O",IF(C8=$AY$93,"O",IF(C8=$AZ$93,"O",IF(C8=$BA$93,"O",IF(C8=$BB$93,"O",IF(C8=$BC$93,"O",IF(C8=$BD$93,"O",IF(C8=$BE$93,"O",IF(C8=$BF$93,"O",IF(C8=$BG$93,"O",IF(C8=$BH$93,"O","X"))))))))))))))))))))))))))))))))))))))</f>
        <v>O</v>
      </c>
      <c r="D659" s="58" t="str">
        <f t="shared" si="642"/>
        <v>O</v>
      </c>
      <c r="E659" s="58" t="str">
        <f t="shared" si="642"/>
        <v>O</v>
      </c>
      <c r="F659" s="58" t="str">
        <f t="shared" si="642"/>
        <v>O</v>
      </c>
      <c r="G659" s="58" t="str">
        <f t="shared" si="642"/>
        <v>O</v>
      </c>
      <c r="H659" s="58" t="str">
        <f t="shared" si="642"/>
        <v>O</v>
      </c>
      <c r="I659" s="58" t="str">
        <f t="shared" si="642"/>
        <v>O</v>
      </c>
      <c r="J659" s="58" t="str">
        <f t="shared" si="642"/>
        <v>O</v>
      </c>
      <c r="K659" s="58" t="str">
        <f t="shared" si="642"/>
        <v>O</v>
      </c>
      <c r="L659" s="58" t="str">
        <f t="shared" si="642"/>
        <v>O</v>
      </c>
      <c r="M659" s="58" t="str">
        <f t="shared" si="642"/>
        <v>O</v>
      </c>
      <c r="N659" s="58" t="str">
        <f t="shared" si="642"/>
        <v>O</v>
      </c>
      <c r="O659" s="58" t="str">
        <f t="shared" si="642"/>
        <v>O</v>
      </c>
      <c r="P659" s="58" t="str">
        <f t="shared" si="642"/>
        <v>O</v>
      </c>
      <c r="Q659" s="58" t="str">
        <f t="shared" si="642"/>
        <v>O</v>
      </c>
    </row>
    <row r="660" spans="1:17">
      <c r="A660" s="606"/>
      <c r="B660" s="58" t="s">
        <v>34</v>
      </c>
      <c r="C660" s="58" t="str">
        <f t="shared" ref="C660:Q660" si="643">IF(C9=$W$93,"O",IF(C9=$X$93,"O",IF(C9=$Y$93,"O",IF(C9=$Z$93,"O",IF(C9=$AA$93,"O",IF(C9=$AB$93,"O",IF(C9=$AC$93,"O",IF(C9=$AD$93,"O",IF(C9=$AE$93,"O",IF(C9=$AF$93,"O",IF(C9=$AG$93,"O",IF(C9=$AH$93,"O",IF(C9=$AI$93,"O",IF(C9=$AJ$93,"O",IF(C9=$AK$93,"O",IF(C9=$AL$93,"O",IF(C9=$AM$93,"O",IF(C9=$AN$93,"O",IF(C9=$AO$93,"O",IF(C9=$AP$93,"O",IF(C9=$AQ$93,"O",IF(C9=$AR$93,"O",IF(C9=$AS$93,"O",IF(C9=$AT$93,"O",IF(C9=$AU$93,"O",IF(C9=$AV$93,"O",IF(C9=$AW$93,"O",IF(C9=$AX$93,"O",IF(C9=$AY$93,"O",IF(C9=$AZ$93,"O",IF(C9=$BA$93,"O",IF(C9=$BB$93,"O",IF(C9=$BC$93,"O",IF(C9=$BD$93,"O",IF(C9=$BE$93,"O",IF(C9=$BF$93,"O",IF(C9=$BG$93,"O",IF(C9=$BH$93,"O","X"))))))))))))))))))))))))))))))))))))))</f>
        <v>X</v>
      </c>
      <c r="D660" s="58" t="str">
        <f t="shared" si="643"/>
        <v>X</v>
      </c>
      <c r="E660" s="58" t="str">
        <f t="shared" si="643"/>
        <v>X</v>
      </c>
      <c r="F660" s="58" t="str">
        <f t="shared" si="643"/>
        <v>X</v>
      </c>
      <c r="G660" s="58" t="str">
        <f t="shared" si="643"/>
        <v>X</v>
      </c>
      <c r="H660" s="58" t="str">
        <f t="shared" si="643"/>
        <v>X</v>
      </c>
      <c r="I660" s="58" t="str">
        <f t="shared" si="643"/>
        <v>X</v>
      </c>
      <c r="J660" s="58" t="str">
        <f t="shared" si="643"/>
        <v>X</v>
      </c>
      <c r="K660" s="58" t="str">
        <f t="shared" si="643"/>
        <v>X</v>
      </c>
      <c r="L660" s="58" t="str">
        <f t="shared" si="643"/>
        <v>X</v>
      </c>
      <c r="M660" s="58" t="str">
        <f t="shared" si="643"/>
        <v>X</v>
      </c>
      <c r="N660" s="58" t="str">
        <f t="shared" si="643"/>
        <v>X</v>
      </c>
      <c r="O660" s="58" t="str">
        <f t="shared" si="643"/>
        <v>X</v>
      </c>
      <c r="P660" s="58" t="str">
        <f t="shared" si="643"/>
        <v>X</v>
      </c>
      <c r="Q660" s="58" t="str">
        <f t="shared" si="643"/>
        <v>X</v>
      </c>
    </row>
    <row r="661" spans="1:17">
      <c r="A661" s="606"/>
      <c r="B661" s="58" t="s">
        <v>35</v>
      </c>
      <c r="C661" s="58" t="str">
        <f t="shared" ref="C661:Q661" si="644">IF(C10=$W$93,"O",IF(C10=$X$93,"O",IF(C10=$Y$93,"O",IF(C10=$Z$93,"O",IF(C10=$AA$93,"O",IF(C10=$AB$93,"O",IF(C10=$AC$93,"O",IF(C10=$AD$93,"O",IF(C10=$AE$93,"O",IF(C10=$AF$93,"O",IF(C10=$AG$93,"O",IF(C10=$AH$93,"O",IF(C10=$AI$93,"O",IF(C10=$AJ$93,"O",IF(C10=$AK$93,"O",IF(C10=$AL$93,"O",IF(C10=$AM$93,"O",IF(C10=$AN$93,"O",IF(C10=$AO$93,"O",IF(C10=$AP$93,"O",IF(C10=$AQ$93,"O",IF(C10=$AR$93,"O",IF(C10=$AS$93,"O",IF(C10=$AT$93,"O",IF(C10=$AU$93,"O",IF(C10=$AV$93,"O",IF(C10=$AW$93,"O",IF(C10=$AX$93,"O",IF(C10=$AY$93,"O",IF(C10=$AZ$93,"O",IF(C10=$BA$93,"O",IF(C10=$BB$93,"O",IF(C10=$BC$93,"O",IF(C10=$BD$93,"O",IF(C10=$BE$93,"O",IF(C10=$BF$93,"O",IF(C10=$BG$93,"O",IF(C10=$BH$93,"O","X"))))))))))))))))))))))))))))))))))))))</f>
        <v>X</v>
      </c>
      <c r="D661" s="58" t="str">
        <f t="shared" si="644"/>
        <v>X</v>
      </c>
      <c r="E661" s="58" t="str">
        <f t="shared" si="644"/>
        <v>X</v>
      </c>
      <c r="F661" s="58" t="str">
        <f t="shared" si="644"/>
        <v>X</v>
      </c>
      <c r="G661" s="58" t="str">
        <f t="shared" si="644"/>
        <v>X</v>
      </c>
      <c r="H661" s="58" t="str">
        <f t="shared" si="644"/>
        <v>X</v>
      </c>
      <c r="I661" s="58" t="str">
        <f t="shared" si="644"/>
        <v>X</v>
      </c>
      <c r="J661" s="58" t="str">
        <f t="shared" si="644"/>
        <v>X</v>
      </c>
      <c r="K661" s="58" t="str">
        <f t="shared" si="644"/>
        <v>X</v>
      </c>
      <c r="L661" s="58" t="str">
        <f t="shared" si="644"/>
        <v>X</v>
      </c>
      <c r="M661" s="58" t="str">
        <f t="shared" si="644"/>
        <v>X</v>
      </c>
      <c r="N661" s="58" t="str">
        <f t="shared" si="644"/>
        <v>X</v>
      </c>
      <c r="O661" s="58" t="str">
        <f t="shared" si="644"/>
        <v>X</v>
      </c>
      <c r="P661" s="58" t="str">
        <f t="shared" si="644"/>
        <v>X</v>
      </c>
      <c r="Q661" s="58" t="str">
        <f t="shared" si="644"/>
        <v>X</v>
      </c>
    </row>
    <row r="662" spans="1:17">
      <c r="A662" s="606"/>
      <c r="B662" s="58" t="s">
        <v>36</v>
      </c>
      <c r="C662" s="58" t="str">
        <f t="shared" ref="C662:Q662" si="645">IF(C11=$W$93,"O",IF(C11=$X$93,"O",IF(C11=$Y$93,"O",IF(C11=$Z$93,"O",IF(C11=$AA$93,"O",IF(C11=$AB$93,"O",IF(C11=$AC$93,"O",IF(C11=$AD$93,"O",IF(C11=$AE$93,"O",IF(C11=$AF$93,"O",IF(C11=$AG$93,"O",IF(C11=$AH$93,"O",IF(C11=$AI$93,"O",IF(C11=$AJ$93,"O",IF(C11=$AK$93,"O",IF(C11=$AL$93,"O",IF(C11=$AM$93,"O",IF(C11=$AN$93,"O",IF(C11=$AO$93,"O",IF(C11=$AP$93,"O",IF(C11=$AQ$93,"O",IF(C11=$AR$93,"O",IF(C11=$AS$93,"O",IF(C11=$AT$93,"O",IF(C11=$AU$93,"O",IF(C11=$AV$93,"O",IF(C11=$AW$93,"O",IF(C11=$AX$93,"O",IF(C11=$AY$93,"O",IF(C11=$AZ$93,"O",IF(C11=$BA$93,"O",IF(C11=$BB$93,"O",IF(C11=$BC$93,"O",IF(C11=$BD$93,"O",IF(C11=$BE$93,"O",IF(C11=$BF$93,"O",IF(C11=$BG$93,"O",IF(C11=$BH$93,"O","X"))))))))))))))))))))))))))))))))))))))</f>
        <v>X</v>
      </c>
      <c r="D662" s="58" t="str">
        <f t="shared" si="645"/>
        <v>X</v>
      </c>
      <c r="E662" s="58" t="str">
        <f t="shared" si="645"/>
        <v>X</v>
      </c>
      <c r="F662" s="58" t="str">
        <f t="shared" si="645"/>
        <v>X</v>
      </c>
      <c r="G662" s="58" t="str">
        <f t="shared" si="645"/>
        <v>X</v>
      </c>
      <c r="H662" s="58" t="str">
        <f t="shared" si="645"/>
        <v>X</v>
      </c>
      <c r="I662" s="58" t="str">
        <f t="shared" si="645"/>
        <v>X</v>
      </c>
      <c r="J662" s="58" t="str">
        <f t="shared" si="645"/>
        <v>X</v>
      </c>
      <c r="K662" s="58" t="str">
        <f t="shared" si="645"/>
        <v>X</v>
      </c>
      <c r="L662" s="58" t="str">
        <f t="shared" si="645"/>
        <v>X</v>
      </c>
      <c r="M662" s="58" t="str">
        <f t="shared" si="645"/>
        <v>X</v>
      </c>
      <c r="N662" s="58" t="str">
        <f t="shared" si="645"/>
        <v>X</v>
      </c>
      <c r="O662" s="58" t="str">
        <f t="shared" si="645"/>
        <v>X</v>
      </c>
      <c r="P662" s="58" t="str">
        <f t="shared" si="645"/>
        <v>X</v>
      </c>
      <c r="Q662" s="58" t="str">
        <f t="shared" si="645"/>
        <v>X</v>
      </c>
    </row>
    <row r="663" spans="1:17">
      <c r="A663" s="606"/>
      <c r="B663" s="58" t="s">
        <v>21</v>
      </c>
      <c r="C663" s="58" t="str">
        <f t="shared" ref="C663:Q663" si="646">IF(C12=$W$93,"O",IF(C12=$X$93,"O",IF(C12=$Y$93,"O",IF(C12=$Z$93,"O",IF(C12=$AA$93,"O",IF(C12=$AB$93,"O",IF(C12=$AC$93,"O",IF(C12=$AD$93,"O",IF(C12=$AE$93,"O",IF(C12=$AF$93,"O",IF(C12=$AG$93,"O",IF(C12=$AH$93,"O",IF(C12=$AI$93,"O",IF(C12=$AJ$93,"O",IF(C12=$AK$93,"O",IF(C12=$AL$93,"O",IF(C12=$AM$93,"O",IF(C12=$AN$93,"O",IF(C12=$AO$93,"O",IF(C12=$AP$93,"O",IF(C12=$AQ$93,"O",IF(C12=$AR$93,"O",IF(C12=$AS$93,"O",IF(C12=$AT$93,"O",IF(C12=$AU$93,"O",IF(C12=$AV$93,"O",IF(C12=$AW$93,"O",IF(C12=$AX$93,"O",IF(C12=$AY$93,"O",IF(C12=$AZ$93,"O",IF(C12=$BA$93,"O",IF(C12=$BB$93,"O",IF(C12=$BC$93,"O",IF(C12=$BD$93,"O",IF(C12=$BE$93,"O",IF(C12=$BF$93,"O",IF(C12=$BG$93,"O",IF(C12=$BH$93,"O","X"))))))))))))))))))))))))))))))))))))))</f>
        <v>X</v>
      </c>
      <c r="D663" s="58" t="str">
        <f t="shared" si="646"/>
        <v>X</v>
      </c>
      <c r="E663" s="58" t="str">
        <f t="shared" si="646"/>
        <v>X</v>
      </c>
      <c r="F663" s="58" t="str">
        <f t="shared" si="646"/>
        <v>X</v>
      </c>
      <c r="G663" s="58" t="str">
        <f t="shared" si="646"/>
        <v>X</v>
      </c>
      <c r="H663" s="58" t="str">
        <f t="shared" si="646"/>
        <v>X</v>
      </c>
      <c r="I663" s="58" t="str">
        <f t="shared" si="646"/>
        <v>X</v>
      </c>
      <c r="J663" s="58" t="str">
        <f t="shared" si="646"/>
        <v>X</v>
      </c>
      <c r="K663" s="58" t="str">
        <f t="shared" si="646"/>
        <v>X</v>
      </c>
      <c r="L663" s="58" t="str">
        <f t="shared" si="646"/>
        <v>X</v>
      </c>
      <c r="M663" s="58" t="str">
        <f t="shared" si="646"/>
        <v>X</v>
      </c>
      <c r="N663" s="58" t="str">
        <f t="shared" si="646"/>
        <v>X</v>
      </c>
      <c r="O663" s="58" t="str">
        <f t="shared" si="646"/>
        <v>X</v>
      </c>
      <c r="P663" s="58" t="str">
        <f t="shared" si="646"/>
        <v>X</v>
      </c>
      <c r="Q663" s="58" t="str">
        <f t="shared" si="646"/>
        <v>X</v>
      </c>
    </row>
    <row r="664" spans="1:17">
      <c r="A664" s="607"/>
      <c r="B664" s="30" t="s">
        <v>46</v>
      </c>
      <c r="C664" s="47">
        <f>COUNTIF(C658:C663,"O")</f>
        <v>1</v>
      </c>
      <c r="D664" s="47">
        <f t="shared" ref="D664:Q664" si="647">COUNTIF(D658:D663,"O")</f>
        <v>1</v>
      </c>
      <c r="E664" s="47">
        <f t="shared" si="647"/>
        <v>1</v>
      </c>
      <c r="F664" s="47">
        <f t="shared" si="647"/>
        <v>1</v>
      </c>
      <c r="G664" s="47">
        <f t="shared" si="647"/>
        <v>1</v>
      </c>
      <c r="H664" s="47">
        <f t="shared" si="647"/>
        <v>1</v>
      </c>
      <c r="I664" s="47">
        <f t="shared" si="647"/>
        <v>1</v>
      </c>
      <c r="J664" s="47">
        <f t="shared" si="647"/>
        <v>1</v>
      </c>
      <c r="K664" s="47">
        <f t="shared" si="647"/>
        <v>1</v>
      </c>
      <c r="L664" s="47">
        <f t="shared" si="647"/>
        <v>1</v>
      </c>
      <c r="M664" s="47">
        <f t="shared" si="647"/>
        <v>1</v>
      </c>
      <c r="N664" s="47">
        <f t="shared" si="647"/>
        <v>1</v>
      </c>
      <c r="O664" s="47">
        <f t="shared" si="647"/>
        <v>1</v>
      </c>
      <c r="P664" s="47">
        <f t="shared" si="647"/>
        <v>1</v>
      </c>
      <c r="Q664" s="47">
        <f t="shared" si="647"/>
        <v>1</v>
      </c>
    </row>
    <row r="665" spans="1:17">
      <c r="A665" s="605">
        <v>77</v>
      </c>
      <c r="B665" s="58" t="s">
        <v>32</v>
      </c>
      <c r="C665" s="58" t="str">
        <f t="shared" ref="C665:Q665" si="648">IF(C7=$W$94,"O",IF(C7=$X$94,"O",IF(C7=$Y$94,"O",IF(C7=$Z$94,"O",IF(C7=$AA$94,"O",IF(C7=$AB$94,"O",IF(C7=$AC$94,"O",IF(C7=$AD$94,"O",IF(C7=$AE$94,"O",IF(C7=$AF$94,"O",IF(C7=$AG$94,"O",IF(C7=$AH$94,"O",IF(C7=$AI$94,"O",IF(C7=$AJ$94,"O",IF(C7=$AK$94,"O",IF(C7=$AL$94,"O",IF(C7=$AM$94,"O",IF(C7=$AN$94,"O",IF(C7=$AO$94,"O",IF(C7=$AP$94,"O",IF(C7=$AQ$94,"O",IF(C7=$AR$94,"O",IF(C7=$AS$94,"O",IF(C7=$AT$94,"O",IF(C7=$AU$94,"O",IF(C7=$AV$94,"O",IF(C7=$AW$94,"O",IF(C7=$AX$94,"O",IF(C7=$AY$94,"O",IF(C7=$AZ$94,"O",IF(C7=$BA$94,"O",IF(C7=$BB$94,"O",IF(C7=$BC$94,"O",IF(C7=$BD$94,"O",IF(C7=$BE$94,"O",IF(C7=$BF$94,"O",IF(C7=$BG$94,"O",IF(C7=$BH$94,"O","X"))))))))))))))))))))))))))))))))))))))</f>
        <v>O</v>
      </c>
      <c r="D665" s="58" t="str">
        <f t="shared" si="648"/>
        <v>O</v>
      </c>
      <c r="E665" s="58" t="str">
        <f t="shared" si="648"/>
        <v>O</v>
      </c>
      <c r="F665" s="58" t="str">
        <f t="shared" si="648"/>
        <v>O</v>
      </c>
      <c r="G665" s="58" t="str">
        <f t="shared" si="648"/>
        <v>O</v>
      </c>
      <c r="H665" s="58" t="str">
        <f t="shared" si="648"/>
        <v>O</v>
      </c>
      <c r="I665" s="58" t="str">
        <f t="shared" si="648"/>
        <v>O</v>
      </c>
      <c r="J665" s="58" t="str">
        <f t="shared" si="648"/>
        <v>O</v>
      </c>
      <c r="K665" s="58" t="str">
        <f t="shared" si="648"/>
        <v>O</v>
      </c>
      <c r="L665" s="58" t="str">
        <f t="shared" si="648"/>
        <v>O</v>
      </c>
      <c r="M665" s="58" t="str">
        <f t="shared" si="648"/>
        <v>O</v>
      </c>
      <c r="N665" s="58" t="str">
        <f t="shared" si="648"/>
        <v>O</v>
      </c>
      <c r="O665" s="58" t="str">
        <f t="shared" si="648"/>
        <v>O</v>
      </c>
      <c r="P665" s="58" t="str">
        <f t="shared" si="648"/>
        <v>O</v>
      </c>
      <c r="Q665" s="58" t="str">
        <f t="shared" si="648"/>
        <v>O</v>
      </c>
    </row>
    <row r="666" spans="1:17">
      <c r="A666" s="606"/>
      <c r="B666" s="58" t="s">
        <v>33</v>
      </c>
      <c r="C666" s="58" t="str">
        <f t="shared" ref="C666:Q666" si="649">IF(C8=$W$94,"O",IF(C8=$X$94,"O",IF(C8=$Y$94,"O",IF(C8=$Z$94,"O",IF(C8=$AA$94,"O",IF(C8=$AB$94,"O",IF(C8=$AC$94,"O",IF(C8=$AD$94,"O",IF(C8=$AE$94,"O",IF(C8=$AF$94,"O",IF(C8=$AG$94,"O",IF(C8=$AH$94,"O",IF(C8=$AI$94,"O",IF(C8=$AJ$94,"O",IF(C8=$AK$94,"O",IF(C8=$AL$94,"O",IF(C8=$AM$94,"O",IF(C8=$AN$94,"O",IF(C8=$AO$94,"O",IF(C8=$AP$94,"O",IF(C8=$AQ$94,"O",IF(C8=$AR$94,"O",IF(C8=$AS$94,"O",IF(C8=$AT$94,"O",IF(C8=$AU$94,"O",IF(C8=$AV$94,"O",IF(C8=$AW$94,"O",IF(C8=$AX$94,"O",IF(C8=$AY$94,"O",IF(C8=$AZ$94,"O",IF(C8=$BA$94,"O",IF(C8=$BB$94,"O",IF(C8=$BC$94,"O",IF(C8=$BD$94,"O",IF(C8=$BE$94,"O",IF(C8=$BF$94,"O",IF(C8=$BG$94,"O",IF(C8=$BH$94,"O","X"))))))))))))))))))))))))))))))))))))))</f>
        <v>O</v>
      </c>
      <c r="D666" s="58" t="str">
        <f t="shared" si="649"/>
        <v>O</v>
      </c>
      <c r="E666" s="58" t="str">
        <f t="shared" si="649"/>
        <v>O</v>
      </c>
      <c r="F666" s="58" t="str">
        <f t="shared" si="649"/>
        <v>O</v>
      </c>
      <c r="G666" s="58" t="str">
        <f t="shared" si="649"/>
        <v>O</v>
      </c>
      <c r="H666" s="58" t="str">
        <f t="shared" si="649"/>
        <v>O</v>
      </c>
      <c r="I666" s="58" t="str">
        <f t="shared" si="649"/>
        <v>O</v>
      </c>
      <c r="J666" s="58" t="str">
        <f t="shared" si="649"/>
        <v>O</v>
      </c>
      <c r="K666" s="58" t="str">
        <f t="shared" si="649"/>
        <v>O</v>
      </c>
      <c r="L666" s="58" t="str">
        <f t="shared" si="649"/>
        <v>O</v>
      </c>
      <c r="M666" s="58" t="str">
        <f t="shared" si="649"/>
        <v>O</v>
      </c>
      <c r="N666" s="58" t="str">
        <f t="shared" si="649"/>
        <v>O</v>
      </c>
      <c r="O666" s="58" t="str">
        <f t="shared" si="649"/>
        <v>O</v>
      </c>
      <c r="P666" s="58" t="str">
        <f t="shared" si="649"/>
        <v>O</v>
      </c>
      <c r="Q666" s="58" t="str">
        <f t="shared" si="649"/>
        <v>O</v>
      </c>
    </row>
    <row r="667" spans="1:17">
      <c r="A667" s="606"/>
      <c r="B667" s="58" t="s">
        <v>34</v>
      </c>
      <c r="C667" s="58" t="str">
        <f t="shared" ref="C667:Q667" si="650">IF(C9=$W$94,"O",IF(C9=$X$94,"O",IF(C9=$Y$94,"O",IF(C9=$Z$94,"O",IF(C9=$AA$94,"O",IF(C9=$AB$94,"O",IF(C9=$AC$94,"O",IF(C9=$AD$94,"O",IF(C9=$AE$94,"O",IF(C9=$AF$94,"O",IF(C9=$AG$94,"O",IF(C9=$AH$94,"O",IF(C9=$AI$94,"O",IF(C9=$AJ$94,"O",IF(C9=$AK$94,"O",IF(C9=$AL$94,"O",IF(C9=$AM$94,"O",IF(C9=$AN$94,"O",IF(C9=$AO$94,"O",IF(C9=$AP$94,"O",IF(C9=$AQ$94,"O",IF(C9=$AR$94,"O",IF(C9=$AS$94,"O",IF(C9=$AT$94,"O",IF(C9=$AU$94,"O",IF(C9=$AV$94,"O",IF(C9=$AW$94,"O",IF(C9=$AX$94,"O",IF(C9=$AY$94,"O",IF(C9=$AZ$94,"O",IF(C9=$BA$94,"O",IF(C9=$BB$94,"O",IF(C9=$BC$94,"O",IF(C9=$BD$94,"O",IF(C9=$BE$94,"O",IF(C9=$BF$94,"O",IF(C9=$BG$94,"O",IF(C9=$BH$94,"O","X"))))))))))))))))))))))))))))))))))))))</f>
        <v>O</v>
      </c>
      <c r="D667" s="58" t="str">
        <f t="shared" si="650"/>
        <v>O</v>
      </c>
      <c r="E667" s="58" t="str">
        <f t="shared" si="650"/>
        <v>O</v>
      </c>
      <c r="F667" s="58" t="str">
        <f t="shared" si="650"/>
        <v>O</v>
      </c>
      <c r="G667" s="58" t="str">
        <f t="shared" si="650"/>
        <v>O</v>
      </c>
      <c r="H667" s="58" t="str">
        <f t="shared" si="650"/>
        <v>O</v>
      </c>
      <c r="I667" s="58" t="str">
        <f t="shared" si="650"/>
        <v>O</v>
      </c>
      <c r="J667" s="58" t="str">
        <f t="shared" si="650"/>
        <v>O</v>
      </c>
      <c r="K667" s="58" t="str">
        <f t="shared" si="650"/>
        <v>O</v>
      </c>
      <c r="L667" s="58" t="str">
        <f t="shared" si="650"/>
        <v>O</v>
      </c>
      <c r="M667" s="58" t="str">
        <f t="shared" si="650"/>
        <v>O</v>
      </c>
      <c r="N667" s="58" t="str">
        <f t="shared" si="650"/>
        <v>O</v>
      </c>
      <c r="O667" s="58" t="str">
        <f t="shared" si="650"/>
        <v>O</v>
      </c>
      <c r="P667" s="58" t="str">
        <f t="shared" si="650"/>
        <v>O</v>
      </c>
      <c r="Q667" s="58" t="str">
        <f t="shared" si="650"/>
        <v>O</v>
      </c>
    </row>
    <row r="668" spans="1:17">
      <c r="A668" s="606"/>
      <c r="B668" s="58" t="s">
        <v>35</v>
      </c>
      <c r="C668" s="58" t="str">
        <f t="shared" ref="C668:Q668" si="651">IF(C10=$W$94,"O",IF(C10=$X$94,"O",IF(C10=$Y$94,"O",IF(C10=$Z$94,"O",IF(C10=$AA$94,"O",IF(C10=$AB$94,"O",IF(C10=$AC$94,"O",IF(C10=$AD$94,"O",IF(C10=$AE$94,"O",IF(C10=$AF$94,"O",IF(C10=$AG$94,"O",IF(C10=$AH$94,"O",IF(C10=$AI$94,"O",IF(C10=$AJ$94,"O",IF(C10=$AK$94,"O",IF(C10=$AL$94,"O",IF(C10=$AM$94,"O",IF(C10=$AN$94,"O",IF(C10=$AO$94,"O",IF(C10=$AP$94,"O",IF(C10=$AQ$94,"O",IF(C10=$AR$94,"O",IF(C10=$AS$94,"O",IF(C10=$AT$94,"O",IF(C10=$AU$94,"O",IF(C10=$AV$94,"O",IF(C10=$AW$94,"O",IF(C10=$AX$94,"O",IF(C10=$AY$94,"O",IF(C10=$AZ$94,"O",IF(C10=$BA$94,"O",IF(C10=$BB$94,"O",IF(C10=$BC$94,"O",IF(C10=$BD$94,"O",IF(C10=$BE$94,"O",IF(C10=$BF$94,"O",IF(C10=$BG$94,"O",IF(C10=$BH$94,"O","X"))))))))))))))))))))))))))))))))))))))</f>
        <v>X</v>
      </c>
      <c r="D668" s="58" t="str">
        <f t="shared" si="651"/>
        <v>X</v>
      </c>
      <c r="E668" s="58" t="str">
        <f t="shared" si="651"/>
        <v>X</v>
      </c>
      <c r="F668" s="58" t="str">
        <f t="shared" si="651"/>
        <v>X</v>
      </c>
      <c r="G668" s="58" t="str">
        <f t="shared" si="651"/>
        <v>X</v>
      </c>
      <c r="H668" s="58" t="str">
        <f t="shared" si="651"/>
        <v>X</v>
      </c>
      <c r="I668" s="58" t="str">
        <f t="shared" si="651"/>
        <v>X</v>
      </c>
      <c r="J668" s="58" t="str">
        <f t="shared" si="651"/>
        <v>X</v>
      </c>
      <c r="K668" s="58" t="str">
        <f t="shared" si="651"/>
        <v>X</v>
      </c>
      <c r="L668" s="58" t="str">
        <f t="shared" si="651"/>
        <v>X</v>
      </c>
      <c r="M668" s="58" t="str">
        <f t="shared" si="651"/>
        <v>X</v>
      </c>
      <c r="N668" s="58" t="str">
        <f t="shared" si="651"/>
        <v>X</v>
      </c>
      <c r="O668" s="58" t="str">
        <f t="shared" si="651"/>
        <v>X</v>
      </c>
      <c r="P668" s="58" t="str">
        <f t="shared" si="651"/>
        <v>X</v>
      </c>
      <c r="Q668" s="58" t="str">
        <f t="shared" si="651"/>
        <v>X</v>
      </c>
    </row>
    <row r="669" spans="1:17">
      <c r="A669" s="606"/>
      <c r="B669" s="58" t="s">
        <v>36</v>
      </c>
      <c r="C669" s="58" t="str">
        <f t="shared" ref="C669:Q669" si="652">IF(C11=$W$94,"O",IF(C11=$X$94,"O",IF(C11=$Y$94,"O",IF(C11=$Z$94,"O",IF(C11=$AA$94,"O",IF(C11=$AB$94,"O",IF(C11=$AC$94,"O",IF(C11=$AD$94,"O",IF(C11=$AE$94,"O",IF(C11=$AF$94,"O",IF(C11=$AG$94,"O",IF(C11=$AH$94,"O",IF(C11=$AI$94,"O",IF(C11=$AJ$94,"O",IF(C11=$AK$94,"O",IF(C11=$AL$94,"O",IF(C11=$AM$94,"O",IF(C11=$AN$94,"O",IF(C11=$AO$94,"O",IF(C11=$AP$94,"O",IF(C11=$AQ$94,"O",IF(C11=$AR$94,"O",IF(C11=$AS$94,"O",IF(C11=$AT$94,"O",IF(C11=$AU$94,"O",IF(C11=$AV$94,"O",IF(C11=$AW$94,"O",IF(C11=$AX$94,"O",IF(C11=$AY$94,"O",IF(C11=$AZ$94,"O",IF(C11=$BA$94,"O",IF(C11=$BB$94,"O",IF(C11=$BC$94,"O",IF(C11=$BD$94,"O",IF(C11=$BE$94,"O",IF(C11=$BF$94,"O",IF(C11=$BG$94,"O",IF(C11=$BH$94,"O","X"))))))))))))))))))))))))))))))))))))))</f>
        <v>X</v>
      </c>
      <c r="D669" s="58" t="str">
        <f t="shared" si="652"/>
        <v>X</v>
      </c>
      <c r="E669" s="58" t="str">
        <f t="shared" si="652"/>
        <v>X</v>
      </c>
      <c r="F669" s="58" t="str">
        <f t="shared" si="652"/>
        <v>X</v>
      </c>
      <c r="G669" s="58" t="str">
        <f t="shared" si="652"/>
        <v>X</v>
      </c>
      <c r="H669" s="58" t="str">
        <f t="shared" si="652"/>
        <v>X</v>
      </c>
      <c r="I669" s="58" t="str">
        <f t="shared" si="652"/>
        <v>X</v>
      </c>
      <c r="J669" s="58" t="str">
        <f t="shared" si="652"/>
        <v>X</v>
      </c>
      <c r="K669" s="58" t="str">
        <f t="shared" si="652"/>
        <v>X</v>
      </c>
      <c r="L669" s="58" t="str">
        <f t="shared" si="652"/>
        <v>X</v>
      </c>
      <c r="M669" s="58" t="str">
        <f t="shared" si="652"/>
        <v>X</v>
      </c>
      <c r="N669" s="58" t="str">
        <f t="shared" si="652"/>
        <v>X</v>
      </c>
      <c r="O669" s="58" t="str">
        <f t="shared" si="652"/>
        <v>X</v>
      </c>
      <c r="P669" s="58" t="str">
        <f t="shared" si="652"/>
        <v>X</v>
      </c>
      <c r="Q669" s="58" t="str">
        <f t="shared" si="652"/>
        <v>X</v>
      </c>
    </row>
    <row r="670" spans="1:17">
      <c r="A670" s="606"/>
      <c r="B670" s="58" t="s">
        <v>21</v>
      </c>
      <c r="C670" s="58" t="str">
        <f t="shared" ref="C670:Q670" si="653">IF(C12=$W$94,"O",IF(C12=$X$94,"O",IF(C12=$Y$94,"O",IF(C12=$Z$94,"O",IF(C12=$AA$94,"O",IF(C12=$AB$94,"O",IF(C12=$AC$94,"O",IF(C12=$AD$94,"O",IF(C12=$AE$94,"O",IF(C12=$AF$94,"O",IF(C12=$AG$94,"O",IF(C12=$AH$94,"O",IF(C12=$AI$94,"O",IF(C12=$AJ$94,"O",IF(C12=$AK$94,"O",IF(C12=$AL$94,"O",IF(C12=$AM$94,"O",IF(C12=$AN$94,"O",IF(C12=$AO$94,"O",IF(C12=$AP$94,"O",IF(C12=$AQ$94,"O",IF(C12=$AR$94,"O",IF(C12=$AS$94,"O",IF(C12=$AT$94,"O",IF(C12=$AU$94,"O",IF(C12=$AV$94,"O",IF(C12=$AW$94,"O",IF(C12=$AX$94,"O",IF(C12=$AY$94,"O",IF(C12=$AZ$94,"O",IF(C12=$BA$94,"O",IF(C12=$BB$94,"O",IF(C12=$BC$94,"O",IF(C12=$BD$94,"O",IF(C12=$BE$94,"O",IF(C12=$BF$94,"O",IF(C12=$BG$94,"O",IF(C12=$BH$94,"O","X"))))))))))))))))))))))))))))))))))))))</f>
        <v>O</v>
      </c>
      <c r="D670" s="58" t="str">
        <f t="shared" si="653"/>
        <v>O</v>
      </c>
      <c r="E670" s="58" t="str">
        <f t="shared" si="653"/>
        <v>O</v>
      </c>
      <c r="F670" s="58" t="str">
        <f t="shared" si="653"/>
        <v>O</v>
      </c>
      <c r="G670" s="58" t="str">
        <f t="shared" si="653"/>
        <v>O</v>
      </c>
      <c r="H670" s="58" t="str">
        <f t="shared" si="653"/>
        <v>O</v>
      </c>
      <c r="I670" s="58" t="str">
        <f t="shared" si="653"/>
        <v>O</v>
      </c>
      <c r="J670" s="58" t="str">
        <f t="shared" si="653"/>
        <v>O</v>
      </c>
      <c r="K670" s="58" t="str">
        <f t="shared" si="653"/>
        <v>O</v>
      </c>
      <c r="L670" s="58" t="str">
        <f t="shared" si="653"/>
        <v>O</v>
      </c>
      <c r="M670" s="58" t="str">
        <f t="shared" si="653"/>
        <v>O</v>
      </c>
      <c r="N670" s="58" t="str">
        <f t="shared" si="653"/>
        <v>O</v>
      </c>
      <c r="O670" s="58" t="str">
        <f t="shared" si="653"/>
        <v>O</v>
      </c>
      <c r="P670" s="58" t="str">
        <f t="shared" si="653"/>
        <v>O</v>
      </c>
      <c r="Q670" s="58" t="str">
        <f t="shared" si="653"/>
        <v>O</v>
      </c>
    </row>
    <row r="671" spans="1:17">
      <c r="A671" s="607"/>
      <c r="B671" s="30" t="s">
        <v>46</v>
      </c>
      <c r="C671" s="47">
        <f>COUNTIF(C665:C670,"O")</f>
        <v>4</v>
      </c>
      <c r="D671" s="47">
        <f t="shared" ref="D671:Q671" si="654">COUNTIF(D665:D670,"O")</f>
        <v>4</v>
      </c>
      <c r="E671" s="47">
        <f t="shared" si="654"/>
        <v>4</v>
      </c>
      <c r="F671" s="47">
        <f t="shared" si="654"/>
        <v>4</v>
      </c>
      <c r="G671" s="47">
        <f t="shared" si="654"/>
        <v>4</v>
      </c>
      <c r="H671" s="47">
        <f t="shared" si="654"/>
        <v>4</v>
      </c>
      <c r="I671" s="47">
        <f t="shared" si="654"/>
        <v>4</v>
      </c>
      <c r="J671" s="47">
        <f t="shared" si="654"/>
        <v>4</v>
      </c>
      <c r="K671" s="47">
        <f t="shared" si="654"/>
        <v>4</v>
      </c>
      <c r="L671" s="47">
        <f t="shared" si="654"/>
        <v>4</v>
      </c>
      <c r="M671" s="47">
        <f t="shared" si="654"/>
        <v>4</v>
      </c>
      <c r="N671" s="47">
        <f t="shared" si="654"/>
        <v>4</v>
      </c>
      <c r="O671" s="47">
        <f t="shared" si="654"/>
        <v>4</v>
      </c>
      <c r="P671" s="47">
        <f t="shared" si="654"/>
        <v>4</v>
      </c>
      <c r="Q671" s="47">
        <f t="shared" si="654"/>
        <v>4</v>
      </c>
    </row>
    <row r="672" spans="1:17">
      <c r="A672" s="605">
        <v>78</v>
      </c>
      <c r="B672" s="58" t="s">
        <v>32</v>
      </c>
      <c r="C672" s="58" t="str">
        <f t="shared" ref="C672:Q672" si="655">IF(C7=$W$95,"O",IF(C7=$X$95,"O",IF(C7=$Y$95,"O",IF(C7=$Z$95,"O",IF(C7=$AA$95,"O",IF(C7=$AB$95,"O",IF(C7=$AC$95,"O",IF(C7=$AD$95,"O",IF(C7=$AE$95,"O",IF(C7=$AF$95,"O",IF(C7=$AG$95,"O",IF(C7=$AH$95,"O",IF(C7=$AI$95,"O",IF(C7=$AJ$95,"O",IF(C7=$AK$95,"O",IF(C7=$AL$95,"O",IF(C7=$AM$95,"O",IF(C7=$AN$95,"O",IF(C7=$AO$95,"O",IF(C7=$AP$95,"O",IF(C7=$AQ$95,"O",IF(C7=$AR$95,"O",IF(C7=$AS$95,"O",IF(C7=$AT$95,"O",IF(C7=$AU$95,"O",IF(C7=$AV$95,"O",IF(C7=$AW$95,"O",IF(C7=$AX$95,"O",IF(C7=$AY$95,"O",IF(C7=$AZ$95,"O",IF(C7=$BA$95,"O",IF(C7=$BB$95,"O",IF(C7=$BC$95,"O",IF(C7=$BD$95,"O",IF(C7=$BE$95,"O",IF(C7=$BF$95,"O",IF(C7=$BG$95,"O",IF(C7=$BH$95,"O","X"))))))))))))))))))))))))))))))))))))))</f>
        <v>O</v>
      </c>
      <c r="D672" s="58" t="str">
        <f t="shared" si="655"/>
        <v>O</v>
      </c>
      <c r="E672" s="58" t="str">
        <f t="shared" si="655"/>
        <v>O</v>
      </c>
      <c r="F672" s="58" t="str">
        <f t="shared" si="655"/>
        <v>O</v>
      </c>
      <c r="G672" s="58" t="str">
        <f t="shared" si="655"/>
        <v>O</v>
      </c>
      <c r="H672" s="58" t="str">
        <f t="shared" si="655"/>
        <v>O</v>
      </c>
      <c r="I672" s="58" t="str">
        <f t="shared" si="655"/>
        <v>O</v>
      </c>
      <c r="J672" s="58" t="str">
        <f t="shared" si="655"/>
        <v>O</v>
      </c>
      <c r="K672" s="58" t="str">
        <f t="shared" si="655"/>
        <v>O</v>
      </c>
      <c r="L672" s="58" t="str">
        <f t="shared" si="655"/>
        <v>O</v>
      </c>
      <c r="M672" s="58" t="str">
        <f t="shared" si="655"/>
        <v>O</v>
      </c>
      <c r="N672" s="58" t="str">
        <f t="shared" si="655"/>
        <v>O</v>
      </c>
      <c r="O672" s="58" t="str">
        <f t="shared" si="655"/>
        <v>O</v>
      </c>
      <c r="P672" s="58" t="str">
        <f t="shared" si="655"/>
        <v>O</v>
      </c>
      <c r="Q672" s="58" t="str">
        <f t="shared" si="655"/>
        <v>O</v>
      </c>
    </row>
    <row r="673" spans="1:17">
      <c r="A673" s="606"/>
      <c r="B673" s="58" t="s">
        <v>33</v>
      </c>
      <c r="C673" s="58" t="str">
        <f t="shared" ref="C673:Q673" si="656">IF(C8=$W$95,"O",IF(C8=$X$95,"O",IF(C8=$Y$95,"O",IF(C8=$Z$95,"O",IF(C8=$AA$95,"O",IF(C8=$AB$95,"O",IF(C8=$AC$95,"O",IF(C8=$AD$95,"O",IF(C8=$AE$95,"O",IF(C8=$AF$95,"O",IF(C8=$AG$95,"O",IF(C8=$AH$95,"O",IF(C8=$AI$95,"O",IF(C8=$AJ$95,"O",IF(C8=$AK$95,"O",IF(C8=$AL$95,"O",IF(C8=$AM$95,"O",IF(C8=$AN$95,"O",IF(C8=$AO$95,"O",IF(C8=$AP$95,"O",IF(C8=$AQ$95,"O",IF(C8=$AR$95,"O",IF(C8=$AS$95,"O",IF(C8=$AT$95,"O",IF(C8=$AU$95,"O",IF(C8=$AV$95,"O",IF(C8=$AW$95,"O",IF(C8=$AX$95,"O",IF(C8=$AY$95,"O",IF(C8=$AZ$95,"O",IF(C8=$BA$95,"O",IF(C8=$BB$95,"O",IF(C8=$BC$95,"O",IF(C8=$BD$95,"O",IF(C8=$BE$95,"O",IF(C8=$BF$95,"O",IF(C8=$BG$95,"O",IF(C8=$BH$95,"O","X"))))))))))))))))))))))))))))))))))))))</f>
        <v>O</v>
      </c>
      <c r="D673" s="58" t="str">
        <f t="shared" si="656"/>
        <v>O</v>
      </c>
      <c r="E673" s="58" t="str">
        <f t="shared" si="656"/>
        <v>O</v>
      </c>
      <c r="F673" s="58" t="str">
        <f t="shared" si="656"/>
        <v>O</v>
      </c>
      <c r="G673" s="58" t="str">
        <f t="shared" si="656"/>
        <v>O</v>
      </c>
      <c r="H673" s="58" t="str">
        <f t="shared" si="656"/>
        <v>O</v>
      </c>
      <c r="I673" s="58" t="str">
        <f t="shared" si="656"/>
        <v>O</v>
      </c>
      <c r="J673" s="58" t="str">
        <f t="shared" si="656"/>
        <v>O</v>
      </c>
      <c r="K673" s="58" t="str">
        <f t="shared" si="656"/>
        <v>O</v>
      </c>
      <c r="L673" s="58" t="str">
        <f t="shared" si="656"/>
        <v>O</v>
      </c>
      <c r="M673" s="58" t="str">
        <f t="shared" si="656"/>
        <v>O</v>
      </c>
      <c r="N673" s="58" t="str">
        <f t="shared" si="656"/>
        <v>O</v>
      </c>
      <c r="O673" s="58" t="str">
        <f t="shared" si="656"/>
        <v>O</v>
      </c>
      <c r="P673" s="58" t="str">
        <f t="shared" si="656"/>
        <v>O</v>
      </c>
      <c r="Q673" s="58" t="str">
        <f t="shared" si="656"/>
        <v>O</v>
      </c>
    </row>
    <row r="674" spans="1:17">
      <c r="A674" s="606"/>
      <c r="B674" s="58" t="s">
        <v>34</v>
      </c>
      <c r="C674" s="58" t="str">
        <f t="shared" ref="C674:Q674" si="657">IF(C9=$W$95,"O",IF(C9=$X$95,"O",IF(C9=$Y$95,"O",IF(C9=$Z$95,"O",IF(C9=$AA$95,"O",IF(C9=$AB$95,"O",IF(C9=$AC$95,"O",IF(C9=$AD$95,"O",IF(C9=$AE$95,"O",IF(C9=$AF$95,"O",IF(C9=$AG$95,"O",IF(C9=$AH$95,"O",IF(C9=$AI$95,"O",IF(C9=$AJ$95,"O",IF(C9=$AK$95,"O",IF(C9=$AL$95,"O",IF(C9=$AM$95,"O",IF(C9=$AN$95,"O",IF(C9=$AO$95,"O",IF(C9=$AP$95,"O",IF(C9=$AQ$95,"O",IF(C9=$AR$95,"O",IF(C9=$AS$95,"O",IF(C9=$AT$95,"O",IF(C9=$AU$95,"O",IF(C9=$AV$95,"O",IF(C9=$AW$95,"O",IF(C9=$AX$95,"O",IF(C9=$AY$95,"O",IF(C9=$AZ$95,"O",IF(C9=$BA$95,"O",IF(C9=$BB$95,"O",IF(C9=$BC$95,"O",IF(C9=$BD$95,"O",IF(C9=$BE$95,"O",IF(C9=$BF$95,"O",IF(C9=$BG$95,"O",IF(C9=$BH$95,"O","X"))))))))))))))))))))))))))))))))))))))</f>
        <v>X</v>
      </c>
      <c r="D674" s="58" t="str">
        <f t="shared" si="657"/>
        <v>X</v>
      </c>
      <c r="E674" s="58" t="str">
        <f t="shared" si="657"/>
        <v>X</v>
      </c>
      <c r="F674" s="58" t="str">
        <f t="shared" si="657"/>
        <v>X</v>
      </c>
      <c r="G674" s="58" t="str">
        <f t="shared" si="657"/>
        <v>X</v>
      </c>
      <c r="H674" s="58" t="str">
        <f t="shared" si="657"/>
        <v>X</v>
      </c>
      <c r="I674" s="58" t="str">
        <f t="shared" si="657"/>
        <v>X</v>
      </c>
      <c r="J674" s="58" t="str">
        <f t="shared" si="657"/>
        <v>X</v>
      </c>
      <c r="K674" s="58" t="str">
        <f t="shared" si="657"/>
        <v>X</v>
      </c>
      <c r="L674" s="58" t="str">
        <f t="shared" si="657"/>
        <v>X</v>
      </c>
      <c r="M674" s="58" t="str">
        <f t="shared" si="657"/>
        <v>X</v>
      </c>
      <c r="N674" s="58" t="str">
        <f t="shared" si="657"/>
        <v>X</v>
      </c>
      <c r="O674" s="58" t="str">
        <f t="shared" si="657"/>
        <v>X</v>
      </c>
      <c r="P674" s="58" t="str">
        <f t="shared" si="657"/>
        <v>X</v>
      </c>
      <c r="Q674" s="58" t="str">
        <f t="shared" si="657"/>
        <v>X</v>
      </c>
    </row>
    <row r="675" spans="1:17">
      <c r="A675" s="606"/>
      <c r="B675" s="58" t="s">
        <v>35</v>
      </c>
      <c r="C675" s="58" t="str">
        <f t="shared" ref="C675:Q675" si="658">IF(C10=$W$95,"O",IF(C10=$X$95,"O",IF(C10=$Y$95,"O",IF(C10=$Z$95,"O",IF(C10=$AA$95,"O",IF(C10=$AB$95,"O",IF(C10=$AC$95,"O",IF(C10=$AD$95,"O",IF(C10=$AE$95,"O",IF(C10=$AF$95,"O",IF(C10=$AG$95,"O",IF(C10=$AH$95,"O",IF(C10=$AI$95,"O",IF(C10=$AJ$95,"O",IF(C10=$AK$95,"O",IF(C10=$AL$95,"O",IF(C10=$AM$95,"O",IF(C10=$AN$95,"O",IF(C10=$AO$95,"O",IF(C10=$AP$95,"O",IF(C10=$AQ$95,"O",IF(C10=$AR$95,"O",IF(C10=$AS$95,"O",IF(C10=$AT$95,"O",IF(C10=$AU$95,"O",IF(C10=$AV$95,"O",IF(C10=$AW$95,"O",IF(C10=$AX$95,"O",IF(C10=$AY$95,"O",IF(C10=$AZ$95,"O",IF(C10=$BA$95,"O",IF(C10=$BB$95,"O",IF(C10=$BC$95,"O",IF(C10=$BD$95,"O",IF(C10=$BE$95,"O",IF(C10=$BF$95,"O",IF(C10=$BG$95,"O",IF(C10=$BH$95,"O","X"))))))))))))))))))))))))))))))))))))))</f>
        <v>X</v>
      </c>
      <c r="D675" s="58" t="str">
        <f t="shared" si="658"/>
        <v>X</v>
      </c>
      <c r="E675" s="58" t="str">
        <f t="shared" si="658"/>
        <v>X</v>
      </c>
      <c r="F675" s="58" t="str">
        <f t="shared" si="658"/>
        <v>X</v>
      </c>
      <c r="G675" s="58" t="str">
        <f t="shared" si="658"/>
        <v>X</v>
      </c>
      <c r="H675" s="58" t="str">
        <f t="shared" si="658"/>
        <v>X</v>
      </c>
      <c r="I675" s="58" t="str">
        <f t="shared" si="658"/>
        <v>X</v>
      </c>
      <c r="J675" s="58" t="str">
        <f t="shared" si="658"/>
        <v>X</v>
      </c>
      <c r="K675" s="58" t="str">
        <f t="shared" si="658"/>
        <v>X</v>
      </c>
      <c r="L675" s="58" t="str">
        <f t="shared" si="658"/>
        <v>X</v>
      </c>
      <c r="M675" s="58" t="str">
        <f t="shared" si="658"/>
        <v>X</v>
      </c>
      <c r="N675" s="58" t="str">
        <f t="shared" si="658"/>
        <v>X</v>
      </c>
      <c r="O675" s="58" t="str">
        <f t="shared" si="658"/>
        <v>X</v>
      </c>
      <c r="P675" s="58" t="str">
        <f t="shared" si="658"/>
        <v>X</v>
      </c>
      <c r="Q675" s="58" t="str">
        <f t="shared" si="658"/>
        <v>X</v>
      </c>
    </row>
    <row r="676" spans="1:17">
      <c r="A676" s="606"/>
      <c r="B676" s="58" t="s">
        <v>36</v>
      </c>
      <c r="C676" s="58" t="str">
        <f t="shared" ref="C676:Q676" si="659">IF(C11=$W$95,"O",IF(C11=$X$95,"O",IF(C11=$Y$95,"O",IF(C11=$Z$95,"O",IF(C11=$AA$95,"O",IF(C11=$AB$95,"O",IF(C11=$AC$95,"O",IF(C11=$AD$95,"O",IF(C11=$AE$95,"O",IF(C11=$AF$95,"O",IF(C11=$AG$95,"O",IF(C11=$AH$95,"O",IF(C11=$AI$95,"O",IF(C11=$AJ$95,"O",IF(C11=$AK$95,"O",IF(C11=$AL$95,"O",IF(C11=$AM$95,"O",IF(C11=$AN$95,"O",IF(C11=$AO$95,"O",IF(C11=$AP$95,"O",IF(C11=$AQ$95,"O",IF(C11=$AR$95,"O",IF(C11=$AS$95,"O",IF(C11=$AT$95,"O",IF(C11=$AU$95,"O",IF(C11=$AV$95,"O",IF(C11=$AW$95,"O",IF(C11=$AX$95,"O",IF(C11=$AY$95,"O",IF(C11=$AZ$95,"O",IF(C11=$BA$95,"O",IF(C11=$BB$95,"O",IF(C11=$BC$95,"O",IF(C11=$BD$95,"O",IF(C11=$BE$95,"O",IF(C11=$BF$95,"O",IF(C11=$BG$95,"O",IF(C11=$BH$95,"O","X"))))))))))))))))))))))))))))))))))))))</f>
        <v>X</v>
      </c>
      <c r="D676" s="58" t="str">
        <f t="shared" si="659"/>
        <v>X</v>
      </c>
      <c r="E676" s="58" t="str">
        <f t="shared" si="659"/>
        <v>X</v>
      </c>
      <c r="F676" s="58" t="str">
        <f t="shared" si="659"/>
        <v>X</v>
      </c>
      <c r="G676" s="58" t="str">
        <f t="shared" si="659"/>
        <v>X</v>
      </c>
      <c r="H676" s="58" t="str">
        <f t="shared" si="659"/>
        <v>X</v>
      </c>
      <c r="I676" s="58" t="str">
        <f t="shared" si="659"/>
        <v>X</v>
      </c>
      <c r="J676" s="58" t="str">
        <f t="shared" si="659"/>
        <v>X</v>
      </c>
      <c r="K676" s="58" t="str">
        <f t="shared" si="659"/>
        <v>X</v>
      </c>
      <c r="L676" s="58" t="str">
        <f t="shared" si="659"/>
        <v>X</v>
      </c>
      <c r="M676" s="58" t="str">
        <f t="shared" si="659"/>
        <v>X</v>
      </c>
      <c r="N676" s="58" t="str">
        <f t="shared" si="659"/>
        <v>X</v>
      </c>
      <c r="O676" s="58" t="str">
        <f t="shared" si="659"/>
        <v>X</v>
      </c>
      <c r="P676" s="58" t="str">
        <f t="shared" si="659"/>
        <v>X</v>
      </c>
      <c r="Q676" s="58" t="str">
        <f t="shared" si="659"/>
        <v>X</v>
      </c>
    </row>
    <row r="677" spans="1:17">
      <c r="A677" s="606"/>
      <c r="B677" s="58" t="s">
        <v>21</v>
      </c>
      <c r="C677" s="58" t="str">
        <f t="shared" ref="C677:Q677" si="660">IF(C12=$W$95,"O",IF(C12=$X$95,"O",IF(C12=$Y$95,"O",IF(C12=$Z$95,"O",IF(C12=$AA$95,"O",IF(C12=$AB$95,"O",IF(C12=$AC$95,"O",IF(C12=$AD$95,"O",IF(C12=$AE$95,"O",IF(C12=$AF$95,"O",IF(C12=$AG$95,"O",IF(C12=$AH$95,"O",IF(C12=$AI$95,"O",IF(C12=$AJ$95,"O",IF(C12=$AK$95,"O",IF(C12=$AL$95,"O",IF(C12=$AM$95,"O",IF(C12=$AN$95,"O",IF(C12=$AO$95,"O",IF(C12=$AP$95,"O",IF(C12=$AQ$95,"O",IF(C12=$AR$95,"O",IF(C12=$AS$95,"O",IF(C12=$AT$95,"O",IF(C12=$AU$95,"O",IF(C12=$AV$95,"O",IF(C12=$AW$95,"O",IF(C12=$AX$95,"O",IF(C12=$AY$95,"O",IF(C12=$AZ$95,"O",IF(C12=$BA$95,"O",IF(C12=$BB$95,"O",IF(C12=$BC$95,"O",IF(C12=$BD$95,"O",IF(C12=$BE$95,"O",IF(C12=$BF$95,"O",IF(C12=$BG$95,"O",IF(C12=$BH$95,"O","X"))))))))))))))))))))))))))))))))))))))</f>
        <v>X</v>
      </c>
      <c r="D677" s="58" t="str">
        <f t="shared" si="660"/>
        <v>X</v>
      </c>
      <c r="E677" s="58" t="str">
        <f t="shared" si="660"/>
        <v>X</v>
      </c>
      <c r="F677" s="58" t="str">
        <f t="shared" si="660"/>
        <v>X</v>
      </c>
      <c r="G677" s="58" t="str">
        <f t="shared" si="660"/>
        <v>X</v>
      </c>
      <c r="H677" s="58" t="str">
        <f t="shared" si="660"/>
        <v>X</v>
      </c>
      <c r="I677" s="58" t="str">
        <f t="shared" si="660"/>
        <v>X</v>
      </c>
      <c r="J677" s="58" t="str">
        <f t="shared" si="660"/>
        <v>X</v>
      </c>
      <c r="K677" s="58" t="str">
        <f t="shared" si="660"/>
        <v>X</v>
      </c>
      <c r="L677" s="58" t="str">
        <f t="shared" si="660"/>
        <v>X</v>
      </c>
      <c r="M677" s="58" t="str">
        <f t="shared" si="660"/>
        <v>X</v>
      </c>
      <c r="N677" s="58" t="str">
        <f t="shared" si="660"/>
        <v>X</v>
      </c>
      <c r="O677" s="58" t="str">
        <f t="shared" si="660"/>
        <v>X</v>
      </c>
      <c r="P677" s="58" t="str">
        <f t="shared" si="660"/>
        <v>X</v>
      </c>
      <c r="Q677" s="58" t="str">
        <f t="shared" si="660"/>
        <v>X</v>
      </c>
    </row>
    <row r="678" spans="1:17">
      <c r="A678" s="607"/>
      <c r="B678" s="30" t="s">
        <v>46</v>
      </c>
      <c r="C678" s="47">
        <f>COUNTIF(C672:C677,"O")</f>
        <v>2</v>
      </c>
      <c r="D678" s="47">
        <f t="shared" ref="D678:Q678" si="661">COUNTIF(D672:D677,"O")</f>
        <v>2</v>
      </c>
      <c r="E678" s="47">
        <f t="shared" si="661"/>
        <v>2</v>
      </c>
      <c r="F678" s="47">
        <f t="shared" si="661"/>
        <v>2</v>
      </c>
      <c r="G678" s="47">
        <f t="shared" si="661"/>
        <v>2</v>
      </c>
      <c r="H678" s="47">
        <f t="shared" si="661"/>
        <v>2</v>
      </c>
      <c r="I678" s="47">
        <f t="shared" si="661"/>
        <v>2</v>
      </c>
      <c r="J678" s="47">
        <f t="shared" si="661"/>
        <v>2</v>
      </c>
      <c r="K678" s="47">
        <f t="shared" si="661"/>
        <v>2</v>
      </c>
      <c r="L678" s="47">
        <f t="shared" si="661"/>
        <v>2</v>
      </c>
      <c r="M678" s="47">
        <f t="shared" si="661"/>
        <v>2</v>
      </c>
      <c r="N678" s="47">
        <f t="shared" si="661"/>
        <v>2</v>
      </c>
      <c r="O678" s="47">
        <f t="shared" si="661"/>
        <v>2</v>
      </c>
      <c r="P678" s="47">
        <f t="shared" si="661"/>
        <v>2</v>
      </c>
      <c r="Q678" s="47">
        <f t="shared" si="661"/>
        <v>2</v>
      </c>
    </row>
    <row r="679" spans="1:17">
      <c r="A679" s="605">
        <v>79</v>
      </c>
      <c r="B679" s="58" t="s">
        <v>32</v>
      </c>
      <c r="C679" s="58" t="str">
        <f t="shared" ref="C679:Q679" si="662">IF(C7=$W$96,"O",IF(C7=$X$96,"O",IF(C7=$Y$96,"O",IF(C7=$Z$96,"O",IF(C7=$AA$96,"O",IF(C7=$AB$96,"O",IF(C7=$AC$96,"O",IF(C7=$AD$96,"O",IF(C7=$AE$96,"O",IF(C7=$AF$96,"O",IF(C7=$AG$96,"O",IF(C7=$AH$96,"O",IF(C7=$AI$96,"O",IF(C7=$AJ$96,"O",IF(C7=$AK$96,"O",IF(C7=$AL$96,"O",IF(C7=$AM$96,"O",IF(C7=$AN$96,"O",IF(C7=$AO$96,"O",IF(C7=$AP$96,"O",IF(C7=$AQ$96,"O",IF(C7=$AR$96,"O",IF(C7=$AS$96,"O",IF(C7=$AT$96,"O",IF(C7=$AU$96,"O",IF(C7=$AV$96,"O",IF(C7=$AW$96,"O",IF(C7=$AX$96,"O",IF(C7=$AY$96,"O",IF(C7=$AZ$96,"O",IF(C7=$BA$96,"O",IF(C7=$BB$96,"O",IF(C7=$BC$96,"O",IF(C7=$BD$96,"O",IF(C7=$BE$96,"O",IF(C7=$BF$96,"O",IF(C7=$BG$96,"O",IF(C7=$BH$96,"O","X"))))))))))))))))))))))))))))))))))))))</f>
        <v>X</v>
      </c>
      <c r="D679" s="58" t="str">
        <f t="shared" si="662"/>
        <v>X</v>
      </c>
      <c r="E679" s="58" t="str">
        <f t="shared" si="662"/>
        <v>X</v>
      </c>
      <c r="F679" s="58" t="str">
        <f t="shared" si="662"/>
        <v>X</v>
      </c>
      <c r="G679" s="58" t="str">
        <f t="shared" si="662"/>
        <v>X</v>
      </c>
      <c r="H679" s="58" t="str">
        <f t="shared" si="662"/>
        <v>X</v>
      </c>
      <c r="I679" s="58" t="str">
        <f t="shared" si="662"/>
        <v>X</v>
      </c>
      <c r="J679" s="58" t="str">
        <f t="shared" si="662"/>
        <v>X</v>
      </c>
      <c r="K679" s="58" t="str">
        <f t="shared" si="662"/>
        <v>X</v>
      </c>
      <c r="L679" s="58" t="str">
        <f t="shared" si="662"/>
        <v>X</v>
      </c>
      <c r="M679" s="58" t="str">
        <f t="shared" si="662"/>
        <v>X</v>
      </c>
      <c r="N679" s="58" t="str">
        <f t="shared" si="662"/>
        <v>X</v>
      </c>
      <c r="O679" s="58" t="str">
        <f t="shared" si="662"/>
        <v>X</v>
      </c>
      <c r="P679" s="58" t="str">
        <f t="shared" si="662"/>
        <v>X</v>
      </c>
      <c r="Q679" s="58" t="str">
        <f t="shared" si="662"/>
        <v>X</v>
      </c>
    </row>
    <row r="680" spans="1:17">
      <c r="A680" s="606"/>
      <c r="B680" s="58" t="s">
        <v>33</v>
      </c>
      <c r="C680" s="58" t="str">
        <f t="shared" ref="C680:Q680" si="663">IF(C8=$W$96,"O",IF(C8=$X$96,"O",IF(C8=$Y$96,"O",IF(C8=$Z$96,"O",IF(C8=$AA$96,"O",IF(C8=$AB$96,"O",IF(C8=$AC$96,"O",IF(C8=$AD$96,"O",IF(C8=$AE$96,"O",IF(C8=$AF$96,"O",IF(C8=$AG$96,"O",IF(C8=$AH$96,"O",IF(C8=$AI$96,"O",IF(C8=$AJ$96,"O",IF(C8=$AK$96,"O",IF(C8=$AL$96,"O",IF(C8=$AM$96,"O",IF(C8=$AN$96,"O",IF(C8=$AO$96,"O",IF(C8=$AP$96,"O",IF(C8=$AQ$96,"O",IF(C8=$AR$96,"O",IF(C8=$AS$96,"O",IF(C8=$AT$96,"O",IF(C8=$AU$96,"O",IF(C8=$AV$96,"O",IF(C8=$AW$96,"O",IF(C8=$AX$96,"O",IF(C8=$AY$96,"O",IF(C8=$AZ$96,"O",IF(C8=$BA$96,"O",IF(C8=$BB$96,"O",IF(C8=$BC$96,"O",IF(C8=$BD$96,"O",IF(C8=$BE$96,"O",IF(C8=$BF$96,"O",IF(C8=$BG$96,"O",IF(C8=$BH$96,"O","X"))))))))))))))))))))))))))))))))))))))</f>
        <v>O</v>
      </c>
      <c r="D680" s="58" t="str">
        <f t="shared" si="663"/>
        <v>O</v>
      </c>
      <c r="E680" s="58" t="str">
        <f t="shared" si="663"/>
        <v>O</v>
      </c>
      <c r="F680" s="58" t="str">
        <f t="shared" si="663"/>
        <v>O</v>
      </c>
      <c r="G680" s="58" t="str">
        <f t="shared" si="663"/>
        <v>O</v>
      </c>
      <c r="H680" s="58" t="str">
        <f t="shared" si="663"/>
        <v>O</v>
      </c>
      <c r="I680" s="58" t="str">
        <f t="shared" si="663"/>
        <v>O</v>
      </c>
      <c r="J680" s="58" t="str">
        <f t="shared" si="663"/>
        <v>O</v>
      </c>
      <c r="K680" s="58" t="str">
        <f t="shared" si="663"/>
        <v>O</v>
      </c>
      <c r="L680" s="58" t="str">
        <f t="shared" si="663"/>
        <v>O</v>
      </c>
      <c r="M680" s="58" t="str">
        <f t="shared" si="663"/>
        <v>O</v>
      </c>
      <c r="N680" s="58" t="str">
        <f t="shared" si="663"/>
        <v>O</v>
      </c>
      <c r="O680" s="58" t="str">
        <f t="shared" si="663"/>
        <v>O</v>
      </c>
      <c r="P680" s="58" t="str">
        <f t="shared" si="663"/>
        <v>O</v>
      </c>
      <c r="Q680" s="58" t="str">
        <f t="shared" si="663"/>
        <v>O</v>
      </c>
    </row>
    <row r="681" spans="1:17">
      <c r="A681" s="606"/>
      <c r="B681" s="58" t="s">
        <v>34</v>
      </c>
      <c r="C681" s="58" t="str">
        <f t="shared" ref="C681:Q681" si="664">IF(C9=$W$96,"O",IF(C9=$X$96,"O",IF(C9=$Y$96,"O",IF(C9=$Z$96,"O",IF(C9=$AA$96,"O",IF(C9=$AB$96,"O",IF(C9=$AC$96,"O",IF(C9=$AD$96,"O",IF(C9=$AE$96,"O",IF(C9=$AF$96,"O",IF(C9=$AG$96,"O",IF(C9=$AH$96,"O",IF(C9=$AI$96,"O",IF(C9=$AJ$96,"O",IF(C9=$AK$96,"O",IF(C9=$AL$96,"O",IF(C9=$AM$96,"O",IF(C9=$AN$96,"O",IF(C9=$AO$96,"O",IF(C9=$AP$96,"O",IF(C9=$AQ$96,"O",IF(C9=$AR$96,"O",IF(C9=$AS$96,"O",IF(C9=$AT$96,"O",IF(C9=$AU$96,"O",IF(C9=$AV$96,"O",IF(C9=$AW$96,"O",IF(C9=$AX$96,"O",IF(C9=$AY$96,"O",IF(C9=$AZ$96,"O",IF(C9=$BA$96,"O",IF(C9=$BB$96,"O",IF(C9=$BC$96,"O",IF(C9=$BD$96,"O",IF(C9=$BE$96,"O",IF(C9=$BF$96,"O",IF(C9=$BG$96,"O",IF(C9=$BH$96,"O","X"))))))))))))))))))))))))))))))))))))))</f>
        <v>X</v>
      </c>
      <c r="D681" s="58" t="str">
        <f t="shared" si="664"/>
        <v>X</v>
      </c>
      <c r="E681" s="58" t="str">
        <f t="shared" si="664"/>
        <v>X</v>
      </c>
      <c r="F681" s="58" t="str">
        <f t="shared" si="664"/>
        <v>X</v>
      </c>
      <c r="G681" s="58" t="str">
        <f t="shared" si="664"/>
        <v>X</v>
      </c>
      <c r="H681" s="58" t="str">
        <f t="shared" si="664"/>
        <v>X</v>
      </c>
      <c r="I681" s="58" t="str">
        <f t="shared" si="664"/>
        <v>X</v>
      </c>
      <c r="J681" s="58" t="str">
        <f t="shared" si="664"/>
        <v>X</v>
      </c>
      <c r="K681" s="58" t="str">
        <f t="shared" si="664"/>
        <v>X</v>
      </c>
      <c r="L681" s="58" t="str">
        <f t="shared" si="664"/>
        <v>X</v>
      </c>
      <c r="M681" s="58" t="str">
        <f t="shared" si="664"/>
        <v>X</v>
      </c>
      <c r="N681" s="58" t="str">
        <f t="shared" si="664"/>
        <v>X</v>
      </c>
      <c r="O681" s="58" t="str">
        <f t="shared" si="664"/>
        <v>X</v>
      </c>
      <c r="P681" s="58" t="str">
        <f t="shared" si="664"/>
        <v>X</v>
      </c>
      <c r="Q681" s="58" t="str">
        <f t="shared" si="664"/>
        <v>X</v>
      </c>
    </row>
    <row r="682" spans="1:17">
      <c r="A682" s="606"/>
      <c r="B682" s="58" t="s">
        <v>35</v>
      </c>
      <c r="C682" s="58" t="str">
        <f t="shared" ref="C682:Q682" si="665">IF(C10=$W$96,"O",IF(C10=$X$96,"O",IF(C10=$Y$96,"O",IF(C10=$Z$96,"O",IF(C10=$AA$96,"O",IF(C10=$AB$96,"O",IF(C10=$AC$96,"O",IF(C10=$AD$96,"O",IF(C10=$AE$96,"O",IF(C10=$AF$96,"O",IF(C10=$AG$96,"O",IF(C10=$AH$96,"O",IF(C10=$AI$96,"O",IF(C10=$AJ$96,"O",IF(C10=$AK$96,"O",IF(C10=$AL$96,"O",IF(C10=$AM$96,"O",IF(C10=$AN$96,"O",IF(C10=$AO$96,"O",IF(C10=$AP$96,"O",IF(C10=$AQ$96,"O",IF(C10=$AR$96,"O",IF(C10=$AS$96,"O",IF(C10=$AT$96,"O",IF(C10=$AU$96,"O",IF(C10=$AV$96,"O",IF(C10=$AW$96,"O",IF(C10=$AX$96,"O",IF(C10=$AY$96,"O",IF(C10=$AZ$96,"O",IF(C10=$BA$96,"O",IF(C10=$BB$96,"O",IF(C10=$BC$96,"O",IF(C10=$BD$96,"O",IF(C10=$BE$96,"O",IF(C10=$BF$96,"O",IF(C10=$BG$96,"O",IF(C10=$BH$96,"O","X"))))))))))))))))))))))))))))))))))))))</f>
        <v>X</v>
      </c>
      <c r="D682" s="58" t="str">
        <f t="shared" si="665"/>
        <v>X</v>
      </c>
      <c r="E682" s="58" t="str">
        <f t="shared" si="665"/>
        <v>X</v>
      </c>
      <c r="F682" s="58" t="str">
        <f t="shared" si="665"/>
        <v>X</v>
      </c>
      <c r="G682" s="58" t="str">
        <f t="shared" si="665"/>
        <v>X</v>
      </c>
      <c r="H682" s="58" t="str">
        <f t="shared" si="665"/>
        <v>X</v>
      </c>
      <c r="I682" s="58" t="str">
        <f t="shared" si="665"/>
        <v>X</v>
      </c>
      <c r="J682" s="58" t="str">
        <f t="shared" si="665"/>
        <v>X</v>
      </c>
      <c r="K682" s="58" t="str">
        <f t="shared" si="665"/>
        <v>X</v>
      </c>
      <c r="L682" s="58" t="str">
        <f t="shared" si="665"/>
        <v>X</v>
      </c>
      <c r="M682" s="58" t="str">
        <f t="shared" si="665"/>
        <v>X</v>
      </c>
      <c r="N682" s="58" t="str">
        <f t="shared" si="665"/>
        <v>X</v>
      </c>
      <c r="O682" s="58" t="str">
        <f t="shared" si="665"/>
        <v>X</v>
      </c>
      <c r="P682" s="58" t="str">
        <f t="shared" si="665"/>
        <v>X</v>
      </c>
      <c r="Q682" s="58" t="str">
        <f t="shared" si="665"/>
        <v>X</v>
      </c>
    </row>
    <row r="683" spans="1:17">
      <c r="A683" s="606"/>
      <c r="B683" s="58" t="s">
        <v>36</v>
      </c>
      <c r="C683" s="58" t="str">
        <f t="shared" ref="C683:Q683" si="666">IF(C11=$W$96,"O",IF(C11=$X$96,"O",IF(C11=$Y$96,"O",IF(C11=$Z$96,"O",IF(C11=$AA$96,"O",IF(C11=$AB$96,"O",IF(C11=$AC$96,"O",IF(C11=$AD$96,"O",IF(C11=$AE$96,"O",IF(C11=$AF$96,"O",IF(C11=$AG$96,"O",IF(C11=$AH$96,"O",IF(C11=$AI$96,"O",IF(C11=$AJ$96,"O",IF(C11=$AK$96,"O",IF(C11=$AL$96,"O",IF(C11=$AM$96,"O",IF(C11=$AN$96,"O",IF(C11=$AO$96,"O",IF(C11=$AP$96,"O",IF(C11=$AQ$96,"O",IF(C11=$AR$96,"O",IF(C11=$AS$96,"O",IF(C11=$AT$96,"O",IF(C11=$AU$96,"O",IF(C11=$AV$96,"O",IF(C11=$AW$96,"O",IF(C11=$AX$96,"O",IF(C11=$AY$96,"O",IF(C11=$AZ$96,"O",IF(C11=$BA$96,"O",IF(C11=$BB$96,"O",IF(C11=$BC$96,"O",IF(C11=$BD$96,"O",IF(C11=$BE$96,"O",IF(C11=$BF$96,"O",IF(C11=$BG$96,"O",IF(C11=$BH$96,"O","X"))))))))))))))))))))))))))))))))))))))</f>
        <v>X</v>
      </c>
      <c r="D683" s="58" t="str">
        <f t="shared" si="666"/>
        <v>X</v>
      </c>
      <c r="E683" s="58" t="str">
        <f t="shared" si="666"/>
        <v>X</v>
      </c>
      <c r="F683" s="58" t="str">
        <f t="shared" si="666"/>
        <v>X</v>
      </c>
      <c r="G683" s="58" t="str">
        <f t="shared" si="666"/>
        <v>X</v>
      </c>
      <c r="H683" s="58" t="str">
        <f t="shared" si="666"/>
        <v>X</v>
      </c>
      <c r="I683" s="58" t="str">
        <f t="shared" si="666"/>
        <v>X</v>
      </c>
      <c r="J683" s="58" t="str">
        <f t="shared" si="666"/>
        <v>X</v>
      </c>
      <c r="K683" s="58" t="str">
        <f t="shared" si="666"/>
        <v>X</v>
      </c>
      <c r="L683" s="58" t="str">
        <f t="shared" si="666"/>
        <v>X</v>
      </c>
      <c r="M683" s="58" t="str">
        <f t="shared" si="666"/>
        <v>X</v>
      </c>
      <c r="N683" s="58" t="str">
        <f t="shared" si="666"/>
        <v>X</v>
      </c>
      <c r="O683" s="58" t="str">
        <f t="shared" si="666"/>
        <v>X</v>
      </c>
      <c r="P683" s="58" t="str">
        <f t="shared" si="666"/>
        <v>X</v>
      </c>
      <c r="Q683" s="58" t="str">
        <f t="shared" si="666"/>
        <v>X</v>
      </c>
    </row>
    <row r="684" spans="1:17">
      <c r="A684" s="606"/>
      <c r="B684" s="58" t="s">
        <v>21</v>
      </c>
      <c r="C684" s="58" t="str">
        <f t="shared" ref="C684:Q684" si="667">IF(C12=$W$96,"O",IF(C12=$X$96,"O",IF(C12=$Y$96,"O",IF(C12=$Z$96,"O",IF(C12=$AA$96,"O",IF(C12=$AB$96,"O",IF(C12=$AC$96,"O",IF(C12=$AD$96,"O",IF(C12=$AE$96,"O",IF(C12=$AF$96,"O",IF(C12=$AG$96,"O",IF(C12=$AH$96,"O",IF(C12=$AI$96,"O",IF(C12=$AJ$96,"O",IF(C12=$AK$96,"O",IF(C12=$AL$96,"O",IF(C12=$AM$96,"O",IF(C12=$AN$96,"O",IF(C12=$AO$96,"O",IF(C12=$AP$96,"O",IF(C12=$AQ$96,"O",IF(C12=$AR$96,"O",IF(C12=$AS$96,"O",IF(C12=$AT$96,"O",IF(C12=$AU$96,"O",IF(C12=$AV$96,"O",IF(C12=$AW$96,"O",IF(C12=$AX$96,"O",IF(C12=$AY$96,"O",IF(C12=$AZ$96,"O",IF(C12=$BA$96,"O",IF(C12=$BB$96,"O",IF(C12=$BC$96,"O",IF(C12=$BD$96,"O",IF(C12=$BE$96,"O",IF(C12=$BF$96,"O",IF(C12=$BG$96,"O",IF(C12=$BH$96,"O","X"))))))))))))))))))))))))))))))))))))))</f>
        <v>X</v>
      </c>
      <c r="D684" s="58" t="str">
        <f t="shared" si="667"/>
        <v>X</v>
      </c>
      <c r="E684" s="58" t="str">
        <f t="shared" si="667"/>
        <v>X</v>
      </c>
      <c r="F684" s="58" t="str">
        <f t="shared" si="667"/>
        <v>X</v>
      </c>
      <c r="G684" s="58" t="str">
        <f t="shared" si="667"/>
        <v>X</v>
      </c>
      <c r="H684" s="58" t="str">
        <f t="shared" si="667"/>
        <v>X</v>
      </c>
      <c r="I684" s="58" t="str">
        <f t="shared" si="667"/>
        <v>X</v>
      </c>
      <c r="J684" s="58" t="str">
        <f t="shared" si="667"/>
        <v>X</v>
      </c>
      <c r="K684" s="58" t="str">
        <f t="shared" si="667"/>
        <v>X</v>
      </c>
      <c r="L684" s="58" t="str">
        <f t="shared" si="667"/>
        <v>X</v>
      </c>
      <c r="M684" s="58" t="str">
        <f t="shared" si="667"/>
        <v>X</v>
      </c>
      <c r="N684" s="58" t="str">
        <f t="shared" si="667"/>
        <v>X</v>
      </c>
      <c r="O684" s="58" t="str">
        <f t="shared" si="667"/>
        <v>X</v>
      </c>
      <c r="P684" s="58" t="str">
        <f t="shared" si="667"/>
        <v>X</v>
      </c>
      <c r="Q684" s="58" t="str">
        <f t="shared" si="667"/>
        <v>X</v>
      </c>
    </row>
    <row r="685" spans="1:17">
      <c r="A685" s="607"/>
      <c r="B685" s="30" t="s">
        <v>46</v>
      </c>
      <c r="C685" s="47">
        <f>COUNTIF(C679:C684,"O")</f>
        <v>1</v>
      </c>
      <c r="D685" s="47">
        <f t="shared" ref="D685:Q685" si="668">COUNTIF(D679:D684,"O")</f>
        <v>1</v>
      </c>
      <c r="E685" s="47">
        <f t="shared" si="668"/>
        <v>1</v>
      </c>
      <c r="F685" s="47">
        <f t="shared" si="668"/>
        <v>1</v>
      </c>
      <c r="G685" s="47">
        <f t="shared" si="668"/>
        <v>1</v>
      </c>
      <c r="H685" s="47">
        <f t="shared" si="668"/>
        <v>1</v>
      </c>
      <c r="I685" s="47">
        <f t="shared" si="668"/>
        <v>1</v>
      </c>
      <c r="J685" s="47">
        <f t="shared" si="668"/>
        <v>1</v>
      </c>
      <c r="K685" s="47">
        <f t="shared" si="668"/>
        <v>1</v>
      </c>
      <c r="L685" s="47">
        <f t="shared" si="668"/>
        <v>1</v>
      </c>
      <c r="M685" s="47">
        <f t="shared" si="668"/>
        <v>1</v>
      </c>
      <c r="N685" s="47">
        <f t="shared" si="668"/>
        <v>1</v>
      </c>
      <c r="O685" s="47">
        <f t="shared" si="668"/>
        <v>1</v>
      </c>
      <c r="P685" s="47">
        <f t="shared" si="668"/>
        <v>1</v>
      </c>
      <c r="Q685" s="47">
        <f t="shared" si="668"/>
        <v>1</v>
      </c>
    </row>
    <row r="686" spans="1:17">
      <c r="A686" s="605">
        <v>80</v>
      </c>
      <c r="B686" s="58" t="s">
        <v>32</v>
      </c>
      <c r="C686" s="58" t="str">
        <f t="shared" ref="C686:Q686" si="669">IF(C7=$W$97,"O",IF(C7=$X$97,"O",IF(C7=$Y$97,"O",IF(C7=$Z$97,"O",IF(C7=$AA$97,"O",IF(C7=$AB$97,"O",IF(C7=$AC$97,"O",IF(C7=$AD$97,"O",IF(C7=$AE$97,"O",IF(C7=$AF$97,"O",IF(C7=$AG$97,"O",IF(C7=$AH$97,"O",IF(C7=$AI$97,"O",IF(C7=$AJ$97,"O",IF(C7=$AK$97,"O",IF(C7=$AL$97,"O",IF(C7=$AM$97,"O",IF(C7=$AN$97,"O",IF(C7=$AO$97,"O",IF(C7=$AP$97,"O",IF(C7=$AQ$97,"O",IF(C7=$AR$97,"O",IF(C7=$AS$97,"O",IF(C7=$AT$97,"O",IF(C7=$AU$97,"O",IF(C7=$AV$97,"O",IF(C7=$AW$97,"O",IF(C7=$AX$97,"O",IF(C7=$AY$97,"O",IF(C7=$AZ$97,"O",IF(C7=$BA$97,"O",IF(C7=$BB$97,"O",IF(C7=$BC$97,"O",IF(C7=$BD$97,"O",IF(C7=$BE$97,"O",IF(C7=$BF$97,"O",IF(C7=$BG$97,"O",IF(C7=$BH$97,"O","X"))))))))))))))))))))))))))))))))))))))</f>
        <v>X</v>
      </c>
      <c r="D686" s="58" t="str">
        <f t="shared" si="669"/>
        <v>X</v>
      </c>
      <c r="E686" s="58" t="str">
        <f t="shared" si="669"/>
        <v>X</v>
      </c>
      <c r="F686" s="58" t="str">
        <f t="shared" si="669"/>
        <v>X</v>
      </c>
      <c r="G686" s="58" t="str">
        <f t="shared" si="669"/>
        <v>X</v>
      </c>
      <c r="H686" s="58" t="str">
        <f t="shared" si="669"/>
        <v>X</v>
      </c>
      <c r="I686" s="58" t="str">
        <f t="shared" si="669"/>
        <v>X</v>
      </c>
      <c r="J686" s="58" t="str">
        <f t="shared" si="669"/>
        <v>X</v>
      </c>
      <c r="K686" s="58" t="str">
        <f t="shared" si="669"/>
        <v>X</v>
      </c>
      <c r="L686" s="58" t="str">
        <f t="shared" si="669"/>
        <v>X</v>
      </c>
      <c r="M686" s="58" t="str">
        <f t="shared" si="669"/>
        <v>X</v>
      </c>
      <c r="N686" s="58" t="str">
        <f t="shared" si="669"/>
        <v>X</v>
      </c>
      <c r="O686" s="58" t="str">
        <f t="shared" si="669"/>
        <v>X</v>
      </c>
      <c r="P686" s="58" t="str">
        <f t="shared" si="669"/>
        <v>X</v>
      </c>
      <c r="Q686" s="58" t="str">
        <f t="shared" si="669"/>
        <v>X</v>
      </c>
    </row>
    <row r="687" spans="1:17">
      <c r="A687" s="606"/>
      <c r="B687" s="58" t="s">
        <v>33</v>
      </c>
      <c r="C687" s="58" t="str">
        <f t="shared" ref="C687:Q687" si="670">IF(C8=$W$97,"O",IF(C8=$X$97,"O",IF(C8=$Y$97,"O",IF(C8=$Z$97,"O",IF(C8=$AA$97,"O",IF(C8=$AB$97,"O",IF(C8=$AC$97,"O",IF(C8=$AD$97,"O",IF(C8=$AE$97,"O",IF(C8=$AF$97,"O",IF(C8=$AG$97,"O",IF(C8=$AH$97,"O",IF(C8=$AI$97,"O",IF(C8=$AJ$97,"O",IF(C8=$AK$97,"O",IF(C8=$AL$97,"O",IF(C8=$AM$97,"O",IF(C8=$AN$97,"O",IF(C8=$AO$97,"O",IF(C8=$AP$97,"O",IF(C8=$AQ$97,"O",IF(C8=$AR$97,"O",IF(C8=$AS$97,"O",IF(C8=$AT$97,"O",IF(C8=$AU$97,"O",IF(C8=$AV$97,"O",IF(C8=$AW$97,"O",IF(C8=$AX$97,"O",IF(C8=$AY$97,"O",IF(C8=$AZ$97,"O",IF(C8=$BA$97,"O",IF(C8=$BB$97,"O",IF(C8=$BC$97,"O",IF(C8=$BD$97,"O",IF(C8=$BE$97,"O",IF(C8=$BF$97,"O",IF(C8=$BG$97,"O",IF(C8=$BH$97,"O","X"))))))))))))))))))))))))))))))))))))))</f>
        <v>O</v>
      </c>
      <c r="D687" s="58" t="str">
        <f t="shared" si="670"/>
        <v>O</v>
      </c>
      <c r="E687" s="58" t="str">
        <f t="shared" si="670"/>
        <v>O</v>
      </c>
      <c r="F687" s="58" t="str">
        <f t="shared" si="670"/>
        <v>O</v>
      </c>
      <c r="G687" s="58" t="str">
        <f t="shared" si="670"/>
        <v>O</v>
      </c>
      <c r="H687" s="58" t="str">
        <f t="shared" si="670"/>
        <v>O</v>
      </c>
      <c r="I687" s="58" t="str">
        <f t="shared" si="670"/>
        <v>O</v>
      </c>
      <c r="J687" s="58" t="str">
        <f t="shared" si="670"/>
        <v>O</v>
      </c>
      <c r="K687" s="58" t="str">
        <f t="shared" si="670"/>
        <v>O</v>
      </c>
      <c r="L687" s="58" t="str">
        <f t="shared" si="670"/>
        <v>O</v>
      </c>
      <c r="M687" s="58" t="str">
        <f t="shared" si="670"/>
        <v>O</v>
      </c>
      <c r="N687" s="58" t="str">
        <f t="shared" si="670"/>
        <v>O</v>
      </c>
      <c r="O687" s="58" t="str">
        <f t="shared" si="670"/>
        <v>O</v>
      </c>
      <c r="P687" s="58" t="str">
        <f t="shared" si="670"/>
        <v>O</v>
      </c>
      <c r="Q687" s="58" t="str">
        <f t="shared" si="670"/>
        <v>O</v>
      </c>
    </row>
    <row r="688" spans="1:17">
      <c r="A688" s="606"/>
      <c r="B688" s="58" t="s">
        <v>34</v>
      </c>
      <c r="C688" s="58" t="str">
        <f t="shared" ref="C688:Q688" si="671">IF(C9=$W$97,"O",IF(C9=$X$97,"O",IF(C9=$Y$97,"O",IF(C9=$Z$97,"O",IF(C9=$AA$97,"O",IF(C9=$AB$97,"O",IF(C9=$AC$97,"O",IF(C9=$AD$97,"O",IF(C9=$AE$97,"O",IF(C9=$AF$97,"O",IF(C9=$AG$97,"O",IF(C9=$AH$97,"O",IF(C9=$AI$97,"O",IF(C9=$AJ$97,"O",IF(C9=$AK$97,"O",IF(C9=$AL$97,"O",IF(C9=$AM$97,"O",IF(C9=$AN$97,"O",IF(C9=$AO$97,"O",IF(C9=$AP$97,"O",IF(C9=$AQ$97,"O",IF(C9=$AR$97,"O",IF(C9=$AS$97,"O",IF(C9=$AT$97,"O",IF(C9=$AU$97,"O",IF(C9=$AV$97,"O",IF(C9=$AW$97,"O",IF(C9=$AX$97,"O",IF(C9=$AY$97,"O",IF(C9=$AZ$97,"O",IF(C9=$BA$97,"O",IF(C9=$BB$97,"O",IF(C9=$BC$97,"O",IF(C9=$BD$97,"O",IF(C9=$BE$97,"O",IF(C9=$BF$97,"O",IF(C9=$BG$97,"O",IF(C9=$BH$97,"O","X"))))))))))))))))))))))))))))))))))))))</f>
        <v>O</v>
      </c>
      <c r="D688" s="58" t="str">
        <f t="shared" si="671"/>
        <v>O</v>
      </c>
      <c r="E688" s="58" t="str">
        <f t="shared" si="671"/>
        <v>O</v>
      </c>
      <c r="F688" s="58" t="str">
        <f t="shared" si="671"/>
        <v>O</v>
      </c>
      <c r="G688" s="58" t="str">
        <f t="shared" si="671"/>
        <v>O</v>
      </c>
      <c r="H688" s="58" t="str">
        <f t="shared" si="671"/>
        <v>O</v>
      </c>
      <c r="I688" s="58" t="str">
        <f t="shared" si="671"/>
        <v>O</v>
      </c>
      <c r="J688" s="58" t="str">
        <f t="shared" si="671"/>
        <v>O</v>
      </c>
      <c r="K688" s="58" t="str">
        <f t="shared" si="671"/>
        <v>O</v>
      </c>
      <c r="L688" s="58" t="str">
        <f t="shared" si="671"/>
        <v>O</v>
      </c>
      <c r="M688" s="58" t="str">
        <f t="shared" si="671"/>
        <v>O</v>
      </c>
      <c r="N688" s="58" t="str">
        <f t="shared" si="671"/>
        <v>O</v>
      </c>
      <c r="O688" s="58" t="str">
        <f t="shared" si="671"/>
        <v>O</v>
      </c>
      <c r="P688" s="58" t="str">
        <f t="shared" si="671"/>
        <v>O</v>
      </c>
      <c r="Q688" s="58" t="str">
        <f t="shared" si="671"/>
        <v>O</v>
      </c>
    </row>
    <row r="689" spans="1:17">
      <c r="A689" s="606"/>
      <c r="B689" s="58" t="s">
        <v>35</v>
      </c>
      <c r="C689" s="58" t="str">
        <f t="shared" ref="C689:Q689" si="672">IF(C10=$W$97,"O",IF(C10=$X$97,"O",IF(C10=$Y$97,"O",IF(C10=$Z$97,"O",IF(C10=$AA$97,"O",IF(C10=$AB$97,"O",IF(C10=$AC$97,"O",IF(C10=$AD$97,"O",IF(C10=$AE$97,"O",IF(C10=$AF$97,"O",IF(C10=$AG$97,"O",IF(C10=$AH$97,"O",IF(C10=$AI$97,"O",IF(C10=$AJ$97,"O",IF(C10=$AK$97,"O",IF(C10=$AL$97,"O",IF(C10=$AM$97,"O",IF(C10=$AN$97,"O",IF(C10=$AO$97,"O",IF(C10=$AP$97,"O",IF(C10=$AQ$97,"O",IF(C10=$AR$97,"O",IF(C10=$AS$97,"O",IF(C10=$AT$97,"O",IF(C10=$AU$97,"O",IF(C10=$AV$97,"O",IF(C10=$AW$97,"O",IF(C10=$AX$97,"O",IF(C10=$AY$97,"O",IF(C10=$AZ$97,"O",IF(C10=$BA$97,"O",IF(C10=$BB$97,"O",IF(C10=$BC$97,"O",IF(C10=$BD$97,"O",IF(C10=$BE$97,"O",IF(C10=$BF$97,"O",IF(C10=$BG$97,"O",IF(C10=$BH$97,"O","X"))))))))))))))))))))))))))))))))))))))</f>
        <v>X</v>
      </c>
      <c r="D689" s="58" t="str">
        <f t="shared" si="672"/>
        <v>X</v>
      </c>
      <c r="E689" s="58" t="str">
        <f t="shared" si="672"/>
        <v>X</v>
      </c>
      <c r="F689" s="58" t="str">
        <f t="shared" si="672"/>
        <v>X</v>
      </c>
      <c r="G689" s="58" t="str">
        <f t="shared" si="672"/>
        <v>X</v>
      </c>
      <c r="H689" s="58" t="str">
        <f t="shared" si="672"/>
        <v>X</v>
      </c>
      <c r="I689" s="58" t="str">
        <f t="shared" si="672"/>
        <v>X</v>
      </c>
      <c r="J689" s="58" t="str">
        <f t="shared" si="672"/>
        <v>X</v>
      </c>
      <c r="K689" s="58" t="str">
        <f t="shared" si="672"/>
        <v>X</v>
      </c>
      <c r="L689" s="58" t="str">
        <f t="shared" si="672"/>
        <v>X</v>
      </c>
      <c r="M689" s="58" t="str">
        <f t="shared" si="672"/>
        <v>X</v>
      </c>
      <c r="N689" s="58" t="str">
        <f t="shared" si="672"/>
        <v>X</v>
      </c>
      <c r="O689" s="58" t="str">
        <f t="shared" si="672"/>
        <v>X</v>
      </c>
      <c r="P689" s="58" t="str">
        <f t="shared" si="672"/>
        <v>X</v>
      </c>
      <c r="Q689" s="58" t="str">
        <f t="shared" si="672"/>
        <v>X</v>
      </c>
    </row>
    <row r="690" spans="1:17">
      <c r="A690" s="606"/>
      <c r="B690" s="58" t="s">
        <v>36</v>
      </c>
      <c r="C690" s="58" t="str">
        <f t="shared" ref="C690:Q690" si="673">IF(C11=$W$97,"O",IF(C11=$X$97,"O",IF(C11=$Y$97,"O",IF(C11=$Z$97,"O",IF(C11=$AA$97,"O",IF(C11=$AB$97,"O",IF(C11=$AC$97,"O",IF(C11=$AD$97,"O",IF(C11=$AE$97,"O",IF(C11=$AF$97,"O",IF(C11=$AG$97,"O",IF(C11=$AH$97,"O",IF(C11=$AI$97,"O",IF(C11=$AJ$97,"O",IF(C11=$AK$97,"O",IF(C11=$AL$97,"O",IF(C11=$AM$97,"O",IF(C11=$AN$97,"O",IF(C11=$AO$97,"O",IF(C11=$AP$97,"O",IF(C11=$AQ$97,"O",IF(C11=$AR$97,"O",IF(C11=$AS$97,"O",IF(C11=$AT$97,"O",IF(C11=$AU$97,"O",IF(C11=$AV$97,"O",IF(C11=$AW$97,"O",IF(C11=$AX$97,"O",IF(C11=$AY$97,"O",IF(C11=$AZ$97,"O",IF(C11=$BA$97,"O",IF(C11=$BB$97,"O",IF(C11=$BC$97,"O",IF(C11=$BD$97,"O",IF(C11=$BE$97,"O",IF(C11=$BF$97,"O",IF(C11=$BG$97,"O",IF(C11=$BH$97,"O","X"))))))))))))))))))))))))))))))))))))))</f>
        <v>X</v>
      </c>
      <c r="D690" s="58" t="str">
        <f t="shared" si="673"/>
        <v>X</v>
      </c>
      <c r="E690" s="58" t="str">
        <f t="shared" si="673"/>
        <v>X</v>
      </c>
      <c r="F690" s="58" t="str">
        <f t="shared" si="673"/>
        <v>X</v>
      </c>
      <c r="G690" s="58" t="str">
        <f t="shared" si="673"/>
        <v>X</v>
      </c>
      <c r="H690" s="58" t="str">
        <f t="shared" si="673"/>
        <v>X</v>
      </c>
      <c r="I690" s="58" t="str">
        <f t="shared" si="673"/>
        <v>X</v>
      </c>
      <c r="J690" s="58" t="str">
        <f t="shared" si="673"/>
        <v>X</v>
      </c>
      <c r="K690" s="58" t="str">
        <f t="shared" si="673"/>
        <v>X</v>
      </c>
      <c r="L690" s="58" t="str">
        <f t="shared" si="673"/>
        <v>X</v>
      </c>
      <c r="M690" s="58" t="str">
        <f t="shared" si="673"/>
        <v>X</v>
      </c>
      <c r="N690" s="58" t="str">
        <f t="shared" si="673"/>
        <v>X</v>
      </c>
      <c r="O690" s="58" t="str">
        <f t="shared" si="673"/>
        <v>X</v>
      </c>
      <c r="P690" s="58" t="str">
        <f t="shared" si="673"/>
        <v>X</v>
      </c>
      <c r="Q690" s="58" t="str">
        <f t="shared" si="673"/>
        <v>X</v>
      </c>
    </row>
    <row r="691" spans="1:17">
      <c r="A691" s="606"/>
      <c r="B691" s="58" t="s">
        <v>21</v>
      </c>
      <c r="C691" s="58" t="str">
        <f t="shared" ref="C691:Q691" si="674">IF(C12=$W$97,"O",IF(C12=$X$97,"O",IF(C12=$Y$97,"O",IF(C12=$Z$97,"O",IF(C12=$AA$97,"O",IF(C12=$AB$97,"O",IF(C12=$AC$97,"O",IF(C12=$AD$97,"O",IF(C12=$AE$97,"O",IF(C12=$AF$97,"O",IF(C12=$AG$97,"O",IF(C12=$AH$97,"O",IF(C12=$AI$97,"O",IF(C12=$AJ$97,"O",IF(C12=$AK$97,"O",IF(C12=$AL$97,"O",IF(C12=$AM$97,"O",IF(C12=$AN$97,"O",IF(C12=$AO$97,"O",IF(C12=$AP$97,"O",IF(C12=$AQ$97,"O",IF(C12=$AR$97,"O",IF(C12=$AS$97,"O",IF(C12=$AT$97,"O",IF(C12=$AU$97,"O",IF(C12=$AV$97,"O",IF(C12=$AW$97,"O",IF(C12=$AX$97,"O",IF(C12=$AY$97,"O",IF(C12=$AZ$97,"O",IF(C12=$BA$97,"O",IF(C12=$BB$97,"O",IF(C12=$BC$97,"O",IF(C12=$BD$97,"O",IF(C12=$BE$97,"O",IF(C12=$BF$97,"O",IF(C12=$BG$97,"O",IF(C12=$BH$97,"O","X"))))))))))))))))))))))))))))))))))))))</f>
        <v>X</v>
      </c>
      <c r="D691" s="58" t="str">
        <f t="shared" si="674"/>
        <v>X</v>
      </c>
      <c r="E691" s="58" t="str">
        <f t="shared" si="674"/>
        <v>X</v>
      </c>
      <c r="F691" s="58" t="str">
        <f t="shared" si="674"/>
        <v>X</v>
      </c>
      <c r="G691" s="58" t="str">
        <f t="shared" si="674"/>
        <v>X</v>
      </c>
      <c r="H691" s="58" t="str">
        <f t="shared" si="674"/>
        <v>X</v>
      </c>
      <c r="I691" s="58" t="str">
        <f t="shared" si="674"/>
        <v>X</v>
      </c>
      <c r="J691" s="58" t="str">
        <f t="shared" si="674"/>
        <v>X</v>
      </c>
      <c r="K691" s="58" t="str">
        <f t="shared" si="674"/>
        <v>X</v>
      </c>
      <c r="L691" s="58" t="str">
        <f t="shared" si="674"/>
        <v>X</v>
      </c>
      <c r="M691" s="58" t="str">
        <f t="shared" si="674"/>
        <v>X</v>
      </c>
      <c r="N691" s="58" t="str">
        <f t="shared" si="674"/>
        <v>X</v>
      </c>
      <c r="O691" s="58" t="str">
        <f t="shared" si="674"/>
        <v>X</v>
      </c>
      <c r="P691" s="58" t="str">
        <f t="shared" si="674"/>
        <v>X</v>
      </c>
      <c r="Q691" s="58" t="str">
        <f t="shared" si="674"/>
        <v>X</v>
      </c>
    </row>
    <row r="692" spans="1:17">
      <c r="A692" s="607"/>
      <c r="B692" s="30" t="s">
        <v>46</v>
      </c>
      <c r="C692" s="47">
        <f>COUNTIF(C686:C691,"O")</f>
        <v>2</v>
      </c>
      <c r="D692" s="47">
        <f t="shared" ref="D692:Q692" si="675">COUNTIF(D686:D691,"O")</f>
        <v>2</v>
      </c>
      <c r="E692" s="47">
        <f t="shared" si="675"/>
        <v>2</v>
      </c>
      <c r="F692" s="47">
        <f t="shared" si="675"/>
        <v>2</v>
      </c>
      <c r="G692" s="47">
        <f t="shared" si="675"/>
        <v>2</v>
      </c>
      <c r="H692" s="47">
        <f t="shared" si="675"/>
        <v>2</v>
      </c>
      <c r="I692" s="47">
        <f t="shared" si="675"/>
        <v>2</v>
      </c>
      <c r="J692" s="47">
        <f t="shared" si="675"/>
        <v>2</v>
      </c>
      <c r="K692" s="47">
        <f t="shared" si="675"/>
        <v>2</v>
      </c>
      <c r="L692" s="47">
        <f t="shared" si="675"/>
        <v>2</v>
      </c>
      <c r="M692" s="47">
        <f t="shared" si="675"/>
        <v>2</v>
      </c>
      <c r="N692" s="47">
        <f t="shared" si="675"/>
        <v>2</v>
      </c>
      <c r="O692" s="47">
        <f t="shared" si="675"/>
        <v>2</v>
      </c>
      <c r="P692" s="47">
        <f t="shared" si="675"/>
        <v>2</v>
      </c>
      <c r="Q692" s="47">
        <f t="shared" si="675"/>
        <v>2</v>
      </c>
    </row>
    <row r="693" spans="1:17">
      <c r="A693" s="605">
        <v>81</v>
      </c>
      <c r="B693" s="58" t="s">
        <v>32</v>
      </c>
      <c r="C693" s="58" t="str">
        <f t="shared" ref="C693:Q693" si="676">IF(C7=$W$98,"O",IF(C7=$X$98,"O",IF(C7=$Y$98,"O",IF(C7=$Z$98,"O",IF(C7=$AA$98,"O",IF(C7=$AB$98,"O",IF(C7=$AC$98,"O",IF(C7=$AD$98,"O",IF(C7=$AE$98,"O",IF(C7=$AF$98,"O",IF(C7=$AG$98,"O",IF(C7=$AH$98,"O",IF(C7=$AI$98,"O",IF(C7=$AJ$98,"O",IF(C7=$AK$98,"O",IF(C7=$AL$98,"O",IF(C7=$AM$98,"O",IF(C7=$AN$98,"O",IF(C7=$AO$98,"O",IF(C7=$AP$98,"O",IF(C7=$AQ$98,"O",IF(C7=$AR$98,"O",IF(C7=$AS$98,"O",IF(C7=$AT$98,"O",IF(C7=$AU$98,"O",IF(C7=$AV$98,"O",IF(C7=$AW$98,"O",IF(C7=$AX$98,"O",IF(C7=$AY$98,"O",IF(C7=$AZ$98,"O",IF(C7=$BA$98,"O",IF(C7=$BB$98,"O",IF(C7=$BC$98,"O",IF(C7=$BD$98,"O",IF(C7=$BE$98,"O",IF(C7=$BF$98,"O",IF(C7=$BG$98,"O",IF(C7=$BH$98,"O","X"))))))))))))))))))))))))))))))))))))))</f>
        <v>X</v>
      </c>
      <c r="D693" s="58" t="str">
        <f t="shared" si="676"/>
        <v>X</v>
      </c>
      <c r="E693" s="58" t="str">
        <f t="shared" si="676"/>
        <v>X</v>
      </c>
      <c r="F693" s="58" t="str">
        <f t="shared" si="676"/>
        <v>X</v>
      </c>
      <c r="G693" s="58" t="str">
        <f t="shared" si="676"/>
        <v>X</v>
      </c>
      <c r="H693" s="58" t="str">
        <f t="shared" si="676"/>
        <v>X</v>
      </c>
      <c r="I693" s="58" t="str">
        <f t="shared" si="676"/>
        <v>X</v>
      </c>
      <c r="J693" s="58" t="str">
        <f t="shared" si="676"/>
        <v>X</v>
      </c>
      <c r="K693" s="58" t="str">
        <f t="shared" si="676"/>
        <v>X</v>
      </c>
      <c r="L693" s="58" t="str">
        <f t="shared" si="676"/>
        <v>X</v>
      </c>
      <c r="M693" s="58" t="str">
        <f t="shared" si="676"/>
        <v>X</v>
      </c>
      <c r="N693" s="58" t="str">
        <f t="shared" si="676"/>
        <v>X</v>
      </c>
      <c r="O693" s="58" t="str">
        <f t="shared" si="676"/>
        <v>X</v>
      </c>
      <c r="P693" s="58" t="str">
        <f t="shared" si="676"/>
        <v>X</v>
      </c>
      <c r="Q693" s="58" t="str">
        <f t="shared" si="676"/>
        <v>X</v>
      </c>
    </row>
    <row r="694" spans="1:17">
      <c r="A694" s="606"/>
      <c r="B694" s="58" t="s">
        <v>33</v>
      </c>
      <c r="C694" s="58" t="str">
        <f t="shared" ref="C694:Q694" si="677">IF(C8=$W$98,"O",IF(C8=$X$98,"O",IF(C8=$Y$98,"O",IF(C8=$Z$98,"O",IF(C8=$AA$98,"O",IF(C8=$AB$98,"O",IF(C8=$AC$98,"O",IF(C8=$AD$98,"O",IF(C8=$AE$98,"O",IF(C8=$AF$98,"O",IF(C8=$AG$98,"O",IF(C8=$AH$98,"O",IF(C8=$AI$98,"O",IF(C8=$AJ$98,"O",IF(C8=$AK$98,"O",IF(C8=$AL$98,"O",IF(C8=$AM$98,"O",IF(C8=$AN$98,"O",IF(C8=$AO$98,"O",IF(C8=$AP$98,"O",IF(C8=$AQ$98,"O",IF(C8=$AR$98,"O",IF(C8=$AS$98,"O",IF(C8=$AT$98,"O",IF(C8=$AU$98,"O",IF(C8=$AV$98,"O",IF(C8=$AW$98,"O",IF(C8=$AX$98,"O",IF(C8=$AY$98,"O",IF(C8=$AZ$98,"O",IF(C8=$BA$98,"O",IF(C8=$BB$98,"O",IF(C8=$BC$98,"O",IF(C8=$BD$98,"O",IF(C8=$BE$98,"O",IF(C8=$BF$98,"O",IF(C8=$BG$98,"O",IF(C8=$BH$98,"O","X"))))))))))))))))))))))))))))))))))))))</f>
        <v>X</v>
      </c>
      <c r="D694" s="58" t="str">
        <f t="shared" si="677"/>
        <v>X</v>
      </c>
      <c r="E694" s="58" t="str">
        <f t="shared" si="677"/>
        <v>X</v>
      </c>
      <c r="F694" s="58" t="str">
        <f t="shared" si="677"/>
        <v>X</v>
      </c>
      <c r="G694" s="58" t="str">
        <f t="shared" si="677"/>
        <v>X</v>
      </c>
      <c r="H694" s="58" t="str">
        <f t="shared" si="677"/>
        <v>X</v>
      </c>
      <c r="I694" s="58" t="str">
        <f t="shared" si="677"/>
        <v>X</v>
      </c>
      <c r="J694" s="58" t="str">
        <f t="shared" si="677"/>
        <v>X</v>
      </c>
      <c r="K694" s="58" t="str">
        <f t="shared" si="677"/>
        <v>X</v>
      </c>
      <c r="L694" s="58" t="str">
        <f t="shared" si="677"/>
        <v>X</v>
      </c>
      <c r="M694" s="58" t="str">
        <f t="shared" si="677"/>
        <v>X</v>
      </c>
      <c r="N694" s="58" t="str">
        <f t="shared" si="677"/>
        <v>X</v>
      </c>
      <c r="O694" s="58" t="str">
        <f t="shared" si="677"/>
        <v>X</v>
      </c>
      <c r="P694" s="58" t="str">
        <f t="shared" si="677"/>
        <v>X</v>
      </c>
      <c r="Q694" s="58" t="str">
        <f t="shared" si="677"/>
        <v>X</v>
      </c>
    </row>
    <row r="695" spans="1:17">
      <c r="A695" s="606"/>
      <c r="B695" s="58" t="s">
        <v>34</v>
      </c>
      <c r="C695" s="58" t="str">
        <f t="shared" ref="C695:Q695" si="678">IF(C9=$W$98,"O",IF(C9=$X$98,"O",IF(C9=$Y$98,"O",IF(C9=$Z$98,"O",IF(C9=$AA$98,"O",IF(C9=$AB$98,"O",IF(C9=$AC$98,"O",IF(C9=$AD$98,"O",IF(C9=$AE$98,"O",IF(C9=$AF$98,"O",IF(C9=$AG$98,"O",IF(C9=$AH$98,"O",IF(C9=$AI$98,"O",IF(C9=$AJ$98,"O",IF(C9=$AK$98,"O",IF(C9=$AL$98,"O",IF(C9=$AM$98,"O",IF(C9=$AN$98,"O",IF(C9=$AO$98,"O",IF(C9=$AP$98,"O",IF(C9=$AQ$98,"O",IF(C9=$AR$98,"O",IF(C9=$AS$98,"O",IF(C9=$AT$98,"O",IF(C9=$AU$98,"O",IF(C9=$AV$98,"O",IF(C9=$AW$98,"O",IF(C9=$AX$98,"O",IF(C9=$AY$98,"O",IF(C9=$AZ$98,"O",IF(C9=$BA$98,"O",IF(C9=$BB$98,"O",IF(C9=$BC$98,"O",IF(C9=$BD$98,"O",IF(C9=$BE$98,"O",IF(C9=$BF$98,"O",IF(C9=$BG$98,"O",IF(C9=$BH$98,"O","X"))))))))))))))))))))))))))))))))))))))</f>
        <v>X</v>
      </c>
      <c r="D695" s="58" t="str">
        <f t="shared" si="678"/>
        <v>X</v>
      </c>
      <c r="E695" s="58" t="str">
        <f t="shared" si="678"/>
        <v>X</v>
      </c>
      <c r="F695" s="58" t="str">
        <f t="shared" si="678"/>
        <v>X</v>
      </c>
      <c r="G695" s="58" t="str">
        <f t="shared" si="678"/>
        <v>X</v>
      </c>
      <c r="H695" s="58" t="str">
        <f t="shared" si="678"/>
        <v>X</v>
      </c>
      <c r="I695" s="58" t="str">
        <f t="shared" si="678"/>
        <v>X</v>
      </c>
      <c r="J695" s="58" t="str">
        <f t="shared" si="678"/>
        <v>X</v>
      </c>
      <c r="K695" s="58" t="str">
        <f t="shared" si="678"/>
        <v>X</v>
      </c>
      <c r="L695" s="58" t="str">
        <f t="shared" si="678"/>
        <v>X</v>
      </c>
      <c r="M695" s="58" t="str">
        <f t="shared" si="678"/>
        <v>X</v>
      </c>
      <c r="N695" s="58" t="str">
        <f t="shared" si="678"/>
        <v>X</v>
      </c>
      <c r="O695" s="58" t="str">
        <f t="shared" si="678"/>
        <v>X</v>
      </c>
      <c r="P695" s="58" t="str">
        <f t="shared" si="678"/>
        <v>X</v>
      </c>
      <c r="Q695" s="58" t="str">
        <f t="shared" si="678"/>
        <v>X</v>
      </c>
    </row>
    <row r="696" spans="1:17">
      <c r="A696" s="606"/>
      <c r="B696" s="58" t="s">
        <v>35</v>
      </c>
      <c r="C696" s="58" t="str">
        <f t="shared" ref="C696:Q696" si="679">IF(C10=$W$98,"O",IF(C10=$X$98,"O",IF(C10=$Y$98,"O",IF(C10=$Z$98,"O",IF(C10=$AA$98,"O",IF(C10=$AB$98,"O",IF(C10=$AC$98,"O",IF(C10=$AD$98,"O",IF(C10=$AE$98,"O",IF(C10=$AF$98,"O",IF(C10=$AG$98,"O",IF(C10=$AH$98,"O",IF(C10=$AI$98,"O",IF(C10=$AJ$98,"O",IF(C10=$AK$98,"O",IF(C10=$AL$98,"O",IF(C10=$AM$98,"O",IF(C10=$AN$98,"O",IF(C10=$AO$98,"O",IF(C10=$AP$98,"O",IF(C10=$AQ$98,"O",IF(C10=$AR$98,"O",IF(C10=$AS$98,"O",IF(C10=$AT$98,"O",IF(C10=$AU$98,"O",IF(C10=$AV$98,"O",IF(C10=$AW$98,"O",IF(C10=$AX$98,"O",IF(C10=$AY$98,"O",IF(C10=$AZ$98,"O",IF(C10=$BA$98,"O",IF(C10=$BB$98,"O",IF(C10=$BC$98,"O",IF(C10=$BD$98,"O",IF(C10=$BE$98,"O",IF(C10=$BF$98,"O",IF(C10=$BG$98,"O",IF(C10=$BH$98,"O","X"))))))))))))))))))))))))))))))))))))))</f>
        <v>X</v>
      </c>
      <c r="D696" s="58" t="str">
        <f t="shared" si="679"/>
        <v>X</v>
      </c>
      <c r="E696" s="58" t="str">
        <f t="shared" si="679"/>
        <v>X</v>
      </c>
      <c r="F696" s="58" t="str">
        <f t="shared" si="679"/>
        <v>X</v>
      </c>
      <c r="G696" s="58" t="str">
        <f t="shared" si="679"/>
        <v>X</v>
      </c>
      <c r="H696" s="58" t="str">
        <f t="shared" si="679"/>
        <v>X</v>
      </c>
      <c r="I696" s="58" t="str">
        <f t="shared" si="679"/>
        <v>X</v>
      </c>
      <c r="J696" s="58" t="str">
        <f t="shared" si="679"/>
        <v>X</v>
      </c>
      <c r="K696" s="58" t="str">
        <f t="shared" si="679"/>
        <v>X</v>
      </c>
      <c r="L696" s="58" t="str">
        <f t="shared" si="679"/>
        <v>X</v>
      </c>
      <c r="M696" s="58" t="str">
        <f t="shared" si="679"/>
        <v>X</v>
      </c>
      <c r="N696" s="58" t="str">
        <f t="shared" si="679"/>
        <v>X</v>
      </c>
      <c r="O696" s="58" t="str">
        <f t="shared" si="679"/>
        <v>X</v>
      </c>
      <c r="P696" s="58" t="str">
        <f t="shared" si="679"/>
        <v>X</v>
      </c>
      <c r="Q696" s="58" t="str">
        <f t="shared" si="679"/>
        <v>X</v>
      </c>
    </row>
    <row r="697" spans="1:17">
      <c r="A697" s="606"/>
      <c r="B697" s="58" t="s">
        <v>36</v>
      </c>
      <c r="C697" s="58" t="str">
        <f t="shared" ref="C697:Q697" si="680">IF(C11=$W$98,"O",IF(C11=$X$98,"O",IF(C11=$Y$98,"O",IF(C11=$Z$98,"O",IF(C11=$AA$98,"O",IF(C11=$AB$98,"O",IF(C11=$AC$98,"O",IF(C11=$AD$98,"O",IF(C11=$AE$98,"O",IF(C11=$AF$98,"O",IF(C11=$AG$98,"O",IF(C11=$AH$98,"O",IF(C11=$AI$98,"O",IF(C11=$AJ$98,"O",IF(C11=$AK$98,"O",IF(C11=$AL$98,"O",IF(C11=$AM$98,"O",IF(C11=$AN$98,"O",IF(C11=$AO$98,"O",IF(C11=$AP$98,"O",IF(C11=$AQ$98,"O",IF(C11=$AR$98,"O",IF(C11=$AS$98,"O",IF(C11=$AT$98,"O",IF(C11=$AU$98,"O",IF(C11=$AV$98,"O",IF(C11=$AW$98,"O",IF(C11=$AX$98,"O",IF(C11=$AY$98,"O",IF(C11=$AZ$98,"O",IF(C11=$BA$98,"O",IF(C11=$BB$98,"O",IF(C11=$BC$98,"O",IF(C11=$BD$98,"O",IF(C11=$BE$98,"O",IF(C11=$BF$98,"O",IF(C11=$BG$98,"O",IF(C11=$BH$98,"O","X"))))))))))))))))))))))))))))))))))))))</f>
        <v>X</v>
      </c>
      <c r="D697" s="58" t="str">
        <f t="shared" si="680"/>
        <v>X</v>
      </c>
      <c r="E697" s="58" t="str">
        <f t="shared" si="680"/>
        <v>X</v>
      </c>
      <c r="F697" s="58" t="str">
        <f t="shared" si="680"/>
        <v>X</v>
      </c>
      <c r="G697" s="58" t="str">
        <f t="shared" si="680"/>
        <v>X</v>
      </c>
      <c r="H697" s="58" t="str">
        <f t="shared" si="680"/>
        <v>X</v>
      </c>
      <c r="I697" s="58" t="str">
        <f t="shared" si="680"/>
        <v>X</v>
      </c>
      <c r="J697" s="58" t="str">
        <f t="shared" si="680"/>
        <v>X</v>
      </c>
      <c r="K697" s="58" t="str">
        <f t="shared" si="680"/>
        <v>X</v>
      </c>
      <c r="L697" s="58" t="str">
        <f t="shared" si="680"/>
        <v>X</v>
      </c>
      <c r="M697" s="58" t="str">
        <f t="shared" si="680"/>
        <v>X</v>
      </c>
      <c r="N697" s="58" t="str">
        <f t="shared" si="680"/>
        <v>X</v>
      </c>
      <c r="O697" s="58" t="str">
        <f t="shared" si="680"/>
        <v>X</v>
      </c>
      <c r="P697" s="58" t="str">
        <f t="shared" si="680"/>
        <v>X</v>
      </c>
      <c r="Q697" s="58" t="str">
        <f t="shared" si="680"/>
        <v>X</v>
      </c>
    </row>
    <row r="698" spans="1:17">
      <c r="A698" s="606"/>
      <c r="B698" s="58" t="s">
        <v>21</v>
      </c>
      <c r="C698" s="58" t="str">
        <f t="shared" ref="C698:Q698" si="681">IF(C12=$W$98,"O",IF(C12=$X$98,"O",IF(C12=$Y$98,"O",IF(C12=$Z$98,"O",IF(C12=$AA$98,"O",IF(C12=$AB$98,"O",IF(C12=$AC$98,"O",IF(C12=$AD$98,"O",IF(C12=$AE$98,"O",IF(C12=$AF$98,"O",IF(C12=$AG$98,"O",IF(C12=$AH$98,"O",IF(C12=$AI$98,"O",IF(C12=$AJ$98,"O",IF(C12=$AK$98,"O",IF(C12=$AL$98,"O",IF(C12=$AM$98,"O",IF(C12=$AN$98,"O",IF(C12=$AO$98,"O",IF(C12=$AP$98,"O",IF(C12=$AQ$98,"O",IF(C12=$AR$98,"O",IF(C12=$AS$98,"O",IF(C12=$AT$98,"O",IF(C12=$AU$98,"O",IF(C12=$AV$98,"O",IF(C12=$AW$98,"O",IF(C12=$AX$98,"O",IF(C12=$AY$98,"O",IF(C12=$AZ$98,"O",IF(C12=$BA$98,"O",IF(C12=$BB$98,"O",IF(C12=$BC$98,"O",IF(C12=$BD$98,"O",IF(C12=$BE$98,"O",IF(C12=$BF$98,"O",IF(C12=$BG$98,"O",IF(C12=$BH$98,"O","X"))))))))))))))))))))))))))))))))))))))</f>
        <v>X</v>
      </c>
      <c r="D698" s="58" t="str">
        <f t="shared" si="681"/>
        <v>X</v>
      </c>
      <c r="E698" s="58" t="str">
        <f t="shared" si="681"/>
        <v>X</v>
      </c>
      <c r="F698" s="58" t="str">
        <f t="shared" si="681"/>
        <v>X</v>
      </c>
      <c r="G698" s="58" t="str">
        <f t="shared" si="681"/>
        <v>X</v>
      </c>
      <c r="H698" s="58" t="str">
        <f t="shared" si="681"/>
        <v>X</v>
      </c>
      <c r="I698" s="58" t="str">
        <f t="shared" si="681"/>
        <v>X</v>
      </c>
      <c r="J698" s="58" t="str">
        <f t="shared" si="681"/>
        <v>X</v>
      </c>
      <c r="K698" s="58" t="str">
        <f t="shared" si="681"/>
        <v>X</v>
      </c>
      <c r="L698" s="58" t="str">
        <f t="shared" si="681"/>
        <v>X</v>
      </c>
      <c r="M698" s="58" t="str">
        <f t="shared" si="681"/>
        <v>X</v>
      </c>
      <c r="N698" s="58" t="str">
        <f t="shared" si="681"/>
        <v>X</v>
      </c>
      <c r="O698" s="58" t="str">
        <f t="shared" si="681"/>
        <v>X</v>
      </c>
      <c r="P698" s="58" t="str">
        <f t="shared" si="681"/>
        <v>X</v>
      </c>
      <c r="Q698" s="58" t="str">
        <f t="shared" si="681"/>
        <v>X</v>
      </c>
    </row>
    <row r="699" spans="1:17">
      <c r="A699" s="607"/>
      <c r="B699" s="30" t="s">
        <v>46</v>
      </c>
      <c r="C699" s="47">
        <f>COUNTIF(C693:C698,"O")</f>
        <v>0</v>
      </c>
      <c r="D699" s="47">
        <f t="shared" ref="D699:Q699" si="682">COUNTIF(D693:D698,"O")</f>
        <v>0</v>
      </c>
      <c r="E699" s="47">
        <f t="shared" si="682"/>
        <v>0</v>
      </c>
      <c r="F699" s="47">
        <f t="shared" si="682"/>
        <v>0</v>
      </c>
      <c r="G699" s="47">
        <f t="shared" si="682"/>
        <v>0</v>
      </c>
      <c r="H699" s="47">
        <f t="shared" si="682"/>
        <v>0</v>
      </c>
      <c r="I699" s="47">
        <f t="shared" si="682"/>
        <v>0</v>
      </c>
      <c r="J699" s="47">
        <f t="shared" si="682"/>
        <v>0</v>
      </c>
      <c r="K699" s="47">
        <f t="shared" si="682"/>
        <v>0</v>
      </c>
      <c r="L699" s="47">
        <f t="shared" si="682"/>
        <v>0</v>
      </c>
      <c r="M699" s="47">
        <f t="shared" si="682"/>
        <v>0</v>
      </c>
      <c r="N699" s="47">
        <f t="shared" si="682"/>
        <v>0</v>
      </c>
      <c r="O699" s="47">
        <f t="shared" si="682"/>
        <v>0</v>
      </c>
      <c r="P699" s="47">
        <f t="shared" si="682"/>
        <v>0</v>
      </c>
      <c r="Q699" s="47">
        <f t="shared" si="682"/>
        <v>0</v>
      </c>
    </row>
    <row r="700" spans="1:17">
      <c r="A700" s="605">
        <v>82</v>
      </c>
      <c r="B700" s="58" t="s">
        <v>32</v>
      </c>
      <c r="C700" s="58" t="str">
        <f t="shared" ref="C700:Q700" si="683">IF(C7=$W$99,"O",IF(C7=$X$99,"O",IF(C7=$Y$99,"O",IF(C7=$Z$99,"O",IF(C7=$AA$99,"O",IF(C7=$AB$99,"O",IF(C7=$AC$99,"O",IF(C7=$AD$99,"O",IF(C7=$AE$99,"O",IF(C7=$AF$99,"O",IF(C7=$AG$99,"O",IF(C7=$AH$99,"O",IF(C7=$AI$99,"O",IF(C7=$AJ$99,"O",IF(C7=$AK$99,"O",IF(C7=$AL$99,"O",IF(C7=$AM$99,"O",IF(C7=$AN$99,"O",IF(C7=$AO$99,"O",IF(C7=$AP$99,"O",IF(C7=$AQ$99,"O",IF(C7=$AR$99,"O",IF(C7=$AS$99,"O",IF(C7=$AT$99,"O",IF(C7=$AU$99,"O",IF(C7=$AV$99,"O",IF(C7=$AW$99,"O",IF(C7=$AX$99,"O",IF(C7=$AY$99,"O",IF(C7=$AZ$99,"O",IF(C7=$BA$99,"O",IF(C7=$BB$99,"O",IF(C7=$BC$99,"O",IF(C7=$BD$99,"O",IF(C7=$BE$99,"O",IF(C7=$BF$99,"O",IF(C7=$BG$99,"O",IF(C7=$BH$99,"O","X"))))))))))))))))))))))))))))))))))))))</f>
        <v>X</v>
      </c>
      <c r="D700" s="58" t="str">
        <f t="shared" si="683"/>
        <v>X</v>
      </c>
      <c r="E700" s="58" t="str">
        <f t="shared" si="683"/>
        <v>X</v>
      </c>
      <c r="F700" s="58" t="str">
        <f t="shared" si="683"/>
        <v>X</v>
      </c>
      <c r="G700" s="58" t="str">
        <f t="shared" si="683"/>
        <v>X</v>
      </c>
      <c r="H700" s="58" t="str">
        <f t="shared" si="683"/>
        <v>X</v>
      </c>
      <c r="I700" s="58" t="str">
        <f t="shared" si="683"/>
        <v>X</v>
      </c>
      <c r="J700" s="58" t="str">
        <f t="shared" si="683"/>
        <v>X</v>
      </c>
      <c r="K700" s="58" t="str">
        <f t="shared" si="683"/>
        <v>X</v>
      </c>
      <c r="L700" s="58" t="str">
        <f t="shared" si="683"/>
        <v>X</v>
      </c>
      <c r="M700" s="58" t="str">
        <f t="shared" si="683"/>
        <v>X</v>
      </c>
      <c r="N700" s="58" t="str">
        <f t="shared" si="683"/>
        <v>X</v>
      </c>
      <c r="O700" s="58" t="str">
        <f t="shared" si="683"/>
        <v>X</v>
      </c>
      <c r="P700" s="58" t="str">
        <f t="shared" si="683"/>
        <v>X</v>
      </c>
      <c r="Q700" s="58" t="str">
        <f t="shared" si="683"/>
        <v>X</v>
      </c>
    </row>
    <row r="701" spans="1:17">
      <c r="A701" s="606"/>
      <c r="B701" s="58" t="s">
        <v>33</v>
      </c>
      <c r="C701" s="58" t="str">
        <f t="shared" ref="C701:Q701" si="684">IF(C8=$W$99,"O",IF(C8=$X$99,"O",IF(C8=$Y$99,"O",IF(C8=$Z$99,"O",IF(C8=$AA$99,"O",IF(C8=$AB$99,"O",IF(C8=$AC$99,"O",IF(C8=$AD$99,"O",IF(C8=$AE$99,"O",IF(C8=$AF$99,"O",IF(C8=$AG$99,"O",IF(C8=$AH$99,"O",IF(C8=$AI$99,"O",IF(C8=$AJ$99,"O",IF(C8=$AK$99,"O",IF(C8=$AL$99,"O",IF(C8=$AM$99,"O",IF(C8=$AN$99,"O",IF(C8=$AO$99,"O",IF(C8=$AP$99,"O",IF(C8=$AQ$99,"O",IF(C8=$AR$99,"O",IF(C8=$AS$99,"O",IF(C8=$AT$99,"O",IF(C8=$AU$99,"O",IF(C8=$AV$99,"O",IF(C8=$AW$99,"O",IF(C8=$AX$99,"O",IF(C8=$AY$99,"O",IF(C8=$AZ$99,"O",IF(C8=$BA$99,"O",IF(C8=$BB$99,"O",IF(C8=$BC$99,"O",IF(C8=$BD$99,"O",IF(C8=$BE$99,"O",IF(C8=$BF$99,"O",IF(C8=$BG$99,"O",IF(C8=$BH$99,"O","X"))))))))))))))))))))))))))))))))))))))</f>
        <v>X</v>
      </c>
      <c r="D701" s="58" t="str">
        <f t="shared" si="684"/>
        <v>X</v>
      </c>
      <c r="E701" s="58" t="str">
        <f t="shared" si="684"/>
        <v>X</v>
      </c>
      <c r="F701" s="58" t="str">
        <f t="shared" si="684"/>
        <v>X</v>
      </c>
      <c r="G701" s="58" t="str">
        <f t="shared" si="684"/>
        <v>X</v>
      </c>
      <c r="H701" s="58" t="str">
        <f t="shared" si="684"/>
        <v>X</v>
      </c>
      <c r="I701" s="58" t="str">
        <f t="shared" si="684"/>
        <v>X</v>
      </c>
      <c r="J701" s="58" t="str">
        <f t="shared" si="684"/>
        <v>X</v>
      </c>
      <c r="K701" s="58" t="str">
        <f t="shared" si="684"/>
        <v>X</v>
      </c>
      <c r="L701" s="58" t="str">
        <f t="shared" si="684"/>
        <v>X</v>
      </c>
      <c r="M701" s="58" t="str">
        <f t="shared" si="684"/>
        <v>X</v>
      </c>
      <c r="N701" s="58" t="str">
        <f t="shared" si="684"/>
        <v>X</v>
      </c>
      <c r="O701" s="58" t="str">
        <f t="shared" si="684"/>
        <v>X</v>
      </c>
      <c r="P701" s="58" t="str">
        <f t="shared" si="684"/>
        <v>X</v>
      </c>
      <c r="Q701" s="58" t="str">
        <f t="shared" si="684"/>
        <v>X</v>
      </c>
    </row>
    <row r="702" spans="1:17">
      <c r="A702" s="606"/>
      <c r="B702" s="58" t="s">
        <v>34</v>
      </c>
      <c r="C702" s="58" t="str">
        <f t="shared" ref="C702:Q702" si="685">IF(C9=$W$99,"O",IF(C9=$X$99,"O",IF(C9=$Y$99,"O",IF(C9=$Z$99,"O",IF(C9=$AA$99,"O",IF(C9=$AB$99,"O",IF(C9=$AC$99,"O",IF(C9=$AD$99,"O",IF(C9=$AE$99,"O",IF(C9=$AF$99,"O",IF(C9=$AG$99,"O",IF(C9=$AH$99,"O",IF(C9=$AI$99,"O",IF(C9=$AJ$99,"O",IF(C9=$AK$99,"O",IF(C9=$AL$99,"O",IF(C9=$AM$99,"O",IF(C9=$AN$99,"O",IF(C9=$AO$99,"O",IF(C9=$AP$99,"O",IF(C9=$AQ$99,"O",IF(C9=$AR$99,"O",IF(C9=$AS$99,"O",IF(C9=$AT$99,"O",IF(C9=$AU$99,"O",IF(C9=$AV$99,"O",IF(C9=$AW$99,"O",IF(C9=$AX$99,"O",IF(C9=$AY$99,"O",IF(C9=$AZ$99,"O",IF(C9=$BA$99,"O",IF(C9=$BB$99,"O",IF(C9=$BC$99,"O",IF(C9=$BD$99,"O",IF(C9=$BE$99,"O",IF(C9=$BF$99,"O",IF(C9=$BG$99,"O",IF(C9=$BH$99,"O","X"))))))))))))))))))))))))))))))))))))))</f>
        <v>X</v>
      </c>
      <c r="D702" s="58" t="str">
        <f t="shared" si="685"/>
        <v>X</v>
      </c>
      <c r="E702" s="58" t="str">
        <f t="shared" si="685"/>
        <v>X</v>
      </c>
      <c r="F702" s="58" t="str">
        <f t="shared" si="685"/>
        <v>X</v>
      </c>
      <c r="G702" s="58" t="str">
        <f t="shared" si="685"/>
        <v>X</v>
      </c>
      <c r="H702" s="58" t="str">
        <f t="shared" si="685"/>
        <v>X</v>
      </c>
      <c r="I702" s="58" t="str">
        <f t="shared" si="685"/>
        <v>X</v>
      </c>
      <c r="J702" s="58" t="str">
        <f t="shared" si="685"/>
        <v>X</v>
      </c>
      <c r="K702" s="58" t="str">
        <f t="shared" si="685"/>
        <v>X</v>
      </c>
      <c r="L702" s="58" t="str">
        <f t="shared" si="685"/>
        <v>X</v>
      </c>
      <c r="M702" s="58" t="str">
        <f t="shared" si="685"/>
        <v>X</v>
      </c>
      <c r="N702" s="58" t="str">
        <f t="shared" si="685"/>
        <v>X</v>
      </c>
      <c r="O702" s="58" t="str">
        <f t="shared" si="685"/>
        <v>X</v>
      </c>
      <c r="P702" s="58" t="str">
        <f t="shared" si="685"/>
        <v>X</v>
      </c>
      <c r="Q702" s="58" t="str">
        <f t="shared" si="685"/>
        <v>X</v>
      </c>
    </row>
    <row r="703" spans="1:17">
      <c r="A703" s="606"/>
      <c r="B703" s="58" t="s">
        <v>35</v>
      </c>
      <c r="C703" s="58" t="str">
        <f t="shared" ref="C703:Q703" si="686">IF(C10=$W$99,"O",IF(C10=$X$99,"O",IF(C10=$Y$99,"O",IF(C10=$Z$99,"O",IF(C10=$AA$99,"O",IF(C10=$AB$99,"O",IF(C10=$AC$99,"O",IF(C10=$AD$99,"O",IF(C10=$AE$99,"O",IF(C10=$AF$99,"O",IF(C10=$AG$99,"O",IF(C10=$AH$99,"O",IF(C10=$AI$99,"O",IF(C10=$AJ$99,"O",IF(C10=$AK$99,"O",IF(C10=$AL$99,"O",IF(C10=$AM$99,"O",IF(C10=$AN$99,"O",IF(C10=$AO$99,"O",IF(C10=$AP$99,"O",IF(C10=$AQ$99,"O",IF(C10=$AR$99,"O",IF(C10=$AS$99,"O",IF(C10=$AT$99,"O",IF(C10=$AU$99,"O",IF(C10=$AV$99,"O",IF(C10=$AW$99,"O",IF(C10=$AX$99,"O",IF(C10=$AY$99,"O",IF(C10=$AZ$99,"O",IF(C10=$BA$99,"O",IF(C10=$BB$99,"O",IF(C10=$BC$99,"O",IF(C10=$BD$99,"O",IF(C10=$BE$99,"O",IF(C10=$BF$99,"O",IF(C10=$BG$99,"O",IF(C10=$BH$99,"O","X"))))))))))))))))))))))))))))))))))))))</f>
        <v>X</v>
      </c>
      <c r="D703" s="58" t="str">
        <f t="shared" si="686"/>
        <v>X</v>
      </c>
      <c r="E703" s="58" t="str">
        <f t="shared" si="686"/>
        <v>X</v>
      </c>
      <c r="F703" s="58" t="str">
        <f t="shared" si="686"/>
        <v>X</v>
      </c>
      <c r="G703" s="58" t="str">
        <f t="shared" si="686"/>
        <v>X</v>
      </c>
      <c r="H703" s="58" t="str">
        <f t="shared" si="686"/>
        <v>X</v>
      </c>
      <c r="I703" s="58" t="str">
        <f t="shared" si="686"/>
        <v>X</v>
      </c>
      <c r="J703" s="58" t="str">
        <f t="shared" si="686"/>
        <v>X</v>
      </c>
      <c r="K703" s="58" t="str">
        <f t="shared" si="686"/>
        <v>X</v>
      </c>
      <c r="L703" s="58" t="str">
        <f t="shared" si="686"/>
        <v>X</v>
      </c>
      <c r="M703" s="58" t="str">
        <f t="shared" si="686"/>
        <v>X</v>
      </c>
      <c r="N703" s="58" t="str">
        <f t="shared" si="686"/>
        <v>X</v>
      </c>
      <c r="O703" s="58" t="str">
        <f t="shared" si="686"/>
        <v>X</v>
      </c>
      <c r="P703" s="58" t="str">
        <f t="shared" si="686"/>
        <v>X</v>
      </c>
      <c r="Q703" s="58" t="str">
        <f t="shared" si="686"/>
        <v>X</v>
      </c>
    </row>
    <row r="704" spans="1:17">
      <c r="A704" s="606"/>
      <c r="B704" s="58" t="s">
        <v>36</v>
      </c>
      <c r="C704" s="58" t="str">
        <f t="shared" ref="C704:Q704" si="687">IF(C11=$W$99,"O",IF(C11=$X$99,"O",IF(C11=$Y$99,"O",IF(C11=$Z$99,"O",IF(C11=$AA$99,"O",IF(C11=$AB$99,"O",IF(C11=$AC$99,"O",IF(C11=$AD$99,"O",IF(C11=$AE$99,"O",IF(C11=$AF$99,"O",IF(C11=$AG$99,"O",IF(C11=$AH$99,"O",IF(C11=$AI$99,"O",IF(C11=$AJ$99,"O",IF(C11=$AK$99,"O",IF(C11=$AL$99,"O",IF(C11=$AM$99,"O",IF(C11=$AN$99,"O",IF(C11=$AO$99,"O",IF(C11=$AP$99,"O",IF(C11=$AQ$99,"O",IF(C11=$AR$99,"O",IF(C11=$AS$99,"O",IF(C11=$AT$99,"O",IF(C11=$AU$99,"O",IF(C11=$AV$99,"O",IF(C11=$AW$99,"O",IF(C11=$AX$99,"O",IF(C11=$AY$99,"O",IF(C11=$AZ$99,"O",IF(C11=$BA$99,"O",IF(C11=$BB$99,"O",IF(C11=$BC$99,"O",IF(C11=$BD$99,"O",IF(C11=$BE$99,"O",IF(C11=$BF$99,"O",IF(C11=$BG$99,"O",IF(C11=$BH$99,"O","X"))))))))))))))))))))))))))))))))))))))</f>
        <v>X</v>
      </c>
      <c r="D704" s="58" t="str">
        <f t="shared" si="687"/>
        <v>X</v>
      </c>
      <c r="E704" s="58" t="str">
        <f t="shared" si="687"/>
        <v>X</v>
      </c>
      <c r="F704" s="58" t="str">
        <f t="shared" si="687"/>
        <v>X</v>
      </c>
      <c r="G704" s="58" t="str">
        <f t="shared" si="687"/>
        <v>X</v>
      </c>
      <c r="H704" s="58" t="str">
        <f t="shared" si="687"/>
        <v>X</v>
      </c>
      <c r="I704" s="58" t="str">
        <f t="shared" si="687"/>
        <v>X</v>
      </c>
      <c r="J704" s="58" t="str">
        <f t="shared" si="687"/>
        <v>X</v>
      </c>
      <c r="K704" s="58" t="str">
        <f t="shared" si="687"/>
        <v>X</v>
      </c>
      <c r="L704" s="58" t="str">
        <f t="shared" si="687"/>
        <v>X</v>
      </c>
      <c r="M704" s="58" t="str">
        <f t="shared" si="687"/>
        <v>X</v>
      </c>
      <c r="N704" s="58" t="str">
        <f t="shared" si="687"/>
        <v>X</v>
      </c>
      <c r="O704" s="58" t="str">
        <f t="shared" si="687"/>
        <v>X</v>
      </c>
      <c r="P704" s="58" t="str">
        <f t="shared" si="687"/>
        <v>X</v>
      </c>
      <c r="Q704" s="58" t="str">
        <f t="shared" si="687"/>
        <v>X</v>
      </c>
    </row>
    <row r="705" spans="1:24">
      <c r="A705" s="606"/>
      <c r="B705" s="58" t="s">
        <v>21</v>
      </c>
      <c r="C705" s="58" t="str">
        <f t="shared" ref="C705:Q705" si="688">IF(C12=$W$99,"O",IF(C12=$X$99,"O",IF(C12=$Y$99,"O",IF(C12=$Z$99,"O",IF(C12=$AA$99,"O",IF(C12=$AB$99,"O",IF(C12=$AC$99,"O",IF(C12=$AD$99,"O",IF(C12=$AE$99,"O",IF(C12=$AF$99,"O",IF(C12=$AG$99,"O",IF(C12=$AH$99,"O",IF(C12=$AI$99,"O",IF(C12=$AJ$99,"O",IF(C12=$AK$99,"O",IF(C12=$AL$99,"O",IF(C12=$AM$99,"O",IF(C12=$AN$99,"O",IF(C12=$AO$99,"O",IF(C12=$AP$99,"O",IF(C12=$AQ$99,"O",IF(C12=$AR$99,"O",IF(C12=$AS$99,"O",IF(C12=$AT$99,"O",IF(C12=$AU$99,"O",IF(C12=$AV$99,"O",IF(C12=$AW$99,"O",IF(C12=$AX$99,"O",IF(C12=$AY$99,"O",IF(C12=$AZ$99,"O",IF(C12=$BA$99,"O",IF(C12=$BB$99,"O",IF(C12=$BC$99,"O",IF(C12=$BD$99,"O",IF(C12=$BE$99,"O",IF(C12=$BF$99,"O",IF(C12=$BG$99,"O",IF(C12=$BH$99,"O","X"))))))))))))))))))))))))))))))))))))))</f>
        <v>O</v>
      </c>
      <c r="D705" s="58" t="str">
        <f t="shared" si="688"/>
        <v>O</v>
      </c>
      <c r="E705" s="58" t="str">
        <f t="shared" si="688"/>
        <v>O</v>
      </c>
      <c r="F705" s="58" t="str">
        <f t="shared" si="688"/>
        <v>O</v>
      </c>
      <c r="G705" s="58" t="str">
        <f t="shared" si="688"/>
        <v>O</v>
      </c>
      <c r="H705" s="58" t="str">
        <f t="shared" si="688"/>
        <v>O</v>
      </c>
      <c r="I705" s="58" t="str">
        <f t="shared" si="688"/>
        <v>O</v>
      </c>
      <c r="J705" s="58" t="str">
        <f t="shared" si="688"/>
        <v>O</v>
      </c>
      <c r="K705" s="58" t="str">
        <f t="shared" si="688"/>
        <v>O</v>
      </c>
      <c r="L705" s="58" t="str">
        <f t="shared" si="688"/>
        <v>O</v>
      </c>
      <c r="M705" s="58" t="str">
        <f t="shared" si="688"/>
        <v>O</v>
      </c>
      <c r="N705" s="58" t="str">
        <f t="shared" si="688"/>
        <v>O</v>
      </c>
      <c r="O705" s="58" t="str">
        <f t="shared" si="688"/>
        <v>O</v>
      </c>
      <c r="P705" s="58" t="str">
        <f t="shared" si="688"/>
        <v>O</v>
      </c>
      <c r="Q705" s="58" t="str">
        <f t="shared" si="688"/>
        <v>O</v>
      </c>
    </row>
    <row r="706" spans="1:24">
      <c r="A706" s="607"/>
      <c r="B706" s="30" t="s">
        <v>46</v>
      </c>
      <c r="C706" s="47">
        <f>COUNTIF(C700:C705,"O")</f>
        <v>1</v>
      </c>
      <c r="D706" s="47">
        <f t="shared" ref="D706:Q706" si="689">COUNTIF(D700:D705,"O")</f>
        <v>1</v>
      </c>
      <c r="E706" s="47">
        <f t="shared" si="689"/>
        <v>1</v>
      </c>
      <c r="F706" s="47">
        <f t="shared" si="689"/>
        <v>1</v>
      </c>
      <c r="G706" s="47">
        <f t="shared" si="689"/>
        <v>1</v>
      </c>
      <c r="H706" s="47">
        <f t="shared" si="689"/>
        <v>1</v>
      </c>
      <c r="I706" s="47">
        <f t="shared" si="689"/>
        <v>1</v>
      </c>
      <c r="J706" s="47">
        <f t="shared" si="689"/>
        <v>1</v>
      </c>
      <c r="K706" s="47">
        <f t="shared" si="689"/>
        <v>1</v>
      </c>
      <c r="L706" s="47">
        <f t="shared" si="689"/>
        <v>1</v>
      </c>
      <c r="M706" s="47">
        <f t="shared" si="689"/>
        <v>1</v>
      </c>
      <c r="N706" s="47">
        <f t="shared" si="689"/>
        <v>1</v>
      </c>
      <c r="O706" s="47">
        <f t="shared" si="689"/>
        <v>1</v>
      </c>
      <c r="P706" s="47">
        <f t="shared" si="689"/>
        <v>1</v>
      </c>
      <c r="Q706" s="47">
        <f t="shared" si="689"/>
        <v>1</v>
      </c>
    </row>
    <row r="707" spans="1:24">
      <c r="A707" s="605">
        <v>83</v>
      </c>
      <c r="B707" s="58" t="s">
        <v>32</v>
      </c>
      <c r="C707" s="58" t="str">
        <f t="shared" ref="C707:Q707" si="690">IF(C7=$W$100,"O",IF(C7=$X$100,"O",IF(C7=$Y$100,"O",IF(C7=$Z$100,"O",IF(C7=$AA$100,"O",IF(C7=$AB$100,"O",IF(C7=$AC$100,"O",IF(C7=$AD$100,"O",IF(C7=$AE$100,"O",IF(C7=$AF$100,"O",IF(C7=$AG$100,"O",IF(C7=$AH$100,"O",IF(C7=$AI$100,"O",IF(C7=$AJ$100,"O",IF(C7=$AK$100,"O",IF(C7=$AL$100,"O",IF(C7=$AM$100,"O",IF(C7=$AN$100,"O",IF(C7=$AO$100,"O",IF(C7=$AP$100,"O",IF(C7=$AQ$100,"O",IF(C7=$AR$100,"O",IF(C7=$AS$100,"O",IF(C7=$AT$100,"O",IF(C7=$AU$100,"O",IF(C7=$AV$100,"O",IF(C7=$AW$100,"O",IF(C7=$AX$100,"O",IF(C7=$AY$100,"O",IF(C7=$AZ$100,"O",IF(C7=$BA$100,"O",IF(C7=$BB$100,"O",IF(C7=$BC$100,"O",IF(C7=$BD$100,"O",IF(C7=$BE$100,"O",IF(C7=$BF$100,"O",IF(C7=$BG$100,"O",IF(C7=$BH$100,"O","X"))))))))))))))))))))))))))))))))))))))</f>
        <v>X</v>
      </c>
      <c r="D707" s="58" t="str">
        <f t="shared" si="690"/>
        <v>X</v>
      </c>
      <c r="E707" s="58" t="str">
        <f t="shared" si="690"/>
        <v>X</v>
      </c>
      <c r="F707" s="58" t="str">
        <f t="shared" si="690"/>
        <v>X</v>
      </c>
      <c r="G707" s="58" t="str">
        <f t="shared" si="690"/>
        <v>X</v>
      </c>
      <c r="H707" s="58" t="str">
        <f t="shared" si="690"/>
        <v>X</v>
      </c>
      <c r="I707" s="58" t="str">
        <f t="shared" si="690"/>
        <v>X</v>
      </c>
      <c r="J707" s="58" t="str">
        <f t="shared" si="690"/>
        <v>X</v>
      </c>
      <c r="K707" s="58" t="str">
        <f t="shared" si="690"/>
        <v>X</v>
      </c>
      <c r="L707" s="58" t="str">
        <f t="shared" si="690"/>
        <v>X</v>
      </c>
      <c r="M707" s="58" t="str">
        <f t="shared" si="690"/>
        <v>X</v>
      </c>
      <c r="N707" s="58" t="str">
        <f t="shared" si="690"/>
        <v>X</v>
      </c>
      <c r="O707" s="58" t="str">
        <f t="shared" si="690"/>
        <v>X</v>
      </c>
      <c r="P707" s="58" t="str">
        <f t="shared" si="690"/>
        <v>X</v>
      </c>
      <c r="Q707" s="58" t="str">
        <f t="shared" si="690"/>
        <v>X</v>
      </c>
    </row>
    <row r="708" spans="1:24">
      <c r="A708" s="606"/>
      <c r="B708" s="58" t="s">
        <v>33</v>
      </c>
      <c r="C708" s="58" t="str">
        <f t="shared" ref="C708:Q708" si="691">IF(C8=$W$100,"O",IF(C8=$X$100,"O",IF(C8=$Y$100,"O",IF(C8=$Z$100,"O",IF(C8=$AA$100,"O",IF(C8=$AB$100,"O",IF(C8=$AC$100,"O",IF(C8=$AD$100,"O",IF(C8=$AE$100,"O",IF(C8=$AF$100,"O",IF(C8=$AG$100,"O",IF(C8=$AH$100,"O",IF(C8=$AI$100,"O",IF(C8=$AJ$100,"O",IF(C8=$AK$100,"O",IF(C8=$AL$100,"O",IF(C8=$AM$100,"O",IF(C8=$AN$100,"O",IF(C8=$AO$100,"O",IF(C8=$AP$100,"O",IF(C8=$AQ$100,"O",IF(C8=$AR$100,"O",IF(C8=$AS$100,"O",IF(C8=$AT$100,"O",IF(C8=$AU$100,"O",IF(C8=$AV$100,"O",IF(C8=$AW$100,"O",IF(C8=$AX$100,"O",IF(C8=$AY$100,"O",IF(C8=$AZ$100,"O",IF(C8=$BA$100,"O",IF(C8=$BB$100,"O",IF(C8=$BC$100,"O",IF(C8=$BD$100,"O",IF(C8=$BE$100,"O",IF(C8=$BF$100,"O",IF(C8=$BG$100,"O",IF(C8=$BH$100,"O","X"))))))))))))))))))))))))))))))))))))))</f>
        <v>X</v>
      </c>
      <c r="D708" s="58" t="str">
        <f t="shared" si="691"/>
        <v>X</v>
      </c>
      <c r="E708" s="58" t="str">
        <f t="shared" si="691"/>
        <v>X</v>
      </c>
      <c r="F708" s="58" t="str">
        <f t="shared" si="691"/>
        <v>X</v>
      </c>
      <c r="G708" s="58" t="str">
        <f t="shared" si="691"/>
        <v>X</v>
      </c>
      <c r="H708" s="58" t="str">
        <f t="shared" si="691"/>
        <v>X</v>
      </c>
      <c r="I708" s="58" t="str">
        <f t="shared" si="691"/>
        <v>X</v>
      </c>
      <c r="J708" s="58" t="str">
        <f t="shared" si="691"/>
        <v>X</v>
      </c>
      <c r="K708" s="58" t="str">
        <f t="shared" si="691"/>
        <v>X</v>
      </c>
      <c r="L708" s="58" t="str">
        <f t="shared" si="691"/>
        <v>X</v>
      </c>
      <c r="M708" s="58" t="str">
        <f t="shared" si="691"/>
        <v>X</v>
      </c>
      <c r="N708" s="58" t="str">
        <f t="shared" si="691"/>
        <v>X</v>
      </c>
      <c r="O708" s="58" t="str">
        <f t="shared" si="691"/>
        <v>X</v>
      </c>
      <c r="P708" s="58" t="str">
        <f t="shared" si="691"/>
        <v>X</v>
      </c>
      <c r="Q708" s="58" t="str">
        <f t="shared" si="691"/>
        <v>X</v>
      </c>
      <c r="T708"/>
      <c r="U708"/>
      <c r="V708"/>
      <c r="W708"/>
      <c r="X708" s="125"/>
    </row>
    <row r="709" spans="1:24">
      <c r="A709" s="606"/>
      <c r="B709" s="58" t="s">
        <v>34</v>
      </c>
      <c r="C709" s="58" t="str">
        <f t="shared" ref="C709:Q709" si="692">IF(C9=$W$100,"O",IF(C9=$X$100,"O",IF(C9=$Y$100,"O",IF(C9=$Z$100,"O",IF(C9=$AA$100,"O",IF(C9=$AB$100,"O",IF(C9=$AC$100,"O",IF(C9=$AD$100,"O",IF(C9=$AE$100,"O",IF(C9=$AF$100,"O",IF(C9=$AG$100,"O",IF(C9=$AH$100,"O",IF(C9=$AI$100,"O",IF(C9=$AJ$100,"O",IF(C9=$AK$100,"O",IF(C9=$AL$100,"O",IF(C9=$AM$100,"O",IF(C9=$AN$100,"O",IF(C9=$AO$100,"O",IF(C9=$AP$100,"O",IF(C9=$AQ$100,"O",IF(C9=$AR$100,"O",IF(C9=$AS$100,"O",IF(C9=$AT$100,"O",IF(C9=$AU$100,"O",IF(C9=$AV$100,"O",IF(C9=$AW$100,"O",IF(C9=$AX$100,"O",IF(C9=$AY$100,"O",IF(C9=$AZ$100,"O",IF(C9=$BA$100,"O",IF(C9=$BB$100,"O",IF(C9=$BC$100,"O",IF(C9=$BD$100,"O",IF(C9=$BE$100,"O",IF(C9=$BF$100,"O",IF(C9=$BG$100,"O",IF(C9=$BH$100,"O","X"))))))))))))))))))))))))))))))))))))))</f>
        <v>X</v>
      </c>
      <c r="D709" s="58" t="str">
        <f t="shared" si="692"/>
        <v>X</v>
      </c>
      <c r="E709" s="58" t="str">
        <f t="shared" si="692"/>
        <v>X</v>
      </c>
      <c r="F709" s="58" t="str">
        <f t="shared" si="692"/>
        <v>X</v>
      </c>
      <c r="G709" s="58" t="str">
        <f t="shared" si="692"/>
        <v>X</v>
      </c>
      <c r="H709" s="58" t="str">
        <f t="shared" si="692"/>
        <v>X</v>
      </c>
      <c r="I709" s="58" t="str">
        <f t="shared" si="692"/>
        <v>X</v>
      </c>
      <c r="J709" s="58" t="str">
        <f t="shared" si="692"/>
        <v>X</v>
      </c>
      <c r="K709" s="58" t="str">
        <f t="shared" si="692"/>
        <v>X</v>
      </c>
      <c r="L709" s="58" t="str">
        <f t="shared" si="692"/>
        <v>X</v>
      </c>
      <c r="M709" s="58" t="str">
        <f t="shared" si="692"/>
        <v>X</v>
      </c>
      <c r="N709" s="58" t="str">
        <f t="shared" si="692"/>
        <v>X</v>
      </c>
      <c r="O709" s="58" t="str">
        <f t="shared" si="692"/>
        <v>X</v>
      </c>
      <c r="P709" s="58" t="str">
        <f t="shared" si="692"/>
        <v>X</v>
      </c>
      <c r="Q709" s="58" t="str">
        <f t="shared" si="692"/>
        <v>X</v>
      </c>
      <c r="T709"/>
      <c r="U709"/>
      <c r="V709"/>
      <c r="W709"/>
      <c r="X709"/>
    </row>
    <row r="710" spans="1:24">
      <c r="A710" s="606"/>
      <c r="B710" s="58" t="s">
        <v>35</v>
      </c>
      <c r="C710" s="58" t="str">
        <f t="shared" ref="C710:Q710" si="693">IF(C10=$W$100,"O",IF(C10=$X$100,"O",IF(C10=$Y$100,"O",IF(C10=$Z$100,"O",IF(C10=$AA$100,"O",IF(C10=$AB$100,"O",IF(C10=$AC$100,"O",IF(C10=$AD$100,"O",IF(C10=$AE$100,"O",IF(C10=$AF$100,"O",IF(C10=$AG$100,"O",IF(C10=$AH$100,"O",IF(C10=$AI$100,"O",IF(C10=$AJ$100,"O",IF(C10=$AK$100,"O",IF(C10=$AL$100,"O",IF(C10=$AM$100,"O",IF(C10=$AN$100,"O",IF(C10=$AO$100,"O",IF(C10=$AP$100,"O",IF(C10=$AQ$100,"O",IF(C10=$AR$100,"O",IF(C10=$AS$100,"O",IF(C10=$AT$100,"O",IF(C10=$AU$100,"O",IF(C10=$AV$100,"O",IF(C10=$AW$100,"O",IF(C10=$AX$100,"O",IF(C10=$AY$100,"O",IF(C10=$AZ$100,"O",IF(C10=$BA$100,"O",IF(C10=$BB$100,"O",IF(C10=$BC$100,"O",IF(C10=$BD$100,"O",IF(C10=$BE$100,"O",IF(C10=$BF$100,"O",IF(C10=$BG$100,"O",IF(C10=$BH$100,"O","X"))))))))))))))))))))))))))))))))))))))</f>
        <v>X</v>
      </c>
      <c r="D710" s="58" t="str">
        <f t="shared" si="693"/>
        <v>X</v>
      </c>
      <c r="E710" s="58" t="str">
        <f t="shared" si="693"/>
        <v>X</v>
      </c>
      <c r="F710" s="58" t="str">
        <f t="shared" si="693"/>
        <v>X</v>
      </c>
      <c r="G710" s="58" t="str">
        <f t="shared" si="693"/>
        <v>X</v>
      </c>
      <c r="H710" s="58" t="str">
        <f t="shared" si="693"/>
        <v>X</v>
      </c>
      <c r="I710" s="58" t="str">
        <f t="shared" si="693"/>
        <v>X</v>
      </c>
      <c r="J710" s="58" t="str">
        <f t="shared" si="693"/>
        <v>X</v>
      </c>
      <c r="K710" s="58" t="str">
        <f t="shared" si="693"/>
        <v>X</v>
      </c>
      <c r="L710" s="58" t="str">
        <f t="shared" si="693"/>
        <v>X</v>
      </c>
      <c r="M710" s="58" t="str">
        <f t="shared" si="693"/>
        <v>X</v>
      </c>
      <c r="N710" s="58" t="str">
        <f t="shared" si="693"/>
        <v>X</v>
      </c>
      <c r="O710" s="58" t="str">
        <f t="shared" si="693"/>
        <v>X</v>
      </c>
      <c r="P710" s="58" t="str">
        <f t="shared" si="693"/>
        <v>X</v>
      </c>
      <c r="Q710" s="58" t="str">
        <f t="shared" si="693"/>
        <v>X</v>
      </c>
      <c r="T710"/>
      <c r="U710"/>
      <c r="V710"/>
      <c r="W710"/>
      <c r="X710"/>
    </row>
    <row r="711" spans="1:24">
      <c r="A711" s="606"/>
      <c r="B711" s="58" t="s">
        <v>36</v>
      </c>
      <c r="C711" s="58" t="str">
        <f t="shared" ref="C711:Q711" si="694">IF(C11=$W$100,"O",IF(C11=$X$100,"O",IF(C11=$Y$100,"O",IF(C11=$Z$100,"O",IF(C11=$AA$100,"O",IF(C11=$AB$100,"O",IF(C11=$AC$100,"O",IF(C11=$AD$100,"O",IF(C11=$AE$100,"O",IF(C11=$AF$100,"O",IF(C11=$AG$100,"O",IF(C11=$AH$100,"O",IF(C11=$AI$100,"O",IF(C11=$AJ$100,"O",IF(C11=$AK$100,"O",IF(C11=$AL$100,"O",IF(C11=$AM$100,"O",IF(C11=$AN$100,"O",IF(C11=$AO$100,"O",IF(C11=$AP$100,"O",IF(C11=$AQ$100,"O",IF(C11=$AR$100,"O",IF(C11=$AS$100,"O",IF(C11=$AT$100,"O",IF(C11=$AU$100,"O",IF(C11=$AV$100,"O",IF(C11=$AW$100,"O",IF(C11=$AX$100,"O",IF(C11=$AY$100,"O",IF(C11=$AZ$100,"O",IF(C11=$BA$100,"O",IF(C11=$BB$100,"O",IF(C11=$BC$100,"O",IF(C11=$BD$100,"O",IF(C11=$BE$100,"O",IF(C11=$BF$100,"O",IF(C11=$BG$100,"O",IF(C11=$BH$100,"O","X"))))))))))))))))))))))))))))))))))))))</f>
        <v>O</v>
      </c>
      <c r="D711" s="58" t="str">
        <f t="shared" si="694"/>
        <v>O</v>
      </c>
      <c r="E711" s="58" t="str">
        <f t="shared" si="694"/>
        <v>O</v>
      </c>
      <c r="F711" s="58" t="str">
        <f t="shared" si="694"/>
        <v>O</v>
      </c>
      <c r="G711" s="58" t="str">
        <f t="shared" si="694"/>
        <v>O</v>
      </c>
      <c r="H711" s="58" t="str">
        <f t="shared" si="694"/>
        <v>O</v>
      </c>
      <c r="I711" s="58" t="str">
        <f t="shared" si="694"/>
        <v>O</v>
      </c>
      <c r="J711" s="58" t="str">
        <f t="shared" si="694"/>
        <v>O</v>
      </c>
      <c r="K711" s="58" t="str">
        <f t="shared" si="694"/>
        <v>O</v>
      </c>
      <c r="L711" s="58" t="str">
        <f t="shared" si="694"/>
        <v>O</v>
      </c>
      <c r="M711" s="58" t="str">
        <f t="shared" si="694"/>
        <v>O</v>
      </c>
      <c r="N711" s="58" t="str">
        <f t="shared" si="694"/>
        <v>O</v>
      </c>
      <c r="O711" s="58" t="str">
        <f t="shared" si="694"/>
        <v>O</v>
      </c>
      <c r="P711" s="58" t="str">
        <f t="shared" si="694"/>
        <v>O</v>
      </c>
      <c r="Q711" s="58" t="str">
        <f t="shared" si="694"/>
        <v>O</v>
      </c>
      <c r="T711"/>
      <c r="U711"/>
      <c r="V711"/>
      <c r="W711"/>
      <c r="X711"/>
    </row>
    <row r="712" spans="1:24">
      <c r="A712" s="606"/>
      <c r="B712" s="58" t="s">
        <v>21</v>
      </c>
      <c r="C712" s="58" t="str">
        <f t="shared" ref="C712:Q712" si="695">IF(C12=$W$100,"O",IF(C12=$X$100,"O",IF(C12=$Y$100,"O",IF(C12=$Z$100,"O",IF(C12=$AA$100,"O",IF(C12=$AB$100,"O",IF(C12=$AC$100,"O",IF(C12=$AD$100,"O",IF(C12=$AE$100,"O",IF(C12=$AF$100,"O",IF(C12=$AG$100,"O",IF(C12=$AH$100,"O",IF(C12=$AI$100,"O",IF(C12=$AJ$100,"O",IF(C12=$AK$100,"O",IF(C12=$AL$100,"O",IF(C12=$AM$100,"O",IF(C12=$AN$100,"O",IF(C12=$AO$100,"O",IF(C12=$AP$100,"O",IF(C12=$AQ$100,"O",IF(C12=$AR$100,"O",IF(C12=$AS$100,"O",IF(C12=$AT$100,"O",IF(C12=$AU$100,"O",IF(C12=$AV$100,"O",IF(C12=$AW$100,"O",IF(C12=$AX$100,"O",IF(C12=$AY$100,"O",IF(C12=$AZ$100,"O",IF(C12=$BA$100,"O",IF(C12=$BB$100,"O",IF(C12=$BC$100,"O",IF(C12=$BD$100,"O",IF(C12=$BE$100,"O",IF(C12=$BF$100,"O",IF(C12=$BG$100,"O",IF(C12=$BH$100,"O","X"))))))))))))))))))))))))))))))))))))))</f>
        <v>X</v>
      </c>
      <c r="D712" s="58" t="str">
        <f t="shared" si="695"/>
        <v>X</v>
      </c>
      <c r="E712" s="58" t="str">
        <f t="shared" si="695"/>
        <v>X</v>
      </c>
      <c r="F712" s="58" t="str">
        <f t="shared" si="695"/>
        <v>X</v>
      </c>
      <c r="G712" s="58" t="str">
        <f t="shared" si="695"/>
        <v>X</v>
      </c>
      <c r="H712" s="58" t="str">
        <f t="shared" si="695"/>
        <v>X</v>
      </c>
      <c r="I712" s="58" t="str">
        <f t="shared" si="695"/>
        <v>X</v>
      </c>
      <c r="J712" s="58" t="str">
        <f t="shared" si="695"/>
        <v>X</v>
      </c>
      <c r="K712" s="58" t="str">
        <f t="shared" si="695"/>
        <v>X</v>
      </c>
      <c r="L712" s="58" t="str">
        <f t="shared" si="695"/>
        <v>X</v>
      </c>
      <c r="M712" s="58" t="str">
        <f t="shared" si="695"/>
        <v>X</v>
      </c>
      <c r="N712" s="58" t="str">
        <f t="shared" si="695"/>
        <v>X</v>
      </c>
      <c r="O712" s="58" t="str">
        <f t="shared" si="695"/>
        <v>X</v>
      </c>
      <c r="P712" s="58" t="str">
        <f t="shared" si="695"/>
        <v>X</v>
      </c>
      <c r="Q712" s="58" t="str">
        <f t="shared" si="695"/>
        <v>X</v>
      </c>
      <c r="T712"/>
      <c r="U712"/>
      <c r="V712"/>
      <c r="W712"/>
      <c r="X712"/>
    </row>
    <row r="713" spans="1:24">
      <c r="A713" s="607"/>
      <c r="B713" s="30" t="s">
        <v>46</v>
      </c>
      <c r="C713" s="47">
        <f>COUNTIF(C707:C712,"O")</f>
        <v>1</v>
      </c>
      <c r="D713" s="47">
        <f t="shared" ref="D713:Q713" si="696">COUNTIF(D707:D712,"O")</f>
        <v>1</v>
      </c>
      <c r="E713" s="47">
        <f t="shared" si="696"/>
        <v>1</v>
      </c>
      <c r="F713" s="47">
        <f t="shared" si="696"/>
        <v>1</v>
      </c>
      <c r="G713" s="47">
        <f t="shared" si="696"/>
        <v>1</v>
      </c>
      <c r="H713" s="47">
        <f t="shared" si="696"/>
        <v>1</v>
      </c>
      <c r="I713" s="47">
        <f t="shared" si="696"/>
        <v>1</v>
      </c>
      <c r="J713" s="47">
        <f t="shared" si="696"/>
        <v>1</v>
      </c>
      <c r="K713" s="47">
        <f t="shared" si="696"/>
        <v>1</v>
      </c>
      <c r="L713" s="47">
        <f t="shared" si="696"/>
        <v>1</v>
      </c>
      <c r="M713" s="47">
        <f t="shared" si="696"/>
        <v>1</v>
      </c>
      <c r="N713" s="47">
        <f t="shared" si="696"/>
        <v>1</v>
      </c>
      <c r="O713" s="47">
        <f t="shared" si="696"/>
        <v>1</v>
      </c>
      <c r="P713" s="47">
        <f t="shared" si="696"/>
        <v>1</v>
      </c>
      <c r="Q713" s="47">
        <f t="shared" si="696"/>
        <v>1</v>
      </c>
      <c r="T713"/>
      <c r="U713"/>
      <c r="V713"/>
      <c r="W713"/>
      <c r="X713"/>
    </row>
    <row r="714" spans="1:24">
      <c r="A714" s="605">
        <v>85</v>
      </c>
      <c r="B714" s="58" t="s">
        <v>32</v>
      </c>
      <c r="C714" s="58" t="str">
        <f t="shared" ref="C714:Q714" si="697">IF(C7=$W$102,"O",IF(C7=$X$102,"O",IF(C7=$Y$102,"O",IF(C7=$Z$102,"O",IF(C7=$AA$102,"O",IF(C7=$AB$102,"O",IF(C7=$AC$102,"O",IF(C7=$AD$102,"O",IF(C7=$AE$102,"O",IF(C7=$AF$102,"O",IF(C7=$AG$102,"O",IF(C7=$AH$102,"O",IF(C7=$AI$102,"O",IF(C7=$AJ$102,"O",IF(C7=$AK$102,"O",IF(C7=$AL$102,"O",IF(C7=$AM$102,"O",IF(C7=$AN$102,"O",IF(C7=$AO$102,"O",IF(C7=$AP$102,"O",IF(C7=$AQ$102,"O",IF(C7=$AR$102,"O",IF(C7=$AS$102,"O",IF(C7=$AT$102,"O",IF(C7=$AU$102,"O",IF(C7=$AV$102,"O",IF(C7=$AW$102,"O",IF(C7=$AX$102,"O",IF(C7=$AY$102,"O",IF(C7=$AZ$102,"O",IF(C7=$BA$102,"O",IF(C7=$BB$102,"O",IF(C7=$BC$102,"O",IF(C7=$BD$102,"O",IF(C7=$BE$102,"O",IF(C7=$BF$102,"O",IF(C7=$BG$102,"O",IF(C7=$BH$102,"O","X"))))))))))))))))))))))))))))))))))))))</f>
        <v>X</v>
      </c>
      <c r="D714" s="58" t="str">
        <f t="shared" si="697"/>
        <v>X</v>
      </c>
      <c r="E714" s="58" t="str">
        <f t="shared" si="697"/>
        <v>X</v>
      </c>
      <c r="F714" s="58" t="str">
        <f t="shared" si="697"/>
        <v>X</v>
      </c>
      <c r="G714" s="58" t="str">
        <f t="shared" si="697"/>
        <v>X</v>
      </c>
      <c r="H714" s="58" t="str">
        <f t="shared" si="697"/>
        <v>X</v>
      </c>
      <c r="I714" s="58" t="str">
        <f t="shared" si="697"/>
        <v>X</v>
      </c>
      <c r="J714" s="58" t="str">
        <f t="shared" si="697"/>
        <v>X</v>
      </c>
      <c r="K714" s="58" t="str">
        <f t="shared" si="697"/>
        <v>X</v>
      </c>
      <c r="L714" s="58" t="str">
        <f t="shared" si="697"/>
        <v>X</v>
      </c>
      <c r="M714" s="58" t="str">
        <f t="shared" si="697"/>
        <v>X</v>
      </c>
      <c r="N714" s="58" t="str">
        <f t="shared" si="697"/>
        <v>X</v>
      </c>
      <c r="O714" s="58" t="str">
        <f t="shared" si="697"/>
        <v>X</v>
      </c>
      <c r="P714" s="58" t="str">
        <f t="shared" si="697"/>
        <v>X</v>
      </c>
      <c r="Q714" s="58" t="str">
        <f t="shared" si="697"/>
        <v>X</v>
      </c>
      <c r="T714"/>
      <c r="U714"/>
      <c r="V714"/>
      <c r="W714"/>
      <c r="X714"/>
    </row>
    <row r="715" spans="1:24">
      <c r="A715" s="606"/>
      <c r="B715" s="58" t="s">
        <v>33</v>
      </c>
      <c r="C715" s="58" t="str">
        <f t="shared" ref="C715:Q715" si="698">IF(C8=$W$102,"O",IF(C8=$X$102,"O",IF(C8=$Y$102,"O",IF(C8=$Z$102,"O",IF(C8=$AA$102,"O",IF(C8=$AB$102,"O",IF(C8=$AC$102,"O",IF(C8=$AD$102,"O",IF(C8=$AE$102,"O",IF(C8=$AF$102,"O",IF(C8=$AG$102,"O",IF(C8=$AH$102,"O",IF(C8=$AI$102,"O",IF(C8=$AJ$102,"O",IF(C8=$AK$102,"O",IF(C8=$AL$102,"O",IF(C8=$AM$102,"O",IF(C8=$AN$102,"O",IF(C8=$AO$102,"O",IF(C8=$AP$102,"O",IF(C8=$AQ$102,"O",IF(C8=$AR$102,"O",IF(C8=$AS$102,"O",IF(C8=$AT$102,"O",IF(C8=$AU$102,"O",IF(C8=$AV$102,"O",IF(C8=$AW$102,"O",IF(C8=$AX$102,"O",IF(C8=$AY$102,"O",IF(C8=$AZ$102,"O",IF(C8=$BA$102,"O",IF(C8=$BB$102,"O",IF(C8=$BC$102,"O",IF(C8=$BD$102,"O",IF(C8=$BE$102,"O",IF(C8=$BF$102,"O",IF(C8=$BG$102,"O",IF(C8=$BH$102,"O","X"))))))))))))))))))))))))))))))))))))))</f>
        <v>X</v>
      </c>
      <c r="D715" s="58" t="str">
        <f t="shared" si="698"/>
        <v>X</v>
      </c>
      <c r="E715" s="58" t="str">
        <f t="shared" si="698"/>
        <v>X</v>
      </c>
      <c r="F715" s="58" t="str">
        <f t="shared" si="698"/>
        <v>X</v>
      </c>
      <c r="G715" s="58" t="str">
        <f t="shared" si="698"/>
        <v>X</v>
      </c>
      <c r="H715" s="58" t="str">
        <f t="shared" si="698"/>
        <v>X</v>
      </c>
      <c r="I715" s="58" t="str">
        <f t="shared" si="698"/>
        <v>X</v>
      </c>
      <c r="J715" s="58" t="str">
        <f t="shared" si="698"/>
        <v>X</v>
      </c>
      <c r="K715" s="58" t="str">
        <f t="shared" si="698"/>
        <v>X</v>
      </c>
      <c r="L715" s="58" t="str">
        <f t="shared" si="698"/>
        <v>X</v>
      </c>
      <c r="M715" s="58" t="str">
        <f t="shared" si="698"/>
        <v>X</v>
      </c>
      <c r="N715" s="58" t="str">
        <f t="shared" si="698"/>
        <v>X</v>
      </c>
      <c r="O715" s="58" t="str">
        <f t="shared" si="698"/>
        <v>X</v>
      </c>
      <c r="P715" s="58" t="str">
        <f t="shared" si="698"/>
        <v>X</v>
      </c>
      <c r="Q715" s="58" t="str">
        <f t="shared" si="698"/>
        <v>X</v>
      </c>
      <c r="T715"/>
      <c r="U715"/>
      <c r="V715"/>
      <c r="W715"/>
      <c r="X715"/>
    </row>
    <row r="716" spans="1:24">
      <c r="A716" s="606"/>
      <c r="B716" s="58" t="s">
        <v>34</v>
      </c>
      <c r="C716" s="58" t="str">
        <f t="shared" ref="C716:Q716" si="699">IF(C9=$W$102,"O",IF(C9=$X$102,"O",IF(C9=$Y$102,"O",IF(C9=$Z$102,"O",IF(C9=$AA$102,"O",IF(C9=$AB$102,"O",IF(C9=$AC$102,"O",IF(C9=$AD$102,"O",IF(C9=$AE$102,"O",IF(C9=$AF$102,"O",IF(C9=$AG$102,"O",IF(C9=$AH$102,"O",IF(C9=$AI$102,"O",IF(C9=$AJ$102,"O",IF(C9=$AK$102,"O",IF(C9=$AL$102,"O",IF(C9=$AM$102,"O",IF(C9=$AN$102,"O",IF(C9=$AO$102,"O",IF(C9=$AP$102,"O",IF(C9=$AQ$102,"O",IF(C9=$AR$102,"O",IF(C9=$AS$102,"O",IF(C9=$AT$102,"O",IF(C9=$AU$102,"O",IF(C9=$AV$102,"O",IF(C9=$AW$102,"O",IF(C9=$AX$102,"O",IF(C9=$AY$102,"O",IF(C9=$AZ$102,"O",IF(C9=$BA$102,"O",IF(C9=$BB$102,"O",IF(C9=$BC$102,"O",IF(C9=$BD$102,"O",IF(C9=$BE$102,"O",IF(C9=$BF$102,"O",IF(C9=$BG$102,"O",IF(C9=$BH$102,"O","X"))))))))))))))))))))))))))))))))))))))</f>
        <v>X</v>
      </c>
      <c r="D716" s="58" t="str">
        <f t="shared" si="699"/>
        <v>X</v>
      </c>
      <c r="E716" s="58" t="str">
        <f t="shared" si="699"/>
        <v>X</v>
      </c>
      <c r="F716" s="58" t="str">
        <f t="shared" si="699"/>
        <v>X</v>
      </c>
      <c r="G716" s="58" t="str">
        <f t="shared" si="699"/>
        <v>X</v>
      </c>
      <c r="H716" s="58" t="str">
        <f t="shared" si="699"/>
        <v>X</v>
      </c>
      <c r="I716" s="58" t="str">
        <f t="shared" si="699"/>
        <v>X</v>
      </c>
      <c r="J716" s="58" t="str">
        <f t="shared" si="699"/>
        <v>X</v>
      </c>
      <c r="K716" s="58" t="str">
        <f t="shared" si="699"/>
        <v>X</v>
      </c>
      <c r="L716" s="58" t="str">
        <f t="shared" si="699"/>
        <v>X</v>
      </c>
      <c r="M716" s="58" t="str">
        <f t="shared" si="699"/>
        <v>X</v>
      </c>
      <c r="N716" s="58" t="str">
        <f t="shared" si="699"/>
        <v>X</v>
      </c>
      <c r="O716" s="58" t="str">
        <f t="shared" si="699"/>
        <v>X</v>
      </c>
      <c r="P716" s="58" t="str">
        <f t="shared" si="699"/>
        <v>X</v>
      </c>
      <c r="Q716" s="58" t="str">
        <f t="shared" si="699"/>
        <v>X</v>
      </c>
      <c r="T716"/>
      <c r="U716"/>
      <c r="V716"/>
      <c r="W716"/>
      <c r="X716"/>
    </row>
    <row r="717" spans="1:24">
      <c r="A717" s="606"/>
      <c r="B717" s="58" t="s">
        <v>35</v>
      </c>
      <c r="C717" s="58" t="str">
        <f t="shared" ref="C717:Q717" si="700">IF(C10=$W$102,"O",IF(C10=$X$102,"O",IF(C10=$Y$102,"O",IF(C10=$Z$102,"O",IF(C10=$AA$102,"O",IF(C10=$AB$102,"O",IF(C10=$AC$102,"O",IF(C10=$AD$102,"O",IF(C10=$AE$102,"O",IF(C10=$AF$102,"O",IF(C10=$AG$102,"O",IF(C10=$AH$102,"O",IF(C10=$AI$102,"O",IF(C10=$AJ$102,"O",IF(C10=$AK$102,"O",IF(C10=$AL$102,"O",IF(C10=$AM$102,"O",IF(C10=$AN$102,"O",IF(C10=$AO$102,"O",IF(C10=$AP$102,"O",IF(C10=$AQ$102,"O",IF(C10=$AR$102,"O",IF(C10=$AS$102,"O",IF(C10=$AT$102,"O",IF(C10=$AU$102,"O",IF(C10=$AV$102,"O",IF(C10=$AW$102,"O",IF(C10=$AX$102,"O",IF(C10=$AY$102,"O",IF(C10=$AZ$102,"O",IF(C10=$BA$102,"O",IF(C10=$BB$102,"O",IF(C10=$BC$102,"O",IF(C10=$BD$102,"O",IF(C10=$BE$102,"O",IF(C10=$BF$102,"O",IF(C10=$BG$102,"O",IF(C10=$BH$102,"O","X"))))))))))))))))))))))))))))))))))))))</f>
        <v>X</v>
      </c>
      <c r="D717" s="58" t="str">
        <f t="shared" si="700"/>
        <v>X</v>
      </c>
      <c r="E717" s="58" t="str">
        <f t="shared" si="700"/>
        <v>X</v>
      </c>
      <c r="F717" s="58" t="str">
        <f t="shared" si="700"/>
        <v>X</v>
      </c>
      <c r="G717" s="58" t="str">
        <f t="shared" si="700"/>
        <v>X</v>
      </c>
      <c r="H717" s="58" t="str">
        <f t="shared" si="700"/>
        <v>X</v>
      </c>
      <c r="I717" s="58" t="str">
        <f t="shared" si="700"/>
        <v>X</v>
      </c>
      <c r="J717" s="58" t="str">
        <f t="shared" si="700"/>
        <v>X</v>
      </c>
      <c r="K717" s="58" t="str">
        <f t="shared" si="700"/>
        <v>X</v>
      </c>
      <c r="L717" s="58" t="str">
        <f t="shared" si="700"/>
        <v>X</v>
      </c>
      <c r="M717" s="58" t="str">
        <f t="shared" si="700"/>
        <v>X</v>
      </c>
      <c r="N717" s="58" t="str">
        <f t="shared" si="700"/>
        <v>X</v>
      </c>
      <c r="O717" s="58" t="str">
        <f t="shared" si="700"/>
        <v>X</v>
      </c>
      <c r="P717" s="58" t="str">
        <f t="shared" si="700"/>
        <v>X</v>
      </c>
      <c r="Q717" s="58" t="str">
        <f t="shared" si="700"/>
        <v>X</v>
      </c>
      <c r="T717"/>
      <c r="U717"/>
      <c r="V717"/>
      <c r="W717"/>
      <c r="X717"/>
    </row>
    <row r="718" spans="1:24">
      <c r="A718" s="606"/>
      <c r="B718" s="58" t="s">
        <v>36</v>
      </c>
      <c r="C718" s="58" t="str">
        <f t="shared" ref="C718:Q718" si="701">IF(C11=$W$102,"O",IF(C11=$X$102,"O",IF(C11=$Y$102,"O",IF(C11=$Z$102,"O",IF(C11=$AA$102,"O",IF(C11=$AB$102,"O",IF(C11=$AC$102,"O",IF(C11=$AD$102,"O",IF(C11=$AE$102,"O",IF(C11=$AF$102,"O",IF(C11=$AG$102,"O",IF(C11=$AH$102,"O",IF(C11=$AI$102,"O",IF(C11=$AJ$102,"O",IF(C11=$AK$102,"O",IF(C11=$AL$102,"O",IF(C11=$AM$102,"O",IF(C11=$AN$102,"O",IF(C11=$AO$102,"O",IF(C11=$AP$102,"O",IF(C11=$AQ$102,"O",IF(C11=$AR$102,"O",IF(C11=$AS$102,"O",IF(C11=$AT$102,"O",IF(C11=$AU$102,"O",IF(C11=$AV$102,"O",IF(C11=$AW$102,"O",IF(C11=$AX$102,"O",IF(C11=$AY$102,"O",IF(C11=$AZ$102,"O",IF(C11=$BA$102,"O",IF(C11=$BB$102,"O",IF(C11=$BC$102,"O",IF(C11=$BD$102,"O",IF(C11=$BE$102,"O",IF(C11=$BF$102,"O",IF(C11=$BG$102,"O",IF(C11=$BH$102,"O","X"))))))))))))))))))))))))))))))))))))))</f>
        <v>X</v>
      </c>
      <c r="D718" s="58" t="str">
        <f t="shared" si="701"/>
        <v>X</v>
      </c>
      <c r="E718" s="58" t="str">
        <f t="shared" si="701"/>
        <v>X</v>
      </c>
      <c r="F718" s="58" t="str">
        <f t="shared" si="701"/>
        <v>X</v>
      </c>
      <c r="G718" s="58" t="str">
        <f t="shared" si="701"/>
        <v>X</v>
      </c>
      <c r="H718" s="58" t="str">
        <f t="shared" si="701"/>
        <v>X</v>
      </c>
      <c r="I718" s="58" t="str">
        <f t="shared" si="701"/>
        <v>X</v>
      </c>
      <c r="J718" s="58" t="str">
        <f t="shared" si="701"/>
        <v>X</v>
      </c>
      <c r="K718" s="58" t="str">
        <f t="shared" si="701"/>
        <v>X</v>
      </c>
      <c r="L718" s="58" t="str">
        <f t="shared" si="701"/>
        <v>X</v>
      </c>
      <c r="M718" s="58" t="str">
        <f t="shared" si="701"/>
        <v>X</v>
      </c>
      <c r="N718" s="58" t="str">
        <f t="shared" si="701"/>
        <v>X</v>
      </c>
      <c r="O718" s="58" t="str">
        <f t="shared" si="701"/>
        <v>X</v>
      </c>
      <c r="P718" s="58" t="str">
        <f t="shared" si="701"/>
        <v>X</v>
      </c>
      <c r="Q718" s="58" t="str">
        <f t="shared" si="701"/>
        <v>X</v>
      </c>
      <c r="T718"/>
      <c r="U718"/>
      <c r="V718"/>
      <c r="W718"/>
      <c r="X718"/>
    </row>
    <row r="719" spans="1:24">
      <c r="A719" s="606"/>
      <c r="B719" s="58" t="s">
        <v>21</v>
      </c>
      <c r="C719" s="58" t="str">
        <f t="shared" ref="C719:Q719" si="702">IF(C12=$W$102,"O",IF(C12=$X$102,"O",IF(C12=$Y$102,"O",IF(C12=$Z$102,"O",IF(C12=$AA$102,"O",IF(C12=$AB$102,"O",IF(C12=$AC$102,"O",IF(C12=$AD$102,"O",IF(C12=$AE$102,"O",IF(C12=$AF$102,"O",IF(C12=$AG$102,"O",IF(C12=$AH$102,"O",IF(C12=$AI$102,"O",IF(C12=$AJ$102,"O",IF(C12=$AK$102,"O",IF(C12=$AL$102,"O",IF(C12=$AM$102,"O",IF(C12=$AN$102,"O",IF(C12=$AO$102,"O",IF(C12=$AP$102,"O",IF(C12=$AQ$102,"O",IF(C12=$AR$102,"O",IF(C12=$AS$102,"O",IF(C12=$AT$102,"O",IF(C12=$AU$102,"O",IF(C12=$AV$102,"O",IF(C12=$AW$102,"O",IF(C12=$AX$102,"O",IF(C12=$AY$102,"O",IF(C12=$AZ$102,"O",IF(C12=$BA$102,"O",IF(C12=$BB$102,"O",IF(C12=$BC$102,"O",IF(C12=$BD$102,"O",IF(C12=$BE$102,"O",IF(C12=$BF$102,"O",IF(C12=$BG$102,"O",IF(C12=$BH$102,"O","X"))))))))))))))))))))))))))))))))))))))</f>
        <v>X</v>
      </c>
      <c r="D719" s="58" t="str">
        <f t="shared" si="702"/>
        <v>X</v>
      </c>
      <c r="E719" s="58" t="str">
        <f t="shared" si="702"/>
        <v>X</v>
      </c>
      <c r="F719" s="58" t="str">
        <f t="shared" si="702"/>
        <v>X</v>
      </c>
      <c r="G719" s="58" t="str">
        <f t="shared" si="702"/>
        <v>X</v>
      </c>
      <c r="H719" s="58" t="str">
        <f t="shared" si="702"/>
        <v>X</v>
      </c>
      <c r="I719" s="58" t="str">
        <f t="shared" si="702"/>
        <v>X</v>
      </c>
      <c r="J719" s="58" t="str">
        <f t="shared" si="702"/>
        <v>X</v>
      </c>
      <c r="K719" s="58" t="str">
        <f t="shared" si="702"/>
        <v>X</v>
      </c>
      <c r="L719" s="58" t="str">
        <f t="shared" si="702"/>
        <v>X</v>
      </c>
      <c r="M719" s="58" t="str">
        <f t="shared" si="702"/>
        <v>X</v>
      </c>
      <c r="N719" s="58" t="str">
        <f t="shared" si="702"/>
        <v>X</v>
      </c>
      <c r="O719" s="58" t="str">
        <f t="shared" si="702"/>
        <v>X</v>
      </c>
      <c r="P719" s="58" t="str">
        <f t="shared" si="702"/>
        <v>X</v>
      </c>
      <c r="Q719" s="58" t="str">
        <f t="shared" si="702"/>
        <v>X</v>
      </c>
      <c r="T719"/>
      <c r="U719"/>
      <c r="V719"/>
      <c r="W719"/>
      <c r="X719"/>
    </row>
    <row r="720" spans="1:24">
      <c r="A720" s="607"/>
      <c r="B720" s="30" t="s">
        <v>46</v>
      </c>
      <c r="C720" s="47">
        <f>COUNTIF(C714:C719,"O")</f>
        <v>0</v>
      </c>
      <c r="D720" s="47">
        <f t="shared" ref="D720:Q720" si="703">COUNTIF(D714:D719,"O")</f>
        <v>0</v>
      </c>
      <c r="E720" s="47">
        <f t="shared" si="703"/>
        <v>0</v>
      </c>
      <c r="F720" s="47">
        <f t="shared" si="703"/>
        <v>0</v>
      </c>
      <c r="G720" s="47">
        <f t="shared" si="703"/>
        <v>0</v>
      </c>
      <c r="H720" s="47">
        <f t="shared" si="703"/>
        <v>0</v>
      </c>
      <c r="I720" s="47">
        <f t="shared" si="703"/>
        <v>0</v>
      </c>
      <c r="J720" s="47">
        <f t="shared" si="703"/>
        <v>0</v>
      </c>
      <c r="K720" s="47">
        <f t="shared" si="703"/>
        <v>0</v>
      </c>
      <c r="L720" s="47">
        <f t="shared" si="703"/>
        <v>0</v>
      </c>
      <c r="M720" s="47">
        <f t="shared" si="703"/>
        <v>0</v>
      </c>
      <c r="N720" s="47">
        <f t="shared" si="703"/>
        <v>0</v>
      </c>
      <c r="O720" s="47">
        <f t="shared" si="703"/>
        <v>0</v>
      </c>
      <c r="P720" s="47">
        <f t="shared" si="703"/>
        <v>0</v>
      </c>
      <c r="Q720" s="47">
        <f t="shared" si="703"/>
        <v>0</v>
      </c>
      <c r="T720"/>
      <c r="U720"/>
      <c r="V720"/>
      <c r="W720"/>
      <c r="X720"/>
    </row>
    <row r="721" spans="1:24">
      <c r="A721" s="605">
        <v>86</v>
      </c>
      <c r="B721" s="58" t="s">
        <v>32</v>
      </c>
      <c r="C721" s="58" t="str">
        <f t="shared" ref="C721:Q721" si="704">IF(C7=$W$103,"O",IF(C7=$X$103,"O",IF(C7=$Y$103,"O",IF(C7=$Z$103,"O",IF(C7=$AA$103,"O",IF(C7=$AB$103,"O",IF(C7=$AC$103,"O",IF(C7=$AD$103,"O",IF(C7=$AE$103,"O",IF(C7=$AF$103,"O",IF(C7=$AG$103,"O",IF(C7=$AH$103,"O",IF(C7=$AI$103,"O",IF(C7=$AJ$103,"O",IF(C7=$AK$103,"O",IF(C7=$AL$103,"O",IF(C7=$AM$103,"O",IF(C7=$AN$103,"O",IF(C7=$AO$103,"O",IF(C7=$AP$103,"O",IF(C7=$AQ$103,"O",IF(C7=$AR$103,"O",IF(C7=$AS$103,"O",IF(C7=$AT$103,"O",IF(C7=$AU$103,"O",IF(C7=$AV$103,"O",IF(C7=$AW$103,"O",IF(C7=$AX$103,"O",IF(C7=$AY$103,"O",IF(C7=$AZ$103,"O",IF(C7=$BA$103,"O",IF(C7=$BB$103,"O",IF(C7=$BC$103,"O",IF(C7=$BD$103,"O",IF(C7=$BE$103,"O",IF(C7=$BF$103,"O",IF(C7=$BG$103,"O",IF(C7=$BH$103,"O","X"))))))))))))))))))))))))))))))))))))))</f>
        <v>O</v>
      </c>
      <c r="D721" s="58" t="str">
        <f t="shared" si="704"/>
        <v>O</v>
      </c>
      <c r="E721" s="58" t="str">
        <f t="shared" si="704"/>
        <v>O</v>
      </c>
      <c r="F721" s="58" t="str">
        <f t="shared" si="704"/>
        <v>O</v>
      </c>
      <c r="G721" s="58" t="str">
        <f t="shared" si="704"/>
        <v>O</v>
      </c>
      <c r="H721" s="58" t="str">
        <f t="shared" si="704"/>
        <v>O</v>
      </c>
      <c r="I721" s="58" t="str">
        <f t="shared" si="704"/>
        <v>O</v>
      </c>
      <c r="J721" s="58" t="str">
        <f t="shared" si="704"/>
        <v>O</v>
      </c>
      <c r="K721" s="58" t="str">
        <f t="shared" si="704"/>
        <v>O</v>
      </c>
      <c r="L721" s="58" t="str">
        <f t="shared" si="704"/>
        <v>O</v>
      </c>
      <c r="M721" s="58" t="str">
        <f t="shared" si="704"/>
        <v>O</v>
      </c>
      <c r="N721" s="58" t="str">
        <f t="shared" si="704"/>
        <v>O</v>
      </c>
      <c r="O721" s="58" t="str">
        <f t="shared" si="704"/>
        <v>O</v>
      </c>
      <c r="P721" s="58" t="str">
        <f t="shared" si="704"/>
        <v>O</v>
      </c>
      <c r="Q721" s="58" t="str">
        <f t="shared" si="704"/>
        <v>O</v>
      </c>
      <c r="T721"/>
      <c r="U721"/>
      <c r="V721"/>
      <c r="W721"/>
      <c r="X721"/>
    </row>
    <row r="722" spans="1:24">
      <c r="A722" s="606"/>
      <c r="B722" s="58" t="s">
        <v>33</v>
      </c>
      <c r="C722" s="58" t="str">
        <f t="shared" ref="C722:Q722" si="705">IF(C8=$W$103,"O",IF(C8=$X$103,"O",IF(C8=$Y$103,"O",IF(C8=$Z$103,"O",IF(C8=$AA$103,"O",IF(C8=$AB$103,"O",IF(C8=$AC$103,"O",IF(C8=$AD$103,"O",IF(C8=$AE$103,"O",IF(C8=$AF$103,"O",IF(C8=$AG$103,"O",IF(C8=$AH$103,"O",IF(C8=$AI$103,"O",IF(C8=$AJ$103,"O",IF(C8=$AK$103,"O",IF(C8=$AL$103,"O",IF(C8=$AM$103,"O",IF(C8=$AN$103,"O",IF(C8=$AO$103,"O",IF(C8=$AP$103,"O",IF(C8=$AQ$103,"O",IF(C8=$AR$103,"O",IF(C8=$AS$103,"O",IF(C8=$AT$103,"O",IF(C8=$AU$103,"O",IF(C8=$AV$103,"O",IF(C8=$AW$103,"O",IF(C8=$AX$103,"O",IF(C8=$AY$103,"O",IF(C8=$AZ$103,"O",IF(C8=$BA$103,"O",IF(C8=$BB$103,"O",IF(C8=$BC$103,"O",IF(C8=$BD$103,"O",IF(C8=$BE$103,"O",IF(C8=$BF$103,"O",IF(C8=$BG$103,"O",IF(C8=$BH$103,"O","X"))))))))))))))))))))))))))))))))))))))</f>
        <v>X</v>
      </c>
      <c r="D722" s="58" t="str">
        <f t="shared" si="705"/>
        <v>X</v>
      </c>
      <c r="E722" s="58" t="str">
        <f t="shared" si="705"/>
        <v>X</v>
      </c>
      <c r="F722" s="58" t="str">
        <f t="shared" si="705"/>
        <v>X</v>
      </c>
      <c r="G722" s="58" t="str">
        <f t="shared" si="705"/>
        <v>X</v>
      </c>
      <c r="H722" s="58" t="str">
        <f t="shared" si="705"/>
        <v>X</v>
      </c>
      <c r="I722" s="58" t="str">
        <f t="shared" si="705"/>
        <v>X</v>
      </c>
      <c r="J722" s="58" t="str">
        <f t="shared" si="705"/>
        <v>X</v>
      </c>
      <c r="K722" s="58" t="str">
        <f t="shared" si="705"/>
        <v>X</v>
      </c>
      <c r="L722" s="58" t="str">
        <f t="shared" si="705"/>
        <v>X</v>
      </c>
      <c r="M722" s="58" t="str">
        <f t="shared" si="705"/>
        <v>X</v>
      </c>
      <c r="N722" s="58" t="str">
        <f t="shared" si="705"/>
        <v>X</v>
      </c>
      <c r="O722" s="58" t="str">
        <f t="shared" si="705"/>
        <v>X</v>
      </c>
      <c r="P722" s="58" t="str">
        <f t="shared" si="705"/>
        <v>X</v>
      </c>
      <c r="Q722" s="58" t="str">
        <f t="shared" si="705"/>
        <v>X</v>
      </c>
      <c r="T722"/>
      <c r="U722"/>
      <c r="V722"/>
      <c r="W722"/>
      <c r="X722"/>
    </row>
    <row r="723" spans="1:24">
      <c r="A723" s="606"/>
      <c r="B723" s="58" t="s">
        <v>34</v>
      </c>
      <c r="C723" s="58" t="str">
        <f t="shared" ref="C723:Q723" si="706">IF(C9=$W$103,"O",IF(C9=$X$103,"O",IF(C9=$Y$103,"O",IF(C9=$Z$103,"O",IF(C9=$AA$103,"O",IF(C9=$AB$103,"O",IF(C9=$AC$103,"O",IF(C9=$AD$103,"O",IF(C9=$AE$103,"O",IF(C9=$AF$103,"O",IF(C9=$AG$103,"O",IF(C9=$AH$103,"O",IF(C9=$AI$103,"O",IF(C9=$AJ$103,"O",IF(C9=$AK$103,"O",IF(C9=$AL$103,"O",IF(C9=$AM$103,"O",IF(C9=$AN$103,"O",IF(C9=$AO$103,"O",IF(C9=$AP$103,"O",IF(C9=$AQ$103,"O",IF(C9=$AR$103,"O",IF(C9=$AS$103,"O",IF(C9=$AT$103,"O",IF(C9=$AU$103,"O",IF(C9=$AV$103,"O",IF(C9=$AW$103,"O",IF(C9=$AX$103,"O",IF(C9=$AY$103,"O",IF(C9=$AZ$103,"O",IF(C9=$BA$103,"O",IF(C9=$BB$103,"O",IF(C9=$BC$103,"O",IF(C9=$BD$103,"O",IF(C9=$BE$103,"O",IF(C9=$BF$103,"O",IF(C9=$BG$103,"O",IF(C9=$BH$103,"O","X"))))))))))))))))))))))))))))))))))))))</f>
        <v>X</v>
      </c>
      <c r="D723" s="58" t="str">
        <f t="shared" si="706"/>
        <v>X</v>
      </c>
      <c r="E723" s="58" t="str">
        <f t="shared" si="706"/>
        <v>X</v>
      </c>
      <c r="F723" s="58" t="str">
        <f t="shared" si="706"/>
        <v>X</v>
      </c>
      <c r="G723" s="58" t="str">
        <f t="shared" si="706"/>
        <v>X</v>
      </c>
      <c r="H723" s="58" t="str">
        <f t="shared" si="706"/>
        <v>X</v>
      </c>
      <c r="I723" s="58" t="str">
        <f t="shared" si="706"/>
        <v>X</v>
      </c>
      <c r="J723" s="58" t="str">
        <f t="shared" si="706"/>
        <v>X</v>
      </c>
      <c r="K723" s="58" t="str">
        <f t="shared" si="706"/>
        <v>X</v>
      </c>
      <c r="L723" s="58" t="str">
        <f t="shared" si="706"/>
        <v>X</v>
      </c>
      <c r="M723" s="58" t="str">
        <f t="shared" si="706"/>
        <v>X</v>
      </c>
      <c r="N723" s="58" t="str">
        <f t="shared" si="706"/>
        <v>X</v>
      </c>
      <c r="O723" s="58" t="str">
        <f t="shared" si="706"/>
        <v>X</v>
      </c>
      <c r="P723" s="58" t="str">
        <f t="shared" si="706"/>
        <v>X</v>
      </c>
      <c r="Q723" s="58" t="str">
        <f t="shared" si="706"/>
        <v>X</v>
      </c>
      <c r="T723"/>
      <c r="U723"/>
      <c r="V723"/>
      <c r="W723"/>
      <c r="X723"/>
    </row>
    <row r="724" spans="1:24">
      <c r="A724" s="606"/>
      <c r="B724" s="58" t="s">
        <v>35</v>
      </c>
      <c r="C724" s="58" t="str">
        <f t="shared" ref="C724:Q724" si="707">IF(C10=$W$103,"O",IF(C10=$X$103,"O",IF(C10=$Y$103,"O",IF(C10=$Z$103,"O",IF(C10=$AA$103,"O",IF(C10=$AB$103,"O",IF(C10=$AC$103,"O",IF(C10=$AD$103,"O",IF(C10=$AE$103,"O",IF(C10=$AF$103,"O",IF(C10=$AG$103,"O",IF(C10=$AH$103,"O",IF(C10=$AI$103,"O",IF(C10=$AJ$103,"O",IF(C10=$AK$103,"O",IF(C10=$AL$103,"O",IF(C10=$AM$103,"O",IF(C10=$AN$103,"O",IF(C10=$AO$103,"O",IF(C10=$AP$103,"O",IF(C10=$AQ$103,"O",IF(C10=$AR$103,"O",IF(C10=$AS$103,"O",IF(C10=$AT$103,"O",IF(C10=$AU$103,"O",IF(C10=$AV$103,"O",IF(C10=$AW$103,"O",IF(C10=$AX$103,"O",IF(C10=$AY$103,"O",IF(C10=$AZ$103,"O",IF(C10=$BA$103,"O",IF(C10=$BB$103,"O",IF(C10=$BC$103,"O",IF(C10=$BD$103,"O",IF(C10=$BE$103,"O",IF(C10=$BF$103,"O",IF(C10=$BG$103,"O",IF(C10=$BH$103,"O","X"))))))))))))))))))))))))))))))))))))))</f>
        <v>X</v>
      </c>
      <c r="D724" s="58" t="str">
        <f t="shared" si="707"/>
        <v>X</v>
      </c>
      <c r="E724" s="58" t="str">
        <f t="shared" si="707"/>
        <v>X</v>
      </c>
      <c r="F724" s="58" t="str">
        <f t="shared" si="707"/>
        <v>X</v>
      </c>
      <c r="G724" s="58" t="str">
        <f t="shared" si="707"/>
        <v>X</v>
      </c>
      <c r="H724" s="58" t="str">
        <f t="shared" si="707"/>
        <v>X</v>
      </c>
      <c r="I724" s="58" t="str">
        <f t="shared" si="707"/>
        <v>X</v>
      </c>
      <c r="J724" s="58" t="str">
        <f t="shared" si="707"/>
        <v>X</v>
      </c>
      <c r="K724" s="58" t="str">
        <f t="shared" si="707"/>
        <v>X</v>
      </c>
      <c r="L724" s="58" t="str">
        <f t="shared" si="707"/>
        <v>X</v>
      </c>
      <c r="M724" s="58" t="str">
        <f t="shared" si="707"/>
        <v>X</v>
      </c>
      <c r="N724" s="58" t="str">
        <f t="shared" si="707"/>
        <v>X</v>
      </c>
      <c r="O724" s="58" t="str">
        <f t="shared" si="707"/>
        <v>X</v>
      </c>
      <c r="P724" s="58" t="str">
        <f t="shared" si="707"/>
        <v>X</v>
      </c>
      <c r="Q724" s="58" t="str">
        <f t="shared" si="707"/>
        <v>X</v>
      </c>
      <c r="T724"/>
      <c r="U724"/>
      <c r="V724"/>
      <c r="W724"/>
      <c r="X724"/>
    </row>
    <row r="725" spans="1:24">
      <c r="A725" s="606"/>
      <c r="B725" s="58" t="s">
        <v>36</v>
      </c>
      <c r="C725" s="58" t="str">
        <f t="shared" ref="C725:Q725" si="708">IF(C11=$W$103,"O",IF(C11=$X$103,"O",IF(C11=$Y$103,"O",IF(C11=$Z$103,"O",IF(C11=$AA$103,"O",IF(C11=$AB$103,"O",IF(C11=$AC$103,"O",IF(C11=$AD$103,"O",IF(C11=$AE$103,"O",IF(C11=$AF$103,"O",IF(C11=$AG$103,"O",IF(C11=$AH$103,"O",IF(C11=$AI$103,"O",IF(C11=$AJ$103,"O",IF(C11=$AK$103,"O",IF(C11=$AL$103,"O",IF(C11=$AM$103,"O",IF(C11=$AN$103,"O",IF(C11=$AO$103,"O",IF(C11=$AP$103,"O",IF(C11=$AQ$103,"O",IF(C11=$AR$103,"O",IF(C11=$AS$103,"O",IF(C11=$AT$103,"O",IF(C11=$AU$103,"O",IF(C11=$AV$103,"O",IF(C11=$AW$103,"O",IF(C11=$AX$103,"O",IF(C11=$AY$103,"O",IF(C11=$AZ$103,"O",IF(C11=$BA$103,"O",IF(C11=$BB$103,"O",IF(C11=$BC$103,"O",IF(C11=$BD$103,"O",IF(C11=$BE$103,"O",IF(C11=$BF$103,"O",IF(C11=$BG$103,"O",IF(C11=$BH$103,"O","X"))))))))))))))))))))))))))))))))))))))</f>
        <v>X</v>
      </c>
      <c r="D725" s="58" t="str">
        <f t="shared" si="708"/>
        <v>X</v>
      </c>
      <c r="E725" s="58" t="str">
        <f t="shared" si="708"/>
        <v>X</v>
      </c>
      <c r="F725" s="58" t="str">
        <f t="shared" si="708"/>
        <v>X</v>
      </c>
      <c r="G725" s="58" t="str">
        <f t="shared" si="708"/>
        <v>X</v>
      </c>
      <c r="H725" s="58" t="str">
        <f t="shared" si="708"/>
        <v>X</v>
      </c>
      <c r="I725" s="58" t="str">
        <f t="shared" si="708"/>
        <v>X</v>
      </c>
      <c r="J725" s="58" t="str">
        <f t="shared" si="708"/>
        <v>X</v>
      </c>
      <c r="K725" s="58" t="str">
        <f t="shared" si="708"/>
        <v>X</v>
      </c>
      <c r="L725" s="58" t="str">
        <f t="shared" si="708"/>
        <v>X</v>
      </c>
      <c r="M725" s="58" t="str">
        <f t="shared" si="708"/>
        <v>X</v>
      </c>
      <c r="N725" s="58" t="str">
        <f t="shared" si="708"/>
        <v>X</v>
      </c>
      <c r="O725" s="58" t="str">
        <f t="shared" si="708"/>
        <v>X</v>
      </c>
      <c r="P725" s="58" t="str">
        <f t="shared" si="708"/>
        <v>X</v>
      </c>
      <c r="Q725" s="58" t="str">
        <f t="shared" si="708"/>
        <v>X</v>
      </c>
      <c r="T725"/>
      <c r="U725"/>
      <c r="V725"/>
      <c r="W725"/>
      <c r="X725"/>
    </row>
    <row r="726" spans="1:24">
      <c r="A726" s="606"/>
      <c r="B726" s="58" t="s">
        <v>21</v>
      </c>
      <c r="C726" s="58" t="str">
        <f t="shared" ref="C726:Q726" si="709">IF(C12=$W$103,"O",IF(C12=$X$103,"O",IF(C12=$Y$103,"O",IF(C12=$Z$103,"O",IF(C12=$AA$103,"O",IF(C12=$AB$103,"O",IF(C12=$AC$103,"O",IF(C12=$AD$103,"O",IF(C12=$AE$103,"O",IF(C12=$AF$103,"O",IF(C12=$AG$103,"O",IF(C12=$AH$103,"O",IF(C12=$AI$103,"O",IF(C12=$AJ$103,"O",IF(C12=$AK$103,"O",IF(C12=$AL$103,"O",IF(C12=$AM$103,"O",IF(C12=$AN$103,"O",IF(C12=$AO$103,"O",IF(C12=$AP$103,"O",IF(C12=$AQ$103,"O",IF(C12=$AR$103,"O",IF(C12=$AS$103,"O",IF(C12=$AT$103,"O",IF(C12=$AU$103,"O",IF(C12=$AV$103,"O",IF(C12=$AW$103,"O",IF(C12=$AX$103,"O",IF(C12=$AY$103,"O",IF(C12=$AZ$103,"O",IF(C12=$BA$103,"O",IF(C12=$BB$103,"O",IF(C12=$BC$103,"O",IF(C12=$BD$103,"O",IF(C12=$BE$103,"O",IF(C12=$BF$103,"O",IF(C12=$BG$103,"O",IF(C12=$BH$103,"O","X"))))))))))))))))))))))))))))))))))))))</f>
        <v>O</v>
      </c>
      <c r="D726" s="58" t="str">
        <f t="shared" si="709"/>
        <v>O</v>
      </c>
      <c r="E726" s="58" t="str">
        <f t="shared" si="709"/>
        <v>O</v>
      </c>
      <c r="F726" s="58" t="str">
        <f t="shared" si="709"/>
        <v>O</v>
      </c>
      <c r="G726" s="58" t="str">
        <f t="shared" si="709"/>
        <v>O</v>
      </c>
      <c r="H726" s="58" t="str">
        <f t="shared" si="709"/>
        <v>O</v>
      </c>
      <c r="I726" s="58" t="str">
        <f t="shared" si="709"/>
        <v>O</v>
      </c>
      <c r="J726" s="58" t="str">
        <f t="shared" si="709"/>
        <v>O</v>
      </c>
      <c r="K726" s="58" t="str">
        <f t="shared" si="709"/>
        <v>O</v>
      </c>
      <c r="L726" s="58" t="str">
        <f t="shared" si="709"/>
        <v>O</v>
      </c>
      <c r="M726" s="58" t="str">
        <f t="shared" si="709"/>
        <v>O</v>
      </c>
      <c r="N726" s="58" t="str">
        <f t="shared" si="709"/>
        <v>O</v>
      </c>
      <c r="O726" s="58" t="str">
        <f t="shared" si="709"/>
        <v>O</v>
      </c>
      <c r="P726" s="58" t="str">
        <f t="shared" si="709"/>
        <v>O</v>
      </c>
      <c r="Q726" s="58" t="str">
        <f t="shared" si="709"/>
        <v>O</v>
      </c>
    </row>
    <row r="727" spans="1:24">
      <c r="A727" s="607"/>
      <c r="B727" s="30" t="s">
        <v>46</v>
      </c>
      <c r="C727" s="47">
        <f>COUNTIF(C721:C726,"O")</f>
        <v>2</v>
      </c>
      <c r="D727" s="47">
        <f t="shared" ref="D727:Q727" si="710">COUNTIF(D721:D726,"O")</f>
        <v>2</v>
      </c>
      <c r="E727" s="47">
        <f t="shared" si="710"/>
        <v>2</v>
      </c>
      <c r="F727" s="47">
        <f t="shared" si="710"/>
        <v>2</v>
      </c>
      <c r="G727" s="47">
        <f t="shared" si="710"/>
        <v>2</v>
      </c>
      <c r="H727" s="47">
        <f t="shared" si="710"/>
        <v>2</v>
      </c>
      <c r="I727" s="47">
        <f t="shared" si="710"/>
        <v>2</v>
      </c>
      <c r="J727" s="47">
        <f t="shared" si="710"/>
        <v>2</v>
      </c>
      <c r="K727" s="47">
        <f t="shared" si="710"/>
        <v>2</v>
      </c>
      <c r="L727" s="47">
        <f t="shared" si="710"/>
        <v>2</v>
      </c>
      <c r="M727" s="47">
        <f t="shared" si="710"/>
        <v>2</v>
      </c>
      <c r="N727" s="47">
        <f t="shared" si="710"/>
        <v>2</v>
      </c>
      <c r="O727" s="47">
        <f t="shared" si="710"/>
        <v>2</v>
      </c>
      <c r="P727" s="47">
        <f t="shared" si="710"/>
        <v>2</v>
      </c>
      <c r="Q727" s="47">
        <f t="shared" si="710"/>
        <v>2</v>
      </c>
    </row>
    <row r="728" spans="1:24">
      <c r="A728" s="605">
        <v>87</v>
      </c>
      <c r="B728" s="58" t="s">
        <v>32</v>
      </c>
      <c r="C728" s="58" t="str">
        <f t="shared" ref="C728:Q728" si="711">IF(C7=$W$104,"O",IF(C7=$X$104,"O",IF(C7=$Y$104,"O",IF(C7=$Z$104,"O",IF(C7=$AA$104,"O",IF(C7=$AB$104,"O",IF(C7=$AC$104,"O",IF(C7=$AD$104,"O",IF(C7=$AE$104,"O",IF(C7=$AF$104,"O",IF(C7=$AG$104,"O",IF(C7=$AH$104,"O",IF(C7=$AI$104,"O",IF(C7=$AJ$104,"O",IF(C7=$AK$104,"O",IF(C7=$AL$104,"O",IF(C7=$AM$104,"O",IF(C7=$AN$104,"O",IF(C7=$AO$104,"O",IF(C7=$AP$104,"O",IF(C7=$AQ$104,"O",IF(C7=$AR$104,"O",IF(C7=$AS$104,"O",IF(C7=$AT$104,"O",IF(C7=$AU$104,"O",IF(C7=$AV$104,"O",IF(C7=$AW$104,"O",IF(C7=$AX$104,"O",IF(C7=$AY$104,"O",IF(C7=$AZ$104,"O",IF(C7=$BA$104,"O",IF(C7=$BB$104,"O",IF(C7=$BC$104,"O",IF(C7=$BD$104,"O",IF(C7=$BE$104,"O",IF(C7=$BF$104,"O",IF(C7=$BG$104,"O",IF(C7=$BH$104,"O","X"))))))))))))))))))))))))))))))))))))))</f>
        <v>X</v>
      </c>
      <c r="D728" s="58" t="str">
        <f t="shared" si="711"/>
        <v>X</v>
      </c>
      <c r="E728" s="58" t="str">
        <f t="shared" si="711"/>
        <v>X</v>
      </c>
      <c r="F728" s="58" t="str">
        <f t="shared" si="711"/>
        <v>X</v>
      </c>
      <c r="G728" s="58" t="str">
        <f t="shared" si="711"/>
        <v>X</v>
      </c>
      <c r="H728" s="58" t="str">
        <f t="shared" si="711"/>
        <v>X</v>
      </c>
      <c r="I728" s="58" t="str">
        <f t="shared" si="711"/>
        <v>X</v>
      </c>
      <c r="J728" s="58" t="str">
        <f t="shared" si="711"/>
        <v>X</v>
      </c>
      <c r="K728" s="58" t="str">
        <f t="shared" si="711"/>
        <v>X</v>
      </c>
      <c r="L728" s="58" t="str">
        <f t="shared" si="711"/>
        <v>X</v>
      </c>
      <c r="M728" s="58" t="str">
        <f t="shared" si="711"/>
        <v>X</v>
      </c>
      <c r="N728" s="58" t="str">
        <f t="shared" si="711"/>
        <v>X</v>
      </c>
      <c r="O728" s="58" t="str">
        <f t="shared" si="711"/>
        <v>X</v>
      </c>
      <c r="P728" s="58" t="str">
        <f t="shared" si="711"/>
        <v>X</v>
      </c>
      <c r="Q728" s="58" t="str">
        <f t="shared" si="711"/>
        <v>X</v>
      </c>
    </row>
    <row r="729" spans="1:24">
      <c r="A729" s="606"/>
      <c r="B729" s="58" t="s">
        <v>33</v>
      </c>
      <c r="C729" s="58" t="str">
        <f t="shared" ref="C729:Q729" si="712">IF(C8=$W$104,"O",IF(C8=$X$104,"O",IF(C8=$Y$104,"O",IF(C8=$Z$104,"O",IF(C8=$AA$104,"O",IF(C8=$AB$104,"O",IF(C8=$AC$104,"O",IF(C8=$AD$104,"O",IF(C8=$AE$104,"O",IF(C8=$AF$104,"O",IF(C8=$AG$104,"O",IF(C8=$AH$104,"O",IF(C8=$AI$104,"O",IF(C8=$AJ$104,"O",IF(C8=$AK$104,"O",IF(C8=$AL$104,"O",IF(C8=$AM$104,"O",IF(C8=$AN$104,"O",IF(C8=$AO$104,"O",IF(C8=$AP$104,"O",IF(C8=$AQ$104,"O",IF(C8=$AR$104,"O",IF(C8=$AS$104,"O",IF(C8=$AT$104,"O",IF(C8=$AU$104,"O",IF(C8=$AV$104,"O",IF(C8=$AW$104,"O",IF(C8=$AX$104,"O",IF(C8=$AY$104,"O",IF(C8=$AZ$104,"O",IF(C8=$BA$104,"O",IF(C8=$BB$104,"O",IF(C8=$BC$104,"O",IF(C8=$BD$104,"O",IF(C8=$BE$104,"O",IF(C8=$BF$104,"O",IF(C8=$BG$104,"O",IF(C8=$BH$104,"O","X"))))))))))))))))))))))))))))))))))))))</f>
        <v>X</v>
      </c>
      <c r="D729" s="58" t="str">
        <f t="shared" si="712"/>
        <v>X</v>
      </c>
      <c r="E729" s="58" t="str">
        <f t="shared" si="712"/>
        <v>X</v>
      </c>
      <c r="F729" s="58" t="str">
        <f t="shared" si="712"/>
        <v>X</v>
      </c>
      <c r="G729" s="58" t="str">
        <f t="shared" si="712"/>
        <v>X</v>
      </c>
      <c r="H729" s="58" t="str">
        <f t="shared" si="712"/>
        <v>X</v>
      </c>
      <c r="I729" s="58" t="str">
        <f t="shared" si="712"/>
        <v>X</v>
      </c>
      <c r="J729" s="58" t="str">
        <f t="shared" si="712"/>
        <v>X</v>
      </c>
      <c r="K729" s="58" t="str">
        <f t="shared" si="712"/>
        <v>X</v>
      </c>
      <c r="L729" s="58" t="str">
        <f t="shared" si="712"/>
        <v>X</v>
      </c>
      <c r="M729" s="58" t="str">
        <f t="shared" si="712"/>
        <v>X</v>
      </c>
      <c r="N729" s="58" t="str">
        <f t="shared" si="712"/>
        <v>X</v>
      </c>
      <c r="O729" s="58" t="str">
        <f t="shared" si="712"/>
        <v>X</v>
      </c>
      <c r="P729" s="58" t="str">
        <f t="shared" si="712"/>
        <v>X</v>
      </c>
      <c r="Q729" s="58" t="str">
        <f t="shared" si="712"/>
        <v>X</v>
      </c>
    </row>
    <row r="730" spans="1:24">
      <c r="A730" s="606"/>
      <c r="B730" s="58" t="s">
        <v>34</v>
      </c>
      <c r="C730" s="58" t="str">
        <f t="shared" ref="C730:Q730" si="713">IF(C9=$W$104,"O",IF(C9=$X$104,"O",IF(C9=$Y$104,"O",IF(C9=$Z$104,"O",IF(C9=$AA$104,"O",IF(C9=$AB$104,"O",IF(C9=$AC$104,"O",IF(C9=$AD$104,"O",IF(C9=$AE$104,"O",IF(C9=$AF$104,"O",IF(C9=$AG$104,"O",IF(C9=$AH$104,"O",IF(C9=$AI$104,"O",IF(C9=$AJ$104,"O",IF(C9=$AK$104,"O",IF(C9=$AL$104,"O",IF(C9=$AM$104,"O",IF(C9=$AN$104,"O",IF(C9=$AO$104,"O",IF(C9=$AP$104,"O",IF(C9=$AQ$104,"O",IF(C9=$AR$104,"O",IF(C9=$AS$104,"O",IF(C9=$AT$104,"O",IF(C9=$AU$104,"O",IF(C9=$AV$104,"O",IF(C9=$AW$104,"O",IF(C9=$AX$104,"O",IF(C9=$AY$104,"O",IF(C9=$AZ$104,"O",IF(C9=$BA$104,"O",IF(C9=$BB$104,"O",IF(C9=$BC$104,"O",IF(C9=$BD$104,"O",IF(C9=$BE$104,"O",IF(C9=$BF$104,"O",IF(C9=$BG$104,"O",IF(C9=$BH$104,"O","X"))))))))))))))))))))))))))))))))))))))</f>
        <v>X</v>
      </c>
      <c r="D730" s="58" t="str">
        <f t="shared" si="713"/>
        <v>X</v>
      </c>
      <c r="E730" s="58" t="str">
        <f t="shared" si="713"/>
        <v>X</v>
      </c>
      <c r="F730" s="58" t="str">
        <f t="shared" si="713"/>
        <v>X</v>
      </c>
      <c r="G730" s="58" t="str">
        <f t="shared" si="713"/>
        <v>X</v>
      </c>
      <c r="H730" s="58" t="str">
        <f t="shared" si="713"/>
        <v>X</v>
      </c>
      <c r="I730" s="58" t="str">
        <f t="shared" si="713"/>
        <v>X</v>
      </c>
      <c r="J730" s="58" t="str">
        <f t="shared" si="713"/>
        <v>X</v>
      </c>
      <c r="K730" s="58" t="str">
        <f t="shared" si="713"/>
        <v>X</v>
      </c>
      <c r="L730" s="58" t="str">
        <f t="shared" si="713"/>
        <v>X</v>
      </c>
      <c r="M730" s="58" t="str">
        <f t="shared" si="713"/>
        <v>X</v>
      </c>
      <c r="N730" s="58" t="str">
        <f t="shared" si="713"/>
        <v>X</v>
      </c>
      <c r="O730" s="58" t="str">
        <f t="shared" si="713"/>
        <v>X</v>
      </c>
      <c r="P730" s="58" t="str">
        <f t="shared" si="713"/>
        <v>X</v>
      </c>
      <c r="Q730" s="58" t="str">
        <f t="shared" si="713"/>
        <v>X</v>
      </c>
    </row>
    <row r="731" spans="1:24">
      <c r="A731" s="606"/>
      <c r="B731" s="58" t="s">
        <v>35</v>
      </c>
      <c r="C731" s="58" t="str">
        <f t="shared" ref="C731:Q731" si="714">IF(C10=$W$104,"O",IF(C10=$X$104,"O",IF(C10=$Y$104,"O",IF(C10=$Z$104,"O",IF(C10=$AA$104,"O",IF(C10=$AB$104,"O",IF(C10=$AC$104,"O",IF(C10=$AD$104,"O",IF(C10=$AE$104,"O",IF(C10=$AF$104,"O",IF(C10=$AG$104,"O",IF(C10=$AH$104,"O",IF(C10=$AI$104,"O",IF(C10=$AJ$104,"O",IF(C10=$AK$104,"O",IF(C10=$AL$104,"O",IF(C10=$AM$104,"O",IF(C10=$AN$104,"O",IF(C10=$AO$104,"O",IF(C10=$AP$104,"O",IF(C10=$AQ$104,"O",IF(C10=$AR$104,"O",IF(C10=$AS$104,"O",IF(C10=$AT$104,"O",IF(C10=$AU$104,"O",IF(C10=$AV$104,"O",IF(C10=$AW$104,"O",IF(C10=$AX$104,"O",IF(C10=$AY$104,"O",IF(C10=$AZ$104,"O",IF(C10=$BA$104,"O",IF(C10=$BB$104,"O",IF(C10=$BC$104,"O",IF(C10=$BD$104,"O",IF(C10=$BE$104,"O",IF(C10=$BF$104,"O",IF(C10=$BG$104,"O",IF(C10=$BH$104,"O","X"))))))))))))))))))))))))))))))))))))))</f>
        <v>X</v>
      </c>
      <c r="D731" s="58" t="str">
        <f t="shared" si="714"/>
        <v>X</v>
      </c>
      <c r="E731" s="58" t="str">
        <f t="shared" si="714"/>
        <v>X</v>
      </c>
      <c r="F731" s="58" t="str">
        <f t="shared" si="714"/>
        <v>X</v>
      </c>
      <c r="G731" s="58" t="str">
        <f t="shared" si="714"/>
        <v>X</v>
      </c>
      <c r="H731" s="58" t="str">
        <f t="shared" si="714"/>
        <v>X</v>
      </c>
      <c r="I731" s="58" t="str">
        <f t="shared" si="714"/>
        <v>X</v>
      </c>
      <c r="J731" s="58" t="str">
        <f t="shared" si="714"/>
        <v>X</v>
      </c>
      <c r="K731" s="58" t="str">
        <f t="shared" si="714"/>
        <v>X</v>
      </c>
      <c r="L731" s="58" t="str">
        <f t="shared" si="714"/>
        <v>X</v>
      </c>
      <c r="M731" s="58" t="str">
        <f t="shared" si="714"/>
        <v>X</v>
      </c>
      <c r="N731" s="58" t="str">
        <f t="shared" si="714"/>
        <v>X</v>
      </c>
      <c r="O731" s="58" t="str">
        <f t="shared" si="714"/>
        <v>X</v>
      </c>
      <c r="P731" s="58" t="str">
        <f t="shared" si="714"/>
        <v>X</v>
      </c>
      <c r="Q731" s="58" t="str">
        <f t="shared" si="714"/>
        <v>X</v>
      </c>
    </row>
    <row r="732" spans="1:24">
      <c r="A732" s="606"/>
      <c r="B732" s="58" t="s">
        <v>36</v>
      </c>
      <c r="C732" s="58" t="str">
        <f t="shared" ref="C732:Q732" si="715">IF(C11=$W$104,"O",IF(C11=$X$104,"O",IF(C11=$Y$104,"O",IF(C11=$Z$104,"O",IF(C11=$AA$104,"O",IF(C11=$AB$104,"O",IF(C11=$AC$104,"O",IF(C11=$AD$104,"O",IF(C11=$AE$104,"O",IF(C11=$AF$104,"O",IF(C11=$AG$104,"O",IF(C11=$AH$104,"O",IF(C11=$AI$104,"O",IF(C11=$AJ$104,"O",IF(C11=$AK$104,"O",IF(C11=$AL$104,"O",IF(C11=$AM$104,"O",IF(C11=$AN$104,"O",IF(C11=$AO$104,"O",IF(C11=$AP$104,"O",IF(C11=$AQ$104,"O",IF(C11=$AR$104,"O",IF(C11=$AS$104,"O",IF(C11=$AT$104,"O",IF(C11=$AU$104,"O",IF(C11=$AV$104,"O",IF(C11=$AW$104,"O",IF(C11=$AX$104,"O",IF(C11=$AY$104,"O",IF(C11=$AZ$104,"O",IF(C11=$BA$104,"O",IF(C11=$BB$104,"O",IF(C11=$BC$104,"O",IF(C11=$BD$104,"O",IF(C11=$BE$104,"O",IF(C11=$BF$104,"O",IF(C11=$BG$104,"O",IF(C11=$BH$104,"O","X"))))))))))))))))))))))))))))))))))))))</f>
        <v>O</v>
      </c>
      <c r="D732" s="58" t="str">
        <f t="shared" si="715"/>
        <v>O</v>
      </c>
      <c r="E732" s="58" t="str">
        <f t="shared" si="715"/>
        <v>O</v>
      </c>
      <c r="F732" s="58" t="str">
        <f t="shared" si="715"/>
        <v>O</v>
      </c>
      <c r="G732" s="58" t="str">
        <f t="shared" si="715"/>
        <v>O</v>
      </c>
      <c r="H732" s="58" t="str">
        <f t="shared" si="715"/>
        <v>O</v>
      </c>
      <c r="I732" s="58" t="str">
        <f t="shared" si="715"/>
        <v>O</v>
      </c>
      <c r="J732" s="58" t="str">
        <f t="shared" si="715"/>
        <v>O</v>
      </c>
      <c r="K732" s="58" t="str">
        <f t="shared" si="715"/>
        <v>O</v>
      </c>
      <c r="L732" s="58" t="str">
        <f t="shared" si="715"/>
        <v>O</v>
      </c>
      <c r="M732" s="58" t="str">
        <f t="shared" si="715"/>
        <v>O</v>
      </c>
      <c r="N732" s="58" t="str">
        <f t="shared" si="715"/>
        <v>O</v>
      </c>
      <c r="O732" s="58" t="str">
        <f t="shared" si="715"/>
        <v>O</v>
      </c>
      <c r="P732" s="58" t="str">
        <f t="shared" si="715"/>
        <v>O</v>
      </c>
      <c r="Q732" s="58" t="str">
        <f t="shared" si="715"/>
        <v>O</v>
      </c>
    </row>
    <row r="733" spans="1:24">
      <c r="A733" s="606"/>
      <c r="B733" s="58" t="s">
        <v>21</v>
      </c>
      <c r="C733" s="58" t="str">
        <f t="shared" ref="C733:Q733" si="716">IF(C12=$W$104,"O",IF(C12=$X$104,"O",IF(C12=$Y$104,"O",IF(C12=$Z$104,"O",IF(C12=$AA$104,"O",IF(C12=$AB$104,"O",IF(C12=$AC$104,"O",IF(C12=$AD$104,"O",IF(C12=$AE$104,"O",IF(C12=$AF$104,"O",IF(C12=$AG$104,"O",IF(C12=$AH$104,"O",IF(C12=$AI$104,"O",IF(C12=$AJ$104,"O",IF(C12=$AK$104,"O",IF(C12=$AL$104,"O",IF(C12=$AM$104,"O",IF(C12=$AN$104,"O",IF(C12=$AO$104,"O",IF(C12=$AP$104,"O",IF(C12=$AQ$104,"O",IF(C12=$AR$104,"O",IF(C12=$AS$104,"O",IF(C12=$AT$104,"O",IF(C12=$AU$104,"O",IF(C12=$AV$104,"O",IF(C12=$AW$104,"O",IF(C12=$AX$104,"O",IF(C12=$AY$104,"O",IF(C12=$AZ$104,"O",IF(C12=$BA$104,"O",IF(C12=$BB$104,"O",IF(C12=$BC$104,"O",IF(C12=$BD$104,"O",IF(C12=$BE$104,"O",IF(C12=$BF$104,"O",IF(C12=$BG$104,"O",IF(C12=$BH$104,"O","X"))))))))))))))))))))))))))))))))))))))</f>
        <v>X</v>
      </c>
      <c r="D733" s="58" t="str">
        <f t="shared" si="716"/>
        <v>X</v>
      </c>
      <c r="E733" s="58" t="str">
        <f t="shared" si="716"/>
        <v>X</v>
      </c>
      <c r="F733" s="58" t="str">
        <f t="shared" si="716"/>
        <v>X</v>
      </c>
      <c r="G733" s="58" t="str">
        <f t="shared" si="716"/>
        <v>X</v>
      </c>
      <c r="H733" s="58" t="str">
        <f t="shared" si="716"/>
        <v>X</v>
      </c>
      <c r="I733" s="58" t="str">
        <f t="shared" si="716"/>
        <v>X</v>
      </c>
      <c r="J733" s="58" t="str">
        <f t="shared" si="716"/>
        <v>X</v>
      </c>
      <c r="K733" s="58" t="str">
        <f t="shared" si="716"/>
        <v>X</v>
      </c>
      <c r="L733" s="58" t="str">
        <f t="shared" si="716"/>
        <v>X</v>
      </c>
      <c r="M733" s="58" t="str">
        <f t="shared" si="716"/>
        <v>X</v>
      </c>
      <c r="N733" s="58" t="str">
        <f t="shared" si="716"/>
        <v>X</v>
      </c>
      <c r="O733" s="58" t="str">
        <f t="shared" si="716"/>
        <v>X</v>
      </c>
      <c r="P733" s="58" t="str">
        <f t="shared" si="716"/>
        <v>X</v>
      </c>
      <c r="Q733" s="58" t="str">
        <f t="shared" si="716"/>
        <v>X</v>
      </c>
    </row>
    <row r="734" spans="1:24">
      <c r="A734" s="607"/>
      <c r="B734" s="30" t="s">
        <v>46</v>
      </c>
      <c r="C734" s="47">
        <f>COUNTIF(C728:C733,"O")</f>
        <v>1</v>
      </c>
      <c r="D734" s="47">
        <f t="shared" ref="D734:Q734" si="717">COUNTIF(D728:D733,"O")</f>
        <v>1</v>
      </c>
      <c r="E734" s="47">
        <f t="shared" si="717"/>
        <v>1</v>
      </c>
      <c r="F734" s="47">
        <f t="shared" si="717"/>
        <v>1</v>
      </c>
      <c r="G734" s="47">
        <f t="shared" si="717"/>
        <v>1</v>
      </c>
      <c r="H734" s="47">
        <f t="shared" si="717"/>
        <v>1</v>
      </c>
      <c r="I734" s="47">
        <f t="shared" si="717"/>
        <v>1</v>
      </c>
      <c r="J734" s="47">
        <f t="shared" si="717"/>
        <v>1</v>
      </c>
      <c r="K734" s="47">
        <f t="shared" si="717"/>
        <v>1</v>
      </c>
      <c r="L734" s="47">
        <f t="shared" si="717"/>
        <v>1</v>
      </c>
      <c r="M734" s="47">
        <f t="shared" si="717"/>
        <v>1</v>
      </c>
      <c r="N734" s="47">
        <f t="shared" si="717"/>
        <v>1</v>
      </c>
      <c r="O734" s="47">
        <f t="shared" si="717"/>
        <v>1</v>
      </c>
      <c r="P734" s="47">
        <f t="shared" si="717"/>
        <v>1</v>
      </c>
      <c r="Q734" s="47">
        <f t="shared" si="717"/>
        <v>1</v>
      </c>
    </row>
    <row r="735" spans="1:24">
      <c r="A735" s="605">
        <v>88</v>
      </c>
      <c r="B735" s="58" t="s">
        <v>32</v>
      </c>
      <c r="C735" s="58" t="str">
        <f t="shared" ref="C735:Q735" si="718">IF(C7=$W$105,"O",IF(C7=$X$105,"O",IF(C7=$Y$105,"O",IF(C7=$Z$105,"O",IF(C7=$AA$105,"O",IF(C7=$AB$105,"O",IF(C7=$AC$105,"O",IF(C7=$AD$105,"O",IF(C7=$AE$105,"O",IF(C7=$AF$105,"O",IF(C7=$AG$105,"O",IF(C7=$AH$105,"O",IF(C7=$AI$105,"O",IF(C7=$AJ$105,"O",IF(C7=$AK$105,"O",IF(C7=$AL$105,"O",IF(C7=$AM$105,"O",IF(C7=$AN$105,"O",IF(C7=$AO$105,"O",IF(C7=$AP$105,"O",IF(C7=$AQ$105,"O",IF(C7=$AR$105,"O",IF(C7=$AS$105,"O",IF(C7=$AT$105,"O",IF(C7=$AU$105,"O",IF(C7=$AV$105,"O",IF(C7=$AW$105,"O",IF(C7=$AX$105,"O",IF(C7=$AY$105,"O",IF(C7=$AZ$105,"O",IF(C7=$BA$105,"O",IF(C7=$BB$105,"O",IF(C7=$BC$105,"O",IF(C7=$BD$105,"O",IF(C7=$BE$105,"O",IF(C7=$BF$105,"O",IF(C7=$BG$105,"O",IF(C7=$BH$105,"O","X"))))))))))))))))))))))))))))))))))))))</f>
        <v>X</v>
      </c>
      <c r="D735" s="58" t="str">
        <f t="shared" si="718"/>
        <v>X</v>
      </c>
      <c r="E735" s="58" t="str">
        <f t="shared" si="718"/>
        <v>X</v>
      </c>
      <c r="F735" s="58" t="str">
        <f t="shared" si="718"/>
        <v>X</v>
      </c>
      <c r="G735" s="58" t="str">
        <f t="shared" si="718"/>
        <v>X</v>
      </c>
      <c r="H735" s="58" t="str">
        <f t="shared" si="718"/>
        <v>X</v>
      </c>
      <c r="I735" s="58" t="str">
        <f t="shared" si="718"/>
        <v>X</v>
      </c>
      <c r="J735" s="58" t="str">
        <f t="shared" si="718"/>
        <v>X</v>
      </c>
      <c r="K735" s="58" t="str">
        <f t="shared" si="718"/>
        <v>X</v>
      </c>
      <c r="L735" s="58" t="str">
        <f t="shared" si="718"/>
        <v>X</v>
      </c>
      <c r="M735" s="58" t="str">
        <f t="shared" si="718"/>
        <v>X</v>
      </c>
      <c r="N735" s="58" t="str">
        <f t="shared" si="718"/>
        <v>X</v>
      </c>
      <c r="O735" s="58" t="str">
        <f t="shared" si="718"/>
        <v>X</v>
      </c>
      <c r="P735" s="58" t="str">
        <f t="shared" si="718"/>
        <v>X</v>
      </c>
      <c r="Q735" s="58" t="str">
        <f t="shared" si="718"/>
        <v>X</v>
      </c>
    </row>
    <row r="736" spans="1:24">
      <c r="A736" s="606"/>
      <c r="B736" s="58" t="s">
        <v>33</v>
      </c>
      <c r="C736" s="58" t="str">
        <f t="shared" ref="C736:Q736" si="719">IF(C8=$W$105,"O",IF(C8=$X$105,"O",IF(C8=$Y$105,"O",IF(C8=$Z$105,"O",IF(C8=$AA$105,"O",IF(C8=$AB$105,"O",IF(C8=$AC$105,"O",IF(C8=$AD$105,"O",IF(C8=$AE$105,"O",IF(C8=$AF$105,"O",IF(C8=$AG$105,"O",IF(C8=$AH$105,"O",IF(C8=$AI$105,"O",IF(C8=$AJ$105,"O",IF(C8=$AK$105,"O",IF(C8=$AL$105,"O",IF(C8=$AM$105,"O",IF(C8=$AN$105,"O",IF(C8=$AO$105,"O",IF(C8=$AP$105,"O",IF(C8=$AQ$105,"O",IF(C8=$AR$105,"O",IF(C8=$AS$105,"O",IF(C8=$AT$105,"O",IF(C8=$AU$105,"O",IF(C8=$AV$105,"O",IF(C8=$AW$105,"O",IF(C8=$AX$105,"O",IF(C8=$AY$105,"O",IF(C8=$AZ$105,"O",IF(C8=$BA$105,"O",IF(C8=$BB$105,"O",IF(C8=$BC$105,"O",IF(C8=$BD$105,"O",IF(C8=$BE$105,"O",IF(C8=$BF$105,"O",IF(C8=$BG$105,"O",IF(C8=$BH$105,"O","X"))))))))))))))))))))))))))))))))))))))</f>
        <v>X</v>
      </c>
      <c r="D736" s="58" t="str">
        <f t="shared" si="719"/>
        <v>X</v>
      </c>
      <c r="E736" s="58" t="str">
        <f t="shared" si="719"/>
        <v>X</v>
      </c>
      <c r="F736" s="58" t="str">
        <f t="shared" si="719"/>
        <v>X</v>
      </c>
      <c r="G736" s="58" t="str">
        <f t="shared" si="719"/>
        <v>X</v>
      </c>
      <c r="H736" s="58" t="str">
        <f t="shared" si="719"/>
        <v>X</v>
      </c>
      <c r="I736" s="58" t="str">
        <f t="shared" si="719"/>
        <v>X</v>
      </c>
      <c r="J736" s="58" t="str">
        <f t="shared" si="719"/>
        <v>X</v>
      </c>
      <c r="K736" s="58" t="str">
        <f t="shared" si="719"/>
        <v>X</v>
      </c>
      <c r="L736" s="58" t="str">
        <f t="shared" si="719"/>
        <v>X</v>
      </c>
      <c r="M736" s="58" t="str">
        <f t="shared" si="719"/>
        <v>X</v>
      </c>
      <c r="N736" s="58" t="str">
        <f t="shared" si="719"/>
        <v>X</v>
      </c>
      <c r="O736" s="58" t="str">
        <f t="shared" si="719"/>
        <v>X</v>
      </c>
      <c r="P736" s="58" t="str">
        <f t="shared" si="719"/>
        <v>X</v>
      </c>
      <c r="Q736" s="58" t="str">
        <f t="shared" si="719"/>
        <v>X</v>
      </c>
    </row>
    <row r="737" spans="1:25">
      <c r="A737" s="606"/>
      <c r="B737" s="58" t="s">
        <v>34</v>
      </c>
      <c r="C737" s="58" t="str">
        <f t="shared" ref="C737:Q737" si="720">IF(C9=$W$105,"O",IF(C9=$X$105,"O",IF(C9=$Y$105,"O",IF(C9=$Z$105,"O",IF(C9=$AA$105,"O",IF(C9=$AB$105,"O",IF(C9=$AC$105,"O",IF(C9=$AD$105,"O",IF(C9=$AE$105,"O",IF(C9=$AF$105,"O",IF(C9=$AG$105,"O",IF(C9=$AH$105,"O",IF(C9=$AI$105,"O",IF(C9=$AJ$105,"O",IF(C9=$AK$105,"O",IF(C9=$AL$105,"O",IF(C9=$AM$105,"O",IF(C9=$AN$105,"O",IF(C9=$AO$105,"O",IF(C9=$AP$105,"O",IF(C9=$AQ$105,"O",IF(C9=$AR$105,"O",IF(C9=$AS$105,"O",IF(C9=$AT$105,"O",IF(C9=$AU$105,"O",IF(C9=$AV$105,"O",IF(C9=$AW$105,"O",IF(C9=$AX$105,"O",IF(C9=$AY$105,"O",IF(C9=$AZ$105,"O",IF(C9=$BA$105,"O",IF(C9=$BB$105,"O",IF(C9=$BC$105,"O",IF(C9=$BD$105,"O",IF(C9=$BE$105,"O",IF(C9=$BF$105,"O",IF(C9=$BG$105,"O",IF(C9=$BH$105,"O","X"))))))))))))))))))))))))))))))))))))))</f>
        <v>X</v>
      </c>
      <c r="D737" s="58" t="str">
        <f t="shared" si="720"/>
        <v>X</v>
      </c>
      <c r="E737" s="58" t="str">
        <f t="shared" si="720"/>
        <v>X</v>
      </c>
      <c r="F737" s="58" t="str">
        <f t="shared" si="720"/>
        <v>X</v>
      </c>
      <c r="G737" s="58" t="str">
        <f t="shared" si="720"/>
        <v>X</v>
      </c>
      <c r="H737" s="58" t="str">
        <f t="shared" si="720"/>
        <v>X</v>
      </c>
      <c r="I737" s="58" t="str">
        <f t="shared" si="720"/>
        <v>X</v>
      </c>
      <c r="J737" s="58" t="str">
        <f t="shared" si="720"/>
        <v>X</v>
      </c>
      <c r="K737" s="58" t="str">
        <f t="shared" si="720"/>
        <v>X</v>
      </c>
      <c r="L737" s="58" t="str">
        <f t="shared" si="720"/>
        <v>X</v>
      </c>
      <c r="M737" s="58" t="str">
        <f t="shared" si="720"/>
        <v>X</v>
      </c>
      <c r="N737" s="58" t="str">
        <f t="shared" si="720"/>
        <v>X</v>
      </c>
      <c r="O737" s="58" t="str">
        <f t="shared" si="720"/>
        <v>X</v>
      </c>
      <c r="P737" s="58" t="str">
        <f t="shared" si="720"/>
        <v>X</v>
      </c>
      <c r="Q737" s="58" t="str">
        <f t="shared" si="720"/>
        <v>X</v>
      </c>
    </row>
    <row r="738" spans="1:25">
      <c r="A738" s="606"/>
      <c r="B738" s="58" t="s">
        <v>35</v>
      </c>
      <c r="C738" s="58" t="str">
        <f t="shared" ref="C738:Q738" si="721">IF(C10=$W$105,"O",IF(C10=$X$105,"O",IF(C10=$Y$105,"O",IF(C10=$Z$105,"O",IF(C10=$AA$105,"O",IF(C10=$AB$105,"O",IF(C10=$AC$105,"O",IF(C10=$AD$105,"O",IF(C10=$AE$105,"O",IF(C10=$AF$105,"O",IF(C10=$AG$105,"O",IF(C10=$AH$105,"O",IF(C10=$AI$105,"O",IF(C10=$AJ$105,"O",IF(C10=$AK$105,"O",IF(C10=$AL$105,"O",IF(C10=$AM$105,"O",IF(C10=$AN$105,"O",IF(C10=$AO$105,"O",IF(C10=$AP$105,"O",IF(C10=$AQ$105,"O",IF(C10=$AR$105,"O",IF(C10=$AS$105,"O",IF(C10=$AT$105,"O",IF(C10=$AU$105,"O",IF(C10=$AV$105,"O",IF(C10=$AW$105,"O",IF(C10=$AX$105,"O",IF(C10=$AY$105,"O",IF(C10=$AZ$105,"O",IF(C10=$BA$105,"O",IF(C10=$BB$105,"O",IF(C10=$BC$105,"O",IF(C10=$BD$105,"O",IF(C10=$BE$105,"O",IF(C10=$BF$105,"O",IF(C10=$BG$105,"O",IF(C10=$BH$105,"O","X"))))))))))))))))))))))))))))))))))))))</f>
        <v>O</v>
      </c>
      <c r="D738" s="58" t="str">
        <f t="shared" si="721"/>
        <v>O</v>
      </c>
      <c r="E738" s="58" t="str">
        <f t="shared" si="721"/>
        <v>O</v>
      </c>
      <c r="F738" s="58" t="str">
        <f t="shared" si="721"/>
        <v>O</v>
      </c>
      <c r="G738" s="58" t="str">
        <f t="shared" si="721"/>
        <v>O</v>
      </c>
      <c r="H738" s="58" t="str">
        <f t="shared" si="721"/>
        <v>O</v>
      </c>
      <c r="I738" s="58" t="str">
        <f t="shared" si="721"/>
        <v>O</v>
      </c>
      <c r="J738" s="58" t="str">
        <f t="shared" si="721"/>
        <v>O</v>
      </c>
      <c r="K738" s="58" t="str">
        <f t="shared" si="721"/>
        <v>O</v>
      </c>
      <c r="L738" s="58" t="str">
        <f t="shared" si="721"/>
        <v>O</v>
      </c>
      <c r="M738" s="58" t="str">
        <f t="shared" si="721"/>
        <v>O</v>
      </c>
      <c r="N738" s="58" t="str">
        <f t="shared" si="721"/>
        <v>O</v>
      </c>
      <c r="O738" s="58" t="str">
        <f t="shared" si="721"/>
        <v>O</v>
      </c>
      <c r="P738" s="58" t="str">
        <f t="shared" si="721"/>
        <v>O</v>
      </c>
      <c r="Q738" s="58" t="str">
        <f t="shared" si="721"/>
        <v>O</v>
      </c>
    </row>
    <row r="739" spans="1:25">
      <c r="A739" s="606"/>
      <c r="B739" s="58" t="s">
        <v>36</v>
      </c>
      <c r="C739" s="58" t="str">
        <f t="shared" ref="C739:Q739" si="722">IF(C11=$W$105,"O",IF(C11=$X$105,"O",IF(C11=$Y$105,"O",IF(C11=$Z$105,"O",IF(C11=$AA$105,"O",IF(C11=$AB$105,"O",IF(C11=$AC$105,"O",IF(C11=$AD$105,"O",IF(C11=$AE$105,"O",IF(C11=$AF$105,"O",IF(C11=$AG$105,"O",IF(C11=$AH$105,"O",IF(C11=$AI$105,"O",IF(C11=$AJ$105,"O",IF(C11=$AK$105,"O",IF(C11=$AL$105,"O",IF(C11=$AM$105,"O",IF(C11=$AN$105,"O",IF(C11=$AO$105,"O",IF(C11=$AP$105,"O",IF(C11=$AQ$105,"O",IF(C11=$AR$105,"O",IF(C11=$AS$105,"O",IF(C11=$AT$105,"O",IF(C11=$AU$105,"O",IF(C11=$AV$105,"O",IF(C11=$AW$105,"O",IF(C11=$AX$105,"O",IF(C11=$AY$105,"O",IF(C11=$AZ$105,"O",IF(C11=$BA$105,"O",IF(C11=$BB$105,"O",IF(C11=$BC$105,"O",IF(C11=$BD$105,"O",IF(C11=$BE$105,"O",IF(C11=$BF$105,"O",IF(C11=$BG$105,"O",IF(C11=$BH$105,"O","X"))))))))))))))))))))))))))))))))))))))</f>
        <v>X</v>
      </c>
      <c r="D739" s="58" t="str">
        <f t="shared" si="722"/>
        <v>X</v>
      </c>
      <c r="E739" s="58" t="str">
        <f t="shared" si="722"/>
        <v>X</v>
      </c>
      <c r="F739" s="58" t="str">
        <f t="shared" si="722"/>
        <v>X</v>
      </c>
      <c r="G739" s="58" t="str">
        <f t="shared" si="722"/>
        <v>X</v>
      </c>
      <c r="H739" s="58" t="str">
        <f t="shared" si="722"/>
        <v>X</v>
      </c>
      <c r="I739" s="58" t="str">
        <f t="shared" si="722"/>
        <v>X</v>
      </c>
      <c r="J739" s="58" t="str">
        <f t="shared" si="722"/>
        <v>X</v>
      </c>
      <c r="K739" s="58" t="str">
        <f t="shared" si="722"/>
        <v>X</v>
      </c>
      <c r="L739" s="58" t="str">
        <f t="shared" si="722"/>
        <v>X</v>
      </c>
      <c r="M739" s="58" t="str">
        <f t="shared" si="722"/>
        <v>X</v>
      </c>
      <c r="N739" s="58" t="str">
        <f t="shared" si="722"/>
        <v>X</v>
      </c>
      <c r="O739" s="58" t="str">
        <f t="shared" si="722"/>
        <v>X</v>
      </c>
      <c r="P739" s="58" t="str">
        <f t="shared" si="722"/>
        <v>X</v>
      </c>
      <c r="Q739" s="58" t="str">
        <f t="shared" si="722"/>
        <v>X</v>
      </c>
    </row>
    <row r="740" spans="1:25">
      <c r="A740" s="606"/>
      <c r="B740" s="58" t="s">
        <v>21</v>
      </c>
      <c r="C740" s="58" t="str">
        <f t="shared" ref="C740:Q740" si="723">IF(C12=$W$105,"O",IF(C12=$X$105,"O",IF(C12=$Y$105,"O",IF(C12=$Z$105,"O",IF(C12=$AA$105,"O",IF(C12=$AB$105,"O",IF(C12=$AC$105,"O",IF(C12=$AD$105,"O",IF(C12=$AE$105,"O",IF(C12=$AF$105,"O",IF(C12=$AG$105,"O",IF(C12=$AH$105,"O",IF(C12=$AI$105,"O",IF(C12=$AJ$105,"O",IF(C12=$AK$105,"O",IF(C12=$AL$105,"O",IF(C12=$AM$105,"O",IF(C12=$AN$105,"O",IF(C12=$AO$105,"O",IF(C12=$AP$105,"O",IF(C12=$AQ$105,"O",IF(C12=$AR$105,"O",IF(C12=$AS$105,"O",IF(C12=$AT$105,"O",IF(C12=$AU$105,"O",IF(C12=$AV$105,"O",IF(C12=$AW$105,"O",IF(C12=$AX$105,"O",IF(C12=$AY$105,"O",IF(C12=$AZ$105,"O",IF(C12=$BA$105,"O",IF(C12=$BB$105,"O",IF(C12=$BC$105,"O",IF(C12=$BD$105,"O",IF(C12=$BE$105,"O",IF(C12=$BF$105,"O",IF(C12=$BG$105,"O",IF(C12=$BH$105,"O","X"))))))))))))))))))))))))))))))))))))))</f>
        <v>X</v>
      </c>
      <c r="D740" s="58" t="str">
        <f t="shared" si="723"/>
        <v>X</v>
      </c>
      <c r="E740" s="58" t="str">
        <f t="shared" si="723"/>
        <v>X</v>
      </c>
      <c r="F740" s="58" t="str">
        <f t="shared" si="723"/>
        <v>X</v>
      </c>
      <c r="G740" s="58" t="str">
        <f t="shared" si="723"/>
        <v>X</v>
      </c>
      <c r="H740" s="58" t="str">
        <f t="shared" si="723"/>
        <v>X</v>
      </c>
      <c r="I740" s="58" t="str">
        <f t="shared" si="723"/>
        <v>X</v>
      </c>
      <c r="J740" s="58" t="str">
        <f t="shared" si="723"/>
        <v>X</v>
      </c>
      <c r="K740" s="58" t="str">
        <f t="shared" si="723"/>
        <v>X</v>
      </c>
      <c r="L740" s="58" t="str">
        <f t="shared" si="723"/>
        <v>X</v>
      </c>
      <c r="M740" s="58" t="str">
        <f t="shared" si="723"/>
        <v>X</v>
      </c>
      <c r="N740" s="58" t="str">
        <f t="shared" si="723"/>
        <v>X</v>
      </c>
      <c r="O740" s="58" t="str">
        <f t="shared" si="723"/>
        <v>X</v>
      </c>
      <c r="P740" s="58" t="str">
        <f t="shared" si="723"/>
        <v>X</v>
      </c>
      <c r="Q740" s="58" t="str">
        <f t="shared" si="723"/>
        <v>X</v>
      </c>
    </row>
    <row r="741" spans="1:25">
      <c r="A741" s="607"/>
      <c r="B741" s="30" t="s">
        <v>46</v>
      </c>
      <c r="C741" s="47">
        <f>COUNTIF(C735:C740,"O")</f>
        <v>1</v>
      </c>
      <c r="D741" s="47">
        <f t="shared" ref="D741:Q741" si="724">COUNTIF(D735:D740,"O")</f>
        <v>1</v>
      </c>
      <c r="E741" s="47">
        <f t="shared" si="724"/>
        <v>1</v>
      </c>
      <c r="F741" s="47">
        <f t="shared" si="724"/>
        <v>1</v>
      </c>
      <c r="G741" s="47">
        <f t="shared" si="724"/>
        <v>1</v>
      </c>
      <c r="H741" s="47">
        <f t="shared" si="724"/>
        <v>1</v>
      </c>
      <c r="I741" s="47">
        <f t="shared" si="724"/>
        <v>1</v>
      </c>
      <c r="J741" s="47">
        <f t="shared" si="724"/>
        <v>1</v>
      </c>
      <c r="K741" s="47">
        <f t="shared" si="724"/>
        <v>1</v>
      </c>
      <c r="L741" s="47">
        <f t="shared" si="724"/>
        <v>1</v>
      </c>
      <c r="M741" s="47">
        <f t="shared" si="724"/>
        <v>1</v>
      </c>
      <c r="N741" s="47">
        <f t="shared" si="724"/>
        <v>1</v>
      </c>
      <c r="O741" s="47">
        <f t="shared" si="724"/>
        <v>1</v>
      </c>
      <c r="P741" s="47">
        <f t="shared" si="724"/>
        <v>1</v>
      </c>
      <c r="Q741" s="47">
        <f t="shared" si="724"/>
        <v>1</v>
      </c>
    </row>
    <row r="742" spans="1:25">
      <c r="A742" s="605">
        <v>89</v>
      </c>
      <c r="B742" s="58" t="s">
        <v>32</v>
      </c>
      <c r="C742" s="58" t="str">
        <f t="shared" ref="C742:Q742" si="725">IF(C7=$W$106,"O",IF(C7=$X$106,"O",IF(C7=$Y$106,"O",IF(C7=$Z$106,"O",IF(C7=$AA$106,"O",IF(C7=$AB$106,"O",IF(C7=$AC$106,"O",IF(C7=$AD$106,"O",IF(C7=$AE$106,"O",IF(C7=$AF$106,"O",IF(C7=$AG$106,"O",IF(C7=$AH$106,"O",IF(C7=$AI$106,"O",IF(C7=$AJ$106,"O",IF(C7=$AK$106,"O",IF(C7=$AL$106,"O",IF(C7=$AM$106,"O",IF(C7=$AN$106,"O",IF(C7=$AO$106,"O",IF(C7=$AP$106,"O",IF(C7=$AQ$106,"O",IF(C7=$AR$106,"O",IF(C7=$AS$106,"O",IF(C7=$AT$106,"O",IF(C7=$AU$106,"O",IF(C7=$AV$106,"O",IF(C7=$AW$106,"O",IF(C7=$AX$106,"O",IF(C7=$AY$106,"O",IF(C7=$AZ$106,"O",IF(C7=$BA$106,"O",IF(C7=$BB$106,"O",IF(C7=$BC$106,"O",IF(C7=$BD$106,"O",IF(C7=$BE$106,"O",IF(C7=$BF$106,"O",IF(C7=$BG$106,"O",IF(C7=$BH$106,"O","X"))))))))))))))))))))))))))))))))))))))</f>
        <v>X</v>
      </c>
      <c r="D742" s="58" t="str">
        <f t="shared" si="725"/>
        <v>X</v>
      </c>
      <c r="E742" s="58" t="str">
        <f t="shared" si="725"/>
        <v>X</v>
      </c>
      <c r="F742" s="58" t="str">
        <f t="shared" si="725"/>
        <v>X</v>
      </c>
      <c r="G742" s="58" t="str">
        <f t="shared" si="725"/>
        <v>X</v>
      </c>
      <c r="H742" s="58" t="str">
        <f t="shared" si="725"/>
        <v>X</v>
      </c>
      <c r="I742" s="58" t="str">
        <f t="shared" si="725"/>
        <v>X</v>
      </c>
      <c r="J742" s="58" t="str">
        <f t="shared" si="725"/>
        <v>X</v>
      </c>
      <c r="K742" s="58" t="str">
        <f t="shared" si="725"/>
        <v>X</v>
      </c>
      <c r="L742" s="58" t="str">
        <f t="shared" si="725"/>
        <v>X</v>
      </c>
      <c r="M742" s="58" t="str">
        <f t="shared" si="725"/>
        <v>X</v>
      </c>
      <c r="N742" s="58" t="str">
        <f t="shared" si="725"/>
        <v>X</v>
      </c>
      <c r="O742" s="58" t="str">
        <f t="shared" si="725"/>
        <v>X</v>
      </c>
      <c r="P742" s="58" t="str">
        <f t="shared" si="725"/>
        <v>X</v>
      </c>
      <c r="Q742" s="58" t="str">
        <f t="shared" si="725"/>
        <v>X</v>
      </c>
    </row>
    <row r="743" spans="1:25">
      <c r="A743" s="606"/>
      <c r="B743" s="58" t="s">
        <v>33</v>
      </c>
      <c r="C743" s="58" t="str">
        <f t="shared" ref="C743:Q743" si="726">IF(C8=$W$106,"O",IF(C8=$X$106,"O",IF(C8=$Y$106,"O",IF(C8=$Z$106,"O",IF(C8=$AA$106,"O",IF(C8=$AB$106,"O",IF(C8=$AC$106,"O",IF(C8=$AD$106,"O",IF(C8=$AE$106,"O",IF(C8=$AF$106,"O",IF(C8=$AG$106,"O",IF(C8=$AH$106,"O",IF(C8=$AI$106,"O",IF(C8=$AJ$106,"O",IF(C8=$AK$106,"O",IF(C8=$AL$106,"O",IF(C8=$AM$106,"O",IF(C8=$AN$106,"O",IF(C8=$AO$106,"O",IF(C8=$AP$106,"O",IF(C8=$AQ$106,"O",IF(C8=$AR$106,"O",IF(C8=$AS$106,"O",IF(C8=$AT$106,"O",IF(C8=$AU$106,"O",IF(C8=$AV$106,"O",IF(C8=$AW$106,"O",IF(C8=$AX$106,"O",IF(C8=$AY$106,"O",IF(C8=$AZ$106,"O",IF(C8=$BA$106,"O",IF(C8=$BB$106,"O",IF(C8=$BC$106,"O",IF(C8=$BD$106,"O",IF(C8=$BE$106,"O",IF(C8=$BF$106,"O",IF(C8=$BG$106,"O",IF(C8=$BH$106,"O","X"))))))))))))))))))))))))))))))))))))))</f>
        <v>X</v>
      </c>
      <c r="D743" s="58" t="str">
        <f t="shared" si="726"/>
        <v>X</v>
      </c>
      <c r="E743" s="58" t="str">
        <f t="shared" si="726"/>
        <v>X</v>
      </c>
      <c r="F743" s="58" t="str">
        <f t="shared" si="726"/>
        <v>X</v>
      </c>
      <c r="G743" s="58" t="str">
        <f t="shared" si="726"/>
        <v>X</v>
      </c>
      <c r="H743" s="58" t="str">
        <f t="shared" si="726"/>
        <v>X</v>
      </c>
      <c r="I743" s="58" t="str">
        <f t="shared" si="726"/>
        <v>X</v>
      </c>
      <c r="J743" s="58" t="str">
        <f t="shared" si="726"/>
        <v>X</v>
      </c>
      <c r="K743" s="58" t="str">
        <f t="shared" si="726"/>
        <v>X</v>
      </c>
      <c r="L743" s="58" t="str">
        <f t="shared" si="726"/>
        <v>X</v>
      </c>
      <c r="M743" s="58" t="str">
        <f t="shared" si="726"/>
        <v>X</v>
      </c>
      <c r="N743" s="58" t="str">
        <f t="shared" si="726"/>
        <v>X</v>
      </c>
      <c r="O743" s="58" t="str">
        <f t="shared" si="726"/>
        <v>X</v>
      </c>
      <c r="P743" s="58" t="str">
        <f t="shared" si="726"/>
        <v>X</v>
      </c>
      <c r="Q743" s="58" t="str">
        <f t="shared" si="726"/>
        <v>X</v>
      </c>
      <c r="U743"/>
      <c r="V743"/>
      <c r="W743"/>
      <c r="X743"/>
      <c r="Y743"/>
    </row>
    <row r="744" spans="1:25">
      <c r="A744" s="606"/>
      <c r="B744" s="58" t="s">
        <v>34</v>
      </c>
      <c r="C744" s="58" t="str">
        <f t="shared" ref="C744:Q744" si="727">IF(C9=$W$106,"O",IF(C9=$X$106,"O",IF(C9=$Y$106,"O",IF(C9=$Z$106,"O",IF(C9=$AA$106,"O",IF(C9=$AB$106,"O",IF(C9=$AC$106,"O",IF(C9=$AD$106,"O",IF(C9=$AE$106,"O",IF(C9=$AF$106,"O",IF(C9=$AG$106,"O",IF(C9=$AH$106,"O",IF(C9=$AI$106,"O",IF(C9=$AJ$106,"O",IF(C9=$AK$106,"O",IF(C9=$AL$106,"O",IF(C9=$AM$106,"O",IF(C9=$AN$106,"O",IF(C9=$AO$106,"O",IF(C9=$AP$106,"O",IF(C9=$AQ$106,"O",IF(C9=$AR$106,"O",IF(C9=$AS$106,"O",IF(C9=$AT$106,"O",IF(C9=$AU$106,"O",IF(C9=$AV$106,"O",IF(C9=$AW$106,"O",IF(C9=$AX$106,"O",IF(C9=$AY$106,"O",IF(C9=$AZ$106,"O",IF(C9=$BA$106,"O",IF(C9=$BB$106,"O",IF(C9=$BC$106,"O",IF(C9=$BD$106,"O",IF(C9=$BE$106,"O",IF(C9=$BF$106,"O",IF(C9=$BG$106,"O",IF(C9=$BH$106,"O","X"))))))))))))))))))))))))))))))))))))))</f>
        <v>X</v>
      </c>
      <c r="D744" s="58" t="str">
        <f t="shared" si="727"/>
        <v>X</v>
      </c>
      <c r="E744" s="58" t="str">
        <f t="shared" si="727"/>
        <v>X</v>
      </c>
      <c r="F744" s="58" t="str">
        <f t="shared" si="727"/>
        <v>X</v>
      </c>
      <c r="G744" s="58" t="str">
        <f t="shared" si="727"/>
        <v>X</v>
      </c>
      <c r="H744" s="58" t="str">
        <f t="shared" si="727"/>
        <v>X</v>
      </c>
      <c r="I744" s="58" t="str">
        <f t="shared" si="727"/>
        <v>X</v>
      </c>
      <c r="J744" s="58" t="str">
        <f t="shared" si="727"/>
        <v>X</v>
      </c>
      <c r="K744" s="58" t="str">
        <f t="shared" si="727"/>
        <v>X</v>
      </c>
      <c r="L744" s="58" t="str">
        <f t="shared" si="727"/>
        <v>X</v>
      </c>
      <c r="M744" s="58" t="str">
        <f t="shared" si="727"/>
        <v>X</v>
      </c>
      <c r="N744" s="58" t="str">
        <f t="shared" si="727"/>
        <v>X</v>
      </c>
      <c r="O744" s="58" t="str">
        <f t="shared" si="727"/>
        <v>X</v>
      </c>
      <c r="P744" s="58" t="str">
        <f t="shared" si="727"/>
        <v>X</v>
      </c>
      <c r="Q744" s="58" t="str">
        <f t="shared" si="727"/>
        <v>X</v>
      </c>
      <c r="U744"/>
      <c r="V744"/>
      <c r="W744"/>
      <c r="X744"/>
      <c r="Y744"/>
    </row>
    <row r="745" spans="1:25">
      <c r="A745" s="606"/>
      <c r="B745" s="58" t="s">
        <v>35</v>
      </c>
      <c r="C745" s="58" t="str">
        <f t="shared" ref="C745:Q745" si="728">IF(C10=$W$106,"O",IF(C10=$X$106,"O",IF(C10=$Y$106,"O",IF(C10=$Z$106,"O",IF(C10=$AA$106,"O",IF(C10=$AB$106,"O",IF(C10=$AC$106,"O",IF(C10=$AD$106,"O",IF(C10=$AE$106,"O",IF(C10=$AF$106,"O",IF(C10=$AG$106,"O",IF(C10=$AH$106,"O",IF(C10=$AI$106,"O",IF(C10=$AJ$106,"O",IF(C10=$AK$106,"O",IF(C10=$AL$106,"O",IF(C10=$AM$106,"O",IF(C10=$AN$106,"O",IF(C10=$AO$106,"O",IF(C10=$AP$106,"O",IF(C10=$AQ$106,"O",IF(C10=$AR$106,"O",IF(C10=$AS$106,"O",IF(C10=$AT$106,"O",IF(C10=$AU$106,"O",IF(C10=$AV$106,"O",IF(C10=$AW$106,"O",IF(C10=$AX$106,"O",IF(C10=$AY$106,"O",IF(C10=$AZ$106,"O",IF(C10=$BA$106,"O",IF(C10=$BB$106,"O",IF(C10=$BC$106,"O",IF(C10=$BD$106,"O",IF(C10=$BE$106,"O",IF(C10=$BF$106,"O",IF(C10=$BG$106,"O",IF(C10=$BH$106,"O","X"))))))))))))))))))))))))))))))))))))))</f>
        <v>X</v>
      </c>
      <c r="D745" s="58" t="str">
        <f t="shared" si="728"/>
        <v>X</v>
      </c>
      <c r="E745" s="58" t="str">
        <f t="shared" si="728"/>
        <v>X</v>
      </c>
      <c r="F745" s="58" t="str">
        <f t="shared" si="728"/>
        <v>X</v>
      </c>
      <c r="G745" s="58" t="str">
        <f t="shared" si="728"/>
        <v>X</v>
      </c>
      <c r="H745" s="58" t="str">
        <f t="shared" si="728"/>
        <v>X</v>
      </c>
      <c r="I745" s="58" t="str">
        <f t="shared" si="728"/>
        <v>X</v>
      </c>
      <c r="J745" s="58" t="str">
        <f t="shared" si="728"/>
        <v>X</v>
      </c>
      <c r="K745" s="58" t="str">
        <f t="shared" si="728"/>
        <v>X</v>
      </c>
      <c r="L745" s="58" t="str">
        <f t="shared" si="728"/>
        <v>X</v>
      </c>
      <c r="M745" s="58" t="str">
        <f t="shared" si="728"/>
        <v>X</v>
      </c>
      <c r="N745" s="58" t="str">
        <f t="shared" si="728"/>
        <v>X</v>
      </c>
      <c r="O745" s="58" t="str">
        <f t="shared" si="728"/>
        <v>X</v>
      </c>
      <c r="P745" s="58" t="str">
        <f t="shared" si="728"/>
        <v>X</v>
      </c>
      <c r="Q745" s="58" t="str">
        <f t="shared" si="728"/>
        <v>X</v>
      </c>
      <c r="U745"/>
      <c r="V745"/>
      <c r="W745"/>
      <c r="X745"/>
      <c r="Y745"/>
    </row>
    <row r="746" spans="1:25">
      <c r="A746" s="606"/>
      <c r="B746" s="58" t="s">
        <v>36</v>
      </c>
      <c r="C746" s="58" t="str">
        <f t="shared" ref="C746:Q746" si="729">IF(C11=$W$106,"O",IF(C11=$X$106,"O",IF(C11=$Y$106,"O",IF(C11=$Z$106,"O",IF(C11=$AA$106,"O",IF(C11=$AB$106,"O",IF(C11=$AC$106,"O",IF(C11=$AD$106,"O",IF(C11=$AE$106,"O",IF(C11=$AF$106,"O",IF(C11=$AG$106,"O",IF(C11=$AH$106,"O",IF(C11=$AI$106,"O",IF(C11=$AJ$106,"O",IF(C11=$AK$106,"O",IF(C11=$AL$106,"O",IF(C11=$AM$106,"O",IF(C11=$AN$106,"O",IF(C11=$AO$106,"O",IF(C11=$AP$106,"O",IF(C11=$AQ$106,"O",IF(C11=$AR$106,"O",IF(C11=$AS$106,"O",IF(C11=$AT$106,"O",IF(C11=$AU$106,"O",IF(C11=$AV$106,"O",IF(C11=$AW$106,"O",IF(C11=$AX$106,"O",IF(C11=$AY$106,"O",IF(C11=$AZ$106,"O",IF(C11=$BA$106,"O",IF(C11=$BB$106,"O",IF(C11=$BC$106,"O",IF(C11=$BD$106,"O",IF(C11=$BE$106,"O",IF(C11=$BF$106,"O",IF(C11=$BG$106,"O",IF(C11=$BH$106,"O","X"))))))))))))))))))))))))))))))))))))))</f>
        <v>X</v>
      </c>
      <c r="D746" s="58" t="str">
        <f t="shared" si="729"/>
        <v>X</v>
      </c>
      <c r="E746" s="58" t="str">
        <f t="shared" si="729"/>
        <v>X</v>
      </c>
      <c r="F746" s="58" t="str">
        <f t="shared" si="729"/>
        <v>X</v>
      </c>
      <c r="G746" s="58" t="str">
        <f t="shared" si="729"/>
        <v>X</v>
      </c>
      <c r="H746" s="58" t="str">
        <f t="shared" si="729"/>
        <v>X</v>
      </c>
      <c r="I746" s="58" t="str">
        <f t="shared" si="729"/>
        <v>X</v>
      </c>
      <c r="J746" s="58" t="str">
        <f t="shared" si="729"/>
        <v>X</v>
      </c>
      <c r="K746" s="58" t="str">
        <f t="shared" si="729"/>
        <v>X</v>
      </c>
      <c r="L746" s="58" t="str">
        <f t="shared" si="729"/>
        <v>X</v>
      </c>
      <c r="M746" s="58" t="str">
        <f t="shared" si="729"/>
        <v>X</v>
      </c>
      <c r="N746" s="58" t="str">
        <f t="shared" si="729"/>
        <v>X</v>
      </c>
      <c r="O746" s="58" t="str">
        <f t="shared" si="729"/>
        <v>X</v>
      </c>
      <c r="P746" s="58" t="str">
        <f t="shared" si="729"/>
        <v>X</v>
      </c>
      <c r="Q746" s="58" t="str">
        <f t="shared" si="729"/>
        <v>X</v>
      </c>
      <c r="U746"/>
      <c r="V746" s="45"/>
      <c r="W746" s="45"/>
      <c r="X746"/>
      <c r="Y746" s="45"/>
    </row>
    <row r="747" spans="1:25">
      <c r="A747" s="606"/>
      <c r="B747" s="58" t="s">
        <v>21</v>
      </c>
      <c r="C747" s="58" t="str">
        <f t="shared" ref="C747:Q747" si="730">IF(C12=$W$106,"O",IF(C12=$X$106,"O",IF(C12=$Y$106,"O",IF(C12=$Z$106,"O",IF(C12=$AA$106,"O",IF(C12=$AB$106,"O",IF(C12=$AC$106,"O",IF(C12=$AD$106,"O",IF(C12=$AE$106,"O",IF(C12=$AF$106,"O",IF(C12=$AG$106,"O",IF(C12=$AH$106,"O",IF(C12=$AI$106,"O",IF(C12=$AJ$106,"O",IF(C12=$AK$106,"O",IF(C12=$AL$106,"O",IF(C12=$AM$106,"O",IF(C12=$AN$106,"O",IF(C12=$AO$106,"O",IF(C12=$AP$106,"O",IF(C12=$AQ$106,"O",IF(C12=$AR$106,"O",IF(C12=$AS$106,"O",IF(C12=$AT$106,"O",IF(C12=$AU$106,"O",IF(C12=$AV$106,"O",IF(C12=$AW$106,"O",IF(C12=$AX$106,"O",IF(C12=$AY$106,"O",IF(C12=$AZ$106,"O",IF(C12=$BA$106,"O",IF(C12=$BB$106,"O",IF(C12=$BC$106,"O",IF(C12=$BD$106,"O",IF(C12=$BE$106,"O",IF(C12=$BF$106,"O",IF(C12=$BG$106,"O",IF(C12=$BH$106,"O","X"))))))))))))))))))))))))))))))))))))))</f>
        <v>X</v>
      </c>
      <c r="D747" s="58" t="str">
        <f t="shared" si="730"/>
        <v>X</v>
      </c>
      <c r="E747" s="58" t="str">
        <f t="shared" si="730"/>
        <v>X</v>
      </c>
      <c r="F747" s="58" t="str">
        <f t="shared" si="730"/>
        <v>X</v>
      </c>
      <c r="G747" s="58" t="str">
        <f t="shared" si="730"/>
        <v>X</v>
      </c>
      <c r="H747" s="58" t="str">
        <f t="shared" si="730"/>
        <v>X</v>
      </c>
      <c r="I747" s="58" t="str">
        <f t="shared" si="730"/>
        <v>X</v>
      </c>
      <c r="J747" s="58" t="str">
        <f t="shared" si="730"/>
        <v>X</v>
      </c>
      <c r="K747" s="58" t="str">
        <f t="shared" si="730"/>
        <v>X</v>
      </c>
      <c r="L747" s="58" t="str">
        <f t="shared" si="730"/>
        <v>X</v>
      </c>
      <c r="M747" s="58" t="str">
        <f t="shared" si="730"/>
        <v>X</v>
      </c>
      <c r="N747" s="58" t="str">
        <f t="shared" si="730"/>
        <v>X</v>
      </c>
      <c r="O747" s="58" t="str">
        <f t="shared" si="730"/>
        <v>X</v>
      </c>
      <c r="P747" s="58" t="str">
        <f t="shared" si="730"/>
        <v>X</v>
      </c>
      <c r="Q747" s="58" t="str">
        <f t="shared" si="730"/>
        <v>X</v>
      </c>
      <c r="U747"/>
      <c r="V747" s="45"/>
      <c r="W747" s="45"/>
      <c r="X747"/>
      <c r="Y747" s="45"/>
    </row>
    <row r="748" spans="1:25">
      <c r="A748" s="607"/>
      <c r="B748" s="30" t="s">
        <v>46</v>
      </c>
      <c r="C748" s="47">
        <f>COUNTIF(C742:C747,"O")</f>
        <v>0</v>
      </c>
      <c r="D748" s="47">
        <f t="shared" ref="D748:Q748" si="731">COUNTIF(D742:D747,"O")</f>
        <v>0</v>
      </c>
      <c r="E748" s="47">
        <f t="shared" si="731"/>
        <v>0</v>
      </c>
      <c r="F748" s="47">
        <f t="shared" si="731"/>
        <v>0</v>
      </c>
      <c r="G748" s="47">
        <f t="shared" si="731"/>
        <v>0</v>
      </c>
      <c r="H748" s="47">
        <f t="shared" si="731"/>
        <v>0</v>
      </c>
      <c r="I748" s="47">
        <f t="shared" si="731"/>
        <v>0</v>
      </c>
      <c r="J748" s="47">
        <f t="shared" si="731"/>
        <v>0</v>
      </c>
      <c r="K748" s="47">
        <f t="shared" si="731"/>
        <v>0</v>
      </c>
      <c r="L748" s="47">
        <f t="shared" si="731"/>
        <v>0</v>
      </c>
      <c r="M748" s="47">
        <f t="shared" si="731"/>
        <v>0</v>
      </c>
      <c r="N748" s="47">
        <f t="shared" si="731"/>
        <v>0</v>
      </c>
      <c r="O748" s="47">
        <f t="shared" si="731"/>
        <v>0</v>
      </c>
      <c r="P748" s="47">
        <f t="shared" si="731"/>
        <v>0</v>
      </c>
      <c r="Q748" s="47">
        <f t="shared" si="731"/>
        <v>0</v>
      </c>
      <c r="U748"/>
      <c r="V748" s="45"/>
      <c r="W748" s="45"/>
      <c r="X748"/>
      <c r="Y748" s="125"/>
    </row>
    <row r="749" spans="1:25">
      <c r="A749" s="605">
        <v>90</v>
      </c>
      <c r="B749" s="58" t="s">
        <v>32</v>
      </c>
      <c r="C749" s="58" t="str">
        <f t="shared" ref="C749:Q749" si="732">IF(C7=$W$107,"O",IF(C7=$X$107,"O",IF(C7=$Y$107,"O",IF(C7=$Z$107,"O",IF(C7=$AA$107,"O",IF(C7=$AB$107,"O",IF(C7=$AC$107,"O",IF(C7=$AD$107,"O",IF(C7=$AE$107,"O",IF(C7=$AF$107,"O",IF(C7=$AG$107,"O",IF(C7=$AH$107,"O",IF(C7=$AI$107,"O",IF(C7=$AJ$107,"O",IF(C7=$AK$107,"O",IF(C7=$AL$107,"O",IF(C7=$AM$107,"O",IF(C7=$AN$107,"O",IF(C7=$AO$107,"O",IF(C7=$AP$107,"O",IF(C7=$AQ$107,"O",IF(C7=$AR$107,"O",IF(C7=$AS$107,"O",IF(C7=$AT$107,"O",IF(C7=$AU$107,"O",IF(C7=$AV$107,"O",IF(C7=$AW$107,"O",IF(C7=$AX$107,"O",IF(C7=$AY$107,"O",IF(C7=$AZ$107,"O",IF(C7=$BA$107,"O",IF(C7=$BB$107,"O",IF(C7=$BC$107,"O",IF(C7=$BD$107,"O",IF(C7=$BE$107,"O",IF(C7=$BF$107,"O",IF(C7=$BG$107,"O",IF(C7=$BH$107,"O","X"))))))))))))))))))))))))))))))))))))))</f>
        <v>X</v>
      </c>
      <c r="D749" s="58" t="str">
        <f t="shared" si="732"/>
        <v>X</v>
      </c>
      <c r="E749" s="58" t="str">
        <f t="shared" si="732"/>
        <v>X</v>
      </c>
      <c r="F749" s="58" t="str">
        <f t="shared" si="732"/>
        <v>X</v>
      </c>
      <c r="G749" s="58" t="str">
        <f t="shared" si="732"/>
        <v>X</v>
      </c>
      <c r="H749" s="58" t="str">
        <f t="shared" si="732"/>
        <v>X</v>
      </c>
      <c r="I749" s="58" t="str">
        <f t="shared" si="732"/>
        <v>X</v>
      </c>
      <c r="J749" s="58" t="str">
        <f t="shared" si="732"/>
        <v>X</v>
      </c>
      <c r="K749" s="58" t="str">
        <f t="shared" si="732"/>
        <v>X</v>
      </c>
      <c r="L749" s="58" t="str">
        <f t="shared" si="732"/>
        <v>X</v>
      </c>
      <c r="M749" s="58" t="str">
        <f t="shared" si="732"/>
        <v>X</v>
      </c>
      <c r="N749" s="58" t="str">
        <f t="shared" si="732"/>
        <v>X</v>
      </c>
      <c r="O749" s="58" t="str">
        <f t="shared" si="732"/>
        <v>X</v>
      </c>
      <c r="P749" s="58" t="str">
        <f t="shared" si="732"/>
        <v>X</v>
      </c>
      <c r="Q749" s="58" t="str">
        <f t="shared" si="732"/>
        <v>X</v>
      </c>
      <c r="U749"/>
      <c r="V749" s="45"/>
      <c r="W749" s="45"/>
      <c r="X749"/>
      <c r="Y749" s="125"/>
    </row>
    <row r="750" spans="1:25">
      <c r="A750" s="606"/>
      <c r="B750" s="58" t="s">
        <v>33</v>
      </c>
      <c r="C750" s="58" t="str">
        <f t="shared" ref="C750:Q750" si="733">IF(C8=$W$107,"O",IF(C8=$X$107,"O",IF(C8=$Y$107,"O",IF(C8=$Z$107,"O",IF(C8=$AA$107,"O",IF(C8=$AB$107,"O",IF(C8=$AC$107,"O",IF(C8=$AD$107,"O",IF(C8=$AE$107,"O",IF(C8=$AF$107,"O",IF(C8=$AG$107,"O",IF(C8=$AH$107,"O",IF(C8=$AI$107,"O",IF(C8=$AJ$107,"O",IF(C8=$AK$107,"O",IF(C8=$AL$107,"O",IF(C8=$AM$107,"O",IF(C8=$AN$107,"O",IF(C8=$AO$107,"O",IF(C8=$AP$107,"O",IF(C8=$AQ$107,"O",IF(C8=$AR$107,"O",IF(C8=$AS$107,"O",IF(C8=$AT$107,"O",IF(C8=$AU$107,"O",IF(C8=$AV$107,"O",IF(C8=$AW$107,"O",IF(C8=$AX$107,"O",IF(C8=$AY$107,"O",IF(C8=$AZ$107,"O",IF(C8=$BA$107,"O",IF(C8=$BB$107,"O",IF(C8=$BC$107,"O",IF(C8=$BD$107,"O",IF(C8=$BE$107,"O",IF(C8=$BF$107,"O",IF(C8=$BG$107,"O",IF(C8=$BH$107,"O","X"))))))))))))))))))))))))))))))))))))))</f>
        <v>X</v>
      </c>
      <c r="D750" s="58" t="str">
        <f t="shared" si="733"/>
        <v>X</v>
      </c>
      <c r="E750" s="58" t="str">
        <f t="shared" si="733"/>
        <v>X</v>
      </c>
      <c r="F750" s="58" t="str">
        <f t="shared" si="733"/>
        <v>X</v>
      </c>
      <c r="G750" s="58" t="str">
        <f t="shared" si="733"/>
        <v>X</v>
      </c>
      <c r="H750" s="58" t="str">
        <f t="shared" si="733"/>
        <v>X</v>
      </c>
      <c r="I750" s="58" t="str">
        <f t="shared" si="733"/>
        <v>X</v>
      </c>
      <c r="J750" s="58" t="str">
        <f t="shared" si="733"/>
        <v>X</v>
      </c>
      <c r="K750" s="58" t="str">
        <f t="shared" si="733"/>
        <v>X</v>
      </c>
      <c r="L750" s="58" t="str">
        <f t="shared" si="733"/>
        <v>X</v>
      </c>
      <c r="M750" s="58" t="str">
        <f t="shared" si="733"/>
        <v>X</v>
      </c>
      <c r="N750" s="58" t="str">
        <f t="shared" si="733"/>
        <v>X</v>
      </c>
      <c r="O750" s="58" t="str">
        <f t="shared" si="733"/>
        <v>X</v>
      </c>
      <c r="P750" s="58" t="str">
        <f t="shared" si="733"/>
        <v>X</v>
      </c>
      <c r="Q750" s="58" t="str">
        <f t="shared" si="733"/>
        <v>X</v>
      </c>
      <c r="U750"/>
      <c r="V750" s="45"/>
      <c r="W750" s="45"/>
      <c r="X750"/>
      <c r="Y750" s="125"/>
    </row>
    <row r="751" spans="1:25">
      <c r="A751" s="606"/>
      <c r="B751" s="58" t="s">
        <v>34</v>
      </c>
      <c r="C751" s="58" t="str">
        <f t="shared" ref="C751:Q751" si="734">IF(C9=$W$107,"O",IF(C9=$X$107,"O",IF(C9=$Y$107,"O",IF(C9=$Z$107,"O",IF(C9=$AA$107,"O",IF(C9=$AB$107,"O",IF(C9=$AC$107,"O",IF(C9=$AD$107,"O",IF(C9=$AE$107,"O",IF(C9=$AF$107,"O",IF(C9=$AG$107,"O",IF(C9=$AH$107,"O",IF(C9=$AI$107,"O",IF(C9=$AJ$107,"O",IF(C9=$AK$107,"O",IF(C9=$AL$107,"O",IF(C9=$AM$107,"O",IF(C9=$AN$107,"O",IF(C9=$AO$107,"O",IF(C9=$AP$107,"O",IF(C9=$AQ$107,"O",IF(C9=$AR$107,"O",IF(C9=$AS$107,"O",IF(C9=$AT$107,"O",IF(C9=$AU$107,"O",IF(C9=$AV$107,"O",IF(C9=$AW$107,"O",IF(C9=$AX$107,"O",IF(C9=$AY$107,"O",IF(C9=$AZ$107,"O",IF(C9=$BA$107,"O",IF(C9=$BB$107,"O",IF(C9=$BC$107,"O",IF(C9=$BD$107,"O",IF(C9=$BE$107,"O",IF(C9=$BF$107,"O",IF(C9=$BG$107,"O",IF(C9=$BH$107,"O","X"))))))))))))))))))))))))))))))))))))))</f>
        <v>X</v>
      </c>
      <c r="D751" s="58" t="str">
        <f t="shared" si="734"/>
        <v>X</v>
      </c>
      <c r="E751" s="58" t="str">
        <f t="shared" si="734"/>
        <v>X</v>
      </c>
      <c r="F751" s="58" t="str">
        <f t="shared" si="734"/>
        <v>X</v>
      </c>
      <c r="G751" s="58" t="str">
        <f t="shared" si="734"/>
        <v>X</v>
      </c>
      <c r="H751" s="58" t="str">
        <f t="shared" si="734"/>
        <v>X</v>
      </c>
      <c r="I751" s="58" t="str">
        <f t="shared" si="734"/>
        <v>X</v>
      </c>
      <c r="J751" s="58" t="str">
        <f t="shared" si="734"/>
        <v>X</v>
      </c>
      <c r="K751" s="58" t="str">
        <f t="shared" si="734"/>
        <v>X</v>
      </c>
      <c r="L751" s="58" t="str">
        <f t="shared" si="734"/>
        <v>X</v>
      </c>
      <c r="M751" s="58" t="str">
        <f t="shared" si="734"/>
        <v>X</v>
      </c>
      <c r="N751" s="58" t="str">
        <f t="shared" si="734"/>
        <v>X</v>
      </c>
      <c r="O751" s="58" t="str">
        <f t="shared" si="734"/>
        <v>X</v>
      </c>
      <c r="P751" s="58" t="str">
        <f t="shared" si="734"/>
        <v>X</v>
      </c>
      <c r="Q751" s="58" t="str">
        <f t="shared" si="734"/>
        <v>X</v>
      </c>
      <c r="U751"/>
      <c r="V751" s="45"/>
      <c r="W751" s="45"/>
      <c r="X751"/>
      <c r="Y751" s="125"/>
    </row>
    <row r="752" spans="1:25">
      <c r="A752" s="606"/>
      <c r="B752" s="58" t="s">
        <v>35</v>
      </c>
      <c r="C752" s="58" t="str">
        <f t="shared" ref="C752:Q752" si="735">IF(C10=$W$107,"O",IF(C10=$X$107,"O",IF(C10=$Y$107,"O",IF(C10=$Z$107,"O",IF(C10=$AA$107,"O",IF(C10=$AB$107,"O",IF(C10=$AC$107,"O",IF(C10=$AD$107,"O",IF(C10=$AE$107,"O",IF(C10=$AF$107,"O",IF(C10=$AG$107,"O",IF(C10=$AH$107,"O",IF(C10=$AI$107,"O",IF(C10=$AJ$107,"O",IF(C10=$AK$107,"O",IF(C10=$AL$107,"O",IF(C10=$AM$107,"O",IF(C10=$AN$107,"O",IF(C10=$AO$107,"O",IF(C10=$AP$107,"O",IF(C10=$AQ$107,"O",IF(C10=$AR$107,"O",IF(C10=$AS$107,"O",IF(C10=$AT$107,"O",IF(C10=$AU$107,"O",IF(C10=$AV$107,"O",IF(C10=$AW$107,"O",IF(C10=$AX$107,"O",IF(C10=$AY$107,"O",IF(C10=$AZ$107,"O",IF(C10=$BA$107,"O",IF(C10=$BB$107,"O",IF(C10=$BC$107,"O",IF(C10=$BD$107,"O",IF(C10=$BE$107,"O",IF(C10=$BF$107,"O",IF(C10=$BG$107,"O",IF(C10=$BH$107,"O","X"))))))))))))))))))))))))))))))))))))))</f>
        <v>X</v>
      </c>
      <c r="D752" s="58" t="str">
        <f t="shared" si="735"/>
        <v>X</v>
      </c>
      <c r="E752" s="58" t="str">
        <f t="shared" si="735"/>
        <v>X</v>
      </c>
      <c r="F752" s="58" t="str">
        <f t="shared" si="735"/>
        <v>X</v>
      </c>
      <c r="G752" s="58" t="str">
        <f t="shared" si="735"/>
        <v>X</v>
      </c>
      <c r="H752" s="58" t="str">
        <f t="shared" si="735"/>
        <v>X</v>
      </c>
      <c r="I752" s="58" t="str">
        <f t="shared" si="735"/>
        <v>X</v>
      </c>
      <c r="J752" s="58" t="str">
        <f t="shared" si="735"/>
        <v>X</v>
      </c>
      <c r="K752" s="58" t="str">
        <f t="shared" si="735"/>
        <v>X</v>
      </c>
      <c r="L752" s="58" t="str">
        <f t="shared" si="735"/>
        <v>X</v>
      </c>
      <c r="M752" s="58" t="str">
        <f t="shared" si="735"/>
        <v>X</v>
      </c>
      <c r="N752" s="58" t="str">
        <f t="shared" si="735"/>
        <v>X</v>
      </c>
      <c r="O752" s="58" t="str">
        <f t="shared" si="735"/>
        <v>X</v>
      </c>
      <c r="P752" s="58" t="str">
        <f t="shared" si="735"/>
        <v>X</v>
      </c>
      <c r="Q752" s="58" t="str">
        <f t="shared" si="735"/>
        <v>X</v>
      </c>
      <c r="U752"/>
      <c r="V752" s="45"/>
      <c r="W752" s="45"/>
      <c r="X752"/>
      <c r="Y752" s="125"/>
    </row>
    <row r="753" spans="1:25">
      <c r="A753" s="606"/>
      <c r="B753" s="58" t="s">
        <v>36</v>
      </c>
      <c r="C753" s="58" t="str">
        <f t="shared" ref="C753:Q753" si="736">IF(C11=$W$107,"O",IF(C11=$X$107,"O",IF(C11=$Y$107,"O",IF(C11=$Z$107,"O",IF(C11=$AA$107,"O",IF(C11=$AB$107,"O",IF(C11=$AC$107,"O",IF(C11=$AD$107,"O",IF(C11=$AE$107,"O",IF(C11=$AF$107,"O",IF(C11=$AG$107,"O",IF(C11=$AH$107,"O",IF(C11=$AI$107,"O",IF(C11=$AJ$107,"O",IF(C11=$AK$107,"O",IF(C11=$AL$107,"O",IF(C11=$AM$107,"O",IF(C11=$AN$107,"O",IF(C11=$AO$107,"O",IF(C11=$AP$107,"O",IF(C11=$AQ$107,"O",IF(C11=$AR$107,"O",IF(C11=$AS$107,"O",IF(C11=$AT$107,"O",IF(C11=$AU$107,"O",IF(C11=$AV$107,"O",IF(C11=$AW$107,"O",IF(C11=$AX$107,"O",IF(C11=$AY$107,"O",IF(C11=$AZ$107,"O",IF(C11=$BA$107,"O",IF(C11=$BB$107,"O",IF(C11=$BC$107,"O",IF(C11=$BD$107,"O",IF(C11=$BE$107,"O",IF(C11=$BF$107,"O",IF(C11=$BG$107,"O",IF(C11=$BH$107,"O","X"))))))))))))))))))))))))))))))))))))))</f>
        <v>X</v>
      </c>
      <c r="D753" s="58" t="str">
        <f t="shared" si="736"/>
        <v>X</v>
      </c>
      <c r="E753" s="58" t="str">
        <f t="shared" si="736"/>
        <v>X</v>
      </c>
      <c r="F753" s="58" t="str">
        <f t="shared" si="736"/>
        <v>X</v>
      </c>
      <c r="G753" s="58" t="str">
        <f t="shared" si="736"/>
        <v>X</v>
      </c>
      <c r="H753" s="58" t="str">
        <f t="shared" si="736"/>
        <v>X</v>
      </c>
      <c r="I753" s="58" t="str">
        <f t="shared" si="736"/>
        <v>X</v>
      </c>
      <c r="J753" s="58" t="str">
        <f t="shared" si="736"/>
        <v>X</v>
      </c>
      <c r="K753" s="58" t="str">
        <f t="shared" si="736"/>
        <v>X</v>
      </c>
      <c r="L753" s="58" t="str">
        <f t="shared" si="736"/>
        <v>X</v>
      </c>
      <c r="M753" s="58" t="str">
        <f t="shared" si="736"/>
        <v>X</v>
      </c>
      <c r="N753" s="58" t="str">
        <f t="shared" si="736"/>
        <v>X</v>
      </c>
      <c r="O753" s="58" t="str">
        <f t="shared" si="736"/>
        <v>X</v>
      </c>
      <c r="P753" s="58" t="str">
        <f t="shared" si="736"/>
        <v>X</v>
      </c>
      <c r="Q753" s="58" t="str">
        <f t="shared" si="736"/>
        <v>X</v>
      </c>
      <c r="U753"/>
      <c r="V753" s="45"/>
      <c r="W753" s="45"/>
      <c r="X753"/>
      <c r="Y753" s="125"/>
    </row>
    <row r="754" spans="1:25">
      <c r="A754" s="606"/>
      <c r="B754" s="58" t="s">
        <v>21</v>
      </c>
      <c r="C754" s="58" t="str">
        <f t="shared" ref="C754:Q754" si="737">IF(C12=$W$107,"O",IF(C12=$X$107,"O",IF(C12=$Y$107,"O",IF(C12=$Z$107,"O",IF(C12=$AA$107,"O",IF(C12=$AB$107,"O",IF(C12=$AC$107,"O",IF(C12=$AD$107,"O",IF(C12=$AE$107,"O",IF(C12=$AF$107,"O",IF(C12=$AG$107,"O",IF(C12=$AH$107,"O",IF(C12=$AI$107,"O",IF(C12=$AJ$107,"O",IF(C12=$AK$107,"O",IF(C12=$AL$107,"O",IF(C12=$AM$107,"O",IF(C12=$AN$107,"O",IF(C12=$AO$107,"O",IF(C12=$AP$107,"O",IF(C12=$AQ$107,"O",IF(C12=$AR$107,"O",IF(C12=$AS$107,"O",IF(C12=$AT$107,"O",IF(C12=$AU$107,"O",IF(C12=$AV$107,"O",IF(C12=$AW$107,"O",IF(C12=$AX$107,"O",IF(C12=$AY$107,"O",IF(C12=$AZ$107,"O",IF(C12=$BA$107,"O",IF(C12=$BB$107,"O",IF(C12=$BC$107,"O",IF(C12=$BD$107,"O",IF(C12=$BE$107,"O",IF(C12=$BF$107,"O",IF(C12=$BG$107,"O",IF(C12=$BH$107,"O","X"))))))))))))))))))))))))))))))))))))))</f>
        <v>X</v>
      </c>
      <c r="D754" s="58" t="str">
        <f t="shared" si="737"/>
        <v>X</v>
      </c>
      <c r="E754" s="58" t="str">
        <f t="shared" si="737"/>
        <v>X</v>
      </c>
      <c r="F754" s="58" t="str">
        <f t="shared" si="737"/>
        <v>X</v>
      </c>
      <c r="G754" s="58" t="str">
        <f t="shared" si="737"/>
        <v>X</v>
      </c>
      <c r="H754" s="58" t="str">
        <f t="shared" si="737"/>
        <v>X</v>
      </c>
      <c r="I754" s="58" t="str">
        <f t="shared" si="737"/>
        <v>X</v>
      </c>
      <c r="J754" s="58" t="str">
        <f t="shared" si="737"/>
        <v>X</v>
      </c>
      <c r="K754" s="58" t="str">
        <f t="shared" si="737"/>
        <v>X</v>
      </c>
      <c r="L754" s="58" t="str">
        <f t="shared" si="737"/>
        <v>X</v>
      </c>
      <c r="M754" s="58" t="str">
        <f t="shared" si="737"/>
        <v>X</v>
      </c>
      <c r="N754" s="58" t="str">
        <f t="shared" si="737"/>
        <v>X</v>
      </c>
      <c r="O754" s="58" t="str">
        <f t="shared" si="737"/>
        <v>X</v>
      </c>
      <c r="P754" s="58" t="str">
        <f t="shared" si="737"/>
        <v>X</v>
      </c>
      <c r="Q754" s="58" t="str">
        <f t="shared" si="737"/>
        <v>X</v>
      </c>
      <c r="U754"/>
      <c r="V754" s="45"/>
      <c r="W754" s="45"/>
      <c r="X754"/>
      <c r="Y754" s="125"/>
    </row>
    <row r="755" spans="1:25" ht="17.5">
      <c r="A755" s="607"/>
      <c r="B755" s="30" t="s">
        <v>46</v>
      </c>
      <c r="C755" s="47">
        <f>COUNTIF(C749:C754,"O")</f>
        <v>0</v>
      </c>
      <c r="D755" s="47">
        <f t="shared" ref="D755:P755" si="738">COUNTIF(D749:D754,"O")</f>
        <v>0</v>
      </c>
      <c r="E755" s="47">
        <f t="shared" si="738"/>
        <v>0</v>
      </c>
      <c r="F755" s="47">
        <f t="shared" si="738"/>
        <v>0</v>
      </c>
      <c r="G755" s="47">
        <f t="shared" si="738"/>
        <v>0</v>
      </c>
      <c r="H755" s="47">
        <f t="shared" si="738"/>
        <v>0</v>
      </c>
      <c r="I755" s="47">
        <f t="shared" si="738"/>
        <v>0</v>
      </c>
      <c r="J755" s="47">
        <f t="shared" si="738"/>
        <v>0</v>
      </c>
      <c r="K755" s="47">
        <f t="shared" si="738"/>
        <v>0</v>
      </c>
      <c r="L755" s="47">
        <f t="shared" si="738"/>
        <v>0</v>
      </c>
      <c r="M755" s="47">
        <f t="shared" si="738"/>
        <v>0</v>
      </c>
      <c r="N755" s="47">
        <f t="shared" si="738"/>
        <v>0</v>
      </c>
      <c r="O755" s="47">
        <f t="shared" si="738"/>
        <v>0</v>
      </c>
      <c r="P755" s="47">
        <f t="shared" si="738"/>
        <v>0</v>
      </c>
      <c r="Q755" s="47">
        <f>COUNTIF(Q749:Q754,"O")</f>
        <v>0</v>
      </c>
      <c r="U755"/>
      <c r="V755" s="45"/>
      <c r="W755" s="45"/>
      <c r="X755" s="89"/>
      <c r="Y755" s="125"/>
    </row>
    <row r="756" spans="1:25" ht="17.5">
      <c r="A756" s="605">
        <v>91</v>
      </c>
      <c r="B756" s="58" t="s">
        <v>32</v>
      </c>
      <c r="C756" s="58" t="str">
        <f t="shared" ref="C756:Q756" si="739">IF(C7=$W$108,"O",IF(C7=$X$108,"O",IF(C7=$Y$108,"O",IF(C7=$Z$108,"O",IF(C7=$AA$108,"O",IF(C7=$AB$108,"O",IF(C7=$AC$108,"O",IF(C7=$AD$108,"O",IF(C7=$AE$108,"O",IF(C7=$AF$108,"O",IF(C7=$AG$108,"O",IF(C7=$AH$108,"O",IF(C7=$AI$108,"O",IF(C7=$AJ$108,"O",IF(C7=$AK$108,"O",IF(C7=$AL$108,"O",IF(C7=$AM$108,"O",IF(C7=$AN$108,"O",IF(C7=$AO$108,"O",IF(C7=$AP$108,"O",IF(C7=$AQ$108,"O",IF(C7=$AR$108,"O",IF(C7=$AS$108,"O",IF(C7=$AT$108,"O",IF(C7=$AU$108,"O",IF(C7=$AV$108,"O",IF(C7=$AW$108,"O",IF(C7=$AX$108,"O",IF(C7=$AY$108,"O",IF(C7=$AZ$108,"O",IF(C7=$BA$108,"O",IF(C7=$BB$108,"O",IF(C7=$BC$108,"O",IF(C7=$BD$108,"O",IF(C7=$BE$108,"O",IF(C7=$BF$108,"O",IF(C7=$BG$108,"O",IF(C7=$BH$108,"O","X"))))))))))))))))))))))))))))))))))))))</f>
        <v>X</v>
      </c>
      <c r="D756" s="58" t="str">
        <f t="shared" si="739"/>
        <v>X</v>
      </c>
      <c r="E756" s="58" t="str">
        <f t="shared" si="739"/>
        <v>X</v>
      </c>
      <c r="F756" s="58" t="str">
        <f t="shared" si="739"/>
        <v>X</v>
      </c>
      <c r="G756" s="58" t="str">
        <f t="shared" si="739"/>
        <v>X</v>
      </c>
      <c r="H756" s="58" t="str">
        <f t="shared" si="739"/>
        <v>X</v>
      </c>
      <c r="I756" s="58" t="str">
        <f t="shared" si="739"/>
        <v>X</v>
      </c>
      <c r="J756" s="58" t="str">
        <f t="shared" si="739"/>
        <v>X</v>
      </c>
      <c r="K756" s="58" t="str">
        <f t="shared" si="739"/>
        <v>X</v>
      </c>
      <c r="L756" s="58" t="str">
        <f t="shared" si="739"/>
        <v>X</v>
      </c>
      <c r="M756" s="58" t="str">
        <f t="shared" si="739"/>
        <v>X</v>
      </c>
      <c r="N756" s="58" t="str">
        <f t="shared" si="739"/>
        <v>X</v>
      </c>
      <c r="O756" s="58" t="str">
        <f t="shared" si="739"/>
        <v>X</v>
      </c>
      <c r="P756" s="58" t="str">
        <f t="shared" si="739"/>
        <v>X</v>
      </c>
      <c r="Q756" s="58" t="str">
        <f t="shared" si="739"/>
        <v>X</v>
      </c>
      <c r="U756"/>
      <c r="V756" s="45"/>
      <c r="W756" s="45"/>
      <c r="X756" s="89"/>
      <c r="Y756" s="125"/>
    </row>
    <row r="757" spans="1:25" ht="17.5">
      <c r="A757" s="606"/>
      <c r="B757" s="58" t="s">
        <v>33</v>
      </c>
      <c r="C757" s="58" t="str">
        <f t="shared" ref="C757:Q757" si="740">IF(C8=$W$108,"O",IF(C8=$X$108,"O",IF(C8=$Y$108,"O",IF(C8=$Z$108,"O",IF(C8=$AA$108,"O",IF(C8=$AB$108,"O",IF(C8=$AC$108,"O",IF(C8=$AD$108,"O",IF(C8=$AE$108,"O",IF(C8=$AF$108,"O",IF(C8=$AG$108,"O",IF(C8=$AH$108,"O",IF(C8=$AI$108,"O",IF(C8=$AJ$108,"O",IF(C8=$AK$108,"O",IF(C8=$AL$108,"O",IF(C8=$AM$108,"O",IF(C8=$AN$108,"O",IF(C8=$AO$108,"O",IF(C8=$AP$108,"O",IF(C8=$AQ$108,"O",IF(C8=$AR$108,"O",IF(C8=$AS$108,"O",IF(C8=$AT$108,"O",IF(C8=$AU$108,"O",IF(C8=$AV$108,"O",IF(C8=$AW$108,"O",IF(C8=$AX$108,"O",IF(C8=$AY$108,"O",IF(C8=$AZ$108,"O",IF(C8=$BA$108,"O",IF(C8=$BB$108,"O",IF(C8=$BC$108,"O",IF(C8=$BD$108,"O",IF(C8=$BE$108,"O",IF(C8=$BF$108,"O",IF(C8=$BG$108,"O",IF(C8=$BH$108,"O","X"))))))))))))))))))))))))))))))))))))))</f>
        <v>O</v>
      </c>
      <c r="D757" s="58" t="str">
        <f t="shared" si="740"/>
        <v>O</v>
      </c>
      <c r="E757" s="58" t="str">
        <f t="shared" si="740"/>
        <v>O</v>
      </c>
      <c r="F757" s="58" t="str">
        <f t="shared" si="740"/>
        <v>O</v>
      </c>
      <c r="G757" s="58" t="str">
        <f t="shared" si="740"/>
        <v>O</v>
      </c>
      <c r="H757" s="58" t="str">
        <f t="shared" si="740"/>
        <v>O</v>
      </c>
      <c r="I757" s="58" t="str">
        <f t="shared" si="740"/>
        <v>O</v>
      </c>
      <c r="J757" s="58" t="str">
        <f t="shared" si="740"/>
        <v>O</v>
      </c>
      <c r="K757" s="58" t="str">
        <f t="shared" si="740"/>
        <v>O</v>
      </c>
      <c r="L757" s="58" t="str">
        <f t="shared" si="740"/>
        <v>O</v>
      </c>
      <c r="M757" s="58" t="str">
        <f t="shared" si="740"/>
        <v>O</v>
      </c>
      <c r="N757" s="58" t="str">
        <f t="shared" si="740"/>
        <v>O</v>
      </c>
      <c r="O757" s="58" t="str">
        <f t="shared" si="740"/>
        <v>O</v>
      </c>
      <c r="P757" s="58" t="str">
        <f t="shared" si="740"/>
        <v>O</v>
      </c>
      <c r="Q757" s="58" t="str">
        <f t="shared" si="740"/>
        <v>O</v>
      </c>
      <c r="U757"/>
      <c r="V757" s="45"/>
      <c r="W757" s="125"/>
      <c r="X757" s="89"/>
      <c r="Y757" s="125"/>
    </row>
    <row r="758" spans="1:25" ht="17.5">
      <c r="A758" s="606"/>
      <c r="B758" s="58" t="s">
        <v>34</v>
      </c>
      <c r="C758" s="58" t="str">
        <f t="shared" ref="C758:Q758" si="741">IF(C9=$W$108,"O",IF(C9=$X$108,"O",IF(C9=$Y$108,"O",IF(C9=$Z$108,"O",IF(C9=$AA$108,"O",IF(C9=$AB$108,"O",IF(C9=$AC$108,"O",IF(C9=$AD$108,"O",IF(C9=$AE$108,"O",IF(C9=$AF$108,"O",IF(C9=$AG$108,"O",IF(C9=$AH$108,"O",IF(C9=$AI$108,"O",IF(C9=$AJ$108,"O",IF(C9=$AK$108,"O",IF(C9=$AL$108,"O",IF(C9=$AM$108,"O",IF(C9=$AN$108,"O",IF(C9=$AO$108,"O",IF(C9=$AP$108,"O",IF(C9=$AQ$108,"O",IF(C9=$AR$108,"O",IF(C9=$AS$108,"O",IF(C9=$AT$108,"O",IF(C9=$AU$108,"O",IF(C9=$AV$108,"O",IF(C9=$AW$108,"O",IF(C9=$AX$108,"O",IF(C9=$AY$108,"O",IF(C9=$AZ$108,"O",IF(C9=$BA$108,"O",IF(C9=$BB$108,"O",IF(C9=$BC$108,"O",IF(C9=$BD$108,"O",IF(C9=$BE$108,"O",IF(C9=$BF$108,"O",IF(C9=$BG$108,"O",IF(C9=$BH$108,"O","X"))))))))))))))))))))))))))))))))))))))</f>
        <v>O</v>
      </c>
      <c r="D758" s="58" t="str">
        <f t="shared" si="741"/>
        <v>O</v>
      </c>
      <c r="E758" s="58" t="str">
        <f t="shared" si="741"/>
        <v>O</v>
      </c>
      <c r="F758" s="58" t="str">
        <f t="shared" si="741"/>
        <v>O</v>
      </c>
      <c r="G758" s="58" t="str">
        <f t="shared" si="741"/>
        <v>O</v>
      </c>
      <c r="H758" s="58" t="str">
        <f t="shared" si="741"/>
        <v>O</v>
      </c>
      <c r="I758" s="58" t="str">
        <f t="shared" si="741"/>
        <v>O</v>
      </c>
      <c r="J758" s="58" t="str">
        <f t="shared" si="741"/>
        <v>O</v>
      </c>
      <c r="K758" s="58" t="str">
        <f t="shared" si="741"/>
        <v>O</v>
      </c>
      <c r="L758" s="58" t="str">
        <f t="shared" si="741"/>
        <v>O</v>
      </c>
      <c r="M758" s="58" t="str">
        <f t="shared" si="741"/>
        <v>O</v>
      </c>
      <c r="N758" s="58" t="str">
        <f t="shared" si="741"/>
        <v>O</v>
      </c>
      <c r="O758" s="58" t="str">
        <f t="shared" si="741"/>
        <v>O</v>
      </c>
      <c r="P758" s="58" t="str">
        <f t="shared" si="741"/>
        <v>O</v>
      </c>
      <c r="Q758" s="58" t="str">
        <f t="shared" si="741"/>
        <v>O</v>
      </c>
      <c r="U758"/>
      <c r="V758" s="45"/>
      <c r="W758" s="125"/>
      <c r="X758" s="89"/>
      <c r="Y758" s="45"/>
    </row>
    <row r="759" spans="1:25">
      <c r="A759" s="606"/>
      <c r="B759" s="58" t="s">
        <v>35</v>
      </c>
      <c r="C759" s="58" t="str">
        <f t="shared" ref="C759:Q759" si="742">IF(C10=$W$108,"O",IF(C10=$X$108,"O",IF(C10=$Y$108,"O",IF(C10=$Z$108,"O",IF(C10=$AA$108,"O",IF(C10=$AB$108,"O",IF(C10=$AC$108,"O",IF(C10=$AD$108,"O",IF(C10=$AE$108,"O",IF(C10=$AF$108,"O",IF(C10=$AG$108,"O",IF(C10=$AH$108,"O",IF(C10=$AI$108,"O",IF(C10=$AJ$108,"O",IF(C10=$AK$108,"O",IF(C10=$AL$108,"O",IF(C10=$AM$108,"O",IF(C10=$AN$108,"O",IF(C10=$AO$108,"O",IF(C10=$AP$108,"O",IF(C10=$AQ$108,"O",IF(C10=$AR$108,"O",IF(C10=$AS$108,"O",IF(C10=$AT$108,"O",IF(C10=$AU$108,"O",IF(C10=$AV$108,"O",IF(C10=$AW$108,"O",IF(C10=$AX$108,"O",IF(C10=$AY$108,"O",IF(C10=$AZ$108,"O",IF(C10=$BA$108,"O",IF(C10=$BB$108,"O",IF(C10=$BC$108,"O",IF(C10=$BD$108,"O",IF(C10=$BE$108,"O",IF(C10=$BF$108,"O",IF(C10=$BG$108,"O",IF(C10=$BH$108,"O","X"))))))))))))))))))))))))))))))))))))))</f>
        <v>X</v>
      </c>
      <c r="D759" s="58" t="str">
        <f t="shared" si="742"/>
        <v>X</v>
      </c>
      <c r="E759" s="58" t="str">
        <f t="shared" si="742"/>
        <v>X</v>
      </c>
      <c r="F759" s="58" t="str">
        <f t="shared" si="742"/>
        <v>X</v>
      </c>
      <c r="G759" s="58" t="str">
        <f t="shared" si="742"/>
        <v>X</v>
      </c>
      <c r="H759" s="58" t="str">
        <f t="shared" si="742"/>
        <v>X</v>
      </c>
      <c r="I759" s="58" t="str">
        <f t="shared" si="742"/>
        <v>X</v>
      </c>
      <c r="J759" s="58" t="str">
        <f t="shared" si="742"/>
        <v>X</v>
      </c>
      <c r="K759" s="58" t="str">
        <f t="shared" si="742"/>
        <v>X</v>
      </c>
      <c r="L759" s="58" t="str">
        <f t="shared" si="742"/>
        <v>X</v>
      </c>
      <c r="M759" s="58" t="str">
        <f t="shared" si="742"/>
        <v>X</v>
      </c>
      <c r="N759" s="58" t="str">
        <f t="shared" si="742"/>
        <v>X</v>
      </c>
      <c r="O759" s="58" t="str">
        <f t="shared" si="742"/>
        <v>X</v>
      </c>
      <c r="P759" s="58" t="str">
        <f t="shared" si="742"/>
        <v>X</v>
      </c>
      <c r="Q759" s="58" t="str">
        <f t="shared" si="742"/>
        <v>X</v>
      </c>
      <c r="U759"/>
      <c r="V759" s="45"/>
      <c r="W759" s="125"/>
      <c r="X759"/>
      <c r="Y759" s="45"/>
    </row>
    <row r="760" spans="1:25">
      <c r="A760" s="606"/>
      <c r="B760" s="58" t="s">
        <v>36</v>
      </c>
      <c r="C760" s="58" t="str">
        <f t="shared" ref="C760:Q760" si="743">IF(C11=$W$108,"O",IF(C11=$X$108,"O",IF(C11=$Y$108,"O",IF(C11=$Z$108,"O",IF(C11=$AA$108,"O",IF(C11=$AB$108,"O",IF(C11=$AC$108,"O",IF(C11=$AD$108,"O",IF(C11=$AE$108,"O",IF(C11=$AF$108,"O",IF(C11=$AG$108,"O",IF(C11=$AH$108,"O",IF(C11=$AI$108,"O",IF(C11=$AJ$108,"O",IF(C11=$AK$108,"O",IF(C11=$AL$108,"O",IF(C11=$AM$108,"O",IF(C11=$AN$108,"O",IF(C11=$AO$108,"O",IF(C11=$AP$108,"O",IF(C11=$AQ$108,"O",IF(C11=$AR$108,"O",IF(C11=$AS$108,"O",IF(C11=$AT$108,"O",IF(C11=$AU$108,"O",IF(C11=$AV$108,"O",IF(C11=$AW$108,"O",IF(C11=$AX$108,"O",IF(C11=$AY$108,"O",IF(C11=$AZ$108,"O",IF(C11=$BA$108,"O",IF(C11=$BB$108,"O",IF(C11=$BC$108,"O",IF(C11=$BD$108,"O",IF(C11=$BE$108,"O",IF(C11=$BF$108,"O",IF(C11=$BG$108,"O",IF(C11=$BH$108,"O","X"))))))))))))))))))))))))))))))))))))))</f>
        <v>X</v>
      </c>
      <c r="D760" s="58" t="str">
        <f t="shared" si="743"/>
        <v>X</v>
      </c>
      <c r="E760" s="58" t="str">
        <f t="shared" si="743"/>
        <v>X</v>
      </c>
      <c r="F760" s="58" t="str">
        <f t="shared" si="743"/>
        <v>X</v>
      </c>
      <c r="G760" s="58" t="str">
        <f t="shared" si="743"/>
        <v>X</v>
      </c>
      <c r="H760" s="58" t="str">
        <f t="shared" si="743"/>
        <v>X</v>
      </c>
      <c r="I760" s="58" t="str">
        <f t="shared" si="743"/>
        <v>X</v>
      </c>
      <c r="J760" s="58" t="str">
        <f t="shared" si="743"/>
        <v>X</v>
      </c>
      <c r="K760" s="58" t="str">
        <f t="shared" si="743"/>
        <v>X</v>
      </c>
      <c r="L760" s="58" t="str">
        <f t="shared" si="743"/>
        <v>X</v>
      </c>
      <c r="M760" s="58" t="str">
        <f t="shared" si="743"/>
        <v>X</v>
      </c>
      <c r="N760" s="58" t="str">
        <f t="shared" si="743"/>
        <v>X</v>
      </c>
      <c r="O760" s="58" t="str">
        <f t="shared" si="743"/>
        <v>X</v>
      </c>
      <c r="P760" s="58" t="str">
        <f t="shared" si="743"/>
        <v>X</v>
      </c>
      <c r="Q760" s="58" t="str">
        <f t="shared" si="743"/>
        <v>X</v>
      </c>
      <c r="U760"/>
      <c r="V760" s="45"/>
      <c r="W760" s="125"/>
      <c r="X760"/>
      <c r="Y760" s="45"/>
    </row>
    <row r="761" spans="1:25">
      <c r="A761" s="606"/>
      <c r="B761" s="58" t="s">
        <v>21</v>
      </c>
      <c r="C761" s="58" t="str">
        <f t="shared" ref="C761:Q761" si="744">IF(C12=$W$108,"O",IF(C12=$X$108,"O",IF(C12=$Y$108,"O",IF(C12=$Z$108,"O",IF(C12=$AA$108,"O",IF(C12=$AB$108,"O",IF(C12=$AC$108,"O",IF(C12=$AD$108,"O",IF(C12=$AE$108,"O",IF(C12=$AF$108,"O",IF(C12=$AG$108,"O",IF(C12=$AH$108,"O",IF(C12=$AI$108,"O",IF(C12=$AJ$108,"O",IF(C12=$AK$108,"O",IF(C12=$AL$108,"O",IF(C12=$AM$108,"O",IF(C12=$AN$108,"O",IF(C12=$AO$108,"O",IF(C12=$AP$108,"O",IF(C12=$AQ$108,"O",IF(C12=$AR$108,"O",IF(C12=$AS$108,"O",IF(C12=$AT$108,"O",IF(C12=$AU$108,"O",IF(C12=$AV$108,"O",IF(C12=$AW$108,"O",IF(C12=$AX$108,"O",IF(C12=$AY$108,"O",IF(C12=$AZ$108,"O",IF(C12=$BA$108,"O",IF(C12=$BB$108,"O",IF(C12=$BC$108,"O",IF(C12=$BD$108,"O",IF(C12=$BE$108,"O",IF(C12=$BF$108,"O",IF(C12=$BG$108,"O",IF(C12=$BH$108,"O","X"))))))))))))))))))))))))))))))))))))))</f>
        <v>X</v>
      </c>
      <c r="D761" s="58" t="str">
        <f t="shared" si="744"/>
        <v>X</v>
      </c>
      <c r="E761" s="58" t="str">
        <f t="shared" si="744"/>
        <v>X</v>
      </c>
      <c r="F761" s="58" t="str">
        <f t="shared" si="744"/>
        <v>X</v>
      </c>
      <c r="G761" s="58" t="str">
        <f t="shared" si="744"/>
        <v>X</v>
      </c>
      <c r="H761" s="58" t="str">
        <f t="shared" si="744"/>
        <v>X</v>
      </c>
      <c r="I761" s="58" t="str">
        <f t="shared" si="744"/>
        <v>X</v>
      </c>
      <c r="J761" s="58" t="str">
        <f t="shared" si="744"/>
        <v>X</v>
      </c>
      <c r="K761" s="58" t="str">
        <f t="shared" si="744"/>
        <v>X</v>
      </c>
      <c r="L761" s="58" t="str">
        <f t="shared" si="744"/>
        <v>X</v>
      </c>
      <c r="M761" s="58" t="str">
        <f t="shared" si="744"/>
        <v>X</v>
      </c>
      <c r="N761" s="58" t="str">
        <f t="shared" si="744"/>
        <v>X</v>
      </c>
      <c r="O761" s="58" t="str">
        <f t="shared" si="744"/>
        <v>X</v>
      </c>
      <c r="P761" s="58" t="str">
        <f t="shared" si="744"/>
        <v>X</v>
      </c>
      <c r="Q761" s="58" t="str">
        <f t="shared" si="744"/>
        <v>X</v>
      </c>
      <c r="U761"/>
      <c r="V761" s="45"/>
      <c r="W761" s="45"/>
      <c r="X761"/>
      <c r="Y761" s="125"/>
    </row>
    <row r="762" spans="1:25">
      <c r="A762" s="607"/>
      <c r="B762" s="30" t="s">
        <v>46</v>
      </c>
      <c r="C762" s="47">
        <f>COUNTIF(C756:C761,"O")</f>
        <v>2</v>
      </c>
      <c r="D762" s="47">
        <f t="shared" ref="D762:Q762" si="745">COUNTIF(D756:D761,"O")</f>
        <v>2</v>
      </c>
      <c r="E762" s="47">
        <f t="shared" si="745"/>
        <v>2</v>
      </c>
      <c r="F762" s="47">
        <f t="shared" si="745"/>
        <v>2</v>
      </c>
      <c r="G762" s="47">
        <f t="shared" si="745"/>
        <v>2</v>
      </c>
      <c r="H762" s="47">
        <f t="shared" si="745"/>
        <v>2</v>
      </c>
      <c r="I762" s="47">
        <f t="shared" si="745"/>
        <v>2</v>
      </c>
      <c r="J762" s="47">
        <f t="shared" si="745"/>
        <v>2</v>
      </c>
      <c r="K762" s="47">
        <f t="shared" si="745"/>
        <v>2</v>
      </c>
      <c r="L762" s="47">
        <f t="shared" si="745"/>
        <v>2</v>
      </c>
      <c r="M762" s="47">
        <f t="shared" si="745"/>
        <v>2</v>
      </c>
      <c r="N762" s="47">
        <f t="shared" si="745"/>
        <v>2</v>
      </c>
      <c r="O762" s="47">
        <f t="shared" si="745"/>
        <v>2</v>
      </c>
      <c r="P762" s="47">
        <f t="shared" si="745"/>
        <v>2</v>
      </c>
      <c r="Q762" s="47">
        <f t="shared" si="745"/>
        <v>2</v>
      </c>
      <c r="U762"/>
      <c r="V762" s="45"/>
      <c r="W762" s="45"/>
      <c r="X762"/>
      <c r="Y762"/>
    </row>
    <row r="763" spans="1:25">
      <c r="A763" s="605">
        <v>91</v>
      </c>
      <c r="B763" s="58" t="s">
        <v>32</v>
      </c>
      <c r="C763" s="58" t="str">
        <f t="shared" ref="C763:Q763" si="746">IF(C7=$W$109,"O",IF(C7=$X$109,"O",IF(C7=$Y$109,"O",IF(C7=$Z$109,"O",IF(C7=$AA$109,"O",IF(C7=$AB$109,"O",IF(C7=$AC$109,"O",IF(C7=$AD$109,"O",IF(C7=$AE$109,"O",IF(C7=$AF$109,"O",IF(C7=$AG$109,"O",IF(C7=$AH$109,"O",IF(C7=$AI$109,"O",IF(C7=$AJ$109,"O",IF(C7=$AK$109,"O",IF(C7=$AL$109,"O",IF(C7=$AM$109,"O",IF(C7=$AN$109,"O",IF(C7=$AO$109,"O",IF(C7=$AP$109,"O",IF(C7=$AQ$109,"O",IF(C7=$AR$109,"O",IF(C7=$AS$109,"O",IF(C7=$AT$109,"O",IF(C7=$AU$109,"O",IF(C7=$AV$109,"O",IF(C7=$AW$109,"O",IF(C7=$AX$109,"O",IF(C7=$AY$109,"O",IF(C7=$AZ$109,"O",IF(C7=$BA$109,"O",IF(C7=$BB$109,"O",IF(C7=$BC$109,"O",IF(C7=$BD$109,"O",IF(C7=$BE$109,"O",IF(C7=$BF$109,"O",IF(C7=$BG$109,"O",IF(C7=$BH$109,"O","X"))))))))))))))))))))))))))))))))))))))</f>
        <v>X</v>
      </c>
      <c r="D763" s="58" t="str">
        <f t="shared" si="746"/>
        <v>X</v>
      </c>
      <c r="E763" s="58" t="str">
        <f t="shared" si="746"/>
        <v>X</v>
      </c>
      <c r="F763" s="58" t="str">
        <f t="shared" si="746"/>
        <v>X</v>
      </c>
      <c r="G763" s="58" t="str">
        <f t="shared" si="746"/>
        <v>X</v>
      </c>
      <c r="H763" s="58" t="str">
        <f t="shared" si="746"/>
        <v>X</v>
      </c>
      <c r="I763" s="58" t="str">
        <f t="shared" si="746"/>
        <v>X</v>
      </c>
      <c r="J763" s="58" t="str">
        <f t="shared" si="746"/>
        <v>X</v>
      </c>
      <c r="K763" s="58" t="str">
        <f t="shared" si="746"/>
        <v>X</v>
      </c>
      <c r="L763" s="58" t="str">
        <f t="shared" si="746"/>
        <v>X</v>
      </c>
      <c r="M763" s="58" t="str">
        <f t="shared" si="746"/>
        <v>X</v>
      </c>
      <c r="N763" s="58" t="str">
        <f t="shared" si="746"/>
        <v>X</v>
      </c>
      <c r="O763" s="58" t="str">
        <f t="shared" si="746"/>
        <v>X</v>
      </c>
      <c r="P763" s="58" t="str">
        <f t="shared" si="746"/>
        <v>X</v>
      </c>
      <c r="Q763" s="58" t="str">
        <f t="shared" si="746"/>
        <v>X</v>
      </c>
      <c r="U763"/>
      <c r="V763" s="45"/>
      <c r="W763" s="45"/>
      <c r="X763"/>
      <c r="Y763" s="45"/>
    </row>
    <row r="764" spans="1:25">
      <c r="A764" s="606"/>
      <c r="B764" s="58" t="s">
        <v>33</v>
      </c>
      <c r="C764" s="58" t="str">
        <f t="shared" ref="C764:Q764" si="747">IF(C8=$W$109,"O",IF(C8=$X$109,"O",IF(C8=$Y$109,"O",IF(C8=$Z$109,"O",IF(C8=$AA$109,"O",IF(C8=$AB$109,"O",IF(C8=$AC$109,"O",IF(C8=$AD$109,"O",IF(C8=$AE$109,"O",IF(C8=$AF$109,"O",IF(C8=$AG$109,"O",IF(C8=$AH$109,"O",IF(C8=$AI$109,"O",IF(C8=$AJ$109,"O",IF(C8=$AK$109,"O",IF(C8=$AL$109,"O",IF(C8=$AM$109,"O",IF(C8=$AN$109,"O",IF(C8=$AO$109,"O",IF(C8=$AP$109,"O",IF(C8=$AQ$109,"O",IF(C8=$AR$109,"O",IF(C8=$AS$109,"O",IF(C8=$AT$109,"O",IF(C8=$AU$109,"O",IF(C8=$AV$109,"O",IF(C8=$AW$109,"O",IF(C8=$AX$109,"O",IF(C8=$AY$109,"O",IF(C8=$AZ$109,"O",IF(C8=$BA$109,"O",IF(C8=$BB$109,"O",IF(C8=$BC$109,"O",IF(C8=$BD$109,"O",IF(C8=$BE$109,"O",IF(C8=$BF$109,"O",IF(C8=$BG$109,"O",IF(C8=$BH$109,"O","X"))))))))))))))))))))))))))))))))))))))</f>
        <v>X</v>
      </c>
      <c r="D764" s="58" t="str">
        <f t="shared" si="747"/>
        <v>X</v>
      </c>
      <c r="E764" s="58" t="str">
        <f t="shared" si="747"/>
        <v>X</v>
      </c>
      <c r="F764" s="58" t="str">
        <f t="shared" si="747"/>
        <v>X</v>
      </c>
      <c r="G764" s="58" t="str">
        <f t="shared" si="747"/>
        <v>X</v>
      </c>
      <c r="H764" s="58" t="str">
        <f t="shared" si="747"/>
        <v>X</v>
      </c>
      <c r="I764" s="58" t="str">
        <f t="shared" si="747"/>
        <v>X</v>
      </c>
      <c r="J764" s="58" t="str">
        <f t="shared" si="747"/>
        <v>X</v>
      </c>
      <c r="K764" s="58" t="str">
        <f t="shared" si="747"/>
        <v>X</v>
      </c>
      <c r="L764" s="58" t="str">
        <f t="shared" si="747"/>
        <v>X</v>
      </c>
      <c r="M764" s="58" t="str">
        <f t="shared" si="747"/>
        <v>X</v>
      </c>
      <c r="N764" s="58" t="str">
        <f t="shared" si="747"/>
        <v>X</v>
      </c>
      <c r="O764" s="58" t="str">
        <f t="shared" si="747"/>
        <v>X</v>
      </c>
      <c r="P764" s="58" t="str">
        <f t="shared" si="747"/>
        <v>X</v>
      </c>
      <c r="Q764" s="58" t="str">
        <f t="shared" si="747"/>
        <v>X</v>
      </c>
      <c r="U764"/>
      <c r="V764" s="45"/>
      <c r="W764" s="45"/>
      <c r="X764"/>
      <c r="Y764" s="125"/>
    </row>
    <row r="765" spans="1:25">
      <c r="A765" s="606"/>
      <c r="B765" s="58" t="s">
        <v>34</v>
      </c>
      <c r="C765" s="58" t="str">
        <f t="shared" ref="C765:Q765" si="748">IF(C9=$W$109,"O",IF(C9=$X$109,"O",IF(C9=$Y$109,"O",IF(C9=$Z$109,"O",IF(C9=$AA$109,"O",IF(C9=$AB$109,"O",IF(C9=$AC$109,"O",IF(C9=$AD$109,"O",IF(C9=$AE$109,"O",IF(C9=$AF$109,"O",IF(C9=$AG$109,"O",IF(C9=$AH$109,"O",IF(C9=$AI$109,"O",IF(C9=$AJ$109,"O",IF(C9=$AK$109,"O",IF(C9=$AL$109,"O",IF(C9=$AM$109,"O",IF(C9=$AN$109,"O",IF(C9=$AO$109,"O",IF(C9=$AP$109,"O",IF(C9=$AQ$109,"O",IF(C9=$AR$109,"O",IF(C9=$AS$109,"O",IF(C9=$AT$109,"O",IF(C9=$AU$109,"O",IF(C9=$AV$109,"O",IF(C9=$AW$109,"O",IF(C9=$AX$109,"O",IF(C9=$AY$109,"O",IF(C9=$AZ$109,"O",IF(C9=$BA$109,"O",IF(C9=$BB$109,"O",IF(C9=$BC$109,"O",IF(C9=$BD$109,"O",IF(C9=$BE$109,"O",IF(C9=$BF$109,"O",IF(C9=$BG$109,"O",IF(C9=$BH$109,"O","X"))))))))))))))))))))))))))))))))))))))</f>
        <v>X</v>
      </c>
      <c r="D765" s="58" t="str">
        <f t="shared" si="748"/>
        <v>X</v>
      </c>
      <c r="E765" s="58" t="str">
        <f t="shared" si="748"/>
        <v>X</v>
      </c>
      <c r="F765" s="58" t="str">
        <f t="shared" si="748"/>
        <v>X</v>
      </c>
      <c r="G765" s="58" t="str">
        <f t="shared" si="748"/>
        <v>X</v>
      </c>
      <c r="H765" s="58" t="str">
        <f t="shared" si="748"/>
        <v>X</v>
      </c>
      <c r="I765" s="58" t="str">
        <f t="shared" si="748"/>
        <v>X</v>
      </c>
      <c r="J765" s="58" t="str">
        <f t="shared" si="748"/>
        <v>X</v>
      </c>
      <c r="K765" s="58" t="str">
        <f t="shared" si="748"/>
        <v>X</v>
      </c>
      <c r="L765" s="58" t="str">
        <f t="shared" si="748"/>
        <v>X</v>
      </c>
      <c r="M765" s="58" t="str">
        <f t="shared" si="748"/>
        <v>X</v>
      </c>
      <c r="N765" s="58" t="str">
        <f t="shared" si="748"/>
        <v>X</v>
      </c>
      <c r="O765" s="58" t="str">
        <f t="shared" si="748"/>
        <v>X</v>
      </c>
      <c r="P765" s="58" t="str">
        <f t="shared" si="748"/>
        <v>X</v>
      </c>
      <c r="Q765" s="58" t="str">
        <f t="shared" si="748"/>
        <v>X</v>
      </c>
      <c r="U765"/>
      <c r="V765" s="45"/>
      <c r="W765" s="45"/>
      <c r="X765"/>
      <c r="Y765" s="45"/>
    </row>
    <row r="766" spans="1:25">
      <c r="A766" s="606"/>
      <c r="B766" s="58" t="s">
        <v>35</v>
      </c>
      <c r="C766" s="58" t="str">
        <f t="shared" ref="C766:Q766" si="749">IF(C10=$W$109,"O",IF(C10=$X$109,"O",IF(C10=$Y$109,"O",IF(C10=$Z$109,"O",IF(C10=$AA$109,"O",IF(C10=$AB$109,"O",IF(C10=$AC$109,"O",IF(C10=$AD$109,"O",IF(C10=$AE$109,"O",IF(C10=$AF$109,"O",IF(C10=$AG$109,"O",IF(C10=$AH$109,"O",IF(C10=$AI$109,"O",IF(C10=$AJ$109,"O",IF(C10=$AK$109,"O",IF(C10=$AL$109,"O",IF(C10=$AM$109,"O",IF(C10=$AN$109,"O",IF(C10=$AO$109,"O",IF(C10=$AP$109,"O",IF(C10=$AQ$109,"O",IF(C10=$AR$109,"O",IF(C10=$AS$109,"O",IF(C10=$AT$109,"O",IF(C10=$AU$109,"O",IF(C10=$AV$109,"O",IF(C10=$AW$109,"O",IF(C10=$AX$109,"O",IF(C10=$AY$109,"O",IF(C10=$AZ$109,"O",IF(C10=$BA$109,"O",IF(C10=$BB$109,"O",IF(C10=$BC$109,"O",IF(C10=$BD$109,"O",IF(C10=$BE$109,"O",IF(C10=$BF$109,"O",IF(C10=$BG$109,"O",IF(C10=$BH$109,"O","X"))))))))))))))))))))))))))))))))))))))</f>
        <v>X</v>
      </c>
      <c r="D766" s="58" t="str">
        <f t="shared" si="749"/>
        <v>X</v>
      </c>
      <c r="E766" s="58" t="str">
        <f t="shared" si="749"/>
        <v>X</v>
      </c>
      <c r="F766" s="58" t="str">
        <f t="shared" si="749"/>
        <v>X</v>
      </c>
      <c r="G766" s="58" t="str">
        <f t="shared" si="749"/>
        <v>X</v>
      </c>
      <c r="H766" s="58" t="str">
        <f t="shared" si="749"/>
        <v>X</v>
      </c>
      <c r="I766" s="58" t="str">
        <f t="shared" si="749"/>
        <v>X</v>
      </c>
      <c r="J766" s="58" t="str">
        <f t="shared" si="749"/>
        <v>X</v>
      </c>
      <c r="K766" s="58" t="str">
        <f t="shared" si="749"/>
        <v>X</v>
      </c>
      <c r="L766" s="58" t="str">
        <f t="shared" si="749"/>
        <v>X</v>
      </c>
      <c r="M766" s="58" t="str">
        <f t="shared" si="749"/>
        <v>X</v>
      </c>
      <c r="N766" s="58" t="str">
        <f t="shared" si="749"/>
        <v>X</v>
      </c>
      <c r="O766" s="58" t="str">
        <f t="shared" si="749"/>
        <v>X</v>
      </c>
      <c r="P766" s="58" t="str">
        <f t="shared" si="749"/>
        <v>X</v>
      </c>
      <c r="Q766" s="58" t="str">
        <f t="shared" si="749"/>
        <v>X</v>
      </c>
      <c r="U766"/>
      <c r="V766" s="45"/>
      <c r="W766" s="45"/>
      <c r="X766"/>
      <c r="Y766" s="45"/>
    </row>
    <row r="767" spans="1:25">
      <c r="A767" s="606"/>
      <c r="B767" s="58" t="s">
        <v>36</v>
      </c>
      <c r="C767" s="58" t="str">
        <f t="shared" ref="C767:Q767" si="750">IF(C11=$W$109,"O",IF(C11=$X$109,"O",IF(C11=$Y$109,"O",IF(C11=$Z$109,"O",IF(C11=$AA$109,"O",IF(C11=$AB$109,"O",IF(C11=$AC$109,"O",IF(C11=$AD$109,"O",IF(C11=$AE$109,"O",IF(C11=$AF$109,"O",IF(C11=$AG$109,"O",IF(C11=$AH$109,"O",IF(C11=$AI$109,"O",IF(C11=$AJ$109,"O",IF(C11=$AK$109,"O",IF(C11=$AL$109,"O",IF(C11=$AM$109,"O",IF(C11=$AN$109,"O",IF(C11=$AO$109,"O",IF(C11=$AP$109,"O",IF(C11=$AQ$109,"O",IF(C11=$AR$109,"O",IF(C11=$AS$109,"O",IF(C11=$AT$109,"O",IF(C11=$AU$109,"O",IF(C11=$AV$109,"O",IF(C11=$AW$109,"O",IF(C11=$AX$109,"O",IF(C11=$AY$109,"O",IF(C11=$AZ$109,"O",IF(C11=$BA$109,"O",IF(C11=$BB$109,"O",IF(C11=$BC$109,"O",IF(C11=$BD$109,"O",IF(C11=$BE$109,"O",IF(C11=$BF$109,"O",IF(C11=$BG$109,"O",IF(C11=$BH$109,"O","X"))))))))))))))))))))))))))))))))))))))</f>
        <v>X</v>
      </c>
      <c r="D767" s="58" t="str">
        <f t="shared" si="750"/>
        <v>X</v>
      </c>
      <c r="E767" s="58" t="str">
        <f t="shared" si="750"/>
        <v>X</v>
      </c>
      <c r="F767" s="58" t="str">
        <f t="shared" si="750"/>
        <v>X</v>
      </c>
      <c r="G767" s="58" t="str">
        <f t="shared" si="750"/>
        <v>X</v>
      </c>
      <c r="H767" s="58" t="str">
        <f t="shared" si="750"/>
        <v>X</v>
      </c>
      <c r="I767" s="58" t="str">
        <f t="shared" si="750"/>
        <v>X</v>
      </c>
      <c r="J767" s="58" t="str">
        <f t="shared" si="750"/>
        <v>X</v>
      </c>
      <c r="K767" s="58" t="str">
        <f t="shared" si="750"/>
        <v>X</v>
      </c>
      <c r="L767" s="58" t="str">
        <f t="shared" si="750"/>
        <v>X</v>
      </c>
      <c r="M767" s="58" t="str">
        <f t="shared" si="750"/>
        <v>X</v>
      </c>
      <c r="N767" s="58" t="str">
        <f t="shared" si="750"/>
        <v>X</v>
      </c>
      <c r="O767" s="58" t="str">
        <f t="shared" si="750"/>
        <v>X</v>
      </c>
      <c r="P767" s="58" t="str">
        <f t="shared" si="750"/>
        <v>X</v>
      </c>
      <c r="Q767" s="58" t="str">
        <f t="shared" si="750"/>
        <v>X</v>
      </c>
      <c r="U767"/>
      <c r="V767" s="45"/>
      <c r="W767" s="45"/>
      <c r="X767"/>
      <c r="Y767" s="125"/>
    </row>
    <row r="768" spans="1:25">
      <c r="A768" s="606"/>
      <c r="B768" s="58" t="s">
        <v>21</v>
      </c>
      <c r="C768" s="58" t="str">
        <f t="shared" ref="C768:Q768" si="751">IF(C12=$W$109,"O",IF(C12=$X$109,"O",IF(C12=$Y$109,"O",IF(C12=$Z$109,"O",IF(C12=$AA$109,"O",IF(C12=$AB$109,"O",IF(C12=$AC$109,"O",IF(C12=$AD$109,"O",IF(C12=$AE$109,"O",IF(C12=$AF$109,"O",IF(C12=$AG$109,"O",IF(C12=$AH$109,"O",IF(C12=$AI$109,"O",IF(C12=$AJ$109,"O",IF(C12=$AK$109,"O",IF(C12=$AL$109,"O",IF(C12=$AM$109,"O",IF(C12=$AN$109,"O",IF(C12=$AO$109,"O",IF(C12=$AP$109,"O",IF(C12=$AQ$109,"O",IF(C12=$AR$109,"O",IF(C12=$AS$109,"O",IF(C12=$AT$109,"O",IF(C12=$AU$109,"O",IF(C12=$AV$109,"O",IF(C12=$AW$109,"O",IF(C12=$AX$109,"O",IF(C12=$AY$109,"O",IF(C12=$AZ$109,"O",IF(C12=$BA$109,"O",IF(C12=$BB$109,"O",IF(C12=$BC$109,"O",IF(C12=$BD$109,"O",IF(C12=$BE$109,"O",IF(C12=$BF$109,"O",IF(C12=$BG$109,"O",IF(C12=$BH$109,"O","X"))))))))))))))))))))))))))))))))))))))</f>
        <v>X</v>
      </c>
      <c r="D768" s="58" t="str">
        <f t="shared" si="751"/>
        <v>X</v>
      </c>
      <c r="E768" s="58" t="str">
        <f t="shared" si="751"/>
        <v>X</v>
      </c>
      <c r="F768" s="58" t="str">
        <f t="shared" si="751"/>
        <v>X</v>
      </c>
      <c r="G768" s="58" t="str">
        <f t="shared" si="751"/>
        <v>X</v>
      </c>
      <c r="H768" s="58" t="str">
        <f t="shared" si="751"/>
        <v>X</v>
      </c>
      <c r="I768" s="58" t="str">
        <f t="shared" si="751"/>
        <v>X</v>
      </c>
      <c r="J768" s="58" t="str">
        <f t="shared" si="751"/>
        <v>X</v>
      </c>
      <c r="K768" s="58" t="str">
        <f t="shared" si="751"/>
        <v>X</v>
      </c>
      <c r="L768" s="58" t="str">
        <f t="shared" si="751"/>
        <v>X</v>
      </c>
      <c r="M768" s="58" t="str">
        <f t="shared" si="751"/>
        <v>X</v>
      </c>
      <c r="N768" s="58" t="str">
        <f t="shared" si="751"/>
        <v>X</v>
      </c>
      <c r="O768" s="58" t="str">
        <f t="shared" si="751"/>
        <v>X</v>
      </c>
      <c r="P768" s="58" t="str">
        <f t="shared" si="751"/>
        <v>X</v>
      </c>
      <c r="Q768" s="58" t="str">
        <f t="shared" si="751"/>
        <v>X</v>
      </c>
    </row>
    <row r="769" spans="1:23">
      <c r="A769" s="607"/>
      <c r="B769" s="30" t="s">
        <v>46</v>
      </c>
      <c r="C769" s="47">
        <f>COUNTIF(C763:C768,"O")</f>
        <v>0</v>
      </c>
      <c r="D769" s="47">
        <f t="shared" ref="D769:Q769" si="752">COUNTIF(D763:D768,"O")</f>
        <v>0</v>
      </c>
      <c r="E769" s="47">
        <f t="shared" si="752"/>
        <v>0</v>
      </c>
      <c r="F769" s="47">
        <f t="shared" si="752"/>
        <v>0</v>
      </c>
      <c r="G769" s="47">
        <f t="shared" si="752"/>
        <v>0</v>
      </c>
      <c r="H769" s="47">
        <f t="shared" si="752"/>
        <v>0</v>
      </c>
      <c r="I769" s="47">
        <f t="shared" si="752"/>
        <v>0</v>
      </c>
      <c r="J769" s="47">
        <f t="shared" si="752"/>
        <v>0</v>
      </c>
      <c r="K769" s="47">
        <f t="shared" si="752"/>
        <v>0</v>
      </c>
      <c r="L769" s="47">
        <f t="shared" si="752"/>
        <v>0</v>
      </c>
      <c r="M769" s="47">
        <f t="shared" si="752"/>
        <v>0</v>
      </c>
      <c r="N769" s="47">
        <f t="shared" si="752"/>
        <v>0</v>
      </c>
      <c r="O769" s="47">
        <f t="shared" si="752"/>
        <v>0</v>
      </c>
      <c r="P769" s="47">
        <f t="shared" si="752"/>
        <v>0</v>
      </c>
      <c r="Q769" s="47">
        <f t="shared" si="752"/>
        <v>0</v>
      </c>
    </row>
    <row r="770" spans="1:23">
      <c r="A770" s="605">
        <v>92</v>
      </c>
      <c r="B770" s="58" t="s">
        <v>32</v>
      </c>
      <c r="C770" s="58" t="str">
        <f t="shared" ref="C770:Q770" si="753">IF(C7=$W$110,"O",IF(C7=$X$110,"O",IF(C7=$Y$110,"O",IF(C7=$Z$110,"O",IF(C7=$AA$110,"O",IF(C7=$AB$110,"O",IF(C7=$AC$110,"O",IF(C7=$AD$110,"O",IF(C7=$AE$110,"O",IF(C7=$AF$110,"O",IF(C7=$AG$110,"O",IF(C7=$AH$110,"O",IF(C7=$AI$110,"O",IF(C7=$AJ$110,"O",IF(C7=$AK$110,"O",IF(C7=$AL$110,"O",IF(C7=$AM$110,"O",IF(C7=$AN$110,"O",IF(C7=$AO$110,"O",IF(C7=$AP$110,"O",IF(C7=$AQ$110,"O",IF(C7=$AR$110,"O",IF(C7=$AS$110,"O",IF(C7=$AT$110,"O",IF(C7=$AU$110,"O",IF(C7=$AV$110,"O",IF(C7=$AW$110,"O",IF(C7=$AX$110,"O",IF(C7=$AY$110,"O",IF(C7=$AZ$110,"O",IF(C7=$BA$110,"O",IF(C7=$BB$110,"O",IF(C7=$BC$110,"O",IF(C7=$BD$110,"O",IF(C7=$BE$110,"O",IF(C7=$BF$110,"O",IF(C7=$BG$110,"O",IF(C7=$BH$110,"O","X"))))))))))))))))))))))))))))))))))))))</f>
        <v>X</v>
      </c>
      <c r="D770" s="58" t="str">
        <f t="shared" si="753"/>
        <v>X</v>
      </c>
      <c r="E770" s="58" t="str">
        <f t="shared" si="753"/>
        <v>X</v>
      </c>
      <c r="F770" s="58" t="str">
        <f t="shared" si="753"/>
        <v>X</v>
      </c>
      <c r="G770" s="58" t="str">
        <f t="shared" si="753"/>
        <v>X</v>
      </c>
      <c r="H770" s="58" t="str">
        <f t="shared" si="753"/>
        <v>X</v>
      </c>
      <c r="I770" s="58" t="str">
        <f t="shared" si="753"/>
        <v>X</v>
      </c>
      <c r="J770" s="58" t="str">
        <f t="shared" si="753"/>
        <v>X</v>
      </c>
      <c r="K770" s="58" t="str">
        <f t="shared" si="753"/>
        <v>X</v>
      </c>
      <c r="L770" s="58" t="str">
        <f t="shared" si="753"/>
        <v>X</v>
      </c>
      <c r="M770" s="58" t="str">
        <f t="shared" si="753"/>
        <v>X</v>
      </c>
      <c r="N770" s="58" t="str">
        <f t="shared" si="753"/>
        <v>X</v>
      </c>
      <c r="O770" s="58" t="str">
        <f t="shared" si="753"/>
        <v>X</v>
      </c>
      <c r="P770" s="58" t="str">
        <f t="shared" si="753"/>
        <v>X</v>
      </c>
      <c r="Q770" s="58" t="str">
        <f t="shared" si="753"/>
        <v>X</v>
      </c>
    </row>
    <row r="771" spans="1:23">
      <c r="A771" s="606"/>
      <c r="B771" s="58" t="s">
        <v>33</v>
      </c>
      <c r="C771" s="58" t="str">
        <f t="shared" ref="C771:Q771" si="754">IF(C8=$W$110,"O",IF(C8=$X$110,"O",IF(C8=$Y$110,"O",IF(C8=$Z$110,"O",IF(C8=$AA$110,"O",IF(C8=$AB$110,"O",IF(C8=$AC$110,"O",IF(C8=$AD$110,"O",IF(C8=$AE$110,"O",IF(C8=$AF$110,"O",IF(C8=$AG$110,"O",IF(C8=$AH$110,"O",IF(C8=$AI$110,"O",IF(C8=$AJ$110,"O",IF(C8=$AK$110,"O",IF(C8=$AL$110,"O",IF(C8=$AM$110,"O",IF(C8=$AN$110,"O",IF(C8=$AO$110,"O",IF(C8=$AP$110,"O",IF(C8=$AQ$110,"O",IF(C8=$AR$110,"O",IF(C8=$AS$110,"O",IF(C8=$AT$110,"O",IF(C8=$AU$110,"O",IF(C8=$AV$110,"O",IF(C8=$AW$110,"O",IF(C8=$AX$110,"O",IF(C8=$AY$110,"O",IF(C8=$AZ$110,"O",IF(C8=$BA$110,"O",IF(C8=$BB$110,"O",IF(C8=$BC$110,"O",IF(C8=$BD$110,"O",IF(C8=$BE$110,"O",IF(C8=$BF$110,"O",IF(C8=$BG$110,"O",IF(C8=$BH$110,"O","X"))))))))))))))))))))))))))))))))))))))</f>
        <v>X</v>
      </c>
      <c r="D771" s="58" t="str">
        <f t="shared" si="754"/>
        <v>X</v>
      </c>
      <c r="E771" s="58" t="str">
        <f t="shared" si="754"/>
        <v>X</v>
      </c>
      <c r="F771" s="58" t="str">
        <f t="shared" si="754"/>
        <v>X</v>
      </c>
      <c r="G771" s="58" t="str">
        <f t="shared" si="754"/>
        <v>X</v>
      </c>
      <c r="H771" s="58" t="str">
        <f t="shared" si="754"/>
        <v>X</v>
      </c>
      <c r="I771" s="58" t="str">
        <f t="shared" si="754"/>
        <v>X</v>
      </c>
      <c r="J771" s="58" t="str">
        <f t="shared" si="754"/>
        <v>X</v>
      </c>
      <c r="K771" s="58" t="str">
        <f t="shared" si="754"/>
        <v>X</v>
      </c>
      <c r="L771" s="58" t="str">
        <f t="shared" si="754"/>
        <v>X</v>
      </c>
      <c r="M771" s="58" t="str">
        <f t="shared" si="754"/>
        <v>X</v>
      </c>
      <c r="N771" s="58" t="str">
        <f t="shared" si="754"/>
        <v>X</v>
      </c>
      <c r="O771" s="58" t="str">
        <f t="shared" si="754"/>
        <v>X</v>
      </c>
      <c r="P771" s="58" t="str">
        <f t="shared" si="754"/>
        <v>X</v>
      </c>
      <c r="Q771" s="58" t="str">
        <f t="shared" si="754"/>
        <v>X</v>
      </c>
    </row>
    <row r="772" spans="1:23">
      <c r="A772" s="606"/>
      <c r="B772" s="58" t="s">
        <v>34</v>
      </c>
      <c r="C772" s="58" t="str">
        <f t="shared" ref="C772:Q772" si="755">IF(C9=$W$110,"O",IF(C9=$X$110,"O",IF(C9=$Y$110,"O",IF(C9=$Z$110,"O",IF(C9=$AA$110,"O",IF(C9=$AB$110,"O",IF(C9=$AC$110,"O",IF(C9=$AD$110,"O",IF(C9=$AE$110,"O",IF(C9=$AF$110,"O",IF(C9=$AG$110,"O",IF(C9=$AH$110,"O",IF(C9=$AI$110,"O",IF(C9=$AJ$110,"O",IF(C9=$AK$110,"O",IF(C9=$AL$110,"O",IF(C9=$AM$110,"O",IF(C9=$AN$110,"O",IF(C9=$AO$110,"O",IF(C9=$AP$110,"O",IF(C9=$AQ$110,"O",IF(C9=$AR$110,"O",IF(C9=$AS$110,"O",IF(C9=$AT$110,"O",IF(C9=$AU$110,"O",IF(C9=$AV$110,"O",IF(C9=$AW$110,"O",IF(C9=$AX$110,"O",IF(C9=$AY$110,"O",IF(C9=$AZ$110,"O",IF(C9=$BA$110,"O",IF(C9=$BB$110,"O",IF(C9=$BC$110,"O",IF(C9=$BD$110,"O",IF(C9=$BE$110,"O",IF(C9=$BF$110,"O",IF(C9=$BG$110,"O",IF(C9=$BH$110,"O","X"))))))))))))))))))))))))))))))))))))))</f>
        <v>X</v>
      </c>
      <c r="D772" s="58" t="str">
        <f t="shared" si="755"/>
        <v>X</v>
      </c>
      <c r="E772" s="58" t="str">
        <f t="shared" si="755"/>
        <v>X</v>
      </c>
      <c r="F772" s="58" t="str">
        <f t="shared" si="755"/>
        <v>X</v>
      </c>
      <c r="G772" s="58" t="str">
        <f t="shared" si="755"/>
        <v>X</v>
      </c>
      <c r="H772" s="58" t="str">
        <f t="shared" si="755"/>
        <v>X</v>
      </c>
      <c r="I772" s="58" t="str">
        <f t="shared" si="755"/>
        <v>X</v>
      </c>
      <c r="J772" s="58" t="str">
        <f t="shared" si="755"/>
        <v>X</v>
      </c>
      <c r="K772" s="58" t="str">
        <f t="shared" si="755"/>
        <v>X</v>
      </c>
      <c r="L772" s="58" t="str">
        <f t="shared" si="755"/>
        <v>X</v>
      </c>
      <c r="M772" s="58" t="str">
        <f t="shared" si="755"/>
        <v>X</v>
      </c>
      <c r="N772" s="58" t="str">
        <f t="shared" si="755"/>
        <v>X</v>
      </c>
      <c r="O772" s="58" t="str">
        <f t="shared" si="755"/>
        <v>X</v>
      </c>
      <c r="P772" s="58" t="str">
        <f t="shared" si="755"/>
        <v>X</v>
      </c>
      <c r="Q772" s="58" t="str">
        <f t="shared" si="755"/>
        <v>X</v>
      </c>
    </row>
    <row r="773" spans="1:23">
      <c r="A773" s="606"/>
      <c r="B773" s="58" t="s">
        <v>35</v>
      </c>
      <c r="C773" s="58" t="str">
        <f t="shared" ref="C773:Q773" si="756">IF(C10=$W$110,"O",IF(C10=$X$110,"O",IF(C10=$Y$110,"O",IF(C10=$Z$110,"O",IF(C10=$AA$110,"O",IF(C10=$AB$110,"O",IF(C10=$AC$110,"O",IF(C10=$AD$110,"O",IF(C10=$AE$110,"O",IF(C10=$AF$110,"O",IF(C10=$AG$110,"O",IF(C10=$AH$110,"O",IF(C10=$AI$110,"O",IF(C10=$AJ$110,"O",IF(C10=$AK$110,"O",IF(C10=$AL$110,"O",IF(C10=$AM$110,"O",IF(C10=$AN$110,"O",IF(C10=$AO$110,"O",IF(C10=$AP$110,"O",IF(C10=$AQ$110,"O",IF(C10=$AR$110,"O",IF(C10=$AS$110,"O",IF(C10=$AT$110,"O",IF(C10=$AU$110,"O",IF(C10=$AV$110,"O",IF(C10=$AW$110,"O",IF(C10=$AX$110,"O",IF(C10=$AY$110,"O",IF(C10=$AZ$110,"O",IF(C10=$BA$110,"O",IF(C10=$BB$110,"O",IF(C10=$BC$110,"O",IF(C10=$BD$110,"O",IF(C10=$BE$110,"O",IF(C10=$BF$110,"O",IF(C10=$BG$110,"O",IF(C10=$BH$110,"O","X"))))))))))))))))))))))))))))))))))))))</f>
        <v>X</v>
      </c>
      <c r="D773" s="58" t="str">
        <f t="shared" si="756"/>
        <v>X</v>
      </c>
      <c r="E773" s="58" t="str">
        <f t="shared" si="756"/>
        <v>X</v>
      </c>
      <c r="F773" s="58" t="str">
        <f t="shared" si="756"/>
        <v>X</v>
      </c>
      <c r="G773" s="58" t="str">
        <f t="shared" si="756"/>
        <v>X</v>
      </c>
      <c r="H773" s="58" t="str">
        <f t="shared" si="756"/>
        <v>X</v>
      </c>
      <c r="I773" s="58" t="str">
        <f t="shared" si="756"/>
        <v>X</v>
      </c>
      <c r="J773" s="58" t="str">
        <f t="shared" si="756"/>
        <v>X</v>
      </c>
      <c r="K773" s="58" t="str">
        <f t="shared" si="756"/>
        <v>X</v>
      </c>
      <c r="L773" s="58" t="str">
        <f t="shared" si="756"/>
        <v>X</v>
      </c>
      <c r="M773" s="58" t="str">
        <f t="shared" si="756"/>
        <v>X</v>
      </c>
      <c r="N773" s="58" t="str">
        <f t="shared" si="756"/>
        <v>X</v>
      </c>
      <c r="O773" s="58" t="str">
        <f t="shared" si="756"/>
        <v>X</v>
      </c>
      <c r="P773" s="58" t="str">
        <f t="shared" si="756"/>
        <v>X</v>
      </c>
      <c r="Q773" s="58" t="str">
        <f t="shared" si="756"/>
        <v>X</v>
      </c>
    </row>
    <row r="774" spans="1:23">
      <c r="A774" s="606"/>
      <c r="B774" s="58" t="s">
        <v>36</v>
      </c>
      <c r="C774" s="58" t="str">
        <f t="shared" ref="C774:Q774" si="757">IF(C11=$W$110,"O",IF(C11=$X$110,"O",IF(C11=$Y$110,"O",IF(C11=$Z$110,"O",IF(C11=$AA$110,"O",IF(C11=$AB$110,"O",IF(C11=$AC$110,"O",IF(C11=$AD$110,"O",IF(C11=$AE$110,"O",IF(C11=$AF$110,"O",IF(C11=$AG$110,"O",IF(C11=$AH$110,"O",IF(C11=$AI$110,"O",IF(C11=$AJ$110,"O",IF(C11=$AK$110,"O",IF(C11=$AL$110,"O",IF(C11=$AM$110,"O",IF(C11=$AN$110,"O",IF(C11=$AO$110,"O",IF(C11=$AP$110,"O",IF(C11=$AQ$110,"O",IF(C11=$AR$110,"O",IF(C11=$AS$110,"O",IF(C11=$AT$110,"O",IF(C11=$AU$110,"O",IF(C11=$AV$110,"O",IF(C11=$AW$110,"O",IF(C11=$AX$110,"O",IF(C11=$AY$110,"O",IF(C11=$AZ$110,"O",IF(C11=$BA$110,"O",IF(C11=$BB$110,"O",IF(C11=$BC$110,"O",IF(C11=$BD$110,"O",IF(C11=$BE$110,"O",IF(C11=$BF$110,"O",IF(C11=$BG$110,"O",IF(C11=$BH$110,"O","X"))))))))))))))))))))))))))))))))))))))</f>
        <v>X</v>
      </c>
      <c r="D774" s="58" t="str">
        <f t="shared" si="757"/>
        <v>X</v>
      </c>
      <c r="E774" s="58" t="str">
        <f t="shared" si="757"/>
        <v>X</v>
      </c>
      <c r="F774" s="58" t="str">
        <f t="shared" si="757"/>
        <v>X</v>
      </c>
      <c r="G774" s="58" t="str">
        <f t="shared" si="757"/>
        <v>X</v>
      </c>
      <c r="H774" s="58" t="str">
        <f t="shared" si="757"/>
        <v>X</v>
      </c>
      <c r="I774" s="58" t="str">
        <f t="shared" si="757"/>
        <v>X</v>
      </c>
      <c r="J774" s="58" t="str">
        <f t="shared" si="757"/>
        <v>X</v>
      </c>
      <c r="K774" s="58" t="str">
        <f t="shared" si="757"/>
        <v>X</v>
      </c>
      <c r="L774" s="58" t="str">
        <f t="shared" si="757"/>
        <v>X</v>
      </c>
      <c r="M774" s="58" t="str">
        <f t="shared" si="757"/>
        <v>X</v>
      </c>
      <c r="N774" s="58" t="str">
        <f t="shared" si="757"/>
        <v>X</v>
      </c>
      <c r="O774" s="58" t="str">
        <f t="shared" si="757"/>
        <v>X</v>
      </c>
      <c r="P774" s="58" t="str">
        <f t="shared" si="757"/>
        <v>X</v>
      </c>
      <c r="Q774" s="58" t="str">
        <f t="shared" si="757"/>
        <v>X</v>
      </c>
    </row>
    <row r="775" spans="1:23">
      <c r="A775" s="606"/>
      <c r="B775" s="58" t="s">
        <v>21</v>
      </c>
      <c r="C775" s="58" t="str">
        <f t="shared" ref="C775:Q775" si="758">IF(C12=$W$110,"O",IF(C12=$X$110,"O",IF(C12=$Y$110,"O",IF(C12=$Z$110,"O",IF(C12=$AA$110,"O",IF(C12=$AB$110,"O",IF(C12=$AC$110,"O",IF(C12=$AD$110,"O",IF(C12=$AE$110,"O",IF(C12=$AF$110,"O",IF(C12=$AG$110,"O",IF(C12=$AH$110,"O",IF(C12=$AI$110,"O",IF(C12=$AJ$110,"O",IF(C12=$AK$110,"O",IF(C12=$AL$110,"O",IF(C12=$AM$110,"O",IF(C12=$AN$110,"O",IF(C12=$AO$110,"O",IF(C12=$AP$110,"O",IF(C12=$AQ$110,"O",IF(C12=$AR$110,"O",IF(C12=$AS$110,"O",IF(C12=$AT$110,"O",IF(C12=$AU$110,"O",IF(C12=$AV$110,"O",IF(C12=$AW$110,"O",IF(C12=$AX$110,"O",IF(C12=$AY$110,"O",IF(C12=$AZ$110,"O",IF(C12=$BA$110,"O",IF(C12=$BB$110,"O",IF(C12=$BC$110,"O",IF(C12=$BD$110,"O",IF(C12=$BE$110,"O",IF(C12=$BF$110,"O",IF(C12=$BG$110,"O",IF(C12=$BH$110,"O","X"))))))))))))))))))))))))))))))))))))))</f>
        <v>X</v>
      </c>
      <c r="D775" s="58" t="str">
        <f t="shared" si="758"/>
        <v>X</v>
      </c>
      <c r="E775" s="58" t="str">
        <f t="shared" si="758"/>
        <v>X</v>
      </c>
      <c r="F775" s="58" t="str">
        <f t="shared" si="758"/>
        <v>X</v>
      </c>
      <c r="G775" s="58" t="str">
        <f t="shared" si="758"/>
        <v>X</v>
      </c>
      <c r="H775" s="58" t="str">
        <f t="shared" si="758"/>
        <v>X</v>
      </c>
      <c r="I775" s="58" t="str">
        <f t="shared" si="758"/>
        <v>X</v>
      </c>
      <c r="J775" s="58" t="str">
        <f t="shared" si="758"/>
        <v>X</v>
      </c>
      <c r="K775" s="58" t="str">
        <f t="shared" si="758"/>
        <v>X</v>
      </c>
      <c r="L775" s="58" t="str">
        <f t="shared" si="758"/>
        <v>X</v>
      </c>
      <c r="M775" s="58" t="str">
        <f t="shared" si="758"/>
        <v>X</v>
      </c>
      <c r="N775" s="58" t="str">
        <f t="shared" si="758"/>
        <v>X</v>
      </c>
      <c r="O775" s="58" t="str">
        <f t="shared" si="758"/>
        <v>X</v>
      </c>
      <c r="P775" s="58" t="str">
        <f t="shared" si="758"/>
        <v>X</v>
      </c>
      <c r="Q775" s="58" t="str">
        <f t="shared" si="758"/>
        <v>X</v>
      </c>
    </row>
    <row r="776" spans="1:23">
      <c r="A776" s="607"/>
      <c r="B776" s="30" t="s">
        <v>46</v>
      </c>
      <c r="C776" s="47">
        <f>COUNTIF(C770:C775,"O")</f>
        <v>0</v>
      </c>
      <c r="D776" s="47">
        <f t="shared" ref="D776:Q776" si="759">COUNTIF(D770:D775,"O")</f>
        <v>0</v>
      </c>
      <c r="E776" s="47">
        <f t="shared" si="759"/>
        <v>0</v>
      </c>
      <c r="F776" s="47">
        <f t="shared" si="759"/>
        <v>0</v>
      </c>
      <c r="G776" s="47">
        <f t="shared" si="759"/>
        <v>0</v>
      </c>
      <c r="H776" s="47">
        <f t="shared" si="759"/>
        <v>0</v>
      </c>
      <c r="I776" s="47">
        <f t="shared" si="759"/>
        <v>0</v>
      </c>
      <c r="J776" s="47">
        <f t="shared" si="759"/>
        <v>0</v>
      </c>
      <c r="K776" s="47">
        <f t="shared" si="759"/>
        <v>0</v>
      </c>
      <c r="L776" s="47">
        <f t="shared" si="759"/>
        <v>0</v>
      </c>
      <c r="M776" s="47">
        <f t="shared" si="759"/>
        <v>0</v>
      </c>
      <c r="N776" s="47">
        <f t="shared" si="759"/>
        <v>0</v>
      </c>
      <c r="O776" s="47">
        <f t="shared" si="759"/>
        <v>0</v>
      </c>
      <c r="P776" s="47">
        <f t="shared" si="759"/>
        <v>0</v>
      </c>
      <c r="Q776" s="47">
        <f t="shared" si="759"/>
        <v>0</v>
      </c>
    </row>
    <row r="777" spans="1:23">
      <c r="A777" s="605">
        <v>94</v>
      </c>
      <c r="B777" s="58" t="s">
        <v>32</v>
      </c>
      <c r="C777" s="58" t="str">
        <f t="shared" ref="C777:Q777" si="760">IF(C7=$W$111,"O",IF(C7=$X$111,"O",IF(C7=$Y$111,"O",IF(C7=$Z$111,"O",IF(C7=$AA$111,"O",IF(C7=$AB$111,"O",IF(C7=$AC$111,"O",IF(C7=$AD$111,"O",IF(C7=$AE$111,"O",IF(C7=$AF$111,"O",IF(C7=$AG$111,"O",IF(C7=$AH$111,"O",IF(C7=$AI$111,"O",IF(C7=$AJ$111,"O",IF(C7=$AK$111,"O",IF(C7=$AL$111,"O",IF(C7=$AM$111,"O",IF(C7=$AN$111,"O",IF(C7=$AO$111,"O",IF(C7=$AP$111,"O",IF(C7=$AQ$111,"O",IF(C7=$AR$111,"O",IF(C7=$AS$111,"O",IF(C7=$AT$111,"O",IF(C7=$AU$111,"O",IF(C7=$AV$111,"O",IF(C7=$AW$111,"O",IF(C7=$AX$111,"O",IF(C7=$AY$111,"O",IF(C7=$AZ$111,"O",IF(C7=$BA$111,"O",IF(C7=$BB$111,"O",IF(C7=$BC$111,"O",IF(C7=$BD$111,"O",IF(C7=$BE$111,"O",IF(C7=$BF$111,"O",IF(C7=$BG$111,"O",IF(C7=$BH$111,"O","X"))))))))))))))))))))))))))))))))))))))</f>
        <v>X</v>
      </c>
      <c r="D777" s="58" t="str">
        <f t="shared" si="760"/>
        <v>X</v>
      </c>
      <c r="E777" s="58" t="str">
        <f t="shared" si="760"/>
        <v>X</v>
      </c>
      <c r="F777" s="58" t="str">
        <f t="shared" si="760"/>
        <v>X</v>
      </c>
      <c r="G777" s="58" t="str">
        <f t="shared" si="760"/>
        <v>X</v>
      </c>
      <c r="H777" s="58" t="str">
        <f t="shared" si="760"/>
        <v>X</v>
      </c>
      <c r="I777" s="58" t="str">
        <f t="shared" si="760"/>
        <v>X</v>
      </c>
      <c r="J777" s="58" t="str">
        <f t="shared" si="760"/>
        <v>X</v>
      </c>
      <c r="K777" s="58" t="str">
        <f t="shared" si="760"/>
        <v>X</v>
      </c>
      <c r="L777" s="58" t="str">
        <f t="shared" si="760"/>
        <v>X</v>
      </c>
      <c r="M777" s="58" t="str">
        <f t="shared" si="760"/>
        <v>X</v>
      </c>
      <c r="N777" s="58" t="str">
        <f t="shared" si="760"/>
        <v>X</v>
      </c>
      <c r="O777" s="58" t="str">
        <f t="shared" si="760"/>
        <v>X</v>
      </c>
      <c r="P777" s="58" t="str">
        <f t="shared" si="760"/>
        <v>X</v>
      </c>
      <c r="Q777" s="58" t="str">
        <f t="shared" si="760"/>
        <v>X</v>
      </c>
    </row>
    <row r="778" spans="1:23">
      <c r="A778" s="606"/>
      <c r="B778" s="58" t="s">
        <v>33</v>
      </c>
      <c r="C778" s="58" t="str">
        <f t="shared" ref="C778:Q778" si="761">IF(C8=$W$111,"O",IF(C8=$X$111,"O",IF(C8=$Y$111,"O",IF(C8=$Z$111,"O",IF(C8=$AA$111,"O",IF(C8=$AB$111,"O",IF(C8=$AC$111,"O",IF(C8=$AD$111,"O",IF(C8=$AE$111,"O",IF(C8=$AF$111,"O",IF(C8=$AG$111,"O",IF(C8=$AH$111,"O",IF(C8=$AI$111,"O",IF(C8=$AJ$111,"O",IF(C8=$AK$111,"O",IF(C8=$AL$111,"O",IF(C8=$AM$111,"O",IF(C8=$AN$111,"O",IF(C8=$AO$111,"O",IF(C8=$AP$111,"O",IF(C8=$AQ$111,"O",IF(C8=$AR$111,"O",IF(C8=$AS$111,"O",IF(C8=$AT$111,"O",IF(C8=$AU$111,"O",IF(C8=$AV$111,"O",IF(C8=$AW$111,"O",IF(C8=$AX$111,"O",IF(C8=$AY$111,"O",IF(C8=$AZ$111,"O",IF(C8=$BA$111,"O",IF(C8=$BB$111,"O",IF(C8=$BC$111,"O",IF(C8=$BD$111,"O",IF(C8=$BE$111,"O",IF(C8=$BF$111,"O",IF(C8=$BG$111,"O",IF(C8=$BH$111,"O","X"))))))))))))))))))))))))))))))))))))))</f>
        <v>X</v>
      </c>
      <c r="D778" s="58" t="str">
        <f t="shared" si="761"/>
        <v>X</v>
      </c>
      <c r="E778" s="58" t="str">
        <f t="shared" si="761"/>
        <v>X</v>
      </c>
      <c r="F778" s="58" t="str">
        <f t="shared" si="761"/>
        <v>X</v>
      </c>
      <c r="G778" s="58" t="str">
        <f t="shared" si="761"/>
        <v>X</v>
      </c>
      <c r="H778" s="58" t="str">
        <f t="shared" si="761"/>
        <v>X</v>
      </c>
      <c r="I778" s="58" t="str">
        <f t="shared" si="761"/>
        <v>X</v>
      </c>
      <c r="J778" s="58" t="str">
        <f t="shared" si="761"/>
        <v>X</v>
      </c>
      <c r="K778" s="58" t="str">
        <f t="shared" si="761"/>
        <v>X</v>
      </c>
      <c r="L778" s="58" t="str">
        <f t="shared" si="761"/>
        <v>X</v>
      </c>
      <c r="M778" s="58" t="str">
        <f t="shared" si="761"/>
        <v>X</v>
      </c>
      <c r="N778" s="58" t="str">
        <f t="shared" si="761"/>
        <v>X</v>
      </c>
      <c r="O778" s="58" t="str">
        <f t="shared" si="761"/>
        <v>X</v>
      </c>
      <c r="P778" s="58" t="str">
        <f t="shared" si="761"/>
        <v>X</v>
      </c>
      <c r="Q778" s="58" t="str">
        <f t="shared" si="761"/>
        <v>X</v>
      </c>
    </row>
    <row r="779" spans="1:23">
      <c r="A779" s="606"/>
      <c r="B779" s="58" t="s">
        <v>34</v>
      </c>
      <c r="C779" s="58" t="str">
        <f t="shared" ref="C779:Q779" si="762">IF(C9=$W$111,"O",IF(C9=$X$111,"O",IF(C9=$Y$111,"O",IF(C9=$Z$111,"O",IF(C9=$AA$111,"O",IF(C9=$AB$111,"O",IF(C9=$AC$111,"O",IF(C9=$AD$111,"O",IF(C9=$AE$111,"O",IF(C9=$AF$111,"O",IF(C9=$AG$111,"O",IF(C9=$AH$111,"O",IF(C9=$AI$111,"O",IF(C9=$AJ$111,"O",IF(C9=$AK$111,"O",IF(C9=$AL$111,"O",IF(C9=$AM$111,"O",IF(C9=$AN$111,"O",IF(C9=$AO$111,"O",IF(C9=$AP$111,"O",IF(C9=$AQ$111,"O",IF(C9=$AR$111,"O",IF(C9=$AS$111,"O",IF(C9=$AT$111,"O",IF(C9=$AU$111,"O",IF(C9=$AV$111,"O",IF(C9=$AW$111,"O",IF(C9=$AX$111,"O",IF(C9=$AY$111,"O",IF(C9=$AZ$111,"O",IF(C9=$BA$111,"O",IF(C9=$BB$111,"O",IF(C9=$BC$111,"O",IF(C9=$BD$111,"O",IF(C9=$BE$111,"O",IF(C9=$BF$111,"O",IF(C9=$BG$111,"O",IF(C9=$BH$111,"O","X"))))))))))))))))))))))))))))))))))))))</f>
        <v>X</v>
      </c>
      <c r="D779" s="58" t="str">
        <f t="shared" si="762"/>
        <v>X</v>
      </c>
      <c r="E779" s="58" t="str">
        <f t="shared" si="762"/>
        <v>X</v>
      </c>
      <c r="F779" s="58" t="str">
        <f t="shared" si="762"/>
        <v>X</v>
      </c>
      <c r="G779" s="58" t="str">
        <f t="shared" si="762"/>
        <v>X</v>
      </c>
      <c r="H779" s="58" t="str">
        <f t="shared" si="762"/>
        <v>X</v>
      </c>
      <c r="I779" s="58" t="str">
        <f t="shared" si="762"/>
        <v>X</v>
      </c>
      <c r="J779" s="58" t="str">
        <f t="shared" si="762"/>
        <v>X</v>
      </c>
      <c r="K779" s="58" t="str">
        <f t="shared" si="762"/>
        <v>X</v>
      </c>
      <c r="L779" s="58" t="str">
        <f t="shared" si="762"/>
        <v>X</v>
      </c>
      <c r="M779" s="58" t="str">
        <f t="shared" si="762"/>
        <v>X</v>
      </c>
      <c r="N779" s="58" t="str">
        <f t="shared" si="762"/>
        <v>X</v>
      </c>
      <c r="O779" s="58" t="str">
        <f t="shared" si="762"/>
        <v>X</v>
      </c>
      <c r="P779" s="58" t="str">
        <f t="shared" si="762"/>
        <v>X</v>
      </c>
      <c r="Q779" s="58" t="str">
        <f t="shared" si="762"/>
        <v>X</v>
      </c>
    </row>
    <row r="780" spans="1:23">
      <c r="A780" s="606"/>
      <c r="B780" s="58" t="s">
        <v>35</v>
      </c>
      <c r="C780" s="58" t="str">
        <f t="shared" ref="C780:Q780" si="763">IF(C10=$W$111,"O",IF(C10=$X$111,"O",IF(C10=$Y$111,"O",IF(C10=$Z$111,"O",IF(C10=$AA$111,"O",IF(C10=$AB$111,"O",IF(C10=$AC$111,"O",IF(C10=$AD$111,"O",IF(C10=$AE$111,"O",IF(C10=$AF$111,"O",IF(C10=$AG$111,"O",IF(C10=$AH$111,"O",IF(C10=$AI$111,"O",IF(C10=$AJ$111,"O",IF(C10=$AK$111,"O",IF(C10=$AL$111,"O",IF(C10=$AM$111,"O",IF(C10=$AN$111,"O",IF(C10=$AO$111,"O",IF(C10=$AP$111,"O",IF(C10=$AQ$111,"O",IF(C10=$AR$111,"O",IF(C10=$AS$111,"O",IF(C10=$AT$111,"O",IF(C10=$AU$111,"O",IF(C10=$AV$111,"O",IF(C10=$AW$111,"O",IF(C10=$AX$111,"O",IF(C10=$AY$111,"O",IF(C10=$AZ$111,"O",IF(C10=$BA$111,"O",IF(C10=$BB$111,"O",IF(C10=$BC$111,"O",IF(C10=$BD$111,"O",IF(C10=$BE$111,"O",IF(C10=$BF$111,"O",IF(C10=$BG$111,"O",IF(C10=$BH$111,"O","X"))))))))))))))))))))))))))))))))))))))</f>
        <v>X</v>
      </c>
      <c r="D780" s="58" t="str">
        <f t="shared" si="763"/>
        <v>X</v>
      </c>
      <c r="E780" s="58" t="str">
        <f t="shared" si="763"/>
        <v>X</v>
      </c>
      <c r="F780" s="58" t="str">
        <f t="shared" si="763"/>
        <v>X</v>
      </c>
      <c r="G780" s="58" t="str">
        <f t="shared" si="763"/>
        <v>X</v>
      </c>
      <c r="H780" s="58" t="str">
        <f t="shared" si="763"/>
        <v>X</v>
      </c>
      <c r="I780" s="58" t="str">
        <f t="shared" si="763"/>
        <v>X</v>
      </c>
      <c r="J780" s="58" t="str">
        <f t="shared" si="763"/>
        <v>X</v>
      </c>
      <c r="K780" s="58" t="str">
        <f t="shared" si="763"/>
        <v>X</v>
      </c>
      <c r="L780" s="58" t="str">
        <f t="shared" si="763"/>
        <v>X</v>
      </c>
      <c r="M780" s="58" t="str">
        <f t="shared" si="763"/>
        <v>X</v>
      </c>
      <c r="N780" s="58" t="str">
        <f t="shared" si="763"/>
        <v>X</v>
      </c>
      <c r="O780" s="58" t="str">
        <f t="shared" si="763"/>
        <v>X</v>
      </c>
      <c r="P780" s="58" t="str">
        <f t="shared" si="763"/>
        <v>X</v>
      </c>
      <c r="Q780" s="58" t="str">
        <f t="shared" si="763"/>
        <v>X</v>
      </c>
    </row>
    <row r="781" spans="1:23">
      <c r="A781" s="606"/>
      <c r="B781" s="58" t="s">
        <v>36</v>
      </c>
      <c r="C781" s="58" t="str">
        <f t="shared" ref="C781:Q781" si="764">IF(C11=$W$111,"O",IF(C11=$X$111,"O",IF(C11=$Y$111,"O",IF(C11=$Z$111,"O",IF(C11=$AA$111,"O",IF(C11=$AB$111,"O",IF(C11=$AC$111,"O",IF(C11=$AD$111,"O",IF(C11=$AE$111,"O",IF(C11=$AF$111,"O",IF(C11=$AG$111,"O",IF(C11=$AH$111,"O",IF(C11=$AI$111,"O",IF(C11=$AJ$111,"O",IF(C11=$AK$111,"O",IF(C11=$AL$111,"O",IF(C11=$AM$111,"O",IF(C11=$AN$111,"O",IF(C11=$AO$111,"O",IF(C11=$AP$111,"O",IF(C11=$AQ$111,"O",IF(C11=$AR$111,"O",IF(C11=$AS$111,"O",IF(C11=$AT$111,"O",IF(C11=$AU$111,"O",IF(C11=$AV$111,"O",IF(C11=$AW$111,"O",IF(C11=$AX$111,"O",IF(C11=$AY$111,"O",IF(C11=$AZ$111,"O",IF(C11=$BA$111,"O",IF(C11=$BB$111,"O",IF(C11=$BC$111,"O",IF(C11=$BD$111,"O",IF(C11=$BE$111,"O",IF(C11=$BF$111,"O",IF(C11=$BG$111,"O",IF(C11=$BH$111,"O","X"))))))))))))))))))))))))))))))))))))))</f>
        <v>X</v>
      </c>
      <c r="D781" s="58" t="str">
        <f t="shared" si="764"/>
        <v>X</v>
      </c>
      <c r="E781" s="58" t="str">
        <f t="shared" si="764"/>
        <v>X</v>
      </c>
      <c r="F781" s="58" t="str">
        <f t="shared" si="764"/>
        <v>X</v>
      </c>
      <c r="G781" s="58" t="str">
        <f t="shared" si="764"/>
        <v>X</v>
      </c>
      <c r="H781" s="58" t="str">
        <f t="shared" si="764"/>
        <v>X</v>
      </c>
      <c r="I781" s="58" t="str">
        <f t="shared" si="764"/>
        <v>X</v>
      </c>
      <c r="J781" s="58" t="str">
        <f t="shared" si="764"/>
        <v>X</v>
      </c>
      <c r="K781" s="58" t="str">
        <f t="shared" si="764"/>
        <v>X</v>
      </c>
      <c r="L781" s="58" t="str">
        <f t="shared" si="764"/>
        <v>X</v>
      </c>
      <c r="M781" s="58" t="str">
        <f t="shared" si="764"/>
        <v>X</v>
      </c>
      <c r="N781" s="58" t="str">
        <f t="shared" si="764"/>
        <v>X</v>
      </c>
      <c r="O781" s="58" t="str">
        <f t="shared" si="764"/>
        <v>X</v>
      </c>
      <c r="P781" s="58" t="str">
        <f t="shared" si="764"/>
        <v>X</v>
      </c>
      <c r="Q781" s="58" t="str">
        <f t="shared" si="764"/>
        <v>X</v>
      </c>
    </row>
    <row r="782" spans="1:23">
      <c r="A782" s="606"/>
      <c r="B782" s="58" t="s">
        <v>21</v>
      </c>
      <c r="C782" s="58" t="str">
        <f t="shared" ref="C782:Q782" si="765">IF(C12=$W$111,"O",IF(C12=$X$111,"O",IF(C12=$Y$111,"O",IF(C12=$Z$111,"O",IF(C12=$AA$111,"O",IF(C12=$AB$111,"O",IF(C12=$AC$111,"O",IF(C12=$AD$111,"O",IF(C12=$AE$111,"O",IF(C12=$AF$111,"O",IF(C12=$AG$111,"O",IF(C12=$AH$111,"O",IF(C12=$AI$111,"O",IF(C12=$AJ$111,"O",IF(C12=$AK$111,"O",IF(C12=$AL$111,"O",IF(C12=$AM$111,"O",IF(C12=$AN$111,"O",IF(C12=$AO$111,"O",IF(C12=$AP$111,"O",IF(C12=$AQ$111,"O",IF(C12=$AR$111,"O",IF(C12=$AS$111,"O",IF(C12=$AT$111,"O",IF(C12=$AU$111,"O",IF(C12=$AV$111,"O",IF(C12=$AW$111,"O",IF(C12=$AX$111,"O",IF(C12=$AY$111,"O",IF(C12=$AZ$111,"O",IF(C12=$BA$111,"O",IF(C12=$BB$111,"O",IF(C12=$BC$111,"O",IF(C12=$BD$111,"O",IF(C12=$BE$111,"O",IF(C12=$BF$111,"O",IF(C12=$BG$111,"O",IF(C12=$BH$111,"O","X"))))))))))))))))))))))))))))))))))))))</f>
        <v>X</v>
      </c>
      <c r="D782" s="58" t="str">
        <f t="shared" si="765"/>
        <v>X</v>
      </c>
      <c r="E782" s="58" t="str">
        <f t="shared" si="765"/>
        <v>X</v>
      </c>
      <c r="F782" s="58" t="str">
        <f t="shared" si="765"/>
        <v>X</v>
      </c>
      <c r="G782" s="58" t="str">
        <f t="shared" si="765"/>
        <v>X</v>
      </c>
      <c r="H782" s="58" t="str">
        <f t="shared" si="765"/>
        <v>X</v>
      </c>
      <c r="I782" s="58" t="str">
        <f t="shared" si="765"/>
        <v>X</v>
      </c>
      <c r="J782" s="58" t="str">
        <f t="shared" si="765"/>
        <v>X</v>
      </c>
      <c r="K782" s="58" t="str">
        <f t="shared" si="765"/>
        <v>X</v>
      </c>
      <c r="L782" s="58" t="str">
        <f t="shared" si="765"/>
        <v>X</v>
      </c>
      <c r="M782" s="58" t="str">
        <f t="shared" si="765"/>
        <v>X</v>
      </c>
      <c r="N782" s="58" t="str">
        <f t="shared" si="765"/>
        <v>X</v>
      </c>
      <c r="O782" s="58" t="str">
        <f t="shared" si="765"/>
        <v>X</v>
      </c>
      <c r="P782" s="58" t="str">
        <f t="shared" si="765"/>
        <v>X</v>
      </c>
      <c r="Q782" s="58" t="str">
        <f t="shared" si="765"/>
        <v>X</v>
      </c>
    </row>
    <row r="783" spans="1:23">
      <c r="A783" s="607"/>
      <c r="B783" s="30" t="s">
        <v>46</v>
      </c>
      <c r="C783" s="47">
        <f>COUNTIF(C777:C782,"O")</f>
        <v>0</v>
      </c>
      <c r="D783" s="47">
        <f t="shared" ref="D783:Q783" si="766">COUNTIF(D777:D782,"O")</f>
        <v>0</v>
      </c>
      <c r="E783" s="47">
        <f t="shared" si="766"/>
        <v>0</v>
      </c>
      <c r="F783" s="47">
        <f t="shared" si="766"/>
        <v>0</v>
      </c>
      <c r="G783" s="47">
        <f t="shared" si="766"/>
        <v>0</v>
      </c>
      <c r="H783" s="47">
        <f t="shared" si="766"/>
        <v>0</v>
      </c>
      <c r="I783" s="47">
        <f t="shared" si="766"/>
        <v>0</v>
      </c>
      <c r="J783" s="47">
        <f t="shared" si="766"/>
        <v>0</v>
      </c>
      <c r="K783" s="47">
        <f t="shared" si="766"/>
        <v>0</v>
      </c>
      <c r="L783" s="47">
        <f t="shared" si="766"/>
        <v>0</v>
      </c>
      <c r="M783" s="47">
        <f t="shared" si="766"/>
        <v>0</v>
      </c>
      <c r="N783" s="47">
        <f t="shared" si="766"/>
        <v>0</v>
      </c>
      <c r="O783" s="47">
        <f t="shared" si="766"/>
        <v>0</v>
      </c>
      <c r="P783" s="47">
        <f t="shared" si="766"/>
        <v>0</v>
      </c>
      <c r="Q783" s="47">
        <f t="shared" si="766"/>
        <v>0</v>
      </c>
      <c r="W783" s="513">
        <v>9</v>
      </c>
    </row>
    <row r="784" spans="1:23">
      <c r="A784" s="605">
        <v>95</v>
      </c>
      <c r="B784" s="58" t="s">
        <v>32</v>
      </c>
      <c r="C784" s="58" t="str">
        <f t="shared" ref="C784:Q784" si="767">IF(C7=$W$112,"O",IF(C7=$X$112,"O",IF(C7=$Y$112,"O",IF(C7=$Z$112,"O",IF(C7=$AA$112,"O",IF(C7=$AB$112,"O",IF(C7=$AC$112,"O",IF(C7=$AD$112,"O",IF(C7=$AE$112,"O",IF(C7=$AF$112,"O",IF(C7=$AG$112,"O",IF(C7=$AH$112,"O",IF(C7=$AI$112,"O",IF(C7=$AJ$112,"O",IF(C7=$AK$112,"O",IF(C7=$AL$112,"O",IF(C7=$AM$112,"O",IF(C7=$AN$112,"O",IF(C7=$AO$112,"O",IF(C7=$AP$112,"O",IF(C7=$AQ$112,"O",IF(C7=$AR$112,"O",IF(C7=$AS$112,"O",IF(C7=$AT$112,"O",IF(C7=$AU$112,"O",IF(C7=$AV$112,"O",IF(C7=$AW$112,"O",IF(C7=$AX$112,"O",IF(C7=$AY$112,"O",IF(C7=$AZ$112,"O",IF(C7=$BA$112,"O",IF(C7=$BB$112,"O",IF(C7=$BC$112,"O",IF(C7=$BD$112,"O",IF(C7=$BE$112,"O",IF(C7=$BF$112,"O",IF(C7=$BG$112,"O",IF(C7=$BH$112,"O","X"))))))))))))))))))))))))))))))))))))))</f>
        <v>X</v>
      </c>
      <c r="D784" s="58" t="str">
        <f t="shared" si="767"/>
        <v>X</v>
      </c>
      <c r="E784" s="58" t="str">
        <f t="shared" si="767"/>
        <v>X</v>
      </c>
      <c r="F784" s="58" t="str">
        <f t="shared" si="767"/>
        <v>X</v>
      </c>
      <c r="G784" s="58" t="str">
        <f t="shared" si="767"/>
        <v>X</v>
      </c>
      <c r="H784" s="58" t="str">
        <f t="shared" si="767"/>
        <v>X</v>
      </c>
      <c r="I784" s="58" t="str">
        <f t="shared" si="767"/>
        <v>X</v>
      </c>
      <c r="J784" s="58" t="str">
        <f t="shared" si="767"/>
        <v>X</v>
      </c>
      <c r="K784" s="58" t="str">
        <f t="shared" si="767"/>
        <v>X</v>
      </c>
      <c r="L784" s="58" t="str">
        <f t="shared" si="767"/>
        <v>X</v>
      </c>
      <c r="M784" s="58" t="str">
        <f t="shared" si="767"/>
        <v>X</v>
      </c>
      <c r="N784" s="58" t="str">
        <f t="shared" si="767"/>
        <v>X</v>
      </c>
      <c r="O784" s="58" t="str">
        <f t="shared" si="767"/>
        <v>X</v>
      </c>
      <c r="P784" s="58" t="str">
        <f t="shared" si="767"/>
        <v>X</v>
      </c>
      <c r="Q784" s="58" t="str">
        <f t="shared" si="767"/>
        <v>X</v>
      </c>
      <c r="W784" s="515">
        <v>16</v>
      </c>
    </row>
    <row r="785" spans="1:23">
      <c r="A785" s="606"/>
      <c r="B785" s="58" t="s">
        <v>33</v>
      </c>
      <c r="C785" s="58" t="str">
        <f t="shared" ref="C785:Q785" si="768">IF(C8=$W$112,"O",IF(C8=$X$112,"O",IF(C8=$Y$112,"O",IF(C8=$Z$112,"O",IF(C8=$AA$112,"O",IF(C8=$AB$112,"O",IF(C8=$AC$112,"O",IF(C8=$AD$112,"O",IF(C8=$AE$112,"O",IF(C8=$AF$112,"O",IF(C8=$AG$112,"O",IF(C8=$AH$112,"O",IF(C8=$AI$112,"O",IF(C8=$AJ$112,"O",IF(C8=$AK$112,"O",IF(C8=$AL$112,"O",IF(C8=$AM$112,"O",IF(C8=$AN$112,"O",IF(C8=$AO$112,"O",IF(C8=$AP$112,"O",IF(C8=$AQ$112,"O",IF(C8=$AR$112,"O",IF(C8=$AS$112,"O",IF(C8=$AT$112,"O",IF(C8=$AU$112,"O",IF(C8=$AV$112,"O",IF(C8=$AW$112,"O",IF(C8=$AX$112,"O",IF(C8=$AY$112,"O",IF(C8=$AZ$112,"O",IF(C8=$BA$112,"O",IF(C8=$BB$112,"O",IF(C8=$BC$112,"O",IF(C8=$BD$112,"O",IF(C8=$BE$112,"O",IF(C8=$BF$112,"O",IF(C8=$BG$112,"O",IF(C8=$BH$112,"O","X"))))))))))))))))))))))))))))))))))))))</f>
        <v>X</v>
      </c>
      <c r="D785" s="58" t="str">
        <f t="shared" si="768"/>
        <v>X</v>
      </c>
      <c r="E785" s="58" t="str">
        <f t="shared" si="768"/>
        <v>X</v>
      </c>
      <c r="F785" s="58" t="str">
        <f t="shared" si="768"/>
        <v>X</v>
      </c>
      <c r="G785" s="58" t="str">
        <f t="shared" si="768"/>
        <v>X</v>
      </c>
      <c r="H785" s="58" t="str">
        <f t="shared" si="768"/>
        <v>X</v>
      </c>
      <c r="I785" s="58" t="str">
        <f t="shared" si="768"/>
        <v>X</v>
      </c>
      <c r="J785" s="58" t="str">
        <f t="shared" si="768"/>
        <v>X</v>
      </c>
      <c r="K785" s="58" t="str">
        <f t="shared" si="768"/>
        <v>X</v>
      </c>
      <c r="L785" s="58" t="str">
        <f t="shared" si="768"/>
        <v>X</v>
      </c>
      <c r="M785" s="58" t="str">
        <f t="shared" si="768"/>
        <v>X</v>
      </c>
      <c r="N785" s="58" t="str">
        <f t="shared" si="768"/>
        <v>X</v>
      </c>
      <c r="O785" s="58" t="str">
        <f t="shared" si="768"/>
        <v>X</v>
      </c>
      <c r="P785" s="58" t="str">
        <f t="shared" si="768"/>
        <v>X</v>
      </c>
      <c r="Q785" s="58" t="str">
        <f t="shared" si="768"/>
        <v>X</v>
      </c>
      <c r="W785" s="512">
        <v>20</v>
      </c>
    </row>
    <row r="786" spans="1:23">
      <c r="A786" s="606"/>
      <c r="B786" s="58" t="s">
        <v>34</v>
      </c>
      <c r="C786" s="58" t="str">
        <f t="shared" ref="C786:Q786" si="769">IF(C9=$W$112,"O",IF(C9=$X$112,"O",IF(C9=$Y$112,"O",IF(C9=$Z$112,"O",IF(C9=$AA$112,"O",IF(C9=$AB$112,"O",IF(C9=$AC$112,"O",IF(C9=$AD$112,"O",IF(C9=$AE$112,"O",IF(C9=$AF$112,"O",IF(C9=$AG$112,"O",IF(C9=$AH$112,"O",IF(C9=$AI$112,"O",IF(C9=$AJ$112,"O",IF(C9=$AK$112,"O",IF(C9=$AL$112,"O",IF(C9=$AM$112,"O",IF(C9=$AN$112,"O",IF(C9=$AO$112,"O",IF(C9=$AP$112,"O",IF(C9=$AQ$112,"O",IF(C9=$AR$112,"O",IF(C9=$AS$112,"O",IF(C9=$AT$112,"O",IF(C9=$AU$112,"O",IF(C9=$AV$112,"O",IF(C9=$AW$112,"O",IF(C9=$AX$112,"O",IF(C9=$AY$112,"O",IF(C9=$AZ$112,"O",IF(C9=$BA$112,"O",IF(C9=$BB$112,"O",IF(C9=$BC$112,"O",IF(C9=$BD$112,"O",IF(C9=$BE$112,"O",IF(C9=$BF$112,"O",IF(C9=$BG$112,"O",IF(C9=$BH$112,"O","X"))))))))))))))))))))))))))))))))))))))</f>
        <v>X</v>
      </c>
      <c r="D786" s="58" t="str">
        <f t="shared" si="769"/>
        <v>X</v>
      </c>
      <c r="E786" s="58" t="str">
        <f t="shared" si="769"/>
        <v>X</v>
      </c>
      <c r="F786" s="58" t="str">
        <f t="shared" si="769"/>
        <v>X</v>
      </c>
      <c r="G786" s="58" t="str">
        <f t="shared" si="769"/>
        <v>X</v>
      </c>
      <c r="H786" s="58" t="str">
        <f t="shared" si="769"/>
        <v>X</v>
      </c>
      <c r="I786" s="58" t="str">
        <f t="shared" si="769"/>
        <v>X</v>
      </c>
      <c r="J786" s="58" t="str">
        <f t="shared" si="769"/>
        <v>X</v>
      </c>
      <c r="K786" s="58" t="str">
        <f t="shared" si="769"/>
        <v>X</v>
      </c>
      <c r="L786" s="58" t="str">
        <f t="shared" si="769"/>
        <v>X</v>
      </c>
      <c r="M786" s="58" t="str">
        <f t="shared" si="769"/>
        <v>X</v>
      </c>
      <c r="N786" s="58" t="str">
        <f t="shared" si="769"/>
        <v>X</v>
      </c>
      <c r="O786" s="58" t="str">
        <f t="shared" si="769"/>
        <v>X</v>
      </c>
      <c r="P786" s="58" t="str">
        <f t="shared" si="769"/>
        <v>X</v>
      </c>
      <c r="Q786" s="58" t="str">
        <f t="shared" si="769"/>
        <v>X</v>
      </c>
      <c r="W786" s="515">
        <v>21</v>
      </c>
    </row>
    <row r="787" spans="1:23">
      <c r="A787" s="606"/>
      <c r="B787" s="58" t="s">
        <v>35</v>
      </c>
      <c r="C787" s="58" t="str">
        <f t="shared" ref="C787:Q787" si="770">IF(C10=$W$112,"O",IF(C10=$X$112,"O",IF(C10=$Y$112,"O",IF(C10=$Z$112,"O",IF(C10=$AA$112,"O",IF(C10=$AB$112,"O",IF(C10=$AC$112,"O",IF(C10=$AD$112,"O",IF(C10=$AE$112,"O",IF(C10=$AF$112,"O",IF(C10=$AG$112,"O",IF(C10=$AH$112,"O",IF(C10=$AI$112,"O",IF(C10=$AJ$112,"O",IF(C10=$AK$112,"O",IF(C10=$AL$112,"O",IF(C10=$AM$112,"O",IF(C10=$AN$112,"O",IF(C10=$AO$112,"O",IF(C10=$AP$112,"O",IF(C10=$AQ$112,"O",IF(C10=$AR$112,"O",IF(C10=$AS$112,"O",IF(C10=$AT$112,"O",IF(C10=$AU$112,"O",IF(C10=$AV$112,"O",IF(C10=$AW$112,"O",IF(C10=$AX$112,"O",IF(C10=$AY$112,"O",IF(C10=$AZ$112,"O",IF(C10=$BA$112,"O",IF(C10=$BB$112,"O",IF(C10=$BC$112,"O",IF(C10=$BD$112,"O",IF(C10=$BE$112,"O",IF(C10=$BF$112,"O",IF(C10=$BG$112,"O",IF(C10=$BH$112,"O","X"))))))))))))))))))))))))))))))))))))))</f>
        <v>X</v>
      </c>
      <c r="D787" s="58" t="str">
        <f t="shared" si="770"/>
        <v>X</v>
      </c>
      <c r="E787" s="58" t="str">
        <f t="shared" si="770"/>
        <v>X</v>
      </c>
      <c r="F787" s="58" t="str">
        <f t="shared" si="770"/>
        <v>X</v>
      </c>
      <c r="G787" s="58" t="str">
        <f t="shared" si="770"/>
        <v>X</v>
      </c>
      <c r="H787" s="58" t="str">
        <f t="shared" si="770"/>
        <v>X</v>
      </c>
      <c r="I787" s="58" t="str">
        <f t="shared" si="770"/>
        <v>X</v>
      </c>
      <c r="J787" s="58" t="str">
        <f t="shared" si="770"/>
        <v>X</v>
      </c>
      <c r="K787" s="58" t="str">
        <f t="shared" si="770"/>
        <v>X</v>
      </c>
      <c r="L787" s="58" t="str">
        <f t="shared" si="770"/>
        <v>X</v>
      </c>
      <c r="M787" s="58" t="str">
        <f t="shared" si="770"/>
        <v>X</v>
      </c>
      <c r="N787" s="58" t="str">
        <f t="shared" si="770"/>
        <v>X</v>
      </c>
      <c r="O787" s="58" t="str">
        <f t="shared" si="770"/>
        <v>X</v>
      </c>
      <c r="P787" s="58" t="str">
        <f t="shared" si="770"/>
        <v>X</v>
      </c>
      <c r="Q787" s="58" t="str">
        <f t="shared" si="770"/>
        <v>X</v>
      </c>
      <c r="W787" s="513">
        <v>22</v>
      </c>
    </row>
    <row r="788" spans="1:23">
      <c r="A788" s="606"/>
      <c r="B788" s="58" t="s">
        <v>36</v>
      </c>
      <c r="C788" s="58" t="str">
        <f t="shared" ref="C788:Q788" si="771">IF(C11=$W$112,"O",IF(C11=$X$112,"O",IF(C11=$Y$112,"O",IF(C11=$Z$112,"O",IF(C11=$AA$112,"O",IF(C11=$AB$112,"O",IF(C11=$AC$112,"O",IF(C11=$AD$112,"O",IF(C11=$AE$112,"O",IF(C11=$AF$112,"O",IF(C11=$AG$112,"O",IF(C11=$AH$112,"O",IF(C11=$AI$112,"O",IF(C11=$AJ$112,"O",IF(C11=$AK$112,"O",IF(C11=$AL$112,"O",IF(C11=$AM$112,"O",IF(C11=$AN$112,"O",IF(C11=$AO$112,"O",IF(C11=$AP$112,"O",IF(C11=$AQ$112,"O",IF(C11=$AR$112,"O",IF(C11=$AS$112,"O",IF(C11=$AT$112,"O",IF(C11=$AU$112,"O",IF(C11=$AV$112,"O",IF(C11=$AW$112,"O",IF(C11=$AX$112,"O",IF(C11=$AY$112,"O",IF(C11=$AZ$112,"O",IF(C11=$BA$112,"O",IF(C11=$BB$112,"O",IF(C11=$BC$112,"O",IF(C11=$BD$112,"O",IF(C11=$BE$112,"O",IF(C11=$BF$112,"O",IF(C11=$BG$112,"O",IF(C11=$BH$112,"O","X"))))))))))))))))))))))))))))))))))))))</f>
        <v>X</v>
      </c>
      <c r="D788" s="58" t="str">
        <f t="shared" si="771"/>
        <v>X</v>
      </c>
      <c r="E788" s="58" t="str">
        <f t="shared" si="771"/>
        <v>X</v>
      </c>
      <c r="F788" s="58" t="str">
        <f t="shared" si="771"/>
        <v>X</v>
      </c>
      <c r="G788" s="58" t="str">
        <f t="shared" si="771"/>
        <v>X</v>
      </c>
      <c r="H788" s="58" t="str">
        <f t="shared" si="771"/>
        <v>X</v>
      </c>
      <c r="I788" s="58" t="str">
        <f t="shared" si="771"/>
        <v>X</v>
      </c>
      <c r="J788" s="58" t="str">
        <f t="shared" si="771"/>
        <v>X</v>
      </c>
      <c r="K788" s="58" t="str">
        <f t="shared" si="771"/>
        <v>X</v>
      </c>
      <c r="L788" s="58" t="str">
        <f t="shared" si="771"/>
        <v>X</v>
      </c>
      <c r="M788" s="58" t="str">
        <f t="shared" si="771"/>
        <v>X</v>
      </c>
      <c r="N788" s="58" t="str">
        <f t="shared" si="771"/>
        <v>X</v>
      </c>
      <c r="O788" s="58" t="str">
        <f t="shared" si="771"/>
        <v>X</v>
      </c>
      <c r="P788" s="58" t="str">
        <f t="shared" si="771"/>
        <v>X</v>
      </c>
      <c r="Q788" s="58" t="str">
        <f t="shared" si="771"/>
        <v>X</v>
      </c>
      <c r="W788" s="514">
        <v>26</v>
      </c>
    </row>
    <row r="789" spans="1:23">
      <c r="A789" s="606"/>
      <c r="B789" s="58" t="s">
        <v>21</v>
      </c>
      <c r="C789" s="58" t="str">
        <f t="shared" ref="C789:Q789" si="772">IF(C12=$W$112,"O",IF(C12=$X$112,"O",IF(C12=$Y$112,"O",IF(C12=$Z$112,"O",IF(C12=$AA$112,"O",IF(C12=$AB$112,"O",IF(C12=$AC$112,"O",IF(C12=$AD$112,"O",IF(C12=$AE$112,"O",IF(C12=$AF$112,"O",IF(C12=$AG$112,"O",IF(C12=$AH$112,"O",IF(C12=$AI$112,"O",IF(C12=$AJ$112,"O",IF(C12=$AK$112,"O",IF(C12=$AL$112,"O",IF(C12=$AM$112,"O",IF(C12=$AN$112,"O",IF(C12=$AO$112,"O",IF(C12=$AP$112,"O",IF(C12=$AQ$112,"O",IF(C12=$AR$112,"O",IF(C12=$AS$112,"O",IF(C12=$AT$112,"O",IF(C12=$AU$112,"O",IF(C12=$AV$112,"O",IF(C12=$AW$112,"O",IF(C12=$AX$112,"O",IF(C12=$AY$112,"O",IF(C12=$AZ$112,"O",IF(C12=$BA$112,"O",IF(C12=$BB$112,"O",IF(C12=$BC$112,"O",IF(C12=$BD$112,"O",IF(C12=$BE$112,"O",IF(C12=$BF$112,"O",IF(C12=$BG$112,"O",IF(C12=$BH$112,"O","X"))))))))))))))))))))))))))))))))))))))</f>
        <v>X</v>
      </c>
      <c r="D789" s="58" t="str">
        <f t="shared" si="772"/>
        <v>X</v>
      </c>
      <c r="E789" s="58" t="str">
        <f t="shared" si="772"/>
        <v>X</v>
      </c>
      <c r="F789" s="58" t="str">
        <f t="shared" si="772"/>
        <v>X</v>
      </c>
      <c r="G789" s="58" t="str">
        <f t="shared" si="772"/>
        <v>X</v>
      </c>
      <c r="H789" s="58" t="str">
        <f t="shared" si="772"/>
        <v>X</v>
      </c>
      <c r="I789" s="58" t="str">
        <f t="shared" si="772"/>
        <v>X</v>
      </c>
      <c r="J789" s="58" t="str">
        <f t="shared" si="772"/>
        <v>X</v>
      </c>
      <c r="K789" s="58" t="str">
        <f t="shared" si="772"/>
        <v>X</v>
      </c>
      <c r="L789" s="58" t="str">
        <f t="shared" si="772"/>
        <v>X</v>
      </c>
      <c r="M789" s="58" t="str">
        <f t="shared" si="772"/>
        <v>X</v>
      </c>
      <c r="N789" s="58" t="str">
        <f t="shared" si="772"/>
        <v>X</v>
      </c>
      <c r="O789" s="58" t="str">
        <f t="shared" si="772"/>
        <v>X</v>
      </c>
      <c r="P789" s="58" t="str">
        <f t="shared" si="772"/>
        <v>X</v>
      </c>
      <c r="Q789" s="58" t="str">
        <f t="shared" si="772"/>
        <v>X</v>
      </c>
      <c r="W789" s="515">
        <v>31</v>
      </c>
    </row>
    <row r="790" spans="1:23">
      <c r="A790" s="607"/>
      <c r="B790" s="30" t="s">
        <v>46</v>
      </c>
      <c r="C790" s="47">
        <f>COUNTIF(C784:C789,"O")</f>
        <v>0</v>
      </c>
      <c r="D790" s="47">
        <f t="shared" ref="D790:Q790" si="773">COUNTIF(D784:D789,"O")</f>
        <v>0</v>
      </c>
      <c r="E790" s="47">
        <f t="shared" si="773"/>
        <v>0</v>
      </c>
      <c r="F790" s="47">
        <f t="shared" si="773"/>
        <v>0</v>
      </c>
      <c r="G790" s="47">
        <f t="shared" si="773"/>
        <v>0</v>
      </c>
      <c r="H790" s="47">
        <f t="shared" si="773"/>
        <v>0</v>
      </c>
      <c r="I790" s="47">
        <f t="shared" si="773"/>
        <v>0</v>
      </c>
      <c r="J790" s="47">
        <f t="shared" si="773"/>
        <v>0</v>
      </c>
      <c r="K790" s="47">
        <f t="shared" si="773"/>
        <v>0</v>
      </c>
      <c r="L790" s="47">
        <f t="shared" si="773"/>
        <v>0</v>
      </c>
      <c r="M790" s="47">
        <f t="shared" si="773"/>
        <v>0</v>
      </c>
      <c r="N790" s="47">
        <f t="shared" si="773"/>
        <v>0</v>
      </c>
      <c r="O790" s="47">
        <f t="shared" si="773"/>
        <v>0</v>
      </c>
      <c r="P790" s="47">
        <f t="shared" si="773"/>
        <v>0</v>
      </c>
      <c r="Q790" s="47">
        <f t="shared" si="773"/>
        <v>0</v>
      </c>
      <c r="W790" s="512">
        <v>37</v>
      </c>
    </row>
    <row r="791" spans="1:23" ht="19.5" customHeight="1" thickBot="1">
      <c r="A791" s="605">
        <v>96</v>
      </c>
      <c r="B791" s="58" t="s">
        <v>32</v>
      </c>
      <c r="C791" s="58" t="str">
        <f t="shared" ref="C791:Q791" si="774">IF(C7=$W$114,"O",IF(C7=$X$114,"O",IF(C7=$Y$114,"O",IF(C7=$Z$114,"O",IF(C7=$AA$114,"O",IF(C7=$AB$114,"O",IF(C7=$AC$114,"O",IF(C7=$AD$114,"O",IF(C7=$AE$114,"O",IF(C7=$AF$114,"O",IF(C7=$AG$114,"O","X")))))))))))</f>
        <v>X</v>
      </c>
      <c r="D791" s="58" t="str">
        <f t="shared" si="774"/>
        <v>X</v>
      </c>
      <c r="E791" s="58" t="str">
        <f t="shared" si="774"/>
        <v>X</v>
      </c>
      <c r="F791" s="58" t="str">
        <f t="shared" si="774"/>
        <v>X</v>
      </c>
      <c r="G791" s="58" t="str">
        <f t="shared" si="774"/>
        <v>X</v>
      </c>
      <c r="H791" s="58" t="str">
        <f t="shared" si="774"/>
        <v>X</v>
      </c>
      <c r="I791" s="58" t="str">
        <f t="shared" si="774"/>
        <v>X</v>
      </c>
      <c r="J791" s="58" t="str">
        <f t="shared" si="774"/>
        <v>X</v>
      </c>
      <c r="K791" s="58" t="str">
        <f t="shared" si="774"/>
        <v>X</v>
      </c>
      <c r="L791" s="58" t="str">
        <f t="shared" si="774"/>
        <v>X</v>
      </c>
      <c r="M791" s="58" t="str">
        <f t="shared" si="774"/>
        <v>X</v>
      </c>
      <c r="N791" s="58" t="str">
        <f t="shared" si="774"/>
        <v>X</v>
      </c>
      <c r="O791" s="58" t="str">
        <f t="shared" si="774"/>
        <v>X</v>
      </c>
      <c r="P791" s="58" t="str">
        <f t="shared" si="774"/>
        <v>X</v>
      </c>
      <c r="Q791" s="58" t="str">
        <f t="shared" si="774"/>
        <v>X</v>
      </c>
      <c r="W791" s="520">
        <v>41</v>
      </c>
    </row>
    <row r="792" spans="1:23" ht="18.75" customHeight="1">
      <c r="A792" s="606"/>
      <c r="B792" s="58" t="s">
        <v>33</v>
      </c>
      <c r="C792" s="58" t="str">
        <f t="shared" ref="C792:Q792" si="775">IF(C8=$W$114,"O",IF(C8=$X$114,"O",IF(C8=$Y$114,"O",IF(C8=$Z$114,"O",IF(C8=$AA$114,"O",IF(C8=$AB$114,"O",IF(C8=$AC$114,"O",IF(C8=$AD$114,"O",IF(C8=$AE$114,"O",IF(C8=$AF$114,"O",IF(C8=$AG$114,"O","X")))))))))))</f>
        <v>O</v>
      </c>
      <c r="D792" s="58" t="str">
        <f t="shared" si="775"/>
        <v>O</v>
      </c>
      <c r="E792" s="58" t="str">
        <f t="shared" si="775"/>
        <v>O</v>
      </c>
      <c r="F792" s="58" t="str">
        <f t="shared" si="775"/>
        <v>O</v>
      </c>
      <c r="G792" s="58" t="str">
        <f t="shared" si="775"/>
        <v>O</v>
      </c>
      <c r="H792" s="58" t="str">
        <f t="shared" si="775"/>
        <v>O</v>
      </c>
      <c r="I792" s="58" t="str">
        <f t="shared" si="775"/>
        <v>O</v>
      </c>
      <c r="J792" s="58" t="str">
        <f t="shared" si="775"/>
        <v>O</v>
      </c>
      <c r="K792" s="58" t="str">
        <f t="shared" si="775"/>
        <v>O</v>
      </c>
      <c r="L792" s="58" t="str">
        <f t="shared" si="775"/>
        <v>O</v>
      </c>
      <c r="M792" s="58" t="str">
        <f t="shared" si="775"/>
        <v>O</v>
      </c>
      <c r="N792" s="58" t="str">
        <f t="shared" si="775"/>
        <v>O</v>
      </c>
      <c r="O792" s="58" t="str">
        <f t="shared" si="775"/>
        <v>O</v>
      </c>
      <c r="P792" s="58" t="str">
        <f t="shared" si="775"/>
        <v>O</v>
      </c>
      <c r="Q792" s="58" t="str">
        <f t="shared" si="775"/>
        <v>O</v>
      </c>
    </row>
    <row r="793" spans="1:23" ht="18.75" customHeight="1">
      <c r="A793" s="606"/>
      <c r="B793" s="58" t="s">
        <v>34</v>
      </c>
      <c r="C793" s="58" t="str">
        <f t="shared" ref="C793:Q793" si="776">IF(C9=$W$114,"O",IF(C9=$X$114,"O",IF(C9=$Y$114,"O",IF(C9=$Z$114,"O",IF(C9=$AA$114,"O",IF(C9=$AB$114,"O",IF(C9=$AC$114,"O",IF(C9=$AD$114,"O",IF(C9=$AE$114,"O",IF(C9=$AF$114,"O",IF(C9=$AG$114,"O","X")))))))))))</f>
        <v>X</v>
      </c>
      <c r="D793" s="58" t="str">
        <f t="shared" si="776"/>
        <v>X</v>
      </c>
      <c r="E793" s="58" t="str">
        <f t="shared" si="776"/>
        <v>X</v>
      </c>
      <c r="F793" s="58" t="str">
        <f t="shared" si="776"/>
        <v>X</v>
      </c>
      <c r="G793" s="58" t="str">
        <f t="shared" si="776"/>
        <v>X</v>
      </c>
      <c r="H793" s="58" t="str">
        <f t="shared" si="776"/>
        <v>X</v>
      </c>
      <c r="I793" s="58" t="str">
        <f t="shared" si="776"/>
        <v>X</v>
      </c>
      <c r="J793" s="58" t="str">
        <f t="shared" si="776"/>
        <v>X</v>
      </c>
      <c r="K793" s="58" t="str">
        <f t="shared" si="776"/>
        <v>X</v>
      </c>
      <c r="L793" s="58" t="str">
        <f t="shared" si="776"/>
        <v>X</v>
      </c>
      <c r="M793" s="58" t="str">
        <f t="shared" si="776"/>
        <v>X</v>
      </c>
      <c r="N793" s="58" t="str">
        <f t="shared" si="776"/>
        <v>X</v>
      </c>
      <c r="O793" s="58" t="str">
        <f t="shared" si="776"/>
        <v>X</v>
      </c>
      <c r="P793" s="58" t="str">
        <f t="shared" si="776"/>
        <v>X</v>
      </c>
      <c r="Q793" s="58" t="str">
        <f t="shared" si="776"/>
        <v>X</v>
      </c>
    </row>
    <row r="794" spans="1:23" ht="18.75" customHeight="1">
      <c r="A794" s="606"/>
      <c r="B794" s="58" t="s">
        <v>35</v>
      </c>
      <c r="C794" s="58" t="str">
        <f t="shared" ref="C794:Q794" si="777">IF(C10=$W$114,"O",IF(C10=$X$114,"O",IF(C10=$Y$114,"O",IF(C10=$Z$114,"O",IF(C10=$AA$114,"O",IF(C10=$AB$114,"O",IF(C10=$AC$114,"O",IF(C10=$AD$114,"O",IF(C10=$AE$114,"O",IF(C10=$AF$114,"O",IF(C10=$AG$114,"O","X")))))))))))</f>
        <v>X</v>
      </c>
      <c r="D794" s="58" t="str">
        <f t="shared" si="777"/>
        <v>X</v>
      </c>
      <c r="E794" s="58" t="str">
        <f t="shared" si="777"/>
        <v>X</v>
      </c>
      <c r="F794" s="58" t="str">
        <f t="shared" si="777"/>
        <v>X</v>
      </c>
      <c r="G794" s="58" t="str">
        <f t="shared" si="777"/>
        <v>X</v>
      </c>
      <c r="H794" s="58" t="str">
        <f t="shared" si="777"/>
        <v>X</v>
      </c>
      <c r="I794" s="58" t="str">
        <f t="shared" si="777"/>
        <v>X</v>
      </c>
      <c r="J794" s="58" t="str">
        <f t="shared" si="777"/>
        <v>X</v>
      </c>
      <c r="K794" s="58" t="str">
        <f t="shared" si="777"/>
        <v>X</v>
      </c>
      <c r="L794" s="58" t="str">
        <f t="shared" si="777"/>
        <v>X</v>
      </c>
      <c r="M794" s="58" t="str">
        <f t="shared" si="777"/>
        <v>X</v>
      </c>
      <c r="N794" s="58" t="str">
        <f t="shared" si="777"/>
        <v>X</v>
      </c>
      <c r="O794" s="58" t="str">
        <f t="shared" si="777"/>
        <v>X</v>
      </c>
      <c r="P794" s="58" t="str">
        <f t="shared" si="777"/>
        <v>X</v>
      </c>
      <c r="Q794" s="58" t="str">
        <f t="shared" si="777"/>
        <v>X</v>
      </c>
    </row>
    <row r="795" spans="1:23" ht="18.75" customHeight="1">
      <c r="A795" s="606"/>
      <c r="B795" s="58" t="s">
        <v>36</v>
      </c>
      <c r="C795" s="58" t="str">
        <f t="shared" ref="C795:Q795" si="778">IF(C11=$W$114,"O",IF(C11=$X$114,"O",IF(C11=$Y$114,"O",IF(C11=$Z$114,"O",IF(C11=$AA$114,"O",IF(C11=$AB$114,"O",IF(C11=$AC$114,"O",IF(C11=$AD$114,"O",IF(C11=$AE$114,"O",IF(C11=$AF$114,"O",IF(C11=$AG$114,"O","X")))))))))))</f>
        <v>X</v>
      </c>
      <c r="D795" s="58" t="str">
        <f t="shared" si="778"/>
        <v>X</v>
      </c>
      <c r="E795" s="58" t="str">
        <f t="shared" si="778"/>
        <v>X</v>
      </c>
      <c r="F795" s="58" t="str">
        <f t="shared" si="778"/>
        <v>X</v>
      </c>
      <c r="G795" s="58" t="str">
        <f t="shared" si="778"/>
        <v>X</v>
      </c>
      <c r="H795" s="58" t="str">
        <f t="shared" si="778"/>
        <v>X</v>
      </c>
      <c r="I795" s="58" t="str">
        <f t="shared" si="778"/>
        <v>X</v>
      </c>
      <c r="J795" s="58" t="str">
        <f t="shared" si="778"/>
        <v>X</v>
      </c>
      <c r="K795" s="58" t="str">
        <f t="shared" si="778"/>
        <v>X</v>
      </c>
      <c r="L795" s="58" t="str">
        <f t="shared" si="778"/>
        <v>X</v>
      </c>
      <c r="M795" s="58" t="str">
        <f t="shared" si="778"/>
        <v>X</v>
      </c>
      <c r="N795" s="58" t="str">
        <f t="shared" si="778"/>
        <v>X</v>
      </c>
      <c r="O795" s="58" t="str">
        <f t="shared" si="778"/>
        <v>X</v>
      </c>
      <c r="P795" s="58" t="str">
        <f t="shared" si="778"/>
        <v>X</v>
      </c>
      <c r="Q795" s="58" t="str">
        <f t="shared" si="778"/>
        <v>X</v>
      </c>
    </row>
    <row r="796" spans="1:23" ht="18.75" customHeight="1">
      <c r="A796" s="606"/>
      <c r="B796" s="58" t="s">
        <v>21</v>
      </c>
      <c r="C796" s="58" t="str">
        <f t="shared" ref="C796:Q796" si="779">IF(C12=$W$114,"O",IF(C12=$X$114,"O",IF(C12=$Y$114,"O",IF(C12=$Z$114,"O",IF(C12=$AA$114,"O",IF(C12=$AB$114,"O",IF(C12=$AC$114,"O",IF(C12=$AD$114,"O",IF(C12=$AE$114,"O",IF(C12=$AF$114,"O",IF(C12=$AG$114,"O","X")))))))))))</f>
        <v>X</v>
      </c>
      <c r="D796" s="58" t="str">
        <f t="shared" si="779"/>
        <v>X</v>
      </c>
      <c r="E796" s="58" t="str">
        <f t="shared" si="779"/>
        <v>X</v>
      </c>
      <c r="F796" s="58" t="str">
        <f t="shared" si="779"/>
        <v>X</v>
      </c>
      <c r="G796" s="58" t="str">
        <f t="shared" si="779"/>
        <v>X</v>
      </c>
      <c r="H796" s="58" t="str">
        <f t="shared" si="779"/>
        <v>X</v>
      </c>
      <c r="I796" s="58" t="str">
        <f t="shared" si="779"/>
        <v>X</v>
      </c>
      <c r="J796" s="58" t="str">
        <f t="shared" si="779"/>
        <v>X</v>
      </c>
      <c r="K796" s="58" t="str">
        <f t="shared" si="779"/>
        <v>X</v>
      </c>
      <c r="L796" s="58" t="str">
        <f t="shared" si="779"/>
        <v>X</v>
      </c>
      <c r="M796" s="58" t="str">
        <f t="shared" si="779"/>
        <v>X</v>
      </c>
      <c r="N796" s="58" t="str">
        <f t="shared" si="779"/>
        <v>X</v>
      </c>
      <c r="O796" s="58" t="str">
        <f t="shared" si="779"/>
        <v>X</v>
      </c>
      <c r="P796" s="58" t="str">
        <f t="shared" si="779"/>
        <v>X</v>
      </c>
      <c r="Q796" s="58" t="str">
        <f t="shared" si="779"/>
        <v>X</v>
      </c>
    </row>
    <row r="797" spans="1:23" ht="18.75" customHeight="1">
      <c r="A797" s="607"/>
      <c r="B797" s="30" t="s">
        <v>46</v>
      </c>
      <c r="C797" s="47">
        <f>COUNTIF(C791:C796,"O")</f>
        <v>1</v>
      </c>
      <c r="D797" s="47">
        <f t="shared" ref="D797:Q797" si="780">COUNTIF(D791:D796,"O")</f>
        <v>1</v>
      </c>
      <c r="E797" s="47">
        <f t="shared" si="780"/>
        <v>1</v>
      </c>
      <c r="F797" s="47">
        <f t="shared" si="780"/>
        <v>1</v>
      </c>
      <c r="G797" s="47">
        <f t="shared" si="780"/>
        <v>1</v>
      </c>
      <c r="H797" s="47">
        <f t="shared" si="780"/>
        <v>1</v>
      </c>
      <c r="I797" s="47">
        <f t="shared" si="780"/>
        <v>1</v>
      </c>
      <c r="J797" s="47">
        <f t="shared" si="780"/>
        <v>1</v>
      </c>
      <c r="K797" s="47">
        <f t="shared" si="780"/>
        <v>1</v>
      </c>
      <c r="L797" s="47">
        <f t="shared" si="780"/>
        <v>1</v>
      </c>
      <c r="M797" s="47">
        <f t="shared" si="780"/>
        <v>1</v>
      </c>
      <c r="N797" s="47">
        <f t="shared" si="780"/>
        <v>1</v>
      </c>
      <c r="O797" s="47">
        <f t="shared" si="780"/>
        <v>1</v>
      </c>
      <c r="P797" s="47">
        <f t="shared" si="780"/>
        <v>1</v>
      </c>
      <c r="Q797" s="47">
        <f t="shared" si="780"/>
        <v>1</v>
      </c>
    </row>
    <row r="798" spans="1:23">
      <c r="A798" s="605">
        <v>97</v>
      </c>
      <c r="B798" s="58" t="s">
        <v>32</v>
      </c>
      <c r="C798" s="58" t="str">
        <f t="shared" ref="C798:Q798" si="781">IF(C7=$W$115,"O",IF(C7=$X$115,"O",IF(C7=$Y$115,"O",IF(C7=$Z$115,"O",IF(C7=$AA$115,"O",IF(C7=$AB$115,"O",IF(C7=$AC$115,"O",IF(C7=$AD$115,"O",IF(C7=$AE$115,"O",IF(C7=$AF$115,"O",IF(C7=$AG$115,"O","X")))))))))))</f>
        <v>X</v>
      </c>
      <c r="D798" s="58" t="str">
        <f t="shared" si="781"/>
        <v>X</v>
      </c>
      <c r="E798" s="58" t="str">
        <f t="shared" si="781"/>
        <v>X</v>
      </c>
      <c r="F798" s="58" t="str">
        <f t="shared" si="781"/>
        <v>X</v>
      </c>
      <c r="G798" s="58" t="str">
        <f t="shared" si="781"/>
        <v>X</v>
      </c>
      <c r="H798" s="58" t="str">
        <f t="shared" si="781"/>
        <v>X</v>
      </c>
      <c r="I798" s="58" t="str">
        <f t="shared" si="781"/>
        <v>X</v>
      </c>
      <c r="J798" s="58" t="str">
        <f t="shared" si="781"/>
        <v>X</v>
      </c>
      <c r="K798" s="58" t="str">
        <f t="shared" si="781"/>
        <v>X</v>
      </c>
      <c r="L798" s="58" t="str">
        <f t="shared" si="781"/>
        <v>X</v>
      </c>
      <c r="M798" s="58" t="str">
        <f t="shared" si="781"/>
        <v>X</v>
      </c>
      <c r="N798" s="58" t="str">
        <f t="shared" si="781"/>
        <v>X</v>
      </c>
      <c r="O798" s="58" t="str">
        <f t="shared" si="781"/>
        <v>X</v>
      </c>
      <c r="P798" s="58" t="str">
        <f t="shared" si="781"/>
        <v>X</v>
      </c>
      <c r="Q798" s="58" t="str">
        <f t="shared" si="781"/>
        <v>X</v>
      </c>
      <c r="U798" s="40"/>
    </row>
    <row r="799" spans="1:23">
      <c r="A799" s="606"/>
      <c r="B799" s="58" t="s">
        <v>33</v>
      </c>
      <c r="C799" s="58" t="str">
        <f t="shared" ref="C799:Q799" si="782">IF(C8=$W$115,"O",IF(C8=$X$115,"O",IF(C8=$Y$115,"O",IF(C8=$Z$115,"O",IF(C8=$AA$115,"O",IF(C8=$AB$115,"O",IF(C8=$AC$115,"O",IF(C8=$AD$115,"O",IF(C8=$AE$115,"O",IF(C8=$AF$115,"O",IF(C8=$AG$115,"O","X")))))))))))</f>
        <v>X</v>
      </c>
      <c r="D799" s="58" t="str">
        <f t="shared" si="782"/>
        <v>X</v>
      </c>
      <c r="E799" s="58" t="str">
        <f t="shared" si="782"/>
        <v>X</v>
      </c>
      <c r="F799" s="58" t="str">
        <f t="shared" si="782"/>
        <v>X</v>
      </c>
      <c r="G799" s="58" t="str">
        <f t="shared" si="782"/>
        <v>X</v>
      </c>
      <c r="H799" s="58" t="str">
        <f t="shared" si="782"/>
        <v>X</v>
      </c>
      <c r="I799" s="58" t="str">
        <f t="shared" si="782"/>
        <v>X</v>
      </c>
      <c r="J799" s="58" t="str">
        <f t="shared" si="782"/>
        <v>X</v>
      </c>
      <c r="K799" s="58" t="str">
        <f t="shared" si="782"/>
        <v>X</v>
      </c>
      <c r="L799" s="58" t="str">
        <f t="shared" si="782"/>
        <v>X</v>
      </c>
      <c r="M799" s="58" t="str">
        <f t="shared" si="782"/>
        <v>X</v>
      </c>
      <c r="N799" s="58" t="str">
        <f t="shared" si="782"/>
        <v>X</v>
      </c>
      <c r="O799" s="58" t="str">
        <f t="shared" si="782"/>
        <v>X</v>
      </c>
      <c r="P799" s="58" t="str">
        <f t="shared" si="782"/>
        <v>X</v>
      </c>
      <c r="Q799" s="58" t="str">
        <f t="shared" si="782"/>
        <v>X</v>
      </c>
      <c r="U799" s="40"/>
    </row>
    <row r="800" spans="1:23">
      <c r="A800" s="606"/>
      <c r="B800" s="58" t="s">
        <v>34</v>
      </c>
      <c r="C800" s="58" t="str">
        <f t="shared" ref="C800:Q800" si="783">IF(C9=$W$115,"O",IF(C9=$X$115,"O",IF(C9=$Y$115,"O",IF(C9=$Z$115,"O",IF(C9=$AA$115,"O",IF(C9=$AB$115,"O",IF(C9=$AC$115,"O",IF(C9=$AD$115,"O",IF(C9=$AE$115,"O",IF(C9=$AF$115,"O",IF(C9=$AG$115,"O","X")))))))))))</f>
        <v>X</v>
      </c>
      <c r="D800" s="58" t="str">
        <f t="shared" si="783"/>
        <v>X</v>
      </c>
      <c r="E800" s="58" t="str">
        <f t="shared" si="783"/>
        <v>X</v>
      </c>
      <c r="F800" s="58" t="str">
        <f t="shared" si="783"/>
        <v>X</v>
      </c>
      <c r="G800" s="58" t="str">
        <f t="shared" si="783"/>
        <v>X</v>
      </c>
      <c r="H800" s="58" t="str">
        <f t="shared" si="783"/>
        <v>X</v>
      </c>
      <c r="I800" s="58" t="str">
        <f t="shared" si="783"/>
        <v>X</v>
      </c>
      <c r="J800" s="58" t="str">
        <f t="shared" si="783"/>
        <v>X</v>
      </c>
      <c r="K800" s="58" t="str">
        <f t="shared" si="783"/>
        <v>X</v>
      </c>
      <c r="L800" s="58" t="str">
        <f t="shared" si="783"/>
        <v>X</v>
      </c>
      <c r="M800" s="58" t="str">
        <f t="shared" si="783"/>
        <v>X</v>
      </c>
      <c r="N800" s="58" t="str">
        <f t="shared" si="783"/>
        <v>X</v>
      </c>
      <c r="O800" s="58" t="str">
        <f t="shared" si="783"/>
        <v>X</v>
      </c>
      <c r="P800" s="58" t="str">
        <f t="shared" si="783"/>
        <v>X</v>
      </c>
      <c r="Q800" s="58" t="str">
        <f t="shared" si="783"/>
        <v>X</v>
      </c>
      <c r="U800" s="40"/>
    </row>
    <row r="801" spans="1:24">
      <c r="A801" s="606"/>
      <c r="B801" s="58" t="s">
        <v>35</v>
      </c>
      <c r="C801" s="58" t="str">
        <f t="shared" ref="C801:Q801" si="784">IF(C10=$W$115,"O",IF(C10=$X$115,"O",IF(C10=$Y$115,"O",IF(C10=$Z$115,"O",IF(C10=$AA$115,"O",IF(C10=$AB$115,"O",IF(C10=$AC$115,"O",IF(C10=$AD$115,"O",IF(C10=$AE$115,"O",IF(C10=$AF$115,"O",IF(C10=$AG$115,"O","X")))))))))))</f>
        <v>X</v>
      </c>
      <c r="D801" s="58" t="str">
        <f t="shared" si="784"/>
        <v>X</v>
      </c>
      <c r="E801" s="58" t="str">
        <f t="shared" si="784"/>
        <v>X</v>
      </c>
      <c r="F801" s="58" t="str">
        <f t="shared" si="784"/>
        <v>X</v>
      </c>
      <c r="G801" s="58" t="str">
        <f t="shared" si="784"/>
        <v>X</v>
      </c>
      <c r="H801" s="58" t="str">
        <f t="shared" si="784"/>
        <v>X</v>
      </c>
      <c r="I801" s="58" t="str">
        <f t="shared" si="784"/>
        <v>X</v>
      </c>
      <c r="J801" s="58" t="str">
        <f t="shared" si="784"/>
        <v>X</v>
      </c>
      <c r="K801" s="58" t="str">
        <f t="shared" si="784"/>
        <v>X</v>
      </c>
      <c r="L801" s="58" t="str">
        <f t="shared" si="784"/>
        <v>X</v>
      </c>
      <c r="M801" s="58" t="str">
        <f t="shared" si="784"/>
        <v>X</v>
      </c>
      <c r="N801" s="58" t="str">
        <f t="shared" si="784"/>
        <v>X</v>
      </c>
      <c r="O801" s="58" t="str">
        <f t="shared" si="784"/>
        <v>X</v>
      </c>
      <c r="P801" s="58" t="str">
        <f t="shared" si="784"/>
        <v>X</v>
      </c>
      <c r="Q801" s="58" t="str">
        <f t="shared" si="784"/>
        <v>X</v>
      </c>
      <c r="U801" s="40"/>
    </row>
    <row r="802" spans="1:24">
      <c r="A802" s="606"/>
      <c r="B802" s="58" t="s">
        <v>36</v>
      </c>
      <c r="C802" s="58" t="str">
        <f t="shared" ref="C802:Q802" si="785">IF(C11=$W$115,"O",IF(C11=$X$115,"O",IF(C11=$Y$115,"O",IF(C11=$Z$115,"O",IF(C11=$AA$115,"O",IF(C11=$AB$115,"O",IF(C11=$AC$115,"O",IF(C11=$AD$115,"O",IF(C11=$AE$115,"O",IF(C11=$AF$115,"O",IF(C11=$AG$115,"O","X")))))))))))</f>
        <v>X</v>
      </c>
      <c r="D802" s="58" t="str">
        <f t="shared" si="785"/>
        <v>X</v>
      </c>
      <c r="E802" s="58" t="str">
        <f t="shared" si="785"/>
        <v>X</v>
      </c>
      <c r="F802" s="58" t="str">
        <f t="shared" si="785"/>
        <v>X</v>
      </c>
      <c r="G802" s="58" t="str">
        <f t="shared" si="785"/>
        <v>X</v>
      </c>
      <c r="H802" s="58" t="str">
        <f t="shared" si="785"/>
        <v>X</v>
      </c>
      <c r="I802" s="58" t="str">
        <f t="shared" si="785"/>
        <v>X</v>
      </c>
      <c r="J802" s="58" t="str">
        <f t="shared" si="785"/>
        <v>X</v>
      </c>
      <c r="K802" s="58" t="str">
        <f t="shared" si="785"/>
        <v>X</v>
      </c>
      <c r="L802" s="58" t="str">
        <f t="shared" si="785"/>
        <v>X</v>
      </c>
      <c r="M802" s="58" t="str">
        <f t="shared" si="785"/>
        <v>X</v>
      </c>
      <c r="N802" s="58" t="str">
        <f t="shared" si="785"/>
        <v>X</v>
      </c>
      <c r="O802" s="58" t="str">
        <f t="shared" si="785"/>
        <v>X</v>
      </c>
      <c r="P802" s="58" t="str">
        <f t="shared" si="785"/>
        <v>X</v>
      </c>
      <c r="Q802" s="58" t="str">
        <f t="shared" si="785"/>
        <v>X</v>
      </c>
      <c r="U802" s="40"/>
    </row>
    <row r="803" spans="1:24">
      <c r="A803" s="606"/>
      <c r="B803" s="58" t="s">
        <v>21</v>
      </c>
      <c r="C803" s="58" t="str">
        <f t="shared" ref="C803:Q803" si="786">IF(C12=$W$115,"O",IF(C12=$X$115,"O",IF(C12=$Y$115,"O",IF(C12=$Z$115,"O",IF(C12=$AA$115,"O",IF(C12=$AB$115,"O",IF(C12=$AC$115,"O",IF(C12=$AD$115,"O",IF(C12=$AE$115,"O",IF(C12=$AF$115,"O",IF(C12=$AG$115,"O","X")))))))))))</f>
        <v>X</v>
      </c>
      <c r="D803" s="58" t="str">
        <f t="shared" si="786"/>
        <v>X</v>
      </c>
      <c r="E803" s="58" t="str">
        <f t="shared" si="786"/>
        <v>X</v>
      </c>
      <c r="F803" s="58" t="str">
        <f t="shared" si="786"/>
        <v>X</v>
      </c>
      <c r="G803" s="58" t="str">
        <f t="shared" si="786"/>
        <v>X</v>
      </c>
      <c r="H803" s="58" t="str">
        <f t="shared" si="786"/>
        <v>X</v>
      </c>
      <c r="I803" s="58" t="str">
        <f t="shared" si="786"/>
        <v>X</v>
      </c>
      <c r="J803" s="58" t="str">
        <f t="shared" si="786"/>
        <v>X</v>
      </c>
      <c r="K803" s="58" t="str">
        <f t="shared" si="786"/>
        <v>X</v>
      </c>
      <c r="L803" s="58" t="str">
        <f t="shared" si="786"/>
        <v>X</v>
      </c>
      <c r="M803" s="58" t="str">
        <f t="shared" si="786"/>
        <v>X</v>
      </c>
      <c r="N803" s="58" t="str">
        <f t="shared" si="786"/>
        <v>X</v>
      </c>
      <c r="O803" s="58" t="str">
        <f t="shared" si="786"/>
        <v>X</v>
      </c>
      <c r="P803" s="58" t="str">
        <f t="shared" si="786"/>
        <v>X</v>
      </c>
      <c r="Q803" s="58" t="str">
        <f t="shared" si="786"/>
        <v>X</v>
      </c>
      <c r="U803" s="40"/>
    </row>
    <row r="804" spans="1:24">
      <c r="A804" s="607"/>
      <c r="B804" s="30" t="s">
        <v>46</v>
      </c>
      <c r="C804" s="47">
        <f>COUNTIF(C798:C803,"O")</f>
        <v>0</v>
      </c>
      <c r="D804" s="47">
        <f t="shared" ref="D804:Q804" si="787">COUNTIF(D798:D803,"O")</f>
        <v>0</v>
      </c>
      <c r="E804" s="47">
        <f t="shared" si="787"/>
        <v>0</v>
      </c>
      <c r="F804" s="47">
        <f t="shared" si="787"/>
        <v>0</v>
      </c>
      <c r="G804" s="47">
        <f t="shared" si="787"/>
        <v>0</v>
      </c>
      <c r="H804" s="47">
        <f t="shared" si="787"/>
        <v>0</v>
      </c>
      <c r="I804" s="47">
        <f t="shared" si="787"/>
        <v>0</v>
      </c>
      <c r="J804" s="47">
        <f t="shared" si="787"/>
        <v>0</v>
      </c>
      <c r="K804" s="47">
        <f t="shared" si="787"/>
        <v>0</v>
      </c>
      <c r="L804" s="47">
        <f t="shared" si="787"/>
        <v>0</v>
      </c>
      <c r="M804" s="47">
        <f t="shared" si="787"/>
        <v>0</v>
      </c>
      <c r="N804" s="47">
        <f t="shared" si="787"/>
        <v>0</v>
      </c>
      <c r="O804" s="47">
        <f t="shared" si="787"/>
        <v>0</v>
      </c>
      <c r="P804" s="47">
        <f t="shared" si="787"/>
        <v>0</v>
      </c>
      <c r="Q804" s="47">
        <f t="shared" si="787"/>
        <v>0</v>
      </c>
      <c r="U804" s="40"/>
    </row>
    <row r="805" spans="1:24">
      <c r="A805" s="605">
        <v>98</v>
      </c>
      <c r="B805" s="58" t="s">
        <v>32</v>
      </c>
      <c r="C805" s="58" t="str">
        <f t="shared" ref="C805:Q805" si="788">IF(C7=$W$116,"O",IF(C7=$X$116,"O",IF(C7=$Y$116,"O",IF(C7=$Z$116,"O",IF(C7=$AA$116,"O",IF(C7=$AB$116,"O",IF(C7=$AC$116,"O",IF(C7=$AD$116,"O",IF(C7=$AE$116,"O",IF(C7=$AF$116,"O",IF(C7=$AG$116,"O","X")))))))))))</f>
        <v>O</v>
      </c>
      <c r="D805" s="58" t="str">
        <f t="shared" si="788"/>
        <v>O</v>
      </c>
      <c r="E805" s="58" t="str">
        <f t="shared" si="788"/>
        <v>O</v>
      </c>
      <c r="F805" s="58" t="str">
        <f t="shared" si="788"/>
        <v>O</v>
      </c>
      <c r="G805" s="58" t="str">
        <f t="shared" si="788"/>
        <v>O</v>
      </c>
      <c r="H805" s="58" t="str">
        <f t="shared" si="788"/>
        <v>O</v>
      </c>
      <c r="I805" s="58" t="str">
        <f t="shared" si="788"/>
        <v>O</v>
      </c>
      <c r="J805" s="58" t="str">
        <f t="shared" si="788"/>
        <v>O</v>
      </c>
      <c r="K805" s="58" t="str">
        <f t="shared" si="788"/>
        <v>O</v>
      </c>
      <c r="L805" s="58" t="str">
        <f t="shared" si="788"/>
        <v>O</v>
      </c>
      <c r="M805" s="58" t="str">
        <f t="shared" si="788"/>
        <v>O</v>
      </c>
      <c r="N805" s="58" t="str">
        <f t="shared" si="788"/>
        <v>O</v>
      </c>
      <c r="O805" s="58" t="str">
        <f t="shared" si="788"/>
        <v>O</v>
      </c>
      <c r="P805" s="58" t="str">
        <f t="shared" si="788"/>
        <v>O</v>
      </c>
      <c r="Q805" s="58" t="str">
        <f t="shared" si="788"/>
        <v>O</v>
      </c>
      <c r="U805" s="40"/>
    </row>
    <row r="806" spans="1:24">
      <c r="A806" s="606"/>
      <c r="B806" s="58" t="s">
        <v>33</v>
      </c>
      <c r="C806" s="58" t="str">
        <f t="shared" ref="C806:Q806" si="789">IF(C8=$W$116,"O",IF(C8=$X$116,"O",IF(C8=$Y$116,"O",IF(C8=$Z$116,"O",IF(C8=$AA$116,"O",IF(C8=$AB$116,"O",IF(C8=$AC$116,"O",IF(C8=$AD$116,"O",IF(C8=$AE$116,"O",IF(C8=$AF$116,"O",IF(C8=$AG$116,"O","X")))))))))))</f>
        <v>X</v>
      </c>
      <c r="D806" s="58" t="str">
        <f t="shared" si="789"/>
        <v>X</v>
      </c>
      <c r="E806" s="58" t="str">
        <f t="shared" si="789"/>
        <v>X</v>
      </c>
      <c r="F806" s="58" t="str">
        <f t="shared" si="789"/>
        <v>X</v>
      </c>
      <c r="G806" s="58" t="str">
        <f t="shared" si="789"/>
        <v>X</v>
      </c>
      <c r="H806" s="58" t="str">
        <f t="shared" si="789"/>
        <v>X</v>
      </c>
      <c r="I806" s="58" t="str">
        <f t="shared" si="789"/>
        <v>X</v>
      </c>
      <c r="J806" s="58" t="str">
        <f t="shared" si="789"/>
        <v>X</v>
      </c>
      <c r="K806" s="58" t="str">
        <f t="shared" si="789"/>
        <v>X</v>
      </c>
      <c r="L806" s="58" t="str">
        <f t="shared" si="789"/>
        <v>X</v>
      </c>
      <c r="M806" s="58" t="str">
        <f t="shared" si="789"/>
        <v>X</v>
      </c>
      <c r="N806" s="58" t="str">
        <f t="shared" si="789"/>
        <v>X</v>
      </c>
      <c r="O806" s="58" t="str">
        <f t="shared" si="789"/>
        <v>X</v>
      </c>
      <c r="P806" s="58" t="str">
        <f t="shared" si="789"/>
        <v>X</v>
      </c>
      <c r="Q806" s="58" t="str">
        <f t="shared" si="789"/>
        <v>X</v>
      </c>
    </row>
    <row r="807" spans="1:24">
      <c r="A807" s="606"/>
      <c r="B807" s="58" t="s">
        <v>34</v>
      </c>
      <c r="C807" s="58" t="str">
        <f t="shared" ref="C807:Q807" si="790">IF(C9=$W$116,"O",IF(C9=$X$116,"O",IF(C9=$Y$116,"O",IF(C9=$Z$116,"O",IF(C9=$AA$116,"O",IF(C9=$AB$116,"O",IF(C9=$AC$116,"O",IF(C9=$AD$116,"O",IF(C9=$AE$116,"O",IF(C9=$AF$116,"O",IF(C9=$AG$116,"O","X")))))))))))</f>
        <v>O</v>
      </c>
      <c r="D807" s="58" t="str">
        <f t="shared" si="790"/>
        <v>O</v>
      </c>
      <c r="E807" s="58" t="str">
        <f t="shared" si="790"/>
        <v>O</v>
      </c>
      <c r="F807" s="58" t="str">
        <f t="shared" si="790"/>
        <v>O</v>
      </c>
      <c r="G807" s="58" t="str">
        <f t="shared" si="790"/>
        <v>O</v>
      </c>
      <c r="H807" s="58" t="str">
        <f t="shared" si="790"/>
        <v>O</v>
      </c>
      <c r="I807" s="58" t="str">
        <f t="shared" si="790"/>
        <v>O</v>
      </c>
      <c r="J807" s="58" t="str">
        <f t="shared" si="790"/>
        <v>O</v>
      </c>
      <c r="K807" s="58" t="str">
        <f t="shared" si="790"/>
        <v>O</v>
      </c>
      <c r="L807" s="58" t="str">
        <f t="shared" si="790"/>
        <v>O</v>
      </c>
      <c r="M807" s="58" t="str">
        <f t="shared" si="790"/>
        <v>O</v>
      </c>
      <c r="N807" s="58" t="str">
        <f t="shared" si="790"/>
        <v>O</v>
      </c>
      <c r="O807" s="58" t="str">
        <f t="shared" si="790"/>
        <v>O</v>
      </c>
      <c r="P807" s="58" t="str">
        <f t="shared" si="790"/>
        <v>O</v>
      </c>
      <c r="Q807" s="58" t="str">
        <f t="shared" si="790"/>
        <v>O</v>
      </c>
    </row>
    <row r="808" spans="1:24">
      <c r="A808" s="606"/>
      <c r="B808" s="58" t="s">
        <v>35</v>
      </c>
      <c r="C808" s="58" t="str">
        <f t="shared" ref="C808:Q808" si="791">IF(C10=$W$116,"O",IF(C10=$X$116,"O",IF(C10=$Y$116,"O",IF(C10=$Z$116,"O",IF(C10=$AA$116,"O",IF(C10=$AB$116,"O",IF(C10=$AC$116,"O",IF(C10=$AD$116,"O",IF(C10=$AE$116,"O",IF(C10=$AF$116,"O",IF(C10=$AG$116,"O","X")))))))))))</f>
        <v>X</v>
      </c>
      <c r="D808" s="58" t="str">
        <f t="shared" si="791"/>
        <v>X</v>
      </c>
      <c r="E808" s="58" t="str">
        <f t="shared" si="791"/>
        <v>X</v>
      </c>
      <c r="F808" s="58" t="str">
        <f t="shared" si="791"/>
        <v>X</v>
      </c>
      <c r="G808" s="58" t="str">
        <f t="shared" si="791"/>
        <v>X</v>
      </c>
      <c r="H808" s="58" t="str">
        <f t="shared" si="791"/>
        <v>X</v>
      </c>
      <c r="I808" s="58" t="str">
        <f t="shared" si="791"/>
        <v>X</v>
      </c>
      <c r="J808" s="58" t="str">
        <f t="shared" si="791"/>
        <v>X</v>
      </c>
      <c r="K808" s="58" t="str">
        <f t="shared" si="791"/>
        <v>X</v>
      </c>
      <c r="L808" s="58" t="str">
        <f t="shared" si="791"/>
        <v>X</v>
      </c>
      <c r="M808" s="58" t="str">
        <f t="shared" si="791"/>
        <v>X</v>
      </c>
      <c r="N808" s="58" t="str">
        <f t="shared" si="791"/>
        <v>X</v>
      </c>
      <c r="O808" s="58" t="str">
        <f t="shared" si="791"/>
        <v>X</v>
      </c>
      <c r="P808" s="58" t="str">
        <f t="shared" si="791"/>
        <v>X</v>
      </c>
      <c r="Q808" s="58" t="str">
        <f t="shared" si="791"/>
        <v>X</v>
      </c>
    </row>
    <row r="809" spans="1:24">
      <c r="A809" s="606"/>
      <c r="B809" s="58" t="s">
        <v>36</v>
      </c>
      <c r="C809" s="58" t="str">
        <f t="shared" ref="C809:Q809" si="792">IF(C11=$W$116,"O",IF(C11=$X$116,"O",IF(C11=$Y$116,"O",IF(C11=$Z$116,"O",IF(C11=$AA$116,"O",IF(C11=$AB$116,"O",IF(C11=$AC$116,"O",IF(C11=$AD$116,"O",IF(C11=$AE$116,"O",IF(C11=$AF$116,"O",IF(C11=$AG$116,"O","X")))))))))))</f>
        <v>X</v>
      </c>
      <c r="D809" s="58" t="str">
        <f t="shared" si="792"/>
        <v>X</v>
      </c>
      <c r="E809" s="58" t="str">
        <f t="shared" si="792"/>
        <v>X</v>
      </c>
      <c r="F809" s="58" t="str">
        <f t="shared" si="792"/>
        <v>X</v>
      </c>
      <c r="G809" s="58" t="str">
        <f t="shared" si="792"/>
        <v>X</v>
      </c>
      <c r="H809" s="58" t="str">
        <f t="shared" si="792"/>
        <v>X</v>
      </c>
      <c r="I809" s="58" t="str">
        <f t="shared" si="792"/>
        <v>X</v>
      </c>
      <c r="J809" s="58" t="str">
        <f t="shared" si="792"/>
        <v>X</v>
      </c>
      <c r="K809" s="58" t="str">
        <f t="shared" si="792"/>
        <v>X</v>
      </c>
      <c r="L809" s="58" t="str">
        <f t="shared" si="792"/>
        <v>X</v>
      </c>
      <c r="M809" s="58" t="str">
        <f t="shared" si="792"/>
        <v>X</v>
      </c>
      <c r="N809" s="58" t="str">
        <f t="shared" si="792"/>
        <v>X</v>
      </c>
      <c r="O809" s="58" t="str">
        <f t="shared" si="792"/>
        <v>X</v>
      </c>
      <c r="P809" s="58" t="str">
        <f t="shared" si="792"/>
        <v>X</v>
      </c>
      <c r="Q809" s="58" t="str">
        <f t="shared" si="792"/>
        <v>X</v>
      </c>
      <c r="U809" s="46"/>
      <c r="X809" s="46"/>
    </row>
    <row r="810" spans="1:24">
      <c r="A810" s="606"/>
      <c r="B810" s="58" t="s">
        <v>21</v>
      </c>
      <c r="C810" s="58" t="str">
        <f t="shared" ref="C810:Q810" si="793">IF(C12=$W$116,"O",IF(C12=$X$116,"O",IF(C12=$Y$116,"O",IF(C12=$Z$116,"O",IF(C12=$AA$116,"O",IF(C12=$AB$116,"O",IF(C12=$AC$116,"O",IF(C12=$AD$116,"O",IF(C12=$AE$116,"O",IF(C12=$AF$116,"O",IF(C12=$AG$116,"O","X")))))))))))</f>
        <v>X</v>
      </c>
      <c r="D810" s="58" t="str">
        <f t="shared" si="793"/>
        <v>X</v>
      </c>
      <c r="E810" s="58" t="str">
        <f t="shared" si="793"/>
        <v>X</v>
      </c>
      <c r="F810" s="58" t="str">
        <f t="shared" si="793"/>
        <v>X</v>
      </c>
      <c r="G810" s="58" t="str">
        <f t="shared" si="793"/>
        <v>X</v>
      </c>
      <c r="H810" s="58" t="str">
        <f t="shared" si="793"/>
        <v>X</v>
      </c>
      <c r="I810" s="58" t="str">
        <f t="shared" si="793"/>
        <v>X</v>
      </c>
      <c r="J810" s="58" t="str">
        <f t="shared" si="793"/>
        <v>X</v>
      </c>
      <c r="K810" s="58" t="str">
        <f t="shared" si="793"/>
        <v>X</v>
      </c>
      <c r="L810" s="58" t="str">
        <f t="shared" si="793"/>
        <v>X</v>
      </c>
      <c r="M810" s="58" t="str">
        <f t="shared" si="793"/>
        <v>X</v>
      </c>
      <c r="N810" s="58" t="str">
        <f t="shared" si="793"/>
        <v>X</v>
      </c>
      <c r="O810" s="58" t="str">
        <f t="shared" si="793"/>
        <v>X</v>
      </c>
      <c r="P810" s="58" t="str">
        <f t="shared" si="793"/>
        <v>X</v>
      </c>
      <c r="Q810" s="58" t="str">
        <f t="shared" si="793"/>
        <v>X</v>
      </c>
      <c r="U810" s="46"/>
      <c r="X810" s="46"/>
    </row>
    <row r="811" spans="1:24">
      <c r="A811" s="607"/>
      <c r="B811" s="30" t="s">
        <v>46</v>
      </c>
      <c r="C811" s="47">
        <f>COUNTIF(C805:C810,"O")</f>
        <v>2</v>
      </c>
      <c r="D811" s="47">
        <f t="shared" ref="D811:Q811" si="794">COUNTIF(D805:D810,"O")</f>
        <v>2</v>
      </c>
      <c r="E811" s="47">
        <f t="shared" si="794"/>
        <v>2</v>
      </c>
      <c r="F811" s="47">
        <f t="shared" si="794"/>
        <v>2</v>
      </c>
      <c r="G811" s="47">
        <f t="shared" si="794"/>
        <v>2</v>
      </c>
      <c r="H811" s="47">
        <f t="shared" si="794"/>
        <v>2</v>
      </c>
      <c r="I811" s="47">
        <f t="shared" si="794"/>
        <v>2</v>
      </c>
      <c r="J811" s="47">
        <f t="shared" si="794"/>
        <v>2</v>
      </c>
      <c r="K811" s="47">
        <f t="shared" si="794"/>
        <v>2</v>
      </c>
      <c r="L811" s="47">
        <f t="shared" si="794"/>
        <v>2</v>
      </c>
      <c r="M811" s="47">
        <f t="shared" si="794"/>
        <v>2</v>
      </c>
      <c r="N811" s="47">
        <f t="shared" si="794"/>
        <v>2</v>
      </c>
      <c r="O811" s="47">
        <f t="shared" si="794"/>
        <v>2</v>
      </c>
      <c r="P811" s="47">
        <f t="shared" si="794"/>
        <v>2</v>
      </c>
      <c r="Q811" s="47">
        <f t="shared" si="794"/>
        <v>2</v>
      </c>
      <c r="U811" s="46"/>
      <c r="X811" s="46"/>
    </row>
    <row r="812" spans="1:24">
      <c r="A812" s="605">
        <v>99</v>
      </c>
      <c r="B812" s="58" t="s">
        <v>32</v>
      </c>
      <c r="C812" s="58" t="str">
        <f t="shared" ref="C812:Q812" si="795">IF(C7=$W$117,"O",IF(C7=$X$117,"O",IF(C7=$Y$117,"O",IF(C7=$Z$117,"O",IF(C7=$AA$117,"O",IF(C7=$AB$117,"O",IF(C7=$AC$117,"O",IF(C7=$AD$117,"O",IF(C7=$AE$117,"O",IF(C7=$AF$117,"O",IF(C7=$AG$117,"O","X")))))))))))</f>
        <v>X</v>
      </c>
      <c r="D812" s="58" t="str">
        <f t="shared" si="795"/>
        <v>X</v>
      </c>
      <c r="E812" s="58" t="str">
        <f t="shared" si="795"/>
        <v>X</v>
      </c>
      <c r="F812" s="58" t="str">
        <f t="shared" si="795"/>
        <v>X</v>
      </c>
      <c r="G812" s="58" t="str">
        <f t="shared" si="795"/>
        <v>X</v>
      </c>
      <c r="H812" s="58" t="str">
        <f t="shared" si="795"/>
        <v>X</v>
      </c>
      <c r="I812" s="58" t="str">
        <f t="shared" si="795"/>
        <v>X</v>
      </c>
      <c r="J812" s="58" t="str">
        <f t="shared" si="795"/>
        <v>X</v>
      </c>
      <c r="K812" s="58" t="str">
        <f t="shared" si="795"/>
        <v>X</v>
      </c>
      <c r="L812" s="58" t="str">
        <f t="shared" si="795"/>
        <v>X</v>
      </c>
      <c r="M812" s="58" t="str">
        <f t="shared" si="795"/>
        <v>X</v>
      </c>
      <c r="N812" s="58" t="str">
        <f t="shared" si="795"/>
        <v>X</v>
      </c>
      <c r="O812" s="58" t="str">
        <f t="shared" si="795"/>
        <v>X</v>
      </c>
      <c r="P812" s="58" t="str">
        <f t="shared" si="795"/>
        <v>X</v>
      </c>
      <c r="Q812" s="58" t="str">
        <f t="shared" si="795"/>
        <v>X</v>
      </c>
      <c r="U812" s="46"/>
      <c r="X812" s="46"/>
    </row>
    <row r="813" spans="1:24">
      <c r="A813" s="606"/>
      <c r="B813" s="58" t="s">
        <v>33</v>
      </c>
      <c r="C813" s="58" t="str">
        <f t="shared" ref="C813:Q813" si="796">IF(C8=$W$117,"O",IF(C8=$X$117,"O",IF(C8=$Y$117,"O",IF(C8=$Z$117,"O",IF(C8=$AA$117,"O",IF(C8=$AB$117,"O",IF(C8=$AC$117,"O",IF(C8=$AD$117,"O",IF(C8=$AE$117,"O",IF(C8=$AF$117,"O",IF(C8=$AG$117,"O","X")))))))))))</f>
        <v>X</v>
      </c>
      <c r="D813" s="58" t="str">
        <f t="shared" si="796"/>
        <v>X</v>
      </c>
      <c r="E813" s="58" t="str">
        <f t="shared" si="796"/>
        <v>X</v>
      </c>
      <c r="F813" s="58" t="str">
        <f t="shared" si="796"/>
        <v>X</v>
      </c>
      <c r="G813" s="58" t="str">
        <f t="shared" si="796"/>
        <v>X</v>
      </c>
      <c r="H813" s="58" t="str">
        <f t="shared" si="796"/>
        <v>X</v>
      </c>
      <c r="I813" s="58" t="str">
        <f t="shared" si="796"/>
        <v>X</v>
      </c>
      <c r="J813" s="58" t="str">
        <f t="shared" si="796"/>
        <v>X</v>
      </c>
      <c r="K813" s="58" t="str">
        <f t="shared" si="796"/>
        <v>X</v>
      </c>
      <c r="L813" s="58" t="str">
        <f t="shared" si="796"/>
        <v>X</v>
      </c>
      <c r="M813" s="58" t="str">
        <f t="shared" si="796"/>
        <v>X</v>
      </c>
      <c r="N813" s="58" t="str">
        <f t="shared" si="796"/>
        <v>X</v>
      </c>
      <c r="O813" s="58" t="str">
        <f t="shared" si="796"/>
        <v>X</v>
      </c>
      <c r="P813" s="58" t="str">
        <f t="shared" si="796"/>
        <v>X</v>
      </c>
      <c r="Q813" s="58" t="str">
        <f t="shared" si="796"/>
        <v>X</v>
      </c>
      <c r="U813" s="46"/>
      <c r="X813" s="46"/>
    </row>
    <row r="814" spans="1:24">
      <c r="A814" s="606"/>
      <c r="B814" s="58" t="s">
        <v>34</v>
      </c>
      <c r="C814" s="58" t="str">
        <f t="shared" ref="C814:Q814" si="797">IF(C9=$W$117,"O",IF(C9=$X$117,"O",IF(C9=$Y$117,"O",IF(C9=$Z$117,"O",IF(C9=$AA$117,"O",IF(C9=$AB$117,"O",IF(C9=$AC$117,"O",IF(C9=$AD$117,"O",IF(C9=$AE$117,"O",IF(C9=$AF$117,"O",IF(C9=$AG$117,"O","X")))))))))))</f>
        <v>X</v>
      </c>
      <c r="D814" s="58" t="str">
        <f t="shared" si="797"/>
        <v>X</v>
      </c>
      <c r="E814" s="58" t="str">
        <f t="shared" si="797"/>
        <v>X</v>
      </c>
      <c r="F814" s="58" t="str">
        <f t="shared" si="797"/>
        <v>X</v>
      </c>
      <c r="G814" s="58" t="str">
        <f t="shared" si="797"/>
        <v>X</v>
      </c>
      <c r="H814" s="58" t="str">
        <f t="shared" si="797"/>
        <v>X</v>
      </c>
      <c r="I814" s="58" t="str">
        <f t="shared" si="797"/>
        <v>X</v>
      </c>
      <c r="J814" s="58" t="str">
        <f t="shared" si="797"/>
        <v>X</v>
      </c>
      <c r="K814" s="58" t="str">
        <f t="shared" si="797"/>
        <v>X</v>
      </c>
      <c r="L814" s="58" t="str">
        <f t="shared" si="797"/>
        <v>X</v>
      </c>
      <c r="M814" s="58" t="str">
        <f t="shared" si="797"/>
        <v>X</v>
      </c>
      <c r="N814" s="58" t="str">
        <f t="shared" si="797"/>
        <v>X</v>
      </c>
      <c r="O814" s="58" t="str">
        <f t="shared" si="797"/>
        <v>X</v>
      </c>
      <c r="P814" s="58" t="str">
        <f t="shared" si="797"/>
        <v>X</v>
      </c>
      <c r="Q814" s="58" t="str">
        <f t="shared" si="797"/>
        <v>X</v>
      </c>
      <c r="U814" s="46"/>
      <c r="X814" s="46"/>
    </row>
    <row r="815" spans="1:24">
      <c r="A815" s="606"/>
      <c r="B815" s="58" t="s">
        <v>35</v>
      </c>
      <c r="C815" s="58" t="str">
        <f t="shared" ref="C815:Q815" si="798">IF(C10=$W$117,"O",IF(C10=$X$117,"O",IF(C10=$Y$117,"O",IF(C10=$Z$117,"O",IF(C10=$AA$117,"O",IF(C10=$AB$117,"O",IF(C10=$AC$117,"O",IF(C10=$AD$117,"O",IF(C10=$AE$117,"O",IF(C10=$AF$117,"O",IF(C10=$AG$117,"O","X")))))))))))</f>
        <v>X</v>
      </c>
      <c r="D815" s="58" t="str">
        <f t="shared" si="798"/>
        <v>X</v>
      </c>
      <c r="E815" s="58" t="str">
        <f t="shared" si="798"/>
        <v>X</v>
      </c>
      <c r="F815" s="58" t="str">
        <f t="shared" si="798"/>
        <v>X</v>
      </c>
      <c r="G815" s="58" t="str">
        <f t="shared" si="798"/>
        <v>X</v>
      </c>
      <c r="H815" s="58" t="str">
        <f t="shared" si="798"/>
        <v>X</v>
      </c>
      <c r="I815" s="58" t="str">
        <f t="shared" si="798"/>
        <v>X</v>
      </c>
      <c r="J815" s="58" t="str">
        <f t="shared" si="798"/>
        <v>X</v>
      </c>
      <c r="K815" s="58" t="str">
        <f t="shared" si="798"/>
        <v>X</v>
      </c>
      <c r="L815" s="58" t="str">
        <f t="shared" si="798"/>
        <v>X</v>
      </c>
      <c r="M815" s="58" t="str">
        <f t="shared" si="798"/>
        <v>X</v>
      </c>
      <c r="N815" s="58" t="str">
        <f t="shared" si="798"/>
        <v>X</v>
      </c>
      <c r="O815" s="58" t="str">
        <f t="shared" si="798"/>
        <v>X</v>
      </c>
      <c r="P815" s="58" t="str">
        <f t="shared" si="798"/>
        <v>X</v>
      </c>
      <c r="Q815" s="58" t="str">
        <f t="shared" si="798"/>
        <v>X</v>
      </c>
      <c r="U815" s="46"/>
      <c r="X815" s="46"/>
    </row>
    <row r="816" spans="1:24">
      <c r="A816" s="606"/>
      <c r="B816" s="58" t="s">
        <v>36</v>
      </c>
      <c r="C816" s="58" t="str">
        <f t="shared" ref="C816:Q816" si="799">IF(C11=$W$117,"O",IF(C11=$X$117,"O",IF(C11=$Y$117,"O",IF(C11=$Z$117,"O",IF(C11=$AA$117,"O",IF(C11=$AB$117,"O",IF(C11=$AC$117,"O",IF(C11=$AD$117,"O",IF(C11=$AE$117,"O",IF(C11=$AF$117,"O",IF(C11=$AG$117,"O","X")))))))))))</f>
        <v>O</v>
      </c>
      <c r="D816" s="58" t="str">
        <f t="shared" si="799"/>
        <v>O</v>
      </c>
      <c r="E816" s="58" t="str">
        <f t="shared" si="799"/>
        <v>O</v>
      </c>
      <c r="F816" s="58" t="str">
        <f t="shared" si="799"/>
        <v>O</v>
      </c>
      <c r="G816" s="58" t="str">
        <f t="shared" si="799"/>
        <v>O</v>
      </c>
      <c r="H816" s="58" t="str">
        <f t="shared" si="799"/>
        <v>O</v>
      </c>
      <c r="I816" s="58" t="str">
        <f t="shared" si="799"/>
        <v>O</v>
      </c>
      <c r="J816" s="58" t="str">
        <f t="shared" si="799"/>
        <v>O</v>
      </c>
      <c r="K816" s="58" t="str">
        <f t="shared" si="799"/>
        <v>O</v>
      </c>
      <c r="L816" s="58" t="str">
        <f t="shared" si="799"/>
        <v>O</v>
      </c>
      <c r="M816" s="58" t="str">
        <f t="shared" si="799"/>
        <v>O</v>
      </c>
      <c r="N816" s="58" t="str">
        <f t="shared" si="799"/>
        <v>O</v>
      </c>
      <c r="O816" s="58" t="str">
        <f t="shared" si="799"/>
        <v>O</v>
      </c>
      <c r="P816" s="58" t="str">
        <f t="shared" si="799"/>
        <v>O</v>
      </c>
      <c r="Q816" s="58" t="str">
        <f t="shared" si="799"/>
        <v>O</v>
      </c>
      <c r="U816" s="46"/>
      <c r="X816" s="46"/>
    </row>
    <row r="817" spans="1:24">
      <c r="A817" s="606"/>
      <c r="B817" s="58" t="s">
        <v>21</v>
      </c>
      <c r="C817" s="58" t="str">
        <f t="shared" ref="C817:Q817" si="800">IF(C12=$W$117,"O",IF(C12=$X$117,"O",IF(C12=$Y$117,"O",IF(C12=$Z$117,"O",IF(C12=$AA$117,"O",IF(C12=$AB$117,"O",IF(C12=$AC$117,"O",IF(C12=$AD$117,"O",IF(C12=$AE$117,"O",IF(C12=$AF$117,"O",IF(C12=$AG$117,"O","X")))))))))))</f>
        <v>X</v>
      </c>
      <c r="D817" s="58" t="str">
        <f t="shared" si="800"/>
        <v>X</v>
      </c>
      <c r="E817" s="58" t="str">
        <f t="shared" si="800"/>
        <v>X</v>
      </c>
      <c r="F817" s="58" t="str">
        <f t="shared" si="800"/>
        <v>X</v>
      </c>
      <c r="G817" s="58" t="str">
        <f t="shared" si="800"/>
        <v>X</v>
      </c>
      <c r="H817" s="58" t="str">
        <f t="shared" si="800"/>
        <v>X</v>
      </c>
      <c r="I817" s="58" t="str">
        <f t="shared" si="800"/>
        <v>X</v>
      </c>
      <c r="J817" s="58" t="str">
        <f t="shared" si="800"/>
        <v>X</v>
      </c>
      <c r="K817" s="58" t="str">
        <f t="shared" si="800"/>
        <v>X</v>
      </c>
      <c r="L817" s="58" t="str">
        <f t="shared" si="800"/>
        <v>X</v>
      </c>
      <c r="M817" s="58" t="str">
        <f t="shared" si="800"/>
        <v>X</v>
      </c>
      <c r="N817" s="58" t="str">
        <f t="shared" si="800"/>
        <v>X</v>
      </c>
      <c r="O817" s="58" t="str">
        <f t="shared" si="800"/>
        <v>X</v>
      </c>
      <c r="P817" s="58" t="str">
        <f t="shared" si="800"/>
        <v>X</v>
      </c>
      <c r="Q817" s="58" t="str">
        <f t="shared" si="800"/>
        <v>X</v>
      </c>
      <c r="U817" s="46"/>
      <c r="X817" s="46"/>
    </row>
    <row r="818" spans="1:24">
      <c r="A818" s="607"/>
      <c r="B818" s="30" t="s">
        <v>46</v>
      </c>
      <c r="C818" s="47">
        <f>COUNTIF(C812:C817,"O")</f>
        <v>1</v>
      </c>
      <c r="D818" s="47">
        <f t="shared" ref="D818:Q818" si="801">COUNTIF(D812:D817,"O")</f>
        <v>1</v>
      </c>
      <c r="E818" s="47">
        <f t="shared" si="801"/>
        <v>1</v>
      </c>
      <c r="F818" s="47">
        <f t="shared" si="801"/>
        <v>1</v>
      </c>
      <c r="G818" s="47">
        <f t="shared" si="801"/>
        <v>1</v>
      </c>
      <c r="H818" s="47">
        <f t="shared" si="801"/>
        <v>1</v>
      </c>
      <c r="I818" s="47">
        <f t="shared" si="801"/>
        <v>1</v>
      </c>
      <c r="J818" s="47">
        <f t="shared" si="801"/>
        <v>1</v>
      </c>
      <c r="K818" s="47">
        <f t="shared" si="801"/>
        <v>1</v>
      </c>
      <c r="L818" s="47">
        <f t="shared" si="801"/>
        <v>1</v>
      </c>
      <c r="M818" s="47">
        <f t="shared" si="801"/>
        <v>1</v>
      </c>
      <c r="N818" s="47">
        <f t="shared" si="801"/>
        <v>1</v>
      </c>
      <c r="O818" s="47">
        <f t="shared" si="801"/>
        <v>1</v>
      </c>
      <c r="P818" s="47">
        <f t="shared" si="801"/>
        <v>1</v>
      </c>
      <c r="Q818" s="47">
        <f t="shared" si="801"/>
        <v>1</v>
      </c>
      <c r="U818" s="46"/>
    </row>
    <row r="819" spans="1:24">
      <c r="A819" s="605">
        <v>100</v>
      </c>
      <c r="B819" s="58" t="s">
        <v>32</v>
      </c>
      <c r="C819" s="58" t="str">
        <f t="shared" ref="C819:Q819" si="802">IF(C7=$W$118,"O",IF(C7=$X$118,"O",IF(C7=$Y$118,"O",IF(C7=$Z$118,"O",IF(C7=$AA$118,"O",IF(C7=$AB$118,"O",IF(C7=$AC$118,"O",IF(C7=$AD$118,"O",IF(C7=$AE$118,"O",IF(C7=$AF$118,"O",IF(C7=$AG$118,"O","X")))))))))))</f>
        <v>X</v>
      </c>
      <c r="D819" s="58" t="str">
        <f t="shared" si="802"/>
        <v>X</v>
      </c>
      <c r="E819" s="58" t="str">
        <f t="shared" si="802"/>
        <v>X</v>
      </c>
      <c r="F819" s="58" t="str">
        <f t="shared" si="802"/>
        <v>X</v>
      </c>
      <c r="G819" s="58" t="str">
        <f t="shared" si="802"/>
        <v>X</v>
      </c>
      <c r="H819" s="58" t="str">
        <f t="shared" si="802"/>
        <v>X</v>
      </c>
      <c r="I819" s="58" t="str">
        <f t="shared" si="802"/>
        <v>X</v>
      </c>
      <c r="J819" s="58" t="str">
        <f t="shared" si="802"/>
        <v>X</v>
      </c>
      <c r="K819" s="58" t="str">
        <f t="shared" si="802"/>
        <v>X</v>
      </c>
      <c r="L819" s="58" t="str">
        <f t="shared" si="802"/>
        <v>X</v>
      </c>
      <c r="M819" s="58" t="str">
        <f t="shared" si="802"/>
        <v>X</v>
      </c>
      <c r="N819" s="58" t="str">
        <f t="shared" si="802"/>
        <v>X</v>
      </c>
      <c r="O819" s="58" t="str">
        <f t="shared" si="802"/>
        <v>X</v>
      </c>
      <c r="P819" s="58" t="str">
        <f t="shared" si="802"/>
        <v>X</v>
      </c>
      <c r="Q819" s="58" t="str">
        <f t="shared" si="802"/>
        <v>X</v>
      </c>
      <c r="U819" s="46"/>
    </row>
    <row r="820" spans="1:24">
      <c r="A820" s="606"/>
      <c r="B820" s="58" t="s">
        <v>33</v>
      </c>
      <c r="C820" s="58" t="str">
        <f t="shared" ref="C820:Q820" si="803">IF(C8=$W$118,"O",IF(C8=$X$118,"O",IF(C8=$Y$118,"O",IF(C8=$Z$118,"O",IF(C8=$AA$118,"O",IF(C8=$AB$118,"O",IF(C8=$AC$118,"O",IF(C8=$AD$118,"O",IF(C8=$AE$118,"O",IF(C8=$AF$118,"O",IF(C8=$AG$118,"O","X")))))))))))</f>
        <v>X</v>
      </c>
      <c r="D820" s="58" t="str">
        <f t="shared" si="803"/>
        <v>X</v>
      </c>
      <c r="E820" s="58" t="str">
        <f t="shared" si="803"/>
        <v>X</v>
      </c>
      <c r="F820" s="58" t="str">
        <f t="shared" si="803"/>
        <v>X</v>
      </c>
      <c r="G820" s="58" t="str">
        <f t="shared" si="803"/>
        <v>X</v>
      </c>
      <c r="H820" s="58" t="str">
        <f t="shared" si="803"/>
        <v>X</v>
      </c>
      <c r="I820" s="58" t="str">
        <f t="shared" si="803"/>
        <v>X</v>
      </c>
      <c r="J820" s="58" t="str">
        <f t="shared" si="803"/>
        <v>X</v>
      </c>
      <c r="K820" s="58" t="str">
        <f t="shared" si="803"/>
        <v>X</v>
      </c>
      <c r="L820" s="58" t="str">
        <f t="shared" si="803"/>
        <v>X</v>
      </c>
      <c r="M820" s="58" t="str">
        <f t="shared" si="803"/>
        <v>X</v>
      </c>
      <c r="N820" s="58" t="str">
        <f t="shared" si="803"/>
        <v>X</v>
      </c>
      <c r="O820" s="58" t="str">
        <f t="shared" si="803"/>
        <v>X</v>
      </c>
      <c r="P820" s="58" t="str">
        <f t="shared" si="803"/>
        <v>X</v>
      </c>
      <c r="Q820" s="58" t="str">
        <f t="shared" si="803"/>
        <v>X</v>
      </c>
      <c r="V820" s="46"/>
    </row>
    <row r="821" spans="1:24">
      <c r="A821" s="606"/>
      <c r="B821" s="58" t="s">
        <v>34</v>
      </c>
      <c r="C821" s="58" t="str">
        <f t="shared" ref="C821:Q821" si="804">IF(C9=$W$118,"O",IF(C9=$X$118,"O",IF(C9=$Y$118,"O",IF(C9=$Z$118,"O",IF(C9=$AA$118,"O",IF(C9=$AB$118,"O",IF(C9=$AC$118,"O",IF(C9=$AD$118,"O",IF(C9=$AE$118,"O",IF(C9=$AF$118,"O",IF(C9=$AG$118,"O","X")))))))))))</f>
        <v>X</v>
      </c>
      <c r="D821" s="58" t="str">
        <f t="shared" si="804"/>
        <v>X</v>
      </c>
      <c r="E821" s="58" t="str">
        <f t="shared" si="804"/>
        <v>X</v>
      </c>
      <c r="F821" s="58" t="str">
        <f t="shared" si="804"/>
        <v>X</v>
      </c>
      <c r="G821" s="58" t="str">
        <f t="shared" si="804"/>
        <v>X</v>
      </c>
      <c r="H821" s="58" t="str">
        <f t="shared" si="804"/>
        <v>X</v>
      </c>
      <c r="I821" s="58" t="str">
        <f t="shared" si="804"/>
        <v>X</v>
      </c>
      <c r="J821" s="58" t="str">
        <f t="shared" si="804"/>
        <v>X</v>
      </c>
      <c r="K821" s="58" t="str">
        <f t="shared" si="804"/>
        <v>X</v>
      </c>
      <c r="L821" s="58" t="str">
        <f t="shared" si="804"/>
        <v>X</v>
      </c>
      <c r="M821" s="58" t="str">
        <f t="shared" si="804"/>
        <v>X</v>
      </c>
      <c r="N821" s="58" t="str">
        <f t="shared" si="804"/>
        <v>X</v>
      </c>
      <c r="O821" s="58" t="str">
        <f t="shared" si="804"/>
        <v>X</v>
      </c>
      <c r="P821" s="58" t="str">
        <f t="shared" si="804"/>
        <v>X</v>
      </c>
      <c r="Q821" s="58" t="str">
        <f t="shared" si="804"/>
        <v>X</v>
      </c>
      <c r="V821" s="46"/>
      <c r="W821" s="46"/>
    </row>
    <row r="822" spans="1:24">
      <c r="A822" s="606"/>
      <c r="B822" s="58" t="s">
        <v>35</v>
      </c>
      <c r="C822" s="58" t="str">
        <f t="shared" ref="C822:Q822" si="805">IF(C10=$W$118,"O",IF(C10=$X$118,"O",IF(C10=$Y$118,"O",IF(C10=$Z$118,"O",IF(C10=$AA$118,"O",IF(C10=$AB$118,"O",IF(C10=$AC$118,"O",IF(C10=$AD$118,"O",IF(C10=$AE$118,"O",IF(C10=$AF$118,"O",IF(C10=$AG$118,"O","X")))))))))))</f>
        <v>O</v>
      </c>
      <c r="D822" s="58" t="str">
        <f t="shared" si="805"/>
        <v>O</v>
      </c>
      <c r="E822" s="58" t="str">
        <f t="shared" si="805"/>
        <v>O</v>
      </c>
      <c r="F822" s="58" t="str">
        <f t="shared" si="805"/>
        <v>O</v>
      </c>
      <c r="G822" s="58" t="str">
        <f t="shared" si="805"/>
        <v>O</v>
      </c>
      <c r="H822" s="58" t="str">
        <f t="shared" si="805"/>
        <v>O</v>
      </c>
      <c r="I822" s="58" t="str">
        <f t="shared" si="805"/>
        <v>O</v>
      </c>
      <c r="J822" s="58" t="str">
        <f t="shared" si="805"/>
        <v>O</v>
      </c>
      <c r="K822" s="58" t="str">
        <f t="shared" si="805"/>
        <v>O</v>
      </c>
      <c r="L822" s="58" t="str">
        <f t="shared" si="805"/>
        <v>O</v>
      </c>
      <c r="M822" s="58" t="str">
        <f t="shared" si="805"/>
        <v>O</v>
      </c>
      <c r="N822" s="58" t="str">
        <f t="shared" si="805"/>
        <v>O</v>
      </c>
      <c r="O822" s="58" t="str">
        <f t="shared" si="805"/>
        <v>O</v>
      </c>
      <c r="P822" s="58" t="str">
        <f t="shared" si="805"/>
        <v>O</v>
      </c>
      <c r="Q822" s="58" t="str">
        <f t="shared" si="805"/>
        <v>O</v>
      </c>
      <c r="V822" s="46"/>
      <c r="W822" s="46"/>
    </row>
    <row r="823" spans="1:24">
      <c r="A823" s="606"/>
      <c r="B823" s="58" t="s">
        <v>36</v>
      </c>
      <c r="C823" s="58" t="str">
        <f t="shared" ref="C823:Q823" si="806">IF(C11=$W$118,"O",IF(C11=$X$118,"O",IF(C11=$Y$118,"O",IF(C11=$Z$118,"O",IF(C11=$AA$118,"O",IF(C11=$AB$118,"O",IF(C11=$AC$118,"O",IF(C11=$AD$118,"O",IF(C11=$AE$118,"O",IF(C11=$AF$118,"O",IF(C11=$AG$118,"O","X")))))))))))</f>
        <v>X</v>
      </c>
      <c r="D823" s="58" t="str">
        <f t="shared" si="806"/>
        <v>X</v>
      </c>
      <c r="E823" s="58" t="str">
        <f t="shared" si="806"/>
        <v>X</v>
      </c>
      <c r="F823" s="58" t="str">
        <f t="shared" si="806"/>
        <v>X</v>
      </c>
      <c r="G823" s="58" t="str">
        <f t="shared" si="806"/>
        <v>X</v>
      </c>
      <c r="H823" s="58" t="str">
        <f t="shared" si="806"/>
        <v>X</v>
      </c>
      <c r="I823" s="58" t="str">
        <f t="shared" si="806"/>
        <v>X</v>
      </c>
      <c r="J823" s="58" t="str">
        <f t="shared" si="806"/>
        <v>X</v>
      </c>
      <c r="K823" s="58" t="str">
        <f t="shared" si="806"/>
        <v>X</v>
      </c>
      <c r="L823" s="58" t="str">
        <f t="shared" si="806"/>
        <v>X</v>
      </c>
      <c r="M823" s="58" t="str">
        <f t="shared" si="806"/>
        <v>X</v>
      </c>
      <c r="N823" s="58" t="str">
        <f t="shared" si="806"/>
        <v>X</v>
      </c>
      <c r="O823" s="58" t="str">
        <f t="shared" si="806"/>
        <v>X</v>
      </c>
      <c r="P823" s="58" t="str">
        <f t="shared" si="806"/>
        <v>X</v>
      </c>
      <c r="Q823" s="58" t="str">
        <f t="shared" si="806"/>
        <v>X</v>
      </c>
      <c r="W823" s="46"/>
    </row>
    <row r="824" spans="1:24">
      <c r="A824" s="606"/>
      <c r="B824" s="58" t="s">
        <v>21</v>
      </c>
      <c r="C824" s="58" t="str">
        <f t="shared" ref="C824:Q824" si="807">IF(C12=$W$118,"O",IF(C12=$X$118,"O",IF(C12=$Y$118,"O",IF(C12=$Z$118,"O",IF(C12=$AA$118,"O",IF(C12=$AB$118,"O",IF(C12=$AC$118,"O",IF(C12=$AD$118,"O",IF(C12=$AE$118,"O",IF(C12=$AF$118,"O",IF(C12=$AG$118,"O","X")))))))))))</f>
        <v>X</v>
      </c>
      <c r="D824" s="58" t="str">
        <f t="shared" si="807"/>
        <v>X</v>
      </c>
      <c r="E824" s="58" t="str">
        <f t="shared" si="807"/>
        <v>X</v>
      </c>
      <c r="F824" s="58" t="str">
        <f t="shared" si="807"/>
        <v>X</v>
      </c>
      <c r="G824" s="58" t="str">
        <f t="shared" si="807"/>
        <v>X</v>
      </c>
      <c r="H824" s="58" t="str">
        <f t="shared" si="807"/>
        <v>X</v>
      </c>
      <c r="I824" s="58" t="str">
        <f t="shared" si="807"/>
        <v>X</v>
      </c>
      <c r="J824" s="58" t="str">
        <f t="shared" si="807"/>
        <v>X</v>
      </c>
      <c r="K824" s="58" t="str">
        <f t="shared" si="807"/>
        <v>X</v>
      </c>
      <c r="L824" s="58" t="str">
        <f t="shared" si="807"/>
        <v>X</v>
      </c>
      <c r="M824" s="58" t="str">
        <f t="shared" si="807"/>
        <v>X</v>
      </c>
      <c r="N824" s="58" t="str">
        <f t="shared" si="807"/>
        <v>X</v>
      </c>
      <c r="O824" s="58" t="str">
        <f t="shared" si="807"/>
        <v>X</v>
      </c>
      <c r="P824" s="58" t="str">
        <f t="shared" si="807"/>
        <v>X</v>
      </c>
      <c r="Q824" s="58" t="str">
        <f t="shared" si="807"/>
        <v>X</v>
      </c>
      <c r="W824" s="46"/>
    </row>
    <row r="825" spans="1:24">
      <c r="A825" s="607"/>
      <c r="B825" s="30" t="s">
        <v>46</v>
      </c>
      <c r="C825" s="47">
        <f>COUNTIF(C819:C824,"O")</f>
        <v>1</v>
      </c>
      <c r="D825" s="47">
        <f t="shared" ref="D825:Q825" si="808">COUNTIF(D819:D824,"O")</f>
        <v>1</v>
      </c>
      <c r="E825" s="47">
        <f t="shared" si="808"/>
        <v>1</v>
      </c>
      <c r="F825" s="47">
        <f t="shared" si="808"/>
        <v>1</v>
      </c>
      <c r="G825" s="47">
        <f t="shared" si="808"/>
        <v>1</v>
      </c>
      <c r="H825" s="47">
        <f t="shared" si="808"/>
        <v>1</v>
      </c>
      <c r="I825" s="47">
        <f t="shared" si="808"/>
        <v>1</v>
      </c>
      <c r="J825" s="47">
        <f t="shared" si="808"/>
        <v>1</v>
      </c>
      <c r="K825" s="47">
        <f t="shared" si="808"/>
        <v>1</v>
      </c>
      <c r="L825" s="47">
        <f t="shared" si="808"/>
        <v>1</v>
      </c>
      <c r="M825" s="47">
        <f t="shared" si="808"/>
        <v>1</v>
      </c>
      <c r="N825" s="47">
        <f t="shared" si="808"/>
        <v>1</v>
      </c>
      <c r="O825" s="47">
        <f t="shared" si="808"/>
        <v>1</v>
      </c>
      <c r="P825" s="47">
        <f t="shared" si="808"/>
        <v>1</v>
      </c>
      <c r="Q825" s="47">
        <f t="shared" si="808"/>
        <v>1</v>
      </c>
      <c r="W825" s="46"/>
    </row>
    <row r="826" spans="1:24">
      <c r="A826" s="605">
        <v>101</v>
      </c>
      <c r="B826" s="58" t="s">
        <v>32</v>
      </c>
      <c r="C826" s="58" t="str">
        <f t="shared" ref="C826:Q826" si="809">IF(C7=$W$119,"O",IF(C7=$X$119,"O",IF(C7=$Y$119,"O",IF(C7=$Z$119,"O",IF(C7=$AA$119,"O",IF(C7=$AB$119,"O",IF(C7=$AC$119,"O",IF(C7=$AD$119,"O",IF(C7=$AE$119,"O",IF(C7=$AF$119,"O",IF(C7=$AG$119,"O","X")))))))))))</f>
        <v>X</v>
      </c>
      <c r="D826" s="58" t="str">
        <f t="shared" si="809"/>
        <v>X</v>
      </c>
      <c r="E826" s="58" t="str">
        <f t="shared" si="809"/>
        <v>X</v>
      </c>
      <c r="F826" s="58" t="str">
        <f t="shared" si="809"/>
        <v>X</v>
      </c>
      <c r="G826" s="58" t="str">
        <f t="shared" si="809"/>
        <v>X</v>
      </c>
      <c r="H826" s="58" t="str">
        <f t="shared" si="809"/>
        <v>X</v>
      </c>
      <c r="I826" s="58" t="str">
        <f t="shared" si="809"/>
        <v>X</v>
      </c>
      <c r="J826" s="58" t="str">
        <f t="shared" si="809"/>
        <v>X</v>
      </c>
      <c r="K826" s="58" t="str">
        <f t="shared" si="809"/>
        <v>X</v>
      </c>
      <c r="L826" s="58" t="str">
        <f t="shared" si="809"/>
        <v>X</v>
      </c>
      <c r="M826" s="58" t="str">
        <f t="shared" si="809"/>
        <v>X</v>
      </c>
      <c r="N826" s="58" t="str">
        <f t="shared" si="809"/>
        <v>X</v>
      </c>
      <c r="O826" s="58" t="str">
        <f t="shared" si="809"/>
        <v>X</v>
      </c>
      <c r="P826" s="58" t="str">
        <f t="shared" si="809"/>
        <v>X</v>
      </c>
      <c r="Q826" s="58" t="str">
        <f t="shared" si="809"/>
        <v>X</v>
      </c>
    </row>
    <row r="827" spans="1:24">
      <c r="A827" s="606"/>
      <c r="B827" s="58" t="s">
        <v>33</v>
      </c>
      <c r="C827" s="58" t="str">
        <f t="shared" ref="C827:Q827" si="810">IF(C8=$W$119,"O",IF(C8=$X$119,"O",IF(C8=$Y$119,"O",IF(C8=$Z$119,"O",IF(C8=$AA$119,"O",IF(C8=$AB$119,"O",IF(C8=$AC$119,"O",IF(C8=$AD$119,"O",IF(C8=$AE$119,"O",IF(C8=$AF$119,"O",IF(C8=$AG$119,"O","X")))))))))))</f>
        <v>X</v>
      </c>
      <c r="D827" s="58" t="str">
        <f t="shared" si="810"/>
        <v>X</v>
      </c>
      <c r="E827" s="58" t="str">
        <f t="shared" si="810"/>
        <v>X</v>
      </c>
      <c r="F827" s="58" t="str">
        <f t="shared" si="810"/>
        <v>X</v>
      </c>
      <c r="G827" s="58" t="str">
        <f t="shared" si="810"/>
        <v>X</v>
      </c>
      <c r="H827" s="58" t="str">
        <f t="shared" si="810"/>
        <v>X</v>
      </c>
      <c r="I827" s="58" t="str">
        <f t="shared" si="810"/>
        <v>X</v>
      </c>
      <c r="J827" s="58" t="str">
        <f t="shared" si="810"/>
        <v>X</v>
      </c>
      <c r="K827" s="58" t="str">
        <f t="shared" si="810"/>
        <v>X</v>
      </c>
      <c r="L827" s="58" t="str">
        <f t="shared" si="810"/>
        <v>X</v>
      </c>
      <c r="M827" s="58" t="str">
        <f t="shared" si="810"/>
        <v>X</v>
      </c>
      <c r="N827" s="58" t="str">
        <f t="shared" si="810"/>
        <v>X</v>
      </c>
      <c r="O827" s="58" t="str">
        <f t="shared" si="810"/>
        <v>X</v>
      </c>
      <c r="P827" s="58" t="str">
        <f t="shared" si="810"/>
        <v>X</v>
      </c>
      <c r="Q827" s="58" t="str">
        <f t="shared" si="810"/>
        <v>X</v>
      </c>
    </row>
    <row r="828" spans="1:24">
      <c r="A828" s="606"/>
      <c r="B828" s="58" t="s">
        <v>34</v>
      </c>
      <c r="C828" s="58" t="str">
        <f t="shared" ref="C828:Q828" si="811">IF(C9=$W$119,"O",IF(C9=$X$119,"O",IF(C9=$Y$119,"O",IF(C9=$Z$119,"O",IF(C9=$AA$119,"O",IF(C9=$AB$119,"O",IF(C9=$AC$119,"O",IF(C9=$AD$119,"O",IF(C9=$AE$119,"O",IF(C9=$AF$119,"O",IF(C9=$AG$119,"O","X")))))))))))</f>
        <v>X</v>
      </c>
      <c r="D828" s="58" t="str">
        <f t="shared" si="811"/>
        <v>X</v>
      </c>
      <c r="E828" s="58" t="str">
        <f t="shared" si="811"/>
        <v>X</v>
      </c>
      <c r="F828" s="58" t="str">
        <f t="shared" si="811"/>
        <v>X</v>
      </c>
      <c r="G828" s="58" t="str">
        <f t="shared" si="811"/>
        <v>X</v>
      </c>
      <c r="H828" s="58" t="str">
        <f t="shared" si="811"/>
        <v>X</v>
      </c>
      <c r="I828" s="58" t="str">
        <f t="shared" si="811"/>
        <v>X</v>
      </c>
      <c r="J828" s="58" t="str">
        <f t="shared" si="811"/>
        <v>X</v>
      </c>
      <c r="K828" s="58" t="str">
        <f t="shared" si="811"/>
        <v>X</v>
      </c>
      <c r="L828" s="58" t="str">
        <f t="shared" si="811"/>
        <v>X</v>
      </c>
      <c r="M828" s="58" t="str">
        <f t="shared" si="811"/>
        <v>X</v>
      </c>
      <c r="N828" s="58" t="str">
        <f t="shared" si="811"/>
        <v>X</v>
      </c>
      <c r="O828" s="58" t="str">
        <f t="shared" si="811"/>
        <v>X</v>
      </c>
      <c r="P828" s="58" t="str">
        <f t="shared" si="811"/>
        <v>X</v>
      </c>
      <c r="Q828" s="58" t="str">
        <f t="shared" si="811"/>
        <v>X</v>
      </c>
    </row>
    <row r="829" spans="1:24">
      <c r="A829" s="606"/>
      <c r="B829" s="58" t="s">
        <v>35</v>
      </c>
      <c r="C829" s="58" t="str">
        <f t="shared" ref="C829:Q829" si="812">IF(C10=$W$119,"O",IF(C10=$X$119,"O",IF(C10=$Y$119,"O",IF(C10=$Z$119,"O",IF(C10=$AA$119,"O",IF(C10=$AB$119,"O",IF(C10=$AC$119,"O",IF(C10=$AD$119,"O",IF(C10=$AE$119,"O",IF(C10=$AF$119,"O",IF(C10=$AG$119,"O","X")))))))))))</f>
        <v>X</v>
      </c>
      <c r="D829" s="58" t="str">
        <f t="shared" si="812"/>
        <v>X</v>
      </c>
      <c r="E829" s="58" t="str">
        <f t="shared" si="812"/>
        <v>X</v>
      </c>
      <c r="F829" s="58" t="str">
        <f t="shared" si="812"/>
        <v>X</v>
      </c>
      <c r="G829" s="58" t="str">
        <f t="shared" si="812"/>
        <v>X</v>
      </c>
      <c r="H829" s="58" t="str">
        <f t="shared" si="812"/>
        <v>X</v>
      </c>
      <c r="I829" s="58" t="str">
        <f t="shared" si="812"/>
        <v>X</v>
      </c>
      <c r="J829" s="58" t="str">
        <f t="shared" si="812"/>
        <v>X</v>
      </c>
      <c r="K829" s="58" t="str">
        <f t="shared" si="812"/>
        <v>X</v>
      </c>
      <c r="L829" s="58" t="str">
        <f t="shared" si="812"/>
        <v>X</v>
      </c>
      <c r="M829" s="58" t="str">
        <f t="shared" si="812"/>
        <v>X</v>
      </c>
      <c r="N829" s="58" t="str">
        <f t="shared" si="812"/>
        <v>X</v>
      </c>
      <c r="O829" s="58" t="str">
        <f t="shared" si="812"/>
        <v>X</v>
      </c>
      <c r="P829" s="58" t="str">
        <f t="shared" si="812"/>
        <v>X</v>
      </c>
      <c r="Q829" s="58" t="str">
        <f t="shared" si="812"/>
        <v>X</v>
      </c>
    </row>
    <row r="830" spans="1:24">
      <c r="A830" s="606"/>
      <c r="B830" s="58" t="s">
        <v>36</v>
      </c>
      <c r="C830" s="58" t="str">
        <f t="shared" ref="C830:Q830" si="813">IF(C11=$W$119,"O",IF(C11=$X$119,"O",IF(C11=$Y$119,"O",IF(C11=$Z$119,"O",IF(C11=$AA$119,"O",IF(C11=$AB$119,"O",IF(C11=$AC$119,"O",IF(C11=$AD$119,"O",IF(C11=$AE$119,"O",IF(C11=$AF$119,"O",IF(C11=$AG$119,"O","X")))))))))))</f>
        <v>X</v>
      </c>
      <c r="D830" s="58" t="str">
        <f t="shared" si="813"/>
        <v>X</v>
      </c>
      <c r="E830" s="58" t="str">
        <f t="shared" si="813"/>
        <v>X</v>
      </c>
      <c r="F830" s="58" t="str">
        <f t="shared" si="813"/>
        <v>X</v>
      </c>
      <c r="G830" s="58" t="str">
        <f t="shared" si="813"/>
        <v>X</v>
      </c>
      <c r="H830" s="58" t="str">
        <f t="shared" si="813"/>
        <v>X</v>
      </c>
      <c r="I830" s="58" t="str">
        <f t="shared" si="813"/>
        <v>X</v>
      </c>
      <c r="J830" s="58" t="str">
        <f t="shared" si="813"/>
        <v>X</v>
      </c>
      <c r="K830" s="58" t="str">
        <f t="shared" si="813"/>
        <v>X</v>
      </c>
      <c r="L830" s="58" t="str">
        <f t="shared" si="813"/>
        <v>X</v>
      </c>
      <c r="M830" s="58" t="str">
        <f t="shared" si="813"/>
        <v>X</v>
      </c>
      <c r="N830" s="58" t="str">
        <f t="shared" si="813"/>
        <v>X</v>
      </c>
      <c r="O830" s="58" t="str">
        <f t="shared" si="813"/>
        <v>X</v>
      </c>
      <c r="P830" s="58" t="str">
        <f t="shared" si="813"/>
        <v>X</v>
      </c>
      <c r="Q830" s="58" t="str">
        <f t="shared" si="813"/>
        <v>X</v>
      </c>
    </row>
    <row r="831" spans="1:24">
      <c r="A831" s="606"/>
      <c r="B831" s="58" t="s">
        <v>21</v>
      </c>
      <c r="C831" s="58" t="str">
        <f t="shared" ref="C831:Q831" si="814">IF(C12=$W$119,"O",IF(C12=$X$119,"O",IF(C12=$Y$119,"O",IF(C12=$Z$119,"O",IF(C12=$AA$119,"O",IF(C12=$AB$119,"O",IF(C12=$AC$119,"O",IF(C12=$AD$119,"O",IF(C12=$AE$119,"O",IF(C12=$AF$119,"O",IF(C12=$AG$119,"O","X")))))))))))</f>
        <v>X</v>
      </c>
      <c r="D831" s="58" t="str">
        <f t="shared" si="814"/>
        <v>X</v>
      </c>
      <c r="E831" s="58" t="str">
        <f t="shared" si="814"/>
        <v>X</v>
      </c>
      <c r="F831" s="58" t="str">
        <f t="shared" si="814"/>
        <v>X</v>
      </c>
      <c r="G831" s="58" t="str">
        <f t="shared" si="814"/>
        <v>X</v>
      </c>
      <c r="H831" s="58" t="str">
        <f t="shared" si="814"/>
        <v>X</v>
      </c>
      <c r="I831" s="58" t="str">
        <f t="shared" si="814"/>
        <v>X</v>
      </c>
      <c r="J831" s="58" t="str">
        <f t="shared" si="814"/>
        <v>X</v>
      </c>
      <c r="K831" s="58" t="str">
        <f t="shared" si="814"/>
        <v>X</v>
      </c>
      <c r="L831" s="58" t="str">
        <f t="shared" si="814"/>
        <v>X</v>
      </c>
      <c r="M831" s="58" t="str">
        <f t="shared" si="814"/>
        <v>X</v>
      </c>
      <c r="N831" s="58" t="str">
        <f t="shared" si="814"/>
        <v>X</v>
      </c>
      <c r="O831" s="58" t="str">
        <f t="shared" si="814"/>
        <v>X</v>
      </c>
      <c r="P831" s="58" t="str">
        <f t="shared" si="814"/>
        <v>X</v>
      </c>
      <c r="Q831" s="58" t="str">
        <f t="shared" si="814"/>
        <v>X</v>
      </c>
    </row>
    <row r="832" spans="1:24">
      <c r="A832" s="607"/>
      <c r="B832" s="30" t="s">
        <v>46</v>
      </c>
      <c r="C832" s="47">
        <f>COUNTIF(C826:C831,"O")</f>
        <v>0</v>
      </c>
      <c r="D832" s="47">
        <f t="shared" ref="D832:Q832" si="815">COUNTIF(D826:D831,"O")</f>
        <v>0</v>
      </c>
      <c r="E832" s="47">
        <f t="shared" si="815"/>
        <v>0</v>
      </c>
      <c r="F832" s="47">
        <f t="shared" si="815"/>
        <v>0</v>
      </c>
      <c r="G832" s="47">
        <f t="shared" si="815"/>
        <v>0</v>
      </c>
      <c r="H832" s="47">
        <f t="shared" si="815"/>
        <v>0</v>
      </c>
      <c r="I832" s="47">
        <f t="shared" si="815"/>
        <v>0</v>
      </c>
      <c r="J832" s="47">
        <f t="shared" si="815"/>
        <v>0</v>
      </c>
      <c r="K832" s="47">
        <f t="shared" si="815"/>
        <v>0</v>
      </c>
      <c r="L832" s="47">
        <f t="shared" si="815"/>
        <v>0</v>
      </c>
      <c r="M832" s="47">
        <f t="shared" si="815"/>
        <v>0</v>
      </c>
      <c r="N832" s="47">
        <f t="shared" si="815"/>
        <v>0</v>
      </c>
      <c r="O832" s="47">
        <f t="shared" si="815"/>
        <v>0</v>
      </c>
      <c r="P832" s="47">
        <f t="shared" si="815"/>
        <v>0</v>
      </c>
      <c r="Q832" s="47">
        <f t="shared" si="815"/>
        <v>0</v>
      </c>
    </row>
    <row r="833" spans="1:23" ht="17.5">
      <c r="A833" s="605">
        <v>102</v>
      </c>
      <c r="B833" s="58" t="s">
        <v>32</v>
      </c>
      <c r="C833" s="58" t="str">
        <f t="shared" ref="C833:Q833" si="816">IF(C7=$W$120,"O",IF(C7=$X$120,"O",IF(C7=$Y$120,"O",IF(C7=$Z$120,"O",IF(C7=$AA$120,"O",IF(C7=$AB$120,"O",IF(C7=$AC$120,"O",IF(C7=$AD$120,"O",IF(C7=$AE$120,"O",IF(C7=$AF$120,"O",IF(C7=$AG$120,"O","X")))))))))))</f>
        <v>X</v>
      </c>
      <c r="D833" s="58" t="str">
        <f t="shared" si="816"/>
        <v>X</v>
      </c>
      <c r="E833" s="58" t="str">
        <f t="shared" si="816"/>
        <v>X</v>
      </c>
      <c r="F833" s="58" t="str">
        <f t="shared" si="816"/>
        <v>X</v>
      </c>
      <c r="G833" s="58" t="str">
        <f t="shared" si="816"/>
        <v>X</v>
      </c>
      <c r="H833" s="58" t="str">
        <f t="shared" si="816"/>
        <v>X</v>
      </c>
      <c r="I833" s="58" t="str">
        <f t="shared" si="816"/>
        <v>X</v>
      </c>
      <c r="J833" s="58" t="str">
        <f t="shared" si="816"/>
        <v>X</v>
      </c>
      <c r="K833" s="58" t="str">
        <f t="shared" si="816"/>
        <v>X</v>
      </c>
      <c r="L833" s="58" t="str">
        <f t="shared" si="816"/>
        <v>X</v>
      </c>
      <c r="M833" s="58" t="str">
        <f t="shared" si="816"/>
        <v>X</v>
      </c>
      <c r="N833" s="58" t="str">
        <f t="shared" si="816"/>
        <v>X</v>
      </c>
      <c r="O833" s="58" t="str">
        <f t="shared" si="816"/>
        <v>X</v>
      </c>
      <c r="P833" s="58" t="str">
        <f t="shared" si="816"/>
        <v>X</v>
      </c>
      <c r="Q833" s="58" t="str">
        <f t="shared" si="816"/>
        <v>X</v>
      </c>
      <c r="W833" s="113"/>
    </row>
    <row r="834" spans="1:23" ht="17.5">
      <c r="A834" s="606"/>
      <c r="B834" s="58" t="s">
        <v>33</v>
      </c>
      <c r="C834" s="58" t="str">
        <f t="shared" ref="C834:Q834" si="817">IF(C8=$W$120,"O",IF(C8=$X$120,"O",IF(C8=$Y$120,"O",IF(C8=$Z$120,"O",IF(C8=$AA$120,"O",IF(C8=$AB$120,"O",IF(C8=$AC$120,"O",IF(C8=$AD$120,"O",IF(C8=$AE$120,"O",IF(C8=$AF$120,"O",IF(C8=$AG$120,"O","X")))))))))))</f>
        <v>X</v>
      </c>
      <c r="D834" s="58" t="str">
        <f t="shared" si="817"/>
        <v>X</v>
      </c>
      <c r="E834" s="58" t="str">
        <f t="shared" si="817"/>
        <v>X</v>
      </c>
      <c r="F834" s="58" t="str">
        <f t="shared" si="817"/>
        <v>X</v>
      </c>
      <c r="G834" s="58" t="str">
        <f t="shared" si="817"/>
        <v>X</v>
      </c>
      <c r="H834" s="58" t="str">
        <f t="shared" si="817"/>
        <v>X</v>
      </c>
      <c r="I834" s="58" t="str">
        <f t="shared" si="817"/>
        <v>X</v>
      </c>
      <c r="J834" s="58" t="str">
        <f t="shared" si="817"/>
        <v>X</v>
      </c>
      <c r="K834" s="58" t="str">
        <f t="shared" si="817"/>
        <v>X</v>
      </c>
      <c r="L834" s="58" t="str">
        <f t="shared" si="817"/>
        <v>X</v>
      </c>
      <c r="M834" s="58" t="str">
        <f t="shared" si="817"/>
        <v>X</v>
      </c>
      <c r="N834" s="58" t="str">
        <f t="shared" si="817"/>
        <v>X</v>
      </c>
      <c r="O834" s="58" t="str">
        <f t="shared" si="817"/>
        <v>X</v>
      </c>
      <c r="P834" s="58" t="str">
        <f t="shared" si="817"/>
        <v>X</v>
      </c>
      <c r="Q834" s="58" t="str">
        <f t="shared" si="817"/>
        <v>X</v>
      </c>
      <c r="W834" s="113"/>
    </row>
    <row r="835" spans="1:23" ht="17.5">
      <c r="A835" s="606"/>
      <c r="B835" s="58" t="s">
        <v>34</v>
      </c>
      <c r="C835" s="58" t="str">
        <f t="shared" ref="C835:Q835" si="818">IF(C9=$W$120,"O",IF(C9=$X$120,"O",IF(C9=$Y$120,"O",IF(C9=$Z$120,"O",IF(C9=$AA$120,"O",IF(C9=$AB$120,"O",IF(C9=$AC$120,"O",IF(C9=$AD$120,"O",IF(C9=$AE$120,"O",IF(C9=$AF$120,"O",IF(C9=$AG$120,"O","X")))))))))))</f>
        <v>X</v>
      </c>
      <c r="D835" s="58" t="str">
        <f t="shared" si="818"/>
        <v>X</v>
      </c>
      <c r="E835" s="58" t="str">
        <f t="shared" si="818"/>
        <v>X</v>
      </c>
      <c r="F835" s="58" t="str">
        <f t="shared" si="818"/>
        <v>X</v>
      </c>
      <c r="G835" s="58" t="str">
        <f t="shared" si="818"/>
        <v>X</v>
      </c>
      <c r="H835" s="58" t="str">
        <f t="shared" si="818"/>
        <v>X</v>
      </c>
      <c r="I835" s="58" t="str">
        <f t="shared" si="818"/>
        <v>X</v>
      </c>
      <c r="J835" s="58" t="str">
        <f t="shared" si="818"/>
        <v>X</v>
      </c>
      <c r="K835" s="58" t="str">
        <f t="shared" si="818"/>
        <v>X</v>
      </c>
      <c r="L835" s="58" t="str">
        <f t="shared" si="818"/>
        <v>X</v>
      </c>
      <c r="M835" s="58" t="str">
        <f t="shared" si="818"/>
        <v>X</v>
      </c>
      <c r="N835" s="58" t="str">
        <f t="shared" si="818"/>
        <v>X</v>
      </c>
      <c r="O835" s="58" t="str">
        <f t="shared" si="818"/>
        <v>X</v>
      </c>
      <c r="P835" s="58" t="str">
        <f t="shared" si="818"/>
        <v>X</v>
      </c>
      <c r="Q835" s="58" t="str">
        <f t="shared" si="818"/>
        <v>X</v>
      </c>
      <c r="W835" s="113"/>
    </row>
    <row r="836" spans="1:23" ht="17.5">
      <c r="A836" s="606"/>
      <c r="B836" s="58" t="s">
        <v>35</v>
      </c>
      <c r="C836" s="58" t="str">
        <f t="shared" ref="C836:Q836" si="819">IF(C10=$W$120,"O",IF(C10=$X$120,"O",IF(C10=$Y$120,"O",IF(C10=$Z$120,"O",IF(C10=$AA$120,"O",IF(C10=$AB$120,"O",IF(C10=$AC$120,"O",IF(C10=$AD$120,"O",IF(C10=$AE$120,"O",IF(C10=$AF$120,"O",IF(C10=$AG$120,"O","X")))))))))))</f>
        <v>X</v>
      </c>
      <c r="D836" s="58" t="str">
        <f t="shared" si="819"/>
        <v>X</v>
      </c>
      <c r="E836" s="58" t="str">
        <f t="shared" si="819"/>
        <v>X</v>
      </c>
      <c r="F836" s="58" t="str">
        <f t="shared" si="819"/>
        <v>X</v>
      </c>
      <c r="G836" s="58" t="str">
        <f t="shared" si="819"/>
        <v>X</v>
      </c>
      <c r="H836" s="58" t="str">
        <f t="shared" si="819"/>
        <v>X</v>
      </c>
      <c r="I836" s="58" t="str">
        <f t="shared" si="819"/>
        <v>X</v>
      </c>
      <c r="J836" s="58" t="str">
        <f t="shared" si="819"/>
        <v>X</v>
      </c>
      <c r="K836" s="58" t="str">
        <f t="shared" si="819"/>
        <v>X</v>
      </c>
      <c r="L836" s="58" t="str">
        <f t="shared" si="819"/>
        <v>X</v>
      </c>
      <c r="M836" s="58" t="str">
        <f t="shared" si="819"/>
        <v>X</v>
      </c>
      <c r="N836" s="58" t="str">
        <f t="shared" si="819"/>
        <v>X</v>
      </c>
      <c r="O836" s="58" t="str">
        <f t="shared" si="819"/>
        <v>X</v>
      </c>
      <c r="P836" s="58" t="str">
        <f t="shared" si="819"/>
        <v>X</v>
      </c>
      <c r="Q836" s="58" t="str">
        <f t="shared" si="819"/>
        <v>X</v>
      </c>
      <c r="W836" s="113"/>
    </row>
    <row r="837" spans="1:23" ht="17.5">
      <c r="A837" s="606"/>
      <c r="B837" s="58" t="s">
        <v>36</v>
      </c>
      <c r="C837" s="58" t="str">
        <f t="shared" ref="C837:Q837" si="820">IF(C11=$W$120,"O",IF(C11=$X$120,"O",IF(C11=$Y$120,"O",IF(C11=$Z$120,"O",IF(C11=$AA$120,"O",IF(C11=$AB$120,"O",IF(C11=$AC$120,"O",IF(C11=$AD$120,"O",IF(C11=$AE$120,"O",IF(C11=$AF$120,"O",IF(C11=$AG$120,"O","X")))))))))))</f>
        <v>X</v>
      </c>
      <c r="D837" s="58" t="str">
        <f t="shared" si="820"/>
        <v>X</v>
      </c>
      <c r="E837" s="58" t="str">
        <f t="shared" si="820"/>
        <v>X</v>
      </c>
      <c r="F837" s="58" t="str">
        <f t="shared" si="820"/>
        <v>X</v>
      </c>
      <c r="G837" s="58" t="str">
        <f t="shared" si="820"/>
        <v>X</v>
      </c>
      <c r="H837" s="58" t="str">
        <f t="shared" si="820"/>
        <v>X</v>
      </c>
      <c r="I837" s="58" t="str">
        <f t="shared" si="820"/>
        <v>X</v>
      </c>
      <c r="J837" s="58" t="str">
        <f t="shared" si="820"/>
        <v>X</v>
      </c>
      <c r="K837" s="58" t="str">
        <f t="shared" si="820"/>
        <v>X</v>
      </c>
      <c r="L837" s="58" t="str">
        <f t="shared" si="820"/>
        <v>X</v>
      </c>
      <c r="M837" s="58" t="str">
        <f t="shared" si="820"/>
        <v>X</v>
      </c>
      <c r="N837" s="58" t="str">
        <f t="shared" si="820"/>
        <v>X</v>
      </c>
      <c r="O837" s="58" t="str">
        <f t="shared" si="820"/>
        <v>X</v>
      </c>
      <c r="P837" s="58" t="str">
        <f t="shared" si="820"/>
        <v>X</v>
      </c>
      <c r="Q837" s="58" t="str">
        <f t="shared" si="820"/>
        <v>X</v>
      </c>
      <c r="W837" s="113"/>
    </row>
    <row r="838" spans="1:23" ht="17.5">
      <c r="A838" s="606"/>
      <c r="B838" s="58" t="s">
        <v>21</v>
      </c>
      <c r="C838" s="58" t="str">
        <f t="shared" ref="C838:Q838" si="821">IF(C12=$W$120,"O",IF(C12=$X$120,"O",IF(C12=$Y$120,"O",IF(C12=$Z$120,"O",IF(C12=$AA$120,"O",IF(C12=$AB$120,"O",IF(C12=$AC$120,"O",IF(C12=$AD$120,"O",IF(C12=$AE$120,"O",IF(C12=$AF$120,"O",IF(C12=$AG$120,"O","X")))))))))))</f>
        <v>X</v>
      </c>
      <c r="D838" s="58" t="str">
        <f t="shared" si="821"/>
        <v>X</v>
      </c>
      <c r="E838" s="58" t="str">
        <f t="shared" si="821"/>
        <v>X</v>
      </c>
      <c r="F838" s="58" t="str">
        <f t="shared" si="821"/>
        <v>X</v>
      </c>
      <c r="G838" s="58" t="str">
        <f t="shared" si="821"/>
        <v>X</v>
      </c>
      <c r="H838" s="58" t="str">
        <f t="shared" si="821"/>
        <v>X</v>
      </c>
      <c r="I838" s="58" t="str">
        <f t="shared" si="821"/>
        <v>X</v>
      </c>
      <c r="J838" s="58" t="str">
        <f t="shared" si="821"/>
        <v>X</v>
      </c>
      <c r="K838" s="58" t="str">
        <f t="shared" si="821"/>
        <v>X</v>
      </c>
      <c r="L838" s="58" t="str">
        <f t="shared" si="821"/>
        <v>X</v>
      </c>
      <c r="M838" s="58" t="str">
        <f t="shared" si="821"/>
        <v>X</v>
      </c>
      <c r="N838" s="58" t="str">
        <f t="shared" si="821"/>
        <v>X</v>
      </c>
      <c r="O838" s="58" t="str">
        <f t="shared" si="821"/>
        <v>X</v>
      </c>
      <c r="P838" s="58" t="str">
        <f t="shared" si="821"/>
        <v>X</v>
      </c>
      <c r="Q838" s="58" t="str">
        <f t="shared" si="821"/>
        <v>X</v>
      </c>
      <c r="W838" s="113"/>
    </row>
    <row r="839" spans="1:23" ht="17.5">
      <c r="A839" s="607"/>
      <c r="B839" s="30" t="s">
        <v>46</v>
      </c>
      <c r="C839" s="47">
        <f>COUNTIF(C833:C838,"O")</f>
        <v>0</v>
      </c>
      <c r="D839" s="47">
        <f t="shared" ref="D839:Q839" si="822">COUNTIF(D833:D838,"O")</f>
        <v>0</v>
      </c>
      <c r="E839" s="47">
        <f t="shared" si="822"/>
        <v>0</v>
      </c>
      <c r="F839" s="47">
        <f t="shared" si="822"/>
        <v>0</v>
      </c>
      <c r="G839" s="47">
        <f t="shared" si="822"/>
        <v>0</v>
      </c>
      <c r="H839" s="47">
        <f t="shared" si="822"/>
        <v>0</v>
      </c>
      <c r="I839" s="47">
        <f t="shared" si="822"/>
        <v>0</v>
      </c>
      <c r="J839" s="47">
        <f t="shared" si="822"/>
        <v>0</v>
      </c>
      <c r="K839" s="47">
        <f t="shared" si="822"/>
        <v>0</v>
      </c>
      <c r="L839" s="47">
        <f t="shared" si="822"/>
        <v>0</v>
      </c>
      <c r="M839" s="47">
        <f t="shared" si="822"/>
        <v>0</v>
      </c>
      <c r="N839" s="47">
        <f t="shared" si="822"/>
        <v>0</v>
      </c>
      <c r="O839" s="47">
        <f t="shared" si="822"/>
        <v>0</v>
      </c>
      <c r="P839" s="47">
        <f t="shared" si="822"/>
        <v>0</v>
      </c>
      <c r="Q839" s="47">
        <f t="shared" si="822"/>
        <v>0</v>
      </c>
      <c r="W839" s="113"/>
    </row>
    <row r="840" spans="1:23">
      <c r="A840" s="605">
        <v>103</v>
      </c>
      <c r="B840" s="58" t="s">
        <v>32</v>
      </c>
      <c r="C840" s="58" t="str">
        <f t="shared" ref="C840:Q840" si="823">IF(C7=$W$121,"O",IF(C7=$X$121,"O",IF(C7=$Y$121,"O",IF(C7=$Z$121,"O",IF(C7=$AA$121,"O",IF(C7=$AB$121,"O",IF(C7=$AC$121,"O",IF(C7=$AD$121,"O",IF(C7=$AE$121,"O",IF(C7=$AF$121,"O",IF(C7=$AG$121,"O","X")))))))))))</f>
        <v>X</v>
      </c>
      <c r="D840" s="58" t="str">
        <f t="shared" si="823"/>
        <v>X</v>
      </c>
      <c r="E840" s="58" t="str">
        <f t="shared" si="823"/>
        <v>X</v>
      </c>
      <c r="F840" s="58" t="str">
        <f t="shared" si="823"/>
        <v>X</v>
      </c>
      <c r="G840" s="58" t="str">
        <f t="shared" si="823"/>
        <v>X</v>
      </c>
      <c r="H840" s="58" t="str">
        <f t="shared" si="823"/>
        <v>X</v>
      </c>
      <c r="I840" s="58" t="str">
        <f t="shared" si="823"/>
        <v>X</v>
      </c>
      <c r="J840" s="58" t="str">
        <f t="shared" si="823"/>
        <v>X</v>
      </c>
      <c r="K840" s="58" t="str">
        <f t="shared" si="823"/>
        <v>X</v>
      </c>
      <c r="L840" s="58" t="str">
        <f t="shared" si="823"/>
        <v>X</v>
      </c>
      <c r="M840" s="58" t="str">
        <f t="shared" si="823"/>
        <v>X</v>
      </c>
      <c r="N840" s="58" t="str">
        <f t="shared" si="823"/>
        <v>X</v>
      </c>
      <c r="O840" s="58" t="str">
        <f t="shared" si="823"/>
        <v>X</v>
      </c>
      <c r="P840" s="58" t="str">
        <f t="shared" si="823"/>
        <v>X</v>
      </c>
      <c r="Q840" s="58" t="str">
        <f t="shared" si="823"/>
        <v>X</v>
      </c>
    </row>
    <row r="841" spans="1:23">
      <c r="A841" s="606"/>
      <c r="B841" s="58" t="s">
        <v>33</v>
      </c>
      <c r="C841" s="58" t="str">
        <f t="shared" ref="C841:Q841" si="824">IF(C8=$W$121,"O",IF(C8=$X$121,"O",IF(C8=$Y$121,"O",IF(C8=$Z$121,"O",IF(C8=$AA$121,"O",IF(C8=$AB$121,"O",IF(C8=$AC$121,"O",IF(C8=$AD$121,"O",IF(C8=$AE$121,"O",IF(C8=$AF$121,"O",IF(C8=$AG$121,"O","X")))))))))))</f>
        <v>X</v>
      </c>
      <c r="D841" s="58" t="str">
        <f t="shared" si="824"/>
        <v>X</v>
      </c>
      <c r="E841" s="58" t="str">
        <f t="shared" si="824"/>
        <v>X</v>
      </c>
      <c r="F841" s="58" t="str">
        <f t="shared" si="824"/>
        <v>X</v>
      </c>
      <c r="G841" s="58" t="str">
        <f t="shared" si="824"/>
        <v>X</v>
      </c>
      <c r="H841" s="58" t="str">
        <f t="shared" si="824"/>
        <v>X</v>
      </c>
      <c r="I841" s="58" t="str">
        <f t="shared" si="824"/>
        <v>X</v>
      </c>
      <c r="J841" s="58" t="str">
        <f t="shared" si="824"/>
        <v>X</v>
      </c>
      <c r="K841" s="58" t="str">
        <f t="shared" si="824"/>
        <v>X</v>
      </c>
      <c r="L841" s="58" t="str">
        <f t="shared" si="824"/>
        <v>X</v>
      </c>
      <c r="M841" s="58" t="str">
        <f t="shared" si="824"/>
        <v>X</v>
      </c>
      <c r="N841" s="58" t="str">
        <f t="shared" si="824"/>
        <v>X</v>
      </c>
      <c r="O841" s="58" t="str">
        <f t="shared" si="824"/>
        <v>X</v>
      </c>
      <c r="P841" s="58" t="str">
        <f t="shared" si="824"/>
        <v>X</v>
      </c>
      <c r="Q841" s="58" t="str">
        <f t="shared" si="824"/>
        <v>X</v>
      </c>
    </row>
    <row r="842" spans="1:23">
      <c r="A842" s="606"/>
      <c r="B842" s="58" t="s">
        <v>34</v>
      </c>
      <c r="C842" s="58" t="str">
        <f t="shared" ref="C842:Q842" si="825">IF(C9=$W$121,"O",IF(C9=$X$121,"O",IF(C9=$Y$121,"O",IF(C9=$Z$121,"O",IF(C9=$AA$121,"O",IF(C9=$AB$121,"O",IF(C9=$AC$121,"O",IF(C9=$AD$121,"O",IF(C9=$AE$121,"O",IF(C9=$AF$121,"O",IF(C9=$AG$121,"O","X")))))))))))</f>
        <v>X</v>
      </c>
      <c r="D842" s="58" t="str">
        <f t="shared" si="825"/>
        <v>X</v>
      </c>
      <c r="E842" s="58" t="str">
        <f t="shared" si="825"/>
        <v>X</v>
      </c>
      <c r="F842" s="58" t="str">
        <f t="shared" si="825"/>
        <v>X</v>
      </c>
      <c r="G842" s="58" t="str">
        <f t="shared" si="825"/>
        <v>X</v>
      </c>
      <c r="H842" s="58" t="str">
        <f t="shared" si="825"/>
        <v>X</v>
      </c>
      <c r="I842" s="58" t="str">
        <f t="shared" si="825"/>
        <v>X</v>
      </c>
      <c r="J842" s="58" t="str">
        <f t="shared" si="825"/>
        <v>X</v>
      </c>
      <c r="K842" s="58" t="str">
        <f t="shared" si="825"/>
        <v>X</v>
      </c>
      <c r="L842" s="58" t="str">
        <f t="shared" si="825"/>
        <v>X</v>
      </c>
      <c r="M842" s="58" t="str">
        <f t="shared" si="825"/>
        <v>X</v>
      </c>
      <c r="N842" s="58" t="str">
        <f t="shared" si="825"/>
        <v>X</v>
      </c>
      <c r="O842" s="58" t="str">
        <f t="shared" si="825"/>
        <v>X</v>
      </c>
      <c r="P842" s="58" t="str">
        <f t="shared" si="825"/>
        <v>X</v>
      </c>
      <c r="Q842" s="58" t="str">
        <f t="shared" si="825"/>
        <v>X</v>
      </c>
    </row>
    <row r="843" spans="1:23">
      <c r="A843" s="606"/>
      <c r="B843" s="58" t="s">
        <v>35</v>
      </c>
      <c r="C843" s="58" t="str">
        <f t="shared" ref="C843:Q843" si="826">IF(C10=$W$121,"O",IF(C10=$X$121,"O",IF(C10=$Y$121,"O",IF(C10=$Z$121,"O",IF(C10=$AA$121,"O",IF(C10=$AB$121,"O",IF(C10=$AC$121,"O",IF(C10=$AD$121,"O",IF(C10=$AE$121,"O",IF(C10=$AF$121,"O",IF(C10=$AG$121,"O","X")))))))))))</f>
        <v>X</v>
      </c>
      <c r="D843" s="58" t="str">
        <f t="shared" si="826"/>
        <v>X</v>
      </c>
      <c r="E843" s="58" t="str">
        <f t="shared" si="826"/>
        <v>X</v>
      </c>
      <c r="F843" s="58" t="str">
        <f t="shared" si="826"/>
        <v>X</v>
      </c>
      <c r="G843" s="58" t="str">
        <f t="shared" si="826"/>
        <v>X</v>
      </c>
      <c r="H843" s="58" t="str">
        <f t="shared" si="826"/>
        <v>X</v>
      </c>
      <c r="I843" s="58" t="str">
        <f t="shared" si="826"/>
        <v>X</v>
      </c>
      <c r="J843" s="58" t="str">
        <f t="shared" si="826"/>
        <v>X</v>
      </c>
      <c r="K843" s="58" t="str">
        <f t="shared" si="826"/>
        <v>X</v>
      </c>
      <c r="L843" s="58" t="str">
        <f t="shared" si="826"/>
        <v>X</v>
      </c>
      <c r="M843" s="58" t="str">
        <f t="shared" si="826"/>
        <v>X</v>
      </c>
      <c r="N843" s="58" t="str">
        <f t="shared" si="826"/>
        <v>X</v>
      </c>
      <c r="O843" s="58" t="str">
        <f t="shared" si="826"/>
        <v>X</v>
      </c>
      <c r="P843" s="58" t="str">
        <f t="shared" si="826"/>
        <v>X</v>
      </c>
      <c r="Q843" s="58" t="str">
        <f t="shared" si="826"/>
        <v>X</v>
      </c>
    </row>
    <row r="844" spans="1:23">
      <c r="A844" s="606"/>
      <c r="B844" s="58" t="s">
        <v>36</v>
      </c>
      <c r="C844" s="58" t="str">
        <f t="shared" ref="C844:Q844" si="827">IF(C11=$W$121,"O",IF(C11=$X$121,"O",IF(C11=$Y$121,"O",IF(C11=$Z$121,"O",IF(C11=$AA$121,"O",IF(C11=$AB$121,"O",IF(C11=$AC$121,"O",IF(C11=$AD$121,"O",IF(C11=$AE$121,"O",IF(C11=$AF$121,"O",IF(C11=$AG$121,"O","X")))))))))))</f>
        <v>X</v>
      </c>
      <c r="D844" s="58" t="str">
        <f t="shared" si="827"/>
        <v>X</v>
      </c>
      <c r="E844" s="58" t="str">
        <f t="shared" si="827"/>
        <v>X</v>
      </c>
      <c r="F844" s="58" t="str">
        <f t="shared" si="827"/>
        <v>X</v>
      </c>
      <c r="G844" s="58" t="str">
        <f t="shared" si="827"/>
        <v>X</v>
      </c>
      <c r="H844" s="58" t="str">
        <f t="shared" si="827"/>
        <v>X</v>
      </c>
      <c r="I844" s="58" t="str">
        <f t="shared" si="827"/>
        <v>X</v>
      </c>
      <c r="J844" s="58" t="str">
        <f t="shared" si="827"/>
        <v>X</v>
      </c>
      <c r="K844" s="58" t="str">
        <f t="shared" si="827"/>
        <v>X</v>
      </c>
      <c r="L844" s="58" t="str">
        <f t="shared" si="827"/>
        <v>X</v>
      </c>
      <c r="M844" s="58" t="str">
        <f t="shared" si="827"/>
        <v>X</v>
      </c>
      <c r="N844" s="58" t="str">
        <f t="shared" si="827"/>
        <v>X</v>
      </c>
      <c r="O844" s="58" t="str">
        <f t="shared" si="827"/>
        <v>X</v>
      </c>
      <c r="P844" s="58" t="str">
        <f t="shared" si="827"/>
        <v>X</v>
      </c>
      <c r="Q844" s="58" t="str">
        <f t="shared" si="827"/>
        <v>X</v>
      </c>
    </row>
    <row r="845" spans="1:23">
      <c r="A845" s="606"/>
      <c r="B845" s="58" t="s">
        <v>21</v>
      </c>
      <c r="C845" s="58" t="str">
        <f t="shared" ref="C845:Q845" si="828">IF(C12=$W$121,"O",IF(C12=$X$121,"O",IF(C12=$Y$121,"O",IF(C12=$Z$121,"O",IF(C12=$AA$121,"O",IF(C12=$AB$121,"O",IF(C12=$AC$121,"O",IF(C12=$AD$121,"O",IF(C12=$AE$121,"O",IF(C12=$AF$121,"O",IF(C12=$AG$121,"O","X")))))))))))</f>
        <v>X</v>
      </c>
      <c r="D845" s="58" t="str">
        <f t="shared" si="828"/>
        <v>X</v>
      </c>
      <c r="E845" s="58" t="str">
        <f t="shared" si="828"/>
        <v>X</v>
      </c>
      <c r="F845" s="58" t="str">
        <f t="shared" si="828"/>
        <v>X</v>
      </c>
      <c r="G845" s="58" t="str">
        <f t="shared" si="828"/>
        <v>X</v>
      </c>
      <c r="H845" s="58" t="str">
        <f t="shared" si="828"/>
        <v>X</v>
      </c>
      <c r="I845" s="58" t="str">
        <f t="shared" si="828"/>
        <v>X</v>
      </c>
      <c r="J845" s="58" t="str">
        <f t="shared" si="828"/>
        <v>X</v>
      </c>
      <c r="K845" s="58" t="str">
        <f t="shared" si="828"/>
        <v>X</v>
      </c>
      <c r="L845" s="58" t="str">
        <f t="shared" si="828"/>
        <v>X</v>
      </c>
      <c r="M845" s="58" t="str">
        <f t="shared" si="828"/>
        <v>X</v>
      </c>
      <c r="N845" s="58" t="str">
        <f t="shared" si="828"/>
        <v>X</v>
      </c>
      <c r="O845" s="58" t="str">
        <f t="shared" si="828"/>
        <v>X</v>
      </c>
      <c r="P845" s="58" t="str">
        <f t="shared" si="828"/>
        <v>X</v>
      </c>
      <c r="Q845" s="58" t="str">
        <f t="shared" si="828"/>
        <v>X</v>
      </c>
    </row>
    <row r="846" spans="1:23">
      <c r="A846" s="607"/>
      <c r="B846" s="30" t="s">
        <v>46</v>
      </c>
      <c r="C846" s="47">
        <f>COUNTIF(C840:C845,"O")</f>
        <v>0</v>
      </c>
      <c r="D846" s="47">
        <f t="shared" ref="D846:Q846" si="829">COUNTIF(D840:D845,"O")</f>
        <v>0</v>
      </c>
      <c r="E846" s="47">
        <f t="shared" si="829"/>
        <v>0</v>
      </c>
      <c r="F846" s="47">
        <f t="shared" si="829"/>
        <v>0</v>
      </c>
      <c r="G846" s="47">
        <f t="shared" si="829"/>
        <v>0</v>
      </c>
      <c r="H846" s="47">
        <f t="shared" si="829"/>
        <v>0</v>
      </c>
      <c r="I846" s="47">
        <f t="shared" si="829"/>
        <v>0</v>
      </c>
      <c r="J846" s="47">
        <f t="shared" si="829"/>
        <v>0</v>
      </c>
      <c r="K846" s="47">
        <f t="shared" si="829"/>
        <v>0</v>
      </c>
      <c r="L846" s="47">
        <f t="shared" si="829"/>
        <v>0</v>
      </c>
      <c r="M846" s="47">
        <f t="shared" si="829"/>
        <v>0</v>
      </c>
      <c r="N846" s="47">
        <f t="shared" si="829"/>
        <v>0</v>
      </c>
      <c r="O846" s="47">
        <f t="shared" si="829"/>
        <v>0</v>
      </c>
      <c r="P846" s="47">
        <f t="shared" si="829"/>
        <v>0</v>
      </c>
      <c r="Q846" s="47">
        <f t="shared" si="829"/>
        <v>0</v>
      </c>
    </row>
    <row r="847" spans="1:23" ht="17.5">
      <c r="A847" s="605">
        <v>104</v>
      </c>
      <c r="B847" s="58" t="s">
        <v>32</v>
      </c>
      <c r="C847" s="58" t="str">
        <f t="shared" ref="C847:Q847" si="830">IF(C7=$W$122,"O",IF(C7=$X$122,"O",IF(C7=$Y$122,"O",IF(C7=$Z$122,"O",IF(C7=$AA$122,"O",IF(C7=$AB$122,"O",IF(C7=$AC$122,"O",IF(C7=$AD$122,"O",IF(C7=$AE$122,"O",IF(C7=$AF$122,"O",IF(C7=$AG$122,"O","X")))))))))))</f>
        <v>X</v>
      </c>
      <c r="D847" s="58" t="str">
        <f t="shared" si="830"/>
        <v>X</v>
      </c>
      <c r="E847" s="58" t="str">
        <f t="shared" si="830"/>
        <v>X</v>
      </c>
      <c r="F847" s="58" t="str">
        <f t="shared" si="830"/>
        <v>X</v>
      </c>
      <c r="G847" s="58" t="str">
        <f t="shared" si="830"/>
        <v>X</v>
      </c>
      <c r="H847" s="58" t="str">
        <f t="shared" si="830"/>
        <v>X</v>
      </c>
      <c r="I847" s="58" t="str">
        <f t="shared" si="830"/>
        <v>X</v>
      </c>
      <c r="J847" s="58" t="str">
        <f t="shared" si="830"/>
        <v>X</v>
      </c>
      <c r="K847" s="58" t="str">
        <f t="shared" si="830"/>
        <v>X</v>
      </c>
      <c r="L847" s="58" t="str">
        <f t="shared" si="830"/>
        <v>X</v>
      </c>
      <c r="M847" s="58" t="str">
        <f t="shared" si="830"/>
        <v>X</v>
      </c>
      <c r="N847" s="58" t="str">
        <f t="shared" si="830"/>
        <v>X</v>
      </c>
      <c r="O847" s="58" t="str">
        <f t="shared" si="830"/>
        <v>X</v>
      </c>
      <c r="P847" s="58" t="str">
        <f t="shared" si="830"/>
        <v>X</v>
      </c>
      <c r="Q847" s="58" t="str">
        <f t="shared" si="830"/>
        <v>X</v>
      </c>
      <c r="V847" s="113"/>
    </row>
    <row r="848" spans="1:23" ht="17.5">
      <c r="A848" s="606"/>
      <c r="B848" s="58" t="s">
        <v>33</v>
      </c>
      <c r="C848" s="58" t="str">
        <f t="shared" ref="C848:Q848" si="831">IF(C8=$W$122,"O",IF(C8=$X$122,"O",IF(C8=$Y$122,"O",IF(C8=$Z$122,"O",IF(C8=$AA$122,"O",IF(C8=$AB$122,"O",IF(C8=$AC$122,"O",IF(C8=$AD$122,"O",IF(C8=$AE$122,"O",IF(C8=$AF$122,"O",IF(C8=$AG$122,"O","X")))))))))))</f>
        <v>O</v>
      </c>
      <c r="D848" s="58" t="str">
        <f t="shared" si="831"/>
        <v>O</v>
      </c>
      <c r="E848" s="58" t="str">
        <f t="shared" si="831"/>
        <v>O</v>
      </c>
      <c r="F848" s="58" t="str">
        <f t="shared" si="831"/>
        <v>O</v>
      </c>
      <c r="G848" s="58" t="str">
        <f t="shared" si="831"/>
        <v>O</v>
      </c>
      <c r="H848" s="58" t="str">
        <f t="shared" si="831"/>
        <v>O</v>
      </c>
      <c r="I848" s="58" t="str">
        <f t="shared" si="831"/>
        <v>O</v>
      </c>
      <c r="J848" s="58" t="str">
        <f t="shared" si="831"/>
        <v>O</v>
      </c>
      <c r="K848" s="58" t="str">
        <f t="shared" si="831"/>
        <v>O</v>
      </c>
      <c r="L848" s="58" t="str">
        <f t="shared" si="831"/>
        <v>O</v>
      </c>
      <c r="M848" s="58" t="str">
        <f t="shared" si="831"/>
        <v>O</v>
      </c>
      <c r="N848" s="58" t="str">
        <f t="shared" si="831"/>
        <v>O</v>
      </c>
      <c r="O848" s="58" t="str">
        <f t="shared" si="831"/>
        <v>O</v>
      </c>
      <c r="P848" s="58" t="str">
        <f t="shared" si="831"/>
        <v>O</v>
      </c>
      <c r="Q848" s="58" t="str">
        <f t="shared" si="831"/>
        <v>O</v>
      </c>
      <c r="V848" s="113"/>
    </row>
    <row r="849" spans="1:22" ht="17.5">
      <c r="A849" s="606"/>
      <c r="B849" s="58" t="s">
        <v>34</v>
      </c>
      <c r="C849" s="58" t="str">
        <f t="shared" ref="C849:Q849" si="832">IF(C9=$W$122,"O",IF(C9=$X$122,"O",IF(C9=$Y$122,"O",IF(C9=$Z$122,"O",IF(C9=$AA$122,"O",IF(C9=$AB$122,"O",IF(C9=$AC$122,"O",IF(C9=$AD$122,"O",IF(C9=$AE$122,"O",IF(C9=$AF$122,"O",IF(C9=$AG$122,"O","X")))))))))))</f>
        <v>X</v>
      </c>
      <c r="D849" s="58" t="str">
        <f t="shared" si="832"/>
        <v>X</v>
      </c>
      <c r="E849" s="58" t="str">
        <f t="shared" si="832"/>
        <v>X</v>
      </c>
      <c r="F849" s="58" t="str">
        <f t="shared" si="832"/>
        <v>X</v>
      </c>
      <c r="G849" s="58" t="str">
        <f t="shared" si="832"/>
        <v>X</v>
      </c>
      <c r="H849" s="58" t="str">
        <f t="shared" si="832"/>
        <v>X</v>
      </c>
      <c r="I849" s="58" t="str">
        <f t="shared" si="832"/>
        <v>X</v>
      </c>
      <c r="J849" s="58" t="str">
        <f t="shared" si="832"/>
        <v>X</v>
      </c>
      <c r="K849" s="58" t="str">
        <f t="shared" si="832"/>
        <v>X</v>
      </c>
      <c r="L849" s="58" t="str">
        <f t="shared" si="832"/>
        <v>X</v>
      </c>
      <c r="M849" s="58" t="str">
        <f t="shared" si="832"/>
        <v>X</v>
      </c>
      <c r="N849" s="58" t="str">
        <f t="shared" si="832"/>
        <v>X</v>
      </c>
      <c r="O849" s="58" t="str">
        <f t="shared" si="832"/>
        <v>X</v>
      </c>
      <c r="P849" s="58" t="str">
        <f t="shared" si="832"/>
        <v>X</v>
      </c>
      <c r="Q849" s="58" t="str">
        <f t="shared" si="832"/>
        <v>X</v>
      </c>
      <c r="V849" s="113"/>
    </row>
    <row r="850" spans="1:22" ht="17.5">
      <c r="A850" s="606"/>
      <c r="B850" s="58" t="s">
        <v>35</v>
      </c>
      <c r="C850" s="58" t="str">
        <f t="shared" ref="C850:Q850" si="833">IF(C10=$W$122,"O",IF(C10=$X$122,"O",IF(C10=$Y$122,"O",IF(C10=$Z$122,"O",IF(C10=$AA$122,"O",IF(C10=$AB$122,"O",IF(C10=$AC$122,"O",IF(C10=$AD$122,"O",IF(C10=$AE$122,"O",IF(C10=$AF$122,"O",IF(C10=$AG$122,"O","X")))))))))))</f>
        <v>X</v>
      </c>
      <c r="D850" s="58" t="str">
        <f t="shared" si="833"/>
        <v>X</v>
      </c>
      <c r="E850" s="58" t="str">
        <f t="shared" si="833"/>
        <v>X</v>
      </c>
      <c r="F850" s="58" t="str">
        <f t="shared" si="833"/>
        <v>X</v>
      </c>
      <c r="G850" s="58" t="str">
        <f t="shared" si="833"/>
        <v>X</v>
      </c>
      <c r="H850" s="58" t="str">
        <f t="shared" si="833"/>
        <v>X</v>
      </c>
      <c r="I850" s="58" t="str">
        <f t="shared" si="833"/>
        <v>X</v>
      </c>
      <c r="J850" s="58" t="str">
        <f t="shared" si="833"/>
        <v>X</v>
      </c>
      <c r="K850" s="58" t="str">
        <f t="shared" si="833"/>
        <v>X</v>
      </c>
      <c r="L850" s="58" t="str">
        <f t="shared" si="833"/>
        <v>X</v>
      </c>
      <c r="M850" s="58" t="str">
        <f t="shared" si="833"/>
        <v>X</v>
      </c>
      <c r="N850" s="58" t="str">
        <f t="shared" si="833"/>
        <v>X</v>
      </c>
      <c r="O850" s="58" t="str">
        <f t="shared" si="833"/>
        <v>X</v>
      </c>
      <c r="P850" s="58" t="str">
        <f t="shared" si="833"/>
        <v>X</v>
      </c>
      <c r="Q850" s="58" t="str">
        <f t="shared" si="833"/>
        <v>X</v>
      </c>
      <c r="V850" s="113"/>
    </row>
    <row r="851" spans="1:22" ht="17.5">
      <c r="A851" s="606"/>
      <c r="B851" s="58" t="s">
        <v>36</v>
      </c>
      <c r="C851" s="58" t="str">
        <f t="shared" ref="C851:Q851" si="834">IF(C11=$W$122,"O",IF(C11=$X$122,"O",IF(C11=$Y$122,"O",IF(C11=$Z$122,"O",IF(C11=$AA$122,"O",IF(C11=$AB$122,"O",IF(C11=$AC$122,"O",IF(C11=$AD$122,"O",IF(C11=$AE$122,"O",IF(C11=$AF$122,"O",IF(C11=$AG$122,"O","X")))))))))))</f>
        <v>X</v>
      </c>
      <c r="D851" s="58" t="str">
        <f t="shared" si="834"/>
        <v>X</v>
      </c>
      <c r="E851" s="58" t="str">
        <f t="shared" si="834"/>
        <v>X</v>
      </c>
      <c r="F851" s="58" t="str">
        <f t="shared" si="834"/>
        <v>X</v>
      </c>
      <c r="G851" s="58" t="str">
        <f t="shared" si="834"/>
        <v>X</v>
      </c>
      <c r="H851" s="58" t="str">
        <f t="shared" si="834"/>
        <v>X</v>
      </c>
      <c r="I851" s="58" t="str">
        <f t="shared" si="834"/>
        <v>X</v>
      </c>
      <c r="J851" s="58" t="str">
        <f t="shared" si="834"/>
        <v>X</v>
      </c>
      <c r="K851" s="58" t="str">
        <f t="shared" si="834"/>
        <v>X</v>
      </c>
      <c r="L851" s="58" t="str">
        <f t="shared" si="834"/>
        <v>X</v>
      </c>
      <c r="M851" s="58" t="str">
        <f t="shared" si="834"/>
        <v>X</v>
      </c>
      <c r="N851" s="58" t="str">
        <f t="shared" si="834"/>
        <v>X</v>
      </c>
      <c r="O851" s="58" t="str">
        <f t="shared" si="834"/>
        <v>X</v>
      </c>
      <c r="P851" s="58" t="str">
        <f t="shared" si="834"/>
        <v>X</v>
      </c>
      <c r="Q851" s="58" t="str">
        <f t="shared" si="834"/>
        <v>X</v>
      </c>
      <c r="V851" s="113"/>
    </row>
    <row r="852" spans="1:22" ht="17.5">
      <c r="A852" s="606"/>
      <c r="B852" s="58" t="s">
        <v>21</v>
      </c>
      <c r="C852" s="58" t="str">
        <f t="shared" ref="C852:Q852" si="835">IF(C12=$W$122,"O",IF(C12=$X$122,"O",IF(C12=$Y$122,"O",IF(C12=$Z$122,"O",IF(C12=$AA$122,"O",IF(C12=$AB$122,"O",IF(C12=$AC$122,"O",IF(C12=$AD$122,"O",IF(C12=$AE$122,"O",IF(C12=$AF$122,"O",IF(C12=$AG$122,"O","X")))))))))))</f>
        <v>X</v>
      </c>
      <c r="D852" s="58" t="str">
        <f t="shared" si="835"/>
        <v>X</v>
      </c>
      <c r="E852" s="58" t="str">
        <f t="shared" si="835"/>
        <v>X</v>
      </c>
      <c r="F852" s="58" t="str">
        <f t="shared" si="835"/>
        <v>X</v>
      </c>
      <c r="G852" s="58" t="str">
        <f t="shared" si="835"/>
        <v>X</v>
      </c>
      <c r="H852" s="58" t="str">
        <f t="shared" si="835"/>
        <v>X</v>
      </c>
      <c r="I852" s="58" t="str">
        <f t="shared" si="835"/>
        <v>X</v>
      </c>
      <c r="J852" s="58" t="str">
        <f t="shared" si="835"/>
        <v>X</v>
      </c>
      <c r="K852" s="58" t="str">
        <f t="shared" si="835"/>
        <v>X</v>
      </c>
      <c r="L852" s="58" t="str">
        <f t="shared" si="835"/>
        <v>X</v>
      </c>
      <c r="M852" s="58" t="str">
        <f t="shared" si="835"/>
        <v>X</v>
      </c>
      <c r="N852" s="58" t="str">
        <f t="shared" si="835"/>
        <v>X</v>
      </c>
      <c r="O852" s="58" t="str">
        <f t="shared" si="835"/>
        <v>X</v>
      </c>
      <c r="P852" s="58" t="str">
        <f t="shared" si="835"/>
        <v>X</v>
      </c>
      <c r="Q852" s="58" t="str">
        <f t="shared" si="835"/>
        <v>X</v>
      </c>
      <c r="V852" s="113"/>
    </row>
    <row r="853" spans="1:22">
      <c r="A853" s="607"/>
      <c r="B853" s="30" t="s">
        <v>46</v>
      </c>
      <c r="C853" s="47">
        <f>COUNTIF(C847:C852,"O")</f>
        <v>1</v>
      </c>
      <c r="D853" s="47">
        <f t="shared" ref="D853:Q853" si="836">COUNTIF(D847:D852,"O")</f>
        <v>1</v>
      </c>
      <c r="E853" s="47">
        <f t="shared" si="836"/>
        <v>1</v>
      </c>
      <c r="F853" s="47">
        <f t="shared" si="836"/>
        <v>1</v>
      </c>
      <c r="G853" s="47">
        <f t="shared" si="836"/>
        <v>1</v>
      </c>
      <c r="H853" s="47">
        <f t="shared" si="836"/>
        <v>1</v>
      </c>
      <c r="I853" s="47">
        <f t="shared" si="836"/>
        <v>1</v>
      </c>
      <c r="J853" s="47">
        <f t="shared" si="836"/>
        <v>1</v>
      </c>
      <c r="K853" s="47">
        <f t="shared" si="836"/>
        <v>1</v>
      </c>
      <c r="L853" s="47">
        <f t="shared" si="836"/>
        <v>1</v>
      </c>
      <c r="M853" s="47">
        <f t="shared" si="836"/>
        <v>1</v>
      </c>
      <c r="N853" s="47">
        <f t="shared" si="836"/>
        <v>1</v>
      </c>
      <c r="O853" s="47">
        <f t="shared" si="836"/>
        <v>1</v>
      </c>
      <c r="P853" s="47">
        <f t="shared" si="836"/>
        <v>1</v>
      </c>
      <c r="Q853" s="47">
        <f t="shared" si="836"/>
        <v>1</v>
      </c>
      <c r="V853" s="46"/>
    </row>
    <row r="854" spans="1:22">
      <c r="A854" s="605">
        <v>105</v>
      </c>
      <c r="B854" s="58" t="s">
        <v>32</v>
      </c>
      <c r="C854" s="58" t="str">
        <f t="shared" ref="C854:Q854" si="837">IF(C7=$W$123,"O",IF(C7=$X$123,"O",IF(C7=$Y$123,"O",IF(C7=$Z$123,"O",IF(C7=$AA$123,"O",IF(C7=$AB$123,"O",IF(C7=$AC$123,"O",IF(C7=$AD$123,"O",IF(C7=$AE$123,"O",IF(C7=$AF$123,"O",IF(C7=$AG$123,"O",IF(C7=$AH$123,"O",IF(C7=$AI$123,"O",IF(C7=$AJ$123,"O",IF(C7=$AK$123,"O",IF(C7=$AL$123,"O","X"))))))))))))))))</f>
        <v>O</v>
      </c>
      <c r="D854" s="58" t="str">
        <f t="shared" si="837"/>
        <v>O</v>
      </c>
      <c r="E854" s="58" t="str">
        <f t="shared" si="837"/>
        <v>O</v>
      </c>
      <c r="F854" s="58" t="str">
        <f t="shared" si="837"/>
        <v>O</v>
      </c>
      <c r="G854" s="58" t="str">
        <f t="shared" si="837"/>
        <v>O</v>
      </c>
      <c r="H854" s="58" t="str">
        <f t="shared" si="837"/>
        <v>O</v>
      </c>
      <c r="I854" s="58" t="str">
        <f t="shared" si="837"/>
        <v>O</v>
      </c>
      <c r="J854" s="58" t="str">
        <f t="shared" si="837"/>
        <v>O</v>
      </c>
      <c r="K854" s="58" t="str">
        <f t="shared" si="837"/>
        <v>O</v>
      </c>
      <c r="L854" s="58" t="str">
        <f t="shared" si="837"/>
        <v>O</v>
      </c>
      <c r="M854" s="58" t="str">
        <f t="shared" si="837"/>
        <v>O</v>
      </c>
      <c r="N854" s="58" t="str">
        <f t="shared" si="837"/>
        <v>O</v>
      </c>
      <c r="O854" s="58" t="str">
        <f t="shared" si="837"/>
        <v>O</v>
      </c>
      <c r="P854" s="58" t="str">
        <f t="shared" si="837"/>
        <v>O</v>
      </c>
      <c r="Q854" s="58" t="str">
        <f t="shared" si="837"/>
        <v>O</v>
      </c>
      <c r="V854" s="46"/>
    </row>
    <row r="855" spans="1:22">
      <c r="A855" s="606"/>
      <c r="B855" s="58" t="s">
        <v>33</v>
      </c>
      <c r="C855" s="58" t="str">
        <f t="shared" ref="C855:Q855" si="838">IF(C8=$W$123,"O",IF(C8=$X$123,"O",IF(C8=$Y$123,"O",IF(C8=$Z$123,"O",IF(C8=$AA$123,"O",IF(C8=$AB$123,"O",IF(C8=$AC$123,"O",IF(C8=$AD$123,"O",IF(C8=$AE$123,"O",IF(C8=$AF$123,"O",IF(C8=$AG$123,"O",IF(C8=$AH$123,"O",IF(C8=$AI$123,"O",IF(C8=$AJ$123,"O",IF(C8=$AK$123,"O",IF(C8=$AL$123,"O","X"))))))))))))))))</f>
        <v>X</v>
      </c>
      <c r="D855" s="58" t="str">
        <f t="shared" si="838"/>
        <v>X</v>
      </c>
      <c r="E855" s="58" t="str">
        <f t="shared" si="838"/>
        <v>X</v>
      </c>
      <c r="F855" s="58" t="str">
        <f t="shared" si="838"/>
        <v>X</v>
      </c>
      <c r="G855" s="58" t="str">
        <f t="shared" si="838"/>
        <v>X</v>
      </c>
      <c r="H855" s="58" t="str">
        <f t="shared" si="838"/>
        <v>X</v>
      </c>
      <c r="I855" s="58" t="str">
        <f t="shared" si="838"/>
        <v>X</v>
      </c>
      <c r="J855" s="58" t="str">
        <f t="shared" si="838"/>
        <v>X</v>
      </c>
      <c r="K855" s="58" t="str">
        <f t="shared" si="838"/>
        <v>X</v>
      </c>
      <c r="L855" s="58" t="str">
        <f t="shared" si="838"/>
        <v>X</v>
      </c>
      <c r="M855" s="58" t="str">
        <f t="shared" si="838"/>
        <v>X</v>
      </c>
      <c r="N855" s="58" t="str">
        <f t="shared" si="838"/>
        <v>X</v>
      </c>
      <c r="O855" s="58" t="str">
        <f t="shared" si="838"/>
        <v>X</v>
      </c>
      <c r="P855" s="58" t="str">
        <f t="shared" si="838"/>
        <v>X</v>
      </c>
      <c r="Q855" s="58" t="str">
        <f t="shared" si="838"/>
        <v>X</v>
      </c>
      <c r="V855" s="46"/>
    </row>
    <row r="856" spans="1:22">
      <c r="A856" s="606"/>
      <c r="B856" s="58" t="s">
        <v>34</v>
      </c>
      <c r="C856" s="58" t="str">
        <f t="shared" ref="C856:Q856" si="839">IF(C9=$W$123,"O",IF(C9=$X$123,"O",IF(C9=$Y$123,"O",IF(C9=$Z$123,"O",IF(C9=$AA$123,"O",IF(C9=$AB$123,"O",IF(C9=$AC$123,"O",IF(C9=$AD$123,"O",IF(C9=$AE$123,"O",IF(C9=$AF$123,"O",IF(C9=$AG$123,"O",IF(C9=$AH$123,"O",IF(C9=$AI$123,"O",IF(C9=$AJ$123,"O",IF(C9=$AK$123,"O",IF(C9=$AL$123,"O","X"))))))))))))))))</f>
        <v>O</v>
      </c>
      <c r="D856" s="58" t="str">
        <f t="shared" si="839"/>
        <v>O</v>
      </c>
      <c r="E856" s="58" t="str">
        <f t="shared" si="839"/>
        <v>O</v>
      </c>
      <c r="F856" s="58" t="str">
        <f t="shared" si="839"/>
        <v>O</v>
      </c>
      <c r="G856" s="58" t="str">
        <f t="shared" si="839"/>
        <v>O</v>
      </c>
      <c r="H856" s="58" t="str">
        <f t="shared" si="839"/>
        <v>O</v>
      </c>
      <c r="I856" s="58" t="str">
        <f t="shared" si="839"/>
        <v>O</v>
      </c>
      <c r="J856" s="58" t="str">
        <f t="shared" si="839"/>
        <v>O</v>
      </c>
      <c r="K856" s="58" t="str">
        <f t="shared" si="839"/>
        <v>O</v>
      </c>
      <c r="L856" s="58" t="str">
        <f t="shared" si="839"/>
        <v>O</v>
      </c>
      <c r="M856" s="58" t="str">
        <f t="shared" si="839"/>
        <v>O</v>
      </c>
      <c r="N856" s="58" t="str">
        <f t="shared" si="839"/>
        <v>O</v>
      </c>
      <c r="O856" s="58" t="str">
        <f t="shared" si="839"/>
        <v>O</v>
      </c>
      <c r="P856" s="58" t="str">
        <f t="shared" si="839"/>
        <v>O</v>
      </c>
      <c r="Q856" s="58" t="str">
        <f t="shared" si="839"/>
        <v>O</v>
      </c>
      <c r="V856" s="46"/>
    </row>
    <row r="857" spans="1:22">
      <c r="A857" s="606"/>
      <c r="B857" s="58" t="s">
        <v>35</v>
      </c>
      <c r="C857" s="58" t="str">
        <f t="shared" ref="C857:Q857" si="840">IF(C10=$W$123,"O",IF(C10=$X$123,"O",IF(C10=$Y$123,"O",IF(C10=$Z$123,"O",IF(C10=$AA$123,"O",IF(C10=$AB$123,"O",IF(C10=$AC$123,"O",IF(C10=$AD$123,"O",IF(C10=$AE$123,"O",IF(C10=$AF$123,"O",IF(C10=$AG$123,"O",IF(C10=$AH$123,"O",IF(C10=$AI$123,"O",IF(C10=$AJ$123,"O",IF(C10=$AK$123,"O",IF(C10=$AL$123,"O","X"))))))))))))))))</f>
        <v>X</v>
      </c>
      <c r="D857" s="58" t="str">
        <f t="shared" si="840"/>
        <v>X</v>
      </c>
      <c r="E857" s="58" t="str">
        <f t="shared" si="840"/>
        <v>X</v>
      </c>
      <c r="F857" s="58" t="str">
        <f t="shared" si="840"/>
        <v>X</v>
      </c>
      <c r="G857" s="58" t="str">
        <f t="shared" si="840"/>
        <v>X</v>
      </c>
      <c r="H857" s="58" t="str">
        <f t="shared" si="840"/>
        <v>X</v>
      </c>
      <c r="I857" s="58" t="str">
        <f t="shared" si="840"/>
        <v>X</v>
      </c>
      <c r="J857" s="58" t="str">
        <f t="shared" si="840"/>
        <v>X</v>
      </c>
      <c r="K857" s="58" t="str">
        <f t="shared" si="840"/>
        <v>X</v>
      </c>
      <c r="L857" s="58" t="str">
        <f t="shared" si="840"/>
        <v>X</v>
      </c>
      <c r="M857" s="58" t="str">
        <f t="shared" si="840"/>
        <v>X</v>
      </c>
      <c r="N857" s="58" t="str">
        <f t="shared" si="840"/>
        <v>X</v>
      </c>
      <c r="O857" s="58" t="str">
        <f t="shared" si="840"/>
        <v>X</v>
      </c>
      <c r="P857" s="58" t="str">
        <f t="shared" si="840"/>
        <v>X</v>
      </c>
      <c r="Q857" s="58" t="str">
        <f t="shared" si="840"/>
        <v>X</v>
      </c>
      <c r="V857" s="46"/>
    </row>
    <row r="858" spans="1:22">
      <c r="A858" s="606"/>
      <c r="B858" s="58" t="s">
        <v>36</v>
      </c>
      <c r="C858" s="58" t="str">
        <f t="shared" ref="C858:Q858" si="841">IF(C11=$W$123,"O",IF(C11=$X$123,"O",IF(C11=$Y$123,"O",IF(C11=$Z$123,"O",IF(C11=$AA$123,"O",IF(C11=$AB$123,"O",IF(C11=$AC$123,"O",IF(C11=$AD$123,"O",IF(C11=$AE$123,"O",IF(C11=$AF$123,"O",IF(C11=$AG$123,"O",IF(C11=$AH$123,"O",IF(C11=$AI$123,"O",IF(C11=$AJ$123,"O",IF(C11=$AK$123,"O",IF(C11=$AL$123,"O","X"))))))))))))))))</f>
        <v>X</v>
      </c>
      <c r="D858" s="58" t="str">
        <f t="shared" si="841"/>
        <v>X</v>
      </c>
      <c r="E858" s="58" t="str">
        <f t="shared" si="841"/>
        <v>X</v>
      </c>
      <c r="F858" s="58" t="str">
        <f t="shared" si="841"/>
        <v>X</v>
      </c>
      <c r="G858" s="58" t="str">
        <f t="shared" si="841"/>
        <v>X</v>
      </c>
      <c r="H858" s="58" t="str">
        <f t="shared" si="841"/>
        <v>X</v>
      </c>
      <c r="I858" s="58" t="str">
        <f t="shared" si="841"/>
        <v>X</v>
      </c>
      <c r="J858" s="58" t="str">
        <f t="shared" si="841"/>
        <v>X</v>
      </c>
      <c r="K858" s="58" t="str">
        <f t="shared" si="841"/>
        <v>X</v>
      </c>
      <c r="L858" s="58" t="str">
        <f t="shared" si="841"/>
        <v>X</v>
      </c>
      <c r="M858" s="58" t="str">
        <f t="shared" si="841"/>
        <v>X</v>
      </c>
      <c r="N858" s="58" t="str">
        <f t="shared" si="841"/>
        <v>X</v>
      </c>
      <c r="O858" s="58" t="str">
        <f t="shared" si="841"/>
        <v>X</v>
      </c>
      <c r="P858" s="58" t="str">
        <f t="shared" si="841"/>
        <v>X</v>
      </c>
      <c r="Q858" s="58" t="str">
        <f t="shared" si="841"/>
        <v>X</v>
      </c>
      <c r="V858" s="46"/>
    </row>
    <row r="859" spans="1:22">
      <c r="A859" s="606"/>
      <c r="B859" s="58" t="s">
        <v>21</v>
      </c>
      <c r="C859" s="58" t="str">
        <f t="shared" ref="C859:Q859" si="842">IF(C12=$W$123,"O",IF(C12=$X$123,"O",IF(C12=$Y$123,"O",IF(C12=$Z$123,"O",IF(C12=$AA$123,"O",IF(C12=$AB$123,"O",IF(C12=$AC$123,"O",IF(C12=$AD$123,"O",IF(C12=$AE$123,"O",IF(C12=$AF$123,"O",IF(C12=$AG$123,"O",IF(C12=$AH$123,"O",IF(C12=$AI$123,"O",IF(C12=$AJ$123,"O",IF(C12=$AK$123,"O",IF(C12=$AL$123,"O","X"))))))))))))))))</f>
        <v>X</v>
      </c>
      <c r="D859" s="58" t="str">
        <f t="shared" si="842"/>
        <v>X</v>
      </c>
      <c r="E859" s="58" t="str">
        <f t="shared" si="842"/>
        <v>X</v>
      </c>
      <c r="F859" s="58" t="str">
        <f t="shared" si="842"/>
        <v>X</v>
      </c>
      <c r="G859" s="58" t="str">
        <f t="shared" si="842"/>
        <v>X</v>
      </c>
      <c r="H859" s="58" t="str">
        <f t="shared" si="842"/>
        <v>X</v>
      </c>
      <c r="I859" s="58" t="str">
        <f t="shared" si="842"/>
        <v>X</v>
      </c>
      <c r="J859" s="58" t="str">
        <f t="shared" si="842"/>
        <v>X</v>
      </c>
      <c r="K859" s="58" t="str">
        <f t="shared" si="842"/>
        <v>X</v>
      </c>
      <c r="L859" s="58" t="str">
        <f t="shared" si="842"/>
        <v>X</v>
      </c>
      <c r="M859" s="58" t="str">
        <f t="shared" si="842"/>
        <v>X</v>
      </c>
      <c r="N859" s="58" t="str">
        <f t="shared" si="842"/>
        <v>X</v>
      </c>
      <c r="O859" s="58" t="str">
        <f t="shared" si="842"/>
        <v>X</v>
      </c>
      <c r="P859" s="58" t="str">
        <f t="shared" si="842"/>
        <v>X</v>
      </c>
      <c r="Q859" s="58" t="str">
        <f t="shared" si="842"/>
        <v>X</v>
      </c>
      <c r="V859" s="46"/>
    </row>
    <row r="860" spans="1:22">
      <c r="A860" s="607"/>
      <c r="B860" s="30" t="s">
        <v>46</v>
      </c>
      <c r="C860" s="47">
        <f>COUNTIF(C854:C859,"O")</f>
        <v>2</v>
      </c>
      <c r="D860" s="47">
        <f t="shared" ref="D860:Q860" si="843">COUNTIF(D854:D859,"O")</f>
        <v>2</v>
      </c>
      <c r="E860" s="47">
        <f t="shared" si="843"/>
        <v>2</v>
      </c>
      <c r="F860" s="47">
        <f t="shared" si="843"/>
        <v>2</v>
      </c>
      <c r="G860" s="47">
        <f t="shared" si="843"/>
        <v>2</v>
      </c>
      <c r="H860" s="47">
        <f t="shared" si="843"/>
        <v>2</v>
      </c>
      <c r="I860" s="47">
        <f t="shared" si="843"/>
        <v>2</v>
      </c>
      <c r="J860" s="47">
        <f t="shared" si="843"/>
        <v>2</v>
      </c>
      <c r="K860" s="47">
        <f t="shared" si="843"/>
        <v>2</v>
      </c>
      <c r="L860" s="47">
        <f t="shared" si="843"/>
        <v>2</v>
      </c>
      <c r="M860" s="47">
        <f t="shared" si="843"/>
        <v>2</v>
      </c>
      <c r="N860" s="47">
        <f t="shared" si="843"/>
        <v>2</v>
      </c>
      <c r="O860" s="47">
        <f t="shared" si="843"/>
        <v>2</v>
      </c>
      <c r="P860" s="47">
        <f t="shared" si="843"/>
        <v>2</v>
      </c>
      <c r="Q860" s="47">
        <f t="shared" si="843"/>
        <v>2</v>
      </c>
      <c r="V860" s="46"/>
    </row>
    <row r="861" spans="1:22">
      <c r="A861" s="605">
        <v>106</v>
      </c>
      <c r="B861" s="58" t="s">
        <v>32</v>
      </c>
      <c r="C861" s="58" t="str">
        <f t="shared" ref="C861:Q861" si="844">IF(C7=$W$124,"O",IF(C7=$X$124,"O",IF(C7=$Y$124,"O",IF(C7=$Z$124,"O",IF(C7=$AA$124,"O",IF(C7=$AB$124,"O",IF(C7=$AC$124,"O",IF(C7=$AD$124,"O",IF(C7=$AE$124,"O",IF(C7=$AF$124,"O",IF(C7=$AG$124,"O",IF(C7=$AH$124,"O",IF(C7=$AI$124,"O",IF(C7=$AJ$124,"O",IF(C7=$AK$124,"O",IF(C7=$AL$124,"O","X"))))))))))))))))</f>
        <v>X</v>
      </c>
      <c r="D861" s="58" t="str">
        <f t="shared" si="844"/>
        <v>X</v>
      </c>
      <c r="E861" s="58" t="str">
        <f t="shared" si="844"/>
        <v>X</v>
      </c>
      <c r="F861" s="58" t="str">
        <f t="shared" si="844"/>
        <v>X</v>
      </c>
      <c r="G861" s="58" t="str">
        <f t="shared" si="844"/>
        <v>X</v>
      </c>
      <c r="H861" s="58" t="str">
        <f t="shared" si="844"/>
        <v>X</v>
      </c>
      <c r="I861" s="58" t="str">
        <f t="shared" si="844"/>
        <v>X</v>
      </c>
      <c r="J861" s="58" t="str">
        <f t="shared" si="844"/>
        <v>X</v>
      </c>
      <c r="K861" s="58" t="str">
        <f t="shared" si="844"/>
        <v>X</v>
      </c>
      <c r="L861" s="58" t="str">
        <f t="shared" si="844"/>
        <v>X</v>
      </c>
      <c r="M861" s="58" t="str">
        <f t="shared" si="844"/>
        <v>X</v>
      </c>
      <c r="N861" s="58" t="str">
        <f t="shared" si="844"/>
        <v>X</v>
      </c>
      <c r="O861" s="58" t="str">
        <f t="shared" si="844"/>
        <v>X</v>
      </c>
      <c r="P861" s="58" t="str">
        <f t="shared" si="844"/>
        <v>X</v>
      </c>
      <c r="Q861" s="58" t="str">
        <f t="shared" si="844"/>
        <v>X</v>
      </c>
      <c r="V861" s="46"/>
    </row>
    <row r="862" spans="1:22">
      <c r="A862" s="606"/>
      <c r="B862" s="58" t="s">
        <v>33</v>
      </c>
      <c r="C862" s="58" t="str">
        <f t="shared" ref="C862:Q862" si="845">IF(C8=$W$124,"O",IF(C8=$X$124,"O",IF(C8=$Y$124,"O",IF(C8=$Z$124,"O",IF(C8=$AA$124,"O",IF(C8=$AB$124,"O",IF(C8=$AC$124,"O",IF(C8=$AD$124,"O",IF(C8=$AE$124,"O",IF(C8=$AF$124,"O",IF(C8=$AG$124,"O",IF(C8=$AH$124,"O",IF(C8=$AI$124,"O",IF(C8=$AJ$124,"O",IF(C8=$AK$124,"O",IF(C8=$AL$124,"O","X"))))))))))))))))</f>
        <v>X</v>
      </c>
      <c r="D862" s="58" t="str">
        <f t="shared" si="845"/>
        <v>X</v>
      </c>
      <c r="E862" s="58" t="str">
        <f t="shared" si="845"/>
        <v>X</v>
      </c>
      <c r="F862" s="58" t="str">
        <f t="shared" si="845"/>
        <v>X</v>
      </c>
      <c r="G862" s="58" t="str">
        <f t="shared" si="845"/>
        <v>X</v>
      </c>
      <c r="H862" s="58" t="str">
        <f t="shared" si="845"/>
        <v>X</v>
      </c>
      <c r="I862" s="58" t="str">
        <f t="shared" si="845"/>
        <v>X</v>
      </c>
      <c r="J862" s="58" t="str">
        <f t="shared" si="845"/>
        <v>X</v>
      </c>
      <c r="K862" s="58" t="str">
        <f t="shared" si="845"/>
        <v>X</v>
      </c>
      <c r="L862" s="58" t="str">
        <f t="shared" si="845"/>
        <v>X</v>
      </c>
      <c r="M862" s="58" t="str">
        <f t="shared" si="845"/>
        <v>X</v>
      </c>
      <c r="N862" s="58" t="str">
        <f t="shared" si="845"/>
        <v>X</v>
      </c>
      <c r="O862" s="58" t="str">
        <f t="shared" si="845"/>
        <v>X</v>
      </c>
      <c r="P862" s="58" t="str">
        <f t="shared" si="845"/>
        <v>X</v>
      </c>
      <c r="Q862" s="58" t="str">
        <f t="shared" si="845"/>
        <v>X</v>
      </c>
      <c r="V862" s="46"/>
    </row>
    <row r="863" spans="1:22">
      <c r="A863" s="606"/>
      <c r="B863" s="58" t="s">
        <v>34</v>
      </c>
      <c r="C863" s="58" t="str">
        <f t="shared" ref="C863:Q863" si="846">IF(C9=$W$124,"O",IF(C9=$X$124,"O",IF(C9=$Y$124,"O",IF(C9=$Z$124,"O",IF(C9=$AA$124,"O",IF(C9=$AB$124,"O",IF(C9=$AC$124,"O",IF(C9=$AD$124,"O",IF(C9=$AE$124,"O",IF(C9=$AF$124,"O",IF(C9=$AG$124,"O",IF(C9=$AH$124,"O",IF(C9=$AI$124,"O",IF(C9=$AJ$124,"O",IF(C9=$AK$124,"O",IF(C9=$AL$124,"O","X"))))))))))))))))</f>
        <v>X</v>
      </c>
      <c r="D863" s="58" t="str">
        <f t="shared" si="846"/>
        <v>X</v>
      </c>
      <c r="E863" s="58" t="str">
        <f t="shared" si="846"/>
        <v>X</v>
      </c>
      <c r="F863" s="58" t="str">
        <f t="shared" si="846"/>
        <v>X</v>
      </c>
      <c r="G863" s="58" t="str">
        <f t="shared" si="846"/>
        <v>X</v>
      </c>
      <c r="H863" s="58" t="str">
        <f t="shared" si="846"/>
        <v>X</v>
      </c>
      <c r="I863" s="58" t="str">
        <f t="shared" si="846"/>
        <v>X</v>
      </c>
      <c r="J863" s="58" t="str">
        <f t="shared" si="846"/>
        <v>X</v>
      </c>
      <c r="K863" s="58" t="str">
        <f t="shared" si="846"/>
        <v>X</v>
      </c>
      <c r="L863" s="58" t="str">
        <f t="shared" si="846"/>
        <v>X</v>
      </c>
      <c r="M863" s="58" t="str">
        <f t="shared" si="846"/>
        <v>X</v>
      </c>
      <c r="N863" s="58" t="str">
        <f t="shared" si="846"/>
        <v>X</v>
      </c>
      <c r="O863" s="58" t="str">
        <f t="shared" si="846"/>
        <v>X</v>
      </c>
      <c r="P863" s="58" t="str">
        <f t="shared" si="846"/>
        <v>X</v>
      </c>
      <c r="Q863" s="58" t="str">
        <f t="shared" si="846"/>
        <v>X</v>
      </c>
      <c r="V863" s="46"/>
    </row>
    <row r="864" spans="1:22">
      <c r="A864" s="606"/>
      <c r="B864" s="58" t="s">
        <v>35</v>
      </c>
      <c r="C864" s="58" t="str">
        <f t="shared" ref="C864:Q864" si="847">IF(C10=$W$124,"O",IF(C10=$X$124,"O",IF(C10=$Y$124,"O",IF(C10=$Z$124,"O",IF(C10=$AA$124,"O",IF(C10=$AB$124,"O",IF(C10=$AC$124,"O",IF(C10=$AD$124,"O",IF(C10=$AE$124,"O",IF(C10=$AF$124,"O",IF(C10=$AG$124,"O",IF(C10=$AH$124,"O",IF(C10=$AI$124,"O",IF(C10=$AJ$124,"O",IF(C10=$AK$124,"O",IF(C10=$AL$124,"O","X"))))))))))))))))</f>
        <v>O</v>
      </c>
      <c r="D864" s="58" t="str">
        <f t="shared" si="847"/>
        <v>O</v>
      </c>
      <c r="E864" s="58" t="str">
        <f t="shared" si="847"/>
        <v>O</v>
      </c>
      <c r="F864" s="58" t="str">
        <f t="shared" si="847"/>
        <v>O</v>
      </c>
      <c r="G864" s="58" t="str">
        <f t="shared" si="847"/>
        <v>O</v>
      </c>
      <c r="H864" s="58" t="str">
        <f t="shared" si="847"/>
        <v>O</v>
      </c>
      <c r="I864" s="58" t="str">
        <f t="shared" si="847"/>
        <v>O</v>
      </c>
      <c r="J864" s="58" t="str">
        <f t="shared" si="847"/>
        <v>O</v>
      </c>
      <c r="K864" s="58" t="str">
        <f t="shared" si="847"/>
        <v>O</v>
      </c>
      <c r="L864" s="58" t="str">
        <f t="shared" si="847"/>
        <v>O</v>
      </c>
      <c r="M864" s="58" t="str">
        <f t="shared" si="847"/>
        <v>O</v>
      </c>
      <c r="N864" s="58" t="str">
        <f t="shared" si="847"/>
        <v>O</v>
      </c>
      <c r="O864" s="58" t="str">
        <f t="shared" si="847"/>
        <v>O</v>
      </c>
      <c r="P864" s="58" t="str">
        <f t="shared" si="847"/>
        <v>O</v>
      </c>
      <c r="Q864" s="58" t="str">
        <f t="shared" si="847"/>
        <v>O</v>
      </c>
      <c r="V864" s="46"/>
    </row>
    <row r="865" spans="1:22">
      <c r="A865" s="606"/>
      <c r="B865" s="58" t="s">
        <v>36</v>
      </c>
      <c r="C865" s="58" t="str">
        <f t="shared" ref="C865:Q865" si="848">IF(C11=$W$124,"O",IF(C11=$X$124,"O",IF(C11=$Y$124,"O",IF(C11=$Z$124,"O",IF(C11=$AA$124,"O",IF(C11=$AB$124,"O",IF(C11=$AC$124,"O",IF(C11=$AD$124,"O",IF(C11=$AE$124,"O",IF(C11=$AF$124,"O",IF(C11=$AG$124,"O",IF(C11=$AH$124,"O",IF(C11=$AI$124,"O",IF(C11=$AJ$124,"O",IF(C11=$AK$124,"O",IF(C11=$AL$124,"O","X"))))))))))))))))</f>
        <v>X</v>
      </c>
      <c r="D865" s="58" t="str">
        <f t="shared" si="848"/>
        <v>X</v>
      </c>
      <c r="E865" s="58" t="str">
        <f t="shared" si="848"/>
        <v>X</v>
      </c>
      <c r="F865" s="58" t="str">
        <f t="shared" si="848"/>
        <v>X</v>
      </c>
      <c r="G865" s="58" t="str">
        <f t="shared" si="848"/>
        <v>X</v>
      </c>
      <c r="H865" s="58" t="str">
        <f t="shared" si="848"/>
        <v>X</v>
      </c>
      <c r="I865" s="58" t="str">
        <f t="shared" si="848"/>
        <v>X</v>
      </c>
      <c r="J865" s="58" t="str">
        <f t="shared" si="848"/>
        <v>X</v>
      </c>
      <c r="K865" s="58" t="str">
        <f t="shared" si="848"/>
        <v>X</v>
      </c>
      <c r="L865" s="58" t="str">
        <f t="shared" si="848"/>
        <v>X</v>
      </c>
      <c r="M865" s="58" t="str">
        <f t="shared" si="848"/>
        <v>X</v>
      </c>
      <c r="N865" s="58" t="str">
        <f t="shared" si="848"/>
        <v>X</v>
      </c>
      <c r="O865" s="58" t="str">
        <f t="shared" si="848"/>
        <v>X</v>
      </c>
      <c r="P865" s="58" t="str">
        <f t="shared" si="848"/>
        <v>X</v>
      </c>
      <c r="Q865" s="58" t="str">
        <f t="shared" si="848"/>
        <v>X</v>
      </c>
      <c r="V865" s="46"/>
    </row>
    <row r="866" spans="1:22">
      <c r="A866" s="606"/>
      <c r="B866" s="58" t="s">
        <v>21</v>
      </c>
      <c r="C866" s="58" t="str">
        <f t="shared" ref="C866:Q866" si="849">IF(C12=$W$124,"O",IF(C12=$X$124,"O",IF(C12=$Y$124,"O",IF(C12=$Z$124,"O",IF(C12=$AA$124,"O",IF(C12=$AB$124,"O",IF(C12=$AC$124,"O",IF(C12=$AD$124,"O",IF(C12=$AE$124,"O",IF(C12=$AF$124,"O",IF(C12=$AG$124,"O",IF(C12=$AH$124,"O",IF(C12=$AI$124,"O",IF(C12=$AJ$124,"O",IF(C12=$AK$124,"O",IF(C12=$AL$124,"O","X"))))))))))))))))</f>
        <v>O</v>
      </c>
      <c r="D866" s="58" t="str">
        <f t="shared" si="849"/>
        <v>O</v>
      </c>
      <c r="E866" s="58" t="str">
        <f t="shared" si="849"/>
        <v>O</v>
      </c>
      <c r="F866" s="58" t="str">
        <f t="shared" si="849"/>
        <v>O</v>
      </c>
      <c r="G866" s="58" t="str">
        <f t="shared" si="849"/>
        <v>O</v>
      </c>
      <c r="H866" s="58" t="str">
        <f t="shared" si="849"/>
        <v>O</v>
      </c>
      <c r="I866" s="58" t="str">
        <f t="shared" si="849"/>
        <v>O</v>
      </c>
      <c r="J866" s="58" t="str">
        <f t="shared" si="849"/>
        <v>O</v>
      </c>
      <c r="K866" s="58" t="str">
        <f t="shared" si="849"/>
        <v>O</v>
      </c>
      <c r="L866" s="58" t="str">
        <f t="shared" si="849"/>
        <v>O</v>
      </c>
      <c r="M866" s="58" t="str">
        <f t="shared" si="849"/>
        <v>O</v>
      </c>
      <c r="N866" s="58" t="str">
        <f t="shared" si="849"/>
        <v>O</v>
      </c>
      <c r="O866" s="58" t="str">
        <f t="shared" si="849"/>
        <v>O</v>
      </c>
      <c r="P866" s="58" t="str">
        <f t="shared" si="849"/>
        <v>O</v>
      </c>
      <c r="Q866" s="58" t="str">
        <f t="shared" si="849"/>
        <v>O</v>
      </c>
      <c r="V866" s="46"/>
    </row>
    <row r="867" spans="1:22">
      <c r="A867" s="607"/>
      <c r="B867" s="30" t="s">
        <v>46</v>
      </c>
      <c r="C867" s="47">
        <f>COUNTIF(C861:C866,"O")</f>
        <v>2</v>
      </c>
      <c r="D867" s="47">
        <f t="shared" ref="D867:Q867" si="850">COUNTIF(D861:D866,"O")</f>
        <v>2</v>
      </c>
      <c r="E867" s="47">
        <f t="shared" si="850"/>
        <v>2</v>
      </c>
      <c r="F867" s="47">
        <f t="shared" si="850"/>
        <v>2</v>
      </c>
      <c r="G867" s="47">
        <f t="shared" si="850"/>
        <v>2</v>
      </c>
      <c r="H867" s="47">
        <f t="shared" si="850"/>
        <v>2</v>
      </c>
      <c r="I867" s="47">
        <f t="shared" si="850"/>
        <v>2</v>
      </c>
      <c r="J867" s="47">
        <f t="shared" si="850"/>
        <v>2</v>
      </c>
      <c r="K867" s="47">
        <f t="shared" si="850"/>
        <v>2</v>
      </c>
      <c r="L867" s="47">
        <f t="shared" si="850"/>
        <v>2</v>
      </c>
      <c r="M867" s="47">
        <f t="shared" si="850"/>
        <v>2</v>
      </c>
      <c r="N867" s="47">
        <f t="shared" si="850"/>
        <v>2</v>
      </c>
      <c r="O867" s="47">
        <f t="shared" si="850"/>
        <v>2</v>
      </c>
      <c r="P867" s="47">
        <f t="shared" si="850"/>
        <v>2</v>
      </c>
      <c r="Q867" s="47">
        <f t="shared" si="850"/>
        <v>2</v>
      </c>
      <c r="V867" s="46"/>
    </row>
    <row r="868" spans="1:22">
      <c r="A868" s="605">
        <v>107</v>
      </c>
      <c r="B868" s="58" t="s">
        <v>32</v>
      </c>
      <c r="C868" s="58" t="str">
        <f t="shared" ref="C868:Q868" si="851">IF(C7=$W$125,"O",IF(C7=$X$125,"O",IF(C7=$Y$125,"O",IF(C7=$Z$125,"O",IF(C7=$AA$125,"O",IF(C7=$AB$125,"O",IF(C7=$AC$125,"O",IF(C7=$AD$125,"O",IF(C7=$AE$125,"O",IF(C7=$AF$125,"O",IF(C7=$AG$125,"O",IF(C7=$AH$125,"O",IF(C7=$AI$125,"O",IF(C7=$AJ$125,"O",IF(C7=$AK$125,"O",IF(C7=$AL$125,"O","X"))))))))))))))))</f>
        <v>X</v>
      </c>
      <c r="D868" s="58" t="str">
        <f t="shared" si="851"/>
        <v>X</v>
      </c>
      <c r="E868" s="58" t="str">
        <f t="shared" si="851"/>
        <v>X</v>
      </c>
      <c r="F868" s="58" t="str">
        <f t="shared" si="851"/>
        <v>X</v>
      </c>
      <c r="G868" s="58" t="str">
        <f t="shared" si="851"/>
        <v>X</v>
      </c>
      <c r="H868" s="58" t="str">
        <f t="shared" si="851"/>
        <v>X</v>
      </c>
      <c r="I868" s="58" t="str">
        <f t="shared" si="851"/>
        <v>X</v>
      </c>
      <c r="J868" s="58" t="str">
        <f t="shared" si="851"/>
        <v>X</v>
      </c>
      <c r="K868" s="58" t="str">
        <f t="shared" si="851"/>
        <v>X</v>
      </c>
      <c r="L868" s="58" t="str">
        <f t="shared" si="851"/>
        <v>X</v>
      </c>
      <c r="M868" s="58" t="str">
        <f t="shared" si="851"/>
        <v>X</v>
      </c>
      <c r="N868" s="58" t="str">
        <f t="shared" si="851"/>
        <v>X</v>
      </c>
      <c r="O868" s="58" t="str">
        <f t="shared" si="851"/>
        <v>X</v>
      </c>
      <c r="P868" s="58" t="str">
        <f t="shared" si="851"/>
        <v>X</v>
      </c>
      <c r="Q868" s="58" t="str">
        <f t="shared" si="851"/>
        <v>X</v>
      </c>
      <c r="V868" s="46"/>
    </row>
    <row r="869" spans="1:22">
      <c r="A869" s="606"/>
      <c r="B869" s="58" t="s">
        <v>33</v>
      </c>
      <c r="C869" s="58" t="str">
        <f t="shared" ref="C869:Q869" si="852">IF(C8=$W$125,"O",IF(C8=$X$125,"O",IF(C8=$Y$125,"O",IF(C8=$Z$125,"O",IF(C8=$AA$125,"O",IF(C8=$AB$125,"O",IF(C8=$AC$125,"O",IF(C8=$AD$125,"O",IF(C8=$AE$125,"O",IF(C8=$AF$125,"O",IF(C8=$AG$125,"O",IF(C8=$AH$125,"O",IF(C8=$AI$125,"O",IF(C8=$AJ$125,"O",IF(C8=$AK$125,"O",IF(C8=$AL$125,"O","X"))))))))))))))))</f>
        <v>X</v>
      </c>
      <c r="D869" s="58" t="str">
        <f t="shared" si="852"/>
        <v>X</v>
      </c>
      <c r="E869" s="58" t="str">
        <f t="shared" si="852"/>
        <v>X</v>
      </c>
      <c r="F869" s="58" t="str">
        <f t="shared" si="852"/>
        <v>X</v>
      </c>
      <c r="G869" s="58" t="str">
        <f t="shared" si="852"/>
        <v>X</v>
      </c>
      <c r="H869" s="58" t="str">
        <f t="shared" si="852"/>
        <v>X</v>
      </c>
      <c r="I869" s="58" t="str">
        <f t="shared" si="852"/>
        <v>X</v>
      </c>
      <c r="J869" s="58" t="str">
        <f t="shared" si="852"/>
        <v>X</v>
      </c>
      <c r="K869" s="58" t="str">
        <f t="shared" si="852"/>
        <v>X</v>
      </c>
      <c r="L869" s="58" t="str">
        <f t="shared" si="852"/>
        <v>X</v>
      </c>
      <c r="M869" s="58" t="str">
        <f t="shared" si="852"/>
        <v>X</v>
      </c>
      <c r="N869" s="58" t="str">
        <f t="shared" si="852"/>
        <v>X</v>
      </c>
      <c r="O869" s="58" t="str">
        <f t="shared" si="852"/>
        <v>X</v>
      </c>
      <c r="P869" s="58" t="str">
        <f t="shared" si="852"/>
        <v>X</v>
      </c>
      <c r="Q869" s="58" t="str">
        <f t="shared" si="852"/>
        <v>X</v>
      </c>
      <c r="V869" s="46"/>
    </row>
    <row r="870" spans="1:22">
      <c r="A870" s="606"/>
      <c r="B870" s="58" t="s">
        <v>34</v>
      </c>
      <c r="C870" s="58" t="str">
        <f t="shared" ref="C870:Q870" si="853">IF(C9=$W$125,"O",IF(C9=$X$125,"O",IF(C9=$Y$125,"O",IF(C9=$Z$125,"O",IF(C9=$AA$125,"O",IF(C9=$AB$125,"O",IF(C9=$AC$125,"O",IF(C9=$AD$125,"O",IF(C9=$AE$125,"O",IF(C9=$AF$125,"O",IF(C9=$AG$125,"O",IF(C9=$AH$125,"O",IF(C9=$AI$125,"O",IF(C9=$AJ$125,"O",IF(C9=$AK$125,"O",IF(C9=$AL$125,"O","X"))))))))))))))))</f>
        <v>X</v>
      </c>
      <c r="D870" s="58" t="str">
        <f t="shared" si="853"/>
        <v>X</v>
      </c>
      <c r="E870" s="58" t="str">
        <f t="shared" si="853"/>
        <v>X</v>
      </c>
      <c r="F870" s="58" t="str">
        <f t="shared" si="853"/>
        <v>X</v>
      </c>
      <c r="G870" s="58" t="str">
        <f t="shared" si="853"/>
        <v>X</v>
      </c>
      <c r="H870" s="58" t="str">
        <f t="shared" si="853"/>
        <v>X</v>
      </c>
      <c r="I870" s="58" t="str">
        <f t="shared" si="853"/>
        <v>X</v>
      </c>
      <c r="J870" s="58" t="str">
        <f t="shared" si="853"/>
        <v>X</v>
      </c>
      <c r="K870" s="58" t="str">
        <f t="shared" si="853"/>
        <v>X</v>
      </c>
      <c r="L870" s="58" t="str">
        <f t="shared" si="853"/>
        <v>X</v>
      </c>
      <c r="M870" s="58" t="str">
        <f t="shared" si="853"/>
        <v>X</v>
      </c>
      <c r="N870" s="58" t="str">
        <f t="shared" si="853"/>
        <v>X</v>
      </c>
      <c r="O870" s="58" t="str">
        <f t="shared" si="853"/>
        <v>X</v>
      </c>
      <c r="P870" s="58" t="str">
        <f t="shared" si="853"/>
        <v>X</v>
      </c>
      <c r="Q870" s="58" t="str">
        <f t="shared" si="853"/>
        <v>X</v>
      </c>
      <c r="V870" s="46"/>
    </row>
    <row r="871" spans="1:22">
      <c r="A871" s="606"/>
      <c r="B871" s="58" t="s">
        <v>35</v>
      </c>
      <c r="C871" s="58" t="str">
        <f t="shared" ref="C871:Q871" si="854">IF(C10=$W$125,"O",IF(C10=$X$125,"O",IF(C10=$Y$125,"O",IF(C10=$Z$125,"O",IF(C10=$AA$125,"O",IF(C10=$AB$125,"O",IF(C10=$AC$125,"O",IF(C10=$AD$125,"O",IF(C10=$AE$125,"O",IF(C10=$AF$125,"O",IF(C10=$AG$125,"O",IF(C10=$AH$125,"O",IF(C10=$AI$125,"O",IF(C10=$AJ$125,"O",IF(C10=$AK$125,"O",IF(C10=$AL$125,"O","X"))))))))))))))))</f>
        <v>X</v>
      </c>
      <c r="D871" s="58" t="str">
        <f t="shared" si="854"/>
        <v>X</v>
      </c>
      <c r="E871" s="58" t="str">
        <f t="shared" si="854"/>
        <v>X</v>
      </c>
      <c r="F871" s="58" t="str">
        <f t="shared" si="854"/>
        <v>X</v>
      </c>
      <c r="G871" s="58" t="str">
        <f t="shared" si="854"/>
        <v>X</v>
      </c>
      <c r="H871" s="58" t="str">
        <f t="shared" si="854"/>
        <v>X</v>
      </c>
      <c r="I871" s="58" t="str">
        <f t="shared" si="854"/>
        <v>X</v>
      </c>
      <c r="J871" s="58" t="str">
        <f t="shared" si="854"/>
        <v>X</v>
      </c>
      <c r="K871" s="58" t="str">
        <f t="shared" si="854"/>
        <v>X</v>
      </c>
      <c r="L871" s="58" t="str">
        <f t="shared" si="854"/>
        <v>X</v>
      </c>
      <c r="M871" s="58" t="str">
        <f t="shared" si="854"/>
        <v>X</v>
      </c>
      <c r="N871" s="58" t="str">
        <f t="shared" si="854"/>
        <v>X</v>
      </c>
      <c r="O871" s="58" t="str">
        <f t="shared" si="854"/>
        <v>X</v>
      </c>
      <c r="P871" s="58" t="str">
        <f t="shared" si="854"/>
        <v>X</v>
      </c>
      <c r="Q871" s="58" t="str">
        <f t="shared" si="854"/>
        <v>X</v>
      </c>
    </row>
    <row r="872" spans="1:22">
      <c r="A872" s="606"/>
      <c r="B872" s="58" t="s">
        <v>36</v>
      </c>
      <c r="C872" s="58" t="str">
        <f t="shared" ref="C872:Q872" si="855">IF(C11=$W$125,"O",IF(C11=$X$125,"O",IF(C11=$Y$125,"O",IF(C11=$Z$125,"O",IF(C11=$AA$125,"O",IF(C11=$AB$125,"O",IF(C11=$AC$125,"O",IF(C11=$AD$125,"O",IF(C11=$AE$125,"O",IF(C11=$AF$125,"O",IF(C11=$AG$125,"O",IF(C11=$AH$125,"O",IF(C11=$AI$125,"O",IF(C11=$AJ$125,"O",IF(C11=$AK$125,"O",IF(C11=$AL$125,"O","X"))))))))))))))))</f>
        <v>X</v>
      </c>
      <c r="D872" s="58" t="str">
        <f t="shared" si="855"/>
        <v>X</v>
      </c>
      <c r="E872" s="58" t="str">
        <f t="shared" si="855"/>
        <v>X</v>
      </c>
      <c r="F872" s="58" t="str">
        <f t="shared" si="855"/>
        <v>X</v>
      </c>
      <c r="G872" s="58" t="str">
        <f t="shared" si="855"/>
        <v>X</v>
      </c>
      <c r="H872" s="58" t="str">
        <f t="shared" si="855"/>
        <v>X</v>
      </c>
      <c r="I872" s="58" t="str">
        <f t="shared" si="855"/>
        <v>X</v>
      </c>
      <c r="J872" s="58" t="str">
        <f t="shared" si="855"/>
        <v>X</v>
      </c>
      <c r="K872" s="58" t="str">
        <f t="shared" si="855"/>
        <v>X</v>
      </c>
      <c r="L872" s="58" t="str">
        <f t="shared" si="855"/>
        <v>X</v>
      </c>
      <c r="M872" s="58" t="str">
        <f t="shared" si="855"/>
        <v>X</v>
      </c>
      <c r="N872" s="58" t="str">
        <f t="shared" si="855"/>
        <v>X</v>
      </c>
      <c r="O872" s="58" t="str">
        <f t="shared" si="855"/>
        <v>X</v>
      </c>
      <c r="P872" s="58" t="str">
        <f t="shared" si="855"/>
        <v>X</v>
      </c>
      <c r="Q872" s="58" t="str">
        <f t="shared" si="855"/>
        <v>X</v>
      </c>
    </row>
    <row r="873" spans="1:22">
      <c r="A873" s="606"/>
      <c r="B873" s="58" t="s">
        <v>21</v>
      </c>
      <c r="C873" s="58" t="str">
        <f t="shared" ref="C873:Q873" si="856">IF(C12=$W$125,"O",IF(C12=$X$125,"O",IF(C12=$Y$125,"O",IF(C12=$Z$125,"O",IF(C12=$AA$125,"O",IF(C12=$AB$125,"O",IF(C12=$AC$125,"O",IF(C12=$AD$125,"O",IF(C12=$AE$125,"O",IF(C12=$AF$125,"O",IF(C12=$AG$125,"O",IF(C12=$AH$125,"O",IF(C12=$AI$125,"O",IF(C12=$AJ$125,"O",IF(C12=$AK$125,"O",IF(C12=$AL$125,"O","X"))))))))))))))))</f>
        <v>X</v>
      </c>
      <c r="D873" s="58" t="str">
        <f t="shared" si="856"/>
        <v>X</v>
      </c>
      <c r="E873" s="58" t="str">
        <f t="shared" si="856"/>
        <v>X</v>
      </c>
      <c r="F873" s="58" t="str">
        <f t="shared" si="856"/>
        <v>X</v>
      </c>
      <c r="G873" s="58" t="str">
        <f t="shared" si="856"/>
        <v>X</v>
      </c>
      <c r="H873" s="58" t="str">
        <f t="shared" si="856"/>
        <v>X</v>
      </c>
      <c r="I873" s="58" t="str">
        <f t="shared" si="856"/>
        <v>X</v>
      </c>
      <c r="J873" s="58" t="str">
        <f t="shared" si="856"/>
        <v>X</v>
      </c>
      <c r="K873" s="58" t="str">
        <f t="shared" si="856"/>
        <v>X</v>
      </c>
      <c r="L873" s="58" t="str">
        <f t="shared" si="856"/>
        <v>X</v>
      </c>
      <c r="M873" s="58" t="str">
        <f t="shared" si="856"/>
        <v>X</v>
      </c>
      <c r="N873" s="58" t="str">
        <f t="shared" si="856"/>
        <v>X</v>
      </c>
      <c r="O873" s="58" t="str">
        <f t="shared" si="856"/>
        <v>X</v>
      </c>
      <c r="P873" s="58" t="str">
        <f t="shared" si="856"/>
        <v>X</v>
      </c>
      <c r="Q873" s="58" t="str">
        <f t="shared" si="856"/>
        <v>X</v>
      </c>
    </row>
    <row r="874" spans="1:22">
      <c r="A874" s="607"/>
      <c r="B874" s="30" t="s">
        <v>46</v>
      </c>
      <c r="C874" s="47">
        <f>COUNTIF(C868:C873,"O")</f>
        <v>0</v>
      </c>
      <c r="D874" s="47">
        <f t="shared" ref="D874:Q874" si="857">COUNTIF(D868:D873,"O")</f>
        <v>0</v>
      </c>
      <c r="E874" s="47">
        <f t="shared" si="857"/>
        <v>0</v>
      </c>
      <c r="F874" s="47">
        <f t="shared" si="857"/>
        <v>0</v>
      </c>
      <c r="G874" s="47">
        <f t="shared" si="857"/>
        <v>0</v>
      </c>
      <c r="H874" s="47">
        <f t="shared" si="857"/>
        <v>0</v>
      </c>
      <c r="I874" s="47">
        <f t="shared" si="857"/>
        <v>0</v>
      </c>
      <c r="J874" s="47">
        <f t="shared" si="857"/>
        <v>0</v>
      </c>
      <c r="K874" s="47">
        <f t="shared" si="857"/>
        <v>0</v>
      </c>
      <c r="L874" s="47">
        <f t="shared" si="857"/>
        <v>0</v>
      </c>
      <c r="M874" s="47">
        <f t="shared" si="857"/>
        <v>0</v>
      </c>
      <c r="N874" s="47">
        <f t="shared" si="857"/>
        <v>0</v>
      </c>
      <c r="O874" s="47">
        <f t="shared" si="857"/>
        <v>0</v>
      </c>
      <c r="P874" s="47">
        <f t="shared" si="857"/>
        <v>0</v>
      </c>
      <c r="Q874" s="47">
        <f t="shared" si="857"/>
        <v>0</v>
      </c>
    </row>
  </sheetData>
  <sortState xmlns:xlrd2="http://schemas.microsoft.com/office/spreadsheetml/2017/richdata2" ref="J7:J12">
    <sortCondition ref="J7"/>
  </sortState>
  <mergeCells count="229">
    <mergeCell ref="A749:A755"/>
    <mergeCell ref="A763:A769"/>
    <mergeCell ref="A770:A776"/>
    <mergeCell ref="A777:A783"/>
    <mergeCell ref="A784:A790"/>
    <mergeCell ref="T108:V108"/>
    <mergeCell ref="T109:V109"/>
    <mergeCell ref="T110:V110"/>
    <mergeCell ref="T111:V111"/>
    <mergeCell ref="T112:V112"/>
    <mergeCell ref="T113:V113"/>
    <mergeCell ref="A756:A762"/>
    <mergeCell ref="A714:A720"/>
    <mergeCell ref="A721:A727"/>
    <mergeCell ref="A728:A734"/>
    <mergeCell ref="A735:A741"/>
    <mergeCell ref="A742:A748"/>
    <mergeCell ref="A707:A713"/>
    <mergeCell ref="A385:A391"/>
    <mergeCell ref="A392:A398"/>
    <mergeCell ref="A350:A356"/>
    <mergeCell ref="A273:A279"/>
    <mergeCell ref="A280:A286"/>
    <mergeCell ref="A287:A293"/>
    <mergeCell ref="A693:A699"/>
    <mergeCell ref="A469:A475"/>
    <mergeCell ref="A476:A482"/>
    <mergeCell ref="A483:A489"/>
    <mergeCell ref="A490:A496"/>
    <mergeCell ref="A427:A433"/>
    <mergeCell ref="A434:A440"/>
    <mergeCell ref="A441:A447"/>
    <mergeCell ref="A448:A454"/>
    <mergeCell ref="A455:A461"/>
    <mergeCell ref="A532:A538"/>
    <mergeCell ref="A462:A468"/>
    <mergeCell ref="A637:A643"/>
    <mergeCell ref="A644:A650"/>
    <mergeCell ref="A651:A657"/>
    <mergeCell ref="A658:A664"/>
    <mergeCell ref="A665:A671"/>
    <mergeCell ref="A672:A678"/>
    <mergeCell ref="A679:A685"/>
    <mergeCell ref="A294:A300"/>
    <mergeCell ref="T102:V102"/>
    <mergeCell ref="T103:V103"/>
    <mergeCell ref="T104:V104"/>
    <mergeCell ref="T105:V105"/>
    <mergeCell ref="T106:V106"/>
    <mergeCell ref="T107:V107"/>
    <mergeCell ref="A686:A692"/>
    <mergeCell ref="T123:V123"/>
    <mergeCell ref="T124:V124"/>
    <mergeCell ref="T125:V125"/>
    <mergeCell ref="A231:A237"/>
    <mergeCell ref="A238:A244"/>
    <mergeCell ref="A245:A251"/>
    <mergeCell ref="A399:A405"/>
    <mergeCell ref="A406:A412"/>
    <mergeCell ref="A413:A419"/>
    <mergeCell ref="A420:A426"/>
    <mergeCell ref="A252:A258"/>
    <mergeCell ref="A259:A265"/>
    <mergeCell ref="A357:A363"/>
    <mergeCell ref="A364:A370"/>
    <mergeCell ref="A371:A377"/>
    <mergeCell ref="A378:A384"/>
    <mergeCell ref="A301:A307"/>
    <mergeCell ref="A308:A314"/>
    <mergeCell ref="A315:A321"/>
    <mergeCell ref="A322:A328"/>
    <mergeCell ref="A329:A335"/>
    <mergeCell ref="A336:A342"/>
    <mergeCell ref="A343:A349"/>
    <mergeCell ref="T100:V100"/>
    <mergeCell ref="A630:A636"/>
    <mergeCell ref="A161:A167"/>
    <mergeCell ref="A168:A174"/>
    <mergeCell ref="A175:A181"/>
    <mergeCell ref="A182:A188"/>
    <mergeCell ref="S128:V128"/>
    <mergeCell ref="C131:D131"/>
    <mergeCell ref="E131:F131"/>
    <mergeCell ref="G131:H131"/>
    <mergeCell ref="A133:A139"/>
    <mergeCell ref="A140:A146"/>
    <mergeCell ref="A266:A272"/>
    <mergeCell ref="A189:A195"/>
    <mergeCell ref="A196:A202"/>
    <mergeCell ref="A203:A209"/>
    <mergeCell ref="A210:A216"/>
    <mergeCell ref="T91:V91"/>
    <mergeCell ref="T92:V92"/>
    <mergeCell ref="T93:V93"/>
    <mergeCell ref="T94:V94"/>
    <mergeCell ref="T95:V95"/>
    <mergeCell ref="T96:V96"/>
    <mergeCell ref="T97:V97"/>
    <mergeCell ref="T98:V98"/>
    <mergeCell ref="T99:V99"/>
    <mergeCell ref="T15:V15"/>
    <mergeCell ref="T16:V16"/>
    <mergeCell ref="T17:V17"/>
    <mergeCell ref="T24:V24"/>
    <mergeCell ref="T25:V25"/>
    <mergeCell ref="A14:B14"/>
    <mergeCell ref="S14:V14"/>
    <mergeCell ref="BM14:BP14"/>
    <mergeCell ref="I2:L2"/>
    <mergeCell ref="C4:D4"/>
    <mergeCell ref="E4:F4"/>
    <mergeCell ref="G4:H4"/>
    <mergeCell ref="T26:V26"/>
    <mergeCell ref="T27:V27"/>
    <mergeCell ref="T28:V28"/>
    <mergeCell ref="T29:V29"/>
    <mergeCell ref="T18:V18"/>
    <mergeCell ref="T19:V19"/>
    <mergeCell ref="T20:V20"/>
    <mergeCell ref="T21:V21"/>
    <mergeCell ref="T22:V22"/>
    <mergeCell ref="T23:V23"/>
    <mergeCell ref="T42:V42"/>
    <mergeCell ref="T30:V30"/>
    <mergeCell ref="T31:V31"/>
    <mergeCell ref="T32:V32"/>
    <mergeCell ref="T33:V33"/>
    <mergeCell ref="T34:V34"/>
    <mergeCell ref="T35:V35"/>
    <mergeCell ref="T37:V37"/>
    <mergeCell ref="T38:V38"/>
    <mergeCell ref="T39:V39"/>
    <mergeCell ref="T40:V40"/>
    <mergeCell ref="T41:V41"/>
    <mergeCell ref="T36:V36"/>
    <mergeCell ref="T54:V54"/>
    <mergeCell ref="T43:V43"/>
    <mergeCell ref="T44:V44"/>
    <mergeCell ref="T45:V45"/>
    <mergeCell ref="T46:V46"/>
    <mergeCell ref="T47:V47"/>
    <mergeCell ref="T48:V48"/>
    <mergeCell ref="T49:V49"/>
    <mergeCell ref="T50:V50"/>
    <mergeCell ref="T51:V51"/>
    <mergeCell ref="T52:V52"/>
    <mergeCell ref="T53:V53"/>
    <mergeCell ref="T55:V55"/>
    <mergeCell ref="T56:V56"/>
    <mergeCell ref="T57:V57"/>
    <mergeCell ref="A147:A153"/>
    <mergeCell ref="A154:A160"/>
    <mergeCell ref="T59:V59"/>
    <mergeCell ref="T60:V60"/>
    <mergeCell ref="T61:V61"/>
    <mergeCell ref="T62:V62"/>
    <mergeCell ref="T63:V63"/>
    <mergeCell ref="T64:V64"/>
    <mergeCell ref="T65:V65"/>
    <mergeCell ref="T66:V66"/>
    <mergeCell ref="T79:V79"/>
    <mergeCell ref="T81:V81"/>
    <mergeCell ref="T82:V82"/>
    <mergeCell ref="T83:V83"/>
    <mergeCell ref="T84:V84"/>
    <mergeCell ref="T85:V85"/>
    <mergeCell ref="T86:V86"/>
    <mergeCell ref="T87:V87"/>
    <mergeCell ref="T88:V88"/>
    <mergeCell ref="T89:V89"/>
    <mergeCell ref="T90:V90"/>
    <mergeCell ref="T58:V58"/>
    <mergeCell ref="T80:V80"/>
    <mergeCell ref="T101:V101"/>
    <mergeCell ref="A602:A608"/>
    <mergeCell ref="A609:A615"/>
    <mergeCell ref="A616:A622"/>
    <mergeCell ref="A623:A629"/>
    <mergeCell ref="T67:V67"/>
    <mergeCell ref="T68:V68"/>
    <mergeCell ref="T69:V69"/>
    <mergeCell ref="T70:V70"/>
    <mergeCell ref="T71:V71"/>
    <mergeCell ref="T72:V72"/>
    <mergeCell ref="T73:V73"/>
    <mergeCell ref="T74:V74"/>
    <mergeCell ref="T75:V75"/>
    <mergeCell ref="T76:V76"/>
    <mergeCell ref="T77:V77"/>
    <mergeCell ref="T78:V78"/>
    <mergeCell ref="A567:A573"/>
    <mergeCell ref="A574:A580"/>
    <mergeCell ref="A581:A587"/>
    <mergeCell ref="A588:A594"/>
    <mergeCell ref="A595:A601"/>
    <mergeCell ref="A791:A797"/>
    <mergeCell ref="A798:A804"/>
    <mergeCell ref="T126:V126"/>
    <mergeCell ref="T114:V114"/>
    <mergeCell ref="T115:V115"/>
    <mergeCell ref="T116:V116"/>
    <mergeCell ref="T117:V117"/>
    <mergeCell ref="T118:V118"/>
    <mergeCell ref="T119:V119"/>
    <mergeCell ref="T120:V120"/>
    <mergeCell ref="T121:V121"/>
    <mergeCell ref="T122:V122"/>
    <mergeCell ref="A539:A545"/>
    <mergeCell ref="A546:A552"/>
    <mergeCell ref="A553:A559"/>
    <mergeCell ref="A560:A566"/>
    <mergeCell ref="A497:A503"/>
    <mergeCell ref="A504:A510"/>
    <mergeCell ref="A511:A517"/>
    <mergeCell ref="A518:A524"/>
    <mergeCell ref="A525:A531"/>
    <mergeCell ref="A700:A706"/>
    <mergeCell ref="A217:A223"/>
    <mergeCell ref="A224:A230"/>
    <mergeCell ref="A840:A846"/>
    <mergeCell ref="A847:A853"/>
    <mergeCell ref="A854:A860"/>
    <mergeCell ref="A861:A867"/>
    <mergeCell ref="A868:A874"/>
    <mergeCell ref="A805:A811"/>
    <mergeCell ref="A812:A818"/>
    <mergeCell ref="A819:A825"/>
    <mergeCell ref="A826:A832"/>
    <mergeCell ref="A833:A839"/>
  </mergeCells>
  <phoneticPr fontId="2" type="noConversion"/>
  <conditionalFormatting sqref="C128:Q128">
    <cfRule type="containsText" dxfId="81" priority="1374" operator="containsText" text="GD">
      <formula>NOT(ISERROR(SEARCH("GD",C128)))</formula>
    </cfRule>
  </conditionalFormatting>
  <conditionalFormatting sqref="C128:Q128">
    <cfRule type="containsText" dxfId="80" priority="1369" operator="containsText" text="당첨">
      <formula>NOT(ISERROR(SEARCH("당첨",C128)))</formula>
    </cfRule>
    <cfRule type="containsText" dxfId="79" priority="1370" operator="containsText" text="당첨">
      <formula>NOT(ISERROR(SEARCH("당첨",C128)))</formula>
    </cfRule>
    <cfRule type="containsText" dxfId="78" priority="1371" operator="containsText" text="실패">
      <formula>NOT(ISERROR(SEARCH("실패",C128)))</formula>
    </cfRule>
  </conditionalFormatting>
  <conditionalFormatting sqref="C128:Q128">
    <cfRule type="containsText" dxfId="77" priority="1367" operator="containsText" text="8">
      <formula>NOT(ISERROR(SEARCH("8",C128)))</formula>
    </cfRule>
  </conditionalFormatting>
  <conditionalFormatting sqref="W128:AV128">
    <cfRule type="cellIs" dxfId="76" priority="1366" operator="greaterThanOrEqual">
      <formula>58</formula>
    </cfRule>
  </conditionalFormatting>
  <conditionalFormatting sqref="C36:Q36">
    <cfRule type="cellIs" dxfId="75" priority="1341" operator="between">
      <formula>4</formula>
      <formula>10</formula>
    </cfRule>
  </conditionalFormatting>
  <conditionalFormatting sqref="C58:Q58">
    <cfRule type="cellIs" dxfId="74" priority="1338" operator="between">
      <formula>0</formula>
      <formula>4</formula>
    </cfRule>
  </conditionalFormatting>
  <conditionalFormatting sqref="C80:Q80">
    <cfRule type="cellIs" dxfId="73" priority="1334" operator="between">
      <formula>0</formula>
      <formula>2</formula>
    </cfRule>
  </conditionalFormatting>
  <conditionalFormatting sqref="C101:Q101">
    <cfRule type="cellIs" dxfId="72" priority="1332" operator="between">
      <formula>0</formula>
      <formula>3</formula>
    </cfRule>
  </conditionalFormatting>
  <conditionalFormatting sqref="C108:Q112">
    <cfRule type="containsText" dxfId="71" priority="1329" operator="containsText" text="실패">
      <formula>NOT(ISERROR(SEARCH("실패",C108)))</formula>
    </cfRule>
    <cfRule type="containsText" dxfId="70" priority="1330" operator="containsText" text="당첨">
      <formula>NOT(ISERROR(SEARCH("당첨",C108)))</formula>
    </cfRule>
  </conditionalFormatting>
  <conditionalFormatting sqref="C108:Q112">
    <cfRule type="containsText" dxfId="69" priority="1328" operator="containsText" text="낙첨">
      <formula>NOT(ISERROR(SEARCH("낙첨",C108)))</formula>
    </cfRule>
  </conditionalFormatting>
  <conditionalFormatting sqref="C107:Q107">
    <cfRule type="cellIs" dxfId="68" priority="1324" operator="between">
      <formula>0</formula>
      <formula>1</formula>
    </cfRule>
  </conditionalFormatting>
  <conditionalFormatting sqref="C113:Q113">
    <cfRule type="cellIs" dxfId="67" priority="1323" operator="between">
      <formula>0</formula>
      <formula>1</formula>
    </cfRule>
  </conditionalFormatting>
  <conditionalFormatting sqref="BW97">
    <cfRule type="cellIs" dxfId="66" priority="1287" operator="equal">
      <formula>45</formula>
    </cfRule>
    <cfRule type="cellIs" dxfId="65" priority="1288" operator="equal">
      <formula>29</formula>
    </cfRule>
    <cfRule type="cellIs" dxfId="64" priority="1289" operator="equal">
      <formula>23</formula>
    </cfRule>
    <cfRule type="cellIs" dxfId="63" priority="1290" operator="equal">
      <formula>20</formula>
    </cfRule>
    <cfRule type="cellIs" dxfId="62" priority="1291" operator="equal">
      <formula>4</formula>
    </cfRule>
    <cfRule type="cellIs" dxfId="61" priority="1292" operator="equal">
      <formula>1</formula>
    </cfRule>
  </conditionalFormatting>
  <conditionalFormatting sqref="BV97">
    <cfRule type="cellIs" dxfId="60" priority="1281" operator="equal">
      <formula>32</formula>
    </cfRule>
    <cfRule type="cellIs" dxfId="59" priority="1282" operator="equal">
      <formula>31</formula>
    </cfRule>
    <cfRule type="cellIs" dxfId="58" priority="1283" operator="equal">
      <formula>17</formula>
    </cfRule>
    <cfRule type="cellIs" dxfId="57" priority="1284" operator="equal">
      <formula>16</formula>
    </cfRule>
    <cfRule type="cellIs" dxfId="56" priority="1285" operator="equal">
      <formula>10</formula>
    </cfRule>
    <cfRule type="cellIs" dxfId="55" priority="1286" operator="equal">
      <formula>5</formula>
    </cfRule>
  </conditionalFormatting>
  <conditionalFormatting sqref="BU97">
    <cfRule type="cellIs" dxfId="54" priority="1275" operator="equal">
      <formula>34</formula>
    </cfRule>
    <cfRule type="cellIs" dxfId="53" priority="1276" operator="equal">
      <formula>27</formula>
    </cfRule>
    <cfRule type="cellIs" dxfId="52" priority="1277" operator="equal">
      <formula>26</formula>
    </cfRule>
    <cfRule type="cellIs" dxfId="51" priority="1278" operator="equal">
      <formula>25</formula>
    </cfRule>
    <cfRule type="cellIs" dxfId="50" priority="1279" operator="equal">
      <formula>19</formula>
    </cfRule>
    <cfRule type="cellIs" dxfId="49" priority="1280" operator="equal">
      <formula>14</formula>
    </cfRule>
  </conditionalFormatting>
  <conditionalFormatting sqref="BT97">
    <cfRule type="cellIs" dxfId="48" priority="1269" operator="equal">
      <formula>45</formula>
    </cfRule>
    <cfRule type="cellIs" dxfId="47" priority="1270" operator="equal">
      <formula>42</formula>
    </cfRule>
    <cfRule type="cellIs" dxfId="46" priority="1271" operator="equal">
      <formula>37</formula>
    </cfRule>
    <cfRule type="cellIs" dxfId="45" priority="1272" operator="equal">
      <formula>18</formula>
    </cfRule>
    <cfRule type="cellIs" dxfId="44" priority="1273" operator="equal">
      <formula>7</formula>
    </cfRule>
    <cfRule type="cellIs" dxfId="43" priority="1274" operator="equal">
      <formula>5</formula>
    </cfRule>
  </conditionalFormatting>
  <conditionalFormatting sqref="BX100">
    <cfRule type="cellIs" dxfId="42" priority="1257" operator="equal">
      <formula>45</formula>
    </cfRule>
    <cfRule type="cellIs" dxfId="41" priority="1258" operator="equal">
      <formula>42</formula>
    </cfRule>
    <cfRule type="cellIs" dxfId="40" priority="1259" operator="equal">
      <formula>37</formula>
    </cfRule>
    <cfRule type="cellIs" dxfId="39" priority="1260" operator="equal">
      <formula>18</formula>
    </cfRule>
    <cfRule type="cellIs" dxfId="38" priority="1261" operator="equal">
      <formula>7</formula>
    </cfRule>
    <cfRule type="cellIs" dxfId="37" priority="1262" operator="equal">
      <formula>5</formula>
    </cfRule>
  </conditionalFormatting>
  <conditionalFormatting sqref="BW100">
    <cfRule type="cellIs" dxfId="36" priority="1251" operator="equal">
      <formula>34</formula>
    </cfRule>
    <cfRule type="cellIs" dxfId="35" priority="1252" operator="equal">
      <formula>27</formula>
    </cfRule>
    <cfRule type="cellIs" dxfId="34" priority="1253" operator="equal">
      <formula>26</formula>
    </cfRule>
    <cfRule type="cellIs" dxfId="33" priority="1254" operator="equal">
      <formula>25</formula>
    </cfRule>
    <cfRule type="cellIs" dxfId="32" priority="1255" operator="equal">
      <formula>19</formula>
    </cfRule>
    <cfRule type="cellIs" dxfId="31" priority="1256" operator="equal">
      <formula>14</formula>
    </cfRule>
  </conditionalFormatting>
  <conditionalFormatting sqref="BV100">
    <cfRule type="cellIs" dxfId="30" priority="1245" operator="equal">
      <formula>45</formula>
    </cfRule>
    <cfRule type="cellIs" dxfId="29" priority="1246" operator="equal">
      <formula>40</formula>
    </cfRule>
    <cfRule type="cellIs" dxfId="28" priority="1247" operator="equal">
      <formula>27</formula>
    </cfRule>
    <cfRule type="cellIs" dxfId="27" priority="1248" operator="equal">
      <formula>18</formula>
    </cfRule>
    <cfRule type="cellIs" dxfId="26" priority="1249" operator="equal">
      <formula>10</formula>
    </cfRule>
    <cfRule type="cellIs" dxfId="25" priority="1250" operator="equal">
      <formula>4</formula>
    </cfRule>
  </conditionalFormatting>
  <conditionalFormatting sqref="BU100">
    <cfRule type="cellIs" dxfId="24" priority="1239" operator="equal">
      <formula>31</formula>
    </cfRule>
    <cfRule type="cellIs" dxfId="23" priority="1240" operator="equal">
      <formula>20</formula>
    </cfRule>
    <cfRule type="cellIs" dxfId="22" priority="1241" operator="equal">
      <formula>17</formula>
    </cfRule>
    <cfRule type="cellIs" dxfId="21" priority="1242" operator="equal">
      <formula>13</formula>
    </cfRule>
    <cfRule type="cellIs" dxfId="20" priority="1243" operator="equal">
      <formula>11</formula>
    </cfRule>
    <cfRule type="cellIs" dxfId="19" priority="1244" operator="equal">
      <formula>4</formula>
    </cfRule>
  </conditionalFormatting>
  <conditionalFormatting sqref="C115:Q115">
    <cfRule type="cellIs" dxfId="18" priority="1238" operator="between">
      <formula>0</formula>
      <formula>2</formula>
    </cfRule>
  </conditionalFormatting>
  <conditionalFormatting sqref="C114:Q114">
    <cfRule type="cellIs" dxfId="17" priority="1237" operator="between">
      <formula>0</formula>
      <formula>1</formula>
    </cfRule>
  </conditionalFormatting>
  <conditionalFormatting sqref="C116:Q116">
    <cfRule type="cellIs" dxfId="16" priority="1236" operator="between">
      <formula>0</formula>
      <formula>3</formula>
    </cfRule>
  </conditionalFormatting>
  <conditionalFormatting sqref="C117:Q117">
    <cfRule type="cellIs" dxfId="15" priority="1235" operator="between">
      <formula>0</formula>
      <formula>3</formula>
    </cfRule>
  </conditionalFormatting>
  <conditionalFormatting sqref="C118:Q118">
    <cfRule type="cellIs" dxfId="14" priority="1234" operator="between">
      <formula>0</formula>
      <formula>3</formula>
    </cfRule>
  </conditionalFormatting>
  <conditionalFormatting sqref="C119:Q119">
    <cfRule type="cellIs" dxfId="13" priority="1233" operator="between">
      <formula>0</formula>
      <formula>2</formula>
    </cfRule>
  </conditionalFormatting>
  <conditionalFormatting sqref="C120:Q120">
    <cfRule type="cellIs" dxfId="12" priority="1232" operator="between">
      <formula>0</formula>
      <formula>1</formula>
    </cfRule>
  </conditionalFormatting>
  <conditionalFormatting sqref="C121:Q121">
    <cfRule type="cellIs" dxfId="11" priority="1231" operator="between">
      <formula>0</formula>
      <formula>1</formula>
    </cfRule>
  </conditionalFormatting>
  <conditionalFormatting sqref="C122:Q122">
    <cfRule type="cellIs" dxfId="10" priority="1230" operator="between">
      <formula>0</formula>
      <formula>2</formula>
    </cfRule>
  </conditionalFormatting>
  <conditionalFormatting sqref="C123:Q123">
    <cfRule type="cellIs" dxfId="9" priority="1229" operator="between">
      <formula>1</formula>
      <formula>3</formula>
    </cfRule>
  </conditionalFormatting>
  <conditionalFormatting sqref="C124:Q124">
    <cfRule type="cellIs" dxfId="8" priority="1228" operator="between">
      <formula>0</formula>
      <formula>3</formula>
    </cfRule>
  </conditionalFormatting>
  <conditionalFormatting sqref="C125:Q125">
    <cfRule type="cellIs" dxfId="7" priority="1227" operator="between">
      <formula>0</formula>
      <formula>2</formula>
    </cfRule>
  </conditionalFormatting>
  <conditionalFormatting sqref="C106:Q106">
    <cfRule type="cellIs" dxfId="6" priority="1226" operator="between">
      <formula>0</formula>
      <formula>1</formula>
    </cfRule>
  </conditionalFormatting>
  <conditionalFormatting sqref="C105:Q105">
    <cfRule type="cellIs" dxfId="5" priority="1225" operator="between">
      <formula>0</formula>
      <formula>2</formula>
    </cfRule>
  </conditionalFormatting>
  <conditionalFormatting sqref="C104:Q104">
    <cfRule type="cellIs" dxfId="4" priority="1224" operator="between">
      <formula>0</formula>
      <formula>3</formula>
    </cfRule>
  </conditionalFormatting>
  <conditionalFormatting sqref="C103:Q103">
    <cfRule type="cellIs" dxfId="3" priority="1223" operator="between">
      <formula>0</formula>
      <formula>3</formula>
    </cfRule>
  </conditionalFormatting>
  <conditionalFormatting sqref="C102:Q102">
    <cfRule type="cellIs" dxfId="2" priority="1222" operator="between">
      <formula>0</formula>
      <formula>3</formula>
    </cfRule>
  </conditionalFormatting>
  <conditionalFormatting sqref="C108:Q108">
    <cfRule type="cellIs" dxfId="1" priority="1221" operator="between">
      <formula>0</formula>
      <formula>2</formula>
    </cfRule>
  </conditionalFormatting>
  <conditionalFormatting sqref="C109:Q109">
    <cfRule type="cellIs" dxfId="0" priority="1220" operator="between">
      <formula>5</formula>
      <formula>6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>
    <tabColor rgb="FF00B050"/>
  </sheetPr>
  <dimension ref="A1:BZ1161"/>
  <sheetViews>
    <sheetView tabSelected="1" topLeftCell="A5" zoomScale="58" zoomScaleNormal="58" workbookViewId="0">
      <selection activeCell="C7" sqref="C7:Q12"/>
    </sheetView>
  </sheetViews>
  <sheetFormatPr defaultColWidth="9" defaultRowHeight="17"/>
  <cols>
    <col min="1" max="1" width="11.83203125" style="1" customWidth="1"/>
    <col min="2" max="2" width="21.83203125" style="1" customWidth="1"/>
    <col min="3" max="3" width="5.58203125" style="22" customWidth="1"/>
    <col min="4" max="19" width="5.58203125" style="1" customWidth="1"/>
    <col min="20" max="22" width="5.25" style="22" customWidth="1"/>
    <col min="23" max="26" width="4.5" style="22" customWidth="1"/>
    <col min="27" max="47" width="4.5" style="1" customWidth="1"/>
    <col min="48" max="70" width="4.58203125" style="1" customWidth="1"/>
    <col min="71" max="16384" width="9" style="1"/>
  </cols>
  <sheetData>
    <row r="1" spans="1:78" ht="22">
      <c r="A1" s="23"/>
      <c r="C1" s="24"/>
      <c r="D1" s="2" t="s">
        <v>410</v>
      </c>
      <c r="E1" s="2"/>
      <c r="F1" s="2"/>
      <c r="G1" s="2"/>
      <c r="H1" s="2"/>
      <c r="I1" s="2"/>
      <c r="J1" s="2"/>
      <c r="K1" s="2"/>
      <c r="L1" s="2"/>
      <c r="M1" s="2"/>
      <c r="N1" s="2"/>
      <c r="O1" s="469" t="s">
        <v>1809</v>
      </c>
      <c r="P1" s="2"/>
      <c r="Q1" s="2"/>
    </row>
    <row r="2" spans="1:78">
      <c r="A2" s="3" t="s">
        <v>22</v>
      </c>
      <c r="B2" s="21">
        <f ca="1">TODAY()</f>
        <v>46232</v>
      </c>
      <c r="C2" s="24"/>
      <c r="D2" s="2" t="e">
        <f>MAX(#REF!)</f>
        <v>#REF!</v>
      </c>
      <c r="E2" s="2" t="e">
        <f>#REF!</f>
        <v>#REF!</v>
      </c>
      <c r="F2" s="2"/>
      <c r="G2" s="2"/>
      <c r="H2" s="2"/>
      <c r="I2" s="629"/>
      <c r="J2" s="630"/>
      <c r="K2" s="630"/>
      <c r="L2" s="630"/>
      <c r="M2" s="2"/>
      <c r="N2" s="2"/>
      <c r="O2" s="2"/>
      <c r="P2" s="2"/>
      <c r="Q2" s="2"/>
    </row>
    <row r="3" spans="1:78" ht="5.25" customHeight="1">
      <c r="A3" s="3"/>
      <c r="B3" s="21"/>
      <c r="C3" s="24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</row>
    <row r="4" spans="1:78">
      <c r="A4" s="20" t="s">
        <v>23</v>
      </c>
      <c r="B4" s="20" t="e">
        <f>$J$194+$L$194</f>
        <v>#REF!</v>
      </c>
      <c r="C4" s="631" t="s">
        <v>24</v>
      </c>
      <c r="D4" s="631"/>
      <c r="E4" s="632" t="e">
        <f>$J$194/$B$194</f>
        <v>#REF!</v>
      </c>
      <c r="F4" s="632"/>
      <c r="G4" s="632" t="e">
        <f>$L$194/$B$194</f>
        <v>#REF!</v>
      </c>
      <c r="H4" s="632"/>
      <c r="I4" s="58" t="s">
        <v>25</v>
      </c>
      <c r="J4" s="58" t="e">
        <f>COUNTIFS(당첨,"당첨",홀짝수,"홀수")</f>
        <v>#REF!</v>
      </c>
      <c r="K4" s="58" t="s">
        <v>26</v>
      </c>
      <c r="L4" s="58" t="e">
        <f>COUNTIFS(당첨,"당첨",홀짝수,"짝수")</f>
        <v>#REF!</v>
      </c>
      <c r="M4" s="2"/>
      <c r="N4" s="2"/>
      <c r="O4" s="469" t="s">
        <v>1842</v>
      </c>
      <c r="P4" s="2"/>
      <c r="Q4" s="2" t="s">
        <v>1834</v>
      </c>
    </row>
    <row r="5" spans="1:78" ht="5.25" customHeight="1" thickBot="1">
      <c r="A5" s="3"/>
      <c r="B5" s="17"/>
      <c r="C5" s="24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</row>
    <row r="6" spans="1:78" ht="23" thickTop="1" thickBot="1">
      <c r="A6" s="6" t="s">
        <v>27</v>
      </c>
      <c r="B6" s="7" t="s">
        <v>28</v>
      </c>
      <c r="C6" s="18" t="s">
        <v>29</v>
      </c>
      <c r="D6" s="19" t="s">
        <v>5</v>
      </c>
      <c r="E6" s="19" t="s">
        <v>6</v>
      </c>
      <c r="F6" s="19" t="s">
        <v>7</v>
      </c>
      <c r="G6" s="19" t="s">
        <v>8</v>
      </c>
      <c r="H6" s="19" t="s">
        <v>9</v>
      </c>
      <c r="I6" s="19" t="s">
        <v>10</v>
      </c>
      <c r="J6" s="19" t="s">
        <v>11</v>
      </c>
      <c r="K6" s="19" t="s">
        <v>12</v>
      </c>
      <c r="L6" s="19" t="s">
        <v>13</v>
      </c>
      <c r="M6" s="8" t="s">
        <v>14</v>
      </c>
      <c r="N6" s="8" t="s">
        <v>15</v>
      </c>
      <c r="O6" s="8" t="s">
        <v>16</v>
      </c>
      <c r="P6" s="8" t="s">
        <v>17</v>
      </c>
      <c r="Q6" s="8" t="s">
        <v>20</v>
      </c>
      <c r="T6" s="58">
        <v>1</v>
      </c>
      <c r="U6" s="58">
        <v>2</v>
      </c>
      <c r="V6" s="58">
        <v>3</v>
      </c>
      <c r="W6" s="58">
        <v>4</v>
      </c>
      <c r="X6" s="58">
        <v>5</v>
      </c>
      <c r="Y6" s="58">
        <v>6</v>
      </c>
      <c r="Z6" s="58">
        <v>7</v>
      </c>
      <c r="AI6" s="23"/>
      <c r="AL6" s="23"/>
      <c r="AY6"/>
    </row>
    <row r="7" spans="1:78" ht="17.5" thickTop="1">
      <c r="A7" s="9" t="s">
        <v>30</v>
      </c>
      <c r="B7" s="10" t="s">
        <v>38</v>
      </c>
      <c r="C7" s="499">
        <v>12</v>
      </c>
      <c r="D7" s="499">
        <v>12</v>
      </c>
      <c r="E7" s="499">
        <v>12</v>
      </c>
      <c r="F7" s="499">
        <v>12</v>
      </c>
      <c r="G7" s="499">
        <v>12</v>
      </c>
      <c r="H7" s="499">
        <v>12</v>
      </c>
      <c r="I7" s="499">
        <v>12</v>
      </c>
      <c r="J7" s="499">
        <v>12</v>
      </c>
      <c r="K7" s="499">
        <v>12</v>
      </c>
      <c r="L7" s="499">
        <v>12</v>
      </c>
      <c r="M7" s="499">
        <v>12</v>
      </c>
      <c r="N7" s="499">
        <v>12</v>
      </c>
      <c r="O7" s="499">
        <v>12</v>
      </c>
      <c r="P7" s="499">
        <v>12</v>
      </c>
      <c r="Q7" s="499">
        <v>12</v>
      </c>
      <c r="R7" s="56"/>
      <c r="S7"/>
      <c r="T7" s="58">
        <f t="shared" ref="T7:T12" si="0">Z6+1</f>
        <v>8</v>
      </c>
      <c r="U7" s="58">
        <v>9</v>
      </c>
      <c r="V7" s="58">
        <f>U7+1</f>
        <v>10</v>
      </c>
      <c r="W7" s="58">
        <f>V7+1</f>
        <v>11</v>
      </c>
      <c r="X7" s="58">
        <f>W7+1</f>
        <v>12</v>
      </c>
      <c r="Y7" s="58">
        <f>X7+1</f>
        <v>13</v>
      </c>
      <c r="Z7" s="58">
        <f>Y7+1</f>
        <v>14</v>
      </c>
      <c r="AY7"/>
    </row>
    <row r="8" spans="1:78">
      <c r="A8" s="11" t="s">
        <v>0</v>
      </c>
      <c r="B8" s="12" t="s">
        <v>39</v>
      </c>
      <c r="C8" s="499">
        <v>14</v>
      </c>
      <c r="D8" s="499">
        <v>14</v>
      </c>
      <c r="E8" s="499">
        <v>14</v>
      </c>
      <c r="F8" s="499">
        <v>14</v>
      </c>
      <c r="G8" s="499">
        <v>14</v>
      </c>
      <c r="H8" s="499">
        <v>14</v>
      </c>
      <c r="I8" s="499">
        <v>14</v>
      </c>
      <c r="J8" s="499">
        <v>14</v>
      </c>
      <c r="K8" s="499">
        <v>14</v>
      </c>
      <c r="L8" s="499">
        <v>14</v>
      </c>
      <c r="M8" s="499">
        <v>14</v>
      </c>
      <c r="N8" s="499">
        <v>14</v>
      </c>
      <c r="O8" s="499">
        <v>14</v>
      </c>
      <c r="P8" s="499">
        <v>14</v>
      </c>
      <c r="Q8" s="499">
        <v>14</v>
      </c>
      <c r="R8" s="56"/>
      <c r="S8"/>
      <c r="T8" s="58">
        <f t="shared" si="0"/>
        <v>15</v>
      </c>
      <c r="U8" s="58">
        <f t="shared" ref="U8:Z12" si="1">T8+1</f>
        <v>16</v>
      </c>
      <c r="V8" s="58">
        <f t="shared" si="1"/>
        <v>17</v>
      </c>
      <c r="W8" s="58">
        <f t="shared" si="1"/>
        <v>18</v>
      </c>
      <c r="X8" s="58">
        <f t="shared" si="1"/>
        <v>19</v>
      </c>
      <c r="Y8" s="58">
        <f t="shared" si="1"/>
        <v>20</v>
      </c>
      <c r="Z8" s="58">
        <f t="shared" si="1"/>
        <v>21</v>
      </c>
      <c r="AC8"/>
      <c r="AD8"/>
      <c r="AE8"/>
      <c r="AF8"/>
      <c r="AG8"/>
      <c r="AH8"/>
      <c r="AI8"/>
      <c r="AJ8"/>
      <c r="AK8"/>
      <c r="AL8"/>
      <c r="AM8"/>
      <c r="AN8"/>
      <c r="AO8" s="56"/>
      <c r="AP8"/>
      <c r="AQ8" s="150"/>
      <c r="AR8" s="150"/>
      <c r="AS8" s="150"/>
      <c r="AT8" s="150"/>
      <c r="AU8" s="150"/>
      <c r="AV8" s="150"/>
      <c r="AW8" s="150"/>
      <c r="AY8"/>
    </row>
    <row r="9" spans="1:78" ht="17.5">
      <c r="A9" s="11" t="s">
        <v>1</v>
      </c>
      <c r="B9" s="12" t="s">
        <v>40</v>
      </c>
      <c r="C9" s="499">
        <v>21</v>
      </c>
      <c r="D9" s="499">
        <v>21</v>
      </c>
      <c r="E9" s="499">
        <v>21</v>
      </c>
      <c r="F9" s="499">
        <v>21</v>
      </c>
      <c r="G9" s="499">
        <v>21</v>
      </c>
      <c r="H9" s="499">
        <v>21</v>
      </c>
      <c r="I9" s="499">
        <v>21</v>
      </c>
      <c r="J9" s="499">
        <v>21</v>
      </c>
      <c r="K9" s="499">
        <v>21</v>
      </c>
      <c r="L9" s="499">
        <v>21</v>
      </c>
      <c r="M9" s="499">
        <v>21</v>
      </c>
      <c r="N9" s="499">
        <v>21</v>
      </c>
      <c r="O9" s="499">
        <v>21</v>
      </c>
      <c r="P9" s="499">
        <v>21</v>
      </c>
      <c r="Q9" s="499">
        <v>21</v>
      </c>
      <c r="R9" s="56"/>
      <c r="S9"/>
      <c r="T9" s="58">
        <f t="shared" si="0"/>
        <v>22</v>
      </c>
      <c r="U9" s="58">
        <f t="shared" si="1"/>
        <v>23</v>
      </c>
      <c r="V9" s="58">
        <f t="shared" si="1"/>
        <v>24</v>
      </c>
      <c r="W9" s="58">
        <f t="shared" si="1"/>
        <v>25</v>
      </c>
      <c r="X9" s="58">
        <f t="shared" si="1"/>
        <v>26</v>
      </c>
      <c r="Y9" s="58">
        <f t="shared" si="1"/>
        <v>27</v>
      </c>
      <c r="Z9" s="58">
        <f t="shared" si="1"/>
        <v>28</v>
      </c>
      <c r="AI9" s="107"/>
      <c r="AY9"/>
    </row>
    <row r="10" spans="1:78">
      <c r="A10" s="11" t="s">
        <v>2</v>
      </c>
      <c r="B10" s="12" t="s">
        <v>41</v>
      </c>
      <c r="C10" s="499">
        <v>30</v>
      </c>
      <c r="D10" s="499">
        <v>30</v>
      </c>
      <c r="E10" s="499">
        <v>30</v>
      </c>
      <c r="F10" s="499">
        <v>30</v>
      </c>
      <c r="G10" s="499">
        <v>30</v>
      </c>
      <c r="H10" s="499">
        <v>30</v>
      </c>
      <c r="I10" s="499">
        <v>30</v>
      </c>
      <c r="J10" s="499">
        <v>30</v>
      </c>
      <c r="K10" s="499">
        <v>30</v>
      </c>
      <c r="L10" s="499">
        <v>30</v>
      </c>
      <c r="M10" s="499">
        <v>30</v>
      </c>
      <c r="N10" s="499">
        <v>30</v>
      </c>
      <c r="O10" s="499">
        <v>30</v>
      </c>
      <c r="P10" s="499">
        <v>30</v>
      </c>
      <c r="Q10" s="499">
        <v>30</v>
      </c>
      <c r="R10" s="56"/>
      <c r="S10"/>
      <c r="T10" s="58">
        <f t="shared" si="0"/>
        <v>29</v>
      </c>
      <c r="U10" s="58">
        <f t="shared" si="1"/>
        <v>30</v>
      </c>
      <c r="V10" s="58">
        <f t="shared" si="1"/>
        <v>31</v>
      </c>
      <c r="W10" s="58">
        <f t="shared" si="1"/>
        <v>32</v>
      </c>
      <c r="X10" s="58">
        <f t="shared" si="1"/>
        <v>33</v>
      </c>
      <c r="Y10" s="58">
        <f t="shared" si="1"/>
        <v>34</v>
      </c>
      <c r="Z10" s="58">
        <f t="shared" si="1"/>
        <v>35</v>
      </c>
    </row>
    <row r="11" spans="1:78">
      <c r="A11" s="11" t="s">
        <v>3</v>
      </c>
      <c r="B11" s="12" t="s">
        <v>42</v>
      </c>
      <c r="C11" s="499">
        <v>39</v>
      </c>
      <c r="D11" s="499">
        <v>39</v>
      </c>
      <c r="E11" s="499">
        <v>39</v>
      </c>
      <c r="F11" s="499">
        <v>39</v>
      </c>
      <c r="G11" s="499">
        <v>39</v>
      </c>
      <c r="H11" s="499">
        <v>39</v>
      </c>
      <c r="I11" s="499">
        <v>39</v>
      </c>
      <c r="J11" s="499">
        <v>39</v>
      </c>
      <c r="K11" s="499">
        <v>39</v>
      </c>
      <c r="L11" s="499">
        <v>39</v>
      </c>
      <c r="M11" s="499">
        <v>39</v>
      </c>
      <c r="N11" s="499">
        <v>39</v>
      </c>
      <c r="O11" s="499">
        <v>39</v>
      </c>
      <c r="P11" s="499">
        <v>39</v>
      </c>
      <c r="Q11" s="499">
        <v>39</v>
      </c>
      <c r="R11" s="56"/>
      <c r="S11"/>
      <c r="T11" s="58">
        <f t="shared" si="0"/>
        <v>36</v>
      </c>
      <c r="U11" s="58">
        <f t="shared" si="1"/>
        <v>37</v>
      </c>
      <c r="V11" s="58">
        <f t="shared" si="1"/>
        <v>38</v>
      </c>
      <c r="W11" s="58">
        <f t="shared" si="1"/>
        <v>39</v>
      </c>
      <c r="X11" s="58">
        <f t="shared" si="1"/>
        <v>40</v>
      </c>
      <c r="Y11" s="58">
        <f t="shared" si="1"/>
        <v>41</v>
      </c>
      <c r="Z11" s="58">
        <f t="shared" si="1"/>
        <v>42</v>
      </c>
    </row>
    <row r="12" spans="1:78" ht="17.5" thickBot="1">
      <c r="A12" s="13" t="s">
        <v>4</v>
      </c>
      <c r="B12" s="16" t="s">
        <v>43</v>
      </c>
      <c r="C12" s="499">
        <v>43</v>
      </c>
      <c r="D12" s="499">
        <v>43</v>
      </c>
      <c r="E12" s="499">
        <v>43</v>
      </c>
      <c r="F12" s="499">
        <v>43</v>
      </c>
      <c r="G12" s="499">
        <v>43</v>
      </c>
      <c r="H12" s="499">
        <v>43</v>
      </c>
      <c r="I12" s="499">
        <v>43</v>
      </c>
      <c r="J12" s="499">
        <v>43</v>
      </c>
      <c r="K12" s="499">
        <v>43</v>
      </c>
      <c r="L12" s="499">
        <v>43</v>
      </c>
      <c r="M12" s="499">
        <v>43</v>
      </c>
      <c r="N12" s="499">
        <v>43</v>
      </c>
      <c r="O12" s="499">
        <v>43</v>
      </c>
      <c r="P12" s="499">
        <v>43</v>
      </c>
      <c r="Q12" s="499">
        <v>43</v>
      </c>
      <c r="R12" s="56"/>
      <c r="S12"/>
      <c r="T12" s="58">
        <f t="shared" si="0"/>
        <v>43</v>
      </c>
      <c r="U12" s="58">
        <f t="shared" si="1"/>
        <v>44</v>
      </c>
      <c r="V12" s="58">
        <f t="shared" si="1"/>
        <v>45</v>
      </c>
      <c r="W12" s="58"/>
      <c r="X12" s="58"/>
      <c r="Y12" s="58"/>
      <c r="Z12" s="58"/>
    </row>
    <row r="13" spans="1:78" ht="23.25" customHeight="1" thickTop="1" thickBot="1">
      <c r="A13" s="14"/>
      <c r="B13" s="14"/>
      <c r="C13" s="470"/>
      <c r="D13" s="470"/>
      <c r="E13" s="470"/>
      <c r="F13" s="470"/>
      <c r="G13" s="470"/>
      <c r="H13" s="470"/>
      <c r="I13" s="470"/>
      <c r="J13" s="470"/>
      <c r="K13" s="470"/>
      <c r="L13" s="470"/>
      <c r="M13" s="470"/>
      <c r="N13" s="470"/>
      <c r="O13" s="470"/>
      <c r="P13" s="470"/>
      <c r="Q13" s="470"/>
    </row>
    <row r="14" spans="1:78" ht="18" thickTop="1" thickBot="1">
      <c r="A14" s="608" t="s">
        <v>31</v>
      </c>
      <c r="B14" s="609"/>
      <c r="C14" s="25">
        <f t="shared" ref="C14:Q14" si="2">SUM(C7:C13)</f>
        <v>159</v>
      </c>
      <c r="D14" s="15">
        <f>SUM(D7:D13)</f>
        <v>159</v>
      </c>
      <c r="E14" s="15">
        <f>SUM(E7:E13)</f>
        <v>159</v>
      </c>
      <c r="F14" s="15">
        <f>SUM(F7:F13)</f>
        <v>159</v>
      </c>
      <c r="G14" s="15">
        <f>SUM(G7:G13)</f>
        <v>159</v>
      </c>
      <c r="H14" s="15">
        <f>SUM(H7:H13)</f>
        <v>159</v>
      </c>
      <c r="I14" s="15">
        <f t="shared" si="2"/>
        <v>159</v>
      </c>
      <c r="J14" s="15">
        <f t="shared" si="2"/>
        <v>159</v>
      </c>
      <c r="K14" s="15">
        <f t="shared" si="2"/>
        <v>159</v>
      </c>
      <c r="L14" s="15">
        <f t="shared" si="2"/>
        <v>159</v>
      </c>
      <c r="M14" s="15">
        <f t="shared" si="2"/>
        <v>159</v>
      </c>
      <c r="N14" s="15">
        <f t="shared" si="2"/>
        <v>159</v>
      </c>
      <c r="O14" s="15">
        <f t="shared" si="2"/>
        <v>159</v>
      </c>
      <c r="P14" s="15">
        <f t="shared" si="2"/>
        <v>159</v>
      </c>
      <c r="Q14" s="15">
        <f t="shared" si="2"/>
        <v>159</v>
      </c>
      <c r="S14" s="610" t="s">
        <v>65</v>
      </c>
      <c r="T14" s="610"/>
      <c r="U14" s="610"/>
      <c r="V14" s="611"/>
      <c r="W14" s="37" t="s">
        <v>49</v>
      </c>
      <c r="X14" s="37" t="s">
        <v>50</v>
      </c>
      <c r="Y14" s="37" t="s">
        <v>51</v>
      </c>
      <c r="Z14" s="37" t="s">
        <v>52</v>
      </c>
      <c r="AA14" s="105" t="s">
        <v>53</v>
      </c>
      <c r="AB14" s="37" t="s">
        <v>54</v>
      </c>
      <c r="AC14" s="37" t="s">
        <v>55</v>
      </c>
      <c r="AD14" s="37" t="s">
        <v>56</v>
      </c>
      <c r="AE14" s="37" t="s">
        <v>57</v>
      </c>
      <c r="AF14" s="74" t="s">
        <v>58</v>
      </c>
      <c r="AG14" s="37" t="s">
        <v>59</v>
      </c>
      <c r="AH14" s="37" t="s">
        <v>60</v>
      </c>
      <c r="AI14" s="37" t="s">
        <v>61</v>
      </c>
      <c r="AJ14" s="37" t="s">
        <v>531</v>
      </c>
      <c r="AK14" s="106" t="s">
        <v>69</v>
      </c>
      <c r="AL14" s="37" t="s">
        <v>70</v>
      </c>
      <c r="AM14" s="37" t="s">
        <v>71</v>
      </c>
      <c r="AN14" s="37" t="s">
        <v>72</v>
      </c>
      <c r="AO14" s="37" t="s">
        <v>73</v>
      </c>
      <c r="AP14" s="37" t="s">
        <v>74</v>
      </c>
      <c r="AQ14" s="37" t="s">
        <v>75</v>
      </c>
      <c r="AR14" s="37" t="s">
        <v>76</v>
      </c>
      <c r="AS14" s="37" t="s">
        <v>61</v>
      </c>
      <c r="AT14" s="37" t="s">
        <v>531</v>
      </c>
      <c r="AU14" s="37" t="s">
        <v>69</v>
      </c>
      <c r="AV14" s="37" t="s">
        <v>70</v>
      </c>
      <c r="AW14" s="37" t="s">
        <v>71</v>
      </c>
      <c r="AX14" s="37" t="s">
        <v>72</v>
      </c>
      <c r="AY14" s="37" t="s">
        <v>73</v>
      </c>
      <c r="AZ14" s="37" t="s">
        <v>74</v>
      </c>
      <c r="BA14" s="37" t="s">
        <v>75</v>
      </c>
      <c r="BB14" s="37" t="s">
        <v>76</v>
      </c>
      <c r="BC14" s="37" t="s">
        <v>77</v>
      </c>
      <c r="BD14" s="37" t="s">
        <v>78</v>
      </c>
      <c r="BE14" s="37" t="s">
        <v>79</v>
      </c>
      <c r="BF14" s="37" t="s">
        <v>80</v>
      </c>
      <c r="BG14" s="37" t="s">
        <v>81</v>
      </c>
      <c r="BH14" s="37" t="s">
        <v>82</v>
      </c>
      <c r="BI14" s="37" t="s">
        <v>83</v>
      </c>
      <c r="BJ14" s="37" t="s">
        <v>84</v>
      </c>
      <c r="BK14" s="37" t="s">
        <v>105</v>
      </c>
      <c r="BL14" s="37" t="s">
        <v>106</v>
      </c>
      <c r="BM14" s="625"/>
      <c r="BN14" s="626"/>
      <c r="BO14" s="626"/>
      <c r="BP14" s="627"/>
    </row>
    <row r="15" spans="1:78" ht="20.149999999999999" hidden="1" customHeight="1" thickTop="1" thickBot="1">
      <c r="A15" s="5" t="s">
        <v>67</v>
      </c>
      <c r="B15" s="244" t="s">
        <v>1627</v>
      </c>
      <c r="C15" s="39" t="str">
        <f t="shared" ref="C15:P15" si="3">IF(C202=$BM$15,"당첨",IF(C202=$BN$15,"당첨",IF(C202=$BO$15,"당첨",IF(C202=$BP$15,"당첨","낙첨"))))</f>
        <v>당첨</v>
      </c>
      <c r="D15" s="39" t="str">
        <f t="shared" si="3"/>
        <v>당첨</v>
      </c>
      <c r="E15" s="39" t="str">
        <f t="shared" si="3"/>
        <v>당첨</v>
      </c>
      <c r="F15" s="39" t="str">
        <f t="shared" si="3"/>
        <v>당첨</v>
      </c>
      <c r="G15" s="39" t="str">
        <f t="shared" si="3"/>
        <v>당첨</v>
      </c>
      <c r="H15" s="39" t="str">
        <f t="shared" si="3"/>
        <v>당첨</v>
      </c>
      <c r="I15" s="39" t="str">
        <f t="shared" si="3"/>
        <v>당첨</v>
      </c>
      <c r="J15" s="39" t="str">
        <f t="shared" si="3"/>
        <v>당첨</v>
      </c>
      <c r="K15" s="39" t="str">
        <f t="shared" si="3"/>
        <v>당첨</v>
      </c>
      <c r="L15" s="39" t="str">
        <f t="shared" si="3"/>
        <v>당첨</v>
      </c>
      <c r="M15" s="39" t="str">
        <f t="shared" si="3"/>
        <v>당첨</v>
      </c>
      <c r="N15" s="39" t="str">
        <f t="shared" si="3"/>
        <v>당첨</v>
      </c>
      <c r="O15" s="39" t="str">
        <f t="shared" si="3"/>
        <v>당첨</v>
      </c>
      <c r="P15" s="39" t="str">
        <f t="shared" si="3"/>
        <v>당첨</v>
      </c>
      <c r="Q15" s="39" t="str">
        <f>IF(Q202=$BM$15,"당첨",IF(Q202=$BN$15,"당첨",IF(Q202=$BO$15,"당첨",IF(Q202=$BP$15,"당첨","낙첨"))))</f>
        <v>당첨</v>
      </c>
      <c r="S15" s="20">
        <v>1</v>
      </c>
      <c r="T15" s="628" t="s">
        <v>1627</v>
      </c>
      <c r="U15" s="613"/>
      <c r="V15" s="614"/>
      <c r="W15" s="65">
        <v>2</v>
      </c>
      <c r="X15" s="65">
        <v>4</v>
      </c>
      <c r="Y15" s="65">
        <v>8</v>
      </c>
      <c r="Z15" s="65">
        <v>10</v>
      </c>
      <c r="AA15" s="65">
        <v>15</v>
      </c>
      <c r="AB15" s="65">
        <v>16</v>
      </c>
      <c r="AC15" s="65">
        <v>18</v>
      </c>
      <c r="AD15" s="65">
        <v>19</v>
      </c>
      <c r="AE15" s="65">
        <v>21</v>
      </c>
      <c r="AF15" s="65">
        <v>22</v>
      </c>
      <c r="AG15" s="65">
        <v>23</v>
      </c>
      <c r="AH15" s="65">
        <v>25</v>
      </c>
      <c r="AI15" s="65">
        <v>26</v>
      </c>
      <c r="AJ15" s="65">
        <v>28</v>
      </c>
      <c r="AK15" s="65">
        <v>29</v>
      </c>
      <c r="AL15" s="65">
        <v>30</v>
      </c>
      <c r="AM15" s="464">
        <v>46</v>
      </c>
      <c r="AN15" s="464">
        <v>46</v>
      </c>
      <c r="AO15" s="464">
        <v>46</v>
      </c>
      <c r="AP15" s="464">
        <v>46</v>
      </c>
      <c r="AQ15" s="464">
        <v>46</v>
      </c>
      <c r="AR15" s="464">
        <v>46</v>
      </c>
      <c r="AS15" s="464">
        <v>46</v>
      </c>
      <c r="AT15" s="464">
        <v>46</v>
      </c>
      <c r="AU15" s="464">
        <v>46</v>
      </c>
      <c r="AV15" s="464">
        <v>46</v>
      </c>
      <c r="AW15" s="464">
        <v>46</v>
      </c>
      <c r="AX15" s="464">
        <v>46</v>
      </c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  <c r="BM15" s="64">
        <v>2</v>
      </c>
      <c r="BN15" s="64">
        <v>3</v>
      </c>
      <c r="BO15" s="64">
        <v>4</v>
      </c>
      <c r="BP15" s="64">
        <v>5</v>
      </c>
    </row>
    <row r="16" spans="1:78" ht="20.149999999999999" hidden="1" customHeight="1" thickBot="1">
      <c r="A16" s="5" t="s">
        <v>18</v>
      </c>
      <c r="B16" s="245" t="s">
        <v>1628</v>
      </c>
      <c r="C16" s="39" t="str">
        <f t="shared" ref="C16:Q16" si="4">IF(C209=$BN$16,"당첨",IF(C209=$BO$16,"당첨",IF(C209=$BP$16,"당첨",IF(C209=$BM$16,"당첨","낙첨"))))</f>
        <v>낙첨</v>
      </c>
      <c r="D16" s="39" t="str">
        <f t="shared" si="4"/>
        <v>낙첨</v>
      </c>
      <c r="E16" s="39" t="str">
        <f t="shared" si="4"/>
        <v>낙첨</v>
      </c>
      <c r="F16" s="39" t="str">
        <f t="shared" si="4"/>
        <v>낙첨</v>
      </c>
      <c r="G16" s="39" t="str">
        <f t="shared" si="4"/>
        <v>낙첨</v>
      </c>
      <c r="H16" s="39" t="str">
        <f t="shared" si="4"/>
        <v>낙첨</v>
      </c>
      <c r="I16" s="39" t="str">
        <f t="shared" si="4"/>
        <v>낙첨</v>
      </c>
      <c r="J16" s="39" t="str">
        <f t="shared" si="4"/>
        <v>낙첨</v>
      </c>
      <c r="K16" s="39" t="str">
        <f t="shared" si="4"/>
        <v>낙첨</v>
      </c>
      <c r="L16" s="39" t="str">
        <f t="shared" si="4"/>
        <v>낙첨</v>
      </c>
      <c r="M16" s="39" t="str">
        <f t="shared" si="4"/>
        <v>낙첨</v>
      </c>
      <c r="N16" s="39" t="str">
        <f t="shared" si="4"/>
        <v>낙첨</v>
      </c>
      <c r="O16" s="39" t="str">
        <f t="shared" si="4"/>
        <v>낙첨</v>
      </c>
      <c r="P16" s="39" t="str">
        <f t="shared" si="4"/>
        <v>낙첨</v>
      </c>
      <c r="Q16" s="39" t="str">
        <f t="shared" si="4"/>
        <v>낙첨</v>
      </c>
      <c r="S16" s="20">
        <v>2</v>
      </c>
      <c r="T16" s="612" t="s">
        <v>1753</v>
      </c>
      <c r="U16" s="613"/>
      <c r="V16" s="614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55"/>
      <c r="BA16" s="55"/>
      <c r="BB16" s="55"/>
      <c r="BC16" s="55"/>
      <c r="BD16" s="55"/>
      <c r="BE16" s="55"/>
      <c r="BF16" s="55"/>
      <c r="BG16" s="327"/>
      <c r="BH16" s="327"/>
      <c r="BI16" s="20"/>
      <c r="BJ16" s="20"/>
      <c r="BK16" s="20"/>
      <c r="BL16" s="20"/>
      <c r="BM16" s="64">
        <v>2</v>
      </c>
      <c r="BN16" s="64">
        <v>3</v>
      </c>
      <c r="BO16" s="64">
        <v>4</v>
      </c>
      <c r="BP16" s="64">
        <v>5</v>
      </c>
      <c r="BR16" s="46"/>
      <c r="BS16" s="46"/>
      <c r="BT16" s="112"/>
      <c r="BU16" s="56"/>
      <c r="BV16" s="56"/>
      <c r="BW16" s="56"/>
      <c r="BX16" s="56"/>
      <c r="BY16" s="56"/>
      <c r="BZ16" s="56"/>
    </row>
    <row r="17" spans="1:73" ht="20.149999999999999" hidden="1" customHeight="1" thickBot="1">
      <c r="A17" s="5" t="s">
        <v>19</v>
      </c>
      <c r="B17" s="246" t="s">
        <v>1630</v>
      </c>
      <c r="C17" s="39" t="str">
        <f t="shared" ref="C17:Q17" si="5">IF(C216=$BM$17,"당첨",IF(C216=$BN$17,"당첨",IF(C216=$BO$17,"당첨",IF(C216=$BP$17,"당첨","낙첨"))))</f>
        <v>당첨</v>
      </c>
      <c r="D17" s="39" t="str">
        <f t="shared" si="5"/>
        <v>당첨</v>
      </c>
      <c r="E17" s="39" t="str">
        <f t="shared" si="5"/>
        <v>당첨</v>
      </c>
      <c r="F17" s="39" t="str">
        <f t="shared" si="5"/>
        <v>당첨</v>
      </c>
      <c r="G17" s="39" t="str">
        <f t="shared" si="5"/>
        <v>당첨</v>
      </c>
      <c r="H17" s="39" t="str">
        <f t="shared" si="5"/>
        <v>당첨</v>
      </c>
      <c r="I17" s="39" t="str">
        <f t="shared" si="5"/>
        <v>당첨</v>
      </c>
      <c r="J17" s="39" t="str">
        <f t="shared" si="5"/>
        <v>당첨</v>
      </c>
      <c r="K17" s="39" t="str">
        <f t="shared" si="5"/>
        <v>당첨</v>
      </c>
      <c r="L17" s="39" t="str">
        <f t="shared" si="5"/>
        <v>당첨</v>
      </c>
      <c r="M17" s="39" t="str">
        <f t="shared" si="5"/>
        <v>당첨</v>
      </c>
      <c r="N17" s="39" t="str">
        <f t="shared" si="5"/>
        <v>당첨</v>
      </c>
      <c r="O17" s="39" t="str">
        <f t="shared" si="5"/>
        <v>당첨</v>
      </c>
      <c r="P17" s="39" t="str">
        <f t="shared" si="5"/>
        <v>당첨</v>
      </c>
      <c r="Q17" s="39" t="str">
        <f t="shared" si="5"/>
        <v>당첨</v>
      </c>
      <c r="S17" s="20">
        <v>3</v>
      </c>
      <c r="T17" s="615" t="s">
        <v>1754</v>
      </c>
      <c r="U17" s="616"/>
      <c r="V17" s="617"/>
      <c r="W17" s="72">
        <v>1</v>
      </c>
      <c r="X17" s="72">
        <v>2</v>
      </c>
      <c r="Y17" s="72">
        <v>3</v>
      </c>
      <c r="Z17" s="72">
        <v>4</v>
      </c>
      <c r="AA17" s="55">
        <v>6</v>
      </c>
      <c r="AB17" s="72">
        <v>7</v>
      </c>
      <c r="AC17" s="72">
        <v>8</v>
      </c>
      <c r="AD17" s="72">
        <v>9</v>
      </c>
      <c r="AE17" s="72">
        <v>13</v>
      </c>
      <c r="AF17" s="72">
        <v>14</v>
      </c>
      <c r="AG17" s="72">
        <v>16</v>
      </c>
      <c r="AH17" s="72">
        <v>17</v>
      </c>
      <c r="AI17" s="72">
        <v>18</v>
      </c>
      <c r="AJ17" s="97">
        <v>21</v>
      </c>
      <c r="AK17" s="97">
        <v>23</v>
      </c>
      <c r="AL17" s="97">
        <v>25</v>
      </c>
      <c r="AM17" s="97">
        <v>26</v>
      </c>
      <c r="AN17" s="97">
        <v>30</v>
      </c>
      <c r="AO17" s="97">
        <v>31</v>
      </c>
      <c r="AP17" s="97">
        <v>33</v>
      </c>
      <c r="AQ17" s="97">
        <v>35</v>
      </c>
      <c r="AR17" s="97">
        <v>37</v>
      </c>
      <c r="AS17" s="97">
        <v>38</v>
      </c>
      <c r="AT17" s="97">
        <v>39</v>
      </c>
      <c r="AU17" s="97">
        <v>40</v>
      </c>
      <c r="AV17" s="97">
        <v>42</v>
      </c>
      <c r="AW17" s="97">
        <v>43</v>
      </c>
      <c r="AX17" s="97">
        <v>44</v>
      </c>
      <c r="AY17" s="464">
        <v>46</v>
      </c>
      <c r="AZ17" s="464">
        <v>46</v>
      </c>
      <c r="BA17" s="464">
        <v>46</v>
      </c>
      <c r="BB17" s="464">
        <v>46</v>
      </c>
      <c r="BC17" s="464">
        <v>46</v>
      </c>
      <c r="BD17" s="464">
        <v>46</v>
      </c>
      <c r="BE17" s="464">
        <v>46</v>
      </c>
      <c r="BF17" s="464">
        <v>46</v>
      </c>
      <c r="BG17" s="464">
        <v>46</v>
      </c>
      <c r="BH17" s="464">
        <v>46</v>
      </c>
      <c r="BI17" s="20"/>
      <c r="BJ17" s="20"/>
      <c r="BK17" s="20"/>
      <c r="BL17" s="20"/>
      <c r="BM17" s="64">
        <v>2</v>
      </c>
      <c r="BN17" s="64">
        <v>3</v>
      </c>
      <c r="BO17" s="64">
        <v>4</v>
      </c>
      <c r="BP17" s="64">
        <v>5</v>
      </c>
      <c r="BR17" s="44"/>
      <c r="BT17" s="112"/>
    </row>
    <row r="18" spans="1:73" ht="20.149999999999999" hidden="1" customHeight="1" thickBot="1">
      <c r="A18" s="5" t="s">
        <v>37</v>
      </c>
      <c r="B18" s="247" t="s">
        <v>1629</v>
      </c>
      <c r="C18" s="39" t="str">
        <f t="shared" ref="C18:Q18" si="6">IF(C223=$BP$18,"당첨",IF(C223=$BO$18,"당첨",IF(C223=$BN$18,"당첨",IF(C223=$BM$18,"당첨","낙첨"))))</f>
        <v>당첨</v>
      </c>
      <c r="D18" s="39" t="str">
        <f t="shared" si="6"/>
        <v>당첨</v>
      </c>
      <c r="E18" s="39" t="str">
        <f t="shared" si="6"/>
        <v>당첨</v>
      </c>
      <c r="F18" s="39" t="str">
        <f t="shared" si="6"/>
        <v>당첨</v>
      </c>
      <c r="G18" s="39" t="str">
        <f t="shared" si="6"/>
        <v>당첨</v>
      </c>
      <c r="H18" s="39" t="str">
        <f t="shared" si="6"/>
        <v>당첨</v>
      </c>
      <c r="I18" s="39" t="str">
        <f t="shared" si="6"/>
        <v>당첨</v>
      </c>
      <c r="J18" s="39" t="str">
        <f t="shared" si="6"/>
        <v>당첨</v>
      </c>
      <c r="K18" s="39" t="str">
        <f t="shared" si="6"/>
        <v>당첨</v>
      </c>
      <c r="L18" s="39" t="str">
        <f t="shared" si="6"/>
        <v>당첨</v>
      </c>
      <c r="M18" s="39" t="str">
        <f t="shared" si="6"/>
        <v>당첨</v>
      </c>
      <c r="N18" s="39" t="str">
        <f t="shared" si="6"/>
        <v>당첨</v>
      </c>
      <c r="O18" s="39" t="str">
        <f t="shared" si="6"/>
        <v>당첨</v>
      </c>
      <c r="P18" s="39" t="str">
        <f t="shared" si="6"/>
        <v>당첨</v>
      </c>
      <c r="Q18" s="39" t="str">
        <f t="shared" si="6"/>
        <v>당첨</v>
      </c>
      <c r="S18" s="20">
        <v>4</v>
      </c>
      <c r="T18" s="612" t="s">
        <v>1629</v>
      </c>
      <c r="U18" s="613"/>
      <c r="V18" s="614"/>
      <c r="W18" s="72">
        <v>1</v>
      </c>
      <c r="X18" s="72">
        <v>3</v>
      </c>
      <c r="Y18" s="72">
        <v>5</v>
      </c>
      <c r="Z18" s="72">
        <v>6</v>
      </c>
      <c r="AA18" s="55">
        <v>8</v>
      </c>
      <c r="AB18" s="72">
        <v>10</v>
      </c>
      <c r="AC18" s="72">
        <v>12</v>
      </c>
      <c r="AD18" s="72">
        <v>14</v>
      </c>
      <c r="AE18" s="72">
        <v>15</v>
      </c>
      <c r="AF18" s="72">
        <v>17</v>
      </c>
      <c r="AG18" s="72">
        <v>22</v>
      </c>
      <c r="AH18" s="72">
        <v>23</v>
      </c>
      <c r="AI18" s="72">
        <v>24</v>
      </c>
      <c r="AJ18" s="55">
        <v>25</v>
      </c>
      <c r="AK18" s="55">
        <v>26</v>
      </c>
      <c r="AL18" s="55">
        <v>27</v>
      </c>
      <c r="AM18" s="55">
        <v>29</v>
      </c>
      <c r="AN18" s="55">
        <v>32</v>
      </c>
      <c r="AO18" s="55">
        <v>33</v>
      </c>
      <c r="AP18" s="55">
        <v>34</v>
      </c>
      <c r="AQ18" s="55">
        <v>35</v>
      </c>
      <c r="AR18" s="55">
        <v>36</v>
      </c>
      <c r="AS18" s="55">
        <v>38</v>
      </c>
      <c r="AT18" s="55">
        <v>39</v>
      </c>
      <c r="AU18" s="55">
        <v>40</v>
      </c>
      <c r="AV18" s="55">
        <v>43</v>
      </c>
      <c r="AW18" s="55">
        <v>44</v>
      </c>
      <c r="AX18" s="55">
        <v>45</v>
      </c>
      <c r="AY18" s="464">
        <v>46</v>
      </c>
      <c r="AZ18" s="464">
        <v>46</v>
      </c>
      <c r="BA18" s="464">
        <v>46</v>
      </c>
      <c r="BB18" s="464">
        <v>46</v>
      </c>
      <c r="BC18" s="464">
        <v>46</v>
      </c>
      <c r="BD18" s="464">
        <v>46</v>
      </c>
      <c r="BE18" s="464">
        <v>46</v>
      </c>
      <c r="BF18" s="464">
        <v>46</v>
      </c>
      <c r="BG18" s="464">
        <v>46</v>
      </c>
      <c r="BH18" s="464">
        <v>46</v>
      </c>
      <c r="BI18" s="20"/>
      <c r="BJ18" s="20"/>
      <c r="BK18" s="20"/>
      <c r="BL18" s="20"/>
      <c r="BM18" s="64">
        <v>2</v>
      </c>
      <c r="BN18" s="64">
        <v>3</v>
      </c>
      <c r="BO18" s="64">
        <v>4</v>
      </c>
      <c r="BP18" s="64">
        <v>5</v>
      </c>
      <c r="BR18" s="44"/>
      <c r="BT18" s="112"/>
    </row>
    <row r="19" spans="1:73" ht="20.149999999999999" hidden="1" customHeight="1" thickBot="1">
      <c r="A19" s="5" t="s">
        <v>44</v>
      </c>
      <c r="B19" s="248" t="s">
        <v>1632</v>
      </c>
      <c r="C19" s="39" t="str">
        <f t="shared" ref="C19:Q19" si="7">IF(C230=$BN$19,"당첨",IF(C230=$BO$19,"당첨",IF(C230=$BP$19,"당첨",IF(C230=$BM$19,"당첨","낙첨"))))</f>
        <v>당첨</v>
      </c>
      <c r="D19" s="39" t="str">
        <f t="shared" si="7"/>
        <v>당첨</v>
      </c>
      <c r="E19" s="39" t="str">
        <f t="shared" si="7"/>
        <v>당첨</v>
      </c>
      <c r="F19" s="39" t="str">
        <f t="shared" si="7"/>
        <v>당첨</v>
      </c>
      <c r="G19" s="39" t="str">
        <f t="shared" si="7"/>
        <v>당첨</v>
      </c>
      <c r="H19" s="39" t="str">
        <f t="shared" si="7"/>
        <v>당첨</v>
      </c>
      <c r="I19" s="39" t="str">
        <f t="shared" si="7"/>
        <v>당첨</v>
      </c>
      <c r="J19" s="39" t="str">
        <f t="shared" si="7"/>
        <v>당첨</v>
      </c>
      <c r="K19" s="39" t="str">
        <f t="shared" si="7"/>
        <v>당첨</v>
      </c>
      <c r="L19" s="39" t="str">
        <f t="shared" si="7"/>
        <v>당첨</v>
      </c>
      <c r="M19" s="39" t="str">
        <f t="shared" si="7"/>
        <v>당첨</v>
      </c>
      <c r="N19" s="39" t="str">
        <f t="shared" si="7"/>
        <v>당첨</v>
      </c>
      <c r="O19" s="39" t="str">
        <f t="shared" si="7"/>
        <v>당첨</v>
      </c>
      <c r="P19" s="39" t="str">
        <f t="shared" si="7"/>
        <v>당첨</v>
      </c>
      <c r="Q19" s="39" t="str">
        <f t="shared" si="7"/>
        <v>당첨</v>
      </c>
      <c r="S19" s="20">
        <v>5</v>
      </c>
      <c r="T19" s="615" t="s">
        <v>1631</v>
      </c>
      <c r="U19" s="616"/>
      <c r="V19" s="617"/>
      <c r="W19" s="72">
        <v>1</v>
      </c>
      <c r="X19" s="72">
        <v>2</v>
      </c>
      <c r="Y19" s="72">
        <v>3</v>
      </c>
      <c r="Z19" s="72">
        <v>4</v>
      </c>
      <c r="AA19" s="55">
        <v>7</v>
      </c>
      <c r="AB19" s="72">
        <v>8</v>
      </c>
      <c r="AC19" s="72">
        <v>11</v>
      </c>
      <c r="AD19" s="72">
        <v>13</v>
      </c>
      <c r="AE19" s="72">
        <v>17</v>
      </c>
      <c r="AF19" s="72">
        <v>18</v>
      </c>
      <c r="AG19" s="72">
        <v>19</v>
      </c>
      <c r="AH19" s="72">
        <v>20</v>
      </c>
      <c r="AI19" s="72">
        <v>25</v>
      </c>
      <c r="AJ19" s="72">
        <v>26</v>
      </c>
      <c r="AK19" s="72">
        <v>27</v>
      </c>
      <c r="AL19" s="72">
        <v>28</v>
      </c>
      <c r="AM19" s="72">
        <v>30</v>
      </c>
      <c r="AN19" s="72">
        <v>33</v>
      </c>
      <c r="AO19" s="72">
        <v>34</v>
      </c>
      <c r="AP19" s="72">
        <v>35</v>
      </c>
      <c r="AQ19" s="72">
        <v>36</v>
      </c>
      <c r="AR19" s="72">
        <v>37</v>
      </c>
      <c r="AS19" s="72">
        <v>41</v>
      </c>
      <c r="AT19" s="72">
        <v>42</v>
      </c>
      <c r="AU19" s="72">
        <v>43</v>
      </c>
      <c r="AV19" s="72">
        <v>45</v>
      </c>
      <c r="AW19" s="464">
        <v>46</v>
      </c>
      <c r="AX19" s="464">
        <v>46</v>
      </c>
      <c r="AY19" s="464">
        <v>46</v>
      </c>
      <c r="AZ19" s="464">
        <v>46</v>
      </c>
      <c r="BA19" s="464">
        <v>46</v>
      </c>
      <c r="BB19" s="464">
        <v>46</v>
      </c>
      <c r="BC19" s="464">
        <v>46</v>
      </c>
      <c r="BD19" s="464">
        <v>46</v>
      </c>
      <c r="BE19" s="464">
        <v>46</v>
      </c>
      <c r="BF19" s="464">
        <v>46</v>
      </c>
      <c r="BG19" s="464">
        <v>46</v>
      </c>
      <c r="BH19" s="464">
        <v>46</v>
      </c>
      <c r="BI19" s="20"/>
      <c r="BJ19" s="20"/>
      <c r="BK19" s="20"/>
      <c r="BL19" s="20"/>
      <c r="BM19" s="64">
        <v>2</v>
      </c>
      <c r="BN19" s="64">
        <v>3</v>
      </c>
      <c r="BO19" s="64">
        <v>4</v>
      </c>
      <c r="BP19" s="64">
        <v>5</v>
      </c>
      <c r="BR19" s="44"/>
      <c r="BT19" s="112"/>
    </row>
    <row r="20" spans="1:73" ht="20.149999999999999" hidden="1" customHeight="1" thickBot="1">
      <c r="A20" s="5" t="s">
        <v>45</v>
      </c>
      <c r="B20" s="248" t="s">
        <v>1634</v>
      </c>
      <c r="C20" s="39" t="str">
        <f t="shared" ref="C20:Q20" si="8">IF(C237=$BN$20,"당첨",IF(C237=$BO$20,"당첨",IF(C237=$BP$20,"당첨",IF(C237=$BM$20,"당첨","낙첨"))))</f>
        <v>당첨</v>
      </c>
      <c r="D20" s="39" t="str">
        <f t="shared" si="8"/>
        <v>당첨</v>
      </c>
      <c r="E20" s="39" t="str">
        <f t="shared" si="8"/>
        <v>당첨</v>
      </c>
      <c r="F20" s="39" t="str">
        <f t="shared" si="8"/>
        <v>당첨</v>
      </c>
      <c r="G20" s="39" t="str">
        <f t="shared" si="8"/>
        <v>당첨</v>
      </c>
      <c r="H20" s="39" t="str">
        <f t="shared" si="8"/>
        <v>당첨</v>
      </c>
      <c r="I20" s="39" t="str">
        <f t="shared" si="8"/>
        <v>당첨</v>
      </c>
      <c r="J20" s="39" t="str">
        <f t="shared" si="8"/>
        <v>당첨</v>
      </c>
      <c r="K20" s="39" t="str">
        <f t="shared" si="8"/>
        <v>당첨</v>
      </c>
      <c r="L20" s="39" t="str">
        <f t="shared" si="8"/>
        <v>당첨</v>
      </c>
      <c r="M20" s="39" t="str">
        <f t="shared" si="8"/>
        <v>당첨</v>
      </c>
      <c r="N20" s="39" t="str">
        <f t="shared" si="8"/>
        <v>당첨</v>
      </c>
      <c r="O20" s="39" t="str">
        <f t="shared" si="8"/>
        <v>당첨</v>
      </c>
      <c r="P20" s="39" t="str">
        <f t="shared" si="8"/>
        <v>당첨</v>
      </c>
      <c r="Q20" s="39" t="str">
        <f t="shared" si="8"/>
        <v>당첨</v>
      </c>
      <c r="S20" s="20">
        <v>6</v>
      </c>
      <c r="T20" s="612" t="s">
        <v>1633</v>
      </c>
      <c r="U20" s="613"/>
      <c r="V20" s="614"/>
      <c r="W20" s="72">
        <v>1</v>
      </c>
      <c r="X20" s="72">
        <v>2</v>
      </c>
      <c r="Y20" s="72">
        <v>3</v>
      </c>
      <c r="Z20" s="72">
        <v>4</v>
      </c>
      <c r="AA20" s="55">
        <v>5</v>
      </c>
      <c r="AB20" s="72">
        <v>8</v>
      </c>
      <c r="AC20" s="72">
        <v>11</v>
      </c>
      <c r="AD20" s="72">
        <v>12</v>
      </c>
      <c r="AE20" s="72">
        <v>13</v>
      </c>
      <c r="AF20" s="72">
        <v>14</v>
      </c>
      <c r="AG20" s="72">
        <v>18</v>
      </c>
      <c r="AH20" s="72">
        <v>19</v>
      </c>
      <c r="AI20" s="72">
        <v>20</v>
      </c>
      <c r="AJ20" s="72">
        <v>21</v>
      </c>
      <c r="AK20" s="72">
        <v>24</v>
      </c>
      <c r="AL20" s="72">
        <v>25</v>
      </c>
      <c r="AM20" s="72">
        <v>30</v>
      </c>
      <c r="AN20" s="72">
        <v>31</v>
      </c>
      <c r="AO20" s="72">
        <v>33</v>
      </c>
      <c r="AP20" s="72">
        <v>34</v>
      </c>
      <c r="AQ20" s="72">
        <v>35</v>
      </c>
      <c r="AR20" s="72">
        <v>37</v>
      </c>
      <c r="AS20" s="72">
        <v>39</v>
      </c>
      <c r="AT20" s="72">
        <v>44</v>
      </c>
      <c r="AU20" s="72">
        <v>45</v>
      </c>
      <c r="AV20" s="464">
        <v>46</v>
      </c>
      <c r="AW20" s="464">
        <v>46</v>
      </c>
      <c r="AX20" s="464">
        <v>46</v>
      </c>
      <c r="AY20" s="464">
        <v>46</v>
      </c>
      <c r="AZ20" s="464">
        <v>46</v>
      </c>
      <c r="BA20" s="464">
        <v>46</v>
      </c>
      <c r="BB20" s="464">
        <v>46</v>
      </c>
      <c r="BC20" s="464">
        <v>46</v>
      </c>
      <c r="BD20" s="464">
        <v>46</v>
      </c>
      <c r="BE20" s="464">
        <v>46</v>
      </c>
      <c r="BF20" s="464">
        <v>46</v>
      </c>
      <c r="BG20" s="464">
        <v>46</v>
      </c>
      <c r="BH20" s="464">
        <v>46</v>
      </c>
      <c r="BI20" s="20"/>
      <c r="BJ20" s="20"/>
      <c r="BK20" s="20"/>
      <c r="BL20" s="20"/>
      <c r="BM20" s="64">
        <v>2</v>
      </c>
      <c r="BN20" s="64">
        <v>3</v>
      </c>
      <c r="BO20" s="64">
        <v>4</v>
      </c>
      <c r="BP20" s="64">
        <v>5</v>
      </c>
      <c r="BR20" s="44"/>
      <c r="BT20"/>
    </row>
    <row r="21" spans="1:73" ht="20.149999999999999" hidden="1" customHeight="1" thickBot="1">
      <c r="A21" s="5" t="s">
        <v>47</v>
      </c>
      <c r="B21" s="248" t="s">
        <v>1636</v>
      </c>
      <c r="C21" s="39" t="str">
        <f t="shared" ref="C21:Q21" si="9">IF(C244=$BN$21,"당첨",IF(C244=$BO$21,"당첨",IF(C244=$BP$21,"당첨",IF(C244=$BM$21,"당첨","낙첨"))))</f>
        <v>당첨</v>
      </c>
      <c r="D21" s="39" t="str">
        <f t="shared" si="9"/>
        <v>당첨</v>
      </c>
      <c r="E21" s="39" t="str">
        <f t="shared" si="9"/>
        <v>당첨</v>
      </c>
      <c r="F21" s="39" t="str">
        <f t="shared" si="9"/>
        <v>당첨</v>
      </c>
      <c r="G21" s="39" t="str">
        <f t="shared" si="9"/>
        <v>당첨</v>
      </c>
      <c r="H21" s="39" t="str">
        <f t="shared" si="9"/>
        <v>당첨</v>
      </c>
      <c r="I21" s="39" t="str">
        <f t="shared" si="9"/>
        <v>당첨</v>
      </c>
      <c r="J21" s="39" t="str">
        <f t="shared" si="9"/>
        <v>당첨</v>
      </c>
      <c r="K21" s="39" t="str">
        <f t="shared" si="9"/>
        <v>당첨</v>
      </c>
      <c r="L21" s="39" t="str">
        <f t="shared" si="9"/>
        <v>당첨</v>
      </c>
      <c r="M21" s="39" t="str">
        <f t="shared" si="9"/>
        <v>당첨</v>
      </c>
      <c r="N21" s="39" t="str">
        <f t="shared" si="9"/>
        <v>당첨</v>
      </c>
      <c r="O21" s="39" t="str">
        <f t="shared" si="9"/>
        <v>당첨</v>
      </c>
      <c r="P21" s="39" t="str">
        <f t="shared" si="9"/>
        <v>당첨</v>
      </c>
      <c r="Q21" s="39" t="str">
        <f t="shared" si="9"/>
        <v>당첨</v>
      </c>
      <c r="S21" s="20">
        <v>7</v>
      </c>
      <c r="T21" s="615" t="s">
        <v>1635</v>
      </c>
      <c r="U21" s="616"/>
      <c r="V21" s="617"/>
      <c r="W21" s="67">
        <v>1</v>
      </c>
      <c r="X21" s="67">
        <v>2</v>
      </c>
      <c r="Y21" s="67">
        <v>4</v>
      </c>
      <c r="Z21" s="67">
        <v>5</v>
      </c>
      <c r="AA21" s="67">
        <v>7</v>
      </c>
      <c r="AB21" s="67">
        <v>8</v>
      </c>
      <c r="AC21" s="67">
        <v>11</v>
      </c>
      <c r="AD21" s="67">
        <v>13</v>
      </c>
      <c r="AE21" s="67">
        <v>16</v>
      </c>
      <c r="AF21" s="67">
        <v>19</v>
      </c>
      <c r="AG21" s="67">
        <v>20</v>
      </c>
      <c r="AH21" s="67">
        <v>21</v>
      </c>
      <c r="AI21" s="67">
        <v>24</v>
      </c>
      <c r="AJ21" s="67">
        <v>27</v>
      </c>
      <c r="AK21" s="67">
        <v>28</v>
      </c>
      <c r="AL21" s="67">
        <v>31</v>
      </c>
      <c r="AM21" s="67">
        <v>32</v>
      </c>
      <c r="AN21" s="67">
        <v>34</v>
      </c>
      <c r="AO21" s="67">
        <v>35</v>
      </c>
      <c r="AP21" s="67">
        <v>36</v>
      </c>
      <c r="AQ21" s="67">
        <v>37</v>
      </c>
      <c r="AR21" s="67">
        <v>38</v>
      </c>
      <c r="AS21" s="67">
        <v>39</v>
      </c>
      <c r="AT21" s="67">
        <v>40</v>
      </c>
      <c r="AU21" s="67">
        <v>43</v>
      </c>
      <c r="AV21" s="67">
        <v>44</v>
      </c>
      <c r="AW21" s="464">
        <v>46</v>
      </c>
      <c r="AX21" s="464">
        <v>46</v>
      </c>
      <c r="AY21" s="464">
        <v>46</v>
      </c>
      <c r="AZ21" s="464">
        <v>46</v>
      </c>
      <c r="BA21" s="464">
        <v>46</v>
      </c>
      <c r="BB21" s="464">
        <v>46</v>
      </c>
      <c r="BC21" s="464">
        <v>46</v>
      </c>
      <c r="BD21" s="464">
        <v>46</v>
      </c>
      <c r="BE21" s="464">
        <v>46</v>
      </c>
      <c r="BF21" s="464">
        <v>46</v>
      </c>
      <c r="BG21" s="464">
        <v>46</v>
      </c>
      <c r="BH21" s="464">
        <v>46</v>
      </c>
      <c r="BI21" s="20"/>
      <c r="BJ21" s="20"/>
      <c r="BK21" s="20"/>
      <c r="BL21" s="20"/>
      <c r="BM21" s="64">
        <v>2</v>
      </c>
      <c r="BN21" s="64">
        <v>3</v>
      </c>
      <c r="BO21" s="64">
        <v>4</v>
      </c>
      <c r="BP21" s="64">
        <v>5</v>
      </c>
      <c r="BR21" s="44"/>
      <c r="BT21"/>
      <c r="BU21"/>
    </row>
    <row r="22" spans="1:73" ht="20.149999999999999" hidden="1" customHeight="1" thickBot="1">
      <c r="A22" s="5" t="s">
        <v>66</v>
      </c>
      <c r="B22" s="248" t="s">
        <v>1638</v>
      </c>
      <c r="C22" s="39" t="str">
        <f t="shared" ref="C22:Q22" si="10">IF(C251=$BN$22,"당첨",IF(C251=$BO$22,"당첨",IF(C251=$BP$22,"당첨",IF(C251=$BM$22,"당첨","낙첨"))))</f>
        <v>당첨</v>
      </c>
      <c r="D22" s="39" t="str">
        <f t="shared" si="10"/>
        <v>당첨</v>
      </c>
      <c r="E22" s="39" t="str">
        <f t="shared" si="10"/>
        <v>당첨</v>
      </c>
      <c r="F22" s="39" t="str">
        <f t="shared" si="10"/>
        <v>당첨</v>
      </c>
      <c r="G22" s="39" t="str">
        <f t="shared" si="10"/>
        <v>당첨</v>
      </c>
      <c r="H22" s="39" t="str">
        <f t="shared" si="10"/>
        <v>당첨</v>
      </c>
      <c r="I22" s="39" t="str">
        <f t="shared" si="10"/>
        <v>당첨</v>
      </c>
      <c r="J22" s="39" t="str">
        <f t="shared" si="10"/>
        <v>당첨</v>
      </c>
      <c r="K22" s="39" t="str">
        <f t="shared" si="10"/>
        <v>당첨</v>
      </c>
      <c r="L22" s="39" t="str">
        <f t="shared" si="10"/>
        <v>당첨</v>
      </c>
      <c r="M22" s="39" t="str">
        <f t="shared" si="10"/>
        <v>당첨</v>
      </c>
      <c r="N22" s="39" t="str">
        <f t="shared" si="10"/>
        <v>당첨</v>
      </c>
      <c r="O22" s="39" t="str">
        <f t="shared" si="10"/>
        <v>당첨</v>
      </c>
      <c r="P22" s="39" t="str">
        <f t="shared" si="10"/>
        <v>당첨</v>
      </c>
      <c r="Q22" s="39" t="str">
        <f t="shared" si="10"/>
        <v>당첨</v>
      </c>
      <c r="S22" s="20">
        <v>8</v>
      </c>
      <c r="T22" s="612" t="s">
        <v>1637</v>
      </c>
      <c r="U22" s="613"/>
      <c r="V22" s="614"/>
      <c r="W22" s="161">
        <v>1</v>
      </c>
      <c r="X22" s="161">
        <v>2</v>
      </c>
      <c r="Y22" s="161">
        <v>3</v>
      </c>
      <c r="Z22" s="161">
        <v>4</v>
      </c>
      <c r="AA22" s="161">
        <v>5</v>
      </c>
      <c r="AB22" s="161">
        <v>7</v>
      </c>
      <c r="AC22" s="161">
        <v>8</v>
      </c>
      <c r="AD22" s="161">
        <v>9</v>
      </c>
      <c r="AE22" s="161">
        <v>10</v>
      </c>
      <c r="AF22" s="161">
        <v>11</v>
      </c>
      <c r="AG22" s="161">
        <v>12</v>
      </c>
      <c r="AH22" s="161">
        <v>13</v>
      </c>
      <c r="AI22" s="161">
        <v>15</v>
      </c>
      <c r="AJ22" s="161">
        <v>17</v>
      </c>
      <c r="AK22" s="161">
        <v>18</v>
      </c>
      <c r="AL22" s="161">
        <v>19</v>
      </c>
      <c r="AM22" s="161">
        <v>20</v>
      </c>
      <c r="AN22" s="161">
        <v>24</v>
      </c>
      <c r="AO22" s="161">
        <v>27</v>
      </c>
      <c r="AP22" s="161">
        <v>32</v>
      </c>
      <c r="AQ22" s="161">
        <v>33</v>
      </c>
      <c r="AR22" s="161">
        <v>34</v>
      </c>
      <c r="AS22" s="161">
        <v>36</v>
      </c>
      <c r="AT22" s="161">
        <v>37</v>
      </c>
      <c r="AU22" s="161">
        <v>38</v>
      </c>
      <c r="AV22" s="161">
        <v>39</v>
      </c>
      <c r="AW22" s="161">
        <v>41</v>
      </c>
      <c r="AX22" s="161">
        <v>43</v>
      </c>
      <c r="AY22" s="464">
        <v>46</v>
      </c>
      <c r="AZ22" s="464">
        <v>46</v>
      </c>
      <c r="BA22" s="464">
        <v>46</v>
      </c>
      <c r="BB22" s="464">
        <v>46</v>
      </c>
      <c r="BC22" s="464">
        <v>46</v>
      </c>
      <c r="BD22" s="464">
        <v>46</v>
      </c>
      <c r="BE22" s="464">
        <v>46</v>
      </c>
      <c r="BF22" s="464">
        <v>46</v>
      </c>
      <c r="BG22" s="464">
        <v>46</v>
      </c>
      <c r="BH22" s="464">
        <v>46</v>
      </c>
      <c r="BI22" s="58"/>
      <c r="BJ22" s="58"/>
      <c r="BK22" s="20"/>
      <c r="BL22" s="20"/>
      <c r="BM22" s="64">
        <v>2</v>
      </c>
      <c r="BN22" s="64">
        <v>3</v>
      </c>
      <c r="BO22" s="64">
        <v>4</v>
      </c>
      <c r="BP22" s="64">
        <v>5</v>
      </c>
      <c r="BR22" s="44"/>
      <c r="BS22"/>
      <c r="BU22"/>
    </row>
    <row r="23" spans="1:73" ht="20.149999999999999" hidden="1" customHeight="1" thickBot="1">
      <c r="A23" s="5" t="s">
        <v>68</v>
      </c>
      <c r="B23" s="242" t="s">
        <v>1640</v>
      </c>
      <c r="C23" s="39" t="str">
        <f t="shared" ref="C23:Q23" si="11">IF(C258=$BN$23,"당첨",IF(C258=$BO$23,"당첨",IF(C258=$BP$23,"당첨",IF(C258=$BM$23,"당첨","낙첨"))))</f>
        <v>당첨</v>
      </c>
      <c r="D23" s="39" t="str">
        <f t="shared" si="11"/>
        <v>당첨</v>
      </c>
      <c r="E23" s="39" t="str">
        <f t="shared" si="11"/>
        <v>당첨</v>
      </c>
      <c r="F23" s="39" t="str">
        <f t="shared" si="11"/>
        <v>당첨</v>
      </c>
      <c r="G23" s="39" t="str">
        <f t="shared" si="11"/>
        <v>당첨</v>
      </c>
      <c r="H23" s="39" t="str">
        <f t="shared" si="11"/>
        <v>당첨</v>
      </c>
      <c r="I23" s="39" t="str">
        <f t="shared" si="11"/>
        <v>당첨</v>
      </c>
      <c r="J23" s="39" t="str">
        <f t="shared" si="11"/>
        <v>당첨</v>
      </c>
      <c r="K23" s="39" t="str">
        <f t="shared" si="11"/>
        <v>당첨</v>
      </c>
      <c r="L23" s="39" t="str">
        <f t="shared" si="11"/>
        <v>당첨</v>
      </c>
      <c r="M23" s="39" t="str">
        <f t="shared" si="11"/>
        <v>당첨</v>
      </c>
      <c r="N23" s="39" t="str">
        <f t="shared" si="11"/>
        <v>당첨</v>
      </c>
      <c r="O23" s="39" t="str">
        <f t="shared" si="11"/>
        <v>당첨</v>
      </c>
      <c r="P23" s="39" t="str">
        <f t="shared" si="11"/>
        <v>당첨</v>
      </c>
      <c r="Q23" s="39" t="str">
        <f t="shared" si="11"/>
        <v>당첨</v>
      </c>
      <c r="S23" s="20">
        <v>9</v>
      </c>
      <c r="T23" s="615" t="s">
        <v>1639</v>
      </c>
      <c r="U23" s="616"/>
      <c r="V23" s="617"/>
      <c r="W23" s="161">
        <v>1</v>
      </c>
      <c r="X23" s="161">
        <v>2</v>
      </c>
      <c r="Y23" s="161">
        <v>3</v>
      </c>
      <c r="Z23" s="161">
        <v>5</v>
      </c>
      <c r="AA23" s="161">
        <v>14</v>
      </c>
      <c r="AB23" s="161">
        <v>16</v>
      </c>
      <c r="AC23" s="161">
        <v>17</v>
      </c>
      <c r="AD23" s="161">
        <v>19</v>
      </c>
      <c r="AE23" s="161">
        <v>20</v>
      </c>
      <c r="AF23" s="161">
        <v>21</v>
      </c>
      <c r="AG23" s="161">
        <v>24</v>
      </c>
      <c r="AH23" s="161">
        <v>25</v>
      </c>
      <c r="AI23" s="161">
        <v>26</v>
      </c>
      <c r="AJ23" s="161">
        <v>29</v>
      </c>
      <c r="AK23" s="161">
        <v>32</v>
      </c>
      <c r="AL23" s="161">
        <v>33</v>
      </c>
      <c r="AM23" s="161">
        <v>34</v>
      </c>
      <c r="AN23" s="161">
        <v>35</v>
      </c>
      <c r="AO23" s="161">
        <v>36</v>
      </c>
      <c r="AP23" s="161">
        <v>42</v>
      </c>
      <c r="AQ23" s="161">
        <v>43</v>
      </c>
      <c r="AR23" s="161">
        <v>44</v>
      </c>
      <c r="AS23" s="161">
        <v>45</v>
      </c>
      <c r="AT23" s="464">
        <v>46</v>
      </c>
      <c r="AU23" s="464">
        <v>46</v>
      </c>
      <c r="AV23" s="464">
        <v>46</v>
      </c>
      <c r="AW23" s="464">
        <v>46</v>
      </c>
      <c r="AX23" s="464">
        <v>46</v>
      </c>
      <c r="AY23" s="464">
        <v>46</v>
      </c>
      <c r="AZ23" s="464">
        <v>46</v>
      </c>
      <c r="BA23" s="464">
        <v>46</v>
      </c>
      <c r="BB23" s="464">
        <v>46</v>
      </c>
      <c r="BC23" s="464">
        <v>46</v>
      </c>
      <c r="BD23" s="464">
        <v>46</v>
      </c>
      <c r="BE23" s="464">
        <v>46</v>
      </c>
      <c r="BF23" s="464">
        <v>46</v>
      </c>
      <c r="BG23" s="464">
        <v>46</v>
      </c>
      <c r="BH23" s="464">
        <v>46</v>
      </c>
      <c r="BI23" s="250"/>
      <c r="BJ23" s="250"/>
      <c r="BK23" s="98"/>
      <c r="BL23" s="20"/>
      <c r="BM23" s="64">
        <v>2</v>
      </c>
      <c r="BN23" s="64">
        <v>3</v>
      </c>
      <c r="BO23" s="64">
        <v>4</v>
      </c>
      <c r="BP23" s="64">
        <v>5</v>
      </c>
      <c r="BR23" s="44"/>
      <c r="BS23"/>
      <c r="BU23"/>
    </row>
    <row r="24" spans="1:73" ht="20.149999999999999" hidden="1" customHeight="1" thickBot="1">
      <c r="A24" s="5" t="s">
        <v>85</v>
      </c>
      <c r="B24" s="242" t="s">
        <v>1642</v>
      </c>
      <c r="C24" s="39" t="str">
        <f t="shared" ref="C24:Q24" si="12">IF(C265=$BN$24,"당첨",IF(C265=$BO$24,"당첨",IF(C265=$BP$24,"당첨",IF(C265=$BM$24,"당첨","낙첨"))))</f>
        <v>낙첨</v>
      </c>
      <c r="D24" s="39" t="str">
        <f t="shared" si="12"/>
        <v>낙첨</v>
      </c>
      <c r="E24" s="39" t="str">
        <f t="shared" si="12"/>
        <v>낙첨</v>
      </c>
      <c r="F24" s="39" t="str">
        <f t="shared" si="12"/>
        <v>낙첨</v>
      </c>
      <c r="G24" s="39" t="str">
        <f t="shared" si="12"/>
        <v>낙첨</v>
      </c>
      <c r="H24" s="39" t="str">
        <f t="shared" si="12"/>
        <v>낙첨</v>
      </c>
      <c r="I24" s="39" t="str">
        <f t="shared" si="12"/>
        <v>낙첨</v>
      </c>
      <c r="J24" s="39" t="str">
        <f t="shared" si="12"/>
        <v>낙첨</v>
      </c>
      <c r="K24" s="39" t="str">
        <f t="shared" si="12"/>
        <v>낙첨</v>
      </c>
      <c r="L24" s="39" t="str">
        <f t="shared" si="12"/>
        <v>낙첨</v>
      </c>
      <c r="M24" s="39" t="str">
        <f t="shared" si="12"/>
        <v>낙첨</v>
      </c>
      <c r="N24" s="39" t="str">
        <f t="shared" si="12"/>
        <v>낙첨</v>
      </c>
      <c r="O24" s="39" t="str">
        <f t="shared" si="12"/>
        <v>낙첨</v>
      </c>
      <c r="P24" s="39" t="str">
        <f t="shared" si="12"/>
        <v>낙첨</v>
      </c>
      <c r="Q24" s="39" t="str">
        <f t="shared" si="12"/>
        <v>낙첨</v>
      </c>
      <c r="S24" s="20">
        <v>10</v>
      </c>
      <c r="T24" s="612" t="s">
        <v>1641</v>
      </c>
      <c r="U24" s="613"/>
      <c r="V24" s="614"/>
      <c r="W24" s="161">
        <v>1</v>
      </c>
      <c r="X24" s="161">
        <v>7</v>
      </c>
      <c r="Y24" s="161">
        <v>9</v>
      </c>
      <c r="Z24" s="161">
        <v>10</v>
      </c>
      <c r="AA24" s="161">
        <v>11</v>
      </c>
      <c r="AB24" s="161">
        <v>13</v>
      </c>
      <c r="AC24" s="161">
        <v>15</v>
      </c>
      <c r="AD24" s="161">
        <v>16</v>
      </c>
      <c r="AE24" s="161">
        <v>17</v>
      </c>
      <c r="AF24" s="161">
        <v>18</v>
      </c>
      <c r="AG24" s="161">
        <v>20</v>
      </c>
      <c r="AH24" s="161">
        <v>22</v>
      </c>
      <c r="AI24" s="161">
        <v>24</v>
      </c>
      <c r="AJ24" s="161">
        <v>26</v>
      </c>
      <c r="AK24" s="161">
        <v>27</v>
      </c>
      <c r="AL24" s="161">
        <v>28</v>
      </c>
      <c r="AM24" s="161">
        <v>31</v>
      </c>
      <c r="AN24" s="161">
        <v>34</v>
      </c>
      <c r="AO24" s="161">
        <v>37</v>
      </c>
      <c r="AP24" s="161">
        <v>40</v>
      </c>
      <c r="AQ24" s="161">
        <v>42</v>
      </c>
      <c r="AR24" s="161">
        <v>43</v>
      </c>
      <c r="AS24" s="161">
        <v>45</v>
      </c>
      <c r="AT24" s="464">
        <v>46</v>
      </c>
      <c r="AU24" s="464">
        <v>46</v>
      </c>
      <c r="AV24" s="464">
        <v>46</v>
      </c>
      <c r="AW24" s="464">
        <v>46</v>
      </c>
      <c r="AX24" s="464">
        <v>46</v>
      </c>
      <c r="AY24" s="464">
        <v>46</v>
      </c>
      <c r="AZ24" s="464">
        <v>46</v>
      </c>
      <c r="BA24" s="464">
        <v>46</v>
      </c>
      <c r="BB24" s="464">
        <v>46</v>
      </c>
      <c r="BC24" s="464">
        <v>46</v>
      </c>
      <c r="BD24" s="464">
        <v>46</v>
      </c>
      <c r="BE24" s="464">
        <v>46</v>
      </c>
      <c r="BF24" s="464">
        <v>46</v>
      </c>
      <c r="BG24" s="464">
        <v>46</v>
      </c>
      <c r="BH24" s="464">
        <v>46</v>
      </c>
      <c r="BI24" s="464">
        <v>46</v>
      </c>
      <c r="BJ24" s="250"/>
      <c r="BK24" s="98"/>
      <c r="BL24" s="20"/>
      <c r="BM24" s="64">
        <v>2</v>
      </c>
      <c r="BN24" s="64">
        <v>3</v>
      </c>
      <c r="BO24" s="64">
        <v>4</v>
      </c>
      <c r="BP24" s="64">
        <v>5</v>
      </c>
      <c r="BR24" s="44"/>
      <c r="BS24"/>
      <c r="BU24"/>
    </row>
    <row r="25" spans="1:73" s="4" customFormat="1" ht="20.149999999999999" hidden="1" customHeight="1" thickBot="1">
      <c r="A25" s="5" t="s">
        <v>86</v>
      </c>
      <c r="B25" s="242" t="s">
        <v>1644</v>
      </c>
      <c r="C25" s="39" t="str">
        <f t="shared" ref="C25:Q25" si="13">IF(C272=$BN$25,"당첨",IF(C272=$BO$25,"당첨",IF(C272=$BP$25,"당첨",IF(C272=$BM$25,"당첨","낙첨"))))</f>
        <v>당첨</v>
      </c>
      <c r="D25" s="39" t="str">
        <f t="shared" si="13"/>
        <v>당첨</v>
      </c>
      <c r="E25" s="39" t="str">
        <f t="shared" si="13"/>
        <v>당첨</v>
      </c>
      <c r="F25" s="39" t="str">
        <f t="shared" si="13"/>
        <v>당첨</v>
      </c>
      <c r="G25" s="39" t="str">
        <f t="shared" si="13"/>
        <v>당첨</v>
      </c>
      <c r="H25" s="39" t="str">
        <f t="shared" si="13"/>
        <v>당첨</v>
      </c>
      <c r="I25" s="39" t="str">
        <f t="shared" si="13"/>
        <v>당첨</v>
      </c>
      <c r="J25" s="39" t="str">
        <f t="shared" si="13"/>
        <v>당첨</v>
      </c>
      <c r="K25" s="39" t="str">
        <f t="shared" si="13"/>
        <v>당첨</v>
      </c>
      <c r="L25" s="39" t="str">
        <f t="shared" si="13"/>
        <v>당첨</v>
      </c>
      <c r="M25" s="39" t="str">
        <f t="shared" si="13"/>
        <v>당첨</v>
      </c>
      <c r="N25" s="39" t="str">
        <f t="shared" si="13"/>
        <v>당첨</v>
      </c>
      <c r="O25" s="39" t="str">
        <f t="shared" si="13"/>
        <v>당첨</v>
      </c>
      <c r="P25" s="39" t="str">
        <f t="shared" si="13"/>
        <v>당첨</v>
      </c>
      <c r="Q25" s="39" t="str">
        <f t="shared" si="13"/>
        <v>당첨</v>
      </c>
      <c r="S25" s="20">
        <v>11</v>
      </c>
      <c r="T25" s="615" t="s">
        <v>1643</v>
      </c>
      <c r="U25" s="616"/>
      <c r="V25" s="617"/>
      <c r="W25" s="161">
        <v>3</v>
      </c>
      <c r="X25" s="161">
        <v>4</v>
      </c>
      <c r="Y25" s="161">
        <v>6</v>
      </c>
      <c r="Z25" s="161">
        <v>8</v>
      </c>
      <c r="AA25" s="161">
        <v>10</v>
      </c>
      <c r="AB25" s="161">
        <v>11</v>
      </c>
      <c r="AC25" s="161">
        <v>12</v>
      </c>
      <c r="AD25" s="161">
        <v>13</v>
      </c>
      <c r="AE25" s="161">
        <v>18</v>
      </c>
      <c r="AF25" s="161">
        <v>20</v>
      </c>
      <c r="AG25" s="161">
        <v>23</v>
      </c>
      <c r="AH25" s="161">
        <v>26</v>
      </c>
      <c r="AI25" s="161">
        <v>27</v>
      </c>
      <c r="AJ25" s="161">
        <v>28</v>
      </c>
      <c r="AK25" s="161">
        <v>29</v>
      </c>
      <c r="AL25" s="161">
        <v>30</v>
      </c>
      <c r="AM25" s="161">
        <v>31</v>
      </c>
      <c r="AN25" s="161">
        <v>33</v>
      </c>
      <c r="AO25" s="161">
        <v>34</v>
      </c>
      <c r="AP25" s="161">
        <v>37</v>
      </c>
      <c r="AQ25" s="161">
        <v>38</v>
      </c>
      <c r="AR25" s="161">
        <v>40</v>
      </c>
      <c r="AS25" s="161">
        <v>43</v>
      </c>
      <c r="AT25" s="161">
        <v>44</v>
      </c>
      <c r="AU25" s="161">
        <v>45</v>
      </c>
      <c r="AV25" s="464">
        <v>46</v>
      </c>
      <c r="AW25" s="464">
        <v>46</v>
      </c>
      <c r="AX25" s="464">
        <v>46</v>
      </c>
      <c r="AY25" s="464">
        <v>46</v>
      </c>
      <c r="AZ25" s="464">
        <v>46</v>
      </c>
      <c r="BA25" s="464">
        <v>46</v>
      </c>
      <c r="BB25" s="464">
        <v>46</v>
      </c>
      <c r="BC25" s="464">
        <v>46</v>
      </c>
      <c r="BD25" s="464">
        <v>46</v>
      </c>
      <c r="BE25" s="464">
        <v>46</v>
      </c>
      <c r="BF25" s="464">
        <v>46</v>
      </c>
      <c r="BG25" s="464">
        <v>46</v>
      </c>
      <c r="BH25" s="464">
        <v>46</v>
      </c>
      <c r="BI25" s="58"/>
      <c r="BJ25" s="58"/>
      <c r="BK25" s="20"/>
      <c r="BL25" s="20"/>
      <c r="BM25" s="64">
        <v>2</v>
      </c>
      <c r="BN25" s="64">
        <v>3</v>
      </c>
      <c r="BO25" s="64">
        <v>4</v>
      </c>
      <c r="BP25" s="64">
        <v>5</v>
      </c>
      <c r="BR25" s="44"/>
      <c r="BS25"/>
      <c r="BU25"/>
    </row>
    <row r="26" spans="1:73" s="4" customFormat="1" ht="20.149999999999999" hidden="1" customHeight="1" thickBot="1">
      <c r="A26" s="5" t="s">
        <v>87</v>
      </c>
      <c r="B26" s="242" t="s">
        <v>1646</v>
      </c>
      <c r="C26" s="39" t="str">
        <f t="shared" ref="C26:Q26" si="14">IF(C279=$BN$26,"당첨",IF(C279=$BO$26,"당첨",IF(C279=$BP$26,"당첨",IF(C279=$BM$26,"당첨","낙첨"))))</f>
        <v>당첨</v>
      </c>
      <c r="D26" s="39" t="str">
        <f t="shared" si="14"/>
        <v>당첨</v>
      </c>
      <c r="E26" s="39" t="str">
        <f t="shared" si="14"/>
        <v>당첨</v>
      </c>
      <c r="F26" s="39" t="str">
        <f t="shared" si="14"/>
        <v>당첨</v>
      </c>
      <c r="G26" s="39" t="str">
        <f t="shared" si="14"/>
        <v>당첨</v>
      </c>
      <c r="H26" s="39" t="str">
        <f t="shared" si="14"/>
        <v>당첨</v>
      </c>
      <c r="I26" s="39" t="str">
        <f t="shared" si="14"/>
        <v>당첨</v>
      </c>
      <c r="J26" s="39" t="str">
        <f t="shared" si="14"/>
        <v>당첨</v>
      </c>
      <c r="K26" s="39" t="str">
        <f t="shared" si="14"/>
        <v>당첨</v>
      </c>
      <c r="L26" s="39" t="str">
        <f t="shared" si="14"/>
        <v>당첨</v>
      </c>
      <c r="M26" s="39" t="str">
        <f t="shared" si="14"/>
        <v>당첨</v>
      </c>
      <c r="N26" s="39" t="str">
        <f t="shared" si="14"/>
        <v>당첨</v>
      </c>
      <c r="O26" s="39" t="str">
        <f t="shared" si="14"/>
        <v>당첨</v>
      </c>
      <c r="P26" s="39" t="str">
        <f t="shared" si="14"/>
        <v>당첨</v>
      </c>
      <c r="Q26" s="39" t="str">
        <f t="shared" si="14"/>
        <v>당첨</v>
      </c>
      <c r="S26" s="20">
        <v>12</v>
      </c>
      <c r="T26" s="612" t="s">
        <v>1645</v>
      </c>
      <c r="U26" s="613"/>
      <c r="V26" s="614"/>
      <c r="W26" s="161">
        <v>1</v>
      </c>
      <c r="X26" s="161">
        <v>3</v>
      </c>
      <c r="Y26" s="161">
        <v>4</v>
      </c>
      <c r="Z26" s="161">
        <v>5</v>
      </c>
      <c r="AA26" s="161">
        <v>8</v>
      </c>
      <c r="AB26" s="161">
        <v>12</v>
      </c>
      <c r="AC26" s="161">
        <v>13</v>
      </c>
      <c r="AD26" s="161">
        <v>14</v>
      </c>
      <c r="AE26" s="161">
        <v>20</v>
      </c>
      <c r="AF26" s="161">
        <v>22</v>
      </c>
      <c r="AG26" s="161">
        <v>23</v>
      </c>
      <c r="AH26" s="161">
        <v>24</v>
      </c>
      <c r="AI26" s="161">
        <v>25</v>
      </c>
      <c r="AJ26" s="161">
        <v>26</v>
      </c>
      <c r="AK26" s="161">
        <v>27</v>
      </c>
      <c r="AL26" s="161">
        <v>29</v>
      </c>
      <c r="AM26" s="161">
        <v>30</v>
      </c>
      <c r="AN26" s="161">
        <v>31</v>
      </c>
      <c r="AO26" s="161">
        <v>32</v>
      </c>
      <c r="AP26" s="161">
        <v>35</v>
      </c>
      <c r="AQ26" s="161">
        <v>37</v>
      </c>
      <c r="AR26" s="161">
        <v>38</v>
      </c>
      <c r="AS26" s="161">
        <v>39</v>
      </c>
      <c r="AT26" s="161">
        <v>40</v>
      </c>
      <c r="AU26" s="161">
        <v>41</v>
      </c>
      <c r="AV26" s="161">
        <v>42</v>
      </c>
      <c r="AW26" s="161">
        <v>43</v>
      </c>
      <c r="AX26" s="161">
        <v>44</v>
      </c>
      <c r="AY26" s="464">
        <v>46</v>
      </c>
      <c r="AZ26" s="464">
        <v>46</v>
      </c>
      <c r="BA26" s="464">
        <v>46</v>
      </c>
      <c r="BB26" s="464">
        <v>46</v>
      </c>
      <c r="BC26" s="464">
        <v>46</v>
      </c>
      <c r="BD26" s="464">
        <v>46</v>
      </c>
      <c r="BE26" s="464">
        <v>46</v>
      </c>
      <c r="BF26" s="464">
        <v>46</v>
      </c>
      <c r="BG26" s="464">
        <v>46</v>
      </c>
      <c r="BH26" s="464">
        <v>46</v>
      </c>
      <c r="BI26" s="58"/>
      <c r="BJ26" s="58"/>
      <c r="BK26" s="20"/>
      <c r="BL26" s="20"/>
      <c r="BM26" s="64">
        <v>2</v>
      </c>
      <c r="BN26" s="64">
        <v>3</v>
      </c>
      <c r="BO26" s="64">
        <v>4</v>
      </c>
      <c r="BP26" s="64">
        <v>5</v>
      </c>
      <c r="BR26" s="44"/>
      <c r="BS26"/>
      <c r="BU26"/>
    </row>
    <row r="27" spans="1:73" ht="20.149999999999999" hidden="1" customHeight="1" thickBot="1">
      <c r="A27" s="5" t="s">
        <v>88</v>
      </c>
      <c r="B27" s="242" t="s">
        <v>1648</v>
      </c>
      <c r="C27" s="39" t="str">
        <f t="shared" ref="C27:Q27" si="15">IF(C286=$BN$27,"당첨",IF(C286=$BO$27,"당첨",IF(C286=$BP$27,"당첨",IF(C286=$BM$27,"당첨","낙첨"))))</f>
        <v>당첨</v>
      </c>
      <c r="D27" s="39" t="str">
        <f t="shared" si="15"/>
        <v>당첨</v>
      </c>
      <c r="E27" s="39" t="str">
        <f t="shared" si="15"/>
        <v>당첨</v>
      </c>
      <c r="F27" s="39" t="str">
        <f t="shared" si="15"/>
        <v>당첨</v>
      </c>
      <c r="G27" s="39" t="str">
        <f t="shared" si="15"/>
        <v>당첨</v>
      </c>
      <c r="H27" s="39" t="str">
        <f t="shared" si="15"/>
        <v>당첨</v>
      </c>
      <c r="I27" s="39" t="str">
        <f t="shared" si="15"/>
        <v>당첨</v>
      </c>
      <c r="J27" s="39" t="str">
        <f t="shared" si="15"/>
        <v>당첨</v>
      </c>
      <c r="K27" s="39" t="str">
        <f t="shared" si="15"/>
        <v>당첨</v>
      </c>
      <c r="L27" s="39" t="str">
        <f t="shared" si="15"/>
        <v>당첨</v>
      </c>
      <c r="M27" s="39" t="str">
        <f t="shared" si="15"/>
        <v>당첨</v>
      </c>
      <c r="N27" s="39" t="str">
        <f t="shared" si="15"/>
        <v>당첨</v>
      </c>
      <c r="O27" s="39" t="str">
        <f t="shared" si="15"/>
        <v>당첨</v>
      </c>
      <c r="P27" s="39" t="str">
        <f t="shared" si="15"/>
        <v>당첨</v>
      </c>
      <c r="Q27" s="39" t="str">
        <f t="shared" si="15"/>
        <v>당첨</v>
      </c>
      <c r="R27" s="22"/>
      <c r="S27" s="20">
        <v>13</v>
      </c>
      <c r="T27" s="615" t="s">
        <v>1647</v>
      </c>
      <c r="U27" s="616"/>
      <c r="V27" s="617"/>
      <c r="W27" s="161">
        <v>1</v>
      </c>
      <c r="X27" s="161">
        <v>5</v>
      </c>
      <c r="Y27" s="161">
        <v>6</v>
      </c>
      <c r="Z27" s="161">
        <v>10</v>
      </c>
      <c r="AA27" s="161">
        <v>11</v>
      </c>
      <c r="AB27" s="161">
        <v>12</v>
      </c>
      <c r="AC27" s="161">
        <v>13</v>
      </c>
      <c r="AD27" s="161">
        <v>14</v>
      </c>
      <c r="AE27" s="161">
        <v>15</v>
      </c>
      <c r="AF27" s="161">
        <v>17</v>
      </c>
      <c r="AG27" s="161">
        <v>18</v>
      </c>
      <c r="AH27" s="161">
        <v>20</v>
      </c>
      <c r="AI27" s="161">
        <v>23</v>
      </c>
      <c r="AJ27" s="161">
        <v>25</v>
      </c>
      <c r="AK27" s="161">
        <v>26</v>
      </c>
      <c r="AL27" s="161">
        <v>27</v>
      </c>
      <c r="AM27" s="161">
        <v>29</v>
      </c>
      <c r="AN27" s="161">
        <v>31</v>
      </c>
      <c r="AO27" s="161">
        <v>32</v>
      </c>
      <c r="AP27" s="161">
        <v>33</v>
      </c>
      <c r="AQ27" s="161">
        <v>34</v>
      </c>
      <c r="AR27" s="161">
        <v>35</v>
      </c>
      <c r="AS27" s="161">
        <v>37</v>
      </c>
      <c r="AT27" s="161">
        <v>43</v>
      </c>
      <c r="AU27" s="161">
        <v>44</v>
      </c>
      <c r="AV27" s="161">
        <v>45</v>
      </c>
      <c r="AW27" s="464">
        <v>46</v>
      </c>
      <c r="AX27" s="464">
        <v>46</v>
      </c>
      <c r="AY27" s="464">
        <v>46</v>
      </c>
      <c r="AZ27" s="464">
        <v>46</v>
      </c>
      <c r="BA27" s="464">
        <v>46</v>
      </c>
      <c r="BB27" s="464">
        <v>46</v>
      </c>
      <c r="BC27" s="464">
        <v>46</v>
      </c>
      <c r="BD27" s="464">
        <v>46</v>
      </c>
      <c r="BE27" s="464">
        <v>46</v>
      </c>
      <c r="BF27" s="464">
        <v>46</v>
      </c>
      <c r="BG27" s="464">
        <v>46</v>
      </c>
      <c r="BH27" s="464">
        <v>46</v>
      </c>
      <c r="BI27" s="58"/>
      <c r="BJ27" s="58"/>
      <c r="BK27" s="20"/>
      <c r="BL27" s="20"/>
      <c r="BM27" s="64">
        <v>2</v>
      </c>
      <c r="BN27" s="64">
        <v>3</v>
      </c>
      <c r="BO27" s="64">
        <v>4</v>
      </c>
      <c r="BP27" s="64">
        <v>5</v>
      </c>
      <c r="BR27" s="44"/>
      <c r="BS27"/>
      <c r="BU27"/>
    </row>
    <row r="28" spans="1:73" ht="20.149999999999999" hidden="1" customHeight="1" thickTop="1" thickBot="1">
      <c r="A28" s="5"/>
      <c r="B28" s="451" t="s">
        <v>1828</v>
      </c>
      <c r="C28" s="39">
        <f>COUNTIF(C15:C27,"낙첨")</f>
        <v>2</v>
      </c>
      <c r="D28" s="39">
        <f t="shared" ref="D28:Q28" si="16">COUNTIF(D15:D27,"낙첨")</f>
        <v>2</v>
      </c>
      <c r="E28" s="39">
        <f t="shared" si="16"/>
        <v>2</v>
      </c>
      <c r="F28" s="39">
        <f t="shared" si="16"/>
        <v>2</v>
      </c>
      <c r="G28" s="39">
        <f t="shared" si="16"/>
        <v>2</v>
      </c>
      <c r="H28" s="39">
        <f t="shared" si="16"/>
        <v>2</v>
      </c>
      <c r="I28" s="39">
        <f t="shared" si="16"/>
        <v>2</v>
      </c>
      <c r="J28" s="39">
        <f t="shared" si="16"/>
        <v>2</v>
      </c>
      <c r="K28" s="39">
        <f t="shared" si="16"/>
        <v>2</v>
      </c>
      <c r="L28" s="39">
        <f t="shared" si="16"/>
        <v>2</v>
      </c>
      <c r="M28" s="39">
        <f t="shared" si="16"/>
        <v>2</v>
      </c>
      <c r="N28" s="39">
        <f t="shared" si="16"/>
        <v>2</v>
      </c>
      <c r="O28" s="39">
        <f t="shared" si="16"/>
        <v>2</v>
      </c>
      <c r="P28" s="39">
        <f t="shared" si="16"/>
        <v>2</v>
      </c>
      <c r="Q28" s="39">
        <f t="shared" si="16"/>
        <v>2</v>
      </c>
      <c r="R28" s="22"/>
      <c r="S28" s="20"/>
      <c r="T28" s="441"/>
      <c r="U28" s="439"/>
      <c r="V28" s="440"/>
      <c r="W28" s="161"/>
      <c r="X28" s="161"/>
      <c r="Y28" s="161"/>
      <c r="Z28" s="161"/>
      <c r="AA28" s="161"/>
      <c r="AB28" s="161"/>
      <c r="AC28" s="161"/>
      <c r="AD28" s="161"/>
      <c r="AE28" s="161"/>
      <c r="AF28" s="161"/>
      <c r="AG28" s="161"/>
      <c r="AH28" s="161"/>
      <c r="AI28" s="161"/>
      <c r="AJ28" s="161"/>
      <c r="AK28" s="161"/>
      <c r="AL28" s="161"/>
      <c r="AM28" s="161"/>
      <c r="AN28" s="161"/>
      <c r="AO28" s="161"/>
      <c r="AP28" s="161"/>
      <c r="AQ28" s="161"/>
      <c r="AR28" s="161"/>
      <c r="AS28" s="161"/>
      <c r="AT28" s="161"/>
      <c r="AU28" s="161"/>
      <c r="AV28" s="161"/>
      <c r="AW28" s="161"/>
      <c r="AX28" s="161"/>
      <c r="AY28" s="161"/>
      <c r="AZ28" s="161"/>
      <c r="BA28" s="161"/>
      <c r="BB28" s="161"/>
      <c r="BC28" s="161"/>
      <c r="BD28" s="161"/>
      <c r="BE28" s="161"/>
      <c r="BF28" s="161"/>
      <c r="BG28" s="161"/>
      <c r="BH28" s="161"/>
      <c r="BI28" s="58"/>
      <c r="BJ28" s="58"/>
      <c r="BK28" s="20"/>
      <c r="BL28" s="20"/>
      <c r="BM28" s="70"/>
      <c r="BN28" s="70"/>
      <c r="BO28" s="70"/>
      <c r="BP28" s="70"/>
      <c r="BR28" s="44"/>
      <c r="BS28"/>
      <c r="BU28"/>
    </row>
    <row r="29" spans="1:73" ht="20.149999999999999" customHeight="1" thickTop="1" thickBot="1">
      <c r="A29" s="5" t="s">
        <v>47</v>
      </c>
      <c r="B29" s="472" t="s">
        <v>1829</v>
      </c>
      <c r="C29" s="39">
        <f>C293</f>
        <v>1</v>
      </c>
      <c r="D29" s="39">
        <f t="shared" ref="D29:Q29" si="17">D293</f>
        <v>1</v>
      </c>
      <c r="E29" s="39">
        <f t="shared" si="17"/>
        <v>1</v>
      </c>
      <c r="F29" s="39">
        <f t="shared" si="17"/>
        <v>1</v>
      </c>
      <c r="G29" s="39">
        <f t="shared" si="17"/>
        <v>1</v>
      </c>
      <c r="H29" s="39">
        <f t="shared" si="17"/>
        <v>1</v>
      </c>
      <c r="I29" s="39">
        <f t="shared" si="17"/>
        <v>1</v>
      </c>
      <c r="J29" s="39">
        <f t="shared" si="17"/>
        <v>1</v>
      </c>
      <c r="K29" s="39">
        <f t="shared" si="17"/>
        <v>1</v>
      </c>
      <c r="L29" s="39">
        <f t="shared" si="17"/>
        <v>1</v>
      </c>
      <c r="M29" s="39">
        <f t="shared" si="17"/>
        <v>1</v>
      </c>
      <c r="N29" s="39">
        <f t="shared" si="17"/>
        <v>1</v>
      </c>
      <c r="O29" s="39">
        <f t="shared" si="17"/>
        <v>1</v>
      </c>
      <c r="P29" s="39">
        <f t="shared" si="17"/>
        <v>1</v>
      </c>
      <c r="Q29" s="39">
        <f t="shared" si="17"/>
        <v>1</v>
      </c>
      <c r="R29" s="22"/>
      <c r="S29" s="20">
        <v>7</v>
      </c>
      <c r="T29" s="618" t="s">
        <v>1649</v>
      </c>
      <c r="U29" s="619"/>
      <c r="V29" s="620"/>
      <c r="W29" s="161">
        <v>1</v>
      </c>
      <c r="X29" s="161">
        <v>7</v>
      </c>
      <c r="Y29" s="161">
        <v>9</v>
      </c>
      <c r="Z29" s="161">
        <v>13</v>
      </c>
      <c r="AA29" s="161">
        <v>17</v>
      </c>
      <c r="AB29" s="161">
        <v>19</v>
      </c>
      <c r="AC29" s="161">
        <v>25</v>
      </c>
      <c r="AD29" s="161">
        <v>31</v>
      </c>
      <c r="AE29" s="161">
        <v>33</v>
      </c>
      <c r="AF29" s="161">
        <v>37</v>
      </c>
      <c r="AG29" s="161">
        <v>41</v>
      </c>
      <c r="AH29" s="161">
        <v>43</v>
      </c>
      <c r="AI29" s="464">
        <v>46</v>
      </c>
      <c r="AJ29" s="464">
        <v>46</v>
      </c>
      <c r="AK29" s="464">
        <v>46</v>
      </c>
      <c r="AL29" s="464">
        <v>46</v>
      </c>
      <c r="AM29" s="464">
        <v>46</v>
      </c>
      <c r="AN29" s="464">
        <v>46</v>
      </c>
      <c r="AO29" s="464">
        <v>46</v>
      </c>
      <c r="AP29" s="464">
        <v>46</v>
      </c>
      <c r="AQ29" s="464">
        <v>46</v>
      </c>
      <c r="AR29" s="464">
        <v>46</v>
      </c>
      <c r="AS29" s="464">
        <v>46</v>
      </c>
      <c r="AT29" s="464">
        <v>46</v>
      </c>
      <c r="AU29" s="464">
        <v>46</v>
      </c>
      <c r="AV29" s="464">
        <v>46</v>
      </c>
      <c r="AW29" s="464">
        <v>46</v>
      </c>
      <c r="AX29" s="464">
        <v>46</v>
      </c>
      <c r="AY29" s="464">
        <v>46</v>
      </c>
      <c r="AZ29" s="464">
        <v>46</v>
      </c>
      <c r="BA29" s="464">
        <v>46</v>
      </c>
      <c r="BB29" s="464">
        <v>46</v>
      </c>
      <c r="BC29" s="464">
        <v>46</v>
      </c>
      <c r="BD29" s="464">
        <v>46</v>
      </c>
      <c r="BE29" s="464">
        <v>46</v>
      </c>
      <c r="BF29" s="464">
        <v>46</v>
      </c>
      <c r="BG29" s="464">
        <v>46</v>
      </c>
      <c r="BH29" s="464">
        <v>46</v>
      </c>
      <c r="BI29" s="464">
        <v>46</v>
      </c>
      <c r="BJ29" s="58"/>
      <c r="BK29" s="20"/>
      <c r="BL29" s="20"/>
      <c r="BM29" s="70">
        <v>0</v>
      </c>
      <c r="BN29" s="70">
        <v>1</v>
      </c>
      <c r="BO29" s="70">
        <v>2</v>
      </c>
      <c r="BP29" s="70">
        <v>3</v>
      </c>
      <c r="BR29" s="44"/>
      <c r="BS29"/>
      <c r="BU29"/>
    </row>
    <row r="30" spans="1:73" ht="19.5" hidden="1" customHeight="1" thickBot="1">
      <c r="A30" s="5" t="s">
        <v>90</v>
      </c>
      <c r="B30" s="243"/>
      <c r="C30" s="39" t="str">
        <f t="shared" ref="C30:Q30" si="18">IF(C300=$BN$30,"당첨",IF(C300=$BO$30,"당첨",IF(C300=$BP$30,"당첨",IF(C300=$BM$30,"당첨","낙첨"))))</f>
        <v>당첨</v>
      </c>
      <c r="D30" s="39" t="str">
        <f t="shared" si="18"/>
        <v>당첨</v>
      </c>
      <c r="E30" s="39" t="str">
        <f t="shared" si="18"/>
        <v>당첨</v>
      </c>
      <c r="F30" s="39" t="str">
        <f t="shared" si="18"/>
        <v>당첨</v>
      </c>
      <c r="G30" s="39" t="str">
        <f t="shared" si="18"/>
        <v>당첨</v>
      </c>
      <c r="H30" s="39" t="str">
        <f t="shared" si="18"/>
        <v>당첨</v>
      </c>
      <c r="I30" s="39" t="str">
        <f t="shared" si="18"/>
        <v>당첨</v>
      </c>
      <c r="J30" s="39" t="str">
        <f t="shared" si="18"/>
        <v>당첨</v>
      </c>
      <c r="K30" s="39" t="str">
        <f t="shared" si="18"/>
        <v>당첨</v>
      </c>
      <c r="L30" s="39" t="str">
        <f t="shared" si="18"/>
        <v>당첨</v>
      </c>
      <c r="M30" s="39" t="str">
        <f t="shared" si="18"/>
        <v>당첨</v>
      </c>
      <c r="N30" s="39" t="str">
        <f t="shared" si="18"/>
        <v>당첨</v>
      </c>
      <c r="O30" s="39" t="str">
        <f t="shared" si="18"/>
        <v>당첨</v>
      </c>
      <c r="P30" s="39" t="str">
        <f t="shared" si="18"/>
        <v>당첨</v>
      </c>
      <c r="Q30" s="39" t="str">
        <f t="shared" si="18"/>
        <v>당첨</v>
      </c>
      <c r="R30" s="22"/>
      <c r="S30" s="20">
        <v>15</v>
      </c>
      <c r="T30" s="621"/>
      <c r="U30" s="619"/>
      <c r="V30" s="620"/>
      <c r="W30" s="161"/>
      <c r="X30" s="161"/>
      <c r="Y30" s="161"/>
      <c r="Z30" s="161"/>
      <c r="AA30" s="161"/>
      <c r="AB30" s="161"/>
      <c r="AC30" s="161"/>
      <c r="AD30" s="161"/>
      <c r="AE30" s="161"/>
      <c r="AF30" s="161"/>
      <c r="AG30" s="161"/>
      <c r="AH30" s="161"/>
      <c r="AI30" s="161"/>
      <c r="AJ30" s="161"/>
      <c r="AK30" s="161"/>
      <c r="AL30" s="161"/>
      <c r="AM30" s="161"/>
      <c r="AN30" s="161"/>
      <c r="AO30" s="161"/>
      <c r="AP30" s="161"/>
      <c r="AQ30" s="161"/>
      <c r="AR30" s="161"/>
      <c r="AS30" s="161"/>
      <c r="AT30" s="161"/>
      <c r="AU30" s="161"/>
      <c r="AV30" s="161"/>
      <c r="AW30" s="161"/>
      <c r="AX30" s="161"/>
      <c r="AY30" s="161"/>
      <c r="AZ30" s="161"/>
      <c r="BA30" s="161"/>
      <c r="BB30" s="161"/>
      <c r="BC30" s="161"/>
      <c r="BD30" s="161"/>
      <c r="BE30" s="161"/>
      <c r="BF30" s="161"/>
      <c r="BG30" s="161"/>
      <c r="BH30" s="161"/>
      <c r="BI30" s="58"/>
      <c r="BJ30" s="58"/>
      <c r="BK30" s="20"/>
      <c r="BL30" s="20"/>
      <c r="BM30" s="70">
        <v>0</v>
      </c>
      <c r="BN30" s="70">
        <v>1</v>
      </c>
      <c r="BO30" s="70">
        <v>2</v>
      </c>
      <c r="BP30" s="70">
        <v>3</v>
      </c>
      <c r="BR30" s="44"/>
      <c r="BS30"/>
      <c r="BU30"/>
    </row>
    <row r="31" spans="1:73" ht="20.149999999999999" customHeight="1" thickBot="1">
      <c r="A31" s="5" t="s">
        <v>92</v>
      </c>
      <c r="B31" s="472" t="s">
        <v>1949</v>
      </c>
      <c r="C31" s="39">
        <f>C307</f>
        <v>4</v>
      </c>
      <c r="D31" s="39">
        <f t="shared" ref="D31:Q31" si="19">D307</f>
        <v>4</v>
      </c>
      <c r="E31" s="39">
        <f t="shared" si="19"/>
        <v>4</v>
      </c>
      <c r="F31" s="39">
        <f t="shared" si="19"/>
        <v>4</v>
      </c>
      <c r="G31" s="39">
        <f t="shared" si="19"/>
        <v>4</v>
      </c>
      <c r="H31" s="39">
        <f t="shared" si="19"/>
        <v>4</v>
      </c>
      <c r="I31" s="39">
        <f t="shared" si="19"/>
        <v>4</v>
      </c>
      <c r="J31" s="39">
        <f t="shared" si="19"/>
        <v>4</v>
      </c>
      <c r="K31" s="39">
        <f t="shared" si="19"/>
        <v>4</v>
      </c>
      <c r="L31" s="39">
        <f t="shared" si="19"/>
        <v>4</v>
      </c>
      <c r="M31" s="39">
        <f t="shared" si="19"/>
        <v>4</v>
      </c>
      <c r="N31" s="39">
        <f t="shared" si="19"/>
        <v>4</v>
      </c>
      <c r="O31" s="39">
        <f t="shared" si="19"/>
        <v>4</v>
      </c>
      <c r="P31" s="39">
        <f t="shared" si="19"/>
        <v>4</v>
      </c>
      <c r="Q31" s="39">
        <f t="shared" si="19"/>
        <v>4</v>
      </c>
      <c r="R31" s="22"/>
      <c r="S31" s="20">
        <v>16</v>
      </c>
      <c r="T31" s="618" t="s">
        <v>1650</v>
      </c>
      <c r="U31" s="619"/>
      <c r="V31" s="620"/>
      <c r="W31" s="160">
        <v>1</v>
      </c>
      <c r="X31" s="160">
        <v>2</v>
      </c>
      <c r="Y31" s="160">
        <v>3</v>
      </c>
      <c r="Z31" s="160">
        <v>4</v>
      </c>
      <c r="AA31" s="160">
        <v>5</v>
      </c>
      <c r="AB31" s="160">
        <v>6</v>
      </c>
      <c r="AC31" s="160">
        <v>7</v>
      </c>
      <c r="AD31" s="160">
        <v>8</v>
      </c>
      <c r="AE31" s="161">
        <v>14</v>
      </c>
      <c r="AF31" s="161">
        <v>15</v>
      </c>
      <c r="AG31" s="161">
        <v>21</v>
      </c>
      <c r="AH31" s="161">
        <v>22</v>
      </c>
      <c r="AI31" s="161">
        <v>28</v>
      </c>
      <c r="AJ31" s="161">
        <v>29</v>
      </c>
      <c r="AK31" s="161">
        <v>35</v>
      </c>
      <c r="AL31" s="161">
        <v>36</v>
      </c>
      <c r="AM31" s="161">
        <v>38</v>
      </c>
      <c r="AN31" s="161">
        <v>39</v>
      </c>
      <c r="AO31" s="161">
        <v>40</v>
      </c>
      <c r="AP31" s="161">
        <v>41</v>
      </c>
      <c r="AQ31" s="161">
        <v>42</v>
      </c>
      <c r="AR31" s="161">
        <v>43</v>
      </c>
      <c r="AS31" s="161">
        <v>44</v>
      </c>
      <c r="AT31" s="161">
        <v>45</v>
      </c>
      <c r="AU31" s="464">
        <v>46</v>
      </c>
      <c r="AV31" s="464">
        <v>46</v>
      </c>
      <c r="AW31" s="464">
        <v>46</v>
      </c>
      <c r="AX31" s="464">
        <v>46</v>
      </c>
      <c r="AY31" s="464">
        <v>46</v>
      </c>
      <c r="AZ31" s="464">
        <v>46</v>
      </c>
      <c r="BA31" s="464">
        <v>46</v>
      </c>
      <c r="BB31" s="464">
        <v>46</v>
      </c>
      <c r="BC31" s="464">
        <v>46</v>
      </c>
      <c r="BD31" s="464">
        <v>46</v>
      </c>
      <c r="BE31" s="464">
        <v>46</v>
      </c>
      <c r="BF31" s="464">
        <v>46</v>
      </c>
      <c r="BG31" s="464">
        <v>46</v>
      </c>
      <c r="BH31" s="464">
        <v>46</v>
      </c>
      <c r="BI31" s="464">
        <v>46</v>
      </c>
      <c r="BJ31" s="464">
        <v>46</v>
      </c>
      <c r="BK31" s="20"/>
      <c r="BL31" s="20"/>
      <c r="BM31" s="70">
        <v>2</v>
      </c>
      <c r="BN31" s="70">
        <v>3</v>
      </c>
      <c r="BO31" s="70">
        <v>4</v>
      </c>
      <c r="BP31" s="70">
        <v>5</v>
      </c>
      <c r="BR31" s="44"/>
      <c r="BS31"/>
    </row>
    <row r="32" spans="1:73" ht="20.149999999999999" customHeight="1" thickBot="1">
      <c r="A32" s="5" t="s">
        <v>93</v>
      </c>
      <c r="B32" s="472" t="s">
        <v>1950</v>
      </c>
      <c r="C32" s="39">
        <f>C314</f>
        <v>1</v>
      </c>
      <c r="D32" s="39">
        <f t="shared" ref="D32:Q32" si="20">D314</f>
        <v>1</v>
      </c>
      <c r="E32" s="39">
        <f t="shared" si="20"/>
        <v>1</v>
      </c>
      <c r="F32" s="39">
        <f t="shared" si="20"/>
        <v>1</v>
      </c>
      <c r="G32" s="39">
        <f t="shared" si="20"/>
        <v>1</v>
      </c>
      <c r="H32" s="39">
        <f t="shared" si="20"/>
        <v>1</v>
      </c>
      <c r="I32" s="39">
        <f t="shared" si="20"/>
        <v>1</v>
      </c>
      <c r="J32" s="39">
        <f t="shared" si="20"/>
        <v>1</v>
      </c>
      <c r="K32" s="39">
        <f t="shared" si="20"/>
        <v>1</v>
      </c>
      <c r="L32" s="39">
        <f t="shared" si="20"/>
        <v>1</v>
      </c>
      <c r="M32" s="39">
        <f t="shared" si="20"/>
        <v>1</v>
      </c>
      <c r="N32" s="39">
        <f t="shared" si="20"/>
        <v>1</v>
      </c>
      <c r="O32" s="39">
        <f t="shared" si="20"/>
        <v>1</v>
      </c>
      <c r="P32" s="39">
        <f t="shared" si="20"/>
        <v>1</v>
      </c>
      <c r="Q32" s="39">
        <f t="shared" si="20"/>
        <v>1</v>
      </c>
      <c r="S32" s="20">
        <v>17</v>
      </c>
      <c r="T32" s="621" t="s">
        <v>1755</v>
      </c>
      <c r="U32" s="619"/>
      <c r="V32" s="620"/>
      <c r="W32" s="160">
        <v>1</v>
      </c>
      <c r="X32" s="160">
        <v>2</v>
      </c>
      <c r="Y32" s="160">
        <v>3</v>
      </c>
      <c r="Z32" s="160">
        <v>4</v>
      </c>
      <c r="AA32" s="160">
        <v>5</v>
      </c>
      <c r="AB32" s="160">
        <v>6</v>
      </c>
      <c r="AC32" s="160">
        <v>7</v>
      </c>
      <c r="AD32" s="160">
        <v>8</v>
      </c>
      <c r="AE32" s="160">
        <v>15</v>
      </c>
      <c r="AF32" s="160">
        <v>22</v>
      </c>
      <c r="AG32" s="160">
        <v>23</v>
      </c>
      <c r="AH32" s="161">
        <v>24</v>
      </c>
      <c r="AI32" s="161">
        <v>25</v>
      </c>
      <c r="AJ32" s="161">
        <v>26</v>
      </c>
      <c r="AK32" s="161">
        <v>27</v>
      </c>
      <c r="AL32" s="161">
        <v>28</v>
      </c>
      <c r="AM32" s="161">
        <v>35</v>
      </c>
      <c r="AN32" s="161">
        <v>42</v>
      </c>
      <c r="AO32" s="161">
        <v>43</v>
      </c>
      <c r="AP32" s="161">
        <v>44</v>
      </c>
      <c r="AQ32" s="161">
        <v>45</v>
      </c>
      <c r="AR32" s="464">
        <v>46</v>
      </c>
      <c r="AS32" s="464">
        <v>46</v>
      </c>
      <c r="AT32" s="464">
        <v>46</v>
      </c>
      <c r="AU32" s="464">
        <v>46</v>
      </c>
      <c r="AV32" s="464">
        <v>46</v>
      </c>
      <c r="AW32" s="464">
        <v>46</v>
      </c>
      <c r="AX32" s="464">
        <v>46</v>
      </c>
      <c r="AY32" s="464">
        <v>46</v>
      </c>
      <c r="AZ32" s="464">
        <v>46</v>
      </c>
      <c r="BA32" s="464">
        <v>46</v>
      </c>
      <c r="BB32" s="464">
        <v>46</v>
      </c>
      <c r="BC32" s="464">
        <v>46</v>
      </c>
      <c r="BD32" s="464">
        <v>46</v>
      </c>
      <c r="BE32" s="464">
        <v>46</v>
      </c>
      <c r="BF32" s="464">
        <v>46</v>
      </c>
      <c r="BG32" s="464">
        <v>46</v>
      </c>
      <c r="BH32" s="464">
        <v>46</v>
      </c>
      <c r="BI32" s="58"/>
      <c r="BJ32" s="58"/>
      <c r="BK32" s="20"/>
      <c r="BL32" s="20"/>
      <c r="BM32" s="70">
        <v>1</v>
      </c>
      <c r="BN32" s="70">
        <v>2</v>
      </c>
      <c r="BO32" s="70">
        <v>3</v>
      </c>
      <c r="BP32" s="70">
        <v>4</v>
      </c>
      <c r="BQ32" s="70">
        <v>5</v>
      </c>
      <c r="BR32" s="44"/>
      <c r="BS32"/>
    </row>
    <row r="33" spans="1:72" ht="20.149999999999999" hidden="1" customHeight="1" thickBot="1">
      <c r="A33" s="5" t="s">
        <v>94</v>
      </c>
      <c r="B33" s="243" t="s">
        <v>1651</v>
      </c>
      <c r="C33" s="39" t="str">
        <f t="shared" ref="C33:Q33" si="21">IF(C321=$BN$33,"당첨",IF(C321=$BO$33,"당첨",IF(C321=$BP$33,"당첨",IF(C321=$BM$33,"당첨","낙첨"))))</f>
        <v>당첨</v>
      </c>
      <c r="D33" s="39" t="str">
        <f t="shared" si="21"/>
        <v>당첨</v>
      </c>
      <c r="E33" s="39" t="str">
        <f t="shared" si="21"/>
        <v>당첨</v>
      </c>
      <c r="F33" s="39" t="str">
        <f t="shared" si="21"/>
        <v>당첨</v>
      </c>
      <c r="G33" s="39" t="str">
        <f t="shared" si="21"/>
        <v>당첨</v>
      </c>
      <c r="H33" s="39" t="str">
        <f t="shared" si="21"/>
        <v>당첨</v>
      </c>
      <c r="I33" s="39" t="str">
        <f t="shared" si="21"/>
        <v>당첨</v>
      </c>
      <c r="J33" s="39" t="str">
        <f t="shared" si="21"/>
        <v>당첨</v>
      </c>
      <c r="K33" s="39" t="str">
        <f t="shared" si="21"/>
        <v>당첨</v>
      </c>
      <c r="L33" s="39" t="str">
        <f t="shared" si="21"/>
        <v>당첨</v>
      </c>
      <c r="M33" s="39" t="str">
        <f t="shared" si="21"/>
        <v>당첨</v>
      </c>
      <c r="N33" s="39" t="str">
        <f t="shared" si="21"/>
        <v>당첨</v>
      </c>
      <c r="O33" s="39" t="str">
        <f t="shared" si="21"/>
        <v>당첨</v>
      </c>
      <c r="P33" s="39" t="str">
        <f t="shared" si="21"/>
        <v>당첨</v>
      </c>
      <c r="Q33" s="39" t="str">
        <f t="shared" si="21"/>
        <v>당첨</v>
      </c>
      <c r="S33" s="20">
        <v>18</v>
      </c>
      <c r="T33" s="621" t="s">
        <v>1756</v>
      </c>
      <c r="U33" s="619"/>
      <c r="V33" s="620"/>
      <c r="W33" s="160">
        <v>1</v>
      </c>
      <c r="X33" s="160">
        <v>4</v>
      </c>
      <c r="Y33" s="160">
        <v>6</v>
      </c>
      <c r="Z33" s="160">
        <v>7</v>
      </c>
      <c r="AA33" s="160">
        <v>13</v>
      </c>
      <c r="AB33" s="160">
        <v>14</v>
      </c>
      <c r="AC33" s="160">
        <v>17</v>
      </c>
      <c r="AD33" s="160">
        <v>21</v>
      </c>
      <c r="AE33" s="160">
        <v>23</v>
      </c>
      <c r="AF33" s="160">
        <v>25</v>
      </c>
      <c r="AG33" s="161">
        <v>26</v>
      </c>
      <c r="AH33" s="161">
        <v>31</v>
      </c>
      <c r="AI33" s="161">
        <v>35</v>
      </c>
      <c r="AJ33" s="161">
        <v>37</v>
      </c>
      <c r="AK33" s="161">
        <v>40</v>
      </c>
      <c r="AL33" s="161">
        <v>43</v>
      </c>
      <c r="AM33" s="161">
        <v>44</v>
      </c>
      <c r="AN33" s="464">
        <v>46</v>
      </c>
      <c r="AO33" s="464">
        <v>46</v>
      </c>
      <c r="AP33" s="464">
        <v>46</v>
      </c>
      <c r="AQ33" s="464">
        <v>46</v>
      </c>
      <c r="AR33" s="464">
        <v>46</v>
      </c>
      <c r="AS33" s="464">
        <v>46</v>
      </c>
      <c r="AT33" s="464">
        <v>46</v>
      </c>
      <c r="AU33" s="464">
        <v>46</v>
      </c>
      <c r="AV33" s="464">
        <v>46</v>
      </c>
      <c r="AW33" s="464">
        <v>46</v>
      </c>
      <c r="AX33" s="464">
        <v>46</v>
      </c>
      <c r="AY33" s="464">
        <v>46</v>
      </c>
      <c r="AZ33" s="464">
        <v>46</v>
      </c>
      <c r="BA33" s="464">
        <v>46</v>
      </c>
      <c r="BB33" s="464">
        <v>46</v>
      </c>
      <c r="BC33" s="464">
        <v>46</v>
      </c>
      <c r="BD33" s="464">
        <v>46</v>
      </c>
      <c r="BE33" s="464">
        <v>46</v>
      </c>
      <c r="BF33" s="464">
        <v>46</v>
      </c>
      <c r="BG33" s="464">
        <v>46</v>
      </c>
      <c r="BH33" s="464">
        <v>46</v>
      </c>
      <c r="BI33" s="464">
        <v>46</v>
      </c>
      <c r="BJ33" s="58"/>
      <c r="BK33" s="20"/>
      <c r="BL33" s="20"/>
      <c r="BM33" s="70">
        <v>1</v>
      </c>
      <c r="BN33" s="70">
        <v>2</v>
      </c>
      <c r="BO33" s="70">
        <v>3</v>
      </c>
      <c r="BP33" s="70">
        <v>4</v>
      </c>
      <c r="BR33" s="44"/>
      <c r="BS33"/>
    </row>
    <row r="34" spans="1:72" ht="19.5" hidden="1" customHeight="1" thickBot="1">
      <c r="A34" s="5" t="s">
        <v>95</v>
      </c>
      <c r="B34" s="243" t="s">
        <v>1652</v>
      </c>
      <c r="C34" s="39" t="str">
        <f t="shared" ref="C34:Q34" si="22">IF(C328=$BN$34,"당첨",IF(C328=$BO$34,"당첨",IF(C328=$BP$34,"당첨",IF(C328=$BM$34,"당첨","낙첨"))))</f>
        <v>당첨</v>
      </c>
      <c r="D34" s="39" t="str">
        <f t="shared" si="22"/>
        <v>당첨</v>
      </c>
      <c r="E34" s="39" t="str">
        <f t="shared" si="22"/>
        <v>당첨</v>
      </c>
      <c r="F34" s="39" t="str">
        <f t="shared" si="22"/>
        <v>당첨</v>
      </c>
      <c r="G34" s="39" t="str">
        <f t="shared" si="22"/>
        <v>당첨</v>
      </c>
      <c r="H34" s="39" t="str">
        <f t="shared" si="22"/>
        <v>당첨</v>
      </c>
      <c r="I34" s="39" t="str">
        <f t="shared" si="22"/>
        <v>당첨</v>
      </c>
      <c r="J34" s="39" t="str">
        <f t="shared" si="22"/>
        <v>당첨</v>
      </c>
      <c r="K34" s="39" t="str">
        <f t="shared" si="22"/>
        <v>당첨</v>
      </c>
      <c r="L34" s="39" t="str">
        <f t="shared" si="22"/>
        <v>당첨</v>
      </c>
      <c r="M34" s="39" t="str">
        <f t="shared" si="22"/>
        <v>당첨</v>
      </c>
      <c r="N34" s="39" t="str">
        <f t="shared" si="22"/>
        <v>당첨</v>
      </c>
      <c r="O34" s="39" t="str">
        <f t="shared" si="22"/>
        <v>당첨</v>
      </c>
      <c r="P34" s="39" t="str">
        <f t="shared" si="22"/>
        <v>당첨</v>
      </c>
      <c r="Q34" s="39" t="str">
        <f t="shared" si="22"/>
        <v>당첨</v>
      </c>
      <c r="S34" s="20">
        <v>19</v>
      </c>
      <c r="T34" s="621" t="s">
        <v>1757</v>
      </c>
      <c r="U34" s="619"/>
      <c r="V34" s="620"/>
      <c r="W34" s="160">
        <v>1</v>
      </c>
      <c r="X34" s="160">
        <v>5</v>
      </c>
      <c r="Y34" s="160">
        <v>6</v>
      </c>
      <c r="Z34" s="160">
        <v>10</v>
      </c>
      <c r="AA34" s="160">
        <v>12</v>
      </c>
      <c r="AB34" s="160">
        <v>14</v>
      </c>
      <c r="AC34" s="160">
        <v>17</v>
      </c>
      <c r="AD34" s="160">
        <v>23</v>
      </c>
      <c r="AE34" s="160">
        <v>25</v>
      </c>
      <c r="AF34" s="160">
        <v>26</v>
      </c>
      <c r="AG34" s="160">
        <v>29</v>
      </c>
      <c r="AH34" s="160">
        <v>32</v>
      </c>
      <c r="AI34" s="160">
        <v>34</v>
      </c>
      <c r="AJ34" s="161">
        <v>35</v>
      </c>
      <c r="AK34" s="161">
        <v>40</v>
      </c>
      <c r="AL34" s="161">
        <v>43</v>
      </c>
      <c r="AM34" s="161">
        <v>44</v>
      </c>
      <c r="AN34" s="161">
        <v>45</v>
      </c>
      <c r="AO34" s="464">
        <v>46</v>
      </c>
      <c r="AP34" s="464">
        <v>46</v>
      </c>
      <c r="AQ34" s="464">
        <v>46</v>
      </c>
      <c r="AR34" s="464">
        <v>46</v>
      </c>
      <c r="AS34" s="464">
        <v>46</v>
      </c>
      <c r="AT34" s="464">
        <v>46</v>
      </c>
      <c r="AU34" s="464">
        <v>46</v>
      </c>
      <c r="AV34" s="464">
        <v>46</v>
      </c>
      <c r="AW34" s="464">
        <v>46</v>
      </c>
      <c r="AX34" s="464">
        <v>46</v>
      </c>
      <c r="AY34" s="464">
        <v>46</v>
      </c>
      <c r="AZ34" s="464">
        <v>46</v>
      </c>
      <c r="BA34" s="464">
        <v>46</v>
      </c>
      <c r="BB34" s="464">
        <v>46</v>
      </c>
      <c r="BC34" s="464">
        <v>46</v>
      </c>
      <c r="BD34" s="464">
        <v>46</v>
      </c>
      <c r="BE34" s="464">
        <v>46</v>
      </c>
      <c r="BF34" s="464">
        <v>46</v>
      </c>
      <c r="BG34" s="464">
        <v>46</v>
      </c>
      <c r="BH34" s="464">
        <v>46</v>
      </c>
      <c r="BI34" s="58"/>
      <c r="BJ34" s="58"/>
      <c r="BK34" s="20"/>
      <c r="BL34" s="20"/>
      <c r="BM34" s="70">
        <v>1</v>
      </c>
      <c r="BN34" s="70">
        <v>2</v>
      </c>
      <c r="BO34" s="70">
        <v>3</v>
      </c>
      <c r="BP34" s="70">
        <v>4</v>
      </c>
      <c r="BR34" s="44"/>
    </row>
    <row r="35" spans="1:72" ht="20.149999999999999" hidden="1" customHeight="1" thickBot="1">
      <c r="A35" s="5" t="s">
        <v>96</v>
      </c>
      <c r="B35" s="243" t="s">
        <v>1653</v>
      </c>
      <c r="C35" s="39" t="str">
        <f t="shared" ref="C35:Q35" si="23">IF(C335=$BN$35,"당첨",IF(C335=$BO$35,"당첨",IF(C335=$BP$35,"당첨",IF(C335=$BM$35,"당첨","낙첨"))))</f>
        <v>당첨</v>
      </c>
      <c r="D35" s="39" t="str">
        <f t="shared" si="23"/>
        <v>당첨</v>
      </c>
      <c r="E35" s="39" t="str">
        <f t="shared" si="23"/>
        <v>당첨</v>
      </c>
      <c r="F35" s="39" t="str">
        <f t="shared" si="23"/>
        <v>당첨</v>
      </c>
      <c r="G35" s="39" t="str">
        <f t="shared" si="23"/>
        <v>당첨</v>
      </c>
      <c r="H35" s="39" t="str">
        <f t="shared" si="23"/>
        <v>당첨</v>
      </c>
      <c r="I35" s="39" t="str">
        <f t="shared" si="23"/>
        <v>당첨</v>
      </c>
      <c r="J35" s="39" t="str">
        <f t="shared" si="23"/>
        <v>당첨</v>
      </c>
      <c r="K35" s="39" t="str">
        <f t="shared" si="23"/>
        <v>당첨</v>
      </c>
      <c r="L35" s="39" t="str">
        <f t="shared" si="23"/>
        <v>당첨</v>
      </c>
      <c r="M35" s="39" t="str">
        <f t="shared" si="23"/>
        <v>당첨</v>
      </c>
      <c r="N35" s="39" t="str">
        <f t="shared" si="23"/>
        <v>당첨</v>
      </c>
      <c r="O35" s="39" t="str">
        <f t="shared" si="23"/>
        <v>당첨</v>
      </c>
      <c r="P35" s="39" t="str">
        <f t="shared" si="23"/>
        <v>당첨</v>
      </c>
      <c r="Q35" s="39" t="str">
        <f t="shared" si="23"/>
        <v>당첨</v>
      </c>
      <c r="S35" s="20">
        <v>20</v>
      </c>
      <c r="T35" s="621" t="s">
        <v>1758</v>
      </c>
      <c r="U35" s="619"/>
      <c r="V35" s="620"/>
      <c r="W35" s="158">
        <v>1</v>
      </c>
      <c r="X35" s="158">
        <v>4</v>
      </c>
      <c r="Y35" s="158">
        <v>7</v>
      </c>
      <c r="Z35" s="158">
        <v>11</v>
      </c>
      <c r="AA35" s="158">
        <v>13</v>
      </c>
      <c r="AB35" s="158">
        <v>17</v>
      </c>
      <c r="AC35" s="158">
        <v>20</v>
      </c>
      <c r="AD35" s="158">
        <v>25</v>
      </c>
      <c r="AE35" s="158">
        <v>26</v>
      </c>
      <c r="AF35" s="161">
        <v>28</v>
      </c>
      <c r="AG35" s="161">
        <v>34</v>
      </c>
      <c r="AH35" s="161">
        <v>35</v>
      </c>
      <c r="AI35" s="161">
        <v>37</v>
      </c>
      <c r="AJ35" s="161">
        <v>43</v>
      </c>
      <c r="AK35" s="161">
        <v>45</v>
      </c>
      <c r="AL35" s="464">
        <v>46</v>
      </c>
      <c r="AM35" s="464">
        <v>46</v>
      </c>
      <c r="AN35" s="464">
        <v>46</v>
      </c>
      <c r="AO35" s="464">
        <v>46</v>
      </c>
      <c r="AP35" s="464">
        <v>46</v>
      </c>
      <c r="AQ35" s="464">
        <v>46</v>
      </c>
      <c r="AR35" s="464">
        <v>46</v>
      </c>
      <c r="AS35" s="464">
        <v>46</v>
      </c>
      <c r="AT35" s="464">
        <v>46</v>
      </c>
      <c r="AU35" s="464">
        <v>46</v>
      </c>
      <c r="AV35" s="464">
        <v>46</v>
      </c>
      <c r="AW35" s="464">
        <v>46</v>
      </c>
      <c r="AX35" s="464">
        <v>46</v>
      </c>
      <c r="AY35" s="464">
        <v>46</v>
      </c>
      <c r="AZ35" s="464">
        <v>46</v>
      </c>
      <c r="BA35" s="464">
        <v>46</v>
      </c>
      <c r="BB35" s="464">
        <v>46</v>
      </c>
      <c r="BC35" s="464">
        <v>46</v>
      </c>
      <c r="BD35" s="464">
        <v>46</v>
      </c>
      <c r="BE35" s="464">
        <v>46</v>
      </c>
      <c r="BF35" s="464">
        <v>46</v>
      </c>
      <c r="BG35" s="464">
        <v>46</v>
      </c>
      <c r="BH35" s="464">
        <v>46</v>
      </c>
      <c r="BI35" s="58"/>
      <c r="BJ35" s="58"/>
      <c r="BK35" s="20"/>
      <c r="BL35" s="20"/>
      <c r="BM35" s="70">
        <v>1</v>
      </c>
      <c r="BN35" s="70">
        <v>2</v>
      </c>
      <c r="BO35" s="70">
        <v>3</v>
      </c>
      <c r="BP35" s="70">
        <v>4</v>
      </c>
      <c r="BR35" s="44"/>
    </row>
    <row r="36" spans="1:72" ht="20.149999999999999" hidden="1" customHeight="1" thickBot="1">
      <c r="A36" s="5" t="s">
        <v>97</v>
      </c>
      <c r="B36" s="243" t="s">
        <v>1654</v>
      </c>
      <c r="C36" s="82" t="str">
        <f t="shared" ref="C36:Q36" si="24">IF(C342=$BN$36,"당첨",IF(C342=$BO$36,"당첨",IF(C342=$BP$36,"당첨",IF(C342=$BM$36,"당첨","낙첨"))))</f>
        <v>당첨</v>
      </c>
      <c r="D36" s="82" t="str">
        <f t="shared" si="24"/>
        <v>당첨</v>
      </c>
      <c r="E36" s="82" t="str">
        <f t="shared" si="24"/>
        <v>당첨</v>
      </c>
      <c r="F36" s="82" t="str">
        <f t="shared" si="24"/>
        <v>당첨</v>
      </c>
      <c r="G36" s="82" t="str">
        <f t="shared" si="24"/>
        <v>당첨</v>
      </c>
      <c r="H36" s="82" t="str">
        <f t="shared" si="24"/>
        <v>당첨</v>
      </c>
      <c r="I36" s="82" t="str">
        <f t="shared" si="24"/>
        <v>당첨</v>
      </c>
      <c r="J36" s="82" t="str">
        <f t="shared" si="24"/>
        <v>당첨</v>
      </c>
      <c r="K36" s="82" t="str">
        <f t="shared" si="24"/>
        <v>당첨</v>
      </c>
      <c r="L36" s="82" t="str">
        <f t="shared" si="24"/>
        <v>당첨</v>
      </c>
      <c r="M36" s="82" t="str">
        <f t="shared" si="24"/>
        <v>당첨</v>
      </c>
      <c r="N36" s="82" t="str">
        <f t="shared" si="24"/>
        <v>당첨</v>
      </c>
      <c r="O36" s="82" t="str">
        <f t="shared" si="24"/>
        <v>당첨</v>
      </c>
      <c r="P36" s="82" t="str">
        <f t="shared" si="24"/>
        <v>당첨</v>
      </c>
      <c r="Q36" s="82" t="str">
        <f t="shared" si="24"/>
        <v>당첨</v>
      </c>
      <c r="S36" s="20">
        <v>21</v>
      </c>
      <c r="T36" s="621" t="s">
        <v>1759</v>
      </c>
      <c r="U36" s="619"/>
      <c r="V36" s="620"/>
      <c r="W36" s="158">
        <v>1</v>
      </c>
      <c r="X36" s="158">
        <v>4</v>
      </c>
      <c r="Y36" s="158">
        <v>5</v>
      </c>
      <c r="Z36" s="158">
        <v>11</v>
      </c>
      <c r="AA36" s="158">
        <v>12</v>
      </c>
      <c r="AB36" s="158">
        <v>13</v>
      </c>
      <c r="AC36" s="158">
        <v>14</v>
      </c>
      <c r="AD36" s="158">
        <v>20</v>
      </c>
      <c r="AE36" s="158">
        <v>21</v>
      </c>
      <c r="AF36" s="158">
        <v>25</v>
      </c>
      <c r="AG36" s="158">
        <v>31</v>
      </c>
      <c r="AH36" s="161">
        <v>34</v>
      </c>
      <c r="AI36" s="161">
        <v>35</v>
      </c>
      <c r="AJ36" s="161">
        <v>37</v>
      </c>
      <c r="AK36" s="161">
        <v>44</v>
      </c>
      <c r="AL36" s="161">
        <v>45</v>
      </c>
      <c r="AM36" s="464">
        <v>46</v>
      </c>
      <c r="AN36" s="464">
        <v>46</v>
      </c>
      <c r="AO36" s="464">
        <v>46</v>
      </c>
      <c r="AP36" s="464">
        <v>46</v>
      </c>
      <c r="AQ36" s="464">
        <v>46</v>
      </c>
      <c r="AR36" s="464">
        <v>46</v>
      </c>
      <c r="AS36" s="464">
        <v>46</v>
      </c>
      <c r="AT36" s="464">
        <v>46</v>
      </c>
      <c r="AU36" s="464">
        <v>46</v>
      </c>
      <c r="AV36" s="464">
        <v>46</v>
      </c>
      <c r="AW36" s="464">
        <v>46</v>
      </c>
      <c r="AX36" s="464">
        <v>46</v>
      </c>
      <c r="AY36" s="464">
        <v>46</v>
      </c>
      <c r="AZ36" s="464">
        <v>46</v>
      </c>
      <c r="BA36" s="464">
        <v>46</v>
      </c>
      <c r="BB36" s="464">
        <v>46</v>
      </c>
      <c r="BC36" s="464">
        <v>46</v>
      </c>
      <c r="BD36" s="464">
        <v>46</v>
      </c>
      <c r="BE36" s="464">
        <v>46</v>
      </c>
      <c r="BF36" s="464">
        <v>46</v>
      </c>
      <c r="BG36" s="464">
        <v>46</v>
      </c>
      <c r="BH36" s="464">
        <v>46</v>
      </c>
      <c r="BI36" s="58"/>
      <c r="BJ36" s="58"/>
      <c r="BK36" s="20"/>
      <c r="BL36" s="20"/>
      <c r="BM36" s="70">
        <v>1</v>
      </c>
      <c r="BN36" s="70">
        <v>2</v>
      </c>
      <c r="BO36" s="70">
        <v>3</v>
      </c>
      <c r="BP36" s="70">
        <v>4</v>
      </c>
      <c r="BR36" s="44"/>
    </row>
    <row r="37" spans="1:72" ht="20.149999999999999" hidden="1" customHeight="1">
      <c r="A37" s="5" t="s">
        <v>98</v>
      </c>
      <c r="B37" s="243" t="s">
        <v>1655</v>
      </c>
      <c r="C37" s="82" t="str">
        <f t="shared" ref="C37:Q37" si="25">IF(C349=$BN$37,"당첨",IF(C349=$BO$37,"당첨",IF(C349=$BP$37,"당첨",IF(C349=$BM$37,"당첨","낙첨"))))</f>
        <v>당첨</v>
      </c>
      <c r="D37" s="82" t="str">
        <f t="shared" si="25"/>
        <v>당첨</v>
      </c>
      <c r="E37" s="82" t="str">
        <f t="shared" si="25"/>
        <v>당첨</v>
      </c>
      <c r="F37" s="82" t="str">
        <f t="shared" si="25"/>
        <v>당첨</v>
      </c>
      <c r="G37" s="82" t="str">
        <f t="shared" si="25"/>
        <v>당첨</v>
      </c>
      <c r="H37" s="82" t="str">
        <f t="shared" si="25"/>
        <v>당첨</v>
      </c>
      <c r="I37" s="82" t="str">
        <f t="shared" si="25"/>
        <v>당첨</v>
      </c>
      <c r="J37" s="82" t="str">
        <f t="shared" si="25"/>
        <v>당첨</v>
      </c>
      <c r="K37" s="82" t="str">
        <f t="shared" si="25"/>
        <v>당첨</v>
      </c>
      <c r="L37" s="82" t="str">
        <f t="shared" si="25"/>
        <v>당첨</v>
      </c>
      <c r="M37" s="82" t="str">
        <f t="shared" si="25"/>
        <v>당첨</v>
      </c>
      <c r="N37" s="82" t="str">
        <f t="shared" si="25"/>
        <v>당첨</v>
      </c>
      <c r="O37" s="82" t="str">
        <f t="shared" si="25"/>
        <v>당첨</v>
      </c>
      <c r="P37" s="82" t="str">
        <f t="shared" si="25"/>
        <v>당첨</v>
      </c>
      <c r="Q37" s="82" t="str">
        <f t="shared" si="25"/>
        <v>당첨</v>
      </c>
      <c r="S37" s="20">
        <v>22</v>
      </c>
      <c r="T37" s="621" t="s">
        <v>1760</v>
      </c>
      <c r="U37" s="619"/>
      <c r="V37" s="620"/>
      <c r="W37" s="158">
        <v>1</v>
      </c>
      <c r="X37" s="158">
        <v>4</v>
      </c>
      <c r="Y37" s="158">
        <v>5</v>
      </c>
      <c r="Z37" s="158">
        <v>7</v>
      </c>
      <c r="AA37" s="158">
        <v>11</v>
      </c>
      <c r="AB37" s="158">
        <v>13</v>
      </c>
      <c r="AC37" s="158">
        <v>20</v>
      </c>
      <c r="AD37" s="158">
        <v>21</v>
      </c>
      <c r="AE37" s="161">
        <v>28</v>
      </c>
      <c r="AF37" s="161">
        <v>31</v>
      </c>
      <c r="AG37" s="161">
        <v>32</v>
      </c>
      <c r="AH37" s="161">
        <v>34</v>
      </c>
      <c r="AI37" s="161">
        <v>35</v>
      </c>
      <c r="AJ37" s="161">
        <v>37</v>
      </c>
      <c r="AK37" s="161">
        <v>40</v>
      </c>
      <c r="AL37" s="161">
        <v>43</v>
      </c>
      <c r="AM37" s="161">
        <v>44</v>
      </c>
      <c r="AN37" s="464">
        <v>46</v>
      </c>
      <c r="AO37" s="464">
        <v>46</v>
      </c>
      <c r="AP37" s="464">
        <v>46</v>
      </c>
      <c r="AQ37" s="464">
        <v>46</v>
      </c>
      <c r="AR37" s="464">
        <v>46</v>
      </c>
      <c r="AS37" s="464">
        <v>46</v>
      </c>
      <c r="AT37" s="464">
        <v>46</v>
      </c>
      <c r="AU37" s="464">
        <v>46</v>
      </c>
      <c r="AV37" s="464">
        <v>46</v>
      </c>
      <c r="AW37" s="464">
        <v>46</v>
      </c>
      <c r="AX37" s="464">
        <v>46</v>
      </c>
      <c r="AY37" s="464">
        <v>46</v>
      </c>
      <c r="AZ37" s="464">
        <v>46</v>
      </c>
      <c r="BA37" s="464">
        <v>46</v>
      </c>
      <c r="BB37" s="464">
        <v>46</v>
      </c>
      <c r="BC37" s="464">
        <v>46</v>
      </c>
      <c r="BD37" s="464">
        <v>46</v>
      </c>
      <c r="BE37" s="464">
        <v>46</v>
      </c>
      <c r="BF37" s="464">
        <v>46</v>
      </c>
      <c r="BG37" s="464">
        <v>46</v>
      </c>
      <c r="BH37" s="464">
        <v>46</v>
      </c>
      <c r="BI37" s="58"/>
      <c r="BJ37" s="58"/>
      <c r="BK37" s="20"/>
      <c r="BL37" s="20"/>
      <c r="BM37" s="70">
        <v>1</v>
      </c>
      <c r="BN37" s="70">
        <v>2</v>
      </c>
      <c r="BO37" s="70">
        <v>3</v>
      </c>
      <c r="BP37" s="70">
        <v>4</v>
      </c>
      <c r="BR37" s="44"/>
    </row>
    <row r="38" spans="1:72" ht="20.149999999999999" hidden="1" customHeight="1">
      <c r="A38" s="5" t="s">
        <v>99</v>
      </c>
      <c r="B38" s="243" t="s">
        <v>1656</v>
      </c>
      <c r="C38" s="86" t="str">
        <f t="shared" ref="C38:Q38" si="26">IF(C356=$BN$38,"당첨",IF(C356=$BO$38,"당첨",IF(C356=$BP$38,"당첨",IF(C356=$BM$38,"당첨","낙첨"))))</f>
        <v>당첨</v>
      </c>
      <c r="D38" s="86" t="str">
        <f t="shared" si="26"/>
        <v>당첨</v>
      </c>
      <c r="E38" s="86" t="str">
        <f t="shared" si="26"/>
        <v>당첨</v>
      </c>
      <c r="F38" s="86" t="str">
        <f t="shared" si="26"/>
        <v>당첨</v>
      </c>
      <c r="G38" s="86" t="str">
        <f t="shared" si="26"/>
        <v>당첨</v>
      </c>
      <c r="H38" s="86" t="str">
        <f t="shared" si="26"/>
        <v>당첨</v>
      </c>
      <c r="I38" s="86" t="str">
        <f t="shared" si="26"/>
        <v>당첨</v>
      </c>
      <c r="J38" s="86" t="str">
        <f t="shared" si="26"/>
        <v>당첨</v>
      </c>
      <c r="K38" s="86" t="str">
        <f t="shared" si="26"/>
        <v>당첨</v>
      </c>
      <c r="L38" s="86" t="str">
        <f t="shared" si="26"/>
        <v>당첨</v>
      </c>
      <c r="M38" s="86" t="str">
        <f t="shared" si="26"/>
        <v>당첨</v>
      </c>
      <c r="N38" s="86" t="str">
        <f t="shared" si="26"/>
        <v>당첨</v>
      </c>
      <c r="O38" s="86" t="str">
        <f t="shared" si="26"/>
        <v>당첨</v>
      </c>
      <c r="P38" s="86" t="str">
        <f t="shared" si="26"/>
        <v>당첨</v>
      </c>
      <c r="Q38" s="86" t="str">
        <f t="shared" si="26"/>
        <v>당첨</v>
      </c>
      <c r="S38" s="20">
        <v>23</v>
      </c>
      <c r="T38" s="621" t="s">
        <v>1761</v>
      </c>
      <c r="U38" s="619"/>
      <c r="V38" s="620"/>
      <c r="W38" s="160">
        <v>1</v>
      </c>
      <c r="X38" s="160">
        <v>4</v>
      </c>
      <c r="Y38" s="160">
        <v>5</v>
      </c>
      <c r="Z38" s="160">
        <v>7</v>
      </c>
      <c r="AA38" s="160">
        <v>10</v>
      </c>
      <c r="AB38" s="160">
        <v>11</v>
      </c>
      <c r="AC38" s="160">
        <v>12</v>
      </c>
      <c r="AD38" s="160">
        <v>13</v>
      </c>
      <c r="AE38" s="160">
        <v>17</v>
      </c>
      <c r="AF38" s="160">
        <v>20</v>
      </c>
      <c r="AG38" s="160">
        <v>32</v>
      </c>
      <c r="AH38" s="161">
        <v>34</v>
      </c>
      <c r="AI38" s="161">
        <v>37</v>
      </c>
      <c r="AJ38" s="161">
        <v>43</v>
      </c>
      <c r="AK38" s="464">
        <v>46</v>
      </c>
      <c r="AL38" s="464">
        <v>46</v>
      </c>
      <c r="AM38" s="464">
        <v>46</v>
      </c>
      <c r="AN38" s="464">
        <v>46</v>
      </c>
      <c r="AO38" s="464">
        <v>46</v>
      </c>
      <c r="AP38" s="464">
        <v>46</v>
      </c>
      <c r="AQ38" s="464">
        <v>46</v>
      </c>
      <c r="AR38" s="464">
        <v>46</v>
      </c>
      <c r="AS38" s="464">
        <v>46</v>
      </c>
      <c r="AT38" s="464">
        <v>46</v>
      </c>
      <c r="AU38" s="464">
        <v>46</v>
      </c>
      <c r="AV38" s="464">
        <v>46</v>
      </c>
      <c r="AW38" s="464">
        <v>46</v>
      </c>
      <c r="AX38" s="464">
        <v>46</v>
      </c>
      <c r="AY38" s="464">
        <v>46</v>
      </c>
      <c r="AZ38" s="464">
        <v>46</v>
      </c>
      <c r="BA38" s="464">
        <v>46</v>
      </c>
      <c r="BB38" s="464">
        <v>46</v>
      </c>
      <c r="BC38" s="464">
        <v>46</v>
      </c>
      <c r="BD38" s="464">
        <v>46</v>
      </c>
      <c r="BE38" s="464">
        <v>46</v>
      </c>
      <c r="BF38" s="464">
        <v>46</v>
      </c>
      <c r="BG38" s="464">
        <v>46</v>
      </c>
      <c r="BH38" s="464">
        <v>46</v>
      </c>
      <c r="BI38" s="58"/>
      <c r="BJ38" s="58"/>
      <c r="BK38" s="20"/>
      <c r="BL38" s="20"/>
      <c r="BM38" s="70">
        <v>1</v>
      </c>
      <c r="BN38" s="70">
        <v>2</v>
      </c>
      <c r="BO38" s="70">
        <v>3</v>
      </c>
      <c r="BP38" s="70">
        <v>4</v>
      </c>
      <c r="BR38" s="44"/>
    </row>
    <row r="39" spans="1:72" ht="20.149999999999999" hidden="1" customHeight="1">
      <c r="A39" s="5" t="s">
        <v>100</v>
      </c>
      <c r="B39" s="243" t="s">
        <v>1657</v>
      </c>
      <c r="C39" s="86" t="str">
        <f t="shared" ref="C39:Q39" si="27">IF(C363=$BN$39,"당첨",IF(C363=$BO$39,"당첨",IF(C363=$BP$39,"당첨",IF(C363=$BM$39,"당첨","낙첨"))))</f>
        <v>당첨</v>
      </c>
      <c r="D39" s="86" t="str">
        <f t="shared" si="27"/>
        <v>당첨</v>
      </c>
      <c r="E39" s="86" t="str">
        <f t="shared" si="27"/>
        <v>당첨</v>
      </c>
      <c r="F39" s="86" t="str">
        <f t="shared" si="27"/>
        <v>당첨</v>
      </c>
      <c r="G39" s="86" t="str">
        <f t="shared" si="27"/>
        <v>당첨</v>
      </c>
      <c r="H39" s="86" t="str">
        <f t="shared" si="27"/>
        <v>당첨</v>
      </c>
      <c r="I39" s="86" t="str">
        <f t="shared" si="27"/>
        <v>당첨</v>
      </c>
      <c r="J39" s="86" t="str">
        <f t="shared" si="27"/>
        <v>당첨</v>
      </c>
      <c r="K39" s="86" t="str">
        <f t="shared" si="27"/>
        <v>당첨</v>
      </c>
      <c r="L39" s="86" t="str">
        <f t="shared" si="27"/>
        <v>당첨</v>
      </c>
      <c r="M39" s="86" t="str">
        <f t="shared" si="27"/>
        <v>당첨</v>
      </c>
      <c r="N39" s="86" t="str">
        <f t="shared" si="27"/>
        <v>당첨</v>
      </c>
      <c r="O39" s="86" t="str">
        <f t="shared" si="27"/>
        <v>당첨</v>
      </c>
      <c r="P39" s="86" t="str">
        <f t="shared" si="27"/>
        <v>당첨</v>
      </c>
      <c r="Q39" s="86" t="str">
        <f t="shared" si="27"/>
        <v>당첨</v>
      </c>
      <c r="S39" s="20">
        <v>24</v>
      </c>
      <c r="T39" s="621" t="s">
        <v>1762</v>
      </c>
      <c r="U39" s="619"/>
      <c r="V39" s="620"/>
      <c r="W39" s="160">
        <v>1</v>
      </c>
      <c r="X39" s="160">
        <v>5</v>
      </c>
      <c r="Y39" s="160">
        <v>14</v>
      </c>
      <c r="Z39" s="160">
        <v>17</v>
      </c>
      <c r="AA39" s="160">
        <v>20</v>
      </c>
      <c r="AB39" s="160">
        <v>21</v>
      </c>
      <c r="AC39" s="160">
        <v>25</v>
      </c>
      <c r="AD39" s="160">
        <v>26</v>
      </c>
      <c r="AE39" s="160">
        <v>29</v>
      </c>
      <c r="AF39" s="160">
        <v>32</v>
      </c>
      <c r="AG39" s="160">
        <v>34</v>
      </c>
      <c r="AH39" s="161">
        <v>35</v>
      </c>
      <c r="AI39" s="161">
        <v>43</v>
      </c>
      <c r="AJ39" s="161">
        <v>44</v>
      </c>
      <c r="AK39" s="161">
        <v>45</v>
      </c>
      <c r="AL39" s="464">
        <v>46</v>
      </c>
      <c r="AM39" s="464">
        <v>46</v>
      </c>
      <c r="AN39" s="464">
        <v>46</v>
      </c>
      <c r="AO39" s="464">
        <v>46</v>
      </c>
      <c r="AP39" s="464">
        <v>46</v>
      </c>
      <c r="AQ39" s="464">
        <v>46</v>
      </c>
      <c r="AR39" s="464">
        <v>46</v>
      </c>
      <c r="AS39" s="464">
        <v>46</v>
      </c>
      <c r="AT39" s="464">
        <v>46</v>
      </c>
      <c r="AU39" s="464">
        <v>46</v>
      </c>
      <c r="AV39" s="464">
        <v>46</v>
      </c>
      <c r="AW39" s="464">
        <v>46</v>
      </c>
      <c r="AX39" s="464">
        <v>46</v>
      </c>
      <c r="AY39" s="464">
        <v>46</v>
      </c>
      <c r="AZ39" s="464">
        <v>46</v>
      </c>
      <c r="BA39" s="464">
        <v>46</v>
      </c>
      <c r="BB39" s="464">
        <v>46</v>
      </c>
      <c r="BC39" s="464">
        <v>46</v>
      </c>
      <c r="BD39" s="464">
        <v>46</v>
      </c>
      <c r="BE39" s="464">
        <v>46</v>
      </c>
      <c r="BF39" s="464">
        <v>46</v>
      </c>
      <c r="BG39" s="464">
        <v>46</v>
      </c>
      <c r="BH39" s="464">
        <v>46</v>
      </c>
      <c r="BI39" s="58"/>
      <c r="BJ39" s="58"/>
      <c r="BK39" s="20"/>
      <c r="BL39" s="20"/>
      <c r="BM39" s="70">
        <v>1</v>
      </c>
      <c r="BN39" s="70">
        <v>2</v>
      </c>
      <c r="BO39" s="70">
        <v>3</v>
      </c>
      <c r="BP39" s="70">
        <v>4</v>
      </c>
      <c r="BR39" s="87"/>
    </row>
    <row r="40" spans="1:72" ht="20.149999999999999" hidden="1" customHeight="1">
      <c r="A40" s="5" t="s">
        <v>101</v>
      </c>
      <c r="B40" s="243" t="s">
        <v>1658</v>
      </c>
      <c r="C40" s="86" t="str">
        <f>IF(C370=$BN$40,"당첨",IF(C370=$BO$40,"당첨",IF(C370=$BP$40,"당첨",IF(C370=$BM$40,"당첨",IF(C370=$BQ$40,"당첨","낙첨")))))</f>
        <v>당첨</v>
      </c>
      <c r="D40" s="86" t="str">
        <f t="shared" ref="D40:Q40" si="28">IF(D370=$BN$40,"당첨",IF(D370=$BO$40,"당첨",IF(D370=$BP$40,"당첨",IF(D370=$BM$40,"당첨",IF(D370=$BQ$40,"당첨","낙첨")))))</f>
        <v>당첨</v>
      </c>
      <c r="E40" s="86" t="str">
        <f t="shared" si="28"/>
        <v>당첨</v>
      </c>
      <c r="F40" s="86" t="str">
        <f t="shared" si="28"/>
        <v>당첨</v>
      </c>
      <c r="G40" s="86" t="str">
        <f t="shared" si="28"/>
        <v>당첨</v>
      </c>
      <c r="H40" s="86" t="str">
        <f t="shared" si="28"/>
        <v>당첨</v>
      </c>
      <c r="I40" s="86" t="str">
        <f t="shared" si="28"/>
        <v>당첨</v>
      </c>
      <c r="J40" s="86" t="str">
        <f t="shared" si="28"/>
        <v>당첨</v>
      </c>
      <c r="K40" s="86" t="str">
        <f t="shared" si="28"/>
        <v>당첨</v>
      </c>
      <c r="L40" s="86" t="str">
        <f t="shared" si="28"/>
        <v>당첨</v>
      </c>
      <c r="M40" s="86" t="str">
        <f t="shared" si="28"/>
        <v>당첨</v>
      </c>
      <c r="N40" s="86" t="str">
        <f t="shared" si="28"/>
        <v>당첨</v>
      </c>
      <c r="O40" s="86" t="str">
        <f t="shared" si="28"/>
        <v>당첨</v>
      </c>
      <c r="P40" s="86" t="str">
        <f t="shared" si="28"/>
        <v>당첨</v>
      </c>
      <c r="Q40" s="86" t="str">
        <f t="shared" si="28"/>
        <v>당첨</v>
      </c>
      <c r="S40" s="20">
        <v>25</v>
      </c>
      <c r="T40" s="621" t="s">
        <v>1763</v>
      </c>
      <c r="U40" s="619"/>
      <c r="V40" s="620"/>
      <c r="W40" s="160">
        <v>1</v>
      </c>
      <c r="X40" s="160">
        <v>7</v>
      </c>
      <c r="Y40" s="160">
        <v>10</v>
      </c>
      <c r="Z40" s="160">
        <v>11</v>
      </c>
      <c r="AA40" s="160">
        <v>13</v>
      </c>
      <c r="AB40" s="160">
        <v>17</v>
      </c>
      <c r="AC40" s="160">
        <v>20</v>
      </c>
      <c r="AD40" s="160">
        <v>26</v>
      </c>
      <c r="AE40" s="160">
        <v>28</v>
      </c>
      <c r="AF40" s="160">
        <v>31</v>
      </c>
      <c r="AG40" s="160">
        <v>34</v>
      </c>
      <c r="AH40" s="160">
        <v>37</v>
      </c>
      <c r="AI40" s="160">
        <v>40</v>
      </c>
      <c r="AJ40" s="161">
        <v>43</v>
      </c>
      <c r="AK40" s="161">
        <v>45</v>
      </c>
      <c r="AL40" s="464">
        <v>46</v>
      </c>
      <c r="AM40" s="464">
        <v>46</v>
      </c>
      <c r="AN40" s="464">
        <v>46</v>
      </c>
      <c r="AO40" s="464">
        <v>46</v>
      </c>
      <c r="AP40" s="464">
        <v>46</v>
      </c>
      <c r="AQ40" s="464">
        <v>46</v>
      </c>
      <c r="AR40" s="464">
        <v>46</v>
      </c>
      <c r="AS40" s="464">
        <v>46</v>
      </c>
      <c r="AT40" s="464">
        <v>46</v>
      </c>
      <c r="AU40" s="464">
        <v>46</v>
      </c>
      <c r="AV40" s="464">
        <v>46</v>
      </c>
      <c r="AW40" s="464">
        <v>46</v>
      </c>
      <c r="AX40" s="464">
        <v>46</v>
      </c>
      <c r="AY40" s="464">
        <v>46</v>
      </c>
      <c r="AZ40" s="464">
        <v>46</v>
      </c>
      <c r="BA40" s="464">
        <v>46</v>
      </c>
      <c r="BB40" s="464">
        <v>46</v>
      </c>
      <c r="BC40" s="464">
        <v>46</v>
      </c>
      <c r="BD40" s="464">
        <v>46</v>
      </c>
      <c r="BE40" s="464">
        <v>46</v>
      </c>
      <c r="BF40" s="464">
        <v>46</v>
      </c>
      <c r="BG40" s="464">
        <v>46</v>
      </c>
      <c r="BH40" s="464">
        <v>46</v>
      </c>
      <c r="BI40" s="58"/>
      <c r="BJ40" s="58"/>
      <c r="BK40" s="20"/>
      <c r="BL40" s="20"/>
      <c r="BM40" s="70">
        <v>1</v>
      </c>
      <c r="BN40" s="70">
        <v>2</v>
      </c>
      <c r="BO40" s="70">
        <v>3</v>
      </c>
      <c r="BP40" s="70">
        <v>4</v>
      </c>
      <c r="BQ40" s="70">
        <v>3</v>
      </c>
      <c r="BR40" s="87"/>
    </row>
    <row r="41" spans="1:72" ht="20.149999999999999" hidden="1" customHeight="1">
      <c r="A41" s="5" t="s">
        <v>102</v>
      </c>
      <c r="B41" s="243" t="s">
        <v>1659</v>
      </c>
      <c r="C41" s="86" t="str">
        <f t="shared" ref="C41:Q41" si="29">IF(C377=$BN$41,"당첨",IF(C377=$BO$41,"당첨",IF(C377=$BP$41,"당첨",IF(C377=$BM$41,"당첨","낙첨"))))</f>
        <v>당첨</v>
      </c>
      <c r="D41" s="86" t="str">
        <f t="shared" si="29"/>
        <v>당첨</v>
      </c>
      <c r="E41" s="86" t="str">
        <f t="shared" si="29"/>
        <v>당첨</v>
      </c>
      <c r="F41" s="86" t="str">
        <f t="shared" si="29"/>
        <v>당첨</v>
      </c>
      <c r="G41" s="86" t="str">
        <f t="shared" si="29"/>
        <v>당첨</v>
      </c>
      <c r="H41" s="86" t="str">
        <f t="shared" si="29"/>
        <v>당첨</v>
      </c>
      <c r="I41" s="86" t="str">
        <f t="shared" si="29"/>
        <v>당첨</v>
      </c>
      <c r="J41" s="86" t="str">
        <f t="shared" si="29"/>
        <v>당첨</v>
      </c>
      <c r="K41" s="86" t="str">
        <f t="shared" si="29"/>
        <v>당첨</v>
      </c>
      <c r="L41" s="86" t="str">
        <f t="shared" si="29"/>
        <v>당첨</v>
      </c>
      <c r="M41" s="86" t="str">
        <f t="shared" si="29"/>
        <v>당첨</v>
      </c>
      <c r="N41" s="86" t="str">
        <f t="shared" si="29"/>
        <v>당첨</v>
      </c>
      <c r="O41" s="86" t="str">
        <f t="shared" si="29"/>
        <v>당첨</v>
      </c>
      <c r="P41" s="86" t="str">
        <f t="shared" si="29"/>
        <v>당첨</v>
      </c>
      <c r="Q41" s="86" t="str">
        <f t="shared" si="29"/>
        <v>당첨</v>
      </c>
      <c r="S41" s="20">
        <v>26</v>
      </c>
      <c r="T41" s="621" t="s">
        <v>1764</v>
      </c>
      <c r="U41" s="619"/>
      <c r="V41" s="620"/>
      <c r="W41" s="160">
        <v>4</v>
      </c>
      <c r="X41" s="160">
        <v>6</v>
      </c>
      <c r="Y41" s="160">
        <v>10</v>
      </c>
      <c r="Z41" s="160">
        <v>11</v>
      </c>
      <c r="AA41" s="160">
        <v>12</v>
      </c>
      <c r="AB41" s="160">
        <v>13</v>
      </c>
      <c r="AC41" s="160">
        <v>20</v>
      </c>
      <c r="AD41" s="160">
        <v>23</v>
      </c>
      <c r="AE41" s="160">
        <v>26</v>
      </c>
      <c r="AF41" s="161">
        <v>28</v>
      </c>
      <c r="AG41" s="161">
        <v>29</v>
      </c>
      <c r="AH41" s="161">
        <v>31</v>
      </c>
      <c r="AI41" s="161">
        <v>34</v>
      </c>
      <c r="AJ41" s="161">
        <v>37</v>
      </c>
      <c r="AK41" s="161">
        <v>40</v>
      </c>
      <c r="AL41" s="161">
        <v>43</v>
      </c>
      <c r="AM41" s="161">
        <v>44</v>
      </c>
      <c r="AN41" s="161">
        <v>45</v>
      </c>
      <c r="AO41" s="464">
        <v>46</v>
      </c>
      <c r="AP41" s="464">
        <v>46</v>
      </c>
      <c r="AQ41" s="464">
        <v>46</v>
      </c>
      <c r="AR41" s="464">
        <v>46</v>
      </c>
      <c r="AS41" s="464">
        <v>46</v>
      </c>
      <c r="AT41" s="464">
        <v>46</v>
      </c>
      <c r="AU41" s="464">
        <v>46</v>
      </c>
      <c r="AV41" s="464">
        <v>46</v>
      </c>
      <c r="AW41" s="464">
        <v>46</v>
      </c>
      <c r="AX41" s="464">
        <v>46</v>
      </c>
      <c r="AY41" s="464">
        <v>46</v>
      </c>
      <c r="AZ41" s="464">
        <v>46</v>
      </c>
      <c r="BA41" s="464">
        <v>46</v>
      </c>
      <c r="BB41" s="464">
        <v>46</v>
      </c>
      <c r="BC41" s="464">
        <v>46</v>
      </c>
      <c r="BD41" s="464">
        <v>46</v>
      </c>
      <c r="BE41" s="464">
        <v>46</v>
      </c>
      <c r="BF41" s="464">
        <v>46</v>
      </c>
      <c r="BG41" s="464">
        <v>46</v>
      </c>
      <c r="BH41" s="464">
        <v>46</v>
      </c>
      <c r="BI41" s="58"/>
      <c r="BJ41" s="58"/>
      <c r="BK41" s="20"/>
      <c r="BL41" s="20"/>
      <c r="BM41" s="70">
        <v>1</v>
      </c>
      <c r="BN41" s="70">
        <v>2</v>
      </c>
      <c r="BO41" s="70">
        <v>3</v>
      </c>
      <c r="BP41" s="70">
        <v>4</v>
      </c>
      <c r="BR41" s="87"/>
    </row>
    <row r="42" spans="1:72" ht="20.149999999999999" hidden="1" customHeight="1">
      <c r="A42" s="5" t="s">
        <v>103</v>
      </c>
      <c r="B42" s="243" t="s">
        <v>1660</v>
      </c>
      <c r="C42" s="86" t="str">
        <f t="shared" ref="C42:P42" si="30">IF(C384=$BN$42,"당첨",IF(C384=$BO$42,"당첨",IF(C384=$BP$42,"당첨",IF(C384=$BM$42,"당첨",IF(C384=$BL$42,"당첨","낙첨")))))</f>
        <v>당첨</v>
      </c>
      <c r="D42" s="86" t="str">
        <f t="shared" si="30"/>
        <v>당첨</v>
      </c>
      <c r="E42" s="86" t="str">
        <f t="shared" si="30"/>
        <v>당첨</v>
      </c>
      <c r="F42" s="86" t="str">
        <f t="shared" si="30"/>
        <v>당첨</v>
      </c>
      <c r="G42" s="86" t="str">
        <f t="shared" si="30"/>
        <v>당첨</v>
      </c>
      <c r="H42" s="86" t="str">
        <f t="shared" si="30"/>
        <v>당첨</v>
      </c>
      <c r="I42" s="86" t="str">
        <f t="shared" si="30"/>
        <v>당첨</v>
      </c>
      <c r="J42" s="86" t="str">
        <f t="shared" si="30"/>
        <v>당첨</v>
      </c>
      <c r="K42" s="86" t="str">
        <f t="shared" si="30"/>
        <v>당첨</v>
      </c>
      <c r="L42" s="86" t="str">
        <f t="shared" si="30"/>
        <v>당첨</v>
      </c>
      <c r="M42" s="86" t="str">
        <f t="shared" si="30"/>
        <v>당첨</v>
      </c>
      <c r="N42" s="86" t="str">
        <f t="shared" si="30"/>
        <v>당첨</v>
      </c>
      <c r="O42" s="86" t="str">
        <f t="shared" si="30"/>
        <v>당첨</v>
      </c>
      <c r="P42" s="86" t="str">
        <f t="shared" si="30"/>
        <v>당첨</v>
      </c>
      <c r="Q42" s="86" t="str">
        <f>IF(Q384=$BN$42,"당첨",IF(Q384=$BO$42,"당첨",IF(Q384=$BP$42,"당첨",IF(Q384=$BM$42,"당첨",IF(Q384=$BL$42,"당첨","낙첨")))))</f>
        <v>당첨</v>
      </c>
      <c r="S42" s="20">
        <v>27</v>
      </c>
      <c r="T42" s="621" t="s">
        <v>1765</v>
      </c>
      <c r="U42" s="619"/>
      <c r="V42" s="620"/>
      <c r="W42" s="160">
        <v>1</v>
      </c>
      <c r="X42" s="160">
        <v>4</v>
      </c>
      <c r="Y42" s="160">
        <v>5</v>
      </c>
      <c r="Z42" s="160">
        <v>12</v>
      </c>
      <c r="AA42" s="160">
        <v>13</v>
      </c>
      <c r="AB42" s="160">
        <v>14</v>
      </c>
      <c r="AC42" s="160">
        <v>20</v>
      </c>
      <c r="AD42" s="160">
        <v>23</v>
      </c>
      <c r="AE42" s="160">
        <v>25</v>
      </c>
      <c r="AF42" s="161">
        <v>26</v>
      </c>
      <c r="AG42" s="161">
        <v>29</v>
      </c>
      <c r="AH42" s="161">
        <v>31</v>
      </c>
      <c r="AI42" s="161">
        <v>32</v>
      </c>
      <c r="AJ42" s="161">
        <v>35</v>
      </c>
      <c r="AK42" s="161">
        <v>37</v>
      </c>
      <c r="AL42" s="161">
        <v>40</v>
      </c>
      <c r="AM42" s="161">
        <v>43</v>
      </c>
      <c r="AN42" s="161">
        <v>44</v>
      </c>
      <c r="AO42" s="464">
        <v>46</v>
      </c>
      <c r="AP42" s="464">
        <v>46</v>
      </c>
      <c r="AQ42" s="464">
        <v>46</v>
      </c>
      <c r="AR42" s="464">
        <v>46</v>
      </c>
      <c r="AS42" s="464">
        <v>46</v>
      </c>
      <c r="AT42" s="464">
        <v>46</v>
      </c>
      <c r="AU42" s="464">
        <v>46</v>
      </c>
      <c r="AV42" s="464">
        <v>46</v>
      </c>
      <c r="AW42" s="464">
        <v>46</v>
      </c>
      <c r="AX42" s="464">
        <v>46</v>
      </c>
      <c r="AY42" s="464">
        <v>46</v>
      </c>
      <c r="AZ42" s="464">
        <v>46</v>
      </c>
      <c r="BA42" s="464">
        <v>46</v>
      </c>
      <c r="BB42" s="464">
        <v>46</v>
      </c>
      <c r="BC42" s="464">
        <v>46</v>
      </c>
      <c r="BD42" s="464">
        <v>46</v>
      </c>
      <c r="BE42" s="464">
        <v>46</v>
      </c>
      <c r="BF42" s="464">
        <v>46</v>
      </c>
      <c r="BG42" s="464">
        <v>46</v>
      </c>
      <c r="BH42" s="464">
        <v>46</v>
      </c>
      <c r="BI42" s="58"/>
      <c r="BJ42" s="58"/>
      <c r="BK42" s="20"/>
      <c r="BL42" s="157">
        <v>1</v>
      </c>
      <c r="BM42" s="70">
        <v>1</v>
      </c>
      <c r="BN42" s="70">
        <v>2</v>
      </c>
      <c r="BO42" s="70">
        <v>3</v>
      </c>
      <c r="BP42" s="70">
        <v>4</v>
      </c>
      <c r="BR42" s="87"/>
    </row>
    <row r="43" spans="1:72" ht="20.149999999999999" hidden="1" customHeight="1">
      <c r="A43" s="5" t="s">
        <v>107</v>
      </c>
      <c r="B43" s="243" t="s">
        <v>1661</v>
      </c>
      <c r="C43" s="86" t="str">
        <f t="shared" ref="C43:P43" si="31">IF(C391=$BN$43,"당첨",IF(C391=$BO$43,"당첨",IF(C391=$BP$43,"당첨",IF(C391=$BM$43,"당첨",IF(C391=$BL$43,"당첨","낙첨")))))</f>
        <v>당첨</v>
      </c>
      <c r="D43" s="86" t="str">
        <f t="shared" si="31"/>
        <v>당첨</v>
      </c>
      <c r="E43" s="86" t="str">
        <f t="shared" si="31"/>
        <v>당첨</v>
      </c>
      <c r="F43" s="86" t="str">
        <f t="shared" si="31"/>
        <v>당첨</v>
      </c>
      <c r="G43" s="86" t="str">
        <f t="shared" si="31"/>
        <v>당첨</v>
      </c>
      <c r="H43" s="86" t="str">
        <f t="shared" si="31"/>
        <v>당첨</v>
      </c>
      <c r="I43" s="86" t="str">
        <f t="shared" si="31"/>
        <v>당첨</v>
      </c>
      <c r="J43" s="86" t="str">
        <f t="shared" si="31"/>
        <v>당첨</v>
      </c>
      <c r="K43" s="86" t="str">
        <f t="shared" si="31"/>
        <v>당첨</v>
      </c>
      <c r="L43" s="86" t="str">
        <f t="shared" si="31"/>
        <v>당첨</v>
      </c>
      <c r="M43" s="86" t="str">
        <f t="shared" si="31"/>
        <v>당첨</v>
      </c>
      <c r="N43" s="86" t="str">
        <f t="shared" si="31"/>
        <v>당첨</v>
      </c>
      <c r="O43" s="86" t="str">
        <f t="shared" si="31"/>
        <v>당첨</v>
      </c>
      <c r="P43" s="86" t="str">
        <f t="shared" si="31"/>
        <v>당첨</v>
      </c>
      <c r="Q43" s="86" t="str">
        <f>IF(Q391=$BN$43,"당첨",IF(Q391=$BO$43,"당첨",IF(Q391=$BP$43,"당첨",IF(Q391=$BM$43,"당첨",IF(Q391=$BL$43,"당첨","낙첨")))))</f>
        <v>당첨</v>
      </c>
      <c r="S43" s="20">
        <v>28</v>
      </c>
      <c r="T43" s="621" t="s">
        <v>1766</v>
      </c>
      <c r="U43" s="619"/>
      <c r="V43" s="620"/>
      <c r="W43" s="160">
        <v>1</v>
      </c>
      <c r="X43" s="160">
        <v>5</v>
      </c>
      <c r="Y43" s="160">
        <v>6</v>
      </c>
      <c r="Z43" s="160">
        <v>10</v>
      </c>
      <c r="AA43" s="160">
        <v>11</v>
      </c>
      <c r="AB43" s="160">
        <v>12</v>
      </c>
      <c r="AC43" s="160">
        <v>13</v>
      </c>
      <c r="AD43" s="160">
        <v>14</v>
      </c>
      <c r="AE43" s="160">
        <v>17</v>
      </c>
      <c r="AF43" s="160">
        <v>20</v>
      </c>
      <c r="AG43" s="160">
        <v>23</v>
      </c>
      <c r="AH43" s="160">
        <v>25</v>
      </c>
      <c r="AI43" s="161">
        <v>26</v>
      </c>
      <c r="AJ43" s="161">
        <v>29</v>
      </c>
      <c r="AK43" s="161">
        <v>31</v>
      </c>
      <c r="AL43" s="161">
        <v>32</v>
      </c>
      <c r="AM43" s="161">
        <v>34</v>
      </c>
      <c r="AN43" s="161">
        <v>35</v>
      </c>
      <c r="AO43" s="161">
        <v>37</v>
      </c>
      <c r="AP43" s="161">
        <v>43</v>
      </c>
      <c r="AQ43" s="161">
        <v>44</v>
      </c>
      <c r="AR43" s="161">
        <v>45</v>
      </c>
      <c r="AS43" s="464">
        <v>46</v>
      </c>
      <c r="AT43" s="464">
        <v>46</v>
      </c>
      <c r="AU43" s="464">
        <v>46</v>
      </c>
      <c r="AV43" s="464">
        <v>46</v>
      </c>
      <c r="AW43" s="464">
        <v>46</v>
      </c>
      <c r="AX43" s="464">
        <v>46</v>
      </c>
      <c r="AY43" s="464">
        <v>46</v>
      </c>
      <c r="AZ43" s="464">
        <v>46</v>
      </c>
      <c r="BA43" s="464">
        <v>46</v>
      </c>
      <c r="BB43" s="464">
        <v>46</v>
      </c>
      <c r="BC43" s="464">
        <v>46</v>
      </c>
      <c r="BD43" s="464">
        <v>46</v>
      </c>
      <c r="BE43" s="464">
        <v>46</v>
      </c>
      <c r="BF43" s="464">
        <v>46</v>
      </c>
      <c r="BG43" s="464">
        <v>46</v>
      </c>
      <c r="BH43" s="464">
        <v>46</v>
      </c>
      <c r="BI43" s="58"/>
      <c r="BJ43" s="58"/>
      <c r="BK43" s="20"/>
      <c r="BL43" s="157">
        <v>1</v>
      </c>
      <c r="BM43" s="70">
        <v>1</v>
      </c>
      <c r="BN43" s="70">
        <v>2</v>
      </c>
      <c r="BO43" s="70">
        <v>3</v>
      </c>
      <c r="BP43" s="70">
        <v>4</v>
      </c>
      <c r="BR43" s="147"/>
    </row>
    <row r="44" spans="1:72" ht="20.149999999999999" customHeight="1">
      <c r="A44" s="5"/>
      <c r="B44" s="451" t="s">
        <v>1830</v>
      </c>
      <c r="C44" s="86">
        <f>COUNTIF(C22:C43,"낙첨")</f>
        <v>1</v>
      </c>
      <c r="D44" s="86">
        <f t="shared" ref="D44:Q44" si="32">COUNTIF(D22:D43,"낙첨")</f>
        <v>1</v>
      </c>
      <c r="E44" s="86">
        <f t="shared" si="32"/>
        <v>1</v>
      </c>
      <c r="F44" s="86">
        <f t="shared" si="32"/>
        <v>1</v>
      </c>
      <c r="G44" s="86">
        <f t="shared" si="32"/>
        <v>1</v>
      </c>
      <c r="H44" s="86">
        <f t="shared" si="32"/>
        <v>1</v>
      </c>
      <c r="I44" s="86">
        <f t="shared" si="32"/>
        <v>1</v>
      </c>
      <c r="J44" s="86">
        <f t="shared" si="32"/>
        <v>1</v>
      </c>
      <c r="K44" s="86">
        <f t="shared" si="32"/>
        <v>1</v>
      </c>
      <c r="L44" s="86">
        <f t="shared" si="32"/>
        <v>1</v>
      </c>
      <c r="M44" s="86">
        <f t="shared" si="32"/>
        <v>1</v>
      </c>
      <c r="N44" s="86">
        <f t="shared" si="32"/>
        <v>1</v>
      </c>
      <c r="O44" s="86">
        <f t="shared" si="32"/>
        <v>1</v>
      </c>
      <c r="P44" s="86">
        <f t="shared" si="32"/>
        <v>1</v>
      </c>
      <c r="Q44" s="86">
        <f t="shared" si="32"/>
        <v>1</v>
      </c>
      <c r="R44" s="473"/>
      <c r="S44" s="20"/>
      <c r="T44" s="622"/>
      <c r="U44" s="623"/>
      <c r="V44" s="624"/>
      <c r="W44" s="159"/>
      <c r="X44" s="159"/>
      <c r="Y44" s="159"/>
      <c r="Z44" s="159"/>
      <c r="AA44" s="159"/>
      <c r="AB44" s="159"/>
      <c r="AC44" s="160"/>
      <c r="AD44" s="160"/>
      <c r="AE44" s="160"/>
      <c r="AF44" s="160"/>
      <c r="AG44" s="160"/>
      <c r="AH44" s="159"/>
      <c r="AI44" s="160"/>
      <c r="AJ44" s="159"/>
      <c r="AK44" s="160"/>
      <c r="AL44" s="159"/>
      <c r="AM44" s="160"/>
      <c r="AN44" s="159"/>
      <c r="AO44" s="160"/>
      <c r="AP44" s="159"/>
      <c r="AQ44" s="160"/>
      <c r="AR44" s="159"/>
      <c r="AS44" s="160"/>
      <c r="AT44" s="159"/>
      <c r="AU44" s="160"/>
      <c r="AV44" s="159"/>
      <c r="AW44" s="160"/>
      <c r="AX44" s="159"/>
      <c r="AY44" s="160"/>
      <c r="AZ44" s="159"/>
      <c r="BA44" s="160"/>
      <c r="BB44" s="159"/>
      <c r="BC44" s="160"/>
      <c r="BD44" s="159"/>
      <c r="BE44" s="160"/>
      <c r="BF44" s="159"/>
      <c r="BG44" s="160"/>
      <c r="BH44" s="159"/>
      <c r="BI44" s="20"/>
      <c r="BJ44" s="20"/>
      <c r="BK44" s="20"/>
      <c r="BL44" s="157"/>
      <c r="BM44" s="70"/>
      <c r="BN44" s="70"/>
      <c r="BO44" s="70"/>
      <c r="BP44" s="70"/>
      <c r="BR44" s="147"/>
      <c r="BS44"/>
      <c r="BT44" s="111"/>
    </row>
    <row r="45" spans="1:72" ht="20.149999999999999" hidden="1" customHeight="1">
      <c r="A45" s="5" t="s">
        <v>110</v>
      </c>
      <c r="B45" s="120" t="s">
        <v>1662</v>
      </c>
      <c r="C45" s="86" t="str">
        <f t="shared" ref="C45:Q45" si="33">IF(C398=$BN$45,"당첨",IF(C398=$BO$45,"당첨",IF(C398=$BP$45,"당첨",IF(C398=$BM$45,"당첨","낙첨"))))</f>
        <v>당첨</v>
      </c>
      <c r="D45" s="86" t="str">
        <f t="shared" si="33"/>
        <v>당첨</v>
      </c>
      <c r="E45" s="86" t="str">
        <f t="shared" si="33"/>
        <v>당첨</v>
      </c>
      <c r="F45" s="86" t="str">
        <f t="shared" si="33"/>
        <v>당첨</v>
      </c>
      <c r="G45" s="86" t="str">
        <f t="shared" si="33"/>
        <v>당첨</v>
      </c>
      <c r="H45" s="86" t="str">
        <f t="shared" si="33"/>
        <v>당첨</v>
      </c>
      <c r="I45" s="86" t="str">
        <f t="shared" si="33"/>
        <v>당첨</v>
      </c>
      <c r="J45" s="86" t="str">
        <f t="shared" si="33"/>
        <v>당첨</v>
      </c>
      <c r="K45" s="86" t="str">
        <f t="shared" si="33"/>
        <v>당첨</v>
      </c>
      <c r="L45" s="86" t="str">
        <f t="shared" si="33"/>
        <v>당첨</v>
      </c>
      <c r="M45" s="86" t="str">
        <f t="shared" si="33"/>
        <v>당첨</v>
      </c>
      <c r="N45" s="86" t="str">
        <f t="shared" si="33"/>
        <v>당첨</v>
      </c>
      <c r="O45" s="86" t="str">
        <f t="shared" si="33"/>
        <v>당첨</v>
      </c>
      <c r="P45" s="86" t="str">
        <f t="shared" si="33"/>
        <v>당첨</v>
      </c>
      <c r="Q45" s="86" t="str">
        <f t="shared" si="33"/>
        <v>당첨</v>
      </c>
      <c r="S45" s="20">
        <v>29</v>
      </c>
      <c r="T45" s="633" t="s">
        <v>1662</v>
      </c>
      <c r="U45" s="634"/>
      <c r="V45" s="635"/>
      <c r="W45" s="81">
        <v>1</v>
      </c>
      <c r="X45" s="81">
        <v>3</v>
      </c>
      <c r="Y45" s="81">
        <v>6</v>
      </c>
      <c r="Z45" s="81">
        <v>8</v>
      </c>
      <c r="AA45" s="47">
        <v>14</v>
      </c>
      <c r="AB45" s="81">
        <v>17</v>
      </c>
      <c r="AC45" s="81">
        <v>23</v>
      </c>
      <c r="AD45" s="81">
        <v>25</v>
      </c>
      <c r="AE45" s="81">
        <v>26</v>
      </c>
      <c r="AF45" s="81">
        <v>33</v>
      </c>
      <c r="AG45" s="81">
        <v>35</v>
      </c>
      <c r="AH45" s="81">
        <v>38</v>
      </c>
      <c r="AI45" s="81">
        <v>39</v>
      </c>
      <c r="AJ45" s="81">
        <v>40</v>
      </c>
      <c r="AK45" s="81">
        <v>43</v>
      </c>
      <c r="AL45" s="81">
        <v>44</v>
      </c>
      <c r="AM45" s="464">
        <v>46</v>
      </c>
      <c r="AN45" s="464">
        <v>46</v>
      </c>
      <c r="AO45" s="464">
        <v>46</v>
      </c>
      <c r="AP45" s="464">
        <v>46</v>
      </c>
      <c r="AQ45" s="464">
        <v>46</v>
      </c>
      <c r="AR45" s="464">
        <v>46</v>
      </c>
      <c r="AS45" s="464">
        <v>46</v>
      </c>
      <c r="AT45" s="464">
        <v>46</v>
      </c>
      <c r="AU45" s="464">
        <v>46</v>
      </c>
      <c r="AV45" s="464">
        <v>46</v>
      </c>
      <c r="AW45" s="464">
        <v>46</v>
      </c>
      <c r="AX45" s="464">
        <v>46</v>
      </c>
      <c r="AY45" s="464">
        <v>46</v>
      </c>
      <c r="AZ45" s="464">
        <v>46</v>
      </c>
      <c r="BA45" s="464">
        <v>46</v>
      </c>
      <c r="BB45" s="464">
        <v>46</v>
      </c>
      <c r="BC45" s="464">
        <v>46</v>
      </c>
      <c r="BD45" s="464">
        <v>46</v>
      </c>
      <c r="BE45" s="464">
        <v>46</v>
      </c>
      <c r="BF45" s="464">
        <v>46</v>
      </c>
      <c r="BG45" s="464">
        <v>46</v>
      </c>
      <c r="BH45" s="464">
        <v>46</v>
      </c>
      <c r="BI45" s="20"/>
      <c r="BJ45" s="20"/>
      <c r="BK45" s="20"/>
      <c r="BL45" s="20"/>
      <c r="BM45" s="71">
        <v>1</v>
      </c>
      <c r="BN45" s="71">
        <v>2</v>
      </c>
      <c r="BO45" s="71">
        <v>3</v>
      </c>
      <c r="BP45" s="71">
        <v>4</v>
      </c>
      <c r="BR45" s="147"/>
      <c r="BS45"/>
      <c r="BT45"/>
    </row>
    <row r="46" spans="1:72" ht="20.149999999999999" hidden="1" customHeight="1">
      <c r="A46" s="5" t="s">
        <v>111</v>
      </c>
      <c r="B46" s="120" t="s">
        <v>1664</v>
      </c>
      <c r="C46" s="86" t="str">
        <f t="shared" ref="C46:Q46" si="34">IF(C405=$BN$46,"당첨",IF(C405=$BO$46,"당첨",IF(C405=$BP$46,"당첨",IF(C405=$BM$46,"당첨","낙첨"))))</f>
        <v>당첨</v>
      </c>
      <c r="D46" s="86" t="str">
        <f t="shared" si="34"/>
        <v>당첨</v>
      </c>
      <c r="E46" s="86" t="str">
        <f t="shared" si="34"/>
        <v>당첨</v>
      </c>
      <c r="F46" s="86" t="str">
        <f t="shared" si="34"/>
        <v>당첨</v>
      </c>
      <c r="G46" s="86" t="str">
        <f t="shared" si="34"/>
        <v>당첨</v>
      </c>
      <c r="H46" s="86" t="str">
        <f t="shared" si="34"/>
        <v>당첨</v>
      </c>
      <c r="I46" s="86" t="str">
        <f t="shared" si="34"/>
        <v>당첨</v>
      </c>
      <c r="J46" s="86" t="str">
        <f t="shared" si="34"/>
        <v>당첨</v>
      </c>
      <c r="K46" s="86" t="str">
        <f t="shared" si="34"/>
        <v>당첨</v>
      </c>
      <c r="L46" s="86" t="str">
        <f t="shared" si="34"/>
        <v>당첨</v>
      </c>
      <c r="M46" s="86" t="str">
        <f t="shared" si="34"/>
        <v>당첨</v>
      </c>
      <c r="N46" s="86" t="str">
        <f t="shared" si="34"/>
        <v>당첨</v>
      </c>
      <c r="O46" s="86" t="str">
        <f t="shared" si="34"/>
        <v>당첨</v>
      </c>
      <c r="P46" s="86" t="str">
        <f t="shared" si="34"/>
        <v>당첨</v>
      </c>
      <c r="Q46" s="86" t="str">
        <f t="shared" si="34"/>
        <v>당첨</v>
      </c>
      <c r="S46" s="20">
        <v>30</v>
      </c>
      <c r="T46" s="633" t="s">
        <v>1663</v>
      </c>
      <c r="U46" s="634"/>
      <c r="V46" s="635"/>
      <c r="W46" s="81">
        <v>1</v>
      </c>
      <c r="X46" s="81">
        <v>2</v>
      </c>
      <c r="Y46" s="81">
        <v>3</v>
      </c>
      <c r="Z46" s="81">
        <v>4</v>
      </c>
      <c r="AA46" s="47">
        <v>7</v>
      </c>
      <c r="AB46" s="81">
        <v>8</v>
      </c>
      <c r="AC46" s="81">
        <v>13</v>
      </c>
      <c r="AD46" s="81">
        <v>17</v>
      </c>
      <c r="AE46" s="81">
        <v>18</v>
      </c>
      <c r="AF46" s="81">
        <v>25</v>
      </c>
      <c r="AG46" s="81">
        <v>26</v>
      </c>
      <c r="AH46" s="81">
        <v>30</v>
      </c>
      <c r="AI46" s="81">
        <v>33</v>
      </c>
      <c r="AJ46" s="81">
        <v>35</v>
      </c>
      <c r="AK46" s="81">
        <v>37</v>
      </c>
      <c r="AL46" s="81">
        <v>42</v>
      </c>
      <c r="AM46" s="81">
        <v>43</v>
      </c>
      <c r="AN46" s="464">
        <v>46</v>
      </c>
      <c r="AO46" s="464">
        <v>46</v>
      </c>
      <c r="AP46" s="464">
        <v>46</v>
      </c>
      <c r="AQ46" s="464">
        <v>46</v>
      </c>
      <c r="AR46" s="464">
        <v>46</v>
      </c>
      <c r="AS46" s="464">
        <v>46</v>
      </c>
      <c r="AT46" s="464">
        <v>46</v>
      </c>
      <c r="AU46" s="464">
        <v>46</v>
      </c>
      <c r="AV46" s="464">
        <v>46</v>
      </c>
      <c r="AW46" s="464">
        <v>46</v>
      </c>
      <c r="AX46" s="464">
        <v>46</v>
      </c>
      <c r="AY46" s="464">
        <v>46</v>
      </c>
      <c r="AZ46" s="464">
        <v>46</v>
      </c>
      <c r="BA46" s="464">
        <v>46</v>
      </c>
      <c r="BB46" s="464">
        <v>46</v>
      </c>
      <c r="BC46" s="464">
        <v>46</v>
      </c>
      <c r="BD46" s="464">
        <v>46</v>
      </c>
      <c r="BE46" s="464">
        <v>46</v>
      </c>
      <c r="BF46" s="464">
        <v>46</v>
      </c>
      <c r="BG46" s="464">
        <v>46</v>
      </c>
      <c r="BH46" s="464">
        <v>46</v>
      </c>
      <c r="BI46" s="20"/>
      <c r="BJ46" s="20"/>
      <c r="BK46" s="20"/>
      <c r="BL46" s="20"/>
      <c r="BM46" s="71">
        <v>1</v>
      </c>
      <c r="BN46" s="71">
        <v>2</v>
      </c>
      <c r="BO46" s="71">
        <v>3</v>
      </c>
      <c r="BP46" s="71">
        <v>4</v>
      </c>
      <c r="BR46" s="45"/>
      <c r="BS46"/>
      <c r="BT46"/>
    </row>
    <row r="47" spans="1:72" ht="20.149999999999999" hidden="1" customHeight="1">
      <c r="A47" s="152" t="s">
        <v>112</v>
      </c>
      <c r="B47" s="120" t="s">
        <v>1665</v>
      </c>
      <c r="C47" s="86" t="str">
        <f t="shared" ref="C47:P47" si="35">IF(C412=$BN$47,"당첨",IF(C412=$BO$47,"당첨",IF(C412=$BP$47,"당첨",IF(C412=$BM$47,"당첨",IF(C412=$BL$47,"당첨","낙첨")))))</f>
        <v>당첨</v>
      </c>
      <c r="D47" s="86" t="str">
        <f t="shared" si="35"/>
        <v>당첨</v>
      </c>
      <c r="E47" s="86" t="str">
        <f t="shared" si="35"/>
        <v>당첨</v>
      </c>
      <c r="F47" s="86" t="str">
        <f t="shared" si="35"/>
        <v>당첨</v>
      </c>
      <c r="G47" s="86" t="str">
        <f t="shared" si="35"/>
        <v>당첨</v>
      </c>
      <c r="H47" s="86" t="str">
        <f t="shared" si="35"/>
        <v>당첨</v>
      </c>
      <c r="I47" s="86" t="str">
        <f t="shared" si="35"/>
        <v>당첨</v>
      </c>
      <c r="J47" s="86" t="str">
        <f t="shared" si="35"/>
        <v>당첨</v>
      </c>
      <c r="K47" s="86" t="str">
        <f t="shared" si="35"/>
        <v>당첨</v>
      </c>
      <c r="L47" s="86" t="str">
        <f t="shared" si="35"/>
        <v>당첨</v>
      </c>
      <c r="M47" s="86" t="str">
        <f t="shared" si="35"/>
        <v>당첨</v>
      </c>
      <c r="N47" s="86" t="str">
        <f t="shared" si="35"/>
        <v>당첨</v>
      </c>
      <c r="O47" s="86" t="str">
        <f t="shared" si="35"/>
        <v>당첨</v>
      </c>
      <c r="P47" s="86" t="str">
        <f t="shared" si="35"/>
        <v>당첨</v>
      </c>
      <c r="Q47" s="86" t="str">
        <f>IF(Q412=$BN$47,"당첨",IF(Q412=$BO$47,"당첨",IF(Q412=$BP$47,"당첨",IF(Q412=$BM$47,"당첨",IF(Q412=$BL$47,"당첨","낙첨")))))</f>
        <v>당첨</v>
      </c>
      <c r="S47" s="20">
        <v>31</v>
      </c>
      <c r="T47" s="633" t="s">
        <v>1665</v>
      </c>
      <c r="U47" s="634"/>
      <c r="V47" s="635"/>
      <c r="W47" s="29">
        <v>1</v>
      </c>
      <c r="X47" s="29">
        <v>2</v>
      </c>
      <c r="Y47" s="29">
        <v>3</v>
      </c>
      <c r="Z47" s="29">
        <v>4</v>
      </c>
      <c r="AA47" s="29">
        <v>8</v>
      </c>
      <c r="AB47" s="29">
        <v>13</v>
      </c>
      <c r="AC47" s="29">
        <v>14</v>
      </c>
      <c r="AD47" s="29">
        <v>18</v>
      </c>
      <c r="AE47" s="29">
        <v>21</v>
      </c>
      <c r="AF47" s="29">
        <v>25</v>
      </c>
      <c r="AG47" s="29">
        <v>30</v>
      </c>
      <c r="AH47" s="29">
        <v>31</v>
      </c>
      <c r="AI47" s="29">
        <v>33</v>
      </c>
      <c r="AJ47" s="114">
        <v>35</v>
      </c>
      <c r="AK47" s="114">
        <v>37</v>
      </c>
      <c r="AL47" s="114">
        <v>39</v>
      </c>
      <c r="AM47" s="114">
        <v>44</v>
      </c>
      <c r="AN47" s="464">
        <v>46</v>
      </c>
      <c r="AO47" s="464">
        <v>46</v>
      </c>
      <c r="AP47" s="464">
        <v>46</v>
      </c>
      <c r="AQ47" s="464">
        <v>46</v>
      </c>
      <c r="AR47" s="464">
        <v>46</v>
      </c>
      <c r="AS47" s="464">
        <v>46</v>
      </c>
      <c r="AT47" s="464">
        <v>46</v>
      </c>
      <c r="AU47" s="464">
        <v>46</v>
      </c>
      <c r="AV47" s="464">
        <v>46</v>
      </c>
      <c r="AW47" s="464">
        <v>46</v>
      </c>
      <c r="AX47" s="464">
        <v>46</v>
      </c>
      <c r="AY47" s="464">
        <v>46</v>
      </c>
      <c r="AZ47" s="464">
        <v>46</v>
      </c>
      <c r="BA47" s="464">
        <v>46</v>
      </c>
      <c r="BB47" s="464">
        <v>46</v>
      </c>
      <c r="BC47" s="464">
        <v>46</v>
      </c>
      <c r="BD47" s="464">
        <v>46</v>
      </c>
      <c r="BE47" s="464">
        <v>46</v>
      </c>
      <c r="BF47" s="464">
        <v>46</v>
      </c>
      <c r="BG47" s="464">
        <v>46</v>
      </c>
      <c r="BH47" s="464">
        <v>46</v>
      </c>
      <c r="BI47" s="20"/>
      <c r="BJ47" s="20"/>
      <c r="BK47" s="20"/>
      <c r="BL47" s="114">
        <v>3</v>
      </c>
      <c r="BM47" s="71">
        <v>1</v>
      </c>
      <c r="BN47" s="71">
        <v>2</v>
      </c>
      <c r="BO47" s="71">
        <v>3</v>
      </c>
      <c r="BP47" s="71">
        <v>4</v>
      </c>
      <c r="BR47" s="45"/>
      <c r="BS47"/>
      <c r="BT47"/>
    </row>
    <row r="48" spans="1:72" ht="20.149999999999999" hidden="1" customHeight="1">
      <c r="A48" s="152" t="s">
        <v>113</v>
      </c>
      <c r="B48" s="120" t="s">
        <v>1666</v>
      </c>
      <c r="C48" s="86" t="str">
        <f t="shared" ref="C48:P48" si="36">IF(C419=$BN$48,"당첨",IF(C419=$BO$48,"당첨",IF(C419=$BP$48,"당첨",IF(C419=$BM$48,"당첨",IF(C419=$BQ$48,"당첨","낙첨")))))</f>
        <v>당첨</v>
      </c>
      <c r="D48" s="86" t="str">
        <f t="shared" si="36"/>
        <v>당첨</v>
      </c>
      <c r="E48" s="86" t="str">
        <f t="shared" si="36"/>
        <v>당첨</v>
      </c>
      <c r="F48" s="86" t="str">
        <f t="shared" si="36"/>
        <v>당첨</v>
      </c>
      <c r="G48" s="86" t="str">
        <f t="shared" si="36"/>
        <v>당첨</v>
      </c>
      <c r="H48" s="86" t="str">
        <f t="shared" si="36"/>
        <v>당첨</v>
      </c>
      <c r="I48" s="86" t="str">
        <f t="shared" si="36"/>
        <v>당첨</v>
      </c>
      <c r="J48" s="86" t="str">
        <f t="shared" si="36"/>
        <v>당첨</v>
      </c>
      <c r="K48" s="86" t="str">
        <f t="shared" si="36"/>
        <v>당첨</v>
      </c>
      <c r="L48" s="86" t="str">
        <f t="shared" si="36"/>
        <v>당첨</v>
      </c>
      <c r="M48" s="86" t="str">
        <f t="shared" si="36"/>
        <v>당첨</v>
      </c>
      <c r="N48" s="86" t="str">
        <f t="shared" si="36"/>
        <v>당첨</v>
      </c>
      <c r="O48" s="86" t="str">
        <f t="shared" si="36"/>
        <v>당첨</v>
      </c>
      <c r="P48" s="86" t="str">
        <f t="shared" si="36"/>
        <v>당첨</v>
      </c>
      <c r="Q48" s="86" t="str">
        <f>IF(Q419=$BN$48,"당첨",IF(Q419=$BO$48,"당첨",IF(Q419=$BP$48,"당첨",IF(Q419=$BM$48,"당첨",IF(Q419=$BQ$48,"당첨","낙첨")))))</f>
        <v>당첨</v>
      </c>
      <c r="S48" s="20">
        <v>32</v>
      </c>
      <c r="T48" s="633" t="s">
        <v>1666</v>
      </c>
      <c r="U48" s="634"/>
      <c r="V48" s="635"/>
      <c r="W48" s="29">
        <v>1</v>
      </c>
      <c r="X48" s="29">
        <v>2</v>
      </c>
      <c r="Y48" s="29">
        <v>4</v>
      </c>
      <c r="Z48" s="29">
        <v>7</v>
      </c>
      <c r="AA48" s="29">
        <v>8</v>
      </c>
      <c r="AB48" s="29">
        <v>13</v>
      </c>
      <c r="AC48" s="29">
        <v>16</v>
      </c>
      <c r="AD48" s="29">
        <v>21</v>
      </c>
      <c r="AE48" s="29">
        <v>31</v>
      </c>
      <c r="AF48" s="29">
        <v>35</v>
      </c>
      <c r="AG48" s="29">
        <v>37</v>
      </c>
      <c r="AH48" s="29">
        <v>38</v>
      </c>
      <c r="AI48" s="29">
        <v>39</v>
      </c>
      <c r="AJ48" s="29">
        <v>40</v>
      </c>
      <c r="AK48" s="114">
        <v>43</v>
      </c>
      <c r="AL48" s="114">
        <v>44</v>
      </c>
      <c r="AM48" s="464">
        <v>46</v>
      </c>
      <c r="AN48" s="464">
        <v>46</v>
      </c>
      <c r="AO48" s="464">
        <v>46</v>
      </c>
      <c r="AP48" s="464">
        <v>46</v>
      </c>
      <c r="AQ48" s="464">
        <v>46</v>
      </c>
      <c r="AR48" s="464">
        <v>46</v>
      </c>
      <c r="AS48" s="464">
        <v>46</v>
      </c>
      <c r="AT48" s="464">
        <v>46</v>
      </c>
      <c r="AU48" s="464">
        <v>46</v>
      </c>
      <c r="AV48" s="464">
        <v>46</v>
      </c>
      <c r="AW48" s="464">
        <v>46</v>
      </c>
      <c r="AX48" s="464">
        <v>46</v>
      </c>
      <c r="AY48" s="464">
        <v>46</v>
      </c>
      <c r="AZ48" s="464">
        <v>46</v>
      </c>
      <c r="BA48" s="464">
        <v>46</v>
      </c>
      <c r="BB48" s="464">
        <v>46</v>
      </c>
      <c r="BC48" s="464">
        <v>46</v>
      </c>
      <c r="BD48" s="464">
        <v>46</v>
      </c>
      <c r="BE48" s="464">
        <v>46</v>
      </c>
      <c r="BF48" s="464">
        <v>46</v>
      </c>
      <c r="BG48" s="464">
        <v>46</v>
      </c>
      <c r="BH48" s="464">
        <v>46</v>
      </c>
      <c r="BI48" s="20"/>
      <c r="BJ48" s="20"/>
      <c r="BK48" s="20"/>
      <c r="BL48" s="20"/>
      <c r="BM48" s="71">
        <v>1</v>
      </c>
      <c r="BN48" s="71">
        <v>2</v>
      </c>
      <c r="BO48" s="71">
        <v>3</v>
      </c>
      <c r="BP48" s="71">
        <v>4</v>
      </c>
      <c r="BQ48" s="162">
        <v>3</v>
      </c>
      <c r="BR48" s="45"/>
      <c r="BS48"/>
      <c r="BT48"/>
    </row>
    <row r="49" spans="1:72" ht="20.149999999999999" hidden="1" customHeight="1">
      <c r="A49" s="152" t="s">
        <v>114</v>
      </c>
      <c r="B49" s="120" t="s">
        <v>1667</v>
      </c>
      <c r="C49" s="86" t="str">
        <f t="shared" ref="C49:Q49" si="37">IF(C426=$BN$49,"당첨",IF(C426=$BM$49,"당첨",IF(C426=$BO$49,"당첨",IF(C426=$BP$49,"당첨","낙첨"))))</f>
        <v>당첨</v>
      </c>
      <c r="D49" s="86" t="str">
        <f t="shared" si="37"/>
        <v>당첨</v>
      </c>
      <c r="E49" s="86" t="str">
        <f t="shared" si="37"/>
        <v>당첨</v>
      </c>
      <c r="F49" s="86" t="str">
        <f t="shared" si="37"/>
        <v>당첨</v>
      </c>
      <c r="G49" s="86" t="str">
        <f t="shared" si="37"/>
        <v>당첨</v>
      </c>
      <c r="H49" s="86" t="str">
        <f t="shared" si="37"/>
        <v>당첨</v>
      </c>
      <c r="I49" s="86" t="str">
        <f t="shared" si="37"/>
        <v>당첨</v>
      </c>
      <c r="J49" s="86" t="str">
        <f t="shared" si="37"/>
        <v>당첨</v>
      </c>
      <c r="K49" s="86" t="str">
        <f t="shared" si="37"/>
        <v>당첨</v>
      </c>
      <c r="L49" s="86" t="str">
        <f t="shared" si="37"/>
        <v>당첨</v>
      </c>
      <c r="M49" s="86" t="str">
        <f t="shared" si="37"/>
        <v>당첨</v>
      </c>
      <c r="N49" s="86" t="str">
        <f t="shared" si="37"/>
        <v>당첨</v>
      </c>
      <c r="O49" s="86" t="str">
        <f t="shared" si="37"/>
        <v>당첨</v>
      </c>
      <c r="P49" s="86" t="str">
        <f t="shared" si="37"/>
        <v>당첨</v>
      </c>
      <c r="Q49" s="86" t="str">
        <f t="shared" si="37"/>
        <v>당첨</v>
      </c>
      <c r="S49" s="20">
        <v>33</v>
      </c>
      <c r="T49" s="633" t="s">
        <v>1667</v>
      </c>
      <c r="U49" s="634"/>
      <c r="V49" s="635"/>
      <c r="W49" s="29">
        <v>1</v>
      </c>
      <c r="X49" s="29">
        <v>2</v>
      </c>
      <c r="Y49" s="29">
        <v>3</v>
      </c>
      <c r="Z49" s="29">
        <v>4</v>
      </c>
      <c r="AA49" s="29">
        <v>7</v>
      </c>
      <c r="AB49" s="29">
        <v>8</v>
      </c>
      <c r="AC49" s="29">
        <v>9</v>
      </c>
      <c r="AD49" s="29">
        <v>13</v>
      </c>
      <c r="AE49" s="29">
        <v>17</v>
      </c>
      <c r="AF49" s="29">
        <v>18</v>
      </c>
      <c r="AG49" s="29">
        <v>33</v>
      </c>
      <c r="AH49" s="29">
        <v>37</v>
      </c>
      <c r="AI49" s="29">
        <v>38</v>
      </c>
      <c r="AJ49" s="29">
        <v>39</v>
      </c>
      <c r="AK49" s="114">
        <v>43</v>
      </c>
      <c r="AL49" s="464">
        <v>46</v>
      </c>
      <c r="AM49" s="464">
        <v>46</v>
      </c>
      <c r="AN49" s="464">
        <v>46</v>
      </c>
      <c r="AO49" s="464">
        <v>46</v>
      </c>
      <c r="AP49" s="464">
        <v>46</v>
      </c>
      <c r="AQ49" s="464">
        <v>46</v>
      </c>
      <c r="AR49" s="464">
        <v>46</v>
      </c>
      <c r="AS49" s="464">
        <v>46</v>
      </c>
      <c r="AT49" s="464">
        <v>46</v>
      </c>
      <c r="AU49" s="464">
        <v>46</v>
      </c>
      <c r="AV49" s="464">
        <v>46</v>
      </c>
      <c r="AW49" s="464">
        <v>46</v>
      </c>
      <c r="AX49" s="464">
        <v>46</v>
      </c>
      <c r="AY49" s="464">
        <v>46</v>
      </c>
      <c r="AZ49" s="464">
        <v>46</v>
      </c>
      <c r="BA49" s="464">
        <v>46</v>
      </c>
      <c r="BB49" s="464">
        <v>46</v>
      </c>
      <c r="BC49" s="464">
        <v>46</v>
      </c>
      <c r="BD49" s="464">
        <v>46</v>
      </c>
      <c r="BE49" s="464">
        <v>46</v>
      </c>
      <c r="BF49" s="464">
        <v>46</v>
      </c>
      <c r="BG49" s="464">
        <v>46</v>
      </c>
      <c r="BH49" s="464">
        <v>46</v>
      </c>
      <c r="BI49" s="20"/>
      <c r="BJ49" s="20"/>
      <c r="BK49" s="20"/>
      <c r="BL49" s="20"/>
      <c r="BM49" s="71">
        <v>1</v>
      </c>
      <c r="BN49" s="71">
        <v>2</v>
      </c>
      <c r="BO49" s="71">
        <v>3</v>
      </c>
      <c r="BP49" s="71">
        <v>4</v>
      </c>
      <c r="BR49" s="45"/>
      <c r="BS49"/>
      <c r="BT49"/>
    </row>
    <row r="50" spans="1:72" ht="20.149999999999999" hidden="1" customHeight="1">
      <c r="A50" s="152" t="s">
        <v>115</v>
      </c>
      <c r="B50" s="120" t="s">
        <v>1668</v>
      </c>
      <c r="C50" s="86" t="str">
        <f t="shared" ref="C50:Q50" si="38">IF(C433=$BN$50,"당첨",IF(C433=$BO$50,"당첨",IF(C433=$BP$50,"당첨",IF(C433=$BM$50,"당첨","낙첨"))))</f>
        <v>당첨</v>
      </c>
      <c r="D50" s="86" t="str">
        <f t="shared" si="38"/>
        <v>당첨</v>
      </c>
      <c r="E50" s="86" t="str">
        <f t="shared" si="38"/>
        <v>당첨</v>
      </c>
      <c r="F50" s="86" t="str">
        <f t="shared" si="38"/>
        <v>당첨</v>
      </c>
      <c r="G50" s="86" t="str">
        <f t="shared" si="38"/>
        <v>당첨</v>
      </c>
      <c r="H50" s="86" t="str">
        <f t="shared" si="38"/>
        <v>당첨</v>
      </c>
      <c r="I50" s="86" t="str">
        <f t="shared" si="38"/>
        <v>당첨</v>
      </c>
      <c r="J50" s="86" t="str">
        <f t="shared" si="38"/>
        <v>당첨</v>
      </c>
      <c r="K50" s="86" t="str">
        <f t="shared" si="38"/>
        <v>당첨</v>
      </c>
      <c r="L50" s="86" t="str">
        <f t="shared" si="38"/>
        <v>당첨</v>
      </c>
      <c r="M50" s="86" t="str">
        <f t="shared" si="38"/>
        <v>당첨</v>
      </c>
      <c r="N50" s="86" t="str">
        <f t="shared" si="38"/>
        <v>당첨</v>
      </c>
      <c r="O50" s="86" t="str">
        <f t="shared" si="38"/>
        <v>당첨</v>
      </c>
      <c r="P50" s="86" t="str">
        <f t="shared" si="38"/>
        <v>당첨</v>
      </c>
      <c r="Q50" s="86" t="str">
        <f t="shared" si="38"/>
        <v>당첨</v>
      </c>
      <c r="S50" s="20">
        <v>34</v>
      </c>
      <c r="T50" s="633" t="s">
        <v>1668</v>
      </c>
      <c r="U50" s="634"/>
      <c r="V50" s="635"/>
      <c r="W50" s="29">
        <v>1</v>
      </c>
      <c r="X50" s="29">
        <v>2</v>
      </c>
      <c r="Y50" s="29">
        <v>3</v>
      </c>
      <c r="Z50" s="29">
        <v>14</v>
      </c>
      <c r="AA50" s="114">
        <v>16</v>
      </c>
      <c r="AB50" s="114">
        <v>17</v>
      </c>
      <c r="AC50" s="114">
        <v>21</v>
      </c>
      <c r="AD50" s="114">
        <v>25</v>
      </c>
      <c r="AE50" s="114">
        <v>26</v>
      </c>
      <c r="AF50" s="114">
        <v>33</v>
      </c>
      <c r="AG50" s="114">
        <v>35</v>
      </c>
      <c r="AH50" s="114">
        <v>42</v>
      </c>
      <c r="AI50" s="114">
        <v>43</v>
      </c>
      <c r="AJ50" s="114">
        <v>44</v>
      </c>
      <c r="AK50" s="464">
        <v>46</v>
      </c>
      <c r="AL50" s="464">
        <v>46</v>
      </c>
      <c r="AM50" s="464">
        <v>46</v>
      </c>
      <c r="AN50" s="464">
        <v>46</v>
      </c>
      <c r="AO50" s="464">
        <v>46</v>
      </c>
      <c r="AP50" s="464">
        <v>46</v>
      </c>
      <c r="AQ50" s="464">
        <v>46</v>
      </c>
      <c r="AR50" s="464">
        <v>46</v>
      </c>
      <c r="AS50" s="464">
        <v>46</v>
      </c>
      <c r="AT50" s="464">
        <v>46</v>
      </c>
      <c r="AU50" s="464">
        <v>46</v>
      </c>
      <c r="AV50" s="464">
        <v>46</v>
      </c>
      <c r="AW50" s="464">
        <v>46</v>
      </c>
      <c r="AX50" s="464">
        <v>46</v>
      </c>
      <c r="AY50" s="464">
        <v>46</v>
      </c>
      <c r="AZ50" s="464">
        <v>46</v>
      </c>
      <c r="BA50" s="464">
        <v>46</v>
      </c>
      <c r="BB50" s="464">
        <v>46</v>
      </c>
      <c r="BC50" s="464">
        <v>46</v>
      </c>
      <c r="BD50" s="464">
        <v>46</v>
      </c>
      <c r="BE50" s="464">
        <v>46</v>
      </c>
      <c r="BF50" s="464">
        <v>46</v>
      </c>
      <c r="BG50" s="464">
        <v>46</v>
      </c>
      <c r="BH50" s="464">
        <v>46</v>
      </c>
      <c r="BI50" s="20"/>
      <c r="BJ50" s="20"/>
      <c r="BK50" s="20"/>
      <c r="BL50" s="20"/>
      <c r="BM50" s="71">
        <v>1</v>
      </c>
      <c r="BN50" s="71">
        <v>2</v>
      </c>
      <c r="BO50" s="71">
        <v>3</v>
      </c>
      <c r="BP50" s="71">
        <v>4</v>
      </c>
      <c r="BR50" s="45"/>
      <c r="BS50"/>
      <c r="BT50"/>
    </row>
    <row r="51" spans="1:72" ht="20.149999999999999" hidden="1" customHeight="1">
      <c r="A51" s="152" t="s">
        <v>116</v>
      </c>
      <c r="B51" s="120" t="s">
        <v>1669</v>
      </c>
      <c r="C51" s="86" t="str">
        <f t="shared" ref="C51:Q51" si="39">IF(C440=$BN$51,"당첨",IF(C440=$BO$51,"당첨",IF(C440=$BP$51,"당첨",IF(C440=$BM$51,"당첨","낙첨"))))</f>
        <v>당첨</v>
      </c>
      <c r="D51" s="86" t="str">
        <f t="shared" si="39"/>
        <v>당첨</v>
      </c>
      <c r="E51" s="86" t="str">
        <f t="shared" si="39"/>
        <v>당첨</v>
      </c>
      <c r="F51" s="86" t="str">
        <f t="shared" si="39"/>
        <v>당첨</v>
      </c>
      <c r="G51" s="86" t="str">
        <f t="shared" si="39"/>
        <v>당첨</v>
      </c>
      <c r="H51" s="86" t="str">
        <f t="shared" si="39"/>
        <v>당첨</v>
      </c>
      <c r="I51" s="86" t="str">
        <f t="shared" si="39"/>
        <v>당첨</v>
      </c>
      <c r="J51" s="86" t="str">
        <f t="shared" si="39"/>
        <v>당첨</v>
      </c>
      <c r="K51" s="86" t="str">
        <f t="shared" si="39"/>
        <v>당첨</v>
      </c>
      <c r="L51" s="86" t="str">
        <f t="shared" si="39"/>
        <v>당첨</v>
      </c>
      <c r="M51" s="86" t="str">
        <f t="shared" si="39"/>
        <v>당첨</v>
      </c>
      <c r="N51" s="86" t="str">
        <f t="shared" si="39"/>
        <v>당첨</v>
      </c>
      <c r="O51" s="86" t="str">
        <f t="shared" si="39"/>
        <v>당첨</v>
      </c>
      <c r="P51" s="86" t="str">
        <f t="shared" si="39"/>
        <v>당첨</v>
      </c>
      <c r="Q51" s="86" t="str">
        <f t="shared" si="39"/>
        <v>당첨</v>
      </c>
      <c r="S51" s="20">
        <v>35</v>
      </c>
      <c r="T51" s="633" t="s">
        <v>1669</v>
      </c>
      <c r="U51" s="634"/>
      <c r="V51" s="635"/>
      <c r="W51" s="29">
        <v>1</v>
      </c>
      <c r="X51" s="29">
        <v>7</v>
      </c>
      <c r="Y51" s="29">
        <v>9</v>
      </c>
      <c r="Z51" s="29">
        <v>13</v>
      </c>
      <c r="AA51" s="114">
        <v>16</v>
      </c>
      <c r="AB51" s="114">
        <v>17</v>
      </c>
      <c r="AC51" s="114">
        <v>18</v>
      </c>
      <c r="AD51" s="114">
        <v>26</v>
      </c>
      <c r="AE51" s="114">
        <v>31</v>
      </c>
      <c r="AF51" s="114">
        <v>37</v>
      </c>
      <c r="AG51" s="114">
        <v>40</v>
      </c>
      <c r="AH51" s="114">
        <v>42</v>
      </c>
      <c r="AI51" s="114">
        <v>43</v>
      </c>
      <c r="AJ51" s="464">
        <v>46</v>
      </c>
      <c r="AK51" s="464">
        <v>46</v>
      </c>
      <c r="AL51" s="464">
        <v>46</v>
      </c>
      <c r="AM51" s="464">
        <v>46</v>
      </c>
      <c r="AN51" s="464">
        <v>46</v>
      </c>
      <c r="AO51" s="464">
        <v>46</v>
      </c>
      <c r="AP51" s="464">
        <v>46</v>
      </c>
      <c r="AQ51" s="464">
        <v>46</v>
      </c>
      <c r="AR51" s="464">
        <v>46</v>
      </c>
      <c r="AS51" s="464">
        <v>46</v>
      </c>
      <c r="AT51" s="464">
        <v>46</v>
      </c>
      <c r="AU51" s="464">
        <v>46</v>
      </c>
      <c r="AV51" s="464">
        <v>46</v>
      </c>
      <c r="AW51" s="464">
        <v>46</v>
      </c>
      <c r="AX51" s="464">
        <v>46</v>
      </c>
      <c r="AY51" s="464">
        <v>46</v>
      </c>
      <c r="AZ51" s="464">
        <v>46</v>
      </c>
      <c r="BA51" s="464">
        <v>46</v>
      </c>
      <c r="BB51" s="464">
        <v>46</v>
      </c>
      <c r="BC51" s="464">
        <v>46</v>
      </c>
      <c r="BD51" s="464">
        <v>46</v>
      </c>
      <c r="BE51" s="464">
        <v>46</v>
      </c>
      <c r="BF51" s="464">
        <v>46</v>
      </c>
      <c r="BG51" s="464">
        <v>46</v>
      </c>
      <c r="BH51" s="464">
        <v>46</v>
      </c>
      <c r="BI51" s="20"/>
      <c r="BJ51" s="20"/>
      <c r="BK51" s="20"/>
      <c r="BL51" s="20"/>
      <c r="BM51" s="71">
        <v>1</v>
      </c>
      <c r="BN51" s="71">
        <v>2</v>
      </c>
      <c r="BO51" s="71">
        <v>3</v>
      </c>
      <c r="BP51" s="71">
        <v>4</v>
      </c>
      <c r="BR51" s="125"/>
      <c r="BS51"/>
      <c r="BT51"/>
    </row>
    <row r="52" spans="1:72" ht="20.149999999999999" hidden="1" customHeight="1">
      <c r="A52" s="152" t="s">
        <v>117</v>
      </c>
      <c r="B52" s="120" t="s">
        <v>1670</v>
      </c>
      <c r="C52" s="86" t="str">
        <f t="shared" ref="C52:Q52" si="40">IF(C447=$BN$52,"당첨",IF(C447=$BO$52,"당첨",IF(C447=$BP$52,"당첨",IF(C447=$BM$52,"당첨","낙첨"))))</f>
        <v>당첨</v>
      </c>
      <c r="D52" s="86" t="str">
        <f t="shared" si="40"/>
        <v>당첨</v>
      </c>
      <c r="E52" s="86" t="str">
        <f t="shared" si="40"/>
        <v>당첨</v>
      </c>
      <c r="F52" s="86" t="str">
        <f t="shared" si="40"/>
        <v>당첨</v>
      </c>
      <c r="G52" s="86" t="str">
        <f t="shared" si="40"/>
        <v>당첨</v>
      </c>
      <c r="H52" s="86" t="str">
        <f t="shared" si="40"/>
        <v>당첨</v>
      </c>
      <c r="I52" s="86" t="str">
        <f t="shared" si="40"/>
        <v>당첨</v>
      </c>
      <c r="J52" s="86" t="str">
        <f t="shared" si="40"/>
        <v>당첨</v>
      </c>
      <c r="K52" s="86" t="str">
        <f t="shared" si="40"/>
        <v>당첨</v>
      </c>
      <c r="L52" s="86" t="str">
        <f t="shared" si="40"/>
        <v>당첨</v>
      </c>
      <c r="M52" s="86" t="str">
        <f t="shared" si="40"/>
        <v>당첨</v>
      </c>
      <c r="N52" s="86" t="str">
        <f t="shared" si="40"/>
        <v>당첨</v>
      </c>
      <c r="O52" s="86" t="str">
        <f t="shared" si="40"/>
        <v>당첨</v>
      </c>
      <c r="P52" s="86" t="str">
        <f t="shared" si="40"/>
        <v>당첨</v>
      </c>
      <c r="Q52" s="86" t="str">
        <f t="shared" si="40"/>
        <v>당첨</v>
      </c>
      <c r="S52" s="20">
        <v>36</v>
      </c>
      <c r="T52" s="633" t="s">
        <v>1670</v>
      </c>
      <c r="U52" s="634"/>
      <c r="V52" s="635"/>
      <c r="W52" s="29">
        <v>3</v>
      </c>
      <c r="X52" s="29">
        <v>4</v>
      </c>
      <c r="Y52" s="29">
        <v>6</v>
      </c>
      <c r="Z52" s="29">
        <v>8</v>
      </c>
      <c r="AA52" s="114">
        <v>13</v>
      </c>
      <c r="AB52" s="114">
        <v>18</v>
      </c>
      <c r="AC52" s="114">
        <v>23</v>
      </c>
      <c r="AD52" s="114">
        <v>26</v>
      </c>
      <c r="AE52" s="114">
        <v>30</v>
      </c>
      <c r="AF52" s="114">
        <v>31</v>
      </c>
      <c r="AG52" s="114">
        <v>33</v>
      </c>
      <c r="AH52" s="114">
        <v>37</v>
      </c>
      <c r="AI52" s="114">
        <v>38</v>
      </c>
      <c r="AJ52" s="114">
        <v>40</v>
      </c>
      <c r="AK52" s="114">
        <v>43</v>
      </c>
      <c r="AL52" s="114">
        <v>44</v>
      </c>
      <c r="AM52" s="464">
        <v>46</v>
      </c>
      <c r="AN52" s="464">
        <v>46</v>
      </c>
      <c r="AO52" s="464">
        <v>46</v>
      </c>
      <c r="AP52" s="464">
        <v>46</v>
      </c>
      <c r="AQ52" s="464">
        <v>46</v>
      </c>
      <c r="AR52" s="464">
        <v>46</v>
      </c>
      <c r="AS52" s="464">
        <v>46</v>
      </c>
      <c r="AT52" s="464">
        <v>46</v>
      </c>
      <c r="AU52" s="464">
        <v>46</v>
      </c>
      <c r="AV52" s="464">
        <v>46</v>
      </c>
      <c r="AW52" s="464">
        <v>46</v>
      </c>
      <c r="AX52" s="464">
        <v>46</v>
      </c>
      <c r="AY52" s="464">
        <v>46</v>
      </c>
      <c r="AZ52" s="464">
        <v>46</v>
      </c>
      <c r="BA52" s="464">
        <v>46</v>
      </c>
      <c r="BB52" s="464">
        <v>46</v>
      </c>
      <c r="BC52" s="464">
        <v>46</v>
      </c>
      <c r="BD52" s="464">
        <v>46</v>
      </c>
      <c r="BE52" s="464">
        <v>46</v>
      </c>
      <c r="BF52" s="464">
        <v>46</v>
      </c>
      <c r="BG52" s="464">
        <v>46</v>
      </c>
      <c r="BH52" s="464">
        <v>46</v>
      </c>
      <c r="BI52" s="20"/>
      <c r="BJ52" s="20"/>
      <c r="BK52" s="20"/>
      <c r="BL52" s="20"/>
      <c r="BM52" s="71">
        <v>1</v>
      </c>
      <c r="BN52" s="71">
        <v>2</v>
      </c>
      <c r="BO52" s="71">
        <v>3</v>
      </c>
      <c r="BP52" s="71">
        <v>4</v>
      </c>
      <c r="BR52"/>
      <c r="BS52"/>
      <c r="BT52"/>
    </row>
    <row r="53" spans="1:72" ht="20.149999999999999" hidden="1" customHeight="1">
      <c r="A53" s="152" t="s">
        <v>118</v>
      </c>
      <c r="B53" s="120" t="s">
        <v>1671</v>
      </c>
      <c r="C53" s="86" t="str">
        <f t="shared" ref="C53:P53" si="41">IF(C454=$BN$53,"당첨",IF(C454=$BO$53,"당첨",IF(C454=$BP$53,"당첨",IF(C454=$BM$53,"당첨",IF(C454=$BQ$53,"당첨","낙첨")))))</f>
        <v>당첨</v>
      </c>
      <c r="D53" s="86" t="str">
        <f t="shared" si="41"/>
        <v>당첨</v>
      </c>
      <c r="E53" s="86" t="str">
        <f t="shared" si="41"/>
        <v>당첨</v>
      </c>
      <c r="F53" s="86" t="str">
        <f t="shared" si="41"/>
        <v>당첨</v>
      </c>
      <c r="G53" s="86" t="str">
        <f t="shared" si="41"/>
        <v>당첨</v>
      </c>
      <c r="H53" s="86" t="str">
        <f t="shared" si="41"/>
        <v>당첨</v>
      </c>
      <c r="I53" s="86" t="str">
        <f t="shared" si="41"/>
        <v>당첨</v>
      </c>
      <c r="J53" s="86" t="str">
        <f t="shared" si="41"/>
        <v>당첨</v>
      </c>
      <c r="K53" s="86" t="str">
        <f t="shared" si="41"/>
        <v>당첨</v>
      </c>
      <c r="L53" s="86" t="str">
        <f t="shared" si="41"/>
        <v>당첨</v>
      </c>
      <c r="M53" s="86" t="str">
        <f t="shared" si="41"/>
        <v>당첨</v>
      </c>
      <c r="N53" s="86" t="str">
        <f t="shared" si="41"/>
        <v>당첨</v>
      </c>
      <c r="O53" s="86" t="str">
        <f t="shared" si="41"/>
        <v>당첨</v>
      </c>
      <c r="P53" s="86" t="str">
        <f t="shared" si="41"/>
        <v>당첨</v>
      </c>
      <c r="Q53" s="86" t="str">
        <f>IF(Q454=$BN$53,"당첨",IF(Q454=$BO$53,"당첨",IF(Q454=$BP$53,"당첨",IF(Q454=$BM$53,"당첨",IF(Q454=$BQ$53,"당첨","낙첨")))))</f>
        <v>당첨</v>
      </c>
      <c r="S53" s="20">
        <v>37</v>
      </c>
      <c r="T53" s="633" t="s">
        <v>1671</v>
      </c>
      <c r="U53" s="634"/>
      <c r="V53" s="635"/>
      <c r="W53" s="29">
        <v>1</v>
      </c>
      <c r="X53" s="29">
        <v>3</v>
      </c>
      <c r="Y53" s="29">
        <v>4</v>
      </c>
      <c r="Z53" s="29">
        <v>8</v>
      </c>
      <c r="AA53" s="114">
        <v>13</v>
      </c>
      <c r="AB53" s="114">
        <v>14</v>
      </c>
      <c r="AC53" s="114">
        <v>23</v>
      </c>
      <c r="AD53" s="114">
        <v>25</v>
      </c>
      <c r="AE53" s="114">
        <v>26</v>
      </c>
      <c r="AF53" s="114">
        <v>30</v>
      </c>
      <c r="AG53" s="114">
        <v>31</v>
      </c>
      <c r="AH53" s="114">
        <v>35</v>
      </c>
      <c r="AI53" s="114">
        <v>37</v>
      </c>
      <c r="AJ53" s="114">
        <v>38</v>
      </c>
      <c r="AK53" s="114">
        <v>39</v>
      </c>
      <c r="AL53" s="114">
        <v>40</v>
      </c>
      <c r="AM53" s="114">
        <v>42</v>
      </c>
      <c r="AN53" s="114">
        <v>43</v>
      </c>
      <c r="AO53" s="114">
        <v>44</v>
      </c>
      <c r="AP53" s="464">
        <v>46</v>
      </c>
      <c r="AQ53" s="464">
        <v>46</v>
      </c>
      <c r="AR53" s="464">
        <v>46</v>
      </c>
      <c r="AS53" s="464">
        <v>46</v>
      </c>
      <c r="AT53" s="464">
        <v>46</v>
      </c>
      <c r="AU53" s="464">
        <v>46</v>
      </c>
      <c r="AV53" s="464">
        <v>46</v>
      </c>
      <c r="AW53" s="464">
        <v>46</v>
      </c>
      <c r="AX53" s="464">
        <v>46</v>
      </c>
      <c r="AY53" s="464">
        <v>46</v>
      </c>
      <c r="AZ53" s="464">
        <v>46</v>
      </c>
      <c r="BA53" s="464">
        <v>46</v>
      </c>
      <c r="BB53" s="464">
        <v>46</v>
      </c>
      <c r="BC53" s="464">
        <v>46</v>
      </c>
      <c r="BD53" s="464">
        <v>46</v>
      </c>
      <c r="BE53" s="464">
        <v>46</v>
      </c>
      <c r="BF53" s="464">
        <v>46</v>
      </c>
      <c r="BG53" s="464">
        <v>46</v>
      </c>
      <c r="BH53" s="464">
        <v>46</v>
      </c>
      <c r="BI53" s="20"/>
      <c r="BJ53" s="20"/>
      <c r="BK53" s="20"/>
      <c r="BL53" s="20"/>
      <c r="BM53" s="71">
        <v>1</v>
      </c>
      <c r="BN53" s="71">
        <v>2</v>
      </c>
      <c r="BO53" s="71">
        <v>3</v>
      </c>
      <c r="BP53" s="71">
        <v>4</v>
      </c>
      <c r="BQ53" s="162">
        <v>3</v>
      </c>
      <c r="BR53"/>
      <c r="BS53"/>
      <c r="BT53"/>
    </row>
    <row r="54" spans="1:72" ht="20.149999999999999" hidden="1" customHeight="1">
      <c r="A54" s="152" t="s">
        <v>119</v>
      </c>
      <c r="B54" s="120" t="s">
        <v>1672</v>
      </c>
      <c r="C54" s="86" t="str">
        <f t="shared" ref="C54:P54" si="42">IF(C461=$BN$54,"당첨",IF(C461=$BO$54,"당첨",IF(C461=$BP$54,"당첨",IF(C461=$BM$54,"당첨",IF(C461=$BQ$54,"당첨","낙첨")))))</f>
        <v>당첨</v>
      </c>
      <c r="D54" s="86" t="str">
        <f t="shared" si="42"/>
        <v>당첨</v>
      </c>
      <c r="E54" s="86" t="str">
        <f t="shared" si="42"/>
        <v>당첨</v>
      </c>
      <c r="F54" s="86" t="str">
        <f t="shared" si="42"/>
        <v>당첨</v>
      </c>
      <c r="G54" s="86" t="str">
        <f t="shared" si="42"/>
        <v>당첨</v>
      </c>
      <c r="H54" s="86" t="str">
        <f t="shared" si="42"/>
        <v>당첨</v>
      </c>
      <c r="I54" s="86" t="str">
        <f t="shared" si="42"/>
        <v>당첨</v>
      </c>
      <c r="J54" s="86" t="str">
        <f t="shared" si="42"/>
        <v>당첨</v>
      </c>
      <c r="K54" s="86" t="str">
        <f t="shared" si="42"/>
        <v>당첨</v>
      </c>
      <c r="L54" s="86" t="str">
        <f t="shared" si="42"/>
        <v>당첨</v>
      </c>
      <c r="M54" s="86" t="str">
        <f t="shared" si="42"/>
        <v>당첨</v>
      </c>
      <c r="N54" s="86" t="str">
        <f t="shared" si="42"/>
        <v>당첨</v>
      </c>
      <c r="O54" s="86" t="str">
        <f t="shared" si="42"/>
        <v>당첨</v>
      </c>
      <c r="P54" s="86" t="str">
        <f t="shared" si="42"/>
        <v>당첨</v>
      </c>
      <c r="Q54" s="86" t="str">
        <f>IF(Q461=$BN$54,"당첨",IF(Q461=$BO$54,"당첨",IF(Q461=$BP$54,"당첨",IF(Q461=$BM$54,"당첨",IF(Q461=$BQ$54,"당첨","낙첨")))))</f>
        <v>당첨</v>
      </c>
      <c r="S54" s="20">
        <v>38</v>
      </c>
      <c r="T54" s="633" t="s">
        <v>1672</v>
      </c>
      <c r="U54" s="634"/>
      <c r="V54" s="635"/>
      <c r="W54" s="29">
        <v>1</v>
      </c>
      <c r="X54" s="29">
        <v>6</v>
      </c>
      <c r="Y54" s="29">
        <v>13</v>
      </c>
      <c r="Z54" s="29">
        <v>14</v>
      </c>
      <c r="AA54" s="114">
        <v>17</v>
      </c>
      <c r="AB54" s="114">
        <v>18</v>
      </c>
      <c r="AC54" s="114">
        <v>23</v>
      </c>
      <c r="AD54" s="114">
        <v>25</v>
      </c>
      <c r="AE54" s="114">
        <v>26</v>
      </c>
      <c r="AF54" s="114">
        <v>31</v>
      </c>
      <c r="AG54" s="114">
        <v>33</v>
      </c>
      <c r="AH54" s="114">
        <v>35</v>
      </c>
      <c r="AI54" s="114">
        <v>37</v>
      </c>
      <c r="AJ54" s="114">
        <v>43</v>
      </c>
      <c r="AK54" s="114">
        <v>44</v>
      </c>
      <c r="AL54" s="464">
        <v>46</v>
      </c>
      <c r="AM54" s="464">
        <v>46</v>
      </c>
      <c r="AN54" s="464">
        <v>46</v>
      </c>
      <c r="AO54" s="464">
        <v>46</v>
      </c>
      <c r="AP54" s="464">
        <v>46</v>
      </c>
      <c r="AQ54" s="464">
        <v>46</v>
      </c>
      <c r="AR54" s="464">
        <v>46</v>
      </c>
      <c r="AS54" s="464">
        <v>46</v>
      </c>
      <c r="AT54" s="464">
        <v>46</v>
      </c>
      <c r="AU54" s="464">
        <v>46</v>
      </c>
      <c r="AV54" s="464">
        <v>46</v>
      </c>
      <c r="AW54" s="464">
        <v>46</v>
      </c>
      <c r="AX54" s="464">
        <v>46</v>
      </c>
      <c r="AY54" s="464">
        <v>46</v>
      </c>
      <c r="AZ54" s="464">
        <v>46</v>
      </c>
      <c r="BA54" s="464">
        <v>46</v>
      </c>
      <c r="BB54" s="464">
        <v>46</v>
      </c>
      <c r="BC54" s="464">
        <v>46</v>
      </c>
      <c r="BD54" s="464">
        <v>46</v>
      </c>
      <c r="BE54" s="464">
        <v>46</v>
      </c>
      <c r="BF54" s="464">
        <v>46</v>
      </c>
      <c r="BG54" s="464">
        <v>46</v>
      </c>
      <c r="BH54" s="464">
        <v>46</v>
      </c>
      <c r="BI54" s="20"/>
      <c r="BJ54" s="20"/>
      <c r="BK54" s="20"/>
      <c r="BL54" s="20"/>
      <c r="BM54" s="71">
        <v>1</v>
      </c>
      <c r="BN54" s="71">
        <v>2</v>
      </c>
      <c r="BO54" s="71">
        <v>3</v>
      </c>
      <c r="BP54" s="71">
        <v>4</v>
      </c>
      <c r="BQ54" s="162">
        <v>3</v>
      </c>
      <c r="BR54"/>
      <c r="BS54"/>
      <c r="BT54"/>
    </row>
    <row r="55" spans="1:72" ht="20.149999999999999" customHeight="1">
      <c r="A55" s="152"/>
      <c r="B55" s="452" t="s">
        <v>1831</v>
      </c>
      <c r="C55" s="86">
        <f>COUNTIF(C45:C54,"낙첨")</f>
        <v>0</v>
      </c>
      <c r="D55" s="86">
        <f t="shared" ref="D55:Q55" si="43">COUNTIF(D45:D54,"낙첨")</f>
        <v>0</v>
      </c>
      <c r="E55" s="86">
        <f t="shared" si="43"/>
        <v>0</v>
      </c>
      <c r="F55" s="86">
        <f t="shared" si="43"/>
        <v>0</v>
      </c>
      <c r="G55" s="86">
        <f t="shared" si="43"/>
        <v>0</v>
      </c>
      <c r="H55" s="86">
        <f t="shared" si="43"/>
        <v>0</v>
      </c>
      <c r="I55" s="86">
        <f t="shared" si="43"/>
        <v>0</v>
      </c>
      <c r="J55" s="86">
        <f t="shared" si="43"/>
        <v>0</v>
      </c>
      <c r="K55" s="86">
        <f t="shared" si="43"/>
        <v>0</v>
      </c>
      <c r="L55" s="86">
        <f t="shared" si="43"/>
        <v>0</v>
      </c>
      <c r="M55" s="86">
        <f t="shared" si="43"/>
        <v>0</v>
      </c>
      <c r="N55" s="86">
        <f t="shared" si="43"/>
        <v>0</v>
      </c>
      <c r="O55" s="86">
        <f t="shared" si="43"/>
        <v>0</v>
      </c>
      <c r="P55" s="86">
        <f t="shared" si="43"/>
        <v>0</v>
      </c>
      <c r="Q55" s="86">
        <f t="shared" si="43"/>
        <v>0</v>
      </c>
      <c r="S55" s="20"/>
      <c r="T55" s="435"/>
      <c r="U55" s="436"/>
      <c r="V55" s="437"/>
      <c r="W55" s="29"/>
      <c r="X55" s="29"/>
      <c r="Y55" s="29"/>
      <c r="Z55" s="29"/>
      <c r="AA55" s="114"/>
      <c r="AB55" s="114"/>
      <c r="AC55" s="114"/>
      <c r="AD55" s="114"/>
      <c r="AE55" s="114"/>
      <c r="AF55" s="114"/>
      <c r="AG55" s="114"/>
      <c r="AH55" s="114"/>
      <c r="AI55" s="114"/>
      <c r="AJ55" s="114"/>
      <c r="AK55" s="114"/>
      <c r="AL55" s="114"/>
      <c r="AM55" s="114"/>
      <c r="AN55" s="114"/>
      <c r="AO55" s="114"/>
      <c r="AP55" s="114"/>
      <c r="AQ55" s="114"/>
      <c r="AR55" s="114"/>
      <c r="AS55" s="114"/>
      <c r="AT55" s="114"/>
      <c r="AU55" s="114"/>
      <c r="AV55" s="114"/>
      <c r="AW55" s="114"/>
      <c r="AX55" s="114"/>
      <c r="AY55" s="114"/>
      <c r="AZ55" s="114"/>
      <c r="BA55" s="114"/>
      <c r="BB55" s="114"/>
      <c r="BC55" s="114"/>
      <c r="BD55" s="114"/>
      <c r="BE55" s="114"/>
      <c r="BF55" s="114"/>
      <c r="BG55" s="114"/>
      <c r="BH55" s="114"/>
      <c r="BI55" s="20"/>
      <c r="BJ55" s="20"/>
      <c r="BK55" s="20"/>
      <c r="BL55" s="20"/>
      <c r="BM55" s="162"/>
      <c r="BN55" s="162"/>
      <c r="BO55" s="162"/>
      <c r="BP55" s="162"/>
      <c r="BQ55" s="162"/>
      <c r="BR55"/>
      <c r="BS55"/>
      <c r="BT55"/>
    </row>
    <row r="56" spans="1:72" ht="20.149999999999999" hidden="1" customHeight="1">
      <c r="A56" s="152" t="s">
        <v>120</v>
      </c>
      <c r="B56" s="456" t="s">
        <v>1673</v>
      </c>
      <c r="C56" s="86" t="str">
        <f t="shared" ref="C56:P56" si="44">IF(C468=$BN$56,"당첨",IF(C468=$BO$56,"당첨",IF(C468=$BP$56,"당첨",IF(C468=$BM$56,"당첨",IF(C468=$BQ$56,"당첨","낙첨")))))</f>
        <v>당첨</v>
      </c>
      <c r="D56" s="86" t="str">
        <f t="shared" si="44"/>
        <v>당첨</v>
      </c>
      <c r="E56" s="86" t="str">
        <f t="shared" si="44"/>
        <v>당첨</v>
      </c>
      <c r="F56" s="86" t="str">
        <f t="shared" si="44"/>
        <v>당첨</v>
      </c>
      <c r="G56" s="86" t="str">
        <f t="shared" si="44"/>
        <v>당첨</v>
      </c>
      <c r="H56" s="86" t="str">
        <f t="shared" si="44"/>
        <v>당첨</v>
      </c>
      <c r="I56" s="86" t="str">
        <f t="shared" si="44"/>
        <v>당첨</v>
      </c>
      <c r="J56" s="86" t="str">
        <f t="shared" si="44"/>
        <v>당첨</v>
      </c>
      <c r="K56" s="86" t="str">
        <f t="shared" si="44"/>
        <v>당첨</v>
      </c>
      <c r="L56" s="86" t="str">
        <f t="shared" si="44"/>
        <v>당첨</v>
      </c>
      <c r="M56" s="86" t="str">
        <f t="shared" si="44"/>
        <v>당첨</v>
      </c>
      <c r="N56" s="86" t="str">
        <f t="shared" si="44"/>
        <v>당첨</v>
      </c>
      <c r="O56" s="86" t="str">
        <f t="shared" si="44"/>
        <v>당첨</v>
      </c>
      <c r="P56" s="86" t="str">
        <f t="shared" si="44"/>
        <v>당첨</v>
      </c>
      <c r="Q56" s="86" t="str">
        <f>IF(Q468=$BN$56,"당첨",IF(Q468=$BO$56,"당첨",IF(Q468=$BP$56,"당첨",IF(Q468=$BM$56,"당첨",IF(Q468=$BQ$56,"당첨","낙첨")))))</f>
        <v>당첨</v>
      </c>
      <c r="S56" s="20">
        <v>39</v>
      </c>
      <c r="T56" s="636" t="s">
        <v>1673</v>
      </c>
      <c r="U56" s="637"/>
      <c r="V56" s="638"/>
      <c r="W56" s="29">
        <v>1</v>
      </c>
      <c r="X56" s="29">
        <v>3</v>
      </c>
      <c r="Y56" s="29">
        <v>8</v>
      </c>
      <c r="Z56" s="29">
        <v>17</v>
      </c>
      <c r="AA56" s="29">
        <v>25</v>
      </c>
      <c r="AB56" s="29">
        <v>26</v>
      </c>
      <c r="AC56" s="29">
        <v>27</v>
      </c>
      <c r="AD56" s="29">
        <v>33</v>
      </c>
      <c r="AE56" s="29">
        <v>34</v>
      </c>
      <c r="AF56" s="29">
        <v>35</v>
      </c>
      <c r="AG56" s="114">
        <v>36</v>
      </c>
      <c r="AH56" s="114">
        <v>43</v>
      </c>
      <c r="AI56" s="114">
        <v>45</v>
      </c>
      <c r="AJ56" s="464">
        <v>46</v>
      </c>
      <c r="AK56" s="464">
        <v>46</v>
      </c>
      <c r="AL56" s="464">
        <v>46</v>
      </c>
      <c r="AM56" s="464">
        <v>46</v>
      </c>
      <c r="AN56" s="464">
        <v>46</v>
      </c>
      <c r="AO56" s="464">
        <v>46</v>
      </c>
      <c r="AP56" s="464">
        <v>46</v>
      </c>
      <c r="AQ56" s="464">
        <v>46</v>
      </c>
      <c r="AR56" s="464">
        <v>46</v>
      </c>
      <c r="AS56" s="464">
        <v>46</v>
      </c>
      <c r="AT56" s="464">
        <v>46</v>
      </c>
      <c r="AU56" s="464">
        <v>46</v>
      </c>
      <c r="AV56" s="464">
        <v>46</v>
      </c>
      <c r="AW56" s="464">
        <v>46</v>
      </c>
      <c r="AX56" s="464">
        <v>46</v>
      </c>
      <c r="AY56" s="464">
        <v>46</v>
      </c>
      <c r="AZ56" s="464">
        <v>46</v>
      </c>
      <c r="BA56" s="464">
        <v>46</v>
      </c>
      <c r="BB56" s="464">
        <v>46</v>
      </c>
      <c r="BC56" s="464">
        <v>46</v>
      </c>
      <c r="BD56" s="464">
        <v>46</v>
      </c>
      <c r="BE56" s="464">
        <v>46</v>
      </c>
      <c r="BF56" s="464">
        <v>46</v>
      </c>
      <c r="BG56" s="464">
        <v>46</v>
      </c>
      <c r="BH56" s="464">
        <v>46</v>
      </c>
      <c r="BI56" s="20"/>
      <c r="BJ56" s="20"/>
      <c r="BK56" s="20"/>
      <c r="BL56" s="20"/>
      <c r="BM56" s="162">
        <v>1</v>
      </c>
      <c r="BN56" s="162">
        <v>2</v>
      </c>
      <c r="BO56" s="162">
        <v>3</v>
      </c>
      <c r="BP56" s="162">
        <v>4</v>
      </c>
      <c r="BQ56" s="162">
        <v>4</v>
      </c>
      <c r="BR56"/>
      <c r="BS56"/>
      <c r="BT56"/>
    </row>
    <row r="57" spans="1:72" ht="20.149999999999999" hidden="1" customHeight="1">
      <c r="A57" s="152" t="s">
        <v>121</v>
      </c>
      <c r="B57" s="456" t="s">
        <v>1674</v>
      </c>
      <c r="C57" s="86" t="str">
        <f t="shared" ref="C57:P57" si="45">IF(C475=$BN$57,"당첨",IF(C475=$BO$57,"당첨",IF(C475=$BP$57,"당첨",IF(C475=$BM$57,"당첨",IF(C475=$BQ$57,"당첨","낙첨")))))</f>
        <v>당첨</v>
      </c>
      <c r="D57" s="86" t="str">
        <f t="shared" si="45"/>
        <v>당첨</v>
      </c>
      <c r="E57" s="86" t="str">
        <f t="shared" si="45"/>
        <v>당첨</v>
      </c>
      <c r="F57" s="86" t="str">
        <f t="shared" si="45"/>
        <v>당첨</v>
      </c>
      <c r="G57" s="86" t="str">
        <f t="shared" si="45"/>
        <v>당첨</v>
      </c>
      <c r="H57" s="86" t="str">
        <f t="shared" si="45"/>
        <v>당첨</v>
      </c>
      <c r="I57" s="86" t="str">
        <f t="shared" si="45"/>
        <v>당첨</v>
      </c>
      <c r="J57" s="86" t="str">
        <f t="shared" si="45"/>
        <v>당첨</v>
      </c>
      <c r="K57" s="86" t="str">
        <f t="shared" si="45"/>
        <v>당첨</v>
      </c>
      <c r="L57" s="86" t="str">
        <f t="shared" si="45"/>
        <v>당첨</v>
      </c>
      <c r="M57" s="86" t="str">
        <f t="shared" si="45"/>
        <v>당첨</v>
      </c>
      <c r="N57" s="86" t="str">
        <f t="shared" si="45"/>
        <v>당첨</v>
      </c>
      <c r="O57" s="86" t="str">
        <f t="shared" si="45"/>
        <v>당첨</v>
      </c>
      <c r="P57" s="86" t="str">
        <f t="shared" si="45"/>
        <v>당첨</v>
      </c>
      <c r="Q57" s="86" t="str">
        <f>IF(Q475=$BN$57,"당첨",IF(Q475=$BO$57,"당첨",IF(Q475=$BP$57,"당첨",IF(Q475=$BM$57,"당첨",IF(Q475=$BQ$57,"당첨","낙첨")))))</f>
        <v>당첨</v>
      </c>
      <c r="S57" s="20">
        <v>40</v>
      </c>
      <c r="T57" s="636" t="s">
        <v>1674</v>
      </c>
      <c r="U57" s="637"/>
      <c r="V57" s="638"/>
      <c r="W57" s="29">
        <v>1</v>
      </c>
      <c r="X57" s="29">
        <v>3</v>
      </c>
      <c r="Y57" s="29">
        <v>5</v>
      </c>
      <c r="Z57" s="29">
        <v>8</v>
      </c>
      <c r="AA57" s="114">
        <v>12</v>
      </c>
      <c r="AB57" s="114">
        <v>14</v>
      </c>
      <c r="AC57" s="114">
        <v>24</v>
      </c>
      <c r="AD57" s="114">
        <v>25</v>
      </c>
      <c r="AE57" s="114">
        <v>33</v>
      </c>
      <c r="AF57" s="114">
        <v>34</v>
      </c>
      <c r="AG57" s="114">
        <v>35</v>
      </c>
      <c r="AH57" s="114">
        <v>39</v>
      </c>
      <c r="AI57" s="114">
        <v>44</v>
      </c>
      <c r="AJ57" s="114">
        <v>45</v>
      </c>
      <c r="AK57" s="464">
        <v>46</v>
      </c>
      <c r="AL57" s="464">
        <v>46</v>
      </c>
      <c r="AM57" s="464">
        <v>46</v>
      </c>
      <c r="AN57" s="464">
        <v>46</v>
      </c>
      <c r="AO57" s="464">
        <v>46</v>
      </c>
      <c r="AP57" s="464">
        <v>46</v>
      </c>
      <c r="AQ57" s="464">
        <v>46</v>
      </c>
      <c r="AR57" s="464">
        <v>46</v>
      </c>
      <c r="AS57" s="464">
        <v>46</v>
      </c>
      <c r="AT57" s="464">
        <v>46</v>
      </c>
      <c r="AU57" s="464">
        <v>46</v>
      </c>
      <c r="AV57" s="464">
        <v>46</v>
      </c>
      <c r="AW57" s="464">
        <v>46</v>
      </c>
      <c r="AX57" s="464">
        <v>46</v>
      </c>
      <c r="AY57" s="464">
        <v>46</v>
      </c>
      <c r="AZ57" s="464">
        <v>46</v>
      </c>
      <c r="BA57" s="464">
        <v>46</v>
      </c>
      <c r="BB57" s="464">
        <v>46</v>
      </c>
      <c r="BC57" s="464">
        <v>46</v>
      </c>
      <c r="BD57" s="464">
        <v>46</v>
      </c>
      <c r="BE57" s="464">
        <v>46</v>
      </c>
      <c r="BF57" s="464">
        <v>46</v>
      </c>
      <c r="BG57" s="464">
        <v>46</v>
      </c>
      <c r="BH57" s="464">
        <v>46</v>
      </c>
      <c r="BI57" s="20"/>
      <c r="BJ57" s="20"/>
      <c r="BK57" s="20"/>
      <c r="BL57" s="20"/>
      <c r="BM57" s="162">
        <v>1</v>
      </c>
      <c r="BN57" s="162">
        <v>2</v>
      </c>
      <c r="BO57" s="162">
        <v>3</v>
      </c>
      <c r="BP57" s="162">
        <v>4</v>
      </c>
      <c r="BQ57" s="162">
        <v>3</v>
      </c>
      <c r="BR57"/>
      <c r="BS57"/>
      <c r="BT57"/>
    </row>
    <row r="58" spans="1:72" ht="20.149999999999999" hidden="1" customHeight="1">
      <c r="A58" s="152" t="s">
        <v>122</v>
      </c>
      <c r="B58" s="456" t="s">
        <v>1675</v>
      </c>
      <c r="C58" s="86" t="str">
        <f t="shared" ref="C58:P58" si="46">IF(C482=$BN$58,"당첨",IF(C482=$BO$58,"당첨",IF(C482=$BP$58,"당첨",IF(C482=$BM$58,"당첨",IF(C482=$BQ$58,"당첨","낙첨")))))</f>
        <v>당첨</v>
      </c>
      <c r="D58" s="86" t="str">
        <f t="shared" si="46"/>
        <v>당첨</v>
      </c>
      <c r="E58" s="86" t="str">
        <f t="shared" si="46"/>
        <v>당첨</v>
      </c>
      <c r="F58" s="86" t="str">
        <f t="shared" si="46"/>
        <v>당첨</v>
      </c>
      <c r="G58" s="86" t="str">
        <f t="shared" si="46"/>
        <v>당첨</v>
      </c>
      <c r="H58" s="86" t="str">
        <f t="shared" si="46"/>
        <v>당첨</v>
      </c>
      <c r="I58" s="86" t="str">
        <f t="shared" si="46"/>
        <v>당첨</v>
      </c>
      <c r="J58" s="86" t="str">
        <f t="shared" si="46"/>
        <v>당첨</v>
      </c>
      <c r="K58" s="86" t="str">
        <f t="shared" si="46"/>
        <v>당첨</v>
      </c>
      <c r="L58" s="86" t="str">
        <f t="shared" si="46"/>
        <v>당첨</v>
      </c>
      <c r="M58" s="86" t="str">
        <f t="shared" si="46"/>
        <v>당첨</v>
      </c>
      <c r="N58" s="86" t="str">
        <f t="shared" si="46"/>
        <v>당첨</v>
      </c>
      <c r="O58" s="86" t="str">
        <f t="shared" si="46"/>
        <v>당첨</v>
      </c>
      <c r="P58" s="86" t="str">
        <f t="shared" si="46"/>
        <v>당첨</v>
      </c>
      <c r="Q58" s="86" t="str">
        <f>IF(Q482=$BN$58,"당첨",IF(Q482=$BO$58,"당첨",IF(Q482=$BP$58,"당첨",IF(Q482=$BM$58,"당첨",IF(Q482=$BQ$58,"당첨","낙첨")))))</f>
        <v>당첨</v>
      </c>
      <c r="S58" s="20">
        <v>41</v>
      </c>
      <c r="T58" s="636" t="s">
        <v>1675</v>
      </c>
      <c r="U58" s="637"/>
      <c r="V58" s="638"/>
      <c r="W58" s="29">
        <v>1</v>
      </c>
      <c r="X58" s="29">
        <v>5</v>
      </c>
      <c r="Y58" s="29">
        <v>8</v>
      </c>
      <c r="Z58" s="29">
        <v>24</v>
      </c>
      <c r="AA58" s="114">
        <v>27</v>
      </c>
      <c r="AB58" s="114">
        <v>32</v>
      </c>
      <c r="AC58" s="114">
        <v>34</v>
      </c>
      <c r="AD58" s="114">
        <v>35</v>
      </c>
      <c r="AE58" s="114">
        <v>36</v>
      </c>
      <c r="AF58" s="114">
        <v>38</v>
      </c>
      <c r="AG58" s="114">
        <v>39</v>
      </c>
      <c r="AH58" s="114">
        <v>40</v>
      </c>
      <c r="AI58" s="114">
        <v>43</v>
      </c>
      <c r="AJ58" s="114">
        <v>44</v>
      </c>
      <c r="AK58" s="464">
        <v>46</v>
      </c>
      <c r="AL58" s="464">
        <v>46</v>
      </c>
      <c r="AM58" s="464">
        <v>46</v>
      </c>
      <c r="AN58" s="464">
        <v>46</v>
      </c>
      <c r="AO58" s="464">
        <v>46</v>
      </c>
      <c r="AP58" s="464">
        <v>46</v>
      </c>
      <c r="AQ58" s="464">
        <v>46</v>
      </c>
      <c r="AR58" s="464">
        <v>46</v>
      </c>
      <c r="AS58" s="464">
        <v>46</v>
      </c>
      <c r="AT58" s="464">
        <v>46</v>
      </c>
      <c r="AU58" s="464">
        <v>46</v>
      </c>
      <c r="AV58" s="464">
        <v>46</v>
      </c>
      <c r="AW58" s="464">
        <v>46</v>
      </c>
      <c r="AX58" s="464">
        <v>46</v>
      </c>
      <c r="AY58" s="464">
        <v>46</v>
      </c>
      <c r="AZ58" s="464">
        <v>46</v>
      </c>
      <c r="BA58" s="464">
        <v>46</v>
      </c>
      <c r="BB58" s="464">
        <v>46</v>
      </c>
      <c r="BC58" s="464">
        <v>46</v>
      </c>
      <c r="BD58" s="464">
        <v>46</v>
      </c>
      <c r="BE58" s="464">
        <v>46</v>
      </c>
      <c r="BF58" s="464">
        <v>46</v>
      </c>
      <c r="BG58" s="464">
        <v>46</v>
      </c>
      <c r="BH58" s="464">
        <v>46</v>
      </c>
      <c r="BI58" s="20"/>
      <c r="BJ58" s="20"/>
      <c r="BK58" s="20"/>
      <c r="BL58" s="20"/>
      <c r="BM58" s="162">
        <v>1</v>
      </c>
      <c r="BN58" s="162">
        <v>2</v>
      </c>
      <c r="BO58" s="162">
        <v>3</v>
      </c>
      <c r="BP58" s="162">
        <v>4</v>
      </c>
      <c r="BQ58" s="162">
        <v>3</v>
      </c>
      <c r="BR58"/>
      <c r="BS58"/>
      <c r="BT58"/>
    </row>
    <row r="59" spans="1:72" ht="20.149999999999999" hidden="1" customHeight="1">
      <c r="A59" s="152" t="s">
        <v>123</v>
      </c>
      <c r="B59" s="456" t="s">
        <v>1676</v>
      </c>
      <c r="C59" s="86" t="str">
        <f t="shared" ref="C59:Q59" si="47">IF(C489=$BN$59,"당첨",IF(C489=$BO$59,"당첨",IF(C489=$BP$59,"당첨",IF(C489=$BM$59,"당첨","낙첨"))))</f>
        <v>당첨</v>
      </c>
      <c r="D59" s="86" t="str">
        <f t="shared" si="47"/>
        <v>당첨</v>
      </c>
      <c r="E59" s="86" t="str">
        <f t="shared" si="47"/>
        <v>당첨</v>
      </c>
      <c r="F59" s="86" t="str">
        <f t="shared" si="47"/>
        <v>당첨</v>
      </c>
      <c r="G59" s="86" t="str">
        <f t="shared" si="47"/>
        <v>당첨</v>
      </c>
      <c r="H59" s="86" t="str">
        <f t="shared" si="47"/>
        <v>당첨</v>
      </c>
      <c r="I59" s="86" t="str">
        <f t="shared" si="47"/>
        <v>당첨</v>
      </c>
      <c r="J59" s="86" t="str">
        <f t="shared" si="47"/>
        <v>당첨</v>
      </c>
      <c r="K59" s="86" t="str">
        <f t="shared" si="47"/>
        <v>당첨</v>
      </c>
      <c r="L59" s="86" t="str">
        <f t="shared" si="47"/>
        <v>당첨</v>
      </c>
      <c r="M59" s="86" t="str">
        <f t="shared" si="47"/>
        <v>당첨</v>
      </c>
      <c r="N59" s="86" t="str">
        <f t="shared" si="47"/>
        <v>당첨</v>
      </c>
      <c r="O59" s="86" t="str">
        <f t="shared" si="47"/>
        <v>당첨</v>
      </c>
      <c r="P59" s="86" t="str">
        <f t="shared" si="47"/>
        <v>당첨</v>
      </c>
      <c r="Q59" s="86" t="str">
        <f t="shared" si="47"/>
        <v>당첨</v>
      </c>
      <c r="S59" s="20">
        <v>42</v>
      </c>
      <c r="T59" s="636" t="s">
        <v>1676</v>
      </c>
      <c r="U59" s="637"/>
      <c r="V59" s="638"/>
      <c r="W59" s="29">
        <v>1</v>
      </c>
      <c r="X59" s="29">
        <v>3</v>
      </c>
      <c r="Y59" s="29">
        <v>5</v>
      </c>
      <c r="Z59" s="29">
        <v>8</v>
      </c>
      <c r="AA59" s="114">
        <v>10</v>
      </c>
      <c r="AB59" s="114">
        <v>12</v>
      </c>
      <c r="AC59" s="114">
        <v>15</v>
      </c>
      <c r="AD59" s="114">
        <v>17</v>
      </c>
      <c r="AE59" s="114">
        <v>24</v>
      </c>
      <c r="AF59" s="114">
        <v>27</v>
      </c>
      <c r="AG59" s="114">
        <v>32</v>
      </c>
      <c r="AH59" s="114">
        <v>33</v>
      </c>
      <c r="AI59" s="114">
        <v>34</v>
      </c>
      <c r="AJ59" s="114">
        <v>36</v>
      </c>
      <c r="AK59" s="114">
        <v>38</v>
      </c>
      <c r="AL59" s="114">
        <v>39</v>
      </c>
      <c r="AM59" s="114">
        <v>43</v>
      </c>
      <c r="AN59" s="464">
        <v>46</v>
      </c>
      <c r="AO59" s="464">
        <v>46</v>
      </c>
      <c r="AP59" s="464">
        <v>46</v>
      </c>
      <c r="AQ59" s="464">
        <v>46</v>
      </c>
      <c r="AR59" s="464">
        <v>46</v>
      </c>
      <c r="AS59" s="464">
        <v>46</v>
      </c>
      <c r="AT59" s="464">
        <v>46</v>
      </c>
      <c r="AU59" s="464">
        <v>46</v>
      </c>
      <c r="AV59" s="464">
        <v>46</v>
      </c>
      <c r="AW59" s="464">
        <v>46</v>
      </c>
      <c r="AX59" s="464">
        <v>46</v>
      </c>
      <c r="AY59" s="464">
        <v>46</v>
      </c>
      <c r="AZ59" s="464">
        <v>46</v>
      </c>
      <c r="BA59" s="464">
        <v>46</v>
      </c>
      <c r="BB59" s="464">
        <v>46</v>
      </c>
      <c r="BC59" s="464">
        <v>46</v>
      </c>
      <c r="BD59" s="464">
        <v>46</v>
      </c>
      <c r="BE59" s="464">
        <v>46</v>
      </c>
      <c r="BF59" s="464">
        <v>46</v>
      </c>
      <c r="BG59" s="464">
        <v>46</v>
      </c>
      <c r="BH59" s="464">
        <v>46</v>
      </c>
      <c r="BI59" s="20"/>
      <c r="BJ59" s="20"/>
      <c r="BK59" s="20"/>
      <c r="BL59" s="20"/>
      <c r="BM59" s="162">
        <v>1</v>
      </c>
      <c r="BN59" s="162">
        <v>2</v>
      </c>
      <c r="BO59" s="162">
        <v>3</v>
      </c>
      <c r="BP59" s="162">
        <v>4</v>
      </c>
      <c r="BR59"/>
      <c r="BS59"/>
      <c r="BT59"/>
    </row>
    <row r="60" spans="1:72" ht="20.149999999999999" hidden="1" customHeight="1">
      <c r="A60" s="152" t="s">
        <v>124</v>
      </c>
      <c r="B60" s="456" t="s">
        <v>1677</v>
      </c>
      <c r="C60" s="86" t="str">
        <f t="shared" ref="C60:P60" si="48">IF(C496=$BN$60,"당첨",IF(C496=$BO$60,"당첨",IF(C496=$BM$60,"당첨",IF(C496=$BP$60,"당첨","낙첨"))))</f>
        <v>당첨</v>
      </c>
      <c r="D60" s="86" t="str">
        <f t="shared" si="48"/>
        <v>당첨</v>
      </c>
      <c r="E60" s="86" t="str">
        <f t="shared" si="48"/>
        <v>당첨</v>
      </c>
      <c r="F60" s="86" t="str">
        <f t="shared" si="48"/>
        <v>당첨</v>
      </c>
      <c r="G60" s="86" t="str">
        <f t="shared" si="48"/>
        <v>당첨</v>
      </c>
      <c r="H60" s="86" t="str">
        <f t="shared" si="48"/>
        <v>당첨</v>
      </c>
      <c r="I60" s="86" t="str">
        <f t="shared" si="48"/>
        <v>당첨</v>
      </c>
      <c r="J60" s="86" t="str">
        <f t="shared" si="48"/>
        <v>당첨</v>
      </c>
      <c r="K60" s="86" t="str">
        <f t="shared" si="48"/>
        <v>당첨</v>
      </c>
      <c r="L60" s="86" t="str">
        <f t="shared" si="48"/>
        <v>당첨</v>
      </c>
      <c r="M60" s="86" t="str">
        <f t="shared" si="48"/>
        <v>당첨</v>
      </c>
      <c r="N60" s="86" t="str">
        <f t="shared" si="48"/>
        <v>당첨</v>
      </c>
      <c r="O60" s="86" t="str">
        <f t="shared" si="48"/>
        <v>당첨</v>
      </c>
      <c r="P60" s="86" t="str">
        <f t="shared" si="48"/>
        <v>당첨</v>
      </c>
      <c r="Q60" s="86" t="str">
        <f>IF(Q496=$BN$60,"당첨",IF(Q496=$BO$60,"당첨",IF(Q496=$BM$60,"당첨",IF(Q496=$BP$60,"당첨","낙첨"))))</f>
        <v>당첨</v>
      </c>
      <c r="S60" s="20">
        <v>43</v>
      </c>
      <c r="T60" s="636" t="s">
        <v>1677</v>
      </c>
      <c r="U60" s="637"/>
      <c r="V60" s="638"/>
      <c r="W60" s="29">
        <v>1</v>
      </c>
      <c r="X60" s="29">
        <v>3</v>
      </c>
      <c r="Y60" s="29">
        <v>5</v>
      </c>
      <c r="Z60" s="29">
        <v>14</v>
      </c>
      <c r="AA60" s="114">
        <v>17</v>
      </c>
      <c r="AB60" s="114">
        <v>24</v>
      </c>
      <c r="AC60" s="114">
        <v>25</v>
      </c>
      <c r="AD60" s="114">
        <v>26</v>
      </c>
      <c r="AE60" s="114">
        <v>29</v>
      </c>
      <c r="AF60" s="114">
        <v>32</v>
      </c>
      <c r="AG60" s="114">
        <v>33</v>
      </c>
      <c r="AH60" s="114">
        <v>34</v>
      </c>
      <c r="AI60" s="114">
        <v>35</v>
      </c>
      <c r="AJ60" s="114">
        <v>36</v>
      </c>
      <c r="AK60" s="114">
        <v>43</v>
      </c>
      <c r="AL60" s="114">
        <v>44</v>
      </c>
      <c r="AM60" s="114">
        <v>45</v>
      </c>
      <c r="AN60" s="464">
        <v>46</v>
      </c>
      <c r="AO60" s="464">
        <v>46</v>
      </c>
      <c r="AP60" s="464">
        <v>46</v>
      </c>
      <c r="AQ60" s="464">
        <v>46</v>
      </c>
      <c r="AR60" s="464">
        <v>46</v>
      </c>
      <c r="AS60" s="464">
        <v>46</v>
      </c>
      <c r="AT60" s="464">
        <v>46</v>
      </c>
      <c r="AU60" s="464">
        <v>46</v>
      </c>
      <c r="AV60" s="464">
        <v>46</v>
      </c>
      <c r="AW60" s="464">
        <v>46</v>
      </c>
      <c r="AX60" s="464">
        <v>46</v>
      </c>
      <c r="AY60" s="464">
        <v>46</v>
      </c>
      <c r="AZ60" s="464">
        <v>46</v>
      </c>
      <c r="BA60" s="464">
        <v>46</v>
      </c>
      <c r="BB60" s="464">
        <v>46</v>
      </c>
      <c r="BC60" s="464">
        <v>46</v>
      </c>
      <c r="BD60" s="464">
        <v>46</v>
      </c>
      <c r="BE60" s="464">
        <v>46</v>
      </c>
      <c r="BF60" s="464">
        <v>46</v>
      </c>
      <c r="BG60" s="464">
        <v>46</v>
      </c>
      <c r="BH60" s="464">
        <v>46</v>
      </c>
      <c r="BI60" s="20"/>
      <c r="BJ60" s="20"/>
      <c r="BK60" s="20"/>
      <c r="BL60" s="20"/>
      <c r="BM60" s="162">
        <v>1</v>
      </c>
      <c r="BN60" s="162">
        <v>2</v>
      </c>
      <c r="BO60" s="162">
        <v>3</v>
      </c>
      <c r="BP60" s="162">
        <v>4</v>
      </c>
      <c r="BR60"/>
      <c r="BS60"/>
      <c r="BT60"/>
    </row>
    <row r="61" spans="1:72" ht="20.149999999999999" hidden="1" customHeight="1">
      <c r="A61" s="152" t="s">
        <v>125</v>
      </c>
      <c r="B61" s="456" t="s">
        <v>1678</v>
      </c>
      <c r="C61" s="86" t="str">
        <f t="shared" ref="C61:Q61" si="49">IF(C503=$BN$61,"당첨",IF(C503=$BO$61,"당첨",IF(C503=$BP$61,"당첨",IF(C503=$BM$61,"당첨","낙첨"))))</f>
        <v>당첨</v>
      </c>
      <c r="D61" s="86" t="str">
        <f t="shared" si="49"/>
        <v>당첨</v>
      </c>
      <c r="E61" s="86" t="str">
        <f t="shared" si="49"/>
        <v>당첨</v>
      </c>
      <c r="F61" s="86" t="str">
        <f t="shared" si="49"/>
        <v>당첨</v>
      </c>
      <c r="G61" s="86" t="str">
        <f t="shared" si="49"/>
        <v>당첨</v>
      </c>
      <c r="H61" s="86" t="str">
        <f t="shared" si="49"/>
        <v>당첨</v>
      </c>
      <c r="I61" s="86" t="str">
        <f t="shared" si="49"/>
        <v>당첨</v>
      </c>
      <c r="J61" s="86" t="str">
        <f t="shared" si="49"/>
        <v>당첨</v>
      </c>
      <c r="K61" s="86" t="str">
        <f t="shared" si="49"/>
        <v>당첨</v>
      </c>
      <c r="L61" s="86" t="str">
        <f t="shared" si="49"/>
        <v>당첨</v>
      </c>
      <c r="M61" s="86" t="str">
        <f t="shared" si="49"/>
        <v>당첨</v>
      </c>
      <c r="N61" s="86" t="str">
        <f t="shared" si="49"/>
        <v>당첨</v>
      </c>
      <c r="O61" s="86" t="str">
        <f t="shared" si="49"/>
        <v>당첨</v>
      </c>
      <c r="P61" s="86" t="str">
        <f t="shared" si="49"/>
        <v>당첨</v>
      </c>
      <c r="Q61" s="86" t="str">
        <f t="shared" si="49"/>
        <v>당첨</v>
      </c>
      <c r="S61" s="20">
        <v>44</v>
      </c>
      <c r="T61" s="636" t="s">
        <v>1678</v>
      </c>
      <c r="U61" s="637"/>
      <c r="V61" s="638"/>
      <c r="W61" s="29">
        <v>1</v>
      </c>
      <c r="X61" s="29">
        <v>10</v>
      </c>
      <c r="Y61" s="29">
        <v>15</v>
      </c>
      <c r="Z61" s="29">
        <v>17</v>
      </c>
      <c r="AA61" s="114">
        <v>22</v>
      </c>
      <c r="AB61" s="114">
        <v>24</v>
      </c>
      <c r="AC61" s="114">
        <v>26</v>
      </c>
      <c r="AD61" s="114">
        <v>27</v>
      </c>
      <c r="AE61" s="114">
        <v>34</v>
      </c>
      <c r="AF61" s="114">
        <v>40</v>
      </c>
      <c r="AG61" s="114">
        <v>43</v>
      </c>
      <c r="AH61" s="114">
        <v>45</v>
      </c>
      <c r="AI61" s="464">
        <v>46</v>
      </c>
      <c r="AJ61" s="464">
        <v>46</v>
      </c>
      <c r="AK61" s="464">
        <v>46</v>
      </c>
      <c r="AL61" s="464">
        <v>46</v>
      </c>
      <c r="AM61" s="464">
        <v>46</v>
      </c>
      <c r="AN61" s="464">
        <v>46</v>
      </c>
      <c r="AO61" s="464">
        <v>46</v>
      </c>
      <c r="AP61" s="464">
        <v>46</v>
      </c>
      <c r="AQ61" s="464">
        <v>46</v>
      </c>
      <c r="AR61" s="464">
        <v>46</v>
      </c>
      <c r="AS61" s="464">
        <v>46</v>
      </c>
      <c r="AT61" s="464">
        <v>46</v>
      </c>
      <c r="AU61" s="464">
        <v>46</v>
      </c>
      <c r="AV61" s="464">
        <v>46</v>
      </c>
      <c r="AW61" s="464">
        <v>46</v>
      </c>
      <c r="AX61" s="464">
        <v>46</v>
      </c>
      <c r="AY61" s="464">
        <v>46</v>
      </c>
      <c r="AZ61" s="464">
        <v>46</v>
      </c>
      <c r="BA61" s="464">
        <v>46</v>
      </c>
      <c r="BB61" s="464">
        <v>46</v>
      </c>
      <c r="BC61" s="464">
        <v>46</v>
      </c>
      <c r="BD61" s="464">
        <v>46</v>
      </c>
      <c r="BE61" s="464">
        <v>46</v>
      </c>
      <c r="BF61" s="464">
        <v>46</v>
      </c>
      <c r="BG61" s="464">
        <v>46</v>
      </c>
      <c r="BH61" s="464">
        <v>46</v>
      </c>
      <c r="BI61" s="93"/>
      <c r="BJ61" s="93"/>
      <c r="BK61" s="93"/>
      <c r="BL61" s="93"/>
      <c r="BM61" s="162">
        <v>1</v>
      </c>
      <c r="BN61" s="162">
        <v>2</v>
      </c>
      <c r="BO61" s="162">
        <v>3</v>
      </c>
      <c r="BP61" s="162">
        <v>4</v>
      </c>
      <c r="BR61"/>
      <c r="BS61"/>
      <c r="BT61"/>
    </row>
    <row r="62" spans="1:72" ht="20.149999999999999" hidden="1" customHeight="1">
      <c r="A62" s="152" t="s">
        <v>126</v>
      </c>
      <c r="B62" s="456" t="s">
        <v>1679</v>
      </c>
      <c r="C62" s="86" t="str">
        <f t="shared" ref="C62:Q62" si="50">IF(C510=$BN$62,"당첨",IF(C510=$BO$62,"당첨",IF(C510=$BP$62,"당첨",IF(C510=$BM$62,"당첨","낙첨"))))</f>
        <v>당첨</v>
      </c>
      <c r="D62" s="86" t="str">
        <f t="shared" si="50"/>
        <v>당첨</v>
      </c>
      <c r="E62" s="86" t="str">
        <f t="shared" si="50"/>
        <v>당첨</v>
      </c>
      <c r="F62" s="86" t="str">
        <f t="shared" si="50"/>
        <v>당첨</v>
      </c>
      <c r="G62" s="86" t="str">
        <f t="shared" si="50"/>
        <v>당첨</v>
      </c>
      <c r="H62" s="86" t="str">
        <f t="shared" si="50"/>
        <v>당첨</v>
      </c>
      <c r="I62" s="86" t="str">
        <f t="shared" si="50"/>
        <v>당첨</v>
      </c>
      <c r="J62" s="86" t="str">
        <f t="shared" si="50"/>
        <v>당첨</v>
      </c>
      <c r="K62" s="86" t="str">
        <f t="shared" si="50"/>
        <v>당첨</v>
      </c>
      <c r="L62" s="86" t="str">
        <f t="shared" si="50"/>
        <v>당첨</v>
      </c>
      <c r="M62" s="86" t="str">
        <f t="shared" si="50"/>
        <v>당첨</v>
      </c>
      <c r="N62" s="86" t="str">
        <f t="shared" si="50"/>
        <v>당첨</v>
      </c>
      <c r="O62" s="86" t="str">
        <f t="shared" si="50"/>
        <v>당첨</v>
      </c>
      <c r="P62" s="86" t="str">
        <f t="shared" si="50"/>
        <v>당첨</v>
      </c>
      <c r="Q62" s="86" t="str">
        <f t="shared" si="50"/>
        <v>당첨</v>
      </c>
      <c r="S62" s="20">
        <v>45</v>
      </c>
      <c r="T62" s="636" t="s">
        <v>1679</v>
      </c>
      <c r="U62" s="637"/>
      <c r="V62" s="638"/>
      <c r="W62" s="165">
        <v>3</v>
      </c>
      <c r="X62" s="165">
        <v>6</v>
      </c>
      <c r="Y62" s="165">
        <v>8</v>
      </c>
      <c r="Z62" s="165">
        <v>10</v>
      </c>
      <c r="AA62" s="165">
        <v>12</v>
      </c>
      <c r="AB62" s="165">
        <v>23</v>
      </c>
      <c r="AC62" s="165">
        <v>26</v>
      </c>
      <c r="AD62" s="165">
        <v>27</v>
      </c>
      <c r="AE62" s="165">
        <v>29</v>
      </c>
      <c r="AF62" s="165">
        <v>33</v>
      </c>
      <c r="AG62" s="164">
        <v>34</v>
      </c>
      <c r="AH62" s="164">
        <v>38</v>
      </c>
      <c r="AI62" s="164">
        <v>40</v>
      </c>
      <c r="AJ62" s="164">
        <v>43</v>
      </c>
      <c r="AK62" s="164">
        <v>44</v>
      </c>
      <c r="AL62" s="114">
        <v>45</v>
      </c>
      <c r="AM62" s="464">
        <v>46</v>
      </c>
      <c r="AN62" s="464">
        <v>46</v>
      </c>
      <c r="AO62" s="464">
        <v>46</v>
      </c>
      <c r="AP62" s="464">
        <v>46</v>
      </c>
      <c r="AQ62" s="464">
        <v>46</v>
      </c>
      <c r="AR62" s="464">
        <v>46</v>
      </c>
      <c r="AS62" s="464">
        <v>46</v>
      </c>
      <c r="AT62" s="464">
        <v>46</v>
      </c>
      <c r="AU62" s="464">
        <v>46</v>
      </c>
      <c r="AV62" s="464">
        <v>46</v>
      </c>
      <c r="AW62" s="464">
        <v>46</v>
      </c>
      <c r="AX62" s="464">
        <v>46</v>
      </c>
      <c r="AY62" s="464">
        <v>46</v>
      </c>
      <c r="AZ62" s="464">
        <v>46</v>
      </c>
      <c r="BA62" s="464">
        <v>46</v>
      </c>
      <c r="BB62" s="464">
        <v>46</v>
      </c>
      <c r="BC62" s="464">
        <v>46</v>
      </c>
      <c r="BD62" s="464">
        <v>46</v>
      </c>
      <c r="BE62" s="464">
        <v>46</v>
      </c>
      <c r="BF62" s="464">
        <v>46</v>
      </c>
      <c r="BG62" s="464">
        <v>46</v>
      </c>
      <c r="BH62" s="464">
        <v>46</v>
      </c>
      <c r="BI62" s="93"/>
      <c r="BJ62" s="93"/>
      <c r="BK62" s="93"/>
      <c r="BL62" s="93"/>
      <c r="BM62" s="162">
        <v>1</v>
      </c>
      <c r="BN62" s="162">
        <v>2</v>
      </c>
      <c r="BO62" s="162">
        <v>3</v>
      </c>
      <c r="BP62" s="162">
        <v>4</v>
      </c>
      <c r="BR62"/>
      <c r="BS62"/>
      <c r="BT62"/>
    </row>
    <row r="63" spans="1:72" ht="20.149999999999999" hidden="1" customHeight="1">
      <c r="A63" s="152" t="s">
        <v>127</v>
      </c>
      <c r="B63" s="456" t="s">
        <v>1680</v>
      </c>
      <c r="C63" s="86" t="str">
        <f t="shared" ref="C63:Q63" si="51">IF(C517=$BN$63,"당첨",IF(C517=$BO$63,"당첨",IF(C517=$BP$63,"당첨",IF(C517=$BM$63,"당첨","낙첨"))))</f>
        <v>당첨</v>
      </c>
      <c r="D63" s="86" t="str">
        <f t="shared" si="51"/>
        <v>당첨</v>
      </c>
      <c r="E63" s="86" t="str">
        <f t="shared" si="51"/>
        <v>당첨</v>
      </c>
      <c r="F63" s="86" t="str">
        <f t="shared" si="51"/>
        <v>당첨</v>
      </c>
      <c r="G63" s="86" t="str">
        <f t="shared" si="51"/>
        <v>당첨</v>
      </c>
      <c r="H63" s="86" t="str">
        <f t="shared" si="51"/>
        <v>당첨</v>
      </c>
      <c r="I63" s="86" t="str">
        <f t="shared" si="51"/>
        <v>당첨</v>
      </c>
      <c r="J63" s="86" t="str">
        <f t="shared" si="51"/>
        <v>당첨</v>
      </c>
      <c r="K63" s="86" t="str">
        <f t="shared" si="51"/>
        <v>당첨</v>
      </c>
      <c r="L63" s="86" t="str">
        <f t="shared" si="51"/>
        <v>당첨</v>
      </c>
      <c r="M63" s="86" t="str">
        <f t="shared" si="51"/>
        <v>당첨</v>
      </c>
      <c r="N63" s="86" t="str">
        <f t="shared" si="51"/>
        <v>당첨</v>
      </c>
      <c r="O63" s="86" t="str">
        <f t="shared" si="51"/>
        <v>당첨</v>
      </c>
      <c r="P63" s="86" t="str">
        <f t="shared" si="51"/>
        <v>당첨</v>
      </c>
      <c r="Q63" s="86" t="str">
        <f t="shared" si="51"/>
        <v>당첨</v>
      </c>
      <c r="S63" s="20">
        <v>46</v>
      </c>
      <c r="T63" s="636" t="s">
        <v>1680</v>
      </c>
      <c r="U63" s="637"/>
      <c r="V63" s="638"/>
      <c r="W63" s="29">
        <v>1</v>
      </c>
      <c r="X63" s="29">
        <v>3</v>
      </c>
      <c r="Y63" s="29">
        <v>5</v>
      </c>
      <c r="Z63" s="29">
        <v>8</v>
      </c>
      <c r="AA63" s="29">
        <v>12</v>
      </c>
      <c r="AB63" s="29">
        <v>14</v>
      </c>
      <c r="AC63" s="29">
        <v>22</v>
      </c>
      <c r="AD63" s="29">
        <v>23</v>
      </c>
      <c r="AE63" s="29">
        <v>24</v>
      </c>
      <c r="AF63" s="29">
        <v>25</v>
      </c>
      <c r="AG63" s="29">
        <v>26</v>
      </c>
      <c r="AH63" s="29">
        <v>27</v>
      </c>
      <c r="AI63" s="29">
        <v>29</v>
      </c>
      <c r="AJ63" s="29">
        <v>32</v>
      </c>
      <c r="AK63" s="29">
        <v>35</v>
      </c>
      <c r="AL63" s="114">
        <v>38</v>
      </c>
      <c r="AM63" s="114">
        <v>39</v>
      </c>
      <c r="AN63" s="114">
        <v>40</v>
      </c>
      <c r="AO63" s="114">
        <v>43</v>
      </c>
      <c r="AP63" s="114">
        <v>44</v>
      </c>
      <c r="AQ63" s="464">
        <v>46</v>
      </c>
      <c r="AR63" s="464">
        <v>46</v>
      </c>
      <c r="AS63" s="464">
        <v>46</v>
      </c>
      <c r="AT63" s="464">
        <v>46</v>
      </c>
      <c r="AU63" s="464">
        <v>46</v>
      </c>
      <c r="AV63" s="464">
        <v>46</v>
      </c>
      <c r="AW63" s="464">
        <v>46</v>
      </c>
      <c r="AX63" s="464">
        <v>46</v>
      </c>
      <c r="AY63" s="464">
        <v>46</v>
      </c>
      <c r="AZ63" s="464">
        <v>46</v>
      </c>
      <c r="BA63" s="464">
        <v>46</v>
      </c>
      <c r="BB63" s="464">
        <v>46</v>
      </c>
      <c r="BC63" s="464">
        <v>46</v>
      </c>
      <c r="BD63" s="464">
        <v>46</v>
      </c>
      <c r="BE63" s="464">
        <v>46</v>
      </c>
      <c r="BF63" s="464">
        <v>46</v>
      </c>
      <c r="BG63" s="464">
        <v>46</v>
      </c>
      <c r="BH63" s="464">
        <v>46</v>
      </c>
      <c r="BI63" s="93"/>
      <c r="BJ63" s="93"/>
      <c r="BK63" s="93"/>
      <c r="BL63" s="93"/>
      <c r="BM63" s="162">
        <v>1</v>
      </c>
      <c r="BN63" s="162">
        <v>2</v>
      </c>
      <c r="BO63" s="162">
        <v>3</v>
      </c>
      <c r="BP63" s="162">
        <v>4</v>
      </c>
      <c r="BR63"/>
      <c r="BS63"/>
      <c r="BT63"/>
    </row>
    <row r="64" spans="1:72" ht="20.149999999999999" hidden="1" customHeight="1">
      <c r="A64" s="152" t="s">
        <v>128</v>
      </c>
      <c r="B64" s="456" t="s">
        <v>1681</v>
      </c>
      <c r="C64" s="86" t="str">
        <f t="shared" ref="C64:Q64" si="52">IF(C524=$BN$64,"당첨",IF(C524=$BO$64,"당첨",IF(C524=$BP$64,"당첨",IF(C524=$BM$64,"당첨","낙첨"))))</f>
        <v>당첨</v>
      </c>
      <c r="D64" s="86" t="str">
        <f t="shared" si="52"/>
        <v>당첨</v>
      </c>
      <c r="E64" s="86" t="str">
        <f t="shared" si="52"/>
        <v>당첨</v>
      </c>
      <c r="F64" s="86" t="str">
        <f t="shared" si="52"/>
        <v>당첨</v>
      </c>
      <c r="G64" s="86" t="str">
        <f t="shared" si="52"/>
        <v>당첨</v>
      </c>
      <c r="H64" s="86" t="str">
        <f t="shared" si="52"/>
        <v>당첨</v>
      </c>
      <c r="I64" s="86" t="str">
        <f t="shared" si="52"/>
        <v>당첨</v>
      </c>
      <c r="J64" s="86" t="str">
        <f t="shared" si="52"/>
        <v>당첨</v>
      </c>
      <c r="K64" s="86" t="str">
        <f t="shared" si="52"/>
        <v>당첨</v>
      </c>
      <c r="L64" s="86" t="str">
        <f t="shared" si="52"/>
        <v>당첨</v>
      </c>
      <c r="M64" s="86" t="str">
        <f t="shared" si="52"/>
        <v>당첨</v>
      </c>
      <c r="N64" s="86" t="str">
        <f t="shared" si="52"/>
        <v>당첨</v>
      </c>
      <c r="O64" s="86" t="str">
        <f t="shared" si="52"/>
        <v>당첨</v>
      </c>
      <c r="P64" s="86" t="str">
        <f t="shared" si="52"/>
        <v>당첨</v>
      </c>
      <c r="Q64" s="86" t="str">
        <f t="shared" si="52"/>
        <v>당첨</v>
      </c>
      <c r="S64" s="20">
        <v>47</v>
      </c>
      <c r="T64" s="636" t="s">
        <v>1681</v>
      </c>
      <c r="U64" s="637"/>
      <c r="V64" s="638"/>
      <c r="W64" s="29">
        <v>1</v>
      </c>
      <c r="X64" s="29">
        <v>5</v>
      </c>
      <c r="Y64" s="29">
        <v>6</v>
      </c>
      <c r="Z64" s="29">
        <v>10</v>
      </c>
      <c r="AA64" s="29">
        <v>12</v>
      </c>
      <c r="AB64" s="29">
        <v>14</v>
      </c>
      <c r="AC64" s="29">
        <v>15</v>
      </c>
      <c r="AD64" s="29">
        <v>17</v>
      </c>
      <c r="AE64" s="29">
        <v>23</v>
      </c>
      <c r="AF64" s="29">
        <v>25</v>
      </c>
      <c r="AG64" s="29">
        <v>26</v>
      </c>
      <c r="AH64" s="29">
        <v>27</v>
      </c>
      <c r="AI64" s="29">
        <v>29</v>
      </c>
      <c r="AJ64" s="29">
        <v>32</v>
      </c>
      <c r="AK64" s="29">
        <v>33</v>
      </c>
      <c r="AL64" s="114">
        <v>34</v>
      </c>
      <c r="AM64" s="114">
        <v>35</v>
      </c>
      <c r="AN64" s="114">
        <v>43</v>
      </c>
      <c r="AO64" s="114">
        <v>44</v>
      </c>
      <c r="AP64" s="114">
        <v>45</v>
      </c>
      <c r="AQ64" s="464">
        <v>46</v>
      </c>
      <c r="AR64" s="464">
        <v>46</v>
      </c>
      <c r="AS64" s="464">
        <v>46</v>
      </c>
      <c r="AT64" s="464">
        <v>46</v>
      </c>
      <c r="AU64" s="464">
        <v>46</v>
      </c>
      <c r="AV64" s="464">
        <v>46</v>
      </c>
      <c r="AW64" s="464">
        <v>46</v>
      </c>
      <c r="AX64" s="464">
        <v>46</v>
      </c>
      <c r="AY64" s="464">
        <v>46</v>
      </c>
      <c r="AZ64" s="464">
        <v>46</v>
      </c>
      <c r="BA64" s="464">
        <v>46</v>
      </c>
      <c r="BB64" s="464">
        <v>46</v>
      </c>
      <c r="BC64" s="464">
        <v>46</v>
      </c>
      <c r="BD64" s="464">
        <v>46</v>
      </c>
      <c r="BE64" s="464">
        <v>46</v>
      </c>
      <c r="BF64" s="464">
        <v>46</v>
      </c>
      <c r="BG64" s="464">
        <v>46</v>
      </c>
      <c r="BH64" s="464">
        <v>46</v>
      </c>
      <c r="BI64" s="93"/>
      <c r="BJ64" s="93"/>
      <c r="BK64" s="93"/>
      <c r="BL64" s="93"/>
      <c r="BM64" s="162">
        <v>1</v>
      </c>
      <c r="BN64" s="162">
        <v>2</v>
      </c>
      <c r="BO64" s="162">
        <v>3</v>
      </c>
      <c r="BP64" s="162">
        <v>4</v>
      </c>
      <c r="BR64"/>
    </row>
    <row r="65" spans="1:72" ht="20.149999999999999" customHeight="1">
      <c r="A65" s="152"/>
      <c r="B65" s="452" t="s">
        <v>1682</v>
      </c>
      <c r="C65" s="86">
        <f>COUNTIF(C56:C64,"낙첨")</f>
        <v>0</v>
      </c>
      <c r="D65" s="86">
        <f t="shared" ref="D65:Q65" si="53">COUNTIF(D56:D64,"낙첨")</f>
        <v>0</v>
      </c>
      <c r="E65" s="86">
        <f t="shared" si="53"/>
        <v>0</v>
      </c>
      <c r="F65" s="86">
        <f t="shared" si="53"/>
        <v>0</v>
      </c>
      <c r="G65" s="86">
        <f t="shared" si="53"/>
        <v>0</v>
      </c>
      <c r="H65" s="86">
        <f t="shared" si="53"/>
        <v>0</v>
      </c>
      <c r="I65" s="86">
        <f t="shared" si="53"/>
        <v>0</v>
      </c>
      <c r="J65" s="86">
        <f t="shared" si="53"/>
        <v>0</v>
      </c>
      <c r="K65" s="86">
        <f t="shared" si="53"/>
        <v>0</v>
      </c>
      <c r="L65" s="86">
        <f t="shared" si="53"/>
        <v>0</v>
      </c>
      <c r="M65" s="86">
        <f t="shared" si="53"/>
        <v>0</v>
      </c>
      <c r="N65" s="86">
        <f t="shared" si="53"/>
        <v>0</v>
      </c>
      <c r="O65" s="86">
        <f t="shared" si="53"/>
        <v>0</v>
      </c>
      <c r="P65" s="86">
        <f t="shared" si="53"/>
        <v>0</v>
      </c>
      <c r="Q65" s="86">
        <f t="shared" si="53"/>
        <v>0</v>
      </c>
      <c r="S65" s="20"/>
      <c r="T65" s="438"/>
      <c r="U65" s="436"/>
      <c r="V65" s="437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114"/>
      <c r="AM65" s="114"/>
      <c r="AN65" s="114"/>
      <c r="AO65" s="114"/>
      <c r="AP65" s="114"/>
      <c r="AQ65" s="114"/>
      <c r="AR65" s="114"/>
      <c r="AS65" s="114"/>
      <c r="AT65" s="114"/>
      <c r="AU65" s="114"/>
      <c r="AV65" s="114"/>
      <c r="AW65" s="114"/>
      <c r="AX65" s="114"/>
      <c r="AY65" s="114"/>
      <c r="AZ65" s="114"/>
      <c r="BA65" s="114"/>
      <c r="BB65" s="114"/>
      <c r="BC65" s="114"/>
      <c r="BD65" s="114"/>
      <c r="BE65" s="114"/>
      <c r="BF65" s="114"/>
      <c r="BG65" s="114"/>
      <c r="BH65" s="114"/>
      <c r="BI65" s="93"/>
      <c r="BJ65" s="93"/>
      <c r="BK65" s="93"/>
      <c r="BL65" s="93"/>
      <c r="BM65" s="163"/>
      <c r="BN65" s="163"/>
      <c r="BO65" s="163"/>
      <c r="BP65" s="163"/>
      <c r="BR65"/>
    </row>
    <row r="66" spans="1:72" ht="19.5" hidden="1" customHeight="1">
      <c r="A66" s="152" t="s">
        <v>1791</v>
      </c>
      <c r="B66" s="127" t="s">
        <v>1683</v>
      </c>
      <c r="C66" s="86" t="str">
        <f t="shared" ref="C66:Q66" si="54">IF(C531=$BN$66,"당첨",IF(C531=$BO$66,"당첨",IF(C531=$BP$66,"당첨",IF(C531=$BM$66,"당첨","낙첨"))))</f>
        <v>당첨</v>
      </c>
      <c r="D66" s="86" t="str">
        <f t="shared" si="54"/>
        <v>당첨</v>
      </c>
      <c r="E66" s="86" t="str">
        <f t="shared" si="54"/>
        <v>당첨</v>
      </c>
      <c r="F66" s="86" t="str">
        <f t="shared" si="54"/>
        <v>당첨</v>
      </c>
      <c r="G66" s="86" t="str">
        <f t="shared" si="54"/>
        <v>당첨</v>
      </c>
      <c r="H66" s="86" t="str">
        <f t="shared" si="54"/>
        <v>당첨</v>
      </c>
      <c r="I66" s="86" t="str">
        <f t="shared" si="54"/>
        <v>당첨</v>
      </c>
      <c r="J66" s="86" t="str">
        <f t="shared" si="54"/>
        <v>당첨</v>
      </c>
      <c r="K66" s="86" t="str">
        <f t="shared" si="54"/>
        <v>당첨</v>
      </c>
      <c r="L66" s="86" t="str">
        <f t="shared" si="54"/>
        <v>당첨</v>
      </c>
      <c r="M66" s="86" t="str">
        <f t="shared" si="54"/>
        <v>당첨</v>
      </c>
      <c r="N66" s="86" t="str">
        <f t="shared" si="54"/>
        <v>당첨</v>
      </c>
      <c r="O66" s="86" t="str">
        <f t="shared" si="54"/>
        <v>당첨</v>
      </c>
      <c r="P66" s="86" t="str">
        <f t="shared" si="54"/>
        <v>당첨</v>
      </c>
      <c r="Q66" s="86" t="str">
        <f t="shared" si="54"/>
        <v>당첨</v>
      </c>
      <c r="S66" s="20">
        <v>48</v>
      </c>
      <c r="T66" s="639" t="s">
        <v>1767</v>
      </c>
      <c r="U66" s="637"/>
      <c r="V66" s="638"/>
      <c r="W66" s="29">
        <v>1</v>
      </c>
      <c r="X66" s="29">
        <v>2</v>
      </c>
      <c r="Y66" s="29">
        <v>3</v>
      </c>
      <c r="Z66" s="29">
        <v>4</v>
      </c>
      <c r="AA66" s="29">
        <v>8</v>
      </c>
      <c r="AB66" s="29">
        <v>11</v>
      </c>
      <c r="AC66" s="29">
        <v>13</v>
      </c>
      <c r="AD66" s="29">
        <v>18</v>
      </c>
      <c r="AE66" s="29">
        <v>19</v>
      </c>
      <c r="AF66" s="29">
        <v>20</v>
      </c>
      <c r="AG66" s="29">
        <v>25</v>
      </c>
      <c r="AH66" s="29">
        <v>30</v>
      </c>
      <c r="AI66" s="29">
        <v>33</v>
      </c>
      <c r="AJ66" s="114">
        <v>34</v>
      </c>
      <c r="AK66" s="114">
        <v>35</v>
      </c>
      <c r="AL66" s="114">
        <v>37</v>
      </c>
      <c r="AM66" s="114">
        <v>45</v>
      </c>
      <c r="AN66" s="464">
        <v>46</v>
      </c>
      <c r="AO66" s="464">
        <v>46</v>
      </c>
      <c r="AP66" s="464">
        <v>46</v>
      </c>
      <c r="AQ66" s="464">
        <v>46</v>
      </c>
      <c r="AR66" s="464">
        <v>46</v>
      </c>
      <c r="AS66" s="464">
        <v>46</v>
      </c>
      <c r="AT66" s="464">
        <v>46</v>
      </c>
      <c r="AU66" s="464">
        <v>46</v>
      </c>
      <c r="AV66" s="464">
        <v>46</v>
      </c>
      <c r="AW66" s="464">
        <v>46</v>
      </c>
      <c r="AX66" s="464">
        <v>46</v>
      </c>
      <c r="AY66" s="464">
        <v>46</v>
      </c>
      <c r="AZ66" s="464">
        <v>46</v>
      </c>
      <c r="BA66" s="464">
        <v>46</v>
      </c>
      <c r="BB66" s="464">
        <v>46</v>
      </c>
      <c r="BC66" s="464">
        <v>46</v>
      </c>
      <c r="BD66" s="464">
        <v>46</v>
      </c>
      <c r="BE66" s="464">
        <v>46</v>
      </c>
      <c r="BF66" s="464">
        <v>46</v>
      </c>
      <c r="BG66" s="464">
        <v>46</v>
      </c>
      <c r="BH66" s="464">
        <v>46</v>
      </c>
      <c r="BI66" s="93"/>
      <c r="BJ66" s="93"/>
      <c r="BK66" s="93"/>
      <c r="BL66" s="93"/>
      <c r="BM66" s="162">
        <v>1</v>
      </c>
      <c r="BN66" s="162">
        <v>2</v>
      </c>
      <c r="BO66" s="162">
        <v>3</v>
      </c>
      <c r="BP66" s="162">
        <v>4</v>
      </c>
      <c r="BR66"/>
    </row>
    <row r="67" spans="1:72" ht="19.5" hidden="1" customHeight="1">
      <c r="A67" s="152" t="s">
        <v>1792</v>
      </c>
      <c r="B67" s="127" t="s">
        <v>1684</v>
      </c>
      <c r="C67" s="86" t="str">
        <f t="shared" ref="C67:Q67" si="55">IF(C538=$BN$67,"당첨",IF(C538=$BO$67,"당첨",IF(C538=$BP$67,"당첨",IF(C538=$BM$67,"당첨","낙첨"))))</f>
        <v>당첨</v>
      </c>
      <c r="D67" s="86" t="str">
        <f t="shared" si="55"/>
        <v>당첨</v>
      </c>
      <c r="E67" s="86" t="str">
        <f t="shared" si="55"/>
        <v>당첨</v>
      </c>
      <c r="F67" s="86" t="str">
        <f t="shared" si="55"/>
        <v>당첨</v>
      </c>
      <c r="G67" s="86" t="str">
        <f t="shared" si="55"/>
        <v>당첨</v>
      </c>
      <c r="H67" s="86" t="str">
        <f t="shared" si="55"/>
        <v>당첨</v>
      </c>
      <c r="I67" s="86" t="str">
        <f t="shared" si="55"/>
        <v>당첨</v>
      </c>
      <c r="J67" s="86" t="str">
        <f t="shared" si="55"/>
        <v>당첨</v>
      </c>
      <c r="K67" s="86" t="str">
        <f t="shared" si="55"/>
        <v>당첨</v>
      </c>
      <c r="L67" s="86" t="str">
        <f t="shared" si="55"/>
        <v>당첨</v>
      </c>
      <c r="M67" s="86" t="str">
        <f t="shared" si="55"/>
        <v>당첨</v>
      </c>
      <c r="N67" s="86" t="str">
        <f t="shared" si="55"/>
        <v>당첨</v>
      </c>
      <c r="O67" s="86" t="str">
        <f t="shared" si="55"/>
        <v>당첨</v>
      </c>
      <c r="P67" s="86" t="str">
        <f t="shared" si="55"/>
        <v>당첨</v>
      </c>
      <c r="Q67" s="86" t="str">
        <f t="shared" si="55"/>
        <v>당첨</v>
      </c>
      <c r="S67" s="20">
        <v>49</v>
      </c>
      <c r="T67" s="639" t="s">
        <v>1768</v>
      </c>
      <c r="U67" s="637"/>
      <c r="V67" s="638"/>
      <c r="W67" s="29">
        <v>1</v>
      </c>
      <c r="X67" s="29">
        <v>2</v>
      </c>
      <c r="Y67" s="29">
        <v>4</v>
      </c>
      <c r="Z67" s="29">
        <v>7</v>
      </c>
      <c r="AA67" s="29">
        <v>8</v>
      </c>
      <c r="AB67" s="29">
        <v>11</v>
      </c>
      <c r="AC67" s="29">
        <v>13</v>
      </c>
      <c r="AD67" s="29">
        <v>19</v>
      </c>
      <c r="AE67" s="29">
        <v>20</v>
      </c>
      <c r="AF67" s="29">
        <v>27</v>
      </c>
      <c r="AG67" s="114">
        <v>28</v>
      </c>
      <c r="AH67" s="114">
        <v>34</v>
      </c>
      <c r="AI67" s="114">
        <v>35</v>
      </c>
      <c r="AJ67" s="114">
        <v>36</v>
      </c>
      <c r="AK67" s="114">
        <v>37</v>
      </c>
      <c r="AL67" s="114">
        <v>43</v>
      </c>
      <c r="AM67" s="464">
        <v>46</v>
      </c>
      <c r="AN67" s="464">
        <v>46</v>
      </c>
      <c r="AO67" s="464">
        <v>46</v>
      </c>
      <c r="AP67" s="464">
        <v>46</v>
      </c>
      <c r="AQ67" s="464">
        <v>46</v>
      </c>
      <c r="AR67" s="464">
        <v>46</v>
      </c>
      <c r="AS67" s="464">
        <v>46</v>
      </c>
      <c r="AT67" s="464">
        <v>46</v>
      </c>
      <c r="AU67" s="464">
        <v>46</v>
      </c>
      <c r="AV67" s="464">
        <v>46</v>
      </c>
      <c r="AW67" s="464">
        <v>46</v>
      </c>
      <c r="AX67" s="464">
        <v>46</v>
      </c>
      <c r="AY67" s="464">
        <v>46</v>
      </c>
      <c r="AZ67" s="464">
        <v>46</v>
      </c>
      <c r="BA67" s="464">
        <v>46</v>
      </c>
      <c r="BB67" s="464">
        <v>46</v>
      </c>
      <c r="BC67" s="464">
        <v>46</v>
      </c>
      <c r="BD67" s="464">
        <v>46</v>
      </c>
      <c r="BE67" s="464">
        <v>46</v>
      </c>
      <c r="BF67" s="464">
        <v>46</v>
      </c>
      <c r="BG67" s="464">
        <v>46</v>
      </c>
      <c r="BH67" s="464">
        <v>46</v>
      </c>
      <c r="BI67" s="93"/>
      <c r="BJ67" s="93"/>
      <c r="BK67" s="93"/>
      <c r="BL67" s="93"/>
      <c r="BM67" s="162">
        <v>1</v>
      </c>
      <c r="BN67" s="162">
        <v>2</v>
      </c>
      <c r="BO67" s="162">
        <v>3</v>
      </c>
      <c r="BP67" s="162">
        <v>4</v>
      </c>
      <c r="BR67"/>
    </row>
    <row r="68" spans="1:72" ht="19.5" hidden="1" customHeight="1">
      <c r="A68" s="152" t="s">
        <v>187</v>
      </c>
      <c r="B68" s="127" t="s">
        <v>1685</v>
      </c>
      <c r="C68" s="86" t="str">
        <f t="shared" ref="C68:Q68" si="56">IF(C545=$BN$68,"당첨",IF(C545=$BO$68,"당첨",IF(C545=$BP$68,"당첨",IF(C545=$BM$68,"당첨","낙첨"))))</f>
        <v>당첨</v>
      </c>
      <c r="D68" s="86" t="str">
        <f t="shared" si="56"/>
        <v>당첨</v>
      </c>
      <c r="E68" s="86" t="str">
        <f t="shared" si="56"/>
        <v>당첨</v>
      </c>
      <c r="F68" s="86" t="str">
        <f t="shared" si="56"/>
        <v>당첨</v>
      </c>
      <c r="G68" s="86" t="str">
        <f t="shared" si="56"/>
        <v>당첨</v>
      </c>
      <c r="H68" s="86" t="str">
        <f t="shared" si="56"/>
        <v>당첨</v>
      </c>
      <c r="I68" s="86" t="str">
        <f t="shared" si="56"/>
        <v>당첨</v>
      </c>
      <c r="J68" s="86" t="str">
        <f t="shared" si="56"/>
        <v>당첨</v>
      </c>
      <c r="K68" s="86" t="str">
        <f t="shared" si="56"/>
        <v>당첨</v>
      </c>
      <c r="L68" s="86" t="str">
        <f t="shared" si="56"/>
        <v>당첨</v>
      </c>
      <c r="M68" s="86" t="str">
        <f t="shared" si="56"/>
        <v>당첨</v>
      </c>
      <c r="N68" s="86" t="str">
        <f t="shared" si="56"/>
        <v>당첨</v>
      </c>
      <c r="O68" s="86" t="str">
        <f t="shared" si="56"/>
        <v>당첨</v>
      </c>
      <c r="P68" s="86" t="str">
        <f t="shared" si="56"/>
        <v>당첨</v>
      </c>
      <c r="Q68" s="86" t="str">
        <f t="shared" si="56"/>
        <v>당첨</v>
      </c>
      <c r="S68" s="20">
        <v>50</v>
      </c>
      <c r="T68" s="639" t="s">
        <v>1769</v>
      </c>
      <c r="U68" s="637"/>
      <c r="V68" s="638"/>
      <c r="W68" s="29">
        <v>1</v>
      </c>
      <c r="X68" s="29">
        <v>2</v>
      </c>
      <c r="Y68" s="29">
        <v>3</v>
      </c>
      <c r="Z68" s="29">
        <v>4</v>
      </c>
      <c r="AA68" s="29">
        <v>7</v>
      </c>
      <c r="AB68" s="29">
        <v>8</v>
      </c>
      <c r="AC68" s="29">
        <v>11</v>
      </c>
      <c r="AD68" s="29">
        <v>13</v>
      </c>
      <c r="AE68" s="29">
        <v>17</v>
      </c>
      <c r="AF68" s="29">
        <v>18</v>
      </c>
      <c r="AG68" s="114">
        <v>19</v>
      </c>
      <c r="AH68" s="114">
        <v>20</v>
      </c>
      <c r="AI68" s="114">
        <v>27</v>
      </c>
      <c r="AJ68" s="114">
        <v>33</v>
      </c>
      <c r="AK68" s="114">
        <v>34</v>
      </c>
      <c r="AL68" s="114">
        <v>36</v>
      </c>
      <c r="AM68" s="114">
        <v>37</v>
      </c>
      <c r="AN68" s="114">
        <v>41</v>
      </c>
      <c r="AO68" s="114">
        <v>43</v>
      </c>
      <c r="AP68" s="464">
        <v>46</v>
      </c>
      <c r="AQ68" s="464">
        <v>46</v>
      </c>
      <c r="AR68" s="464">
        <v>46</v>
      </c>
      <c r="AS68" s="464">
        <v>46</v>
      </c>
      <c r="AT68" s="464">
        <v>46</v>
      </c>
      <c r="AU68" s="464">
        <v>46</v>
      </c>
      <c r="AV68" s="464">
        <v>46</v>
      </c>
      <c r="AW68" s="464">
        <v>46</v>
      </c>
      <c r="AX68" s="464">
        <v>46</v>
      </c>
      <c r="AY68" s="464">
        <v>46</v>
      </c>
      <c r="AZ68" s="464">
        <v>46</v>
      </c>
      <c r="BA68" s="464">
        <v>46</v>
      </c>
      <c r="BB68" s="464">
        <v>46</v>
      </c>
      <c r="BC68" s="464">
        <v>46</v>
      </c>
      <c r="BD68" s="464">
        <v>46</v>
      </c>
      <c r="BE68" s="464">
        <v>46</v>
      </c>
      <c r="BF68" s="464">
        <v>46</v>
      </c>
      <c r="BG68" s="464">
        <v>46</v>
      </c>
      <c r="BH68" s="464">
        <v>46</v>
      </c>
      <c r="BI68" s="93"/>
      <c r="BJ68" s="93"/>
      <c r="BK68" s="93"/>
      <c r="BL68" s="93"/>
      <c r="BM68" s="162">
        <v>1</v>
      </c>
      <c r="BN68" s="162">
        <v>2</v>
      </c>
      <c r="BO68" s="162">
        <v>3</v>
      </c>
      <c r="BP68" s="162">
        <v>4</v>
      </c>
      <c r="BR68"/>
    </row>
    <row r="69" spans="1:72" ht="19.5" hidden="1" customHeight="1">
      <c r="A69" s="152" t="s">
        <v>188</v>
      </c>
      <c r="B69" s="127" t="s">
        <v>1686</v>
      </c>
      <c r="C69" s="86" t="str">
        <f t="shared" ref="C69:Q69" si="57">IF(C552=$BN$69,"당첨",IF(C552=$BO$69,"당첨",IF(C552=$BP$69,"당첨",IF(C552=$BM$69,"당첨","낙첨"))))</f>
        <v>당첨</v>
      </c>
      <c r="D69" s="86" t="str">
        <f t="shared" si="57"/>
        <v>당첨</v>
      </c>
      <c r="E69" s="86" t="str">
        <f t="shared" si="57"/>
        <v>당첨</v>
      </c>
      <c r="F69" s="86" t="str">
        <f t="shared" si="57"/>
        <v>당첨</v>
      </c>
      <c r="G69" s="86" t="str">
        <f t="shared" si="57"/>
        <v>당첨</v>
      </c>
      <c r="H69" s="86" t="str">
        <f t="shared" si="57"/>
        <v>당첨</v>
      </c>
      <c r="I69" s="86" t="str">
        <f t="shared" si="57"/>
        <v>당첨</v>
      </c>
      <c r="J69" s="86" t="str">
        <f t="shared" si="57"/>
        <v>당첨</v>
      </c>
      <c r="K69" s="86" t="str">
        <f t="shared" si="57"/>
        <v>당첨</v>
      </c>
      <c r="L69" s="86" t="str">
        <f t="shared" si="57"/>
        <v>당첨</v>
      </c>
      <c r="M69" s="86" t="str">
        <f t="shared" si="57"/>
        <v>당첨</v>
      </c>
      <c r="N69" s="86" t="str">
        <f t="shared" si="57"/>
        <v>당첨</v>
      </c>
      <c r="O69" s="86" t="str">
        <f t="shared" si="57"/>
        <v>당첨</v>
      </c>
      <c r="P69" s="86" t="str">
        <f t="shared" si="57"/>
        <v>당첨</v>
      </c>
      <c r="Q69" s="86" t="str">
        <f t="shared" si="57"/>
        <v>당첨</v>
      </c>
      <c r="S69" s="20">
        <v>51</v>
      </c>
      <c r="T69" s="639" t="s">
        <v>1770</v>
      </c>
      <c r="U69" s="637"/>
      <c r="V69" s="638"/>
      <c r="W69" s="76">
        <v>1</v>
      </c>
      <c r="X69" s="76">
        <v>2</v>
      </c>
      <c r="Y69" s="76">
        <v>3</v>
      </c>
      <c r="Z69" s="76">
        <v>17</v>
      </c>
      <c r="AA69" s="76">
        <v>19</v>
      </c>
      <c r="AB69" s="76">
        <v>20</v>
      </c>
      <c r="AC69" s="76">
        <v>25</v>
      </c>
      <c r="AD69" s="76">
        <v>26</v>
      </c>
      <c r="AE69" s="76">
        <v>33</v>
      </c>
      <c r="AF69" s="76">
        <v>34</v>
      </c>
      <c r="AG69" s="76">
        <v>35</v>
      </c>
      <c r="AH69" s="76">
        <v>36</v>
      </c>
      <c r="AI69" s="76">
        <v>42</v>
      </c>
      <c r="AJ69" s="76">
        <v>43</v>
      </c>
      <c r="AK69" s="76">
        <v>45</v>
      </c>
      <c r="AL69" s="464">
        <v>46</v>
      </c>
      <c r="AM69" s="464">
        <v>46</v>
      </c>
      <c r="AN69" s="464">
        <v>46</v>
      </c>
      <c r="AO69" s="464">
        <v>46</v>
      </c>
      <c r="AP69" s="464">
        <v>46</v>
      </c>
      <c r="AQ69" s="464">
        <v>46</v>
      </c>
      <c r="AR69" s="464">
        <v>46</v>
      </c>
      <c r="AS69" s="464">
        <v>46</v>
      </c>
      <c r="AT69" s="464">
        <v>46</v>
      </c>
      <c r="AU69" s="464">
        <v>46</v>
      </c>
      <c r="AV69" s="464">
        <v>46</v>
      </c>
      <c r="AW69" s="464">
        <v>46</v>
      </c>
      <c r="AX69" s="464">
        <v>46</v>
      </c>
      <c r="AY69" s="464">
        <v>46</v>
      </c>
      <c r="AZ69" s="464">
        <v>46</v>
      </c>
      <c r="BA69" s="464">
        <v>46</v>
      </c>
      <c r="BB69" s="464">
        <v>46</v>
      </c>
      <c r="BC69" s="464">
        <v>46</v>
      </c>
      <c r="BD69" s="464">
        <v>46</v>
      </c>
      <c r="BE69" s="464">
        <v>46</v>
      </c>
      <c r="BF69" s="464">
        <v>46</v>
      </c>
      <c r="BG69" s="464">
        <v>46</v>
      </c>
      <c r="BH69" s="464">
        <v>46</v>
      </c>
      <c r="BI69" s="93"/>
      <c r="BJ69" s="93"/>
      <c r="BK69" s="93"/>
      <c r="BL69" s="129"/>
      <c r="BM69" s="162">
        <v>1</v>
      </c>
      <c r="BN69" s="162">
        <v>2</v>
      </c>
      <c r="BO69" s="162">
        <v>3</v>
      </c>
      <c r="BP69" s="162">
        <v>4</v>
      </c>
      <c r="BR69"/>
      <c r="BS69"/>
      <c r="BT69"/>
    </row>
    <row r="70" spans="1:72" ht="19.5" hidden="1" customHeight="1">
      <c r="A70" s="152" t="s">
        <v>189</v>
      </c>
      <c r="B70" s="127" t="s">
        <v>1687</v>
      </c>
      <c r="C70" s="86" t="str">
        <f t="shared" ref="C70:Q70" si="58">IF(C559=$BN$70,"당첨",IF(C559=$BO$70,"당첨",IF(C559=$BP$70,"당첨",IF(C559=$BM$70,"당첨","낙첨"))))</f>
        <v>당첨</v>
      </c>
      <c r="D70" s="86" t="str">
        <f t="shared" si="58"/>
        <v>당첨</v>
      </c>
      <c r="E70" s="86" t="str">
        <f t="shared" si="58"/>
        <v>당첨</v>
      </c>
      <c r="F70" s="86" t="str">
        <f t="shared" si="58"/>
        <v>당첨</v>
      </c>
      <c r="G70" s="86" t="str">
        <f t="shared" si="58"/>
        <v>당첨</v>
      </c>
      <c r="H70" s="86" t="str">
        <f t="shared" si="58"/>
        <v>당첨</v>
      </c>
      <c r="I70" s="86" t="str">
        <f t="shared" si="58"/>
        <v>당첨</v>
      </c>
      <c r="J70" s="86" t="str">
        <f t="shared" si="58"/>
        <v>당첨</v>
      </c>
      <c r="K70" s="86" t="str">
        <f t="shared" si="58"/>
        <v>당첨</v>
      </c>
      <c r="L70" s="86" t="str">
        <f t="shared" si="58"/>
        <v>당첨</v>
      </c>
      <c r="M70" s="86" t="str">
        <f t="shared" si="58"/>
        <v>당첨</v>
      </c>
      <c r="N70" s="86" t="str">
        <f t="shared" si="58"/>
        <v>당첨</v>
      </c>
      <c r="O70" s="86" t="str">
        <f t="shared" si="58"/>
        <v>당첨</v>
      </c>
      <c r="P70" s="86" t="str">
        <f t="shared" si="58"/>
        <v>당첨</v>
      </c>
      <c r="Q70" s="86" t="str">
        <f t="shared" si="58"/>
        <v>당첨</v>
      </c>
      <c r="S70" s="20">
        <v>52</v>
      </c>
      <c r="T70" s="639" t="s">
        <v>1771</v>
      </c>
      <c r="U70" s="637"/>
      <c r="V70" s="638"/>
      <c r="W70" s="76">
        <v>1</v>
      </c>
      <c r="X70" s="76">
        <v>7</v>
      </c>
      <c r="Y70" s="76">
        <v>11</v>
      </c>
      <c r="Z70" s="76">
        <v>13</v>
      </c>
      <c r="AA70" s="76">
        <v>17</v>
      </c>
      <c r="AB70" s="76">
        <v>18</v>
      </c>
      <c r="AC70" s="76">
        <v>20</v>
      </c>
      <c r="AD70" s="76">
        <v>26</v>
      </c>
      <c r="AE70" s="76">
        <v>27</v>
      </c>
      <c r="AF70" s="76">
        <v>28</v>
      </c>
      <c r="AG70" s="76">
        <v>34</v>
      </c>
      <c r="AH70" s="76">
        <v>37</v>
      </c>
      <c r="AI70" s="76">
        <v>42</v>
      </c>
      <c r="AJ70" s="76">
        <v>43</v>
      </c>
      <c r="AK70" s="76">
        <v>45</v>
      </c>
      <c r="AL70" s="464">
        <v>46</v>
      </c>
      <c r="AM70" s="464">
        <v>46</v>
      </c>
      <c r="AN70" s="464">
        <v>46</v>
      </c>
      <c r="AO70" s="464">
        <v>46</v>
      </c>
      <c r="AP70" s="464">
        <v>46</v>
      </c>
      <c r="AQ70" s="464">
        <v>46</v>
      </c>
      <c r="AR70" s="464">
        <v>46</v>
      </c>
      <c r="AS70" s="464">
        <v>46</v>
      </c>
      <c r="AT70" s="464">
        <v>46</v>
      </c>
      <c r="AU70" s="464">
        <v>46</v>
      </c>
      <c r="AV70" s="464">
        <v>46</v>
      </c>
      <c r="AW70" s="464">
        <v>46</v>
      </c>
      <c r="AX70" s="464">
        <v>46</v>
      </c>
      <c r="AY70" s="464">
        <v>46</v>
      </c>
      <c r="AZ70" s="464">
        <v>46</v>
      </c>
      <c r="BA70" s="464">
        <v>46</v>
      </c>
      <c r="BB70" s="464">
        <v>46</v>
      </c>
      <c r="BC70" s="464">
        <v>46</v>
      </c>
      <c r="BD70" s="464">
        <v>46</v>
      </c>
      <c r="BE70" s="464">
        <v>46</v>
      </c>
      <c r="BF70" s="464">
        <v>46</v>
      </c>
      <c r="BG70" s="464">
        <v>46</v>
      </c>
      <c r="BH70" s="464">
        <v>46</v>
      </c>
      <c r="BI70" s="93"/>
      <c r="BJ70" s="93"/>
      <c r="BK70" s="93"/>
      <c r="BL70" s="129"/>
      <c r="BM70" s="162">
        <v>1</v>
      </c>
      <c r="BN70" s="162">
        <v>2</v>
      </c>
      <c r="BO70" s="162">
        <v>3</v>
      </c>
      <c r="BP70" s="162">
        <v>4</v>
      </c>
      <c r="BR70"/>
      <c r="BS70"/>
      <c r="BT70"/>
    </row>
    <row r="71" spans="1:72" ht="19.5" hidden="1" customHeight="1">
      <c r="A71" s="152" t="s">
        <v>190</v>
      </c>
      <c r="B71" s="127" t="s">
        <v>1688</v>
      </c>
      <c r="C71" s="86" t="str">
        <f t="shared" ref="C71:Q71" si="59">IF(C566=$BN$71,"당첨",IF(C566=$BO$71,"당첨",IF(C566=$BP$71,"당첨",IF(C566=$BM$71,"당첨","낙첨"))))</f>
        <v>당첨</v>
      </c>
      <c r="D71" s="86" t="str">
        <f t="shared" si="59"/>
        <v>당첨</v>
      </c>
      <c r="E71" s="86" t="str">
        <f t="shared" si="59"/>
        <v>당첨</v>
      </c>
      <c r="F71" s="86" t="str">
        <f t="shared" si="59"/>
        <v>당첨</v>
      </c>
      <c r="G71" s="86" t="str">
        <f t="shared" si="59"/>
        <v>당첨</v>
      </c>
      <c r="H71" s="86" t="str">
        <f t="shared" si="59"/>
        <v>당첨</v>
      </c>
      <c r="I71" s="86" t="str">
        <f t="shared" si="59"/>
        <v>당첨</v>
      </c>
      <c r="J71" s="86" t="str">
        <f t="shared" si="59"/>
        <v>당첨</v>
      </c>
      <c r="K71" s="86" t="str">
        <f t="shared" si="59"/>
        <v>당첨</v>
      </c>
      <c r="L71" s="86" t="str">
        <f t="shared" si="59"/>
        <v>당첨</v>
      </c>
      <c r="M71" s="86" t="str">
        <f t="shared" si="59"/>
        <v>당첨</v>
      </c>
      <c r="N71" s="86" t="str">
        <f t="shared" si="59"/>
        <v>당첨</v>
      </c>
      <c r="O71" s="86" t="str">
        <f t="shared" si="59"/>
        <v>당첨</v>
      </c>
      <c r="P71" s="86" t="str">
        <f t="shared" si="59"/>
        <v>당첨</v>
      </c>
      <c r="Q71" s="86" t="str">
        <f t="shared" si="59"/>
        <v>당첨</v>
      </c>
      <c r="S71" s="20">
        <v>53</v>
      </c>
      <c r="T71" s="639" t="s">
        <v>1772</v>
      </c>
      <c r="U71" s="637"/>
      <c r="V71" s="638"/>
      <c r="W71" s="76">
        <v>3</v>
      </c>
      <c r="X71" s="76">
        <v>4</v>
      </c>
      <c r="Y71" s="76">
        <v>8</v>
      </c>
      <c r="Z71" s="76">
        <v>11</v>
      </c>
      <c r="AA71" s="76">
        <v>13</v>
      </c>
      <c r="AB71" s="76">
        <v>18</v>
      </c>
      <c r="AC71" s="76">
        <v>20</v>
      </c>
      <c r="AD71" s="76">
        <v>26</v>
      </c>
      <c r="AE71" s="76">
        <v>27</v>
      </c>
      <c r="AF71" s="76">
        <v>28</v>
      </c>
      <c r="AG71" s="76">
        <v>30</v>
      </c>
      <c r="AH71" s="76">
        <v>33</v>
      </c>
      <c r="AI71" s="76">
        <v>34</v>
      </c>
      <c r="AJ71" s="76">
        <v>37</v>
      </c>
      <c r="AK71" s="76">
        <v>43</v>
      </c>
      <c r="AL71" s="76">
        <v>45</v>
      </c>
      <c r="AM71" s="464">
        <v>46</v>
      </c>
      <c r="AN71" s="464">
        <v>46</v>
      </c>
      <c r="AO71" s="464">
        <v>46</v>
      </c>
      <c r="AP71" s="464">
        <v>46</v>
      </c>
      <c r="AQ71" s="464">
        <v>46</v>
      </c>
      <c r="AR71" s="464">
        <v>46</v>
      </c>
      <c r="AS71" s="464">
        <v>46</v>
      </c>
      <c r="AT71" s="464">
        <v>46</v>
      </c>
      <c r="AU71" s="464">
        <v>46</v>
      </c>
      <c r="AV71" s="464">
        <v>46</v>
      </c>
      <c r="AW71" s="464">
        <v>46</v>
      </c>
      <c r="AX71" s="464">
        <v>46</v>
      </c>
      <c r="AY71" s="464">
        <v>46</v>
      </c>
      <c r="AZ71" s="464">
        <v>46</v>
      </c>
      <c r="BA71" s="464">
        <v>46</v>
      </c>
      <c r="BB71" s="464">
        <v>46</v>
      </c>
      <c r="BC71" s="464">
        <v>46</v>
      </c>
      <c r="BD71" s="464">
        <v>46</v>
      </c>
      <c r="BE71" s="464">
        <v>46</v>
      </c>
      <c r="BF71" s="464">
        <v>46</v>
      </c>
      <c r="BG71" s="464">
        <v>46</v>
      </c>
      <c r="BH71" s="464">
        <v>46</v>
      </c>
      <c r="BI71" s="93"/>
      <c r="BJ71" s="93"/>
      <c r="BK71" s="93"/>
      <c r="BL71" s="129"/>
      <c r="BM71" s="162">
        <v>1</v>
      </c>
      <c r="BN71" s="162">
        <v>2</v>
      </c>
      <c r="BO71" s="162">
        <v>3</v>
      </c>
      <c r="BP71" s="162">
        <v>4</v>
      </c>
      <c r="BR71"/>
      <c r="BS71"/>
      <c r="BT71"/>
    </row>
    <row r="72" spans="1:72" ht="19.5" hidden="1" customHeight="1">
      <c r="A72" s="152" t="s">
        <v>191</v>
      </c>
      <c r="B72" s="127" t="s">
        <v>1689</v>
      </c>
      <c r="C72" s="86" t="str">
        <f t="shared" ref="C72:Q72" si="60">IF(C573=$BN$72,"당첨",IF(C573=$BO$72,"당첨",IF(C573=$BP$72,"당첨",IF(C573=$BM$72,"당첨","낙첨"))))</f>
        <v>당첨</v>
      </c>
      <c r="D72" s="86" t="str">
        <f t="shared" si="60"/>
        <v>당첨</v>
      </c>
      <c r="E72" s="86" t="str">
        <f t="shared" si="60"/>
        <v>당첨</v>
      </c>
      <c r="F72" s="86" t="str">
        <f t="shared" si="60"/>
        <v>당첨</v>
      </c>
      <c r="G72" s="86" t="str">
        <f t="shared" si="60"/>
        <v>당첨</v>
      </c>
      <c r="H72" s="86" t="str">
        <f t="shared" si="60"/>
        <v>당첨</v>
      </c>
      <c r="I72" s="86" t="str">
        <f t="shared" si="60"/>
        <v>당첨</v>
      </c>
      <c r="J72" s="86" t="str">
        <f t="shared" si="60"/>
        <v>당첨</v>
      </c>
      <c r="K72" s="86" t="str">
        <f t="shared" si="60"/>
        <v>당첨</v>
      </c>
      <c r="L72" s="86" t="str">
        <f t="shared" si="60"/>
        <v>당첨</v>
      </c>
      <c r="M72" s="86" t="str">
        <f t="shared" si="60"/>
        <v>당첨</v>
      </c>
      <c r="N72" s="86" t="str">
        <f t="shared" si="60"/>
        <v>당첨</v>
      </c>
      <c r="O72" s="86" t="str">
        <f t="shared" si="60"/>
        <v>당첨</v>
      </c>
      <c r="P72" s="86" t="str">
        <f t="shared" si="60"/>
        <v>당첨</v>
      </c>
      <c r="Q72" s="86" t="str">
        <f t="shared" si="60"/>
        <v>당첨</v>
      </c>
      <c r="S72" s="20">
        <v>54</v>
      </c>
      <c r="T72" s="639" t="s">
        <v>1773</v>
      </c>
      <c r="U72" s="637"/>
      <c r="V72" s="638"/>
      <c r="W72" s="76">
        <v>1</v>
      </c>
      <c r="X72" s="76">
        <v>3</v>
      </c>
      <c r="Y72" s="76">
        <v>4</v>
      </c>
      <c r="Z72" s="76">
        <v>8</v>
      </c>
      <c r="AA72" s="76">
        <v>13</v>
      </c>
      <c r="AB72" s="76">
        <v>20</v>
      </c>
      <c r="AC72" s="76">
        <v>25</v>
      </c>
      <c r="AD72" s="76">
        <v>26</v>
      </c>
      <c r="AE72" s="76">
        <v>27</v>
      </c>
      <c r="AF72" s="76">
        <v>30</v>
      </c>
      <c r="AG72" s="76">
        <v>35</v>
      </c>
      <c r="AH72" s="76">
        <v>37</v>
      </c>
      <c r="AI72" s="76">
        <v>41</v>
      </c>
      <c r="AJ72" s="76">
        <v>42</v>
      </c>
      <c r="AK72" s="76">
        <v>43</v>
      </c>
      <c r="AL72" s="464">
        <v>46</v>
      </c>
      <c r="AM72" s="464">
        <v>46</v>
      </c>
      <c r="AN72" s="464">
        <v>46</v>
      </c>
      <c r="AO72" s="464">
        <v>46</v>
      </c>
      <c r="AP72" s="464">
        <v>46</v>
      </c>
      <c r="AQ72" s="464">
        <v>46</v>
      </c>
      <c r="AR72" s="464">
        <v>46</v>
      </c>
      <c r="AS72" s="464">
        <v>46</v>
      </c>
      <c r="AT72" s="464">
        <v>46</v>
      </c>
      <c r="AU72" s="464">
        <v>46</v>
      </c>
      <c r="AV72" s="464">
        <v>46</v>
      </c>
      <c r="AW72" s="464">
        <v>46</v>
      </c>
      <c r="AX72" s="464">
        <v>46</v>
      </c>
      <c r="AY72" s="464">
        <v>46</v>
      </c>
      <c r="AZ72" s="464">
        <v>46</v>
      </c>
      <c r="BA72" s="464">
        <v>46</v>
      </c>
      <c r="BB72" s="464">
        <v>46</v>
      </c>
      <c r="BC72" s="464">
        <v>46</v>
      </c>
      <c r="BD72" s="464">
        <v>46</v>
      </c>
      <c r="BE72" s="464">
        <v>46</v>
      </c>
      <c r="BF72" s="464">
        <v>46</v>
      </c>
      <c r="BG72" s="464">
        <v>46</v>
      </c>
      <c r="BH72" s="464">
        <v>46</v>
      </c>
      <c r="BI72" s="93"/>
      <c r="BJ72" s="93"/>
      <c r="BK72" s="93"/>
      <c r="BL72" s="129"/>
      <c r="BM72" s="162">
        <v>1</v>
      </c>
      <c r="BN72" s="162">
        <v>2</v>
      </c>
      <c r="BO72" s="162">
        <v>3</v>
      </c>
      <c r="BP72" s="162">
        <v>4</v>
      </c>
      <c r="BR72"/>
      <c r="BS72"/>
      <c r="BT72"/>
    </row>
    <row r="73" spans="1:72" ht="19.5" hidden="1" customHeight="1">
      <c r="A73" s="152" t="s">
        <v>192</v>
      </c>
      <c r="B73" s="127" t="s">
        <v>1690</v>
      </c>
      <c r="C73" s="86" t="str">
        <f t="shared" ref="C73:Q73" si="61">IF(C580=$BN$73,"당첨",IF(C580=$BO$73,"당첨",IF(C580=$BP$73,"당첨",IF(C580=$BM$73,"당첨","낙첨"))))</f>
        <v>당첨</v>
      </c>
      <c r="D73" s="86" t="str">
        <f t="shared" si="61"/>
        <v>당첨</v>
      </c>
      <c r="E73" s="86" t="str">
        <f t="shared" si="61"/>
        <v>당첨</v>
      </c>
      <c r="F73" s="86" t="str">
        <f t="shared" si="61"/>
        <v>당첨</v>
      </c>
      <c r="G73" s="86" t="str">
        <f t="shared" si="61"/>
        <v>당첨</v>
      </c>
      <c r="H73" s="86" t="str">
        <f t="shared" si="61"/>
        <v>당첨</v>
      </c>
      <c r="I73" s="86" t="str">
        <f t="shared" si="61"/>
        <v>당첨</v>
      </c>
      <c r="J73" s="86" t="str">
        <f t="shared" si="61"/>
        <v>당첨</v>
      </c>
      <c r="K73" s="86" t="str">
        <f t="shared" si="61"/>
        <v>당첨</v>
      </c>
      <c r="L73" s="86" t="str">
        <f t="shared" si="61"/>
        <v>당첨</v>
      </c>
      <c r="M73" s="86" t="str">
        <f t="shared" si="61"/>
        <v>당첨</v>
      </c>
      <c r="N73" s="86" t="str">
        <f t="shared" si="61"/>
        <v>당첨</v>
      </c>
      <c r="O73" s="86" t="str">
        <f t="shared" si="61"/>
        <v>당첨</v>
      </c>
      <c r="P73" s="86" t="str">
        <f t="shared" si="61"/>
        <v>당첨</v>
      </c>
      <c r="Q73" s="86" t="str">
        <f t="shared" si="61"/>
        <v>당첨</v>
      </c>
      <c r="S73" s="20">
        <v>55</v>
      </c>
      <c r="T73" s="639" t="s">
        <v>1774</v>
      </c>
      <c r="U73" s="637"/>
      <c r="V73" s="638"/>
      <c r="W73" s="76">
        <v>1</v>
      </c>
      <c r="X73" s="76">
        <v>11</v>
      </c>
      <c r="Y73" s="76">
        <v>13</v>
      </c>
      <c r="Z73" s="76">
        <v>17</v>
      </c>
      <c r="AA73" s="76">
        <v>18</v>
      </c>
      <c r="AB73" s="76">
        <v>20</v>
      </c>
      <c r="AC73" s="76">
        <v>25</v>
      </c>
      <c r="AD73" s="76">
        <v>26</v>
      </c>
      <c r="AE73" s="76">
        <v>27</v>
      </c>
      <c r="AF73" s="76">
        <v>33</v>
      </c>
      <c r="AG73" s="76">
        <v>34</v>
      </c>
      <c r="AH73" s="76">
        <v>35</v>
      </c>
      <c r="AI73" s="76">
        <v>37</v>
      </c>
      <c r="AJ73" s="76">
        <v>43</v>
      </c>
      <c r="AK73" s="76">
        <v>45</v>
      </c>
      <c r="AL73" s="464">
        <v>46</v>
      </c>
      <c r="AM73" s="464">
        <v>46</v>
      </c>
      <c r="AN73" s="464">
        <v>46</v>
      </c>
      <c r="AO73" s="464">
        <v>46</v>
      </c>
      <c r="AP73" s="464">
        <v>46</v>
      </c>
      <c r="AQ73" s="464">
        <v>46</v>
      </c>
      <c r="AR73" s="464">
        <v>46</v>
      </c>
      <c r="AS73" s="464">
        <v>46</v>
      </c>
      <c r="AT73" s="464">
        <v>46</v>
      </c>
      <c r="AU73" s="464">
        <v>46</v>
      </c>
      <c r="AV73" s="464">
        <v>46</v>
      </c>
      <c r="AW73" s="464">
        <v>46</v>
      </c>
      <c r="AX73" s="464">
        <v>46</v>
      </c>
      <c r="AY73" s="464">
        <v>46</v>
      </c>
      <c r="AZ73" s="464">
        <v>46</v>
      </c>
      <c r="BA73" s="464">
        <v>46</v>
      </c>
      <c r="BB73" s="464">
        <v>46</v>
      </c>
      <c r="BC73" s="464">
        <v>46</v>
      </c>
      <c r="BD73" s="464">
        <v>46</v>
      </c>
      <c r="BE73" s="464">
        <v>46</v>
      </c>
      <c r="BF73" s="464">
        <v>46</v>
      </c>
      <c r="BG73" s="464">
        <v>46</v>
      </c>
      <c r="BH73" s="464">
        <v>46</v>
      </c>
      <c r="BI73" s="93"/>
      <c r="BJ73" s="93"/>
      <c r="BK73" s="93"/>
      <c r="BL73" s="129"/>
      <c r="BM73" s="162">
        <v>1</v>
      </c>
      <c r="BN73" s="162">
        <v>2</v>
      </c>
      <c r="BO73" s="162">
        <v>3</v>
      </c>
      <c r="BP73" s="162">
        <v>4</v>
      </c>
      <c r="BR73"/>
      <c r="BS73"/>
      <c r="BT73"/>
    </row>
    <row r="74" spans="1:72" ht="19.5" customHeight="1">
      <c r="A74" s="152"/>
      <c r="B74" s="452" t="s">
        <v>1691</v>
      </c>
      <c r="C74" s="86">
        <f>COUNTIF(C66:C73,"낙첨")</f>
        <v>0</v>
      </c>
      <c r="D74" s="86">
        <f t="shared" ref="D74:Q74" si="62">COUNTIF(D66:D73,"낙첨")</f>
        <v>0</v>
      </c>
      <c r="E74" s="86">
        <f t="shared" si="62"/>
        <v>0</v>
      </c>
      <c r="F74" s="86">
        <f t="shared" si="62"/>
        <v>0</v>
      </c>
      <c r="G74" s="86">
        <f t="shared" si="62"/>
        <v>0</v>
      </c>
      <c r="H74" s="86">
        <f t="shared" si="62"/>
        <v>0</v>
      </c>
      <c r="I74" s="86">
        <f t="shared" si="62"/>
        <v>0</v>
      </c>
      <c r="J74" s="86">
        <f t="shared" si="62"/>
        <v>0</v>
      </c>
      <c r="K74" s="86">
        <f t="shared" si="62"/>
        <v>0</v>
      </c>
      <c r="L74" s="86">
        <f t="shared" si="62"/>
        <v>0</v>
      </c>
      <c r="M74" s="86">
        <f t="shared" si="62"/>
        <v>0</v>
      </c>
      <c r="N74" s="86">
        <f t="shared" si="62"/>
        <v>0</v>
      </c>
      <c r="O74" s="86">
        <f t="shared" si="62"/>
        <v>0</v>
      </c>
      <c r="P74" s="86">
        <f t="shared" si="62"/>
        <v>0</v>
      </c>
      <c r="Q74" s="86">
        <f t="shared" si="62"/>
        <v>0</v>
      </c>
      <c r="S74" s="20"/>
      <c r="T74" s="251"/>
      <c r="U74" s="427"/>
      <c r="V74" s="428"/>
      <c r="W74" s="76"/>
      <c r="X74" s="76"/>
      <c r="Y74" s="76"/>
      <c r="Z74" s="76"/>
      <c r="AA74" s="76"/>
      <c r="AB74" s="76"/>
      <c r="AC74" s="76"/>
      <c r="AD74" s="76"/>
      <c r="AE74" s="76"/>
      <c r="AF74" s="76"/>
      <c r="AG74" s="76"/>
      <c r="AH74" s="76"/>
      <c r="AI74" s="76"/>
      <c r="AJ74" s="76"/>
      <c r="AK74" s="76"/>
      <c r="AL74" s="76"/>
      <c r="AM74" s="76"/>
      <c r="AN74" s="76"/>
      <c r="AO74" s="76"/>
      <c r="AP74" s="76"/>
      <c r="AQ74" s="76"/>
      <c r="AR74" s="76"/>
      <c r="AS74" s="76"/>
      <c r="AT74" s="76"/>
      <c r="AU74" s="76"/>
      <c r="AV74" s="76"/>
      <c r="AW74" s="76"/>
      <c r="AX74" s="76"/>
      <c r="AY74" s="76"/>
      <c r="AZ74" s="76"/>
      <c r="BA74" s="76"/>
      <c r="BB74" s="76"/>
      <c r="BC74" s="76"/>
      <c r="BD74" s="76"/>
      <c r="BE74" s="76"/>
      <c r="BF74" s="76"/>
      <c r="BG74" s="76"/>
      <c r="BH74" s="76"/>
      <c r="BI74" s="93"/>
      <c r="BJ74" s="93"/>
      <c r="BK74" s="93"/>
      <c r="BL74" s="129"/>
      <c r="BM74" s="215"/>
      <c r="BN74" s="215"/>
      <c r="BO74" s="215"/>
      <c r="BP74" s="215"/>
      <c r="BR74"/>
      <c r="BS74"/>
      <c r="BT74"/>
    </row>
    <row r="75" spans="1:72" ht="19.5" hidden="1" customHeight="1">
      <c r="A75" s="152" t="s">
        <v>1793</v>
      </c>
      <c r="B75" s="151" t="s">
        <v>1692</v>
      </c>
      <c r="C75" s="86" t="str">
        <f t="shared" ref="C75:Q75" si="63">IF(C587=$BN$75,"당첨",IF(C587=$BO$75,"당첨",IF(C587=$BP$75,"당첨",IF(C587=$BM$75,"당첨","낙첨"))))</f>
        <v>당첨</v>
      </c>
      <c r="D75" s="86" t="str">
        <f t="shared" si="63"/>
        <v>당첨</v>
      </c>
      <c r="E75" s="86" t="str">
        <f t="shared" si="63"/>
        <v>당첨</v>
      </c>
      <c r="F75" s="86" t="str">
        <f t="shared" si="63"/>
        <v>당첨</v>
      </c>
      <c r="G75" s="86" t="str">
        <f t="shared" si="63"/>
        <v>당첨</v>
      </c>
      <c r="H75" s="86" t="str">
        <f t="shared" si="63"/>
        <v>당첨</v>
      </c>
      <c r="I75" s="86" t="str">
        <f t="shared" si="63"/>
        <v>당첨</v>
      </c>
      <c r="J75" s="86" t="str">
        <f t="shared" si="63"/>
        <v>당첨</v>
      </c>
      <c r="K75" s="86" t="str">
        <f t="shared" si="63"/>
        <v>당첨</v>
      </c>
      <c r="L75" s="86" t="str">
        <f t="shared" si="63"/>
        <v>당첨</v>
      </c>
      <c r="M75" s="86" t="str">
        <f t="shared" si="63"/>
        <v>당첨</v>
      </c>
      <c r="N75" s="86" t="str">
        <f t="shared" si="63"/>
        <v>당첨</v>
      </c>
      <c r="O75" s="86" t="str">
        <f t="shared" si="63"/>
        <v>당첨</v>
      </c>
      <c r="P75" s="86" t="str">
        <f t="shared" si="63"/>
        <v>당첨</v>
      </c>
      <c r="Q75" s="86" t="str">
        <f t="shared" si="63"/>
        <v>당첨</v>
      </c>
      <c r="S75" s="20">
        <v>56</v>
      </c>
      <c r="T75" s="640" t="s">
        <v>1692</v>
      </c>
      <c r="U75" s="616"/>
      <c r="V75" s="617"/>
      <c r="W75" s="76">
        <v>1</v>
      </c>
      <c r="X75" s="76">
        <v>2</v>
      </c>
      <c r="Y75" s="76">
        <v>4</v>
      </c>
      <c r="Z75" s="76">
        <v>5</v>
      </c>
      <c r="AA75" s="76">
        <v>8</v>
      </c>
      <c r="AB75" s="76">
        <v>11</v>
      </c>
      <c r="AC75" s="76">
        <v>13</v>
      </c>
      <c r="AD75" s="76">
        <v>19</v>
      </c>
      <c r="AE75" s="76">
        <v>20</v>
      </c>
      <c r="AF75" s="76">
        <v>21</v>
      </c>
      <c r="AG75" s="76">
        <v>24</v>
      </c>
      <c r="AH75" s="76">
        <v>31</v>
      </c>
      <c r="AI75" s="76">
        <v>34</v>
      </c>
      <c r="AJ75" s="76">
        <v>35</v>
      </c>
      <c r="AK75" s="76">
        <v>37</v>
      </c>
      <c r="AL75" s="76">
        <v>39</v>
      </c>
      <c r="AM75" s="76">
        <v>44</v>
      </c>
      <c r="AN75" s="464">
        <v>46</v>
      </c>
      <c r="AO75" s="464">
        <v>46</v>
      </c>
      <c r="AP75" s="464">
        <v>46</v>
      </c>
      <c r="AQ75" s="464">
        <v>46</v>
      </c>
      <c r="AR75" s="464">
        <v>46</v>
      </c>
      <c r="AS75" s="464">
        <v>46</v>
      </c>
      <c r="AT75" s="464">
        <v>46</v>
      </c>
      <c r="AU75" s="464">
        <v>46</v>
      </c>
      <c r="AV75" s="464">
        <v>46</v>
      </c>
      <c r="AW75" s="464">
        <v>46</v>
      </c>
      <c r="AX75" s="464">
        <v>46</v>
      </c>
      <c r="AY75" s="464">
        <v>46</v>
      </c>
      <c r="AZ75" s="464">
        <v>46</v>
      </c>
      <c r="BA75" s="464">
        <v>46</v>
      </c>
      <c r="BB75" s="464">
        <v>46</v>
      </c>
      <c r="BC75" s="464">
        <v>46</v>
      </c>
      <c r="BD75" s="464">
        <v>46</v>
      </c>
      <c r="BE75" s="464">
        <v>46</v>
      </c>
      <c r="BF75" s="464">
        <v>46</v>
      </c>
      <c r="BG75" s="464">
        <v>46</v>
      </c>
      <c r="BH75" s="464">
        <v>46</v>
      </c>
      <c r="BI75" s="93"/>
      <c r="BJ75" s="93"/>
      <c r="BK75" s="93"/>
      <c r="BL75" s="129"/>
      <c r="BM75" s="162">
        <v>1</v>
      </c>
      <c r="BN75" s="162">
        <v>2</v>
      </c>
      <c r="BO75" s="162">
        <v>3</v>
      </c>
      <c r="BP75" s="162">
        <v>4</v>
      </c>
      <c r="BR75"/>
      <c r="BS75"/>
      <c r="BT75"/>
    </row>
    <row r="76" spans="1:72" ht="19.5" hidden="1" customHeight="1">
      <c r="A76" s="152" t="s">
        <v>1794</v>
      </c>
      <c r="B76" s="151" t="s">
        <v>1693</v>
      </c>
      <c r="C76" s="86" t="str">
        <f t="shared" ref="C76:Q76" si="64">IF(C594=$BN$76,"당첨",IF(C594=$BO$76,"당첨",IF(C594=$BP$76,"당첨",IF(C594=$BM$76,"당첨","낙첨"))))</f>
        <v>당첨</v>
      </c>
      <c r="D76" s="86" t="str">
        <f t="shared" si="64"/>
        <v>당첨</v>
      </c>
      <c r="E76" s="86" t="str">
        <f t="shared" si="64"/>
        <v>당첨</v>
      </c>
      <c r="F76" s="86" t="str">
        <f t="shared" si="64"/>
        <v>당첨</v>
      </c>
      <c r="G76" s="86" t="str">
        <f t="shared" si="64"/>
        <v>당첨</v>
      </c>
      <c r="H76" s="86" t="str">
        <f t="shared" si="64"/>
        <v>당첨</v>
      </c>
      <c r="I76" s="86" t="str">
        <f t="shared" si="64"/>
        <v>당첨</v>
      </c>
      <c r="J76" s="86" t="str">
        <f t="shared" si="64"/>
        <v>당첨</v>
      </c>
      <c r="K76" s="86" t="str">
        <f t="shared" si="64"/>
        <v>당첨</v>
      </c>
      <c r="L76" s="86" t="str">
        <f t="shared" si="64"/>
        <v>당첨</v>
      </c>
      <c r="M76" s="86" t="str">
        <f t="shared" si="64"/>
        <v>당첨</v>
      </c>
      <c r="N76" s="86" t="str">
        <f t="shared" si="64"/>
        <v>당첨</v>
      </c>
      <c r="O76" s="86" t="str">
        <f t="shared" si="64"/>
        <v>당첨</v>
      </c>
      <c r="P76" s="86" t="str">
        <f t="shared" si="64"/>
        <v>당첨</v>
      </c>
      <c r="Q76" s="86" t="str">
        <f t="shared" si="64"/>
        <v>당첨</v>
      </c>
      <c r="S76" s="20">
        <v>57</v>
      </c>
      <c r="T76" s="640" t="s">
        <v>1693</v>
      </c>
      <c r="U76" s="616"/>
      <c r="V76" s="617"/>
      <c r="W76" s="76">
        <v>1</v>
      </c>
      <c r="X76" s="76">
        <v>2</v>
      </c>
      <c r="Y76" s="76">
        <v>3</v>
      </c>
      <c r="Z76" s="76">
        <v>4</v>
      </c>
      <c r="AA76" s="76">
        <v>5</v>
      </c>
      <c r="AB76" s="76">
        <v>8</v>
      </c>
      <c r="AC76" s="76">
        <v>11</v>
      </c>
      <c r="AD76" s="76">
        <v>12</v>
      </c>
      <c r="AE76" s="76">
        <v>13</v>
      </c>
      <c r="AF76" s="76">
        <v>18</v>
      </c>
      <c r="AG76" s="76">
        <v>19</v>
      </c>
      <c r="AH76" s="76">
        <v>20</v>
      </c>
      <c r="AI76" s="76">
        <v>24</v>
      </c>
      <c r="AJ76" s="76">
        <v>33</v>
      </c>
      <c r="AK76" s="76">
        <v>34</v>
      </c>
      <c r="AL76" s="76">
        <v>37</v>
      </c>
      <c r="AM76" s="76">
        <v>39</v>
      </c>
      <c r="AN76" s="464">
        <v>46</v>
      </c>
      <c r="AO76" s="464">
        <v>46</v>
      </c>
      <c r="AP76" s="464">
        <v>46</v>
      </c>
      <c r="AQ76" s="464">
        <v>46</v>
      </c>
      <c r="AR76" s="464">
        <v>46</v>
      </c>
      <c r="AS76" s="464">
        <v>46</v>
      </c>
      <c r="AT76" s="464">
        <v>46</v>
      </c>
      <c r="AU76" s="464">
        <v>46</v>
      </c>
      <c r="AV76" s="464">
        <v>46</v>
      </c>
      <c r="AW76" s="464">
        <v>46</v>
      </c>
      <c r="AX76" s="464">
        <v>46</v>
      </c>
      <c r="AY76" s="464">
        <v>46</v>
      </c>
      <c r="AZ76" s="464">
        <v>46</v>
      </c>
      <c r="BA76" s="464">
        <v>46</v>
      </c>
      <c r="BB76" s="464">
        <v>46</v>
      </c>
      <c r="BC76" s="464">
        <v>46</v>
      </c>
      <c r="BD76" s="464">
        <v>46</v>
      </c>
      <c r="BE76" s="464">
        <v>46</v>
      </c>
      <c r="BF76" s="464">
        <v>46</v>
      </c>
      <c r="BG76" s="464">
        <v>46</v>
      </c>
      <c r="BH76" s="464">
        <v>46</v>
      </c>
      <c r="BI76" s="93"/>
      <c r="BJ76" s="93"/>
      <c r="BK76" s="93"/>
      <c r="BL76" s="129"/>
      <c r="BM76" s="162">
        <v>1</v>
      </c>
      <c r="BN76" s="162">
        <v>2</v>
      </c>
      <c r="BO76" s="162">
        <v>3</v>
      </c>
      <c r="BP76" s="162">
        <v>4</v>
      </c>
      <c r="BR76"/>
      <c r="BS76"/>
    </row>
    <row r="77" spans="1:72" ht="19.5" hidden="1" customHeight="1">
      <c r="A77" s="152" t="s">
        <v>195</v>
      </c>
      <c r="B77" s="151" t="s">
        <v>1694</v>
      </c>
      <c r="C77" s="86" t="str">
        <f t="shared" ref="C77:Q77" si="65">IF(C601=$BN$77,"당첨",IF(C601=$BO$77,"당첨",IF(C601=$BP$77,"당첨",IF(C601=$BM$77,"당첨","낙첨"))))</f>
        <v>당첨</v>
      </c>
      <c r="D77" s="86" t="str">
        <f t="shared" si="65"/>
        <v>당첨</v>
      </c>
      <c r="E77" s="86" t="str">
        <f t="shared" si="65"/>
        <v>당첨</v>
      </c>
      <c r="F77" s="86" t="str">
        <f t="shared" si="65"/>
        <v>당첨</v>
      </c>
      <c r="G77" s="86" t="str">
        <f t="shared" si="65"/>
        <v>당첨</v>
      </c>
      <c r="H77" s="86" t="str">
        <f t="shared" si="65"/>
        <v>당첨</v>
      </c>
      <c r="I77" s="86" t="str">
        <f t="shared" si="65"/>
        <v>당첨</v>
      </c>
      <c r="J77" s="86" t="str">
        <f t="shared" si="65"/>
        <v>당첨</v>
      </c>
      <c r="K77" s="86" t="str">
        <f t="shared" si="65"/>
        <v>당첨</v>
      </c>
      <c r="L77" s="86" t="str">
        <f t="shared" si="65"/>
        <v>당첨</v>
      </c>
      <c r="M77" s="86" t="str">
        <f t="shared" si="65"/>
        <v>당첨</v>
      </c>
      <c r="N77" s="86" t="str">
        <f t="shared" si="65"/>
        <v>당첨</v>
      </c>
      <c r="O77" s="86" t="str">
        <f t="shared" si="65"/>
        <v>당첨</v>
      </c>
      <c r="P77" s="86" t="str">
        <f t="shared" si="65"/>
        <v>당첨</v>
      </c>
      <c r="Q77" s="86" t="str">
        <f t="shared" si="65"/>
        <v>당첨</v>
      </c>
      <c r="S77" s="20">
        <v>58</v>
      </c>
      <c r="T77" s="640" t="s">
        <v>1694</v>
      </c>
      <c r="U77" s="616"/>
      <c r="V77" s="617"/>
      <c r="W77" s="76">
        <v>1</v>
      </c>
      <c r="X77" s="76">
        <v>2</v>
      </c>
      <c r="Y77" s="76">
        <v>3</v>
      </c>
      <c r="Z77" s="76">
        <v>5</v>
      </c>
      <c r="AA77" s="76">
        <v>14</v>
      </c>
      <c r="AB77" s="76">
        <v>19</v>
      </c>
      <c r="AC77" s="76">
        <v>20</v>
      </c>
      <c r="AD77" s="76">
        <v>21</v>
      </c>
      <c r="AE77" s="76">
        <v>24</v>
      </c>
      <c r="AF77" s="76">
        <v>25</v>
      </c>
      <c r="AG77" s="76">
        <v>33</v>
      </c>
      <c r="AH77" s="76">
        <v>34</v>
      </c>
      <c r="AI77" s="76">
        <v>35</v>
      </c>
      <c r="AJ77" s="76">
        <v>44</v>
      </c>
      <c r="AK77" s="76">
        <v>45</v>
      </c>
      <c r="AL77" s="464">
        <v>46</v>
      </c>
      <c r="AM77" s="464">
        <v>46</v>
      </c>
      <c r="AN77" s="464">
        <v>46</v>
      </c>
      <c r="AO77" s="464">
        <v>46</v>
      </c>
      <c r="AP77" s="464">
        <v>46</v>
      </c>
      <c r="AQ77" s="464">
        <v>46</v>
      </c>
      <c r="AR77" s="464">
        <v>46</v>
      </c>
      <c r="AS77" s="464">
        <v>46</v>
      </c>
      <c r="AT77" s="464">
        <v>46</v>
      </c>
      <c r="AU77" s="464">
        <v>46</v>
      </c>
      <c r="AV77" s="464">
        <v>46</v>
      </c>
      <c r="AW77" s="464">
        <v>46</v>
      </c>
      <c r="AX77" s="464">
        <v>46</v>
      </c>
      <c r="AY77" s="464">
        <v>46</v>
      </c>
      <c r="AZ77" s="464">
        <v>46</v>
      </c>
      <c r="BA77" s="464">
        <v>46</v>
      </c>
      <c r="BB77" s="464">
        <v>46</v>
      </c>
      <c r="BC77" s="464">
        <v>46</v>
      </c>
      <c r="BD77" s="464">
        <v>46</v>
      </c>
      <c r="BE77" s="464">
        <v>46</v>
      </c>
      <c r="BF77" s="464">
        <v>46</v>
      </c>
      <c r="BG77" s="464">
        <v>46</v>
      </c>
      <c r="BH77" s="464">
        <v>46</v>
      </c>
      <c r="BI77" s="93"/>
      <c r="BJ77" s="93"/>
      <c r="BK77" s="93"/>
      <c r="BL77" s="129"/>
      <c r="BM77" s="162">
        <v>1</v>
      </c>
      <c r="BN77" s="162">
        <v>2</v>
      </c>
      <c r="BO77" s="162">
        <v>3</v>
      </c>
      <c r="BP77" s="162">
        <v>4</v>
      </c>
      <c r="BR77"/>
      <c r="BS77"/>
    </row>
    <row r="78" spans="1:72" ht="19.5" hidden="1" customHeight="1">
      <c r="A78" s="152" t="s">
        <v>196</v>
      </c>
      <c r="B78" s="151" t="s">
        <v>1695</v>
      </c>
      <c r="C78" s="86" t="str">
        <f t="shared" ref="C78:Q78" si="66">IF(C608=$BN$78,"당첨",IF(C608=$BO$78,"당첨",IF(C608=$BP$78,"당첨",IF(C608=$BM$78,"당첨","낙첨"))))</f>
        <v>낙첨</v>
      </c>
      <c r="D78" s="86" t="str">
        <f t="shared" si="66"/>
        <v>낙첨</v>
      </c>
      <c r="E78" s="86" t="str">
        <f t="shared" si="66"/>
        <v>낙첨</v>
      </c>
      <c r="F78" s="86" t="str">
        <f t="shared" si="66"/>
        <v>낙첨</v>
      </c>
      <c r="G78" s="86" t="str">
        <f t="shared" si="66"/>
        <v>낙첨</v>
      </c>
      <c r="H78" s="86" t="str">
        <f t="shared" si="66"/>
        <v>낙첨</v>
      </c>
      <c r="I78" s="86" t="str">
        <f t="shared" si="66"/>
        <v>낙첨</v>
      </c>
      <c r="J78" s="86" t="str">
        <f t="shared" si="66"/>
        <v>낙첨</v>
      </c>
      <c r="K78" s="86" t="str">
        <f t="shared" si="66"/>
        <v>낙첨</v>
      </c>
      <c r="L78" s="86" t="str">
        <f t="shared" si="66"/>
        <v>낙첨</v>
      </c>
      <c r="M78" s="86" t="str">
        <f t="shared" si="66"/>
        <v>낙첨</v>
      </c>
      <c r="N78" s="86" t="str">
        <f t="shared" si="66"/>
        <v>낙첨</v>
      </c>
      <c r="O78" s="86" t="str">
        <f t="shared" si="66"/>
        <v>낙첨</v>
      </c>
      <c r="P78" s="86" t="str">
        <f t="shared" si="66"/>
        <v>낙첨</v>
      </c>
      <c r="Q78" s="86" t="str">
        <f t="shared" si="66"/>
        <v>낙첨</v>
      </c>
      <c r="S78" s="20">
        <v>59</v>
      </c>
      <c r="T78" s="640" t="s">
        <v>1695</v>
      </c>
      <c r="U78" s="616"/>
      <c r="V78" s="617"/>
      <c r="W78" s="76">
        <v>1</v>
      </c>
      <c r="X78" s="76">
        <v>11</v>
      </c>
      <c r="Y78" s="76">
        <v>13</v>
      </c>
      <c r="Z78" s="76">
        <v>18</v>
      </c>
      <c r="AA78" s="76">
        <v>20</v>
      </c>
      <c r="AB78" s="76">
        <v>24</v>
      </c>
      <c r="AC78" s="76">
        <v>31</v>
      </c>
      <c r="AD78" s="76">
        <v>34</v>
      </c>
      <c r="AE78" s="76">
        <v>37</v>
      </c>
      <c r="AF78" s="76">
        <v>45</v>
      </c>
      <c r="AG78" s="464">
        <v>46</v>
      </c>
      <c r="AH78" s="464">
        <v>46</v>
      </c>
      <c r="AI78" s="464">
        <v>46</v>
      </c>
      <c r="AJ78" s="464">
        <v>46</v>
      </c>
      <c r="AK78" s="464">
        <v>46</v>
      </c>
      <c r="AL78" s="464">
        <v>46</v>
      </c>
      <c r="AM78" s="464">
        <v>46</v>
      </c>
      <c r="AN78" s="464">
        <v>46</v>
      </c>
      <c r="AO78" s="464">
        <v>46</v>
      </c>
      <c r="AP78" s="464">
        <v>46</v>
      </c>
      <c r="AQ78" s="464">
        <v>46</v>
      </c>
      <c r="AR78" s="464">
        <v>46</v>
      </c>
      <c r="AS78" s="464">
        <v>46</v>
      </c>
      <c r="AT78" s="464">
        <v>46</v>
      </c>
      <c r="AU78" s="464">
        <v>46</v>
      </c>
      <c r="AV78" s="464">
        <v>46</v>
      </c>
      <c r="AW78" s="464">
        <v>46</v>
      </c>
      <c r="AX78" s="464">
        <v>46</v>
      </c>
      <c r="AY78" s="464">
        <v>46</v>
      </c>
      <c r="AZ78" s="464">
        <v>46</v>
      </c>
      <c r="BA78" s="464">
        <v>46</v>
      </c>
      <c r="BB78" s="464">
        <v>46</v>
      </c>
      <c r="BC78" s="464">
        <v>46</v>
      </c>
      <c r="BD78" s="464">
        <v>46</v>
      </c>
      <c r="BE78" s="464">
        <v>46</v>
      </c>
      <c r="BF78" s="464">
        <v>46</v>
      </c>
      <c r="BG78" s="464">
        <v>46</v>
      </c>
      <c r="BH78" s="464">
        <v>46</v>
      </c>
      <c r="BI78" s="93"/>
      <c r="BJ78" s="93"/>
      <c r="BK78" s="93"/>
      <c r="BL78" s="129"/>
      <c r="BM78" s="162">
        <v>1</v>
      </c>
      <c r="BN78" s="162">
        <v>2</v>
      </c>
      <c r="BO78" s="162">
        <v>3</v>
      </c>
      <c r="BP78" s="162">
        <v>4</v>
      </c>
      <c r="BR78"/>
      <c r="BS78"/>
    </row>
    <row r="79" spans="1:72" ht="19.5" hidden="1" customHeight="1">
      <c r="A79" s="152" t="s">
        <v>197</v>
      </c>
      <c r="B79" s="151" t="s">
        <v>1696</v>
      </c>
      <c r="C79" s="86" t="str">
        <f t="shared" ref="C79:Q79" si="67">IF(C615=$BN$79,"당첨",IF(C615=$BO$79,"당첨",IF(C615=$BP$79,"당첨",IF(C615=$BM$79,"당첨","낙첨"))))</f>
        <v>당첨</v>
      </c>
      <c r="D79" s="86" t="str">
        <f t="shared" si="67"/>
        <v>당첨</v>
      </c>
      <c r="E79" s="86" t="str">
        <f t="shared" si="67"/>
        <v>당첨</v>
      </c>
      <c r="F79" s="86" t="str">
        <f t="shared" si="67"/>
        <v>당첨</v>
      </c>
      <c r="G79" s="86" t="str">
        <f t="shared" si="67"/>
        <v>당첨</v>
      </c>
      <c r="H79" s="86" t="str">
        <f t="shared" si="67"/>
        <v>당첨</v>
      </c>
      <c r="I79" s="86" t="str">
        <f t="shared" si="67"/>
        <v>당첨</v>
      </c>
      <c r="J79" s="86" t="str">
        <f t="shared" si="67"/>
        <v>당첨</v>
      </c>
      <c r="K79" s="86" t="str">
        <f t="shared" si="67"/>
        <v>당첨</v>
      </c>
      <c r="L79" s="86" t="str">
        <f t="shared" si="67"/>
        <v>당첨</v>
      </c>
      <c r="M79" s="86" t="str">
        <f t="shared" si="67"/>
        <v>당첨</v>
      </c>
      <c r="N79" s="86" t="str">
        <f t="shared" si="67"/>
        <v>당첨</v>
      </c>
      <c r="O79" s="86" t="str">
        <f t="shared" si="67"/>
        <v>당첨</v>
      </c>
      <c r="P79" s="86" t="str">
        <f t="shared" si="67"/>
        <v>당첨</v>
      </c>
      <c r="Q79" s="86" t="str">
        <f t="shared" si="67"/>
        <v>당첨</v>
      </c>
      <c r="S79" s="20">
        <v>60</v>
      </c>
      <c r="T79" s="640" t="s">
        <v>1696</v>
      </c>
      <c r="U79" s="616"/>
      <c r="V79" s="617"/>
      <c r="W79" s="76">
        <v>3</v>
      </c>
      <c r="X79" s="76">
        <v>4</v>
      </c>
      <c r="Y79" s="76">
        <v>8</v>
      </c>
      <c r="Z79" s="76">
        <v>11</v>
      </c>
      <c r="AA79" s="76">
        <v>12</v>
      </c>
      <c r="AB79" s="76">
        <v>13</v>
      </c>
      <c r="AC79" s="76">
        <v>18</v>
      </c>
      <c r="AD79" s="76">
        <v>20</v>
      </c>
      <c r="AE79" s="76">
        <v>30</v>
      </c>
      <c r="AF79" s="76">
        <v>31</v>
      </c>
      <c r="AG79" s="76">
        <v>33</v>
      </c>
      <c r="AH79" s="76">
        <v>34</v>
      </c>
      <c r="AI79" s="76">
        <v>37</v>
      </c>
      <c r="AJ79" s="76">
        <v>44</v>
      </c>
      <c r="AK79" s="76">
        <v>45</v>
      </c>
      <c r="AL79" s="464">
        <v>46</v>
      </c>
      <c r="AM79" s="464">
        <v>46</v>
      </c>
      <c r="AN79" s="464">
        <v>46</v>
      </c>
      <c r="AO79" s="464">
        <v>46</v>
      </c>
      <c r="AP79" s="464">
        <v>46</v>
      </c>
      <c r="AQ79" s="464">
        <v>46</v>
      </c>
      <c r="AR79" s="464">
        <v>46</v>
      </c>
      <c r="AS79" s="464">
        <v>46</v>
      </c>
      <c r="AT79" s="464">
        <v>46</v>
      </c>
      <c r="AU79" s="464">
        <v>46</v>
      </c>
      <c r="AV79" s="464">
        <v>46</v>
      </c>
      <c r="AW79" s="464">
        <v>46</v>
      </c>
      <c r="AX79" s="464">
        <v>46</v>
      </c>
      <c r="AY79" s="464">
        <v>46</v>
      </c>
      <c r="AZ79" s="464">
        <v>46</v>
      </c>
      <c r="BA79" s="464">
        <v>46</v>
      </c>
      <c r="BB79" s="464">
        <v>46</v>
      </c>
      <c r="BC79" s="464">
        <v>46</v>
      </c>
      <c r="BD79" s="464">
        <v>46</v>
      </c>
      <c r="BE79" s="464">
        <v>46</v>
      </c>
      <c r="BF79" s="464">
        <v>46</v>
      </c>
      <c r="BG79" s="464">
        <v>46</v>
      </c>
      <c r="BH79" s="464">
        <v>46</v>
      </c>
      <c r="BI79" s="93"/>
      <c r="BJ79" s="93"/>
      <c r="BK79" s="93"/>
      <c r="BL79" s="129"/>
      <c r="BM79" s="162">
        <v>1</v>
      </c>
      <c r="BN79" s="162">
        <v>2</v>
      </c>
      <c r="BO79" s="162">
        <v>3</v>
      </c>
      <c r="BP79" s="162">
        <v>4</v>
      </c>
      <c r="BR79"/>
      <c r="BS79"/>
    </row>
    <row r="80" spans="1:72" ht="19.5" hidden="1" customHeight="1">
      <c r="A80" s="152" t="s">
        <v>198</v>
      </c>
      <c r="B80" s="151" t="s">
        <v>1697</v>
      </c>
      <c r="C80" s="86" t="str">
        <f t="shared" ref="C80:Q80" si="68">IF(C622=$BN$80,"당첨",IF(C622=$BO$80,"당첨",IF(C622=$BP$80,"당첨",IF(C622=$BM$80,"당첨","낙첨"))))</f>
        <v>당첨</v>
      </c>
      <c r="D80" s="86" t="str">
        <f t="shared" si="68"/>
        <v>당첨</v>
      </c>
      <c r="E80" s="86" t="str">
        <f t="shared" si="68"/>
        <v>당첨</v>
      </c>
      <c r="F80" s="86" t="str">
        <f t="shared" si="68"/>
        <v>당첨</v>
      </c>
      <c r="G80" s="86" t="str">
        <f t="shared" si="68"/>
        <v>당첨</v>
      </c>
      <c r="H80" s="86" t="str">
        <f t="shared" si="68"/>
        <v>당첨</v>
      </c>
      <c r="I80" s="86" t="str">
        <f t="shared" si="68"/>
        <v>당첨</v>
      </c>
      <c r="J80" s="86" t="str">
        <f t="shared" si="68"/>
        <v>당첨</v>
      </c>
      <c r="K80" s="86" t="str">
        <f t="shared" si="68"/>
        <v>당첨</v>
      </c>
      <c r="L80" s="86" t="str">
        <f t="shared" si="68"/>
        <v>당첨</v>
      </c>
      <c r="M80" s="86" t="str">
        <f t="shared" si="68"/>
        <v>당첨</v>
      </c>
      <c r="N80" s="86" t="str">
        <f t="shared" si="68"/>
        <v>당첨</v>
      </c>
      <c r="O80" s="86" t="str">
        <f t="shared" si="68"/>
        <v>당첨</v>
      </c>
      <c r="P80" s="86" t="str">
        <f t="shared" si="68"/>
        <v>당첨</v>
      </c>
      <c r="Q80" s="86" t="str">
        <f t="shared" si="68"/>
        <v>당첨</v>
      </c>
      <c r="S80" s="20">
        <v>61</v>
      </c>
      <c r="T80" s="640" t="s">
        <v>1697</v>
      </c>
      <c r="U80" s="616"/>
      <c r="V80" s="617"/>
      <c r="W80" s="76">
        <v>1</v>
      </c>
      <c r="X80" s="76">
        <v>3</v>
      </c>
      <c r="Y80" s="76">
        <v>4</v>
      </c>
      <c r="Z80" s="76">
        <v>5</v>
      </c>
      <c r="AA80" s="76">
        <v>8</v>
      </c>
      <c r="AB80" s="76">
        <v>12</v>
      </c>
      <c r="AC80" s="76">
        <v>13</v>
      </c>
      <c r="AD80" s="76">
        <v>14</v>
      </c>
      <c r="AE80" s="76">
        <v>20</v>
      </c>
      <c r="AF80" s="76">
        <v>24</v>
      </c>
      <c r="AG80" s="76">
        <v>25</v>
      </c>
      <c r="AH80" s="76">
        <v>30</v>
      </c>
      <c r="AI80" s="76">
        <v>31</v>
      </c>
      <c r="AJ80" s="76">
        <v>35</v>
      </c>
      <c r="AK80" s="76">
        <v>37</v>
      </c>
      <c r="AL80" s="76">
        <v>39</v>
      </c>
      <c r="AM80" s="76">
        <v>44</v>
      </c>
      <c r="AN80" s="464">
        <v>46</v>
      </c>
      <c r="AO80" s="464">
        <v>46</v>
      </c>
      <c r="AP80" s="464">
        <v>46</v>
      </c>
      <c r="AQ80" s="464">
        <v>46</v>
      </c>
      <c r="AR80" s="464">
        <v>46</v>
      </c>
      <c r="AS80" s="464">
        <v>46</v>
      </c>
      <c r="AT80" s="464">
        <v>46</v>
      </c>
      <c r="AU80" s="464">
        <v>46</v>
      </c>
      <c r="AV80" s="464">
        <v>46</v>
      </c>
      <c r="AW80" s="464">
        <v>46</v>
      </c>
      <c r="AX80" s="464">
        <v>46</v>
      </c>
      <c r="AY80" s="464">
        <v>46</v>
      </c>
      <c r="AZ80" s="464">
        <v>46</v>
      </c>
      <c r="BA80" s="464">
        <v>46</v>
      </c>
      <c r="BB80" s="464">
        <v>46</v>
      </c>
      <c r="BC80" s="464">
        <v>46</v>
      </c>
      <c r="BD80" s="464">
        <v>46</v>
      </c>
      <c r="BE80" s="464">
        <v>46</v>
      </c>
      <c r="BF80" s="464">
        <v>46</v>
      </c>
      <c r="BG80" s="464">
        <v>46</v>
      </c>
      <c r="BH80" s="464">
        <v>46</v>
      </c>
      <c r="BI80" s="93"/>
      <c r="BJ80" s="93"/>
      <c r="BK80" s="93"/>
      <c r="BL80" s="129"/>
      <c r="BM80" s="162">
        <v>1</v>
      </c>
      <c r="BN80" s="162">
        <v>2</v>
      </c>
      <c r="BO80" s="162">
        <v>3</v>
      </c>
      <c r="BP80" s="162">
        <v>4</v>
      </c>
      <c r="BR80"/>
      <c r="BS80"/>
    </row>
    <row r="81" spans="1:72" ht="19.5" hidden="1" customHeight="1">
      <c r="A81" s="152" t="s">
        <v>199</v>
      </c>
      <c r="B81" s="151" t="s">
        <v>1698</v>
      </c>
      <c r="C81" s="86" t="str">
        <f t="shared" ref="C81:Q81" si="69">IF(C629=$BN$81,"당첨",IF(C629=$BO$81,"당첨",IF(C629=$BP$81,"당첨",IF(C629=$BM$81,"당첨","낙첨"))))</f>
        <v>당첨</v>
      </c>
      <c r="D81" s="86" t="str">
        <f t="shared" si="69"/>
        <v>당첨</v>
      </c>
      <c r="E81" s="86" t="str">
        <f t="shared" si="69"/>
        <v>당첨</v>
      </c>
      <c r="F81" s="86" t="str">
        <f t="shared" si="69"/>
        <v>당첨</v>
      </c>
      <c r="G81" s="86" t="str">
        <f t="shared" si="69"/>
        <v>당첨</v>
      </c>
      <c r="H81" s="86" t="str">
        <f t="shared" si="69"/>
        <v>당첨</v>
      </c>
      <c r="I81" s="86" t="str">
        <f t="shared" si="69"/>
        <v>당첨</v>
      </c>
      <c r="J81" s="86" t="str">
        <f t="shared" si="69"/>
        <v>당첨</v>
      </c>
      <c r="K81" s="86" t="str">
        <f t="shared" si="69"/>
        <v>당첨</v>
      </c>
      <c r="L81" s="86" t="str">
        <f t="shared" si="69"/>
        <v>당첨</v>
      </c>
      <c r="M81" s="86" t="str">
        <f t="shared" si="69"/>
        <v>당첨</v>
      </c>
      <c r="N81" s="86" t="str">
        <f t="shared" si="69"/>
        <v>당첨</v>
      </c>
      <c r="O81" s="86" t="str">
        <f t="shared" si="69"/>
        <v>당첨</v>
      </c>
      <c r="P81" s="86" t="str">
        <f t="shared" si="69"/>
        <v>당첨</v>
      </c>
      <c r="Q81" s="86" t="str">
        <f t="shared" si="69"/>
        <v>당첨</v>
      </c>
      <c r="S81" s="20">
        <v>62</v>
      </c>
      <c r="T81" s="640" t="s">
        <v>1698</v>
      </c>
      <c r="U81" s="616"/>
      <c r="V81" s="617"/>
      <c r="W81" s="76">
        <v>1</v>
      </c>
      <c r="X81" s="76">
        <v>5</v>
      </c>
      <c r="Y81" s="76">
        <v>11</v>
      </c>
      <c r="Z81" s="76">
        <v>12</v>
      </c>
      <c r="AA81" s="76">
        <v>13</v>
      </c>
      <c r="AB81" s="76">
        <v>14</v>
      </c>
      <c r="AC81" s="76">
        <v>18</v>
      </c>
      <c r="AD81" s="76">
        <v>20</v>
      </c>
      <c r="AE81" s="76">
        <v>25</v>
      </c>
      <c r="AF81" s="76">
        <v>31</v>
      </c>
      <c r="AG81" s="76">
        <v>33</v>
      </c>
      <c r="AH81" s="76">
        <v>34</v>
      </c>
      <c r="AI81" s="76">
        <v>35</v>
      </c>
      <c r="AJ81" s="76">
        <v>37</v>
      </c>
      <c r="AK81" s="76">
        <v>44</v>
      </c>
      <c r="AL81" s="76">
        <v>45</v>
      </c>
      <c r="AM81" s="464">
        <v>46</v>
      </c>
      <c r="AN81" s="464">
        <v>46</v>
      </c>
      <c r="AO81" s="464">
        <v>46</v>
      </c>
      <c r="AP81" s="464">
        <v>46</v>
      </c>
      <c r="AQ81" s="464">
        <v>46</v>
      </c>
      <c r="AR81" s="464">
        <v>46</v>
      </c>
      <c r="AS81" s="464">
        <v>46</v>
      </c>
      <c r="AT81" s="464">
        <v>46</v>
      </c>
      <c r="AU81" s="464">
        <v>46</v>
      </c>
      <c r="AV81" s="464">
        <v>46</v>
      </c>
      <c r="AW81" s="464">
        <v>46</v>
      </c>
      <c r="AX81" s="464">
        <v>46</v>
      </c>
      <c r="AY81" s="464">
        <v>46</v>
      </c>
      <c r="AZ81" s="464">
        <v>46</v>
      </c>
      <c r="BA81" s="464">
        <v>46</v>
      </c>
      <c r="BB81" s="464">
        <v>46</v>
      </c>
      <c r="BC81" s="464">
        <v>46</v>
      </c>
      <c r="BD81" s="464">
        <v>46</v>
      </c>
      <c r="BE81" s="464">
        <v>46</v>
      </c>
      <c r="BF81" s="464">
        <v>46</v>
      </c>
      <c r="BG81" s="464">
        <v>46</v>
      </c>
      <c r="BH81" s="464">
        <v>46</v>
      </c>
      <c r="BI81" s="93"/>
      <c r="BJ81" s="93"/>
      <c r="BK81" s="93"/>
      <c r="BL81" s="129"/>
      <c r="BM81" s="162">
        <v>1</v>
      </c>
      <c r="BN81" s="162">
        <v>2</v>
      </c>
      <c r="BO81" s="162">
        <v>3</v>
      </c>
      <c r="BP81" s="162">
        <v>4</v>
      </c>
      <c r="BR81"/>
      <c r="BS81"/>
    </row>
    <row r="82" spans="1:72" ht="19.5" customHeight="1">
      <c r="A82" s="152"/>
      <c r="B82" s="445" t="s">
        <v>1699</v>
      </c>
      <c r="C82" s="86">
        <f>COUNTIF(C75:C81,"낙첨")</f>
        <v>1</v>
      </c>
      <c r="D82" s="86">
        <f t="shared" ref="D82:Q82" si="70">COUNTIF(D75:D81,"낙첨")</f>
        <v>1</v>
      </c>
      <c r="E82" s="86">
        <f t="shared" si="70"/>
        <v>1</v>
      </c>
      <c r="F82" s="86">
        <f t="shared" si="70"/>
        <v>1</v>
      </c>
      <c r="G82" s="86">
        <f t="shared" si="70"/>
        <v>1</v>
      </c>
      <c r="H82" s="86">
        <f t="shared" si="70"/>
        <v>1</v>
      </c>
      <c r="I82" s="86">
        <f t="shared" si="70"/>
        <v>1</v>
      </c>
      <c r="J82" s="86">
        <f t="shared" si="70"/>
        <v>1</v>
      </c>
      <c r="K82" s="86">
        <f t="shared" si="70"/>
        <v>1</v>
      </c>
      <c r="L82" s="86">
        <f t="shared" si="70"/>
        <v>1</v>
      </c>
      <c r="M82" s="86">
        <f t="shared" si="70"/>
        <v>1</v>
      </c>
      <c r="N82" s="86">
        <f t="shared" si="70"/>
        <v>1</v>
      </c>
      <c r="O82" s="86">
        <f t="shared" si="70"/>
        <v>1</v>
      </c>
      <c r="P82" s="86">
        <f t="shared" si="70"/>
        <v>1</v>
      </c>
      <c r="Q82" s="86">
        <f t="shared" si="70"/>
        <v>1</v>
      </c>
      <c r="S82" s="20"/>
      <c r="T82" s="251"/>
      <c r="U82" s="427"/>
      <c r="V82" s="428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76"/>
      <c r="AH82" s="76"/>
      <c r="AI82" s="76"/>
      <c r="AJ82" s="76"/>
      <c r="AK82" s="76"/>
      <c r="AL82" s="76"/>
      <c r="AM82" s="76"/>
      <c r="AN82" s="76"/>
      <c r="AO82" s="76"/>
      <c r="AP82" s="76"/>
      <c r="AQ82" s="76"/>
      <c r="AR82" s="76"/>
      <c r="AS82" s="76"/>
      <c r="AT82" s="76"/>
      <c r="AU82" s="76"/>
      <c r="AV82" s="76"/>
      <c r="AW82" s="76"/>
      <c r="AX82" s="76"/>
      <c r="AY82" s="76"/>
      <c r="AZ82" s="76"/>
      <c r="BA82" s="76"/>
      <c r="BB82" s="76"/>
      <c r="BC82" s="76"/>
      <c r="BD82" s="76"/>
      <c r="BE82" s="76"/>
      <c r="BF82" s="76"/>
      <c r="BG82" s="76"/>
      <c r="BH82" s="76"/>
      <c r="BI82" s="4"/>
      <c r="BJ82" s="4"/>
      <c r="BK82" s="4"/>
      <c r="BL82" s="4"/>
      <c r="BM82" s="215"/>
      <c r="BN82" s="215"/>
      <c r="BO82" s="215"/>
      <c r="BP82" s="215"/>
      <c r="BR82"/>
      <c r="BS82"/>
    </row>
    <row r="83" spans="1:72" ht="19.5" hidden="1" customHeight="1">
      <c r="A83" s="152" t="s">
        <v>1795</v>
      </c>
      <c r="B83" s="151" t="s">
        <v>1700</v>
      </c>
      <c r="C83" s="86" t="str">
        <f t="shared" ref="C83:Q83" si="71">IF(C636=$BN$83,"당첨",IF(C636=$BO$83,"당첨",IF(C636=$BP$83,"당첨",IF(C636=$BM$83,"당첨","낙첨"))))</f>
        <v>당첨</v>
      </c>
      <c r="D83" s="86" t="str">
        <f t="shared" si="71"/>
        <v>당첨</v>
      </c>
      <c r="E83" s="86" t="str">
        <f t="shared" si="71"/>
        <v>당첨</v>
      </c>
      <c r="F83" s="86" t="str">
        <f t="shared" si="71"/>
        <v>당첨</v>
      </c>
      <c r="G83" s="86" t="str">
        <f t="shared" si="71"/>
        <v>당첨</v>
      </c>
      <c r="H83" s="86" t="str">
        <f t="shared" si="71"/>
        <v>당첨</v>
      </c>
      <c r="I83" s="86" t="str">
        <f t="shared" si="71"/>
        <v>당첨</v>
      </c>
      <c r="J83" s="86" t="str">
        <f t="shared" si="71"/>
        <v>당첨</v>
      </c>
      <c r="K83" s="86" t="str">
        <f t="shared" si="71"/>
        <v>당첨</v>
      </c>
      <c r="L83" s="86" t="str">
        <f t="shared" si="71"/>
        <v>당첨</v>
      </c>
      <c r="M83" s="86" t="str">
        <f t="shared" si="71"/>
        <v>당첨</v>
      </c>
      <c r="N83" s="86" t="str">
        <f t="shared" si="71"/>
        <v>당첨</v>
      </c>
      <c r="O83" s="86" t="str">
        <f t="shared" si="71"/>
        <v>당첨</v>
      </c>
      <c r="P83" s="86" t="str">
        <f t="shared" si="71"/>
        <v>당첨</v>
      </c>
      <c r="Q83" s="86" t="str">
        <f t="shared" si="71"/>
        <v>당첨</v>
      </c>
      <c r="S83" s="20">
        <v>63</v>
      </c>
      <c r="T83" s="640" t="s">
        <v>1775</v>
      </c>
      <c r="U83" s="616"/>
      <c r="V83" s="617"/>
      <c r="W83" s="76">
        <v>1</v>
      </c>
      <c r="X83" s="76">
        <v>2</v>
      </c>
      <c r="Y83" s="76">
        <v>3</v>
      </c>
      <c r="Z83" s="76">
        <v>4</v>
      </c>
      <c r="AA83" s="76">
        <v>5</v>
      </c>
      <c r="AB83" s="76">
        <v>6</v>
      </c>
      <c r="AC83" s="76">
        <v>7</v>
      </c>
      <c r="AD83" s="76">
        <v>8</v>
      </c>
      <c r="AE83" s="76">
        <v>9</v>
      </c>
      <c r="AF83" s="76">
        <v>10</v>
      </c>
      <c r="AG83" s="76">
        <v>12</v>
      </c>
      <c r="AH83" s="76">
        <v>13</v>
      </c>
      <c r="AI83" s="76">
        <v>14</v>
      </c>
      <c r="AJ83" s="76">
        <v>15</v>
      </c>
      <c r="AK83" s="76">
        <v>16</v>
      </c>
      <c r="AL83" s="76">
        <v>17</v>
      </c>
      <c r="AM83" s="76">
        <v>18</v>
      </c>
      <c r="AN83" s="76">
        <v>21</v>
      </c>
      <c r="AO83" s="76">
        <v>22</v>
      </c>
      <c r="AP83" s="76">
        <v>23</v>
      </c>
      <c r="AQ83" s="76">
        <v>24</v>
      </c>
      <c r="AR83" s="76">
        <v>25</v>
      </c>
      <c r="AS83" s="76">
        <v>26</v>
      </c>
      <c r="AT83" s="76">
        <v>27</v>
      </c>
      <c r="AU83" s="76">
        <v>29</v>
      </c>
      <c r="AV83" s="76">
        <v>30</v>
      </c>
      <c r="AW83" s="76">
        <v>31</v>
      </c>
      <c r="AX83" s="76">
        <v>32</v>
      </c>
      <c r="AY83" s="76">
        <v>33</v>
      </c>
      <c r="AZ83" s="76">
        <v>34</v>
      </c>
      <c r="BA83" s="76">
        <v>35</v>
      </c>
      <c r="BB83" s="76">
        <v>36</v>
      </c>
      <c r="BC83" s="76">
        <v>37</v>
      </c>
      <c r="BD83" s="76">
        <v>38</v>
      </c>
      <c r="BE83" s="76">
        <v>39</v>
      </c>
      <c r="BF83" s="76">
        <v>40</v>
      </c>
      <c r="BG83" s="76">
        <v>42</v>
      </c>
      <c r="BH83" s="76">
        <v>43</v>
      </c>
      <c r="BI83" s="76">
        <v>44</v>
      </c>
      <c r="BJ83" s="76">
        <v>45</v>
      </c>
      <c r="BK83" s="4"/>
      <c r="BL83" s="4"/>
      <c r="BM83" s="215">
        <v>5</v>
      </c>
      <c r="BN83" s="215">
        <v>5</v>
      </c>
      <c r="BO83" s="215">
        <v>6</v>
      </c>
      <c r="BP83" s="215">
        <v>6</v>
      </c>
      <c r="BR83"/>
      <c r="BS83"/>
    </row>
    <row r="84" spans="1:72" ht="19.5" hidden="1" customHeight="1">
      <c r="A84" s="152" t="s">
        <v>1796</v>
      </c>
      <c r="B84" s="151" t="s">
        <v>1701</v>
      </c>
      <c r="C84" s="86" t="str">
        <f t="shared" ref="C84:Q84" si="72">IF(C643=$BN$84,"당첨",IF(C643=$BO$84,"당첨",IF(C643=$BP$84,"당첨",IF(C643=$BM$84,"당첨","낙첨"))))</f>
        <v>당첨</v>
      </c>
      <c r="D84" s="86" t="str">
        <f t="shared" si="72"/>
        <v>당첨</v>
      </c>
      <c r="E84" s="86" t="str">
        <f t="shared" si="72"/>
        <v>당첨</v>
      </c>
      <c r="F84" s="86" t="str">
        <f t="shared" si="72"/>
        <v>당첨</v>
      </c>
      <c r="G84" s="86" t="str">
        <f t="shared" si="72"/>
        <v>당첨</v>
      </c>
      <c r="H84" s="86" t="str">
        <f t="shared" si="72"/>
        <v>당첨</v>
      </c>
      <c r="I84" s="86" t="str">
        <f t="shared" si="72"/>
        <v>당첨</v>
      </c>
      <c r="J84" s="86" t="str">
        <f t="shared" si="72"/>
        <v>당첨</v>
      </c>
      <c r="K84" s="86" t="str">
        <f t="shared" si="72"/>
        <v>당첨</v>
      </c>
      <c r="L84" s="86" t="str">
        <f t="shared" si="72"/>
        <v>당첨</v>
      </c>
      <c r="M84" s="86" t="str">
        <f t="shared" si="72"/>
        <v>당첨</v>
      </c>
      <c r="N84" s="86" t="str">
        <f t="shared" si="72"/>
        <v>당첨</v>
      </c>
      <c r="O84" s="86" t="str">
        <f t="shared" si="72"/>
        <v>당첨</v>
      </c>
      <c r="P84" s="86" t="str">
        <f t="shared" si="72"/>
        <v>당첨</v>
      </c>
      <c r="Q84" s="86" t="str">
        <f t="shared" si="72"/>
        <v>당첨</v>
      </c>
      <c r="S84" s="20">
        <v>64</v>
      </c>
      <c r="T84" s="640" t="s">
        <v>1776</v>
      </c>
      <c r="U84" s="616"/>
      <c r="V84" s="617"/>
      <c r="W84" s="76">
        <v>1</v>
      </c>
      <c r="X84" s="76">
        <v>2</v>
      </c>
      <c r="Y84" s="76">
        <v>3</v>
      </c>
      <c r="Z84" s="76">
        <v>4</v>
      </c>
      <c r="AA84" s="76">
        <v>6</v>
      </c>
      <c r="AB84" s="76">
        <v>7</v>
      </c>
      <c r="AC84" s="76">
        <v>8</v>
      </c>
      <c r="AD84" s="76">
        <v>9</v>
      </c>
      <c r="AE84" s="76">
        <v>11</v>
      </c>
      <c r="AF84" s="76">
        <v>13</v>
      </c>
      <c r="AG84" s="76">
        <v>14</v>
      </c>
      <c r="AH84" s="76">
        <v>16</v>
      </c>
      <c r="AI84" s="76">
        <v>17</v>
      </c>
      <c r="AJ84" s="76">
        <v>18</v>
      </c>
      <c r="AK84" s="76">
        <v>19</v>
      </c>
      <c r="AL84" s="76">
        <v>20</v>
      </c>
      <c r="AM84" s="76">
        <v>21</v>
      </c>
      <c r="AN84" s="76">
        <v>23</v>
      </c>
      <c r="AO84" s="76">
        <v>25</v>
      </c>
      <c r="AP84" s="76">
        <v>26</v>
      </c>
      <c r="AQ84" s="76">
        <v>27</v>
      </c>
      <c r="AR84" s="76">
        <v>28</v>
      </c>
      <c r="AS84" s="76">
        <v>30</v>
      </c>
      <c r="AT84" s="76">
        <v>31</v>
      </c>
      <c r="AU84" s="76">
        <v>33</v>
      </c>
      <c r="AV84" s="76">
        <v>34</v>
      </c>
      <c r="AW84" s="76">
        <v>35</v>
      </c>
      <c r="AX84" s="76">
        <v>36</v>
      </c>
      <c r="AY84" s="76">
        <v>37</v>
      </c>
      <c r="AZ84" s="76">
        <v>38</v>
      </c>
      <c r="BA84" s="76">
        <v>39</v>
      </c>
      <c r="BB84" s="76">
        <v>40</v>
      </c>
      <c r="BC84" s="76">
        <v>41</v>
      </c>
      <c r="BD84" s="76">
        <v>42</v>
      </c>
      <c r="BE84" s="76">
        <v>43</v>
      </c>
      <c r="BF84" s="76">
        <v>44</v>
      </c>
      <c r="BG84" s="76">
        <v>45</v>
      </c>
      <c r="BH84" s="464">
        <v>46</v>
      </c>
      <c r="BI84" s="4"/>
      <c r="BJ84" s="4"/>
      <c r="BK84" s="4"/>
      <c r="BL84" s="4"/>
      <c r="BM84" s="215">
        <v>5</v>
      </c>
      <c r="BN84" s="215">
        <v>5</v>
      </c>
      <c r="BO84" s="215">
        <v>6</v>
      </c>
      <c r="BP84" s="215">
        <v>6</v>
      </c>
      <c r="BR84"/>
      <c r="BS84"/>
    </row>
    <row r="85" spans="1:72" ht="19.5" hidden="1" customHeight="1">
      <c r="A85" s="152" t="s">
        <v>202</v>
      </c>
      <c r="B85" s="151" t="s">
        <v>1702</v>
      </c>
      <c r="C85" s="86" t="str">
        <f t="shared" ref="C85:Q85" si="73">IF(C650=$BN$85,"당첨",IF(C650=$BO$85,"당첨",IF(C650=$BP$85,"당첨",IF(C650=$BM$85,"당첨","낙첨"))))</f>
        <v>당첨</v>
      </c>
      <c r="D85" s="86" t="str">
        <f t="shared" si="73"/>
        <v>당첨</v>
      </c>
      <c r="E85" s="86" t="str">
        <f t="shared" si="73"/>
        <v>당첨</v>
      </c>
      <c r="F85" s="86" t="str">
        <f t="shared" si="73"/>
        <v>당첨</v>
      </c>
      <c r="G85" s="86" t="str">
        <f t="shared" si="73"/>
        <v>당첨</v>
      </c>
      <c r="H85" s="86" t="str">
        <f t="shared" si="73"/>
        <v>당첨</v>
      </c>
      <c r="I85" s="86" t="str">
        <f t="shared" si="73"/>
        <v>당첨</v>
      </c>
      <c r="J85" s="86" t="str">
        <f t="shared" si="73"/>
        <v>당첨</v>
      </c>
      <c r="K85" s="86" t="str">
        <f t="shared" si="73"/>
        <v>당첨</v>
      </c>
      <c r="L85" s="86" t="str">
        <f t="shared" si="73"/>
        <v>당첨</v>
      </c>
      <c r="M85" s="86" t="str">
        <f t="shared" si="73"/>
        <v>당첨</v>
      </c>
      <c r="N85" s="86" t="str">
        <f t="shared" si="73"/>
        <v>당첨</v>
      </c>
      <c r="O85" s="86" t="str">
        <f t="shared" si="73"/>
        <v>당첨</v>
      </c>
      <c r="P85" s="86" t="str">
        <f t="shared" si="73"/>
        <v>당첨</v>
      </c>
      <c r="Q85" s="86" t="str">
        <f t="shared" si="73"/>
        <v>당첨</v>
      </c>
      <c r="S85" s="20">
        <v>65</v>
      </c>
      <c r="T85" s="640" t="s">
        <v>1777</v>
      </c>
      <c r="U85" s="616"/>
      <c r="V85" s="617"/>
      <c r="W85" s="76">
        <v>1</v>
      </c>
      <c r="X85" s="76">
        <v>2</v>
      </c>
      <c r="Y85" s="76">
        <v>3</v>
      </c>
      <c r="Z85" s="76">
        <v>4</v>
      </c>
      <c r="AA85" s="76">
        <v>5</v>
      </c>
      <c r="AB85" s="76">
        <v>6</v>
      </c>
      <c r="AC85" s="76">
        <v>7</v>
      </c>
      <c r="AD85" s="76">
        <v>8</v>
      </c>
      <c r="AE85" s="76">
        <v>9</v>
      </c>
      <c r="AF85" s="76">
        <v>11</v>
      </c>
      <c r="AG85" s="76">
        <v>12</v>
      </c>
      <c r="AH85" s="76">
        <v>13</v>
      </c>
      <c r="AI85" s="76">
        <v>14</v>
      </c>
      <c r="AJ85" s="76">
        <v>16</v>
      </c>
      <c r="AK85" s="76">
        <v>17</v>
      </c>
      <c r="AL85" s="76">
        <v>18</v>
      </c>
      <c r="AM85" s="76">
        <v>19</v>
      </c>
      <c r="AN85" s="76">
        <v>20</v>
      </c>
      <c r="AO85" s="76">
        <v>21</v>
      </c>
      <c r="AP85" s="76">
        <v>23</v>
      </c>
      <c r="AQ85" s="76">
        <v>24</v>
      </c>
      <c r="AR85" s="76">
        <v>25</v>
      </c>
      <c r="AS85" s="76">
        <v>26</v>
      </c>
      <c r="AT85" s="76">
        <v>30</v>
      </c>
      <c r="AU85" s="76">
        <v>31</v>
      </c>
      <c r="AV85" s="76">
        <v>33</v>
      </c>
      <c r="AW85" s="76">
        <v>34</v>
      </c>
      <c r="AX85" s="76">
        <v>35</v>
      </c>
      <c r="AY85" s="76">
        <v>37</v>
      </c>
      <c r="AZ85" s="76">
        <v>38</v>
      </c>
      <c r="BA85" s="76">
        <v>39</v>
      </c>
      <c r="BB85" s="76">
        <v>40</v>
      </c>
      <c r="BC85" s="76">
        <v>42</v>
      </c>
      <c r="BD85" s="76">
        <v>43</v>
      </c>
      <c r="BE85" s="76">
        <v>44</v>
      </c>
      <c r="BF85" s="76">
        <v>45</v>
      </c>
      <c r="BG85" s="464">
        <v>46</v>
      </c>
      <c r="BH85" s="464">
        <v>46</v>
      </c>
      <c r="BI85" s="4"/>
      <c r="BJ85" s="4"/>
      <c r="BK85" s="4"/>
      <c r="BL85" s="4"/>
      <c r="BM85" s="215">
        <v>5</v>
      </c>
      <c r="BN85" s="215">
        <v>5</v>
      </c>
      <c r="BO85" s="215">
        <v>6</v>
      </c>
      <c r="BP85" s="215">
        <v>6</v>
      </c>
      <c r="BR85"/>
      <c r="BS85"/>
      <c r="BT85"/>
    </row>
    <row r="86" spans="1:72" ht="19.5" hidden="1" customHeight="1">
      <c r="A86" s="152" t="s">
        <v>203</v>
      </c>
      <c r="B86" s="151" t="s">
        <v>1703</v>
      </c>
      <c r="C86" s="86" t="str">
        <f t="shared" ref="C86:Q86" si="74">IF(C657=$BN$86,"당첨",IF(C657=$BO$86,"당첨",IF(C657=$BP$86,"당첨",IF(C657=$BM$86,"당첨","낙첨"))))</f>
        <v>당첨</v>
      </c>
      <c r="D86" s="86" t="str">
        <f t="shared" si="74"/>
        <v>당첨</v>
      </c>
      <c r="E86" s="86" t="str">
        <f t="shared" si="74"/>
        <v>당첨</v>
      </c>
      <c r="F86" s="86" t="str">
        <f t="shared" si="74"/>
        <v>당첨</v>
      </c>
      <c r="G86" s="86" t="str">
        <f t="shared" si="74"/>
        <v>당첨</v>
      </c>
      <c r="H86" s="86" t="str">
        <f t="shared" si="74"/>
        <v>당첨</v>
      </c>
      <c r="I86" s="86" t="str">
        <f t="shared" si="74"/>
        <v>당첨</v>
      </c>
      <c r="J86" s="86" t="str">
        <f t="shared" si="74"/>
        <v>당첨</v>
      </c>
      <c r="K86" s="86" t="str">
        <f t="shared" si="74"/>
        <v>당첨</v>
      </c>
      <c r="L86" s="86" t="str">
        <f t="shared" si="74"/>
        <v>당첨</v>
      </c>
      <c r="M86" s="86" t="str">
        <f t="shared" si="74"/>
        <v>당첨</v>
      </c>
      <c r="N86" s="86" t="str">
        <f t="shared" si="74"/>
        <v>당첨</v>
      </c>
      <c r="O86" s="86" t="str">
        <f t="shared" si="74"/>
        <v>당첨</v>
      </c>
      <c r="P86" s="86" t="str">
        <f t="shared" si="74"/>
        <v>당첨</v>
      </c>
      <c r="Q86" s="86" t="str">
        <f t="shared" si="74"/>
        <v>당첨</v>
      </c>
      <c r="S86" s="20">
        <v>66</v>
      </c>
      <c r="T86" s="640" t="s">
        <v>1778</v>
      </c>
      <c r="U86" s="616"/>
      <c r="V86" s="617"/>
      <c r="W86" s="76">
        <v>1</v>
      </c>
      <c r="X86" s="76">
        <v>2</v>
      </c>
      <c r="Y86" s="76">
        <v>3</v>
      </c>
      <c r="Z86" s="76">
        <v>4</v>
      </c>
      <c r="AA86" s="76">
        <v>5</v>
      </c>
      <c r="AB86" s="76">
        <v>6</v>
      </c>
      <c r="AC86" s="76">
        <v>7</v>
      </c>
      <c r="AD86" s="76">
        <v>8</v>
      </c>
      <c r="AE86" s="76">
        <v>9</v>
      </c>
      <c r="AF86" s="76">
        <v>11</v>
      </c>
      <c r="AG86" s="76">
        <v>13</v>
      </c>
      <c r="AH86" s="76">
        <v>14</v>
      </c>
      <c r="AI86" s="76">
        <v>16</v>
      </c>
      <c r="AJ86" s="76">
        <v>17</v>
      </c>
      <c r="AK86" s="76">
        <v>18</v>
      </c>
      <c r="AL86" s="76">
        <v>19</v>
      </c>
      <c r="AM86" s="76">
        <v>20</v>
      </c>
      <c r="AN86" s="76">
        <v>21</v>
      </c>
      <c r="AO86" s="76">
        <v>23</v>
      </c>
      <c r="AP86" s="76">
        <v>24</v>
      </c>
      <c r="AQ86" s="76">
        <v>25</v>
      </c>
      <c r="AR86" s="76">
        <v>26</v>
      </c>
      <c r="AS86" s="76">
        <v>27</v>
      </c>
      <c r="AT86" s="76">
        <v>28</v>
      </c>
      <c r="AU86" s="76">
        <v>30</v>
      </c>
      <c r="AV86" s="76">
        <v>31</v>
      </c>
      <c r="AW86" s="76">
        <v>32</v>
      </c>
      <c r="AX86" s="76">
        <v>33</v>
      </c>
      <c r="AY86" s="76">
        <v>34</v>
      </c>
      <c r="AZ86" s="76">
        <v>35</v>
      </c>
      <c r="BA86" s="76">
        <v>36</v>
      </c>
      <c r="BB86" s="76">
        <v>37</v>
      </c>
      <c r="BC86" s="76">
        <v>38</v>
      </c>
      <c r="BD86" s="76">
        <v>39</v>
      </c>
      <c r="BE86" s="76">
        <v>40</v>
      </c>
      <c r="BF86" s="76">
        <v>42</v>
      </c>
      <c r="BG86" s="76">
        <v>43</v>
      </c>
      <c r="BH86" s="76">
        <v>44</v>
      </c>
      <c r="BI86" s="4"/>
      <c r="BJ86" s="4"/>
      <c r="BK86" s="4"/>
      <c r="BL86" s="4"/>
      <c r="BM86" s="215">
        <v>5</v>
      </c>
      <c r="BN86" s="215">
        <v>5</v>
      </c>
      <c r="BO86" s="215">
        <v>6</v>
      </c>
      <c r="BP86" s="215">
        <v>6</v>
      </c>
      <c r="BR86"/>
      <c r="BS86"/>
      <c r="BT86"/>
    </row>
    <row r="87" spans="1:72" ht="19.5" hidden="1" customHeight="1">
      <c r="A87" s="152" t="s">
        <v>204</v>
      </c>
      <c r="B87" s="151" t="s">
        <v>1704</v>
      </c>
      <c r="C87" s="86" t="str">
        <f t="shared" ref="C87:Q87" si="75">IF(C664=$BN$87,"당첨",IF(C664=$BO$87,"당첨",IF(C664=$BP$87,"당첨",IF(C664=$BM$87,"당첨","낙첨"))))</f>
        <v>당첨</v>
      </c>
      <c r="D87" s="86" t="str">
        <f t="shared" si="75"/>
        <v>당첨</v>
      </c>
      <c r="E87" s="86" t="str">
        <f t="shared" si="75"/>
        <v>당첨</v>
      </c>
      <c r="F87" s="86" t="str">
        <f t="shared" si="75"/>
        <v>당첨</v>
      </c>
      <c r="G87" s="86" t="str">
        <f t="shared" si="75"/>
        <v>당첨</v>
      </c>
      <c r="H87" s="86" t="str">
        <f t="shared" si="75"/>
        <v>당첨</v>
      </c>
      <c r="I87" s="86" t="str">
        <f t="shared" si="75"/>
        <v>당첨</v>
      </c>
      <c r="J87" s="86" t="str">
        <f t="shared" si="75"/>
        <v>당첨</v>
      </c>
      <c r="K87" s="86" t="str">
        <f t="shared" si="75"/>
        <v>당첨</v>
      </c>
      <c r="L87" s="86" t="str">
        <f t="shared" si="75"/>
        <v>당첨</v>
      </c>
      <c r="M87" s="86" t="str">
        <f t="shared" si="75"/>
        <v>당첨</v>
      </c>
      <c r="N87" s="86" t="str">
        <f t="shared" si="75"/>
        <v>당첨</v>
      </c>
      <c r="O87" s="86" t="str">
        <f t="shared" si="75"/>
        <v>당첨</v>
      </c>
      <c r="P87" s="86" t="str">
        <f t="shared" si="75"/>
        <v>당첨</v>
      </c>
      <c r="Q87" s="86" t="str">
        <f t="shared" si="75"/>
        <v>당첨</v>
      </c>
      <c r="S87" s="20">
        <v>67</v>
      </c>
      <c r="T87" s="640" t="s">
        <v>1779</v>
      </c>
      <c r="U87" s="616"/>
      <c r="V87" s="617"/>
      <c r="W87" s="76">
        <v>1</v>
      </c>
      <c r="X87" s="76">
        <v>2</v>
      </c>
      <c r="Y87" s="76">
        <v>3</v>
      </c>
      <c r="Z87" s="76">
        <v>4</v>
      </c>
      <c r="AA87" s="77">
        <v>5</v>
      </c>
      <c r="AB87" s="76">
        <v>6</v>
      </c>
      <c r="AC87" s="76">
        <v>7</v>
      </c>
      <c r="AD87" s="76">
        <v>8</v>
      </c>
      <c r="AE87" s="76">
        <v>9</v>
      </c>
      <c r="AF87" s="76">
        <v>10</v>
      </c>
      <c r="AG87" s="76">
        <v>11</v>
      </c>
      <c r="AH87" s="76">
        <v>12</v>
      </c>
      <c r="AI87" s="76">
        <v>13</v>
      </c>
      <c r="AJ87" s="76">
        <v>14</v>
      </c>
      <c r="AK87" s="76">
        <v>15</v>
      </c>
      <c r="AL87" s="76">
        <v>16</v>
      </c>
      <c r="AM87" s="76">
        <v>17</v>
      </c>
      <c r="AN87" s="76">
        <v>18</v>
      </c>
      <c r="AO87" s="76">
        <v>19</v>
      </c>
      <c r="AP87" s="76">
        <v>20</v>
      </c>
      <c r="AQ87" s="76">
        <v>21</v>
      </c>
      <c r="AR87" s="76">
        <v>23</v>
      </c>
      <c r="AS87" s="76">
        <v>24</v>
      </c>
      <c r="AT87" s="76">
        <v>25</v>
      </c>
      <c r="AU87" s="76">
        <v>26</v>
      </c>
      <c r="AV87" s="76">
        <v>27</v>
      </c>
      <c r="AW87" s="76">
        <v>30</v>
      </c>
      <c r="AX87" s="76">
        <v>31</v>
      </c>
      <c r="AY87" s="76">
        <v>32</v>
      </c>
      <c r="AZ87" s="76">
        <v>33</v>
      </c>
      <c r="BA87" s="76">
        <v>34</v>
      </c>
      <c r="BB87" s="76">
        <v>35</v>
      </c>
      <c r="BC87" s="76">
        <v>36</v>
      </c>
      <c r="BD87" s="76">
        <v>37</v>
      </c>
      <c r="BE87" s="76">
        <v>38</v>
      </c>
      <c r="BF87" s="76">
        <v>39</v>
      </c>
      <c r="BG87" s="76">
        <v>40</v>
      </c>
      <c r="BH87" s="76">
        <v>41</v>
      </c>
      <c r="BI87" s="76">
        <v>42</v>
      </c>
      <c r="BJ87" s="76">
        <v>43</v>
      </c>
      <c r="BK87" s="76">
        <v>44</v>
      </c>
      <c r="BL87" s="4"/>
      <c r="BM87" s="215">
        <v>5</v>
      </c>
      <c r="BN87" s="215">
        <v>5</v>
      </c>
      <c r="BO87" s="215">
        <v>6</v>
      </c>
      <c r="BP87" s="215">
        <v>6</v>
      </c>
      <c r="BR87"/>
      <c r="BS87"/>
      <c r="BT87"/>
    </row>
    <row r="88" spans="1:72" ht="19.5" hidden="1" customHeight="1">
      <c r="A88" s="152" t="s">
        <v>205</v>
      </c>
      <c r="B88" s="151" t="s">
        <v>1705</v>
      </c>
      <c r="C88" s="86" t="str">
        <f t="shared" ref="C88:Q88" si="76">IF(C671=$BN$88,"당첨",IF(C671=$BO$88,"당첨",IF(C671=$BP$88,"당첨",IF(C671=$BM$88,"당첨","낙첨"))))</f>
        <v>당첨</v>
      </c>
      <c r="D88" s="86" t="str">
        <f t="shared" si="76"/>
        <v>당첨</v>
      </c>
      <c r="E88" s="86" t="str">
        <f t="shared" si="76"/>
        <v>당첨</v>
      </c>
      <c r="F88" s="86" t="str">
        <f t="shared" si="76"/>
        <v>당첨</v>
      </c>
      <c r="G88" s="86" t="str">
        <f t="shared" si="76"/>
        <v>당첨</v>
      </c>
      <c r="H88" s="86" t="str">
        <f t="shared" si="76"/>
        <v>당첨</v>
      </c>
      <c r="I88" s="86" t="str">
        <f t="shared" si="76"/>
        <v>당첨</v>
      </c>
      <c r="J88" s="86" t="str">
        <f t="shared" si="76"/>
        <v>당첨</v>
      </c>
      <c r="K88" s="86" t="str">
        <f t="shared" si="76"/>
        <v>당첨</v>
      </c>
      <c r="L88" s="86" t="str">
        <f t="shared" si="76"/>
        <v>당첨</v>
      </c>
      <c r="M88" s="86" t="str">
        <f t="shared" si="76"/>
        <v>당첨</v>
      </c>
      <c r="N88" s="86" t="str">
        <f t="shared" si="76"/>
        <v>당첨</v>
      </c>
      <c r="O88" s="86" t="str">
        <f t="shared" si="76"/>
        <v>당첨</v>
      </c>
      <c r="P88" s="86" t="str">
        <f t="shared" si="76"/>
        <v>당첨</v>
      </c>
      <c r="Q88" s="86" t="str">
        <f t="shared" si="76"/>
        <v>당첨</v>
      </c>
      <c r="S88" s="20">
        <v>68</v>
      </c>
      <c r="T88" s="640" t="s">
        <v>1780</v>
      </c>
      <c r="U88" s="616"/>
      <c r="V88" s="617"/>
      <c r="W88" s="76">
        <v>1</v>
      </c>
      <c r="X88" s="76">
        <v>2</v>
      </c>
      <c r="Y88" s="76">
        <v>3</v>
      </c>
      <c r="Z88" s="76">
        <v>4</v>
      </c>
      <c r="AA88" s="76">
        <v>5</v>
      </c>
      <c r="AB88" s="76">
        <v>6</v>
      </c>
      <c r="AC88" s="76">
        <v>7</v>
      </c>
      <c r="AD88" s="76">
        <v>8</v>
      </c>
      <c r="AE88" s="76">
        <v>9</v>
      </c>
      <c r="AF88" s="76">
        <v>13</v>
      </c>
      <c r="AG88" s="76">
        <v>14</v>
      </c>
      <c r="AH88" s="76">
        <v>16</v>
      </c>
      <c r="AI88" s="76">
        <v>17</v>
      </c>
      <c r="AJ88" s="76">
        <v>18</v>
      </c>
      <c r="AK88" s="76">
        <v>19</v>
      </c>
      <c r="AL88" s="76">
        <v>20</v>
      </c>
      <c r="AM88" s="76">
        <v>21</v>
      </c>
      <c r="AN88" s="76">
        <v>23</v>
      </c>
      <c r="AO88" s="76">
        <v>24</v>
      </c>
      <c r="AP88" s="76">
        <v>25</v>
      </c>
      <c r="AQ88" s="76">
        <v>26</v>
      </c>
      <c r="AR88" s="76">
        <v>29</v>
      </c>
      <c r="AS88" s="76">
        <v>30</v>
      </c>
      <c r="AT88" s="76">
        <v>31</v>
      </c>
      <c r="AU88" s="76">
        <v>32</v>
      </c>
      <c r="AV88" s="76">
        <v>33</v>
      </c>
      <c r="AW88" s="76">
        <v>34</v>
      </c>
      <c r="AX88" s="76">
        <v>35</v>
      </c>
      <c r="AY88" s="76">
        <v>36</v>
      </c>
      <c r="AZ88" s="76">
        <v>37</v>
      </c>
      <c r="BA88" s="76">
        <v>38</v>
      </c>
      <c r="BB88" s="76">
        <v>39</v>
      </c>
      <c r="BC88" s="76">
        <v>40</v>
      </c>
      <c r="BD88" s="76">
        <v>42</v>
      </c>
      <c r="BE88" s="76">
        <v>43</v>
      </c>
      <c r="BF88" s="76">
        <v>44</v>
      </c>
      <c r="BG88" s="76">
        <v>45</v>
      </c>
      <c r="BH88" s="464">
        <v>46</v>
      </c>
      <c r="BI88" s="4"/>
      <c r="BJ88" s="4"/>
      <c r="BK88" s="4"/>
      <c r="BL88" s="4"/>
      <c r="BM88" s="215">
        <v>5</v>
      </c>
      <c r="BN88" s="215">
        <v>5</v>
      </c>
      <c r="BO88" s="215">
        <v>6</v>
      </c>
      <c r="BP88" s="215">
        <v>6</v>
      </c>
      <c r="BR88"/>
      <c r="BS88"/>
      <c r="BT88"/>
    </row>
    <row r="89" spans="1:72" ht="19.5" hidden="1" customHeight="1">
      <c r="A89" s="152" t="s">
        <v>206</v>
      </c>
      <c r="B89" s="151" t="s">
        <v>1706</v>
      </c>
      <c r="C89" s="86" t="str">
        <f t="shared" ref="C89:Q89" si="77">IF(C678=$BN$89,"당첨",IF(C678=$BO$89,"당첨",IF(C678=$BP$89,"당첨",IF(C678=$BM$89,"당첨","낙첨"))))</f>
        <v>당첨</v>
      </c>
      <c r="D89" s="86" t="str">
        <f t="shared" si="77"/>
        <v>당첨</v>
      </c>
      <c r="E89" s="86" t="str">
        <f t="shared" si="77"/>
        <v>당첨</v>
      </c>
      <c r="F89" s="86" t="str">
        <f t="shared" si="77"/>
        <v>당첨</v>
      </c>
      <c r="G89" s="86" t="str">
        <f t="shared" si="77"/>
        <v>당첨</v>
      </c>
      <c r="H89" s="86" t="str">
        <f t="shared" si="77"/>
        <v>당첨</v>
      </c>
      <c r="I89" s="86" t="str">
        <f t="shared" si="77"/>
        <v>당첨</v>
      </c>
      <c r="J89" s="86" t="str">
        <f t="shared" si="77"/>
        <v>당첨</v>
      </c>
      <c r="K89" s="86" t="str">
        <f t="shared" si="77"/>
        <v>당첨</v>
      </c>
      <c r="L89" s="86" t="str">
        <f t="shared" si="77"/>
        <v>당첨</v>
      </c>
      <c r="M89" s="86" t="str">
        <f t="shared" si="77"/>
        <v>당첨</v>
      </c>
      <c r="N89" s="86" t="str">
        <f t="shared" si="77"/>
        <v>당첨</v>
      </c>
      <c r="O89" s="86" t="str">
        <f t="shared" si="77"/>
        <v>당첨</v>
      </c>
      <c r="P89" s="86" t="str">
        <f t="shared" si="77"/>
        <v>당첨</v>
      </c>
      <c r="Q89" s="86" t="str">
        <f t="shared" si="77"/>
        <v>당첨</v>
      </c>
      <c r="S89" s="20">
        <v>69</v>
      </c>
      <c r="T89" s="640" t="s">
        <v>1781</v>
      </c>
      <c r="U89" s="616"/>
      <c r="V89" s="617"/>
      <c r="W89" s="76">
        <v>1</v>
      </c>
      <c r="X89" s="76">
        <v>2</v>
      </c>
      <c r="Y89" s="76">
        <v>3</v>
      </c>
      <c r="Z89" s="76">
        <v>4</v>
      </c>
      <c r="AA89" s="76">
        <v>6</v>
      </c>
      <c r="AB89" s="76">
        <v>7</v>
      </c>
      <c r="AC89" s="76">
        <v>8</v>
      </c>
      <c r="AD89" s="76">
        <v>9</v>
      </c>
      <c r="AE89" s="76">
        <v>10</v>
      </c>
      <c r="AF89" s="76">
        <v>11</v>
      </c>
      <c r="AG89" s="76">
        <v>13</v>
      </c>
      <c r="AH89" s="76">
        <v>14</v>
      </c>
      <c r="AI89" s="76">
        <v>15</v>
      </c>
      <c r="AJ89" s="76">
        <v>16</v>
      </c>
      <c r="AK89" s="76">
        <v>17</v>
      </c>
      <c r="AL89" s="76">
        <v>18</v>
      </c>
      <c r="AM89" s="76">
        <v>20</v>
      </c>
      <c r="AN89" s="76">
        <v>21</v>
      </c>
      <c r="AO89" s="76">
        <v>22</v>
      </c>
      <c r="AP89" s="76">
        <v>23</v>
      </c>
      <c r="AQ89" s="76">
        <v>24</v>
      </c>
      <c r="AR89" s="76">
        <v>25</v>
      </c>
      <c r="AS89" s="76">
        <v>26</v>
      </c>
      <c r="AT89" s="76">
        <v>27</v>
      </c>
      <c r="AU89" s="76">
        <v>28</v>
      </c>
      <c r="AV89" s="76">
        <v>30</v>
      </c>
      <c r="AW89" s="76">
        <v>31</v>
      </c>
      <c r="AX89" s="76">
        <v>33</v>
      </c>
      <c r="AY89" s="76">
        <v>34</v>
      </c>
      <c r="AZ89" s="76">
        <v>35</v>
      </c>
      <c r="BA89" s="76">
        <v>37</v>
      </c>
      <c r="BB89" s="76">
        <v>38</v>
      </c>
      <c r="BC89" s="76">
        <v>39</v>
      </c>
      <c r="BD89" s="76">
        <v>40</v>
      </c>
      <c r="BE89" s="76">
        <v>42</v>
      </c>
      <c r="BF89" s="76">
        <v>43</v>
      </c>
      <c r="BG89" s="76">
        <v>44</v>
      </c>
      <c r="BH89" s="76">
        <v>45</v>
      </c>
      <c r="BI89" s="4"/>
      <c r="BJ89" s="4"/>
      <c r="BK89" s="4"/>
      <c r="BL89" s="4"/>
      <c r="BM89" s="215">
        <v>5</v>
      </c>
      <c r="BN89" s="215">
        <v>5</v>
      </c>
      <c r="BO89" s="215">
        <v>6</v>
      </c>
      <c r="BP89" s="215">
        <v>6</v>
      </c>
      <c r="BR89"/>
      <c r="BS89"/>
      <c r="BT89"/>
    </row>
    <row r="90" spans="1:72" ht="19.5" hidden="1" customHeight="1">
      <c r="A90" s="152" t="s">
        <v>207</v>
      </c>
      <c r="B90" s="151" t="s">
        <v>1707</v>
      </c>
      <c r="C90" s="86" t="str">
        <f t="shared" ref="C90:Q90" si="78">IF(C685=$BN$90,"당첨",IF(C685=$BO$90,"당첨",IF(C685=$BP$90,"당첨",IF(C685=$BM$90,"당첨","낙첨"))))</f>
        <v>당첨</v>
      </c>
      <c r="D90" s="86" t="str">
        <f t="shared" si="78"/>
        <v>당첨</v>
      </c>
      <c r="E90" s="86" t="str">
        <f t="shared" si="78"/>
        <v>당첨</v>
      </c>
      <c r="F90" s="86" t="str">
        <f t="shared" si="78"/>
        <v>당첨</v>
      </c>
      <c r="G90" s="86" t="str">
        <f t="shared" si="78"/>
        <v>당첨</v>
      </c>
      <c r="H90" s="86" t="str">
        <f t="shared" si="78"/>
        <v>당첨</v>
      </c>
      <c r="I90" s="86" t="str">
        <f t="shared" si="78"/>
        <v>당첨</v>
      </c>
      <c r="J90" s="86" t="str">
        <f t="shared" si="78"/>
        <v>당첨</v>
      </c>
      <c r="K90" s="86" t="str">
        <f t="shared" si="78"/>
        <v>당첨</v>
      </c>
      <c r="L90" s="86" t="str">
        <f t="shared" si="78"/>
        <v>당첨</v>
      </c>
      <c r="M90" s="86" t="str">
        <f t="shared" si="78"/>
        <v>당첨</v>
      </c>
      <c r="N90" s="86" t="str">
        <f t="shared" si="78"/>
        <v>당첨</v>
      </c>
      <c r="O90" s="86" t="str">
        <f t="shared" si="78"/>
        <v>당첨</v>
      </c>
      <c r="P90" s="86" t="str">
        <f t="shared" si="78"/>
        <v>당첨</v>
      </c>
      <c r="Q90" s="86" t="str">
        <f t="shared" si="78"/>
        <v>당첨</v>
      </c>
      <c r="S90" s="20">
        <v>70</v>
      </c>
      <c r="T90" s="640" t="s">
        <v>1782</v>
      </c>
      <c r="U90" s="616"/>
      <c r="V90" s="617"/>
      <c r="W90" s="76">
        <v>1</v>
      </c>
      <c r="X90" s="76">
        <v>2</v>
      </c>
      <c r="Y90" s="76">
        <v>3</v>
      </c>
      <c r="Z90" s="76">
        <v>4</v>
      </c>
      <c r="AA90" s="76">
        <v>6</v>
      </c>
      <c r="AB90" s="76">
        <v>7</v>
      </c>
      <c r="AC90" s="76">
        <v>8</v>
      </c>
      <c r="AD90" s="76">
        <v>9</v>
      </c>
      <c r="AE90" s="76">
        <v>10</v>
      </c>
      <c r="AF90" s="76">
        <v>11</v>
      </c>
      <c r="AG90" s="76">
        <v>12</v>
      </c>
      <c r="AH90" s="76">
        <v>13</v>
      </c>
      <c r="AI90" s="76">
        <v>14</v>
      </c>
      <c r="AJ90" s="76">
        <v>16</v>
      </c>
      <c r="AK90" s="76">
        <v>17</v>
      </c>
      <c r="AL90" s="76">
        <v>18</v>
      </c>
      <c r="AM90" s="76">
        <v>20</v>
      </c>
      <c r="AN90" s="76">
        <v>21</v>
      </c>
      <c r="AO90" s="76">
        <v>23</v>
      </c>
      <c r="AP90" s="76">
        <v>25</v>
      </c>
      <c r="AQ90" s="76">
        <v>26</v>
      </c>
      <c r="AR90" s="76">
        <v>27</v>
      </c>
      <c r="AS90" s="76">
        <v>28</v>
      </c>
      <c r="AT90" s="76">
        <v>29</v>
      </c>
      <c r="AU90" s="76">
        <v>30</v>
      </c>
      <c r="AV90" s="76">
        <v>31</v>
      </c>
      <c r="AW90" s="76">
        <v>33</v>
      </c>
      <c r="AX90" s="76">
        <v>34</v>
      </c>
      <c r="AY90" s="76">
        <v>35</v>
      </c>
      <c r="AZ90" s="76">
        <v>37</v>
      </c>
      <c r="BA90" s="76">
        <v>38</v>
      </c>
      <c r="BB90" s="76">
        <v>39</v>
      </c>
      <c r="BC90" s="76">
        <v>40</v>
      </c>
      <c r="BD90" s="76">
        <v>42</v>
      </c>
      <c r="BE90" s="76">
        <v>43</v>
      </c>
      <c r="BF90" s="76">
        <v>44</v>
      </c>
      <c r="BG90" s="76">
        <v>45</v>
      </c>
      <c r="BH90" s="464">
        <v>46</v>
      </c>
      <c r="BI90" s="4"/>
      <c r="BJ90" s="4"/>
      <c r="BK90" s="4"/>
      <c r="BL90" s="4"/>
      <c r="BM90" s="215">
        <v>5</v>
      </c>
      <c r="BN90" s="215">
        <v>5</v>
      </c>
      <c r="BO90" s="215">
        <v>6</v>
      </c>
      <c r="BP90" s="215">
        <v>6</v>
      </c>
      <c r="BR90"/>
      <c r="BS90"/>
      <c r="BT90"/>
    </row>
    <row r="91" spans="1:72" ht="19.5" hidden="1" customHeight="1">
      <c r="A91" s="152" t="s">
        <v>208</v>
      </c>
      <c r="B91" s="151" t="s">
        <v>1708</v>
      </c>
      <c r="C91" s="86" t="str">
        <f t="shared" ref="C91:Q91" si="79">IF(C692=$BN$91,"당첨",IF(C692=$BO$91,"당첨",IF(C692=$BP$91,"당첨",IF(C692=$BM$91,"당첨","낙첨"))))</f>
        <v>낙첨</v>
      </c>
      <c r="D91" s="86" t="str">
        <f t="shared" si="79"/>
        <v>낙첨</v>
      </c>
      <c r="E91" s="86" t="str">
        <f t="shared" si="79"/>
        <v>낙첨</v>
      </c>
      <c r="F91" s="86" t="str">
        <f t="shared" si="79"/>
        <v>낙첨</v>
      </c>
      <c r="G91" s="86" t="str">
        <f t="shared" si="79"/>
        <v>낙첨</v>
      </c>
      <c r="H91" s="86" t="str">
        <f t="shared" si="79"/>
        <v>낙첨</v>
      </c>
      <c r="I91" s="86" t="str">
        <f t="shared" si="79"/>
        <v>낙첨</v>
      </c>
      <c r="J91" s="86" t="str">
        <f t="shared" si="79"/>
        <v>낙첨</v>
      </c>
      <c r="K91" s="86" t="str">
        <f t="shared" si="79"/>
        <v>낙첨</v>
      </c>
      <c r="L91" s="86" t="str">
        <f t="shared" si="79"/>
        <v>낙첨</v>
      </c>
      <c r="M91" s="86" t="str">
        <f t="shared" si="79"/>
        <v>낙첨</v>
      </c>
      <c r="N91" s="86" t="str">
        <f t="shared" si="79"/>
        <v>낙첨</v>
      </c>
      <c r="O91" s="86" t="str">
        <f t="shared" si="79"/>
        <v>낙첨</v>
      </c>
      <c r="P91" s="86" t="str">
        <f t="shared" si="79"/>
        <v>낙첨</v>
      </c>
      <c r="Q91" s="86" t="str">
        <f t="shared" si="79"/>
        <v>낙첨</v>
      </c>
      <c r="S91" s="20">
        <v>71</v>
      </c>
      <c r="T91" s="640" t="s">
        <v>1783</v>
      </c>
      <c r="U91" s="616"/>
      <c r="V91" s="617"/>
      <c r="W91" s="76">
        <v>1</v>
      </c>
      <c r="X91" s="76">
        <v>2</v>
      </c>
      <c r="Y91" s="76">
        <v>3</v>
      </c>
      <c r="Z91" s="76">
        <v>4</v>
      </c>
      <c r="AA91" s="76">
        <v>5</v>
      </c>
      <c r="AB91" s="76">
        <v>6</v>
      </c>
      <c r="AC91" s="76">
        <v>7</v>
      </c>
      <c r="AD91" s="76">
        <v>8</v>
      </c>
      <c r="AE91" s="76">
        <v>9</v>
      </c>
      <c r="AF91" s="76">
        <v>12</v>
      </c>
      <c r="AG91" s="76">
        <v>13</v>
      </c>
      <c r="AH91" s="76">
        <v>14</v>
      </c>
      <c r="AI91" s="76">
        <v>16</v>
      </c>
      <c r="AJ91" s="76">
        <v>17</v>
      </c>
      <c r="AK91" s="76">
        <v>18</v>
      </c>
      <c r="AL91" s="76">
        <v>20</v>
      </c>
      <c r="AM91" s="76">
        <v>21</v>
      </c>
      <c r="AN91" s="76">
        <v>22</v>
      </c>
      <c r="AO91" s="76">
        <v>23</v>
      </c>
      <c r="AP91" s="76">
        <v>24</v>
      </c>
      <c r="AQ91" s="76">
        <v>25</v>
      </c>
      <c r="AR91" s="76">
        <v>26</v>
      </c>
      <c r="AS91" s="76">
        <v>27</v>
      </c>
      <c r="AT91" s="76">
        <v>29</v>
      </c>
      <c r="AU91" s="76">
        <v>30</v>
      </c>
      <c r="AV91" s="76">
        <v>31</v>
      </c>
      <c r="AW91" s="76">
        <v>32</v>
      </c>
      <c r="AX91" s="76">
        <v>33</v>
      </c>
      <c r="AY91" s="76">
        <v>35</v>
      </c>
      <c r="AZ91" s="76">
        <v>37</v>
      </c>
      <c r="BA91" s="76">
        <v>38</v>
      </c>
      <c r="BB91" s="76">
        <v>39</v>
      </c>
      <c r="BC91" s="76">
        <v>40</v>
      </c>
      <c r="BD91" s="76">
        <v>41</v>
      </c>
      <c r="BE91" s="76">
        <v>42</v>
      </c>
      <c r="BF91" s="76">
        <v>43</v>
      </c>
      <c r="BG91" s="76">
        <v>44</v>
      </c>
      <c r="BH91" s="464">
        <v>46</v>
      </c>
      <c r="BI91" s="4"/>
      <c r="BJ91" s="4"/>
      <c r="BK91" s="4"/>
      <c r="BL91" s="4"/>
      <c r="BM91" s="215">
        <v>5</v>
      </c>
      <c r="BN91" s="215">
        <v>5</v>
      </c>
      <c r="BO91" s="215">
        <v>6</v>
      </c>
      <c r="BP91" s="215">
        <v>6</v>
      </c>
      <c r="BR91"/>
      <c r="BS91"/>
      <c r="BT91"/>
    </row>
    <row r="92" spans="1:72" ht="19.5" hidden="1" customHeight="1">
      <c r="A92" s="152" t="s">
        <v>209</v>
      </c>
      <c r="B92" s="151" t="s">
        <v>1709</v>
      </c>
      <c r="C92" s="86" t="str">
        <f t="shared" ref="C92:Q92" si="80">IF(C699=$BN$92,"당첨",IF(C699=$BO$92,"당첨",IF(C699=$BP$92,"당첨",IF(C699=$BM$92,"당첨","낙첨"))))</f>
        <v>당첨</v>
      </c>
      <c r="D92" s="86" t="str">
        <f t="shared" si="80"/>
        <v>당첨</v>
      </c>
      <c r="E92" s="86" t="str">
        <f t="shared" si="80"/>
        <v>당첨</v>
      </c>
      <c r="F92" s="86" t="str">
        <f t="shared" si="80"/>
        <v>당첨</v>
      </c>
      <c r="G92" s="86" t="str">
        <f t="shared" si="80"/>
        <v>당첨</v>
      </c>
      <c r="H92" s="86" t="str">
        <f t="shared" si="80"/>
        <v>당첨</v>
      </c>
      <c r="I92" s="86" t="str">
        <f t="shared" si="80"/>
        <v>당첨</v>
      </c>
      <c r="J92" s="86" t="str">
        <f t="shared" si="80"/>
        <v>당첨</v>
      </c>
      <c r="K92" s="86" t="str">
        <f t="shared" si="80"/>
        <v>당첨</v>
      </c>
      <c r="L92" s="86" t="str">
        <f t="shared" si="80"/>
        <v>당첨</v>
      </c>
      <c r="M92" s="86" t="str">
        <f t="shared" si="80"/>
        <v>당첨</v>
      </c>
      <c r="N92" s="86" t="str">
        <f t="shared" si="80"/>
        <v>당첨</v>
      </c>
      <c r="O92" s="86" t="str">
        <f t="shared" si="80"/>
        <v>당첨</v>
      </c>
      <c r="P92" s="86" t="str">
        <f t="shared" si="80"/>
        <v>당첨</v>
      </c>
      <c r="Q92" s="86" t="str">
        <f t="shared" si="80"/>
        <v>당첨</v>
      </c>
      <c r="S92" s="20">
        <v>72</v>
      </c>
      <c r="T92" s="640" t="s">
        <v>1784</v>
      </c>
      <c r="U92" s="616"/>
      <c r="V92" s="617"/>
      <c r="W92" s="78">
        <v>1</v>
      </c>
      <c r="X92" s="78">
        <v>2</v>
      </c>
      <c r="Y92" s="78">
        <v>3</v>
      </c>
      <c r="Z92" s="78">
        <v>4</v>
      </c>
      <c r="AA92" s="79">
        <v>5</v>
      </c>
      <c r="AB92" s="79">
        <v>6</v>
      </c>
      <c r="AC92" s="79">
        <v>7</v>
      </c>
      <c r="AD92" s="79">
        <v>8</v>
      </c>
      <c r="AE92" s="79">
        <v>9</v>
      </c>
      <c r="AF92" s="79">
        <v>10</v>
      </c>
      <c r="AG92" s="79">
        <v>11</v>
      </c>
      <c r="AH92" s="79">
        <v>12</v>
      </c>
      <c r="AI92" s="79">
        <v>13</v>
      </c>
      <c r="AJ92" s="79">
        <v>14</v>
      </c>
      <c r="AK92" s="79">
        <v>15</v>
      </c>
      <c r="AL92" s="79">
        <v>16</v>
      </c>
      <c r="AM92" s="79">
        <v>17</v>
      </c>
      <c r="AN92" s="79">
        <v>18</v>
      </c>
      <c r="AO92" s="79">
        <v>20</v>
      </c>
      <c r="AP92" s="79">
        <v>21</v>
      </c>
      <c r="AQ92" s="79">
        <v>23</v>
      </c>
      <c r="AR92" s="79">
        <v>25</v>
      </c>
      <c r="AS92" s="79">
        <v>26</v>
      </c>
      <c r="AT92" s="79">
        <v>27</v>
      </c>
      <c r="AU92" s="79">
        <v>29</v>
      </c>
      <c r="AV92" s="79">
        <v>30</v>
      </c>
      <c r="AW92" s="63">
        <v>31</v>
      </c>
      <c r="AX92" s="63">
        <v>32</v>
      </c>
      <c r="AY92" s="170">
        <v>33</v>
      </c>
      <c r="AZ92" s="170">
        <v>34</v>
      </c>
      <c r="BA92" s="170">
        <v>35</v>
      </c>
      <c r="BB92" s="170">
        <v>37</v>
      </c>
      <c r="BC92" s="170">
        <v>38</v>
      </c>
      <c r="BD92" s="170">
        <v>39</v>
      </c>
      <c r="BE92" s="170">
        <v>40</v>
      </c>
      <c r="BF92" s="170">
        <v>42</v>
      </c>
      <c r="BG92" s="170">
        <v>43</v>
      </c>
      <c r="BH92" s="170">
        <v>44</v>
      </c>
      <c r="BI92" s="170">
        <v>45</v>
      </c>
      <c r="BJ92" s="4"/>
      <c r="BK92" s="4"/>
      <c r="BL92" s="4"/>
      <c r="BM92" s="215">
        <v>5</v>
      </c>
      <c r="BN92" s="215">
        <v>5</v>
      </c>
      <c r="BO92" s="215">
        <v>6</v>
      </c>
      <c r="BP92" s="215">
        <v>6</v>
      </c>
      <c r="BR92"/>
      <c r="BS92"/>
      <c r="BT92"/>
    </row>
    <row r="93" spans="1:72" ht="19.5" customHeight="1">
      <c r="A93" s="152"/>
      <c r="B93" s="445" t="s">
        <v>1832</v>
      </c>
      <c r="C93" s="86">
        <f>COUNTIF(C83:C92,"낙첨")</f>
        <v>1</v>
      </c>
      <c r="D93" s="86">
        <f t="shared" ref="D93:Q93" si="81">COUNTIF(D83:D92,"낙첨")</f>
        <v>1</v>
      </c>
      <c r="E93" s="86">
        <f t="shared" si="81"/>
        <v>1</v>
      </c>
      <c r="F93" s="86">
        <f t="shared" si="81"/>
        <v>1</v>
      </c>
      <c r="G93" s="86">
        <f t="shared" si="81"/>
        <v>1</v>
      </c>
      <c r="H93" s="86">
        <f t="shared" si="81"/>
        <v>1</v>
      </c>
      <c r="I93" s="86">
        <f t="shared" si="81"/>
        <v>1</v>
      </c>
      <c r="J93" s="86">
        <f t="shared" si="81"/>
        <v>1</v>
      </c>
      <c r="K93" s="86">
        <f t="shared" si="81"/>
        <v>1</v>
      </c>
      <c r="L93" s="86">
        <f t="shared" si="81"/>
        <v>1</v>
      </c>
      <c r="M93" s="86">
        <f t="shared" si="81"/>
        <v>1</v>
      </c>
      <c r="N93" s="86">
        <f t="shared" si="81"/>
        <v>1</v>
      </c>
      <c r="O93" s="86">
        <f t="shared" si="81"/>
        <v>1</v>
      </c>
      <c r="P93" s="86">
        <f t="shared" si="81"/>
        <v>1</v>
      </c>
      <c r="Q93" s="86">
        <f t="shared" si="81"/>
        <v>1</v>
      </c>
      <c r="S93" s="20"/>
      <c r="T93" s="432"/>
      <c r="U93" s="433"/>
      <c r="V93" s="434"/>
      <c r="W93" s="78"/>
      <c r="X93" s="78"/>
      <c r="Y93" s="78"/>
      <c r="Z93" s="78"/>
      <c r="AA93" s="79"/>
      <c r="AB93" s="79"/>
      <c r="AC93" s="79"/>
      <c r="AD93" s="79"/>
      <c r="AE93" s="79"/>
      <c r="AF93" s="79"/>
      <c r="AG93" s="79"/>
      <c r="AH93" s="79"/>
      <c r="AI93" s="79"/>
      <c r="AJ93" s="79"/>
      <c r="AK93" s="79"/>
      <c r="AL93" s="79"/>
      <c r="AM93" s="79"/>
      <c r="AN93" s="79"/>
      <c r="AO93" s="79"/>
      <c r="AP93" s="79"/>
      <c r="AQ93" s="79"/>
      <c r="AR93" s="79"/>
      <c r="AS93" s="79"/>
      <c r="AT93" s="79"/>
      <c r="AU93" s="79"/>
      <c r="AV93" s="79"/>
      <c r="AW93" s="63"/>
      <c r="AX93" s="63"/>
      <c r="AY93" s="170"/>
      <c r="AZ93" s="170"/>
      <c r="BA93" s="170"/>
      <c r="BB93" s="170"/>
      <c r="BC93" s="170"/>
      <c r="BD93" s="170"/>
      <c r="BE93" s="170"/>
      <c r="BF93" s="170"/>
      <c r="BG93" s="170"/>
      <c r="BH93" s="170"/>
      <c r="BI93" s="4"/>
      <c r="BJ93" s="4"/>
      <c r="BK93" s="4"/>
      <c r="BL93" s="4"/>
      <c r="BM93" s="177"/>
      <c r="BN93" s="177"/>
      <c r="BO93" s="177"/>
      <c r="BP93" s="177"/>
      <c r="BR93"/>
      <c r="BS93"/>
      <c r="BT93"/>
    </row>
    <row r="94" spans="1:72" ht="19.5" hidden="1" customHeight="1">
      <c r="A94" s="152" t="s">
        <v>1797</v>
      </c>
      <c r="B94" s="130" t="s">
        <v>1710</v>
      </c>
      <c r="C94" s="86" t="str">
        <f t="shared" ref="C94:Q94" si="82">IF(C706=$BN$94,"당첨",IF(C706=$BO$94,"당첨",IF(C706=$BP$94,"당첨",IF(C706=$BM$94,"당첨","낙첨"))))</f>
        <v>당첨</v>
      </c>
      <c r="D94" s="86" t="str">
        <f t="shared" si="82"/>
        <v>당첨</v>
      </c>
      <c r="E94" s="86" t="str">
        <f t="shared" si="82"/>
        <v>당첨</v>
      </c>
      <c r="F94" s="86" t="str">
        <f t="shared" si="82"/>
        <v>당첨</v>
      </c>
      <c r="G94" s="86" t="str">
        <f t="shared" si="82"/>
        <v>당첨</v>
      </c>
      <c r="H94" s="86" t="str">
        <f t="shared" si="82"/>
        <v>당첨</v>
      </c>
      <c r="I94" s="86" t="str">
        <f t="shared" si="82"/>
        <v>당첨</v>
      </c>
      <c r="J94" s="86" t="str">
        <f t="shared" si="82"/>
        <v>당첨</v>
      </c>
      <c r="K94" s="86" t="str">
        <f t="shared" si="82"/>
        <v>당첨</v>
      </c>
      <c r="L94" s="86" t="str">
        <f t="shared" si="82"/>
        <v>당첨</v>
      </c>
      <c r="M94" s="86" t="str">
        <f t="shared" si="82"/>
        <v>당첨</v>
      </c>
      <c r="N94" s="86" t="str">
        <f t="shared" si="82"/>
        <v>당첨</v>
      </c>
      <c r="O94" s="86" t="str">
        <f t="shared" si="82"/>
        <v>당첨</v>
      </c>
      <c r="P94" s="86" t="str">
        <f t="shared" si="82"/>
        <v>당첨</v>
      </c>
      <c r="Q94" s="86" t="str">
        <f t="shared" si="82"/>
        <v>당첨</v>
      </c>
      <c r="S94" s="20">
        <v>73</v>
      </c>
      <c r="T94" s="641" t="s">
        <v>1710</v>
      </c>
      <c r="U94" s="642"/>
      <c r="V94" s="643"/>
      <c r="W94" s="78">
        <v>1</v>
      </c>
      <c r="X94" s="78">
        <v>2</v>
      </c>
      <c r="Y94" s="78">
        <v>3</v>
      </c>
      <c r="Z94" s="78">
        <v>4</v>
      </c>
      <c r="AA94" s="79">
        <v>5</v>
      </c>
      <c r="AB94" s="79">
        <v>6</v>
      </c>
      <c r="AC94" s="79">
        <v>7</v>
      </c>
      <c r="AD94" s="79">
        <v>8</v>
      </c>
      <c r="AE94" s="79">
        <v>10</v>
      </c>
      <c r="AF94" s="79">
        <v>11</v>
      </c>
      <c r="AG94" s="79">
        <v>12</v>
      </c>
      <c r="AH94" s="79">
        <v>13</v>
      </c>
      <c r="AI94" s="79">
        <v>14</v>
      </c>
      <c r="AJ94" s="79">
        <v>15</v>
      </c>
      <c r="AK94" s="79">
        <v>17</v>
      </c>
      <c r="AL94" s="79">
        <v>18</v>
      </c>
      <c r="AM94" s="79">
        <v>19</v>
      </c>
      <c r="AN94" s="79">
        <v>20</v>
      </c>
      <c r="AO94" s="79">
        <v>22</v>
      </c>
      <c r="AP94" s="79">
        <v>23</v>
      </c>
      <c r="AQ94" s="79">
        <v>24</v>
      </c>
      <c r="AR94" s="79">
        <v>25</v>
      </c>
      <c r="AS94" s="79">
        <v>26</v>
      </c>
      <c r="AT94" s="79">
        <v>27</v>
      </c>
      <c r="AU94" s="79">
        <v>28</v>
      </c>
      <c r="AV94" s="79">
        <v>29</v>
      </c>
      <c r="AW94" s="63">
        <v>30</v>
      </c>
      <c r="AX94" s="63">
        <v>32</v>
      </c>
      <c r="AY94" s="170">
        <v>33</v>
      </c>
      <c r="AZ94" s="170">
        <v>34</v>
      </c>
      <c r="BA94" s="170">
        <v>35</v>
      </c>
      <c r="BB94" s="170">
        <v>36</v>
      </c>
      <c r="BC94" s="170">
        <v>37</v>
      </c>
      <c r="BD94" s="170">
        <v>38</v>
      </c>
      <c r="BE94" s="170">
        <v>39</v>
      </c>
      <c r="BF94" s="170">
        <v>40</v>
      </c>
      <c r="BG94" s="170">
        <v>41</v>
      </c>
      <c r="BH94" s="170">
        <v>42</v>
      </c>
      <c r="BI94" s="170">
        <v>43</v>
      </c>
      <c r="BJ94" s="170">
        <v>44</v>
      </c>
      <c r="BK94" s="170">
        <v>45</v>
      </c>
      <c r="BL94" s="4"/>
      <c r="BM94" s="177">
        <v>4</v>
      </c>
      <c r="BN94" s="177">
        <v>5</v>
      </c>
      <c r="BO94" s="177">
        <v>6</v>
      </c>
      <c r="BP94" s="177">
        <v>4</v>
      </c>
      <c r="BR94"/>
      <c r="BS94"/>
      <c r="BT94"/>
    </row>
    <row r="95" spans="1:72" ht="19.5" hidden="1" customHeight="1">
      <c r="A95" s="152" t="s">
        <v>1798</v>
      </c>
      <c r="B95" s="130" t="s">
        <v>1711</v>
      </c>
      <c r="C95" s="86" t="str">
        <f t="shared" ref="C95:Q95" si="83">IF(C713=$BN$95,"당첨",IF(C713=$BO$95,"당첨",IF(C713=$BP$95,"당첨",IF(C713=$BM$95,"당첨","낙첨"))))</f>
        <v>당첨</v>
      </c>
      <c r="D95" s="86" t="str">
        <f t="shared" si="83"/>
        <v>당첨</v>
      </c>
      <c r="E95" s="86" t="str">
        <f t="shared" si="83"/>
        <v>당첨</v>
      </c>
      <c r="F95" s="86" t="str">
        <f t="shared" si="83"/>
        <v>당첨</v>
      </c>
      <c r="G95" s="86" t="str">
        <f t="shared" si="83"/>
        <v>당첨</v>
      </c>
      <c r="H95" s="86" t="str">
        <f t="shared" si="83"/>
        <v>당첨</v>
      </c>
      <c r="I95" s="86" t="str">
        <f t="shared" si="83"/>
        <v>당첨</v>
      </c>
      <c r="J95" s="86" t="str">
        <f t="shared" si="83"/>
        <v>당첨</v>
      </c>
      <c r="K95" s="86" t="str">
        <f t="shared" si="83"/>
        <v>당첨</v>
      </c>
      <c r="L95" s="86" t="str">
        <f t="shared" si="83"/>
        <v>당첨</v>
      </c>
      <c r="M95" s="86" t="str">
        <f t="shared" si="83"/>
        <v>당첨</v>
      </c>
      <c r="N95" s="86" t="str">
        <f t="shared" si="83"/>
        <v>당첨</v>
      </c>
      <c r="O95" s="86" t="str">
        <f t="shared" si="83"/>
        <v>당첨</v>
      </c>
      <c r="P95" s="86" t="str">
        <f t="shared" si="83"/>
        <v>당첨</v>
      </c>
      <c r="Q95" s="86" t="str">
        <f t="shared" si="83"/>
        <v>당첨</v>
      </c>
      <c r="S95" s="20">
        <v>74</v>
      </c>
      <c r="T95" s="641" t="s">
        <v>1711</v>
      </c>
      <c r="U95" s="642"/>
      <c r="V95" s="643"/>
      <c r="W95" s="78">
        <v>1</v>
      </c>
      <c r="X95" s="78">
        <v>2</v>
      </c>
      <c r="Y95" s="78">
        <v>3</v>
      </c>
      <c r="Z95" s="78">
        <v>4</v>
      </c>
      <c r="AA95" s="79">
        <v>5</v>
      </c>
      <c r="AB95" s="79">
        <v>6</v>
      </c>
      <c r="AC95" s="79">
        <v>8</v>
      </c>
      <c r="AD95" s="79">
        <v>10</v>
      </c>
      <c r="AE95" s="79">
        <v>11</v>
      </c>
      <c r="AF95" s="79">
        <v>12</v>
      </c>
      <c r="AG95" s="79">
        <v>13</v>
      </c>
      <c r="AH95" s="79">
        <v>14</v>
      </c>
      <c r="AI95" s="79">
        <v>15</v>
      </c>
      <c r="AJ95" s="79">
        <v>17</v>
      </c>
      <c r="AK95" s="79">
        <v>18</v>
      </c>
      <c r="AL95" s="79">
        <v>19</v>
      </c>
      <c r="AM95" s="79">
        <v>20</v>
      </c>
      <c r="AN95" s="79">
        <v>21</v>
      </c>
      <c r="AO95" s="79">
        <v>22</v>
      </c>
      <c r="AP95" s="79">
        <v>23</v>
      </c>
      <c r="AQ95" s="79">
        <v>24</v>
      </c>
      <c r="AR95" s="79">
        <v>25</v>
      </c>
      <c r="AS95" s="79">
        <v>26</v>
      </c>
      <c r="AT95" s="79">
        <v>27</v>
      </c>
      <c r="AU95" s="79">
        <v>29</v>
      </c>
      <c r="AV95" s="79">
        <v>30</v>
      </c>
      <c r="AW95" s="63">
        <v>31</v>
      </c>
      <c r="AX95" s="63">
        <v>32</v>
      </c>
      <c r="AY95" s="170">
        <v>33</v>
      </c>
      <c r="AZ95" s="170">
        <v>34</v>
      </c>
      <c r="BA95" s="170">
        <v>35</v>
      </c>
      <c r="BB95" s="170">
        <v>36</v>
      </c>
      <c r="BC95" s="170">
        <v>37</v>
      </c>
      <c r="BD95" s="170">
        <v>38</v>
      </c>
      <c r="BE95" s="170">
        <v>39</v>
      </c>
      <c r="BF95" s="170">
        <v>40</v>
      </c>
      <c r="BG95" s="170">
        <v>43</v>
      </c>
      <c r="BH95" s="170">
        <v>44</v>
      </c>
      <c r="BI95" s="170">
        <v>45</v>
      </c>
      <c r="BJ95" s="4"/>
      <c r="BK95" s="4"/>
      <c r="BL95" s="4"/>
      <c r="BM95" s="177">
        <v>4</v>
      </c>
      <c r="BN95" s="177">
        <v>5</v>
      </c>
      <c r="BO95" s="177">
        <v>6</v>
      </c>
      <c r="BP95" s="177">
        <v>4</v>
      </c>
      <c r="BR95"/>
      <c r="BS95"/>
      <c r="BT95"/>
    </row>
    <row r="96" spans="1:72" ht="19.5" hidden="1" customHeight="1">
      <c r="A96" s="152" t="s">
        <v>212</v>
      </c>
      <c r="B96" s="130" t="s">
        <v>1712</v>
      </c>
      <c r="C96" s="86" t="str">
        <f t="shared" ref="C96:Q96" si="84">IF(C720=$BN$96,"당첨",IF(C720=$BO$96,"당첨",IF(C720=$BP$96,"당첨",IF(C720=$BM$96,"당첨","낙첨"))))</f>
        <v>당첨</v>
      </c>
      <c r="D96" s="86" t="str">
        <f t="shared" si="84"/>
        <v>당첨</v>
      </c>
      <c r="E96" s="86" t="str">
        <f t="shared" si="84"/>
        <v>당첨</v>
      </c>
      <c r="F96" s="86" t="str">
        <f t="shared" si="84"/>
        <v>당첨</v>
      </c>
      <c r="G96" s="86" t="str">
        <f t="shared" si="84"/>
        <v>당첨</v>
      </c>
      <c r="H96" s="86" t="str">
        <f t="shared" si="84"/>
        <v>당첨</v>
      </c>
      <c r="I96" s="86" t="str">
        <f t="shared" si="84"/>
        <v>당첨</v>
      </c>
      <c r="J96" s="86" t="str">
        <f t="shared" si="84"/>
        <v>당첨</v>
      </c>
      <c r="K96" s="86" t="str">
        <f t="shared" si="84"/>
        <v>당첨</v>
      </c>
      <c r="L96" s="86" t="str">
        <f t="shared" si="84"/>
        <v>당첨</v>
      </c>
      <c r="M96" s="86" t="str">
        <f t="shared" si="84"/>
        <v>당첨</v>
      </c>
      <c r="N96" s="86" t="str">
        <f t="shared" si="84"/>
        <v>당첨</v>
      </c>
      <c r="O96" s="86" t="str">
        <f t="shared" si="84"/>
        <v>당첨</v>
      </c>
      <c r="P96" s="86" t="str">
        <f t="shared" si="84"/>
        <v>당첨</v>
      </c>
      <c r="Q96" s="86" t="str">
        <f t="shared" si="84"/>
        <v>당첨</v>
      </c>
      <c r="S96" s="20">
        <v>75</v>
      </c>
      <c r="T96" s="641" t="s">
        <v>1712</v>
      </c>
      <c r="U96" s="642"/>
      <c r="V96" s="643"/>
      <c r="W96" s="78">
        <v>1</v>
      </c>
      <c r="X96" s="78">
        <v>2</v>
      </c>
      <c r="Y96" s="78">
        <v>3</v>
      </c>
      <c r="Z96" s="78">
        <v>4</v>
      </c>
      <c r="AA96" s="79">
        <v>5</v>
      </c>
      <c r="AB96" s="79">
        <v>6</v>
      </c>
      <c r="AC96" s="79">
        <v>7</v>
      </c>
      <c r="AD96" s="79">
        <v>8</v>
      </c>
      <c r="AE96" s="79">
        <v>10</v>
      </c>
      <c r="AF96" s="79">
        <v>11</v>
      </c>
      <c r="AG96" s="79">
        <v>12</v>
      </c>
      <c r="AH96" s="79">
        <v>13</v>
      </c>
      <c r="AI96" s="79">
        <v>14</v>
      </c>
      <c r="AJ96" s="79">
        <v>15</v>
      </c>
      <c r="AK96" s="79">
        <v>16</v>
      </c>
      <c r="AL96" s="79">
        <v>17</v>
      </c>
      <c r="AM96" s="79">
        <v>19</v>
      </c>
      <c r="AN96" s="79">
        <v>20</v>
      </c>
      <c r="AO96" s="79">
        <v>21</v>
      </c>
      <c r="AP96" s="79">
        <v>22</v>
      </c>
      <c r="AQ96" s="79">
        <v>23</v>
      </c>
      <c r="AR96" s="79">
        <v>24</v>
      </c>
      <c r="AS96" s="79">
        <v>25</v>
      </c>
      <c r="AT96" s="79">
        <v>26</v>
      </c>
      <c r="AU96" s="79">
        <v>27</v>
      </c>
      <c r="AV96" s="79">
        <v>28</v>
      </c>
      <c r="AW96" s="63">
        <v>29</v>
      </c>
      <c r="AX96" s="63">
        <v>31</v>
      </c>
      <c r="AY96" s="170">
        <v>32</v>
      </c>
      <c r="AZ96" s="170">
        <v>33</v>
      </c>
      <c r="BA96" s="170">
        <v>34</v>
      </c>
      <c r="BB96" s="170">
        <v>35</v>
      </c>
      <c r="BC96" s="170">
        <v>36</v>
      </c>
      <c r="BD96" s="170">
        <v>37</v>
      </c>
      <c r="BE96" s="170">
        <v>38</v>
      </c>
      <c r="BF96" s="170">
        <v>39</v>
      </c>
      <c r="BG96" s="170">
        <v>40</v>
      </c>
      <c r="BH96" s="170">
        <v>43</v>
      </c>
      <c r="BI96" s="170">
        <v>44</v>
      </c>
      <c r="BJ96" s="170">
        <v>45</v>
      </c>
      <c r="BK96" s="4"/>
      <c r="BL96" s="4"/>
      <c r="BM96" s="177">
        <v>4</v>
      </c>
      <c r="BN96" s="177">
        <v>5</v>
      </c>
      <c r="BO96" s="177">
        <v>6</v>
      </c>
      <c r="BP96" s="177">
        <v>4</v>
      </c>
      <c r="BR96"/>
      <c r="BS96"/>
      <c r="BT96"/>
    </row>
    <row r="97" spans="1:72" ht="19.5" hidden="1" customHeight="1">
      <c r="A97" s="152" t="s">
        <v>213</v>
      </c>
      <c r="B97" s="130" t="s">
        <v>1713</v>
      </c>
      <c r="C97" s="86" t="str">
        <f t="shared" ref="C97:Q97" si="85">IF(C727=$BN$97,"당첨",IF(C727=$BO$97,"당첨",IF(C727=$BP$97,"당첨",IF(C727=$BM$97,"당첨","낙첨"))))</f>
        <v>당첨</v>
      </c>
      <c r="D97" s="86" t="str">
        <f t="shared" si="85"/>
        <v>당첨</v>
      </c>
      <c r="E97" s="86" t="str">
        <f t="shared" si="85"/>
        <v>당첨</v>
      </c>
      <c r="F97" s="86" t="str">
        <f t="shared" si="85"/>
        <v>당첨</v>
      </c>
      <c r="G97" s="86" t="str">
        <f t="shared" si="85"/>
        <v>당첨</v>
      </c>
      <c r="H97" s="86" t="str">
        <f t="shared" si="85"/>
        <v>당첨</v>
      </c>
      <c r="I97" s="86" t="str">
        <f t="shared" si="85"/>
        <v>당첨</v>
      </c>
      <c r="J97" s="86" t="str">
        <f t="shared" si="85"/>
        <v>당첨</v>
      </c>
      <c r="K97" s="86" t="str">
        <f t="shared" si="85"/>
        <v>당첨</v>
      </c>
      <c r="L97" s="86" t="str">
        <f t="shared" si="85"/>
        <v>당첨</v>
      </c>
      <c r="M97" s="86" t="str">
        <f t="shared" si="85"/>
        <v>당첨</v>
      </c>
      <c r="N97" s="86" t="str">
        <f t="shared" si="85"/>
        <v>당첨</v>
      </c>
      <c r="O97" s="86" t="str">
        <f t="shared" si="85"/>
        <v>당첨</v>
      </c>
      <c r="P97" s="86" t="str">
        <f t="shared" si="85"/>
        <v>당첨</v>
      </c>
      <c r="Q97" s="86" t="str">
        <f t="shared" si="85"/>
        <v>당첨</v>
      </c>
      <c r="S97" s="20">
        <v>76</v>
      </c>
      <c r="T97" s="641" t="s">
        <v>1713</v>
      </c>
      <c r="U97" s="642"/>
      <c r="V97" s="643"/>
      <c r="W97" s="78">
        <v>1</v>
      </c>
      <c r="X97" s="78">
        <v>2</v>
      </c>
      <c r="Y97" s="78">
        <v>3</v>
      </c>
      <c r="Z97" s="78">
        <v>4</v>
      </c>
      <c r="AA97" s="79">
        <v>5</v>
      </c>
      <c r="AB97" s="79">
        <v>6</v>
      </c>
      <c r="AC97" s="79">
        <v>7</v>
      </c>
      <c r="AD97" s="79">
        <v>8</v>
      </c>
      <c r="AE97" s="79">
        <v>9</v>
      </c>
      <c r="AF97" s="79">
        <v>10</v>
      </c>
      <c r="AG97" s="79">
        <v>11</v>
      </c>
      <c r="AH97" s="79">
        <v>12</v>
      </c>
      <c r="AI97" s="79">
        <v>13</v>
      </c>
      <c r="AJ97" s="79">
        <v>14</v>
      </c>
      <c r="AK97" s="79">
        <v>15</v>
      </c>
      <c r="AL97" s="79">
        <v>17</v>
      </c>
      <c r="AM97" s="79">
        <v>18</v>
      </c>
      <c r="AN97" s="79">
        <v>19</v>
      </c>
      <c r="AO97" s="79">
        <v>20</v>
      </c>
      <c r="AP97" s="79">
        <v>22</v>
      </c>
      <c r="AQ97" s="79">
        <v>23</v>
      </c>
      <c r="AR97" s="79">
        <v>24</v>
      </c>
      <c r="AS97" s="79">
        <v>25</v>
      </c>
      <c r="AT97" s="79">
        <v>26</v>
      </c>
      <c r="AU97" s="79">
        <v>27</v>
      </c>
      <c r="AV97" s="79">
        <v>29</v>
      </c>
      <c r="AW97" s="63">
        <v>32</v>
      </c>
      <c r="AX97" s="63">
        <v>33</v>
      </c>
      <c r="AY97" s="170">
        <v>34</v>
      </c>
      <c r="AZ97" s="170">
        <v>35</v>
      </c>
      <c r="BA97" s="170">
        <v>36</v>
      </c>
      <c r="BB97" s="170">
        <v>37</v>
      </c>
      <c r="BC97" s="170">
        <v>38</v>
      </c>
      <c r="BD97" s="170">
        <v>39</v>
      </c>
      <c r="BE97" s="170">
        <v>40</v>
      </c>
      <c r="BF97" s="170">
        <v>41</v>
      </c>
      <c r="BG97" s="170">
        <v>43</v>
      </c>
      <c r="BH97" s="170">
        <v>44</v>
      </c>
      <c r="BI97" s="170">
        <v>45</v>
      </c>
      <c r="BJ97" s="4"/>
      <c r="BK97" s="4"/>
      <c r="BL97" s="4"/>
      <c r="BM97" s="177">
        <v>4</v>
      </c>
      <c r="BN97" s="177">
        <v>5</v>
      </c>
      <c r="BO97" s="177">
        <v>6</v>
      </c>
      <c r="BP97" s="177">
        <v>4</v>
      </c>
      <c r="BR97"/>
      <c r="BS97"/>
      <c r="BT97"/>
    </row>
    <row r="98" spans="1:72" ht="19.5" hidden="1" customHeight="1">
      <c r="A98" s="152" t="s">
        <v>214</v>
      </c>
      <c r="B98" s="130" t="s">
        <v>1714</v>
      </c>
      <c r="C98" s="86" t="str">
        <f t="shared" ref="C98:Q98" si="86">IF(C734=$BN$98,"당첨",IF(C734=$BO$98,"당첨",IF(C734=$BP$98,"당첨",IF(C734=$BM$98,"당첨","낙첨"))))</f>
        <v>당첨</v>
      </c>
      <c r="D98" s="86" t="str">
        <f t="shared" si="86"/>
        <v>당첨</v>
      </c>
      <c r="E98" s="86" t="str">
        <f t="shared" si="86"/>
        <v>당첨</v>
      </c>
      <c r="F98" s="86" t="str">
        <f t="shared" si="86"/>
        <v>당첨</v>
      </c>
      <c r="G98" s="86" t="str">
        <f t="shared" si="86"/>
        <v>당첨</v>
      </c>
      <c r="H98" s="86" t="str">
        <f t="shared" si="86"/>
        <v>당첨</v>
      </c>
      <c r="I98" s="86" t="str">
        <f t="shared" si="86"/>
        <v>당첨</v>
      </c>
      <c r="J98" s="86" t="str">
        <f t="shared" si="86"/>
        <v>당첨</v>
      </c>
      <c r="K98" s="86" t="str">
        <f t="shared" si="86"/>
        <v>당첨</v>
      </c>
      <c r="L98" s="86" t="str">
        <f t="shared" si="86"/>
        <v>당첨</v>
      </c>
      <c r="M98" s="86" t="str">
        <f t="shared" si="86"/>
        <v>당첨</v>
      </c>
      <c r="N98" s="86" t="str">
        <f t="shared" si="86"/>
        <v>당첨</v>
      </c>
      <c r="O98" s="86" t="str">
        <f t="shared" si="86"/>
        <v>당첨</v>
      </c>
      <c r="P98" s="86" t="str">
        <f t="shared" si="86"/>
        <v>당첨</v>
      </c>
      <c r="Q98" s="86" t="str">
        <f t="shared" si="86"/>
        <v>당첨</v>
      </c>
      <c r="S98" s="20">
        <v>77</v>
      </c>
      <c r="T98" s="641" t="s">
        <v>1714</v>
      </c>
      <c r="U98" s="642"/>
      <c r="V98" s="643"/>
      <c r="W98" s="78">
        <v>1</v>
      </c>
      <c r="X98" s="78">
        <v>2</v>
      </c>
      <c r="Y98" s="78">
        <v>3</v>
      </c>
      <c r="Z98" s="78">
        <v>5</v>
      </c>
      <c r="AA98" s="79">
        <v>6</v>
      </c>
      <c r="AB98" s="79">
        <v>8</v>
      </c>
      <c r="AC98" s="79">
        <v>10</v>
      </c>
      <c r="AD98" s="79">
        <v>12</v>
      </c>
      <c r="AE98" s="79">
        <v>14</v>
      </c>
      <c r="AF98" s="79">
        <v>15</v>
      </c>
      <c r="AG98" s="79">
        <v>16</v>
      </c>
      <c r="AH98" s="79">
        <v>17</v>
      </c>
      <c r="AI98" s="79">
        <v>19</v>
      </c>
      <c r="AJ98" s="79">
        <v>20</v>
      </c>
      <c r="AK98" s="79">
        <v>21</v>
      </c>
      <c r="AL98" s="79">
        <v>22</v>
      </c>
      <c r="AM98" s="79">
        <v>23</v>
      </c>
      <c r="AN98" s="79">
        <v>24</v>
      </c>
      <c r="AO98" s="79">
        <v>25</v>
      </c>
      <c r="AP98" s="79">
        <v>26</v>
      </c>
      <c r="AQ98" s="79">
        <v>27</v>
      </c>
      <c r="AR98" s="79">
        <v>29</v>
      </c>
      <c r="AS98" s="79">
        <v>32</v>
      </c>
      <c r="AT98" s="79">
        <v>33</v>
      </c>
      <c r="AU98" s="79">
        <v>34</v>
      </c>
      <c r="AV98" s="79">
        <v>35</v>
      </c>
      <c r="AW98" s="63">
        <v>36</v>
      </c>
      <c r="AX98" s="63">
        <v>38</v>
      </c>
      <c r="AY98" s="170">
        <v>39</v>
      </c>
      <c r="AZ98" s="170">
        <v>40</v>
      </c>
      <c r="BA98" s="170">
        <v>42</v>
      </c>
      <c r="BB98" s="170">
        <v>43</v>
      </c>
      <c r="BC98" s="170">
        <v>44</v>
      </c>
      <c r="BD98" s="170">
        <v>45</v>
      </c>
      <c r="BE98" s="464">
        <v>46</v>
      </c>
      <c r="BF98" s="464">
        <v>46</v>
      </c>
      <c r="BG98" s="464">
        <v>46</v>
      </c>
      <c r="BH98" s="464">
        <v>46</v>
      </c>
      <c r="BI98" s="4"/>
      <c r="BJ98" s="4"/>
      <c r="BK98" s="4"/>
      <c r="BL98" s="4"/>
      <c r="BM98" s="177">
        <v>4</v>
      </c>
      <c r="BN98" s="177">
        <v>5</v>
      </c>
      <c r="BO98" s="177">
        <v>6</v>
      </c>
      <c r="BP98" s="177">
        <v>4</v>
      </c>
      <c r="BR98"/>
      <c r="BS98"/>
      <c r="BT98"/>
    </row>
    <row r="99" spans="1:72" ht="19.5" hidden="1" customHeight="1">
      <c r="A99" s="152" t="s">
        <v>215</v>
      </c>
      <c r="B99" s="130" t="s">
        <v>1715</v>
      </c>
      <c r="C99" s="86" t="str">
        <f t="shared" ref="C99:Q99" si="87">IF(C741=$BN$99,"당첨",IF(C741=$BO$99,"당첨",IF(C741=$BP$99,"당첨",IF(C741=$BM$99,"당첨","낙첨"))))</f>
        <v>당첨</v>
      </c>
      <c r="D99" s="86" t="str">
        <f t="shared" si="87"/>
        <v>당첨</v>
      </c>
      <c r="E99" s="86" t="str">
        <f t="shared" si="87"/>
        <v>당첨</v>
      </c>
      <c r="F99" s="86" t="str">
        <f t="shared" si="87"/>
        <v>당첨</v>
      </c>
      <c r="G99" s="86" t="str">
        <f t="shared" si="87"/>
        <v>당첨</v>
      </c>
      <c r="H99" s="86" t="str">
        <f t="shared" si="87"/>
        <v>당첨</v>
      </c>
      <c r="I99" s="86" t="str">
        <f t="shared" si="87"/>
        <v>당첨</v>
      </c>
      <c r="J99" s="86" t="str">
        <f t="shared" si="87"/>
        <v>당첨</v>
      </c>
      <c r="K99" s="86" t="str">
        <f t="shared" si="87"/>
        <v>당첨</v>
      </c>
      <c r="L99" s="86" t="str">
        <f t="shared" si="87"/>
        <v>당첨</v>
      </c>
      <c r="M99" s="86" t="str">
        <f t="shared" si="87"/>
        <v>당첨</v>
      </c>
      <c r="N99" s="86" t="str">
        <f t="shared" si="87"/>
        <v>당첨</v>
      </c>
      <c r="O99" s="86" t="str">
        <f t="shared" si="87"/>
        <v>당첨</v>
      </c>
      <c r="P99" s="86" t="str">
        <f t="shared" si="87"/>
        <v>당첨</v>
      </c>
      <c r="Q99" s="86" t="str">
        <f t="shared" si="87"/>
        <v>당첨</v>
      </c>
      <c r="S99" s="20">
        <v>78</v>
      </c>
      <c r="T99" s="641" t="s">
        <v>1715</v>
      </c>
      <c r="U99" s="642"/>
      <c r="V99" s="643"/>
      <c r="W99" s="78">
        <v>1</v>
      </c>
      <c r="X99" s="78">
        <v>3</v>
      </c>
      <c r="Y99" s="78">
        <v>5</v>
      </c>
      <c r="Z99" s="78">
        <v>6</v>
      </c>
      <c r="AA99" s="79">
        <v>7</v>
      </c>
      <c r="AB99" s="79">
        <v>8</v>
      </c>
      <c r="AC99" s="79">
        <v>9</v>
      </c>
      <c r="AD99" s="79">
        <v>10</v>
      </c>
      <c r="AE99" s="79">
        <v>11</v>
      </c>
      <c r="AF99" s="79">
        <v>12</v>
      </c>
      <c r="AG99" s="79">
        <v>13</v>
      </c>
      <c r="AH99" s="79">
        <v>14</v>
      </c>
      <c r="AI99" s="79">
        <v>15</v>
      </c>
      <c r="AJ99" s="79">
        <v>16</v>
      </c>
      <c r="AK99" s="79">
        <v>17</v>
      </c>
      <c r="AL99" s="79">
        <v>18</v>
      </c>
      <c r="AM99" s="79">
        <v>20</v>
      </c>
      <c r="AN99" s="79">
        <v>22</v>
      </c>
      <c r="AO99" s="79">
        <v>23</v>
      </c>
      <c r="AP99" s="79">
        <v>24</v>
      </c>
      <c r="AQ99" s="79">
        <v>25</v>
      </c>
      <c r="AR99" s="79">
        <v>26</v>
      </c>
      <c r="AS99" s="79">
        <v>27</v>
      </c>
      <c r="AT99" s="79">
        <v>28</v>
      </c>
      <c r="AU99" s="79">
        <v>29</v>
      </c>
      <c r="AV99" s="79">
        <v>31</v>
      </c>
      <c r="AW99" s="63">
        <v>32</v>
      </c>
      <c r="AX99" s="63">
        <v>33</v>
      </c>
      <c r="AY99" s="170">
        <v>34</v>
      </c>
      <c r="AZ99" s="170">
        <v>35</v>
      </c>
      <c r="BA99" s="170">
        <v>36</v>
      </c>
      <c r="BB99" s="170">
        <v>37</v>
      </c>
      <c r="BC99" s="170">
        <v>38</v>
      </c>
      <c r="BD99" s="170">
        <v>39</v>
      </c>
      <c r="BE99" s="170">
        <v>40</v>
      </c>
      <c r="BF99" s="170">
        <v>42</v>
      </c>
      <c r="BG99" s="170">
        <v>43</v>
      </c>
      <c r="BH99" s="170">
        <v>44</v>
      </c>
      <c r="BI99" s="170">
        <v>45</v>
      </c>
      <c r="BJ99" s="4"/>
      <c r="BK99" s="4"/>
      <c r="BL99" s="4"/>
      <c r="BM99" s="177">
        <v>4</v>
      </c>
      <c r="BN99" s="177">
        <v>5</v>
      </c>
      <c r="BO99" s="177">
        <v>6</v>
      </c>
      <c r="BP99" s="177">
        <v>4</v>
      </c>
      <c r="BR99"/>
      <c r="BS99"/>
      <c r="BT99"/>
    </row>
    <row r="100" spans="1:72" ht="19.5" hidden="1" customHeight="1">
      <c r="A100" s="152" t="s">
        <v>216</v>
      </c>
      <c r="B100" s="130" t="s">
        <v>1716</v>
      </c>
      <c r="C100" s="86" t="str">
        <f t="shared" ref="C100:Q100" si="88">IF(C748=$BN$100,"당첨",IF(C748=$BO$100,"당첨",IF(C748=$BP$100,"당첨",IF(C748=$BM$100,"당첨","낙첨"))))</f>
        <v>당첨</v>
      </c>
      <c r="D100" s="86" t="str">
        <f t="shared" si="88"/>
        <v>당첨</v>
      </c>
      <c r="E100" s="86" t="str">
        <f t="shared" si="88"/>
        <v>당첨</v>
      </c>
      <c r="F100" s="86" t="str">
        <f t="shared" si="88"/>
        <v>당첨</v>
      </c>
      <c r="G100" s="86" t="str">
        <f t="shared" si="88"/>
        <v>당첨</v>
      </c>
      <c r="H100" s="86" t="str">
        <f t="shared" si="88"/>
        <v>당첨</v>
      </c>
      <c r="I100" s="86" t="str">
        <f t="shared" si="88"/>
        <v>당첨</v>
      </c>
      <c r="J100" s="86" t="str">
        <f t="shared" si="88"/>
        <v>당첨</v>
      </c>
      <c r="K100" s="86" t="str">
        <f t="shared" si="88"/>
        <v>당첨</v>
      </c>
      <c r="L100" s="86" t="str">
        <f t="shared" si="88"/>
        <v>당첨</v>
      </c>
      <c r="M100" s="86" t="str">
        <f t="shared" si="88"/>
        <v>당첨</v>
      </c>
      <c r="N100" s="86" t="str">
        <f t="shared" si="88"/>
        <v>당첨</v>
      </c>
      <c r="O100" s="86" t="str">
        <f t="shared" si="88"/>
        <v>당첨</v>
      </c>
      <c r="P100" s="86" t="str">
        <f t="shared" si="88"/>
        <v>당첨</v>
      </c>
      <c r="Q100" s="86" t="str">
        <f t="shared" si="88"/>
        <v>당첨</v>
      </c>
      <c r="S100" s="20">
        <v>79</v>
      </c>
      <c r="T100" s="641" t="s">
        <v>1716</v>
      </c>
      <c r="U100" s="642"/>
      <c r="V100" s="643"/>
      <c r="W100" s="78">
        <v>1</v>
      </c>
      <c r="X100" s="78">
        <v>3</v>
      </c>
      <c r="Y100" s="78">
        <v>4</v>
      </c>
      <c r="Z100" s="78">
        <v>5</v>
      </c>
      <c r="AA100" s="79">
        <v>6</v>
      </c>
      <c r="AB100" s="79">
        <v>8</v>
      </c>
      <c r="AC100" s="79">
        <v>10</v>
      </c>
      <c r="AD100" s="79">
        <v>11</v>
      </c>
      <c r="AE100" s="79">
        <v>12</v>
      </c>
      <c r="AF100" s="79">
        <v>13</v>
      </c>
      <c r="AG100" s="79">
        <v>14</v>
      </c>
      <c r="AH100" s="79">
        <v>15</v>
      </c>
      <c r="AI100" s="79">
        <v>17</v>
      </c>
      <c r="AJ100" s="79">
        <v>18</v>
      </c>
      <c r="AK100" s="79">
        <v>20</v>
      </c>
      <c r="AL100" s="79">
        <v>22</v>
      </c>
      <c r="AM100" s="79">
        <v>23</v>
      </c>
      <c r="AN100" s="79">
        <v>24</v>
      </c>
      <c r="AO100" s="79">
        <v>25</v>
      </c>
      <c r="AP100" s="79">
        <v>26</v>
      </c>
      <c r="AQ100" s="79">
        <v>27</v>
      </c>
      <c r="AR100" s="79">
        <v>28</v>
      </c>
      <c r="AS100" s="79">
        <v>29</v>
      </c>
      <c r="AT100" s="79">
        <v>30</v>
      </c>
      <c r="AU100" s="79">
        <v>31</v>
      </c>
      <c r="AV100" s="79">
        <v>32</v>
      </c>
      <c r="AW100" s="63">
        <v>33</v>
      </c>
      <c r="AX100" s="63">
        <v>34</v>
      </c>
      <c r="AY100" s="170">
        <v>35</v>
      </c>
      <c r="AZ100" s="170">
        <v>36</v>
      </c>
      <c r="BA100" s="170">
        <v>37</v>
      </c>
      <c r="BB100" s="170">
        <v>38</v>
      </c>
      <c r="BC100" s="170">
        <v>39</v>
      </c>
      <c r="BD100" s="170">
        <v>40</v>
      </c>
      <c r="BE100" s="170">
        <v>43</v>
      </c>
      <c r="BF100" s="170">
        <v>44</v>
      </c>
      <c r="BG100" s="170">
        <v>45</v>
      </c>
      <c r="BH100" s="464">
        <v>46</v>
      </c>
      <c r="BI100" s="4"/>
      <c r="BJ100" s="4"/>
      <c r="BK100" s="4"/>
      <c r="BL100" s="4"/>
      <c r="BM100" s="177">
        <v>4</v>
      </c>
      <c r="BN100" s="177">
        <v>5</v>
      </c>
      <c r="BO100" s="177">
        <v>6</v>
      </c>
      <c r="BP100" s="177">
        <v>4</v>
      </c>
      <c r="BR100"/>
      <c r="BS100"/>
      <c r="BT100"/>
    </row>
    <row r="101" spans="1:72" ht="19.5" hidden="1" customHeight="1">
      <c r="A101" s="152" t="s">
        <v>217</v>
      </c>
      <c r="B101" s="130" t="s">
        <v>1717</v>
      </c>
      <c r="C101" s="86" t="str">
        <f t="shared" ref="C101:Q101" si="89">IF(C755=$BN$101,"당첨",IF(C755=$BO$101,"당첨",IF(C755=$BP$101,"당첨",IF(C755=$BM$101,"당첨","낙첨"))))</f>
        <v>당첨</v>
      </c>
      <c r="D101" s="86" t="str">
        <f t="shared" si="89"/>
        <v>당첨</v>
      </c>
      <c r="E101" s="86" t="str">
        <f t="shared" si="89"/>
        <v>당첨</v>
      </c>
      <c r="F101" s="86" t="str">
        <f t="shared" si="89"/>
        <v>당첨</v>
      </c>
      <c r="G101" s="86" t="str">
        <f t="shared" si="89"/>
        <v>당첨</v>
      </c>
      <c r="H101" s="86" t="str">
        <f t="shared" si="89"/>
        <v>당첨</v>
      </c>
      <c r="I101" s="86" t="str">
        <f t="shared" si="89"/>
        <v>당첨</v>
      </c>
      <c r="J101" s="86" t="str">
        <f t="shared" si="89"/>
        <v>당첨</v>
      </c>
      <c r="K101" s="86" t="str">
        <f t="shared" si="89"/>
        <v>당첨</v>
      </c>
      <c r="L101" s="86" t="str">
        <f t="shared" si="89"/>
        <v>당첨</v>
      </c>
      <c r="M101" s="86" t="str">
        <f t="shared" si="89"/>
        <v>당첨</v>
      </c>
      <c r="N101" s="86" t="str">
        <f t="shared" si="89"/>
        <v>당첨</v>
      </c>
      <c r="O101" s="86" t="str">
        <f t="shared" si="89"/>
        <v>당첨</v>
      </c>
      <c r="P101" s="86" t="str">
        <f t="shared" si="89"/>
        <v>당첨</v>
      </c>
      <c r="Q101" s="86" t="str">
        <f t="shared" si="89"/>
        <v>당첨</v>
      </c>
      <c r="S101" s="20">
        <v>80</v>
      </c>
      <c r="T101" s="641" t="s">
        <v>1717</v>
      </c>
      <c r="U101" s="642"/>
      <c r="V101" s="643"/>
      <c r="W101" s="78">
        <v>1</v>
      </c>
      <c r="X101" s="78">
        <v>3</v>
      </c>
      <c r="Y101" s="78">
        <v>4</v>
      </c>
      <c r="Z101" s="78">
        <v>5</v>
      </c>
      <c r="AA101" s="79">
        <v>6</v>
      </c>
      <c r="AB101" s="79">
        <v>8</v>
      </c>
      <c r="AC101" s="79">
        <v>10</v>
      </c>
      <c r="AD101" s="79">
        <v>12</v>
      </c>
      <c r="AE101" s="79">
        <v>13</v>
      </c>
      <c r="AF101" s="79">
        <v>14</v>
      </c>
      <c r="AG101" s="79">
        <v>15</v>
      </c>
      <c r="AH101" s="79">
        <v>17</v>
      </c>
      <c r="AI101" s="79">
        <v>20</v>
      </c>
      <c r="AJ101" s="79">
        <v>22</v>
      </c>
      <c r="AK101" s="79">
        <v>23</v>
      </c>
      <c r="AL101" s="79">
        <v>24</v>
      </c>
      <c r="AM101" s="79">
        <v>25</v>
      </c>
      <c r="AN101" s="79">
        <v>26</v>
      </c>
      <c r="AO101" s="79">
        <v>27</v>
      </c>
      <c r="AP101" s="79">
        <v>29</v>
      </c>
      <c r="AQ101" s="79">
        <v>30</v>
      </c>
      <c r="AR101" s="79">
        <v>31</v>
      </c>
      <c r="AS101" s="79">
        <v>32</v>
      </c>
      <c r="AT101" s="79">
        <v>33</v>
      </c>
      <c r="AU101" s="79">
        <v>34</v>
      </c>
      <c r="AV101" s="79">
        <v>35</v>
      </c>
      <c r="AW101" s="63">
        <v>36</v>
      </c>
      <c r="AX101" s="63">
        <v>37</v>
      </c>
      <c r="AY101" s="170">
        <v>38</v>
      </c>
      <c r="AZ101" s="170">
        <v>39</v>
      </c>
      <c r="BA101" s="170">
        <v>40</v>
      </c>
      <c r="BB101" s="170">
        <v>41</v>
      </c>
      <c r="BC101" s="170">
        <v>42</v>
      </c>
      <c r="BD101" s="170">
        <v>43</v>
      </c>
      <c r="BE101" s="170">
        <v>44</v>
      </c>
      <c r="BF101" s="170">
        <v>45</v>
      </c>
      <c r="BG101" s="464">
        <v>46</v>
      </c>
      <c r="BH101" s="464">
        <v>46</v>
      </c>
      <c r="BI101" s="4"/>
      <c r="BJ101" s="4"/>
      <c r="BK101" s="4"/>
      <c r="BL101" s="4"/>
      <c r="BM101" s="177">
        <v>4</v>
      </c>
      <c r="BN101" s="177">
        <v>5</v>
      </c>
      <c r="BO101" s="177">
        <v>6</v>
      </c>
      <c r="BP101" s="177">
        <v>4</v>
      </c>
      <c r="BR101"/>
      <c r="BS101"/>
      <c r="BT101"/>
    </row>
    <row r="102" spans="1:72" ht="19.5" hidden="1" customHeight="1">
      <c r="A102" s="152" t="s">
        <v>218</v>
      </c>
      <c r="B102" s="130" t="s">
        <v>1718</v>
      </c>
      <c r="C102" s="86" t="str">
        <f t="shared" ref="C102:Q102" si="90">IF(C762=$BN$102,"당첨",IF(C762=$BO$102,"당첨",IF(C762=$BP$102,"당첨",IF(C762=$BM$102,"당첨","낙첨"))))</f>
        <v>당첨</v>
      </c>
      <c r="D102" s="86" t="str">
        <f t="shared" si="90"/>
        <v>당첨</v>
      </c>
      <c r="E102" s="86" t="str">
        <f t="shared" si="90"/>
        <v>당첨</v>
      </c>
      <c r="F102" s="86" t="str">
        <f t="shared" si="90"/>
        <v>당첨</v>
      </c>
      <c r="G102" s="86" t="str">
        <f t="shared" si="90"/>
        <v>당첨</v>
      </c>
      <c r="H102" s="86" t="str">
        <f t="shared" si="90"/>
        <v>당첨</v>
      </c>
      <c r="I102" s="86" t="str">
        <f t="shared" si="90"/>
        <v>당첨</v>
      </c>
      <c r="J102" s="86" t="str">
        <f t="shared" si="90"/>
        <v>당첨</v>
      </c>
      <c r="K102" s="86" t="str">
        <f t="shared" si="90"/>
        <v>당첨</v>
      </c>
      <c r="L102" s="86" t="str">
        <f t="shared" si="90"/>
        <v>당첨</v>
      </c>
      <c r="M102" s="86" t="str">
        <f t="shared" si="90"/>
        <v>당첨</v>
      </c>
      <c r="N102" s="86" t="str">
        <f t="shared" si="90"/>
        <v>당첨</v>
      </c>
      <c r="O102" s="86" t="str">
        <f t="shared" si="90"/>
        <v>당첨</v>
      </c>
      <c r="P102" s="86" t="str">
        <f t="shared" si="90"/>
        <v>당첨</v>
      </c>
      <c r="Q102" s="86" t="str">
        <f t="shared" si="90"/>
        <v>당첨</v>
      </c>
      <c r="S102" s="20">
        <v>81</v>
      </c>
      <c r="T102" s="641" t="s">
        <v>1718</v>
      </c>
      <c r="U102" s="642"/>
      <c r="V102" s="643"/>
      <c r="W102" s="168">
        <v>1</v>
      </c>
      <c r="X102" s="168">
        <v>3</v>
      </c>
      <c r="Y102" s="168">
        <v>5</v>
      </c>
      <c r="Z102" s="168">
        <v>6</v>
      </c>
      <c r="AA102" s="168">
        <v>8</v>
      </c>
      <c r="AB102" s="168">
        <v>10</v>
      </c>
      <c r="AC102" s="168">
        <v>11</v>
      </c>
      <c r="AD102" s="168">
        <v>12</v>
      </c>
      <c r="AE102" s="168">
        <v>13</v>
      </c>
      <c r="AF102" s="168">
        <v>14</v>
      </c>
      <c r="AG102" s="168">
        <v>15</v>
      </c>
      <c r="AH102" s="168">
        <v>17</v>
      </c>
      <c r="AI102" s="168">
        <v>18</v>
      </c>
      <c r="AJ102" s="168">
        <v>20</v>
      </c>
      <c r="AK102" s="168">
        <v>22</v>
      </c>
      <c r="AL102" s="168">
        <v>23</v>
      </c>
      <c r="AM102" s="168">
        <v>24</v>
      </c>
      <c r="AN102" s="168">
        <v>25</v>
      </c>
      <c r="AO102" s="168">
        <v>26</v>
      </c>
      <c r="AP102" s="168">
        <v>27</v>
      </c>
      <c r="AQ102" s="168">
        <v>29</v>
      </c>
      <c r="AR102" s="168">
        <v>31</v>
      </c>
      <c r="AS102" s="168">
        <v>32</v>
      </c>
      <c r="AT102" s="168">
        <v>33</v>
      </c>
      <c r="AU102" s="168">
        <v>34</v>
      </c>
      <c r="AV102" s="168">
        <v>35</v>
      </c>
      <c r="AW102" s="168">
        <v>36</v>
      </c>
      <c r="AX102" s="168">
        <v>37</v>
      </c>
      <c r="AY102" s="168">
        <v>38</v>
      </c>
      <c r="AZ102" s="168">
        <v>39</v>
      </c>
      <c r="BA102" s="168">
        <v>40</v>
      </c>
      <c r="BB102" s="168">
        <v>43</v>
      </c>
      <c r="BC102" s="168">
        <v>44</v>
      </c>
      <c r="BD102" s="168">
        <v>45</v>
      </c>
      <c r="BE102" s="464">
        <v>46</v>
      </c>
      <c r="BF102" s="464">
        <v>46</v>
      </c>
      <c r="BG102" s="464">
        <v>46</v>
      </c>
      <c r="BH102" s="464">
        <v>46</v>
      </c>
      <c r="BI102" s="4"/>
      <c r="BJ102" s="4"/>
      <c r="BK102" s="4"/>
      <c r="BL102" s="4"/>
      <c r="BM102" s="177">
        <v>4</v>
      </c>
      <c r="BN102" s="177">
        <v>5</v>
      </c>
      <c r="BO102" s="177">
        <v>6</v>
      </c>
      <c r="BP102" s="177">
        <v>4</v>
      </c>
      <c r="BR102"/>
      <c r="BS102"/>
      <c r="BT102"/>
    </row>
    <row r="103" spans="1:72" ht="19.5" customHeight="1">
      <c r="A103" s="152"/>
      <c r="B103" s="445" t="s">
        <v>1833</v>
      </c>
      <c r="C103" s="86">
        <f>COUNTIF(C94:C102,"낙첨")</f>
        <v>0</v>
      </c>
      <c r="D103" s="86">
        <f t="shared" ref="D103:Q103" si="91">COUNTIF(D94:D102,"낙첨")</f>
        <v>0</v>
      </c>
      <c r="E103" s="86">
        <f t="shared" si="91"/>
        <v>0</v>
      </c>
      <c r="F103" s="86">
        <f t="shared" si="91"/>
        <v>0</v>
      </c>
      <c r="G103" s="86">
        <f t="shared" si="91"/>
        <v>0</v>
      </c>
      <c r="H103" s="86">
        <f t="shared" si="91"/>
        <v>0</v>
      </c>
      <c r="I103" s="86">
        <f t="shared" si="91"/>
        <v>0</v>
      </c>
      <c r="J103" s="86">
        <f t="shared" si="91"/>
        <v>0</v>
      </c>
      <c r="K103" s="86">
        <f t="shared" si="91"/>
        <v>0</v>
      </c>
      <c r="L103" s="86">
        <f t="shared" si="91"/>
        <v>0</v>
      </c>
      <c r="M103" s="86">
        <f t="shared" si="91"/>
        <v>0</v>
      </c>
      <c r="N103" s="86">
        <f t="shared" si="91"/>
        <v>0</v>
      </c>
      <c r="O103" s="86">
        <f t="shared" si="91"/>
        <v>0</v>
      </c>
      <c r="P103" s="86">
        <f t="shared" si="91"/>
        <v>0</v>
      </c>
      <c r="Q103" s="86">
        <f t="shared" si="91"/>
        <v>0</v>
      </c>
      <c r="S103" s="20"/>
      <c r="T103" s="432"/>
      <c r="U103" s="433"/>
      <c r="V103" s="434"/>
      <c r="W103" s="168"/>
      <c r="X103" s="168"/>
      <c r="Y103" s="168"/>
      <c r="Z103" s="168"/>
      <c r="AA103" s="168"/>
      <c r="AB103" s="168"/>
      <c r="AC103" s="168"/>
      <c r="AD103" s="168"/>
      <c r="AE103" s="168"/>
      <c r="AF103" s="168"/>
      <c r="AG103" s="168"/>
      <c r="AH103" s="168"/>
      <c r="AI103" s="168"/>
      <c r="AJ103" s="168"/>
      <c r="AK103" s="168"/>
      <c r="AL103" s="168"/>
      <c r="AM103" s="168"/>
      <c r="AN103" s="168"/>
      <c r="AO103" s="168"/>
      <c r="AP103" s="168"/>
      <c r="AQ103" s="168"/>
      <c r="AR103" s="168"/>
      <c r="AS103" s="168"/>
      <c r="AT103" s="168"/>
      <c r="AU103" s="168"/>
      <c r="AV103" s="168"/>
      <c r="AW103" s="168"/>
      <c r="AX103" s="168"/>
      <c r="AY103" s="168"/>
      <c r="AZ103" s="168"/>
      <c r="BA103" s="168"/>
      <c r="BB103" s="168"/>
      <c r="BC103" s="168"/>
      <c r="BD103" s="168"/>
      <c r="BE103" s="168"/>
      <c r="BF103" s="168"/>
      <c r="BG103" s="168"/>
      <c r="BH103" s="168"/>
      <c r="BI103" s="4"/>
      <c r="BJ103" s="4"/>
      <c r="BK103" s="4"/>
      <c r="BL103" s="4"/>
      <c r="BM103" s="177"/>
      <c r="BN103" s="177"/>
      <c r="BO103" s="177"/>
      <c r="BP103" s="177"/>
      <c r="BR103"/>
      <c r="BS103"/>
      <c r="BT103"/>
    </row>
    <row r="104" spans="1:72" ht="19.5" hidden="1" customHeight="1">
      <c r="A104" s="152" t="s">
        <v>1799</v>
      </c>
      <c r="B104" s="130" t="s">
        <v>1719</v>
      </c>
      <c r="C104" s="86" t="str">
        <f t="shared" ref="C104:Q104" si="92">IF(C769=$BN$104,"당첨",IF(C769=$BO$104,"당첨",IF(C769=$BP$104,"당첨",IF(C769=$BM$104,"당첨","낙첨"))))</f>
        <v>당첨</v>
      </c>
      <c r="D104" s="86" t="str">
        <f t="shared" si="92"/>
        <v>당첨</v>
      </c>
      <c r="E104" s="86" t="str">
        <f t="shared" si="92"/>
        <v>당첨</v>
      </c>
      <c r="F104" s="86" t="str">
        <f t="shared" si="92"/>
        <v>당첨</v>
      </c>
      <c r="G104" s="86" t="str">
        <f t="shared" si="92"/>
        <v>당첨</v>
      </c>
      <c r="H104" s="86" t="str">
        <f t="shared" si="92"/>
        <v>당첨</v>
      </c>
      <c r="I104" s="86" t="str">
        <f t="shared" si="92"/>
        <v>당첨</v>
      </c>
      <c r="J104" s="86" t="str">
        <f t="shared" si="92"/>
        <v>당첨</v>
      </c>
      <c r="K104" s="86" t="str">
        <f t="shared" si="92"/>
        <v>당첨</v>
      </c>
      <c r="L104" s="86" t="str">
        <f t="shared" si="92"/>
        <v>당첨</v>
      </c>
      <c r="M104" s="86" t="str">
        <f t="shared" si="92"/>
        <v>당첨</v>
      </c>
      <c r="N104" s="86" t="str">
        <f t="shared" si="92"/>
        <v>당첨</v>
      </c>
      <c r="O104" s="86" t="str">
        <f t="shared" si="92"/>
        <v>당첨</v>
      </c>
      <c r="P104" s="86" t="str">
        <f t="shared" si="92"/>
        <v>당첨</v>
      </c>
      <c r="Q104" s="86" t="str">
        <f t="shared" si="92"/>
        <v>당첨</v>
      </c>
      <c r="S104" s="20">
        <v>82</v>
      </c>
      <c r="T104" s="641" t="s">
        <v>1719</v>
      </c>
      <c r="U104" s="642"/>
      <c r="V104" s="643"/>
      <c r="W104" s="168">
        <v>1</v>
      </c>
      <c r="X104" s="168">
        <v>2</v>
      </c>
      <c r="Y104" s="168">
        <v>3</v>
      </c>
      <c r="Z104" s="168">
        <v>4</v>
      </c>
      <c r="AA104" s="168">
        <v>5</v>
      </c>
      <c r="AB104" s="168">
        <v>7</v>
      </c>
      <c r="AC104" s="168">
        <v>8</v>
      </c>
      <c r="AD104" s="168">
        <v>11</v>
      </c>
      <c r="AE104" s="168">
        <v>12</v>
      </c>
      <c r="AF104" s="168">
        <v>13</v>
      </c>
      <c r="AG104" s="168">
        <v>14</v>
      </c>
      <c r="AH104" s="168">
        <v>17</v>
      </c>
      <c r="AI104" s="168">
        <v>18</v>
      </c>
      <c r="AJ104" s="168">
        <v>19</v>
      </c>
      <c r="AK104" s="168">
        <v>20</v>
      </c>
      <c r="AL104" s="168">
        <v>21</v>
      </c>
      <c r="AM104" s="168">
        <v>24</v>
      </c>
      <c r="AN104" s="168">
        <v>25</v>
      </c>
      <c r="AO104" s="168">
        <v>26</v>
      </c>
      <c r="AP104" s="168">
        <v>27</v>
      </c>
      <c r="AQ104" s="168">
        <v>28</v>
      </c>
      <c r="AR104" s="168">
        <v>30</v>
      </c>
      <c r="AS104" s="168">
        <v>31</v>
      </c>
      <c r="AT104" s="168">
        <v>33</v>
      </c>
      <c r="AU104" s="168">
        <v>34</v>
      </c>
      <c r="AV104" s="168">
        <v>35</v>
      </c>
      <c r="AW104" s="168">
        <v>36</v>
      </c>
      <c r="AX104" s="168">
        <v>37</v>
      </c>
      <c r="AY104" s="168">
        <v>39</v>
      </c>
      <c r="AZ104" s="168">
        <v>41</v>
      </c>
      <c r="BA104" s="168">
        <v>42</v>
      </c>
      <c r="BB104" s="168">
        <v>43</v>
      </c>
      <c r="BC104" s="168">
        <v>44</v>
      </c>
      <c r="BD104" s="168">
        <v>45</v>
      </c>
      <c r="BE104" s="464">
        <v>46</v>
      </c>
      <c r="BF104" s="464">
        <v>46</v>
      </c>
      <c r="BG104" s="464">
        <v>46</v>
      </c>
      <c r="BH104" s="464">
        <v>46</v>
      </c>
      <c r="BI104" s="4"/>
      <c r="BJ104" s="4"/>
      <c r="BK104" s="4"/>
      <c r="BL104" s="4"/>
      <c r="BM104" s="177">
        <v>4</v>
      </c>
      <c r="BN104" s="177">
        <v>5</v>
      </c>
      <c r="BO104" s="177">
        <v>6</v>
      </c>
      <c r="BP104" s="177">
        <v>4</v>
      </c>
      <c r="BR104"/>
      <c r="BS104"/>
      <c r="BT104"/>
    </row>
    <row r="105" spans="1:72" ht="19.5" hidden="1" customHeight="1">
      <c r="A105" s="152" t="s">
        <v>1800</v>
      </c>
      <c r="B105" s="130" t="s">
        <v>1720</v>
      </c>
      <c r="C105" s="86" t="str">
        <f t="shared" ref="C105:Q105" si="93">IF(C776=$BN$105,"당첨",IF(C776=$BO$105,"당첨",IF(C776=$BP$105,"당첨",IF(C776=$BM$105,"당첨","낙첨"))))</f>
        <v>당첨</v>
      </c>
      <c r="D105" s="86" t="str">
        <f t="shared" si="93"/>
        <v>당첨</v>
      </c>
      <c r="E105" s="86" t="str">
        <f t="shared" si="93"/>
        <v>당첨</v>
      </c>
      <c r="F105" s="86" t="str">
        <f t="shared" si="93"/>
        <v>당첨</v>
      </c>
      <c r="G105" s="86" t="str">
        <f t="shared" si="93"/>
        <v>당첨</v>
      </c>
      <c r="H105" s="86" t="str">
        <f t="shared" si="93"/>
        <v>당첨</v>
      </c>
      <c r="I105" s="86" t="str">
        <f t="shared" si="93"/>
        <v>당첨</v>
      </c>
      <c r="J105" s="86" t="str">
        <f t="shared" si="93"/>
        <v>당첨</v>
      </c>
      <c r="K105" s="86" t="str">
        <f t="shared" si="93"/>
        <v>당첨</v>
      </c>
      <c r="L105" s="86" t="str">
        <f t="shared" si="93"/>
        <v>당첨</v>
      </c>
      <c r="M105" s="86" t="str">
        <f t="shared" si="93"/>
        <v>당첨</v>
      </c>
      <c r="N105" s="86" t="str">
        <f t="shared" si="93"/>
        <v>당첨</v>
      </c>
      <c r="O105" s="86" t="str">
        <f t="shared" si="93"/>
        <v>당첨</v>
      </c>
      <c r="P105" s="86" t="str">
        <f t="shared" si="93"/>
        <v>당첨</v>
      </c>
      <c r="Q105" s="86" t="str">
        <f t="shared" si="93"/>
        <v>당첨</v>
      </c>
      <c r="S105" s="20">
        <v>83</v>
      </c>
      <c r="T105" s="641" t="s">
        <v>1720</v>
      </c>
      <c r="U105" s="642"/>
      <c r="V105" s="643"/>
      <c r="W105" s="168">
        <v>1</v>
      </c>
      <c r="X105" s="168">
        <v>2</v>
      </c>
      <c r="Y105" s="168">
        <v>3</v>
      </c>
      <c r="Z105" s="168">
        <v>4</v>
      </c>
      <c r="AA105" s="168">
        <v>5</v>
      </c>
      <c r="AB105" s="168">
        <v>7</v>
      </c>
      <c r="AC105" s="168">
        <v>8</v>
      </c>
      <c r="AD105" s="168">
        <v>11</v>
      </c>
      <c r="AE105" s="168">
        <v>13</v>
      </c>
      <c r="AF105" s="168">
        <v>16</v>
      </c>
      <c r="AG105" s="168">
        <v>17</v>
      </c>
      <c r="AH105" s="168">
        <v>18</v>
      </c>
      <c r="AI105" s="168">
        <v>19</v>
      </c>
      <c r="AJ105" s="168">
        <v>20</v>
      </c>
      <c r="AK105" s="168">
        <v>21</v>
      </c>
      <c r="AL105" s="168">
        <v>24</v>
      </c>
      <c r="AM105" s="168">
        <v>25</v>
      </c>
      <c r="AN105" s="168">
        <v>26</v>
      </c>
      <c r="AO105" s="168">
        <v>27</v>
      </c>
      <c r="AP105" s="168">
        <v>28</v>
      </c>
      <c r="AQ105" s="168">
        <v>30</v>
      </c>
      <c r="AR105" s="168">
        <v>31</v>
      </c>
      <c r="AS105" s="168">
        <v>32</v>
      </c>
      <c r="AT105" s="168">
        <v>33</v>
      </c>
      <c r="AU105" s="168">
        <v>34</v>
      </c>
      <c r="AV105" s="168">
        <v>35</v>
      </c>
      <c r="AW105" s="168">
        <v>36</v>
      </c>
      <c r="AX105" s="168">
        <v>37</v>
      </c>
      <c r="AY105" s="168">
        <v>38</v>
      </c>
      <c r="AZ105" s="168">
        <v>39</v>
      </c>
      <c r="BA105" s="168">
        <v>40</v>
      </c>
      <c r="BB105" s="168">
        <v>41</v>
      </c>
      <c r="BC105" s="168">
        <v>42</v>
      </c>
      <c r="BD105" s="168">
        <v>43</v>
      </c>
      <c r="BE105" s="168">
        <v>44</v>
      </c>
      <c r="BF105" s="168">
        <v>45</v>
      </c>
      <c r="BG105" s="464">
        <v>46</v>
      </c>
      <c r="BH105" s="464">
        <v>46</v>
      </c>
      <c r="BI105" s="4"/>
      <c r="BJ105" s="4"/>
      <c r="BK105" s="4"/>
      <c r="BL105" s="4"/>
      <c r="BM105" s="177">
        <v>4</v>
      </c>
      <c r="BN105" s="177">
        <v>5</v>
      </c>
      <c r="BO105" s="177">
        <v>6</v>
      </c>
      <c r="BP105" s="177">
        <v>4</v>
      </c>
      <c r="BR105"/>
      <c r="BS105"/>
      <c r="BT105"/>
    </row>
    <row r="106" spans="1:72" ht="19.5" hidden="1" customHeight="1">
      <c r="A106" s="152" t="s">
        <v>221</v>
      </c>
      <c r="B106" s="130" t="s">
        <v>1721</v>
      </c>
      <c r="C106" s="86" t="str">
        <f t="shared" ref="C106:Q106" si="94">IF(C783=$BN$106,"당첨",IF(C783=$BO$106,"당첨",IF(C783=$BP$106,"당첨",IF(C783=$BM$106,"당첨","낙첨"))))</f>
        <v>당첨</v>
      </c>
      <c r="D106" s="86" t="str">
        <f t="shared" si="94"/>
        <v>당첨</v>
      </c>
      <c r="E106" s="86" t="str">
        <f t="shared" si="94"/>
        <v>당첨</v>
      </c>
      <c r="F106" s="86" t="str">
        <f t="shared" si="94"/>
        <v>당첨</v>
      </c>
      <c r="G106" s="86" t="str">
        <f t="shared" si="94"/>
        <v>당첨</v>
      </c>
      <c r="H106" s="86" t="str">
        <f t="shared" si="94"/>
        <v>당첨</v>
      </c>
      <c r="I106" s="86" t="str">
        <f t="shared" si="94"/>
        <v>당첨</v>
      </c>
      <c r="J106" s="86" t="str">
        <f t="shared" si="94"/>
        <v>당첨</v>
      </c>
      <c r="K106" s="86" t="str">
        <f t="shared" si="94"/>
        <v>당첨</v>
      </c>
      <c r="L106" s="86" t="str">
        <f t="shared" si="94"/>
        <v>당첨</v>
      </c>
      <c r="M106" s="86" t="str">
        <f t="shared" si="94"/>
        <v>당첨</v>
      </c>
      <c r="N106" s="86" t="str">
        <f t="shared" si="94"/>
        <v>당첨</v>
      </c>
      <c r="O106" s="86" t="str">
        <f t="shared" si="94"/>
        <v>당첨</v>
      </c>
      <c r="P106" s="86" t="str">
        <f t="shared" si="94"/>
        <v>당첨</v>
      </c>
      <c r="Q106" s="86" t="str">
        <f t="shared" si="94"/>
        <v>당첨</v>
      </c>
      <c r="S106" s="20">
        <v>84</v>
      </c>
      <c r="T106" s="641" t="s">
        <v>1721</v>
      </c>
      <c r="U106" s="642"/>
      <c r="V106" s="643"/>
      <c r="W106" s="168">
        <v>1</v>
      </c>
      <c r="X106" s="168">
        <v>2</v>
      </c>
      <c r="Y106" s="168">
        <v>3</v>
      </c>
      <c r="Z106" s="168">
        <v>4</v>
      </c>
      <c r="AA106" s="168">
        <v>5</v>
      </c>
      <c r="AB106" s="168">
        <v>7</v>
      </c>
      <c r="AC106" s="168">
        <v>8</v>
      </c>
      <c r="AD106" s="168">
        <v>9</v>
      </c>
      <c r="AE106" s="168">
        <v>10</v>
      </c>
      <c r="AF106" s="168">
        <v>11</v>
      </c>
      <c r="AG106" s="168">
        <v>12</v>
      </c>
      <c r="AH106" s="168">
        <v>13</v>
      </c>
      <c r="AI106" s="168">
        <v>15</v>
      </c>
      <c r="AJ106" s="168">
        <v>17</v>
      </c>
      <c r="AK106" s="168">
        <v>18</v>
      </c>
      <c r="AL106" s="168">
        <v>19</v>
      </c>
      <c r="AM106" s="168">
        <v>20</v>
      </c>
      <c r="AN106" s="168">
        <v>24</v>
      </c>
      <c r="AO106" s="168">
        <v>25</v>
      </c>
      <c r="AP106" s="168">
        <v>26</v>
      </c>
      <c r="AQ106" s="168">
        <v>27</v>
      </c>
      <c r="AR106" s="168">
        <v>28</v>
      </c>
      <c r="AS106" s="168">
        <v>30</v>
      </c>
      <c r="AT106" s="168">
        <v>32</v>
      </c>
      <c r="AU106" s="168">
        <v>33</v>
      </c>
      <c r="AV106" s="168">
        <v>34</v>
      </c>
      <c r="AW106" s="168">
        <v>35</v>
      </c>
      <c r="AX106" s="168">
        <v>36</v>
      </c>
      <c r="AY106" s="168">
        <v>37</v>
      </c>
      <c r="AZ106" s="168">
        <v>38</v>
      </c>
      <c r="BA106" s="168">
        <v>39</v>
      </c>
      <c r="BB106" s="168">
        <v>41</v>
      </c>
      <c r="BC106" s="168">
        <v>42</v>
      </c>
      <c r="BD106" s="168">
        <v>43</v>
      </c>
      <c r="BE106" s="168">
        <v>45</v>
      </c>
      <c r="BF106" s="464">
        <v>46</v>
      </c>
      <c r="BG106" s="464">
        <v>46</v>
      </c>
      <c r="BH106" s="464">
        <v>46</v>
      </c>
      <c r="BI106" s="4"/>
      <c r="BJ106" s="4"/>
      <c r="BK106" s="4"/>
      <c r="BL106" s="4"/>
      <c r="BM106" s="177">
        <v>4</v>
      </c>
      <c r="BN106" s="177">
        <v>5</v>
      </c>
      <c r="BO106" s="177">
        <v>6</v>
      </c>
      <c r="BP106" s="177">
        <v>4</v>
      </c>
      <c r="BR106"/>
      <c r="BS106"/>
      <c r="BT106"/>
    </row>
    <row r="107" spans="1:72" ht="19.5" hidden="1" customHeight="1">
      <c r="A107" s="152" t="s">
        <v>222</v>
      </c>
      <c r="B107" s="130" t="s">
        <v>1722</v>
      </c>
      <c r="C107" s="86" t="str">
        <f t="shared" ref="C107:Q107" si="95">IF(C790=$BN$107,"당첨",IF(C790=$BO$107,"당첨",IF(C790=$BP$107,"당첨",IF(C790=$BM$107,"당첨","낙첨"))))</f>
        <v>당첨</v>
      </c>
      <c r="D107" s="86" t="str">
        <f t="shared" si="95"/>
        <v>당첨</v>
      </c>
      <c r="E107" s="86" t="str">
        <f t="shared" si="95"/>
        <v>당첨</v>
      </c>
      <c r="F107" s="86" t="str">
        <f t="shared" si="95"/>
        <v>당첨</v>
      </c>
      <c r="G107" s="86" t="str">
        <f t="shared" si="95"/>
        <v>당첨</v>
      </c>
      <c r="H107" s="86" t="str">
        <f t="shared" si="95"/>
        <v>당첨</v>
      </c>
      <c r="I107" s="86" t="str">
        <f t="shared" si="95"/>
        <v>당첨</v>
      </c>
      <c r="J107" s="86" t="str">
        <f t="shared" si="95"/>
        <v>당첨</v>
      </c>
      <c r="K107" s="86" t="str">
        <f t="shared" si="95"/>
        <v>당첨</v>
      </c>
      <c r="L107" s="86" t="str">
        <f t="shared" si="95"/>
        <v>당첨</v>
      </c>
      <c r="M107" s="86" t="str">
        <f t="shared" si="95"/>
        <v>당첨</v>
      </c>
      <c r="N107" s="86" t="str">
        <f t="shared" si="95"/>
        <v>당첨</v>
      </c>
      <c r="O107" s="86" t="str">
        <f t="shared" si="95"/>
        <v>당첨</v>
      </c>
      <c r="P107" s="86" t="str">
        <f t="shared" si="95"/>
        <v>당첨</v>
      </c>
      <c r="Q107" s="86" t="str">
        <f t="shared" si="95"/>
        <v>당첨</v>
      </c>
      <c r="S107" s="20">
        <v>85</v>
      </c>
      <c r="T107" s="641" t="s">
        <v>1722</v>
      </c>
      <c r="U107" s="642"/>
      <c r="V107" s="643"/>
      <c r="W107" s="168">
        <v>1</v>
      </c>
      <c r="X107" s="168">
        <v>2</v>
      </c>
      <c r="Y107" s="168">
        <v>3</v>
      </c>
      <c r="Z107" s="168">
        <v>4</v>
      </c>
      <c r="AA107" s="168">
        <v>5</v>
      </c>
      <c r="AB107" s="168">
        <v>7</v>
      </c>
      <c r="AC107" s="168">
        <v>8</v>
      </c>
      <c r="AD107" s="168">
        <v>11</v>
      </c>
      <c r="AE107" s="168">
        <v>13</v>
      </c>
      <c r="AF107" s="168">
        <v>14</v>
      </c>
      <c r="AG107" s="168">
        <v>16</v>
      </c>
      <c r="AH107" s="168">
        <v>17</v>
      </c>
      <c r="AI107" s="168">
        <v>18</v>
      </c>
      <c r="AJ107" s="168">
        <v>19</v>
      </c>
      <c r="AK107" s="168">
        <v>20</v>
      </c>
      <c r="AL107" s="168">
        <v>21</v>
      </c>
      <c r="AM107" s="168">
        <v>24</v>
      </c>
      <c r="AN107" s="168">
        <v>25</v>
      </c>
      <c r="AO107" s="168">
        <v>26</v>
      </c>
      <c r="AP107" s="168">
        <v>27</v>
      </c>
      <c r="AQ107" s="168">
        <v>28</v>
      </c>
      <c r="AR107" s="168">
        <v>29</v>
      </c>
      <c r="AS107" s="168">
        <v>30</v>
      </c>
      <c r="AT107" s="168">
        <v>32</v>
      </c>
      <c r="AU107" s="168">
        <v>33</v>
      </c>
      <c r="AV107" s="168">
        <v>34</v>
      </c>
      <c r="AW107" s="168">
        <v>35</v>
      </c>
      <c r="AX107" s="168">
        <v>36</v>
      </c>
      <c r="AY107" s="168">
        <v>37</v>
      </c>
      <c r="AZ107" s="168">
        <v>41</v>
      </c>
      <c r="BA107" s="168">
        <v>42</v>
      </c>
      <c r="BB107" s="168">
        <v>43</v>
      </c>
      <c r="BC107" s="168">
        <v>44</v>
      </c>
      <c r="BD107" s="168">
        <v>45</v>
      </c>
      <c r="BE107" s="464">
        <v>46</v>
      </c>
      <c r="BF107" s="464">
        <v>46</v>
      </c>
      <c r="BG107" s="464">
        <v>46</v>
      </c>
      <c r="BH107" s="464">
        <v>46</v>
      </c>
      <c r="BI107" s="4"/>
      <c r="BJ107" s="4"/>
      <c r="BK107" s="4"/>
      <c r="BL107" s="4"/>
      <c r="BM107" s="177">
        <v>4</v>
      </c>
      <c r="BN107" s="177">
        <v>5</v>
      </c>
      <c r="BO107" s="177">
        <v>6</v>
      </c>
      <c r="BP107" s="177">
        <v>4</v>
      </c>
      <c r="BR107"/>
      <c r="BS107"/>
      <c r="BT107"/>
    </row>
    <row r="108" spans="1:72" ht="19.5" hidden="1" customHeight="1">
      <c r="A108" s="152" t="s">
        <v>223</v>
      </c>
      <c r="B108" s="130" t="s">
        <v>1723</v>
      </c>
      <c r="C108" s="86" t="str">
        <f t="shared" ref="C108:Q108" si="96">IF(C797=$BN$108,"당첨",IF(C797=$BO$108,"당첨",IF(C797=$BP$108,"당첨",IF(C797=$BM$108,"당첨","낙첨"))))</f>
        <v>낙첨</v>
      </c>
      <c r="D108" s="86" t="str">
        <f t="shared" si="96"/>
        <v>낙첨</v>
      </c>
      <c r="E108" s="86" t="str">
        <f t="shared" si="96"/>
        <v>낙첨</v>
      </c>
      <c r="F108" s="86" t="str">
        <f t="shared" si="96"/>
        <v>낙첨</v>
      </c>
      <c r="G108" s="86" t="str">
        <f t="shared" si="96"/>
        <v>낙첨</v>
      </c>
      <c r="H108" s="86" t="str">
        <f t="shared" si="96"/>
        <v>낙첨</v>
      </c>
      <c r="I108" s="86" t="str">
        <f t="shared" si="96"/>
        <v>낙첨</v>
      </c>
      <c r="J108" s="86" t="str">
        <f t="shared" si="96"/>
        <v>낙첨</v>
      </c>
      <c r="K108" s="86" t="str">
        <f t="shared" si="96"/>
        <v>낙첨</v>
      </c>
      <c r="L108" s="86" t="str">
        <f t="shared" si="96"/>
        <v>낙첨</v>
      </c>
      <c r="M108" s="86" t="str">
        <f t="shared" si="96"/>
        <v>낙첨</v>
      </c>
      <c r="N108" s="86" t="str">
        <f t="shared" si="96"/>
        <v>낙첨</v>
      </c>
      <c r="O108" s="86" t="str">
        <f t="shared" si="96"/>
        <v>낙첨</v>
      </c>
      <c r="P108" s="86" t="str">
        <f t="shared" si="96"/>
        <v>낙첨</v>
      </c>
      <c r="Q108" s="86" t="str">
        <f t="shared" si="96"/>
        <v>낙첨</v>
      </c>
      <c r="S108" s="20">
        <v>86</v>
      </c>
      <c r="T108" s="641" t="s">
        <v>1723</v>
      </c>
      <c r="U108" s="642"/>
      <c r="V108" s="643"/>
      <c r="W108" s="168">
        <v>1</v>
      </c>
      <c r="X108" s="168">
        <v>2</v>
      </c>
      <c r="Y108" s="168">
        <v>3</v>
      </c>
      <c r="Z108" s="168">
        <v>4</v>
      </c>
      <c r="AA108" s="168">
        <v>7</v>
      </c>
      <c r="AB108" s="168">
        <v>8</v>
      </c>
      <c r="AC108" s="168">
        <v>9</v>
      </c>
      <c r="AD108" s="168">
        <v>10</v>
      </c>
      <c r="AE108" s="168">
        <v>11</v>
      </c>
      <c r="AF108" s="168">
        <v>13</v>
      </c>
      <c r="AG108" s="168">
        <v>15</v>
      </c>
      <c r="AH108" s="168">
        <v>16</v>
      </c>
      <c r="AI108" s="168">
        <v>17</v>
      </c>
      <c r="AJ108" s="168">
        <v>18</v>
      </c>
      <c r="AK108" s="168">
        <v>19</v>
      </c>
      <c r="AL108" s="168">
        <v>20</v>
      </c>
      <c r="AM108" s="168">
        <v>22</v>
      </c>
      <c r="AN108" s="168">
        <v>24</v>
      </c>
      <c r="AO108" s="168">
        <v>25</v>
      </c>
      <c r="AP108" s="168">
        <v>26</v>
      </c>
      <c r="AQ108" s="168">
        <v>27</v>
      </c>
      <c r="AR108" s="168">
        <v>28</v>
      </c>
      <c r="AS108" s="168">
        <v>30</v>
      </c>
      <c r="AT108" s="168">
        <v>31</v>
      </c>
      <c r="AU108" s="168">
        <v>33</v>
      </c>
      <c r="AV108" s="168">
        <v>34</v>
      </c>
      <c r="AW108" s="168">
        <v>35</v>
      </c>
      <c r="AX108" s="168">
        <v>36</v>
      </c>
      <c r="AY108" s="168">
        <v>37</v>
      </c>
      <c r="AZ108" s="168">
        <v>40</v>
      </c>
      <c r="BA108" s="168">
        <v>41</v>
      </c>
      <c r="BB108" s="168">
        <v>42</v>
      </c>
      <c r="BC108" s="168">
        <v>43</v>
      </c>
      <c r="BD108" s="168">
        <v>45</v>
      </c>
      <c r="BE108" s="464">
        <v>46</v>
      </c>
      <c r="BF108" s="464">
        <v>46</v>
      </c>
      <c r="BG108" s="464">
        <v>46</v>
      </c>
      <c r="BH108" s="464">
        <v>46</v>
      </c>
      <c r="BI108" s="4"/>
      <c r="BJ108" s="4"/>
      <c r="BK108" s="4"/>
      <c r="BL108" s="4"/>
      <c r="BM108" s="177">
        <v>4</v>
      </c>
      <c r="BN108" s="177">
        <v>5</v>
      </c>
      <c r="BO108" s="177">
        <v>6</v>
      </c>
      <c r="BP108" s="177">
        <v>4</v>
      </c>
      <c r="BR108"/>
      <c r="BS108"/>
      <c r="BT108"/>
    </row>
    <row r="109" spans="1:72" ht="19.5" hidden="1" customHeight="1">
      <c r="A109" s="152" t="s">
        <v>224</v>
      </c>
      <c r="B109" s="130" t="s">
        <v>1724</v>
      </c>
      <c r="C109" s="86" t="str">
        <f t="shared" ref="C109:Q109" si="97">IF(C804=$BN$109,"당첨",IF(C804=$BO$109,"당첨",IF(C804=$BP$109,"당첨",IF(C804=$BM$109,"당첨","낙첨"))))</f>
        <v>낙첨</v>
      </c>
      <c r="D109" s="86" t="str">
        <f t="shared" si="97"/>
        <v>낙첨</v>
      </c>
      <c r="E109" s="86" t="str">
        <f t="shared" si="97"/>
        <v>낙첨</v>
      </c>
      <c r="F109" s="86" t="str">
        <f t="shared" si="97"/>
        <v>낙첨</v>
      </c>
      <c r="G109" s="86" t="str">
        <f t="shared" si="97"/>
        <v>낙첨</v>
      </c>
      <c r="H109" s="86" t="str">
        <f t="shared" si="97"/>
        <v>낙첨</v>
      </c>
      <c r="I109" s="86" t="str">
        <f t="shared" si="97"/>
        <v>낙첨</v>
      </c>
      <c r="J109" s="86" t="str">
        <f t="shared" si="97"/>
        <v>낙첨</v>
      </c>
      <c r="K109" s="86" t="str">
        <f t="shared" si="97"/>
        <v>낙첨</v>
      </c>
      <c r="L109" s="86" t="str">
        <f t="shared" si="97"/>
        <v>낙첨</v>
      </c>
      <c r="M109" s="86" t="str">
        <f t="shared" si="97"/>
        <v>낙첨</v>
      </c>
      <c r="N109" s="86" t="str">
        <f t="shared" si="97"/>
        <v>낙첨</v>
      </c>
      <c r="O109" s="86" t="str">
        <f t="shared" si="97"/>
        <v>낙첨</v>
      </c>
      <c r="P109" s="86" t="str">
        <f t="shared" si="97"/>
        <v>낙첨</v>
      </c>
      <c r="Q109" s="86" t="str">
        <f t="shared" si="97"/>
        <v>낙첨</v>
      </c>
      <c r="S109" s="20">
        <v>87</v>
      </c>
      <c r="T109" s="641" t="s">
        <v>1724</v>
      </c>
      <c r="U109" s="642"/>
      <c r="V109" s="643"/>
      <c r="W109" s="168">
        <v>1</v>
      </c>
      <c r="X109" s="168">
        <v>2</v>
      </c>
      <c r="Y109" s="168">
        <v>3</v>
      </c>
      <c r="Z109" s="168">
        <v>4</v>
      </c>
      <c r="AA109" s="168">
        <v>6</v>
      </c>
      <c r="AB109" s="168">
        <v>7</v>
      </c>
      <c r="AC109" s="168">
        <v>8</v>
      </c>
      <c r="AD109" s="168">
        <v>10</v>
      </c>
      <c r="AE109" s="168">
        <v>11</v>
      </c>
      <c r="AF109" s="168">
        <v>12</v>
      </c>
      <c r="AG109" s="168">
        <v>13</v>
      </c>
      <c r="AH109" s="168">
        <v>17</v>
      </c>
      <c r="AI109" s="168">
        <v>18</v>
      </c>
      <c r="AJ109" s="168">
        <v>19</v>
      </c>
      <c r="AK109" s="168">
        <v>20</v>
      </c>
      <c r="AL109" s="168">
        <v>23</v>
      </c>
      <c r="AM109" s="168">
        <v>25</v>
      </c>
      <c r="AN109" s="168">
        <v>26</v>
      </c>
      <c r="AO109" s="168">
        <v>27</v>
      </c>
      <c r="AP109" s="168">
        <v>28</v>
      </c>
      <c r="AQ109" s="168">
        <v>29</v>
      </c>
      <c r="AR109" s="168">
        <v>30</v>
      </c>
      <c r="AS109" s="168">
        <v>31</v>
      </c>
      <c r="AT109" s="168">
        <v>33</v>
      </c>
      <c r="AU109" s="168">
        <v>34</v>
      </c>
      <c r="AV109" s="168">
        <v>35</v>
      </c>
      <c r="AW109" s="168">
        <v>36</v>
      </c>
      <c r="AX109" s="168">
        <v>37</v>
      </c>
      <c r="AY109" s="168">
        <v>38</v>
      </c>
      <c r="AZ109" s="168">
        <v>40</v>
      </c>
      <c r="BA109" s="168">
        <v>41</v>
      </c>
      <c r="BB109" s="168">
        <v>42</v>
      </c>
      <c r="BC109" s="168">
        <v>43</v>
      </c>
      <c r="BD109" s="168">
        <v>44</v>
      </c>
      <c r="BE109" s="168">
        <v>45</v>
      </c>
      <c r="BF109" s="464">
        <v>46</v>
      </c>
      <c r="BG109" s="464">
        <v>46</v>
      </c>
      <c r="BH109" s="464">
        <v>46</v>
      </c>
      <c r="BI109" s="4"/>
      <c r="BJ109" s="4"/>
      <c r="BK109" s="4"/>
      <c r="BL109" s="4"/>
      <c r="BM109" s="177">
        <v>4</v>
      </c>
      <c r="BN109" s="177">
        <v>5</v>
      </c>
      <c r="BO109" s="177">
        <v>6</v>
      </c>
      <c r="BP109" s="177">
        <v>4</v>
      </c>
      <c r="BR109"/>
      <c r="BS109"/>
      <c r="BT109"/>
    </row>
    <row r="110" spans="1:72" ht="19.5" hidden="1" customHeight="1">
      <c r="A110" s="152" t="s">
        <v>225</v>
      </c>
      <c r="B110" s="130" t="s">
        <v>1725</v>
      </c>
      <c r="C110" s="86" t="str">
        <f t="shared" ref="C110:Q110" si="98">IF(C811=$BN$110,"당첨",IF(C811=$BO$110,"당첨",IF(C811=$BP$110,"당첨",IF(C811=$BM$110,"당첨","낙첨"))))</f>
        <v>당첨</v>
      </c>
      <c r="D110" s="86" t="str">
        <f t="shared" si="98"/>
        <v>당첨</v>
      </c>
      <c r="E110" s="86" t="str">
        <f t="shared" si="98"/>
        <v>당첨</v>
      </c>
      <c r="F110" s="86" t="str">
        <f t="shared" si="98"/>
        <v>당첨</v>
      </c>
      <c r="G110" s="86" t="str">
        <f t="shared" si="98"/>
        <v>당첨</v>
      </c>
      <c r="H110" s="86" t="str">
        <f t="shared" si="98"/>
        <v>당첨</v>
      </c>
      <c r="I110" s="86" t="str">
        <f t="shared" si="98"/>
        <v>당첨</v>
      </c>
      <c r="J110" s="86" t="str">
        <f t="shared" si="98"/>
        <v>당첨</v>
      </c>
      <c r="K110" s="86" t="str">
        <f t="shared" si="98"/>
        <v>당첨</v>
      </c>
      <c r="L110" s="86" t="str">
        <f t="shared" si="98"/>
        <v>당첨</v>
      </c>
      <c r="M110" s="86" t="str">
        <f t="shared" si="98"/>
        <v>당첨</v>
      </c>
      <c r="N110" s="86" t="str">
        <f t="shared" si="98"/>
        <v>당첨</v>
      </c>
      <c r="O110" s="86" t="str">
        <f t="shared" si="98"/>
        <v>당첨</v>
      </c>
      <c r="P110" s="86" t="str">
        <f t="shared" si="98"/>
        <v>당첨</v>
      </c>
      <c r="Q110" s="86" t="str">
        <f t="shared" si="98"/>
        <v>당첨</v>
      </c>
      <c r="S110" s="20">
        <v>88</v>
      </c>
      <c r="T110" s="641" t="s">
        <v>1725</v>
      </c>
      <c r="U110" s="642"/>
      <c r="V110" s="643"/>
      <c r="W110" s="168">
        <v>1</v>
      </c>
      <c r="X110" s="168">
        <v>2</v>
      </c>
      <c r="Y110" s="168">
        <v>3</v>
      </c>
      <c r="Z110" s="168">
        <v>4</v>
      </c>
      <c r="AA110" s="168">
        <v>5</v>
      </c>
      <c r="AB110" s="168">
        <v>7</v>
      </c>
      <c r="AC110" s="168">
        <v>8</v>
      </c>
      <c r="AD110" s="168">
        <v>11</v>
      </c>
      <c r="AE110" s="168">
        <v>12</v>
      </c>
      <c r="AF110" s="168">
        <v>13</v>
      </c>
      <c r="AG110" s="168">
        <v>14</v>
      </c>
      <c r="AH110" s="168">
        <v>17</v>
      </c>
      <c r="AI110" s="168">
        <v>18</v>
      </c>
      <c r="AJ110" s="168">
        <v>19</v>
      </c>
      <c r="AK110" s="168">
        <v>20</v>
      </c>
      <c r="AL110" s="168">
        <v>22</v>
      </c>
      <c r="AM110" s="168">
        <v>23</v>
      </c>
      <c r="AN110" s="168">
        <v>24</v>
      </c>
      <c r="AO110" s="168">
        <v>25</v>
      </c>
      <c r="AP110" s="168">
        <v>26</v>
      </c>
      <c r="AQ110" s="168">
        <v>27</v>
      </c>
      <c r="AR110" s="168">
        <v>28</v>
      </c>
      <c r="AS110" s="168">
        <v>29</v>
      </c>
      <c r="AT110" s="168">
        <v>30</v>
      </c>
      <c r="AU110" s="168">
        <v>31</v>
      </c>
      <c r="AV110" s="168">
        <v>32</v>
      </c>
      <c r="AW110" s="168">
        <v>33</v>
      </c>
      <c r="AX110" s="168">
        <v>34</v>
      </c>
      <c r="AY110" s="168">
        <v>35</v>
      </c>
      <c r="AZ110" s="168">
        <v>36</v>
      </c>
      <c r="BA110" s="168">
        <v>37</v>
      </c>
      <c r="BB110" s="168">
        <v>38</v>
      </c>
      <c r="BC110" s="168">
        <v>39</v>
      </c>
      <c r="BD110" s="168">
        <v>40</v>
      </c>
      <c r="BE110" s="168">
        <v>41</v>
      </c>
      <c r="BF110" s="168">
        <v>42</v>
      </c>
      <c r="BG110" s="168">
        <v>43</v>
      </c>
      <c r="BH110" s="168">
        <v>44</v>
      </c>
      <c r="BI110" s="168">
        <v>45</v>
      </c>
      <c r="BJ110" s="4"/>
      <c r="BK110" s="4"/>
      <c r="BL110" s="4"/>
      <c r="BM110" s="177">
        <v>4</v>
      </c>
      <c r="BN110" s="177">
        <v>5</v>
      </c>
      <c r="BO110" s="177">
        <v>6</v>
      </c>
      <c r="BP110" s="177">
        <v>4</v>
      </c>
      <c r="BR110"/>
      <c r="BS110"/>
      <c r="BT110"/>
    </row>
    <row r="111" spans="1:72" ht="19.5" hidden="1" customHeight="1">
      <c r="A111" s="152" t="s">
        <v>226</v>
      </c>
      <c r="B111" s="130" t="s">
        <v>1726</v>
      </c>
      <c r="C111" s="86" t="str">
        <f t="shared" ref="C111:Q111" si="99">IF(C818=$BN$111,"당첨",IF(C818=$BO$111,"당첨",IF(C818=$BP$111,"당첨",IF(C818=$BM$111,"당첨","낙첨"))))</f>
        <v>당첨</v>
      </c>
      <c r="D111" s="86" t="str">
        <f t="shared" si="99"/>
        <v>당첨</v>
      </c>
      <c r="E111" s="86" t="str">
        <f t="shared" si="99"/>
        <v>당첨</v>
      </c>
      <c r="F111" s="86" t="str">
        <f t="shared" si="99"/>
        <v>당첨</v>
      </c>
      <c r="G111" s="86" t="str">
        <f t="shared" si="99"/>
        <v>당첨</v>
      </c>
      <c r="H111" s="86" t="str">
        <f t="shared" si="99"/>
        <v>당첨</v>
      </c>
      <c r="I111" s="86" t="str">
        <f t="shared" si="99"/>
        <v>당첨</v>
      </c>
      <c r="J111" s="86" t="str">
        <f t="shared" si="99"/>
        <v>당첨</v>
      </c>
      <c r="K111" s="86" t="str">
        <f t="shared" si="99"/>
        <v>당첨</v>
      </c>
      <c r="L111" s="86" t="str">
        <f t="shared" si="99"/>
        <v>당첨</v>
      </c>
      <c r="M111" s="86" t="str">
        <f t="shared" si="99"/>
        <v>당첨</v>
      </c>
      <c r="N111" s="86" t="str">
        <f t="shared" si="99"/>
        <v>당첨</v>
      </c>
      <c r="O111" s="86" t="str">
        <f t="shared" si="99"/>
        <v>당첨</v>
      </c>
      <c r="P111" s="86" t="str">
        <f t="shared" si="99"/>
        <v>당첨</v>
      </c>
      <c r="Q111" s="86" t="str">
        <f t="shared" si="99"/>
        <v>당첨</v>
      </c>
      <c r="S111" s="20">
        <v>89</v>
      </c>
      <c r="T111" s="641" t="s">
        <v>1726</v>
      </c>
      <c r="U111" s="642"/>
      <c r="V111" s="643"/>
      <c r="W111" s="168">
        <v>1</v>
      </c>
      <c r="X111" s="168">
        <v>2</v>
      </c>
      <c r="Y111" s="168">
        <v>3</v>
      </c>
      <c r="Z111" s="168">
        <v>4</v>
      </c>
      <c r="AA111" s="168">
        <v>5</v>
      </c>
      <c r="AB111" s="168">
        <v>6</v>
      </c>
      <c r="AC111" s="168">
        <v>7</v>
      </c>
      <c r="AD111" s="168">
        <v>8</v>
      </c>
      <c r="AE111" s="168">
        <v>10</v>
      </c>
      <c r="AF111" s="168">
        <v>11</v>
      </c>
      <c r="AG111" s="168">
        <v>12</v>
      </c>
      <c r="AH111" s="168">
        <v>13</v>
      </c>
      <c r="AI111" s="168">
        <v>14</v>
      </c>
      <c r="AJ111" s="168">
        <v>15</v>
      </c>
      <c r="AK111" s="168">
        <v>17</v>
      </c>
      <c r="AL111" s="168">
        <v>18</v>
      </c>
      <c r="AM111" s="168">
        <v>19</v>
      </c>
      <c r="AN111" s="168">
        <v>20</v>
      </c>
      <c r="AO111" s="168">
        <v>23</v>
      </c>
      <c r="AP111" s="168">
        <v>25</v>
      </c>
      <c r="AQ111" s="168">
        <v>26</v>
      </c>
      <c r="AR111" s="168">
        <v>27</v>
      </c>
      <c r="AS111" s="168">
        <v>28</v>
      </c>
      <c r="AT111" s="168">
        <v>29</v>
      </c>
      <c r="AU111" s="168">
        <v>30</v>
      </c>
      <c r="AV111" s="168">
        <v>31</v>
      </c>
      <c r="AW111" s="168">
        <v>32</v>
      </c>
      <c r="AX111" s="168">
        <v>33</v>
      </c>
      <c r="AY111" s="168">
        <v>34</v>
      </c>
      <c r="AZ111" s="168">
        <v>35</v>
      </c>
      <c r="BA111" s="168">
        <v>36</v>
      </c>
      <c r="BB111" s="168">
        <v>37</v>
      </c>
      <c r="BC111" s="168">
        <v>41</v>
      </c>
      <c r="BD111" s="168">
        <v>42</v>
      </c>
      <c r="BE111" s="168">
        <v>43</v>
      </c>
      <c r="BF111" s="168">
        <v>44</v>
      </c>
      <c r="BG111" s="168">
        <v>45</v>
      </c>
      <c r="BH111" s="464">
        <v>46</v>
      </c>
      <c r="BI111" s="464">
        <v>46</v>
      </c>
      <c r="BJ111" s="4"/>
      <c r="BK111" s="4"/>
      <c r="BL111" s="4"/>
      <c r="BM111" s="177">
        <v>4</v>
      </c>
      <c r="BN111" s="177">
        <v>5</v>
      </c>
      <c r="BO111" s="177">
        <v>6</v>
      </c>
      <c r="BP111" s="177">
        <v>4</v>
      </c>
      <c r="BR111"/>
      <c r="BS111"/>
      <c r="BT111"/>
    </row>
    <row r="112" spans="1:72" ht="19.5" customHeight="1">
      <c r="A112" s="152"/>
      <c r="B112" s="445" t="s">
        <v>1727</v>
      </c>
      <c r="C112" s="86">
        <f>COUNTIF(C104:C111,"낙첨")</f>
        <v>2</v>
      </c>
      <c r="D112" s="86">
        <f t="shared" ref="D112:Q112" si="100">COUNTIF(D104:D111,"낙첨")</f>
        <v>2</v>
      </c>
      <c r="E112" s="86">
        <f t="shared" si="100"/>
        <v>2</v>
      </c>
      <c r="F112" s="86">
        <f t="shared" si="100"/>
        <v>2</v>
      </c>
      <c r="G112" s="86">
        <f t="shared" si="100"/>
        <v>2</v>
      </c>
      <c r="H112" s="86">
        <f t="shared" si="100"/>
        <v>2</v>
      </c>
      <c r="I112" s="86">
        <f t="shared" si="100"/>
        <v>2</v>
      </c>
      <c r="J112" s="86">
        <f t="shared" si="100"/>
        <v>2</v>
      </c>
      <c r="K112" s="86">
        <f t="shared" si="100"/>
        <v>2</v>
      </c>
      <c r="L112" s="86">
        <f t="shared" si="100"/>
        <v>2</v>
      </c>
      <c r="M112" s="86">
        <f t="shared" si="100"/>
        <v>2</v>
      </c>
      <c r="N112" s="86">
        <f t="shared" si="100"/>
        <v>2</v>
      </c>
      <c r="O112" s="86">
        <f t="shared" si="100"/>
        <v>2</v>
      </c>
      <c r="P112" s="86">
        <f t="shared" si="100"/>
        <v>2</v>
      </c>
      <c r="Q112" s="86">
        <f t="shared" si="100"/>
        <v>2</v>
      </c>
      <c r="S112" s="20"/>
      <c r="T112" s="432"/>
      <c r="U112" s="433"/>
      <c r="V112" s="434"/>
      <c r="W112" s="168"/>
      <c r="X112" s="168"/>
      <c r="Y112" s="168"/>
      <c r="Z112" s="168"/>
      <c r="AA112" s="168"/>
      <c r="AB112" s="168"/>
      <c r="AC112" s="168"/>
      <c r="AD112" s="168"/>
      <c r="AE112" s="168"/>
      <c r="AF112" s="168"/>
      <c r="AG112" s="168"/>
      <c r="AH112" s="168"/>
      <c r="AI112" s="168"/>
      <c r="AJ112" s="168"/>
      <c r="AK112" s="168"/>
      <c r="AL112" s="168"/>
      <c r="AM112" s="168"/>
      <c r="AN112" s="168"/>
      <c r="AO112" s="168"/>
      <c r="AP112" s="168"/>
      <c r="AQ112" s="168"/>
      <c r="AR112" s="168"/>
      <c r="AS112" s="168"/>
      <c r="AT112" s="168"/>
      <c r="AU112" s="168"/>
      <c r="AV112" s="168"/>
      <c r="AW112" s="168"/>
      <c r="AX112" s="168"/>
      <c r="AY112" s="168"/>
      <c r="AZ112" s="168"/>
      <c r="BA112" s="168"/>
      <c r="BB112" s="168"/>
      <c r="BC112" s="168"/>
      <c r="BD112" s="168"/>
      <c r="BE112" s="168"/>
      <c r="BF112" s="168"/>
      <c r="BG112" s="168"/>
      <c r="BH112" s="168"/>
      <c r="BI112" s="168"/>
      <c r="BJ112" s="4"/>
      <c r="BK112" s="4"/>
      <c r="BL112" s="4"/>
      <c r="BM112" s="177"/>
      <c r="BN112" s="177"/>
      <c r="BO112" s="177"/>
      <c r="BP112" s="177"/>
      <c r="BR112"/>
      <c r="BS112"/>
      <c r="BT112"/>
    </row>
    <row r="113" spans="1:72" ht="19.5" hidden="1" customHeight="1">
      <c r="A113" s="152" t="s">
        <v>1801</v>
      </c>
      <c r="B113" s="130" t="s">
        <v>1728</v>
      </c>
      <c r="C113" s="86" t="str">
        <f t="shared" ref="C113:Q113" si="101">IF(C825=$BN$113,"당첨",IF(C825=$BO$113,"당첨",IF(C825=$BP$113,"당첨",IF(C825=$BM$113,"당첨","낙첨"))))</f>
        <v>당첨</v>
      </c>
      <c r="D113" s="86" t="str">
        <f t="shared" si="101"/>
        <v>당첨</v>
      </c>
      <c r="E113" s="86" t="str">
        <f t="shared" si="101"/>
        <v>당첨</v>
      </c>
      <c r="F113" s="86" t="str">
        <f t="shared" si="101"/>
        <v>당첨</v>
      </c>
      <c r="G113" s="86" t="str">
        <f t="shared" si="101"/>
        <v>당첨</v>
      </c>
      <c r="H113" s="86" t="str">
        <f t="shared" si="101"/>
        <v>당첨</v>
      </c>
      <c r="I113" s="86" t="str">
        <f t="shared" si="101"/>
        <v>당첨</v>
      </c>
      <c r="J113" s="86" t="str">
        <f t="shared" si="101"/>
        <v>당첨</v>
      </c>
      <c r="K113" s="86" t="str">
        <f t="shared" si="101"/>
        <v>당첨</v>
      </c>
      <c r="L113" s="86" t="str">
        <f t="shared" si="101"/>
        <v>당첨</v>
      </c>
      <c r="M113" s="86" t="str">
        <f t="shared" si="101"/>
        <v>당첨</v>
      </c>
      <c r="N113" s="86" t="str">
        <f t="shared" si="101"/>
        <v>당첨</v>
      </c>
      <c r="O113" s="86" t="str">
        <f t="shared" si="101"/>
        <v>당첨</v>
      </c>
      <c r="P113" s="86" t="str">
        <f t="shared" si="101"/>
        <v>당첨</v>
      </c>
      <c r="Q113" s="86" t="str">
        <f t="shared" si="101"/>
        <v>당첨</v>
      </c>
      <c r="S113" s="20">
        <v>90</v>
      </c>
      <c r="T113" s="641" t="s">
        <v>1728</v>
      </c>
      <c r="U113" s="642"/>
      <c r="V113" s="643"/>
      <c r="W113" s="168">
        <v>1</v>
      </c>
      <c r="X113" s="168">
        <v>2</v>
      </c>
      <c r="Y113" s="168">
        <v>3</v>
      </c>
      <c r="Z113" s="168">
        <v>4</v>
      </c>
      <c r="AA113" s="168">
        <v>5</v>
      </c>
      <c r="AB113" s="168">
        <v>7</v>
      </c>
      <c r="AC113" s="168">
        <v>8</v>
      </c>
      <c r="AD113" s="168">
        <v>11</v>
      </c>
      <c r="AE113" s="168">
        <v>12</v>
      </c>
      <c r="AF113" s="168">
        <v>13</v>
      </c>
      <c r="AG113" s="168">
        <v>14</v>
      </c>
      <c r="AH113" s="168">
        <v>16</v>
      </c>
      <c r="AI113" s="168">
        <v>18</v>
      </c>
      <c r="AJ113" s="168">
        <v>19</v>
      </c>
      <c r="AK113" s="168">
        <v>20</v>
      </c>
      <c r="AL113" s="168">
        <v>21</v>
      </c>
      <c r="AM113" s="168">
        <v>24</v>
      </c>
      <c r="AN113" s="168">
        <v>25</v>
      </c>
      <c r="AO113" s="168">
        <v>27</v>
      </c>
      <c r="AP113" s="168">
        <v>28</v>
      </c>
      <c r="AQ113" s="168">
        <v>30</v>
      </c>
      <c r="AR113" s="168">
        <v>31</v>
      </c>
      <c r="AS113" s="168">
        <v>32</v>
      </c>
      <c r="AT113" s="168">
        <v>33</v>
      </c>
      <c r="AU113" s="168">
        <v>34</v>
      </c>
      <c r="AV113" s="168">
        <v>35</v>
      </c>
      <c r="AW113" s="168">
        <v>36</v>
      </c>
      <c r="AX113" s="168">
        <v>37</v>
      </c>
      <c r="AY113" s="168">
        <v>38</v>
      </c>
      <c r="AZ113" s="168">
        <v>39</v>
      </c>
      <c r="BA113" s="168">
        <v>40</v>
      </c>
      <c r="BB113" s="168">
        <v>43</v>
      </c>
      <c r="BC113" s="168">
        <v>44</v>
      </c>
      <c r="BD113" s="168">
        <v>45</v>
      </c>
      <c r="BE113" s="464">
        <v>46</v>
      </c>
      <c r="BF113" s="464">
        <v>46</v>
      </c>
      <c r="BG113" s="464">
        <v>46</v>
      </c>
      <c r="BH113" s="464">
        <v>46</v>
      </c>
      <c r="BI113" s="464">
        <v>46</v>
      </c>
      <c r="BJ113" s="4"/>
      <c r="BK113" s="4"/>
      <c r="BL113" s="4"/>
      <c r="BM113" s="177">
        <v>4</v>
      </c>
      <c r="BN113" s="177">
        <v>5</v>
      </c>
      <c r="BO113" s="177">
        <v>6</v>
      </c>
      <c r="BP113" s="177">
        <v>4</v>
      </c>
      <c r="BR113"/>
      <c r="BS113"/>
      <c r="BT113"/>
    </row>
    <row r="114" spans="1:72" ht="19.5" hidden="1" customHeight="1">
      <c r="A114" s="152" t="s">
        <v>1802</v>
      </c>
      <c r="B114" s="130" t="s">
        <v>1729</v>
      </c>
      <c r="C114" s="86" t="str">
        <f t="shared" ref="C114:Q114" si="102">IF(C832=$BN$114,"당첨",IF(C832=$BO$114,"당첨",IF(C832=$BP$114,"당첨",IF(C832=$BM$114,"당첨","낙첨"))))</f>
        <v>당첨</v>
      </c>
      <c r="D114" s="86" t="str">
        <f t="shared" si="102"/>
        <v>당첨</v>
      </c>
      <c r="E114" s="86" t="str">
        <f t="shared" si="102"/>
        <v>당첨</v>
      </c>
      <c r="F114" s="86" t="str">
        <f t="shared" si="102"/>
        <v>당첨</v>
      </c>
      <c r="G114" s="86" t="str">
        <f t="shared" si="102"/>
        <v>당첨</v>
      </c>
      <c r="H114" s="86" t="str">
        <f t="shared" si="102"/>
        <v>당첨</v>
      </c>
      <c r="I114" s="86" t="str">
        <f t="shared" si="102"/>
        <v>당첨</v>
      </c>
      <c r="J114" s="86" t="str">
        <f t="shared" si="102"/>
        <v>당첨</v>
      </c>
      <c r="K114" s="86" t="str">
        <f t="shared" si="102"/>
        <v>당첨</v>
      </c>
      <c r="L114" s="86" t="str">
        <f t="shared" si="102"/>
        <v>당첨</v>
      </c>
      <c r="M114" s="86" t="str">
        <f t="shared" si="102"/>
        <v>당첨</v>
      </c>
      <c r="N114" s="86" t="str">
        <f t="shared" si="102"/>
        <v>당첨</v>
      </c>
      <c r="O114" s="86" t="str">
        <f t="shared" si="102"/>
        <v>당첨</v>
      </c>
      <c r="P114" s="86" t="str">
        <f t="shared" si="102"/>
        <v>당첨</v>
      </c>
      <c r="Q114" s="86" t="str">
        <f t="shared" si="102"/>
        <v>당첨</v>
      </c>
      <c r="S114" s="20">
        <v>91</v>
      </c>
      <c r="T114" s="641" t="s">
        <v>1729</v>
      </c>
      <c r="U114" s="642"/>
      <c r="V114" s="643"/>
      <c r="W114" s="168">
        <v>1</v>
      </c>
      <c r="X114" s="168">
        <v>2</v>
      </c>
      <c r="Y114" s="168">
        <v>3</v>
      </c>
      <c r="Z114" s="168">
        <v>4</v>
      </c>
      <c r="AA114" s="168">
        <v>5</v>
      </c>
      <c r="AB114" s="168">
        <v>7</v>
      </c>
      <c r="AC114" s="168">
        <v>8</v>
      </c>
      <c r="AD114" s="168">
        <v>9</v>
      </c>
      <c r="AE114" s="168">
        <v>10</v>
      </c>
      <c r="AF114" s="168">
        <v>11</v>
      </c>
      <c r="AG114" s="168">
        <v>12</v>
      </c>
      <c r="AH114" s="168">
        <v>13</v>
      </c>
      <c r="AI114" s="168">
        <v>14</v>
      </c>
      <c r="AJ114" s="168">
        <v>15</v>
      </c>
      <c r="AK114" s="168">
        <v>17</v>
      </c>
      <c r="AL114" s="168">
        <v>18</v>
      </c>
      <c r="AM114" s="168">
        <v>19</v>
      </c>
      <c r="AN114" s="168">
        <v>20</v>
      </c>
      <c r="AO114" s="168">
        <v>21</v>
      </c>
      <c r="AP114" s="168">
        <v>24</v>
      </c>
      <c r="AQ114" s="168">
        <v>25</v>
      </c>
      <c r="AR114" s="168">
        <v>27</v>
      </c>
      <c r="AS114" s="168">
        <v>30</v>
      </c>
      <c r="AT114" s="168">
        <v>31</v>
      </c>
      <c r="AU114" s="168">
        <v>32</v>
      </c>
      <c r="AV114" s="168">
        <v>33</v>
      </c>
      <c r="AW114" s="168">
        <v>34</v>
      </c>
      <c r="AX114" s="168">
        <v>35</v>
      </c>
      <c r="AY114" s="168">
        <v>36</v>
      </c>
      <c r="AZ114" s="168">
        <v>37</v>
      </c>
      <c r="BA114" s="168">
        <v>38</v>
      </c>
      <c r="BB114" s="168">
        <v>39</v>
      </c>
      <c r="BC114" s="168">
        <v>41</v>
      </c>
      <c r="BD114" s="168">
        <v>43</v>
      </c>
      <c r="BE114" s="168">
        <v>44</v>
      </c>
      <c r="BF114" s="168">
        <v>45</v>
      </c>
      <c r="BG114" s="464">
        <v>46</v>
      </c>
      <c r="BH114" s="464">
        <v>46</v>
      </c>
      <c r="BI114" s="4"/>
      <c r="BJ114" s="4"/>
      <c r="BK114" s="4"/>
      <c r="BL114" s="4"/>
      <c r="BM114" s="177">
        <v>4</v>
      </c>
      <c r="BN114" s="177">
        <v>5</v>
      </c>
      <c r="BO114" s="177">
        <v>6</v>
      </c>
      <c r="BP114" s="177">
        <v>4</v>
      </c>
      <c r="BR114"/>
      <c r="BS114"/>
      <c r="BT114"/>
    </row>
    <row r="115" spans="1:72" ht="19.5" hidden="1" customHeight="1">
      <c r="A115" s="152" t="s">
        <v>229</v>
      </c>
      <c r="B115" s="130" t="s">
        <v>1730</v>
      </c>
      <c r="C115" s="86" t="str">
        <f t="shared" ref="C115:Q115" si="103">IF(C839=$BN$115,"당첨",IF(C839=$BO$115,"당첨",IF(C839=$BP$115,"당첨",IF(C839=$BM$115,"당첨","낙첨"))))</f>
        <v>당첨</v>
      </c>
      <c r="D115" s="86" t="str">
        <f t="shared" si="103"/>
        <v>당첨</v>
      </c>
      <c r="E115" s="86" t="str">
        <f t="shared" si="103"/>
        <v>당첨</v>
      </c>
      <c r="F115" s="86" t="str">
        <f t="shared" si="103"/>
        <v>당첨</v>
      </c>
      <c r="G115" s="86" t="str">
        <f t="shared" si="103"/>
        <v>당첨</v>
      </c>
      <c r="H115" s="86" t="str">
        <f t="shared" si="103"/>
        <v>당첨</v>
      </c>
      <c r="I115" s="86" t="str">
        <f t="shared" si="103"/>
        <v>당첨</v>
      </c>
      <c r="J115" s="86" t="str">
        <f t="shared" si="103"/>
        <v>당첨</v>
      </c>
      <c r="K115" s="86" t="str">
        <f t="shared" si="103"/>
        <v>당첨</v>
      </c>
      <c r="L115" s="86" t="str">
        <f t="shared" si="103"/>
        <v>당첨</v>
      </c>
      <c r="M115" s="86" t="str">
        <f t="shared" si="103"/>
        <v>당첨</v>
      </c>
      <c r="N115" s="86" t="str">
        <f t="shared" si="103"/>
        <v>당첨</v>
      </c>
      <c r="O115" s="86" t="str">
        <f t="shared" si="103"/>
        <v>당첨</v>
      </c>
      <c r="P115" s="86" t="str">
        <f t="shared" si="103"/>
        <v>당첨</v>
      </c>
      <c r="Q115" s="86" t="str">
        <f t="shared" si="103"/>
        <v>당첨</v>
      </c>
      <c r="S115" s="20">
        <v>92</v>
      </c>
      <c r="T115" s="641" t="s">
        <v>1730</v>
      </c>
      <c r="U115" s="642"/>
      <c r="V115" s="643"/>
      <c r="W115" s="168">
        <v>1</v>
      </c>
      <c r="X115" s="168">
        <v>2</v>
      </c>
      <c r="Y115" s="168">
        <v>3</v>
      </c>
      <c r="Z115" s="168">
        <v>4</v>
      </c>
      <c r="AA115" s="168">
        <v>5</v>
      </c>
      <c r="AB115" s="168">
        <v>8</v>
      </c>
      <c r="AC115" s="168">
        <v>11</v>
      </c>
      <c r="AD115" s="168">
        <v>12</v>
      </c>
      <c r="AE115" s="168">
        <v>13</v>
      </c>
      <c r="AF115" s="168">
        <v>14</v>
      </c>
      <c r="AG115" s="168">
        <v>16</v>
      </c>
      <c r="AH115" s="168">
        <v>17</v>
      </c>
      <c r="AI115" s="168">
        <v>18</v>
      </c>
      <c r="AJ115" s="168">
        <v>19</v>
      </c>
      <c r="AK115" s="168">
        <v>20</v>
      </c>
      <c r="AL115" s="168">
        <v>21</v>
      </c>
      <c r="AM115" s="168">
        <v>24</v>
      </c>
      <c r="AN115" s="168">
        <v>25</v>
      </c>
      <c r="AO115" s="168">
        <v>26</v>
      </c>
      <c r="AP115" s="168">
        <v>29</v>
      </c>
      <c r="AQ115" s="168">
        <v>30</v>
      </c>
      <c r="AR115" s="168">
        <v>31</v>
      </c>
      <c r="AS115" s="168">
        <v>32</v>
      </c>
      <c r="AT115" s="168">
        <v>33</v>
      </c>
      <c r="AU115" s="168">
        <v>34</v>
      </c>
      <c r="AV115" s="168">
        <v>35</v>
      </c>
      <c r="AW115" s="168">
        <v>36</v>
      </c>
      <c r="AX115" s="168">
        <v>37</v>
      </c>
      <c r="AY115" s="168">
        <v>39</v>
      </c>
      <c r="AZ115" s="168">
        <v>42</v>
      </c>
      <c r="BA115" s="168">
        <v>43</v>
      </c>
      <c r="BB115" s="168">
        <v>44</v>
      </c>
      <c r="BC115" s="168">
        <v>45</v>
      </c>
      <c r="BD115" s="464">
        <v>46</v>
      </c>
      <c r="BE115" s="464">
        <v>46</v>
      </c>
      <c r="BF115" s="464">
        <v>46</v>
      </c>
      <c r="BG115" s="464">
        <v>46</v>
      </c>
      <c r="BH115" s="464">
        <v>46</v>
      </c>
      <c r="BI115" s="4"/>
      <c r="BJ115" s="4"/>
      <c r="BK115" s="4"/>
      <c r="BL115" s="4"/>
      <c r="BM115" s="177">
        <v>4</v>
      </c>
      <c r="BN115" s="177">
        <v>5</v>
      </c>
      <c r="BO115" s="177">
        <v>6</v>
      </c>
      <c r="BP115" s="177">
        <v>4</v>
      </c>
      <c r="BR115"/>
      <c r="BS115"/>
      <c r="BT115"/>
    </row>
    <row r="116" spans="1:72" ht="19.5" hidden="1" customHeight="1">
      <c r="A116" s="152" t="s">
        <v>230</v>
      </c>
      <c r="B116" s="130" t="s">
        <v>1731</v>
      </c>
      <c r="C116" s="86" t="str">
        <f t="shared" ref="C116:Q116" si="104">IF(C846=$BN$116,"당첨",IF(C846=$BO$116,"당첨",IF(C846=$BP$116,"당첨",IF(C846=$BM$116,"당첨","낙첨"))))</f>
        <v>당첨</v>
      </c>
      <c r="D116" s="86" t="str">
        <f t="shared" si="104"/>
        <v>당첨</v>
      </c>
      <c r="E116" s="86" t="str">
        <f t="shared" si="104"/>
        <v>당첨</v>
      </c>
      <c r="F116" s="86" t="str">
        <f t="shared" si="104"/>
        <v>당첨</v>
      </c>
      <c r="G116" s="86" t="str">
        <f t="shared" si="104"/>
        <v>당첨</v>
      </c>
      <c r="H116" s="86" t="str">
        <f t="shared" si="104"/>
        <v>당첨</v>
      </c>
      <c r="I116" s="86" t="str">
        <f t="shared" si="104"/>
        <v>당첨</v>
      </c>
      <c r="J116" s="86" t="str">
        <f t="shared" si="104"/>
        <v>당첨</v>
      </c>
      <c r="K116" s="86" t="str">
        <f t="shared" si="104"/>
        <v>당첨</v>
      </c>
      <c r="L116" s="86" t="str">
        <f t="shared" si="104"/>
        <v>당첨</v>
      </c>
      <c r="M116" s="86" t="str">
        <f t="shared" si="104"/>
        <v>당첨</v>
      </c>
      <c r="N116" s="86" t="str">
        <f t="shared" si="104"/>
        <v>당첨</v>
      </c>
      <c r="O116" s="86" t="str">
        <f t="shared" si="104"/>
        <v>당첨</v>
      </c>
      <c r="P116" s="86" t="str">
        <f t="shared" si="104"/>
        <v>당첨</v>
      </c>
      <c r="Q116" s="86" t="str">
        <f t="shared" si="104"/>
        <v>당첨</v>
      </c>
      <c r="S116" s="20">
        <v>93</v>
      </c>
      <c r="T116" s="641" t="s">
        <v>1731</v>
      </c>
      <c r="U116" s="642"/>
      <c r="V116" s="643"/>
      <c r="W116" s="102">
        <v>1</v>
      </c>
      <c r="X116" s="102">
        <v>2</v>
      </c>
      <c r="Y116" s="102">
        <v>3</v>
      </c>
      <c r="Z116" s="102">
        <v>4</v>
      </c>
      <c r="AA116" s="92">
        <v>5</v>
      </c>
      <c r="AB116" s="92">
        <v>7</v>
      </c>
      <c r="AC116" s="92">
        <v>8</v>
      </c>
      <c r="AD116" s="92">
        <v>9</v>
      </c>
      <c r="AE116" s="92">
        <v>10</v>
      </c>
      <c r="AF116" s="92">
        <v>11</v>
      </c>
      <c r="AG116" s="92">
        <v>12</v>
      </c>
      <c r="AH116" s="92">
        <v>13</v>
      </c>
      <c r="AI116" s="92">
        <v>14</v>
      </c>
      <c r="AJ116" s="92">
        <v>15</v>
      </c>
      <c r="AK116" s="92">
        <v>16</v>
      </c>
      <c r="AL116" s="92">
        <v>17</v>
      </c>
      <c r="AM116" s="92">
        <v>18</v>
      </c>
      <c r="AN116" s="92">
        <v>19</v>
      </c>
      <c r="AO116" s="92">
        <v>20</v>
      </c>
      <c r="AP116" s="92">
        <v>21</v>
      </c>
      <c r="AQ116" s="92">
        <v>22</v>
      </c>
      <c r="AR116" s="92">
        <v>24</v>
      </c>
      <c r="AS116" s="92">
        <v>25</v>
      </c>
      <c r="AT116" s="92">
        <v>26</v>
      </c>
      <c r="AU116" s="92">
        <v>27</v>
      </c>
      <c r="AV116" s="92">
        <v>28</v>
      </c>
      <c r="AW116" s="69">
        <v>30</v>
      </c>
      <c r="AX116" s="69">
        <v>31</v>
      </c>
      <c r="AY116" s="133">
        <v>33</v>
      </c>
      <c r="AZ116" s="133">
        <v>34</v>
      </c>
      <c r="BA116" s="133">
        <v>35</v>
      </c>
      <c r="BB116" s="133">
        <v>37</v>
      </c>
      <c r="BC116" s="133">
        <v>39</v>
      </c>
      <c r="BD116" s="133">
        <v>40</v>
      </c>
      <c r="BE116" s="133">
        <v>42</v>
      </c>
      <c r="BF116" s="133">
        <v>43</v>
      </c>
      <c r="BG116" s="133">
        <v>44</v>
      </c>
      <c r="BH116" s="133">
        <v>45</v>
      </c>
      <c r="BI116" s="4"/>
      <c r="BJ116" s="4"/>
      <c r="BK116" s="4"/>
      <c r="BL116" s="4"/>
      <c r="BM116" s="177">
        <v>4</v>
      </c>
      <c r="BN116" s="177">
        <v>5</v>
      </c>
      <c r="BO116" s="177">
        <v>6</v>
      </c>
      <c r="BP116" s="177">
        <v>4</v>
      </c>
      <c r="BR116"/>
      <c r="BS116"/>
      <c r="BT116"/>
    </row>
    <row r="117" spans="1:72" ht="19.5" hidden="1" customHeight="1">
      <c r="A117" s="152" t="s">
        <v>231</v>
      </c>
      <c r="B117" s="130" t="s">
        <v>1732</v>
      </c>
      <c r="C117" s="86" t="str">
        <f t="shared" ref="C117:Q117" si="105">IF(C853=$BN$117,"당첨",IF(C853=$BO$117,"당첨",IF(C853=$BP$117,"당첨",IF(C853=$BM$117,"당첨","낙첨"))))</f>
        <v>당첨</v>
      </c>
      <c r="D117" s="86" t="str">
        <f t="shared" si="105"/>
        <v>당첨</v>
      </c>
      <c r="E117" s="86" t="str">
        <f t="shared" si="105"/>
        <v>당첨</v>
      </c>
      <c r="F117" s="86" t="str">
        <f t="shared" si="105"/>
        <v>당첨</v>
      </c>
      <c r="G117" s="86" t="str">
        <f t="shared" si="105"/>
        <v>당첨</v>
      </c>
      <c r="H117" s="86" t="str">
        <f t="shared" si="105"/>
        <v>당첨</v>
      </c>
      <c r="I117" s="86" t="str">
        <f t="shared" si="105"/>
        <v>당첨</v>
      </c>
      <c r="J117" s="86" t="str">
        <f t="shared" si="105"/>
        <v>당첨</v>
      </c>
      <c r="K117" s="86" t="str">
        <f t="shared" si="105"/>
        <v>당첨</v>
      </c>
      <c r="L117" s="86" t="str">
        <f t="shared" si="105"/>
        <v>당첨</v>
      </c>
      <c r="M117" s="86" t="str">
        <f t="shared" si="105"/>
        <v>당첨</v>
      </c>
      <c r="N117" s="86" t="str">
        <f t="shared" si="105"/>
        <v>당첨</v>
      </c>
      <c r="O117" s="86" t="str">
        <f t="shared" si="105"/>
        <v>당첨</v>
      </c>
      <c r="P117" s="86" t="str">
        <f t="shared" si="105"/>
        <v>당첨</v>
      </c>
      <c r="Q117" s="86" t="str">
        <f t="shared" si="105"/>
        <v>당첨</v>
      </c>
      <c r="S117" s="20">
        <v>94</v>
      </c>
      <c r="T117" s="641" t="s">
        <v>1732</v>
      </c>
      <c r="U117" s="642"/>
      <c r="V117" s="643"/>
      <c r="W117" s="102">
        <v>1</v>
      </c>
      <c r="X117" s="102">
        <v>2</v>
      </c>
      <c r="Y117" s="102">
        <v>3</v>
      </c>
      <c r="Z117" s="102">
        <v>4</v>
      </c>
      <c r="AA117" s="92">
        <v>5</v>
      </c>
      <c r="AB117" s="92">
        <v>6</v>
      </c>
      <c r="AC117" s="92">
        <v>8</v>
      </c>
      <c r="AD117" s="92">
        <v>10</v>
      </c>
      <c r="AE117" s="92">
        <v>11</v>
      </c>
      <c r="AF117" s="92">
        <v>12</v>
      </c>
      <c r="AG117" s="92">
        <v>13</v>
      </c>
      <c r="AH117" s="92">
        <v>14</v>
      </c>
      <c r="AI117" s="92">
        <v>18</v>
      </c>
      <c r="AJ117" s="92">
        <v>19</v>
      </c>
      <c r="AK117" s="92">
        <v>20</v>
      </c>
      <c r="AL117" s="92">
        <v>21</v>
      </c>
      <c r="AM117" s="92">
        <v>23</v>
      </c>
      <c r="AN117" s="92">
        <v>24</v>
      </c>
      <c r="AO117" s="92">
        <v>25</v>
      </c>
      <c r="AP117" s="92">
        <v>26</v>
      </c>
      <c r="AQ117" s="92">
        <v>27</v>
      </c>
      <c r="AR117" s="92">
        <v>28</v>
      </c>
      <c r="AS117" s="92">
        <v>29</v>
      </c>
      <c r="AT117" s="92">
        <v>30</v>
      </c>
      <c r="AU117" s="92">
        <v>31</v>
      </c>
      <c r="AV117" s="92">
        <v>33</v>
      </c>
      <c r="AW117" s="69">
        <v>34</v>
      </c>
      <c r="AX117" s="69">
        <v>35</v>
      </c>
      <c r="AY117" s="133">
        <v>37</v>
      </c>
      <c r="AZ117" s="133">
        <v>38</v>
      </c>
      <c r="BA117" s="133">
        <v>39</v>
      </c>
      <c r="BB117" s="133">
        <v>40</v>
      </c>
      <c r="BC117" s="133">
        <v>43</v>
      </c>
      <c r="BD117" s="133">
        <v>44</v>
      </c>
      <c r="BE117" s="133">
        <v>45</v>
      </c>
      <c r="BF117" s="464">
        <v>46</v>
      </c>
      <c r="BG117" s="464">
        <v>46</v>
      </c>
      <c r="BH117" s="464">
        <v>46</v>
      </c>
      <c r="BI117" s="4"/>
      <c r="BJ117" s="4"/>
      <c r="BK117" s="4"/>
      <c r="BL117" s="4"/>
      <c r="BM117" s="177">
        <v>4</v>
      </c>
      <c r="BN117" s="177">
        <v>5</v>
      </c>
      <c r="BO117" s="177">
        <v>6</v>
      </c>
      <c r="BP117" s="177">
        <v>4</v>
      </c>
      <c r="BR117"/>
      <c r="BS117"/>
      <c r="BT117"/>
    </row>
    <row r="118" spans="1:72" ht="19.5" hidden="1" customHeight="1">
      <c r="A118" s="152" t="s">
        <v>232</v>
      </c>
      <c r="B118" s="130" t="s">
        <v>1733</v>
      </c>
      <c r="C118" s="86" t="str">
        <f t="shared" ref="C118:Q118" si="106">IF(C860=$BN$118,"당첨",IF(C860=$BO$118,"당첨",IF(C860=$BP$118,"당첨",IF(C860=$BM$118,"당첨","낙첨"))))</f>
        <v>당첨</v>
      </c>
      <c r="D118" s="86" t="str">
        <f t="shared" si="106"/>
        <v>당첨</v>
      </c>
      <c r="E118" s="86" t="str">
        <f t="shared" si="106"/>
        <v>당첨</v>
      </c>
      <c r="F118" s="86" t="str">
        <f t="shared" si="106"/>
        <v>당첨</v>
      </c>
      <c r="G118" s="86" t="str">
        <f t="shared" si="106"/>
        <v>당첨</v>
      </c>
      <c r="H118" s="86" t="str">
        <f t="shared" si="106"/>
        <v>당첨</v>
      </c>
      <c r="I118" s="86" t="str">
        <f t="shared" si="106"/>
        <v>당첨</v>
      </c>
      <c r="J118" s="86" t="str">
        <f t="shared" si="106"/>
        <v>당첨</v>
      </c>
      <c r="K118" s="86" t="str">
        <f t="shared" si="106"/>
        <v>당첨</v>
      </c>
      <c r="L118" s="86" t="str">
        <f t="shared" si="106"/>
        <v>당첨</v>
      </c>
      <c r="M118" s="86" t="str">
        <f t="shared" si="106"/>
        <v>당첨</v>
      </c>
      <c r="N118" s="86" t="str">
        <f t="shared" si="106"/>
        <v>당첨</v>
      </c>
      <c r="O118" s="86" t="str">
        <f t="shared" si="106"/>
        <v>당첨</v>
      </c>
      <c r="P118" s="86" t="str">
        <f t="shared" si="106"/>
        <v>당첨</v>
      </c>
      <c r="Q118" s="86" t="str">
        <f t="shared" si="106"/>
        <v>당첨</v>
      </c>
      <c r="S118" s="20">
        <v>95</v>
      </c>
      <c r="T118" s="641" t="s">
        <v>1733</v>
      </c>
      <c r="U118" s="642"/>
      <c r="V118" s="643"/>
      <c r="W118" s="102">
        <v>1</v>
      </c>
      <c r="X118" s="102">
        <v>2</v>
      </c>
      <c r="Y118" s="102">
        <v>3</v>
      </c>
      <c r="Z118" s="102">
        <v>4</v>
      </c>
      <c r="AA118" s="92">
        <v>5</v>
      </c>
      <c r="AB118" s="92">
        <v>8</v>
      </c>
      <c r="AC118" s="92">
        <v>11</v>
      </c>
      <c r="AD118" s="92">
        <v>12</v>
      </c>
      <c r="AE118" s="92">
        <v>13</v>
      </c>
      <c r="AF118" s="92">
        <v>14</v>
      </c>
      <c r="AG118" s="92">
        <v>18</v>
      </c>
      <c r="AH118" s="92">
        <v>19</v>
      </c>
      <c r="AI118" s="92">
        <v>20</v>
      </c>
      <c r="AJ118" s="92">
        <v>21</v>
      </c>
      <c r="AK118" s="92">
        <v>22</v>
      </c>
      <c r="AL118" s="92">
        <v>23</v>
      </c>
      <c r="AM118" s="92">
        <v>24</v>
      </c>
      <c r="AN118" s="92">
        <v>25</v>
      </c>
      <c r="AO118" s="92">
        <v>26</v>
      </c>
      <c r="AP118" s="92">
        <v>27</v>
      </c>
      <c r="AQ118" s="92">
        <v>29</v>
      </c>
      <c r="AR118" s="92">
        <v>30</v>
      </c>
      <c r="AS118" s="92">
        <v>31</v>
      </c>
      <c r="AT118" s="92">
        <v>32</v>
      </c>
      <c r="AU118" s="92">
        <v>33</v>
      </c>
      <c r="AV118" s="92">
        <v>34</v>
      </c>
      <c r="AW118" s="69">
        <v>35</v>
      </c>
      <c r="AX118" s="69">
        <v>37</v>
      </c>
      <c r="AY118" s="133">
        <v>38</v>
      </c>
      <c r="AZ118" s="133">
        <v>39</v>
      </c>
      <c r="BA118" s="133">
        <v>40</v>
      </c>
      <c r="BB118" s="133">
        <v>41</v>
      </c>
      <c r="BC118" s="133">
        <v>42</v>
      </c>
      <c r="BD118" s="133">
        <v>43</v>
      </c>
      <c r="BE118" s="133">
        <v>44</v>
      </c>
      <c r="BF118" s="133">
        <v>45</v>
      </c>
      <c r="BG118" s="464">
        <v>46</v>
      </c>
      <c r="BH118" s="464">
        <v>46</v>
      </c>
      <c r="BI118" s="4"/>
      <c r="BJ118" s="4"/>
      <c r="BK118" s="4"/>
      <c r="BL118" s="4"/>
      <c r="BM118" s="177">
        <v>4</v>
      </c>
      <c r="BN118" s="177">
        <v>5</v>
      </c>
      <c r="BO118" s="177">
        <v>6</v>
      </c>
      <c r="BP118" s="177">
        <v>4</v>
      </c>
      <c r="BR118"/>
      <c r="BS118"/>
      <c r="BT118"/>
    </row>
    <row r="119" spans="1:72" ht="19.5" hidden="1" customHeight="1">
      <c r="A119" s="152" t="s">
        <v>233</v>
      </c>
      <c r="B119" s="130" t="s">
        <v>1734</v>
      </c>
      <c r="C119" s="86" t="str">
        <f t="shared" ref="C119:Q119" si="107">IF(C867=$BN$119,"당첨",IF(C867=$BO$119,"당첨",IF(C867=$BP$119,"당첨",IF(C867=$BM$119,"당첨","낙첨"))))</f>
        <v>당첨</v>
      </c>
      <c r="D119" s="86" t="str">
        <f t="shared" si="107"/>
        <v>당첨</v>
      </c>
      <c r="E119" s="86" t="str">
        <f t="shared" si="107"/>
        <v>당첨</v>
      </c>
      <c r="F119" s="86" t="str">
        <f t="shared" si="107"/>
        <v>당첨</v>
      </c>
      <c r="G119" s="86" t="str">
        <f t="shared" si="107"/>
        <v>당첨</v>
      </c>
      <c r="H119" s="86" t="str">
        <f t="shared" si="107"/>
        <v>당첨</v>
      </c>
      <c r="I119" s="86" t="str">
        <f t="shared" si="107"/>
        <v>당첨</v>
      </c>
      <c r="J119" s="86" t="str">
        <f t="shared" si="107"/>
        <v>당첨</v>
      </c>
      <c r="K119" s="86" t="str">
        <f t="shared" si="107"/>
        <v>당첨</v>
      </c>
      <c r="L119" s="86" t="str">
        <f t="shared" si="107"/>
        <v>당첨</v>
      </c>
      <c r="M119" s="86" t="str">
        <f t="shared" si="107"/>
        <v>당첨</v>
      </c>
      <c r="N119" s="86" t="str">
        <f t="shared" si="107"/>
        <v>당첨</v>
      </c>
      <c r="O119" s="86" t="str">
        <f t="shared" si="107"/>
        <v>당첨</v>
      </c>
      <c r="P119" s="86" t="str">
        <f t="shared" si="107"/>
        <v>당첨</v>
      </c>
      <c r="Q119" s="86" t="str">
        <f t="shared" si="107"/>
        <v>당첨</v>
      </c>
      <c r="S119" s="20">
        <v>96</v>
      </c>
      <c r="T119" s="641" t="s">
        <v>1734</v>
      </c>
      <c r="U119" s="642"/>
      <c r="V119" s="643"/>
      <c r="W119" s="102">
        <v>1</v>
      </c>
      <c r="X119" s="102">
        <v>2</v>
      </c>
      <c r="Y119" s="102">
        <v>3</v>
      </c>
      <c r="Z119" s="102">
        <v>4</v>
      </c>
      <c r="AA119" s="92">
        <v>5</v>
      </c>
      <c r="AB119" s="92">
        <v>6</v>
      </c>
      <c r="AC119" s="92">
        <v>8</v>
      </c>
      <c r="AD119" s="92">
        <v>10</v>
      </c>
      <c r="AE119" s="92">
        <v>11</v>
      </c>
      <c r="AF119" s="92">
        <v>12</v>
      </c>
      <c r="AG119" s="92">
        <v>13</v>
      </c>
      <c r="AH119" s="92">
        <v>14</v>
      </c>
      <c r="AI119" s="92">
        <v>15</v>
      </c>
      <c r="AJ119" s="92">
        <v>17</v>
      </c>
      <c r="AK119" s="92">
        <v>18</v>
      </c>
      <c r="AL119" s="92">
        <v>19</v>
      </c>
      <c r="AM119" s="92">
        <v>20</v>
      </c>
      <c r="AN119" s="92">
        <v>21</v>
      </c>
      <c r="AO119" s="92">
        <v>23</v>
      </c>
      <c r="AP119" s="92">
        <v>24</v>
      </c>
      <c r="AQ119" s="92">
        <v>25</v>
      </c>
      <c r="AR119" s="92">
        <v>26</v>
      </c>
      <c r="AS119" s="92">
        <v>27</v>
      </c>
      <c r="AT119" s="92">
        <v>29</v>
      </c>
      <c r="AU119" s="92">
        <v>30</v>
      </c>
      <c r="AV119" s="92">
        <v>31</v>
      </c>
      <c r="AW119" s="69">
        <v>32</v>
      </c>
      <c r="AX119" s="69">
        <v>33</v>
      </c>
      <c r="AY119" s="133">
        <v>34</v>
      </c>
      <c r="AZ119" s="133">
        <v>35</v>
      </c>
      <c r="BA119" s="133">
        <v>37</v>
      </c>
      <c r="BB119" s="133">
        <v>39</v>
      </c>
      <c r="BC119" s="133">
        <v>43</v>
      </c>
      <c r="BD119" s="133">
        <v>44</v>
      </c>
      <c r="BE119" s="133">
        <v>45</v>
      </c>
      <c r="BF119" s="464">
        <v>46</v>
      </c>
      <c r="BG119" s="464">
        <v>46</v>
      </c>
      <c r="BH119" s="464">
        <v>46</v>
      </c>
      <c r="BI119" s="4"/>
      <c r="BJ119" s="4"/>
      <c r="BK119" s="4"/>
      <c r="BL119" s="4"/>
      <c r="BM119" s="177">
        <v>4</v>
      </c>
      <c r="BN119" s="177">
        <v>5</v>
      </c>
      <c r="BO119" s="177">
        <v>6</v>
      </c>
      <c r="BP119" s="177">
        <v>4</v>
      </c>
      <c r="BR119"/>
      <c r="BT119"/>
    </row>
    <row r="120" spans="1:72" ht="19.5" customHeight="1">
      <c r="A120" s="152"/>
      <c r="B120" s="445" t="s">
        <v>1735</v>
      </c>
      <c r="C120" s="86">
        <f>COUNTIF(C113:C119,"낙첨")</f>
        <v>0</v>
      </c>
      <c r="D120" s="86">
        <f t="shared" ref="D120:Q120" si="108">COUNTIF(D113:D119,"낙첨")</f>
        <v>0</v>
      </c>
      <c r="E120" s="86">
        <f t="shared" si="108"/>
        <v>0</v>
      </c>
      <c r="F120" s="86">
        <f t="shared" si="108"/>
        <v>0</v>
      </c>
      <c r="G120" s="86">
        <f t="shared" si="108"/>
        <v>0</v>
      </c>
      <c r="H120" s="86">
        <f t="shared" si="108"/>
        <v>0</v>
      </c>
      <c r="I120" s="86">
        <f t="shared" si="108"/>
        <v>0</v>
      </c>
      <c r="J120" s="86">
        <f t="shared" si="108"/>
        <v>0</v>
      </c>
      <c r="K120" s="86">
        <f t="shared" si="108"/>
        <v>0</v>
      </c>
      <c r="L120" s="86">
        <f t="shared" si="108"/>
        <v>0</v>
      </c>
      <c r="M120" s="86">
        <f t="shared" si="108"/>
        <v>0</v>
      </c>
      <c r="N120" s="86">
        <f t="shared" si="108"/>
        <v>0</v>
      </c>
      <c r="O120" s="86">
        <f t="shared" si="108"/>
        <v>0</v>
      </c>
      <c r="P120" s="86">
        <f t="shared" si="108"/>
        <v>0</v>
      </c>
      <c r="Q120" s="86">
        <f t="shared" si="108"/>
        <v>0</v>
      </c>
      <c r="S120" s="20"/>
      <c r="T120" s="429"/>
      <c r="U120" s="430"/>
      <c r="V120" s="431"/>
      <c r="W120" s="102"/>
      <c r="X120" s="102"/>
      <c r="Y120" s="102"/>
      <c r="Z120" s="102"/>
      <c r="AA120" s="92"/>
      <c r="AB120" s="92"/>
      <c r="AC120" s="92"/>
      <c r="AD120" s="92"/>
      <c r="AE120" s="92"/>
      <c r="AF120" s="92"/>
      <c r="AG120" s="92"/>
      <c r="AH120" s="92"/>
      <c r="AI120" s="92"/>
      <c r="AJ120" s="92"/>
      <c r="AK120" s="92"/>
      <c r="AL120" s="92"/>
      <c r="AM120" s="92"/>
      <c r="AN120" s="92"/>
      <c r="AO120" s="92"/>
      <c r="AP120" s="92"/>
      <c r="AQ120" s="92"/>
      <c r="AR120" s="92"/>
      <c r="AS120" s="92"/>
      <c r="AT120" s="92"/>
      <c r="AU120" s="92"/>
      <c r="AV120" s="92"/>
      <c r="AW120" s="69"/>
      <c r="AX120" s="69"/>
      <c r="AY120" s="133"/>
      <c r="AZ120" s="133"/>
      <c r="BA120" s="133"/>
      <c r="BB120" s="133"/>
      <c r="BC120" s="133"/>
      <c r="BD120" s="133"/>
      <c r="BE120" s="133"/>
      <c r="BF120" s="133"/>
      <c r="BG120" s="133"/>
      <c r="BH120" s="133"/>
      <c r="BI120" s="4"/>
      <c r="BJ120" s="4"/>
      <c r="BK120" s="4"/>
      <c r="BL120" s="4"/>
      <c r="BM120" s="177"/>
      <c r="BN120" s="177"/>
      <c r="BO120" s="177"/>
      <c r="BP120" s="177"/>
      <c r="BR120"/>
      <c r="BT120"/>
    </row>
    <row r="121" spans="1:72" ht="19.5" hidden="1" customHeight="1">
      <c r="A121" s="152" t="s">
        <v>1803</v>
      </c>
      <c r="B121" s="149" t="s">
        <v>1737</v>
      </c>
      <c r="C121" s="86" t="str">
        <f t="shared" ref="C121:Q121" si="109">IF(C874=$BN$121,"당첨",IF(C874=$BO$121,"당첨",IF(C874=$BP$121,"당첨",IF(C874=$BM$121,"당첨","낙첨"))))</f>
        <v>당첨</v>
      </c>
      <c r="D121" s="86" t="str">
        <f t="shared" si="109"/>
        <v>당첨</v>
      </c>
      <c r="E121" s="86" t="str">
        <f t="shared" si="109"/>
        <v>당첨</v>
      </c>
      <c r="F121" s="86" t="str">
        <f t="shared" si="109"/>
        <v>당첨</v>
      </c>
      <c r="G121" s="86" t="str">
        <f t="shared" si="109"/>
        <v>당첨</v>
      </c>
      <c r="H121" s="86" t="str">
        <f t="shared" si="109"/>
        <v>당첨</v>
      </c>
      <c r="I121" s="86" t="str">
        <f t="shared" si="109"/>
        <v>당첨</v>
      </c>
      <c r="J121" s="86" t="str">
        <f t="shared" si="109"/>
        <v>당첨</v>
      </c>
      <c r="K121" s="86" t="str">
        <f t="shared" si="109"/>
        <v>당첨</v>
      </c>
      <c r="L121" s="86" t="str">
        <f t="shared" si="109"/>
        <v>당첨</v>
      </c>
      <c r="M121" s="86" t="str">
        <f t="shared" si="109"/>
        <v>당첨</v>
      </c>
      <c r="N121" s="86" t="str">
        <f t="shared" si="109"/>
        <v>당첨</v>
      </c>
      <c r="O121" s="86" t="str">
        <f t="shared" si="109"/>
        <v>당첨</v>
      </c>
      <c r="P121" s="86" t="str">
        <f t="shared" si="109"/>
        <v>당첨</v>
      </c>
      <c r="Q121" s="86" t="str">
        <f t="shared" si="109"/>
        <v>당첨</v>
      </c>
      <c r="S121" s="20">
        <v>97</v>
      </c>
      <c r="T121" s="644" t="s">
        <v>1737</v>
      </c>
      <c r="U121" s="645"/>
      <c r="V121" s="646"/>
      <c r="W121" s="102">
        <v>1</v>
      </c>
      <c r="X121" s="102">
        <v>2</v>
      </c>
      <c r="Y121" s="102">
        <v>4</v>
      </c>
      <c r="Z121" s="102">
        <v>5</v>
      </c>
      <c r="AA121" s="92">
        <v>7</v>
      </c>
      <c r="AB121" s="92">
        <v>8</v>
      </c>
      <c r="AC121" s="92">
        <v>11</v>
      </c>
      <c r="AD121" s="92">
        <v>13</v>
      </c>
      <c r="AE121" s="92">
        <v>19</v>
      </c>
      <c r="AF121" s="92">
        <v>20</v>
      </c>
      <c r="AG121" s="92">
        <v>24</v>
      </c>
      <c r="AH121" s="92">
        <v>27</v>
      </c>
      <c r="AI121" s="92">
        <v>32</v>
      </c>
      <c r="AJ121" s="92">
        <v>34</v>
      </c>
      <c r="AK121" s="92">
        <v>36</v>
      </c>
      <c r="AL121" s="92">
        <v>37</v>
      </c>
      <c r="AM121" s="92">
        <v>38</v>
      </c>
      <c r="AN121" s="92">
        <v>39</v>
      </c>
      <c r="AO121" s="92">
        <v>43</v>
      </c>
      <c r="AP121" s="464">
        <v>46</v>
      </c>
      <c r="AQ121" s="464">
        <v>46</v>
      </c>
      <c r="AR121" s="464">
        <v>46</v>
      </c>
      <c r="AS121" s="464">
        <v>46</v>
      </c>
      <c r="AT121" s="464">
        <v>46</v>
      </c>
      <c r="AU121" s="464">
        <v>46</v>
      </c>
      <c r="AV121" s="464">
        <v>46</v>
      </c>
      <c r="AW121" s="464">
        <v>46</v>
      </c>
      <c r="AX121" s="464">
        <v>46</v>
      </c>
      <c r="AY121" s="464">
        <v>46</v>
      </c>
      <c r="AZ121" s="464">
        <v>46</v>
      </c>
      <c r="BA121" s="464">
        <v>46</v>
      </c>
      <c r="BB121" s="464">
        <v>46</v>
      </c>
      <c r="BC121" s="464">
        <v>46</v>
      </c>
      <c r="BD121" s="464">
        <v>46</v>
      </c>
      <c r="BE121" s="464">
        <v>46</v>
      </c>
      <c r="BF121" s="464">
        <v>46</v>
      </c>
      <c r="BG121" s="464">
        <v>46</v>
      </c>
      <c r="BH121" s="464">
        <v>46</v>
      </c>
      <c r="BI121" s="4"/>
      <c r="BJ121" s="4"/>
      <c r="BK121" s="4"/>
      <c r="BL121" s="4"/>
      <c r="BM121" s="177">
        <v>1</v>
      </c>
      <c r="BN121" s="177">
        <v>2</v>
      </c>
      <c r="BO121" s="177">
        <v>3</v>
      </c>
      <c r="BP121" s="177">
        <v>4</v>
      </c>
      <c r="BR121"/>
      <c r="BT121"/>
    </row>
    <row r="122" spans="1:72" ht="19.5" hidden="1" customHeight="1">
      <c r="A122" s="152" t="s">
        <v>1804</v>
      </c>
      <c r="B122" s="149" t="s">
        <v>1738</v>
      </c>
      <c r="C122" s="86" t="str">
        <f t="shared" ref="C122:Q122" si="110">IF(C881=$BN$122,"당첨",IF(C881=$BO$122,"당첨",IF(C881=$BP$122,"당첨",IF(C881=$BM$122,"당첨","낙첨"))))</f>
        <v>당첨</v>
      </c>
      <c r="D122" s="86" t="str">
        <f t="shared" si="110"/>
        <v>당첨</v>
      </c>
      <c r="E122" s="86" t="str">
        <f t="shared" si="110"/>
        <v>당첨</v>
      </c>
      <c r="F122" s="86" t="str">
        <f t="shared" si="110"/>
        <v>당첨</v>
      </c>
      <c r="G122" s="86" t="str">
        <f t="shared" si="110"/>
        <v>당첨</v>
      </c>
      <c r="H122" s="86" t="str">
        <f t="shared" si="110"/>
        <v>당첨</v>
      </c>
      <c r="I122" s="86" t="str">
        <f t="shared" si="110"/>
        <v>당첨</v>
      </c>
      <c r="J122" s="86" t="str">
        <f t="shared" si="110"/>
        <v>당첨</v>
      </c>
      <c r="K122" s="86" t="str">
        <f t="shared" si="110"/>
        <v>당첨</v>
      </c>
      <c r="L122" s="86" t="str">
        <f t="shared" si="110"/>
        <v>당첨</v>
      </c>
      <c r="M122" s="86" t="str">
        <f t="shared" si="110"/>
        <v>당첨</v>
      </c>
      <c r="N122" s="86" t="str">
        <f t="shared" si="110"/>
        <v>당첨</v>
      </c>
      <c r="O122" s="86" t="str">
        <f t="shared" si="110"/>
        <v>당첨</v>
      </c>
      <c r="P122" s="86" t="str">
        <f t="shared" si="110"/>
        <v>당첨</v>
      </c>
      <c r="Q122" s="86" t="str">
        <f t="shared" si="110"/>
        <v>당첨</v>
      </c>
      <c r="S122" s="20">
        <v>98</v>
      </c>
      <c r="T122" s="644" t="s">
        <v>1738</v>
      </c>
      <c r="U122" s="645"/>
      <c r="V122" s="646"/>
      <c r="W122" s="102">
        <v>1</v>
      </c>
      <c r="X122" s="102">
        <v>2</v>
      </c>
      <c r="Y122" s="102">
        <v>5</v>
      </c>
      <c r="Z122" s="102">
        <v>16</v>
      </c>
      <c r="AA122" s="92">
        <v>19</v>
      </c>
      <c r="AB122" s="92">
        <v>20</v>
      </c>
      <c r="AC122" s="92">
        <v>21</v>
      </c>
      <c r="AD122" s="92">
        <v>24</v>
      </c>
      <c r="AE122" s="92">
        <v>32</v>
      </c>
      <c r="AF122" s="92">
        <v>34</v>
      </c>
      <c r="AG122" s="92">
        <v>35</v>
      </c>
      <c r="AH122" s="92">
        <v>36</v>
      </c>
      <c r="AI122" s="92">
        <v>43</v>
      </c>
      <c r="AJ122" s="92">
        <v>44</v>
      </c>
      <c r="AK122" s="464">
        <v>46</v>
      </c>
      <c r="AL122" s="464">
        <v>46</v>
      </c>
      <c r="AM122" s="464">
        <v>46</v>
      </c>
      <c r="AN122" s="464">
        <v>46</v>
      </c>
      <c r="AO122" s="464">
        <v>46</v>
      </c>
      <c r="AP122" s="464">
        <v>46</v>
      </c>
      <c r="AQ122" s="464">
        <v>46</v>
      </c>
      <c r="AR122" s="464">
        <v>46</v>
      </c>
      <c r="AS122" s="464">
        <v>46</v>
      </c>
      <c r="AT122" s="464">
        <v>46</v>
      </c>
      <c r="AU122" s="464">
        <v>46</v>
      </c>
      <c r="AV122" s="464">
        <v>46</v>
      </c>
      <c r="AW122" s="464">
        <v>46</v>
      </c>
      <c r="AX122" s="464">
        <v>46</v>
      </c>
      <c r="AY122" s="464">
        <v>46</v>
      </c>
      <c r="AZ122" s="464">
        <v>46</v>
      </c>
      <c r="BA122" s="464">
        <v>46</v>
      </c>
      <c r="BB122" s="464">
        <v>46</v>
      </c>
      <c r="BC122" s="464">
        <v>46</v>
      </c>
      <c r="BD122" s="464">
        <v>46</v>
      </c>
      <c r="BE122" s="464">
        <v>46</v>
      </c>
      <c r="BF122" s="464">
        <v>46</v>
      </c>
      <c r="BG122" s="464">
        <v>46</v>
      </c>
      <c r="BH122" s="464">
        <v>46</v>
      </c>
      <c r="BI122" s="4"/>
      <c r="BJ122" s="4"/>
      <c r="BK122" s="4"/>
      <c r="BL122" s="4"/>
      <c r="BM122" s="177">
        <v>1</v>
      </c>
      <c r="BN122" s="177">
        <v>2</v>
      </c>
      <c r="BO122" s="177">
        <v>3</v>
      </c>
      <c r="BP122" s="177">
        <v>4</v>
      </c>
      <c r="BR122"/>
      <c r="BT122"/>
    </row>
    <row r="123" spans="1:72" ht="19.5" hidden="1" customHeight="1">
      <c r="A123" s="152" t="s">
        <v>236</v>
      </c>
      <c r="B123" s="149" t="s">
        <v>1739</v>
      </c>
      <c r="C123" s="86" t="str">
        <f t="shared" ref="C123:Q123" si="111">IF(C888=$BN$123,"당첨",IF(C888=$BO$123,"당첨",IF(C888=$BP$123,"당첨",IF(C888=$BM$123,"당첨","낙첨"))))</f>
        <v>당첨</v>
      </c>
      <c r="D123" s="86" t="str">
        <f t="shared" si="111"/>
        <v>당첨</v>
      </c>
      <c r="E123" s="86" t="str">
        <f t="shared" si="111"/>
        <v>당첨</v>
      </c>
      <c r="F123" s="86" t="str">
        <f t="shared" si="111"/>
        <v>당첨</v>
      </c>
      <c r="G123" s="86" t="str">
        <f t="shared" si="111"/>
        <v>당첨</v>
      </c>
      <c r="H123" s="86" t="str">
        <f t="shared" si="111"/>
        <v>당첨</v>
      </c>
      <c r="I123" s="86" t="str">
        <f t="shared" si="111"/>
        <v>당첨</v>
      </c>
      <c r="J123" s="86" t="str">
        <f t="shared" si="111"/>
        <v>당첨</v>
      </c>
      <c r="K123" s="86" t="str">
        <f t="shared" si="111"/>
        <v>당첨</v>
      </c>
      <c r="L123" s="86" t="str">
        <f t="shared" si="111"/>
        <v>당첨</v>
      </c>
      <c r="M123" s="86" t="str">
        <f t="shared" si="111"/>
        <v>당첨</v>
      </c>
      <c r="N123" s="86" t="str">
        <f t="shared" si="111"/>
        <v>당첨</v>
      </c>
      <c r="O123" s="86" t="str">
        <f t="shared" si="111"/>
        <v>당첨</v>
      </c>
      <c r="P123" s="86" t="str">
        <f t="shared" si="111"/>
        <v>당첨</v>
      </c>
      <c r="Q123" s="86" t="str">
        <f t="shared" si="111"/>
        <v>당첨</v>
      </c>
      <c r="S123" s="20">
        <v>99</v>
      </c>
      <c r="T123" s="644" t="s">
        <v>1739</v>
      </c>
      <c r="U123" s="645"/>
      <c r="V123" s="646"/>
      <c r="W123" s="102">
        <v>1</v>
      </c>
      <c r="X123" s="102">
        <v>7</v>
      </c>
      <c r="Y123" s="102">
        <v>11</v>
      </c>
      <c r="Z123" s="102">
        <v>13</v>
      </c>
      <c r="AA123" s="92">
        <v>16</v>
      </c>
      <c r="AB123" s="92">
        <v>20</v>
      </c>
      <c r="AC123" s="92">
        <v>24</v>
      </c>
      <c r="AD123" s="92">
        <v>27</v>
      </c>
      <c r="AE123" s="92">
        <v>28</v>
      </c>
      <c r="AF123" s="92">
        <v>31</v>
      </c>
      <c r="AG123" s="92">
        <v>34</v>
      </c>
      <c r="AH123" s="92">
        <v>37</v>
      </c>
      <c r="AI123" s="92">
        <v>40</v>
      </c>
      <c r="AJ123" s="92">
        <v>43</v>
      </c>
      <c r="AK123" s="464">
        <v>46</v>
      </c>
      <c r="AL123" s="464">
        <v>46</v>
      </c>
      <c r="AM123" s="464">
        <v>46</v>
      </c>
      <c r="AN123" s="464">
        <v>46</v>
      </c>
      <c r="AO123" s="464">
        <v>46</v>
      </c>
      <c r="AP123" s="464">
        <v>46</v>
      </c>
      <c r="AQ123" s="464">
        <v>46</v>
      </c>
      <c r="AR123" s="464">
        <v>46</v>
      </c>
      <c r="AS123" s="464">
        <v>46</v>
      </c>
      <c r="AT123" s="464">
        <v>46</v>
      </c>
      <c r="AU123" s="464">
        <v>46</v>
      </c>
      <c r="AV123" s="464">
        <v>46</v>
      </c>
      <c r="AW123" s="464">
        <v>46</v>
      </c>
      <c r="AX123" s="464">
        <v>46</v>
      </c>
      <c r="AY123" s="464">
        <v>46</v>
      </c>
      <c r="AZ123" s="464">
        <v>46</v>
      </c>
      <c r="BA123" s="464">
        <v>46</v>
      </c>
      <c r="BB123" s="464">
        <v>46</v>
      </c>
      <c r="BC123" s="464">
        <v>46</v>
      </c>
      <c r="BD123" s="464">
        <v>46</v>
      </c>
      <c r="BE123" s="464">
        <v>46</v>
      </c>
      <c r="BF123" s="464">
        <v>46</v>
      </c>
      <c r="BG123" s="464">
        <v>46</v>
      </c>
      <c r="BH123" s="464">
        <v>46</v>
      </c>
      <c r="BI123" s="4"/>
      <c r="BJ123" s="4"/>
      <c r="BK123" s="4"/>
      <c r="BL123" s="4"/>
      <c r="BM123" s="177">
        <v>1</v>
      </c>
      <c r="BN123" s="177">
        <v>2</v>
      </c>
      <c r="BO123" s="177">
        <v>3</v>
      </c>
      <c r="BP123" s="177">
        <v>4</v>
      </c>
      <c r="BR123"/>
      <c r="BT123"/>
    </row>
    <row r="124" spans="1:72" ht="19.5" hidden="1" customHeight="1">
      <c r="A124" s="152" t="s">
        <v>237</v>
      </c>
      <c r="B124" s="149" t="s">
        <v>1740</v>
      </c>
      <c r="C124" s="86" t="str">
        <f t="shared" ref="C124:Q124" si="112">IF(C895=$BN$124,"당첨",IF(C895=$BO$124,"당첨",IF(C895=$BP$124,"당첨",IF(C895=$BM$124,"당첨","낙첨"))))</f>
        <v>당첨</v>
      </c>
      <c r="D124" s="86" t="str">
        <f t="shared" si="112"/>
        <v>당첨</v>
      </c>
      <c r="E124" s="86" t="str">
        <f t="shared" si="112"/>
        <v>당첨</v>
      </c>
      <c r="F124" s="86" t="str">
        <f t="shared" si="112"/>
        <v>당첨</v>
      </c>
      <c r="G124" s="86" t="str">
        <f t="shared" si="112"/>
        <v>당첨</v>
      </c>
      <c r="H124" s="86" t="str">
        <f t="shared" si="112"/>
        <v>당첨</v>
      </c>
      <c r="I124" s="86" t="str">
        <f t="shared" si="112"/>
        <v>당첨</v>
      </c>
      <c r="J124" s="86" t="str">
        <f t="shared" si="112"/>
        <v>당첨</v>
      </c>
      <c r="K124" s="86" t="str">
        <f t="shared" si="112"/>
        <v>당첨</v>
      </c>
      <c r="L124" s="86" t="str">
        <f t="shared" si="112"/>
        <v>당첨</v>
      </c>
      <c r="M124" s="86" t="str">
        <f t="shared" si="112"/>
        <v>당첨</v>
      </c>
      <c r="N124" s="86" t="str">
        <f t="shared" si="112"/>
        <v>당첨</v>
      </c>
      <c r="O124" s="86" t="str">
        <f t="shared" si="112"/>
        <v>당첨</v>
      </c>
      <c r="P124" s="86" t="str">
        <f t="shared" si="112"/>
        <v>당첨</v>
      </c>
      <c r="Q124" s="86" t="str">
        <f t="shared" si="112"/>
        <v>당첨</v>
      </c>
      <c r="S124" s="20">
        <v>100</v>
      </c>
      <c r="T124" s="644" t="s">
        <v>1740</v>
      </c>
      <c r="U124" s="645"/>
      <c r="V124" s="646"/>
      <c r="W124" s="102">
        <v>4</v>
      </c>
      <c r="X124" s="102">
        <v>8</v>
      </c>
      <c r="Y124" s="102">
        <v>11</v>
      </c>
      <c r="Z124" s="102">
        <v>13</v>
      </c>
      <c r="AA124" s="92">
        <v>20</v>
      </c>
      <c r="AB124" s="92">
        <v>27</v>
      </c>
      <c r="AC124" s="92">
        <v>28</v>
      </c>
      <c r="AD124" s="92">
        <v>31</v>
      </c>
      <c r="AE124" s="92">
        <v>34</v>
      </c>
      <c r="AF124" s="92">
        <v>37</v>
      </c>
      <c r="AG124" s="92">
        <v>38</v>
      </c>
      <c r="AH124" s="92">
        <v>40</v>
      </c>
      <c r="AI124" s="92">
        <v>43</v>
      </c>
      <c r="AJ124" s="92">
        <v>44</v>
      </c>
      <c r="AK124" s="464">
        <v>46</v>
      </c>
      <c r="AL124" s="464">
        <v>46</v>
      </c>
      <c r="AM124" s="464">
        <v>46</v>
      </c>
      <c r="AN124" s="464">
        <v>46</v>
      </c>
      <c r="AO124" s="464">
        <v>46</v>
      </c>
      <c r="AP124" s="464">
        <v>46</v>
      </c>
      <c r="AQ124" s="464">
        <v>46</v>
      </c>
      <c r="AR124" s="464">
        <v>46</v>
      </c>
      <c r="AS124" s="464">
        <v>46</v>
      </c>
      <c r="AT124" s="464">
        <v>46</v>
      </c>
      <c r="AU124" s="464">
        <v>46</v>
      </c>
      <c r="AV124" s="464">
        <v>46</v>
      </c>
      <c r="AW124" s="464">
        <v>46</v>
      </c>
      <c r="AX124" s="464">
        <v>46</v>
      </c>
      <c r="AY124" s="464">
        <v>46</v>
      </c>
      <c r="AZ124" s="464">
        <v>46</v>
      </c>
      <c r="BA124" s="464">
        <v>46</v>
      </c>
      <c r="BB124" s="464">
        <v>46</v>
      </c>
      <c r="BC124" s="464">
        <v>46</v>
      </c>
      <c r="BD124" s="464">
        <v>46</v>
      </c>
      <c r="BE124" s="464">
        <v>46</v>
      </c>
      <c r="BF124" s="464">
        <v>46</v>
      </c>
      <c r="BG124" s="464">
        <v>46</v>
      </c>
      <c r="BH124" s="464">
        <v>46</v>
      </c>
      <c r="BI124" s="4"/>
      <c r="BJ124" s="4"/>
      <c r="BK124" s="4"/>
      <c r="BL124" s="4"/>
      <c r="BM124" s="177">
        <v>1</v>
      </c>
      <c r="BN124" s="177">
        <v>2</v>
      </c>
      <c r="BO124" s="177">
        <v>3</v>
      </c>
      <c r="BP124" s="177">
        <v>4</v>
      </c>
      <c r="BR124"/>
      <c r="BT124"/>
    </row>
    <row r="125" spans="1:72" ht="19.5" hidden="1" customHeight="1">
      <c r="A125" s="152" t="s">
        <v>238</v>
      </c>
      <c r="B125" s="149" t="s">
        <v>1741</v>
      </c>
      <c r="C125" s="86" t="str">
        <f t="shared" ref="C125:Q125" si="113">IF(C902=$BN$125,"당첨",IF(C902=$BO$125,"당첨",IF(C902=$BP$125,"당첨",IF(C902=$BM$125,"당첨","낙첨"))))</f>
        <v>당첨</v>
      </c>
      <c r="D125" s="86" t="str">
        <f t="shared" si="113"/>
        <v>당첨</v>
      </c>
      <c r="E125" s="86" t="str">
        <f t="shared" si="113"/>
        <v>당첨</v>
      </c>
      <c r="F125" s="86" t="str">
        <f t="shared" si="113"/>
        <v>당첨</v>
      </c>
      <c r="G125" s="86" t="str">
        <f t="shared" si="113"/>
        <v>당첨</v>
      </c>
      <c r="H125" s="86" t="str">
        <f t="shared" si="113"/>
        <v>당첨</v>
      </c>
      <c r="I125" s="86" t="str">
        <f t="shared" si="113"/>
        <v>당첨</v>
      </c>
      <c r="J125" s="86" t="str">
        <f t="shared" si="113"/>
        <v>당첨</v>
      </c>
      <c r="K125" s="86" t="str">
        <f t="shared" si="113"/>
        <v>당첨</v>
      </c>
      <c r="L125" s="86" t="str">
        <f t="shared" si="113"/>
        <v>당첨</v>
      </c>
      <c r="M125" s="86" t="str">
        <f t="shared" si="113"/>
        <v>당첨</v>
      </c>
      <c r="N125" s="86" t="str">
        <f t="shared" si="113"/>
        <v>당첨</v>
      </c>
      <c r="O125" s="86" t="str">
        <f t="shared" si="113"/>
        <v>당첨</v>
      </c>
      <c r="P125" s="86" t="str">
        <f t="shared" si="113"/>
        <v>당첨</v>
      </c>
      <c r="Q125" s="86" t="str">
        <f t="shared" si="113"/>
        <v>당첨</v>
      </c>
      <c r="S125" s="20">
        <v>101</v>
      </c>
      <c r="T125" s="644" t="s">
        <v>1741</v>
      </c>
      <c r="U125" s="645"/>
      <c r="V125" s="646"/>
      <c r="W125" s="102">
        <v>1</v>
      </c>
      <c r="X125" s="102">
        <v>4</v>
      </c>
      <c r="Y125" s="102">
        <v>5</v>
      </c>
      <c r="Z125" s="102">
        <v>8</v>
      </c>
      <c r="AA125" s="92">
        <v>13</v>
      </c>
      <c r="AB125" s="92">
        <v>20</v>
      </c>
      <c r="AC125" s="92">
        <v>24</v>
      </c>
      <c r="AD125" s="92">
        <v>27</v>
      </c>
      <c r="AE125" s="92">
        <v>31</v>
      </c>
      <c r="AF125" s="92">
        <v>32</v>
      </c>
      <c r="AG125" s="92">
        <v>35</v>
      </c>
      <c r="AH125" s="92">
        <v>37</v>
      </c>
      <c r="AI125" s="92">
        <v>38</v>
      </c>
      <c r="AJ125" s="92">
        <v>39</v>
      </c>
      <c r="AK125" s="92">
        <v>40</v>
      </c>
      <c r="AL125" s="92">
        <v>43</v>
      </c>
      <c r="AM125" s="92">
        <v>44</v>
      </c>
      <c r="AN125" s="464">
        <v>46</v>
      </c>
      <c r="AO125" s="464">
        <v>46</v>
      </c>
      <c r="AP125" s="464">
        <v>46</v>
      </c>
      <c r="AQ125" s="464">
        <v>46</v>
      </c>
      <c r="AR125" s="464">
        <v>46</v>
      </c>
      <c r="AS125" s="464">
        <v>46</v>
      </c>
      <c r="AT125" s="464">
        <v>46</v>
      </c>
      <c r="AU125" s="464">
        <v>46</v>
      </c>
      <c r="AV125" s="464">
        <v>46</v>
      </c>
      <c r="AW125" s="464">
        <v>46</v>
      </c>
      <c r="AX125" s="464">
        <v>46</v>
      </c>
      <c r="AY125" s="464">
        <v>46</v>
      </c>
      <c r="AZ125" s="464">
        <v>46</v>
      </c>
      <c r="BA125" s="464">
        <v>46</v>
      </c>
      <c r="BB125" s="464">
        <v>46</v>
      </c>
      <c r="BC125" s="464">
        <v>46</v>
      </c>
      <c r="BD125" s="464">
        <v>46</v>
      </c>
      <c r="BE125" s="464">
        <v>46</v>
      </c>
      <c r="BF125" s="464">
        <v>46</v>
      </c>
      <c r="BG125" s="464">
        <v>46</v>
      </c>
      <c r="BH125" s="464">
        <v>46</v>
      </c>
      <c r="BI125" s="4"/>
      <c r="BJ125" s="4"/>
      <c r="BK125" s="4"/>
      <c r="BL125" s="4"/>
      <c r="BM125" s="177">
        <v>1</v>
      </c>
      <c r="BN125" s="177">
        <v>2</v>
      </c>
      <c r="BO125" s="177">
        <v>3</v>
      </c>
      <c r="BP125" s="177">
        <v>4</v>
      </c>
      <c r="BR125"/>
      <c r="BT125"/>
    </row>
    <row r="126" spans="1:72" ht="19.5" hidden="1" customHeight="1">
      <c r="A126" s="152" t="s">
        <v>239</v>
      </c>
      <c r="B126" s="149" t="s">
        <v>1742</v>
      </c>
      <c r="C126" s="86" t="str">
        <f t="shared" ref="C126:Q126" si="114">IF(C909=$BN$126,"당첨",IF(C909=$BO$126,"당첨",IF(C909=$BP$126,"당첨",IF(C909=$BM$126,"당첨","낙첨"))))</f>
        <v>당첨</v>
      </c>
      <c r="D126" s="86" t="str">
        <f t="shared" si="114"/>
        <v>당첨</v>
      </c>
      <c r="E126" s="86" t="str">
        <f t="shared" si="114"/>
        <v>당첨</v>
      </c>
      <c r="F126" s="86" t="str">
        <f t="shared" si="114"/>
        <v>당첨</v>
      </c>
      <c r="G126" s="86" t="str">
        <f t="shared" si="114"/>
        <v>당첨</v>
      </c>
      <c r="H126" s="86" t="str">
        <f t="shared" si="114"/>
        <v>당첨</v>
      </c>
      <c r="I126" s="86" t="str">
        <f t="shared" si="114"/>
        <v>당첨</v>
      </c>
      <c r="J126" s="86" t="str">
        <f t="shared" si="114"/>
        <v>당첨</v>
      </c>
      <c r="K126" s="86" t="str">
        <f t="shared" si="114"/>
        <v>당첨</v>
      </c>
      <c r="L126" s="86" t="str">
        <f t="shared" si="114"/>
        <v>당첨</v>
      </c>
      <c r="M126" s="86" t="str">
        <f t="shared" si="114"/>
        <v>당첨</v>
      </c>
      <c r="N126" s="86" t="str">
        <f t="shared" si="114"/>
        <v>당첨</v>
      </c>
      <c r="O126" s="86" t="str">
        <f t="shared" si="114"/>
        <v>당첨</v>
      </c>
      <c r="P126" s="86" t="str">
        <f t="shared" si="114"/>
        <v>당첨</v>
      </c>
      <c r="Q126" s="86" t="str">
        <f t="shared" si="114"/>
        <v>당첨</v>
      </c>
      <c r="S126" s="20">
        <v>102</v>
      </c>
      <c r="T126" s="644" t="s">
        <v>1742</v>
      </c>
      <c r="U126" s="645"/>
      <c r="V126" s="646"/>
      <c r="W126" s="166">
        <v>1</v>
      </c>
      <c r="X126" s="166">
        <v>5</v>
      </c>
      <c r="Y126" s="166">
        <v>11</v>
      </c>
      <c r="Z126" s="166">
        <v>13</v>
      </c>
      <c r="AA126" s="166">
        <v>20</v>
      </c>
      <c r="AB126" s="166">
        <v>27</v>
      </c>
      <c r="AC126" s="166">
        <v>31</v>
      </c>
      <c r="AD126" s="166">
        <v>32</v>
      </c>
      <c r="AE126" s="166">
        <v>34</v>
      </c>
      <c r="AF126" s="166">
        <v>35</v>
      </c>
      <c r="AG126" s="166">
        <v>37</v>
      </c>
      <c r="AH126" s="166">
        <v>43</v>
      </c>
      <c r="AI126" s="166">
        <v>44</v>
      </c>
      <c r="AJ126" s="464">
        <v>46</v>
      </c>
      <c r="AK126" s="464">
        <v>46</v>
      </c>
      <c r="AL126" s="464">
        <v>46</v>
      </c>
      <c r="AM126" s="464">
        <v>46</v>
      </c>
      <c r="AN126" s="464">
        <v>46</v>
      </c>
      <c r="AO126" s="464">
        <v>46</v>
      </c>
      <c r="AP126" s="464">
        <v>46</v>
      </c>
      <c r="AQ126" s="464">
        <v>46</v>
      </c>
      <c r="AR126" s="464">
        <v>46</v>
      </c>
      <c r="AS126" s="464">
        <v>46</v>
      </c>
      <c r="AT126" s="464">
        <v>46</v>
      </c>
      <c r="AU126" s="464">
        <v>46</v>
      </c>
      <c r="AV126" s="464">
        <v>46</v>
      </c>
      <c r="AW126" s="464">
        <v>46</v>
      </c>
      <c r="AX126" s="464">
        <v>46</v>
      </c>
      <c r="AY126" s="464">
        <v>46</v>
      </c>
      <c r="AZ126" s="464">
        <v>46</v>
      </c>
      <c r="BA126" s="464">
        <v>46</v>
      </c>
      <c r="BB126" s="464">
        <v>46</v>
      </c>
      <c r="BC126" s="464">
        <v>46</v>
      </c>
      <c r="BD126" s="464">
        <v>46</v>
      </c>
      <c r="BE126" s="464">
        <v>46</v>
      </c>
      <c r="BF126" s="464">
        <v>46</v>
      </c>
      <c r="BG126" s="464">
        <v>46</v>
      </c>
      <c r="BH126" s="464">
        <v>46</v>
      </c>
      <c r="BI126" s="4"/>
      <c r="BJ126" s="4"/>
      <c r="BK126" s="4"/>
      <c r="BL126" s="4"/>
      <c r="BM126" s="177">
        <v>1</v>
      </c>
      <c r="BN126" s="177">
        <v>2</v>
      </c>
      <c r="BO126" s="177">
        <v>3</v>
      </c>
      <c r="BP126" s="177">
        <v>4</v>
      </c>
      <c r="BR126"/>
      <c r="BT126"/>
    </row>
    <row r="127" spans="1:72" ht="19.5" customHeight="1">
      <c r="A127" s="152"/>
      <c r="B127" s="445" t="s">
        <v>1736</v>
      </c>
      <c r="C127" s="86">
        <f>COUNTIF(C121:C126,"낙첨")</f>
        <v>0</v>
      </c>
      <c r="D127" s="86">
        <f t="shared" ref="D127:Q127" si="115">COUNTIF(D121:D126,"낙첨")</f>
        <v>0</v>
      </c>
      <c r="E127" s="86">
        <f t="shared" si="115"/>
        <v>0</v>
      </c>
      <c r="F127" s="86">
        <f t="shared" si="115"/>
        <v>0</v>
      </c>
      <c r="G127" s="86">
        <f t="shared" si="115"/>
        <v>0</v>
      </c>
      <c r="H127" s="86">
        <f t="shared" si="115"/>
        <v>0</v>
      </c>
      <c r="I127" s="86">
        <f t="shared" si="115"/>
        <v>0</v>
      </c>
      <c r="J127" s="86">
        <f t="shared" si="115"/>
        <v>0</v>
      </c>
      <c r="K127" s="86">
        <f t="shared" si="115"/>
        <v>0</v>
      </c>
      <c r="L127" s="86">
        <f t="shared" si="115"/>
        <v>0</v>
      </c>
      <c r="M127" s="86">
        <f t="shared" si="115"/>
        <v>0</v>
      </c>
      <c r="N127" s="86">
        <f t="shared" si="115"/>
        <v>0</v>
      </c>
      <c r="O127" s="86">
        <f t="shared" si="115"/>
        <v>0</v>
      </c>
      <c r="P127" s="86">
        <f t="shared" si="115"/>
        <v>0</v>
      </c>
      <c r="Q127" s="86">
        <f t="shared" si="115"/>
        <v>0</v>
      </c>
      <c r="S127" s="20"/>
      <c r="T127" s="429"/>
      <c r="U127" s="430"/>
      <c r="V127" s="431"/>
      <c r="W127" s="166"/>
      <c r="X127" s="166"/>
      <c r="Y127" s="166"/>
      <c r="Z127" s="166"/>
      <c r="AA127" s="166"/>
      <c r="AB127" s="166"/>
      <c r="AC127" s="166"/>
      <c r="AD127" s="166"/>
      <c r="AE127" s="166"/>
      <c r="AF127" s="166"/>
      <c r="AG127" s="166"/>
      <c r="AH127" s="166"/>
      <c r="AI127" s="166"/>
      <c r="AJ127" s="166"/>
      <c r="AK127" s="166"/>
      <c r="AL127" s="166"/>
      <c r="AM127" s="166"/>
      <c r="AN127" s="166"/>
      <c r="AO127" s="166"/>
      <c r="AP127" s="166"/>
      <c r="AQ127" s="166"/>
      <c r="AR127" s="166"/>
      <c r="AS127" s="166"/>
      <c r="AT127" s="166"/>
      <c r="AU127" s="166"/>
      <c r="AV127" s="166"/>
      <c r="AW127" s="166"/>
      <c r="AX127" s="166"/>
      <c r="AY127" s="166"/>
      <c r="AZ127" s="166"/>
      <c r="BA127" s="166"/>
      <c r="BB127" s="166"/>
      <c r="BC127" s="166"/>
      <c r="BD127" s="166"/>
      <c r="BE127" s="166"/>
      <c r="BF127" s="166"/>
      <c r="BG127" s="166"/>
      <c r="BH127" s="166"/>
      <c r="BI127" s="4"/>
      <c r="BJ127" s="4"/>
      <c r="BK127" s="4"/>
      <c r="BL127" s="4"/>
      <c r="BM127" s="177"/>
      <c r="BN127" s="177"/>
      <c r="BO127" s="177"/>
      <c r="BP127" s="177"/>
      <c r="BR127"/>
      <c r="BT127"/>
    </row>
    <row r="128" spans="1:72" ht="19.5" hidden="1" customHeight="1">
      <c r="A128" s="152" t="s">
        <v>1805</v>
      </c>
      <c r="B128" s="445" t="s">
        <v>1743</v>
      </c>
      <c r="C128" s="86" t="str">
        <f t="shared" ref="C128:Q128" si="116">IF(C916=$BN$128,"당첨",IF(C916=$BO$128,"당첨",IF(C916=$BP$128,"당첨",IF(C916=$BM$128,"당첨","낙첨"))))</f>
        <v>당첨</v>
      </c>
      <c r="D128" s="86" t="str">
        <f t="shared" si="116"/>
        <v>당첨</v>
      </c>
      <c r="E128" s="86" t="str">
        <f t="shared" si="116"/>
        <v>당첨</v>
      </c>
      <c r="F128" s="86" t="str">
        <f t="shared" si="116"/>
        <v>당첨</v>
      </c>
      <c r="G128" s="86" t="str">
        <f t="shared" si="116"/>
        <v>당첨</v>
      </c>
      <c r="H128" s="86" t="str">
        <f t="shared" si="116"/>
        <v>당첨</v>
      </c>
      <c r="I128" s="86" t="str">
        <f t="shared" si="116"/>
        <v>당첨</v>
      </c>
      <c r="J128" s="86" t="str">
        <f t="shared" si="116"/>
        <v>당첨</v>
      </c>
      <c r="K128" s="86" t="str">
        <f t="shared" si="116"/>
        <v>당첨</v>
      </c>
      <c r="L128" s="86" t="str">
        <f t="shared" si="116"/>
        <v>당첨</v>
      </c>
      <c r="M128" s="86" t="str">
        <f t="shared" si="116"/>
        <v>당첨</v>
      </c>
      <c r="N128" s="86" t="str">
        <f t="shared" si="116"/>
        <v>당첨</v>
      </c>
      <c r="O128" s="86" t="str">
        <f t="shared" si="116"/>
        <v>당첨</v>
      </c>
      <c r="P128" s="86" t="str">
        <f t="shared" si="116"/>
        <v>당첨</v>
      </c>
      <c r="Q128" s="86" t="str">
        <f t="shared" si="116"/>
        <v>당첨</v>
      </c>
      <c r="S128" s="20">
        <v>103</v>
      </c>
      <c r="T128" s="644" t="s">
        <v>1743</v>
      </c>
      <c r="U128" s="645"/>
      <c r="V128" s="646"/>
      <c r="W128" s="166">
        <v>1</v>
      </c>
      <c r="X128" s="166">
        <v>2</v>
      </c>
      <c r="Y128" s="166">
        <v>3</v>
      </c>
      <c r="Z128" s="166">
        <v>4</v>
      </c>
      <c r="AA128" s="166">
        <v>5</v>
      </c>
      <c r="AB128" s="166">
        <v>7</v>
      </c>
      <c r="AC128" s="166">
        <v>8</v>
      </c>
      <c r="AD128" s="166">
        <v>9</v>
      </c>
      <c r="AE128" s="166">
        <v>10</v>
      </c>
      <c r="AF128" s="166">
        <v>11</v>
      </c>
      <c r="AG128" s="166">
        <v>12</v>
      </c>
      <c r="AH128" s="166">
        <v>13</v>
      </c>
      <c r="AI128" s="166">
        <v>15</v>
      </c>
      <c r="AJ128" s="166">
        <v>16</v>
      </c>
      <c r="AK128" s="166">
        <v>17</v>
      </c>
      <c r="AL128" s="166">
        <v>18</v>
      </c>
      <c r="AM128" s="166">
        <v>19</v>
      </c>
      <c r="AN128" s="166">
        <v>20</v>
      </c>
      <c r="AO128" s="166">
        <v>21</v>
      </c>
      <c r="AP128" s="166">
        <v>24</v>
      </c>
      <c r="AQ128" s="166">
        <v>27</v>
      </c>
      <c r="AR128" s="166">
        <v>28</v>
      </c>
      <c r="AS128" s="166">
        <v>31</v>
      </c>
      <c r="AT128" s="166">
        <v>32</v>
      </c>
      <c r="AU128" s="166">
        <v>33</v>
      </c>
      <c r="AV128" s="166">
        <v>34</v>
      </c>
      <c r="AW128" s="166">
        <v>35</v>
      </c>
      <c r="AX128" s="166">
        <v>36</v>
      </c>
      <c r="AY128" s="166">
        <v>37</v>
      </c>
      <c r="AZ128" s="166">
        <v>38</v>
      </c>
      <c r="BA128" s="166">
        <v>39</v>
      </c>
      <c r="BB128" s="166">
        <v>40</v>
      </c>
      <c r="BC128" s="166">
        <v>41</v>
      </c>
      <c r="BD128" s="166">
        <v>43</v>
      </c>
      <c r="BE128" s="166">
        <v>44</v>
      </c>
      <c r="BF128" s="464">
        <v>46</v>
      </c>
      <c r="BG128" s="464">
        <v>46</v>
      </c>
      <c r="BH128" s="464">
        <v>46</v>
      </c>
      <c r="BI128" s="4"/>
      <c r="BJ128" s="4"/>
      <c r="BK128" s="4"/>
      <c r="BL128" s="4"/>
      <c r="BM128" s="177">
        <v>4</v>
      </c>
      <c r="BN128" s="177">
        <v>5</v>
      </c>
      <c r="BO128" s="177">
        <v>6</v>
      </c>
      <c r="BP128" s="177">
        <v>6</v>
      </c>
      <c r="BR128"/>
      <c r="BT128"/>
    </row>
    <row r="129" spans="1:72" ht="19.5" hidden="1" customHeight="1">
      <c r="A129" s="152" t="s">
        <v>1806</v>
      </c>
      <c r="B129" s="445" t="s">
        <v>1744</v>
      </c>
      <c r="C129" s="86" t="str">
        <f t="shared" ref="C129:Q129" si="117">IF(C923=$BN$129,"당첨",IF(C923=$BO$129,"당첨",IF(C923=$BP$129,"당첨",IF(C923=$BM$129,"당첨","낙첨"))))</f>
        <v>당첨</v>
      </c>
      <c r="D129" s="86" t="str">
        <f t="shared" si="117"/>
        <v>당첨</v>
      </c>
      <c r="E129" s="86" t="str">
        <f t="shared" si="117"/>
        <v>당첨</v>
      </c>
      <c r="F129" s="86" t="str">
        <f t="shared" si="117"/>
        <v>당첨</v>
      </c>
      <c r="G129" s="86" t="str">
        <f t="shared" si="117"/>
        <v>당첨</v>
      </c>
      <c r="H129" s="86" t="str">
        <f t="shared" si="117"/>
        <v>당첨</v>
      </c>
      <c r="I129" s="86" t="str">
        <f t="shared" si="117"/>
        <v>당첨</v>
      </c>
      <c r="J129" s="86" t="str">
        <f t="shared" si="117"/>
        <v>당첨</v>
      </c>
      <c r="K129" s="86" t="str">
        <f t="shared" si="117"/>
        <v>당첨</v>
      </c>
      <c r="L129" s="86" t="str">
        <f t="shared" si="117"/>
        <v>당첨</v>
      </c>
      <c r="M129" s="86" t="str">
        <f t="shared" si="117"/>
        <v>당첨</v>
      </c>
      <c r="N129" s="86" t="str">
        <f t="shared" si="117"/>
        <v>당첨</v>
      </c>
      <c r="O129" s="86" t="str">
        <f t="shared" si="117"/>
        <v>당첨</v>
      </c>
      <c r="P129" s="86" t="str">
        <f t="shared" si="117"/>
        <v>당첨</v>
      </c>
      <c r="Q129" s="86" t="str">
        <f t="shared" si="117"/>
        <v>당첨</v>
      </c>
      <c r="S129" s="20">
        <v>104</v>
      </c>
      <c r="T129" s="644" t="s">
        <v>1744</v>
      </c>
      <c r="U129" s="645"/>
      <c r="V129" s="646"/>
      <c r="W129" s="166">
        <v>1</v>
      </c>
      <c r="X129" s="166">
        <v>2</v>
      </c>
      <c r="Y129" s="166">
        <v>3</v>
      </c>
      <c r="Z129" s="166">
        <v>4</v>
      </c>
      <c r="AA129" s="166">
        <v>5</v>
      </c>
      <c r="AB129" s="166">
        <v>7</v>
      </c>
      <c r="AC129" s="166">
        <v>8</v>
      </c>
      <c r="AD129" s="166">
        <v>11</v>
      </c>
      <c r="AE129" s="166">
        <v>13</v>
      </c>
      <c r="AF129" s="166">
        <v>14</v>
      </c>
      <c r="AG129" s="166">
        <v>16</v>
      </c>
      <c r="AH129" s="166">
        <v>17</v>
      </c>
      <c r="AI129" s="166">
        <v>19</v>
      </c>
      <c r="AJ129" s="166">
        <v>20</v>
      </c>
      <c r="AK129" s="166">
        <v>21</v>
      </c>
      <c r="AL129" s="166">
        <v>24</v>
      </c>
      <c r="AM129" s="166">
        <v>25</v>
      </c>
      <c r="AN129" s="166">
        <v>26</v>
      </c>
      <c r="AO129" s="166">
        <v>27</v>
      </c>
      <c r="AP129" s="166">
        <v>28</v>
      </c>
      <c r="AQ129" s="166">
        <v>29</v>
      </c>
      <c r="AR129" s="166">
        <v>31</v>
      </c>
      <c r="AS129" s="166">
        <v>32</v>
      </c>
      <c r="AT129" s="166">
        <v>33</v>
      </c>
      <c r="AU129" s="166">
        <v>34</v>
      </c>
      <c r="AV129" s="166">
        <v>35</v>
      </c>
      <c r="AW129" s="166">
        <v>36</v>
      </c>
      <c r="AX129" s="166">
        <v>37</v>
      </c>
      <c r="AY129" s="166">
        <v>38</v>
      </c>
      <c r="AZ129" s="166">
        <v>39</v>
      </c>
      <c r="BA129" s="166">
        <v>40</v>
      </c>
      <c r="BB129" s="166">
        <v>42</v>
      </c>
      <c r="BC129" s="166">
        <v>43</v>
      </c>
      <c r="BD129" s="166">
        <v>44</v>
      </c>
      <c r="BE129" s="166">
        <v>45</v>
      </c>
      <c r="BF129" s="464">
        <v>46</v>
      </c>
      <c r="BG129" s="464">
        <v>46</v>
      </c>
      <c r="BH129" s="464">
        <v>46</v>
      </c>
      <c r="BI129" s="4"/>
      <c r="BJ129" s="4"/>
      <c r="BK129" s="4"/>
      <c r="BL129" s="4"/>
      <c r="BM129" s="177">
        <v>4</v>
      </c>
      <c r="BN129" s="177">
        <v>5</v>
      </c>
      <c r="BO129" s="177">
        <v>6</v>
      </c>
      <c r="BP129" s="177">
        <v>6</v>
      </c>
      <c r="BR129"/>
      <c r="BT129"/>
    </row>
    <row r="130" spans="1:72" ht="19.5" hidden="1" customHeight="1">
      <c r="A130" s="152" t="s">
        <v>242</v>
      </c>
      <c r="B130" s="445" t="s">
        <v>1745</v>
      </c>
      <c r="C130" s="86" t="str">
        <f t="shared" ref="C130:Q130" si="118">IF(C930=$BN$130,"당첨",IF(C930=$BO$130,"당첨",IF(C930=$BP$130,"당첨",IF(C930=$BM$130,"당첨","낙첨"))))</f>
        <v>낙첨</v>
      </c>
      <c r="D130" s="86" t="str">
        <f t="shared" si="118"/>
        <v>낙첨</v>
      </c>
      <c r="E130" s="86" t="str">
        <f t="shared" si="118"/>
        <v>낙첨</v>
      </c>
      <c r="F130" s="86" t="str">
        <f t="shared" si="118"/>
        <v>낙첨</v>
      </c>
      <c r="G130" s="86" t="str">
        <f t="shared" si="118"/>
        <v>낙첨</v>
      </c>
      <c r="H130" s="86" t="str">
        <f t="shared" si="118"/>
        <v>낙첨</v>
      </c>
      <c r="I130" s="86" t="str">
        <f t="shared" si="118"/>
        <v>낙첨</v>
      </c>
      <c r="J130" s="86" t="str">
        <f t="shared" si="118"/>
        <v>낙첨</v>
      </c>
      <c r="K130" s="86" t="str">
        <f t="shared" si="118"/>
        <v>낙첨</v>
      </c>
      <c r="L130" s="86" t="str">
        <f t="shared" si="118"/>
        <v>낙첨</v>
      </c>
      <c r="M130" s="86" t="str">
        <f t="shared" si="118"/>
        <v>낙첨</v>
      </c>
      <c r="N130" s="86" t="str">
        <f t="shared" si="118"/>
        <v>낙첨</v>
      </c>
      <c r="O130" s="86" t="str">
        <f t="shared" si="118"/>
        <v>낙첨</v>
      </c>
      <c r="P130" s="86" t="str">
        <f t="shared" si="118"/>
        <v>낙첨</v>
      </c>
      <c r="Q130" s="86" t="str">
        <f t="shared" si="118"/>
        <v>낙첨</v>
      </c>
      <c r="S130" s="20">
        <v>105</v>
      </c>
      <c r="T130" s="644" t="s">
        <v>1745</v>
      </c>
      <c r="U130" s="645"/>
      <c r="V130" s="646"/>
      <c r="W130" s="166">
        <v>1</v>
      </c>
      <c r="X130" s="166">
        <v>2</v>
      </c>
      <c r="Y130" s="166">
        <v>4</v>
      </c>
      <c r="Z130" s="166">
        <v>5</v>
      </c>
      <c r="AA130" s="166">
        <v>7</v>
      </c>
      <c r="AB130" s="166">
        <v>8</v>
      </c>
      <c r="AC130" s="166">
        <v>9</v>
      </c>
      <c r="AD130" s="166">
        <v>10</v>
      </c>
      <c r="AE130" s="166">
        <v>11</v>
      </c>
      <c r="AF130" s="166">
        <v>13</v>
      </c>
      <c r="AG130" s="166">
        <v>15</v>
      </c>
      <c r="AH130" s="166">
        <v>16</v>
      </c>
      <c r="AI130" s="166">
        <v>17</v>
      </c>
      <c r="AJ130" s="166">
        <v>18</v>
      </c>
      <c r="AK130" s="166">
        <v>19</v>
      </c>
      <c r="AL130" s="166">
        <v>20</v>
      </c>
      <c r="AM130" s="166">
        <v>21</v>
      </c>
      <c r="AN130" s="166">
        <v>22</v>
      </c>
      <c r="AO130" s="166">
        <v>24</v>
      </c>
      <c r="AP130" s="166">
        <v>26</v>
      </c>
      <c r="AQ130" s="166">
        <v>27</v>
      </c>
      <c r="AR130" s="166">
        <v>28</v>
      </c>
      <c r="AS130" s="166">
        <v>31</v>
      </c>
      <c r="AT130" s="166">
        <v>32</v>
      </c>
      <c r="AU130" s="166">
        <v>34</v>
      </c>
      <c r="AV130" s="166">
        <v>35</v>
      </c>
      <c r="AW130" s="166">
        <v>36</v>
      </c>
      <c r="AX130" s="166">
        <v>37</v>
      </c>
      <c r="AY130" s="166">
        <v>38</v>
      </c>
      <c r="AZ130" s="166">
        <v>39</v>
      </c>
      <c r="BA130" s="166">
        <v>40</v>
      </c>
      <c r="BB130" s="166">
        <v>42</v>
      </c>
      <c r="BC130" s="166">
        <v>43</v>
      </c>
      <c r="BD130" s="166">
        <v>44</v>
      </c>
      <c r="BE130" s="166">
        <v>45</v>
      </c>
      <c r="BF130" s="464">
        <v>46</v>
      </c>
      <c r="BG130" s="464">
        <v>46</v>
      </c>
      <c r="BH130" s="464">
        <v>46</v>
      </c>
      <c r="BI130" s="4"/>
      <c r="BJ130" s="4"/>
      <c r="BK130" s="4"/>
      <c r="BL130" s="4"/>
      <c r="BM130" s="177">
        <v>4</v>
      </c>
      <c r="BN130" s="177">
        <v>5</v>
      </c>
      <c r="BO130" s="177">
        <v>6</v>
      </c>
      <c r="BP130" s="177">
        <v>6</v>
      </c>
      <c r="BR130"/>
      <c r="BT130"/>
    </row>
    <row r="131" spans="1:72" ht="19.5" hidden="1" customHeight="1">
      <c r="A131" s="152" t="s">
        <v>243</v>
      </c>
      <c r="B131" s="445" t="s">
        <v>1746</v>
      </c>
      <c r="C131" s="86" t="str">
        <f t="shared" ref="C131:Q131" si="119">IF(C937=$BN$131,"당첨",IF(C937=$BO$131,"당첨",IF(C937=$BP$131,"당첨",IF(C937=$BM$131,"당첨","낙첨"))))</f>
        <v>당첨</v>
      </c>
      <c r="D131" s="86" t="str">
        <f t="shared" si="119"/>
        <v>당첨</v>
      </c>
      <c r="E131" s="86" t="str">
        <f t="shared" si="119"/>
        <v>당첨</v>
      </c>
      <c r="F131" s="86" t="str">
        <f t="shared" si="119"/>
        <v>당첨</v>
      </c>
      <c r="G131" s="86" t="str">
        <f t="shared" si="119"/>
        <v>당첨</v>
      </c>
      <c r="H131" s="86" t="str">
        <f t="shared" si="119"/>
        <v>당첨</v>
      </c>
      <c r="I131" s="86" t="str">
        <f t="shared" si="119"/>
        <v>당첨</v>
      </c>
      <c r="J131" s="86" t="str">
        <f t="shared" si="119"/>
        <v>당첨</v>
      </c>
      <c r="K131" s="86" t="str">
        <f t="shared" si="119"/>
        <v>당첨</v>
      </c>
      <c r="L131" s="86" t="str">
        <f t="shared" si="119"/>
        <v>당첨</v>
      </c>
      <c r="M131" s="86" t="str">
        <f t="shared" si="119"/>
        <v>당첨</v>
      </c>
      <c r="N131" s="86" t="str">
        <f t="shared" si="119"/>
        <v>당첨</v>
      </c>
      <c r="O131" s="86" t="str">
        <f t="shared" si="119"/>
        <v>당첨</v>
      </c>
      <c r="P131" s="86" t="str">
        <f t="shared" si="119"/>
        <v>당첨</v>
      </c>
      <c r="Q131" s="86" t="str">
        <f t="shared" si="119"/>
        <v>당첨</v>
      </c>
      <c r="S131" s="20">
        <v>106</v>
      </c>
      <c r="T131" s="644" t="s">
        <v>1746</v>
      </c>
      <c r="U131" s="645"/>
      <c r="V131" s="646"/>
      <c r="W131" s="166">
        <v>1</v>
      </c>
      <c r="X131" s="166">
        <v>2</v>
      </c>
      <c r="Y131" s="166">
        <v>3</v>
      </c>
      <c r="Z131" s="166">
        <v>4</v>
      </c>
      <c r="AA131" s="166">
        <v>5</v>
      </c>
      <c r="AB131" s="166">
        <v>6</v>
      </c>
      <c r="AC131" s="166">
        <v>7</v>
      </c>
      <c r="AD131" s="166">
        <v>8</v>
      </c>
      <c r="AE131" s="166">
        <v>10</v>
      </c>
      <c r="AF131" s="166">
        <v>11</v>
      </c>
      <c r="AG131" s="166">
        <v>12</v>
      </c>
      <c r="AH131" s="166">
        <v>13</v>
      </c>
      <c r="AI131" s="166">
        <v>16</v>
      </c>
      <c r="AJ131" s="166">
        <v>18</v>
      </c>
      <c r="AK131" s="166">
        <v>19</v>
      </c>
      <c r="AL131" s="166">
        <v>20</v>
      </c>
      <c r="AM131" s="166">
        <v>21</v>
      </c>
      <c r="AN131" s="166">
        <v>23</v>
      </c>
      <c r="AO131" s="166">
        <v>24</v>
      </c>
      <c r="AP131" s="166">
        <v>26</v>
      </c>
      <c r="AQ131" s="166">
        <v>27</v>
      </c>
      <c r="AR131" s="166">
        <v>28</v>
      </c>
      <c r="AS131" s="166">
        <v>29</v>
      </c>
      <c r="AT131" s="166">
        <v>30</v>
      </c>
      <c r="AU131" s="166">
        <v>31</v>
      </c>
      <c r="AV131" s="166">
        <v>32</v>
      </c>
      <c r="AW131" s="166">
        <v>33</v>
      </c>
      <c r="AX131" s="166">
        <v>34</v>
      </c>
      <c r="AY131" s="166">
        <v>35</v>
      </c>
      <c r="AZ131" s="166">
        <v>36</v>
      </c>
      <c r="BA131" s="166">
        <v>37</v>
      </c>
      <c r="BB131" s="166">
        <v>38</v>
      </c>
      <c r="BC131" s="166">
        <v>39</v>
      </c>
      <c r="BD131" s="166">
        <v>40</v>
      </c>
      <c r="BE131" s="166">
        <v>43</v>
      </c>
      <c r="BF131" s="166">
        <v>44</v>
      </c>
      <c r="BG131" s="166">
        <v>45</v>
      </c>
      <c r="BH131" s="464">
        <v>46</v>
      </c>
      <c r="BI131" s="4"/>
      <c r="BJ131" s="4"/>
      <c r="BK131" s="4"/>
      <c r="BL131" s="4"/>
      <c r="BM131" s="177">
        <v>4</v>
      </c>
      <c r="BN131" s="177">
        <v>5</v>
      </c>
      <c r="BO131" s="177">
        <v>6</v>
      </c>
      <c r="BP131" s="177">
        <v>6</v>
      </c>
      <c r="BR131"/>
      <c r="BT131"/>
    </row>
    <row r="132" spans="1:72" ht="19.5" hidden="1" customHeight="1">
      <c r="A132" s="152" t="s">
        <v>244</v>
      </c>
      <c r="B132" s="445" t="s">
        <v>1747</v>
      </c>
      <c r="C132" s="86" t="str">
        <f t="shared" ref="C132:Q132" si="120">IF(C944=$BN$132,"당첨",IF(C944=$BO$132,"당첨",IF(C944=$BP$132,"당첨",IF(C944=$BM$132,"당첨","낙첨"))))</f>
        <v>당첨</v>
      </c>
      <c r="D132" s="86" t="str">
        <f t="shared" si="120"/>
        <v>당첨</v>
      </c>
      <c r="E132" s="86" t="str">
        <f t="shared" si="120"/>
        <v>당첨</v>
      </c>
      <c r="F132" s="86" t="str">
        <f t="shared" si="120"/>
        <v>당첨</v>
      </c>
      <c r="G132" s="86" t="str">
        <f t="shared" si="120"/>
        <v>당첨</v>
      </c>
      <c r="H132" s="86" t="str">
        <f t="shared" si="120"/>
        <v>당첨</v>
      </c>
      <c r="I132" s="86" t="str">
        <f t="shared" si="120"/>
        <v>당첨</v>
      </c>
      <c r="J132" s="86" t="str">
        <f t="shared" si="120"/>
        <v>당첨</v>
      </c>
      <c r="K132" s="86" t="str">
        <f t="shared" si="120"/>
        <v>당첨</v>
      </c>
      <c r="L132" s="86" t="str">
        <f t="shared" si="120"/>
        <v>당첨</v>
      </c>
      <c r="M132" s="86" t="str">
        <f t="shared" si="120"/>
        <v>당첨</v>
      </c>
      <c r="N132" s="86" t="str">
        <f t="shared" si="120"/>
        <v>당첨</v>
      </c>
      <c r="O132" s="86" t="str">
        <f t="shared" si="120"/>
        <v>당첨</v>
      </c>
      <c r="P132" s="86" t="str">
        <f t="shared" si="120"/>
        <v>당첨</v>
      </c>
      <c r="Q132" s="86" t="str">
        <f t="shared" si="120"/>
        <v>당첨</v>
      </c>
      <c r="S132" s="20">
        <v>107</v>
      </c>
      <c r="T132" s="644" t="s">
        <v>1747</v>
      </c>
      <c r="U132" s="645"/>
      <c r="V132" s="646"/>
      <c r="W132" s="166">
        <v>1</v>
      </c>
      <c r="X132" s="166">
        <v>2</v>
      </c>
      <c r="Y132" s="166">
        <v>3</v>
      </c>
      <c r="Z132" s="166">
        <v>4</v>
      </c>
      <c r="AA132" s="166">
        <v>5</v>
      </c>
      <c r="AB132" s="166">
        <v>7</v>
      </c>
      <c r="AC132" s="166">
        <v>8</v>
      </c>
      <c r="AD132" s="166">
        <v>11</v>
      </c>
      <c r="AE132" s="166">
        <v>12</v>
      </c>
      <c r="AF132" s="166">
        <v>13</v>
      </c>
      <c r="AG132" s="166">
        <v>14</v>
      </c>
      <c r="AH132" s="166">
        <v>16</v>
      </c>
      <c r="AI132" s="166">
        <v>19</v>
      </c>
      <c r="AJ132" s="166">
        <v>20</v>
      </c>
      <c r="AK132" s="166">
        <v>21</v>
      </c>
      <c r="AL132" s="166">
        <v>22</v>
      </c>
      <c r="AM132" s="166">
        <v>23</v>
      </c>
      <c r="AN132" s="166">
        <v>24</v>
      </c>
      <c r="AO132" s="166">
        <v>25</v>
      </c>
      <c r="AP132" s="166">
        <v>26</v>
      </c>
      <c r="AQ132" s="166">
        <v>27</v>
      </c>
      <c r="AR132" s="166">
        <v>28</v>
      </c>
      <c r="AS132" s="166">
        <v>29</v>
      </c>
      <c r="AT132" s="166">
        <v>30</v>
      </c>
      <c r="AU132" s="166">
        <v>31</v>
      </c>
      <c r="AV132" s="166">
        <v>32</v>
      </c>
      <c r="AW132" s="166">
        <v>34</v>
      </c>
      <c r="AX132" s="166">
        <v>35</v>
      </c>
      <c r="AY132" s="166">
        <v>36</v>
      </c>
      <c r="AZ132" s="166">
        <v>37</v>
      </c>
      <c r="BA132" s="166">
        <v>38</v>
      </c>
      <c r="BB132" s="166">
        <v>39</v>
      </c>
      <c r="BC132" s="166">
        <v>40</v>
      </c>
      <c r="BD132" s="166">
        <v>41</v>
      </c>
      <c r="BE132" s="166">
        <v>42</v>
      </c>
      <c r="BF132" s="166">
        <v>43</v>
      </c>
      <c r="BG132" s="166">
        <v>44</v>
      </c>
      <c r="BH132" s="464">
        <v>46</v>
      </c>
      <c r="BI132" s="4"/>
      <c r="BJ132" s="4"/>
      <c r="BK132" s="4"/>
      <c r="BL132" s="4"/>
      <c r="BM132" s="177">
        <v>4</v>
      </c>
      <c r="BN132" s="177">
        <v>5</v>
      </c>
      <c r="BO132" s="177">
        <v>6</v>
      </c>
      <c r="BP132" s="177">
        <v>6</v>
      </c>
      <c r="BR132"/>
    </row>
    <row r="133" spans="1:72" ht="19.5" hidden="1" customHeight="1">
      <c r="A133" s="152" t="s">
        <v>245</v>
      </c>
      <c r="B133" s="445" t="s">
        <v>1748</v>
      </c>
      <c r="C133" s="86" t="str">
        <f t="shared" ref="C133:Q133" si="121">IF(C951=$BN$133,"당첨",IF(C951=$BO$133,"당첨",IF(C951=$BP$133,"당첨",IF(C951=$BM$133,"당첨","낙첨"))))</f>
        <v>당첨</v>
      </c>
      <c r="D133" s="86" t="str">
        <f t="shared" si="121"/>
        <v>당첨</v>
      </c>
      <c r="E133" s="86" t="str">
        <f t="shared" si="121"/>
        <v>당첨</v>
      </c>
      <c r="F133" s="86" t="str">
        <f t="shared" si="121"/>
        <v>당첨</v>
      </c>
      <c r="G133" s="86" t="str">
        <f t="shared" si="121"/>
        <v>당첨</v>
      </c>
      <c r="H133" s="86" t="str">
        <f t="shared" si="121"/>
        <v>당첨</v>
      </c>
      <c r="I133" s="86" t="str">
        <f t="shared" si="121"/>
        <v>당첨</v>
      </c>
      <c r="J133" s="86" t="str">
        <f t="shared" si="121"/>
        <v>당첨</v>
      </c>
      <c r="K133" s="86" t="str">
        <f t="shared" si="121"/>
        <v>당첨</v>
      </c>
      <c r="L133" s="86" t="str">
        <f t="shared" si="121"/>
        <v>당첨</v>
      </c>
      <c r="M133" s="86" t="str">
        <f t="shared" si="121"/>
        <v>당첨</v>
      </c>
      <c r="N133" s="86" t="str">
        <f t="shared" si="121"/>
        <v>당첨</v>
      </c>
      <c r="O133" s="86" t="str">
        <f t="shared" si="121"/>
        <v>당첨</v>
      </c>
      <c r="P133" s="86" t="str">
        <f t="shared" si="121"/>
        <v>당첨</v>
      </c>
      <c r="Q133" s="86" t="str">
        <f t="shared" si="121"/>
        <v>당첨</v>
      </c>
      <c r="S133" s="20">
        <v>108</v>
      </c>
      <c r="T133" s="644" t="s">
        <v>1748</v>
      </c>
      <c r="U133" s="645"/>
      <c r="V133" s="646"/>
      <c r="W133" s="166">
        <v>1</v>
      </c>
      <c r="X133" s="166">
        <v>2</v>
      </c>
      <c r="Y133" s="166">
        <v>4</v>
      </c>
      <c r="Z133" s="166">
        <v>5</v>
      </c>
      <c r="AA133" s="166">
        <v>6</v>
      </c>
      <c r="AB133" s="166">
        <v>7</v>
      </c>
      <c r="AC133" s="166">
        <v>8</v>
      </c>
      <c r="AD133" s="166">
        <v>10</v>
      </c>
      <c r="AE133" s="166">
        <v>11</v>
      </c>
      <c r="AF133" s="166">
        <v>12</v>
      </c>
      <c r="AG133" s="166">
        <v>13</v>
      </c>
      <c r="AH133" s="166">
        <v>14</v>
      </c>
      <c r="AI133" s="166">
        <v>15</v>
      </c>
      <c r="AJ133" s="166">
        <v>16</v>
      </c>
      <c r="AK133" s="166">
        <v>17</v>
      </c>
      <c r="AL133" s="166">
        <v>18</v>
      </c>
      <c r="AM133" s="166">
        <v>19</v>
      </c>
      <c r="AN133" s="166">
        <v>20</v>
      </c>
      <c r="AO133" s="166">
        <v>21</v>
      </c>
      <c r="AP133" s="166">
        <v>23</v>
      </c>
      <c r="AQ133" s="166">
        <v>24</v>
      </c>
      <c r="AR133" s="166">
        <v>25</v>
      </c>
      <c r="AS133" s="166">
        <v>26</v>
      </c>
      <c r="AT133" s="166">
        <v>27</v>
      </c>
      <c r="AU133" s="166">
        <v>28</v>
      </c>
      <c r="AV133" s="166">
        <v>29</v>
      </c>
      <c r="AW133" s="166">
        <v>31</v>
      </c>
      <c r="AX133" s="166">
        <v>32</v>
      </c>
      <c r="AY133" s="166">
        <v>33</v>
      </c>
      <c r="AZ133" s="166">
        <v>34</v>
      </c>
      <c r="BA133" s="166">
        <v>35</v>
      </c>
      <c r="BB133" s="166">
        <v>36</v>
      </c>
      <c r="BC133" s="166">
        <v>37</v>
      </c>
      <c r="BD133" s="166">
        <v>38</v>
      </c>
      <c r="BE133" s="166">
        <v>39</v>
      </c>
      <c r="BF133" s="166">
        <v>40</v>
      </c>
      <c r="BG133" s="166">
        <v>43</v>
      </c>
      <c r="BH133" s="166">
        <v>44</v>
      </c>
      <c r="BI133" s="166">
        <v>45</v>
      </c>
      <c r="BJ133" s="4"/>
      <c r="BK133" s="4"/>
      <c r="BL133" s="4"/>
      <c r="BM133" s="177">
        <v>4</v>
      </c>
      <c r="BN133" s="177">
        <v>5</v>
      </c>
      <c r="BO133" s="177">
        <v>6</v>
      </c>
      <c r="BP133" s="177">
        <v>6</v>
      </c>
      <c r="BR133"/>
    </row>
    <row r="134" spans="1:72" ht="19.5" customHeight="1" thickBot="1">
      <c r="A134" s="152"/>
      <c r="B134" s="476" t="s">
        <v>1749</v>
      </c>
      <c r="C134" s="196">
        <f>COUNTIF(C128:C133,"낙첨")</f>
        <v>1</v>
      </c>
      <c r="D134" s="196">
        <f t="shared" ref="D134:Q134" si="122">COUNTIF(D128:D133,"낙첨")</f>
        <v>1</v>
      </c>
      <c r="E134" s="196">
        <f t="shared" si="122"/>
        <v>1</v>
      </c>
      <c r="F134" s="196">
        <f t="shared" si="122"/>
        <v>1</v>
      </c>
      <c r="G134" s="196">
        <f t="shared" si="122"/>
        <v>1</v>
      </c>
      <c r="H134" s="196">
        <f t="shared" si="122"/>
        <v>1</v>
      </c>
      <c r="I134" s="196">
        <f t="shared" si="122"/>
        <v>1</v>
      </c>
      <c r="J134" s="196">
        <f t="shared" si="122"/>
        <v>1</v>
      </c>
      <c r="K134" s="196">
        <f t="shared" si="122"/>
        <v>1</v>
      </c>
      <c r="L134" s="196">
        <f t="shared" si="122"/>
        <v>1</v>
      </c>
      <c r="M134" s="196">
        <f t="shared" si="122"/>
        <v>1</v>
      </c>
      <c r="N134" s="196">
        <f t="shared" si="122"/>
        <v>1</v>
      </c>
      <c r="O134" s="196">
        <f t="shared" si="122"/>
        <v>1</v>
      </c>
      <c r="P134" s="196">
        <f t="shared" si="122"/>
        <v>1</v>
      </c>
      <c r="Q134" s="196">
        <f t="shared" si="122"/>
        <v>1</v>
      </c>
      <c r="S134" s="20"/>
      <c r="T134" s="429"/>
      <c r="U134" s="430"/>
      <c r="V134" s="431"/>
      <c r="W134" s="166"/>
      <c r="X134" s="166"/>
      <c r="Y134" s="166"/>
      <c r="Z134" s="166"/>
      <c r="AA134" s="166"/>
      <c r="AB134" s="166"/>
      <c r="AC134" s="166"/>
      <c r="AD134" s="166"/>
      <c r="AE134" s="166"/>
      <c r="AF134" s="166"/>
      <c r="AG134" s="166"/>
      <c r="AH134" s="166"/>
      <c r="AI134" s="166"/>
      <c r="AJ134" s="166"/>
      <c r="AK134" s="166"/>
      <c r="AL134" s="166"/>
      <c r="AM134" s="166"/>
      <c r="AN134" s="166"/>
      <c r="AO134" s="166"/>
      <c r="AP134" s="166"/>
      <c r="AQ134" s="166"/>
      <c r="AR134" s="166"/>
      <c r="AS134" s="166"/>
      <c r="AT134" s="166"/>
      <c r="AU134" s="166"/>
      <c r="AV134" s="166"/>
      <c r="AW134" s="166"/>
      <c r="AX134" s="166"/>
      <c r="AY134" s="166"/>
      <c r="AZ134" s="166"/>
      <c r="BA134" s="166"/>
      <c r="BB134" s="166"/>
      <c r="BC134" s="166"/>
      <c r="BD134" s="166"/>
      <c r="BE134" s="166"/>
      <c r="BF134" s="166"/>
      <c r="BG134" s="166"/>
      <c r="BH134" s="166"/>
      <c r="BI134" s="4"/>
      <c r="BJ134" s="4"/>
      <c r="BK134" s="4"/>
      <c r="BL134" s="4"/>
      <c r="BM134" s="177"/>
      <c r="BN134" s="177"/>
      <c r="BO134" s="177"/>
      <c r="BP134" s="177"/>
      <c r="BR134"/>
    </row>
    <row r="135" spans="1:72" ht="19.5" customHeight="1">
      <c r="A135" s="474" t="s">
        <v>1807</v>
      </c>
      <c r="B135" s="478" t="s">
        <v>1847</v>
      </c>
      <c r="C135" s="479">
        <f t="shared" ref="C135:P135" si="123">C958</f>
        <v>6</v>
      </c>
      <c r="D135" s="479">
        <f t="shared" si="123"/>
        <v>6</v>
      </c>
      <c r="E135" s="479">
        <f t="shared" si="123"/>
        <v>6</v>
      </c>
      <c r="F135" s="479">
        <f t="shared" si="123"/>
        <v>6</v>
      </c>
      <c r="G135" s="479">
        <f t="shared" si="123"/>
        <v>6</v>
      </c>
      <c r="H135" s="479">
        <f t="shared" si="123"/>
        <v>6</v>
      </c>
      <c r="I135" s="479">
        <f t="shared" si="123"/>
        <v>6</v>
      </c>
      <c r="J135" s="479">
        <f t="shared" si="123"/>
        <v>6</v>
      </c>
      <c r="K135" s="479">
        <f t="shared" si="123"/>
        <v>6</v>
      </c>
      <c r="L135" s="479">
        <f t="shared" si="123"/>
        <v>6</v>
      </c>
      <c r="M135" s="479">
        <f t="shared" si="123"/>
        <v>6</v>
      </c>
      <c r="N135" s="479">
        <f t="shared" si="123"/>
        <v>6</v>
      </c>
      <c r="O135" s="479">
        <f t="shared" si="123"/>
        <v>6</v>
      </c>
      <c r="P135" s="479">
        <f t="shared" si="123"/>
        <v>6</v>
      </c>
      <c r="Q135" s="480">
        <f>Q958</f>
        <v>6</v>
      </c>
      <c r="S135" s="20">
        <v>109</v>
      </c>
      <c r="T135" s="641" t="s">
        <v>1847</v>
      </c>
      <c r="U135" s="642"/>
      <c r="V135" s="643"/>
      <c r="W135" s="562">
        <v>11</v>
      </c>
      <c r="X135" s="585">
        <v>3</v>
      </c>
      <c r="Y135" s="562">
        <v>16</v>
      </c>
      <c r="Z135" s="562">
        <v>19</v>
      </c>
      <c r="AA135" s="562">
        <v>28</v>
      </c>
      <c r="AB135" s="562">
        <v>30</v>
      </c>
      <c r="AC135" s="586">
        <v>45</v>
      </c>
      <c r="AD135" s="586">
        <v>18</v>
      </c>
      <c r="AE135" s="564">
        <v>21</v>
      </c>
      <c r="AF135" s="562">
        <v>23</v>
      </c>
      <c r="AG135" s="557">
        <v>13</v>
      </c>
      <c r="AH135" s="586">
        <v>37</v>
      </c>
      <c r="AI135" s="557">
        <v>29</v>
      </c>
      <c r="AJ135" s="564">
        <v>20</v>
      </c>
      <c r="AK135" s="585">
        <v>34</v>
      </c>
      <c r="AL135" s="562">
        <v>24</v>
      </c>
      <c r="AM135" s="586">
        <v>39</v>
      </c>
      <c r="AN135" s="564">
        <v>8</v>
      </c>
      <c r="AO135" s="557">
        <v>35</v>
      </c>
      <c r="AP135" s="562">
        <v>31</v>
      </c>
      <c r="AQ135" s="562">
        <v>41</v>
      </c>
      <c r="AR135" s="557">
        <v>7</v>
      </c>
      <c r="AS135" s="562">
        <v>6</v>
      </c>
      <c r="AT135" s="557">
        <v>32</v>
      </c>
      <c r="AU135" s="562">
        <v>38</v>
      </c>
      <c r="AV135" s="562">
        <v>5</v>
      </c>
      <c r="AW135" s="557">
        <v>26</v>
      </c>
      <c r="AX135" s="562">
        <v>36</v>
      </c>
      <c r="AY135" s="562">
        <v>15</v>
      </c>
      <c r="AZ135" s="562">
        <v>25</v>
      </c>
      <c r="BA135" s="586">
        <v>12</v>
      </c>
      <c r="BB135" s="562">
        <v>42</v>
      </c>
      <c r="BC135" s="557">
        <v>14</v>
      </c>
      <c r="BD135" s="562">
        <v>17</v>
      </c>
      <c r="BE135" s="562">
        <v>22</v>
      </c>
      <c r="BF135" s="562">
        <v>9</v>
      </c>
      <c r="BG135" s="562">
        <v>40</v>
      </c>
      <c r="BH135" s="562">
        <v>43</v>
      </c>
      <c r="BI135" s="562">
        <v>46</v>
      </c>
      <c r="BJ135" s="562">
        <v>46</v>
      </c>
      <c r="BK135" s="562">
        <v>46</v>
      </c>
      <c r="BL135" s="562">
        <v>46</v>
      </c>
      <c r="BM135" s="215">
        <v>3</v>
      </c>
      <c r="BN135" s="215" t="s">
        <v>1810</v>
      </c>
      <c r="BO135" s="215" t="s">
        <v>1810</v>
      </c>
      <c r="BP135" s="215">
        <v>6</v>
      </c>
      <c r="BR135"/>
    </row>
    <row r="136" spans="1:72" ht="19.5" customHeight="1">
      <c r="A136" s="474" t="s">
        <v>1808</v>
      </c>
      <c r="B136" s="481" t="s">
        <v>1835</v>
      </c>
      <c r="C136" s="86">
        <f t="shared" ref="C136:P136" si="124">C965</f>
        <v>4</v>
      </c>
      <c r="D136" s="86">
        <f t="shared" si="124"/>
        <v>4</v>
      </c>
      <c r="E136" s="86">
        <f t="shared" si="124"/>
        <v>4</v>
      </c>
      <c r="F136" s="86">
        <f t="shared" si="124"/>
        <v>4</v>
      </c>
      <c r="G136" s="86">
        <f t="shared" si="124"/>
        <v>4</v>
      </c>
      <c r="H136" s="86">
        <f t="shared" si="124"/>
        <v>4</v>
      </c>
      <c r="I136" s="86">
        <f t="shared" si="124"/>
        <v>4</v>
      </c>
      <c r="J136" s="86">
        <f t="shared" si="124"/>
        <v>4</v>
      </c>
      <c r="K136" s="86">
        <f t="shared" si="124"/>
        <v>4</v>
      </c>
      <c r="L136" s="86">
        <f t="shared" si="124"/>
        <v>4</v>
      </c>
      <c r="M136" s="86">
        <f t="shared" si="124"/>
        <v>4</v>
      </c>
      <c r="N136" s="86">
        <f t="shared" si="124"/>
        <v>4</v>
      </c>
      <c r="O136" s="86">
        <f t="shared" si="124"/>
        <v>4</v>
      </c>
      <c r="P136" s="86">
        <f t="shared" si="124"/>
        <v>4</v>
      </c>
      <c r="Q136" s="482">
        <f>Q965</f>
        <v>4</v>
      </c>
      <c r="S136" s="20">
        <v>110</v>
      </c>
      <c r="T136" s="641" t="s">
        <v>1835</v>
      </c>
      <c r="U136" s="642"/>
      <c r="V136" s="643"/>
      <c r="W136" s="554">
        <v>1</v>
      </c>
      <c r="X136" s="554">
        <v>2</v>
      </c>
      <c r="Y136" s="554">
        <v>4</v>
      </c>
      <c r="Z136" s="557">
        <v>5</v>
      </c>
      <c r="AA136" s="557">
        <v>6</v>
      </c>
      <c r="AB136" s="557">
        <v>7</v>
      </c>
      <c r="AC136" s="557">
        <v>8</v>
      </c>
      <c r="AD136" s="557">
        <v>11</v>
      </c>
      <c r="AE136" s="557">
        <v>12</v>
      </c>
      <c r="AF136" s="557">
        <v>13</v>
      </c>
      <c r="AG136" s="562">
        <v>15</v>
      </c>
      <c r="AH136" s="557">
        <v>16</v>
      </c>
      <c r="AI136" s="557">
        <v>17</v>
      </c>
      <c r="AJ136" s="557">
        <v>18</v>
      </c>
      <c r="AK136" s="557">
        <v>19</v>
      </c>
      <c r="AL136" s="557">
        <v>20</v>
      </c>
      <c r="AM136" s="557">
        <v>22</v>
      </c>
      <c r="AN136" s="557">
        <v>23</v>
      </c>
      <c r="AO136" s="557">
        <v>24</v>
      </c>
      <c r="AP136" s="557">
        <v>25</v>
      </c>
      <c r="AQ136" s="557">
        <v>27</v>
      </c>
      <c r="AR136" s="562">
        <v>28</v>
      </c>
      <c r="AS136" s="557">
        <v>29</v>
      </c>
      <c r="AT136" s="557">
        <v>30</v>
      </c>
      <c r="AU136" s="564">
        <v>31</v>
      </c>
      <c r="AV136" s="562">
        <v>32</v>
      </c>
      <c r="AW136" s="562">
        <v>33</v>
      </c>
      <c r="AX136" s="562">
        <v>34</v>
      </c>
      <c r="AY136" s="562">
        <v>35</v>
      </c>
      <c r="AZ136" s="562">
        <v>36</v>
      </c>
      <c r="BA136" s="562">
        <v>37</v>
      </c>
      <c r="BB136" s="562">
        <v>39</v>
      </c>
      <c r="BC136" s="562">
        <v>40</v>
      </c>
      <c r="BD136" s="562">
        <v>41</v>
      </c>
      <c r="BE136" s="562">
        <v>43</v>
      </c>
      <c r="BF136" s="562">
        <v>44</v>
      </c>
      <c r="BG136" s="562">
        <v>45</v>
      </c>
      <c r="BH136" s="562">
        <v>46</v>
      </c>
      <c r="BI136" s="562">
        <v>46</v>
      </c>
      <c r="BJ136" s="562">
        <v>46</v>
      </c>
      <c r="BK136" s="562">
        <v>46</v>
      </c>
      <c r="BL136" s="506"/>
      <c r="BM136" s="215">
        <v>3</v>
      </c>
      <c r="BN136" s="215" t="s">
        <v>1810</v>
      </c>
      <c r="BO136" s="215" t="s">
        <v>1810</v>
      </c>
      <c r="BP136" s="215">
        <v>6</v>
      </c>
      <c r="BR136"/>
    </row>
    <row r="137" spans="1:72" ht="19.5" customHeight="1">
      <c r="A137" s="474" t="s">
        <v>248</v>
      </c>
      <c r="B137" s="481" t="s">
        <v>1836</v>
      </c>
      <c r="C137" s="86">
        <f t="shared" ref="C137:P137" si="125">C972</f>
        <v>4</v>
      </c>
      <c r="D137" s="86">
        <f t="shared" si="125"/>
        <v>4</v>
      </c>
      <c r="E137" s="86">
        <f t="shared" si="125"/>
        <v>4</v>
      </c>
      <c r="F137" s="86">
        <f t="shared" si="125"/>
        <v>4</v>
      </c>
      <c r="G137" s="86">
        <f t="shared" si="125"/>
        <v>4</v>
      </c>
      <c r="H137" s="86">
        <f t="shared" si="125"/>
        <v>4</v>
      </c>
      <c r="I137" s="86">
        <f t="shared" si="125"/>
        <v>4</v>
      </c>
      <c r="J137" s="86">
        <f t="shared" si="125"/>
        <v>4</v>
      </c>
      <c r="K137" s="86">
        <f t="shared" si="125"/>
        <v>4</v>
      </c>
      <c r="L137" s="86">
        <f t="shared" si="125"/>
        <v>4</v>
      </c>
      <c r="M137" s="86">
        <f t="shared" si="125"/>
        <v>4</v>
      </c>
      <c r="N137" s="86">
        <f t="shared" si="125"/>
        <v>4</v>
      </c>
      <c r="O137" s="86">
        <f t="shared" si="125"/>
        <v>4</v>
      </c>
      <c r="P137" s="86">
        <f t="shared" si="125"/>
        <v>4</v>
      </c>
      <c r="Q137" s="482">
        <f>Q972</f>
        <v>4</v>
      </c>
      <c r="S137" s="20">
        <v>111</v>
      </c>
      <c r="T137" s="641" t="s">
        <v>1836</v>
      </c>
      <c r="U137" s="642"/>
      <c r="V137" s="643"/>
      <c r="W137" s="554">
        <v>1</v>
      </c>
      <c r="X137" s="554">
        <v>2</v>
      </c>
      <c r="Y137" s="554">
        <v>3</v>
      </c>
      <c r="Z137" s="557">
        <v>4</v>
      </c>
      <c r="AA137" s="557">
        <v>5</v>
      </c>
      <c r="AB137" s="557">
        <v>6</v>
      </c>
      <c r="AC137" s="557">
        <v>7</v>
      </c>
      <c r="AD137" s="557">
        <v>8</v>
      </c>
      <c r="AE137" s="557">
        <v>9</v>
      </c>
      <c r="AF137" s="557">
        <v>11</v>
      </c>
      <c r="AG137" s="562">
        <v>12</v>
      </c>
      <c r="AH137" s="557">
        <v>13</v>
      </c>
      <c r="AI137" s="557">
        <v>15</v>
      </c>
      <c r="AJ137" s="557">
        <v>16</v>
      </c>
      <c r="AK137" s="557">
        <v>17</v>
      </c>
      <c r="AL137" s="557">
        <v>18</v>
      </c>
      <c r="AM137" s="557">
        <v>19</v>
      </c>
      <c r="AN137" s="557">
        <v>20</v>
      </c>
      <c r="AO137" s="557">
        <v>22</v>
      </c>
      <c r="AP137" s="557">
        <v>23</v>
      </c>
      <c r="AQ137" s="557">
        <v>24</v>
      </c>
      <c r="AR137" s="562">
        <v>25</v>
      </c>
      <c r="AS137" s="557">
        <v>27</v>
      </c>
      <c r="AT137" s="557">
        <v>28</v>
      </c>
      <c r="AU137" s="564">
        <v>29</v>
      </c>
      <c r="AV137" s="562">
        <v>30</v>
      </c>
      <c r="AW137" s="562">
        <v>31</v>
      </c>
      <c r="AX137" s="562">
        <v>32</v>
      </c>
      <c r="AY137" s="562">
        <v>33</v>
      </c>
      <c r="AZ137" s="562">
        <v>34</v>
      </c>
      <c r="BA137" s="562">
        <v>35</v>
      </c>
      <c r="BB137" s="562">
        <v>36</v>
      </c>
      <c r="BC137" s="562">
        <v>37</v>
      </c>
      <c r="BD137" s="562">
        <v>39</v>
      </c>
      <c r="BE137" s="562">
        <v>40</v>
      </c>
      <c r="BF137" s="562">
        <v>41</v>
      </c>
      <c r="BG137" s="562">
        <v>43</v>
      </c>
      <c r="BH137" s="562">
        <v>44</v>
      </c>
      <c r="BI137" s="562">
        <v>45</v>
      </c>
      <c r="BJ137" s="562">
        <v>46</v>
      </c>
      <c r="BK137" s="562">
        <v>46</v>
      </c>
      <c r="BL137" s="506"/>
      <c r="BM137" s="215">
        <v>3</v>
      </c>
      <c r="BN137" s="215" t="s">
        <v>1810</v>
      </c>
      <c r="BO137" s="215" t="s">
        <v>1810</v>
      </c>
      <c r="BP137" s="215">
        <v>6</v>
      </c>
      <c r="BR137"/>
    </row>
    <row r="138" spans="1:72" ht="19.5" customHeight="1">
      <c r="A138" s="474" t="s">
        <v>249</v>
      </c>
      <c r="B138" s="481" t="s">
        <v>1837</v>
      </c>
      <c r="C138" s="86">
        <f t="shared" ref="C138:P138" si="126">C979</f>
        <v>4</v>
      </c>
      <c r="D138" s="86">
        <f t="shared" si="126"/>
        <v>4</v>
      </c>
      <c r="E138" s="86">
        <f t="shared" si="126"/>
        <v>4</v>
      </c>
      <c r="F138" s="86">
        <f t="shared" si="126"/>
        <v>4</v>
      </c>
      <c r="G138" s="86">
        <f t="shared" si="126"/>
        <v>4</v>
      </c>
      <c r="H138" s="86">
        <f t="shared" si="126"/>
        <v>4</v>
      </c>
      <c r="I138" s="86">
        <f t="shared" si="126"/>
        <v>4</v>
      </c>
      <c r="J138" s="86">
        <f t="shared" si="126"/>
        <v>4</v>
      </c>
      <c r="K138" s="86">
        <f t="shared" si="126"/>
        <v>4</v>
      </c>
      <c r="L138" s="86">
        <f t="shared" si="126"/>
        <v>4</v>
      </c>
      <c r="M138" s="86">
        <f t="shared" si="126"/>
        <v>4</v>
      </c>
      <c r="N138" s="86">
        <f t="shared" si="126"/>
        <v>4</v>
      </c>
      <c r="O138" s="86">
        <f t="shared" si="126"/>
        <v>4</v>
      </c>
      <c r="P138" s="86">
        <f t="shared" si="126"/>
        <v>4</v>
      </c>
      <c r="Q138" s="482">
        <f>Q979</f>
        <v>4</v>
      </c>
      <c r="S138" s="20">
        <v>112</v>
      </c>
      <c r="T138" s="641" t="s">
        <v>1837</v>
      </c>
      <c r="U138" s="642"/>
      <c r="V138" s="643"/>
      <c r="W138" s="554">
        <v>1</v>
      </c>
      <c r="X138" s="554">
        <v>2</v>
      </c>
      <c r="Y138" s="554">
        <v>3</v>
      </c>
      <c r="Z138" s="557">
        <v>4</v>
      </c>
      <c r="AA138" s="557">
        <v>5</v>
      </c>
      <c r="AB138" s="557">
        <v>6</v>
      </c>
      <c r="AC138" s="557">
        <v>7</v>
      </c>
      <c r="AD138" s="557">
        <v>8</v>
      </c>
      <c r="AE138" s="557">
        <v>9</v>
      </c>
      <c r="AF138" s="557">
        <v>10</v>
      </c>
      <c r="AG138" s="562">
        <v>11</v>
      </c>
      <c r="AH138" s="557">
        <v>12</v>
      </c>
      <c r="AI138" s="557">
        <v>13</v>
      </c>
      <c r="AJ138" s="557">
        <v>15</v>
      </c>
      <c r="AK138" s="557">
        <v>16</v>
      </c>
      <c r="AL138" s="557">
        <v>17</v>
      </c>
      <c r="AM138" s="557">
        <v>18</v>
      </c>
      <c r="AN138" s="557">
        <v>19</v>
      </c>
      <c r="AO138" s="557">
        <v>20</v>
      </c>
      <c r="AP138" s="557">
        <v>22</v>
      </c>
      <c r="AQ138" s="557">
        <v>23</v>
      </c>
      <c r="AR138" s="562">
        <v>24</v>
      </c>
      <c r="AS138" s="557">
        <v>25</v>
      </c>
      <c r="AT138" s="557">
        <v>27</v>
      </c>
      <c r="AU138" s="564">
        <v>28</v>
      </c>
      <c r="AV138" s="562">
        <v>29</v>
      </c>
      <c r="AW138" s="562">
        <v>30</v>
      </c>
      <c r="AX138" s="562">
        <v>31</v>
      </c>
      <c r="AY138" s="562">
        <v>32</v>
      </c>
      <c r="AZ138" s="562">
        <v>33</v>
      </c>
      <c r="BA138" s="562">
        <v>34</v>
      </c>
      <c r="BB138" s="562">
        <v>35</v>
      </c>
      <c r="BC138" s="562">
        <v>36</v>
      </c>
      <c r="BD138" s="562">
        <v>37</v>
      </c>
      <c r="BE138" s="562">
        <v>39</v>
      </c>
      <c r="BF138" s="562">
        <v>40</v>
      </c>
      <c r="BG138" s="562">
        <v>41</v>
      </c>
      <c r="BH138" s="562">
        <v>43</v>
      </c>
      <c r="BI138" s="562">
        <v>44</v>
      </c>
      <c r="BJ138" s="562">
        <v>45</v>
      </c>
      <c r="BK138" s="562">
        <v>46</v>
      </c>
      <c r="BL138" s="506"/>
      <c r="BM138" s="215">
        <v>4</v>
      </c>
      <c r="BN138" s="215" t="s">
        <v>1810</v>
      </c>
      <c r="BO138" s="215" t="s">
        <v>1810</v>
      </c>
      <c r="BP138" s="215">
        <v>6</v>
      </c>
      <c r="BR138"/>
    </row>
    <row r="139" spans="1:72" ht="19.5" customHeight="1">
      <c r="A139" s="474" t="s">
        <v>250</v>
      </c>
      <c r="B139" s="481" t="s">
        <v>1838</v>
      </c>
      <c r="C139" s="86">
        <f t="shared" ref="C139:P139" si="127">C986</f>
        <v>4</v>
      </c>
      <c r="D139" s="86">
        <f t="shared" si="127"/>
        <v>4</v>
      </c>
      <c r="E139" s="86">
        <f t="shared" si="127"/>
        <v>4</v>
      </c>
      <c r="F139" s="86">
        <f t="shared" si="127"/>
        <v>4</v>
      </c>
      <c r="G139" s="86">
        <f t="shared" si="127"/>
        <v>4</v>
      </c>
      <c r="H139" s="86">
        <f t="shared" si="127"/>
        <v>4</v>
      </c>
      <c r="I139" s="86">
        <f t="shared" si="127"/>
        <v>4</v>
      </c>
      <c r="J139" s="86">
        <f t="shared" si="127"/>
        <v>4</v>
      </c>
      <c r="K139" s="86">
        <f t="shared" si="127"/>
        <v>4</v>
      </c>
      <c r="L139" s="86">
        <f t="shared" si="127"/>
        <v>4</v>
      </c>
      <c r="M139" s="86">
        <f t="shared" si="127"/>
        <v>4</v>
      </c>
      <c r="N139" s="86">
        <f t="shared" si="127"/>
        <v>4</v>
      </c>
      <c r="O139" s="86">
        <f t="shared" si="127"/>
        <v>4</v>
      </c>
      <c r="P139" s="86">
        <f t="shared" si="127"/>
        <v>4</v>
      </c>
      <c r="Q139" s="482">
        <f>Q986</f>
        <v>4</v>
      </c>
      <c r="R139" s="473" t="s">
        <v>1845</v>
      </c>
      <c r="S139" s="20">
        <v>113</v>
      </c>
      <c r="T139" s="641" t="s">
        <v>1838</v>
      </c>
      <c r="U139" s="642"/>
      <c r="V139" s="643"/>
      <c r="W139" s="554">
        <v>1</v>
      </c>
      <c r="X139" s="554">
        <v>3</v>
      </c>
      <c r="Y139" s="554">
        <v>4</v>
      </c>
      <c r="Z139" s="557">
        <v>5</v>
      </c>
      <c r="AA139" s="557">
        <v>6</v>
      </c>
      <c r="AB139" s="557">
        <v>7</v>
      </c>
      <c r="AC139" s="557">
        <v>8</v>
      </c>
      <c r="AD139" s="557">
        <v>9</v>
      </c>
      <c r="AE139" s="557">
        <v>10</v>
      </c>
      <c r="AF139" s="557">
        <v>11</v>
      </c>
      <c r="AG139" s="562">
        <v>12</v>
      </c>
      <c r="AH139" s="557">
        <v>13</v>
      </c>
      <c r="AI139" s="557">
        <v>15</v>
      </c>
      <c r="AJ139" s="557">
        <v>16</v>
      </c>
      <c r="AK139" s="557">
        <v>17</v>
      </c>
      <c r="AL139" s="557">
        <v>18</v>
      </c>
      <c r="AM139" s="557">
        <v>19</v>
      </c>
      <c r="AN139" s="557">
        <v>20</v>
      </c>
      <c r="AO139" s="557">
        <v>22</v>
      </c>
      <c r="AP139" s="557">
        <v>23</v>
      </c>
      <c r="AQ139" s="557">
        <v>24</v>
      </c>
      <c r="AR139" s="562">
        <v>25</v>
      </c>
      <c r="AS139" s="557">
        <v>27</v>
      </c>
      <c r="AT139" s="557">
        <v>28</v>
      </c>
      <c r="AU139" s="564">
        <v>29</v>
      </c>
      <c r="AV139" s="562">
        <v>30</v>
      </c>
      <c r="AW139" s="562">
        <v>31</v>
      </c>
      <c r="AX139" s="562">
        <v>32</v>
      </c>
      <c r="AY139" s="562">
        <v>33</v>
      </c>
      <c r="AZ139" s="562">
        <v>34</v>
      </c>
      <c r="BA139" s="562">
        <v>35</v>
      </c>
      <c r="BB139" s="562">
        <v>36</v>
      </c>
      <c r="BC139" s="562">
        <v>37</v>
      </c>
      <c r="BD139" s="562">
        <v>39</v>
      </c>
      <c r="BE139" s="562">
        <v>40</v>
      </c>
      <c r="BF139" s="562">
        <v>41</v>
      </c>
      <c r="BG139" s="562">
        <v>43</v>
      </c>
      <c r="BH139" s="562">
        <v>44</v>
      </c>
      <c r="BI139" s="562">
        <v>45</v>
      </c>
      <c r="BJ139" s="562">
        <v>46</v>
      </c>
      <c r="BK139" s="562">
        <v>46</v>
      </c>
      <c r="BL139" s="506"/>
      <c r="BM139" s="215">
        <v>4</v>
      </c>
      <c r="BN139" s="215" t="s">
        <v>1810</v>
      </c>
      <c r="BO139" s="215" t="s">
        <v>1810</v>
      </c>
      <c r="BP139" s="215">
        <v>6</v>
      </c>
      <c r="BR139"/>
    </row>
    <row r="140" spans="1:72" ht="19.5" customHeight="1" thickBot="1">
      <c r="A140" s="474" t="s">
        <v>251</v>
      </c>
      <c r="B140" s="481" t="s">
        <v>1839</v>
      </c>
      <c r="C140" s="86">
        <f t="shared" ref="C140:P140" si="128">C993</f>
        <v>4</v>
      </c>
      <c r="D140" s="86">
        <f t="shared" si="128"/>
        <v>4</v>
      </c>
      <c r="E140" s="86">
        <f t="shared" si="128"/>
        <v>4</v>
      </c>
      <c r="F140" s="86">
        <f t="shared" si="128"/>
        <v>4</v>
      </c>
      <c r="G140" s="86">
        <f t="shared" si="128"/>
        <v>4</v>
      </c>
      <c r="H140" s="86">
        <f t="shared" si="128"/>
        <v>4</v>
      </c>
      <c r="I140" s="86">
        <f t="shared" si="128"/>
        <v>4</v>
      </c>
      <c r="J140" s="86">
        <f t="shared" si="128"/>
        <v>4</v>
      </c>
      <c r="K140" s="86">
        <f t="shared" si="128"/>
        <v>4</v>
      </c>
      <c r="L140" s="86">
        <f t="shared" si="128"/>
        <v>4</v>
      </c>
      <c r="M140" s="86">
        <f t="shared" si="128"/>
        <v>4</v>
      </c>
      <c r="N140" s="86">
        <f t="shared" si="128"/>
        <v>4</v>
      </c>
      <c r="O140" s="86">
        <f t="shared" si="128"/>
        <v>4</v>
      </c>
      <c r="P140" s="86">
        <f t="shared" si="128"/>
        <v>4</v>
      </c>
      <c r="Q140" s="482">
        <f>Q993</f>
        <v>4</v>
      </c>
      <c r="S140" s="20">
        <v>114</v>
      </c>
      <c r="T140" s="641" t="s">
        <v>1839</v>
      </c>
      <c r="U140" s="642"/>
      <c r="V140" s="643"/>
      <c r="W140" s="554">
        <v>1</v>
      </c>
      <c r="X140" s="554">
        <v>3</v>
      </c>
      <c r="Y140" s="554">
        <v>4</v>
      </c>
      <c r="Z140" s="557">
        <v>5</v>
      </c>
      <c r="AA140" s="557">
        <v>6</v>
      </c>
      <c r="AB140" s="557">
        <v>7</v>
      </c>
      <c r="AC140" s="557">
        <v>8</v>
      </c>
      <c r="AD140" s="557">
        <v>9</v>
      </c>
      <c r="AE140" s="557">
        <v>10</v>
      </c>
      <c r="AF140" s="557">
        <v>11</v>
      </c>
      <c r="AG140" s="562">
        <v>12</v>
      </c>
      <c r="AH140" s="557">
        <v>13</v>
      </c>
      <c r="AI140" s="557">
        <v>15</v>
      </c>
      <c r="AJ140" s="557">
        <v>16</v>
      </c>
      <c r="AK140" s="557">
        <v>17</v>
      </c>
      <c r="AL140" s="557">
        <v>18</v>
      </c>
      <c r="AM140" s="557">
        <v>20</v>
      </c>
      <c r="AN140" s="557">
        <v>22</v>
      </c>
      <c r="AO140" s="557">
        <v>23</v>
      </c>
      <c r="AP140" s="557">
        <v>24</v>
      </c>
      <c r="AQ140" s="557">
        <v>25</v>
      </c>
      <c r="AR140" s="562">
        <v>27</v>
      </c>
      <c r="AS140" s="557">
        <v>28</v>
      </c>
      <c r="AT140" s="557">
        <v>29</v>
      </c>
      <c r="AU140" s="564">
        <v>30</v>
      </c>
      <c r="AV140" s="562">
        <v>31</v>
      </c>
      <c r="AW140" s="562">
        <v>32</v>
      </c>
      <c r="AX140" s="562">
        <v>33</v>
      </c>
      <c r="AY140" s="562">
        <v>34</v>
      </c>
      <c r="AZ140" s="562">
        <v>35</v>
      </c>
      <c r="BA140" s="562">
        <v>36</v>
      </c>
      <c r="BB140" s="562">
        <v>37</v>
      </c>
      <c r="BC140" s="562">
        <v>39</v>
      </c>
      <c r="BD140" s="562">
        <v>40</v>
      </c>
      <c r="BE140" s="562">
        <v>41</v>
      </c>
      <c r="BF140" s="562">
        <v>43</v>
      </c>
      <c r="BG140" s="562">
        <v>44</v>
      </c>
      <c r="BH140" s="562">
        <v>45</v>
      </c>
      <c r="BI140" s="562">
        <v>46</v>
      </c>
      <c r="BJ140" s="562">
        <v>46</v>
      </c>
      <c r="BK140" s="562">
        <v>46</v>
      </c>
      <c r="BL140" s="506"/>
      <c r="BM140" s="215">
        <v>4</v>
      </c>
      <c r="BN140" s="215" t="s">
        <v>1840</v>
      </c>
      <c r="BO140" s="215" t="s">
        <v>1841</v>
      </c>
      <c r="BP140" s="215">
        <v>6</v>
      </c>
      <c r="BR140"/>
    </row>
    <row r="141" spans="1:72" ht="19.5" hidden="1" customHeight="1">
      <c r="A141" s="474" t="s">
        <v>252</v>
      </c>
      <c r="B141" s="483"/>
      <c r="C141" s="196">
        <f t="shared" ref="C141:P141" si="129">C1000</f>
        <v>0</v>
      </c>
      <c r="D141" s="196">
        <f t="shared" si="129"/>
        <v>0</v>
      </c>
      <c r="E141" s="196">
        <f t="shared" si="129"/>
        <v>0</v>
      </c>
      <c r="F141" s="196">
        <f t="shared" si="129"/>
        <v>0</v>
      </c>
      <c r="G141" s="196">
        <f t="shared" si="129"/>
        <v>0</v>
      </c>
      <c r="H141" s="196">
        <f t="shared" si="129"/>
        <v>0</v>
      </c>
      <c r="I141" s="196">
        <f t="shared" si="129"/>
        <v>0</v>
      </c>
      <c r="J141" s="196">
        <f t="shared" si="129"/>
        <v>0</v>
      </c>
      <c r="K141" s="196">
        <f t="shared" si="129"/>
        <v>0</v>
      </c>
      <c r="L141" s="196">
        <f t="shared" si="129"/>
        <v>0</v>
      </c>
      <c r="M141" s="196">
        <f t="shared" si="129"/>
        <v>0</v>
      </c>
      <c r="N141" s="196">
        <f t="shared" si="129"/>
        <v>0</v>
      </c>
      <c r="O141" s="196">
        <f t="shared" si="129"/>
        <v>0</v>
      </c>
      <c r="P141" s="196">
        <f t="shared" si="129"/>
        <v>0</v>
      </c>
      <c r="Q141" s="484">
        <f>Q1000</f>
        <v>0</v>
      </c>
      <c r="S141" s="20">
        <v>115</v>
      </c>
      <c r="T141" s="641"/>
      <c r="U141" s="642"/>
      <c r="V141" s="643"/>
      <c r="W141" s="556"/>
      <c r="X141" s="556"/>
      <c r="Y141" s="553"/>
      <c r="Z141" s="553"/>
      <c r="AA141" s="553"/>
      <c r="AB141" s="553"/>
      <c r="AC141" s="553"/>
      <c r="AD141" s="553"/>
      <c r="AE141" s="553"/>
      <c r="AF141" s="560"/>
      <c r="AG141" s="560"/>
      <c r="AH141" s="560"/>
      <c r="AI141" s="560"/>
      <c r="AJ141" s="560"/>
      <c r="AK141" s="560"/>
      <c r="AL141" s="560"/>
      <c r="AM141" s="560"/>
      <c r="AN141" s="560"/>
      <c r="AO141" s="560"/>
      <c r="AP141" s="560"/>
      <c r="AQ141" s="560"/>
      <c r="AR141" s="560"/>
      <c r="AS141" s="560"/>
      <c r="AT141" s="560"/>
      <c r="AU141" s="560"/>
      <c r="AV141" s="560"/>
      <c r="AW141" s="560"/>
      <c r="AX141" s="560"/>
      <c r="AY141" s="560"/>
      <c r="AZ141" s="560"/>
      <c r="BA141" s="560"/>
      <c r="BB141" s="560"/>
      <c r="BC141" s="560"/>
      <c r="BD141" s="560"/>
      <c r="BE141" s="562">
        <v>46</v>
      </c>
      <c r="BF141" s="562">
        <v>46</v>
      </c>
      <c r="BG141" s="562">
        <v>46</v>
      </c>
      <c r="BH141" s="562">
        <v>46</v>
      </c>
      <c r="BI141" s="560"/>
      <c r="BJ141" s="561"/>
      <c r="BK141" s="561"/>
      <c r="BL141" s="561"/>
      <c r="BM141" s="215">
        <v>0</v>
      </c>
      <c r="BN141" s="215">
        <v>1</v>
      </c>
      <c r="BO141" s="215">
        <v>1</v>
      </c>
      <c r="BP141" s="215">
        <v>2</v>
      </c>
      <c r="BR141"/>
    </row>
    <row r="142" spans="1:72" ht="19.5" customHeight="1">
      <c r="A142" s="474" t="s">
        <v>253</v>
      </c>
      <c r="B142" s="500" t="s">
        <v>1998</v>
      </c>
      <c r="C142" s="490">
        <f t="shared" ref="C142:P142" si="130">C1007</f>
        <v>4</v>
      </c>
      <c r="D142" s="490">
        <f t="shared" si="130"/>
        <v>4</v>
      </c>
      <c r="E142" s="490">
        <f t="shared" si="130"/>
        <v>4</v>
      </c>
      <c r="F142" s="490">
        <f t="shared" si="130"/>
        <v>4</v>
      </c>
      <c r="G142" s="490">
        <f t="shared" si="130"/>
        <v>4</v>
      </c>
      <c r="H142" s="490">
        <f t="shared" si="130"/>
        <v>4</v>
      </c>
      <c r="I142" s="490">
        <f t="shared" si="130"/>
        <v>4</v>
      </c>
      <c r="J142" s="490">
        <f t="shared" si="130"/>
        <v>4</v>
      </c>
      <c r="K142" s="490">
        <f t="shared" si="130"/>
        <v>4</v>
      </c>
      <c r="L142" s="490">
        <f t="shared" si="130"/>
        <v>4</v>
      </c>
      <c r="M142" s="490">
        <f t="shared" si="130"/>
        <v>4</v>
      </c>
      <c r="N142" s="490">
        <f t="shared" si="130"/>
        <v>4</v>
      </c>
      <c r="O142" s="490">
        <f t="shared" si="130"/>
        <v>4</v>
      </c>
      <c r="P142" s="490">
        <f t="shared" si="130"/>
        <v>4</v>
      </c>
      <c r="Q142" s="491">
        <f>Q1007</f>
        <v>4</v>
      </c>
      <c r="S142" s="20">
        <v>116</v>
      </c>
      <c r="T142" s="644" t="s">
        <v>1999</v>
      </c>
      <c r="U142" s="645"/>
      <c r="V142" s="646"/>
      <c r="W142" s="554">
        <v>1</v>
      </c>
      <c r="X142" s="554">
        <v>3</v>
      </c>
      <c r="Y142" s="554">
        <v>4</v>
      </c>
      <c r="Z142" s="557">
        <v>5</v>
      </c>
      <c r="AA142" s="557">
        <v>6</v>
      </c>
      <c r="AB142" s="557">
        <v>7</v>
      </c>
      <c r="AC142" s="557">
        <v>8</v>
      </c>
      <c r="AD142" s="557">
        <v>9</v>
      </c>
      <c r="AE142" s="557">
        <v>10</v>
      </c>
      <c r="AF142" s="557">
        <v>11</v>
      </c>
      <c r="AG142" s="562">
        <v>12</v>
      </c>
      <c r="AH142" s="557">
        <v>13</v>
      </c>
      <c r="AI142" s="557">
        <v>15</v>
      </c>
      <c r="AJ142" s="557">
        <v>16</v>
      </c>
      <c r="AK142" s="557">
        <v>17</v>
      </c>
      <c r="AL142" s="557">
        <v>18</v>
      </c>
      <c r="AM142" s="557">
        <v>20</v>
      </c>
      <c r="AN142" s="557">
        <v>22</v>
      </c>
      <c r="AO142" s="557">
        <v>23</v>
      </c>
      <c r="AP142" s="557">
        <v>24</v>
      </c>
      <c r="AQ142" s="557">
        <v>25</v>
      </c>
      <c r="AR142" s="562">
        <v>27</v>
      </c>
      <c r="AS142" s="557">
        <v>28</v>
      </c>
      <c r="AT142" s="557">
        <v>29</v>
      </c>
      <c r="AU142" s="564">
        <v>30</v>
      </c>
      <c r="AV142" s="562">
        <v>31</v>
      </c>
      <c r="AW142" s="562">
        <v>32</v>
      </c>
      <c r="AX142" s="562">
        <v>33</v>
      </c>
      <c r="AY142" s="562">
        <v>34</v>
      </c>
      <c r="AZ142" s="562">
        <v>35</v>
      </c>
      <c r="BA142" s="562">
        <v>36</v>
      </c>
      <c r="BB142" s="562">
        <v>37</v>
      </c>
      <c r="BC142" s="562">
        <v>39</v>
      </c>
      <c r="BD142" s="562">
        <v>40</v>
      </c>
      <c r="BE142" s="562">
        <v>41</v>
      </c>
      <c r="BF142" s="562">
        <v>43</v>
      </c>
      <c r="BG142" s="562">
        <v>44</v>
      </c>
      <c r="BH142" s="562">
        <v>45</v>
      </c>
      <c r="BI142" s="562">
        <v>46</v>
      </c>
      <c r="BJ142" s="562">
        <v>46</v>
      </c>
      <c r="BK142" s="561"/>
      <c r="BL142" s="561"/>
      <c r="BM142" s="215">
        <v>4</v>
      </c>
      <c r="BN142" s="215" t="s">
        <v>1843</v>
      </c>
      <c r="BO142" s="215" t="s">
        <v>1843</v>
      </c>
      <c r="BP142" s="215">
        <v>6</v>
      </c>
      <c r="BR142"/>
    </row>
    <row r="143" spans="1:72" ht="19.5" customHeight="1">
      <c r="A143" s="474" t="s">
        <v>254</v>
      </c>
      <c r="B143" s="492" t="s">
        <v>1750</v>
      </c>
      <c r="C143" s="86">
        <f t="shared" ref="C143:P143" si="131">C1014</f>
        <v>3</v>
      </c>
      <c r="D143" s="86">
        <f t="shared" si="131"/>
        <v>3</v>
      </c>
      <c r="E143" s="86">
        <f t="shared" si="131"/>
        <v>3</v>
      </c>
      <c r="F143" s="86">
        <f t="shared" si="131"/>
        <v>3</v>
      </c>
      <c r="G143" s="86">
        <f t="shared" si="131"/>
        <v>3</v>
      </c>
      <c r="H143" s="86">
        <f t="shared" si="131"/>
        <v>3</v>
      </c>
      <c r="I143" s="86">
        <f t="shared" si="131"/>
        <v>3</v>
      </c>
      <c r="J143" s="86">
        <f t="shared" si="131"/>
        <v>3</v>
      </c>
      <c r="K143" s="86">
        <f t="shared" si="131"/>
        <v>3</v>
      </c>
      <c r="L143" s="86">
        <f t="shared" si="131"/>
        <v>3</v>
      </c>
      <c r="M143" s="86">
        <f t="shared" si="131"/>
        <v>3</v>
      </c>
      <c r="N143" s="86">
        <f t="shared" si="131"/>
        <v>3</v>
      </c>
      <c r="O143" s="86">
        <f t="shared" si="131"/>
        <v>3</v>
      </c>
      <c r="P143" s="86">
        <f t="shared" si="131"/>
        <v>3</v>
      </c>
      <c r="Q143" s="493">
        <f>Q1014</f>
        <v>3</v>
      </c>
      <c r="S143" s="20">
        <v>117</v>
      </c>
      <c r="T143" s="644" t="s">
        <v>1750</v>
      </c>
      <c r="U143" s="645"/>
      <c r="V143" s="646"/>
      <c r="W143" s="562">
        <v>11</v>
      </c>
      <c r="X143" s="585">
        <v>3</v>
      </c>
      <c r="Y143" s="562">
        <v>16</v>
      </c>
      <c r="Z143" s="562">
        <v>19</v>
      </c>
      <c r="AA143" s="562">
        <v>28</v>
      </c>
      <c r="AB143" s="562">
        <v>30</v>
      </c>
      <c r="AC143" s="586">
        <v>45</v>
      </c>
      <c r="AD143" s="586">
        <v>18</v>
      </c>
      <c r="AE143" s="564">
        <v>21</v>
      </c>
      <c r="AF143" s="562">
        <v>23</v>
      </c>
      <c r="AG143" s="557">
        <v>13</v>
      </c>
      <c r="AH143" s="586">
        <v>37</v>
      </c>
      <c r="AI143" s="557">
        <v>29</v>
      </c>
      <c r="AJ143" s="564">
        <v>20</v>
      </c>
      <c r="AK143" s="585">
        <v>34</v>
      </c>
      <c r="AL143" s="562">
        <v>24</v>
      </c>
      <c r="AM143" s="586">
        <v>39</v>
      </c>
      <c r="AN143" s="564">
        <v>8</v>
      </c>
      <c r="AO143" s="557">
        <v>35</v>
      </c>
      <c r="AP143" s="562">
        <v>31</v>
      </c>
      <c r="AQ143" s="562">
        <v>41</v>
      </c>
      <c r="AR143" s="557">
        <v>7</v>
      </c>
      <c r="AS143" s="562">
        <v>6</v>
      </c>
      <c r="AT143" s="557">
        <v>32</v>
      </c>
      <c r="AU143" s="562">
        <v>38</v>
      </c>
      <c r="AV143" s="562">
        <v>5</v>
      </c>
      <c r="AW143" s="557">
        <v>26</v>
      </c>
      <c r="AX143" s="562">
        <v>36</v>
      </c>
      <c r="AY143" s="562">
        <v>46</v>
      </c>
      <c r="AZ143" s="562">
        <v>46</v>
      </c>
      <c r="BA143" s="562">
        <v>46</v>
      </c>
      <c r="BB143" s="562">
        <v>46</v>
      </c>
      <c r="BC143" s="562">
        <v>46</v>
      </c>
      <c r="BD143" s="562">
        <v>46</v>
      </c>
      <c r="BE143" s="562">
        <v>46</v>
      </c>
      <c r="BF143" s="562">
        <v>46</v>
      </c>
      <c r="BG143" s="562">
        <v>46</v>
      </c>
      <c r="BH143" s="562">
        <v>46</v>
      </c>
      <c r="BI143" s="562">
        <v>46</v>
      </c>
      <c r="BJ143" s="561"/>
      <c r="BK143" s="561"/>
      <c r="BL143" s="561"/>
      <c r="BM143" s="215">
        <v>3</v>
      </c>
      <c r="BN143" s="215" t="s">
        <v>1843</v>
      </c>
      <c r="BO143" s="215" t="s">
        <v>1843</v>
      </c>
      <c r="BP143" s="215">
        <v>6</v>
      </c>
      <c r="BR143"/>
    </row>
    <row r="144" spans="1:72" ht="19.5" customHeight="1">
      <c r="A144" s="474" t="s">
        <v>255</v>
      </c>
      <c r="B144" s="494" t="s">
        <v>1751</v>
      </c>
      <c r="C144" s="86">
        <f t="shared" ref="C144:P144" si="132">C1021</f>
        <v>3</v>
      </c>
      <c r="D144" s="86">
        <f t="shared" si="132"/>
        <v>3</v>
      </c>
      <c r="E144" s="86">
        <f t="shared" si="132"/>
        <v>3</v>
      </c>
      <c r="F144" s="86">
        <f t="shared" si="132"/>
        <v>3</v>
      </c>
      <c r="G144" s="86">
        <f t="shared" si="132"/>
        <v>3</v>
      </c>
      <c r="H144" s="86">
        <f t="shared" si="132"/>
        <v>3</v>
      </c>
      <c r="I144" s="86">
        <f t="shared" si="132"/>
        <v>3</v>
      </c>
      <c r="J144" s="86">
        <f t="shared" si="132"/>
        <v>3</v>
      </c>
      <c r="K144" s="86">
        <f t="shared" si="132"/>
        <v>3</v>
      </c>
      <c r="L144" s="86">
        <f t="shared" si="132"/>
        <v>3</v>
      </c>
      <c r="M144" s="86">
        <f t="shared" si="132"/>
        <v>3</v>
      </c>
      <c r="N144" s="86">
        <f t="shared" si="132"/>
        <v>3</v>
      </c>
      <c r="O144" s="86">
        <f t="shared" si="132"/>
        <v>3</v>
      </c>
      <c r="P144" s="86">
        <f t="shared" si="132"/>
        <v>3</v>
      </c>
      <c r="Q144" s="493">
        <f>Q1021</f>
        <v>3</v>
      </c>
      <c r="S144" s="20">
        <v>118</v>
      </c>
      <c r="T144" s="644" t="s">
        <v>1751</v>
      </c>
      <c r="U144" s="645"/>
      <c r="V144" s="646"/>
      <c r="W144" s="562">
        <v>11</v>
      </c>
      <c r="X144" s="585">
        <v>3</v>
      </c>
      <c r="Y144" s="562">
        <v>16</v>
      </c>
      <c r="Z144" s="562">
        <v>19</v>
      </c>
      <c r="AA144" s="562">
        <v>28</v>
      </c>
      <c r="AB144" s="562">
        <v>30</v>
      </c>
      <c r="AC144" s="586">
        <v>45</v>
      </c>
      <c r="AD144" s="586">
        <v>18</v>
      </c>
      <c r="AE144" s="564">
        <v>21</v>
      </c>
      <c r="AF144" s="562">
        <v>23</v>
      </c>
      <c r="AG144" s="557">
        <v>13</v>
      </c>
      <c r="AH144" s="586">
        <v>37</v>
      </c>
      <c r="AI144" s="557">
        <v>29</v>
      </c>
      <c r="AJ144" s="564">
        <v>20</v>
      </c>
      <c r="AK144" s="585">
        <v>34</v>
      </c>
      <c r="AL144" s="562">
        <v>24</v>
      </c>
      <c r="AM144" s="586">
        <v>39</v>
      </c>
      <c r="AN144" s="564">
        <v>8</v>
      </c>
      <c r="AO144" s="557">
        <v>35</v>
      </c>
      <c r="AP144" s="562">
        <v>31</v>
      </c>
      <c r="AQ144" s="562">
        <v>41</v>
      </c>
      <c r="AR144" s="562">
        <v>46</v>
      </c>
      <c r="AS144" s="562">
        <v>46</v>
      </c>
      <c r="AT144" s="562">
        <v>46</v>
      </c>
      <c r="AU144" s="562">
        <v>46</v>
      </c>
      <c r="AV144" s="562">
        <v>46</v>
      </c>
      <c r="AW144" s="562">
        <v>46</v>
      </c>
      <c r="AX144" s="562">
        <v>46</v>
      </c>
      <c r="AY144" s="562">
        <v>46</v>
      </c>
      <c r="AZ144" s="562">
        <v>46</v>
      </c>
      <c r="BA144" s="562">
        <v>46</v>
      </c>
      <c r="BB144" s="562">
        <v>46</v>
      </c>
      <c r="BC144" s="562">
        <v>46</v>
      </c>
      <c r="BD144" s="562">
        <v>46</v>
      </c>
      <c r="BE144" s="562">
        <v>46</v>
      </c>
      <c r="BF144" s="562">
        <v>46</v>
      </c>
      <c r="BG144" s="562">
        <v>46</v>
      </c>
      <c r="BH144" s="562">
        <v>46</v>
      </c>
      <c r="BI144" s="562">
        <v>46</v>
      </c>
      <c r="BJ144" s="561"/>
      <c r="BK144" s="561"/>
      <c r="BL144" s="561"/>
      <c r="BM144" s="215">
        <v>1</v>
      </c>
      <c r="BN144" s="215" t="s">
        <v>1843</v>
      </c>
      <c r="BO144" s="215" t="s">
        <v>1843</v>
      </c>
      <c r="BP144" s="215" t="s">
        <v>1843</v>
      </c>
      <c r="BQ144" s="177">
        <v>5</v>
      </c>
      <c r="BR144"/>
    </row>
    <row r="145" spans="1:70" ht="19.5" customHeight="1" thickBot="1">
      <c r="A145" s="474" t="s">
        <v>256</v>
      </c>
      <c r="B145" s="495" t="s">
        <v>1848</v>
      </c>
      <c r="C145" s="496">
        <f t="shared" ref="C145:P145" si="133">C1028</f>
        <v>3</v>
      </c>
      <c r="D145" s="496">
        <f t="shared" si="133"/>
        <v>3</v>
      </c>
      <c r="E145" s="496">
        <f t="shared" si="133"/>
        <v>3</v>
      </c>
      <c r="F145" s="496">
        <f t="shared" si="133"/>
        <v>3</v>
      </c>
      <c r="G145" s="496">
        <f t="shared" si="133"/>
        <v>3</v>
      </c>
      <c r="H145" s="496">
        <f t="shared" si="133"/>
        <v>3</v>
      </c>
      <c r="I145" s="496">
        <f t="shared" si="133"/>
        <v>3</v>
      </c>
      <c r="J145" s="496">
        <f t="shared" si="133"/>
        <v>3</v>
      </c>
      <c r="K145" s="496">
        <f t="shared" si="133"/>
        <v>3</v>
      </c>
      <c r="L145" s="496">
        <f t="shared" si="133"/>
        <v>3</v>
      </c>
      <c r="M145" s="496">
        <f t="shared" si="133"/>
        <v>3</v>
      </c>
      <c r="N145" s="496">
        <f t="shared" si="133"/>
        <v>3</v>
      </c>
      <c r="O145" s="496">
        <f t="shared" si="133"/>
        <v>3</v>
      </c>
      <c r="P145" s="496">
        <f t="shared" si="133"/>
        <v>3</v>
      </c>
      <c r="Q145" s="497">
        <f>Q1028</f>
        <v>3</v>
      </c>
      <c r="S145" s="20">
        <v>119</v>
      </c>
      <c r="T145" s="644" t="s">
        <v>1752</v>
      </c>
      <c r="U145" s="645"/>
      <c r="V145" s="646"/>
      <c r="W145" s="562">
        <v>15</v>
      </c>
      <c r="X145" s="562">
        <v>25</v>
      </c>
      <c r="Y145" s="562">
        <v>12</v>
      </c>
      <c r="Z145" s="562">
        <v>42</v>
      </c>
      <c r="AA145" s="564">
        <v>14</v>
      </c>
      <c r="AB145" s="562">
        <v>17</v>
      </c>
      <c r="AC145" s="562">
        <v>22</v>
      </c>
      <c r="AD145" s="562">
        <v>9</v>
      </c>
      <c r="AE145" s="562">
        <v>40</v>
      </c>
      <c r="AF145" s="562">
        <v>43</v>
      </c>
      <c r="AG145" s="562">
        <v>27</v>
      </c>
      <c r="AH145" s="562">
        <v>46</v>
      </c>
      <c r="AI145" s="562">
        <v>46</v>
      </c>
      <c r="AJ145" s="562">
        <v>46</v>
      </c>
      <c r="AK145" s="562">
        <v>46</v>
      </c>
      <c r="AL145" s="562">
        <v>46</v>
      </c>
      <c r="AM145" s="562">
        <v>46</v>
      </c>
      <c r="AN145" s="562">
        <v>46</v>
      </c>
      <c r="AO145" s="562">
        <v>46</v>
      </c>
      <c r="AP145" s="562">
        <v>46</v>
      </c>
      <c r="AQ145" s="562">
        <v>46</v>
      </c>
      <c r="AR145" s="562">
        <v>46</v>
      </c>
      <c r="AS145" s="562">
        <v>46</v>
      </c>
      <c r="AT145" s="562">
        <v>46</v>
      </c>
      <c r="AU145" s="562">
        <v>46</v>
      </c>
      <c r="AV145" s="562">
        <v>46</v>
      </c>
      <c r="AW145" s="562">
        <v>46</v>
      </c>
      <c r="AX145" s="562">
        <v>46</v>
      </c>
      <c r="AY145" s="562">
        <v>46</v>
      </c>
      <c r="AZ145" s="562">
        <v>46</v>
      </c>
      <c r="BA145" s="562">
        <v>46</v>
      </c>
      <c r="BB145" s="562">
        <v>46</v>
      </c>
      <c r="BC145" s="562">
        <v>46</v>
      </c>
      <c r="BD145" s="562">
        <v>46</v>
      </c>
      <c r="BE145" s="562">
        <v>46</v>
      </c>
      <c r="BF145" s="562">
        <v>46</v>
      </c>
      <c r="BG145" s="562">
        <v>46</v>
      </c>
      <c r="BH145" s="562">
        <v>46</v>
      </c>
      <c r="BI145" s="562">
        <v>46</v>
      </c>
      <c r="BJ145" s="561"/>
      <c r="BK145" s="561"/>
      <c r="BL145" s="561"/>
      <c r="BM145" s="215">
        <v>0</v>
      </c>
      <c r="BN145" s="215">
        <v>1</v>
      </c>
      <c r="BO145" s="215">
        <v>2</v>
      </c>
      <c r="BP145" s="215">
        <v>2</v>
      </c>
      <c r="BR145"/>
    </row>
    <row r="146" spans="1:70" ht="19.5" customHeight="1">
      <c r="A146" s="475" t="s">
        <v>257</v>
      </c>
      <c r="B146" s="485" t="s">
        <v>2000</v>
      </c>
      <c r="C146" s="477">
        <f>C1035</f>
        <v>3</v>
      </c>
      <c r="D146" s="477">
        <f t="shared" ref="D146:P146" si="134">D1035</f>
        <v>3</v>
      </c>
      <c r="E146" s="477">
        <f t="shared" si="134"/>
        <v>3</v>
      </c>
      <c r="F146" s="477">
        <f t="shared" si="134"/>
        <v>3</v>
      </c>
      <c r="G146" s="477">
        <f t="shared" si="134"/>
        <v>3</v>
      </c>
      <c r="H146" s="477">
        <f t="shared" si="134"/>
        <v>3</v>
      </c>
      <c r="I146" s="477">
        <f t="shared" si="134"/>
        <v>3</v>
      </c>
      <c r="J146" s="477">
        <f t="shared" si="134"/>
        <v>3</v>
      </c>
      <c r="K146" s="477">
        <f t="shared" si="134"/>
        <v>3</v>
      </c>
      <c r="L146" s="477">
        <f t="shared" si="134"/>
        <v>3</v>
      </c>
      <c r="M146" s="477">
        <f t="shared" si="134"/>
        <v>3</v>
      </c>
      <c r="N146" s="477">
        <f t="shared" si="134"/>
        <v>3</v>
      </c>
      <c r="O146" s="477">
        <f t="shared" si="134"/>
        <v>3</v>
      </c>
      <c r="P146" s="477">
        <f t="shared" si="134"/>
        <v>3</v>
      </c>
      <c r="Q146" s="486">
        <f>Q1035</f>
        <v>3</v>
      </c>
      <c r="S146" s="20">
        <v>120</v>
      </c>
      <c r="T146" s="641" t="s">
        <v>1849</v>
      </c>
      <c r="U146" s="642"/>
      <c r="V146" s="643"/>
      <c r="W146" s="562">
        <v>1</v>
      </c>
      <c r="X146" s="562">
        <v>2</v>
      </c>
      <c r="Y146" s="562">
        <v>4</v>
      </c>
      <c r="Z146" s="562">
        <v>8</v>
      </c>
      <c r="AA146" s="562">
        <v>11</v>
      </c>
      <c r="AB146" s="562">
        <v>12</v>
      </c>
      <c r="AC146" s="562">
        <v>13</v>
      </c>
      <c r="AD146" s="562">
        <v>19</v>
      </c>
      <c r="AE146" s="562">
        <v>20</v>
      </c>
      <c r="AF146" s="562">
        <v>23</v>
      </c>
      <c r="AG146" s="562">
        <v>25</v>
      </c>
      <c r="AH146" s="564">
        <v>28</v>
      </c>
      <c r="AI146" s="562">
        <v>29</v>
      </c>
      <c r="AJ146" s="562">
        <v>32</v>
      </c>
      <c r="AK146" s="562">
        <v>34</v>
      </c>
      <c r="AL146" s="562">
        <v>35</v>
      </c>
      <c r="AM146" s="562">
        <v>36</v>
      </c>
      <c r="AN146" s="562">
        <v>37</v>
      </c>
      <c r="AO146" s="562">
        <v>39</v>
      </c>
      <c r="AP146" s="562">
        <v>41</v>
      </c>
      <c r="AQ146" s="562">
        <v>43</v>
      </c>
      <c r="AR146" s="562">
        <v>44</v>
      </c>
      <c r="AS146" s="562">
        <v>46</v>
      </c>
      <c r="AT146" s="562">
        <v>46</v>
      </c>
      <c r="AU146" s="562">
        <v>46</v>
      </c>
      <c r="AV146" s="562">
        <v>46</v>
      </c>
      <c r="AW146" s="562">
        <v>46</v>
      </c>
      <c r="AX146" s="562">
        <v>46</v>
      </c>
      <c r="AY146" s="562">
        <v>46</v>
      </c>
      <c r="AZ146" s="562">
        <v>46</v>
      </c>
      <c r="BA146" s="562">
        <v>46</v>
      </c>
      <c r="BB146" s="562">
        <v>46</v>
      </c>
      <c r="BC146" s="562">
        <v>46</v>
      </c>
      <c r="BD146" s="562">
        <v>46</v>
      </c>
      <c r="BE146" s="562">
        <v>46</v>
      </c>
      <c r="BF146" s="562">
        <v>46</v>
      </c>
      <c r="BG146" s="562">
        <v>46</v>
      </c>
      <c r="BH146" s="562">
        <v>46</v>
      </c>
      <c r="BI146" s="562">
        <v>46</v>
      </c>
      <c r="BJ146" s="561"/>
      <c r="BK146" s="561"/>
      <c r="BL146" s="561"/>
      <c r="BM146" s="215">
        <v>1</v>
      </c>
      <c r="BN146" s="215" t="s">
        <v>1810</v>
      </c>
      <c r="BO146" s="215" t="s">
        <v>1810</v>
      </c>
      <c r="BP146" s="215">
        <v>5</v>
      </c>
      <c r="BR146"/>
    </row>
    <row r="147" spans="1:70" ht="19.5" customHeight="1">
      <c r="A147" s="475" t="s">
        <v>258</v>
      </c>
      <c r="B147" s="481" t="s">
        <v>1863</v>
      </c>
      <c r="C147" s="86">
        <f>C1042</f>
        <v>1</v>
      </c>
      <c r="D147" s="86">
        <f t="shared" ref="D147:P147" si="135">D1042</f>
        <v>1</v>
      </c>
      <c r="E147" s="86">
        <f t="shared" si="135"/>
        <v>1</v>
      </c>
      <c r="F147" s="86">
        <f t="shared" si="135"/>
        <v>1</v>
      </c>
      <c r="G147" s="86">
        <f t="shared" si="135"/>
        <v>1</v>
      </c>
      <c r="H147" s="86">
        <f t="shared" si="135"/>
        <v>1</v>
      </c>
      <c r="I147" s="86">
        <f t="shared" si="135"/>
        <v>1</v>
      </c>
      <c r="J147" s="86">
        <f t="shared" si="135"/>
        <v>1</v>
      </c>
      <c r="K147" s="86">
        <f t="shared" si="135"/>
        <v>1</v>
      </c>
      <c r="L147" s="86">
        <f t="shared" si="135"/>
        <v>1</v>
      </c>
      <c r="M147" s="86">
        <f t="shared" si="135"/>
        <v>1</v>
      </c>
      <c r="N147" s="86">
        <f t="shared" si="135"/>
        <v>1</v>
      </c>
      <c r="O147" s="86">
        <f t="shared" si="135"/>
        <v>1</v>
      </c>
      <c r="P147" s="86">
        <f t="shared" si="135"/>
        <v>1</v>
      </c>
      <c r="Q147" s="482">
        <f>Q1042</f>
        <v>1</v>
      </c>
      <c r="S147" s="20">
        <v>121</v>
      </c>
      <c r="T147" s="641" t="s">
        <v>1850</v>
      </c>
      <c r="U147" s="642"/>
      <c r="V147" s="643"/>
      <c r="W147" s="562">
        <v>1</v>
      </c>
      <c r="X147" s="562">
        <v>4</v>
      </c>
      <c r="Y147" s="562">
        <v>11</v>
      </c>
      <c r="Z147" s="562">
        <v>19</v>
      </c>
      <c r="AA147" s="562">
        <v>20</v>
      </c>
      <c r="AB147" s="562">
        <v>28</v>
      </c>
      <c r="AC147" s="562">
        <v>32</v>
      </c>
      <c r="AD147" s="562">
        <v>43</v>
      </c>
      <c r="AE147" s="562">
        <v>46</v>
      </c>
      <c r="AF147" s="562">
        <v>46</v>
      </c>
      <c r="AG147" s="562">
        <v>46</v>
      </c>
      <c r="AH147" s="562">
        <v>46</v>
      </c>
      <c r="AI147" s="562">
        <v>46</v>
      </c>
      <c r="AJ147" s="562">
        <v>46</v>
      </c>
      <c r="AK147" s="562">
        <v>46</v>
      </c>
      <c r="AL147" s="562">
        <v>46</v>
      </c>
      <c r="AM147" s="562">
        <v>46</v>
      </c>
      <c r="AN147" s="562">
        <v>46</v>
      </c>
      <c r="AO147" s="562">
        <v>46</v>
      </c>
      <c r="AP147" s="562">
        <v>46</v>
      </c>
      <c r="AQ147" s="562">
        <v>46</v>
      </c>
      <c r="AR147" s="562">
        <v>46</v>
      </c>
      <c r="AS147" s="562">
        <v>46</v>
      </c>
      <c r="AT147" s="562">
        <v>46</v>
      </c>
      <c r="AU147" s="562">
        <v>46</v>
      </c>
      <c r="AV147" s="562">
        <v>46</v>
      </c>
      <c r="AW147" s="562">
        <v>46</v>
      </c>
      <c r="AX147" s="562">
        <v>46</v>
      </c>
      <c r="AY147" s="562">
        <v>46</v>
      </c>
      <c r="AZ147" s="562">
        <v>46</v>
      </c>
      <c r="BA147" s="562">
        <v>46</v>
      </c>
      <c r="BB147" s="562">
        <v>46</v>
      </c>
      <c r="BC147" s="562">
        <v>46</v>
      </c>
      <c r="BD147" s="562">
        <v>46</v>
      </c>
      <c r="BE147" s="562">
        <v>46</v>
      </c>
      <c r="BF147" s="562">
        <v>46</v>
      </c>
      <c r="BG147" s="562">
        <v>46</v>
      </c>
      <c r="BH147" s="562">
        <v>46</v>
      </c>
      <c r="BI147" s="562">
        <v>46</v>
      </c>
      <c r="BJ147" s="561"/>
      <c r="BK147" s="561"/>
      <c r="BL147" s="561"/>
      <c r="BM147" s="215">
        <v>0</v>
      </c>
      <c r="BN147" s="215" t="s">
        <v>1810</v>
      </c>
      <c r="BO147" s="215" t="s">
        <v>1810</v>
      </c>
      <c r="BP147" s="215">
        <v>2</v>
      </c>
      <c r="BR147"/>
    </row>
    <row r="148" spans="1:70" ht="19.5" customHeight="1">
      <c r="A148" s="475" t="s">
        <v>259</v>
      </c>
      <c r="B148" s="481" t="s">
        <v>2001</v>
      </c>
      <c r="C148" s="86">
        <f>C1049</f>
        <v>4</v>
      </c>
      <c r="D148" s="86">
        <f t="shared" ref="D148:Q148" si="136">D1049</f>
        <v>4</v>
      </c>
      <c r="E148" s="86">
        <f t="shared" si="136"/>
        <v>4</v>
      </c>
      <c r="F148" s="86">
        <f t="shared" si="136"/>
        <v>4</v>
      </c>
      <c r="G148" s="86">
        <f t="shared" si="136"/>
        <v>4</v>
      </c>
      <c r="H148" s="86">
        <f t="shared" si="136"/>
        <v>4</v>
      </c>
      <c r="I148" s="86">
        <f t="shared" si="136"/>
        <v>4</v>
      </c>
      <c r="J148" s="86">
        <f t="shared" si="136"/>
        <v>4</v>
      </c>
      <c r="K148" s="86">
        <f t="shared" si="136"/>
        <v>4</v>
      </c>
      <c r="L148" s="86">
        <f t="shared" si="136"/>
        <v>4</v>
      </c>
      <c r="M148" s="86">
        <f t="shared" si="136"/>
        <v>4</v>
      </c>
      <c r="N148" s="86">
        <f t="shared" si="136"/>
        <v>4</v>
      </c>
      <c r="O148" s="86">
        <f t="shared" si="136"/>
        <v>4</v>
      </c>
      <c r="P148" s="86">
        <f t="shared" si="136"/>
        <v>4</v>
      </c>
      <c r="Q148" s="482">
        <f t="shared" si="136"/>
        <v>4</v>
      </c>
      <c r="S148" s="20">
        <v>122</v>
      </c>
      <c r="T148" s="641" t="s">
        <v>1851</v>
      </c>
      <c r="U148" s="642"/>
      <c r="V148" s="643"/>
      <c r="W148" s="562">
        <v>4</v>
      </c>
      <c r="X148" s="562">
        <v>5</v>
      </c>
      <c r="Y148" s="562">
        <v>6</v>
      </c>
      <c r="Z148" s="562">
        <v>7</v>
      </c>
      <c r="AA148" s="562">
        <v>8</v>
      </c>
      <c r="AB148" s="562">
        <v>11</v>
      </c>
      <c r="AC148" s="562">
        <v>12</v>
      </c>
      <c r="AD148" s="562">
        <v>13</v>
      </c>
      <c r="AE148" s="562">
        <v>15</v>
      </c>
      <c r="AF148" s="562">
        <v>16</v>
      </c>
      <c r="AG148" s="562">
        <v>17</v>
      </c>
      <c r="AH148" s="562">
        <v>18</v>
      </c>
      <c r="AI148" s="562">
        <v>22</v>
      </c>
      <c r="AJ148" s="562">
        <v>23</v>
      </c>
      <c r="AK148" s="562">
        <v>25</v>
      </c>
      <c r="AL148" s="562">
        <v>27</v>
      </c>
      <c r="AM148" s="562">
        <v>28</v>
      </c>
      <c r="AN148" s="562">
        <v>29</v>
      </c>
      <c r="AO148" s="562">
        <v>30</v>
      </c>
      <c r="AP148" s="562">
        <v>31</v>
      </c>
      <c r="AQ148" s="562">
        <v>32</v>
      </c>
      <c r="AR148" s="562">
        <v>34</v>
      </c>
      <c r="AS148" s="562">
        <v>35</v>
      </c>
      <c r="AT148" s="562">
        <v>36</v>
      </c>
      <c r="AU148" s="562">
        <v>37</v>
      </c>
      <c r="AV148" s="562">
        <v>39</v>
      </c>
      <c r="AW148" s="562">
        <v>40</v>
      </c>
      <c r="AX148" s="562">
        <v>41</v>
      </c>
      <c r="AY148" s="562">
        <v>43</v>
      </c>
      <c r="AZ148" s="562">
        <v>44</v>
      </c>
      <c r="BA148" s="562">
        <v>45</v>
      </c>
      <c r="BB148" s="562">
        <v>46</v>
      </c>
      <c r="BC148" s="562">
        <v>46</v>
      </c>
      <c r="BD148" s="562">
        <v>46</v>
      </c>
      <c r="BE148" s="562">
        <v>46</v>
      </c>
      <c r="BF148" s="562">
        <v>46</v>
      </c>
      <c r="BG148" s="562">
        <v>46</v>
      </c>
      <c r="BH148" s="562">
        <v>46</v>
      </c>
      <c r="BI148" s="562">
        <v>46</v>
      </c>
      <c r="BJ148" s="561"/>
      <c r="BK148" s="561"/>
      <c r="BL148" s="561"/>
      <c r="BM148" s="215">
        <v>2</v>
      </c>
      <c r="BN148" s="215" t="s">
        <v>1810</v>
      </c>
      <c r="BO148" s="215" t="s">
        <v>1810</v>
      </c>
      <c r="BP148" s="215">
        <v>6</v>
      </c>
      <c r="BR148"/>
    </row>
    <row r="149" spans="1:70" ht="19.5" customHeight="1">
      <c r="A149" s="475" t="s">
        <v>260</v>
      </c>
      <c r="B149" s="481" t="s">
        <v>2002</v>
      </c>
      <c r="C149" s="86">
        <f>C1056</f>
        <v>2</v>
      </c>
      <c r="D149" s="86">
        <f t="shared" ref="D149:Q149" si="137">D1056</f>
        <v>2</v>
      </c>
      <c r="E149" s="86">
        <f t="shared" si="137"/>
        <v>2</v>
      </c>
      <c r="F149" s="86">
        <f t="shared" si="137"/>
        <v>2</v>
      </c>
      <c r="G149" s="86">
        <f t="shared" si="137"/>
        <v>2</v>
      </c>
      <c r="H149" s="86">
        <f t="shared" si="137"/>
        <v>2</v>
      </c>
      <c r="I149" s="86">
        <f t="shared" si="137"/>
        <v>2</v>
      </c>
      <c r="J149" s="86">
        <f t="shared" si="137"/>
        <v>2</v>
      </c>
      <c r="K149" s="86">
        <f t="shared" si="137"/>
        <v>2</v>
      </c>
      <c r="L149" s="86">
        <f t="shared" si="137"/>
        <v>2</v>
      </c>
      <c r="M149" s="86">
        <f t="shared" si="137"/>
        <v>2</v>
      </c>
      <c r="N149" s="86">
        <f t="shared" si="137"/>
        <v>2</v>
      </c>
      <c r="O149" s="86">
        <f t="shared" si="137"/>
        <v>2</v>
      </c>
      <c r="P149" s="86">
        <f t="shared" si="137"/>
        <v>2</v>
      </c>
      <c r="Q149" s="482">
        <f t="shared" si="137"/>
        <v>2</v>
      </c>
      <c r="S149" s="20">
        <v>123</v>
      </c>
      <c r="T149" s="641" t="s">
        <v>1852</v>
      </c>
      <c r="U149" s="642"/>
      <c r="V149" s="643"/>
      <c r="W149" s="562">
        <v>1</v>
      </c>
      <c r="X149" s="562">
        <v>2</v>
      </c>
      <c r="Y149" s="562">
        <v>4</v>
      </c>
      <c r="Z149" s="562">
        <v>7</v>
      </c>
      <c r="AA149" s="562">
        <v>11</v>
      </c>
      <c r="AB149" s="562">
        <v>13</v>
      </c>
      <c r="AC149" s="562">
        <v>19</v>
      </c>
      <c r="AD149" s="562">
        <v>20</v>
      </c>
      <c r="AE149" s="562">
        <v>23</v>
      </c>
      <c r="AF149" s="564">
        <v>28</v>
      </c>
      <c r="AG149" s="562">
        <v>29</v>
      </c>
      <c r="AH149" s="562">
        <v>30</v>
      </c>
      <c r="AI149" s="562">
        <v>32</v>
      </c>
      <c r="AJ149" s="562">
        <v>33</v>
      </c>
      <c r="AK149" s="562">
        <v>37</v>
      </c>
      <c r="AL149" s="562">
        <v>41</v>
      </c>
      <c r="AM149" s="562">
        <v>43</v>
      </c>
      <c r="AN149" s="562">
        <v>44</v>
      </c>
      <c r="AO149" s="562">
        <v>46</v>
      </c>
      <c r="AP149" s="562">
        <v>46</v>
      </c>
      <c r="AQ149" s="562">
        <v>46</v>
      </c>
      <c r="AR149" s="562">
        <v>46</v>
      </c>
      <c r="AS149" s="562">
        <v>46</v>
      </c>
      <c r="AT149" s="562">
        <v>46</v>
      </c>
      <c r="AU149" s="562">
        <v>46</v>
      </c>
      <c r="AV149" s="562">
        <v>46</v>
      </c>
      <c r="AW149" s="562">
        <v>46</v>
      </c>
      <c r="AX149" s="562">
        <v>46</v>
      </c>
      <c r="AY149" s="562">
        <v>46</v>
      </c>
      <c r="AZ149" s="562">
        <v>46</v>
      </c>
      <c r="BA149" s="562">
        <v>46</v>
      </c>
      <c r="BB149" s="562">
        <v>46</v>
      </c>
      <c r="BC149" s="562">
        <v>46</v>
      </c>
      <c r="BD149" s="562">
        <v>46</v>
      </c>
      <c r="BE149" s="562">
        <v>46</v>
      </c>
      <c r="BF149" s="562">
        <v>46</v>
      </c>
      <c r="BG149" s="562">
        <v>46</v>
      </c>
      <c r="BH149" s="562">
        <v>46</v>
      </c>
      <c r="BI149" s="562">
        <v>46</v>
      </c>
      <c r="BJ149" s="561"/>
      <c r="BK149" s="561"/>
      <c r="BL149" s="561"/>
      <c r="BM149" s="215">
        <v>0</v>
      </c>
      <c r="BN149" s="215" t="s">
        <v>1810</v>
      </c>
      <c r="BO149" s="215" t="s">
        <v>1810</v>
      </c>
      <c r="BP149" s="215">
        <v>4</v>
      </c>
      <c r="BR149"/>
    </row>
    <row r="150" spans="1:70" ht="19.5" customHeight="1">
      <c r="A150" s="474" t="s">
        <v>261</v>
      </c>
      <c r="B150" s="481" t="s">
        <v>2003</v>
      </c>
      <c r="C150" s="86">
        <f>C1063</f>
        <v>4</v>
      </c>
      <c r="D150" s="86">
        <f t="shared" ref="D150:Q150" si="138">D1063</f>
        <v>4</v>
      </c>
      <c r="E150" s="86">
        <f t="shared" si="138"/>
        <v>4</v>
      </c>
      <c r="F150" s="86">
        <f t="shared" si="138"/>
        <v>4</v>
      </c>
      <c r="G150" s="86">
        <f t="shared" si="138"/>
        <v>4</v>
      </c>
      <c r="H150" s="86">
        <f t="shared" si="138"/>
        <v>4</v>
      </c>
      <c r="I150" s="86">
        <f t="shared" si="138"/>
        <v>4</v>
      </c>
      <c r="J150" s="86">
        <f t="shared" si="138"/>
        <v>4</v>
      </c>
      <c r="K150" s="86">
        <f t="shared" si="138"/>
        <v>4</v>
      </c>
      <c r="L150" s="86">
        <f t="shared" si="138"/>
        <v>4</v>
      </c>
      <c r="M150" s="86">
        <f t="shared" si="138"/>
        <v>4</v>
      </c>
      <c r="N150" s="86">
        <f t="shared" si="138"/>
        <v>4</v>
      </c>
      <c r="O150" s="86">
        <f t="shared" si="138"/>
        <v>4</v>
      </c>
      <c r="P150" s="86">
        <f t="shared" si="138"/>
        <v>4</v>
      </c>
      <c r="Q150" s="482">
        <f t="shared" si="138"/>
        <v>4</v>
      </c>
      <c r="S150" s="20">
        <v>124</v>
      </c>
      <c r="T150" s="641" t="s">
        <v>1853</v>
      </c>
      <c r="U150" s="642"/>
      <c r="V150" s="643"/>
      <c r="W150" s="562">
        <v>4</v>
      </c>
      <c r="X150" s="562">
        <v>5</v>
      </c>
      <c r="Y150" s="562">
        <v>6</v>
      </c>
      <c r="Z150" s="562">
        <v>7</v>
      </c>
      <c r="AA150" s="562">
        <v>8</v>
      </c>
      <c r="AB150" s="562">
        <v>12</v>
      </c>
      <c r="AC150" s="562">
        <v>13</v>
      </c>
      <c r="AD150" s="562">
        <v>15</v>
      </c>
      <c r="AE150" s="562">
        <v>16</v>
      </c>
      <c r="AF150" s="562">
        <v>17</v>
      </c>
      <c r="AG150" s="562">
        <v>18</v>
      </c>
      <c r="AH150" s="562">
        <v>22</v>
      </c>
      <c r="AI150" s="562">
        <v>23</v>
      </c>
      <c r="AJ150" s="562">
        <v>24</v>
      </c>
      <c r="AK150" s="562">
        <v>25</v>
      </c>
      <c r="AL150" s="562">
        <v>27</v>
      </c>
      <c r="AM150" s="562">
        <v>28</v>
      </c>
      <c r="AN150" s="562">
        <v>29</v>
      </c>
      <c r="AO150" s="562">
        <v>30</v>
      </c>
      <c r="AP150" s="562">
        <v>31</v>
      </c>
      <c r="AQ150" s="562">
        <v>32</v>
      </c>
      <c r="AR150" s="562">
        <v>34</v>
      </c>
      <c r="AS150" s="562">
        <v>35</v>
      </c>
      <c r="AT150" s="562">
        <v>36</v>
      </c>
      <c r="AU150" s="562">
        <v>39</v>
      </c>
      <c r="AV150" s="562">
        <v>40</v>
      </c>
      <c r="AW150" s="562">
        <v>41</v>
      </c>
      <c r="AX150" s="562">
        <v>43</v>
      </c>
      <c r="AY150" s="562">
        <v>44</v>
      </c>
      <c r="AZ150" s="562">
        <v>45</v>
      </c>
      <c r="BA150" s="562">
        <v>46</v>
      </c>
      <c r="BB150" s="562">
        <v>46</v>
      </c>
      <c r="BC150" s="562">
        <v>46</v>
      </c>
      <c r="BD150" s="562">
        <v>46</v>
      </c>
      <c r="BE150" s="562">
        <v>46</v>
      </c>
      <c r="BF150" s="562">
        <v>46</v>
      </c>
      <c r="BG150" s="562">
        <v>46</v>
      </c>
      <c r="BH150" s="562">
        <v>46</v>
      </c>
      <c r="BI150" s="562">
        <v>46</v>
      </c>
      <c r="BJ150" s="561"/>
      <c r="BK150" s="561"/>
      <c r="BL150" s="561"/>
      <c r="BM150" s="215">
        <v>2</v>
      </c>
      <c r="BN150" s="215" t="s">
        <v>1810</v>
      </c>
      <c r="BO150" s="215" t="s">
        <v>1810</v>
      </c>
      <c r="BP150" s="215">
        <v>6</v>
      </c>
      <c r="BR150"/>
    </row>
    <row r="151" spans="1:70" ht="19.5" customHeight="1">
      <c r="A151" s="474" t="s">
        <v>262</v>
      </c>
      <c r="B151" s="481" t="s">
        <v>2004</v>
      </c>
      <c r="C151" s="86">
        <f>C1070</f>
        <v>2</v>
      </c>
      <c r="D151" s="86">
        <f t="shared" ref="D151:Q151" si="139">D1070</f>
        <v>2</v>
      </c>
      <c r="E151" s="86">
        <f t="shared" si="139"/>
        <v>2</v>
      </c>
      <c r="F151" s="86">
        <f t="shared" si="139"/>
        <v>2</v>
      </c>
      <c r="G151" s="86">
        <f t="shared" si="139"/>
        <v>2</v>
      </c>
      <c r="H151" s="86">
        <f t="shared" si="139"/>
        <v>2</v>
      </c>
      <c r="I151" s="86">
        <f t="shared" si="139"/>
        <v>2</v>
      </c>
      <c r="J151" s="86">
        <f t="shared" si="139"/>
        <v>2</v>
      </c>
      <c r="K151" s="86">
        <f t="shared" si="139"/>
        <v>2</v>
      </c>
      <c r="L151" s="86">
        <f t="shared" si="139"/>
        <v>2</v>
      </c>
      <c r="M151" s="86">
        <f t="shared" si="139"/>
        <v>2</v>
      </c>
      <c r="N151" s="86">
        <f t="shared" si="139"/>
        <v>2</v>
      </c>
      <c r="O151" s="86">
        <f t="shared" si="139"/>
        <v>2</v>
      </c>
      <c r="P151" s="86">
        <f t="shared" si="139"/>
        <v>2</v>
      </c>
      <c r="Q151" s="482">
        <f t="shared" si="139"/>
        <v>2</v>
      </c>
      <c r="S151" s="20">
        <v>125</v>
      </c>
      <c r="T151" s="641" t="s">
        <v>1854</v>
      </c>
      <c r="U151" s="642"/>
      <c r="V151" s="643"/>
      <c r="W151" s="562">
        <v>1</v>
      </c>
      <c r="X151" s="562">
        <v>2</v>
      </c>
      <c r="Y151" s="562">
        <v>4</v>
      </c>
      <c r="Z151" s="562">
        <v>7</v>
      </c>
      <c r="AA151" s="562">
        <v>11</v>
      </c>
      <c r="AB151" s="562">
        <v>13</v>
      </c>
      <c r="AC151" s="562">
        <v>15</v>
      </c>
      <c r="AD151" s="562">
        <v>19</v>
      </c>
      <c r="AE151" s="562">
        <v>20</v>
      </c>
      <c r="AF151" s="564">
        <v>23</v>
      </c>
      <c r="AG151" s="562">
        <v>28</v>
      </c>
      <c r="AH151" s="562">
        <v>29</v>
      </c>
      <c r="AI151" s="562">
        <v>30</v>
      </c>
      <c r="AJ151" s="562">
        <v>32</v>
      </c>
      <c r="AK151" s="562">
        <v>33</v>
      </c>
      <c r="AL151" s="562">
        <v>35</v>
      </c>
      <c r="AM151" s="562">
        <v>37</v>
      </c>
      <c r="AN151" s="562">
        <v>41</v>
      </c>
      <c r="AO151" s="562">
        <v>43</v>
      </c>
      <c r="AP151" s="562">
        <v>44</v>
      </c>
      <c r="AQ151" s="562">
        <v>45</v>
      </c>
      <c r="AR151" s="562">
        <v>46</v>
      </c>
      <c r="AS151" s="562">
        <v>46</v>
      </c>
      <c r="AT151" s="562">
        <v>46</v>
      </c>
      <c r="AU151" s="562">
        <v>46</v>
      </c>
      <c r="AV151" s="562">
        <v>46</v>
      </c>
      <c r="AW151" s="562">
        <v>46</v>
      </c>
      <c r="AX151" s="562">
        <v>46</v>
      </c>
      <c r="AY151" s="562">
        <v>46</v>
      </c>
      <c r="AZ151" s="562">
        <v>46</v>
      </c>
      <c r="BA151" s="562">
        <v>46</v>
      </c>
      <c r="BB151" s="562">
        <v>46</v>
      </c>
      <c r="BC151" s="562">
        <v>46</v>
      </c>
      <c r="BD151" s="562">
        <v>46</v>
      </c>
      <c r="BE151" s="562">
        <v>46</v>
      </c>
      <c r="BF151" s="562">
        <v>46</v>
      </c>
      <c r="BG151" s="562">
        <v>46</v>
      </c>
      <c r="BH151" s="562">
        <v>46</v>
      </c>
      <c r="BI151" s="562">
        <v>46</v>
      </c>
      <c r="BJ151" s="561"/>
      <c r="BK151" s="561"/>
      <c r="BL151" s="561"/>
      <c r="BM151" s="215">
        <v>2</v>
      </c>
      <c r="BN151" s="215" t="s">
        <v>1810</v>
      </c>
      <c r="BO151" s="215" t="s">
        <v>1810</v>
      </c>
      <c r="BP151" s="215">
        <v>5</v>
      </c>
      <c r="BR151"/>
    </row>
    <row r="152" spans="1:70" ht="19.5" customHeight="1">
      <c r="A152" s="474" t="s">
        <v>263</v>
      </c>
      <c r="B152" s="481" t="s">
        <v>2005</v>
      </c>
      <c r="C152" s="86">
        <f>C1077</f>
        <v>4</v>
      </c>
      <c r="D152" s="86">
        <f t="shared" ref="D152:Q152" si="140">D1077</f>
        <v>4</v>
      </c>
      <c r="E152" s="86">
        <f t="shared" si="140"/>
        <v>4</v>
      </c>
      <c r="F152" s="86">
        <f t="shared" si="140"/>
        <v>4</v>
      </c>
      <c r="G152" s="86">
        <f t="shared" si="140"/>
        <v>4</v>
      </c>
      <c r="H152" s="86">
        <f t="shared" si="140"/>
        <v>4</v>
      </c>
      <c r="I152" s="86">
        <f t="shared" si="140"/>
        <v>4</v>
      </c>
      <c r="J152" s="86">
        <f t="shared" si="140"/>
        <v>4</v>
      </c>
      <c r="K152" s="86">
        <f t="shared" si="140"/>
        <v>4</v>
      </c>
      <c r="L152" s="86">
        <f t="shared" si="140"/>
        <v>4</v>
      </c>
      <c r="M152" s="86">
        <f t="shared" si="140"/>
        <v>4</v>
      </c>
      <c r="N152" s="86">
        <f t="shared" si="140"/>
        <v>4</v>
      </c>
      <c r="O152" s="86">
        <f t="shared" si="140"/>
        <v>4</v>
      </c>
      <c r="P152" s="86">
        <f t="shared" si="140"/>
        <v>4</v>
      </c>
      <c r="Q152" s="482">
        <f t="shared" si="140"/>
        <v>4</v>
      </c>
      <c r="S152" s="20">
        <v>126</v>
      </c>
      <c r="T152" s="641" t="s">
        <v>1855</v>
      </c>
      <c r="U152" s="642"/>
      <c r="V152" s="643"/>
      <c r="W152" s="562">
        <v>3</v>
      </c>
      <c r="X152" s="562">
        <v>5</v>
      </c>
      <c r="Y152" s="562">
        <v>6</v>
      </c>
      <c r="Z152" s="562">
        <v>7</v>
      </c>
      <c r="AA152" s="562">
        <v>8</v>
      </c>
      <c r="AB152" s="562">
        <v>9</v>
      </c>
      <c r="AC152" s="562">
        <v>12</v>
      </c>
      <c r="AD152" s="562">
        <v>13</v>
      </c>
      <c r="AE152" s="562">
        <v>15</v>
      </c>
      <c r="AF152" s="562">
        <v>16</v>
      </c>
      <c r="AG152" s="562">
        <v>17</v>
      </c>
      <c r="AH152" s="562">
        <v>18</v>
      </c>
      <c r="AI152" s="562">
        <v>22</v>
      </c>
      <c r="AJ152" s="562">
        <v>23</v>
      </c>
      <c r="AK152" s="562">
        <v>24</v>
      </c>
      <c r="AL152" s="562">
        <v>25</v>
      </c>
      <c r="AM152" s="562">
        <v>27</v>
      </c>
      <c r="AN152" s="562">
        <v>28</v>
      </c>
      <c r="AO152" s="562">
        <v>29</v>
      </c>
      <c r="AP152" s="562">
        <v>30</v>
      </c>
      <c r="AQ152" s="562">
        <v>31</v>
      </c>
      <c r="AR152" s="562">
        <v>32</v>
      </c>
      <c r="AS152" s="562">
        <v>34</v>
      </c>
      <c r="AT152" s="562">
        <v>35</v>
      </c>
      <c r="AU152" s="562">
        <v>36</v>
      </c>
      <c r="AV152" s="562">
        <v>39</v>
      </c>
      <c r="AW152" s="562">
        <v>40</v>
      </c>
      <c r="AX152" s="562">
        <v>41</v>
      </c>
      <c r="AY152" s="562">
        <v>43</v>
      </c>
      <c r="AZ152" s="562">
        <v>44</v>
      </c>
      <c r="BA152" s="562">
        <v>45</v>
      </c>
      <c r="BB152" s="562">
        <v>46</v>
      </c>
      <c r="BC152" s="562">
        <v>46</v>
      </c>
      <c r="BD152" s="562">
        <v>46</v>
      </c>
      <c r="BE152" s="562">
        <v>46</v>
      </c>
      <c r="BF152" s="562">
        <v>46</v>
      </c>
      <c r="BG152" s="562">
        <v>46</v>
      </c>
      <c r="BH152" s="562">
        <v>46</v>
      </c>
      <c r="BI152" s="562">
        <v>46</v>
      </c>
      <c r="BJ152" s="561"/>
      <c r="BK152" s="561"/>
      <c r="BL152" s="561"/>
      <c r="BM152" s="215">
        <v>2</v>
      </c>
      <c r="BN152" s="215" t="s">
        <v>1810</v>
      </c>
      <c r="BO152" s="215" t="s">
        <v>1810</v>
      </c>
      <c r="BP152" s="215">
        <v>6</v>
      </c>
      <c r="BR152"/>
    </row>
    <row r="153" spans="1:70" ht="19.5" customHeight="1">
      <c r="A153" s="474" t="s">
        <v>264</v>
      </c>
      <c r="B153" s="481" t="s">
        <v>2006</v>
      </c>
      <c r="C153" s="86">
        <f>C1084</f>
        <v>2</v>
      </c>
      <c r="D153" s="86">
        <f t="shared" ref="D153:Q153" si="141">D1084</f>
        <v>2</v>
      </c>
      <c r="E153" s="86">
        <f t="shared" si="141"/>
        <v>2</v>
      </c>
      <c r="F153" s="86">
        <f t="shared" si="141"/>
        <v>2</v>
      </c>
      <c r="G153" s="86">
        <f t="shared" si="141"/>
        <v>2</v>
      </c>
      <c r="H153" s="86">
        <f t="shared" si="141"/>
        <v>2</v>
      </c>
      <c r="I153" s="86">
        <f t="shared" si="141"/>
        <v>2</v>
      </c>
      <c r="J153" s="86">
        <f t="shared" si="141"/>
        <v>2</v>
      </c>
      <c r="K153" s="86">
        <f t="shared" si="141"/>
        <v>2</v>
      </c>
      <c r="L153" s="86">
        <f t="shared" si="141"/>
        <v>2</v>
      </c>
      <c r="M153" s="86">
        <f t="shared" si="141"/>
        <v>2</v>
      </c>
      <c r="N153" s="86">
        <f t="shared" si="141"/>
        <v>2</v>
      </c>
      <c r="O153" s="86">
        <f t="shared" si="141"/>
        <v>2</v>
      </c>
      <c r="P153" s="86">
        <f t="shared" si="141"/>
        <v>2</v>
      </c>
      <c r="Q153" s="482">
        <f t="shared" si="141"/>
        <v>2</v>
      </c>
      <c r="S153" s="20">
        <v>127</v>
      </c>
      <c r="T153" s="641" t="s">
        <v>1856</v>
      </c>
      <c r="U153" s="642"/>
      <c r="V153" s="643"/>
      <c r="W153" s="562">
        <v>1</v>
      </c>
      <c r="X153" s="562">
        <v>2</v>
      </c>
      <c r="Y153" s="562">
        <v>4</v>
      </c>
      <c r="Z153" s="562">
        <v>7</v>
      </c>
      <c r="AA153" s="562">
        <v>11</v>
      </c>
      <c r="AB153" s="562">
        <v>13</v>
      </c>
      <c r="AC153" s="562">
        <v>15</v>
      </c>
      <c r="AD153" s="562">
        <v>19</v>
      </c>
      <c r="AE153" s="562">
        <v>20</v>
      </c>
      <c r="AF153" s="562">
        <v>23</v>
      </c>
      <c r="AG153" s="562">
        <v>24</v>
      </c>
      <c r="AH153" s="562">
        <v>25</v>
      </c>
      <c r="AI153" s="564">
        <v>28</v>
      </c>
      <c r="AJ153" s="562">
        <v>29</v>
      </c>
      <c r="AK153" s="562">
        <v>30</v>
      </c>
      <c r="AL153" s="562">
        <v>32</v>
      </c>
      <c r="AM153" s="562">
        <v>33</v>
      </c>
      <c r="AN153" s="562">
        <v>35</v>
      </c>
      <c r="AO153" s="562">
        <v>37</v>
      </c>
      <c r="AP153" s="562">
        <v>41</v>
      </c>
      <c r="AQ153" s="562">
        <v>43</v>
      </c>
      <c r="AR153" s="562">
        <v>44</v>
      </c>
      <c r="AS153" s="562">
        <v>45</v>
      </c>
      <c r="AT153" s="562">
        <v>46</v>
      </c>
      <c r="AU153" s="562">
        <v>46</v>
      </c>
      <c r="AV153" s="562">
        <v>46</v>
      </c>
      <c r="AW153" s="562">
        <v>46</v>
      </c>
      <c r="AX153" s="562">
        <v>46</v>
      </c>
      <c r="AY153" s="562">
        <v>46</v>
      </c>
      <c r="AZ153" s="562">
        <v>46</v>
      </c>
      <c r="BA153" s="562">
        <v>46</v>
      </c>
      <c r="BB153" s="562">
        <v>46</v>
      </c>
      <c r="BC153" s="562">
        <v>46</v>
      </c>
      <c r="BD153" s="562">
        <v>46</v>
      </c>
      <c r="BE153" s="562">
        <v>46</v>
      </c>
      <c r="BF153" s="562">
        <v>46</v>
      </c>
      <c r="BG153" s="562">
        <v>46</v>
      </c>
      <c r="BH153" s="562">
        <v>46</v>
      </c>
      <c r="BI153" s="562">
        <v>46</v>
      </c>
      <c r="BJ153" s="561"/>
      <c r="BK153" s="561"/>
      <c r="BL153" s="561"/>
      <c r="BM153" s="215">
        <v>1</v>
      </c>
      <c r="BN153" s="215" t="s">
        <v>1810</v>
      </c>
      <c r="BO153" s="215" t="s">
        <v>1810</v>
      </c>
      <c r="BP153" s="215">
        <v>5</v>
      </c>
      <c r="BR153"/>
    </row>
    <row r="154" spans="1:70" ht="19.5" customHeight="1">
      <c r="A154" s="474" t="s">
        <v>265</v>
      </c>
      <c r="B154" s="481" t="s">
        <v>2007</v>
      </c>
      <c r="C154" s="86">
        <f>C1091</f>
        <v>3</v>
      </c>
      <c r="D154" s="86">
        <f t="shared" ref="D154:Q154" si="142">D1091</f>
        <v>3</v>
      </c>
      <c r="E154" s="86">
        <f t="shared" si="142"/>
        <v>3</v>
      </c>
      <c r="F154" s="86">
        <f t="shared" si="142"/>
        <v>3</v>
      </c>
      <c r="G154" s="86">
        <f t="shared" si="142"/>
        <v>3</v>
      </c>
      <c r="H154" s="86">
        <f t="shared" si="142"/>
        <v>3</v>
      </c>
      <c r="I154" s="86">
        <f t="shared" si="142"/>
        <v>3</v>
      </c>
      <c r="J154" s="86">
        <f t="shared" si="142"/>
        <v>3</v>
      </c>
      <c r="K154" s="86">
        <f t="shared" si="142"/>
        <v>3</v>
      </c>
      <c r="L154" s="86">
        <f t="shared" si="142"/>
        <v>3</v>
      </c>
      <c r="M154" s="86">
        <f t="shared" si="142"/>
        <v>3</v>
      </c>
      <c r="N154" s="86">
        <f t="shared" si="142"/>
        <v>3</v>
      </c>
      <c r="O154" s="86">
        <f t="shared" si="142"/>
        <v>3</v>
      </c>
      <c r="P154" s="86">
        <f t="shared" si="142"/>
        <v>3</v>
      </c>
      <c r="Q154" s="482">
        <f t="shared" si="142"/>
        <v>3</v>
      </c>
      <c r="S154" s="20">
        <v>128</v>
      </c>
      <c r="T154" s="641" t="s">
        <v>1857</v>
      </c>
      <c r="U154" s="642"/>
      <c r="V154" s="643"/>
      <c r="W154" s="562">
        <v>3</v>
      </c>
      <c r="X154" s="562">
        <v>5</v>
      </c>
      <c r="Y154" s="562">
        <v>6</v>
      </c>
      <c r="Z154" s="562">
        <v>7</v>
      </c>
      <c r="AA154" s="562">
        <v>8</v>
      </c>
      <c r="AB154" s="562">
        <v>9</v>
      </c>
      <c r="AC154" s="562">
        <v>10</v>
      </c>
      <c r="AD154" s="562">
        <v>12</v>
      </c>
      <c r="AE154" s="562">
        <v>13</v>
      </c>
      <c r="AF154" s="562">
        <v>15</v>
      </c>
      <c r="AG154" s="562">
        <v>16</v>
      </c>
      <c r="AH154" s="562">
        <v>17</v>
      </c>
      <c r="AI154" s="562">
        <v>18</v>
      </c>
      <c r="AJ154" s="562">
        <v>22</v>
      </c>
      <c r="AK154" s="562">
        <v>23</v>
      </c>
      <c r="AL154" s="562">
        <v>24</v>
      </c>
      <c r="AM154" s="562">
        <v>25</v>
      </c>
      <c r="AN154" s="562">
        <v>27</v>
      </c>
      <c r="AO154" s="562">
        <v>28</v>
      </c>
      <c r="AP154" s="562">
        <v>29</v>
      </c>
      <c r="AQ154" s="562">
        <v>31</v>
      </c>
      <c r="AR154" s="562">
        <v>32</v>
      </c>
      <c r="AS154" s="562">
        <v>34</v>
      </c>
      <c r="AT154" s="562">
        <v>35</v>
      </c>
      <c r="AU154" s="562">
        <v>36</v>
      </c>
      <c r="AV154" s="562">
        <v>39</v>
      </c>
      <c r="AW154" s="562">
        <v>40</v>
      </c>
      <c r="AX154" s="562">
        <v>41</v>
      </c>
      <c r="AY154" s="562">
        <v>43</v>
      </c>
      <c r="AZ154" s="562">
        <v>45</v>
      </c>
      <c r="BA154" s="562">
        <v>46</v>
      </c>
      <c r="BB154" s="562">
        <v>46</v>
      </c>
      <c r="BC154" s="562">
        <v>46</v>
      </c>
      <c r="BD154" s="562">
        <v>46</v>
      </c>
      <c r="BE154" s="562">
        <v>46</v>
      </c>
      <c r="BF154" s="562">
        <v>46</v>
      </c>
      <c r="BG154" s="562">
        <v>46</v>
      </c>
      <c r="BH154" s="562">
        <v>46</v>
      </c>
      <c r="BI154" s="562">
        <v>46</v>
      </c>
      <c r="BJ154" s="561"/>
      <c r="BK154" s="561"/>
      <c r="BL154" s="561"/>
      <c r="BM154" s="215">
        <v>2</v>
      </c>
      <c r="BN154" s="215" t="s">
        <v>1810</v>
      </c>
      <c r="BO154" s="215" t="s">
        <v>1810</v>
      </c>
      <c r="BP154" s="215">
        <v>6</v>
      </c>
      <c r="BR154"/>
    </row>
    <row r="155" spans="1:70" ht="19.5" customHeight="1" thickBot="1">
      <c r="A155" s="474" t="s">
        <v>266</v>
      </c>
      <c r="B155" s="487" t="s">
        <v>1946</v>
      </c>
      <c r="C155" s="488">
        <f>C1098</f>
        <v>3</v>
      </c>
      <c r="D155" s="488">
        <f t="shared" ref="D155:P155" si="143">D1098</f>
        <v>3</v>
      </c>
      <c r="E155" s="488">
        <f t="shared" si="143"/>
        <v>3</v>
      </c>
      <c r="F155" s="488">
        <f t="shared" si="143"/>
        <v>3</v>
      </c>
      <c r="G155" s="488">
        <f t="shared" si="143"/>
        <v>3</v>
      </c>
      <c r="H155" s="488">
        <f t="shared" si="143"/>
        <v>3</v>
      </c>
      <c r="I155" s="488">
        <f t="shared" si="143"/>
        <v>3</v>
      </c>
      <c r="J155" s="488">
        <f t="shared" si="143"/>
        <v>3</v>
      </c>
      <c r="K155" s="488">
        <f t="shared" si="143"/>
        <v>3</v>
      </c>
      <c r="L155" s="488">
        <f t="shared" si="143"/>
        <v>3</v>
      </c>
      <c r="M155" s="488">
        <f t="shared" si="143"/>
        <v>3</v>
      </c>
      <c r="N155" s="488">
        <f t="shared" si="143"/>
        <v>3</v>
      </c>
      <c r="O155" s="488">
        <f t="shared" si="143"/>
        <v>3</v>
      </c>
      <c r="P155" s="488">
        <f t="shared" si="143"/>
        <v>3</v>
      </c>
      <c r="Q155" s="489">
        <f>Q1098</f>
        <v>3</v>
      </c>
      <c r="S155" s="20">
        <v>129</v>
      </c>
      <c r="T155" s="641" t="s">
        <v>1858</v>
      </c>
      <c r="U155" s="642"/>
      <c r="V155" s="643"/>
      <c r="W155" s="562">
        <v>1</v>
      </c>
      <c r="X155" s="562">
        <v>2</v>
      </c>
      <c r="Y155" s="562">
        <v>4</v>
      </c>
      <c r="Z155" s="562">
        <v>7</v>
      </c>
      <c r="AA155" s="562">
        <v>11</v>
      </c>
      <c r="AB155" s="562">
        <v>13</v>
      </c>
      <c r="AC155" s="562">
        <v>15</v>
      </c>
      <c r="AD155" s="562">
        <v>18</v>
      </c>
      <c r="AE155" s="562">
        <v>19</v>
      </c>
      <c r="AF155" s="562">
        <v>20</v>
      </c>
      <c r="AG155" s="562">
        <v>23</v>
      </c>
      <c r="AH155" s="562">
        <v>24</v>
      </c>
      <c r="AI155" s="562">
        <v>25</v>
      </c>
      <c r="AJ155" s="564">
        <v>28</v>
      </c>
      <c r="AK155" s="562">
        <v>29</v>
      </c>
      <c r="AL155" s="562">
        <v>30</v>
      </c>
      <c r="AM155" s="562">
        <v>32</v>
      </c>
      <c r="AN155" s="562">
        <v>33</v>
      </c>
      <c r="AO155" s="562">
        <v>35</v>
      </c>
      <c r="AP155" s="562">
        <v>36</v>
      </c>
      <c r="AQ155" s="562">
        <v>37</v>
      </c>
      <c r="AR155" s="562">
        <v>39</v>
      </c>
      <c r="AS155" s="562">
        <v>41</v>
      </c>
      <c r="AT155" s="562">
        <v>43</v>
      </c>
      <c r="AU155" s="562">
        <v>44</v>
      </c>
      <c r="AV155" s="562">
        <v>45</v>
      </c>
      <c r="AW155" s="562">
        <v>46</v>
      </c>
      <c r="AX155" s="562">
        <v>46</v>
      </c>
      <c r="AY155" s="562">
        <v>46</v>
      </c>
      <c r="AZ155" s="562">
        <v>46</v>
      </c>
      <c r="BA155" s="562">
        <v>46</v>
      </c>
      <c r="BB155" s="562">
        <v>46</v>
      </c>
      <c r="BC155" s="562">
        <v>46</v>
      </c>
      <c r="BD155" s="562">
        <v>46</v>
      </c>
      <c r="BE155" s="562">
        <v>46</v>
      </c>
      <c r="BF155" s="562">
        <v>46</v>
      </c>
      <c r="BG155" s="562">
        <v>46</v>
      </c>
      <c r="BH155" s="562">
        <v>46</v>
      </c>
      <c r="BI155" s="562">
        <v>46</v>
      </c>
      <c r="BJ155" s="561"/>
      <c r="BK155" s="561"/>
      <c r="BL155" s="561"/>
      <c r="BM155" s="215">
        <v>3</v>
      </c>
      <c r="BN155" s="215" t="s">
        <v>1810</v>
      </c>
      <c r="BO155" s="215" t="s">
        <v>1810</v>
      </c>
      <c r="BP155" s="215">
        <v>6</v>
      </c>
      <c r="BR155"/>
    </row>
    <row r="156" spans="1:70" ht="19.5" customHeight="1">
      <c r="A156" s="474" t="s">
        <v>267</v>
      </c>
      <c r="B156" s="481" t="s">
        <v>2008</v>
      </c>
      <c r="C156" s="477">
        <f>C1105</f>
        <v>3</v>
      </c>
      <c r="D156" s="477">
        <f t="shared" ref="D156:P156" si="144">D1105</f>
        <v>3</v>
      </c>
      <c r="E156" s="477">
        <f t="shared" si="144"/>
        <v>3</v>
      </c>
      <c r="F156" s="477">
        <f t="shared" si="144"/>
        <v>3</v>
      </c>
      <c r="G156" s="477">
        <f t="shared" si="144"/>
        <v>3</v>
      </c>
      <c r="H156" s="477">
        <f t="shared" si="144"/>
        <v>3</v>
      </c>
      <c r="I156" s="477">
        <f t="shared" si="144"/>
        <v>3</v>
      </c>
      <c r="J156" s="477">
        <f t="shared" si="144"/>
        <v>3</v>
      </c>
      <c r="K156" s="477">
        <f t="shared" si="144"/>
        <v>3</v>
      </c>
      <c r="L156" s="477">
        <f t="shared" si="144"/>
        <v>3</v>
      </c>
      <c r="M156" s="477">
        <f t="shared" si="144"/>
        <v>3</v>
      </c>
      <c r="N156" s="477">
        <f t="shared" si="144"/>
        <v>3</v>
      </c>
      <c r="O156" s="477">
        <f t="shared" si="144"/>
        <v>3</v>
      </c>
      <c r="P156" s="477">
        <f t="shared" si="144"/>
        <v>3</v>
      </c>
      <c r="Q156" s="477">
        <f>Q1105</f>
        <v>3</v>
      </c>
      <c r="R156" s="1">
        <v>1</v>
      </c>
      <c r="S156" s="20">
        <v>130</v>
      </c>
      <c r="T156" s="641" t="s">
        <v>1859</v>
      </c>
      <c r="U156" s="642"/>
      <c r="V156" s="643"/>
      <c r="W156" s="562">
        <v>3</v>
      </c>
      <c r="X156" s="562">
        <v>5</v>
      </c>
      <c r="Y156" s="562">
        <v>6</v>
      </c>
      <c r="Z156" s="562">
        <v>7</v>
      </c>
      <c r="AA156" s="562">
        <v>8</v>
      </c>
      <c r="AB156" s="562">
        <v>9</v>
      </c>
      <c r="AC156" s="562">
        <v>10</v>
      </c>
      <c r="AD156" s="562">
        <v>12</v>
      </c>
      <c r="AE156" s="562">
        <v>13</v>
      </c>
      <c r="AF156" s="562">
        <v>15</v>
      </c>
      <c r="AG156" s="562">
        <v>16</v>
      </c>
      <c r="AH156" s="562">
        <v>17</v>
      </c>
      <c r="AI156" s="562">
        <v>18</v>
      </c>
      <c r="AJ156" s="562">
        <v>22</v>
      </c>
      <c r="AK156" s="562">
        <v>23</v>
      </c>
      <c r="AL156" s="562">
        <v>24</v>
      </c>
      <c r="AM156" s="562">
        <v>25</v>
      </c>
      <c r="AN156" s="562">
        <v>27</v>
      </c>
      <c r="AO156" s="562">
        <v>28</v>
      </c>
      <c r="AP156" s="562">
        <v>29</v>
      </c>
      <c r="AQ156" s="562">
        <v>31</v>
      </c>
      <c r="AR156" s="562">
        <v>32</v>
      </c>
      <c r="AS156" s="562">
        <v>34</v>
      </c>
      <c r="AT156" s="562">
        <v>35</v>
      </c>
      <c r="AU156" s="562">
        <v>36</v>
      </c>
      <c r="AV156" s="562">
        <v>39</v>
      </c>
      <c r="AW156" s="562">
        <v>40</v>
      </c>
      <c r="AX156" s="562">
        <v>41</v>
      </c>
      <c r="AY156" s="562">
        <v>43</v>
      </c>
      <c r="AZ156" s="562">
        <v>46</v>
      </c>
      <c r="BA156" s="562">
        <v>46</v>
      </c>
      <c r="BB156" s="562">
        <v>46</v>
      </c>
      <c r="BC156" s="562">
        <v>46</v>
      </c>
      <c r="BD156" s="562">
        <v>46</v>
      </c>
      <c r="BE156" s="562">
        <v>46</v>
      </c>
      <c r="BF156" s="562">
        <v>46</v>
      </c>
      <c r="BG156" s="562">
        <v>46</v>
      </c>
      <c r="BH156" s="562">
        <v>46</v>
      </c>
      <c r="BI156" s="562">
        <v>46</v>
      </c>
      <c r="BJ156" s="561"/>
      <c r="BK156" s="561"/>
      <c r="BL156" s="561"/>
      <c r="BM156" s="215">
        <v>1</v>
      </c>
      <c r="BN156" s="215" t="s">
        <v>1864</v>
      </c>
      <c r="BO156" s="215" t="s">
        <v>1864</v>
      </c>
      <c r="BP156" s="215">
        <v>6</v>
      </c>
      <c r="BR156"/>
    </row>
    <row r="157" spans="1:70" ht="19.5" customHeight="1" thickBot="1">
      <c r="A157" s="474" t="s">
        <v>268</v>
      </c>
      <c r="B157" s="487" t="s">
        <v>2009</v>
      </c>
      <c r="C157" s="86">
        <f>C1112</f>
        <v>3</v>
      </c>
      <c r="D157" s="86">
        <f t="shared" ref="D157:Q157" si="145">D1112</f>
        <v>3</v>
      </c>
      <c r="E157" s="86">
        <f t="shared" si="145"/>
        <v>3</v>
      </c>
      <c r="F157" s="86">
        <f t="shared" si="145"/>
        <v>3</v>
      </c>
      <c r="G157" s="86">
        <f t="shared" si="145"/>
        <v>3</v>
      </c>
      <c r="H157" s="86">
        <f t="shared" si="145"/>
        <v>3</v>
      </c>
      <c r="I157" s="86">
        <f t="shared" si="145"/>
        <v>3</v>
      </c>
      <c r="J157" s="86">
        <f t="shared" si="145"/>
        <v>3</v>
      </c>
      <c r="K157" s="86">
        <f t="shared" si="145"/>
        <v>3</v>
      </c>
      <c r="L157" s="86">
        <f t="shared" si="145"/>
        <v>3</v>
      </c>
      <c r="M157" s="86">
        <f t="shared" si="145"/>
        <v>3</v>
      </c>
      <c r="N157" s="86">
        <f t="shared" si="145"/>
        <v>3</v>
      </c>
      <c r="O157" s="86">
        <f t="shared" si="145"/>
        <v>3</v>
      </c>
      <c r="P157" s="86">
        <f t="shared" si="145"/>
        <v>3</v>
      </c>
      <c r="Q157" s="86">
        <f t="shared" si="145"/>
        <v>3</v>
      </c>
      <c r="S157" s="20">
        <v>131</v>
      </c>
      <c r="T157" s="641" t="s">
        <v>1860</v>
      </c>
      <c r="U157" s="642"/>
      <c r="V157" s="643"/>
      <c r="W157" s="562">
        <v>1</v>
      </c>
      <c r="X157" s="562">
        <v>4</v>
      </c>
      <c r="Y157" s="562">
        <v>7</v>
      </c>
      <c r="Z157" s="562">
        <v>10</v>
      </c>
      <c r="AA157" s="562">
        <v>11</v>
      </c>
      <c r="AB157" s="562">
        <v>13</v>
      </c>
      <c r="AC157" s="562">
        <v>15</v>
      </c>
      <c r="AD157" s="562">
        <v>16</v>
      </c>
      <c r="AE157" s="562">
        <v>18</v>
      </c>
      <c r="AF157" s="562">
        <v>19</v>
      </c>
      <c r="AG157" s="562">
        <v>20</v>
      </c>
      <c r="AH157" s="562">
        <v>23</v>
      </c>
      <c r="AI157" s="562">
        <v>24</v>
      </c>
      <c r="AJ157" s="562">
        <v>25</v>
      </c>
      <c r="AK157" s="562">
        <v>28</v>
      </c>
      <c r="AL157" s="564">
        <v>29</v>
      </c>
      <c r="AM157" s="562">
        <v>30</v>
      </c>
      <c r="AN157" s="562">
        <v>32</v>
      </c>
      <c r="AO157" s="562">
        <v>33</v>
      </c>
      <c r="AP157" s="562">
        <v>34</v>
      </c>
      <c r="AQ157" s="562">
        <v>35</v>
      </c>
      <c r="AR157" s="562">
        <v>36</v>
      </c>
      <c r="AS157" s="562">
        <v>37</v>
      </c>
      <c r="AT157" s="562">
        <v>39</v>
      </c>
      <c r="AU157" s="562">
        <v>41</v>
      </c>
      <c r="AV157" s="562">
        <v>43</v>
      </c>
      <c r="AW157" s="562">
        <v>44</v>
      </c>
      <c r="AX157" s="562">
        <v>45</v>
      </c>
      <c r="AY157" s="562">
        <v>46</v>
      </c>
      <c r="AZ157" s="562">
        <v>46</v>
      </c>
      <c r="BA157" s="562">
        <v>46</v>
      </c>
      <c r="BB157" s="562">
        <v>46</v>
      </c>
      <c r="BC157" s="562">
        <v>46</v>
      </c>
      <c r="BD157" s="562">
        <v>46</v>
      </c>
      <c r="BE157" s="562">
        <v>46</v>
      </c>
      <c r="BF157" s="562">
        <v>46</v>
      </c>
      <c r="BG157" s="562">
        <v>46</v>
      </c>
      <c r="BH157" s="562">
        <v>46</v>
      </c>
      <c r="BI157" s="562">
        <v>46</v>
      </c>
      <c r="BJ157" s="561"/>
      <c r="BK157" s="561"/>
      <c r="BL157" s="561"/>
      <c r="BM157" s="215">
        <v>1</v>
      </c>
      <c r="BN157" s="215" t="s">
        <v>1864</v>
      </c>
      <c r="BO157" s="215" t="s">
        <v>1864</v>
      </c>
      <c r="BP157" s="215">
        <v>5</v>
      </c>
      <c r="BR157"/>
    </row>
    <row r="158" spans="1:70" ht="19.5" customHeight="1">
      <c r="A158" s="474" t="s">
        <v>269</v>
      </c>
      <c r="B158" s="481" t="s">
        <v>2010</v>
      </c>
      <c r="C158" s="86">
        <f>C1119</f>
        <v>2</v>
      </c>
      <c r="D158" s="86">
        <f t="shared" ref="D158:Q158" si="146">D1119</f>
        <v>2</v>
      </c>
      <c r="E158" s="86">
        <f t="shared" si="146"/>
        <v>2</v>
      </c>
      <c r="F158" s="86">
        <f t="shared" si="146"/>
        <v>2</v>
      </c>
      <c r="G158" s="86">
        <f t="shared" si="146"/>
        <v>2</v>
      </c>
      <c r="H158" s="86">
        <f t="shared" si="146"/>
        <v>2</v>
      </c>
      <c r="I158" s="86">
        <f t="shared" si="146"/>
        <v>2</v>
      </c>
      <c r="J158" s="86">
        <f t="shared" si="146"/>
        <v>2</v>
      </c>
      <c r="K158" s="86">
        <f t="shared" si="146"/>
        <v>2</v>
      </c>
      <c r="L158" s="86">
        <f t="shared" si="146"/>
        <v>2</v>
      </c>
      <c r="M158" s="86">
        <f t="shared" si="146"/>
        <v>2</v>
      </c>
      <c r="N158" s="86">
        <f t="shared" si="146"/>
        <v>2</v>
      </c>
      <c r="O158" s="86">
        <f t="shared" si="146"/>
        <v>2</v>
      </c>
      <c r="P158" s="86">
        <f t="shared" si="146"/>
        <v>2</v>
      </c>
      <c r="Q158" s="86">
        <f t="shared" si="146"/>
        <v>2</v>
      </c>
      <c r="S158" s="20">
        <v>132</v>
      </c>
      <c r="T158" s="641" t="s">
        <v>1861</v>
      </c>
      <c r="U158" s="642"/>
      <c r="V158" s="643"/>
      <c r="W158" s="562">
        <v>3</v>
      </c>
      <c r="X158" s="562">
        <v>5</v>
      </c>
      <c r="Y158" s="562">
        <v>6</v>
      </c>
      <c r="Z158" s="562">
        <v>7</v>
      </c>
      <c r="AA158" s="562">
        <v>8</v>
      </c>
      <c r="AB158" s="562">
        <v>9</v>
      </c>
      <c r="AC158" s="562">
        <v>10</v>
      </c>
      <c r="AD158" s="562">
        <v>12</v>
      </c>
      <c r="AE158" s="562">
        <v>13</v>
      </c>
      <c r="AF158" s="562">
        <v>15</v>
      </c>
      <c r="AG158" s="562">
        <v>16</v>
      </c>
      <c r="AH158" s="562">
        <v>17</v>
      </c>
      <c r="AI158" s="562">
        <v>18</v>
      </c>
      <c r="AJ158" s="562">
        <v>22</v>
      </c>
      <c r="AK158" s="562">
        <v>23</v>
      </c>
      <c r="AL158" s="562">
        <v>25</v>
      </c>
      <c r="AM158" s="562">
        <v>27</v>
      </c>
      <c r="AN158" s="562">
        <v>28</v>
      </c>
      <c r="AO158" s="562">
        <v>29</v>
      </c>
      <c r="AP158" s="562">
        <v>31</v>
      </c>
      <c r="AQ158" s="562">
        <v>32</v>
      </c>
      <c r="AR158" s="562">
        <v>34</v>
      </c>
      <c r="AS158" s="562">
        <v>35</v>
      </c>
      <c r="AT158" s="562">
        <v>36</v>
      </c>
      <c r="AU158" s="562">
        <v>40</v>
      </c>
      <c r="AV158" s="562">
        <v>41</v>
      </c>
      <c r="AW158" s="562">
        <v>43</v>
      </c>
      <c r="AX158" s="562">
        <v>46</v>
      </c>
      <c r="AY158" s="562">
        <v>46</v>
      </c>
      <c r="AZ158" s="562">
        <v>46</v>
      </c>
      <c r="BA158" s="562">
        <v>46</v>
      </c>
      <c r="BB158" s="562">
        <v>46</v>
      </c>
      <c r="BC158" s="562">
        <v>46</v>
      </c>
      <c r="BD158" s="562">
        <v>46</v>
      </c>
      <c r="BE158" s="562">
        <v>46</v>
      </c>
      <c r="BF158" s="562">
        <v>46</v>
      </c>
      <c r="BG158" s="562">
        <v>46</v>
      </c>
      <c r="BH158" s="562">
        <v>46</v>
      </c>
      <c r="BI158" s="562">
        <v>46</v>
      </c>
      <c r="BJ158" s="561"/>
      <c r="BK158" s="561"/>
      <c r="BL158" s="561"/>
      <c r="BM158" s="215">
        <v>1</v>
      </c>
      <c r="BN158" s="215" t="s">
        <v>1864</v>
      </c>
      <c r="BO158" s="215" t="s">
        <v>1864</v>
      </c>
      <c r="BP158" s="215">
        <v>6</v>
      </c>
      <c r="BR158"/>
    </row>
    <row r="159" spans="1:70" ht="19.5" customHeight="1" thickBot="1">
      <c r="A159" s="474" t="s">
        <v>270</v>
      </c>
      <c r="B159" s="487" t="s">
        <v>2011</v>
      </c>
      <c r="C159" s="86">
        <f>C1126</f>
        <v>4</v>
      </c>
      <c r="D159" s="86">
        <f t="shared" ref="D159:Q159" si="147">D1126</f>
        <v>4</v>
      </c>
      <c r="E159" s="86">
        <f t="shared" si="147"/>
        <v>4</v>
      </c>
      <c r="F159" s="86">
        <f t="shared" si="147"/>
        <v>4</v>
      </c>
      <c r="G159" s="86">
        <f t="shared" si="147"/>
        <v>4</v>
      </c>
      <c r="H159" s="86">
        <f t="shared" si="147"/>
        <v>4</v>
      </c>
      <c r="I159" s="86">
        <f t="shared" si="147"/>
        <v>4</v>
      </c>
      <c r="J159" s="86">
        <f t="shared" si="147"/>
        <v>4</v>
      </c>
      <c r="K159" s="86">
        <f t="shared" si="147"/>
        <v>4</v>
      </c>
      <c r="L159" s="86">
        <f t="shared" si="147"/>
        <v>4</v>
      </c>
      <c r="M159" s="86">
        <f t="shared" si="147"/>
        <v>4</v>
      </c>
      <c r="N159" s="86">
        <f t="shared" si="147"/>
        <v>4</v>
      </c>
      <c r="O159" s="86">
        <f t="shared" si="147"/>
        <v>4</v>
      </c>
      <c r="P159" s="86">
        <f t="shared" si="147"/>
        <v>4</v>
      </c>
      <c r="Q159" s="86">
        <f t="shared" si="147"/>
        <v>4</v>
      </c>
      <c r="S159" s="20">
        <v>133</v>
      </c>
      <c r="T159" s="641" t="s">
        <v>1862</v>
      </c>
      <c r="U159" s="642"/>
      <c r="V159" s="643"/>
      <c r="W159" s="562">
        <v>1</v>
      </c>
      <c r="X159" s="562">
        <v>4</v>
      </c>
      <c r="Y159" s="562">
        <v>7</v>
      </c>
      <c r="Z159" s="562">
        <v>10</v>
      </c>
      <c r="AA159" s="562">
        <v>11</v>
      </c>
      <c r="AB159" s="562">
        <v>12</v>
      </c>
      <c r="AC159" s="562">
        <v>13</v>
      </c>
      <c r="AD159" s="562">
        <v>15</v>
      </c>
      <c r="AE159" s="562">
        <v>16</v>
      </c>
      <c r="AF159" s="562">
        <v>18</v>
      </c>
      <c r="AG159" s="562">
        <v>20</v>
      </c>
      <c r="AH159" s="562">
        <v>23</v>
      </c>
      <c r="AI159" s="562">
        <v>24</v>
      </c>
      <c r="AJ159" s="562">
        <v>25</v>
      </c>
      <c r="AK159" s="562">
        <v>28</v>
      </c>
      <c r="AL159" s="562">
        <v>29</v>
      </c>
      <c r="AM159" s="562">
        <v>30</v>
      </c>
      <c r="AN159" s="562">
        <v>32</v>
      </c>
      <c r="AO159" s="562">
        <v>33</v>
      </c>
      <c r="AP159" s="562">
        <v>34</v>
      </c>
      <c r="AQ159" s="562">
        <v>35</v>
      </c>
      <c r="AR159" s="562">
        <v>36</v>
      </c>
      <c r="AS159" s="562">
        <v>37</v>
      </c>
      <c r="AT159" s="562">
        <v>39</v>
      </c>
      <c r="AU159" s="562">
        <v>41</v>
      </c>
      <c r="AV159" s="562">
        <v>43</v>
      </c>
      <c r="AW159" s="562">
        <v>44</v>
      </c>
      <c r="AX159" s="562">
        <v>45</v>
      </c>
      <c r="AY159" s="562">
        <v>46</v>
      </c>
      <c r="AZ159" s="562">
        <v>46</v>
      </c>
      <c r="BA159" s="562">
        <v>46</v>
      </c>
      <c r="BB159" s="562">
        <v>46</v>
      </c>
      <c r="BC159" s="562">
        <v>46</v>
      </c>
      <c r="BD159" s="562">
        <v>46</v>
      </c>
      <c r="BE159" s="562">
        <v>46</v>
      </c>
      <c r="BF159" s="562">
        <v>46</v>
      </c>
      <c r="BG159" s="562">
        <v>46</v>
      </c>
      <c r="BH159" s="562">
        <v>46</v>
      </c>
      <c r="BI159" s="562">
        <v>46</v>
      </c>
      <c r="BJ159" s="561"/>
      <c r="BK159" s="561"/>
      <c r="BL159" s="561"/>
      <c r="BM159" s="215">
        <v>1</v>
      </c>
      <c r="BN159" s="215" t="s">
        <v>1864</v>
      </c>
      <c r="BO159" s="215" t="s">
        <v>1864</v>
      </c>
      <c r="BP159" s="215">
        <v>6</v>
      </c>
      <c r="BR159"/>
    </row>
    <row r="160" spans="1:70" ht="19.5" customHeight="1">
      <c r="A160" s="152" t="s">
        <v>266</v>
      </c>
      <c r="B160" s="149" t="s">
        <v>1943</v>
      </c>
      <c r="C160" s="86">
        <f>C1133</f>
        <v>2</v>
      </c>
      <c r="D160" s="86">
        <f t="shared" ref="D160:Q160" si="148">D1133</f>
        <v>2</v>
      </c>
      <c r="E160" s="86">
        <f t="shared" si="148"/>
        <v>2</v>
      </c>
      <c r="F160" s="86">
        <f t="shared" si="148"/>
        <v>2</v>
      </c>
      <c r="G160" s="86">
        <f t="shared" si="148"/>
        <v>2</v>
      </c>
      <c r="H160" s="86">
        <f t="shared" si="148"/>
        <v>2</v>
      </c>
      <c r="I160" s="86">
        <f t="shared" si="148"/>
        <v>2</v>
      </c>
      <c r="J160" s="86">
        <f t="shared" si="148"/>
        <v>2</v>
      </c>
      <c r="K160" s="86">
        <f t="shared" si="148"/>
        <v>2</v>
      </c>
      <c r="L160" s="86">
        <f t="shared" si="148"/>
        <v>2</v>
      </c>
      <c r="M160" s="86">
        <f t="shared" si="148"/>
        <v>2</v>
      </c>
      <c r="N160" s="86">
        <f t="shared" si="148"/>
        <v>2</v>
      </c>
      <c r="O160" s="86">
        <f t="shared" si="148"/>
        <v>2</v>
      </c>
      <c r="P160" s="86">
        <f t="shared" si="148"/>
        <v>2</v>
      </c>
      <c r="Q160" s="86">
        <f t="shared" si="148"/>
        <v>2</v>
      </c>
      <c r="S160" s="20">
        <v>129</v>
      </c>
      <c r="T160" s="644" t="s">
        <v>1921</v>
      </c>
      <c r="U160" s="645"/>
      <c r="V160" s="646"/>
      <c r="W160" s="562">
        <v>1</v>
      </c>
      <c r="X160" s="562">
        <v>4</v>
      </c>
      <c r="Y160" s="562">
        <v>14</v>
      </c>
      <c r="Z160" s="562">
        <v>17</v>
      </c>
      <c r="AA160" s="562">
        <v>20</v>
      </c>
      <c r="AB160" s="562">
        <v>27</v>
      </c>
      <c r="AC160" s="564">
        <v>34</v>
      </c>
      <c r="AD160" s="562">
        <v>37</v>
      </c>
      <c r="AE160" s="562">
        <v>40</v>
      </c>
      <c r="AF160" s="562">
        <v>43</v>
      </c>
      <c r="AG160" s="562">
        <v>46</v>
      </c>
      <c r="AH160" s="562">
        <v>46</v>
      </c>
      <c r="AI160" s="562">
        <v>46</v>
      </c>
      <c r="AJ160" s="562">
        <v>46</v>
      </c>
      <c r="AK160" s="562">
        <v>46</v>
      </c>
      <c r="AL160" s="562">
        <v>46</v>
      </c>
      <c r="AM160" s="562">
        <v>46</v>
      </c>
      <c r="AN160" s="562">
        <v>46</v>
      </c>
      <c r="AO160" s="562">
        <v>46</v>
      </c>
      <c r="AP160" s="562">
        <v>46</v>
      </c>
      <c r="AQ160" s="562">
        <v>46</v>
      </c>
      <c r="AR160" s="562">
        <v>46</v>
      </c>
      <c r="AS160" s="562">
        <v>46</v>
      </c>
      <c r="AT160" s="562">
        <v>46</v>
      </c>
      <c r="AU160" s="562">
        <v>46</v>
      </c>
      <c r="AV160" s="562">
        <v>46</v>
      </c>
      <c r="AW160" s="562">
        <v>46</v>
      </c>
      <c r="AX160" s="562">
        <v>46</v>
      </c>
      <c r="AY160" s="562">
        <v>46</v>
      </c>
      <c r="AZ160" s="562">
        <v>46</v>
      </c>
      <c r="BA160" s="562">
        <v>46</v>
      </c>
      <c r="BB160" s="562">
        <v>46</v>
      </c>
      <c r="BC160" s="562">
        <v>46</v>
      </c>
      <c r="BD160" s="562">
        <v>46</v>
      </c>
      <c r="BE160" s="562">
        <v>46</v>
      </c>
      <c r="BF160" s="562">
        <v>46</v>
      </c>
      <c r="BG160" s="562">
        <v>46</v>
      </c>
      <c r="BH160" s="562">
        <v>46</v>
      </c>
      <c r="BI160" s="562">
        <v>46</v>
      </c>
      <c r="BJ160" s="561"/>
      <c r="BK160" s="561"/>
      <c r="BL160" s="561"/>
      <c r="BM160" s="177">
        <v>0</v>
      </c>
      <c r="BN160" s="177" t="s">
        <v>1926</v>
      </c>
      <c r="BO160" s="177" t="s">
        <v>1926</v>
      </c>
      <c r="BP160" s="177">
        <v>3</v>
      </c>
      <c r="BR160"/>
    </row>
    <row r="161" spans="1:72" ht="19.5" customHeight="1">
      <c r="A161" s="152" t="s">
        <v>267</v>
      </c>
      <c r="B161" s="149" t="s">
        <v>1922</v>
      </c>
      <c r="C161" s="86">
        <f>C1140</f>
        <v>1</v>
      </c>
      <c r="D161" s="86">
        <f t="shared" ref="D161:Q161" si="149">D1140</f>
        <v>1</v>
      </c>
      <c r="E161" s="86">
        <f t="shared" si="149"/>
        <v>1</v>
      </c>
      <c r="F161" s="86">
        <f t="shared" si="149"/>
        <v>1</v>
      </c>
      <c r="G161" s="86">
        <f t="shared" si="149"/>
        <v>1</v>
      </c>
      <c r="H161" s="86">
        <f t="shared" si="149"/>
        <v>1</v>
      </c>
      <c r="I161" s="86">
        <f t="shared" si="149"/>
        <v>1</v>
      </c>
      <c r="J161" s="86">
        <f t="shared" si="149"/>
        <v>1</v>
      </c>
      <c r="K161" s="86">
        <f t="shared" si="149"/>
        <v>1</v>
      </c>
      <c r="L161" s="86">
        <f t="shared" si="149"/>
        <v>1</v>
      </c>
      <c r="M161" s="86">
        <f t="shared" si="149"/>
        <v>1</v>
      </c>
      <c r="N161" s="86">
        <f t="shared" si="149"/>
        <v>1</v>
      </c>
      <c r="O161" s="86">
        <f t="shared" si="149"/>
        <v>1</v>
      </c>
      <c r="P161" s="86">
        <f t="shared" si="149"/>
        <v>1</v>
      </c>
      <c r="Q161" s="86">
        <f t="shared" si="149"/>
        <v>1</v>
      </c>
      <c r="S161" s="20">
        <v>130</v>
      </c>
      <c r="T161" s="644" t="s">
        <v>1922</v>
      </c>
      <c r="U161" s="645"/>
      <c r="V161" s="646"/>
      <c r="W161" s="562">
        <v>5</v>
      </c>
      <c r="X161" s="562">
        <v>8</v>
      </c>
      <c r="Y161" s="562">
        <v>11</v>
      </c>
      <c r="Z161" s="562">
        <v>13</v>
      </c>
      <c r="AA161" s="562">
        <v>25</v>
      </c>
      <c r="AB161" s="562">
        <v>26</v>
      </c>
      <c r="AC161" s="562">
        <v>33</v>
      </c>
      <c r="AD161" s="562">
        <v>39</v>
      </c>
      <c r="AE161" s="562">
        <v>44</v>
      </c>
      <c r="AF161" s="562">
        <v>45</v>
      </c>
      <c r="AG161" s="562">
        <v>46</v>
      </c>
      <c r="AH161" s="562">
        <v>46</v>
      </c>
      <c r="AI161" s="562">
        <v>46</v>
      </c>
      <c r="AJ161" s="562">
        <v>46</v>
      </c>
      <c r="AK161" s="562">
        <v>46</v>
      </c>
      <c r="AL161" s="562">
        <v>46</v>
      </c>
      <c r="AM161" s="562">
        <v>46</v>
      </c>
      <c r="AN161" s="562">
        <v>46</v>
      </c>
      <c r="AO161" s="562">
        <v>46</v>
      </c>
      <c r="AP161" s="562">
        <v>46</v>
      </c>
      <c r="AQ161" s="562">
        <v>46</v>
      </c>
      <c r="AR161" s="562">
        <v>46</v>
      </c>
      <c r="AS161" s="562">
        <v>46</v>
      </c>
      <c r="AT161" s="562">
        <v>46</v>
      </c>
      <c r="AU161" s="562">
        <v>46</v>
      </c>
      <c r="AV161" s="562">
        <v>46</v>
      </c>
      <c r="AW161" s="562">
        <v>46</v>
      </c>
      <c r="AX161" s="562">
        <v>46</v>
      </c>
      <c r="AY161" s="562">
        <v>46</v>
      </c>
      <c r="AZ161" s="562">
        <v>46</v>
      </c>
      <c r="BA161" s="562">
        <v>46</v>
      </c>
      <c r="BB161" s="562">
        <v>46</v>
      </c>
      <c r="BC161" s="562">
        <v>46</v>
      </c>
      <c r="BD161" s="562">
        <v>46</v>
      </c>
      <c r="BE161" s="562">
        <v>46</v>
      </c>
      <c r="BF161" s="562">
        <v>46</v>
      </c>
      <c r="BG161" s="562">
        <v>46</v>
      </c>
      <c r="BH161" s="562">
        <v>46</v>
      </c>
      <c r="BI161" s="562">
        <v>46</v>
      </c>
      <c r="BJ161" s="561"/>
      <c r="BK161" s="561"/>
      <c r="BL161" s="561"/>
      <c r="BM161" s="177">
        <v>0</v>
      </c>
      <c r="BN161" s="177" t="s">
        <v>1926</v>
      </c>
      <c r="BO161" s="177" t="s">
        <v>1926</v>
      </c>
      <c r="BP161" s="177">
        <v>3</v>
      </c>
      <c r="BR161"/>
    </row>
    <row r="162" spans="1:72" ht="19.5" customHeight="1">
      <c r="A162" s="152" t="s">
        <v>268</v>
      </c>
      <c r="B162" s="525" t="s">
        <v>1923</v>
      </c>
      <c r="C162" s="86">
        <f>C1147</f>
        <v>0</v>
      </c>
      <c r="D162" s="86">
        <f t="shared" ref="D162:Q162" si="150">D1147</f>
        <v>0</v>
      </c>
      <c r="E162" s="86">
        <f t="shared" si="150"/>
        <v>0</v>
      </c>
      <c r="F162" s="86">
        <f t="shared" si="150"/>
        <v>0</v>
      </c>
      <c r="G162" s="86">
        <f t="shared" si="150"/>
        <v>0</v>
      </c>
      <c r="H162" s="86">
        <f t="shared" si="150"/>
        <v>0</v>
      </c>
      <c r="I162" s="86">
        <f t="shared" si="150"/>
        <v>0</v>
      </c>
      <c r="J162" s="86">
        <f t="shared" si="150"/>
        <v>0</v>
      </c>
      <c r="K162" s="86">
        <f t="shared" si="150"/>
        <v>0</v>
      </c>
      <c r="L162" s="86">
        <f t="shared" si="150"/>
        <v>0</v>
      </c>
      <c r="M162" s="86">
        <f t="shared" si="150"/>
        <v>0</v>
      </c>
      <c r="N162" s="86">
        <f t="shared" si="150"/>
        <v>0</v>
      </c>
      <c r="O162" s="86">
        <f t="shared" si="150"/>
        <v>0</v>
      </c>
      <c r="P162" s="86">
        <f t="shared" si="150"/>
        <v>0</v>
      </c>
      <c r="Q162" s="86">
        <f t="shared" si="150"/>
        <v>0</v>
      </c>
      <c r="S162" s="20">
        <v>131</v>
      </c>
      <c r="T162" s="644" t="s">
        <v>1923</v>
      </c>
      <c r="U162" s="645"/>
      <c r="V162" s="646"/>
      <c r="W162" s="564">
        <v>3</v>
      </c>
      <c r="X162" s="562">
        <v>7</v>
      </c>
      <c r="Y162" s="564">
        <v>15</v>
      </c>
      <c r="Z162" s="562">
        <v>18</v>
      </c>
      <c r="AA162" s="562">
        <v>24</v>
      </c>
      <c r="AB162" s="562">
        <v>29</v>
      </c>
      <c r="AC162" s="562">
        <v>31</v>
      </c>
      <c r="AD162" s="562">
        <v>36</v>
      </c>
      <c r="AE162" s="562">
        <v>41</v>
      </c>
      <c r="AF162" s="562">
        <v>42</v>
      </c>
      <c r="AG162" s="562">
        <v>46</v>
      </c>
      <c r="AH162" s="562">
        <v>46</v>
      </c>
      <c r="AI162" s="562">
        <v>46</v>
      </c>
      <c r="AJ162" s="562">
        <v>46</v>
      </c>
      <c r="AK162" s="562">
        <v>46</v>
      </c>
      <c r="AL162" s="562">
        <v>46</v>
      </c>
      <c r="AM162" s="562">
        <v>46</v>
      </c>
      <c r="AN162" s="562">
        <v>46</v>
      </c>
      <c r="AO162" s="562">
        <v>46</v>
      </c>
      <c r="AP162" s="562">
        <v>46</v>
      </c>
      <c r="AQ162" s="562">
        <v>46</v>
      </c>
      <c r="AR162" s="562">
        <v>46</v>
      </c>
      <c r="AS162" s="562">
        <v>46</v>
      </c>
      <c r="AT162" s="562">
        <v>46</v>
      </c>
      <c r="AU162" s="562">
        <v>46</v>
      </c>
      <c r="AV162" s="562">
        <v>46</v>
      </c>
      <c r="AW162" s="562">
        <v>46</v>
      </c>
      <c r="AX162" s="562">
        <v>46</v>
      </c>
      <c r="AY162" s="562">
        <v>46</v>
      </c>
      <c r="AZ162" s="562">
        <v>46</v>
      </c>
      <c r="BA162" s="562">
        <v>46</v>
      </c>
      <c r="BB162" s="562">
        <v>46</v>
      </c>
      <c r="BC162" s="562">
        <v>46</v>
      </c>
      <c r="BD162" s="562">
        <v>46</v>
      </c>
      <c r="BE162" s="562">
        <v>46</v>
      </c>
      <c r="BF162" s="562">
        <v>46</v>
      </c>
      <c r="BG162" s="562">
        <v>46</v>
      </c>
      <c r="BH162" s="562">
        <v>46</v>
      </c>
      <c r="BI162" s="562">
        <v>46</v>
      </c>
      <c r="BJ162" s="561"/>
      <c r="BK162" s="561"/>
      <c r="BL162" s="561"/>
      <c r="BM162" s="177">
        <v>0</v>
      </c>
      <c r="BN162" s="177" t="s">
        <v>1926</v>
      </c>
      <c r="BO162" s="177" t="s">
        <v>1926</v>
      </c>
      <c r="BP162" s="177">
        <v>3</v>
      </c>
      <c r="BR162"/>
    </row>
    <row r="163" spans="1:72" ht="19.5" customHeight="1">
      <c r="A163" s="152" t="s">
        <v>269</v>
      </c>
      <c r="B163" s="525" t="s">
        <v>1924</v>
      </c>
      <c r="C163" s="86">
        <f>C1154</f>
        <v>1</v>
      </c>
      <c r="D163" s="86">
        <f t="shared" ref="D163:Q163" si="151">D1154</f>
        <v>1</v>
      </c>
      <c r="E163" s="86">
        <f t="shared" si="151"/>
        <v>1</v>
      </c>
      <c r="F163" s="86">
        <f t="shared" si="151"/>
        <v>1</v>
      </c>
      <c r="G163" s="86">
        <f t="shared" si="151"/>
        <v>1</v>
      </c>
      <c r="H163" s="86">
        <f t="shared" si="151"/>
        <v>1</v>
      </c>
      <c r="I163" s="86">
        <f t="shared" si="151"/>
        <v>1</v>
      </c>
      <c r="J163" s="86">
        <f t="shared" si="151"/>
        <v>1</v>
      </c>
      <c r="K163" s="86">
        <f t="shared" si="151"/>
        <v>1</v>
      </c>
      <c r="L163" s="86">
        <f t="shared" si="151"/>
        <v>1</v>
      </c>
      <c r="M163" s="86">
        <f t="shared" si="151"/>
        <v>1</v>
      </c>
      <c r="N163" s="86">
        <f t="shared" si="151"/>
        <v>1</v>
      </c>
      <c r="O163" s="86">
        <f t="shared" si="151"/>
        <v>1</v>
      </c>
      <c r="P163" s="86">
        <f t="shared" si="151"/>
        <v>1</v>
      </c>
      <c r="Q163" s="86">
        <f t="shared" si="151"/>
        <v>1</v>
      </c>
      <c r="S163" s="20">
        <v>132</v>
      </c>
      <c r="T163" s="644" t="s">
        <v>1924</v>
      </c>
      <c r="U163" s="645"/>
      <c r="V163" s="646"/>
      <c r="W163" s="562">
        <v>2</v>
      </c>
      <c r="X163" s="562">
        <v>6</v>
      </c>
      <c r="Y163" s="562">
        <v>10</v>
      </c>
      <c r="Z163" s="562">
        <v>19</v>
      </c>
      <c r="AA163" s="562">
        <v>21</v>
      </c>
      <c r="AB163" s="564">
        <v>23</v>
      </c>
      <c r="AC163" s="562">
        <v>28</v>
      </c>
      <c r="AD163" s="562">
        <v>35</v>
      </c>
      <c r="AE163" s="562">
        <v>38</v>
      </c>
      <c r="AF163" s="562">
        <v>46</v>
      </c>
      <c r="AG163" s="562">
        <v>46</v>
      </c>
      <c r="AH163" s="562">
        <v>46</v>
      </c>
      <c r="AI163" s="562">
        <v>46</v>
      </c>
      <c r="AJ163" s="562">
        <v>46</v>
      </c>
      <c r="AK163" s="562">
        <v>46</v>
      </c>
      <c r="AL163" s="562">
        <v>46</v>
      </c>
      <c r="AM163" s="562">
        <v>46</v>
      </c>
      <c r="AN163" s="562">
        <v>46</v>
      </c>
      <c r="AO163" s="562">
        <v>46</v>
      </c>
      <c r="AP163" s="562">
        <v>46</v>
      </c>
      <c r="AQ163" s="562">
        <v>46</v>
      </c>
      <c r="AR163" s="562">
        <v>46</v>
      </c>
      <c r="AS163" s="562">
        <v>46</v>
      </c>
      <c r="AT163" s="562">
        <v>46</v>
      </c>
      <c r="AU163" s="562">
        <v>46</v>
      </c>
      <c r="AV163" s="562">
        <v>46</v>
      </c>
      <c r="AW163" s="562">
        <v>46</v>
      </c>
      <c r="AX163" s="562">
        <v>46</v>
      </c>
      <c r="AY163" s="562">
        <v>46</v>
      </c>
      <c r="AZ163" s="562">
        <v>46</v>
      </c>
      <c r="BA163" s="562">
        <v>46</v>
      </c>
      <c r="BB163" s="562">
        <v>46</v>
      </c>
      <c r="BC163" s="562">
        <v>46</v>
      </c>
      <c r="BD163" s="562">
        <v>46</v>
      </c>
      <c r="BE163" s="562">
        <v>46</v>
      </c>
      <c r="BF163" s="562">
        <v>46</v>
      </c>
      <c r="BG163" s="562">
        <v>46</v>
      </c>
      <c r="BH163" s="562">
        <v>46</v>
      </c>
      <c r="BI163" s="562">
        <v>46</v>
      </c>
      <c r="BJ163" s="561"/>
      <c r="BK163" s="561"/>
      <c r="BL163" s="561"/>
      <c r="BM163" s="177">
        <v>0</v>
      </c>
      <c r="BN163" s="177" t="s">
        <v>1926</v>
      </c>
      <c r="BO163" s="177" t="s">
        <v>1926</v>
      </c>
      <c r="BP163" s="177">
        <v>3</v>
      </c>
      <c r="BR163"/>
    </row>
    <row r="164" spans="1:72" ht="19.5" customHeight="1">
      <c r="A164" s="152" t="s">
        <v>270</v>
      </c>
      <c r="B164" s="149" t="s">
        <v>1945</v>
      </c>
      <c r="C164" s="86">
        <f>C1161</f>
        <v>2</v>
      </c>
      <c r="D164" s="86">
        <f t="shared" ref="D164:Q164" si="152">D1161</f>
        <v>2</v>
      </c>
      <c r="E164" s="86">
        <f t="shared" si="152"/>
        <v>2</v>
      </c>
      <c r="F164" s="86">
        <f t="shared" si="152"/>
        <v>2</v>
      </c>
      <c r="G164" s="86">
        <f t="shared" si="152"/>
        <v>2</v>
      </c>
      <c r="H164" s="86">
        <f t="shared" si="152"/>
        <v>2</v>
      </c>
      <c r="I164" s="86">
        <f t="shared" si="152"/>
        <v>2</v>
      </c>
      <c r="J164" s="86">
        <f t="shared" si="152"/>
        <v>2</v>
      </c>
      <c r="K164" s="86">
        <f t="shared" si="152"/>
        <v>2</v>
      </c>
      <c r="L164" s="86">
        <f t="shared" si="152"/>
        <v>2</v>
      </c>
      <c r="M164" s="86">
        <f t="shared" si="152"/>
        <v>2</v>
      </c>
      <c r="N164" s="86">
        <f t="shared" si="152"/>
        <v>2</v>
      </c>
      <c r="O164" s="86">
        <f t="shared" si="152"/>
        <v>2</v>
      </c>
      <c r="P164" s="86">
        <f t="shared" si="152"/>
        <v>2</v>
      </c>
      <c r="Q164" s="86">
        <f t="shared" si="152"/>
        <v>2</v>
      </c>
      <c r="S164" s="20">
        <v>133</v>
      </c>
      <c r="T164" s="644" t="s">
        <v>1925</v>
      </c>
      <c r="U164" s="645"/>
      <c r="V164" s="646"/>
      <c r="W164" s="562">
        <v>9</v>
      </c>
      <c r="X164" s="562">
        <v>12</v>
      </c>
      <c r="Y164" s="562">
        <v>16</v>
      </c>
      <c r="Z164" s="562">
        <v>22</v>
      </c>
      <c r="AA164" s="562">
        <v>30</v>
      </c>
      <c r="AB164" s="562">
        <v>32</v>
      </c>
      <c r="AC164" s="562">
        <v>46</v>
      </c>
      <c r="AD164" s="562">
        <v>46</v>
      </c>
      <c r="AE164" s="562">
        <v>46</v>
      </c>
      <c r="AF164" s="562">
        <v>46</v>
      </c>
      <c r="AG164" s="562">
        <v>46</v>
      </c>
      <c r="AH164" s="562">
        <v>46</v>
      </c>
      <c r="AI164" s="562">
        <v>46</v>
      </c>
      <c r="AJ164" s="562">
        <v>46</v>
      </c>
      <c r="AK164" s="562">
        <v>46</v>
      </c>
      <c r="AL164" s="562">
        <v>46</v>
      </c>
      <c r="AM164" s="562">
        <v>46</v>
      </c>
      <c r="AN164" s="562">
        <v>46</v>
      </c>
      <c r="AO164" s="562">
        <v>46</v>
      </c>
      <c r="AP164" s="562">
        <v>46</v>
      </c>
      <c r="AQ164" s="562">
        <v>46</v>
      </c>
      <c r="AR164" s="562">
        <v>46</v>
      </c>
      <c r="AS164" s="562">
        <v>46</v>
      </c>
      <c r="AT164" s="562">
        <v>46</v>
      </c>
      <c r="AU164" s="562">
        <v>46</v>
      </c>
      <c r="AV164" s="562">
        <v>46</v>
      </c>
      <c r="AW164" s="562">
        <v>46</v>
      </c>
      <c r="AX164" s="562">
        <v>46</v>
      </c>
      <c r="AY164" s="562">
        <v>46</v>
      </c>
      <c r="AZ164" s="562">
        <v>46</v>
      </c>
      <c r="BA164" s="562">
        <v>46</v>
      </c>
      <c r="BB164" s="562">
        <v>46</v>
      </c>
      <c r="BC164" s="562">
        <v>46</v>
      </c>
      <c r="BD164" s="562">
        <v>46</v>
      </c>
      <c r="BE164" s="562">
        <v>46</v>
      </c>
      <c r="BF164" s="562">
        <v>46</v>
      </c>
      <c r="BG164" s="562">
        <v>46</v>
      </c>
      <c r="BH164" s="562">
        <v>46</v>
      </c>
      <c r="BI164" s="562">
        <v>46</v>
      </c>
      <c r="BJ164" s="561"/>
      <c r="BK164" s="561"/>
      <c r="BL164" s="561"/>
      <c r="BM164" s="177">
        <v>0</v>
      </c>
      <c r="BN164" s="177" t="s">
        <v>1926</v>
      </c>
      <c r="BO164" s="177" t="s">
        <v>1926</v>
      </c>
      <c r="BP164" s="177">
        <v>2</v>
      </c>
      <c r="BR164"/>
    </row>
    <row r="165" spans="1:72" ht="19.5" hidden="1" customHeight="1">
      <c r="A165" s="152" t="s">
        <v>271</v>
      </c>
      <c r="B165" s="149"/>
      <c r="C165" s="86" t="str">
        <f t="shared" ref="C165:Q165" si="153">IF(C755=$BN$165,"당첨",IF(C755=$BO$165,"당첨",IF(C755=$BP$165,"당첨",IF(C755=$BM$165,"당첨","낙첨"))))</f>
        <v>당첨</v>
      </c>
      <c r="D165" s="86" t="str">
        <f t="shared" si="153"/>
        <v>당첨</v>
      </c>
      <c r="E165" s="86" t="str">
        <f t="shared" si="153"/>
        <v>당첨</v>
      </c>
      <c r="F165" s="86" t="str">
        <f t="shared" si="153"/>
        <v>당첨</v>
      </c>
      <c r="G165" s="86" t="str">
        <f t="shared" si="153"/>
        <v>당첨</v>
      </c>
      <c r="H165" s="86" t="str">
        <f t="shared" si="153"/>
        <v>당첨</v>
      </c>
      <c r="I165" s="86" t="str">
        <f t="shared" si="153"/>
        <v>당첨</v>
      </c>
      <c r="J165" s="86" t="str">
        <f t="shared" si="153"/>
        <v>당첨</v>
      </c>
      <c r="K165" s="86" t="str">
        <f t="shared" si="153"/>
        <v>당첨</v>
      </c>
      <c r="L165" s="86" t="str">
        <f t="shared" si="153"/>
        <v>당첨</v>
      </c>
      <c r="M165" s="86" t="str">
        <f t="shared" si="153"/>
        <v>당첨</v>
      </c>
      <c r="N165" s="86" t="str">
        <f t="shared" si="153"/>
        <v>당첨</v>
      </c>
      <c r="O165" s="86" t="str">
        <f t="shared" si="153"/>
        <v>당첨</v>
      </c>
      <c r="P165" s="86" t="str">
        <f t="shared" si="153"/>
        <v>당첨</v>
      </c>
      <c r="Q165" s="86" t="str">
        <f t="shared" si="153"/>
        <v>당첨</v>
      </c>
      <c r="S165" s="20">
        <v>134</v>
      </c>
      <c r="T165" s="644"/>
      <c r="U165" s="645"/>
      <c r="V165" s="646"/>
      <c r="W165" s="102"/>
      <c r="X165" s="102"/>
      <c r="Y165" s="102"/>
      <c r="Z165" s="102"/>
      <c r="AA165" s="92"/>
      <c r="AB165" s="92"/>
      <c r="AC165" s="92"/>
      <c r="AD165" s="92"/>
      <c r="AE165" s="92"/>
      <c r="AF165" s="92"/>
      <c r="AG165" s="92"/>
      <c r="AH165" s="92"/>
      <c r="AI165" s="92"/>
      <c r="AJ165" s="92"/>
      <c r="AK165" s="92"/>
      <c r="AL165" s="92"/>
      <c r="AM165" s="92"/>
      <c r="AN165" s="92"/>
      <c r="AO165" s="92"/>
      <c r="AP165" s="92"/>
      <c r="AQ165" s="92"/>
      <c r="AR165" s="92"/>
      <c r="AS165" s="92"/>
      <c r="AT165" s="92"/>
      <c r="AU165" s="92"/>
      <c r="AV165" s="92"/>
      <c r="AW165" s="69"/>
      <c r="AX165" s="69"/>
      <c r="AY165" s="133"/>
      <c r="AZ165" s="133"/>
      <c r="BA165" s="133"/>
      <c r="BB165" s="133"/>
      <c r="BC165" s="133"/>
      <c r="BD165" s="133"/>
      <c r="BE165" s="133"/>
      <c r="BF165" s="133"/>
      <c r="BG165" s="133"/>
      <c r="BH165" s="133"/>
      <c r="BI165" s="4"/>
      <c r="BJ165" s="4"/>
      <c r="BK165" s="4"/>
      <c r="BL165" s="4"/>
      <c r="BM165" s="177">
        <v>4</v>
      </c>
      <c r="BN165" s="177">
        <v>5</v>
      </c>
      <c r="BO165" s="177">
        <v>6</v>
      </c>
      <c r="BP165" s="177">
        <v>4</v>
      </c>
      <c r="BR165"/>
    </row>
    <row r="166" spans="1:72" ht="19.5" hidden="1" customHeight="1">
      <c r="A166" s="152" t="s">
        <v>272</v>
      </c>
      <c r="B166" s="149"/>
      <c r="C166" s="86" t="str">
        <f t="shared" ref="C166:Q166" si="154">IF(C762=$BN$166,"당첨",IF(C762=$BO$166,"당첨",IF(C762=$BP$166,"당첨",IF(C762=$BM$166,"당첨","낙첨"))))</f>
        <v>당첨</v>
      </c>
      <c r="D166" s="86" t="str">
        <f t="shared" si="154"/>
        <v>당첨</v>
      </c>
      <c r="E166" s="86" t="str">
        <f t="shared" si="154"/>
        <v>당첨</v>
      </c>
      <c r="F166" s="86" t="str">
        <f t="shared" si="154"/>
        <v>당첨</v>
      </c>
      <c r="G166" s="86" t="str">
        <f t="shared" si="154"/>
        <v>당첨</v>
      </c>
      <c r="H166" s="86" t="str">
        <f t="shared" si="154"/>
        <v>당첨</v>
      </c>
      <c r="I166" s="86" t="str">
        <f t="shared" si="154"/>
        <v>당첨</v>
      </c>
      <c r="J166" s="86" t="str">
        <f t="shared" si="154"/>
        <v>당첨</v>
      </c>
      <c r="K166" s="86" t="str">
        <f t="shared" si="154"/>
        <v>당첨</v>
      </c>
      <c r="L166" s="86" t="str">
        <f t="shared" si="154"/>
        <v>당첨</v>
      </c>
      <c r="M166" s="86" t="str">
        <f t="shared" si="154"/>
        <v>당첨</v>
      </c>
      <c r="N166" s="86" t="str">
        <f t="shared" si="154"/>
        <v>당첨</v>
      </c>
      <c r="O166" s="86" t="str">
        <f t="shared" si="154"/>
        <v>당첨</v>
      </c>
      <c r="P166" s="86" t="str">
        <f t="shared" si="154"/>
        <v>당첨</v>
      </c>
      <c r="Q166" s="86" t="str">
        <f t="shared" si="154"/>
        <v>당첨</v>
      </c>
      <c r="S166" s="20">
        <v>135</v>
      </c>
      <c r="T166" s="644"/>
      <c r="U166" s="645"/>
      <c r="V166" s="646"/>
      <c r="W166" s="166"/>
      <c r="X166" s="166"/>
      <c r="Y166" s="166"/>
      <c r="Z166" s="166"/>
      <c r="AA166" s="166"/>
      <c r="AB166" s="166"/>
      <c r="AC166" s="166"/>
      <c r="AD166" s="166"/>
      <c r="AE166" s="166"/>
      <c r="AF166" s="166"/>
      <c r="AG166" s="166"/>
      <c r="AH166" s="166"/>
      <c r="AI166" s="166"/>
      <c r="AJ166" s="166"/>
      <c r="AK166" s="166"/>
      <c r="AL166" s="166"/>
      <c r="AM166" s="166"/>
      <c r="AN166" s="166"/>
      <c r="AO166" s="166"/>
      <c r="AP166" s="166"/>
      <c r="AQ166" s="166"/>
      <c r="AR166" s="166"/>
      <c r="AS166" s="166"/>
      <c r="AT166" s="166"/>
      <c r="AU166" s="166"/>
      <c r="AV166" s="166"/>
      <c r="AW166" s="166"/>
      <c r="AX166" s="166"/>
      <c r="AY166" s="166"/>
      <c r="AZ166" s="166"/>
      <c r="BA166" s="166"/>
      <c r="BB166" s="166"/>
      <c r="BC166" s="166"/>
      <c r="BD166" s="166"/>
      <c r="BE166" s="166"/>
      <c r="BF166" s="166"/>
      <c r="BG166" s="166"/>
      <c r="BH166" s="166"/>
      <c r="BI166" s="4"/>
      <c r="BJ166" s="4"/>
      <c r="BK166" s="4"/>
      <c r="BL166" s="4"/>
      <c r="BM166" s="177">
        <v>4</v>
      </c>
      <c r="BN166" s="177">
        <v>5</v>
      </c>
      <c r="BO166" s="177">
        <v>6</v>
      </c>
      <c r="BP166" s="177">
        <v>4</v>
      </c>
      <c r="BR166"/>
    </row>
    <row r="167" spans="1:72" ht="19.5" hidden="1" customHeight="1">
      <c r="A167" s="152" t="s">
        <v>273</v>
      </c>
      <c r="B167" s="149"/>
      <c r="C167" s="86" t="str">
        <f t="shared" ref="C167:Q167" si="155">IF(C769=$BN$167,"당첨",IF(C769=$BO$167,"당첨",IF(C769=$BP$167,"당첨",IF(C769=$BM$167,"당첨","낙첨"))))</f>
        <v>당첨</v>
      </c>
      <c r="D167" s="86" t="str">
        <f t="shared" si="155"/>
        <v>당첨</v>
      </c>
      <c r="E167" s="86" t="str">
        <f t="shared" si="155"/>
        <v>당첨</v>
      </c>
      <c r="F167" s="86" t="str">
        <f t="shared" si="155"/>
        <v>당첨</v>
      </c>
      <c r="G167" s="86" t="str">
        <f t="shared" si="155"/>
        <v>당첨</v>
      </c>
      <c r="H167" s="86" t="str">
        <f t="shared" si="155"/>
        <v>당첨</v>
      </c>
      <c r="I167" s="86" t="str">
        <f t="shared" si="155"/>
        <v>당첨</v>
      </c>
      <c r="J167" s="86" t="str">
        <f t="shared" si="155"/>
        <v>당첨</v>
      </c>
      <c r="K167" s="86" t="str">
        <f t="shared" si="155"/>
        <v>당첨</v>
      </c>
      <c r="L167" s="86" t="str">
        <f t="shared" si="155"/>
        <v>당첨</v>
      </c>
      <c r="M167" s="86" t="str">
        <f t="shared" si="155"/>
        <v>당첨</v>
      </c>
      <c r="N167" s="86" t="str">
        <f t="shared" si="155"/>
        <v>당첨</v>
      </c>
      <c r="O167" s="86" t="str">
        <f t="shared" si="155"/>
        <v>당첨</v>
      </c>
      <c r="P167" s="86" t="str">
        <f t="shared" si="155"/>
        <v>당첨</v>
      </c>
      <c r="Q167" s="86" t="str">
        <f t="shared" si="155"/>
        <v>당첨</v>
      </c>
      <c r="S167" s="20">
        <v>136</v>
      </c>
      <c r="T167" s="644"/>
      <c r="U167" s="645"/>
      <c r="V167" s="646"/>
      <c r="W167" s="166"/>
      <c r="X167" s="166"/>
      <c r="Y167" s="166"/>
      <c r="Z167" s="166"/>
      <c r="AA167" s="166"/>
      <c r="AB167" s="166"/>
      <c r="AC167" s="166"/>
      <c r="AD167" s="166"/>
      <c r="AE167" s="166"/>
      <c r="AF167" s="166"/>
      <c r="AG167" s="166"/>
      <c r="AH167" s="166"/>
      <c r="AI167" s="166"/>
      <c r="AJ167" s="166"/>
      <c r="AK167" s="166"/>
      <c r="AL167" s="166"/>
      <c r="AM167" s="166"/>
      <c r="AN167" s="166"/>
      <c r="AO167" s="166"/>
      <c r="AP167" s="166"/>
      <c r="AQ167" s="166"/>
      <c r="AR167" s="166"/>
      <c r="AS167" s="166"/>
      <c r="AT167" s="166"/>
      <c r="AU167" s="166"/>
      <c r="AV167" s="166"/>
      <c r="AW167" s="166"/>
      <c r="AX167" s="166"/>
      <c r="AY167" s="166"/>
      <c r="AZ167" s="166"/>
      <c r="BA167" s="166"/>
      <c r="BB167" s="166"/>
      <c r="BC167" s="166"/>
      <c r="BD167" s="166"/>
      <c r="BE167" s="166"/>
      <c r="BF167" s="166"/>
      <c r="BG167" s="166"/>
      <c r="BH167" s="166"/>
      <c r="BI167" s="4"/>
      <c r="BJ167" s="4"/>
      <c r="BK167" s="4"/>
      <c r="BL167" s="4"/>
      <c r="BM167" s="177">
        <v>4</v>
      </c>
      <c r="BN167" s="177">
        <v>5</v>
      </c>
      <c r="BO167" s="177">
        <v>6</v>
      </c>
      <c r="BP167" s="177">
        <v>4</v>
      </c>
      <c r="BR167"/>
    </row>
    <row r="168" spans="1:72" ht="19.5" hidden="1" customHeight="1">
      <c r="A168" s="152" t="s">
        <v>274</v>
      </c>
      <c r="B168" s="149"/>
      <c r="C168" s="86" t="str">
        <f t="shared" ref="C168:Q168" si="156">IF(C776=$BN$168,"당첨",IF(C776=$BO$168,"당첨",IF(C776=$BP$168,"당첨",IF(C776=$BM$168,"당첨","낙첨"))))</f>
        <v>당첨</v>
      </c>
      <c r="D168" s="86" t="str">
        <f t="shared" si="156"/>
        <v>당첨</v>
      </c>
      <c r="E168" s="86" t="str">
        <f t="shared" si="156"/>
        <v>당첨</v>
      </c>
      <c r="F168" s="86" t="str">
        <f t="shared" si="156"/>
        <v>당첨</v>
      </c>
      <c r="G168" s="86" t="str">
        <f t="shared" si="156"/>
        <v>당첨</v>
      </c>
      <c r="H168" s="86" t="str">
        <f t="shared" si="156"/>
        <v>당첨</v>
      </c>
      <c r="I168" s="86" t="str">
        <f t="shared" si="156"/>
        <v>당첨</v>
      </c>
      <c r="J168" s="86" t="str">
        <f t="shared" si="156"/>
        <v>당첨</v>
      </c>
      <c r="K168" s="86" t="str">
        <f t="shared" si="156"/>
        <v>당첨</v>
      </c>
      <c r="L168" s="86" t="str">
        <f t="shared" si="156"/>
        <v>당첨</v>
      </c>
      <c r="M168" s="86" t="str">
        <f t="shared" si="156"/>
        <v>당첨</v>
      </c>
      <c r="N168" s="86" t="str">
        <f t="shared" si="156"/>
        <v>당첨</v>
      </c>
      <c r="O168" s="86" t="str">
        <f t="shared" si="156"/>
        <v>당첨</v>
      </c>
      <c r="P168" s="86" t="str">
        <f t="shared" si="156"/>
        <v>당첨</v>
      </c>
      <c r="Q168" s="86" t="str">
        <f t="shared" si="156"/>
        <v>당첨</v>
      </c>
      <c r="S168" s="20">
        <v>137</v>
      </c>
      <c r="T168" s="644"/>
      <c r="U168" s="645"/>
      <c r="V168" s="646"/>
      <c r="W168" s="166"/>
      <c r="X168" s="166"/>
      <c r="Y168" s="166"/>
      <c r="Z168" s="166"/>
      <c r="AA168" s="166"/>
      <c r="AB168" s="166"/>
      <c r="AC168" s="166"/>
      <c r="AD168" s="166"/>
      <c r="AE168" s="166"/>
      <c r="AF168" s="166"/>
      <c r="AG168" s="166"/>
      <c r="AH168" s="166"/>
      <c r="AI168" s="166"/>
      <c r="AJ168" s="166"/>
      <c r="AK168" s="166"/>
      <c r="AL168" s="166"/>
      <c r="AM168" s="166"/>
      <c r="AN168" s="166"/>
      <c r="AO168" s="166"/>
      <c r="AP168" s="166"/>
      <c r="AQ168" s="166"/>
      <c r="AR168" s="166"/>
      <c r="AS168" s="166"/>
      <c r="AT168" s="166"/>
      <c r="AU168" s="166"/>
      <c r="AV168" s="166"/>
      <c r="AW168" s="166"/>
      <c r="AX168" s="166"/>
      <c r="AY168" s="166"/>
      <c r="AZ168" s="166"/>
      <c r="BA168" s="166"/>
      <c r="BB168" s="166"/>
      <c r="BC168" s="166"/>
      <c r="BD168" s="166"/>
      <c r="BE168" s="166"/>
      <c r="BF168" s="166"/>
      <c r="BG168" s="166"/>
      <c r="BH168" s="166"/>
      <c r="BI168" s="4"/>
      <c r="BJ168" s="4"/>
      <c r="BK168" s="4"/>
      <c r="BL168" s="4"/>
      <c r="BM168" s="177">
        <v>4</v>
      </c>
      <c r="BN168" s="177">
        <v>5</v>
      </c>
      <c r="BO168" s="177">
        <v>6</v>
      </c>
      <c r="BP168" s="177">
        <v>4</v>
      </c>
      <c r="BR168"/>
    </row>
    <row r="169" spans="1:72" ht="19.5" hidden="1" customHeight="1">
      <c r="A169" s="152" t="s">
        <v>275</v>
      </c>
      <c r="B169" s="149"/>
      <c r="C169" s="86" t="str">
        <f t="shared" ref="C169:Q169" si="157">IF(C783=$BN$169,"당첨",IF(C783=$BO$169,"당첨",IF(C783=$BP$169,"당첨",IF(C783=$BM$169,"당첨","낙첨"))))</f>
        <v>당첨</v>
      </c>
      <c r="D169" s="86" t="str">
        <f t="shared" si="157"/>
        <v>당첨</v>
      </c>
      <c r="E169" s="86" t="str">
        <f t="shared" si="157"/>
        <v>당첨</v>
      </c>
      <c r="F169" s="86" t="str">
        <f t="shared" si="157"/>
        <v>당첨</v>
      </c>
      <c r="G169" s="86" t="str">
        <f t="shared" si="157"/>
        <v>당첨</v>
      </c>
      <c r="H169" s="86" t="str">
        <f t="shared" si="157"/>
        <v>당첨</v>
      </c>
      <c r="I169" s="86" t="str">
        <f t="shared" si="157"/>
        <v>당첨</v>
      </c>
      <c r="J169" s="86" t="str">
        <f t="shared" si="157"/>
        <v>당첨</v>
      </c>
      <c r="K169" s="86" t="str">
        <f t="shared" si="157"/>
        <v>당첨</v>
      </c>
      <c r="L169" s="86" t="str">
        <f t="shared" si="157"/>
        <v>당첨</v>
      </c>
      <c r="M169" s="86" t="str">
        <f t="shared" si="157"/>
        <v>당첨</v>
      </c>
      <c r="N169" s="86" t="str">
        <f t="shared" si="157"/>
        <v>당첨</v>
      </c>
      <c r="O169" s="86" t="str">
        <f t="shared" si="157"/>
        <v>당첨</v>
      </c>
      <c r="P169" s="86" t="str">
        <f t="shared" si="157"/>
        <v>당첨</v>
      </c>
      <c r="Q169" s="86" t="str">
        <f t="shared" si="157"/>
        <v>당첨</v>
      </c>
      <c r="S169" s="20">
        <v>138</v>
      </c>
      <c r="T169" s="644"/>
      <c r="U169" s="645"/>
      <c r="V169" s="646"/>
      <c r="W169" s="166"/>
      <c r="X169" s="166"/>
      <c r="Y169" s="166"/>
      <c r="Z169" s="166"/>
      <c r="AA169" s="166"/>
      <c r="AB169" s="166"/>
      <c r="AC169" s="166"/>
      <c r="AD169" s="166"/>
      <c r="AE169" s="166"/>
      <c r="AF169" s="166"/>
      <c r="AG169" s="166"/>
      <c r="AH169" s="166"/>
      <c r="AI169" s="166"/>
      <c r="AJ169" s="166"/>
      <c r="AK169" s="166"/>
      <c r="AL169" s="166"/>
      <c r="AM169" s="166"/>
      <c r="AN169" s="166"/>
      <c r="AO169" s="166"/>
      <c r="AP169" s="166"/>
      <c r="AQ169" s="166"/>
      <c r="AR169" s="166"/>
      <c r="AS169" s="166"/>
      <c r="AT169" s="166"/>
      <c r="AU169" s="166"/>
      <c r="AV169" s="166"/>
      <c r="AW169" s="166"/>
      <c r="AX169" s="166"/>
      <c r="AY169" s="166"/>
      <c r="AZ169" s="166"/>
      <c r="BA169" s="166"/>
      <c r="BB169" s="166"/>
      <c r="BC169" s="166"/>
      <c r="BD169" s="166"/>
      <c r="BE169" s="166"/>
      <c r="BF169" s="166"/>
      <c r="BG169" s="166"/>
      <c r="BH169" s="166"/>
      <c r="BI169" s="4"/>
      <c r="BJ169" s="4"/>
      <c r="BK169" s="4"/>
      <c r="BL169" s="4"/>
      <c r="BM169" s="177">
        <v>4</v>
      </c>
      <c r="BN169" s="177">
        <v>5</v>
      </c>
      <c r="BO169" s="177">
        <v>6</v>
      </c>
      <c r="BP169" s="177">
        <v>4</v>
      </c>
      <c r="BR169"/>
    </row>
    <row r="170" spans="1:72" ht="19.5" hidden="1" customHeight="1">
      <c r="A170" s="152" t="s">
        <v>276</v>
      </c>
      <c r="B170" s="149"/>
      <c r="C170" s="86" t="str">
        <f t="shared" ref="C170:Q170" si="158">IF(C790=$BN$170,"당첨",IF(C790=$BO$170,"당첨",IF(C790=$BP$170,"당첨",IF(C790=$BM$170,"당첨","낙첨"))))</f>
        <v>당첨</v>
      </c>
      <c r="D170" s="86" t="str">
        <f t="shared" si="158"/>
        <v>당첨</v>
      </c>
      <c r="E170" s="86" t="str">
        <f t="shared" si="158"/>
        <v>당첨</v>
      </c>
      <c r="F170" s="86" t="str">
        <f t="shared" si="158"/>
        <v>당첨</v>
      </c>
      <c r="G170" s="86" t="str">
        <f t="shared" si="158"/>
        <v>당첨</v>
      </c>
      <c r="H170" s="86" t="str">
        <f t="shared" si="158"/>
        <v>당첨</v>
      </c>
      <c r="I170" s="86" t="str">
        <f t="shared" si="158"/>
        <v>당첨</v>
      </c>
      <c r="J170" s="86" t="str">
        <f t="shared" si="158"/>
        <v>당첨</v>
      </c>
      <c r="K170" s="86" t="str">
        <f t="shared" si="158"/>
        <v>당첨</v>
      </c>
      <c r="L170" s="86" t="str">
        <f t="shared" si="158"/>
        <v>당첨</v>
      </c>
      <c r="M170" s="86" t="str">
        <f t="shared" si="158"/>
        <v>당첨</v>
      </c>
      <c r="N170" s="86" t="str">
        <f t="shared" si="158"/>
        <v>당첨</v>
      </c>
      <c r="O170" s="86" t="str">
        <f t="shared" si="158"/>
        <v>당첨</v>
      </c>
      <c r="P170" s="86" t="str">
        <f t="shared" si="158"/>
        <v>당첨</v>
      </c>
      <c r="Q170" s="86" t="str">
        <f t="shared" si="158"/>
        <v>당첨</v>
      </c>
      <c r="S170" s="20">
        <v>139</v>
      </c>
      <c r="T170" s="644"/>
      <c r="U170" s="645"/>
      <c r="V170" s="646"/>
      <c r="W170" s="166"/>
      <c r="X170" s="166"/>
      <c r="Y170" s="166"/>
      <c r="Z170" s="166"/>
      <c r="AA170" s="166"/>
      <c r="AB170" s="166"/>
      <c r="AC170" s="166"/>
      <c r="AD170" s="166"/>
      <c r="AE170" s="166"/>
      <c r="AF170" s="166"/>
      <c r="AG170" s="166"/>
      <c r="AH170" s="166"/>
      <c r="AI170" s="166"/>
      <c r="AJ170" s="166"/>
      <c r="AK170" s="166"/>
      <c r="AL170" s="166"/>
      <c r="AM170" s="166"/>
      <c r="AN170" s="166"/>
      <c r="AO170" s="166"/>
      <c r="AP170" s="166"/>
      <c r="AQ170" s="166"/>
      <c r="AR170" s="166"/>
      <c r="AS170" s="166"/>
      <c r="AT170" s="166"/>
      <c r="AU170" s="166"/>
      <c r="AV170" s="166"/>
      <c r="AW170" s="166"/>
      <c r="AX170" s="166"/>
      <c r="AY170" s="166"/>
      <c r="AZ170" s="166"/>
      <c r="BA170" s="166"/>
      <c r="BB170" s="166"/>
      <c r="BC170" s="166"/>
      <c r="BD170" s="166"/>
      <c r="BE170" s="166"/>
      <c r="BF170" s="166"/>
      <c r="BG170" s="166"/>
      <c r="BH170" s="166"/>
      <c r="BI170" s="4"/>
      <c r="BJ170" s="4"/>
      <c r="BK170" s="4"/>
      <c r="BL170" s="4"/>
      <c r="BM170" s="177">
        <v>4</v>
      </c>
      <c r="BN170" s="177">
        <v>5</v>
      </c>
      <c r="BO170" s="177">
        <v>6</v>
      </c>
      <c r="BP170" s="177">
        <v>4</v>
      </c>
      <c r="BR170"/>
    </row>
    <row r="171" spans="1:72" ht="19.5" hidden="1" customHeight="1">
      <c r="A171" s="152" t="s">
        <v>277</v>
      </c>
      <c r="B171" s="149"/>
      <c r="C171" s="86" t="str">
        <f t="shared" ref="C171:Q171" si="159">IF(C797=$BN$171,"당첨",IF(C797=$BO$171,"당첨",IF(C797=$BP$171,"당첨",IF(C797=$BM$171,"당첨","낙첨"))))</f>
        <v>낙첨</v>
      </c>
      <c r="D171" s="86" t="str">
        <f t="shared" si="159"/>
        <v>낙첨</v>
      </c>
      <c r="E171" s="86" t="str">
        <f t="shared" si="159"/>
        <v>낙첨</v>
      </c>
      <c r="F171" s="86" t="str">
        <f t="shared" si="159"/>
        <v>낙첨</v>
      </c>
      <c r="G171" s="86" t="str">
        <f t="shared" si="159"/>
        <v>낙첨</v>
      </c>
      <c r="H171" s="86" t="str">
        <f t="shared" si="159"/>
        <v>낙첨</v>
      </c>
      <c r="I171" s="86" t="str">
        <f t="shared" si="159"/>
        <v>낙첨</v>
      </c>
      <c r="J171" s="86" t="str">
        <f t="shared" si="159"/>
        <v>낙첨</v>
      </c>
      <c r="K171" s="86" t="str">
        <f t="shared" si="159"/>
        <v>낙첨</v>
      </c>
      <c r="L171" s="86" t="str">
        <f t="shared" si="159"/>
        <v>낙첨</v>
      </c>
      <c r="M171" s="86" t="str">
        <f t="shared" si="159"/>
        <v>낙첨</v>
      </c>
      <c r="N171" s="86" t="str">
        <f t="shared" si="159"/>
        <v>낙첨</v>
      </c>
      <c r="O171" s="86" t="str">
        <f t="shared" si="159"/>
        <v>낙첨</v>
      </c>
      <c r="P171" s="86" t="str">
        <f t="shared" si="159"/>
        <v>낙첨</v>
      </c>
      <c r="Q171" s="86" t="str">
        <f t="shared" si="159"/>
        <v>낙첨</v>
      </c>
      <c r="S171" s="20">
        <v>140</v>
      </c>
      <c r="T171" s="644"/>
      <c r="U171" s="645"/>
      <c r="V171" s="646"/>
      <c r="W171" s="166"/>
      <c r="X171" s="166"/>
      <c r="Y171" s="166"/>
      <c r="Z171" s="166"/>
      <c r="AA171" s="166"/>
      <c r="AB171" s="166"/>
      <c r="AC171" s="166"/>
      <c r="AD171" s="166"/>
      <c r="AE171" s="166"/>
      <c r="AF171" s="166"/>
      <c r="AG171" s="166"/>
      <c r="AH171" s="166"/>
      <c r="AI171" s="166"/>
      <c r="AJ171" s="166"/>
      <c r="AK171" s="166"/>
      <c r="AL171" s="166"/>
      <c r="AM171" s="166"/>
      <c r="AN171" s="166"/>
      <c r="AO171" s="166"/>
      <c r="AP171" s="166"/>
      <c r="AQ171" s="166"/>
      <c r="AR171" s="166"/>
      <c r="AS171" s="166"/>
      <c r="AT171" s="166"/>
      <c r="AU171" s="166"/>
      <c r="AV171" s="166"/>
      <c r="AW171" s="166"/>
      <c r="AX171" s="166"/>
      <c r="AY171" s="166"/>
      <c r="AZ171" s="166"/>
      <c r="BA171" s="166"/>
      <c r="BB171" s="166"/>
      <c r="BC171" s="166"/>
      <c r="BD171" s="166"/>
      <c r="BE171" s="166"/>
      <c r="BF171" s="166"/>
      <c r="BG171" s="166"/>
      <c r="BH171" s="166"/>
      <c r="BI171" s="4"/>
      <c r="BJ171" s="4"/>
      <c r="BK171" s="4"/>
      <c r="BL171" s="4"/>
      <c r="BM171" s="177">
        <v>4</v>
      </c>
      <c r="BN171" s="177">
        <v>5</v>
      </c>
      <c r="BO171" s="177">
        <v>6</v>
      </c>
      <c r="BP171" s="177">
        <v>4</v>
      </c>
      <c r="BR171"/>
      <c r="BS171"/>
      <c r="BT171"/>
    </row>
    <row r="172" spans="1:72" ht="19.5" hidden="1" customHeight="1">
      <c r="A172" s="152" t="s">
        <v>278</v>
      </c>
      <c r="B172" s="149"/>
      <c r="C172" s="86" t="str">
        <f t="shared" ref="C172:Q172" si="160">IF(C804=$BN$172,"당첨",IF(C804=$BO$172,"당첨",IF(C804=$BP$172,"당첨",IF(C804=$BM$172,"당첨","낙첨"))))</f>
        <v>낙첨</v>
      </c>
      <c r="D172" s="86" t="str">
        <f t="shared" si="160"/>
        <v>낙첨</v>
      </c>
      <c r="E172" s="86" t="str">
        <f t="shared" si="160"/>
        <v>낙첨</v>
      </c>
      <c r="F172" s="86" t="str">
        <f t="shared" si="160"/>
        <v>낙첨</v>
      </c>
      <c r="G172" s="86" t="str">
        <f t="shared" si="160"/>
        <v>낙첨</v>
      </c>
      <c r="H172" s="86" t="str">
        <f t="shared" si="160"/>
        <v>낙첨</v>
      </c>
      <c r="I172" s="86" t="str">
        <f t="shared" si="160"/>
        <v>낙첨</v>
      </c>
      <c r="J172" s="86" t="str">
        <f t="shared" si="160"/>
        <v>낙첨</v>
      </c>
      <c r="K172" s="86" t="str">
        <f t="shared" si="160"/>
        <v>낙첨</v>
      </c>
      <c r="L172" s="86" t="str">
        <f t="shared" si="160"/>
        <v>낙첨</v>
      </c>
      <c r="M172" s="86" t="str">
        <f t="shared" si="160"/>
        <v>낙첨</v>
      </c>
      <c r="N172" s="86" t="str">
        <f t="shared" si="160"/>
        <v>낙첨</v>
      </c>
      <c r="O172" s="86" t="str">
        <f t="shared" si="160"/>
        <v>낙첨</v>
      </c>
      <c r="P172" s="86" t="str">
        <f t="shared" si="160"/>
        <v>낙첨</v>
      </c>
      <c r="Q172" s="86" t="str">
        <f t="shared" si="160"/>
        <v>낙첨</v>
      </c>
      <c r="S172" s="20">
        <v>141</v>
      </c>
      <c r="T172" s="644"/>
      <c r="U172" s="645"/>
      <c r="V172" s="646"/>
      <c r="W172" s="166"/>
      <c r="X172" s="166"/>
      <c r="Y172" s="166"/>
      <c r="Z172" s="166"/>
      <c r="AA172" s="166"/>
      <c r="AB172" s="166"/>
      <c r="AC172" s="166"/>
      <c r="AD172" s="166"/>
      <c r="AE172" s="166"/>
      <c r="AF172" s="166"/>
      <c r="AG172" s="166"/>
      <c r="AH172" s="166"/>
      <c r="AI172" s="166"/>
      <c r="AJ172" s="166"/>
      <c r="AK172" s="166"/>
      <c r="AL172" s="166"/>
      <c r="AM172" s="166"/>
      <c r="AN172" s="166"/>
      <c r="AO172" s="166"/>
      <c r="AP172" s="166"/>
      <c r="AQ172" s="166"/>
      <c r="AR172" s="166"/>
      <c r="AS172" s="166"/>
      <c r="AT172" s="166"/>
      <c r="AU172" s="166"/>
      <c r="AV172" s="166"/>
      <c r="AW172" s="166"/>
      <c r="AX172" s="166"/>
      <c r="AY172" s="166"/>
      <c r="AZ172" s="166"/>
      <c r="BA172" s="166"/>
      <c r="BB172" s="166"/>
      <c r="BC172" s="166"/>
      <c r="BD172" s="166"/>
      <c r="BE172" s="166"/>
      <c r="BF172" s="166"/>
      <c r="BG172" s="166"/>
      <c r="BH172" s="166"/>
      <c r="BI172" s="4"/>
      <c r="BJ172" s="4"/>
      <c r="BK172" s="4"/>
      <c r="BL172" s="4"/>
      <c r="BM172" s="177">
        <v>4</v>
      </c>
      <c r="BN172" s="177">
        <v>5</v>
      </c>
      <c r="BO172" s="177">
        <v>6</v>
      </c>
      <c r="BP172" s="177">
        <v>4</v>
      </c>
      <c r="BR172"/>
      <c r="BS172"/>
      <c r="BT172"/>
    </row>
    <row r="173" spans="1:72" ht="19.5" hidden="1" customHeight="1">
      <c r="A173" s="152"/>
      <c r="B173" s="149" t="s">
        <v>1461</v>
      </c>
      <c r="C173" s="86">
        <f>COUNTIF(C157:C172,"낙첨")</f>
        <v>2</v>
      </c>
      <c r="D173" s="86">
        <f t="shared" ref="D173:Q173" si="161">COUNTIF(D157:D172,"낙첨")</f>
        <v>2</v>
      </c>
      <c r="E173" s="86">
        <f t="shared" si="161"/>
        <v>2</v>
      </c>
      <c r="F173" s="86">
        <f t="shared" si="161"/>
        <v>2</v>
      </c>
      <c r="G173" s="86">
        <f t="shared" si="161"/>
        <v>2</v>
      </c>
      <c r="H173" s="86">
        <f t="shared" si="161"/>
        <v>2</v>
      </c>
      <c r="I173" s="86">
        <f t="shared" si="161"/>
        <v>2</v>
      </c>
      <c r="J173" s="86">
        <f t="shared" si="161"/>
        <v>2</v>
      </c>
      <c r="K173" s="86">
        <f t="shared" si="161"/>
        <v>2</v>
      </c>
      <c r="L173" s="86">
        <f t="shared" si="161"/>
        <v>2</v>
      </c>
      <c r="M173" s="86">
        <f t="shared" si="161"/>
        <v>2</v>
      </c>
      <c r="N173" s="86">
        <f t="shared" si="161"/>
        <v>2</v>
      </c>
      <c r="O173" s="86">
        <f t="shared" si="161"/>
        <v>2</v>
      </c>
      <c r="P173" s="86">
        <f t="shared" si="161"/>
        <v>2</v>
      </c>
      <c r="Q173" s="86">
        <f t="shared" si="161"/>
        <v>2</v>
      </c>
      <c r="R173" s="1">
        <v>1</v>
      </c>
      <c r="S173" s="20"/>
      <c r="T173" s="644" t="s">
        <v>793</v>
      </c>
      <c r="U173" s="645"/>
      <c r="V173" s="646"/>
      <c r="W173" s="166"/>
      <c r="X173" s="166"/>
      <c r="Y173" s="166"/>
      <c r="Z173" s="166"/>
      <c r="AA173" s="166"/>
      <c r="AB173" s="166"/>
      <c r="AC173" s="166"/>
      <c r="AD173" s="166"/>
      <c r="AE173" s="166"/>
      <c r="AF173" s="166"/>
      <c r="AG173" s="166"/>
      <c r="AH173" s="166"/>
      <c r="AI173" s="166"/>
      <c r="AJ173" s="166"/>
      <c r="AK173" s="166"/>
      <c r="AL173" s="166"/>
      <c r="AM173" s="166"/>
      <c r="AN173" s="166"/>
      <c r="AO173" s="166"/>
      <c r="AP173" s="166"/>
      <c r="AQ173" s="166"/>
      <c r="AR173" s="166"/>
      <c r="AS173" s="166"/>
      <c r="AT173" s="166"/>
      <c r="AU173" s="166"/>
      <c r="AV173" s="166"/>
      <c r="AW173" s="166"/>
      <c r="AX173" s="166"/>
      <c r="AY173" s="166"/>
      <c r="AZ173" s="166"/>
      <c r="BA173" s="166"/>
      <c r="BB173" s="166"/>
      <c r="BC173" s="166"/>
      <c r="BD173" s="166"/>
      <c r="BE173" s="166"/>
      <c r="BF173" s="166"/>
      <c r="BG173" s="166"/>
      <c r="BH173" s="166"/>
      <c r="BI173" s="4"/>
      <c r="BJ173" s="4"/>
      <c r="BK173" s="4"/>
      <c r="BL173" s="4"/>
      <c r="BM173" s="177"/>
      <c r="BN173" s="177"/>
      <c r="BO173" s="177"/>
      <c r="BP173" s="177"/>
      <c r="BR173"/>
      <c r="BS173"/>
      <c r="BT173"/>
    </row>
    <row r="174" spans="1:72" ht="19.5" hidden="1" customHeight="1">
      <c r="A174" s="152" t="s">
        <v>279</v>
      </c>
      <c r="B174" s="151"/>
      <c r="C174" s="86" t="str">
        <f t="shared" ref="C174:Q174" si="162">IF(C552=$BN$174,"당첨",IF(C552=$BO$174,"당첨",IF(C552=$BP$174,"당첨",IF(C552=$BM$174,"당첨","낙첨"))))</f>
        <v>당첨</v>
      </c>
      <c r="D174" s="86" t="str">
        <f t="shared" si="162"/>
        <v>당첨</v>
      </c>
      <c r="E174" s="86" t="str">
        <f t="shared" si="162"/>
        <v>당첨</v>
      </c>
      <c r="F174" s="86" t="str">
        <f t="shared" si="162"/>
        <v>당첨</v>
      </c>
      <c r="G174" s="86" t="str">
        <f t="shared" si="162"/>
        <v>당첨</v>
      </c>
      <c r="H174" s="86" t="str">
        <f t="shared" si="162"/>
        <v>당첨</v>
      </c>
      <c r="I174" s="86" t="str">
        <f t="shared" si="162"/>
        <v>당첨</v>
      </c>
      <c r="J174" s="86" t="str">
        <f t="shared" si="162"/>
        <v>당첨</v>
      </c>
      <c r="K174" s="86" t="str">
        <f t="shared" si="162"/>
        <v>당첨</v>
      </c>
      <c r="L174" s="86" t="str">
        <f t="shared" si="162"/>
        <v>당첨</v>
      </c>
      <c r="M174" s="86" t="str">
        <f t="shared" si="162"/>
        <v>당첨</v>
      </c>
      <c r="N174" s="86" t="str">
        <f t="shared" si="162"/>
        <v>당첨</v>
      </c>
      <c r="O174" s="86" t="str">
        <f t="shared" si="162"/>
        <v>당첨</v>
      </c>
      <c r="P174" s="86" t="str">
        <f t="shared" si="162"/>
        <v>당첨</v>
      </c>
      <c r="Q174" s="86" t="str">
        <f t="shared" si="162"/>
        <v>당첨</v>
      </c>
      <c r="S174" s="20">
        <v>142</v>
      </c>
      <c r="T174" s="640"/>
      <c r="U174" s="616"/>
      <c r="V174" s="617"/>
      <c r="W174" s="76"/>
      <c r="X174" s="76"/>
      <c r="Y174" s="76"/>
      <c r="Z174" s="76"/>
      <c r="AA174" s="76"/>
      <c r="AB174" s="76"/>
      <c r="AC174" s="76"/>
      <c r="AD174" s="76"/>
      <c r="AE174" s="76"/>
      <c r="AF174" s="76"/>
      <c r="AG174" s="76"/>
      <c r="AH174" s="76"/>
      <c r="AI174" s="76"/>
      <c r="AJ174" s="76"/>
      <c r="AK174" s="76"/>
      <c r="AL174" s="76"/>
      <c r="AM174" s="76"/>
      <c r="AN174" s="76"/>
      <c r="AO174" s="76"/>
      <c r="AP174" s="76"/>
      <c r="AQ174" s="76"/>
      <c r="AR174" s="76"/>
      <c r="AS174" s="76"/>
      <c r="AT174" s="76"/>
      <c r="AU174" s="76"/>
      <c r="AV174" s="76"/>
      <c r="AW174" s="76"/>
      <c r="AX174" s="76"/>
      <c r="AY174" s="76"/>
      <c r="AZ174" s="76"/>
      <c r="BA174" s="76"/>
      <c r="BB174" s="76"/>
      <c r="BC174" s="76"/>
      <c r="BD174" s="76"/>
      <c r="BE174" s="76"/>
      <c r="BF174" s="76"/>
      <c r="BG174" s="76"/>
      <c r="BH174" s="76"/>
      <c r="BI174" s="93"/>
      <c r="BJ174" s="93"/>
      <c r="BK174" s="93"/>
      <c r="BL174" s="129"/>
      <c r="BM174" s="177">
        <v>1</v>
      </c>
      <c r="BN174" s="177">
        <v>1</v>
      </c>
      <c r="BO174" s="177">
        <v>2</v>
      </c>
      <c r="BP174" s="177">
        <v>3</v>
      </c>
      <c r="BR174"/>
      <c r="BS174"/>
      <c r="BT174"/>
    </row>
    <row r="175" spans="1:72" ht="19.5" hidden="1" customHeight="1">
      <c r="A175" s="152" t="s">
        <v>280</v>
      </c>
      <c r="B175" s="151"/>
      <c r="C175" s="86" t="str">
        <f t="shared" ref="C175:Q175" si="163">IF(C559=$BN$175,"당첨",IF(C559=$BO$175,"당첨",IF(C559=$BP$175,"당첨",IF(C559=$BM$175,"당첨","낙첨"))))</f>
        <v>당첨</v>
      </c>
      <c r="D175" s="86" t="str">
        <f t="shared" si="163"/>
        <v>당첨</v>
      </c>
      <c r="E175" s="86" t="str">
        <f t="shared" si="163"/>
        <v>당첨</v>
      </c>
      <c r="F175" s="86" t="str">
        <f t="shared" si="163"/>
        <v>당첨</v>
      </c>
      <c r="G175" s="86" t="str">
        <f t="shared" si="163"/>
        <v>당첨</v>
      </c>
      <c r="H175" s="86" t="str">
        <f t="shared" si="163"/>
        <v>당첨</v>
      </c>
      <c r="I175" s="86" t="str">
        <f t="shared" si="163"/>
        <v>당첨</v>
      </c>
      <c r="J175" s="86" t="str">
        <f t="shared" si="163"/>
        <v>당첨</v>
      </c>
      <c r="K175" s="86" t="str">
        <f t="shared" si="163"/>
        <v>당첨</v>
      </c>
      <c r="L175" s="86" t="str">
        <f t="shared" si="163"/>
        <v>당첨</v>
      </c>
      <c r="M175" s="86" t="str">
        <f t="shared" si="163"/>
        <v>당첨</v>
      </c>
      <c r="N175" s="86" t="str">
        <f t="shared" si="163"/>
        <v>당첨</v>
      </c>
      <c r="O175" s="86" t="str">
        <f t="shared" si="163"/>
        <v>당첨</v>
      </c>
      <c r="P175" s="86" t="str">
        <f t="shared" si="163"/>
        <v>당첨</v>
      </c>
      <c r="Q175" s="86" t="str">
        <f t="shared" si="163"/>
        <v>당첨</v>
      </c>
      <c r="S175" s="20">
        <v>143</v>
      </c>
      <c r="T175" s="640"/>
      <c r="U175" s="616"/>
      <c r="V175" s="617"/>
      <c r="W175" s="76"/>
      <c r="X175" s="76"/>
      <c r="Y175" s="76"/>
      <c r="Z175" s="76"/>
      <c r="AA175" s="76"/>
      <c r="AB175" s="76"/>
      <c r="AC175" s="76"/>
      <c r="AD175" s="76"/>
      <c r="AE175" s="76"/>
      <c r="AF175" s="76"/>
      <c r="AG175" s="76"/>
      <c r="AH175" s="76"/>
      <c r="AI175" s="76"/>
      <c r="AJ175" s="76"/>
      <c r="AK175" s="76"/>
      <c r="AL175" s="76"/>
      <c r="AM175" s="76"/>
      <c r="AN175" s="76"/>
      <c r="AO175" s="76"/>
      <c r="AP175" s="76"/>
      <c r="AQ175" s="76"/>
      <c r="AR175" s="76"/>
      <c r="AS175" s="76"/>
      <c r="AT175" s="76"/>
      <c r="AU175" s="76"/>
      <c r="AV175" s="76"/>
      <c r="AW175" s="76"/>
      <c r="AX175" s="76"/>
      <c r="AY175" s="76"/>
      <c r="AZ175" s="76"/>
      <c r="BA175" s="76"/>
      <c r="BB175" s="76"/>
      <c r="BC175" s="76"/>
      <c r="BD175" s="76"/>
      <c r="BE175" s="76"/>
      <c r="BF175" s="76"/>
      <c r="BG175" s="76"/>
      <c r="BH175" s="76"/>
      <c r="BI175" s="93"/>
      <c r="BJ175" s="93"/>
      <c r="BK175" s="93"/>
      <c r="BL175" s="129"/>
      <c r="BM175" s="177">
        <v>1</v>
      </c>
      <c r="BN175" s="177">
        <v>1</v>
      </c>
      <c r="BO175" s="177">
        <v>2</v>
      </c>
      <c r="BP175" s="177">
        <v>3</v>
      </c>
      <c r="BS175"/>
      <c r="BT175"/>
    </row>
    <row r="176" spans="1:72" ht="19.5" hidden="1" customHeight="1">
      <c r="A176" s="152" t="s">
        <v>281</v>
      </c>
      <c r="B176" s="151"/>
      <c r="C176" s="86" t="str">
        <f t="shared" ref="C176:Q176" si="164">IF(C566=$BN$176,"당첨",IF(C566=$BO$176,"당첨",IF(C566=$BP$176,"당첨",IF(C566=$BM$176,"당첨","낙첨"))))</f>
        <v>당첨</v>
      </c>
      <c r="D176" s="86" t="str">
        <f t="shared" si="164"/>
        <v>당첨</v>
      </c>
      <c r="E176" s="86" t="str">
        <f t="shared" si="164"/>
        <v>당첨</v>
      </c>
      <c r="F176" s="86" t="str">
        <f t="shared" si="164"/>
        <v>당첨</v>
      </c>
      <c r="G176" s="86" t="str">
        <f t="shared" si="164"/>
        <v>당첨</v>
      </c>
      <c r="H176" s="86" t="str">
        <f t="shared" si="164"/>
        <v>당첨</v>
      </c>
      <c r="I176" s="86" t="str">
        <f t="shared" si="164"/>
        <v>당첨</v>
      </c>
      <c r="J176" s="86" t="str">
        <f t="shared" si="164"/>
        <v>당첨</v>
      </c>
      <c r="K176" s="86" t="str">
        <f t="shared" si="164"/>
        <v>당첨</v>
      </c>
      <c r="L176" s="86" t="str">
        <f t="shared" si="164"/>
        <v>당첨</v>
      </c>
      <c r="M176" s="86" t="str">
        <f t="shared" si="164"/>
        <v>당첨</v>
      </c>
      <c r="N176" s="86" t="str">
        <f t="shared" si="164"/>
        <v>당첨</v>
      </c>
      <c r="O176" s="86" t="str">
        <f t="shared" si="164"/>
        <v>당첨</v>
      </c>
      <c r="P176" s="86" t="str">
        <f t="shared" si="164"/>
        <v>당첨</v>
      </c>
      <c r="Q176" s="86" t="str">
        <f t="shared" si="164"/>
        <v>당첨</v>
      </c>
      <c r="S176" s="20">
        <v>144</v>
      </c>
      <c r="T176" s="640"/>
      <c r="U176" s="616"/>
      <c r="V176" s="617"/>
      <c r="W176" s="76"/>
      <c r="X176" s="76"/>
      <c r="Y176" s="76"/>
      <c r="Z176" s="76"/>
      <c r="AA176" s="76"/>
      <c r="AB176" s="76"/>
      <c r="AC176" s="76"/>
      <c r="AD176" s="76"/>
      <c r="AE176" s="76"/>
      <c r="AF176" s="76"/>
      <c r="AG176" s="76"/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  <c r="AT176" s="76"/>
      <c r="AU176" s="76"/>
      <c r="AV176" s="76"/>
      <c r="AW176" s="76"/>
      <c r="AX176" s="76"/>
      <c r="AY176" s="76"/>
      <c r="AZ176" s="76"/>
      <c r="BA176" s="76"/>
      <c r="BB176" s="76"/>
      <c r="BC176" s="76"/>
      <c r="BD176" s="76"/>
      <c r="BE176" s="76"/>
      <c r="BF176" s="76"/>
      <c r="BG176" s="76"/>
      <c r="BH176" s="76"/>
      <c r="BI176" s="93"/>
      <c r="BJ176" s="93"/>
      <c r="BK176" s="93"/>
      <c r="BL176" s="129"/>
      <c r="BM176" s="177">
        <v>1</v>
      </c>
      <c r="BN176" s="177">
        <v>1</v>
      </c>
      <c r="BO176" s="177">
        <v>2</v>
      </c>
      <c r="BP176" s="177">
        <v>3</v>
      </c>
      <c r="BS176"/>
      <c r="BT176"/>
    </row>
    <row r="177" spans="1:72" ht="19.5" hidden="1" customHeight="1">
      <c r="A177" s="152" t="s">
        <v>282</v>
      </c>
      <c r="B177" s="151"/>
      <c r="C177" s="86" t="str">
        <f t="shared" ref="C177:Q177" si="165">IF(C573=$BN$177,"당첨",IF(C573=$BO$177,"당첨",IF(C573=$BP$177,"당첨",IF(C573=$BM$177,"당첨","낙첨"))))</f>
        <v>당첨</v>
      </c>
      <c r="D177" s="86" t="str">
        <f t="shared" si="165"/>
        <v>당첨</v>
      </c>
      <c r="E177" s="86" t="str">
        <f t="shared" si="165"/>
        <v>당첨</v>
      </c>
      <c r="F177" s="86" t="str">
        <f t="shared" si="165"/>
        <v>당첨</v>
      </c>
      <c r="G177" s="86" t="str">
        <f t="shared" si="165"/>
        <v>당첨</v>
      </c>
      <c r="H177" s="86" t="str">
        <f t="shared" si="165"/>
        <v>당첨</v>
      </c>
      <c r="I177" s="86" t="str">
        <f t="shared" si="165"/>
        <v>당첨</v>
      </c>
      <c r="J177" s="86" t="str">
        <f t="shared" si="165"/>
        <v>당첨</v>
      </c>
      <c r="K177" s="86" t="str">
        <f t="shared" si="165"/>
        <v>당첨</v>
      </c>
      <c r="L177" s="86" t="str">
        <f t="shared" si="165"/>
        <v>당첨</v>
      </c>
      <c r="M177" s="86" t="str">
        <f t="shared" si="165"/>
        <v>당첨</v>
      </c>
      <c r="N177" s="86" t="str">
        <f t="shared" si="165"/>
        <v>당첨</v>
      </c>
      <c r="O177" s="86" t="str">
        <f t="shared" si="165"/>
        <v>당첨</v>
      </c>
      <c r="P177" s="86" t="str">
        <f t="shared" si="165"/>
        <v>당첨</v>
      </c>
      <c r="Q177" s="86" t="str">
        <f t="shared" si="165"/>
        <v>당첨</v>
      </c>
      <c r="S177" s="20">
        <v>145</v>
      </c>
      <c r="T177" s="640"/>
      <c r="U177" s="616"/>
      <c r="V177" s="617"/>
      <c r="W177" s="76"/>
      <c r="X177" s="76"/>
      <c r="Y177" s="76"/>
      <c r="Z177" s="76"/>
      <c r="AA177" s="76"/>
      <c r="AB177" s="76"/>
      <c r="AC177" s="76"/>
      <c r="AD177" s="76"/>
      <c r="AE177" s="76"/>
      <c r="AF177" s="76"/>
      <c r="AG177" s="76"/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  <c r="AV177" s="76"/>
      <c r="AW177" s="76"/>
      <c r="AX177" s="76"/>
      <c r="AY177" s="76"/>
      <c r="AZ177" s="76"/>
      <c r="BA177" s="76"/>
      <c r="BB177" s="76"/>
      <c r="BC177" s="76"/>
      <c r="BD177" s="76"/>
      <c r="BE177" s="76"/>
      <c r="BF177" s="76"/>
      <c r="BG177" s="76"/>
      <c r="BH177" s="76"/>
      <c r="BI177" s="93"/>
      <c r="BJ177" s="93"/>
      <c r="BK177" s="93"/>
      <c r="BL177" s="129"/>
      <c r="BM177" s="177">
        <v>1</v>
      </c>
      <c r="BN177" s="177">
        <v>1</v>
      </c>
      <c r="BO177" s="177">
        <v>2</v>
      </c>
      <c r="BP177" s="177">
        <v>3</v>
      </c>
      <c r="BS177"/>
      <c r="BT177"/>
    </row>
    <row r="178" spans="1:72" ht="19.5" hidden="1" customHeight="1">
      <c r="A178" s="152" t="s">
        <v>283</v>
      </c>
      <c r="B178" s="151"/>
      <c r="C178" s="86" t="str">
        <f t="shared" ref="C178:Q178" si="166">IF(C5175=$BN$178,"당첨",IF(C5175=$BO$178,"당첨",IF(C5175=$BP$178,"당첨",IF(C5175=$BM$178,"당첨","낙첨"))))</f>
        <v>낙첨</v>
      </c>
      <c r="D178" s="86" t="str">
        <f t="shared" si="166"/>
        <v>낙첨</v>
      </c>
      <c r="E178" s="86" t="str">
        <f t="shared" si="166"/>
        <v>낙첨</v>
      </c>
      <c r="F178" s="86" t="str">
        <f t="shared" si="166"/>
        <v>낙첨</v>
      </c>
      <c r="G178" s="86" t="str">
        <f t="shared" si="166"/>
        <v>낙첨</v>
      </c>
      <c r="H178" s="86" t="str">
        <f t="shared" si="166"/>
        <v>낙첨</v>
      </c>
      <c r="I178" s="86" t="str">
        <f t="shared" si="166"/>
        <v>낙첨</v>
      </c>
      <c r="J178" s="86" t="str">
        <f t="shared" si="166"/>
        <v>낙첨</v>
      </c>
      <c r="K178" s="86" t="str">
        <f t="shared" si="166"/>
        <v>낙첨</v>
      </c>
      <c r="L178" s="86" t="str">
        <f t="shared" si="166"/>
        <v>낙첨</v>
      </c>
      <c r="M178" s="86" t="str">
        <f t="shared" si="166"/>
        <v>낙첨</v>
      </c>
      <c r="N178" s="86" t="str">
        <f t="shared" si="166"/>
        <v>낙첨</v>
      </c>
      <c r="O178" s="86" t="str">
        <f t="shared" si="166"/>
        <v>낙첨</v>
      </c>
      <c r="P178" s="86" t="str">
        <f t="shared" si="166"/>
        <v>낙첨</v>
      </c>
      <c r="Q178" s="86" t="str">
        <f t="shared" si="166"/>
        <v>낙첨</v>
      </c>
      <c r="S178" s="20">
        <v>146</v>
      </c>
      <c r="T178" s="640"/>
      <c r="U178" s="616"/>
      <c r="V178" s="617"/>
      <c r="W178" s="76"/>
      <c r="X178" s="76"/>
      <c r="Y178" s="76"/>
      <c r="Z178" s="76"/>
      <c r="AA178" s="76"/>
      <c r="AB178" s="76"/>
      <c r="AC178" s="76"/>
      <c r="AD178" s="76"/>
      <c r="AE178" s="76"/>
      <c r="AF178" s="76"/>
      <c r="AG178" s="76"/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/>
      <c r="AU178" s="76"/>
      <c r="AV178" s="76"/>
      <c r="AW178" s="76"/>
      <c r="AX178" s="76"/>
      <c r="AY178" s="76"/>
      <c r="AZ178" s="76"/>
      <c r="BA178" s="76"/>
      <c r="BB178" s="76"/>
      <c r="BC178" s="76"/>
      <c r="BD178" s="76"/>
      <c r="BE178" s="76"/>
      <c r="BF178" s="76"/>
      <c r="BG178" s="76"/>
      <c r="BH178" s="76"/>
      <c r="BI178" s="93"/>
      <c r="BJ178" s="93"/>
      <c r="BK178" s="93"/>
      <c r="BL178" s="129"/>
      <c r="BM178" s="177">
        <v>1</v>
      </c>
      <c r="BN178" s="177">
        <v>1</v>
      </c>
      <c r="BO178" s="177">
        <v>2</v>
      </c>
      <c r="BP178" s="177">
        <v>3</v>
      </c>
      <c r="BS178"/>
      <c r="BT178"/>
    </row>
    <row r="179" spans="1:72" ht="19.5" hidden="1" customHeight="1">
      <c r="A179" s="152" t="s">
        <v>284</v>
      </c>
      <c r="B179" s="151"/>
      <c r="C179" s="86" t="str">
        <f t="shared" ref="C179:Q179" si="167">IF(C587=$BN$179,"당첨",IF(C587=$BO$179,"당첨",IF(C587=$BP$179,"당첨",IF(C587=$BM$179,"당첨","낙첨"))))</f>
        <v>당첨</v>
      </c>
      <c r="D179" s="86" t="str">
        <f t="shared" si="167"/>
        <v>당첨</v>
      </c>
      <c r="E179" s="86" t="str">
        <f t="shared" si="167"/>
        <v>당첨</v>
      </c>
      <c r="F179" s="86" t="str">
        <f t="shared" si="167"/>
        <v>당첨</v>
      </c>
      <c r="G179" s="86" t="str">
        <f t="shared" si="167"/>
        <v>당첨</v>
      </c>
      <c r="H179" s="86" t="str">
        <f t="shared" si="167"/>
        <v>당첨</v>
      </c>
      <c r="I179" s="86" t="str">
        <f t="shared" si="167"/>
        <v>당첨</v>
      </c>
      <c r="J179" s="86" t="str">
        <f t="shared" si="167"/>
        <v>당첨</v>
      </c>
      <c r="K179" s="86" t="str">
        <f t="shared" si="167"/>
        <v>당첨</v>
      </c>
      <c r="L179" s="86" t="str">
        <f t="shared" si="167"/>
        <v>당첨</v>
      </c>
      <c r="M179" s="86" t="str">
        <f t="shared" si="167"/>
        <v>당첨</v>
      </c>
      <c r="N179" s="86" t="str">
        <f t="shared" si="167"/>
        <v>당첨</v>
      </c>
      <c r="O179" s="86" t="str">
        <f t="shared" si="167"/>
        <v>당첨</v>
      </c>
      <c r="P179" s="86" t="str">
        <f t="shared" si="167"/>
        <v>당첨</v>
      </c>
      <c r="Q179" s="86" t="str">
        <f t="shared" si="167"/>
        <v>당첨</v>
      </c>
      <c r="S179" s="20">
        <v>147</v>
      </c>
      <c r="T179" s="640"/>
      <c r="U179" s="616"/>
      <c r="V179" s="617"/>
      <c r="W179" s="76"/>
      <c r="X179" s="76"/>
      <c r="Y179" s="76"/>
      <c r="Z179" s="76"/>
      <c r="AA179" s="76"/>
      <c r="AB179" s="76"/>
      <c r="AC179" s="76"/>
      <c r="AD179" s="76"/>
      <c r="AE179" s="76"/>
      <c r="AF179" s="76"/>
      <c r="AG179" s="76"/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  <c r="AT179" s="76"/>
      <c r="AU179" s="76"/>
      <c r="AV179" s="76"/>
      <c r="AW179" s="76"/>
      <c r="AX179" s="76"/>
      <c r="AY179" s="76"/>
      <c r="AZ179" s="76"/>
      <c r="BA179" s="76"/>
      <c r="BB179" s="76"/>
      <c r="BC179" s="76"/>
      <c r="BD179" s="76"/>
      <c r="BE179" s="76"/>
      <c r="BF179" s="76"/>
      <c r="BG179" s="76"/>
      <c r="BH179" s="76"/>
      <c r="BI179" s="93"/>
      <c r="BJ179" s="93"/>
      <c r="BK179" s="93"/>
      <c r="BL179" s="129"/>
      <c r="BM179" s="177">
        <v>1</v>
      </c>
      <c r="BN179" s="177">
        <v>1</v>
      </c>
      <c r="BO179" s="177">
        <v>2</v>
      </c>
      <c r="BP179" s="177">
        <v>3</v>
      </c>
      <c r="BS179"/>
      <c r="BT179"/>
    </row>
    <row r="180" spans="1:72" ht="19.5" hidden="1" customHeight="1">
      <c r="A180" s="152" t="s">
        <v>285</v>
      </c>
      <c r="B180" s="151"/>
      <c r="C180" s="86" t="str">
        <f t="shared" ref="C180:Q180" si="168">IF(C594=$BN$180,"당첨",IF(C594=$BO$180,"당첨",IF(C594=$BP$180,"당첨",IF(C594=$BM$180,"당첨","낙첨"))))</f>
        <v>당첨</v>
      </c>
      <c r="D180" s="86" t="str">
        <f t="shared" si="168"/>
        <v>당첨</v>
      </c>
      <c r="E180" s="86" t="str">
        <f t="shared" si="168"/>
        <v>당첨</v>
      </c>
      <c r="F180" s="86" t="str">
        <f t="shared" si="168"/>
        <v>당첨</v>
      </c>
      <c r="G180" s="86" t="str">
        <f t="shared" si="168"/>
        <v>당첨</v>
      </c>
      <c r="H180" s="86" t="str">
        <f t="shared" si="168"/>
        <v>당첨</v>
      </c>
      <c r="I180" s="86" t="str">
        <f t="shared" si="168"/>
        <v>당첨</v>
      </c>
      <c r="J180" s="86" t="str">
        <f t="shared" si="168"/>
        <v>당첨</v>
      </c>
      <c r="K180" s="86" t="str">
        <f t="shared" si="168"/>
        <v>당첨</v>
      </c>
      <c r="L180" s="86" t="str">
        <f t="shared" si="168"/>
        <v>당첨</v>
      </c>
      <c r="M180" s="86" t="str">
        <f t="shared" si="168"/>
        <v>당첨</v>
      </c>
      <c r="N180" s="86" t="str">
        <f t="shared" si="168"/>
        <v>당첨</v>
      </c>
      <c r="O180" s="86" t="str">
        <f t="shared" si="168"/>
        <v>당첨</v>
      </c>
      <c r="P180" s="86" t="str">
        <f t="shared" si="168"/>
        <v>당첨</v>
      </c>
      <c r="Q180" s="86" t="str">
        <f t="shared" si="168"/>
        <v>당첨</v>
      </c>
      <c r="S180" s="20">
        <v>148</v>
      </c>
      <c r="T180" s="640"/>
      <c r="U180" s="616"/>
      <c r="V180" s="617"/>
      <c r="W180" s="76"/>
      <c r="X180" s="76"/>
      <c r="Y180" s="76"/>
      <c r="Z180" s="76"/>
      <c r="AA180" s="76"/>
      <c r="AB180" s="76"/>
      <c r="AC180" s="76"/>
      <c r="AD180" s="76"/>
      <c r="AE180" s="76"/>
      <c r="AF180" s="76"/>
      <c r="AG180" s="76"/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  <c r="AT180" s="76"/>
      <c r="AU180" s="76"/>
      <c r="AV180" s="76"/>
      <c r="AW180" s="76"/>
      <c r="AX180" s="76"/>
      <c r="AY180" s="76"/>
      <c r="AZ180" s="76"/>
      <c r="BA180" s="76"/>
      <c r="BB180" s="76"/>
      <c r="BC180" s="76"/>
      <c r="BD180" s="76"/>
      <c r="BE180" s="76"/>
      <c r="BF180" s="76"/>
      <c r="BG180" s="76"/>
      <c r="BH180" s="76"/>
      <c r="BI180" s="93"/>
      <c r="BJ180" s="93"/>
      <c r="BK180" s="93"/>
      <c r="BL180" s="129"/>
      <c r="BM180" s="177">
        <v>1</v>
      </c>
      <c r="BN180" s="177">
        <v>1</v>
      </c>
      <c r="BO180" s="177">
        <v>2</v>
      </c>
      <c r="BP180" s="177">
        <v>3</v>
      </c>
      <c r="BS180"/>
      <c r="BT180"/>
    </row>
    <row r="181" spans="1:72" ht="19.5" hidden="1" customHeight="1">
      <c r="A181" s="152" t="s">
        <v>286</v>
      </c>
      <c r="B181" s="151"/>
      <c r="C181" s="86" t="str">
        <f t="shared" ref="C181:Q181" si="169">IF(C601=$BN$181,"당첨",IF(C601=$BO$181,"당첨",IF(C601=$BP$181,"당첨",IF(C601=$BM$181,"당첨","낙첨"))))</f>
        <v>당첨</v>
      </c>
      <c r="D181" s="86" t="str">
        <f t="shared" si="169"/>
        <v>당첨</v>
      </c>
      <c r="E181" s="86" t="str">
        <f t="shared" si="169"/>
        <v>당첨</v>
      </c>
      <c r="F181" s="86" t="str">
        <f t="shared" si="169"/>
        <v>당첨</v>
      </c>
      <c r="G181" s="86" t="str">
        <f t="shared" si="169"/>
        <v>당첨</v>
      </c>
      <c r="H181" s="86" t="str">
        <f t="shared" si="169"/>
        <v>당첨</v>
      </c>
      <c r="I181" s="86" t="str">
        <f t="shared" si="169"/>
        <v>당첨</v>
      </c>
      <c r="J181" s="86" t="str">
        <f t="shared" si="169"/>
        <v>당첨</v>
      </c>
      <c r="K181" s="86" t="str">
        <f t="shared" si="169"/>
        <v>당첨</v>
      </c>
      <c r="L181" s="86" t="str">
        <f t="shared" si="169"/>
        <v>당첨</v>
      </c>
      <c r="M181" s="86" t="str">
        <f t="shared" si="169"/>
        <v>당첨</v>
      </c>
      <c r="N181" s="86" t="str">
        <f t="shared" si="169"/>
        <v>당첨</v>
      </c>
      <c r="O181" s="86" t="str">
        <f t="shared" si="169"/>
        <v>당첨</v>
      </c>
      <c r="P181" s="86" t="str">
        <f t="shared" si="169"/>
        <v>당첨</v>
      </c>
      <c r="Q181" s="86" t="str">
        <f t="shared" si="169"/>
        <v>당첨</v>
      </c>
      <c r="S181" s="20">
        <v>149</v>
      </c>
      <c r="T181" s="640"/>
      <c r="U181" s="616"/>
      <c r="V181" s="617"/>
      <c r="W181" s="76"/>
      <c r="X181" s="76"/>
      <c r="Y181" s="76"/>
      <c r="Z181" s="76"/>
      <c r="AA181" s="76"/>
      <c r="AB181" s="76"/>
      <c r="AC181" s="76"/>
      <c r="AD181" s="76"/>
      <c r="AE181" s="76"/>
      <c r="AF181" s="76"/>
      <c r="AG181" s="76"/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  <c r="AT181" s="76"/>
      <c r="AU181" s="76"/>
      <c r="AV181" s="76"/>
      <c r="AW181" s="76"/>
      <c r="AX181" s="76"/>
      <c r="AY181" s="76"/>
      <c r="AZ181" s="76"/>
      <c r="BA181" s="76"/>
      <c r="BB181" s="76"/>
      <c r="BC181" s="76"/>
      <c r="BD181" s="76"/>
      <c r="BE181" s="76"/>
      <c r="BF181" s="76"/>
      <c r="BG181" s="76"/>
      <c r="BH181" s="76"/>
      <c r="BI181" s="93"/>
      <c r="BJ181" s="93"/>
      <c r="BK181" s="93"/>
      <c r="BL181" s="129"/>
      <c r="BM181" s="177">
        <v>1</v>
      </c>
      <c r="BN181" s="177">
        <v>1</v>
      </c>
      <c r="BO181" s="177">
        <v>2</v>
      </c>
      <c r="BP181" s="177">
        <v>3</v>
      </c>
      <c r="BS181"/>
      <c r="BT181"/>
    </row>
    <row r="182" spans="1:72" ht="19.5" hidden="1" customHeight="1">
      <c r="A182" s="152" t="s">
        <v>287</v>
      </c>
      <c r="B182" s="151"/>
      <c r="C182" s="86" t="str">
        <f t="shared" ref="C182:Q182" si="170">IF(C608=$BN$182,"당첨",IF(C608=$BO$182,"당첨",IF(C608=$BP$182,"당첨",IF(C608=$BM$182,"당첨","낙첨"))))</f>
        <v>낙첨</v>
      </c>
      <c r="D182" s="86" t="str">
        <f t="shared" si="170"/>
        <v>낙첨</v>
      </c>
      <c r="E182" s="86" t="str">
        <f t="shared" si="170"/>
        <v>낙첨</v>
      </c>
      <c r="F182" s="86" t="str">
        <f t="shared" si="170"/>
        <v>낙첨</v>
      </c>
      <c r="G182" s="86" t="str">
        <f t="shared" si="170"/>
        <v>낙첨</v>
      </c>
      <c r="H182" s="86" t="str">
        <f t="shared" si="170"/>
        <v>낙첨</v>
      </c>
      <c r="I182" s="86" t="str">
        <f t="shared" si="170"/>
        <v>낙첨</v>
      </c>
      <c r="J182" s="86" t="str">
        <f t="shared" si="170"/>
        <v>낙첨</v>
      </c>
      <c r="K182" s="86" t="str">
        <f t="shared" si="170"/>
        <v>낙첨</v>
      </c>
      <c r="L182" s="86" t="str">
        <f t="shared" si="170"/>
        <v>낙첨</v>
      </c>
      <c r="M182" s="86" t="str">
        <f t="shared" si="170"/>
        <v>낙첨</v>
      </c>
      <c r="N182" s="86" t="str">
        <f t="shared" si="170"/>
        <v>낙첨</v>
      </c>
      <c r="O182" s="86" t="str">
        <f t="shared" si="170"/>
        <v>낙첨</v>
      </c>
      <c r="P182" s="86" t="str">
        <f t="shared" si="170"/>
        <v>낙첨</v>
      </c>
      <c r="Q182" s="86" t="str">
        <f t="shared" si="170"/>
        <v>낙첨</v>
      </c>
      <c r="S182" s="20">
        <v>150</v>
      </c>
      <c r="T182" s="640"/>
      <c r="U182" s="616"/>
      <c r="V182" s="617"/>
      <c r="W182" s="76"/>
      <c r="X182" s="76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  <c r="AV182" s="76"/>
      <c r="AW182" s="76"/>
      <c r="AX182" s="76"/>
      <c r="AY182" s="76"/>
      <c r="AZ182" s="76"/>
      <c r="BA182" s="76"/>
      <c r="BB182" s="76"/>
      <c r="BC182" s="76"/>
      <c r="BD182" s="76"/>
      <c r="BE182" s="76"/>
      <c r="BF182" s="76"/>
      <c r="BG182" s="76"/>
      <c r="BH182" s="76"/>
      <c r="BI182" s="93"/>
      <c r="BJ182" s="93"/>
      <c r="BK182" s="93"/>
      <c r="BL182" s="129"/>
      <c r="BM182" s="177">
        <v>1</v>
      </c>
      <c r="BN182" s="177">
        <v>1</v>
      </c>
      <c r="BO182" s="177">
        <v>2</v>
      </c>
      <c r="BP182" s="177">
        <v>3</v>
      </c>
      <c r="BR182"/>
      <c r="BS182"/>
      <c r="BT182"/>
    </row>
    <row r="183" spans="1:72" ht="19.5" hidden="1" customHeight="1">
      <c r="A183" s="152" t="s">
        <v>288</v>
      </c>
      <c r="B183" s="151"/>
      <c r="C183" s="86" t="str">
        <f t="shared" ref="C183:Q183" si="171">IF(C615=$BN$183,"당첨",IF(C615=$BO$183,"당첨",IF(C615=$BP$183,"당첨",IF(C615=$BM$183,"당첨","낙첨"))))</f>
        <v>당첨</v>
      </c>
      <c r="D183" s="86" t="str">
        <f t="shared" si="171"/>
        <v>당첨</v>
      </c>
      <c r="E183" s="86" t="str">
        <f t="shared" si="171"/>
        <v>당첨</v>
      </c>
      <c r="F183" s="86" t="str">
        <f t="shared" si="171"/>
        <v>당첨</v>
      </c>
      <c r="G183" s="86" t="str">
        <f t="shared" si="171"/>
        <v>당첨</v>
      </c>
      <c r="H183" s="86" t="str">
        <f t="shared" si="171"/>
        <v>당첨</v>
      </c>
      <c r="I183" s="86" t="str">
        <f t="shared" si="171"/>
        <v>당첨</v>
      </c>
      <c r="J183" s="86" t="str">
        <f t="shared" si="171"/>
        <v>당첨</v>
      </c>
      <c r="K183" s="86" t="str">
        <f t="shared" si="171"/>
        <v>당첨</v>
      </c>
      <c r="L183" s="86" t="str">
        <f t="shared" si="171"/>
        <v>당첨</v>
      </c>
      <c r="M183" s="86" t="str">
        <f t="shared" si="171"/>
        <v>당첨</v>
      </c>
      <c r="N183" s="86" t="str">
        <f t="shared" si="171"/>
        <v>당첨</v>
      </c>
      <c r="O183" s="86" t="str">
        <f t="shared" si="171"/>
        <v>당첨</v>
      </c>
      <c r="P183" s="86" t="str">
        <f t="shared" si="171"/>
        <v>당첨</v>
      </c>
      <c r="Q183" s="86" t="str">
        <f t="shared" si="171"/>
        <v>당첨</v>
      </c>
      <c r="S183" s="20">
        <v>151</v>
      </c>
      <c r="T183" s="640"/>
      <c r="U183" s="616"/>
      <c r="V183" s="617"/>
      <c r="W183" s="76"/>
      <c r="X183" s="76"/>
      <c r="Y183" s="76"/>
      <c r="Z183" s="76"/>
      <c r="AA183" s="76"/>
      <c r="AB183" s="76"/>
      <c r="AC183" s="76"/>
      <c r="AD183" s="76"/>
      <c r="AE183" s="76"/>
      <c r="AF183" s="76"/>
      <c r="AG183" s="76"/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  <c r="AT183" s="76"/>
      <c r="AU183" s="76"/>
      <c r="AV183" s="76"/>
      <c r="AW183" s="76"/>
      <c r="AX183" s="76"/>
      <c r="AY183" s="76"/>
      <c r="AZ183" s="76"/>
      <c r="BA183" s="76"/>
      <c r="BB183" s="76"/>
      <c r="BC183" s="76"/>
      <c r="BD183" s="76"/>
      <c r="BE183" s="76"/>
      <c r="BF183" s="76"/>
      <c r="BG183" s="76"/>
      <c r="BH183" s="76"/>
      <c r="BI183" s="93"/>
      <c r="BJ183" s="93"/>
      <c r="BK183" s="93"/>
      <c r="BL183" s="129"/>
      <c r="BM183" s="177">
        <v>1</v>
      </c>
      <c r="BN183" s="177">
        <v>1</v>
      </c>
      <c r="BO183" s="177">
        <v>2</v>
      </c>
      <c r="BP183" s="177">
        <v>3</v>
      </c>
      <c r="BR183"/>
      <c r="BS183"/>
    </row>
    <row r="184" spans="1:72" ht="19.5" hidden="1" customHeight="1">
      <c r="A184" s="152" t="s">
        <v>289</v>
      </c>
      <c r="B184" s="151"/>
      <c r="C184" s="86" t="str">
        <f t="shared" ref="C184:Q184" si="172">IF(C622=$BN$184,"당첨",IF(C622=$BO$184,"당첨",IF(C622=$BP$184,"당첨",IF(C622=$BM$184,"당첨","낙첨"))))</f>
        <v>낙첨</v>
      </c>
      <c r="D184" s="86" t="str">
        <f t="shared" si="172"/>
        <v>낙첨</v>
      </c>
      <c r="E184" s="86" t="str">
        <f t="shared" si="172"/>
        <v>낙첨</v>
      </c>
      <c r="F184" s="86" t="str">
        <f t="shared" si="172"/>
        <v>낙첨</v>
      </c>
      <c r="G184" s="86" t="str">
        <f t="shared" si="172"/>
        <v>낙첨</v>
      </c>
      <c r="H184" s="86" t="str">
        <f t="shared" si="172"/>
        <v>낙첨</v>
      </c>
      <c r="I184" s="86" t="str">
        <f t="shared" si="172"/>
        <v>낙첨</v>
      </c>
      <c r="J184" s="86" t="str">
        <f t="shared" si="172"/>
        <v>낙첨</v>
      </c>
      <c r="K184" s="86" t="str">
        <f t="shared" si="172"/>
        <v>낙첨</v>
      </c>
      <c r="L184" s="86" t="str">
        <f t="shared" si="172"/>
        <v>낙첨</v>
      </c>
      <c r="M184" s="86" t="str">
        <f t="shared" si="172"/>
        <v>낙첨</v>
      </c>
      <c r="N184" s="86" t="str">
        <f t="shared" si="172"/>
        <v>낙첨</v>
      </c>
      <c r="O184" s="86" t="str">
        <f t="shared" si="172"/>
        <v>낙첨</v>
      </c>
      <c r="P184" s="86" t="str">
        <f t="shared" si="172"/>
        <v>낙첨</v>
      </c>
      <c r="Q184" s="86" t="str">
        <f t="shared" si="172"/>
        <v>낙첨</v>
      </c>
      <c r="S184" s="20">
        <v>152</v>
      </c>
      <c r="T184" s="640"/>
      <c r="U184" s="616"/>
      <c r="V184" s="617"/>
      <c r="W184" s="76"/>
      <c r="X184" s="76"/>
      <c r="Y184" s="76"/>
      <c r="Z184" s="76"/>
      <c r="AA184" s="76"/>
      <c r="AB184" s="76"/>
      <c r="AC184" s="76"/>
      <c r="AD184" s="76"/>
      <c r="AE184" s="76"/>
      <c r="AF184" s="76"/>
      <c r="AG184" s="76"/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  <c r="AT184" s="76"/>
      <c r="AU184" s="76"/>
      <c r="AV184" s="76"/>
      <c r="AW184" s="76"/>
      <c r="AX184" s="76"/>
      <c r="AY184" s="76"/>
      <c r="AZ184" s="76"/>
      <c r="BA184" s="76"/>
      <c r="BB184" s="76"/>
      <c r="BC184" s="76"/>
      <c r="BD184" s="76"/>
      <c r="BE184" s="76"/>
      <c r="BF184" s="76"/>
      <c r="BG184" s="76"/>
      <c r="BH184" s="76"/>
      <c r="BI184" s="93"/>
      <c r="BJ184" s="93"/>
      <c r="BK184" s="93"/>
      <c r="BL184" s="129"/>
      <c r="BM184" s="177">
        <v>1</v>
      </c>
      <c r="BN184" s="177">
        <v>1</v>
      </c>
      <c r="BO184" s="177">
        <v>2</v>
      </c>
      <c r="BP184" s="177">
        <v>3</v>
      </c>
      <c r="BR184"/>
      <c r="BS184"/>
    </row>
    <row r="185" spans="1:72" ht="19.5" hidden="1" customHeight="1">
      <c r="A185" s="152" t="s">
        <v>290</v>
      </c>
      <c r="B185" s="151"/>
      <c r="C185" s="86" t="str">
        <f t="shared" ref="C185:Q185" si="173">IF(C629=$BN$185,"당첨",IF(C629=$BO$185,"당첨",IF(C629=$BP$185,"당첨",IF(C629=$BM$185,"당첨","낙첨"))))</f>
        <v>당첨</v>
      </c>
      <c r="D185" s="86" t="str">
        <f t="shared" si="173"/>
        <v>당첨</v>
      </c>
      <c r="E185" s="86" t="str">
        <f t="shared" si="173"/>
        <v>당첨</v>
      </c>
      <c r="F185" s="86" t="str">
        <f t="shared" si="173"/>
        <v>당첨</v>
      </c>
      <c r="G185" s="86" t="str">
        <f t="shared" si="173"/>
        <v>당첨</v>
      </c>
      <c r="H185" s="86" t="str">
        <f t="shared" si="173"/>
        <v>당첨</v>
      </c>
      <c r="I185" s="86" t="str">
        <f t="shared" si="173"/>
        <v>당첨</v>
      </c>
      <c r="J185" s="86" t="str">
        <f t="shared" si="173"/>
        <v>당첨</v>
      </c>
      <c r="K185" s="86" t="str">
        <f t="shared" si="173"/>
        <v>당첨</v>
      </c>
      <c r="L185" s="86" t="str">
        <f t="shared" si="173"/>
        <v>당첨</v>
      </c>
      <c r="M185" s="86" t="str">
        <f t="shared" si="173"/>
        <v>당첨</v>
      </c>
      <c r="N185" s="86" t="str">
        <f t="shared" si="173"/>
        <v>당첨</v>
      </c>
      <c r="O185" s="86" t="str">
        <f t="shared" si="173"/>
        <v>당첨</v>
      </c>
      <c r="P185" s="86" t="str">
        <f t="shared" si="173"/>
        <v>당첨</v>
      </c>
      <c r="Q185" s="86" t="str">
        <f t="shared" si="173"/>
        <v>당첨</v>
      </c>
      <c r="S185" s="20">
        <v>153</v>
      </c>
      <c r="T185" s="640"/>
      <c r="U185" s="616"/>
      <c r="V185" s="617"/>
      <c r="W185" s="76"/>
      <c r="X185" s="76"/>
      <c r="Y185" s="76"/>
      <c r="Z185" s="76"/>
      <c r="AA185" s="76"/>
      <c r="AB185" s="76"/>
      <c r="AC185" s="76"/>
      <c r="AD185" s="76"/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  <c r="AT185" s="76"/>
      <c r="AU185" s="76"/>
      <c r="AV185" s="76"/>
      <c r="AW185" s="76"/>
      <c r="AX185" s="76"/>
      <c r="AY185" s="76"/>
      <c r="AZ185" s="76"/>
      <c r="BA185" s="76"/>
      <c r="BB185" s="76"/>
      <c r="BC185" s="76"/>
      <c r="BD185" s="76"/>
      <c r="BE185" s="76"/>
      <c r="BF185" s="76"/>
      <c r="BG185" s="76"/>
      <c r="BH185" s="76"/>
      <c r="BI185" s="93"/>
      <c r="BJ185" s="93"/>
      <c r="BK185" s="93"/>
      <c r="BL185" s="129"/>
      <c r="BM185" s="177">
        <v>1</v>
      </c>
      <c r="BN185" s="177">
        <v>1</v>
      </c>
      <c r="BO185" s="177">
        <v>2</v>
      </c>
      <c r="BP185" s="177">
        <v>3</v>
      </c>
      <c r="BR185"/>
      <c r="BS185"/>
    </row>
    <row r="186" spans="1:72" ht="19.5" hidden="1" customHeight="1">
      <c r="A186" s="152" t="s">
        <v>291</v>
      </c>
      <c r="B186" s="171"/>
      <c r="C186" s="86" t="str">
        <f t="shared" ref="C186:Q186" si="174">IF(C636=$BN$186,"당첨",IF(C636=$BO$186,"당첨",IF(C636=$BP$186,"당첨",IF(C636=$BM$186,"당첨","낙첨"))))</f>
        <v>낙첨</v>
      </c>
      <c r="D186" s="86" t="str">
        <f t="shared" si="174"/>
        <v>낙첨</v>
      </c>
      <c r="E186" s="86" t="str">
        <f t="shared" si="174"/>
        <v>낙첨</v>
      </c>
      <c r="F186" s="86" t="str">
        <f t="shared" si="174"/>
        <v>낙첨</v>
      </c>
      <c r="G186" s="86" t="str">
        <f t="shared" si="174"/>
        <v>낙첨</v>
      </c>
      <c r="H186" s="86" t="str">
        <f t="shared" si="174"/>
        <v>낙첨</v>
      </c>
      <c r="I186" s="86" t="str">
        <f t="shared" si="174"/>
        <v>낙첨</v>
      </c>
      <c r="J186" s="86" t="str">
        <f t="shared" si="174"/>
        <v>낙첨</v>
      </c>
      <c r="K186" s="86" t="str">
        <f t="shared" si="174"/>
        <v>낙첨</v>
      </c>
      <c r="L186" s="86" t="str">
        <f t="shared" si="174"/>
        <v>낙첨</v>
      </c>
      <c r="M186" s="86" t="str">
        <f t="shared" si="174"/>
        <v>낙첨</v>
      </c>
      <c r="N186" s="86" t="str">
        <f t="shared" si="174"/>
        <v>낙첨</v>
      </c>
      <c r="O186" s="86" t="str">
        <f t="shared" si="174"/>
        <v>낙첨</v>
      </c>
      <c r="P186" s="86" t="str">
        <f t="shared" si="174"/>
        <v>낙첨</v>
      </c>
      <c r="Q186" s="86" t="str">
        <f t="shared" si="174"/>
        <v>낙첨</v>
      </c>
      <c r="S186" s="20">
        <v>154</v>
      </c>
      <c r="T186" s="640"/>
      <c r="U186" s="616"/>
      <c r="V186" s="617"/>
      <c r="W186" s="76"/>
      <c r="X186" s="76"/>
      <c r="Y186" s="76"/>
      <c r="Z186" s="76"/>
      <c r="AA186" s="76"/>
      <c r="AB186" s="76"/>
      <c r="AC186" s="76"/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  <c r="AV186" s="76"/>
      <c r="AW186" s="76"/>
      <c r="AX186" s="76"/>
      <c r="AY186" s="76"/>
      <c r="AZ186" s="76"/>
      <c r="BA186" s="76"/>
      <c r="BB186" s="76"/>
      <c r="BC186" s="76"/>
      <c r="BD186" s="76"/>
      <c r="BE186" s="76"/>
      <c r="BF186" s="76"/>
      <c r="BG186" s="76"/>
      <c r="BH186" s="76"/>
      <c r="BI186" s="4"/>
      <c r="BJ186" s="4"/>
      <c r="BK186" s="4"/>
      <c r="BL186" s="4"/>
      <c r="BM186" s="177">
        <v>1</v>
      </c>
      <c r="BN186" s="177">
        <v>2</v>
      </c>
      <c r="BO186" s="177">
        <v>3</v>
      </c>
      <c r="BP186" s="177">
        <v>3</v>
      </c>
      <c r="BR186"/>
      <c r="BS186"/>
    </row>
    <row r="187" spans="1:72" ht="19.5" hidden="1" customHeight="1">
      <c r="A187" s="152" t="s">
        <v>292</v>
      </c>
      <c r="B187" s="171"/>
      <c r="C187" s="86" t="str">
        <f t="shared" ref="C187:Q187" si="175">IF(C643=$BN$187,"당첨",IF(C643=$BO$187,"당첨",IF(C643=$BP$187,"당첨",IF(C643=$BM$187,"당첨","낙첨"))))</f>
        <v>낙첨</v>
      </c>
      <c r="D187" s="86" t="str">
        <f t="shared" si="175"/>
        <v>낙첨</v>
      </c>
      <c r="E187" s="86" t="str">
        <f t="shared" si="175"/>
        <v>낙첨</v>
      </c>
      <c r="F187" s="86" t="str">
        <f t="shared" si="175"/>
        <v>낙첨</v>
      </c>
      <c r="G187" s="86" t="str">
        <f t="shared" si="175"/>
        <v>낙첨</v>
      </c>
      <c r="H187" s="86" t="str">
        <f t="shared" si="175"/>
        <v>낙첨</v>
      </c>
      <c r="I187" s="86" t="str">
        <f t="shared" si="175"/>
        <v>낙첨</v>
      </c>
      <c r="J187" s="86" t="str">
        <f t="shared" si="175"/>
        <v>낙첨</v>
      </c>
      <c r="K187" s="86" t="str">
        <f t="shared" si="175"/>
        <v>낙첨</v>
      </c>
      <c r="L187" s="86" t="str">
        <f t="shared" si="175"/>
        <v>낙첨</v>
      </c>
      <c r="M187" s="86" t="str">
        <f t="shared" si="175"/>
        <v>낙첨</v>
      </c>
      <c r="N187" s="86" t="str">
        <f t="shared" si="175"/>
        <v>낙첨</v>
      </c>
      <c r="O187" s="86" t="str">
        <f t="shared" si="175"/>
        <v>낙첨</v>
      </c>
      <c r="P187" s="86" t="str">
        <f t="shared" si="175"/>
        <v>낙첨</v>
      </c>
      <c r="Q187" s="86" t="str">
        <f t="shared" si="175"/>
        <v>낙첨</v>
      </c>
      <c r="S187" s="20">
        <v>155</v>
      </c>
      <c r="T187" s="640"/>
      <c r="U187" s="616"/>
      <c r="V187" s="617"/>
      <c r="W187" s="76"/>
      <c r="X187" s="76"/>
      <c r="Y187" s="76"/>
      <c r="Z187" s="76"/>
      <c r="AA187" s="76"/>
      <c r="AB187" s="76"/>
      <c r="AC187" s="76"/>
      <c r="AD187" s="76"/>
      <c r="AE187" s="76"/>
      <c r="AF187" s="76"/>
      <c r="AG187" s="76"/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  <c r="AV187" s="76"/>
      <c r="AW187" s="76"/>
      <c r="AX187" s="76"/>
      <c r="AY187" s="76"/>
      <c r="AZ187" s="76"/>
      <c r="BA187" s="76"/>
      <c r="BB187" s="76"/>
      <c r="BC187" s="76"/>
      <c r="BD187" s="76"/>
      <c r="BE187" s="76"/>
      <c r="BF187" s="76"/>
      <c r="BG187" s="76"/>
      <c r="BH187" s="76"/>
      <c r="BI187" s="4"/>
      <c r="BJ187" s="4"/>
      <c r="BK187" s="4"/>
      <c r="BL187" s="4"/>
      <c r="BM187" s="177">
        <v>1</v>
      </c>
      <c r="BN187" s="177">
        <v>2</v>
      </c>
      <c r="BO187" s="177">
        <v>3</v>
      </c>
      <c r="BP187" s="177">
        <v>3</v>
      </c>
      <c r="BR187"/>
      <c r="BS187"/>
    </row>
    <row r="188" spans="1:72" ht="19.5" hidden="1" customHeight="1">
      <c r="A188" s="152" t="s">
        <v>293</v>
      </c>
      <c r="B188" s="171"/>
      <c r="C188" s="86" t="str">
        <f t="shared" ref="C188:Q188" si="176">IF(C650=$BN$188,"당첨",IF(C650=$BO$188,"당첨",IF(C650=$BP$188,"당첨",IF(C650=$BM$188,"당첨","낙첨"))))</f>
        <v>낙첨</v>
      </c>
      <c r="D188" s="86" t="str">
        <f t="shared" si="176"/>
        <v>낙첨</v>
      </c>
      <c r="E188" s="86" t="str">
        <f t="shared" si="176"/>
        <v>낙첨</v>
      </c>
      <c r="F188" s="86" t="str">
        <f t="shared" si="176"/>
        <v>낙첨</v>
      </c>
      <c r="G188" s="86" t="str">
        <f t="shared" si="176"/>
        <v>낙첨</v>
      </c>
      <c r="H188" s="86" t="str">
        <f t="shared" si="176"/>
        <v>낙첨</v>
      </c>
      <c r="I188" s="86" t="str">
        <f t="shared" si="176"/>
        <v>낙첨</v>
      </c>
      <c r="J188" s="86" t="str">
        <f t="shared" si="176"/>
        <v>낙첨</v>
      </c>
      <c r="K188" s="86" t="str">
        <f t="shared" si="176"/>
        <v>낙첨</v>
      </c>
      <c r="L188" s="86" t="str">
        <f t="shared" si="176"/>
        <v>낙첨</v>
      </c>
      <c r="M188" s="86" t="str">
        <f t="shared" si="176"/>
        <v>낙첨</v>
      </c>
      <c r="N188" s="86" t="str">
        <f t="shared" si="176"/>
        <v>낙첨</v>
      </c>
      <c r="O188" s="86" t="str">
        <f t="shared" si="176"/>
        <v>낙첨</v>
      </c>
      <c r="P188" s="86" t="str">
        <f t="shared" si="176"/>
        <v>낙첨</v>
      </c>
      <c r="Q188" s="86" t="str">
        <f t="shared" si="176"/>
        <v>낙첨</v>
      </c>
      <c r="S188" s="20">
        <v>156</v>
      </c>
      <c r="T188" s="640"/>
      <c r="U188" s="616"/>
      <c r="V188" s="617"/>
      <c r="W188" s="76"/>
      <c r="X188" s="76"/>
      <c r="Y188" s="76"/>
      <c r="Z188" s="76"/>
      <c r="AA188" s="76"/>
      <c r="AB188" s="76"/>
      <c r="AC188" s="76"/>
      <c r="AD188" s="76"/>
      <c r="AE188" s="76"/>
      <c r="AF188" s="76"/>
      <c r="AG188" s="76"/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/>
      <c r="AU188" s="76"/>
      <c r="AV188" s="76"/>
      <c r="AW188" s="76"/>
      <c r="AX188" s="76"/>
      <c r="AY188" s="76"/>
      <c r="AZ188" s="76"/>
      <c r="BA188" s="76"/>
      <c r="BB188" s="76"/>
      <c r="BC188" s="76"/>
      <c r="BD188" s="76"/>
      <c r="BE188" s="76"/>
      <c r="BF188" s="76"/>
      <c r="BG188" s="76"/>
      <c r="BH188" s="76"/>
      <c r="BI188" s="4"/>
      <c r="BJ188" s="4"/>
      <c r="BK188" s="4"/>
      <c r="BL188" s="4"/>
      <c r="BM188" s="177">
        <v>1</v>
      </c>
      <c r="BN188" s="177">
        <v>2</v>
      </c>
      <c r="BO188" s="177">
        <v>3</v>
      </c>
      <c r="BP188" s="177">
        <v>3</v>
      </c>
      <c r="BR188"/>
      <c r="BS188"/>
    </row>
    <row r="189" spans="1:72" ht="19.5" hidden="1" customHeight="1">
      <c r="A189" s="152" t="s">
        <v>294</v>
      </c>
      <c r="B189" s="171"/>
      <c r="C189" s="86" t="str">
        <f t="shared" ref="C189:Q189" si="177">IF(C657=$BN$189,"당첨",IF(C657=$BO$189,"당첨",IF(C657=$BP$189,"당첨",IF(C657=$BM$189,"당첨","낙첨"))))</f>
        <v>낙첨</v>
      </c>
      <c r="D189" s="86" t="str">
        <f t="shared" si="177"/>
        <v>낙첨</v>
      </c>
      <c r="E189" s="86" t="str">
        <f t="shared" si="177"/>
        <v>낙첨</v>
      </c>
      <c r="F189" s="86" t="str">
        <f t="shared" si="177"/>
        <v>낙첨</v>
      </c>
      <c r="G189" s="86" t="str">
        <f t="shared" si="177"/>
        <v>낙첨</v>
      </c>
      <c r="H189" s="86" t="str">
        <f t="shared" si="177"/>
        <v>낙첨</v>
      </c>
      <c r="I189" s="86" t="str">
        <f t="shared" si="177"/>
        <v>낙첨</v>
      </c>
      <c r="J189" s="86" t="str">
        <f t="shared" si="177"/>
        <v>낙첨</v>
      </c>
      <c r="K189" s="86" t="str">
        <f t="shared" si="177"/>
        <v>낙첨</v>
      </c>
      <c r="L189" s="86" t="str">
        <f t="shared" si="177"/>
        <v>낙첨</v>
      </c>
      <c r="M189" s="86" t="str">
        <f t="shared" si="177"/>
        <v>낙첨</v>
      </c>
      <c r="N189" s="86" t="str">
        <f t="shared" si="177"/>
        <v>낙첨</v>
      </c>
      <c r="O189" s="86" t="str">
        <f t="shared" si="177"/>
        <v>낙첨</v>
      </c>
      <c r="P189" s="86" t="str">
        <f t="shared" si="177"/>
        <v>낙첨</v>
      </c>
      <c r="Q189" s="86" t="str">
        <f t="shared" si="177"/>
        <v>낙첨</v>
      </c>
      <c r="S189" s="20">
        <v>157</v>
      </c>
      <c r="T189" s="640"/>
      <c r="U189" s="616"/>
      <c r="V189" s="617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  <c r="AT189" s="76"/>
      <c r="AU189" s="76"/>
      <c r="AV189" s="76"/>
      <c r="AW189" s="76"/>
      <c r="AX189" s="76"/>
      <c r="AY189" s="76"/>
      <c r="AZ189" s="76"/>
      <c r="BA189" s="76"/>
      <c r="BB189" s="76"/>
      <c r="BC189" s="76"/>
      <c r="BD189" s="76"/>
      <c r="BE189" s="76"/>
      <c r="BF189" s="76"/>
      <c r="BG189" s="76"/>
      <c r="BH189" s="76"/>
      <c r="BI189" s="4"/>
      <c r="BJ189" s="4"/>
      <c r="BK189" s="4"/>
      <c r="BL189" s="4"/>
      <c r="BM189" s="177">
        <v>1</v>
      </c>
      <c r="BN189" s="177">
        <v>2</v>
      </c>
      <c r="BO189" s="177">
        <v>3</v>
      </c>
      <c r="BP189" s="177">
        <v>3</v>
      </c>
      <c r="BR189"/>
      <c r="BS189"/>
    </row>
    <row r="190" spans="1:72" ht="19.5" hidden="1" customHeight="1">
      <c r="A190" s="200"/>
      <c r="B190" s="171" t="s">
        <v>758</v>
      </c>
      <c r="C190" s="179">
        <f>COUNTIF(C174:C189,"당첨")</f>
        <v>9</v>
      </c>
      <c r="D190" s="179">
        <f t="shared" ref="D190:Q190" si="178">COUNTIF(D174:D189,"당첨")</f>
        <v>9</v>
      </c>
      <c r="E190" s="179">
        <f t="shared" si="178"/>
        <v>9</v>
      </c>
      <c r="F190" s="179">
        <f t="shared" si="178"/>
        <v>9</v>
      </c>
      <c r="G190" s="179">
        <f t="shared" si="178"/>
        <v>9</v>
      </c>
      <c r="H190" s="179">
        <f t="shared" si="178"/>
        <v>9</v>
      </c>
      <c r="I190" s="179">
        <f t="shared" si="178"/>
        <v>9</v>
      </c>
      <c r="J190" s="179">
        <f t="shared" si="178"/>
        <v>9</v>
      </c>
      <c r="K190" s="179">
        <f t="shared" si="178"/>
        <v>9</v>
      </c>
      <c r="L190" s="179">
        <f t="shared" si="178"/>
        <v>9</v>
      </c>
      <c r="M190" s="179">
        <f t="shared" si="178"/>
        <v>9</v>
      </c>
      <c r="N190" s="179">
        <f t="shared" si="178"/>
        <v>9</v>
      </c>
      <c r="O190" s="179">
        <f t="shared" si="178"/>
        <v>9</v>
      </c>
      <c r="P190" s="179">
        <f t="shared" si="178"/>
        <v>9</v>
      </c>
      <c r="Q190" s="179">
        <f t="shared" si="178"/>
        <v>9</v>
      </c>
      <c r="R190" s="1">
        <v>1</v>
      </c>
      <c r="T190" s="647" t="s">
        <v>794</v>
      </c>
      <c r="U190" s="647"/>
      <c r="V190" s="648"/>
      <c r="W190" s="148"/>
      <c r="X190" s="148"/>
      <c r="Y190" s="148"/>
      <c r="Z190" s="148"/>
      <c r="AA190" s="148"/>
      <c r="AB190" s="148"/>
      <c r="AC190" s="148"/>
      <c r="AD190" s="148"/>
      <c r="AE190" s="148"/>
      <c r="AF190" s="148"/>
      <c r="AG190" s="148"/>
      <c r="AH190" s="148"/>
      <c r="AI190" s="148"/>
      <c r="AJ190" s="148"/>
      <c r="AK190" s="148"/>
      <c r="AL190" s="148"/>
      <c r="AM190" s="148"/>
      <c r="AN190" s="148"/>
      <c r="AO190" s="148"/>
      <c r="AP190" s="148"/>
      <c r="AQ190" s="148"/>
      <c r="AR190" s="148"/>
      <c r="AS190" s="148"/>
      <c r="AT190" s="148"/>
      <c r="AU190" s="148"/>
      <c r="AV190" s="148"/>
      <c r="AW190" s="199"/>
      <c r="AX190" s="199"/>
      <c r="AY190" s="199"/>
      <c r="AZ190" s="199"/>
      <c r="BA190" s="199"/>
      <c r="BB190" s="199"/>
      <c r="BC190" s="199"/>
      <c r="BD190" s="199"/>
      <c r="BE190" s="199"/>
      <c r="BF190" s="199"/>
      <c r="BG190" s="199"/>
      <c r="BH190" s="199"/>
      <c r="BI190" s="4"/>
      <c r="BJ190" s="4"/>
      <c r="BK190" s="4"/>
      <c r="BL190" s="4"/>
      <c r="BM190" s="177"/>
      <c r="BN190" s="177"/>
      <c r="BO190" s="177"/>
      <c r="BP190" s="177"/>
      <c r="BR190"/>
      <c r="BS190"/>
    </row>
    <row r="191" spans="1:72" ht="19.5" hidden="1" customHeight="1" thickBot="1">
      <c r="A191" s="83" t="s">
        <v>48</v>
      </c>
      <c r="B191" s="84">
        <f>COUNTIF(C191:Q191,"당첨")</f>
        <v>15</v>
      </c>
      <c r="C191" s="85" t="str">
        <f>IF(W191&gt;=63,"당첨","낙첨")</f>
        <v>당첨</v>
      </c>
      <c r="D191" s="85" t="str">
        <f t="shared" ref="D191:Q191" si="179">IF(X191&gt;=63,"당첨","낙첨")</f>
        <v>당첨</v>
      </c>
      <c r="E191" s="85" t="str">
        <f t="shared" si="179"/>
        <v>당첨</v>
      </c>
      <c r="F191" s="85" t="str">
        <f t="shared" si="179"/>
        <v>당첨</v>
      </c>
      <c r="G191" s="85" t="str">
        <f t="shared" si="179"/>
        <v>당첨</v>
      </c>
      <c r="H191" s="85" t="str">
        <f t="shared" si="179"/>
        <v>당첨</v>
      </c>
      <c r="I191" s="85" t="str">
        <f t="shared" si="179"/>
        <v>당첨</v>
      </c>
      <c r="J191" s="85" t="str">
        <f t="shared" si="179"/>
        <v>당첨</v>
      </c>
      <c r="K191" s="85" t="str">
        <f t="shared" si="179"/>
        <v>당첨</v>
      </c>
      <c r="L191" s="85" t="str">
        <f t="shared" si="179"/>
        <v>당첨</v>
      </c>
      <c r="M191" s="85" t="str">
        <f t="shared" si="179"/>
        <v>당첨</v>
      </c>
      <c r="N191" s="85" t="str">
        <f t="shared" si="179"/>
        <v>당첨</v>
      </c>
      <c r="O191" s="85" t="str">
        <f t="shared" si="179"/>
        <v>당첨</v>
      </c>
      <c r="P191" s="85" t="str">
        <f t="shared" si="179"/>
        <v>당첨</v>
      </c>
      <c r="Q191" s="85" t="str">
        <f t="shared" si="179"/>
        <v>당첨</v>
      </c>
      <c r="S191" s="649" t="s">
        <v>63</v>
      </c>
      <c r="T191" s="649"/>
      <c r="U191" s="649"/>
      <c r="V191" s="650"/>
      <c r="W191" s="91">
        <f t="shared" ref="W191:AK191" si="180">COUNTIF(C15:C115,"당첨")</f>
        <v>83</v>
      </c>
      <c r="X191" s="91">
        <f t="shared" si="180"/>
        <v>83</v>
      </c>
      <c r="Y191" s="91">
        <f t="shared" si="180"/>
        <v>83</v>
      </c>
      <c r="Z191" s="91">
        <f t="shared" si="180"/>
        <v>83</v>
      </c>
      <c r="AA191" s="91">
        <f t="shared" si="180"/>
        <v>83</v>
      </c>
      <c r="AB191" s="91">
        <f t="shared" si="180"/>
        <v>83</v>
      </c>
      <c r="AC191" s="91">
        <f t="shared" si="180"/>
        <v>83</v>
      </c>
      <c r="AD191" s="91">
        <f t="shared" si="180"/>
        <v>83</v>
      </c>
      <c r="AE191" s="91">
        <f t="shared" si="180"/>
        <v>83</v>
      </c>
      <c r="AF191" s="91">
        <f t="shared" si="180"/>
        <v>83</v>
      </c>
      <c r="AG191" s="91">
        <f t="shared" si="180"/>
        <v>83</v>
      </c>
      <c r="AH191" s="91">
        <f t="shared" si="180"/>
        <v>83</v>
      </c>
      <c r="AI191" s="91">
        <f t="shared" si="180"/>
        <v>83</v>
      </c>
      <c r="AJ191" s="91">
        <f t="shared" si="180"/>
        <v>83</v>
      </c>
      <c r="AK191" s="91">
        <f t="shared" si="180"/>
        <v>83</v>
      </c>
      <c r="AL191" s="91"/>
      <c r="AM191" s="91"/>
      <c r="AN191" s="91"/>
      <c r="AO191" s="91"/>
      <c r="AP191" s="91"/>
      <c r="AQ191" s="91"/>
      <c r="AR191" s="91"/>
      <c r="AS191" s="91"/>
      <c r="AT191" s="91"/>
      <c r="AU191" s="91"/>
      <c r="AV191" s="91"/>
      <c r="BR191"/>
      <c r="BS191"/>
    </row>
    <row r="192" spans="1:72" ht="21" customHeight="1">
      <c r="A192" s="22"/>
      <c r="B192" s="22"/>
      <c r="D192" s="22"/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BR192"/>
      <c r="BS192"/>
    </row>
    <row r="193" spans="1:71" ht="21" customHeight="1">
      <c r="A193" s="22"/>
      <c r="B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U193"/>
      <c r="V193"/>
      <c r="W193"/>
      <c r="X193"/>
      <c r="Y193"/>
      <c r="Z193"/>
      <c r="AA193"/>
      <c r="AB193" s="45"/>
      <c r="AC193"/>
      <c r="AD193"/>
      <c r="AE193"/>
      <c r="AF193"/>
      <c r="BR193"/>
      <c r="BS193"/>
    </row>
    <row r="194" spans="1:71" ht="21" customHeight="1" thickBot="1">
      <c r="A194" s="57" t="s">
        <v>23</v>
      </c>
      <c r="B194" s="38" t="e">
        <f>$J$194+$L$194</f>
        <v>#REF!</v>
      </c>
      <c r="C194" s="651" t="s">
        <v>24</v>
      </c>
      <c r="D194" s="651"/>
      <c r="E194" s="652" t="e">
        <f>$J$194/$B$194</f>
        <v>#REF!</v>
      </c>
      <c r="F194" s="652"/>
      <c r="G194" s="652" t="e">
        <f>$L$194/$B$194</f>
        <v>#REF!</v>
      </c>
      <c r="H194" s="652"/>
      <c r="I194" s="57" t="s">
        <v>25</v>
      </c>
      <c r="J194" s="57" t="e">
        <f>COUNTIFS(당첨,"당첨",홀짝수,"홀수")</f>
        <v>#REF!</v>
      </c>
      <c r="K194" s="57" t="s">
        <v>26</v>
      </c>
      <c r="L194" s="57" t="e">
        <f>COUNTIFS(당첨,"당첨",홀짝수,"짝수")</f>
        <v>#REF!</v>
      </c>
      <c r="T194"/>
      <c r="U194"/>
      <c r="V194"/>
      <c r="W194"/>
      <c r="X194"/>
      <c r="Y194"/>
      <c r="Z194" s="470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 s="121"/>
      <c r="AR194"/>
      <c r="AS194"/>
      <c r="AT194"/>
      <c r="AU194"/>
      <c r="AV194"/>
      <c r="AW194"/>
      <c r="AX194"/>
      <c r="AY194"/>
      <c r="BA194"/>
      <c r="BB194"/>
      <c r="BD194"/>
      <c r="BE194"/>
      <c r="BG194"/>
      <c r="BR194"/>
    </row>
    <row r="195" spans="1:71" ht="21" customHeight="1" thickBot="1">
      <c r="A195" s="32"/>
      <c r="B195" s="34"/>
      <c r="C195" s="35"/>
      <c r="D195" s="36"/>
      <c r="E195" s="36"/>
      <c r="F195" s="36"/>
      <c r="G195" s="36"/>
      <c r="H195" s="36"/>
      <c r="I195" s="35"/>
      <c r="J195" s="35"/>
      <c r="K195" s="35"/>
      <c r="L195" s="35"/>
      <c r="M195" s="33"/>
      <c r="N195" s="33"/>
      <c r="O195" s="33"/>
      <c r="P195" s="33"/>
      <c r="Q195" s="31"/>
      <c r="S195"/>
      <c r="T195"/>
      <c r="U195"/>
      <c r="V195" s="109"/>
      <c r="W195" s="550"/>
      <c r="X195" s="550"/>
      <c r="Y195" s="550"/>
      <c r="Z195" s="550"/>
      <c r="AA195" s="550"/>
      <c r="AB195" s="503"/>
      <c r="AC195" s="550"/>
      <c r="AD195" s="503"/>
      <c r="AE195" s="503"/>
      <c r="AF195"/>
      <c r="AG195"/>
      <c r="AH195"/>
      <c r="AI195"/>
      <c r="AJ195"/>
      <c r="AK195"/>
      <c r="AL195"/>
      <c r="AM195"/>
      <c r="AP195" s="121"/>
      <c r="BQ195"/>
    </row>
    <row r="196" spans="1:71" ht="21" customHeight="1">
      <c r="A196" s="605">
        <v>1</v>
      </c>
      <c r="B196" s="58" t="s">
        <v>32</v>
      </c>
      <c r="C196" s="58" t="str">
        <f t="shared" ref="C196:P196" si="181">IF(C7=$W$15,"O",IF(C7=$X$15,"O",IF(C7=$Y$15,"O",IF(C7=$Z$15,"O",IF(C7=$AA$15,"O",IF(C7=$AB$15,"O",IF(C7=$AC$15,"O",IF(C7=$AD$15,"O",IF(C7=$AE$15,"O",IF(C7=$AF$15,"O",IF(C7=$AG$15,"O",IF(C7=$AH$15,"O",IF(C7=$AI$15,"O",IF(C7=$AJ$15,"O",IF(C7=$AK$15,"O",IF(C7=$AL$15,"O",IF(C7=$AM$15,"O",IF(C7=$AN$15,"O",IF(C7=$AO$15,"O",IF(C7=$AP$15,"O",IF(C7=$AQ$15,"O",IF(C7=$AR$15,"O",IF(C7=$AS$15,"O",IF(C7=$AT$15,"O",IF(C7=$AU$15,"O",IF(C7=$AV$15,"O",IF(C7=$AW$15,"O",IF(C7=$AX$15,"O","X"))))))))))))))))))))))))))))</f>
        <v>X</v>
      </c>
      <c r="D196" s="58" t="str">
        <f t="shared" si="181"/>
        <v>X</v>
      </c>
      <c r="E196" s="58" t="str">
        <f t="shared" si="181"/>
        <v>X</v>
      </c>
      <c r="F196" s="58" t="str">
        <f t="shared" si="181"/>
        <v>X</v>
      </c>
      <c r="G196" s="58" t="str">
        <f t="shared" si="181"/>
        <v>X</v>
      </c>
      <c r="H196" s="58" t="str">
        <f t="shared" si="181"/>
        <v>X</v>
      </c>
      <c r="I196" s="58" t="str">
        <f t="shared" si="181"/>
        <v>X</v>
      </c>
      <c r="J196" s="58" t="str">
        <f t="shared" si="181"/>
        <v>X</v>
      </c>
      <c r="K196" s="58" t="str">
        <f t="shared" si="181"/>
        <v>X</v>
      </c>
      <c r="L196" s="58" t="str">
        <f t="shared" si="181"/>
        <v>X</v>
      </c>
      <c r="M196" s="58" t="str">
        <f t="shared" si="181"/>
        <v>X</v>
      </c>
      <c r="N196" s="58" t="str">
        <f t="shared" si="181"/>
        <v>X</v>
      </c>
      <c r="O196" s="58" t="str">
        <f t="shared" si="181"/>
        <v>X</v>
      </c>
      <c r="P196" s="58" t="str">
        <f t="shared" si="181"/>
        <v>X</v>
      </c>
      <c r="Q196" s="58" t="str">
        <f>IF(Q7=$W$15,"O",IF(Q7=$X$15,"O",IF(Q7=$Y$15,"O",IF(Q7=$Z$15,"O",IF(Q7=$AA$15,"O",IF(Q7=$AB$15,"O",IF(Q7=$AC$15,"O",IF(Q7=$AD$15,"O",IF(Q7=$AE$15,"O",IF(Q7=$AF$15,"O",IF(Q7=$AG$15,"O",IF(Q7=$AH$15,"O",IF(Q7=$AI$15,"O",IF(Q7=$AJ$15,"O",IF(Q7=$AK$15,"O",IF(Q7=$AL$15,"O",IF(Q7=$AM$15,"O",IF(Q7=$AN$15,"O",IF(Q7=$AO$15,"O",IF(Q7=$AP$15,"O",IF(Q7=$AQ$15,"O",IF(Q7=$AR$15,"O",IF(Q7=$AS$15,"O",IF(Q7=$AT$15,"O",IF(Q7=$AU$15,"O",IF(Q7=$AV$15,"O",IF(Q7=$AW$15,"O",IF(Q7=$AX$15,"O","X"))))))))))))))))))))))))))))</f>
        <v>X</v>
      </c>
      <c r="S196"/>
      <c r="T196"/>
      <c r="U196"/>
      <c r="V196" s="109"/>
      <c r="W196" s="89"/>
      <c r="X196" s="89"/>
      <c r="Y196" s="89"/>
      <c r="Z196" s="89"/>
      <c r="AA196" s="89"/>
      <c r="AB196" s="109"/>
      <c r="AC196" s="89"/>
      <c r="AD196" s="109"/>
      <c r="AE196" s="109"/>
      <c r="AF196" s="113"/>
      <c r="AG196"/>
      <c r="AH196"/>
      <c r="AI196"/>
      <c r="AJ196"/>
      <c r="AK196"/>
      <c r="AL196"/>
      <c r="AM196" s="122"/>
      <c r="AN196" s="27"/>
      <c r="AO196" s="27"/>
      <c r="AP196" s="121"/>
      <c r="AQ196" s="27"/>
      <c r="AR196" s="40"/>
      <c r="BQ196"/>
    </row>
    <row r="197" spans="1:71" ht="21" customHeight="1">
      <c r="A197" s="606"/>
      <c r="B197" s="58" t="s">
        <v>33</v>
      </c>
      <c r="C197" s="58" t="str">
        <f>IF(C8=$W$15,"O",IF(C8=$X$15,"O",IF(C8=$Y$15,"O",IF(C8=$Z$15,"O",IF(C8=$AA$15,"O",IF(C8=$AB$15,"O",IF(C8=$AC$15,"O",IF(C8=$AD$15,"O",IF(C8=$AE$15,"O",IF(C8=$AF$15,"O",IF(C8=$AG$15,"O",IF(C8=$AH$15,"O",IF(C8=$AI$15,"O",IF(C8=$AJ$15,"O",IF(C8=$AK$15,"O",IF(C8=$AL$15,"O",IF(C8=$AM$15,"O",IF(C8=$AN$15,"O",IF(C8=$AO$15,"O",IF(C8=$AP$15,"O",IF(C8=$AQ$15,"O",IF(C8=$AR$15,"O",IF(C8=$AS$15,"O",IF(C8=$AT$15,"O",IF(C8=$AU$15,"O",IF(C8=$AV$15,"O",IF(C8=$AW$15,"O",IF(C8=$AX$15,"O","X"))))))))))))))))))))))))))))</f>
        <v>X</v>
      </c>
      <c r="D197" s="58" t="str">
        <f t="shared" ref="D197:P197" si="182">IF(D8=$W$15,"O",IF(D8=$X$15,"O",IF(D8=$Y$15,"O",IF(D8=$Z$15,"O",IF(D8=$AA$15,"O",IF(D8=$AB$15,"O",IF(D8=$AC$15,"O",IF(D8=$AD$15,"O",IF(D8=$AE$15,"O",IF(D8=$AF$15,"O",IF(D8=$AG$15,"O",IF(D8=$AH$15,"O",IF(D8=$AI$15,"O",IF(D8=$AJ$15,"O",IF(D8=$AK$15,"O",IF(D8=$AL$15,"O",IF(D8=$AM$15,"O",IF(D8=$AN$15,"O",IF(D8=$AO$15,"O",IF(D8=$AP$15,"O",IF(D8=$AQ$15,"O",IF(D8=$AR$15,"O",IF(D8=$AS$15,"O",IF(D8=$AT$15,"O",IF(D8=$AU$15,"O",IF(D8=$AV$15,"O",IF(D8=$AW$15,"O",IF(D8=$AX$15,"O","X"))))))))))))))))))))))))))))</f>
        <v>X</v>
      </c>
      <c r="E197" s="58" t="str">
        <f t="shared" si="182"/>
        <v>X</v>
      </c>
      <c r="F197" s="58" t="str">
        <f t="shared" si="182"/>
        <v>X</v>
      </c>
      <c r="G197" s="58" t="str">
        <f t="shared" si="182"/>
        <v>X</v>
      </c>
      <c r="H197" s="58" t="str">
        <f t="shared" si="182"/>
        <v>X</v>
      </c>
      <c r="I197" s="58" t="str">
        <f t="shared" si="182"/>
        <v>X</v>
      </c>
      <c r="J197" s="58" t="str">
        <f t="shared" si="182"/>
        <v>X</v>
      </c>
      <c r="K197" s="58" t="str">
        <f t="shared" si="182"/>
        <v>X</v>
      </c>
      <c r="L197" s="58" t="str">
        <f t="shared" si="182"/>
        <v>X</v>
      </c>
      <c r="M197" s="58" t="str">
        <f t="shared" si="182"/>
        <v>X</v>
      </c>
      <c r="N197" s="58" t="str">
        <f t="shared" si="182"/>
        <v>X</v>
      </c>
      <c r="O197" s="58" t="str">
        <f t="shared" si="182"/>
        <v>X</v>
      </c>
      <c r="P197" s="58" t="str">
        <f t="shared" si="182"/>
        <v>X</v>
      </c>
      <c r="Q197" s="58" t="str">
        <f>IF(Q8=$W$15,"O",IF(Q8=$X$15,"O",IF(Q8=$Y$15,"O",IF(Q8=$Z$15,"O",IF(Q8=$AA$15,"O",IF(Q8=$AB$15,"O",IF(Q8=$AC$15,"O",IF(Q8=$AD$15,"O",IF(Q8=$AE$15,"O",IF(Q8=$AF$15,"O",IF(Q8=$AG$15,"O",IF(Q8=$AH$15,"O",IF(Q8=$AI$15,"O",IF(Q8=$AJ$15,"O",IF(Q8=$AK$15,"O",IF(Q8=$AL$15,"O",IF(Q8=$AM$15,"O",IF(Q8=$AN$15,"O",IF(Q8=$AO$15,"O",IF(Q8=$AP$15,"O",IF(Q8=$AQ$15,"O",IF(Q8=$AR$15,"O",IF(Q8=$AS$15,"O",IF(Q8=$AT$15,"O",IF(Q8=$AU$15,"O",IF(Q8=$AV$15,"O",IF(Q8=$AW$15,"O",IF(Q8=$AX$15,"O","X"))))))))))))))))))))))))))))</f>
        <v>X</v>
      </c>
      <c r="S197"/>
      <c r="T197"/>
      <c r="U197"/>
      <c r="V197" s="109"/>
      <c r="W197" s="89"/>
      <c r="X197" s="89"/>
      <c r="Y197" s="89"/>
      <c r="Z197" s="89"/>
      <c r="AA197" s="89"/>
      <c r="AB197" s="109"/>
      <c r="AC197" s="89"/>
      <c r="AD197" s="109"/>
      <c r="AE197" s="109"/>
      <c r="AF197" s="113"/>
      <c r="AG197"/>
      <c r="AH197" s="315"/>
      <c r="AI197"/>
      <c r="AJ197"/>
      <c r="AK197"/>
      <c r="AL197"/>
      <c r="AM197"/>
      <c r="AN197" s="27"/>
      <c r="AO197" s="27"/>
      <c r="AP197" s="121"/>
      <c r="AQ197" s="27"/>
      <c r="AR197" s="40"/>
    </row>
    <row r="198" spans="1:71" ht="21" customHeight="1">
      <c r="A198" s="606"/>
      <c r="B198" s="58" t="s">
        <v>34</v>
      </c>
      <c r="C198" s="58" t="str">
        <f t="shared" ref="C198:Q198" si="183">IF(C9=$W$15,"O",IF(C9=$X$15,"O",IF(C9=$Y$15,"O",IF(C9=$Z$15,"O",IF(C9=$AA$15,"O",IF(C9=$AB$15,"O",IF(C9=$AC$15,"O",IF(C9=$AD$15,"O",IF(C9=$AE$15,"O",IF(C9=$AF$15,"O",IF(C9=$AG$15,"O",IF(C9=$AH$15,"O",IF(C9=$AI$15,"O",IF(C9=$AJ$15,"O",IF(C9=$AK$15,"O",IF(C9=$AL$15,"O",IF(C9=$AM$15,"O",IF(C9=$AN$15,"O",IF(C9=$AO$15,"O",IF(C9=$AP$15,"O",IF(C9=$AQ$15,"O",IF(C9=$AR$15,"O",IF(C9=$AS$15,"O",IF(C9=$AT$15,"O",IF(C9=$AU$15,"O",IF(C9=$AV$15,"O",IF(C9=$AW$15,"O",IF(C9=$AX$15,"O","X"))))))))))))))))))))))))))))</f>
        <v>O</v>
      </c>
      <c r="D198" s="58" t="str">
        <f t="shared" si="183"/>
        <v>O</v>
      </c>
      <c r="E198" s="58" t="str">
        <f t="shared" si="183"/>
        <v>O</v>
      </c>
      <c r="F198" s="58" t="str">
        <f t="shared" si="183"/>
        <v>O</v>
      </c>
      <c r="G198" s="58" t="str">
        <f t="shared" si="183"/>
        <v>O</v>
      </c>
      <c r="H198" s="58" t="str">
        <f t="shared" si="183"/>
        <v>O</v>
      </c>
      <c r="I198" s="58" t="str">
        <f t="shared" si="183"/>
        <v>O</v>
      </c>
      <c r="J198" s="58" t="str">
        <f t="shared" si="183"/>
        <v>O</v>
      </c>
      <c r="K198" s="58" t="str">
        <f t="shared" si="183"/>
        <v>O</v>
      </c>
      <c r="L198" s="58" t="str">
        <f t="shared" si="183"/>
        <v>O</v>
      </c>
      <c r="M198" s="58" t="str">
        <f t="shared" si="183"/>
        <v>O</v>
      </c>
      <c r="N198" s="58" t="str">
        <f t="shared" si="183"/>
        <v>O</v>
      </c>
      <c r="O198" s="58" t="str">
        <f t="shared" si="183"/>
        <v>O</v>
      </c>
      <c r="P198" s="58" t="str">
        <f t="shared" si="183"/>
        <v>O</v>
      </c>
      <c r="Q198" s="58" t="str">
        <f t="shared" si="183"/>
        <v>O</v>
      </c>
      <c r="S198"/>
      <c r="T198"/>
      <c r="U198"/>
      <c r="V198" s="109"/>
      <c r="W198" s="89"/>
      <c r="X198" s="89"/>
      <c r="Y198" s="89"/>
      <c r="Z198" s="89"/>
      <c r="AA198" s="89"/>
      <c r="AB198" s="109"/>
      <c r="AC198" s="89"/>
      <c r="AD198" s="109"/>
      <c r="AE198" s="109"/>
      <c r="AF198" s="113"/>
      <c r="AG198" s="113"/>
      <c r="AH198" s="315"/>
      <c r="AI198" s="153"/>
      <c r="AJ198"/>
      <c r="AK198"/>
      <c r="AL198"/>
      <c r="AM198"/>
      <c r="AN198" s="27"/>
      <c r="AO198" s="27"/>
      <c r="AP198" s="121"/>
      <c r="AQ198" s="27"/>
      <c r="AR198" s="40"/>
    </row>
    <row r="199" spans="1:71" ht="21" customHeight="1">
      <c r="A199" s="606"/>
      <c r="B199" s="58" t="s">
        <v>35</v>
      </c>
      <c r="C199" s="58" t="str">
        <f t="shared" ref="C199:Q199" si="184">IF(C10=$W$15,"O",IF(C10=$X$15,"O",IF(C10=$Y$15,"O",IF(C10=$Z$15,"O",IF(C10=$AA$15,"O",IF(C10=$AB$15,"O",IF(C10=$AC$15,"O",IF(C10=$AD$15,"O",IF(C10=$AE$15,"O",IF(C10=$AF$15,"O",IF(C10=$AG$15,"O",IF(C10=$AH$15,"O",IF(C10=$AI$15,"O",IF(C10=$AJ$15,"O",IF(C10=$AK$15,"O",IF(C10=$AL$15,"O",IF(C10=$AM$15,"O",IF(C10=$AN$15,"O",IF(C10=$AO$15,"O",IF(C10=$AP$15,"O",IF(C10=$AQ$15,"O",IF(C10=$AR$15,"O",IF(C10=$AS$15,"O",IF(C10=$AT$15,"O",IF(C10=$AU$15,"O",IF(C10=$AV$15,"O",IF(C10=$AW$15,"O",IF(C10=$AX$15,"O","X"))))))))))))))))))))))))))))</f>
        <v>O</v>
      </c>
      <c r="D199" s="58" t="str">
        <f t="shared" si="184"/>
        <v>O</v>
      </c>
      <c r="E199" s="58" t="str">
        <f t="shared" si="184"/>
        <v>O</v>
      </c>
      <c r="F199" s="58" t="str">
        <f t="shared" si="184"/>
        <v>O</v>
      </c>
      <c r="G199" s="58" t="str">
        <f t="shared" si="184"/>
        <v>O</v>
      </c>
      <c r="H199" s="58" t="str">
        <f t="shared" si="184"/>
        <v>O</v>
      </c>
      <c r="I199" s="58" t="str">
        <f t="shared" si="184"/>
        <v>O</v>
      </c>
      <c r="J199" s="58" t="str">
        <f t="shared" si="184"/>
        <v>O</v>
      </c>
      <c r="K199" s="58" t="str">
        <f t="shared" si="184"/>
        <v>O</v>
      </c>
      <c r="L199" s="58" t="str">
        <f t="shared" si="184"/>
        <v>O</v>
      </c>
      <c r="M199" s="58" t="str">
        <f t="shared" si="184"/>
        <v>O</v>
      </c>
      <c r="N199" s="58" t="str">
        <f t="shared" si="184"/>
        <v>O</v>
      </c>
      <c r="O199" s="58" t="str">
        <f t="shared" si="184"/>
        <v>O</v>
      </c>
      <c r="P199" s="58" t="str">
        <f t="shared" si="184"/>
        <v>O</v>
      </c>
      <c r="Q199" s="58" t="str">
        <f t="shared" si="184"/>
        <v>O</v>
      </c>
      <c r="S199"/>
      <c r="T199"/>
      <c r="U199"/>
      <c r="V199" s="109"/>
      <c r="W199" s="89"/>
      <c r="X199" s="89"/>
      <c r="Y199" s="89"/>
      <c r="Z199" s="89"/>
      <c r="AA199" s="89"/>
      <c r="AB199" s="109"/>
      <c r="AC199" s="89"/>
      <c r="AD199" s="109"/>
      <c r="AE199" s="109"/>
      <c r="AF199" s="113"/>
      <c r="AG199" s="113"/>
      <c r="AI199"/>
      <c r="AJ199"/>
      <c r="AK199"/>
      <c r="AL199"/>
      <c r="AM199"/>
      <c r="AP199" s="121"/>
    </row>
    <row r="200" spans="1:71" ht="21" customHeight="1">
      <c r="A200" s="606"/>
      <c r="B200" s="58" t="s">
        <v>36</v>
      </c>
      <c r="C200" s="58" t="str">
        <f t="shared" ref="C200:Q200" si="185">IF(C11=$W$15,"O",IF(C11=$X$15,"O",IF(C11=$Y$15,"O",IF(C11=$Z$15,"O",IF(C11=$AA$15,"O",IF(C11=$AB$15,"O",IF(C11=$AC$15,"O",IF(C11=$AD$15,"O",IF(C11=$AE$15,"O",IF(C11=$AF$15,"O",IF(C11=$AG$15,"O",IF(C11=$AH$15,"O",IF(C11=$AI$15,"O",IF(C11=$AJ$15,"O",IF(C11=$AK$15,"O",IF(C11=$AL$15,"O",IF(C11=$AM$15,"O",IF(C11=$AN$15,"O",IF(C11=$AO$15,"O",IF(C11=$AP$15,"O",IF(C11=$AQ$15,"O",IF(C11=$AR$15,"O",IF(C11=$AS$15,"O",IF(C11=$AT$15,"O",IF(C11=$AU$15,"O",IF(C11=$AV$15,"O",IF(C11=$AW$15,"O",IF(C11=$AX$15,"O","X"))))))))))))))))))))))))))))</f>
        <v>X</v>
      </c>
      <c r="D200" s="58" t="str">
        <f t="shared" si="185"/>
        <v>X</v>
      </c>
      <c r="E200" s="58" t="str">
        <f t="shared" si="185"/>
        <v>X</v>
      </c>
      <c r="F200" s="58" t="str">
        <f t="shared" si="185"/>
        <v>X</v>
      </c>
      <c r="G200" s="58" t="str">
        <f t="shared" si="185"/>
        <v>X</v>
      </c>
      <c r="H200" s="58" t="str">
        <f t="shared" si="185"/>
        <v>X</v>
      </c>
      <c r="I200" s="58" t="str">
        <f t="shared" si="185"/>
        <v>X</v>
      </c>
      <c r="J200" s="58" t="str">
        <f t="shared" si="185"/>
        <v>X</v>
      </c>
      <c r="K200" s="58" t="str">
        <f t="shared" si="185"/>
        <v>X</v>
      </c>
      <c r="L200" s="58" t="str">
        <f t="shared" si="185"/>
        <v>X</v>
      </c>
      <c r="M200" s="58" t="str">
        <f t="shared" si="185"/>
        <v>X</v>
      </c>
      <c r="N200" s="58" t="str">
        <f t="shared" si="185"/>
        <v>X</v>
      </c>
      <c r="O200" s="58" t="str">
        <f t="shared" si="185"/>
        <v>X</v>
      </c>
      <c r="P200" s="58" t="str">
        <f t="shared" si="185"/>
        <v>X</v>
      </c>
      <c r="Q200" s="58" t="str">
        <f t="shared" si="185"/>
        <v>X</v>
      </c>
      <c r="S200"/>
      <c r="T200"/>
      <c r="U200"/>
      <c r="V200" s="109"/>
      <c r="W200" s="89"/>
      <c r="X200" s="89"/>
      <c r="Y200" s="89"/>
      <c r="Z200" s="89"/>
      <c r="AA200" s="89"/>
      <c r="AB200" s="109"/>
      <c r="AC200" s="89"/>
      <c r="AD200" s="109"/>
      <c r="AE200" s="109"/>
      <c r="AF200" s="113"/>
      <c r="AG200" s="505"/>
      <c r="AH200" s="505"/>
      <c r="AI200" s="505"/>
      <c r="AJ200"/>
      <c r="AK200"/>
      <c r="AL200"/>
      <c r="AM200"/>
      <c r="AP200" s="121"/>
    </row>
    <row r="201" spans="1:71" ht="21" customHeight="1">
      <c r="A201" s="606"/>
      <c r="B201" s="58" t="s">
        <v>21</v>
      </c>
      <c r="C201" s="58" t="str">
        <f t="shared" ref="C201:Q201" si="186">IF(C12=$W$15,"O",IF(C12=$X$15,"O",IF(C12=$Y$15,"O",IF(C12=$Z$15,"O",IF(C12=$AA$15,"O",IF(C12=$AB$15,"O",IF(C12=$AC$15,"O",IF(C12=$AD$15,"O",IF(C12=$AE$15,"O",IF(C12=$AF$15,"O",IF(C12=$AG$15,"O",IF(C12=$AH$15,"O",IF(C12=$AI$15,"O",IF(C12=$AJ$15,"O",IF(C12=$AK$15,"O",IF(C12=$AL$15,"O",IF(C12=$AM$15,"O",IF(C12=$AN$15,"O",IF(C12=$AO$15,"O",IF(C12=$AP$15,"O",IF(C12=$AQ$15,"O",IF(C12=$AR$15,"O",IF(C12=$AS$15,"O",IF(C12=$AT$15,"O",IF(C12=$AU$15,"O",IF(C12=$AV$15,"O",IF(C12=$AW$15,"O",IF(C12=$AX$15,"O","X"))))))))))))))))))))))))))))</f>
        <v>X</v>
      </c>
      <c r="D201" s="58" t="str">
        <f t="shared" si="186"/>
        <v>X</v>
      </c>
      <c r="E201" s="58" t="str">
        <f t="shared" si="186"/>
        <v>X</v>
      </c>
      <c r="F201" s="58" t="str">
        <f t="shared" si="186"/>
        <v>X</v>
      </c>
      <c r="G201" s="58" t="str">
        <f t="shared" si="186"/>
        <v>X</v>
      </c>
      <c r="H201" s="58" t="str">
        <f t="shared" si="186"/>
        <v>X</v>
      </c>
      <c r="I201" s="58" t="str">
        <f t="shared" si="186"/>
        <v>X</v>
      </c>
      <c r="J201" s="58" t="str">
        <f t="shared" si="186"/>
        <v>X</v>
      </c>
      <c r="K201" s="58" t="str">
        <f t="shared" si="186"/>
        <v>X</v>
      </c>
      <c r="L201" s="58" t="str">
        <f t="shared" si="186"/>
        <v>X</v>
      </c>
      <c r="M201" s="58" t="str">
        <f t="shared" si="186"/>
        <v>X</v>
      </c>
      <c r="N201" s="58" t="str">
        <f t="shared" si="186"/>
        <v>X</v>
      </c>
      <c r="O201" s="58" t="str">
        <f t="shared" si="186"/>
        <v>X</v>
      </c>
      <c r="P201" s="58" t="str">
        <f t="shared" si="186"/>
        <v>X</v>
      </c>
      <c r="Q201" s="58" t="str">
        <f t="shared" si="186"/>
        <v>X</v>
      </c>
      <c r="S201"/>
      <c r="T201"/>
      <c r="U201"/>
      <c r="V201" s="109"/>
      <c r="W201" s="89"/>
      <c r="X201" s="89"/>
      <c r="Y201" s="89"/>
      <c r="Z201" s="89"/>
      <c r="AA201" s="89"/>
      <c r="AB201" s="109"/>
      <c r="AC201" s="89"/>
      <c r="AD201" s="109"/>
      <c r="AE201" s="109"/>
      <c r="AF201" s="113"/>
      <c r="AG201" s="505"/>
      <c r="AH201" s="505"/>
      <c r="AI201" s="505"/>
      <c r="AJ201"/>
      <c r="AK201"/>
      <c r="AL201"/>
      <c r="AM201"/>
    </row>
    <row r="202" spans="1:71" ht="21" customHeight="1">
      <c r="A202" s="607"/>
      <c r="B202" s="30" t="s">
        <v>46</v>
      </c>
      <c r="C202" s="47">
        <f>COUNTIF(C196:C201,"O")</f>
        <v>2</v>
      </c>
      <c r="D202" s="47">
        <f t="shared" ref="D202:Q202" si="187">COUNTIF(D196:D201,"O")</f>
        <v>2</v>
      </c>
      <c r="E202" s="47">
        <f t="shared" si="187"/>
        <v>2</v>
      </c>
      <c r="F202" s="47">
        <f t="shared" si="187"/>
        <v>2</v>
      </c>
      <c r="G202" s="47">
        <f t="shared" si="187"/>
        <v>2</v>
      </c>
      <c r="H202" s="47">
        <f t="shared" si="187"/>
        <v>2</v>
      </c>
      <c r="I202" s="47">
        <f t="shared" si="187"/>
        <v>2</v>
      </c>
      <c r="J202" s="47">
        <f t="shared" si="187"/>
        <v>2</v>
      </c>
      <c r="K202" s="47">
        <f t="shared" si="187"/>
        <v>2</v>
      </c>
      <c r="L202" s="47">
        <f t="shared" si="187"/>
        <v>2</v>
      </c>
      <c r="M202" s="47">
        <f t="shared" si="187"/>
        <v>2</v>
      </c>
      <c r="N202" s="47">
        <f t="shared" si="187"/>
        <v>2</v>
      </c>
      <c r="O202" s="47">
        <f t="shared" si="187"/>
        <v>2</v>
      </c>
      <c r="P202" s="47">
        <f t="shared" si="187"/>
        <v>2</v>
      </c>
      <c r="Q202" s="47">
        <f t="shared" si="187"/>
        <v>2</v>
      </c>
      <c r="S202"/>
      <c r="T202"/>
      <c r="U202"/>
      <c r="V202" s="109"/>
      <c r="W202" s="89"/>
      <c r="X202" s="89"/>
      <c r="Y202" s="89"/>
      <c r="Z202" s="89"/>
      <c r="AA202"/>
      <c r="AB202" s="109"/>
      <c r="AC202" s="89"/>
      <c r="AD202" s="109"/>
      <c r="AE202" s="109"/>
      <c r="AF202" s="113"/>
      <c r="AG202" s="113"/>
      <c r="AI202"/>
      <c r="AJ202"/>
      <c r="AK202"/>
      <c r="AL202"/>
      <c r="AM202"/>
    </row>
    <row r="203" spans="1:71" ht="21" customHeight="1">
      <c r="A203" s="605">
        <v>2</v>
      </c>
      <c r="B203" s="58" t="s">
        <v>32</v>
      </c>
      <c r="C203" s="58" t="str">
        <f t="shared" ref="C203:P203" si="188">IF(C7=$W$16,"O",IF(C7=$X$16,"O",IF(C7=$Y$16,"O",IF(C7=$Z$16,"O",IF(C7=$AA$16,"O",IF(C7=$AB$16,"O",IF(C7=$AC$16,"O",IF(C7=$AD$16,"O",IF(C7=$AE$16,"O",IF(C7=$AF$16,"O",IF(C7=$AG$16,"O",IF(C7=$AH$16,"O",IF(C7=$AI$16,"O",IF(C7=$AJ$16,"O",IF(C7=$AK$16,"O",IF(C7=$AL$16,"O",IF(C7=$AM$16,"O",IF(C7=$AN$16,"O",IF(C7=$AO$16,"O",IF(C7=$AP$16,"O",IF(C7=$AQ$16,"O",IF(C7=$AR$16,"O",IF(C7=$AS$16,"O",IF(C7=$AT$16,"O",IF(C7=$AU$16,"O",IF(C7=$AV$16,"O",IF(C7=$AW$16,"O",IF(C7=$AX$16,"O",IF(C7=$AY$16,"O",IF(C7=$AZ$16,"O",IF(C7=$BA$16,"O",IF(C7=$BB$16,"O",IF(C7=$BC$16,"O",IF(C7=$BD$16,"O",IF(C7=$BE$16,"O",IF(C7=$BF$16,"O","X"))))))))))))))))))))))))))))))))))))</f>
        <v>X</v>
      </c>
      <c r="D203" s="58" t="str">
        <f t="shared" si="188"/>
        <v>X</v>
      </c>
      <c r="E203" s="58" t="str">
        <f t="shared" si="188"/>
        <v>X</v>
      </c>
      <c r="F203" s="58" t="str">
        <f t="shared" si="188"/>
        <v>X</v>
      </c>
      <c r="G203" s="58" t="str">
        <f t="shared" si="188"/>
        <v>X</v>
      </c>
      <c r="H203" s="58" t="str">
        <f t="shared" si="188"/>
        <v>X</v>
      </c>
      <c r="I203" s="58" t="str">
        <f t="shared" si="188"/>
        <v>X</v>
      </c>
      <c r="J203" s="58" t="str">
        <f t="shared" si="188"/>
        <v>X</v>
      </c>
      <c r="K203" s="58" t="str">
        <f t="shared" si="188"/>
        <v>X</v>
      </c>
      <c r="L203" s="58" t="str">
        <f t="shared" si="188"/>
        <v>X</v>
      </c>
      <c r="M203" s="58" t="str">
        <f t="shared" si="188"/>
        <v>X</v>
      </c>
      <c r="N203" s="58" t="str">
        <f t="shared" si="188"/>
        <v>X</v>
      </c>
      <c r="O203" s="58" t="str">
        <f t="shared" si="188"/>
        <v>X</v>
      </c>
      <c r="P203" s="58" t="str">
        <f t="shared" si="188"/>
        <v>X</v>
      </c>
      <c r="Q203" s="58" t="str">
        <f>IF(Q7=$W$16,"O",IF(Q7=$X$16,"O",IF(Q7=$Y$16,"O",IF(Q7=$Z$16,"O",IF(Q7=$AA$16,"O",IF(Q7=$AB$16,"O",IF(Q7=$AC$16,"O",IF(Q7=$AD$16,"O",IF(Q7=$AE$16,"O",IF(Q7=$AF$16,"O",IF(Q7=$AG$16,"O",IF(Q7=$AH$16,"O",IF(Q7=$AI$16,"O",IF(Q7=$AJ$16,"O",IF(Q7=$AK$16,"O",IF(Q7=$AL$16,"O",IF(Q7=$AM$16,"O",IF(Q7=$AN$16,"O",IF(Q7=$AO$16,"O",IF(Q7=$AP$16,"O",IF(Q7=$AQ$16,"O",IF(Q7=$AR$16,"O",IF(Q7=$AS$16,"O",IF(Q7=$AT$16,"O",IF(Q7=$AU$16,"O",IF(Q7=$AV$16,"O",IF(Q7=$AW$16,"O",IF(Q7=$AX$16,"O",IF(Q7=$AY$16,"O",IF(Q7=$AZ$16,"O",IF(Q7=$BA$16,"O",IF(Q7=$BB$16,"O",IF(Q7=$BC$16,"O",IF(Q7=$BD$16,"O",IF(Q7=$BE$16,"O",IF(Q7=$BF$16,"O","X"))))))))))))))))))))))))))))))))))))</f>
        <v>X</v>
      </c>
      <c r="T203" s="45"/>
      <c r="U203" s="125"/>
      <c r="V203" s="109"/>
      <c r="W203" s="89"/>
      <c r="X203" s="89"/>
      <c r="Y203" s="89"/>
      <c r="Z203" s="89"/>
      <c r="AA203"/>
      <c r="AB203" s="109"/>
      <c r="AC203" s="89"/>
      <c r="AD203" s="109"/>
      <c r="AE203" s="109"/>
      <c r="AF203" s="113"/>
      <c r="AG203" s="113"/>
      <c r="AI203" s="45"/>
      <c r="AJ203" s="45"/>
      <c r="AK203" s="45"/>
      <c r="AL203" s="45"/>
      <c r="AM203"/>
    </row>
    <row r="204" spans="1:71" ht="21" customHeight="1">
      <c r="A204" s="606"/>
      <c r="B204" s="58" t="s">
        <v>33</v>
      </c>
      <c r="C204" s="58" t="str">
        <f>IF(C8=$W$16,"O",IF(C8=$X$16,"O",IF(C8=$Y$16,"O",IF(C8=$Z$16,"O",IF(C8=$AA$16,"O",IF(C8=$AB$16,"O",IF(C8=$AC$16,"O",IF(C8=$AD$16,"O",IF(C8=$AE$16,"O",IF(C8=$AF$16,"O",IF(C8=$AG$16,"O",IF(C8=$AH$16,"O",IF(C8=$AI$16,"O",IF(C8=$AJ$16,"O",IF(C8=$AK$16,"O",IF(C8=$AL$16,"O",IF(C8=$AM$16,"O",IF(C8=$AN$16,"O",IF(C8=$AO$16,"O",IF(C8=$AP$16,"O",IF(C8=$AQ$16,"O",IF(C8=$AR$16,"O",IF(C8=$AS$16,"O",IF(C8=$AT$16,"O",IF(C8=$AU$16,"O",IF(C8=$AV$16,"O",IF(C8=$AW$16,"O",IF(C8=$AX$16,"O",IF(C8=$AY$16,"O",IF(C8=$AZ$16,"O",IF(C8=$BA$16,"O",IF(C8=$BB$16,"O",IF(C8=$BC$16,"O",IF(C8=$BD$16,"O",IF(C8=$BE$16,"O",IF(C8=$BF$16,"O","X"))))))))))))))))))))))))))))))))))))</f>
        <v>X</v>
      </c>
      <c r="D204" s="58" t="str">
        <f t="shared" ref="D204:P204" si="189">IF(D8=$W$16,"O",IF(D8=$X$16,"O",IF(D8=$Y$16,"O",IF(D8=$Z$16,"O",IF(D8=$AA$16,"O",IF(D8=$AB$16,"O",IF(D8=$AC$16,"O",IF(D8=$AD$16,"O",IF(D8=$AE$16,"O",IF(D8=$AF$16,"O",IF(D8=$AG$16,"O",IF(D8=$AH$16,"O",IF(D8=$AI$16,"O",IF(D8=$AJ$16,"O",IF(D8=$AK$16,"O",IF(D8=$AL$16,"O",IF(D8=$AM$16,"O",IF(D8=$AN$16,"O",IF(D8=$AO$16,"O",IF(D8=$AP$16,"O",IF(D8=$AQ$16,"O",IF(D8=$AR$16,"O",IF(D8=$AS$16,"O",IF(D8=$AT$16,"O",IF(D8=$AU$16,"O",IF(D8=$AV$16,"O",IF(D8=$AW$16,"O",IF(D8=$AX$16,"O",IF(D8=$AY$16,"O",IF(D8=$AZ$16,"O",IF(D8=$BA$16,"O",IF(D8=$BB$16,"O",IF(D8=$BC$16,"O",IF(D8=$BD$16,"O",IF(D8=$BE$16,"O",IF(D8=$BF$16,"O","X"))))))))))))))))))))))))))))))))))))</f>
        <v>X</v>
      </c>
      <c r="E204" s="58" t="str">
        <f t="shared" si="189"/>
        <v>X</v>
      </c>
      <c r="F204" s="58" t="str">
        <f t="shared" si="189"/>
        <v>X</v>
      </c>
      <c r="G204" s="58" t="str">
        <f t="shared" si="189"/>
        <v>X</v>
      </c>
      <c r="H204" s="58" t="str">
        <f t="shared" si="189"/>
        <v>X</v>
      </c>
      <c r="I204" s="58" t="str">
        <f t="shared" si="189"/>
        <v>X</v>
      </c>
      <c r="J204" s="58" t="str">
        <f t="shared" si="189"/>
        <v>X</v>
      </c>
      <c r="K204" s="58" t="str">
        <f t="shared" si="189"/>
        <v>X</v>
      </c>
      <c r="L204" s="58" t="str">
        <f t="shared" si="189"/>
        <v>X</v>
      </c>
      <c r="M204" s="58" t="str">
        <f t="shared" si="189"/>
        <v>X</v>
      </c>
      <c r="N204" s="58" t="str">
        <f t="shared" si="189"/>
        <v>X</v>
      </c>
      <c r="O204" s="58" t="str">
        <f t="shared" si="189"/>
        <v>X</v>
      </c>
      <c r="P204" s="58" t="str">
        <f t="shared" si="189"/>
        <v>X</v>
      </c>
      <c r="Q204" s="58" t="str">
        <f>IF(Q8=$W$16,"O",IF(Q8=$X$16,"O",IF(Q8=$Y$16,"O",IF(Q8=$Z$16,"O",IF(Q8=$AA$16,"O",IF(Q8=$AB$16,"O",IF(Q8=$AC$16,"O",IF(Q8=$AD$16,"O",IF(Q8=$AE$16,"O",IF(Q8=$AF$16,"O",IF(Q8=$AG$16,"O",IF(Q8=$AH$16,"O",IF(Q8=$AI$16,"O",IF(Q8=$AJ$16,"O",IF(Q8=$AK$16,"O",IF(Q8=$AL$16,"O",IF(Q8=$AM$16,"O",IF(Q8=$AN$16,"O",IF(Q8=$AO$16,"O",IF(Q8=$AP$16,"O",IF(Q8=$AQ$16,"O",IF(Q8=$AR$16,"O",IF(Q8=$AS$16,"O",IF(Q8=$AT$16,"O",IF(Q8=$AU$16,"O",IF(Q8=$AV$16,"O",IF(Q8=$AW$16,"O",IF(Q8=$AX$16,"O",IF(Q8=$AY$16,"O",IF(Q8=$AZ$16,"O",IF(Q8=$BA$16,"O",IF(Q8=$BB$16,"O",IF(Q8=$BC$16,"O",IF(Q8=$BD$16,"O",IF(Q8=$BE$16,"O",IF(Q8=$BF$16,"O","X"))))))))))))))))))))))))))))))))))))</f>
        <v>X</v>
      </c>
      <c r="T204" s="45"/>
      <c r="U204" s="125"/>
      <c r="V204" s="109"/>
      <c r="W204" s="89"/>
      <c r="X204" s="89"/>
      <c r="Y204" s="89"/>
      <c r="Z204" s="89"/>
      <c r="AA204"/>
      <c r="AB204" s="109"/>
      <c r="AC204" s="89"/>
      <c r="AD204" s="109"/>
      <c r="AE204" s="109"/>
      <c r="AF204" s="113"/>
      <c r="AG204" s="113"/>
      <c r="AI204" s="45"/>
      <c r="AJ204" s="45"/>
      <c r="AK204" s="45"/>
      <c r="AL204" s="45"/>
      <c r="AM204"/>
    </row>
    <row r="205" spans="1:71" ht="21" customHeight="1">
      <c r="A205" s="606"/>
      <c r="B205" s="58" t="s">
        <v>34</v>
      </c>
      <c r="C205" s="58" t="str">
        <f t="shared" ref="C205:Q205" si="190">IF(C9=$W$16,"O",IF(C9=$X$16,"O",IF(C9=$Y$16,"O",IF(C9=$Z$16,"O",IF(C9=$AA$16,"O",IF(C9=$AB$16,"O",IF(C9=$AC$16,"O",IF(C9=$AD$16,"O",IF(C9=$AE$16,"O",IF(C9=$AF$16,"O",IF(C9=$AG$16,"O",IF(C9=$AH$16,"O",IF(C9=$AI$16,"O",IF(C9=$AJ$16,"O",IF(C9=$AK$16,"O",IF(C9=$AL$16,"O",IF(C9=$AM$16,"O",IF(C9=$AN$16,"O",IF(C9=$AO$16,"O",IF(C9=$AP$16,"O",IF(C9=$AQ$16,"O",IF(C9=$AR$16,"O",IF(C9=$AS$16,"O",IF(C9=$AT$16,"O",IF(C9=$AU$16,"O",IF(C9=$AV$16,"O",IF(C9=$AW$16,"O",IF(C9=$AX$16,"O",IF(C9=$AY$16,"O",IF(C9=$AZ$16,"O",IF(C9=$BA$16,"O",IF(C9=$BB$16,"O",IF(C9=$BC$16,"O",IF(C9=$BD$16,"O",IF(C9=$BE$16,"O",IF(C9=$BF$16,"O","X"))))))))))))))))))))))))))))))))))))</f>
        <v>X</v>
      </c>
      <c r="D205" s="58" t="str">
        <f t="shared" si="190"/>
        <v>X</v>
      </c>
      <c r="E205" s="58" t="str">
        <f t="shared" si="190"/>
        <v>X</v>
      </c>
      <c r="F205" s="58" t="str">
        <f t="shared" si="190"/>
        <v>X</v>
      </c>
      <c r="G205" s="58" t="str">
        <f t="shared" si="190"/>
        <v>X</v>
      </c>
      <c r="H205" s="58" t="str">
        <f t="shared" si="190"/>
        <v>X</v>
      </c>
      <c r="I205" s="58" t="str">
        <f t="shared" si="190"/>
        <v>X</v>
      </c>
      <c r="J205" s="58" t="str">
        <f t="shared" si="190"/>
        <v>X</v>
      </c>
      <c r="K205" s="58" t="str">
        <f t="shared" si="190"/>
        <v>X</v>
      </c>
      <c r="L205" s="58" t="str">
        <f t="shared" si="190"/>
        <v>X</v>
      </c>
      <c r="M205" s="58" t="str">
        <f t="shared" si="190"/>
        <v>X</v>
      </c>
      <c r="N205" s="58" t="str">
        <f t="shared" si="190"/>
        <v>X</v>
      </c>
      <c r="O205" s="58" t="str">
        <f t="shared" si="190"/>
        <v>X</v>
      </c>
      <c r="P205" s="58" t="str">
        <f t="shared" si="190"/>
        <v>X</v>
      </c>
      <c r="Q205" s="58" t="str">
        <f t="shared" si="190"/>
        <v>X</v>
      </c>
      <c r="T205" s="45"/>
      <c r="U205" s="45"/>
      <c r="V205" s="109"/>
      <c r="W205" s="89"/>
      <c r="X205" s="89"/>
      <c r="Y205" s="89"/>
      <c r="Z205"/>
      <c r="AA205"/>
      <c r="AB205" s="109"/>
      <c r="AC205" s="89"/>
      <c r="AD205" s="109"/>
      <c r="AE205" s="109"/>
      <c r="AF205" s="113"/>
      <c r="AG205" s="113"/>
      <c r="AI205" s="45"/>
      <c r="AJ205" s="45"/>
      <c r="AK205" s="45"/>
      <c r="AL205" s="45"/>
      <c r="AM205"/>
    </row>
    <row r="206" spans="1:71" ht="21" customHeight="1">
      <c r="A206" s="606"/>
      <c r="B206" s="58" t="s">
        <v>35</v>
      </c>
      <c r="C206" s="58" t="str">
        <f t="shared" ref="C206:Q206" si="191">IF(C10=$W$16,"O",IF(C10=$X$16,"O",IF(C10=$Y$16,"O",IF(C10=$Z$16,"O",IF(C10=$AA$16,"O",IF(C10=$AB$16,"O",IF(C10=$AC$16,"O",IF(C10=$AD$16,"O",IF(C10=$AE$16,"O",IF(C10=$AF$16,"O",IF(C10=$AG$16,"O",IF(C10=$AH$16,"O",IF(C10=$AI$16,"O",IF(C10=$AJ$16,"O",IF(C10=$AK$16,"O",IF(C10=$AL$16,"O",IF(C10=$AM$16,"O",IF(C10=$AN$16,"O",IF(C10=$AO$16,"O",IF(C10=$AP$16,"O",IF(C10=$AQ$16,"O",IF(C10=$AR$16,"O",IF(C10=$AS$16,"O",IF(C10=$AT$16,"O",IF(C10=$AU$16,"O",IF(C10=$AV$16,"O",IF(C10=$AW$16,"O",IF(C10=$AX$16,"O",IF(C10=$AY$16,"O",IF(C10=$AZ$16,"O",IF(C10=$BA$16,"O",IF(C10=$BB$16,"O",IF(C10=$BC$16,"O",IF(C10=$BD$16,"O",IF(C10=$BE$16,"O",IF(C10=$BF$16,"O","X"))))))))))))))))))))))))))))))))))))</f>
        <v>X</v>
      </c>
      <c r="D206" s="58" t="str">
        <f t="shared" si="191"/>
        <v>X</v>
      </c>
      <c r="E206" s="58" t="str">
        <f t="shared" si="191"/>
        <v>X</v>
      </c>
      <c r="F206" s="58" t="str">
        <f t="shared" si="191"/>
        <v>X</v>
      </c>
      <c r="G206" s="58" t="str">
        <f t="shared" si="191"/>
        <v>X</v>
      </c>
      <c r="H206" s="58" t="str">
        <f t="shared" si="191"/>
        <v>X</v>
      </c>
      <c r="I206" s="58" t="str">
        <f t="shared" si="191"/>
        <v>X</v>
      </c>
      <c r="J206" s="58" t="str">
        <f t="shared" si="191"/>
        <v>X</v>
      </c>
      <c r="K206" s="58" t="str">
        <f t="shared" si="191"/>
        <v>X</v>
      </c>
      <c r="L206" s="58" t="str">
        <f t="shared" si="191"/>
        <v>X</v>
      </c>
      <c r="M206" s="58" t="str">
        <f t="shared" si="191"/>
        <v>X</v>
      </c>
      <c r="N206" s="58" t="str">
        <f t="shared" si="191"/>
        <v>X</v>
      </c>
      <c r="O206" s="58" t="str">
        <f t="shared" si="191"/>
        <v>X</v>
      </c>
      <c r="P206" s="58" t="str">
        <f t="shared" si="191"/>
        <v>X</v>
      </c>
      <c r="Q206" s="58" t="str">
        <f t="shared" si="191"/>
        <v>X</v>
      </c>
      <c r="T206" s="45"/>
      <c r="U206" s="45"/>
      <c r="V206" s="109"/>
      <c r="W206"/>
      <c r="X206"/>
      <c r="Y206"/>
      <c r="Z206"/>
      <c r="AA206"/>
      <c r="AB206" s="109"/>
      <c r="AC206" s="109"/>
      <c r="AD206" s="109"/>
      <c r="AE206" s="109"/>
      <c r="AF206" s="113"/>
      <c r="AG206" s="45"/>
      <c r="AI206" s="45"/>
      <c r="AJ206" s="45"/>
      <c r="AK206" s="45"/>
      <c r="AL206" s="45"/>
      <c r="AM206"/>
    </row>
    <row r="207" spans="1:71" ht="21" customHeight="1">
      <c r="A207" s="606"/>
      <c r="B207" s="58" t="s">
        <v>36</v>
      </c>
      <c r="C207" s="58" t="str">
        <f t="shared" ref="C207:Q207" si="192">IF(C11=$W$16,"O",IF(C11=$X$16,"O",IF(C11=$Y$16,"O",IF(C11=$Z$16,"O",IF(C11=$AA$16,"O",IF(C11=$AB$16,"O",IF(C11=$AC$16,"O",IF(C11=$AD$16,"O",IF(C11=$AE$16,"O",IF(C11=$AF$16,"O",IF(C11=$AG$16,"O",IF(C11=$AH$16,"O",IF(C11=$AI$16,"O",IF(C11=$AJ$16,"O",IF(C11=$AK$16,"O",IF(C11=$AL$16,"O",IF(C11=$AM$16,"O",IF(C11=$AN$16,"O",IF(C11=$AO$16,"O",IF(C11=$AP$16,"O",IF(C11=$AQ$16,"O",IF(C11=$AR$16,"O",IF(C11=$AS$16,"O",IF(C11=$AT$16,"O",IF(C11=$AU$16,"O",IF(C11=$AV$16,"O",IF(C11=$AW$16,"O",IF(C11=$AX$16,"O",IF(C11=$AY$16,"O",IF(C11=$AZ$16,"O",IF(C11=$BA$16,"O",IF(C11=$BB$16,"O",IF(C11=$BC$16,"O",IF(C11=$BD$16,"O",IF(C11=$BE$16,"O",IF(C11=$BF$16,"O","X"))))))))))))))))))))))))))))))))))))</f>
        <v>X</v>
      </c>
      <c r="D207" s="58" t="str">
        <f t="shared" si="192"/>
        <v>X</v>
      </c>
      <c r="E207" s="58" t="str">
        <f t="shared" si="192"/>
        <v>X</v>
      </c>
      <c r="F207" s="58" t="str">
        <f t="shared" si="192"/>
        <v>X</v>
      </c>
      <c r="G207" s="58" t="str">
        <f t="shared" si="192"/>
        <v>X</v>
      </c>
      <c r="H207" s="58" t="str">
        <f t="shared" si="192"/>
        <v>X</v>
      </c>
      <c r="I207" s="58" t="str">
        <f t="shared" si="192"/>
        <v>X</v>
      </c>
      <c r="J207" s="58" t="str">
        <f t="shared" si="192"/>
        <v>X</v>
      </c>
      <c r="K207" s="58" t="str">
        <f t="shared" si="192"/>
        <v>X</v>
      </c>
      <c r="L207" s="58" t="str">
        <f t="shared" si="192"/>
        <v>X</v>
      </c>
      <c r="M207" s="58" t="str">
        <f t="shared" si="192"/>
        <v>X</v>
      </c>
      <c r="N207" s="58" t="str">
        <f t="shared" si="192"/>
        <v>X</v>
      </c>
      <c r="O207" s="58" t="str">
        <f t="shared" si="192"/>
        <v>X</v>
      </c>
      <c r="P207" s="58" t="str">
        <f t="shared" si="192"/>
        <v>X</v>
      </c>
      <c r="Q207" s="58" t="str">
        <f t="shared" si="192"/>
        <v>X</v>
      </c>
      <c r="T207" s="45"/>
      <c r="U207" s="45"/>
      <c r="V207" s="109"/>
      <c r="W207" s="109"/>
      <c r="X207" s="109"/>
      <c r="Y207" s="109"/>
      <c r="Z207" s="109"/>
      <c r="AA207" s="109"/>
      <c r="AB207" s="109"/>
      <c r="AC207" s="109"/>
      <c r="AD207" s="109"/>
      <c r="AE207" s="109"/>
      <c r="AF207" s="113"/>
      <c r="AG207" s="45"/>
      <c r="AI207" s="45"/>
      <c r="AJ207" s="125"/>
      <c r="AK207" s="45"/>
      <c r="AL207" s="45"/>
      <c r="AM207"/>
    </row>
    <row r="208" spans="1:71" ht="21" customHeight="1">
      <c r="A208" s="606"/>
      <c r="B208" s="58" t="s">
        <v>21</v>
      </c>
      <c r="C208" s="58" t="str">
        <f t="shared" ref="C208:Q208" si="193">IF(C12=$W$16,"O",IF(C12=$X$16,"O",IF(C12=$Y$16,"O",IF(C12=$Z$16,"O",IF(C12=$AA$16,"O",IF(C12=$AB$16,"O",IF(C12=$AC$16,"O",IF(C12=$AD$16,"O",IF(C12=$AE$16,"O",IF(C12=$AF$16,"O",IF(C12=$AG$16,"O",IF(C12=$AH$16,"O",IF(C12=$AI$16,"O",IF(C12=$AJ$16,"O",IF(C12=$AK$16,"O",IF(C12=$AL$16,"O",IF(C12=$AM$16,"O",IF(C12=$AN$16,"O",IF(C12=$AO$16,"O",IF(C12=$AP$16,"O",IF(C12=$AQ$16,"O",IF(C12=$AR$16,"O",IF(C12=$AS$16,"O",IF(C12=$AT$16,"O",IF(C12=$AU$16,"O",IF(C12=$AV$16,"O",IF(C12=$AW$16,"O",IF(C12=$AX$16,"O",IF(C12=$AY$16,"O",IF(C12=$AZ$16,"O",IF(C12=$BA$16,"O",IF(C12=$BB$16,"O",IF(C12=$BC$16,"O",IF(C12=$BD$16,"O",IF(C12=$BE$16,"O",IF(C12=$BF$16,"O","X"))))))))))))))))))))))))))))))))))))</f>
        <v>X</v>
      </c>
      <c r="D208" s="58" t="str">
        <f t="shared" si="193"/>
        <v>X</v>
      </c>
      <c r="E208" s="58" t="str">
        <f t="shared" si="193"/>
        <v>X</v>
      </c>
      <c r="F208" s="58" t="str">
        <f t="shared" si="193"/>
        <v>X</v>
      </c>
      <c r="G208" s="58" t="str">
        <f t="shared" si="193"/>
        <v>X</v>
      </c>
      <c r="H208" s="58" t="str">
        <f t="shared" si="193"/>
        <v>X</v>
      </c>
      <c r="I208" s="58" t="str">
        <f t="shared" si="193"/>
        <v>X</v>
      </c>
      <c r="J208" s="58" t="str">
        <f t="shared" si="193"/>
        <v>X</v>
      </c>
      <c r="K208" s="58" t="str">
        <f t="shared" si="193"/>
        <v>X</v>
      </c>
      <c r="L208" s="58" t="str">
        <f t="shared" si="193"/>
        <v>X</v>
      </c>
      <c r="M208" s="58" t="str">
        <f t="shared" si="193"/>
        <v>X</v>
      </c>
      <c r="N208" s="58" t="str">
        <f t="shared" si="193"/>
        <v>X</v>
      </c>
      <c r="O208" s="58" t="str">
        <f t="shared" si="193"/>
        <v>X</v>
      </c>
      <c r="P208" s="58" t="str">
        <f t="shared" si="193"/>
        <v>X</v>
      </c>
      <c r="Q208" s="58" t="str">
        <f t="shared" si="193"/>
        <v>X</v>
      </c>
      <c r="T208" s="45"/>
      <c r="U208" s="45"/>
      <c r="V208" s="109"/>
      <c r="W208" s="109"/>
      <c r="X208" s="109"/>
      <c r="Y208" s="109"/>
      <c r="Z208" s="109"/>
      <c r="AA208" s="109"/>
      <c r="AB208" s="109"/>
      <c r="AC208" s="109"/>
      <c r="AD208" s="109"/>
      <c r="AE208" s="109"/>
      <c r="AF208" s="113"/>
      <c r="AG208" s="45"/>
      <c r="AI208" s="45"/>
      <c r="AJ208" s="125"/>
      <c r="AK208" s="45"/>
      <c r="AL208" s="45"/>
      <c r="AM208"/>
    </row>
    <row r="209" spans="1:39" ht="21" customHeight="1">
      <c r="A209" s="607"/>
      <c r="B209" s="30" t="s">
        <v>46</v>
      </c>
      <c r="C209" s="47">
        <f>COUNTIF(C203:C208,"O")</f>
        <v>0</v>
      </c>
      <c r="D209" s="47">
        <f t="shared" ref="D209:Q209" si="194">COUNTIF(D203:D208,"O")</f>
        <v>0</v>
      </c>
      <c r="E209" s="47">
        <f t="shared" si="194"/>
        <v>0</v>
      </c>
      <c r="F209" s="47">
        <f t="shared" si="194"/>
        <v>0</v>
      </c>
      <c r="G209" s="47">
        <f t="shared" si="194"/>
        <v>0</v>
      </c>
      <c r="H209" s="47">
        <f t="shared" si="194"/>
        <v>0</v>
      </c>
      <c r="I209" s="47">
        <f t="shared" si="194"/>
        <v>0</v>
      </c>
      <c r="J209" s="47">
        <f t="shared" si="194"/>
        <v>0</v>
      </c>
      <c r="K209" s="47">
        <f t="shared" si="194"/>
        <v>0</v>
      </c>
      <c r="L209" s="47">
        <f t="shared" si="194"/>
        <v>0</v>
      </c>
      <c r="M209" s="47">
        <f t="shared" si="194"/>
        <v>0</v>
      </c>
      <c r="N209" s="47">
        <f t="shared" si="194"/>
        <v>0</v>
      </c>
      <c r="O209" s="47">
        <f t="shared" si="194"/>
        <v>0</v>
      </c>
      <c r="P209" s="47">
        <f t="shared" si="194"/>
        <v>0</v>
      </c>
      <c r="Q209" s="47">
        <f t="shared" si="194"/>
        <v>0</v>
      </c>
      <c r="T209" s="45"/>
      <c r="U209" s="45"/>
      <c r="V209" s="109"/>
      <c r="W209" s="109"/>
      <c r="X209" s="109"/>
      <c r="Y209" s="109"/>
      <c r="Z209" s="109"/>
      <c r="AA209" s="109"/>
      <c r="AB209" s="109"/>
      <c r="AC209" s="109"/>
      <c r="AD209" s="109"/>
      <c r="AE209" s="109"/>
      <c r="AF209" s="113"/>
      <c r="AG209" s="45"/>
      <c r="AI209" s="45"/>
      <c r="AJ209" s="45"/>
      <c r="AK209" s="45"/>
      <c r="AL209" s="45"/>
      <c r="AM209"/>
    </row>
    <row r="210" spans="1:39" ht="21" customHeight="1">
      <c r="A210" s="605">
        <v>3</v>
      </c>
      <c r="B210" s="58" t="s">
        <v>32</v>
      </c>
      <c r="C210" s="58" t="str">
        <f t="shared" ref="C210:P210" si="195">IF(C7=$W$17,"O",IF(C7=$X$17,"O",IF(C7=$Y$17,"O",IF(C7=$Z$17,"O",IF(C7=$AA$17,"O",IF(C7=$AB$17,"O",IF(C7=$AC$17,"O",IF(C7=$AD$17,"O",IF(C7=$AE$17,"O",IF(C7=$AF$17,"O",IF(C7=$AG$17,"O",IF(C7=$AH$17,"O",IF(C7=$AI$17,"O",IF(C7=$AJ$17,"O",IF(C7=$AK$17,"O",IF(C7=$AL$17,"O",IF(C7=$AM$17,"O",IF(C7=$AN$17,"O",IF(C7=$AO$17,"O",IF(C7=$AP$17,"O",IF(C7=$AQ$17,"O",IF(C7=$AR$17,"O",IF(C7=$AS$17,"O",IF(C7=$AT$17,"O",IF(C7=$AU$17,"O",IF(C7=$AV$17,"O",IF(C7=$AW$17,"O",IF(C7=$AX$17,"O",IF(C7=$AY$17,"O",IF(C7=$AZ$17,"O",IF(C7=$BA$17,"O",IF(C7=$BB$17,"O",IF(C7=$BC$17,"O",IF(C7=$BD$17,"O",IF(C7=$BE$17,"O",IF(C7=$BF$17,"O",IF(C7=$BG$17,"O",IF(C7=$BH$17,"O","X"))))))))))))))))))))))))))))))))))))))</f>
        <v>X</v>
      </c>
      <c r="D210" s="58" t="str">
        <f t="shared" si="195"/>
        <v>X</v>
      </c>
      <c r="E210" s="58" t="str">
        <f t="shared" si="195"/>
        <v>X</v>
      </c>
      <c r="F210" s="58" t="str">
        <f t="shared" si="195"/>
        <v>X</v>
      </c>
      <c r="G210" s="58" t="str">
        <f t="shared" si="195"/>
        <v>X</v>
      </c>
      <c r="H210" s="58" t="str">
        <f t="shared" si="195"/>
        <v>X</v>
      </c>
      <c r="I210" s="58" t="str">
        <f t="shared" si="195"/>
        <v>X</v>
      </c>
      <c r="J210" s="58" t="str">
        <f t="shared" si="195"/>
        <v>X</v>
      </c>
      <c r="K210" s="58" t="str">
        <f t="shared" si="195"/>
        <v>X</v>
      </c>
      <c r="L210" s="58" t="str">
        <f t="shared" si="195"/>
        <v>X</v>
      </c>
      <c r="M210" s="58" t="str">
        <f t="shared" si="195"/>
        <v>X</v>
      </c>
      <c r="N210" s="58" t="str">
        <f t="shared" si="195"/>
        <v>X</v>
      </c>
      <c r="O210" s="58" t="str">
        <f t="shared" si="195"/>
        <v>X</v>
      </c>
      <c r="P210" s="58" t="str">
        <f t="shared" si="195"/>
        <v>X</v>
      </c>
      <c r="Q210" s="58" t="str">
        <f>IF(Q7=$W$17,"O",IF(Q7=$X$17,"O",IF(Q7=$Y$17,"O",IF(Q7=$Z$17,"O",IF(Q7=$AA$17,"O",IF(Q7=$AB$17,"O",IF(Q7=$AC$17,"O",IF(Q7=$AD$17,"O",IF(Q7=$AE$17,"O",IF(Q7=$AF$17,"O",IF(Q7=$AG$17,"O",IF(Q7=$AH$17,"O",IF(Q7=$AI$17,"O",IF(Q7=$AJ$17,"O",IF(Q7=$AK$17,"O",IF(Q7=$AL$17,"O",IF(Q7=$AM$17,"O",IF(Q7=$AN$17,"O",IF(Q7=$AO$17,"O",IF(Q7=$AP$17,"O",IF(Q7=$AQ$17,"O",IF(Q7=$AR$17,"O",IF(Q7=$AS$17,"O",IF(Q7=$AT$17,"O",IF(Q7=$AU$17,"O",IF(Q7=$AV$17,"O",IF(Q7=$AW$17,"O",IF(Q7=$AX$17,"O",IF(Q7=$AY$17,"O",IF(Q7=$AZ$17,"O",IF(Q7=$BA$17,"O",IF(Q7=$BB$17,"O",IF(Q7=$BC$17,"O",IF(Q7=$BD$17,"O",IF(Q7=$BE$17,"O",IF(Q7=$BF$17,"O",IF(Q7=$BG$17,"O",IF(Q7=$BH$17,"O","X"))))))))))))))))))))))))))))))))))))))</f>
        <v>X</v>
      </c>
      <c r="T210" s="45"/>
      <c r="U210" s="45"/>
      <c r="V210" s="109"/>
      <c r="W210" s="109"/>
      <c r="X210" s="109"/>
      <c r="Y210" s="109"/>
      <c r="Z210" s="109"/>
      <c r="AA210" s="109"/>
      <c r="AB210" s="109"/>
      <c r="AC210" s="109"/>
      <c r="AD210" s="109"/>
      <c r="AE210" s="109"/>
      <c r="AF210" s="113"/>
      <c r="AG210" s="45"/>
      <c r="AI210" s="45"/>
      <c r="AJ210" s="45"/>
      <c r="AK210" s="45"/>
      <c r="AL210" s="45"/>
      <c r="AM210"/>
    </row>
    <row r="211" spans="1:39" ht="21" customHeight="1">
      <c r="A211" s="606"/>
      <c r="B211" s="58" t="s">
        <v>33</v>
      </c>
      <c r="C211" s="58" t="str">
        <f>IF(C8=$W$17,"O",IF(C8=$X$17,"O",IF(C8=$Y$17,"O",IF(C8=$Z$17,"O",IF(C8=$AA$17,"O",IF(C8=$AB$17,"O",IF(C8=$AC$17,"O",IF(C8=$AD$17,"O",IF(C8=$AE$17,"O",IF(C8=$AF$17,"O",IF(C8=$AG$17,"O",IF(C8=$AH$17,"O",IF(C8=$AI$17,"O",IF(C8=$AJ$17,"O",IF(C8=$AK$17,"O",IF(C8=$AL$17,"O",IF(C8=$AM$17,"O",IF(C8=$AN$17,"O",IF(C8=$AO$17,"O",IF(C8=$AP$17,"O",IF(C8=$AQ$17,"O",IF(C8=$AR$17,"O",IF(C8=$AS$17,"O",IF(C8=$AT$17,"O",IF(C8=$AU$17,"O",IF(C8=$AV$17,"O",IF(C8=$AW$17,"O",IF(C8=$AX$17,"O",IF(C8=$AY$17,"O",IF(C8=$AZ$17,"O",IF(C8=$BA$17,"O",IF(C8=$BB$17,"O",IF(C8=$BC$17,"O",IF(C8=$BD$17,"O",IF(C8=$BE$17,"O",IF(C8=$BF$17,"O",IF(C8=$BG$17,"O",IF(C8=$BH$17,"O","X"))))))))))))))))))))))))))))))))))))))</f>
        <v>O</v>
      </c>
      <c r="D211" s="58" t="str">
        <f t="shared" ref="D211:P211" si="196">IF(D8=$W$17,"O",IF(D8=$X$17,"O",IF(D8=$Y$17,"O",IF(D8=$Z$17,"O",IF(D8=$AA$17,"O",IF(D8=$AB$17,"O",IF(D8=$AC$17,"O",IF(D8=$AD$17,"O",IF(D8=$AE$17,"O",IF(D8=$AF$17,"O",IF(D8=$AG$17,"O",IF(D8=$AH$17,"O",IF(D8=$AI$17,"O",IF(D8=$AJ$17,"O",IF(D8=$AK$17,"O",IF(D8=$AL$17,"O",IF(D8=$AM$17,"O",IF(D8=$AN$17,"O",IF(D8=$AO$17,"O",IF(D8=$AP$17,"O",IF(D8=$AQ$17,"O",IF(D8=$AR$17,"O",IF(D8=$AS$17,"O",IF(D8=$AT$17,"O",IF(D8=$AU$17,"O",IF(D8=$AV$17,"O",IF(D8=$AW$17,"O",IF(D8=$AX$17,"O",IF(D8=$AY$17,"O",IF(D8=$AZ$17,"O",IF(D8=$BA$17,"O",IF(D8=$BB$17,"O",IF(D8=$BC$17,"O",IF(D8=$BD$17,"O",IF(D8=$BE$17,"O",IF(D8=$BF$17,"O",IF(D8=$BG$17,"O",IF(D8=$BH$17,"O","X"))))))))))))))))))))))))))))))))))))))</f>
        <v>O</v>
      </c>
      <c r="E211" s="58" t="str">
        <f t="shared" si="196"/>
        <v>O</v>
      </c>
      <c r="F211" s="58" t="str">
        <f t="shared" si="196"/>
        <v>O</v>
      </c>
      <c r="G211" s="58" t="str">
        <f t="shared" si="196"/>
        <v>O</v>
      </c>
      <c r="H211" s="58" t="str">
        <f t="shared" si="196"/>
        <v>O</v>
      </c>
      <c r="I211" s="58" t="str">
        <f t="shared" si="196"/>
        <v>O</v>
      </c>
      <c r="J211" s="58" t="str">
        <f t="shared" si="196"/>
        <v>O</v>
      </c>
      <c r="K211" s="58" t="str">
        <f t="shared" si="196"/>
        <v>O</v>
      </c>
      <c r="L211" s="58" t="str">
        <f t="shared" si="196"/>
        <v>O</v>
      </c>
      <c r="M211" s="58" t="str">
        <f t="shared" si="196"/>
        <v>O</v>
      </c>
      <c r="N211" s="58" t="str">
        <f t="shared" si="196"/>
        <v>O</v>
      </c>
      <c r="O211" s="58" t="str">
        <f t="shared" si="196"/>
        <v>O</v>
      </c>
      <c r="P211" s="58" t="str">
        <f t="shared" si="196"/>
        <v>O</v>
      </c>
      <c r="Q211" s="58" t="str">
        <f>IF(Q8=$W$17,"O",IF(Q8=$X$17,"O",IF(Q8=$Y$17,"O",IF(Q8=$Z$17,"O",IF(Q8=$AA$17,"O",IF(Q8=$AB$17,"O",IF(Q8=$AC$17,"O",IF(Q8=$AD$17,"O",IF(Q8=$AE$17,"O",IF(Q8=$AF$17,"O",IF(Q8=$AG$17,"O",IF(Q8=$AH$17,"O",IF(Q8=$AI$17,"O",IF(Q8=$AJ$17,"O",IF(Q8=$AK$17,"O",IF(Q8=$AL$17,"O",IF(Q8=$AM$17,"O",IF(Q8=$AN$17,"O",IF(Q8=$AO$17,"O",IF(Q8=$AP$17,"O",IF(Q8=$AQ$17,"O",IF(Q8=$AR$17,"O",IF(Q8=$AS$17,"O",IF(Q8=$AT$17,"O",IF(Q8=$AU$17,"O",IF(Q8=$AV$17,"O",IF(Q8=$AW$17,"O",IF(Q8=$AX$17,"O",IF(Q8=$AY$17,"O",IF(Q8=$AZ$17,"O",IF(Q8=$BA$17,"O",IF(Q8=$BB$17,"O",IF(Q8=$BC$17,"O",IF(Q8=$BD$17,"O",IF(Q8=$BE$17,"O",IF(Q8=$BF$17,"O",IF(Q8=$BG$17,"O",IF(Q8=$BH$17,"O","X"))))))))))))))))))))))))))))))))))))))</f>
        <v>O</v>
      </c>
      <c r="T211" s="45"/>
      <c r="U211" s="45"/>
      <c r="W211" s="109"/>
      <c r="X211" s="109"/>
      <c r="Y211" s="109"/>
      <c r="Z211" s="109"/>
      <c r="AA211" s="109"/>
      <c r="AB211" s="109"/>
      <c r="AC211" s="109"/>
      <c r="AD211" s="109"/>
      <c r="AE211" s="109"/>
      <c r="AF211" s="113"/>
      <c r="AG211"/>
      <c r="AI211"/>
      <c r="AJ211" s="45"/>
      <c r="AK211" s="45"/>
      <c r="AL211" s="45"/>
      <c r="AM211"/>
    </row>
    <row r="212" spans="1:39" ht="21" customHeight="1">
      <c r="A212" s="606"/>
      <c r="B212" s="58" t="s">
        <v>34</v>
      </c>
      <c r="C212" s="58" t="str">
        <f t="shared" ref="C212:Q212" si="197">IF(C9=$W$17,"O",IF(C9=$X$17,"O",IF(C9=$Y$17,"O",IF(C9=$Z$17,"O",IF(C9=$AA$17,"O",IF(C9=$AB$17,"O",IF(C9=$AC$17,"O",IF(C9=$AD$17,"O",IF(C9=$AE$17,"O",IF(C9=$AF$17,"O",IF(C9=$AG$17,"O",IF(C9=$AH$17,"O",IF(C9=$AI$17,"O",IF(C9=$AJ$17,"O",IF(C9=$AK$17,"O",IF(C9=$AL$17,"O",IF(C9=$AM$17,"O",IF(C9=$AN$17,"O",IF(C9=$AO$17,"O",IF(C9=$AP$17,"O",IF(C9=$AQ$17,"O",IF(C9=$AR$17,"O",IF(C9=$AS$17,"O",IF(C9=$AT$17,"O",IF(C9=$AU$17,"O",IF(C9=$AV$17,"O",IF(C9=$AW$17,"O",IF(C9=$AX$17,"O",IF(C9=$AY$17,"O",IF(C9=$AZ$17,"O",IF(C9=$BA$17,"O",IF(C9=$BB$17,"O",IF(C9=$BC$17,"O",IF(C9=$BD$17,"O",IF(C9=$BE$17,"O",IF(C9=$BF$17,"O",IF(C9=$BG$17,"O",IF(C9=$BH$17,"O","X"))))))))))))))))))))))))))))))))))))))</f>
        <v>O</v>
      </c>
      <c r="D212" s="58" t="str">
        <f t="shared" si="197"/>
        <v>O</v>
      </c>
      <c r="E212" s="58" t="str">
        <f t="shared" si="197"/>
        <v>O</v>
      </c>
      <c r="F212" s="58" t="str">
        <f t="shared" si="197"/>
        <v>O</v>
      </c>
      <c r="G212" s="58" t="str">
        <f t="shared" si="197"/>
        <v>O</v>
      </c>
      <c r="H212" s="58" t="str">
        <f t="shared" si="197"/>
        <v>O</v>
      </c>
      <c r="I212" s="58" t="str">
        <f t="shared" si="197"/>
        <v>O</v>
      </c>
      <c r="J212" s="58" t="str">
        <f t="shared" si="197"/>
        <v>O</v>
      </c>
      <c r="K212" s="58" t="str">
        <f t="shared" si="197"/>
        <v>O</v>
      </c>
      <c r="L212" s="58" t="str">
        <f t="shared" si="197"/>
        <v>O</v>
      </c>
      <c r="M212" s="58" t="str">
        <f t="shared" si="197"/>
        <v>O</v>
      </c>
      <c r="N212" s="58" t="str">
        <f t="shared" si="197"/>
        <v>O</v>
      </c>
      <c r="O212" s="58" t="str">
        <f t="shared" si="197"/>
        <v>O</v>
      </c>
      <c r="P212" s="58" t="str">
        <f t="shared" si="197"/>
        <v>O</v>
      </c>
      <c r="Q212" s="58" t="str">
        <f t="shared" si="197"/>
        <v>O</v>
      </c>
      <c r="T212"/>
      <c r="U212"/>
      <c r="W212" s="109"/>
      <c r="X212" s="109"/>
      <c r="Y212" s="109"/>
      <c r="Z212" s="109"/>
      <c r="AA212" s="109"/>
      <c r="AB212" s="109"/>
      <c r="AC212" s="109"/>
      <c r="AD212" s="109"/>
      <c r="AE212" s="109"/>
      <c r="AF212" s="113"/>
      <c r="AG212"/>
      <c r="AI212" s="45"/>
      <c r="AJ212" s="45"/>
      <c r="AK212"/>
      <c r="AL212" s="45"/>
      <c r="AM212"/>
    </row>
    <row r="213" spans="1:39" ht="21" customHeight="1">
      <c r="A213" s="606"/>
      <c r="B213" s="58" t="s">
        <v>35</v>
      </c>
      <c r="C213" s="58" t="str">
        <f t="shared" ref="C213:Q213" si="198">IF(C10=$W$17,"O",IF(C10=$X$17,"O",IF(C10=$Y$17,"O",IF(C10=$Z$17,"O",IF(C10=$AA$17,"O",IF(C10=$AB$17,"O",IF(C10=$AC$17,"O",IF(C10=$AD$17,"O",IF(C10=$AE$17,"O",IF(C10=$AF$17,"O",IF(C10=$AG$17,"O",IF(C10=$AH$17,"O",IF(C10=$AI$17,"O",IF(C10=$AJ$17,"O",IF(C10=$AK$17,"O",IF(C10=$AL$17,"O",IF(C10=$AM$17,"O",IF(C10=$AN$17,"O",IF(C10=$AO$17,"O",IF(C10=$AP$17,"O",IF(C10=$AQ$17,"O",IF(C10=$AR$17,"O",IF(C10=$AS$17,"O",IF(C10=$AT$17,"O",IF(C10=$AU$17,"O",IF(C10=$AV$17,"O",IF(C10=$AW$17,"O",IF(C10=$AX$17,"O",IF(C10=$AY$17,"O",IF(C10=$AZ$17,"O",IF(C10=$BA$17,"O",IF(C10=$BB$17,"O",IF(C10=$BC$17,"O",IF(C10=$BD$17,"O",IF(C10=$BE$17,"O",IF(C10=$BF$17,"O",IF(C10=$BG$17,"O",IF(C10=$BH$17,"O","X"))))))))))))))))))))))))))))))))))))))</f>
        <v>O</v>
      </c>
      <c r="D213" s="58" t="str">
        <f t="shared" si="198"/>
        <v>O</v>
      </c>
      <c r="E213" s="58" t="str">
        <f t="shared" si="198"/>
        <v>O</v>
      </c>
      <c r="F213" s="58" t="str">
        <f t="shared" si="198"/>
        <v>O</v>
      </c>
      <c r="G213" s="58" t="str">
        <f t="shared" si="198"/>
        <v>O</v>
      </c>
      <c r="H213" s="58" t="str">
        <f t="shared" si="198"/>
        <v>O</v>
      </c>
      <c r="I213" s="58" t="str">
        <f t="shared" si="198"/>
        <v>O</v>
      </c>
      <c r="J213" s="58" t="str">
        <f t="shared" si="198"/>
        <v>O</v>
      </c>
      <c r="K213" s="58" t="str">
        <f t="shared" si="198"/>
        <v>O</v>
      </c>
      <c r="L213" s="58" t="str">
        <f t="shared" si="198"/>
        <v>O</v>
      </c>
      <c r="M213" s="58" t="str">
        <f t="shared" si="198"/>
        <v>O</v>
      </c>
      <c r="N213" s="58" t="str">
        <f t="shared" si="198"/>
        <v>O</v>
      </c>
      <c r="O213" s="58" t="str">
        <f t="shared" si="198"/>
        <v>O</v>
      </c>
      <c r="P213" s="58" t="str">
        <f t="shared" si="198"/>
        <v>O</v>
      </c>
      <c r="Q213" s="58" t="str">
        <f t="shared" si="198"/>
        <v>O</v>
      </c>
      <c r="T213"/>
      <c r="U213"/>
      <c r="W213" s="109"/>
      <c r="X213" s="109"/>
      <c r="Y213" s="109"/>
      <c r="Z213" s="109"/>
      <c r="AA213" s="109"/>
      <c r="AB213" s="109"/>
      <c r="AD213" s="109"/>
      <c r="AE213" s="109"/>
      <c r="AF213" s="113"/>
    </row>
    <row r="214" spans="1:39" ht="21" customHeight="1">
      <c r="A214" s="606"/>
      <c r="B214" s="58" t="s">
        <v>36</v>
      </c>
      <c r="C214" s="58" t="str">
        <f t="shared" ref="C214:Q214" si="199">IF(C11=$W$17,"O",IF(C11=$X$17,"O",IF(C11=$Y$17,"O",IF(C11=$Z$17,"O",IF(C11=$AA$17,"O",IF(C11=$AB$17,"O",IF(C11=$AC$17,"O",IF(C11=$AD$17,"O",IF(C11=$AE$17,"O",IF(C11=$AF$17,"O",IF(C11=$AG$17,"O",IF(C11=$AH$17,"O",IF(C11=$AI$17,"O",IF(C11=$AJ$17,"O",IF(C11=$AK$17,"O",IF(C11=$AL$17,"O",IF(C11=$AM$17,"O",IF(C11=$AN$17,"O",IF(C11=$AO$17,"O",IF(C11=$AP$17,"O",IF(C11=$AQ$17,"O",IF(C11=$AR$17,"O",IF(C11=$AS$17,"O",IF(C11=$AT$17,"O",IF(C11=$AU$17,"O",IF(C11=$AV$17,"O",IF(C11=$AW$17,"O",IF(C11=$AX$17,"O",IF(C11=$AY$17,"O",IF(C11=$AZ$17,"O",IF(C11=$BA$17,"O",IF(C11=$BB$17,"O",IF(C11=$BC$17,"O",IF(C11=$BD$17,"O",IF(C11=$BE$17,"O",IF(C11=$BF$17,"O",IF(C11=$BG$17,"O",IF(C11=$BH$17,"O","X"))))))))))))))))))))))))))))))))))))))</f>
        <v>O</v>
      </c>
      <c r="D214" s="58" t="str">
        <f t="shared" si="199"/>
        <v>O</v>
      </c>
      <c r="E214" s="58" t="str">
        <f t="shared" si="199"/>
        <v>O</v>
      </c>
      <c r="F214" s="58" t="str">
        <f t="shared" si="199"/>
        <v>O</v>
      </c>
      <c r="G214" s="58" t="str">
        <f t="shared" si="199"/>
        <v>O</v>
      </c>
      <c r="H214" s="58" t="str">
        <f t="shared" si="199"/>
        <v>O</v>
      </c>
      <c r="I214" s="58" t="str">
        <f t="shared" si="199"/>
        <v>O</v>
      </c>
      <c r="J214" s="58" t="str">
        <f t="shared" si="199"/>
        <v>O</v>
      </c>
      <c r="K214" s="58" t="str">
        <f t="shared" si="199"/>
        <v>O</v>
      </c>
      <c r="L214" s="58" t="str">
        <f t="shared" si="199"/>
        <v>O</v>
      </c>
      <c r="M214" s="58" t="str">
        <f t="shared" si="199"/>
        <v>O</v>
      </c>
      <c r="N214" s="58" t="str">
        <f t="shared" si="199"/>
        <v>O</v>
      </c>
      <c r="O214" s="58" t="str">
        <f t="shared" si="199"/>
        <v>O</v>
      </c>
      <c r="P214" s="58" t="str">
        <f t="shared" si="199"/>
        <v>O</v>
      </c>
      <c r="Q214" s="58" t="str">
        <f t="shared" si="199"/>
        <v>O</v>
      </c>
      <c r="T214"/>
      <c r="W214" s="109"/>
      <c r="X214" s="109"/>
      <c r="Y214" s="109"/>
      <c r="Z214" s="109"/>
      <c r="AA214" s="109"/>
      <c r="AB214" s="109"/>
      <c r="AF214" s="113"/>
    </row>
    <row r="215" spans="1:39" ht="21" customHeight="1">
      <c r="A215" s="606"/>
      <c r="B215" s="58" t="s">
        <v>21</v>
      </c>
      <c r="C215" s="58" t="str">
        <f t="shared" ref="C215:Q215" si="200">IF(C12=$W$17,"O",IF(C12=$X$17,"O",IF(C12=$Y$17,"O",IF(C12=$Z$17,"O",IF(C12=$AA$17,"O",IF(C12=$AB$17,"O",IF(C12=$AC$17,"O",IF(C12=$AD$17,"O",IF(C12=$AE$17,"O",IF(C12=$AF$17,"O",IF(C12=$AG$17,"O",IF(C12=$AH$17,"O",IF(C12=$AI$17,"O",IF(C12=$AJ$17,"O",IF(C12=$AK$17,"O",IF(C12=$AL$17,"O",IF(C12=$AM$17,"O",IF(C12=$AN$17,"O",IF(C12=$AO$17,"O",IF(C12=$AP$17,"O",IF(C12=$AQ$17,"O",IF(C12=$AR$17,"O",IF(C12=$AS$17,"O",IF(C12=$AT$17,"O",IF(C12=$AU$17,"O",IF(C12=$AV$17,"O",IF(C12=$AW$17,"O",IF(C12=$AX$17,"O",IF(C12=$AY$17,"O",IF(C12=$AZ$17,"O",IF(C12=$BA$17,"O",IF(C12=$BB$17,"O",IF(C12=$BC$17,"O",IF(C12=$BD$17,"O",IF(C12=$BE$17,"O",IF(C12=$BF$17,"O",IF(C12=$BG$17,"O",IF(C12=$BH$17,"O","X"))))))))))))))))))))))))))))))))))))))</f>
        <v>O</v>
      </c>
      <c r="D215" s="58" t="str">
        <f t="shared" si="200"/>
        <v>O</v>
      </c>
      <c r="E215" s="58" t="str">
        <f t="shared" si="200"/>
        <v>O</v>
      </c>
      <c r="F215" s="58" t="str">
        <f t="shared" si="200"/>
        <v>O</v>
      </c>
      <c r="G215" s="58" t="str">
        <f t="shared" si="200"/>
        <v>O</v>
      </c>
      <c r="H215" s="58" t="str">
        <f t="shared" si="200"/>
        <v>O</v>
      </c>
      <c r="I215" s="58" t="str">
        <f t="shared" si="200"/>
        <v>O</v>
      </c>
      <c r="J215" s="58" t="str">
        <f t="shared" si="200"/>
        <v>O</v>
      </c>
      <c r="K215" s="58" t="str">
        <f t="shared" si="200"/>
        <v>O</v>
      </c>
      <c r="L215" s="58" t="str">
        <f t="shared" si="200"/>
        <v>O</v>
      </c>
      <c r="M215" s="58" t="str">
        <f t="shared" si="200"/>
        <v>O</v>
      </c>
      <c r="N215" s="58" t="str">
        <f t="shared" si="200"/>
        <v>O</v>
      </c>
      <c r="O215" s="58" t="str">
        <f t="shared" si="200"/>
        <v>O</v>
      </c>
      <c r="P215" s="58" t="str">
        <f t="shared" si="200"/>
        <v>O</v>
      </c>
      <c r="Q215" s="58" t="str">
        <f t="shared" si="200"/>
        <v>O</v>
      </c>
      <c r="T215" s="45"/>
      <c r="W215" s="109"/>
      <c r="X215" s="109"/>
      <c r="Y215" s="109"/>
      <c r="Z215" s="109"/>
      <c r="AA215" s="109"/>
      <c r="AB215" s="109"/>
      <c r="AF215" s="113"/>
    </row>
    <row r="216" spans="1:39" ht="21" customHeight="1">
      <c r="A216" s="607"/>
      <c r="B216" s="30" t="s">
        <v>46</v>
      </c>
      <c r="C216" s="47">
        <f>COUNTIF(C210:C215,"O")</f>
        <v>5</v>
      </c>
      <c r="D216" s="47">
        <f t="shared" ref="D216:Q216" si="201">COUNTIF(D210:D215,"O")</f>
        <v>5</v>
      </c>
      <c r="E216" s="47">
        <f t="shared" si="201"/>
        <v>5</v>
      </c>
      <c r="F216" s="47">
        <f t="shared" si="201"/>
        <v>5</v>
      </c>
      <c r="G216" s="47">
        <f t="shared" si="201"/>
        <v>5</v>
      </c>
      <c r="H216" s="47">
        <f t="shared" si="201"/>
        <v>5</v>
      </c>
      <c r="I216" s="47">
        <f t="shared" si="201"/>
        <v>5</v>
      </c>
      <c r="J216" s="47">
        <f t="shared" si="201"/>
        <v>5</v>
      </c>
      <c r="K216" s="47">
        <f t="shared" si="201"/>
        <v>5</v>
      </c>
      <c r="L216" s="47">
        <f t="shared" si="201"/>
        <v>5</v>
      </c>
      <c r="M216" s="47">
        <f t="shared" si="201"/>
        <v>5</v>
      </c>
      <c r="N216" s="47">
        <f t="shared" si="201"/>
        <v>5</v>
      </c>
      <c r="O216" s="47">
        <f t="shared" si="201"/>
        <v>5</v>
      </c>
      <c r="P216" s="47">
        <f t="shared" si="201"/>
        <v>5</v>
      </c>
      <c r="Q216" s="47">
        <f t="shared" si="201"/>
        <v>5</v>
      </c>
      <c r="T216" s="45"/>
      <c r="W216" s="109"/>
      <c r="X216" s="109"/>
      <c r="Y216" s="109"/>
      <c r="Z216" s="109"/>
      <c r="AA216" s="109"/>
      <c r="AB216" s="109"/>
      <c r="AF216" s="113"/>
    </row>
    <row r="217" spans="1:39" ht="21" customHeight="1">
      <c r="A217" s="605">
        <v>4</v>
      </c>
      <c r="B217" s="58" t="s">
        <v>32</v>
      </c>
      <c r="C217" s="58" t="str">
        <f>IF(C7=$W$18,"O",IF(C7=$X$18,"O",IF(C7=$Y$18,"O",IF(C7=$Z$18,"O",IF(C7=$AA$18,"O",IF(C7=$AB$18,"O",IF(C7=$AC$18,"O",IF(C7=$AD$18,"O",IF(C7=$AE$18,"O",IF(C7=$AF$18,"O",IF(C7=$AG$18,"O",IF(C7=$AH$18,"O",IF(C7=$AI$18,"O",IF(C7=$AJ$18,"O",IF(C7=$AK$18,"O",IF(C7=$AL$18,"O",IF(C7=$AM$18,"O",IF(C7=$AN$18,"O",IF(C7=$AO$18,"O",IF(C7=$AP$18,"O",IF(C7=$AQ$18,"O",IF(C7=$AR$18,"O",IF(C7=$AS$18,"O",IF(C7=$AT$18,"O",IF(C7=$AU$18,"O",IF(C7=$AV$18,"O",IF(C7=$AW$18,"O",IF(C7=$AX$18,"O",IF(C7=$AY$18,"O",IF(C7=$AZ$18,"O",IF(C7=$BA$18,"O",IF(C7=$BB$18,"O",IF(C7=$BC$18,"O",IF(C7=$BD$18,"O",IF(C7=$BE$18,"O",IF(C7=$BF$18,"O",IF(C7=$BG$18,"O",IF(C7=$BH$18,"O","X"))))))))))))))))))))))))))))))))))))))</f>
        <v>O</v>
      </c>
      <c r="D217" s="58" t="str">
        <f t="shared" ref="D217:P217" si="202">IF(D7=$W$18,"O",IF(D7=$X$18,"O",IF(D7=$Y$18,"O",IF(D7=$Z$18,"O",IF(D7=$AA$18,"O",IF(D7=$AB$18,"O",IF(D7=$AC$18,"O",IF(D7=$AD$18,"O",IF(D7=$AE$18,"O",IF(D7=$AF$18,"O",IF(D7=$AG$18,"O",IF(D7=$AH$18,"O",IF(D7=$AI$18,"O",IF(D7=$AJ$18,"O",IF(D7=$AK$18,"O",IF(D7=$AL$18,"O",IF(D7=$AM$18,"O",IF(D7=$AN$18,"O",IF(D7=$AO$18,"O",IF(D7=$AP$18,"O",IF(D7=$AQ$18,"O",IF(D7=$AR$18,"O",IF(D7=$AS$18,"O",IF(D7=$AT$18,"O",IF(D7=$AU$18,"O",IF(D7=$AV$18,"O",IF(D7=$AW$18,"O",IF(D7=$AX$18,"O",IF(D7=$AY$18,"O",IF(D7=$AZ$18,"O",IF(D7=$BA$18,"O",IF(D7=$BB$18,"O",IF(D7=$BC$18,"O",IF(D7=$BD$18,"O",IF(D7=$BE$18,"O",IF(D7=$BF$18,"O",IF(D7=$BG$18,"O",IF(D7=$BH$18,"O","X"))))))))))))))))))))))))))))))))))))))</f>
        <v>O</v>
      </c>
      <c r="E217" s="58" t="str">
        <f t="shared" si="202"/>
        <v>O</v>
      </c>
      <c r="F217" s="58" t="str">
        <f t="shared" si="202"/>
        <v>O</v>
      </c>
      <c r="G217" s="58" t="str">
        <f t="shared" si="202"/>
        <v>O</v>
      </c>
      <c r="H217" s="58" t="str">
        <f t="shared" si="202"/>
        <v>O</v>
      </c>
      <c r="I217" s="58" t="str">
        <f t="shared" si="202"/>
        <v>O</v>
      </c>
      <c r="J217" s="58" t="str">
        <f t="shared" si="202"/>
        <v>O</v>
      </c>
      <c r="K217" s="58" t="str">
        <f t="shared" si="202"/>
        <v>O</v>
      </c>
      <c r="L217" s="58" t="str">
        <f t="shared" si="202"/>
        <v>O</v>
      </c>
      <c r="M217" s="58" t="str">
        <f t="shared" si="202"/>
        <v>O</v>
      </c>
      <c r="N217" s="58" t="str">
        <f t="shared" si="202"/>
        <v>O</v>
      </c>
      <c r="O217" s="58" t="str">
        <f t="shared" si="202"/>
        <v>O</v>
      </c>
      <c r="P217" s="58" t="str">
        <f t="shared" si="202"/>
        <v>O</v>
      </c>
      <c r="Q217" s="58" t="str">
        <f>IF(Q7=$W$18,"O",IF(Q7=$X$18,"O",IF(Q7=$Y$18,"O",IF(Q7=$Z$18,"O",IF(Q7=$AA$18,"O",IF(Q7=$AB$18,"O",IF(Q7=$AC$18,"O",IF(Q7=$AD$18,"O",IF(Q7=$AE$18,"O",IF(Q7=$AF$18,"O",IF(Q7=$AG$18,"O",IF(Q7=$AH$18,"O",IF(Q7=$AI$18,"O",IF(Q7=$AJ$18,"O",IF(Q7=$AK$18,"O",IF(Q7=$AL$18,"O",IF(Q7=$AM$18,"O",IF(Q7=$AN$18,"O",IF(Q7=$AO$18,"O",IF(Q7=$AP$18,"O",IF(Q7=$AQ$18,"O",IF(Q7=$AR$18,"O",IF(Q7=$AS$18,"O",IF(Q7=$AT$18,"O",IF(Q7=$AU$18,"O",IF(Q7=$AV$18,"O",IF(Q7=$AW$18,"O",IF(Q7=$AX$18,"O",IF(Q7=$AY$18,"O",IF(Q7=$AZ$18,"O",IF(Q7=$BA$18,"O",IF(Q7=$BB$18,"O",IF(Q7=$BC$18,"O",IF(Q7=$BD$18,"O",IF(Q7=$BE$18,"O",IF(Q7=$BF$18,"O",IF(Q7=$BG$18,"O",IF(Q7=$BH$18,"O","X"))))))))))))))))))))))))))))))))))))))</f>
        <v>O</v>
      </c>
      <c r="T217" s="45"/>
      <c r="W217" s="109"/>
      <c r="X217" s="109"/>
      <c r="AA217" s="109"/>
      <c r="AF217" s="40"/>
    </row>
    <row r="218" spans="1:39" ht="21" customHeight="1">
      <c r="A218" s="606"/>
      <c r="B218" s="58" t="s">
        <v>33</v>
      </c>
      <c r="C218" s="58" t="str">
        <f t="shared" ref="C218:Q218" si="203">IF(C8=$W$18,"O",IF(C8=$X$18,"O",IF(C8=$Y$18,"O",IF(C8=$Z$18,"O",IF(C8=$AA$18,"O",IF(C8=$AB$18,"O",IF(C8=$AC$18,"O",IF(C8=$AD$18,"O",IF(C8=$AE$18,"O",IF(C8=$AF$18,"O",IF(C8=$AG$18,"O",IF(C8=$AH$18,"O",IF(C8=$AI$18,"O",IF(C8=$AJ$18,"O",IF(C8=$AK$18,"O",IF(C8=$AL$18,"O",IF(C8=$AM$18,"O",IF(C8=$AN$18,"O",IF(C8=$AO$18,"O",IF(C8=$AP$18,"O",IF(C8=$AQ$18,"O",IF(C8=$AR$18,"O",IF(C8=$AS$18,"O",IF(C8=$AT$18,"O",IF(C8=$AU$18,"O",IF(C8=$AV$18,"O",IF(C8=$AW$18,"O",IF(C8=$AX$18,"O",IF(C8=$AY$18,"O",IF(C8=$AZ$18,"O",IF(C8=$BA$18,"O",IF(C8=$BB$18,"O",IF(C8=$BC$18,"O",IF(C8=$BD$18,"O",IF(C8=$BE$18,"O",IF(C8=$BF$18,"O",IF(C8=$BG$18,"O",IF(C8=$BH$18,"O","X"))))))))))))))))))))))))))))))))))))))</f>
        <v>O</v>
      </c>
      <c r="D218" s="58" t="str">
        <f t="shared" si="203"/>
        <v>O</v>
      </c>
      <c r="E218" s="58" t="str">
        <f t="shared" si="203"/>
        <v>O</v>
      </c>
      <c r="F218" s="58" t="str">
        <f t="shared" si="203"/>
        <v>O</v>
      </c>
      <c r="G218" s="58" t="str">
        <f t="shared" si="203"/>
        <v>O</v>
      </c>
      <c r="H218" s="58" t="str">
        <f t="shared" si="203"/>
        <v>O</v>
      </c>
      <c r="I218" s="58" t="str">
        <f t="shared" si="203"/>
        <v>O</v>
      </c>
      <c r="J218" s="58" t="str">
        <f t="shared" si="203"/>
        <v>O</v>
      </c>
      <c r="K218" s="58" t="str">
        <f t="shared" si="203"/>
        <v>O</v>
      </c>
      <c r="L218" s="58" t="str">
        <f t="shared" si="203"/>
        <v>O</v>
      </c>
      <c r="M218" s="58" t="str">
        <f t="shared" si="203"/>
        <v>O</v>
      </c>
      <c r="N218" s="58" t="str">
        <f t="shared" si="203"/>
        <v>O</v>
      </c>
      <c r="O218" s="58" t="str">
        <f t="shared" si="203"/>
        <v>O</v>
      </c>
      <c r="P218" s="58" t="str">
        <f t="shared" si="203"/>
        <v>O</v>
      </c>
      <c r="Q218" s="58" t="str">
        <f t="shared" si="203"/>
        <v>O</v>
      </c>
      <c r="W218" s="109"/>
      <c r="X218" s="109"/>
      <c r="AA218" s="109"/>
      <c r="AF218" s="40"/>
    </row>
    <row r="219" spans="1:39" ht="21" customHeight="1">
      <c r="A219" s="606"/>
      <c r="B219" s="58" t="s">
        <v>34</v>
      </c>
      <c r="C219" s="58" t="str">
        <f t="shared" ref="C219:Q219" si="204">IF(C9=$W$18,"O",IF(C9=$X$18,"O",IF(C9=$Y$18,"O",IF(C9=$Z$18,"O",IF(C9=$AA$18,"O",IF(C9=$AB$18,"O",IF(C9=$AC$18,"O",IF(C9=$AD$18,"O",IF(C9=$AE$18,"O",IF(C9=$AF$18,"O",IF(C9=$AG$18,"O",IF(C9=$AH$18,"O",IF(C9=$AI$18,"O",IF(C9=$AJ$18,"O",IF(C9=$AK$18,"O",IF(C9=$AL$18,"O",IF(C9=$AM$18,"O",IF(C9=$AN$18,"O",IF(C9=$AO$18,"O",IF(C9=$AP$18,"O",IF(C9=$AQ$18,"O",IF(C9=$AR$18,"O",IF(C9=$AS$18,"O",IF(C9=$AT$18,"O",IF(C9=$AU$18,"O",IF(C9=$AV$18,"O",IF(C9=$AW$18,"O",IF(C9=$AX$18,"O",IF(C9=$AY$18,"O",IF(C9=$AZ$18,"O",IF(C9=$BA$18,"O",IF(C9=$BB$18,"O",IF(C9=$BC$18,"O",IF(C9=$BD$18,"O",IF(C9=$BE$18,"O",IF(C9=$BF$18,"O",IF(C9=$BG$18,"O",IF(C9=$BH$18,"O","X"))))))))))))))))))))))))))))))))))))))</f>
        <v>X</v>
      </c>
      <c r="D219" s="58" t="str">
        <f t="shared" si="204"/>
        <v>X</v>
      </c>
      <c r="E219" s="58" t="str">
        <f t="shared" si="204"/>
        <v>X</v>
      </c>
      <c r="F219" s="58" t="str">
        <f t="shared" si="204"/>
        <v>X</v>
      </c>
      <c r="G219" s="58" t="str">
        <f t="shared" si="204"/>
        <v>X</v>
      </c>
      <c r="H219" s="58" t="str">
        <f t="shared" si="204"/>
        <v>X</v>
      </c>
      <c r="I219" s="58" t="str">
        <f t="shared" si="204"/>
        <v>X</v>
      </c>
      <c r="J219" s="58" t="str">
        <f t="shared" si="204"/>
        <v>X</v>
      </c>
      <c r="K219" s="58" t="str">
        <f t="shared" si="204"/>
        <v>X</v>
      </c>
      <c r="L219" s="58" t="str">
        <f t="shared" si="204"/>
        <v>X</v>
      </c>
      <c r="M219" s="58" t="str">
        <f t="shared" si="204"/>
        <v>X</v>
      </c>
      <c r="N219" s="58" t="str">
        <f t="shared" si="204"/>
        <v>X</v>
      </c>
      <c r="O219" s="58" t="str">
        <f t="shared" si="204"/>
        <v>X</v>
      </c>
      <c r="P219" s="58" t="str">
        <f t="shared" si="204"/>
        <v>X</v>
      </c>
      <c r="Q219" s="58" t="str">
        <f t="shared" si="204"/>
        <v>X</v>
      </c>
      <c r="W219" s="109"/>
      <c r="X219" s="109"/>
      <c r="AA219" s="109"/>
      <c r="AF219" s="40"/>
    </row>
    <row r="220" spans="1:39" ht="21" customHeight="1">
      <c r="A220" s="606"/>
      <c r="B220" s="58" t="s">
        <v>35</v>
      </c>
      <c r="C220" s="58" t="str">
        <f t="shared" ref="C220:Q220" si="205">IF(C10=$W$18,"O",IF(C10=$X$18,"O",IF(C10=$Y$18,"O",IF(C10=$Z$18,"O",IF(C10=$AA$18,"O",IF(C10=$AB$18,"O",IF(C10=$AC$18,"O",IF(C10=$AD$18,"O",IF(C10=$AE$18,"O",IF(C10=$AF$18,"O",IF(C10=$AG$18,"O",IF(C10=$AH$18,"O",IF(C10=$AI$18,"O",IF(C10=$AJ$18,"O",IF(C10=$AK$18,"O",IF(C10=$AL$18,"O",IF(C10=$AM$18,"O",IF(C10=$AN$18,"O",IF(C10=$AO$18,"O",IF(C10=$AP$18,"O",IF(C10=$AQ$18,"O",IF(C10=$AR$18,"O",IF(C10=$AS$18,"O",IF(C10=$AT$18,"O",IF(C10=$AU$18,"O",IF(C10=$AV$18,"O",IF(C10=$AW$18,"O",IF(C10=$AX$18,"O",IF(C10=$AY$18,"O",IF(C10=$AZ$18,"O",IF(C10=$BA$18,"O",IF(C10=$BB$18,"O",IF(C10=$BC$18,"O",IF(C10=$BD$18,"O",IF(C10=$BE$18,"O",IF(C10=$BF$18,"O",IF(C10=$BG$18,"O",IF(C10=$BH$18,"O","X"))))))))))))))))))))))))))))))))))))))</f>
        <v>X</v>
      </c>
      <c r="D220" s="58" t="str">
        <f t="shared" si="205"/>
        <v>X</v>
      </c>
      <c r="E220" s="58" t="str">
        <f t="shared" si="205"/>
        <v>X</v>
      </c>
      <c r="F220" s="58" t="str">
        <f t="shared" si="205"/>
        <v>X</v>
      </c>
      <c r="G220" s="58" t="str">
        <f t="shared" si="205"/>
        <v>X</v>
      </c>
      <c r="H220" s="58" t="str">
        <f t="shared" si="205"/>
        <v>X</v>
      </c>
      <c r="I220" s="58" t="str">
        <f t="shared" si="205"/>
        <v>X</v>
      </c>
      <c r="J220" s="58" t="str">
        <f t="shared" si="205"/>
        <v>X</v>
      </c>
      <c r="K220" s="58" t="str">
        <f t="shared" si="205"/>
        <v>X</v>
      </c>
      <c r="L220" s="58" t="str">
        <f t="shared" si="205"/>
        <v>X</v>
      </c>
      <c r="M220" s="58" t="str">
        <f t="shared" si="205"/>
        <v>X</v>
      </c>
      <c r="N220" s="58" t="str">
        <f t="shared" si="205"/>
        <v>X</v>
      </c>
      <c r="O220" s="58" t="str">
        <f t="shared" si="205"/>
        <v>X</v>
      </c>
      <c r="P220" s="58" t="str">
        <f t="shared" si="205"/>
        <v>X</v>
      </c>
      <c r="Q220" s="58" t="str">
        <f t="shared" si="205"/>
        <v>X</v>
      </c>
      <c r="W220" s="109"/>
      <c r="X220" s="109"/>
      <c r="AA220" s="109"/>
      <c r="AF220" s="40"/>
    </row>
    <row r="221" spans="1:39" ht="21" customHeight="1">
      <c r="A221" s="606"/>
      <c r="B221" s="58" t="s">
        <v>36</v>
      </c>
      <c r="C221" s="58" t="str">
        <f t="shared" ref="C221:Q221" si="206">IF(C11=$W$18,"O",IF(C11=$X$18,"O",IF(C11=$Y$18,"O",IF(C11=$Z$18,"O",IF(C11=$AA$18,"O",IF(C11=$AB$18,"O",IF(C11=$AC$18,"O",IF(C11=$AD$18,"O",IF(C11=$AE$18,"O",IF(C11=$AF$18,"O",IF(C11=$AG$18,"O",IF(C11=$AH$18,"O",IF(C11=$AI$18,"O",IF(C11=$AJ$18,"O",IF(C11=$AK$18,"O",IF(C11=$AL$18,"O",IF(C11=$AM$18,"O",IF(C11=$AN$18,"O",IF(C11=$AO$18,"O",IF(C11=$AP$18,"O",IF(C11=$AQ$18,"O",IF(C11=$AR$18,"O",IF(C11=$AS$18,"O",IF(C11=$AT$18,"O",IF(C11=$AU$18,"O",IF(C11=$AV$18,"O",IF(C11=$AW$18,"O",IF(C11=$AX$18,"O",IF(C11=$AY$18,"O",IF(C11=$AZ$18,"O",IF(C11=$BA$18,"O",IF(C11=$BB$18,"O",IF(C11=$BC$18,"O",IF(C11=$BD$18,"O",IF(C11=$BE$18,"O",IF(C11=$BF$18,"O",IF(C11=$BG$18,"O",IF(C11=$BH$18,"O","X"))))))))))))))))))))))))))))))))))))))</f>
        <v>O</v>
      </c>
      <c r="D221" s="58" t="str">
        <f t="shared" si="206"/>
        <v>O</v>
      </c>
      <c r="E221" s="58" t="str">
        <f t="shared" si="206"/>
        <v>O</v>
      </c>
      <c r="F221" s="58" t="str">
        <f t="shared" si="206"/>
        <v>O</v>
      </c>
      <c r="G221" s="58" t="str">
        <f t="shared" si="206"/>
        <v>O</v>
      </c>
      <c r="H221" s="58" t="str">
        <f t="shared" si="206"/>
        <v>O</v>
      </c>
      <c r="I221" s="58" t="str">
        <f t="shared" si="206"/>
        <v>O</v>
      </c>
      <c r="J221" s="58" t="str">
        <f t="shared" si="206"/>
        <v>O</v>
      </c>
      <c r="K221" s="58" t="str">
        <f t="shared" si="206"/>
        <v>O</v>
      </c>
      <c r="L221" s="58" t="str">
        <f t="shared" si="206"/>
        <v>O</v>
      </c>
      <c r="M221" s="58" t="str">
        <f t="shared" si="206"/>
        <v>O</v>
      </c>
      <c r="N221" s="58" t="str">
        <f t="shared" si="206"/>
        <v>O</v>
      </c>
      <c r="O221" s="58" t="str">
        <f t="shared" si="206"/>
        <v>O</v>
      </c>
      <c r="P221" s="58" t="str">
        <f t="shared" si="206"/>
        <v>O</v>
      </c>
      <c r="Q221" s="58" t="str">
        <f t="shared" si="206"/>
        <v>O</v>
      </c>
      <c r="W221" s="109"/>
      <c r="X221" s="109"/>
      <c r="AA221" s="109"/>
      <c r="AG221" s="40"/>
    </row>
    <row r="222" spans="1:39" ht="21" customHeight="1">
      <c r="A222" s="606"/>
      <c r="B222" s="58" t="s">
        <v>21</v>
      </c>
      <c r="C222" s="58" t="str">
        <f t="shared" ref="C222:Q222" si="207">IF(C12=$W$18,"O",IF(C12=$X$18,"O",IF(C12=$Y$18,"O",IF(C12=$Z$18,"O",IF(C12=$AA$18,"O",IF(C12=$AB$18,"O",IF(C12=$AC$18,"O",IF(C12=$AD$18,"O",IF(C12=$AE$18,"O",IF(C12=$AF$18,"O",IF(C12=$AG$18,"O",IF(C12=$AH$18,"O",IF(C12=$AI$18,"O",IF(C12=$AJ$18,"O",IF(C12=$AK$18,"O",IF(C12=$AL$18,"O",IF(C12=$AM$18,"O",IF(C12=$AN$18,"O",IF(C12=$AO$18,"O",IF(C12=$AP$18,"O",IF(C12=$AQ$18,"O",IF(C12=$AR$18,"O",IF(C12=$AS$18,"O",IF(C12=$AT$18,"O",IF(C12=$AU$18,"O",IF(C12=$AV$18,"O",IF(C12=$AW$18,"O",IF(C12=$AX$18,"O",IF(C12=$AY$18,"O",IF(C12=$AZ$18,"O",IF(C12=$BA$18,"O",IF(C12=$BB$18,"O",IF(C12=$BC$18,"O",IF(C12=$BD$18,"O",IF(C12=$BE$18,"O",IF(C12=$BF$18,"O",IF(C12=$BG$18,"O",IF(C12=$BH$18,"O","X"))))))))))))))))))))))))))))))))))))))</f>
        <v>O</v>
      </c>
      <c r="D222" s="58" t="str">
        <f t="shared" si="207"/>
        <v>O</v>
      </c>
      <c r="E222" s="58" t="str">
        <f t="shared" si="207"/>
        <v>O</v>
      </c>
      <c r="F222" s="58" t="str">
        <f t="shared" si="207"/>
        <v>O</v>
      </c>
      <c r="G222" s="58" t="str">
        <f t="shared" si="207"/>
        <v>O</v>
      </c>
      <c r="H222" s="58" t="str">
        <f t="shared" si="207"/>
        <v>O</v>
      </c>
      <c r="I222" s="58" t="str">
        <f t="shared" si="207"/>
        <v>O</v>
      </c>
      <c r="J222" s="58" t="str">
        <f t="shared" si="207"/>
        <v>O</v>
      </c>
      <c r="K222" s="58" t="str">
        <f t="shared" si="207"/>
        <v>O</v>
      </c>
      <c r="L222" s="58" t="str">
        <f t="shared" si="207"/>
        <v>O</v>
      </c>
      <c r="M222" s="58" t="str">
        <f t="shared" si="207"/>
        <v>O</v>
      </c>
      <c r="N222" s="58" t="str">
        <f t="shared" si="207"/>
        <v>O</v>
      </c>
      <c r="O222" s="58" t="str">
        <f t="shared" si="207"/>
        <v>O</v>
      </c>
      <c r="P222" s="58" t="str">
        <f t="shared" si="207"/>
        <v>O</v>
      </c>
      <c r="Q222" s="58" t="str">
        <f t="shared" si="207"/>
        <v>O</v>
      </c>
      <c r="X222" s="109"/>
      <c r="AA222" s="109"/>
      <c r="AG222" s="40"/>
    </row>
    <row r="223" spans="1:39" ht="21" customHeight="1">
      <c r="A223" s="607"/>
      <c r="B223" s="30" t="s">
        <v>46</v>
      </c>
      <c r="C223" s="47">
        <f>COUNTIF(C217:C222,"O")</f>
        <v>4</v>
      </c>
      <c r="D223" s="47">
        <f t="shared" ref="D223:Q223" si="208">COUNTIF(D217:D222,"O")</f>
        <v>4</v>
      </c>
      <c r="E223" s="47">
        <f t="shared" si="208"/>
        <v>4</v>
      </c>
      <c r="F223" s="47">
        <f t="shared" si="208"/>
        <v>4</v>
      </c>
      <c r="G223" s="47">
        <f t="shared" si="208"/>
        <v>4</v>
      </c>
      <c r="H223" s="47">
        <f t="shared" si="208"/>
        <v>4</v>
      </c>
      <c r="I223" s="47">
        <f t="shared" si="208"/>
        <v>4</v>
      </c>
      <c r="J223" s="47">
        <f t="shared" si="208"/>
        <v>4</v>
      </c>
      <c r="K223" s="47">
        <f t="shared" si="208"/>
        <v>4</v>
      </c>
      <c r="L223" s="47">
        <f t="shared" si="208"/>
        <v>4</v>
      </c>
      <c r="M223" s="47">
        <f t="shared" si="208"/>
        <v>4</v>
      </c>
      <c r="N223" s="47">
        <f t="shared" si="208"/>
        <v>4</v>
      </c>
      <c r="O223" s="47">
        <f t="shared" si="208"/>
        <v>4</v>
      </c>
      <c r="P223" s="47">
        <f t="shared" si="208"/>
        <v>4</v>
      </c>
      <c r="Q223" s="47">
        <f t="shared" si="208"/>
        <v>4</v>
      </c>
      <c r="X223" s="109"/>
      <c r="AA223" s="109"/>
      <c r="AG223" s="40"/>
    </row>
    <row r="224" spans="1:39" ht="21" customHeight="1">
      <c r="A224" s="605">
        <v>5</v>
      </c>
      <c r="B224" s="58" t="s">
        <v>32</v>
      </c>
      <c r="C224" s="58" t="str">
        <f>IF(C7=$W$19,"O",IF(C7=$X$19,"O",IF(C7=$Y$19,"O",IF(C7=$Z$19,"O",IF(C7=$AA$19,"O",IF(C7=$AB$19,"O",IF(C7=$AC$19,"O",IF(C7=$AD$19,"O",IF(C7=$AE$19,"O",IF(C7=$AF$19,"O",IF(C7=$AG$19,"O",IF(C7=$AH$19,"O",IF(C7=$AI$19,"O",IF(C7=$AJ$19,"O",IF(C7=$AK$19,"O",IF(C7=$AL$19,"O",IF(C7=$AM$19,"O",IF(C7=$AN$19,"O",IF(C7=$AO$19,"O",IF(C7=$AP$19,"O",IF(C7=$AQ$19,"O",IF(C7=$AR$19,"O",IF(C7=$AS$19,"O",IF(C7=$AT$19,"O",IF(C7=$AU$19,"O",IF(C7=$AV$19,"O",IF(C7=$AW$19,"O",IF(C7=$AX$19,"O",IF(C7=$AY$19,"O",IF(C7=$AZ$19,"O",IF(C7=$BA$19,"O",IF(C7=$BB$19,"O",IF(C7=$BC$19,"O",IF(C7=$BD$19,"O",IF(C7=$BE$19,"O",IF(C7=$BF$19,"O",IF(C7=$BG$19,"O",IF(C7=$BH$19,"O","X"))))))))))))))))))))))))))))))))))))))</f>
        <v>X</v>
      </c>
      <c r="D224" s="58" t="str">
        <f t="shared" ref="D224:P224" si="209">IF(D7=$W$19,"O",IF(D7=$X$19,"O",IF(D7=$Y$19,"O",IF(D7=$Z$19,"O",IF(D7=$AA$19,"O",IF(D7=$AB$19,"O",IF(D7=$AC$19,"O",IF(D7=$AD$19,"O",IF(D7=$AE$19,"O",IF(D7=$AF$19,"O",IF(D7=$AG$19,"O",IF(D7=$AH$19,"O",IF(D7=$AI$19,"O",IF(D7=$AJ$19,"O",IF(D7=$AK$19,"O",IF(D7=$AL$19,"O",IF(D7=$AM$19,"O",IF(D7=$AN$19,"O",IF(D7=$AO$19,"O",IF(D7=$AP$19,"O",IF(D7=$AQ$19,"O",IF(D7=$AR$19,"O",IF(D7=$AS$19,"O",IF(D7=$AT$19,"O",IF(D7=$AU$19,"O",IF(D7=$AV$19,"O",IF(D7=$AW$19,"O",IF(D7=$AX$19,"O",IF(D7=$AY$19,"O",IF(D7=$AZ$19,"O",IF(D7=$BA$19,"O",IF(D7=$BB$19,"O",IF(D7=$BC$19,"O",IF(D7=$BD$19,"O",IF(D7=$BE$19,"O",IF(D7=$BF$19,"O",IF(D7=$BG$19,"O",IF(D7=$BH$19,"O","X"))))))))))))))))))))))))))))))))))))))</f>
        <v>X</v>
      </c>
      <c r="E224" s="58" t="str">
        <f t="shared" si="209"/>
        <v>X</v>
      </c>
      <c r="F224" s="58" t="str">
        <f t="shared" si="209"/>
        <v>X</v>
      </c>
      <c r="G224" s="58" t="str">
        <f t="shared" si="209"/>
        <v>X</v>
      </c>
      <c r="H224" s="58" t="str">
        <f t="shared" si="209"/>
        <v>X</v>
      </c>
      <c r="I224" s="58" t="str">
        <f t="shared" si="209"/>
        <v>X</v>
      </c>
      <c r="J224" s="58" t="str">
        <f t="shared" si="209"/>
        <v>X</v>
      </c>
      <c r="K224" s="58" t="str">
        <f t="shared" si="209"/>
        <v>X</v>
      </c>
      <c r="L224" s="58" t="str">
        <f t="shared" si="209"/>
        <v>X</v>
      </c>
      <c r="M224" s="58" t="str">
        <f t="shared" si="209"/>
        <v>X</v>
      </c>
      <c r="N224" s="58" t="str">
        <f t="shared" si="209"/>
        <v>X</v>
      </c>
      <c r="O224" s="58" t="str">
        <f t="shared" si="209"/>
        <v>X</v>
      </c>
      <c r="P224" s="58" t="str">
        <f t="shared" si="209"/>
        <v>X</v>
      </c>
      <c r="Q224" s="58" t="str">
        <f>IF(Q7=$W$19,"O",IF(Q7=$X$19,"O",IF(Q7=$Y$19,"O",IF(Q7=$Z$19,"O",IF(Q7=$AA$19,"O",IF(Q7=$AB$19,"O",IF(Q7=$AC$19,"O",IF(Q7=$AD$19,"O",IF(Q7=$AE$19,"O",IF(Q7=$AF$19,"O",IF(Q7=$AG$19,"O",IF(Q7=$AH$19,"O",IF(Q7=$AI$19,"O",IF(Q7=$AJ$19,"O",IF(Q7=$AK$19,"O",IF(Q7=$AL$19,"O",IF(Q7=$AM$19,"O",IF(Q7=$AN$19,"O",IF(Q7=$AO$19,"O",IF(Q7=$AP$19,"O",IF(Q7=$AQ$19,"O",IF(Q7=$AR$19,"O",IF(Q7=$AS$19,"O",IF(Q7=$AT$19,"O",IF(Q7=$AU$19,"O",IF(Q7=$AV$19,"O",IF(Q7=$AW$19,"O",IF(Q7=$AX$19,"O",IF(Q7=$AY$19,"O",IF(Q7=$AZ$19,"O",IF(Q7=$BA$19,"O",IF(Q7=$BB$19,"O",IF(Q7=$BC$19,"O",IF(Q7=$BD$19,"O",IF(Q7=$BE$19,"O",IF(Q7=$BF$19,"O",IF(Q7=$BG$19,"O",IF(Q7=$BH$19,"O","X"))))))))))))))))))))))))))))))))))))))</f>
        <v>X</v>
      </c>
      <c r="X224" s="109"/>
      <c r="AA224" s="109"/>
      <c r="AG224" s="40"/>
    </row>
    <row r="225" spans="1:35" ht="21" customHeight="1">
      <c r="A225" s="606"/>
      <c r="B225" s="58" t="s">
        <v>33</v>
      </c>
      <c r="C225" s="58" t="str">
        <f t="shared" ref="C225:Q225" si="210">IF(C8=$W$19,"O",IF(C8=$X$19,"O",IF(C8=$Y$19,"O",IF(C8=$Z$19,"O",IF(C8=$AA$19,"O",IF(C8=$AB$19,"O",IF(C8=$AC$19,"O",IF(C8=$AD$19,"O",IF(C8=$AE$19,"O",IF(C8=$AF$19,"O",IF(C8=$AG$19,"O",IF(C8=$AH$19,"O",IF(C8=$AI$19,"O",IF(C8=$AJ$19,"O",IF(C8=$AK$19,"O",IF(C8=$AL$19,"O",IF(C8=$AM$19,"O",IF(C8=$AN$19,"O",IF(C8=$AO$19,"O",IF(C8=$AP$19,"O",IF(C8=$AQ$19,"O",IF(C8=$AR$19,"O",IF(C8=$AS$19,"O",IF(C8=$AT$19,"O",IF(C8=$AU$19,"O",IF(C8=$AV$19,"O",IF(C8=$AW$19,"O",IF(C8=$AX$19,"O",IF(C8=$AY$19,"O",IF(C8=$AZ$19,"O",IF(C8=$BA$19,"O",IF(C8=$BB$19,"O",IF(C8=$BC$19,"O",IF(C8=$BD$19,"O",IF(C8=$BE$19,"O",IF(C8=$BF$19,"O",IF(C8=$BG$19,"O",IF(C8=$BH$19,"O","X"))))))))))))))))))))))))))))))))))))))</f>
        <v>X</v>
      </c>
      <c r="D225" s="58" t="str">
        <f t="shared" si="210"/>
        <v>X</v>
      </c>
      <c r="E225" s="58" t="str">
        <f t="shared" si="210"/>
        <v>X</v>
      </c>
      <c r="F225" s="58" t="str">
        <f t="shared" si="210"/>
        <v>X</v>
      </c>
      <c r="G225" s="58" t="str">
        <f t="shared" si="210"/>
        <v>X</v>
      </c>
      <c r="H225" s="58" t="str">
        <f t="shared" si="210"/>
        <v>X</v>
      </c>
      <c r="I225" s="58" t="str">
        <f t="shared" si="210"/>
        <v>X</v>
      </c>
      <c r="J225" s="58" t="str">
        <f t="shared" si="210"/>
        <v>X</v>
      </c>
      <c r="K225" s="58" t="str">
        <f t="shared" si="210"/>
        <v>X</v>
      </c>
      <c r="L225" s="58" t="str">
        <f t="shared" si="210"/>
        <v>X</v>
      </c>
      <c r="M225" s="58" t="str">
        <f t="shared" si="210"/>
        <v>X</v>
      </c>
      <c r="N225" s="58" t="str">
        <f t="shared" si="210"/>
        <v>X</v>
      </c>
      <c r="O225" s="58" t="str">
        <f t="shared" si="210"/>
        <v>X</v>
      </c>
      <c r="P225" s="58" t="str">
        <f t="shared" si="210"/>
        <v>X</v>
      </c>
      <c r="Q225" s="58" t="str">
        <f t="shared" si="210"/>
        <v>X</v>
      </c>
      <c r="X225" s="109"/>
      <c r="AA225" s="109"/>
      <c r="AG225" s="40"/>
    </row>
    <row r="226" spans="1:35" ht="21" customHeight="1">
      <c r="A226" s="606"/>
      <c r="B226" s="58" t="s">
        <v>34</v>
      </c>
      <c r="C226" s="58" t="str">
        <f t="shared" ref="C226:Q226" si="211">IF(C9=$W$19,"O",IF(C9=$X$19,"O",IF(C9=$Y$19,"O",IF(C9=$Z$19,"O",IF(C9=$AA$19,"O",IF(C9=$AB$19,"O",IF(C9=$AC$19,"O",IF(C9=$AD$19,"O",IF(C9=$AE$19,"O",IF(C9=$AF$19,"O",IF(C9=$AG$19,"O",IF(C9=$AH$19,"O",IF(C9=$AI$19,"O",IF(C9=$AJ$19,"O",IF(C9=$AK$19,"O",IF(C9=$AL$19,"O",IF(C9=$AM$19,"O",IF(C9=$AN$19,"O",IF(C9=$AO$19,"O",IF(C9=$AP$19,"O",IF(C9=$AQ$19,"O",IF(C9=$AR$19,"O",IF(C9=$AS$19,"O",IF(C9=$AT$19,"O",IF(C9=$AU$19,"O",IF(C9=$AV$19,"O",IF(C9=$AW$19,"O",IF(C9=$AX$19,"O",IF(C9=$AY$19,"O",IF(C9=$AZ$19,"O",IF(C9=$BA$19,"O",IF(C9=$BB$19,"O",IF(C9=$BC$19,"O",IF(C9=$BD$19,"O",IF(C9=$BE$19,"O",IF(C9=$BF$19,"O",IF(C9=$BG$19,"O",IF(C9=$BH$19,"O","X"))))))))))))))))))))))))))))))))))))))</f>
        <v>X</v>
      </c>
      <c r="D226" s="58" t="str">
        <f t="shared" si="211"/>
        <v>X</v>
      </c>
      <c r="E226" s="58" t="str">
        <f t="shared" si="211"/>
        <v>X</v>
      </c>
      <c r="F226" s="58" t="str">
        <f t="shared" si="211"/>
        <v>X</v>
      </c>
      <c r="G226" s="58" t="str">
        <f t="shared" si="211"/>
        <v>X</v>
      </c>
      <c r="H226" s="58" t="str">
        <f t="shared" si="211"/>
        <v>X</v>
      </c>
      <c r="I226" s="58" t="str">
        <f t="shared" si="211"/>
        <v>X</v>
      </c>
      <c r="J226" s="58" t="str">
        <f t="shared" si="211"/>
        <v>X</v>
      </c>
      <c r="K226" s="58" t="str">
        <f t="shared" si="211"/>
        <v>X</v>
      </c>
      <c r="L226" s="58" t="str">
        <f t="shared" si="211"/>
        <v>X</v>
      </c>
      <c r="M226" s="58" t="str">
        <f t="shared" si="211"/>
        <v>X</v>
      </c>
      <c r="N226" s="58" t="str">
        <f t="shared" si="211"/>
        <v>X</v>
      </c>
      <c r="O226" s="58" t="str">
        <f t="shared" si="211"/>
        <v>X</v>
      </c>
      <c r="P226" s="58" t="str">
        <f t="shared" si="211"/>
        <v>X</v>
      </c>
      <c r="Q226" s="58" t="str">
        <f t="shared" si="211"/>
        <v>X</v>
      </c>
      <c r="X226" s="109"/>
      <c r="AA226" s="109"/>
      <c r="AG226" s="40"/>
    </row>
    <row r="227" spans="1:35" ht="21" customHeight="1">
      <c r="A227" s="606"/>
      <c r="B227" s="58" t="s">
        <v>35</v>
      </c>
      <c r="C227" s="58" t="str">
        <f t="shared" ref="C227:Q227" si="212">IF(C10=$W$19,"O",IF(C10=$X$19,"O",IF(C10=$Y$19,"O",IF(C10=$Z$19,"O",IF(C10=$AA$19,"O",IF(C10=$AB$19,"O",IF(C10=$AC$19,"O",IF(C10=$AD$19,"O",IF(C10=$AE$19,"O",IF(C10=$AF$19,"O",IF(C10=$AG$19,"O",IF(C10=$AH$19,"O",IF(C10=$AI$19,"O",IF(C10=$AJ$19,"O",IF(C10=$AK$19,"O",IF(C10=$AL$19,"O",IF(C10=$AM$19,"O",IF(C10=$AN$19,"O",IF(C10=$AO$19,"O",IF(C10=$AP$19,"O",IF(C10=$AQ$19,"O",IF(C10=$AR$19,"O",IF(C10=$AS$19,"O",IF(C10=$AT$19,"O",IF(C10=$AU$19,"O",IF(C10=$AV$19,"O",IF(C10=$AW$19,"O",IF(C10=$AX$19,"O",IF(C10=$AY$19,"O",IF(C10=$AZ$19,"O",IF(C10=$BA$19,"O",IF(C10=$BB$19,"O",IF(C10=$BC$19,"O",IF(C10=$BD$19,"O",IF(C10=$BE$19,"O",IF(C10=$BF$19,"O",IF(C10=$BG$19,"O",IF(C10=$BH$19,"O","X"))))))))))))))))))))))))))))))))))))))</f>
        <v>O</v>
      </c>
      <c r="D227" s="58" t="str">
        <f t="shared" si="212"/>
        <v>O</v>
      </c>
      <c r="E227" s="58" t="str">
        <f t="shared" si="212"/>
        <v>O</v>
      </c>
      <c r="F227" s="58" t="str">
        <f t="shared" si="212"/>
        <v>O</v>
      </c>
      <c r="G227" s="58" t="str">
        <f t="shared" si="212"/>
        <v>O</v>
      </c>
      <c r="H227" s="58" t="str">
        <f t="shared" si="212"/>
        <v>O</v>
      </c>
      <c r="I227" s="58" t="str">
        <f t="shared" si="212"/>
        <v>O</v>
      </c>
      <c r="J227" s="58" t="str">
        <f t="shared" si="212"/>
        <v>O</v>
      </c>
      <c r="K227" s="58" t="str">
        <f t="shared" si="212"/>
        <v>O</v>
      </c>
      <c r="L227" s="58" t="str">
        <f t="shared" si="212"/>
        <v>O</v>
      </c>
      <c r="M227" s="58" t="str">
        <f t="shared" si="212"/>
        <v>O</v>
      </c>
      <c r="N227" s="58" t="str">
        <f t="shared" si="212"/>
        <v>O</v>
      </c>
      <c r="O227" s="58" t="str">
        <f t="shared" si="212"/>
        <v>O</v>
      </c>
      <c r="P227" s="58" t="str">
        <f t="shared" si="212"/>
        <v>O</v>
      </c>
      <c r="Q227" s="58" t="str">
        <f t="shared" si="212"/>
        <v>O</v>
      </c>
      <c r="X227" s="109"/>
      <c r="AG227" s="40"/>
      <c r="AI227" s="315"/>
    </row>
    <row r="228" spans="1:35" ht="21" customHeight="1">
      <c r="A228" s="606"/>
      <c r="B228" s="58" t="s">
        <v>36</v>
      </c>
      <c r="C228" s="58" t="str">
        <f t="shared" ref="C228:Q228" si="213">IF(C11=$W$19,"O",IF(C11=$X$19,"O",IF(C11=$Y$19,"O",IF(C11=$Z$19,"O",IF(C11=$AA$19,"O",IF(C11=$AB$19,"O",IF(C11=$AC$19,"O",IF(C11=$AD$19,"O",IF(C11=$AE$19,"O",IF(C11=$AF$19,"O",IF(C11=$AG$19,"O",IF(C11=$AH$19,"O",IF(C11=$AI$19,"O",IF(C11=$AJ$19,"O",IF(C11=$AK$19,"O",IF(C11=$AL$19,"O",IF(C11=$AM$19,"O",IF(C11=$AN$19,"O",IF(C11=$AO$19,"O",IF(C11=$AP$19,"O",IF(C11=$AQ$19,"O",IF(C11=$AR$19,"O",IF(C11=$AS$19,"O",IF(C11=$AT$19,"O",IF(C11=$AU$19,"O",IF(C11=$AV$19,"O",IF(C11=$AW$19,"O",IF(C11=$AX$19,"O",IF(C11=$AY$19,"O",IF(C11=$AZ$19,"O",IF(C11=$BA$19,"O",IF(C11=$BB$19,"O",IF(C11=$BC$19,"O",IF(C11=$BD$19,"O",IF(C11=$BE$19,"O",IF(C11=$BF$19,"O",IF(C11=$BG$19,"O",IF(C11=$BH$19,"O","X"))))))))))))))))))))))))))))))))))))))</f>
        <v>X</v>
      </c>
      <c r="D228" s="58" t="str">
        <f t="shared" si="213"/>
        <v>X</v>
      </c>
      <c r="E228" s="58" t="str">
        <f t="shared" si="213"/>
        <v>X</v>
      </c>
      <c r="F228" s="58" t="str">
        <f t="shared" si="213"/>
        <v>X</v>
      </c>
      <c r="G228" s="58" t="str">
        <f t="shared" si="213"/>
        <v>X</v>
      </c>
      <c r="H228" s="58" t="str">
        <f t="shared" si="213"/>
        <v>X</v>
      </c>
      <c r="I228" s="58" t="str">
        <f t="shared" si="213"/>
        <v>X</v>
      </c>
      <c r="J228" s="58" t="str">
        <f t="shared" si="213"/>
        <v>X</v>
      </c>
      <c r="K228" s="58" t="str">
        <f t="shared" si="213"/>
        <v>X</v>
      </c>
      <c r="L228" s="58" t="str">
        <f t="shared" si="213"/>
        <v>X</v>
      </c>
      <c r="M228" s="58" t="str">
        <f t="shared" si="213"/>
        <v>X</v>
      </c>
      <c r="N228" s="58" t="str">
        <f t="shared" si="213"/>
        <v>X</v>
      </c>
      <c r="O228" s="58" t="str">
        <f t="shared" si="213"/>
        <v>X</v>
      </c>
      <c r="P228" s="58" t="str">
        <f t="shared" si="213"/>
        <v>X</v>
      </c>
      <c r="Q228" s="58" t="str">
        <f t="shared" si="213"/>
        <v>X</v>
      </c>
      <c r="X228" s="109"/>
      <c r="AI228" s="315"/>
    </row>
    <row r="229" spans="1:35" ht="21" customHeight="1">
      <c r="A229" s="606"/>
      <c r="B229" s="58" t="s">
        <v>21</v>
      </c>
      <c r="C229" s="58" t="str">
        <f t="shared" ref="C229:Q229" si="214">IF(C12=$W$19,"O",IF(C12=$X$19,"O",IF(C12=$Y$19,"O",IF(C12=$Z$19,"O",IF(C12=$AA$19,"O",IF(C12=$AB$19,"O",IF(C12=$AC$19,"O",IF(C12=$AD$19,"O",IF(C12=$AE$19,"O",IF(C12=$AF$19,"O",IF(C12=$AG$19,"O",IF(C12=$AH$19,"O",IF(C12=$AI$19,"O",IF(C12=$AJ$19,"O",IF(C12=$AK$19,"O",IF(C12=$AL$19,"O",IF(C12=$AM$19,"O",IF(C12=$AN$19,"O",IF(C12=$AO$19,"O",IF(C12=$AP$19,"O",IF(C12=$AQ$19,"O",IF(C12=$AR$19,"O",IF(C12=$AS$19,"O",IF(C12=$AT$19,"O",IF(C12=$AU$19,"O",IF(C12=$AV$19,"O",IF(C12=$AW$19,"O",IF(C12=$AX$19,"O",IF(C12=$AY$19,"O",IF(C12=$AZ$19,"O",IF(C12=$BA$19,"O",IF(C12=$BB$19,"O",IF(C12=$BC$19,"O",IF(C12=$BD$19,"O",IF(C12=$BE$19,"O",IF(C12=$BF$19,"O",IF(C12=$BG$19,"O",IF(C12=$BH$19,"O","X"))))))))))))))))))))))))))))))))))))))</f>
        <v>O</v>
      </c>
      <c r="D229" s="58" t="str">
        <f t="shared" si="214"/>
        <v>O</v>
      </c>
      <c r="E229" s="58" t="str">
        <f t="shared" si="214"/>
        <v>O</v>
      </c>
      <c r="F229" s="58" t="str">
        <f t="shared" si="214"/>
        <v>O</v>
      </c>
      <c r="G229" s="58" t="str">
        <f t="shared" si="214"/>
        <v>O</v>
      </c>
      <c r="H229" s="58" t="str">
        <f t="shared" si="214"/>
        <v>O</v>
      </c>
      <c r="I229" s="58" t="str">
        <f t="shared" si="214"/>
        <v>O</v>
      </c>
      <c r="J229" s="58" t="str">
        <f t="shared" si="214"/>
        <v>O</v>
      </c>
      <c r="K229" s="58" t="str">
        <f t="shared" si="214"/>
        <v>O</v>
      </c>
      <c r="L229" s="58" t="str">
        <f t="shared" si="214"/>
        <v>O</v>
      </c>
      <c r="M229" s="58" t="str">
        <f t="shared" si="214"/>
        <v>O</v>
      </c>
      <c r="N229" s="58" t="str">
        <f t="shared" si="214"/>
        <v>O</v>
      </c>
      <c r="O229" s="58" t="str">
        <f t="shared" si="214"/>
        <v>O</v>
      </c>
      <c r="P229" s="58" t="str">
        <f t="shared" si="214"/>
        <v>O</v>
      </c>
      <c r="Q229" s="58" t="str">
        <f t="shared" si="214"/>
        <v>O</v>
      </c>
      <c r="X229" s="109"/>
    </row>
    <row r="230" spans="1:35" ht="21" customHeight="1">
      <c r="A230" s="607"/>
      <c r="B230" s="30" t="s">
        <v>46</v>
      </c>
      <c r="C230" s="47">
        <f t="shared" ref="C230:Q230" si="215">COUNTIF(C224:C229,"O")</f>
        <v>2</v>
      </c>
      <c r="D230" s="47">
        <f t="shared" si="215"/>
        <v>2</v>
      </c>
      <c r="E230" s="47">
        <f t="shared" si="215"/>
        <v>2</v>
      </c>
      <c r="F230" s="47">
        <f t="shared" si="215"/>
        <v>2</v>
      </c>
      <c r="G230" s="47">
        <f t="shared" si="215"/>
        <v>2</v>
      </c>
      <c r="H230" s="47">
        <f t="shared" si="215"/>
        <v>2</v>
      </c>
      <c r="I230" s="47">
        <f t="shared" si="215"/>
        <v>2</v>
      </c>
      <c r="J230" s="47">
        <f t="shared" si="215"/>
        <v>2</v>
      </c>
      <c r="K230" s="47">
        <f t="shared" si="215"/>
        <v>2</v>
      </c>
      <c r="L230" s="47">
        <f t="shared" si="215"/>
        <v>2</v>
      </c>
      <c r="M230" s="47">
        <f t="shared" si="215"/>
        <v>2</v>
      </c>
      <c r="N230" s="47">
        <f t="shared" si="215"/>
        <v>2</v>
      </c>
      <c r="O230" s="47">
        <f t="shared" si="215"/>
        <v>2</v>
      </c>
      <c r="P230" s="47">
        <f t="shared" si="215"/>
        <v>2</v>
      </c>
      <c r="Q230" s="47">
        <f t="shared" si="215"/>
        <v>2</v>
      </c>
      <c r="X230" s="109"/>
    </row>
    <row r="231" spans="1:35" ht="21" customHeight="1">
      <c r="A231" s="605">
        <v>6</v>
      </c>
      <c r="B231" s="58" t="s">
        <v>32</v>
      </c>
      <c r="C231" s="58" t="str">
        <f>IF(C7=$W$20,"O",IF(C7=$X$20,"O",IF(C7=$Y$20,"O",IF(C7=$Z$20,"O",IF(C7=$AA$20,"O",IF(C7=$AB$20,"O",IF(C7=$AC$20,"O",IF(C7=$AD$20,"O",IF(C7=$AE$20,"O",IF(C7=$AF$20,"O",IF(C7=$AG$20,"O",IF(C7=$AH$20,"O",IF(C7=$AI$20,"O",IF(C7=$AJ$20,"O",IF(C7=$AK$20,"O",IF(C7=$AL$20,"O",IF(C7=$AM$20,"O",IF(C7=$AN$20,"O",IF(C7=$AO$20,"O",IF(C7=$AP$20,"O",IF(C7=$AQ$20,"O",IF(C7=$AR$20,"O",IF(C7=$AS$20,"O",IF(C7=$AT$20,"O",IF(C7=$AU$20,"O",IF(C7=$AV$20,"O",IF(C7=$AW$20,"O",IF(C7=$AX$20,"O",IF(C7=$AY$20,"O",IF(C7=$AZ$20,"O",IF(C7=$BA$20,"O",IF(C7=$BB$20,"O",IF(C7=$BC$20,"O",IF(C7=$BD$20,"O",IF(C7=$BE$20,"O",IF(C7=$BF$20,"O",IF(C7=$BG$20,"O",IF(C7=$BH$20,"O","X"))))))))))))))))))))))))))))))))))))))</f>
        <v>O</v>
      </c>
      <c r="D231" s="58" t="str">
        <f t="shared" ref="D231:P231" si="216">IF(D7=$W$20,"O",IF(D7=$X$20,"O",IF(D7=$Y$20,"O",IF(D7=$Z$20,"O",IF(D7=$AA$20,"O",IF(D7=$AB$20,"O",IF(D7=$AC$20,"O",IF(D7=$AD$20,"O",IF(D7=$AE$20,"O",IF(D7=$AF$20,"O",IF(D7=$AG$20,"O",IF(D7=$AH$20,"O",IF(D7=$AI$20,"O",IF(D7=$AJ$20,"O",IF(D7=$AK$20,"O",IF(D7=$AL$20,"O",IF(D7=$AM$20,"O",IF(D7=$AN$20,"O",IF(D7=$AO$20,"O",IF(D7=$AP$20,"O",IF(D7=$AQ$20,"O",IF(D7=$AR$20,"O",IF(D7=$AS$20,"O",IF(D7=$AT$20,"O",IF(D7=$AU$20,"O",IF(D7=$AV$20,"O",IF(D7=$AW$20,"O",IF(D7=$AX$20,"O",IF(D7=$AY$20,"O",IF(D7=$AZ$20,"O",IF(D7=$BA$20,"O",IF(D7=$BB$20,"O",IF(D7=$BC$20,"O",IF(D7=$BD$20,"O",IF(D7=$BE$20,"O",IF(D7=$BF$20,"O",IF(D7=$BG$20,"O",IF(D7=$BH$20,"O","X"))))))))))))))))))))))))))))))))))))))</f>
        <v>O</v>
      </c>
      <c r="E231" s="58" t="str">
        <f t="shared" si="216"/>
        <v>O</v>
      </c>
      <c r="F231" s="58" t="str">
        <f t="shared" si="216"/>
        <v>O</v>
      </c>
      <c r="G231" s="58" t="str">
        <f t="shared" si="216"/>
        <v>O</v>
      </c>
      <c r="H231" s="58" t="str">
        <f t="shared" si="216"/>
        <v>O</v>
      </c>
      <c r="I231" s="58" t="str">
        <f t="shared" si="216"/>
        <v>O</v>
      </c>
      <c r="J231" s="58" t="str">
        <f t="shared" si="216"/>
        <v>O</v>
      </c>
      <c r="K231" s="58" t="str">
        <f t="shared" si="216"/>
        <v>O</v>
      </c>
      <c r="L231" s="58" t="str">
        <f t="shared" si="216"/>
        <v>O</v>
      </c>
      <c r="M231" s="58" t="str">
        <f t="shared" si="216"/>
        <v>O</v>
      </c>
      <c r="N231" s="58" t="str">
        <f t="shared" si="216"/>
        <v>O</v>
      </c>
      <c r="O231" s="58" t="str">
        <f t="shared" si="216"/>
        <v>O</v>
      </c>
      <c r="P231" s="58" t="str">
        <f t="shared" si="216"/>
        <v>O</v>
      </c>
      <c r="Q231" s="58" t="str">
        <f>IF(Q7=$W$20,"O",IF(Q7=$X$20,"O",IF(Q7=$Y$20,"O",IF(Q7=$Z$20,"O",IF(Q7=$AA$20,"O",IF(Q7=$AB$20,"O",IF(Q7=$AC$20,"O",IF(Q7=$AD$20,"O",IF(Q7=$AE$20,"O",IF(Q7=$AF$20,"O",IF(Q7=$AG$20,"O",IF(Q7=$AH$20,"O",IF(Q7=$AI$20,"O",IF(Q7=$AJ$20,"O",IF(Q7=$AK$20,"O",IF(Q7=$AL$20,"O",IF(Q7=$AM$20,"O",IF(Q7=$AN$20,"O",IF(Q7=$AO$20,"O",IF(Q7=$AP$20,"O",IF(Q7=$AQ$20,"O",IF(Q7=$AR$20,"O",IF(Q7=$AS$20,"O",IF(Q7=$AT$20,"O",IF(Q7=$AU$20,"O",IF(Q7=$AV$20,"O",IF(Q7=$AW$20,"O",IF(Q7=$AX$20,"O",IF(Q7=$AY$20,"O",IF(Q7=$AZ$20,"O",IF(Q7=$BA$20,"O",IF(Q7=$BB$20,"O",IF(Q7=$BC$20,"O",IF(Q7=$BD$20,"O",IF(Q7=$BE$20,"O",IF(Q7=$BF$20,"O",IF(Q7=$BG$20,"O",IF(Q7=$BH$20,"O","X"))))))))))))))))))))))))))))))))))))))</f>
        <v>O</v>
      </c>
      <c r="X231" s="109"/>
    </row>
    <row r="232" spans="1:35" ht="21" customHeight="1">
      <c r="A232" s="606"/>
      <c r="B232" s="58" t="s">
        <v>33</v>
      </c>
      <c r="C232" s="58" t="str">
        <f t="shared" ref="C232:Q232" si="217">IF(C8=$W$20,"O",IF(C8=$X$20,"O",IF(C8=$Y$20,"O",IF(C8=$Z$20,"O",IF(C8=$AA$20,"O",IF(C8=$AB$20,"O",IF(C8=$AC$20,"O",IF(C8=$AD$20,"O",IF(C8=$AE$20,"O",IF(C8=$AF$20,"O",IF(C8=$AG$20,"O",IF(C8=$AH$20,"O",IF(C8=$AI$20,"O",IF(C8=$AJ$20,"O",IF(C8=$AK$20,"O",IF(C8=$AL$20,"O",IF(C8=$AM$20,"O",IF(C8=$AN$20,"O",IF(C8=$AO$20,"O",IF(C8=$AP$20,"O",IF(C8=$AQ$20,"O",IF(C8=$AR$20,"O",IF(C8=$AS$20,"O",IF(C8=$AT$20,"O",IF(C8=$AU$20,"O",IF(C8=$AV$20,"O",IF(C8=$AW$20,"O",IF(C8=$AX$20,"O",IF(C8=$AY$20,"O",IF(C8=$AZ$20,"O",IF(C8=$BA$20,"O",IF(C8=$BB$20,"O",IF(C8=$BC$20,"O",IF(C8=$BD$20,"O",IF(C8=$BE$20,"O",IF(C8=$BF$20,"O",IF(C8=$BG$20,"O",IF(C8=$BH$20,"O","X"))))))))))))))))))))))))))))))))))))))</f>
        <v>O</v>
      </c>
      <c r="D232" s="58" t="str">
        <f t="shared" si="217"/>
        <v>O</v>
      </c>
      <c r="E232" s="58" t="str">
        <f t="shared" si="217"/>
        <v>O</v>
      </c>
      <c r="F232" s="58" t="str">
        <f t="shared" si="217"/>
        <v>O</v>
      </c>
      <c r="G232" s="58" t="str">
        <f t="shared" si="217"/>
        <v>O</v>
      </c>
      <c r="H232" s="58" t="str">
        <f t="shared" si="217"/>
        <v>O</v>
      </c>
      <c r="I232" s="58" t="str">
        <f t="shared" si="217"/>
        <v>O</v>
      </c>
      <c r="J232" s="58" t="str">
        <f t="shared" si="217"/>
        <v>O</v>
      </c>
      <c r="K232" s="58" t="str">
        <f t="shared" si="217"/>
        <v>O</v>
      </c>
      <c r="L232" s="58" t="str">
        <f t="shared" si="217"/>
        <v>O</v>
      </c>
      <c r="M232" s="58" t="str">
        <f t="shared" si="217"/>
        <v>O</v>
      </c>
      <c r="N232" s="58" t="str">
        <f t="shared" si="217"/>
        <v>O</v>
      </c>
      <c r="O232" s="58" t="str">
        <f t="shared" si="217"/>
        <v>O</v>
      </c>
      <c r="P232" s="58" t="str">
        <f t="shared" si="217"/>
        <v>O</v>
      </c>
      <c r="Q232" s="58" t="str">
        <f t="shared" si="217"/>
        <v>O</v>
      </c>
      <c r="X232" s="109"/>
    </row>
    <row r="233" spans="1:35" ht="21" customHeight="1">
      <c r="A233" s="606"/>
      <c r="B233" s="58" t="s">
        <v>34</v>
      </c>
      <c r="C233" s="58" t="str">
        <f t="shared" ref="C233:Q233" si="218">IF(C9=$W$20,"O",IF(C9=$X$20,"O",IF(C9=$Y$20,"O",IF(C9=$Z$20,"O",IF(C9=$AA$20,"O",IF(C9=$AB$20,"O",IF(C9=$AC$20,"O",IF(C9=$AD$20,"O",IF(C9=$AE$20,"O",IF(C9=$AF$20,"O",IF(C9=$AG$20,"O",IF(C9=$AH$20,"O",IF(C9=$AI$20,"O",IF(C9=$AJ$20,"O",IF(C9=$AK$20,"O",IF(C9=$AL$20,"O",IF(C9=$AM$20,"O",IF(C9=$AN$20,"O",IF(C9=$AO$20,"O",IF(C9=$AP$20,"O",IF(C9=$AQ$20,"O",IF(C9=$AR$20,"O",IF(C9=$AS$20,"O",IF(C9=$AT$20,"O",IF(C9=$AU$20,"O",IF(C9=$AV$20,"O",IF(C9=$AW$20,"O",IF(C9=$AX$20,"O",IF(C9=$AY$20,"O",IF(C9=$AZ$20,"O",IF(C9=$BA$20,"O",IF(C9=$BB$20,"O",IF(C9=$BC$20,"O",IF(C9=$BD$20,"O",IF(C9=$BE$20,"O",IF(C9=$BF$20,"O",IF(C9=$BG$20,"O",IF(C9=$BH$20,"O","X"))))))))))))))))))))))))))))))))))))))</f>
        <v>O</v>
      </c>
      <c r="D233" s="58" t="str">
        <f t="shared" si="218"/>
        <v>O</v>
      </c>
      <c r="E233" s="58" t="str">
        <f t="shared" si="218"/>
        <v>O</v>
      </c>
      <c r="F233" s="58" t="str">
        <f t="shared" si="218"/>
        <v>O</v>
      </c>
      <c r="G233" s="58" t="str">
        <f t="shared" si="218"/>
        <v>O</v>
      </c>
      <c r="H233" s="58" t="str">
        <f t="shared" si="218"/>
        <v>O</v>
      </c>
      <c r="I233" s="58" t="str">
        <f t="shared" si="218"/>
        <v>O</v>
      </c>
      <c r="J233" s="58" t="str">
        <f t="shared" si="218"/>
        <v>O</v>
      </c>
      <c r="K233" s="58" t="str">
        <f t="shared" si="218"/>
        <v>O</v>
      </c>
      <c r="L233" s="58" t="str">
        <f t="shared" si="218"/>
        <v>O</v>
      </c>
      <c r="M233" s="58" t="str">
        <f t="shared" si="218"/>
        <v>O</v>
      </c>
      <c r="N233" s="58" t="str">
        <f t="shared" si="218"/>
        <v>O</v>
      </c>
      <c r="O233" s="58" t="str">
        <f t="shared" si="218"/>
        <v>O</v>
      </c>
      <c r="P233" s="58" t="str">
        <f t="shared" si="218"/>
        <v>O</v>
      </c>
      <c r="Q233" s="58" t="str">
        <f t="shared" si="218"/>
        <v>O</v>
      </c>
      <c r="X233" s="109"/>
    </row>
    <row r="234" spans="1:35" ht="21" customHeight="1">
      <c r="A234" s="606"/>
      <c r="B234" s="58" t="s">
        <v>35</v>
      </c>
      <c r="C234" s="58" t="str">
        <f t="shared" ref="C234:Q234" si="219">IF(C10=$W$20,"O",IF(C10=$X$20,"O",IF(C10=$Y$20,"O",IF(C10=$Z$20,"O",IF(C10=$AA$20,"O",IF(C10=$AB$20,"O",IF(C10=$AC$20,"O",IF(C10=$AD$20,"O",IF(C10=$AE$20,"O",IF(C10=$AF$20,"O",IF(C10=$AG$20,"O",IF(C10=$AH$20,"O",IF(C10=$AI$20,"O",IF(C10=$AJ$20,"O",IF(C10=$AK$20,"O",IF(C10=$AL$20,"O",IF(C10=$AM$20,"O",IF(C10=$AN$20,"O",IF(C10=$AO$20,"O",IF(C10=$AP$20,"O",IF(C10=$AQ$20,"O",IF(C10=$AR$20,"O",IF(C10=$AS$20,"O",IF(C10=$AT$20,"O",IF(C10=$AU$20,"O",IF(C10=$AV$20,"O",IF(C10=$AW$20,"O",IF(C10=$AX$20,"O",IF(C10=$AY$20,"O",IF(C10=$AZ$20,"O",IF(C10=$BA$20,"O",IF(C10=$BB$20,"O",IF(C10=$BC$20,"O",IF(C10=$BD$20,"O",IF(C10=$BE$20,"O",IF(C10=$BF$20,"O",IF(C10=$BG$20,"O",IF(C10=$BH$20,"O","X"))))))))))))))))))))))))))))))))))))))</f>
        <v>O</v>
      </c>
      <c r="D234" s="58" t="str">
        <f t="shared" si="219"/>
        <v>O</v>
      </c>
      <c r="E234" s="58" t="str">
        <f t="shared" si="219"/>
        <v>O</v>
      </c>
      <c r="F234" s="58" t="str">
        <f t="shared" si="219"/>
        <v>O</v>
      </c>
      <c r="G234" s="58" t="str">
        <f t="shared" si="219"/>
        <v>O</v>
      </c>
      <c r="H234" s="58" t="str">
        <f t="shared" si="219"/>
        <v>O</v>
      </c>
      <c r="I234" s="58" t="str">
        <f t="shared" si="219"/>
        <v>O</v>
      </c>
      <c r="J234" s="58" t="str">
        <f t="shared" si="219"/>
        <v>O</v>
      </c>
      <c r="K234" s="58" t="str">
        <f t="shared" si="219"/>
        <v>O</v>
      </c>
      <c r="L234" s="58" t="str">
        <f t="shared" si="219"/>
        <v>O</v>
      </c>
      <c r="M234" s="58" t="str">
        <f t="shared" si="219"/>
        <v>O</v>
      </c>
      <c r="N234" s="58" t="str">
        <f t="shared" si="219"/>
        <v>O</v>
      </c>
      <c r="O234" s="58" t="str">
        <f t="shared" si="219"/>
        <v>O</v>
      </c>
      <c r="P234" s="58" t="str">
        <f t="shared" si="219"/>
        <v>O</v>
      </c>
      <c r="Q234" s="58" t="str">
        <f t="shared" si="219"/>
        <v>O</v>
      </c>
      <c r="X234" s="109"/>
    </row>
    <row r="235" spans="1:35" ht="21" customHeight="1">
      <c r="A235" s="606"/>
      <c r="B235" s="58" t="s">
        <v>36</v>
      </c>
      <c r="C235" s="58" t="str">
        <f t="shared" ref="C235:Q235" si="220">IF(C11=$W$20,"O",IF(C11=$X$20,"O",IF(C11=$Y$20,"O",IF(C11=$Z$20,"O",IF(C11=$AA$20,"O",IF(C11=$AB$20,"O",IF(C11=$AC$20,"O",IF(C11=$AD$20,"O",IF(C11=$AE$20,"O",IF(C11=$AF$20,"O",IF(C11=$AG$20,"O",IF(C11=$AH$20,"O",IF(C11=$AI$20,"O",IF(C11=$AJ$20,"O",IF(C11=$AK$20,"O",IF(C11=$AL$20,"O",IF(C11=$AM$20,"O",IF(C11=$AN$20,"O",IF(C11=$AO$20,"O",IF(C11=$AP$20,"O",IF(C11=$AQ$20,"O",IF(C11=$AR$20,"O",IF(C11=$AS$20,"O",IF(C11=$AT$20,"O",IF(C11=$AU$20,"O",IF(C11=$AV$20,"O",IF(C11=$AW$20,"O",IF(C11=$AX$20,"O",IF(C11=$AY$20,"O",IF(C11=$AZ$20,"O",IF(C11=$BA$20,"O",IF(C11=$BB$20,"O",IF(C11=$BC$20,"O",IF(C11=$BD$20,"O",IF(C11=$BE$20,"O",IF(C11=$BF$20,"O",IF(C11=$BG$20,"O",IF(C11=$BH$20,"O","X"))))))))))))))))))))))))))))))))))))))</f>
        <v>O</v>
      </c>
      <c r="D235" s="58" t="str">
        <f t="shared" si="220"/>
        <v>O</v>
      </c>
      <c r="E235" s="58" t="str">
        <f t="shared" si="220"/>
        <v>O</v>
      </c>
      <c r="F235" s="58" t="str">
        <f t="shared" si="220"/>
        <v>O</v>
      </c>
      <c r="G235" s="58" t="str">
        <f t="shared" si="220"/>
        <v>O</v>
      </c>
      <c r="H235" s="58" t="str">
        <f t="shared" si="220"/>
        <v>O</v>
      </c>
      <c r="I235" s="58" t="str">
        <f t="shared" si="220"/>
        <v>O</v>
      </c>
      <c r="J235" s="58" t="str">
        <f t="shared" si="220"/>
        <v>O</v>
      </c>
      <c r="K235" s="58" t="str">
        <f t="shared" si="220"/>
        <v>O</v>
      </c>
      <c r="L235" s="58" t="str">
        <f t="shared" si="220"/>
        <v>O</v>
      </c>
      <c r="M235" s="58" t="str">
        <f t="shared" si="220"/>
        <v>O</v>
      </c>
      <c r="N235" s="58" t="str">
        <f t="shared" si="220"/>
        <v>O</v>
      </c>
      <c r="O235" s="58" t="str">
        <f t="shared" si="220"/>
        <v>O</v>
      </c>
      <c r="P235" s="58" t="str">
        <f t="shared" si="220"/>
        <v>O</v>
      </c>
      <c r="Q235" s="58" t="str">
        <f t="shared" si="220"/>
        <v>O</v>
      </c>
      <c r="X235" s="109"/>
    </row>
    <row r="236" spans="1:35" ht="21" customHeight="1">
      <c r="A236" s="606"/>
      <c r="B236" s="58" t="s">
        <v>21</v>
      </c>
      <c r="C236" s="58" t="str">
        <f t="shared" ref="C236:Q236" si="221">IF(C12=$W$20,"O",IF(C12=$X$20,"O",IF(C12=$Y$20,"O",IF(C12=$Z$20,"O",IF(C12=$AA$20,"O",IF(C12=$AB$20,"O",IF(C12=$AC$20,"O",IF(C12=$AD$20,"O",IF(C12=$AE$20,"O",IF(C12=$AF$20,"O",IF(C12=$AG$20,"O",IF(C12=$AH$20,"O",IF(C12=$AI$20,"O",IF(C12=$AJ$20,"O",IF(C12=$AK$20,"O",IF(C12=$AL$20,"O",IF(C12=$AM$20,"O",IF(C12=$AN$20,"O",IF(C12=$AO$20,"O",IF(C12=$AP$20,"O",IF(C12=$AQ$20,"O",IF(C12=$AR$20,"O",IF(C12=$AS$20,"O",IF(C12=$AT$20,"O",IF(C12=$AU$20,"O",IF(C12=$AV$20,"O",IF(C12=$AW$20,"O",IF(C12=$AX$20,"O",IF(C12=$AY$20,"O",IF(C12=$AZ$20,"O",IF(C12=$BA$20,"O",IF(C12=$BB$20,"O",IF(C12=$BC$20,"O",IF(C12=$BD$20,"O",IF(C12=$BE$20,"O",IF(C12=$BF$20,"O",IF(C12=$BG$20,"O",IF(C12=$BH$20,"O","X"))))))))))))))))))))))))))))))))))))))</f>
        <v>X</v>
      </c>
      <c r="D236" s="58" t="str">
        <f t="shared" si="221"/>
        <v>X</v>
      </c>
      <c r="E236" s="58" t="str">
        <f t="shared" si="221"/>
        <v>X</v>
      </c>
      <c r="F236" s="58" t="str">
        <f t="shared" si="221"/>
        <v>X</v>
      </c>
      <c r="G236" s="58" t="str">
        <f t="shared" si="221"/>
        <v>X</v>
      </c>
      <c r="H236" s="58" t="str">
        <f t="shared" si="221"/>
        <v>X</v>
      </c>
      <c r="I236" s="58" t="str">
        <f t="shared" si="221"/>
        <v>X</v>
      </c>
      <c r="J236" s="58" t="str">
        <f t="shared" si="221"/>
        <v>X</v>
      </c>
      <c r="K236" s="58" t="str">
        <f t="shared" si="221"/>
        <v>X</v>
      </c>
      <c r="L236" s="58" t="str">
        <f t="shared" si="221"/>
        <v>X</v>
      </c>
      <c r="M236" s="58" t="str">
        <f t="shared" si="221"/>
        <v>X</v>
      </c>
      <c r="N236" s="58" t="str">
        <f t="shared" si="221"/>
        <v>X</v>
      </c>
      <c r="O236" s="58" t="str">
        <f t="shared" si="221"/>
        <v>X</v>
      </c>
      <c r="P236" s="58" t="str">
        <f t="shared" si="221"/>
        <v>X</v>
      </c>
      <c r="Q236" s="58" t="str">
        <f t="shared" si="221"/>
        <v>X</v>
      </c>
      <c r="X236" s="109"/>
    </row>
    <row r="237" spans="1:35" ht="21" customHeight="1">
      <c r="A237" s="607"/>
      <c r="B237" s="30" t="s">
        <v>46</v>
      </c>
      <c r="C237" s="47">
        <f>COUNTIF(C231:C236,"O")</f>
        <v>5</v>
      </c>
      <c r="D237" s="47">
        <f t="shared" ref="D237:Q237" si="222">COUNTIF(D231:D236,"O")</f>
        <v>5</v>
      </c>
      <c r="E237" s="47">
        <f t="shared" si="222"/>
        <v>5</v>
      </c>
      <c r="F237" s="47">
        <f t="shared" si="222"/>
        <v>5</v>
      </c>
      <c r="G237" s="47">
        <f t="shared" si="222"/>
        <v>5</v>
      </c>
      <c r="H237" s="47">
        <f t="shared" si="222"/>
        <v>5</v>
      </c>
      <c r="I237" s="47">
        <f t="shared" si="222"/>
        <v>5</v>
      </c>
      <c r="J237" s="47">
        <f t="shared" si="222"/>
        <v>5</v>
      </c>
      <c r="K237" s="47">
        <f t="shared" si="222"/>
        <v>5</v>
      </c>
      <c r="L237" s="47">
        <f t="shared" si="222"/>
        <v>5</v>
      </c>
      <c r="M237" s="47">
        <f t="shared" si="222"/>
        <v>5</v>
      </c>
      <c r="N237" s="47">
        <f t="shared" si="222"/>
        <v>5</v>
      </c>
      <c r="O237" s="47">
        <f t="shared" si="222"/>
        <v>5</v>
      </c>
      <c r="P237" s="47">
        <f t="shared" si="222"/>
        <v>5</v>
      </c>
      <c r="Q237" s="47">
        <f t="shared" si="222"/>
        <v>5</v>
      </c>
      <c r="X237" s="109"/>
    </row>
    <row r="238" spans="1:35" ht="21" customHeight="1">
      <c r="A238" s="605">
        <v>7</v>
      </c>
      <c r="B238" s="58" t="s">
        <v>32</v>
      </c>
      <c r="C238" s="58" t="str">
        <f>IF(C7=$W$21,"O",IF(C7=$X$21,"O",IF(C7=$Y$21,"O",IF(C7=$Z$21,"O",IF(C7=$AA$21,"O",IF(C7=$AB$21,"O",IF(C7=$AC$21,"O",IF(C7=$AD$21,"O",IF(C7=$AE$21,"O",IF(C7=$AF$21,"O",IF(C7=$AG$21,"O",IF(C7=$AH$21,"O",IF(C7=$AI$21,"O",IF(C7=$AJ$21,"O",IF(C7=$AK$21,"O",IF(C7=$AL$21,"O",IF(C7=$AM$21,"O",IF(C7=$AN$21,"O",IF(C7=$AO$21,"O",IF(C7=$AP$21,"O",IF(C7=$AQ$21,"O",IF(C7=$AR$21,"O",IF(C7=$AS$21,"O",IF(C7=$AT$21,"O",IF(C7=$AU$21,"O",IF(C7=$AV$21,"O",IF(C7=$AW$21,"O",IF(C7=$AX$21,"O",IF(C7=$AY$21,"O",IF(C7=$AZ$21,"O",IF(C7=$BA$21,"O",IF(C7=$BB$21,"O",IF(C7=$BC$21,"O",IF(C7=$BD$21,"O",IF(C7=$BE$21,"O",IF(C7=$BF$21,"O",IF(C7=$BG$21,"O",IF(C7=$BH$21,"O","X"))))))))))))))))))))))))))))))))))))))</f>
        <v>X</v>
      </c>
      <c r="D238" s="58" t="str">
        <f t="shared" ref="D238:P238" si="223">IF(D7=$W$21,"O",IF(D7=$X$21,"O",IF(D7=$Y$21,"O",IF(D7=$Z$21,"O",IF(D7=$AA$21,"O",IF(D7=$AB$21,"O",IF(D7=$AC$21,"O",IF(D7=$AD$21,"O",IF(D7=$AE$21,"O",IF(D7=$AF$21,"O",IF(D7=$AG$21,"O",IF(D7=$AH$21,"O",IF(D7=$AI$21,"O",IF(D7=$AJ$21,"O",IF(D7=$AK$21,"O",IF(D7=$AL$21,"O",IF(D7=$AM$21,"O",IF(D7=$AN$21,"O",IF(D7=$AO$21,"O",IF(D7=$AP$21,"O",IF(D7=$AQ$21,"O",IF(D7=$AR$21,"O",IF(D7=$AS$21,"O",IF(D7=$AT$21,"O",IF(D7=$AU$21,"O",IF(D7=$AV$21,"O",IF(D7=$AW$21,"O",IF(D7=$AX$21,"O",IF(D7=$AY$21,"O",IF(D7=$AZ$21,"O",IF(D7=$BA$21,"O",IF(D7=$BB$21,"O",IF(D7=$BC$21,"O",IF(D7=$BD$21,"O",IF(D7=$BE$21,"O",IF(D7=$BF$21,"O",IF(D7=$BG$21,"O",IF(D7=$BH$21,"O","X"))))))))))))))))))))))))))))))))))))))</f>
        <v>X</v>
      </c>
      <c r="E238" s="58" t="str">
        <f t="shared" si="223"/>
        <v>X</v>
      </c>
      <c r="F238" s="58" t="str">
        <f t="shared" si="223"/>
        <v>X</v>
      </c>
      <c r="G238" s="58" t="str">
        <f t="shared" si="223"/>
        <v>X</v>
      </c>
      <c r="H238" s="58" t="str">
        <f t="shared" si="223"/>
        <v>X</v>
      </c>
      <c r="I238" s="58" t="str">
        <f t="shared" si="223"/>
        <v>X</v>
      </c>
      <c r="J238" s="58" t="str">
        <f t="shared" si="223"/>
        <v>X</v>
      </c>
      <c r="K238" s="58" t="str">
        <f t="shared" si="223"/>
        <v>X</v>
      </c>
      <c r="L238" s="58" t="str">
        <f t="shared" si="223"/>
        <v>X</v>
      </c>
      <c r="M238" s="58" t="str">
        <f t="shared" si="223"/>
        <v>X</v>
      </c>
      <c r="N238" s="58" t="str">
        <f t="shared" si="223"/>
        <v>X</v>
      </c>
      <c r="O238" s="58" t="str">
        <f t="shared" si="223"/>
        <v>X</v>
      </c>
      <c r="P238" s="58" t="str">
        <f t="shared" si="223"/>
        <v>X</v>
      </c>
      <c r="Q238" s="58" t="str">
        <f>IF(Q7=$W$21,"O",IF(Q7=$X$21,"O",IF(Q7=$Y$21,"O",IF(Q7=$Z$21,"O",IF(Q7=$AA$21,"O",IF(Q7=$AB$21,"O",IF(Q7=$AC$21,"O",IF(Q7=$AD$21,"O",IF(Q7=$AE$21,"O",IF(Q7=$AF$21,"O",IF(Q7=$AG$21,"O",IF(Q7=$AH$21,"O",IF(Q7=$AI$21,"O",IF(Q7=$AJ$21,"O",IF(Q7=$AK$21,"O",IF(Q7=$AL$21,"O",IF(Q7=$AM$21,"O",IF(Q7=$AN$21,"O",IF(Q7=$AO$21,"O",IF(Q7=$AP$21,"O",IF(Q7=$AQ$21,"O",IF(Q7=$AR$21,"O",IF(Q7=$AS$21,"O",IF(Q7=$AT$21,"O",IF(Q7=$AU$21,"O",IF(Q7=$AV$21,"O",IF(Q7=$AW$21,"O",IF(Q7=$AX$21,"O",IF(Q7=$AY$21,"O",IF(Q7=$AZ$21,"O",IF(Q7=$BA$21,"O",IF(Q7=$BB$21,"O",IF(Q7=$BC$21,"O",IF(Q7=$BD$21,"O",IF(Q7=$BE$21,"O",IF(Q7=$BF$21,"O",IF(Q7=$BG$21,"O",IF(Q7=$BH$21,"O","X"))))))))))))))))))))))))))))))))))))))</f>
        <v>X</v>
      </c>
      <c r="X238" s="109"/>
    </row>
    <row r="239" spans="1:35" ht="21" customHeight="1">
      <c r="A239" s="606"/>
      <c r="B239" s="58" t="s">
        <v>33</v>
      </c>
      <c r="C239" s="58" t="str">
        <f t="shared" ref="C239:Q239" si="224">IF(C8=$W$21,"O",IF(C8=$X$21,"O",IF(C8=$Y$21,"O",IF(C8=$Z$21,"O",IF(C8=$AA$21,"O",IF(C8=$AB$21,"O",IF(C8=$AC$21,"O",IF(C8=$AD$21,"O",IF(C8=$AE$21,"O",IF(C8=$AF$21,"O",IF(C8=$AG$21,"O",IF(C8=$AH$21,"O",IF(C8=$AI$21,"O",IF(C8=$AJ$21,"O",IF(C8=$AK$21,"O",IF(C8=$AL$21,"O",IF(C8=$AM$21,"O",IF(C8=$AN$21,"O",IF(C8=$AO$21,"O",IF(C8=$AP$21,"O",IF(C8=$AQ$21,"O",IF(C8=$AR$21,"O",IF(C8=$AS$21,"O",IF(C8=$AT$21,"O",IF(C8=$AU$21,"O",IF(C8=$AV$21,"O",IF(C8=$AW$21,"O",IF(C8=$AX$21,"O",IF(C8=$AY$21,"O",IF(C8=$AZ$21,"O",IF(C8=$BA$21,"O",IF(C8=$BB$21,"O",IF(C8=$BC$21,"O",IF(C8=$BD$21,"O",IF(C8=$BE$21,"O",IF(C8=$BF$21,"O",IF(C8=$BG$21,"O",IF(C8=$BH$21,"O","X"))))))))))))))))))))))))))))))))))))))</f>
        <v>X</v>
      </c>
      <c r="D239" s="58" t="str">
        <f t="shared" si="224"/>
        <v>X</v>
      </c>
      <c r="E239" s="58" t="str">
        <f t="shared" si="224"/>
        <v>X</v>
      </c>
      <c r="F239" s="58" t="str">
        <f t="shared" si="224"/>
        <v>X</v>
      </c>
      <c r="G239" s="58" t="str">
        <f t="shared" si="224"/>
        <v>X</v>
      </c>
      <c r="H239" s="58" t="str">
        <f t="shared" si="224"/>
        <v>X</v>
      </c>
      <c r="I239" s="58" t="str">
        <f t="shared" si="224"/>
        <v>X</v>
      </c>
      <c r="J239" s="58" t="str">
        <f t="shared" si="224"/>
        <v>X</v>
      </c>
      <c r="K239" s="58" t="str">
        <f t="shared" si="224"/>
        <v>X</v>
      </c>
      <c r="L239" s="58" t="str">
        <f t="shared" si="224"/>
        <v>X</v>
      </c>
      <c r="M239" s="58" t="str">
        <f t="shared" si="224"/>
        <v>X</v>
      </c>
      <c r="N239" s="58" t="str">
        <f t="shared" si="224"/>
        <v>X</v>
      </c>
      <c r="O239" s="58" t="str">
        <f t="shared" si="224"/>
        <v>X</v>
      </c>
      <c r="P239" s="58" t="str">
        <f t="shared" si="224"/>
        <v>X</v>
      </c>
      <c r="Q239" s="58" t="str">
        <f t="shared" si="224"/>
        <v>X</v>
      </c>
      <c r="X239" s="109"/>
    </row>
    <row r="240" spans="1:35" ht="21" customHeight="1">
      <c r="A240" s="606"/>
      <c r="B240" s="58" t="s">
        <v>34</v>
      </c>
      <c r="C240" s="58" t="str">
        <f t="shared" ref="C240:Q240" si="225">IF(C9=$W$21,"O",IF(C9=$X$21,"O",IF(C9=$Y$21,"O",IF(C9=$Z$21,"O",IF(C9=$AA$21,"O",IF(C9=$AB$21,"O",IF(C9=$AC$21,"O",IF(C9=$AD$21,"O",IF(C9=$AE$21,"O",IF(C9=$AF$21,"O",IF(C9=$AG$21,"O",IF(C9=$AH$21,"O",IF(C9=$AI$21,"O",IF(C9=$AJ$21,"O",IF(C9=$AK$21,"O",IF(C9=$AL$21,"O",IF(C9=$AM$21,"O",IF(C9=$AN$21,"O",IF(C9=$AO$21,"O",IF(C9=$AP$21,"O",IF(C9=$AQ$21,"O",IF(C9=$AR$21,"O",IF(C9=$AS$21,"O",IF(C9=$AT$21,"O",IF(C9=$AU$21,"O",IF(C9=$AV$21,"O",IF(C9=$AW$21,"O",IF(C9=$AX$21,"O",IF(C9=$AY$21,"O",IF(C9=$AZ$21,"O",IF(C9=$BA$21,"O",IF(C9=$BB$21,"O",IF(C9=$BC$21,"O",IF(C9=$BD$21,"O",IF(C9=$BE$21,"O",IF(C9=$BF$21,"O",IF(C9=$BG$21,"O",IF(C9=$BH$21,"O","X"))))))))))))))))))))))))))))))))))))))</f>
        <v>O</v>
      </c>
      <c r="D240" s="58" t="str">
        <f t="shared" si="225"/>
        <v>O</v>
      </c>
      <c r="E240" s="58" t="str">
        <f t="shared" si="225"/>
        <v>O</v>
      </c>
      <c r="F240" s="58" t="str">
        <f t="shared" si="225"/>
        <v>O</v>
      </c>
      <c r="G240" s="58" t="str">
        <f t="shared" si="225"/>
        <v>O</v>
      </c>
      <c r="H240" s="58" t="str">
        <f t="shared" si="225"/>
        <v>O</v>
      </c>
      <c r="I240" s="58" t="str">
        <f t="shared" si="225"/>
        <v>O</v>
      </c>
      <c r="J240" s="58" t="str">
        <f t="shared" si="225"/>
        <v>O</v>
      </c>
      <c r="K240" s="58" t="str">
        <f t="shared" si="225"/>
        <v>O</v>
      </c>
      <c r="L240" s="58" t="str">
        <f t="shared" si="225"/>
        <v>O</v>
      </c>
      <c r="M240" s="58" t="str">
        <f t="shared" si="225"/>
        <v>O</v>
      </c>
      <c r="N240" s="58" t="str">
        <f t="shared" si="225"/>
        <v>O</v>
      </c>
      <c r="O240" s="58" t="str">
        <f t="shared" si="225"/>
        <v>O</v>
      </c>
      <c r="P240" s="58" t="str">
        <f t="shared" si="225"/>
        <v>O</v>
      </c>
      <c r="Q240" s="58" t="str">
        <f t="shared" si="225"/>
        <v>O</v>
      </c>
    </row>
    <row r="241" spans="1:17" ht="21" customHeight="1">
      <c r="A241" s="606"/>
      <c r="B241" s="58" t="s">
        <v>35</v>
      </c>
      <c r="C241" s="58" t="str">
        <f t="shared" ref="C241:Q241" si="226">IF(C10=$W$21,"O",IF(C10=$X$21,"O",IF(C10=$Y$21,"O",IF(C10=$Z$21,"O",IF(C10=$AA$21,"O",IF(C10=$AB$21,"O",IF(C10=$AC$21,"O",IF(C10=$AD$21,"O",IF(C10=$AE$21,"O",IF(C10=$AF$21,"O",IF(C10=$AG$21,"O",IF(C10=$AH$21,"O",IF(C10=$AI$21,"O",IF(C10=$AJ$21,"O",IF(C10=$AK$21,"O",IF(C10=$AL$21,"O",IF(C10=$AM$21,"O",IF(C10=$AN$21,"O",IF(C10=$AO$21,"O",IF(C10=$AP$21,"O",IF(C10=$AQ$21,"O",IF(C10=$AR$21,"O",IF(C10=$AS$21,"O",IF(C10=$AT$21,"O",IF(C10=$AU$21,"O",IF(C10=$AV$21,"O",IF(C10=$AW$21,"O",IF(C10=$AX$21,"O",IF(C10=$AY$21,"O",IF(C10=$AZ$21,"O",IF(C10=$BA$21,"O",IF(C10=$BB$21,"O",IF(C10=$BC$21,"O",IF(C10=$BD$21,"O",IF(C10=$BE$21,"O",IF(C10=$BF$21,"O",IF(C10=$BG$21,"O",IF(C10=$BH$21,"O","X"))))))))))))))))))))))))))))))))))))))</f>
        <v>X</v>
      </c>
      <c r="D241" s="58" t="str">
        <f t="shared" si="226"/>
        <v>X</v>
      </c>
      <c r="E241" s="58" t="str">
        <f t="shared" si="226"/>
        <v>X</v>
      </c>
      <c r="F241" s="58" t="str">
        <f t="shared" si="226"/>
        <v>X</v>
      </c>
      <c r="G241" s="58" t="str">
        <f t="shared" si="226"/>
        <v>X</v>
      </c>
      <c r="H241" s="58" t="str">
        <f t="shared" si="226"/>
        <v>X</v>
      </c>
      <c r="I241" s="58" t="str">
        <f t="shared" si="226"/>
        <v>X</v>
      </c>
      <c r="J241" s="58" t="str">
        <f t="shared" si="226"/>
        <v>X</v>
      </c>
      <c r="K241" s="58" t="str">
        <f t="shared" si="226"/>
        <v>X</v>
      </c>
      <c r="L241" s="58" t="str">
        <f t="shared" si="226"/>
        <v>X</v>
      </c>
      <c r="M241" s="58" t="str">
        <f t="shared" si="226"/>
        <v>X</v>
      </c>
      <c r="N241" s="58" t="str">
        <f t="shared" si="226"/>
        <v>X</v>
      </c>
      <c r="O241" s="58" t="str">
        <f t="shared" si="226"/>
        <v>X</v>
      </c>
      <c r="P241" s="58" t="str">
        <f t="shared" si="226"/>
        <v>X</v>
      </c>
      <c r="Q241" s="58" t="str">
        <f t="shared" si="226"/>
        <v>X</v>
      </c>
    </row>
    <row r="242" spans="1:17" ht="21" customHeight="1">
      <c r="A242" s="606"/>
      <c r="B242" s="58" t="s">
        <v>36</v>
      </c>
      <c r="C242" s="58" t="str">
        <f t="shared" ref="C242:Q242" si="227">IF(C11=$W$21,"O",IF(C11=$X$21,"O",IF(C11=$Y$21,"O",IF(C11=$Z$21,"O",IF(C11=$AA$21,"O",IF(C11=$AB$21,"O",IF(C11=$AC$21,"O",IF(C11=$AD$21,"O",IF(C11=$AE$21,"O",IF(C11=$AF$21,"O",IF(C11=$AG$21,"O",IF(C11=$AH$21,"O",IF(C11=$AI$21,"O",IF(C11=$AJ$21,"O",IF(C11=$AK$21,"O",IF(C11=$AL$21,"O",IF(C11=$AM$21,"O",IF(C11=$AN$21,"O",IF(C11=$AO$21,"O",IF(C11=$AP$21,"O",IF(C11=$AQ$21,"O",IF(C11=$AR$21,"O",IF(C11=$AS$21,"O",IF(C11=$AT$21,"O",IF(C11=$AU$21,"O",IF(C11=$AV$21,"O",IF(C11=$AW$21,"O",IF(C11=$AX$21,"O",IF(C11=$AY$21,"O",IF(C11=$AZ$21,"O",IF(C11=$BA$21,"O",IF(C11=$BB$21,"O",IF(C11=$BC$21,"O",IF(C11=$BD$21,"O",IF(C11=$BE$21,"O",IF(C11=$BF$21,"O",IF(C11=$BG$21,"O",IF(C11=$BH$21,"O","X"))))))))))))))))))))))))))))))))))))))</f>
        <v>O</v>
      </c>
      <c r="D242" s="58" t="str">
        <f t="shared" si="227"/>
        <v>O</v>
      </c>
      <c r="E242" s="58" t="str">
        <f t="shared" si="227"/>
        <v>O</v>
      </c>
      <c r="F242" s="58" t="str">
        <f t="shared" si="227"/>
        <v>O</v>
      </c>
      <c r="G242" s="58" t="str">
        <f t="shared" si="227"/>
        <v>O</v>
      </c>
      <c r="H242" s="58" t="str">
        <f t="shared" si="227"/>
        <v>O</v>
      </c>
      <c r="I242" s="58" t="str">
        <f t="shared" si="227"/>
        <v>O</v>
      </c>
      <c r="J242" s="58" t="str">
        <f t="shared" si="227"/>
        <v>O</v>
      </c>
      <c r="K242" s="58" t="str">
        <f t="shared" si="227"/>
        <v>O</v>
      </c>
      <c r="L242" s="58" t="str">
        <f t="shared" si="227"/>
        <v>O</v>
      </c>
      <c r="M242" s="58" t="str">
        <f t="shared" si="227"/>
        <v>O</v>
      </c>
      <c r="N242" s="58" t="str">
        <f t="shared" si="227"/>
        <v>O</v>
      </c>
      <c r="O242" s="58" t="str">
        <f t="shared" si="227"/>
        <v>O</v>
      </c>
      <c r="P242" s="58" t="str">
        <f t="shared" si="227"/>
        <v>O</v>
      </c>
      <c r="Q242" s="58" t="str">
        <f t="shared" si="227"/>
        <v>O</v>
      </c>
    </row>
    <row r="243" spans="1:17" ht="21" customHeight="1">
      <c r="A243" s="606"/>
      <c r="B243" s="58" t="s">
        <v>21</v>
      </c>
      <c r="C243" s="58" t="str">
        <f t="shared" ref="C243:Q243" si="228">IF(C12=$W$21,"O",IF(C12=$X$21,"O",IF(C12=$Y$21,"O",IF(C12=$Z$21,"O",IF(C12=$AA$21,"O",IF(C12=$AB$21,"O",IF(C12=$AC$21,"O",IF(C12=$AD$21,"O",IF(C12=$AE$21,"O",IF(C12=$AF$21,"O",IF(C12=$AG$21,"O",IF(C12=$AH$21,"O",IF(C12=$AI$21,"O",IF(C12=$AJ$21,"O",IF(C12=$AK$21,"O",IF(C12=$AL$21,"O",IF(C12=$AM$21,"O",IF(C12=$AN$21,"O",IF(C12=$AO$21,"O",IF(C12=$AP$21,"O",IF(C12=$AQ$21,"O",IF(C12=$AR$21,"O",IF(C12=$AS$21,"O",IF(C12=$AT$21,"O",IF(C12=$AU$21,"O",IF(C12=$AV$21,"O",IF(C12=$AW$21,"O",IF(C12=$AX$21,"O",IF(C12=$AY$21,"O",IF(C12=$AZ$21,"O",IF(C12=$BA$21,"O",IF(C12=$BB$21,"O",IF(C12=$BC$21,"O",IF(C12=$BD$21,"O",IF(C12=$BE$21,"O",IF(C12=$BF$21,"O",IF(C12=$BG$21,"O",IF(C12=$BH$21,"O","X"))))))))))))))))))))))))))))))))))))))</f>
        <v>O</v>
      </c>
      <c r="D243" s="58" t="str">
        <f t="shared" si="228"/>
        <v>O</v>
      </c>
      <c r="E243" s="58" t="str">
        <f t="shared" si="228"/>
        <v>O</v>
      </c>
      <c r="F243" s="58" t="str">
        <f t="shared" si="228"/>
        <v>O</v>
      </c>
      <c r="G243" s="58" t="str">
        <f t="shared" si="228"/>
        <v>O</v>
      </c>
      <c r="H243" s="58" t="str">
        <f t="shared" si="228"/>
        <v>O</v>
      </c>
      <c r="I243" s="58" t="str">
        <f t="shared" si="228"/>
        <v>O</v>
      </c>
      <c r="J243" s="58" t="str">
        <f t="shared" si="228"/>
        <v>O</v>
      </c>
      <c r="K243" s="58" t="str">
        <f t="shared" si="228"/>
        <v>O</v>
      </c>
      <c r="L243" s="58" t="str">
        <f t="shared" si="228"/>
        <v>O</v>
      </c>
      <c r="M243" s="58" t="str">
        <f t="shared" si="228"/>
        <v>O</v>
      </c>
      <c r="N243" s="58" t="str">
        <f t="shared" si="228"/>
        <v>O</v>
      </c>
      <c r="O243" s="58" t="str">
        <f t="shared" si="228"/>
        <v>O</v>
      </c>
      <c r="P243" s="58" t="str">
        <f t="shared" si="228"/>
        <v>O</v>
      </c>
      <c r="Q243" s="58" t="str">
        <f t="shared" si="228"/>
        <v>O</v>
      </c>
    </row>
    <row r="244" spans="1:17" ht="21" customHeight="1">
      <c r="A244" s="607"/>
      <c r="B244" s="30" t="s">
        <v>46</v>
      </c>
      <c r="C244" s="47">
        <f>COUNTIF(C238:C243,"O")</f>
        <v>3</v>
      </c>
      <c r="D244" s="47">
        <f t="shared" ref="D244:Q244" si="229">COUNTIF(D238:D243,"O")</f>
        <v>3</v>
      </c>
      <c r="E244" s="47">
        <f t="shared" si="229"/>
        <v>3</v>
      </c>
      <c r="F244" s="47">
        <f t="shared" si="229"/>
        <v>3</v>
      </c>
      <c r="G244" s="47">
        <f t="shared" si="229"/>
        <v>3</v>
      </c>
      <c r="H244" s="47">
        <f t="shared" si="229"/>
        <v>3</v>
      </c>
      <c r="I244" s="47">
        <f t="shared" si="229"/>
        <v>3</v>
      </c>
      <c r="J244" s="47">
        <f t="shared" si="229"/>
        <v>3</v>
      </c>
      <c r="K244" s="47">
        <f t="shared" si="229"/>
        <v>3</v>
      </c>
      <c r="L244" s="47">
        <f t="shared" si="229"/>
        <v>3</v>
      </c>
      <c r="M244" s="47">
        <f t="shared" si="229"/>
        <v>3</v>
      </c>
      <c r="N244" s="47">
        <f t="shared" si="229"/>
        <v>3</v>
      </c>
      <c r="O244" s="47">
        <f t="shared" si="229"/>
        <v>3</v>
      </c>
      <c r="P244" s="47">
        <f t="shared" si="229"/>
        <v>3</v>
      </c>
      <c r="Q244" s="47">
        <f t="shared" si="229"/>
        <v>3</v>
      </c>
    </row>
    <row r="245" spans="1:17" ht="21" customHeight="1">
      <c r="A245" s="605">
        <v>8</v>
      </c>
      <c r="B245" s="58" t="s">
        <v>32</v>
      </c>
      <c r="C245" s="58" t="str">
        <f>IF(C7=$W$22,"O",IF(C7=$X$22,"O",IF(C7=$Y$22,"O",IF(C7=$Z$22,"O",IF(C7=$AA$22,"O",IF(C7=$AB$22,"O",IF(C7=$AC$22,"O",IF(C7=$AD$22,"O",IF(C7=$AE$22,"O",IF(C7=$AF$22,"O",IF(C7=$AG$22,"O",IF(C7=$AH$22,"O",IF(C7=$AI$22,"O",IF(C7=$AJ$22,"O",IF(C7=$AK$22,"O",IF(C7=$AL$22,"O",IF(C7=$AM$22,"O",IF(C7=$AN$22,"O",IF(C7=$AO$22,"O",IF(C7=$AP$22,"O",IF(C7=$AQ$22,"O",IF(C7=$AR$22,"O",IF(C7=$AS$22,"O",IF(C7=$AT$22,"O",IF(C7=$AU$22,"O",IF(C7=$AV$22,"O",IF(C7=$AW$22,"O",IF(C7=$AX$22,"O",IF(C7=$AY$22,"O",IF(C7=$AZ$22,"O",IF(C7=$BA$22,"O",IF(C7=$BB$22,"O",IF(C7=$BC$22,"O",IF(C7=$BD$22,"O",IF(C7=$BE$22,"O",IF(C7=$BF$22,"O",IF(C7=$BG$22,"O",IF(C7=$BH$22,"O","X"))))))))))))))))))))))))))))))))))))))</f>
        <v>O</v>
      </c>
      <c r="D245" s="58" t="str">
        <f t="shared" ref="D245:P245" si="230">IF(D7=$W$22,"O",IF(D7=$X$22,"O",IF(D7=$Y$22,"O",IF(D7=$Z$22,"O",IF(D7=$AA$22,"O",IF(D7=$AB$22,"O",IF(D7=$AC$22,"O",IF(D7=$AD$22,"O",IF(D7=$AE$22,"O",IF(D7=$AF$22,"O",IF(D7=$AG$22,"O",IF(D7=$AH$22,"O",IF(D7=$AI$22,"O",IF(D7=$AJ$22,"O",IF(D7=$AK$22,"O",IF(D7=$AL$22,"O",IF(D7=$AM$22,"O",IF(D7=$AN$22,"O",IF(D7=$AO$22,"O",IF(D7=$AP$22,"O",IF(D7=$AQ$22,"O",IF(D7=$AR$22,"O",IF(D7=$AS$22,"O",IF(D7=$AT$22,"O",IF(D7=$AU$22,"O",IF(D7=$AV$22,"O",IF(D7=$AW$22,"O",IF(D7=$AX$22,"O",IF(D7=$AY$22,"O",IF(D7=$AZ$22,"O",IF(D7=$BA$22,"O",IF(D7=$BB$22,"O",IF(D7=$BC$22,"O",IF(D7=$BD$22,"O",IF(D7=$BE$22,"O",IF(D7=$BF$22,"O",IF(D7=$BG$22,"O",IF(D7=$BH$22,"O","X"))))))))))))))))))))))))))))))))))))))</f>
        <v>O</v>
      </c>
      <c r="E245" s="58" t="str">
        <f t="shared" si="230"/>
        <v>O</v>
      </c>
      <c r="F245" s="58" t="str">
        <f t="shared" si="230"/>
        <v>O</v>
      </c>
      <c r="G245" s="58" t="str">
        <f t="shared" si="230"/>
        <v>O</v>
      </c>
      <c r="H245" s="58" t="str">
        <f t="shared" si="230"/>
        <v>O</v>
      </c>
      <c r="I245" s="58" t="str">
        <f t="shared" si="230"/>
        <v>O</v>
      </c>
      <c r="J245" s="58" t="str">
        <f t="shared" si="230"/>
        <v>O</v>
      </c>
      <c r="K245" s="58" t="str">
        <f t="shared" si="230"/>
        <v>O</v>
      </c>
      <c r="L245" s="58" t="str">
        <f t="shared" si="230"/>
        <v>O</v>
      </c>
      <c r="M245" s="58" t="str">
        <f t="shared" si="230"/>
        <v>O</v>
      </c>
      <c r="N245" s="58" t="str">
        <f t="shared" si="230"/>
        <v>O</v>
      </c>
      <c r="O245" s="58" t="str">
        <f t="shared" si="230"/>
        <v>O</v>
      </c>
      <c r="P245" s="58" t="str">
        <f t="shared" si="230"/>
        <v>O</v>
      </c>
      <c r="Q245" s="58" t="str">
        <f>IF(Q7=$W$22,"O",IF(Q7=$X$22,"O",IF(Q7=$Y$22,"O",IF(Q7=$Z$22,"O",IF(Q7=$AA$22,"O",IF(Q7=$AB$22,"O",IF(Q7=$AC$22,"O",IF(Q7=$AD$22,"O",IF(Q7=$AE$22,"O",IF(Q7=$AF$22,"O",IF(Q7=$AG$22,"O",IF(Q7=$AH$22,"O",IF(Q7=$AI$22,"O",IF(Q7=$AJ$22,"O",IF(Q7=$AK$22,"O",IF(Q7=$AL$22,"O",IF(Q7=$AM$22,"O",IF(Q7=$AN$22,"O",IF(Q7=$AO$22,"O",IF(Q7=$AP$22,"O",IF(Q7=$AQ$22,"O",IF(Q7=$AR$22,"O",IF(Q7=$AS$22,"O",IF(Q7=$AT$22,"O",IF(Q7=$AU$22,"O",IF(Q7=$AV$22,"O",IF(Q7=$AW$22,"O",IF(Q7=$AX$22,"O",IF(Q7=$AY$22,"O",IF(Q7=$AZ$22,"O",IF(Q7=$BA$22,"O",IF(Q7=$BB$22,"O",IF(Q7=$BC$22,"O",IF(Q7=$BD$22,"O",IF(Q7=$BE$22,"O",IF(Q7=$BF$22,"O",IF(Q7=$BG$22,"O",IF(Q7=$BH$22,"O","X"))))))))))))))))))))))))))))))))))))))</f>
        <v>O</v>
      </c>
    </row>
    <row r="246" spans="1:17" ht="21" customHeight="1">
      <c r="A246" s="606"/>
      <c r="B246" s="58" t="s">
        <v>33</v>
      </c>
      <c r="C246" s="58" t="str">
        <f t="shared" ref="C246:Q246" si="231">IF(C8=$W$22,"O",IF(C8=$X$22,"O",IF(C8=$Y$22,"O",IF(C8=$Z$22,"O",IF(C8=$AA$22,"O",IF(C8=$AB$22,"O",IF(C8=$AC$22,"O",IF(C8=$AD$22,"O",IF(C8=$AE$22,"O",IF(C8=$AF$22,"O",IF(C8=$AG$22,"O",IF(C8=$AH$22,"O",IF(C8=$AI$22,"O",IF(C8=$AJ$22,"O",IF(C8=$AK$22,"O",IF(C8=$AL$22,"O",IF(C8=$AM$22,"O",IF(C8=$AN$22,"O",IF(C8=$AO$22,"O",IF(C8=$AP$22,"O",IF(C8=$AQ$22,"O",IF(C8=$AR$22,"O",IF(C8=$AS$22,"O",IF(C8=$AT$22,"O",IF(C8=$AU$22,"O",IF(C8=$AV$22,"O",IF(C8=$AW$22,"O",IF(C8=$AX$22,"O",IF(C8=$AY$22,"O",IF(C8=$AZ$22,"O",IF(C8=$BA$22,"O",IF(C8=$BB$22,"O",IF(C8=$BC$22,"O",IF(C8=$BD$22,"O",IF(C8=$BE$22,"O",IF(C8=$BF$22,"O",IF(C8=$BG$22,"O",IF(C8=$BH$22,"O","X"))))))))))))))))))))))))))))))))))))))</f>
        <v>X</v>
      </c>
      <c r="D246" s="58" t="str">
        <f t="shared" si="231"/>
        <v>X</v>
      </c>
      <c r="E246" s="58" t="str">
        <f t="shared" si="231"/>
        <v>X</v>
      </c>
      <c r="F246" s="58" t="str">
        <f t="shared" si="231"/>
        <v>X</v>
      </c>
      <c r="G246" s="58" t="str">
        <f t="shared" si="231"/>
        <v>X</v>
      </c>
      <c r="H246" s="58" t="str">
        <f t="shared" si="231"/>
        <v>X</v>
      </c>
      <c r="I246" s="58" t="str">
        <f t="shared" si="231"/>
        <v>X</v>
      </c>
      <c r="J246" s="58" t="str">
        <f t="shared" si="231"/>
        <v>X</v>
      </c>
      <c r="K246" s="58" t="str">
        <f t="shared" si="231"/>
        <v>X</v>
      </c>
      <c r="L246" s="58" t="str">
        <f t="shared" si="231"/>
        <v>X</v>
      </c>
      <c r="M246" s="58" t="str">
        <f t="shared" si="231"/>
        <v>X</v>
      </c>
      <c r="N246" s="58" t="str">
        <f t="shared" si="231"/>
        <v>X</v>
      </c>
      <c r="O246" s="58" t="str">
        <f t="shared" si="231"/>
        <v>X</v>
      </c>
      <c r="P246" s="58" t="str">
        <f t="shared" si="231"/>
        <v>X</v>
      </c>
      <c r="Q246" s="58" t="str">
        <f t="shared" si="231"/>
        <v>X</v>
      </c>
    </row>
    <row r="247" spans="1:17" ht="21" customHeight="1">
      <c r="A247" s="606"/>
      <c r="B247" s="58" t="s">
        <v>34</v>
      </c>
      <c r="C247" s="58" t="str">
        <f t="shared" ref="C247:Q247" si="232">IF(C9=$W$22,"O",IF(C9=$X$22,"O",IF(C9=$Y$22,"O",IF(C9=$Z$22,"O",IF(C9=$AA$22,"O",IF(C9=$AB$22,"O",IF(C9=$AC$22,"O",IF(C9=$AD$22,"O",IF(C9=$AE$22,"O",IF(C9=$AF$22,"O",IF(C9=$AG$22,"O",IF(C9=$AH$22,"O",IF(C9=$AI$22,"O",IF(C9=$AJ$22,"O",IF(C9=$AK$22,"O",IF(C9=$AL$22,"O",IF(C9=$AM$22,"O",IF(C9=$AN$22,"O",IF(C9=$AO$22,"O",IF(C9=$AP$22,"O",IF(C9=$AQ$22,"O",IF(C9=$AR$22,"O",IF(C9=$AS$22,"O",IF(C9=$AT$22,"O",IF(C9=$AU$22,"O",IF(C9=$AV$22,"O",IF(C9=$AW$22,"O",IF(C9=$AX$22,"O",IF(C9=$AY$22,"O",IF(C9=$AZ$22,"O",IF(C9=$BA$22,"O",IF(C9=$BB$22,"O",IF(C9=$BC$22,"O",IF(C9=$BD$22,"O",IF(C9=$BE$22,"O",IF(C9=$BF$22,"O",IF(C9=$BG$22,"O",IF(C9=$BH$22,"O","X"))))))))))))))))))))))))))))))))))))))</f>
        <v>X</v>
      </c>
      <c r="D247" s="58" t="str">
        <f t="shared" si="232"/>
        <v>X</v>
      </c>
      <c r="E247" s="58" t="str">
        <f t="shared" si="232"/>
        <v>X</v>
      </c>
      <c r="F247" s="58" t="str">
        <f t="shared" si="232"/>
        <v>X</v>
      </c>
      <c r="G247" s="58" t="str">
        <f t="shared" si="232"/>
        <v>X</v>
      </c>
      <c r="H247" s="58" t="str">
        <f t="shared" si="232"/>
        <v>X</v>
      </c>
      <c r="I247" s="58" t="str">
        <f t="shared" si="232"/>
        <v>X</v>
      </c>
      <c r="J247" s="58" t="str">
        <f t="shared" si="232"/>
        <v>X</v>
      </c>
      <c r="K247" s="58" t="str">
        <f t="shared" si="232"/>
        <v>X</v>
      </c>
      <c r="L247" s="58" t="str">
        <f t="shared" si="232"/>
        <v>X</v>
      </c>
      <c r="M247" s="58" t="str">
        <f t="shared" si="232"/>
        <v>X</v>
      </c>
      <c r="N247" s="58" t="str">
        <f t="shared" si="232"/>
        <v>X</v>
      </c>
      <c r="O247" s="58" t="str">
        <f t="shared" si="232"/>
        <v>X</v>
      </c>
      <c r="P247" s="58" t="str">
        <f t="shared" si="232"/>
        <v>X</v>
      </c>
      <c r="Q247" s="58" t="str">
        <f t="shared" si="232"/>
        <v>X</v>
      </c>
    </row>
    <row r="248" spans="1:17" ht="21" customHeight="1">
      <c r="A248" s="606"/>
      <c r="B248" s="58" t="s">
        <v>35</v>
      </c>
      <c r="C248" s="58" t="str">
        <f t="shared" ref="C248:Q248" si="233">IF(C10=$W$22,"O",IF(C10=$X$22,"O",IF(C10=$Y$22,"O",IF(C10=$Z$22,"O",IF(C10=$AA$22,"O",IF(C10=$AB$22,"O",IF(C10=$AC$22,"O",IF(C10=$AD$22,"O",IF(C10=$AE$22,"O",IF(C10=$AF$22,"O",IF(C10=$AG$22,"O",IF(C10=$AH$22,"O",IF(C10=$AI$22,"O",IF(C10=$AJ$22,"O",IF(C10=$AK$22,"O",IF(C10=$AL$22,"O",IF(C10=$AM$22,"O",IF(C10=$AN$22,"O",IF(C10=$AO$22,"O",IF(C10=$AP$22,"O",IF(C10=$AQ$22,"O",IF(C10=$AR$22,"O",IF(C10=$AS$22,"O",IF(C10=$AT$22,"O",IF(C10=$AU$22,"O",IF(C10=$AV$22,"O",IF(C10=$AW$22,"O",IF(C10=$AX$22,"O",IF(C10=$AY$22,"O",IF(C10=$AZ$22,"O",IF(C10=$BA$22,"O",IF(C10=$BB$22,"O",IF(C10=$BC$22,"O",IF(C10=$BD$22,"O",IF(C10=$BE$22,"O",IF(C10=$BF$22,"O",IF(C10=$BG$22,"O",IF(C10=$BH$22,"O","X"))))))))))))))))))))))))))))))))))))))</f>
        <v>X</v>
      </c>
      <c r="D248" s="58" t="str">
        <f t="shared" si="233"/>
        <v>X</v>
      </c>
      <c r="E248" s="58" t="str">
        <f t="shared" si="233"/>
        <v>X</v>
      </c>
      <c r="F248" s="58" t="str">
        <f t="shared" si="233"/>
        <v>X</v>
      </c>
      <c r="G248" s="58" t="str">
        <f t="shared" si="233"/>
        <v>X</v>
      </c>
      <c r="H248" s="58" t="str">
        <f t="shared" si="233"/>
        <v>X</v>
      </c>
      <c r="I248" s="58" t="str">
        <f t="shared" si="233"/>
        <v>X</v>
      </c>
      <c r="J248" s="58" t="str">
        <f t="shared" si="233"/>
        <v>X</v>
      </c>
      <c r="K248" s="58" t="str">
        <f t="shared" si="233"/>
        <v>X</v>
      </c>
      <c r="L248" s="58" t="str">
        <f t="shared" si="233"/>
        <v>X</v>
      </c>
      <c r="M248" s="58" t="str">
        <f t="shared" si="233"/>
        <v>X</v>
      </c>
      <c r="N248" s="58" t="str">
        <f t="shared" si="233"/>
        <v>X</v>
      </c>
      <c r="O248" s="58" t="str">
        <f t="shared" si="233"/>
        <v>X</v>
      </c>
      <c r="P248" s="58" t="str">
        <f t="shared" si="233"/>
        <v>X</v>
      </c>
      <c r="Q248" s="58" t="str">
        <f t="shared" si="233"/>
        <v>X</v>
      </c>
    </row>
    <row r="249" spans="1:17" ht="21" customHeight="1">
      <c r="A249" s="606"/>
      <c r="B249" s="58" t="s">
        <v>36</v>
      </c>
      <c r="C249" s="58" t="str">
        <f t="shared" ref="C249:Q249" si="234">IF(C11=$W$22,"O",IF(C11=$X$22,"O",IF(C11=$Y$22,"O",IF(C11=$Z$22,"O",IF(C11=$AA$22,"O",IF(C11=$AB$22,"O",IF(C11=$AC$22,"O",IF(C11=$AD$22,"O",IF(C11=$AE$22,"O",IF(C11=$AF$22,"O",IF(C11=$AG$22,"O",IF(C11=$AH$22,"O",IF(C11=$AI$22,"O",IF(C11=$AJ$22,"O",IF(C11=$AK$22,"O",IF(C11=$AL$22,"O",IF(C11=$AM$22,"O",IF(C11=$AN$22,"O",IF(C11=$AO$22,"O",IF(C11=$AP$22,"O",IF(C11=$AQ$22,"O",IF(C11=$AR$22,"O",IF(C11=$AS$22,"O",IF(C11=$AT$22,"O",IF(C11=$AU$22,"O",IF(C11=$AV$22,"O",IF(C11=$AW$22,"O",IF(C11=$AX$22,"O",IF(C11=$AY$22,"O",IF(C11=$AZ$22,"O",IF(C11=$BA$22,"O",IF(C11=$BB$22,"O",IF(C11=$BC$22,"O",IF(C11=$BD$22,"O",IF(C11=$BE$22,"O",IF(C11=$BF$22,"O",IF(C11=$BG$22,"O",IF(C11=$BH$22,"O","X"))))))))))))))))))))))))))))))))))))))</f>
        <v>O</v>
      </c>
      <c r="D249" s="58" t="str">
        <f t="shared" si="234"/>
        <v>O</v>
      </c>
      <c r="E249" s="58" t="str">
        <f t="shared" si="234"/>
        <v>O</v>
      </c>
      <c r="F249" s="58" t="str">
        <f t="shared" si="234"/>
        <v>O</v>
      </c>
      <c r="G249" s="58" t="str">
        <f t="shared" si="234"/>
        <v>O</v>
      </c>
      <c r="H249" s="58" t="str">
        <f t="shared" si="234"/>
        <v>O</v>
      </c>
      <c r="I249" s="58" t="str">
        <f t="shared" si="234"/>
        <v>O</v>
      </c>
      <c r="J249" s="58" t="str">
        <f t="shared" si="234"/>
        <v>O</v>
      </c>
      <c r="K249" s="58" t="str">
        <f t="shared" si="234"/>
        <v>O</v>
      </c>
      <c r="L249" s="58" t="str">
        <f t="shared" si="234"/>
        <v>O</v>
      </c>
      <c r="M249" s="58" t="str">
        <f t="shared" si="234"/>
        <v>O</v>
      </c>
      <c r="N249" s="58" t="str">
        <f t="shared" si="234"/>
        <v>O</v>
      </c>
      <c r="O249" s="58" t="str">
        <f t="shared" si="234"/>
        <v>O</v>
      </c>
      <c r="P249" s="58" t="str">
        <f t="shared" si="234"/>
        <v>O</v>
      </c>
      <c r="Q249" s="58" t="str">
        <f t="shared" si="234"/>
        <v>O</v>
      </c>
    </row>
    <row r="250" spans="1:17" ht="21" customHeight="1">
      <c r="A250" s="606"/>
      <c r="B250" s="58" t="s">
        <v>21</v>
      </c>
      <c r="C250" s="58" t="str">
        <f t="shared" ref="C250:Q250" si="235">IF(C12=$W$22,"O",IF(C12=$X$22,"O",IF(C12=$Y$22,"O",IF(C12=$Z$22,"O",IF(C12=$AA$22,"O",IF(C12=$AB$22,"O",IF(C12=$AC$22,"O",IF(C12=$AD$22,"O",IF(C12=$AE$22,"O",IF(C12=$AF$22,"O",IF(C12=$AG$22,"O",IF(C12=$AH$22,"O",IF(C12=$AI$22,"O",IF(C12=$AJ$22,"O",IF(C12=$AK$22,"O",IF(C12=$AL$22,"O",IF(C12=$AM$22,"O",IF(C12=$AN$22,"O",IF(C12=$AO$22,"O",IF(C12=$AP$22,"O",IF(C12=$AQ$22,"O",IF(C12=$AR$22,"O",IF(C12=$AS$22,"O",IF(C12=$AT$22,"O",IF(C12=$AU$22,"O",IF(C12=$AV$22,"O",IF(C12=$AW$22,"O",IF(C12=$AX$22,"O",IF(C12=$AY$22,"O",IF(C12=$AZ$22,"O",IF(C12=$BA$22,"O",IF(C12=$BB$22,"O",IF(C12=$BC$22,"O",IF(C12=$BD$22,"O",IF(C12=$BE$22,"O",IF(C12=$BF$22,"O",IF(C12=$BG$22,"O",IF(C12=$BH$22,"O","X"))))))))))))))))))))))))))))))))))))))</f>
        <v>O</v>
      </c>
      <c r="D250" s="58" t="str">
        <f t="shared" si="235"/>
        <v>O</v>
      </c>
      <c r="E250" s="58" t="str">
        <f t="shared" si="235"/>
        <v>O</v>
      </c>
      <c r="F250" s="58" t="str">
        <f t="shared" si="235"/>
        <v>O</v>
      </c>
      <c r="G250" s="58" t="str">
        <f t="shared" si="235"/>
        <v>O</v>
      </c>
      <c r="H250" s="58" t="str">
        <f t="shared" si="235"/>
        <v>O</v>
      </c>
      <c r="I250" s="58" t="str">
        <f t="shared" si="235"/>
        <v>O</v>
      </c>
      <c r="J250" s="58" t="str">
        <f t="shared" si="235"/>
        <v>O</v>
      </c>
      <c r="K250" s="58" t="str">
        <f t="shared" si="235"/>
        <v>O</v>
      </c>
      <c r="L250" s="58" t="str">
        <f t="shared" si="235"/>
        <v>O</v>
      </c>
      <c r="M250" s="58" t="str">
        <f t="shared" si="235"/>
        <v>O</v>
      </c>
      <c r="N250" s="58" t="str">
        <f t="shared" si="235"/>
        <v>O</v>
      </c>
      <c r="O250" s="58" t="str">
        <f t="shared" si="235"/>
        <v>O</v>
      </c>
      <c r="P250" s="58" t="str">
        <f t="shared" si="235"/>
        <v>O</v>
      </c>
      <c r="Q250" s="58" t="str">
        <f t="shared" si="235"/>
        <v>O</v>
      </c>
    </row>
    <row r="251" spans="1:17" ht="21" customHeight="1">
      <c r="A251" s="607"/>
      <c r="B251" s="30" t="s">
        <v>46</v>
      </c>
      <c r="C251" s="47">
        <f>COUNTIF(C245:C250,"O")</f>
        <v>3</v>
      </c>
      <c r="D251" s="47">
        <f t="shared" ref="D251:Q251" si="236">COUNTIF(D245:D250,"O")</f>
        <v>3</v>
      </c>
      <c r="E251" s="47">
        <f t="shared" si="236"/>
        <v>3</v>
      </c>
      <c r="F251" s="47">
        <f t="shared" si="236"/>
        <v>3</v>
      </c>
      <c r="G251" s="47">
        <f t="shared" si="236"/>
        <v>3</v>
      </c>
      <c r="H251" s="47">
        <f t="shared" si="236"/>
        <v>3</v>
      </c>
      <c r="I251" s="47">
        <f t="shared" si="236"/>
        <v>3</v>
      </c>
      <c r="J251" s="47">
        <f t="shared" si="236"/>
        <v>3</v>
      </c>
      <c r="K251" s="47">
        <f t="shared" si="236"/>
        <v>3</v>
      </c>
      <c r="L251" s="47">
        <f t="shared" si="236"/>
        <v>3</v>
      </c>
      <c r="M251" s="47">
        <f t="shared" si="236"/>
        <v>3</v>
      </c>
      <c r="N251" s="47">
        <f t="shared" si="236"/>
        <v>3</v>
      </c>
      <c r="O251" s="47">
        <f t="shared" si="236"/>
        <v>3</v>
      </c>
      <c r="P251" s="47">
        <f t="shared" si="236"/>
        <v>3</v>
      </c>
      <c r="Q251" s="47">
        <f t="shared" si="236"/>
        <v>3</v>
      </c>
    </row>
    <row r="252" spans="1:17" ht="21" customHeight="1">
      <c r="A252" s="605">
        <v>9</v>
      </c>
      <c r="B252" s="58" t="s">
        <v>32</v>
      </c>
      <c r="C252" s="58" t="str">
        <f>IF(C7=$W$23,"O",IF(C7=$X$23,"O",IF(C7=$Y$23,"O",IF(C7=$Z$23,"O",IF(C7=$AA$23,"O",IF(C7=$AB$23,"O",IF(C7=$AC$23,"O",IF(C7=$AD$23,"O",IF(C7=$AE$23,"O",IF(C7=$AF$23,"O",IF(C7=$AG$23,"O",IF(C7=$AH$23,"O",IF(C7=$AI$23,"O",IF(C7=$AJ$23,"O",IF(C7=$AK$23,"O",IF(C7=$AL$23,"O",IF(C7=$AM$23,"O",IF(C7=$AN$23,"O",IF(C7=$AO$23,"O",IF(C7=$AP$23,"O",IF(C7=$AQ$23,"O",IF(C7=$AR$23,"O",IF(C7=$AS$23,"O",IF(C7=$AT$23,"O",IF(C7=$AU$23,"O",IF(C7=$AV$23,"O",IF(C7=$AW$23,"O",IF(C7=$AX$23,"O",IF(C7=$AY$23,"O",IF(C7=$AZ$23,"O",IF(C7=$BA$23,"O",IF(C7=$BB$23,"O",IF(C7=$BC$23,"O",IF(C7=$BD$23,"O",IF(C7=$BE$23,"O",IF(C7=$BF$23,"O",IF(C7=$BG$23,"O",IF(C7=$BH$23,"O","X"))))))))))))))))))))))))))))))))))))))</f>
        <v>X</v>
      </c>
      <c r="D252" s="58" t="str">
        <f t="shared" ref="D252:P252" si="237">IF(D7=$W$23,"O",IF(D7=$X$23,"O",IF(D7=$Y$23,"O",IF(D7=$Z$23,"O",IF(D7=$AA$23,"O",IF(D7=$AB$23,"O",IF(D7=$AC$23,"O",IF(D7=$AD$23,"O",IF(D7=$AE$23,"O",IF(D7=$AF$23,"O",IF(D7=$AG$23,"O",IF(D7=$AH$23,"O",IF(D7=$AI$23,"O",IF(D7=$AJ$23,"O",IF(D7=$AK$23,"O",IF(D7=$AL$23,"O",IF(D7=$AM$23,"O",IF(D7=$AN$23,"O",IF(D7=$AO$23,"O",IF(D7=$AP$23,"O",IF(D7=$AQ$23,"O",IF(D7=$AR$23,"O",IF(D7=$AS$23,"O",IF(D7=$AT$23,"O",IF(D7=$AU$23,"O",IF(D7=$AV$23,"O",IF(D7=$AW$23,"O",IF(D7=$AX$23,"O",IF(D7=$AY$23,"O",IF(D7=$AZ$23,"O",IF(D7=$BA$23,"O",IF(D7=$BB$23,"O",IF(D7=$BC$23,"O",IF(D7=$BD$23,"O",IF(D7=$BE$23,"O",IF(D7=$BF$23,"O",IF(D7=$BG$23,"O",IF(D7=$BH$23,"O","X"))))))))))))))))))))))))))))))))))))))</f>
        <v>X</v>
      </c>
      <c r="E252" s="58" t="str">
        <f t="shared" si="237"/>
        <v>X</v>
      </c>
      <c r="F252" s="58" t="str">
        <f t="shared" si="237"/>
        <v>X</v>
      </c>
      <c r="G252" s="58" t="str">
        <f t="shared" si="237"/>
        <v>X</v>
      </c>
      <c r="H252" s="58" t="str">
        <f t="shared" si="237"/>
        <v>X</v>
      </c>
      <c r="I252" s="58" t="str">
        <f t="shared" si="237"/>
        <v>X</v>
      </c>
      <c r="J252" s="58" t="str">
        <f t="shared" si="237"/>
        <v>X</v>
      </c>
      <c r="K252" s="58" t="str">
        <f t="shared" si="237"/>
        <v>X</v>
      </c>
      <c r="L252" s="58" t="str">
        <f t="shared" si="237"/>
        <v>X</v>
      </c>
      <c r="M252" s="58" t="str">
        <f t="shared" si="237"/>
        <v>X</v>
      </c>
      <c r="N252" s="58" t="str">
        <f t="shared" si="237"/>
        <v>X</v>
      </c>
      <c r="O252" s="58" t="str">
        <f t="shared" si="237"/>
        <v>X</v>
      </c>
      <c r="P252" s="58" t="str">
        <f t="shared" si="237"/>
        <v>X</v>
      </c>
      <c r="Q252" s="58" t="str">
        <f>IF(Q7=$W$23,"O",IF(Q7=$X$23,"O",IF(Q7=$Y$23,"O",IF(Q7=$Z$23,"O",IF(Q7=$AA$23,"O",IF(Q7=$AB$23,"O",IF(Q7=$AC$23,"O",IF(Q7=$AD$23,"O",IF(Q7=$AE$23,"O",IF(Q7=$AF$23,"O",IF(Q7=$AG$23,"O",IF(Q7=$AH$23,"O",IF(Q7=$AI$23,"O",IF(Q7=$AJ$23,"O",IF(Q7=$AK$23,"O",IF(Q7=$AL$23,"O",IF(Q7=$AM$23,"O",IF(Q7=$AN$23,"O",IF(Q7=$AO$23,"O",IF(Q7=$AP$23,"O",IF(Q7=$AQ$23,"O",IF(Q7=$AR$23,"O",IF(Q7=$AS$23,"O",IF(Q7=$AT$23,"O",IF(Q7=$AU$23,"O",IF(Q7=$AV$23,"O",IF(Q7=$AW$23,"O",IF(Q7=$AX$23,"O",IF(Q7=$AY$23,"O",IF(Q7=$AZ$23,"O",IF(Q7=$BA$23,"O",IF(Q7=$BB$23,"O",IF(Q7=$BC$23,"O",IF(Q7=$BD$23,"O",IF(Q7=$BE$23,"O",IF(Q7=$BF$23,"O",IF(Q7=$BG$23,"O",IF(Q7=$BH$23,"O","X"))))))))))))))))))))))))))))))))))))))</f>
        <v>X</v>
      </c>
    </row>
    <row r="253" spans="1:17" ht="21" customHeight="1">
      <c r="A253" s="606"/>
      <c r="B253" s="58" t="s">
        <v>33</v>
      </c>
      <c r="C253" s="58" t="str">
        <f t="shared" ref="C253:Q253" si="238">IF(C8=$W$23,"O",IF(C8=$X$23,"O",IF(C8=$Y$23,"O",IF(C8=$Z$23,"O",IF(C8=$AA$23,"O",IF(C8=$AB$23,"O",IF(C8=$AC$23,"O",IF(C8=$AD$23,"O",IF(C8=$AE$23,"O",IF(C8=$AF$23,"O",IF(C8=$AG$23,"O",IF(C8=$AH$23,"O",IF(C8=$AI$23,"O",IF(C8=$AJ$23,"O",IF(C8=$AK$23,"O",IF(C8=$AL$23,"O",IF(C8=$AM$23,"O",IF(C8=$AN$23,"O",IF(C8=$AO$23,"O",IF(C8=$AP$23,"O",IF(C8=$AQ$23,"O",IF(C8=$AR$23,"O",IF(C8=$AS$23,"O",IF(C8=$AT$23,"O",IF(C8=$AU$23,"O",IF(C8=$AV$23,"O",IF(C8=$AW$23,"O",IF(C8=$AX$23,"O",IF(C8=$AY$23,"O",IF(C8=$AZ$23,"O",IF(C8=$BA$23,"O",IF(C8=$BB$23,"O",IF(C8=$BC$23,"O",IF(C8=$BD$23,"O",IF(C8=$BE$23,"O",IF(C8=$BF$23,"O",IF(C8=$BG$23,"O",IF(C8=$BH$23,"O","X"))))))))))))))))))))))))))))))))))))))</f>
        <v>O</v>
      </c>
      <c r="D253" s="58" t="str">
        <f t="shared" si="238"/>
        <v>O</v>
      </c>
      <c r="E253" s="58" t="str">
        <f t="shared" si="238"/>
        <v>O</v>
      </c>
      <c r="F253" s="58" t="str">
        <f t="shared" si="238"/>
        <v>O</v>
      </c>
      <c r="G253" s="58" t="str">
        <f t="shared" si="238"/>
        <v>O</v>
      </c>
      <c r="H253" s="58" t="str">
        <f t="shared" si="238"/>
        <v>O</v>
      </c>
      <c r="I253" s="58" t="str">
        <f t="shared" si="238"/>
        <v>O</v>
      </c>
      <c r="J253" s="58" t="str">
        <f t="shared" si="238"/>
        <v>O</v>
      </c>
      <c r="K253" s="58" t="str">
        <f t="shared" si="238"/>
        <v>O</v>
      </c>
      <c r="L253" s="58" t="str">
        <f t="shared" si="238"/>
        <v>O</v>
      </c>
      <c r="M253" s="58" t="str">
        <f t="shared" si="238"/>
        <v>O</v>
      </c>
      <c r="N253" s="58" t="str">
        <f t="shared" si="238"/>
        <v>O</v>
      </c>
      <c r="O253" s="58" t="str">
        <f t="shared" si="238"/>
        <v>O</v>
      </c>
      <c r="P253" s="58" t="str">
        <f t="shared" si="238"/>
        <v>O</v>
      </c>
      <c r="Q253" s="58" t="str">
        <f t="shared" si="238"/>
        <v>O</v>
      </c>
    </row>
    <row r="254" spans="1:17" ht="21" customHeight="1">
      <c r="A254" s="606"/>
      <c r="B254" s="58" t="s">
        <v>34</v>
      </c>
      <c r="C254" s="58" t="str">
        <f t="shared" ref="C254:Q254" si="239">IF(C9=$W$23,"O",IF(C9=$X$23,"O",IF(C9=$Y$23,"O",IF(C9=$Z$23,"O",IF(C9=$AA$23,"O",IF(C9=$AB$23,"O",IF(C9=$AC$23,"O",IF(C9=$AD$23,"O",IF(C9=$AE$23,"O",IF(C9=$AF$23,"O",IF(C9=$AG$23,"O",IF(C9=$AH$23,"O",IF(C9=$AI$23,"O",IF(C9=$AJ$23,"O",IF(C9=$AK$23,"O",IF(C9=$AL$23,"O",IF(C9=$AM$23,"O",IF(C9=$AN$23,"O",IF(C9=$AO$23,"O",IF(C9=$AP$23,"O",IF(C9=$AQ$23,"O",IF(C9=$AR$23,"O",IF(C9=$AS$23,"O",IF(C9=$AT$23,"O",IF(C9=$AU$23,"O",IF(C9=$AV$23,"O",IF(C9=$AW$23,"O",IF(C9=$AX$23,"O",IF(C9=$AY$23,"O",IF(C9=$AZ$23,"O",IF(C9=$BA$23,"O",IF(C9=$BB$23,"O",IF(C9=$BC$23,"O",IF(C9=$BD$23,"O",IF(C9=$BE$23,"O",IF(C9=$BF$23,"O",IF(C9=$BG$23,"O",IF(C9=$BH$23,"O","X"))))))))))))))))))))))))))))))))))))))</f>
        <v>O</v>
      </c>
      <c r="D254" s="58" t="str">
        <f t="shared" si="239"/>
        <v>O</v>
      </c>
      <c r="E254" s="58" t="str">
        <f t="shared" si="239"/>
        <v>O</v>
      </c>
      <c r="F254" s="58" t="str">
        <f t="shared" si="239"/>
        <v>O</v>
      </c>
      <c r="G254" s="58" t="str">
        <f t="shared" si="239"/>
        <v>O</v>
      </c>
      <c r="H254" s="58" t="str">
        <f t="shared" si="239"/>
        <v>O</v>
      </c>
      <c r="I254" s="58" t="str">
        <f t="shared" si="239"/>
        <v>O</v>
      </c>
      <c r="J254" s="58" t="str">
        <f t="shared" si="239"/>
        <v>O</v>
      </c>
      <c r="K254" s="58" t="str">
        <f t="shared" si="239"/>
        <v>O</v>
      </c>
      <c r="L254" s="58" t="str">
        <f t="shared" si="239"/>
        <v>O</v>
      </c>
      <c r="M254" s="58" t="str">
        <f t="shared" si="239"/>
        <v>O</v>
      </c>
      <c r="N254" s="58" t="str">
        <f t="shared" si="239"/>
        <v>O</v>
      </c>
      <c r="O254" s="58" t="str">
        <f t="shared" si="239"/>
        <v>O</v>
      </c>
      <c r="P254" s="58" t="str">
        <f t="shared" si="239"/>
        <v>O</v>
      </c>
      <c r="Q254" s="58" t="str">
        <f t="shared" si="239"/>
        <v>O</v>
      </c>
    </row>
    <row r="255" spans="1:17" ht="21" customHeight="1">
      <c r="A255" s="606"/>
      <c r="B255" s="58" t="s">
        <v>35</v>
      </c>
      <c r="C255" s="58" t="str">
        <f t="shared" ref="C255:Q255" si="240">IF(C10=$W$23,"O",IF(C10=$X$23,"O",IF(C10=$Y$23,"O",IF(C10=$Z$23,"O",IF(C10=$AA$23,"O",IF(C10=$AB$23,"O",IF(C10=$AC$23,"O",IF(C10=$AD$23,"O",IF(C10=$AE$23,"O",IF(C10=$AF$23,"O",IF(C10=$AG$23,"O",IF(C10=$AH$23,"O",IF(C10=$AI$23,"O",IF(C10=$AJ$23,"O",IF(C10=$AK$23,"O",IF(C10=$AL$23,"O",IF(C10=$AM$23,"O",IF(C10=$AN$23,"O",IF(C10=$AO$23,"O",IF(C10=$AP$23,"O",IF(C10=$AQ$23,"O",IF(C10=$AR$23,"O",IF(C10=$AS$23,"O",IF(C10=$AT$23,"O",IF(C10=$AU$23,"O",IF(C10=$AV$23,"O",IF(C10=$AW$23,"O",IF(C10=$AX$23,"O",IF(C10=$AY$23,"O",IF(C10=$AZ$23,"O",IF(C10=$BA$23,"O",IF(C10=$BB$23,"O",IF(C10=$BC$23,"O",IF(C10=$BD$23,"O",IF(C10=$BE$23,"O",IF(C10=$BF$23,"O",IF(C10=$BG$23,"O",IF(C10=$BH$23,"O","X"))))))))))))))))))))))))))))))))))))))</f>
        <v>X</v>
      </c>
      <c r="D255" s="58" t="str">
        <f t="shared" si="240"/>
        <v>X</v>
      </c>
      <c r="E255" s="58" t="str">
        <f t="shared" si="240"/>
        <v>X</v>
      </c>
      <c r="F255" s="58" t="str">
        <f t="shared" si="240"/>
        <v>X</v>
      </c>
      <c r="G255" s="58" t="str">
        <f t="shared" si="240"/>
        <v>X</v>
      </c>
      <c r="H255" s="58" t="str">
        <f t="shared" si="240"/>
        <v>X</v>
      </c>
      <c r="I255" s="58" t="str">
        <f t="shared" si="240"/>
        <v>X</v>
      </c>
      <c r="J255" s="58" t="str">
        <f t="shared" si="240"/>
        <v>X</v>
      </c>
      <c r="K255" s="58" t="str">
        <f t="shared" si="240"/>
        <v>X</v>
      </c>
      <c r="L255" s="58" t="str">
        <f t="shared" si="240"/>
        <v>X</v>
      </c>
      <c r="M255" s="58" t="str">
        <f t="shared" si="240"/>
        <v>X</v>
      </c>
      <c r="N255" s="58" t="str">
        <f t="shared" si="240"/>
        <v>X</v>
      </c>
      <c r="O255" s="58" t="str">
        <f t="shared" si="240"/>
        <v>X</v>
      </c>
      <c r="P255" s="58" t="str">
        <f t="shared" si="240"/>
        <v>X</v>
      </c>
      <c r="Q255" s="58" t="str">
        <f t="shared" si="240"/>
        <v>X</v>
      </c>
    </row>
    <row r="256" spans="1:17" ht="21" customHeight="1">
      <c r="A256" s="606"/>
      <c r="B256" s="58" t="s">
        <v>36</v>
      </c>
      <c r="C256" s="58" t="str">
        <f t="shared" ref="C256:Q256" si="241">IF(C11=$W$23,"O",IF(C11=$X$23,"O",IF(C11=$Y$23,"O",IF(C11=$Z$23,"O",IF(C11=$AA$23,"O",IF(C11=$AB$23,"O",IF(C11=$AC$23,"O",IF(C11=$AD$23,"O",IF(C11=$AE$23,"O",IF(C11=$AF$23,"O",IF(C11=$AG$23,"O",IF(C11=$AH$23,"O",IF(C11=$AI$23,"O",IF(C11=$AJ$23,"O",IF(C11=$AK$23,"O",IF(C11=$AL$23,"O",IF(C11=$AM$23,"O",IF(C11=$AN$23,"O",IF(C11=$AO$23,"O",IF(C11=$AP$23,"O",IF(C11=$AQ$23,"O",IF(C11=$AR$23,"O",IF(C11=$AS$23,"O",IF(C11=$AT$23,"O",IF(C11=$AU$23,"O",IF(C11=$AV$23,"O",IF(C11=$AW$23,"O",IF(C11=$AX$23,"O",IF(C11=$AY$23,"O",IF(C11=$AZ$23,"O",IF(C11=$BA$23,"O",IF(C11=$BB$23,"O",IF(C11=$BC$23,"O",IF(C11=$BD$23,"O",IF(C11=$BE$23,"O",IF(C11=$BF$23,"O",IF(C11=$BG$23,"O",IF(C11=$BH$23,"O","X"))))))))))))))))))))))))))))))))))))))</f>
        <v>X</v>
      </c>
      <c r="D256" s="58" t="str">
        <f t="shared" si="241"/>
        <v>X</v>
      </c>
      <c r="E256" s="58" t="str">
        <f t="shared" si="241"/>
        <v>X</v>
      </c>
      <c r="F256" s="58" t="str">
        <f t="shared" si="241"/>
        <v>X</v>
      </c>
      <c r="G256" s="58" t="str">
        <f t="shared" si="241"/>
        <v>X</v>
      </c>
      <c r="H256" s="58" t="str">
        <f t="shared" si="241"/>
        <v>X</v>
      </c>
      <c r="I256" s="58" t="str">
        <f t="shared" si="241"/>
        <v>X</v>
      </c>
      <c r="J256" s="58" t="str">
        <f t="shared" si="241"/>
        <v>X</v>
      </c>
      <c r="K256" s="58" t="str">
        <f t="shared" si="241"/>
        <v>X</v>
      </c>
      <c r="L256" s="58" t="str">
        <f t="shared" si="241"/>
        <v>X</v>
      </c>
      <c r="M256" s="58" t="str">
        <f t="shared" si="241"/>
        <v>X</v>
      </c>
      <c r="N256" s="58" t="str">
        <f t="shared" si="241"/>
        <v>X</v>
      </c>
      <c r="O256" s="58" t="str">
        <f t="shared" si="241"/>
        <v>X</v>
      </c>
      <c r="P256" s="58" t="str">
        <f t="shared" si="241"/>
        <v>X</v>
      </c>
      <c r="Q256" s="58" t="str">
        <f t="shared" si="241"/>
        <v>X</v>
      </c>
    </row>
    <row r="257" spans="1:24" ht="21" customHeight="1">
      <c r="A257" s="606"/>
      <c r="B257" s="58" t="s">
        <v>21</v>
      </c>
      <c r="C257" s="58" t="str">
        <f t="shared" ref="C257:Q257" si="242">IF(C12=$W$23,"O",IF(C12=$X$23,"O",IF(C12=$Y$23,"O",IF(C12=$Z$23,"O",IF(C12=$AA$23,"O",IF(C12=$AB$23,"O",IF(C12=$AC$23,"O",IF(C12=$AD$23,"O",IF(C12=$AE$23,"O",IF(C12=$AF$23,"O",IF(C12=$AG$23,"O",IF(C12=$AH$23,"O",IF(C12=$AI$23,"O",IF(C12=$AJ$23,"O",IF(C12=$AK$23,"O",IF(C12=$AL$23,"O",IF(C12=$AM$23,"O",IF(C12=$AN$23,"O",IF(C12=$AO$23,"O",IF(C12=$AP$23,"O",IF(C12=$AQ$23,"O",IF(C12=$AR$23,"O",IF(C12=$AS$23,"O",IF(C12=$AT$23,"O",IF(C12=$AU$23,"O",IF(C12=$AV$23,"O",IF(C12=$AW$23,"O",IF(C12=$AX$23,"O",IF(C12=$AY$23,"O",IF(C12=$AZ$23,"O",IF(C12=$BA$23,"O",IF(C12=$BB$23,"O",IF(C12=$BC$23,"O",IF(C12=$BD$23,"O",IF(C12=$BE$23,"O",IF(C12=$BF$23,"O",IF(C12=$BG$23,"O",IF(C12=$BH$23,"O","X"))))))))))))))))))))))))))))))))))))))</f>
        <v>O</v>
      </c>
      <c r="D257" s="58" t="str">
        <f t="shared" si="242"/>
        <v>O</v>
      </c>
      <c r="E257" s="58" t="str">
        <f t="shared" si="242"/>
        <v>O</v>
      </c>
      <c r="F257" s="58" t="str">
        <f t="shared" si="242"/>
        <v>O</v>
      </c>
      <c r="G257" s="58" t="str">
        <f t="shared" si="242"/>
        <v>O</v>
      </c>
      <c r="H257" s="58" t="str">
        <f t="shared" si="242"/>
        <v>O</v>
      </c>
      <c r="I257" s="58" t="str">
        <f t="shared" si="242"/>
        <v>O</v>
      </c>
      <c r="J257" s="58" t="str">
        <f t="shared" si="242"/>
        <v>O</v>
      </c>
      <c r="K257" s="58" t="str">
        <f t="shared" si="242"/>
        <v>O</v>
      </c>
      <c r="L257" s="58" t="str">
        <f t="shared" si="242"/>
        <v>O</v>
      </c>
      <c r="M257" s="58" t="str">
        <f t="shared" si="242"/>
        <v>O</v>
      </c>
      <c r="N257" s="58" t="str">
        <f t="shared" si="242"/>
        <v>O</v>
      </c>
      <c r="O257" s="58" t="str">
        <f t="shared" si="242"/>
        <v>O</v>
      </c>
      <c r="P257" s="58" t="str">
        <f t="shared" si="242"/>
        <v>O</v>
      </c>
      <c r="Q257" s="58" t="str">
        <f t="shared" si="242"/>
        <v>O</v>
      </c>
    </row>
    <row r="258" spans="1:24" ht="21" customHeight="1">
      <c r="A258" s="607"/>
      <c r="B258" s="30" t="s">
        <v>46</v>
      </c>
      <c r="C258" s="47">
        <f t="shared" ref="C258:Q258" si="243">COUNTIF(C252:C257,"O")</f>
        <v>3</v>
      </c>
      <c r="D258" s="47">
        <f t="shared" si="243"/>
        <v>3</v>
      </c>
      <c r="E258" s="47">
        <f t="shared" si="243"/>
        <v>3</v>
      </c>
      <c r="F258" s="47">
        <f t="shared" si="243"/>
        <v>3</v>
      </c>
      <c r="G258" s="47">
        <f t="shared" si="243"/>
        <v>3</v>
      </c>
      <c r="H258" s="47">
        <f t="shared" si="243"/>
        <v>3</v>
      </c>
      <c r="I258" s="47">
        <f t="shared" si="243"/>
        <v>3</v>
      </c>
      <c r="J258" s="47">
        <f t="shared" si="243"/>
        <v>3</v>
      </c>
      <c r="K258" s="47">
        <f t="shared" si="243"/>
        <v>3</v>
      </c>
      <c r="L258" s="47">
        <f t="shared" si="243"/>
        <v>3</v>
      </c>
      <c r="M258" s="47">
        <f t="shared" si="243"/>
        <v>3</v>
      </c>
      <c r="N258" s="47">
        <f t="shared" si="243"/>
        <v>3</v>
      </c>
      <c r="O258" s="47">
        <f t="shared" si="243"/>
        <v>3</v>
      </c>
      <c r="P258" s="47">
        <f t="shared" si="243"/>
        <v>3</v>
      </c>
      <c r="Q258" s="47">
        <f t="shared" si="243"/>
        <v>3</v>
      </c>
    </row>
    <row r="259" spans="1:24" ht="21" customHeight="1">
      <c r="A259" s="605">
        <v>10</v>
      </c>
      <c r="B259" s="58" t="s">
        <v>32</v>
      </c>
      <c r="C259" s="58" t="str">
        <f>IF(C7=$W$24,"O",IF(C7=$X$24,"O",IF(C7=$Y$24,"O",IF(C7=$Z$24,"O",IF(C7=$AA$24,"O",IF(C7=$AB$24,"O",IF(C7=$AC$24,"O",IF(C7=$AD$24,"O",IF(C7=$AE$24,"O",IF(C7=$AF$24,"O",IF(C7=$AG$24,"O",IF(C7=$AH$24,"O",IF(C7=$AI$24,"O",IF(C7=$AJ$24,"O",IF(C7=$AK$24,"O",IF(C7=$AL$24,"O",IF(C7=$AM$24,"O",IF(C7=$AN$24,"O",IF(C7=$AO$24,"O",IF(C7=$AP$24,"O",IF(C7=$AQ$24,"O",IF(C7=$AR$24,"O",IF(C7=$AS$24,"O",IF(C7=$AT$24,"O",IF(C7=$AU$24,"O",IF(C7=$AV$24,"O",IF(C7=$AW$24,"O",IF(C7=$AX$24,"O",IF(C7=$AY$24,"O",IF(C7=$AZ$24,"O",IF(C7=$BA$24,"O",IF(C7=$BB$24,"O",IF(C7=$BC$24,"O",IF(C7=$BD$24,"O",IF(C7=$BE$24,"O",IF(C7=$BF$24,"O",IF(C7=$BG$24,"O",IF(C7=$BH$24,"O",IF(C7=$BI$24,"O","X")))))))))))))))))))))))))))))))))))))))</f>
        <v>X</v>
      </c>
      <c r="D259" s="58" t="str">
        <f t="shared" ref="D259:P259" si="244">IF(D7=$W$24,"O",IF(D7=$X$24,"O",IF(D7=$Y$24,"O",IF(D7=$Z$24,"O",IF(D7=$AA$24,"O",IF(D7=$AB$24,"O",IF(D7=$AC$24,"O",IF(D7=$AD$24,"O",IF(D7=$AE$24,"O",IF(D7=$AF$24,"O",IF(D7=$AG$24,"O",IF(D7=$AH$24,"O",IF(D7=$AI$24,"O",IF(D7=$AJ$24,"O",IF(D7=$AK$24,"O",IF(D7=$AL$24,"O",IF(D7=$AM$24,"O",IF(D7=$AN$24,"O",IF(D7=$AO$24,"O",IF(D7=$AP$24,"O",IF(D7=$AQ$24,"O",IF(D7=$AR$24,"O",IF(D7=$AS$24,"O",IF(D7=$AT$24,"O",IF(D7=$AU$24,"O",IF(D7=$AV$24,"O",IF(D7=$AW$24,"O",IF(D7=$AX$24,"O",IF(D7=$AY$24,"O",IF(D7=$AZ$24,"O",IF(D7=$BA$24,"O",IF(D7=$BB$24,"O",IF(D7=$BC$24,"O",IF(D7=$BD$24,"O",IF(D7=$BE$24,"O",IF(D7=$BF$24,"O",IF(D7=$BG$24,"O",IF(D7=$BH$24,"O",IF(D7=$BI$24,"O","X")))))))))))))))))))))))))))))))))))))))</f>
        <v>X</v>
      </c>
      <c r="E259" s="58" t="str">
        <f t="shared" si="244"/>
        <v>X</v>
      </c>
      <c r="F259" s="58" t="str">
        <f t="shared" si="244"/>
        <v>X</v>
      </c>
      <c r="G259" s="58" t="str">
        <f t="shared" si="244"/>
        <v>X</v>
      </c>
      <c r="H259" s="58" t="str">
        <f t="shared" si="244"/>
        <v>X</v>
      </c>
      <c r="I259" s="58" t="str">
        <f t="shared" si="244"/>
        <v>X</v>
      </c>
      <c r="J259" s="58" t="str">
        <f t="shared" si="244"/>
        <v>X</v>
      </c>
      <c r="K259" s="58" t="str">
        <f t="shared" si="244"/>
        <v>X</v>
      </c>
      <c r="L259" s="58" t="str">
        <f t="shared" si="244"/>
        <v>X</v>
      </c>
      <c r="M259" s="58" t="str">
        <f t="shared" si="244"/>
        <v>X</v>
      </c>
      <c r="N259" s="58" t="str">
        <f t="shared" si="244"/>
        <v>X</v>
      </c>
      <c r="O259" s="58" t="str">
        <f t="shared" si="244"/>
        <v>X</v>
      </c>
      <c r="P259" s="58" t="str">
        <f t="shared" si="244"/>
        <v>X</v>
      </c>
      <c r="Q259" s="58" t="str">
        <f>IF(Q7=$W$24,"O",IF(Q7=$X$24,"O",IF(Q7=$Y$24,"O",IF(Q7=$Z$24,"O",IF(Q7=$AA$24,"O",IF(Q7=$AB$24,"O",IF(Q7=$AC$24,"O",IF(Q7=$AD$24,"O",IF(Q7=$AE$24,"O",IF(Q7=$AF$24,"O",IF(Q7=$AG$24,"O",IF(Q7=$AH$24,"O",IF(Q7=$AI$24,"O",IF(Q7=$AJ$24,"O",IF(Q7=$AK$24,"O",IF(Q7=$AL$24,"O",IF(Q7=$AM$24,"O",IF(Q7=$AN$24,"O",IF(Q7=$AO$24,"O",IF(Q7=$AP$24,"O",IF(Q7=$AQ$24,"O",IF(Q7=$AR$24,"O",IF(Q7=$AS$24,"O",IF(Q7=$AT$24,"O",IF(Q7=$AU$24,"O",IF(Q7=$AV$24,"O",IF(Q7=$AW$24,"O",IF(Q7=$AX$24,"O",IF(Q7=$AY$24,"O",IF(Q7=$AZ$24,"O",IF(Q7=$BA$24,"O",IF(Q7=$BB$24,"O",IF(Q7=$BC$24,"O",IF(Q7=$BD$24,"O",IF(Q7=$BE$24,"O",IF(Q7=$BF$24,"O",IF(Q7=$BG$24,"O",IF(Q7=$BH$24,"O",IF(Q7=$BI$24,"O","X")))))))))))))))))))))))))))))))))))))))</f>
        <v>X</v>
      </c>
    </row>
    <row r="260" spans="1:24" ht="21" customHeight="1">
      <c r="A260" s="606"/>
      <c r="B260" s="58" t="s">
        <v>33</v>
      </c>
      <c r="C260" s="58" t="str">
        <f t="shared" ref="C260:Q260" si="245">IF(C8=$W$24,"O",IF(C8=$X$24,"O",IF(C8=$Y$24,"O",IF(C8=$Z$24,"O",IF(C8=$AA$24,"O",IF(C8=$AB$24,"O",IF(C8=$AC$24,"O",IF(C8=$AD$24,"O",IF(C8=$AE$24,"O",IF(C8=$AF$24,"O",IF(C8=$AG$24,"O",IF(C8=$AH$24,"O",IF(C8=$AI$24,"O",IF(C8=$AJ$24,"O",IF(C8=$AK$24,"O",IF(C8=$AL$24,"O",IF(C8=$AM$24,"O",IF(C8=$AN$24,"O",IF(C8=$AO$24,"O",IF(C8=$AP$24,"O",IF(C8=$AQ$24,"O",IF(C8=$AR$24,"O",IF(C8=$AS$24,"O",IF(C8=$AT$24,"O",IF(C8=$AU$24,"O",IF(C8=$AV$24,"O",IF(C8=$AW$24,"O",IF(C8=$AX$24,"O",IF(C8=$AY$24,"O",IF(C8=$AZ$24,"O",IF(C8=$BA$24,"O",IF(C8=$BB$24,"O",IF(C8=$BC$24,"O",IF(C8=$BD$24,"O",IF(C8=$BE$24,"O",IF(C8=$BF$24,"O",IF(C8=$BG$24,"O",IF(C8=$BH$24,"O",IF(C8=$BI$24,"O","X")))))))))))))))))))))))))))))))))))))))</f>
        <v>X</v>
      </c>
      <c r="D260" s="58" t="str">
        <f t="shared" si="245"/>
        <v>X</v>
      </c>
      <c r="E260" s="58" t="str">
        <f t="shared" si="245"/>
        <v>X</v>
      </c>
      <c r="F260" s="58" t="str">
        <f t="shared" si="245"/>
        <v>X</v>
      </c>
      <c r="G260" s="58" t="str">
        <f t="shared" si="245"/>
        <v>X</v>
      </c>
      <c r="H260" s="58" t="str">
        <f t="shared" si="245"/>
        <v>X</v>
      </c>
      <c r="I260" s="58" t="str">
        <f t="shared" si="245"/>
        <v>X</v>
      </c>
      <c r="J260" s="58" t="str">
        <f t="shared" si="245"/>
        <v>X</v>
      </c>
      <c r="K260" s="58" t="str">
        <f t="shared" si="245"/>
        <v>X</v>
      </c>
      <c r="L260" s="58" t="str">
        <f t="shared" si="245"/>
        <v>X</v>
      </c>
      <c r="M260" s="58" t="str">
        <f t="shared" si="245"/>
        <v>X</v>
      </c>
      <c r="N260" s="58" t="str">
        <f t="shared" si="245"/>
        <v>X</v>
      </c>
      <c r="O260" s="58" t="str">
        <f t="shared" si="245"/>
        <v>X</v>
      </c>
      <c r="P260" s="58" t="str">
        <f t="shared" si="245"/>
        <v>X</v>
      </c>
      <c r="Q260" s="58" t="str">
        <f t="shared" si="245"/>
        <v>X</v>
      </c>
    </row>
    <row r="261" spans="1:24" ht="21" customHeight="1">
      <c r="A261" s="606"/>
      <c r="B261" s="58" t="s">
        <v>34</v>
      </c>
      <c r="C261" s="58" t="str">
        <f t="shared" ref="C261:Q261" si="246">IF(C9=$W$24,"O",IF(C9=$X$24,"O",IF(C9=$Y$24,"O",IF(C9=$Z$24,"O",IF(C9=$AA$24,"O",IF(C9=$AB$24,"O",IF(C9=$AC$24,"O",IF(C9=$AD$24,"O",IF(C9=$AE$24,"O",IF(C9=$AF$24,"O",IF(C9=$AG$24,"O",IF(C9=$AH$24,"O",IF(C9=$AI$24,"O",IF(C9=$AJ$24,"O",IF(C9=$AK$24,"O",IF(C9=$AL$24,"O",IF(C9=$AM$24,"O",IF(C9=$AN$24,"O",IF(C9=$AO$24,"O",IF(C9=$AP$24,"O",IF(C9=$AQ$24,"O",IF(C9=$AR$24,"O",IF(C9=$AS$24,"O",IF(C9=$AT$24,"O",IF(C9=$AU$24,"O",IF(C9=$AV$24,"O",IF(C9=$AW$24,"O",IF(C9=$AX$24,"O",IF(C9=$AY$24,"O",IF(C9=$AZ$24,"O",IF(C9=$BA$24,"O",IF(C9=$BB$24,"O",IF(C9=$BC$24,"O",IF(C9=$BD$24,"O",IF(C9=$BE$24,"O",IF(C9=$BF$24,"O",IF(C9=$BG$24,"O",IF(C9=$BH$24,"O",IF(C9=$BI$24,"O","X")))))))))))))))))))))))))))))))))))))))</f>
        <v>X</v>
      </c>
      <c r="D261" s="58" t="str">
        <f t="shared" si="246"/>
        <v>X</v>
      </c>
      <c r="E261" s="58" t="str">
        <f t="shared" si="246"/>
        <v>X</v>
      </c>
      <c r="F261" s="58" t="str">
        <f t="shared" si="246"/>
        <v>X</v>
      </c>
      <c r="G261" s="58" t="str">
        <f t="shared" si="246"/>
        <v>X</v>
      </c>
      <c r="H261" s="58" t="str">
        <f t="shared" si="246"/>
        <v>X</v>
      </c>
      <c r="I261" s="58" t="str">
        <f t="shared" si="246"/>
        <v>X</v>
      </c>
      <c r="J261" s="58" t="str">
        <f t="shared" si="246"/>
        <v>X</v>
      </c>
      <c r="K261" s="58" t="str">
        <f t="shared" si="246"/>
        <v>X</v>
      </c>
      <c r="L261" s="58" t="str">
        <f t="shared" si="246"/>
        <v>X</v>
      </c>
      <c r="M261" s="58" t="str">
        <f t="shared" si="246"/>
        <v>X</v>
      </c>
      <c r="N261" s="58" t="str">
        <f t="shared" si="246"/>
        <v>X</v>
      </c>
      <c r="O261" s="58" t="str">
        <f t="shared" si="246"/>
        <v>X</v>
      </c>
      <c r="P261" s="58" t="str">
        <f t="shared" si="246"/>
        <v>X</v>
      </c>
      <c r="Q261" s="58" t="str">
        <f t="shared" si="246"/>
        <v>X</v>
      </c>
    </row>
    <row r="262" spans="1:24" ht="21" customHeight="1">
      <c r="A262" s="606"/>
      <c r="B262" s="58" t="s">
        <v>35</v>
      </c>
      <c r="C262" s="58" t="str">
        <f t="shared" ref="C262:Q262" si="247">IF(C10=$W$24,"O",IF(C10=$X$24,"O",IF(C10=$Y$24,"O",IF(C10=$Z$24,"O",IF(C10=$AA$24,"O",IF(C10=$AB$24,"O",IF(C10=$AC$24,"O",IF(C10=$AD$24,"O",IF(C10=$AE$24,"O",IF(C10=$AF$24,"O",IF(C10=$AG$24,"O",IF(C10=$AH$24,"O",IF(C10=$AI$24,"O",IF(C10=$AJ$24,"O",IF(C10=$AK$24,"O",IF(C10=$AL$24,"O",IF(C10=$AM$24,"O",IF(C10=$AN$24,"O",IF(C10=$AO$24,"O",IF(C10=$AP$24,"O",IF(C10=$AQ$24,"O",IF(C10=$AR$24,"O",IF(C10=$AS$24,"O",IF(C10=$AT$24,"O",IF(C10=$AU$24,"O",IF(C10=$AV$24,"O",IF(C10=$AW$24,"O",IF(C10=$AX$24,"O",IF(C10=$AY$24,"O",IF(C10=$AZ$24,"O",IF(C10=$BA$24,"O",IF(C10=$BB$24,"O",IF(C10=$BC$24,"O",IF(C10=$BD$24,"O",IF(C10=$BE$24,"O",IF(C10=$BF$24,"O",IF(C10=$BG$24,"O",IF(C10=$BH$24,"O",IF(C10=$BI$24,"O","X")))))))))))))))))))))))))))))))))))))))</f>
        <v>X</v>
      </c>
      <c r="D262" s="58" t="str">
        <f t="shared" si="247"/>
        <v>X</v>
      </c>
      <c r="E262" s="58" t="str">
        <f t="shared" si="247"/>
        <v>X</v>
      </c>
      <c r="F262" s="58" t="str">
        <f t="shared" si="247"/>
        <v>X</v>
      </c>
      <c r="G262" s="58" t="str">
        <f t="shared" si="247"/>
        <v>X</v>
      </c>
      <c r="H262" s="58" t="str">
        <f t="shared" si="247"/>
        <v>X</v>
      </c>
      <c r="I262" s="58" t="str">
        <f t="shared" si="247"/>
        <v>X</v>
      </c>
      <c r="J262" s="58" t="str">
        <f t="shared" si="247"/>
        <v>X</v>
      </c>
      <c r="K262" s="58" t="str">
        <f t="shared" si="247"/>
        <v>X</v>
      </c>
      <c r="L262" s="58" t="str">
        <f t="shared" si="247"/>
        <v>X</v>
      </c>
      <c r="M262" s="58" t="str">
        <f t="shared" si="247"/>
        <v>X</v>
      </c>
      <c r="N262" s="58" t="str">
        <f t="shared" si="247"/>
        <v>X</v>
      </c>
      <c r="O262" s="58" t="str">
        <f t="shared" si="247"/>
        <v>X</v>
      </c>
      <c r="P262" s="58" t="str">
        <f t="shared" si="247"/>
        <v>X</v>
      </c>
      <c r="Q262" s="58" t="str">
        <f t="shared" si="247"/>
        <v>X</v>
      </c>
    </row>
    <row r="263" spans="1:24" ht="21" customHeight="1">
      <c r="A263" s="606"/>
      <c r="B263" s="58" t="s">
        <v>36</v>
      </c>
      <c r="C263" s="58" t="str">
        <f t="shared" ref="C263:Q263" si="248">IF(C11=$W$24,"O",IF(C11=$X$24,"O",IF(C11=$Y$24,"O",IF(C11=$Z$24,"O",IF(C11=$AA$24,"O",IF(C11=$AB$24,"O",IF(C11=$AC$24,"O",IF(C11=$AD$24,"O",IF(C11=$AE$24,"O",IF(C11=$AF$24,"O",IF(C11=$AG$24,"O",IF(C11=$AH$24,"O",IF(C11=$AI$24,"O",IF(C11=$AJ$24,"O",IF(C11=$AK$24,"O",IF(C11=$AL$24,"O",IF(C11=$AM$24,"O",IF(C11=$AN$24,"O",IF(C11=$AO$24,"O",IF(C11=$AP$24,"O",IF(C11=$AQ$24,"O",IF(C11=$AR$24,"O",IF(C11=$AS$24,"O",IF(C11=$AT$24,"O",IF(C11=$AU$24,"O",IF(C11=$AV$24,"O",IF(C11=$AW$24,"O",IF(C11=$AX$24,"O",IF(C11=$AY$24,"O",IF(C11=$AZ$24,"O",IF(C11=$BA$24,"O",IF(C11=$BB$24,"O",IF(C11=$BC$24,"O",IF(C11=$BD$24,"O",IF(C11=$BE$24,"O",IF(C11=$BF$24,"O",IF(C11=$BG$24,"O",IF(C11=$BH$24,"O",IF(C11=$BI$24,"O","X")))))))))))))))))))))))))))))))))))))))</f>
        <v>X</v>
      </c>
      <c r="D263" s="58" t="str">
        <f t="shared" si="248"/>
        <v>X</v>
      </c>
      <c r="E263" s="58" t="str">
        <f t="shared" si="248"/>
        <v>X</v>
      </c>
      <c r="F263" s="58" t="str">
        <f t="shared" si="248"/>
        <v>X</v>
      </c>
      <c r="G263" s="58" t="str">
        <f t="shared" si="248"/>
        <v>X</v>
      </c>
      <c r="H263" s="58" t="str">
        <f t="shared" si="248"/>
        <v>X</v>
      </c>
      <c r="I263" s="58" t="str">
        <f t="shared" si="248"/>
        <v>X</v>
      </c>
      <c r="J263" s="58" t="str">
        <f t="shared" si="248"/>
        <v>X</v>
      </c>
      <c r="K263" s="58" t="str">
        <f t="shared" si="248"/>
        <v>X</v>
      </c>
      <c r="L263" s="58" t="str">
        <f t="shared" si="248"/>
        <v>X</v>
      </c>
      <c r="M263" s="58" t="str">
        <f t="shared" si="248"/>
        <v>X</v>
      </c>
      <c r="N263" s="58" t="str">
        <f t="shared" si="248"/>
        <v>X</v>
      </c>
      <c r="O263" s="58" t="str">
        <f t="shared" si="248"/>
        <v>X</v>
      </c>
      <c r="P263" s="58" t="str">
        <f t="shared" si="248"/>
        <v>X</v>
      </c>
      <c r="Q263" s="58" t="str">
        <f t="shared" si="248"/>
        <v>X</v>
      </c>
    </row>
    <row r="264" spans="1:24" ht="21" customHeight="1">
      <c r="A264" s="606"/>
      <c r="B264" s="58" t="s">
        <v>21</v>
      </c>
      <c r="C264" s="58" t="str">
        <f t="shared" ref="C264:Q264" si="249">IF(C12=$W$24,"O",IF(C12=$X$24,"O",IF(C12=$Y$24,"O",IF(C12=$Z$24,"O",IF(C12=$AA$24,"O",IF(C12=$AB$24,"O",IF(C12=$AC$24,"O",IF(C12=$AD$24,"O",IF(C12=$AE$24,"O",IF(C12=$AF$24,"O",IF(C12=$AG$24,"O",IF(C12=$AH$24,"O",IF(C12=$AI$24,"O",IF(C12=$AJ$24,"O",IF(C12=$AK$24,"O",IF(C12=$AL$24,"O",IF(C12=$AM$24,"O",IF(C12=$AN$24,"O",IF(C12=$AO$24,"O",IF(C12=$AP$24,"O",IF(C12=$AQ$24,"O",IF(C12=$AR$24,"O",IF(C12=$AS$24,"O",IF(C12=$AT$24,"O",IF(C12=$AU$24,"O",IF(C12=$AV$24,"O",IF(C12=$AW$24,"O",IF(C12=$AX$24,"O",IF(C12=$AY$24,"O",IF(C12=$AZ$24,"O",IF(C12=$BA$24,"O",IF(C12=$BB$24,"O",IF(C12=$BC$24,"O",IF(C12=$BD$24,"O",IF(C12=$BE$24,"O",IF(C12=$BF$24,"O",IF(C12=$BG$24,"O",IF(C12=$BH$24,"O",IF(C12=$BI$24,"O","X")))))))))))))))))))))))))))))))))))))))</f>
        <v>O</v>
      </c>
      <c r="D264" s="58" t="str">
        <f t="shared" si="249"/>
        <v>O</v>
      </c>
      <c r="E264" s="58" t="str">
        <f t="shared" si="249"/>
        <v>O</v>
      </c>
      <c r="F264" s="58" t="str">
        <f t="shared" si="249"/>
        <v>O</v>
      </c>
      <c r="G264" s="58" t="str">
        <f t="shared" si="249"/>
        <v>O</v>
      </c>
      <c r="H264" s="58" t="str">
        <f t="shared" si="249"/>
        <v>O</v>
      </c>
      <c r="I264" s="58" t="str">
        <f t="shared" si="249"/>
        <v>O</v>
      </c>
      <c r="J264" s="58" t="str">
        <f t="shared" si="249"/>
        <v>O</v>
      </c>
      <c r="K264" s="58" t="str">
        <f t="shared" si="249"/>
        <v>O</v>
      </c>
      <c r="L264" s="58" t="str">
        <f t="shared" si="249"/>
        <v>O</v>
      </c>
      <c r="M264" s="58" t="str">
        <f t="shared" si="249"/>
        <v>O</v>
      </c>
      <c r="N264" s="58" t="str">
        <f t="shared" si="249"/>
        <v>O</v>
      </c>
      <c r="O264" s="58" t="str">
        <f t="shared" si="249"/>
        <v>O</v>
      </c>
      <c r="P264" s="58" t="str">
        <f t="shared" si="249"/>
        <v>O</v>
      </c>
      <c r="Q264" s="58" t="str">
        <f t="shared" si="249"/>
        <v>O</v>
      </c>
    </row>
    <row r="265" spans="1:24" ht="21" customHeight="1">
      <c r="A265" s="607"/>
      <c r="B265" s="30" t="s">
        <v>46</v>
      </c>
      <c r="C265" s="47">
        <f>COUNTIF(C259:C264,"O")</f>
        <v>1</v>
      </c>
      <c r="D265" s="47">
        <f t="shared" ref="D265:Q265" si="250">COUNTIF(D259:D264,"O")</f>
        <v>1</v>
      </c>
      <c r="E265" s="47">
        <f t="shared" si="250"/>
        <v>1</v>
      </c>
      <c r="F265" s="47">
        <f t="shared" si="250"/>
        <v>1</v>
      </c>
      <c r="G265" s="47">
        <f t="shared" si="250"/>
        <v>1</v>
      </c>
      <c r="H265" s="47">
        <f t="shared" si="250"/>
        <v>1</v>
      </c>
      <c r="I265" s="47">
        <f t="shared" si="250"/>
        <v>1</v>
      </c>
      <c r="J265" s="47">
        <f t="shared" si="250"/>
        <v>1</v>
      </c>
      <c r="K265" s="47">
        <f t="shared" si="250"/>
        <v>1</v>
      </c>
      <c r="L265" s="47">
        <f t="shared" si="250"/>
        <v>1</v>
      </c>
      <c r="M265" s="47">
        <f t="shared" si="250"/>
        <v>1</v>
      </c>
      <c r="N265" s="47">
        <f t="shared" si="250"/>
        <v>1</v>
      </c>
      <c r="O265" s="47">
        <f t="shared" si="250"/>
        <v>1</v>
      </c>
      <c r="P265" s="47">
        <f t="shared" si="250"/>
        <v>1</v>
      </c>
      <c r="Q265" s="47">
        <f t="shared" si="250"/>
        <v>1</v>
      </c>
    </row>
    <row r="266" spans="1:24" ht="21" customHeight="1">
      <c r="A266" s="605">
        <v>11</v>
      </c>
      <c r="B266" s="58" t="s">
        <v>32</v>
      </c>
      <c r="C266" s="58" t="str">
        <f>IF(C7=$W$25,"O",IF(C7=$X$25,"O",IF(C7=$Y$25,"O",IF(C7=$Z$25,"O",IF(C7=$AA$25,"O",IF(C7=$AB$25,"O",IF(C7=$AC$25,"O",IF(C7=$AD$25,"O",IF(C7=$AE$25,"O",IF(C7=$AF$25,"O",IF(C7=$AG$25,"O",IF(C7=$AH$25,"O",IF(C7=$AI$25,"O",IF(C7=$AJ$25,"O",IF(C7=$AK$25,"O",IF(C7=$AL$25,"O",IF(C7=$AM$25,"O",IF(C7=$AN$25,"O",IF(C7=$AO$25,"O",IF(C7=$AP$25,"O",IF(C7=$AQ$25,"O",IF(C7=$AR$25,"O",IF(C7=$AS$25,"O",IF(C7=$AT$25,"O",IF(C7=$AU$25,"O",IF(C7=$AV$25,"O",IF(C7=$AW$25,"O",IF(C7=$AX$25,"O",IF(C7=$AY$25,"O",IF(C7=$AZ$25,"O",IF(C7=$BA$25,"O",IF(C7=$BB$25,"O",IF(C7=$BC$25,"O",IF(C7=$BD$25,"O",IF(C7=$BE$25,"O",IF(C7=$BF$25,"O",IF(C7=$BG$25,"O",IF(C7=$BH$25,"O","X"))))))))))))))))))))))))))))))))))))))</f>
        <v>O</v>
      </c>
      <c r="D266" s="58" t="str">
        <f t="shared" ref="D266:P266" si="251">IF(D7=$W$25,"O",IF(D7=$X$25,"O",IF(D7=$Y$25,"O",IF(D7=$Z$25,"O",IF(D7=$AA$25,"O",IF(D7=$AB$25,"O",IF(D7=$AC$25,"O",IF(D7=$AD$25,"O",IF(D7=$AE$25,"O",IF(D7=$AF$25,"O",IF(D7=$AG$25,"O",IF(D7=$AH$25,"O",IF(D7=$AI$25,"O",IF(D7=$AJ$25,"O",IF(D7=$AK$25,"O",IF(D7=$AL$25,"O",IF(D7=$AM$25,"O",IF(D7=$AN$25,"O",IF(D7=$AO$25,"O",IF(D7=$AP$25,"O",IF(D7=$AQ$25,"O",IF(D7=$AR$25,"O",IF(D7=$AS$25,"O",IF(D7=$AT$25,"O",IF(D7=$AU$25,"O",IF(D7=$AV$25,"O",IF(D7=$AW$25,"O",IF(D7=$AX$25,"O",IF(D7=$AY$25,"O",IF(D7=$AZ$25,"O",IF(D7=$BA$25,"O",IF(D7=$BB$25,"O",IF(D7=$BC$25,"O",IF(D7=$BD$25,"O",IF(D7=$BE$25,"O",IF(D7=$BF$25,"O",IF(D7=$BG$25,"O",IF(D7=$BH$25,"O","X"))))))))))))))))))))))))))))))))))))))</f>
        <v>O</v>
      </c>
      <c r="E266" s="58" t="str">
        <f t="shared" si="251"/>
        <v>O</v>
      </c>
      <c r="F266" s="58" t="str">
        <f t="shared" si="251"/>
        <v>O</v>
      </c>
      <c r="G266" s="58" t="str">
        <f t="shared" si="251"/>
        <v>O</v>
      </c>
      <c r="H266" s="58" t="str">
        <f t="shared" si="251"/>
        <v>O</v>
      </c>
      <c r="I266" s="58" t="str">
        <f t="shared" si="251"/>
        <v>O</v>
      </c>
      <c r="J266" s="58" t="str">
        <f t="shared" si="251"/>
        <v>O</v>
      </c>
      <c r="K266" s="58" t="str">
        <f t="shared" si="251"/>
        <v>O</v>
      </c>
      <c r="L266" s="58" t="str">
        <f t="shared" si="251"/>
        <v>O</v>
      </c>
      <c r="M266" s="58" t="str">
        <f t="shared" si="251"/>
        <v>O</v>
      </c>
      <c r="N266" s="58" t="str">
        <f t="shared" si="251"/>
        <v>O</v>
      </c>
      <c r="O266" s="58" t="str">
        <f t="shared" si="251"/>
        <v>O</v>
      </c>
      <c r="P266" s="58" t="str">
        <f t="shared" si="251"/>
        <v>O</v>
      </c>
      <c r="Q266" s="58" t="str">
        <f>IF(Q7=$W$25,"O",IF(Q7=$X$25,"O",IF(Q7=$Y$25,"O",IF(Q7=$Z$25,"O",IF(Q7=$AA$25,"O",IF(Q7=$AB$25,"O",IF(Q7=$AC$25,"O",IF(Q7=$AD$25,"O",IF(Q7=$AE$25,"O",IF(Q7=$AF$25,"O",IF(Q7=$AG$25,"O",IF(Q7=$AH$25,"O",IF(Q7=$AI$25,"O",IF(Q7=$AJ$25,"O",IF(Q7=$AK$25,"O",IF(Q7=$AL$25,"O",IF(Q7=$AM$25,"O",IF(Q7=$AN$25,"O",IF(Q7=$AO$25,"O",IF(Q7=$AP$25,"O",IF(Q7=$AQ$25,"O",IF(Q7=$AR$25,"O",IF(Q7=$AS$25,"O",IF(Q7=$AT$25,"O",IF(Q7=$AU$25,"O",IF(Q7=$AV$25,"O",IF(Q7=$AW$25,"O",IF(Q7=$AX$25,"O",IF(Q7=$AY$25,"O",IF(Q7=$AZ$25,"O",IF(Q7=$BA$25,"O",IF(Q7=$BB$25,"O",IF(Q7=$BC$25,"O",IF(Q7=$BD$25,"O",IF(Q7=$BE$25,"O",IF(Q7=$BF$25,"O",IF(Q7=$BG$25,"O",IF(Q7=$BH$25,"O","X"))))))))))))))))))))))))))))))))))))))</f>
        <v>O</v>
      </c>
    </row>
    <row r="267" spans="1:24" ht="21" customHeight="1">
      <c r="A267" s="606"/>
      <c r="B267" s="58" t="s">
        <v>33</v>
      </c>
      <c r="C267" s="58" t="str">
        <f t="shared" ref="C267:Q267" si="252">IF(C8=$W$25,"O",IF(C8=$X$25,"O",IF(C8=$Y$25,"O",IF(C8=$Z$25,"O",IF(C8=$AA$25,"O",IF(C8=$AB$25,"O",IF(C8=$AC$25,"O",IF(C8=$AD$25,"O",IF(C8=$AE$25,"O",IF(C8=$AF$25,"O",IF(C8=$AG$25,"O",IF(C8=$AH$25,"O",IF(C8=$AI$25,"O",IF(C8=$AJ$25,"O",IF(C8=$AK$25,"O",IF(C8=$AL$25,"O",IF(C8=$AM$25,"O",IF(C8=$AN$25,"O",IF(C8=$AO$25,"O",IF(C8=$AP$25,"O",IF(C8=$AQ$25,"O",IF(C8=$AR$25,"O",IF(C8=$AS$25,"O",IF(C8=$AT$25,"O",IF(C8=$AU$25,"O",IF(C8=$AV$25,"O",IF(C8=$AW$25,"O",IF(C8=$AX$25,"O",IF(C8=$AY$25,"O",IF(C8=$AZ$25,"O",IF(C8=$BA$25,"O",IF(C8=$BB$25,"O",IF(C8=$BC$25,"O",IF(C8=$BD$25,"O",IF(C8=$BE$25,"O",IF(C8=$BF$25,"O",IF(C8=$BG$25,"O",IF(C8=$BH$25,"O","X"))))))))))))))))))))))))))))))))))))))</f>
        <v>X</v>
      </c>
      <c r="D267" s="58" t="str">
        <f t="shared" si="252"/>
        <v>X</v>
      </c>
      <c r="E267" s="58" t="str">
        <f t="shared" si="252"/>
        <v>X</v>
      </c>
      <c r="F267" s="58" t="str">
        <f t="shared" si="252"/>
        <v>X</v>
      </c>
      <c r="G267" s="58" t="str">
        <f t="shared" si="252"/>
        <v>X</v>
      </c>
      <c r="H267" s="58" t="str">
        <f t="shared" si="252"/>
        <v>X</v>
      </c>
      <c r="I267" s="58" t="str">
        <f t="shared" si="252"/>
        <v>X</v>
      </c>
      <c r="J267" s="58" t="str">
        <f t="shared" si="252"/>
        <v>X</v>
      </c>
      <c r="K267" s="58" t="str">
        <f t="shared" si="252"/>
        <v>X</v>
      </c>
      <c r="L267" s="58" t="str">
        <f t="shared" si="252"/>
        <v>X</v>
      </c>
      <c r="M267" s="58" t="str">
        <f t="shared" si="252"/>
        <v>X</v>
      </c>
      <c r="N267" s="58" t="str">
        <f t="shared" si="252"/>
        <v>X</v>
      </c>
      <c r="O267" s="58" t="str">
        <f t="shared" si="252"/>
        <v>X</v>
      </c>
      <c r="P267" s="58" t="str">
        <f t="shared" si="252"/>
        <v>X</v>
      </c>
      <c r="Q267" s="58" t="str">
        <f t="shared" si="252"/>
        <v>X</v>
      </c>
    </row>
    <row r="268" spans="1:24" ht="21" customHeight="1">
      <c r="A268" s="606"/>
      <c r="B268" s="58" t="s">
        <v>34</v>
      </c>
      <c r="C268" s="58" t="str">
        <f t="shared" ref="C268:Q268" si="253">IF(C9=$W$25,"O",IF(C9=$X$25,"O",IF(C9=$Y$25,"O",IF(C9=$Z$25,"O",IF(C9=$AA$25,"O",IF(C9=$AB$25,"O",IF(C9=$AC$25,"O",IF(C9=$AD$25,"O",IF(C9=$AE$25,"O",IF(C9=$AF$25,"O",IF(C9=$AG$25,"O",IF(C9=$AH$25,"O",IF(C9=$AI$25,"O",IF(C9=$AJ$25,"O",IF(C9=$AK$25,"O",IF(C9=$AL$25,"O",IF(C9=$AM$25,"O",IF(C9=$AN$25,"O",IF(C9=$AO$25,"O",IF(C9=$AP$25,"O",IF(C9=$AQ$25,"O",IF(C9=$AR$25,"O",IF(C9=$AS$25,"O",IF(C9=$AT$25,"O",IF(C9=$AU$25,"O",IF(C9=$AV$25,"O",IF(C9=$AW$25,"O",IF(C9=$AX$25,"O",IF(C9=$AY$25,"O",IF(C9=$AZ$25,"O",IF(C9=$BA$25,"O",IF(C9=$BB$25,"O",IF(C9=$BC$25,"O",IF(C9=$BD$25,"O",IF(C9=$BE$25,"O",IF(C9=$BF$25,"O",IF(C9=$BG$25,"O",IF(C9=$BH$25,"O","X"))))))))))))))))))))))))))))))))))))))</f>
        <v>X</v>
      </c>
      <c r="D268" s="58" t="str">
        <f t="shared" si="253"/>
        <v>X</v>
      </c>
      <c r="E268" s="58" t="str">
        <f t="shared" si="253"/>
        <v>X</v>
      </c>
      <c r="F268" s="58" t="str">
        <f t="shared" si="253"/>
        <v>X</v>
      </c>
      <c r="G268" s="58" t="str">
        <f t="shared" si="253"/>
        <v>X</v>
      </c>
      <c r="H268" s="58" t="str">
        <f t="shared" si="253"/>
        <v>X</v>
      </c>
      <c r="I268" s="58" t="str">
        <f t="shared" si="253"/>
        <v>X</v>
      </c>
      <c r="J268" s="58" t="str">
        <f t="shared" si="253"/>
        <v>X</v>
      </c>
      <c r="K268" s="58" t="str">
        <f t="shared" si="253"/>
        <v>X</v>
      </c>
      <c r="L268" s="58" t="str">
        <f t="shared" si="253"/>
        <v>X</v>
      </c>
      <c r="M268" s="58" t="str">
        <f t="shared" si="253"/>
        <v>X</v>
      </c>
      <c r="N268" s="58" t="str">
        <f t="shared" si="253"/>
        <v>X</v>
      </c>
      <c r="O268" s="58" t="str">
        <f t="shared" si="253"/>
        <v>X</v>
      </c>
      <c r="P268" s="58" t="str">
        <f t="shared" si="253"/>
        <v>X</v>
      </c>
      <c r="Q268" s="58" t="str">
        <f t="shared" si="253"/>
        <v>X</v>
      </c>
    </row>
    <row r="269" spans="1:24" ht="21" customHeight="1">
      <c r="A269" s="606"/>
      <c r="B269" s="58" t="s">
        <v>35</v>
      </c>
      <c r="C269" s="58" t="str">
        <f t="shared" ref="C269:Q269" si="254">IF(C10=$W$25,"O",IF(C10=$X$25,"O",IF(C10=$Y$25,"O",IF(C10=$Z$25,"O",IF(C10=$AA$25,"O",IF(C10=$AB$25,"O",IF(C10=$AC$25,"O",IF(C10=$AD$25,"O",IF(C10=$AE$25,"O",IF(C10=$AF$25,"O",IF(C10=$AG$25,"O",IF(C10=$AH$25,"O",IF(C10=$AI$25,"O",IF(C10=$AJ$25,"O",IF(C10=$AK$25,"O",IF(C10=$AL$25,"O",IF(C10=$AM$25,"O",IF(C10=$AN$25,"O",IF(C10=$AO$25,"O",IF(C10=$AP$25,"O",IF(C10=$AQ$25,"O",IF(C10=$AR$25,"O",IF(C10=$AS$25,"O",IF(C10=$AT$25,"O",IF(C10=$AU$25,"O",IF(C10=$AV$25,"O",IF(C10=$AW$25,"O",IF(C10=$AX$25,"O",IF(C10=$AY$25,"O",IF(C10=$AZ$25,"O",IF(C10=$BA$25,"O",IF(C10=$BB$25,"O",IF(C10=$BC$25,"O",IF(C10=$BD$25,"O",IF(C10=$BE$25,"O",IF(C10=$BF$25,"O",IF(C10=$BG$25,"O",IF(C10=$BH$25,"O","X"))))))))))))))))))))))))))))))))))))))</f>
        <v>O</v>
      </c>
      <c r="D269" s="58" t="str">
        <f t="shared" si="254"/>
        <v>O</v>
      </c>
      <c r="E269" s="58" t="str">
        <f t="shared" si="254"/>
        <v>O</v>
      </c>
      <c r="F269" s="58" t="str">
        <f t="shared" si="254"/>
        <v>O</v>
      </c>
      <c r="G269" s="58" t="str">
        <f t="shared" si="254"/>
        <v>O</v>
      </c>
      <c r="H269" s="58" t="str">
        <f t="shared" si="254"/>
        <v>O</v>
      </c>
      <c r="I269" s="58" t="str">
        <f t="shared" si="254"/>
        <v>O</v>
      </c>
      <c r="J269" s="58" t="str">
        <f t="shared" si="254"/>
        <v>O</v>
      </c>
      <c r="K269" s="58" t="str">
        <f t="shared" si="254"/>
        <v>O</v>
      </c>
      <c r="L269" s="58" t="str">
        <f t="shared" si="254"/>
        <v>O</v>
      </c>
      <c r="M269" s="58" t="str">
        <f t="shared" si="254"/>
        <v>O</v>
      </c>
      <c r="N269" s="58" t="str">
        <f t="shared" si="254"/>
        <v>O</v>
      </c>
      <c r="O269" s="58" t="str">
        <f t="shared" si="254"/>
        <v>O</v>
      </c>
      <c r="P269" s="58" t="str">
        <f t="shared" si="254"/>
        <v>O</v>
      </c>
      <c r="Q269" s="58" t="str">
        <f t="shared" si="254"/>
        <v>O</v>
      </c>
    </row>
    <row r="270" spans="1:24" ht="21" customHeight="1">
      <c r="A270" s="606"/>
      <c r="B270" s="58" t="s">
        <v>36</v>
      </c>
      <c r="C270" s="58" t="str">
        <f t="shared" ref="C270:Q270" si="255">IF(C11=$W$25,"O",IF(C11=$X$25,"O",IF(C11=$Y$25,"O",IF(C11=$Z$25,"O",IF(C11=$AA$25,"O",IF(C11=$AB$25,"O",IF(C11=$AC$25,"O",IF(C11=$AD$25,"O",IF(C11=$AE$25,"O",IF(C11=$AF$25,"O",IF(C11=$AG$25,"O",IF(C11=$AH$25,"O",IF(C11=$AI$25,"O",IF(C11=$AJ$25,"O",IF(C11=$AK$25,"O",IF(C11=$AL$25,"O",IF(C11=$AM$25,"O",IF(C11=$AN$25,"O",IF(C11=$AO$25,"O",IF(C11=$AP$25,"O",IF(C11=$AQ$25,"O",IF(C11=$AR$25,"O",IF(C11=$AS$25,"O",IF(C11=$AT$25,"O",IF(C11=$AU$25,"O",IF(C11=$AV$25,"O",IF(C11=$AW$25,"O",IF(C11=$AX$25,"O",IF(C11=$AY$25,"O",IF(C11=$AZ$25,"O",IF(C11=$BA$25,"O",IF(C11=$BB$25,"O",IF(C11=$BC$25,"O",IF(C11=$BD$25,"O",IF(C11=$BE$25,"O",IF(C11=$BF$25,"O",IF(C11=$BG$25,"O",IF(C11=$BH$25,"O","X"))))))))))))))))))))))))))))))))))))))</f>
        <v>X</v>
      </c>
      <c r="D270" s="58" t="str">
        <f t="shared" si="255"/>
        <v>X</v>
      </c>
      <c r="E270" s="58" t="str">
        <f t="shared" si="255"/>
        <v>X</v>
      </c>
      <c r="F270" s="58" t="str">
        <f t="shared" si="255"/>
        <v>X</v>
      </c>
      <c r="G270" s="58" t="str">
        <f t="shared" si="255"/>
        <v>X</v>
      </c>
      <c r="H270" s="58" t="str">
        <f t="shared" si="255"/>
        <v>X</v>
      </c>
      <c r="I270" s="58" t="str">
        <f t="shared" si="255"/>
        <v>X</v>
      </c>
      <c r="J270" s="58" t="str">
        <f t="shared" si="255"/>
        <v>X</v>
      </c>
      <c r="K270" s="58" t="str">
        <f t="shared" si="255"/>
        <v>X</v>
      </c>
      <c r="L270" s="58" t="str">
        <f t="shared" si="255"/>
        <v>X</v>
      </c>
      <c r="M270" s="58" t="str">
        <f t="shared" si="255"/>
        <v>X</v>
      </c>
      <c r="N270" s="58" t="str">
        <f t="shared" si="255"/>
        <v>X</v>
      </c>
      <c r="O270" s="58" t="str">
        <f t="shared" si="255"/>
        <v>X</v>
      </c>
      <c r="P270" s="58" t="str">
        <f t="shared" si="255"/>
        <v>X</v>
      </c>
      <c r="Q270" s="58" t="str">
        <f t="shared" si="255"/>
        <v>X</v>
      </c>
    </row>
    <row r="271" spans="1:24" ht="21" customHeight="1">
      <c r="A271" s="606"/>
      <c r="B271" s="58" t="s">
        <v>21</v>
      </c>
      <c r="C271" s="58" t="str">
        <f t="shared" ref="C271:Q271" si="256">IF(C12=$W$25,"O",IF(C12=$X$25,"O",IF(C12=$Y$25,"O",IF(C12=$Z$25,"O",IF(C12=$AA$25,"O",IF(C12=$AB$25,"O",IF(C12=$AC$25,"O",IF(C12=$AD$25,"O",IF(C12=$AE$25,"O",IF(C12=$AF$25,"O",IF(C12=$AG$25,"O",IF(C12=$AH$25,"O",IF(C12=$AI$25,"O",IF(C12=$AJ$25,"O",IF(C12=$AK$25,"O",IF(C12=$AL$25,"O",IF(C12=$AM$25,"O",IF(C12=$AN$25,"O",IF(C12=$AO$25,"O",IF(C12=$AP$25,"O",IF(C12=$AQ$25,"O",IF(C12=$AR$25,"O",IF(C12=$AS$25,"O",IF(C12=$AT$25,"O",IF(C12=$AU$25,"O",IF(C12=$AV$25,"O",IF(C12=$AW$25,"O",IF(C12=$AX$25,"O",IF(C12=$AY$25,"O",IF(C12=$AZ$25,"O",IF(C12=$BA$25,"O",IF(C12=$BB$25,"O",IF(C12=$BC$25,"O",IF(C12=$BD$25,"O",IF(C12=$BE$25,"O",IF(C12=$BF$25,"O",IF(C12=$BG$25,"O",IF(C12=$BH$25,"O","X"))))))))))))))))))))))))))))))))))))))</f>
        <v>O</v>
      </c>
      <c r="D271" s="58" t="str">
        <f t="shared" si="256"/>
        <v>O</v>
      </c>
      <c r="E271" s="58" t="str">
        <f t="shared" si="256"/>
        <v>O</v>
      </c>
      <c r="F271" s="58" t="str">
        <f t="shared" si="256"/>
        <v>O</v>
      </c>
      <c r="G271" s="58" t="str">
        <f t="shared" si="256"/>
        <v>O</v>
      </c>
      <c r="H271" s="58" t="str">
        <f t="shared" si="256"/>
        <v>O</v>
      </c>
      <c r="I271" s="58" t="str">
        <f t="shared" si="256"/>
        <v>O</v>
      </c>
      <c r="J271" s="58" t="str">
        <f t="shared" si="256"/>
        <v>O</v>
      </c>
      <c r="K271" s="58" t="str">
        <f t="shared" si="256"/>
        <v>O</v>
      </c>
      <c r="L271" s="58" t="str">
        <f t="shared" si="256"/>
        <v>O</v>
      </c>
      <c r="M271" s="58" t="str">
        <f t="shared" si="256"/>
        <v>O</v>
      </c>
      <c r="N271" s="58" t="str">
        <f t="shared" si="256"/>
        <v>O</v>
      </c>
      <c r="O271" s="58" t="str">
        <f t="shared" si="256"/>
        <v>O</v>
      </c>
      <c r="P271" s="58" t="str">
        <f t="shared" si="256"/>
        <v>O</v>
      </c>
      <c r="Q271" s="58" t="str">
        <f t="shared" si="256"/>
        <v>O</v>
      </c>
      <c r="X271" s="109"/>
    </row>
    <row r="272" spans="1:24" ht="21" customHeight="1">
      <c r="A272" s="607"/>
      <c r="B272" s="30" t="s">
        <v>46</v>
      </c>
      <c r="C272" s="47">
        <f t="shared" ref="C272:Q272" si="257">COUNTIF(C266:C271,"O")</f>
        <v>3</v>
      </c>
      <c r="D272" s="47">
        <f t="shared" si="257"/>
        <v>3</v>
      </c>
      <c r="E272" s="47">
        <f t="shared" si="257"/>
        <v>3</v>
      </c>
      <c r="F272" s="47">
        <f t="shared" si="257"/>
        <v>3</v>
      </c>
      <c r="G272" s="47">
        <f t="shared" si="257"/>
        <v>3</v>
      </c>
      <c r="H272" s="47">
        <f t="shared" si="257"/>
        <v>3</v>
      </c>
      <c r="I272" s="47">
        <f t="shared" si="257"/>
        <v>3</v>
      </c>
      <c r="J272" s="47">
        <f t="shared" si="257"/>
        <v>3</v>
      </c>
      <c r="K272" s="47">
        <f t="shared" si="257"/>
        <v>3</v>
      </c>
      <c r="L272" s="47">
        <f t="shared" si="257"/>
        <v>3</v>
      </c>
      <c r="M272" s="47">
        <f t="shared" si="257"/>
        <v>3</v>
      </c>
      <c r="N272" s="47">
        <f t="shared" si="257"/>
        <v>3</v>
      </c>
      <c r="O272" s="47">
        <f t="shared" si="257"/>
        <v>3</v>
      </c>
      <c r="P272" s="47">
        <f t="shared" si="257"/>
        <v>3</v>
      </c>
      <c r="Q272" s="47">
        <f t="shared" si="257"/>
        <v>3</v>
      </c>
      <c r="X272" s="109"/>
    </row>
    <row r="273" spans="1:24" ht="21" customHeight="1">
      <c r="A273" s="605">
        <v>12</v>
      </c>
      <c r="B273" s="58" t="s">
        <v>32</v>
      </c>
      <c r="C273" s="58" t="str">
        <f>IF(C7=$W$26,"O",IF(C7=$X$26,"O",IF(C7=$Y$26,"O",IF(C7=$Z$26,"O",IF(C7=$AA$26,"O",IF(C7=$AB$26,"O",IF(C7=$AC$26,"O",IF(C7=$AD$26,"O",IF(C7=$AE$26,"O",IF(C7=$AF$26,"O",IF(C7=$AG$26,"O",IF(C7=$AH$26,"O",IF(C7=$AI$26,"O",IF(C7=$AJ$26,"O",IF(C7=$AK$26,"O",IF(C7=$AL$26,"O",IF(C7=$AM$26,"O",IF(C7=$AN$26,"O",IF(C7=$AO$26,"O",IF(C7=$AP$26,"O",IF(C7=$AQ$26,"O",IF(C7=$AR$26,"O",IF(C7=$AS$26,"O",IF(C7=$AT$26,"O",IF(C7=$AU$26,"O",IF(C7=$AV$26,"O",IF(C7=$AW$26,"O",IF(C7=$AX$26,"O",IF(C7=$AY$26,"O",IF(C7=$AZ$26,"O",IF(C7=$BA$26,"O",IF(C7=$BB$26,"O",IF(C7=$BC$26,"O",IF(C7=$BD$26,"O",IF(C7=$BE$26,"O",IF(C7=$BF$26,"O",IF(C7=$BG$26,"O",IF(C7=$BH$26,"O","X"))))))))))))))))))))))))))))))))))))))</f>
        <v>O</v>
      </c>
      <c r="D273" s="58" t="str">
        <f t="shared" ref="D273:P273" si="258">IF(D7=$W$26,"O",IF(D7=$X$26,"O",IF(D7=$Y$26,"O",IF(D7=$Z$26,"O",IF(D7=$AA$26,"O",IF(D7=$AB$26,"O",IF(D7=$AC$26,"O",IF(D7=$AD$26,"O",IF(D7=$AE$26,"O",IF(D7=$AF$26,"O",IF(D7=$AG$26,"O",IF(D7=$AH$26,"O",IF(D7=$AI$26,"O",IF(D7=$AJ$26,"O",IF(D7=$AK$26,"O",IF(D7=$AL$26,"O",IF(D7=$AM$26,"O",IF(D7=$AN$26,"O",IF(D7=$AO$26,"O",IF(D7=$AP$26,"O",IF(D7=$AQ$26,"O",IF(D7=$AR$26,"O",IF(D7=$AS$26,"O",IF(D7=$AT$26,"O",IF(D7=$AU$26,"O",IF(D7=$AV$26,"O",IF(D7=$AW$26,"O",IF(D7=$AX$26,"O",IF(D7=$AY$26,"O",IF(D7=$AZ$26,"O",IF(D7=$BA$26,"O",IF(D7=$BB$26,"O",IF(D7=$BC$26,"O",IF(D7=$BD$26,"O",IF(D7=$BE$26,"O",IF(D7=$BF$26,"O",IF(D7=$BG$26,"O",IF(D7=$BH$26,"O","X"))))))))))))))))))))))))))))))))))))))</f>
        <v>O</v>
      </c>
      <c r="E273" s="58" t="str">
        <f t="shared" si="258"/>
        <v>O</v>
      </c>
      <c r="F273" s="58" t="str">
        <f t="shared" si="258"/>
        <v>O</v>
      </c>
      <c r="G273" s="58" t="str">
        <f t="shared" si="258"/>
        <v>O</v>
      </c>
      <c r="H273" s="58" t="str">
        <f t="shared" si="258"/>
        <v>O</v>
      </c>
      <c r="I273" s="58" t="str">
        <f t="shared" si="258"/>
        <v>O</v>
      </c>
      <c r="J273" s="58" t="str">
        <f t="shared" si="258"/>
        <v>O</v>
      </c>
      <c r="K273" s="58" t="str">
        <f t="shared" si="258"/>
        <v>O</v>
      </c>
      <c r="L273" s="58" t="str">
        <f t="shared" si="258"/>
        <v>O</v>
      </c>
      <c r="M273" s="58" t="str">
        <f t="shared" si="258"/>
        <v>O</v>
      </c>
      <c r="N273" s="58" t="str">
        <f t="shared" si="258"/>
        <v>O</v>
      </c>
      <c r="O273" s="58" t="str">
        <f t="shared" si="258"/>
        <v>O</v>
      </c>
      <c r="P273" s="58" t="str">
        <f t="shared" si="258"/>
        <v>O</v>
      </c>
      <c r="Q273" s="58" t="str">
        <f>IF(Q7=$W$26,"O",IF(Q7=$X$26,"O",IF(Q7=$Y$26,"O",IF(Q7=$Z$26,"O",IF(Q7=$AA$26,"O",IF(Q7=$AB$26,"O",IF(Q7=$AC$26,"O",IF(Q7=$AD$26,"O",IF(Q7=$AE$26,"O",IF(Q7=$AF$26,"O",IF(Q7=$AG$26,"O",IF(Q7=$AH$26,"O",IF(Q7=$AI$26,"O",IF(Q7=$AJ$26,"O",IF(Q7=$AK$26,"O",IF(Q7=$AL$26,"O",IF(Q7=$AM$26,"O",IF(Q7=$AN$26,"O",IF(Q7=$AO$26,"O",IF(Q7=$AP$26,"O",IF(Q7=$AQ$26,"O",IF(Q7=$AR$26,"O",IF(Q7=$AS$26,"O",IF(Q7=$AT$26,"O",IF(Q7=$AU$26,"O",IF(Q7=$AV$26,"O",IF(Q7=$AW$26,"O",IF(Q7=$AX$26,"O",IF(Q7=$AY$26,"O",IF(Q7=$AZ$26,"O",IF(Q7=$BA$26,"O",IF(Q7=$BB$26,"O",IF(Q7=$BC$26,"O",IF(Q7=$BD$26,"O",IF(Q7=$BE$26,"O",IF(Q7=$BF$26,"O",IF(Q7=$BG$26,"O",IF(Q7=$BH$26,"O","X"))))))))))))))))))))))))))))))))))))))</f>
        <v>O</v>
      </c>
      <c r="X273" s="109"/>
    </row>
    <row r="274" spans="1:24" ht="21" customHeight="1">
      <c r="A274" s="606"/>
      <c r="B274" s="58" t="s">
        <v>33</v>
      </c>
      <c r="C274" s="58" t="str">
        <f t="shared" ref="C274:Q274" si="259">IF(C8=$W$26,"O",IF(C8=$X$26,"O",IF(C8=$Y$26,"O",IF(C8=$Z$26,"O",IF(C8=$AA$26,"O",IF(C8=$AB$26,"O",IF(C8=$AC$26,"O",IF(C8=$AD$26,"O",IF(C8=$AE$26,"O",IF(C8=$AF$26,"O",IF(C8=$AG$26,"O",IF(C8=$AH$26,"O",IF(C8=$AI$26,"O",IF(C8=$AJ$26,"O",IF(C8=$AK$26,"O",IF(C8=$AL$26,"O",IF(C8=$AM$26,"O",IF(C8=$AN$26,"O",IF(C8=$AO$26,"O",IF(C8=$AP$26,"O",IF(C8=$AQ$26,"O",IF(C8=$AR$26,"O",IF(C8=$AS$26,"O",IF(C8=$AT$26,"O",IF(C8=$AU$26,"O",IF(C8=$AV$26,"O",IF(C8=$AW$26,"O",IF(C8=$AX$26,"O",IF(C8=$AY$26,"O",IF(C8=$AZ$26,"O",IF(C8=$BA$26,"O",IF(C8=$BB$26,"O",IF(C8=$BC$26,"O",IF(C8=$BD$26,"O",IF(C8=$BE$26,"O",IF(C8=$BF$26,"O",IF(C8=$BG$26,"O",IF(C8=$BH$26,"O","X"))))))))))))))))))))))))))))))))))))))</f>
        <v>O</v>
      </c>
      <c r="D274" s="58" t="str">
        <f t="shared" si="259"/>
        <v>O</v>
      </c>
      <c r="E274" s="58" t="str">
        <f t="shared" si="259"/>
        <v>O</v>
      </c>
      <c r="F274" s="58" t="str">
        <f t="shared" si="259"/>
        <v>O</v>
      </c>
      <c r="G274" s="58" t="str">
        <f t="shared" si="259"/>
        <v>O</v>
      </c>
      <c r="H274" s="58" t="str">
        <f t="shared" si="259"/>
        <v>O</v>
      </c>
      <c r="I274" s="58" t="str">
        <f t="shared" si="259"/>
        <v>O</v>
      </c>
      <c r="J274" s="58" t="str">
        <f t="shared" si="259"/>
        <v>O</v>
      </c>
      <c r="K274" s="58" t="str">
        <f t="shared" si="259"/>
        <v>O</v>
      </c>
      <c r="L274" s="58" t="str">
        <f t="shared" si="259"/>
        <v>O</v>
      </c>
      <c r="M274" s="58" t="str">
        <f t="shared" si="259"/>
        <v>O</v>
      </c>
      <c r="N274" s="58" t="str">
        <f t="shared" si="259"/>
        <v>O</v>
      </c>
      <c r="O274" s="58" t="str">
        <f t="shared" si="259"/>
        <v>O</v>
      </c>
      <c r="P274" s="58" t="str">
        <f t="shared" si="259"/>
        <v>O</v>
      </c>
      <c r="Q274" s="58" t="str">
        <f t="shared" si="259"/>
        <v>O</v>
      </c>
    </row>
    <row r="275" spans="1:24" ht="21" customHeight="1">
      <c r="A275" s="606"/>
      <c r="B275" s="58" t="s">
        <v>34</v>
      </c>
      <c r="C275" s="58" t="str">
        <f t="shared" ref="C275:Q275" si="260">IF(C9=$W$26,"O",IF(C9=$X$26,"O",IF(C9=$Y$26,"O",IF(C9=$Z$26,"O",IF(C9=$AA$26,"O",IF(C9=$AB$26,"O",IF(C9=$AC$26,"O",IF(C9=$AD$26,"O",IF(C9=$AE$26,"O",IF(C9=$AF$26,"O",IF(C9=$AG$26,"O",IF(C9=$AH$26,"O",IF(C9=$AI$26,"O",IF(C9=$AJ$26,"O",IF(C9=$AK$26,"O",IF(C9=$AL$26,"O",IF(C9=$AM$26,"O",IF(C9=$AN$26,"O",IF(C9=$AO$26,"O",IF(C9=$AP$26,"O",IF(C9=$AQ$26,"O",IF(C9=$AR$26,"O",IF(C9=$AS$26,"O",IF(C9=$AT$26,"O",IF(C9=$AU$26,"O",IF(C9=$AV$26,"O",IF(C9=$AW$26,"O",IF(C9=$AX$26,"O",IF(C9=$AY$26,"O",IF(C9=$AZ$26,"O",IF(C9=$BA$26,"O",IF(C9=$BB$26,"O",IF(C9=$BC$26,"O",IF(C9=$BD$26,"O",IF(C9=$BE$26,"O",IF(C9=$BF$26,"O",IF(C9=$BG$26,"O",IF(C9=$BH$26,"O","X"))))))))))))))))))))))))))))))))))))))</f>
        <v>X</v>
      </c>
      <c r="D275" s="58" t="str">
        <f t="shared" si="260"/>
        <v>X</v>
      </c>
      <c r="E275" s="58" t="str">
        <f t="shared" si="260"/>
        <v>X</v>
      </c>
      <c r="F275" s="58" t="str">
        <f t="shared" si="260"/>
        <v>X</v>
      </c>
      <c r="G275" s="58" t="str">
        <f t="shared" si="260"/>
        <v>X</v>
      </c>
      <c r="H275" s="58" t="str">
        <f t="shared" si="260"/>
        <v>X</v>
      </c>
      <c r="I275" s="58" t="str">
        <f t="shared" si="260"/>
        <v>X</v>
      </c>
      <c r="J275" s="58" t="str">
        <f t="shared" si="260"/>
        <v>X</v>
      </c>
      <c r="K275" s="58" t="str">
        <f t="shared" si="260"/>
        <v>X</v>
      </c>
      <c r="L275" s="58" t="str">
        <f t="shared" si="260"/>
        <v>X</v>
      </c>
      <c r="M275" s="58" t="str">
        <f t="shared" si="260"/>
        <v>X</v>
      </c>
      <c r="N275" s="58" t="str">
        <f t="shared" si="260"/>
        <v>X</v>
      </c>
      <c r="O275" s="58" t="str">
        <f t="shared" si="260"/>
        <v>X</v>
      </c>
      <c r="P275" s="58" t="str">
        <f t="shared" si="260"/>
        <v>X</v>
      </c>
      <c r="Q275" s="58" t="str">
        <f t="shared" si="260"/>
        <v>X</v>
      </c>
    </row>
    <row r="276" spans="1:24" ht="21" customHeight="1">
      <c r="A276" s="606"/>
      <c r="B276" s="58" t="s">
        <v>35</v>
      </c>
      <c r="C276" s="58" t="str">
        <f t="shared" ref="C276:Q276" si="261">IF(C10=$W$26,"O",IF(C10=$X$26,"O",IF(C10=$Y$26,"O",IF(C10=$Z$26,"O",IF(C10=$AA$26,"O",IF(C10=$AB$26,"O",IF(C10=$AC$26,"O",IF(C10=$AD$26,"O",IF(C10=$AE$26,"O",IF(C10=$AF$26,"O",IF(C10=$AG$26,"O",IF(C10=$AH$26,"O",IF(C10=$AI$26,"O",IF(C10=$AJ$26,"O",IF(C10=$AK$26,"O",IF(C10=$AL$26,"O",IF(C10=$AM$26,"O",IF(C10=$AN$26,"O",IF(C10=$AO$26,"O",IF(C10=$AP$26,"O",IF(C10=$AQ$26,"O",IF(C10=$AR$26,"O",IF(C10=$AS$26,"O",IF(C10=$AT$26,"O",IF(C10=$AU$26,"O",IF(C10=$AV$26,"O",IF(C10=$AW$26,"O",IF(C10=$AX$26,"O",IF(C10=$AY$26,"O",IF(C10=$AZ$26,"O",IF(C10=$BA$26,"O",IF(C10=$BB$26,"O",IF(C10=$BC$26,"O",IF(C10=$BD$26,"O",IF(C10=$BE$26,"O",IF(C10=$BF$26,"O",IF(C10=$BG$26,"O",IF(C10=$BH$26,"O","X"))))))))))))))))))))))))))))))))))))))</f>
        <v>O</v>
      </c>
      <c r="D276" s="58" t="str">
        <f t="shared" si="261"/>
        <v>O</v>
      </c>
      <c r="E276" s="58" t="str">
        <f t="shared" si="261"/>
        <v>O</v>
      </c>
      <c r="F276" s="58" t="str">
        <f t="shared" si="261"/>
        <v>O</v>
      </c>
      <c r="G276" s="58" t="str">
        <f t="shared" si="261"/>
        <v>O</v>
      </c>
      <c r="H276" s="58" t="str">
        <f t="shared" si="261"/>
        <v>O</v>
      </c>
      <c r="I276" s="58" t="str">
        <f t="shared" si="261"/>
        <v>O</v>
      </c>
      <c r="J276" s="58" t="str">
        <f t="shared" si="261"/>
        <v>O</v>
      </c>
      <c r="K276" s="58" t="str">
        <f t="shared" si="261"/>
        <v>O</v>
      </c>
      <c r="L276" s="58" t="str">
        <f t="shared" si="261"/>
        <v>O</v>
      </c>
      <c r="M276" s="58" t="str">
        <f t="shared" si="261"/>
        <v>O</v>
      </c>
      <c r="N276" s="58" t="str">
        <f t="shared" si="261"/>
        <v>O</v>
      </c>
      <c r="O276" s="58" t="str">
        <f t="shared" si="261"/>
        <v>O</v>
      </c>
      <c r="P276" s="58" t="str">
        <f t="shared" si="261"/>
        <v>O</v>
      </c>
      <c r="Q276" s="58" t="str">
        <f t="shared" si="261"/>
        <v>O</v>
      </c>
    </row>
    <row r="277" spans="1:24" ht="21" customHeight="1">
      <c r="A277" s="606"/>
      <c r="B277" s="58" t="s">
        <v>36</v>
      </c>
      <c r="C277" s="58" t="str">
        <f t="shared" ref="C277:Q277" si="262">IF(C11=$W$26,"O",IF(C11=$X$26,"O",IF(C11=$Y$26,"O",IF(C11=$Z$26,"O",IF(C11=$AA$26,"O",IF(C11=$AB$26,"O",IF(C11=$AC$26,"O",IF(C11=$AD$26,"O",IF(C11=$AE$26,"O",IF(C11=$AF$26,"O",IF(C11=$AG$26,"O",IF(C11=$AH$26,"O",IF(C11=$AI$26,"O",IF(C11=$AJ$26,"O",IF(C11=$AK$26,"O",IF(C11=$AL$26,"O",IF(C11=$AM$26,"O",IF(C11=$AN$26,"O",IF(C11=$AO$26,"O",IF(C11=$AP$26,"O",IF(C11=$AQ$26,"O",IF(C11=$AR$26,"O",IF(C11=$AS$26,"O",IF(C11=$AT$26,"O",IF(C11=$AU$26,"O",IF(C11=$AV$26,"O",IF(C11=$AW$26,"O",IF(C11=$AX$26,"O",IF(C11=$AY$26,"O",IF(C11=$AZ$26,"O",IF(C11=$BA$26,"O",IF(C11=$BB$26,"O",IF(C11=$BC$26,"O",IF(C11=$BD$26,"O",IF(C11=$BE$26,"O",IF(C11=$BF$26,"O",IF(C11=$BG$26,"O",IF(C11=$BH$26,"O","X"))))))))))))))))))))))))))))))))))))))</f>
        <v>O</v>
      </c>
      <c r="D277" s="58" t="str">
        <f t="shared" si="262"/>
        <v>O</v>
      </c>
      <c r="E277" s="58" t="str">
        <f t="shared" si="262"/>
        <v>O</v>
      </c>
      <c r="F277" s="58" t="str">
        <f t="shared" si="262"/>
        <v>O</v>
      </c>
      <c r="G277" s="58" t="str">
        <f t="shared" si="262"/>
        <v>O</v>
      </c>
      <c r="H277" s="58" t="str">
        <f t="shared" si="262"/>
        <v>O</v>
      </c>
      <c r="I277" s="58" t="str">
        <f t="shared" si="262"/>
        <v>O</v>
      </c>
      <c r="J277" s="58" t="str">
        <f t="shared" si="262"/>
        <v>O</v>
      </c>
      <c r="K277" s="58" t="str">
        <f t="shared" si="262"/>
        <v>O</v>
      </c>
      <c r="L277" s="58" t="str">
        <f t="shared" si="262"/>
        <v>O</v>
      </c>
      <c r="M277" s="58" t="str">
        <f t="shared" si="262"/>
        <v>O</v>
      </c>
      <c r="N277" s="58" t="str">
        <f t="shared" si="262"/>
        <v>O</v>
      </c>
      <c r="O277" s="58" t="str">
        <f t="shared" si="262"/>
        <v>O</v>
      </c>
      <c r="P277" s="58" t="str">
        <f t="shared" si="262"/>
        <v>O</v>
      </c>
      <c r="Q277" s="58" t="str">
        <f t="shared" si="262"/>
        <v>O</v>
      </c>
    </row>
    <row r="278" spans="1:24" ht="21" customHeight="1">
      <c r="A278" s="606"/>
      <c r="B278" s="58" t="s">
        <v>21</v>
      </c>
      <c r="C278" s="58" t="str">
        <f t="shared" ref="C278:Q278" si="263">IF(C12=$W$26,"O",IF(C12=$X$26,"O",IF(C12=$Y$26,"O",IF(C12=$Z$26,"O",IF(C12=$AA$26,"O",IF(C12=$AB$26,"O",IF(C12=$AC$26,"O",IF(C12=$AD$26,"O",IF(C12=$AE$26,"O",IF(C12=$AF$26,"O",IF(C12=$AG$26,"O",IF(C12=$AH$26,"O",IF(C12=$AI$26,"O",IF(C12=$AJ$26,"O",IF(C12=$AK$26,"O",IF(C12=$AL$26,"O",IF(C12=$AM$26,"O",IF(C12=$AN$26,"O",IF(C12=$AO$26,"O",IF(C12=$AP$26,"O",IF(C12=$AQ$26,"O",IF(C12=$AR$26,"O",IF(C12=$AS$26,"O",IF(C12=$AT$26,"O",IF(C12=$AU$26,"O",IF(C12=$AV$26,"O",IF(C12=$AW$26,"O",IF(C12=$AX$26,"O",IF(C12=$AY$26,"O",IF(C12=$AZ$26,"O",IF(C12=$BA$26,"O",IF(C12=$BB$26,"O",IF(C12=$BC$26,"O",IF(C12=$BD$26,"O",IF(C12=$BE$26,"O",IF(C12=$BF$26,"O",IF(C12=$BG$26,"O",IF(C12=$BH$26,"O","X"))))))))))))))))))))))))))))))))))))))</f>
        <v>O</v>
      </c>
      <c r="D278" s="58" t="str">
        <f t="shared" si="263"/>
        <v>O</v>
      </c>
      <c r="E278" s="58" t="str">
        <f t="shared" si="263"/>
        <v>O</v>
      </c>
      <c r="F278" s="58" t="str">
        <f t="shared" si="263"/>
        <v>O</v>
      </c>
      <c r="G278" s="58" t="str">
        <f t="shared" si="263"/>
        <v>O</v>
      </c>
      <c r="H278" s="58" t="str">
        <f t="shared" si="263"/>
        <v>O</v>
      </c>
      <c r="I278" s="58" t="str">
        <f t="shared" si="263"/>
        <v>O</v>
      </c>
      <c r="J278" s="58" t="str">
        <f t="shared" si="263"/>
        <v>O</v>
      </c>
      <c r="K278" s="58" t="str">
        <f t="shared" si="263"/>
        <v>O</v>
      </c>
      <c r="L278" s="58" t="str">
        <f t="shared" si="263"/>
        <v>O</v>
      </c>
      <c r="M278" s="58" t="str">
        <f t="shared" si="263"/>
        <v>O</v>
      </c>
      <c r="N278" s="58" t="str">
        <f t="shared" si="263"/>
        <v>O</v>
      </c>
      <c r="O278" s="58" t="str">
        <f t="shared" si="263"/>
        <v>O</v>
      </c>
      <c r="P278" s="58" t="str">
        <f t="shared" si="263"/>
        <v>O</v>
      </c>
      <c r="Q278" s="58" t="str">
        <f t="shared" si="263"/>
        <v>O</v>
      </c>
    </row>
    <row r="279" spans="1:24" ht="21" customHeight="1">
      <c r="A279" s="607"/>
      <c r="B279" s="30" t="s">
        <v>46</v>
      </c>
      <c r="C279" s="47">
        <f>COUNTIF(C273:C278,"O")</f>
        <v>5</v>
      </c>
      <c r="D279" s="47">
        <f t="shared" ref="D279:Q279" si="264">COUNTIF(D273:D278,"O")</f>
        <v>5</v>
      </c>
      <c r="E279" s="47">
        <f t="shared" si="264"/>
        <v>5</v>
      </c>
      <c r="F279" s="47">
        <f t="shared" si="264"/>
        <v>5</v>
      </c>
      <c r="G279" s="47">
        <f t="shared" si="264"/>
        <v>5</v>
      </c>
      <c r="H279" s="47">
        <f t="shared" si="264"/>
        <v>5</v>
      </c>
      <c r="I279" s="47">
        <f t="shared" si="264"/>
        <v>5</v>
      </c>
      <c r="J279" s="47">
        <f t="shared" si="264"/>
        <v>5</v>
      </c>
      <c r="K279" s="47">
        <f t="shared" si="264"/>
        <v>5</v>
      </c>
      <c r="L279" s="47">
        <f t="shared" si="264"/>
        <v>5</v>
      </c>
      <c r="M279" s="47">
        <f t="shared" si="264"/>
        <v>5</v>
      </c>
      <c r="N279" s="47">
        <f t="shared" si="264"/>
        <v>5</v>
      </c>
      <c r="O279" s="47">
        <f t="shared" si="264"/>
        <v>5</v>
      </c>
      <c r="P279" s="47">
        <f t="shared" si="264"/>
        <v>5</v>
      </c>
      <c r="Q279" s="47">
        <f t="shared" si="264"/>
        <v>5</v>
      </c>
    </row>
    <row r="280" spans="1:24" ht="21" customHeight="1">
      <c r="A280" s="605">
        <v>13</v>
      </c>
      <c r="B280" s="58" t="s">
        <v>32</v>
      </c>
      <c r="C280" s="58" t="str">
        <f>IF(C7=$W$27,"O",IF(C7=$X$27,"O",IF(C7=$Y$27,"O",IF(C7=$Z$27,"O",IF(C7=$AA$27,"O",IF(C7=$AB$27,"O",IF(C7=$AC$27,"O",IF(C7=$AD$27,"O",IF(C7=$AE$27,"O",IF(C7=$AF$27,"O",IF(C7=$AG$27,"O",IF(C7=$AH$27,"O",IF(C7=$AI$27,"O",IF(C7=$AJ$27,"O",IF(C7=$AK$27,"O",IF(C7=$AL$27,"O",IF(C7=$AM$27,"O",IF(C7=$AN$27,"O",IF(C7=$AO$27,"O",IF(C7=$AP$27,"O",IF(C7=$AQ$27,"O",IF(C7=$AR$27,"O",IF(C7=$AS$27,"O",IF(C7=$AT$27,"O",IF(C7=$AU$27,"O",IF(C7=$AV$27,"O",IF(C7=$AW$27,"O",IF(C7=$AX$27,"O",IF(C7=$AY$27,"O",IF(C7=$AZ$27,"O",IF(C7=$BA$27,"O",IF(C7=$BB$27,"O",IF(C7=$BC$27,"O",IF(C7=$BD$27,"O",IF(C7=$BE$27,"O",IF(C7=$BF$27,"O",IF(C7=$BG$27,"O",IF(C7=$BH$27,"O","X"))))))))))))))))))))))))))))))))))))))</f>
        <v>O</v>
      </c>
      <c r="D280" s="58" t="str">
        <f t="shared" ref="D280:P280" si="265">IF(D7=$W$27,"O",IF(D7=$X$27,"O",IF(D7=$Y$27,"O",IF(D7=$Z$27,"O",IF(D7=$AA$27,"O",IF(D7=$AB$27,"O",IF(D7=$AC$27,"O",IF(D7=$AD$27,"O",IF(D7=$AE$27,"O",IF(D7=$AF$27,"O",IF(D7=$AG$27,"O",IF(D7=$AH$27,"O",IF(D7=$AI$27,"O",IF(D7=$AJ$27,"O",IF(D7=$AK$27,"O",IF(D7=$AL$27,"O",IF(D7=$AM$27,"O",IF(D7=$AN$27,"O",IF(D7=$AO$27,"O",IF(D7=$AP$27,"O",IF(D7=$AQ$27,"O",IF(D7=$AR$27,"O",IF(D7=$AS$27,"O",IF(D7=$AT$27,"O",IF(D7=$AU$27,"O",IF(D7=$AV$27,"O",IF(D7=$AW$27,"O",IF(D7=$AX$27,"O",IF(D7=$AY$27,"O",IF(D7=$AZ$27,"O",IF(D7=$BA$27,"O",IF(D7=$BB$27,"O",IF(D7=$BC$27,"O",IF(D7=$BD$27,"O",IF(D7=$BE$27,"O",IF(D7=$BF$27,"O",IF(D7=$BG$27,"O",IF(D7=$BH$27,"O","X"))))))))))))))))))))))))))))))))))))))</f>
        <v>O</v>
      </c>
      <c r="E280" s="58" t="str">
        <f t="shared" si="265"/>
        <v>O</v>
      </c>
      <c r="F280" s="58" t="str">
        <f t="shared" si="265"/>
        <v>O</v>
      </c>
      <c r="G280" s="58" t="str">
        <f t="shared" si="265"/>
        <v>O</v>
      </c>
      <c r="H280" s="58" t="str">
        <f t="shared" si="265"/>
        <v>O</v>
      </c>
      <c r="I280" s="58" t="str">
        <f t="shared" si="265"/>
        <v>O</v>
      </c>
      <c r="J280" s="58" t="str">
        <f t="shared" si="265"/>
        <v>O</v>
      </c>
      <c r="K280" s="58" t="str">
        <f t="shared" si="265"/>
        <v>O</v>
      </c>
      <c r="L280" s="58" t="str">
        <f t="shared" si="265"/>
        <v>O</v>
      </c>
      <c r="M280" s="58" t="str">
        <f t="shared" si="265"/>
        <v>O</v>
      </c>
      <c r="N280" s="58" t="str">
        <f t="shared" si="265"/>
        <v>O</v>
      </c>
      <c r="O280" s="58" t="str">
        <f t="shared" si="265"/>
        <v>O</v>
      </c>
      <c r="P280" s="58" t="str">
        <f t="shared" si="265"/>
        <v>O</v>
      </c>
      <c r="Q280" s="58" t="str">
        <f>IF(Q7=$W$27,"O",IF(Q7=$X$27,"O",IF(Q7=$Y$27,"O",IF(Q7=$Z$27,"O",IF(Q7=$AA$27,"O",IF(Q7=$AB$27,"O",IF(Q7=$AC$27,"O",IF(Q7=$AD$27,"O",IF(Q7=$AE$27,"O",IF(Q7=$AF$27,"O",IF(Q7=$AG$27,"O",IF(Q7=$AH$27,"O",IF(Q7=$AI$27,"O",IF(Q7=$AJ$27,"O",IF(Q7=$AK$27,"O",IF(Q7=$AL$27,"O",IF(Q7=$AM$27,"O",IF(Q7=$AN$27,"O",IF(Q7=$AO$27,"O",IF(Q7=$AP$27,"O",IF(Q7=$AQ$27,"O",IF(Q7=$AR$27,"O",IF(Q7=$AS$27,"O",IF(Q7=$AT$27,"O",IF(Q7=$AU$27,"O",IF(Q7=$AV$27,"O",IF(Q7=$AW$27,"O",IF(Q7=$AX$27,"O",IF(Q7=$AY$27,"O",IF(Q7=$AZ$27,"O",IF(Q7=$BA$27,"O",IF(Q7=$BB$27,"O",IF(Q7=$BC$27,"O",IF(Q7=$BD$27,"O",IF(Q7=$BE$27,"O",IF(Q7=$BF$27,"O",IF(Q7=$BG$27,"O",IF(Q7=$BH$27,"O","X"))))))))))))))))))))))))))))))))))))))</f>
        <v>O</v>
      </c>
    </row>
    <row r="281" spans="1:24" ht="21" customHeight="1">
      <c r="A281" s="606"/>
      <c r="B281" s="58" t="s">
        <v>33</v>
      </c>
      <c r="C281" s="58" t="str">
        <f t="shared" ref="C281:Q281" si="266">IF(C8=$W$27,"O",IF(C8=$X$27,"O",IF(C8=$Y$27,"O",IF(C8=$Z$27,"O",IF(C8=$AA$27,"O",IF(C8=$AB$27,"O",IF(C8=$AC$27,"O",IF(C8=$AD$27,"O",IF(C8=$AE$27,"O",IF(C8=$AF$27,"O",IF(C8=$AG$27,"O",IF(C8=$AH$27,"O",IF(C8=$AI$27,"O",IF(C8=$AJ$27,"O",IF(C8=$AK$27,"O",IF(C8=$AL$27,"O",IF(C8=$AM$27,"O",IF(C8=$AN$27,"O",IF(C8=$AO$27,"O",IF(C8=$AP$27,"O",IF(C8=$AQ$27,"O",IF(C8=$AR$27,"O",IF(C8=$AS$27,"O",IF(C8=$AT$27,"O",IF(C8=$AU$27,"O",IF(C8=$AV$27,"O",IF(C8=$AW$27,"O",IF(C8=$AX$27,"O",IF(C8=$AY$27,"O",IF(C8=$AZ$27,"O",IF(C8=$BA$27,"O",IF(C8=$BB$27,"O",IF(C8=$BC$27,"O",IF(C8=$BD$27,"O",IF(C8=$BE$27,"O",IF(C8=$BF$27,"O",IF(C8=$BG$27,"O",IF(C8=$BH$27,"O","X"))))))))))))))))))))))))))))))))))))))</f>
        <v>O</v>
      </c>
      <c r="D281" s="58" t="str">
        <f t="shared" si="266"/>
        <v>O</v>
      </c>
      <c r="E281" s="58" t="str">
        <f t="shared" si="266"/>
        <v>O</v>
      </c>
      <c r="F281" s="58" t="str">
        <f t="shared" si="266"/>
        <v>O</v>
      </c>
      <c r="G281" s="58" t="str">
        <f t="shared" si="266"/>
        <v>O</v>
      </c>
      <c r="H281" s="58" t="str">
        <f t="shared" si="266"/>
        <v>O</v>
      </c>
      <c r="I281" s="58" t="str">
        <f t="shared" si="266"/>
        <v>O</v>
      </c>
      <c r="J281" s="58" t="str">
        <f t="shared" si="266"/>
        <v>O</v>
      </c>
      <c r="K281" s="58" t="str">
        <f t="shared" si="266"/>
        <v>O</v>
      </c>
      <c r="L281" s="58" t="str">
        <f t="shared" si="266"/>
        <v>O</v>
      </c>
      <c r="M281" s="58" t="str">
        <f t="shared" si="266"/>
        <v>O</v>
      </c>
      <c r="N281" s="58" t="str">
        <f t="shared" si="266"/>
        <v>O</v>
      </c>
      <c r="O281" s="58" t="str">
        <f t="shared" si="266"/>
        <v>O</v>
      </c>
      <c r="P281" s="58" t="str">
        <f t="shared" si="266"/>
        <v>O</v>
      </c>
      <c r="Q281" s="58" t="str">
        <f t="shared" si="266"/>
        <v>O</v>
      </c>
    </row>
    <row r="282" spans="1:24" ht="21" customHeight="1">
      <c r="A282" s="606"/>
      <c r="B282" s="58" t="s">
        <v>34</v>
      </c>
      <c r="C282" s="58" t="str">
        <f t="shared" ref="C282:Q282" si="267">IF(C9=$W$27,"O",IF(C9=$X$27,"O",IF(C9=$Y$27,"O",IF(C9=$Z$27,"O",IF(C9=$AA$27,"O",IF(C9=$AB$27,"O",IF(C9=$AC$27,"O",IF(C9=$AD$27,"O",IF(C9=$AE$27,"O",IF(C9=$AF$27,"O",IF(C9=$AG$27,"O",IF(C9=$AH$27,"O",IF(C9=$AI$27,"O",IF(C9=$AJ$27,"O",IF(C9=$AK$27,"O",IF(C9=$AL$27,"O",IF(C9=$AM$27,"O",IF(C9=$AN$27,"O",IF(C9=$AO$27,"O",IF(C9=$AP$27,"O",IF(C9=$AQ$27,"O",IF(C9=$AR$27,"O",IF(C9=$AS$27,"O",IF(C9=$AT$27,"O",IF(C9=$AU$27,"O",IF(C9=$AV$27,"O",IF(C9=$AW$27,"O",IF(C9=$AX$27,"O",IF(C9=$AY$27,"O",IF(C9=$AZ$27,"O",IF(C9=$BA$27,"O",IF(C9=$BB$27,"O",IF(C9=$BC$27,"O",IF(C9=$BD$27,"O",IF(C9=$BE$27,"O",IF(C9=$BF$27,"O",IF(C9=$BG$27,"O",IF(C9=$BH$27,"O","X"))))))))))))))))))))))))))))))))))))))</f>
        <v>X</v>
      </c>
      <c r="D282" s="58" t="str">
        <f t="shared" si="267"/>
        <v>X</v>
      </c>
      <c r="E282" s="58" t="str">
        <f t="shared" si="267"/>
        <v>X</v>
      </c>
      <c r="F282" s="58" t="str">
        <f t="shared" si="267"/>
        <v>X</v>
      </c>
      <c r="G282" s="58" t="str">
        <f t="shared" si="267"/>
        <v>X</v>
      </c>
      <c r="H282" s="58" t="str">
        <f t="shared" si="267"/>
        <v>X</v>
      </c>
      <c r="I282" s="58" t="str">
        <f t="shared" si="267"/>
        <v>X</v>
      </c>
      <c r="J282" s="58" t="str">
        <f t="shared" si="267"/>
        <v>X</v>
      </c>
      <c r="K282" s="58" t="str">
        <f t="shared" si="267"/>
        <v>X</v>
      </c>
      <c r="L282" s="58" t="str">
        <f t="shared" si="267"/>
        <v>X</v>
      </c>
      <c r="M282" s="58" t="str">
        <f t="shared" si="267"/>
        <v>X</v>
      </c>
      <c r="N282" s="58" t="str">
        <f t="shared" si="267"/>
        <v>X</v>
      </c>
      <c r="O282" s="58" t="str">
        <f t="shared" si="267"/>
        <v>X</v>
      </c>
      <c r="P282" s="58" t="str">
        <f t="shared" si="267"/>
        <v>X</v>
      </c>
      <c r="Q282" s="58" t="str">
        <f t="shared" si="267"/>
        <v>X</v>
      </c>
    </row>
    <row r="283" spans="1:24">
      <c r="A283" s="606"/>
      <c r="B283" s="58" t="s">
        <v>35</v>
      </c>
      <c r="C283" s="58" t="str">
        <f t="shared" ref="C283:Q283" si="268">IF(C10=$W$27,"O",IF(C10=$X$27,"O",IF(C10=$Y$27,"O",IF(C10=$Z$27,"O",IF(C10=$AA$27,"O",IF(C10=$AB$27,"O",IF(C10=$AC$27,"O",IF(C10=$AD$27,"O",IF(C10=$AE$27,"O",IF(C10=$AF$27,"O",IF(C10=$AG$27,"O",IF(C10=$AH$27,"O",IF(C10=$AI$27,"O",IF(C10=$AJ$27,"O",IF(C10=$AK$27,"O",IF(C10=$AL$27,"O",IF(C10=$AM$27,"O",IF(C10=$AN$27,"O",IF(C10=$AO$27,"O",IF(C10=$AP$27,"O",IF(C10=$AQ$27,"O",IF(C10=$AR$27,"O",IF(C10=$AS$27,"O",IF(C10=$AT$27,"O",IF(C10=$AU$27,"O",IF(C10=$AV$27,"O",IF(C10=$AW$27,"O",IF(C10=$AX$27,"O",IF(C10=$AY$27,"O",IF(C10=$AZ$27,"O",IF(C10=$BA$27,"O",IF(C10=$BB$27,"O",IF(C10=$BC$27,"O",IF(C10=$BD$27,"O",IF(C10=$BE$27,"O",IF(C10=$BF$27,"O",IF(C10=$BG$27,"O",IF(C10=$BH$27,"O","X"))))))))))))))))))))))))))))))))))))))</f>
        <v>X</v>
      </c>
      <c r="D283" s="58" t="str">
        <f t="shared" si="268"/>
        <v>X</v>
      </c>
      <c r="E283" s="58" t="str">
        <f t="shared" si="268"/>
        <v>X</v>
      </c>
      <c r="F283" s="58" t="str">
        <f t="shared" si="268"/>
        <v>X</v>
      </c>
      <c r="G283" s="58" t="str">
        <f t="shared" si="268"/>
        <v>X</v>
      </c>
      <c r="H283" s="58" t="str">
        <f t="shared" si="268"/>
        <v>X</v>
      </c>
      <c r="I283" s="58" t="str">
        <f t="shared" si="268"/>
        <v>X</v>
      </c>
      <c r="J283" s="58" t="str">
        <f t="shared" si="268"/>
        <v>X</v>
      </c>
      <c r="K283" s="58" t="str">
        <f t="shared" si="268"/>
        <v>X</v>
      </c>
      <c r="L283" s="58" t="str">
        <f t="shared" si="268"/>
        <v>X</v>
      </c>
      <c r="M283" s="58" t="str">
        <f t="shared" si="268"/>
        <v>X</v>
      </c>
      <c r="N283" s="58" t="str">
        <f t="shared" si="268"/>
        <v>X</v>
      </c>
      <c r="O283" s="58" t="str">
        <f t="shared" si="268"/>
        <v>X</v>
      </c>
      <c r="P283" s="58" t="str">
        <f t="shared" si="268"/>
        <v>X</v>
      </c>
      <c r="Q283" s="58" t="str">
        <f t="shared" si="268"/>
        <v>X</v>
      </c>
    </row>
    <row r="284" spans="1:24">
      <c r="A284" s="606"/>
      <c r="B284" s="58" t="s">
        <v>36</v>
      </c>
      <c r="C284" s="58" t="str">
        <f t="shared" ref="C284:Q284" si="269">IF(C11=$W$27,"O",IF(C11=$X$27,"O",IF(C11=$Y$27,"O",IF(C11=$Z$27,"O",IF(C11=$AA$27,"O",IF(C11=$AB$27,"O",IF(C11=$AC$27,"O",IF(C11=$AD$27,"O",IF(C11=$AE$27,"O",IF(C11=$AF$27,"O",IF(C11=$AG$27,"O",IF(C11=$AH$27,"O",IF(C11=$AI$27,"O",IF(C11=$AJ$27,"O",IF(C11=$AK$27,"O",IF(C11=$AL$27,"O",IF(C11=$AM$27,"O",IF(C11=$AN$27,"O",IF(C11=$AO$27,"O",IF(C11=$AP$27,"O",IF(C11=$AQ$27,"O",IF(C11=$AR$27,"O",IF(C11=$AS$27,"O",IF(C11=$AT$27,"O",IF(C11=$AU$27,"O",IF(C11=$AV$27,"O",IF(C11=$AW$27,"O",IF(C11=$AX$27,"O",IF(C11=$AY$27,"O",IF(C11=$AZ$27,"O",IF(C11=$BA$27,"O",IF(C11=$BB$27,"O",IF(C11=$BC$27,"O",IF(C11=$BD$27,"O",IF(C11=$BE$27,"O",IF(C11=$BF$27,"O",IF(C11=$BG$27,"O",IF(C11=$BH$27,"O","X"))))))))))))))))))))))))))))))))))))))</f>
        <v>X</v>
      </c>
      <c r="D284" s="58" t="str">
        <f t="shared" si="269"/>
        <v>X</v>
      </c>
      <c r="E284" s="58" t="str">
        <f t="shared" si="269"/>
        <v>X</v>
      </c>
      <c r="F284" s="58" t="str">
        <f t="shared" si="269"/>
        <v>X</v>
      </c>
      <c r="G284" s="58" t="str">
        <f t="shared" si="269"/>
        <v>X</v>
      </c>
      <c r="H284" s="58" t="str">
        <f t="shared" si="269"/>
        <v>X</v>
      </c>
      <c r="I284" s="58" t="str">
        <f t="shared" si="269"/>
        <v>X</v>
      </c>
      <c r="J284" s="58" t="str">
        <f t="shared" si="269"/>
        <v>X</v>
      </c>
      <c r="K284" s="58" t="str">
        <f t="shared" si="269"/>
        <v>X</v>
      </c>
      <c r="L284" s="58" t="str">
        <f t="shared" si="269"/>
        <v>X</v>
      </c>
      <c r="M284" s="58" t="str">
        <f t="shared" si="269"/>
        <v>X</v>
      </c>
      <c r="N284" s="58" t="str">
        <f t="shared" si="269"/>
        <v>X</v>
      </c>
      <c r="O284" s="58" t="str">
        <f t="shared" si="269"/>
        <v>X</v>
      </c>
      <c r="P284" s="58" t="str">
        <f t="shared" si="269"/>
        <v>X</v>
      </c>
      <c r="Q284" s="58" t="str">
        <f t="shared" si="269"/>
        <v>X</v>
      </c>
    </row>
    <row r="285" spans="1:24">
      <c r="A285" s="606"/>
      <c r="B285" s="58" t="s">
        <v>21</v>
      </c>
      <c r="C285" s="58" t="str">
        <f t="shared" ref="C285:Q285" si="270">IF(C12=$W$27,"O",IF(C12=$X$27,"O",IF(C12=$Y$27,"O",IF(C12=$Z$27,"O",IF(C12=$AA$27,"O",IF(C12=$AB$27,"O",IF(C12=$AC$27,"O",IF(C12=$AD$27,"O",IF(C12=$AE$27,"O",IF(C12=$AF$27,"O",IF(C12=$AG$27,"O",IF(C12=$AH$27,"O",IF(C12=$AI$27,"O",IF(C12=$AJ$27,"O",IF(C12=$AK$27,"O",IF(C12=$AL$27,"O",IF(C12=$AM$27,"O",IF(C12=$AN$27,"O",IF(C12=$AO$27,"O",IF(C12=$AP$27,"O",IF(C12=$AQ$27,"O",IF(C12=$AR$27,"O",IF(C12=$AS$27,"O",IF(C12=$AT$27,"O",IF(C12=$AU$27,"O",IF(C12=$AV$27,"O",IF(C12=$AW$27,"O",IF(C12=$AX$27,"O",IF(C12=$AY$27,"O",IF(C12=$AZ$27,"O",IF(C12=$BA$27,"O",IF(C12=$BB$27,"O",IF(C12=$BC$27,"O",IF(C12=$BD$27,"O",IF(C12=$BE$27,"O",IF(C12=$BF$27,"O",IF(C12=$BG$27,"O",IF(C12=$BH$27,"O","X"))))))))))))))))))))))))))))))))))))))</f>
        <v>O</v>
      </c>
      <c r="D285" s="58" t="str">
        <f t="shared" si="270"/>
        <v>O</v>
      </c>
      <c r="E285" s="58" t="str">
        <f t="shared" si="270"/>
        <v>O</v>
      </c>
      <c r="F285" s="58" t="str">
        <f t="shared" si="270"/>
        <v>O</v>
      </c>
      <c r="G285" s="58" t="str">
        <f t="shared" si="270"/>
        <v>O</v>
      </c>
      <c r="H285" s="58" t="str">
        <f t="shared" si="270"/>
        <v>O</v>
      </c>
      <c r="I285" s="58" t="str">
        <f t="shared" si="270"/>
        <v>O</v>
      </c>
      <c r="J285" s="58" t="str">
        <f t="shared" si="270"/>
        <v>O</v>
      </c>
      <c r="K285" s="58" t="str">
        <f t="shared" si="270"/>
        <v>O</v>
      </c>
      <c r="L285" s="58" t="str">
        <f t="shared" si="270"/>
        <v>O</v>
      </c>
      <c r="M285" s="58" t="str">
        <f t="shared" si="270"/>
        <v>O</v>
      </c>
      <c r="N285" s="58" t="str">
        <f t="shared" si="270"/>
        <v>O</v>
      </c>
      <c r="O285" s="58" t="str">
        <f t="shared" si="270"/>
        <v>O</v>
      </c>
      <c r="P285" s="58" t="str">
        <f t="shared" si="270"/>
        <v>O</v>
      </c>
      <c r="Q285" s="58" t="str">
        <f t="shared" si="270"/>
        <v>O</v>
      </c>
    </row>
    <row r="286" spans="1:24">
      <c r="A286" s="607"/>
      <c r="B286" s="30" t="s">
        <v>46</v>
      </c>
      <c r="C286" s="47">
        <f t="shared" ref="C286:Q286" si="271">COUNTIF(C280:C285,"O")</f>
        <v>3</v>
      </c>
      <c r="D286" s="47">
        <f t="shared" si="271"/>
        <v>3</v>
      </c>
      <c r="E286" s="47">
        <f t="shared" si="271"/>
        <v>3</v>
      </c>
      <c r="F286" s="47">
        <f t="shared" si="271"/>
        <v>3</v>
      </c>
      <c r="G286" s="47">
        <f t="shared" si="271"/>
        <v>3</v>
      </c>
      <c r="H286" s="47">
        <f t="shared" si="271"/>
        <v>3</v>
      </c>
      <c r="I286" s="47">
        <f t="shared" si="271"/>
        <v>3</v>
      </c>
      <c r="J286" s="47">
        <f t="shared" si="271"/>
        <v>3</v>
      </c>
      <c r="K286" s="47">
        <f t="shared" si="271"/>
        <v>3</v>
      </c>
      <c r="L286" s="47">
        <f t="shared" si="271"/>
        <v>3</v>
      </c>
      <c r="M286" s="47">
        <f t="shared" si="271"/>
        <v>3</v>
      </c>
      <c r="N286" s="47">
        <f t="shared" si="271"/>
        <v>3</v>
      </c>
      <c r="O286" s="47">
        <f t="shared" si="271"/>
        <v>3</v>
      </c>
      <c r="P286" s="47">
        <f t="shared" si="271"/>
        <v>3</v>
      </c>
      <c r="Q286" s="47">
        <f t="shared" si="271"/>
        <v>3</v>
      </c>
    </row>
    <row r="287" spans="1:24" ht="21" customHeight="1">
      <c r="A287" s="605">
        <v>14</v>
      </c>
      <c r="B287" s="58" t="s">
        <v>32</v>
      </c>
      <c r="C287" s="58" t="str">
        <f>IF(C7=$W$29,"O",IF(C7=$X$29,"O",IF(C7=$Y$29,"O",IF(C7=$Z$29,"O",IF(C7=$AA$29,"O",IF(C7=$AB$29,"O",IF(C7=$AC$29,"O",IF(C7=$AD$29,"O",IF(C7=$AE$29,"O",IF(C7=$AF$29,"O",IF(C7=$AG$29,"O",IF(C7=$AH$29,"O",IF(C7=$AI$29,"O",IF(C7=$AJ$29,"O",IF(C7=$AK$29,"O",IF(C7=$AL$29,"O",IF(C7=$AM$29,"O",IF(C7=$AN$29,"O",IF(C7=$AO$29,"O",IF(C7=$AP$29,"O",IF(C7=$AQ$29,"O",IF(C7=$AR$29,"O",IF(C7=$AS$29,"O",IF(C7=$AT$29,"O",IF(C7=$AU$29,"O",IF(C7=$AV$29,"O",IF(C7=$AW$29,"O",IF(C7=$AX$29,"O",IF(C7=$AY$29,"O",IF(C7=$AZ$29,"O",IF(C7=$BA$29,"O",IF(C7=$BB$29,"O",IF(C7=$BC$29,"O",IF(C7=$BD$29,"O",IF(C7=$BE$29,"O",IF(C7=$BF$29,"O",IF(C7=$BG$29,"O",IF(C7=$BH$29,"O",IF(C7=$BI$29,"O","X")))))))))))))))))))))))))))))))))))))))</f>
        <v>X</v>
      </c>
      <c r="D287" s="58" t="str">
        <f t="shared" ref="D287:P287" si="272">IF(D7=$W$29,"O",IF(D7=$X$29,"O",IF(D7=$Y$29,"O",IF(D7=$Z$29,"O",IF(D7=$AA$29,"O",IF(D7=$AB$29,"O",IF(D7=$AC$29,"O",IF(D7=$AD$29,"O",IF(D7=$AE$29,"O",IF(D7=$AF$29,"O",IF(D7=$AG$29,"O",IF(D7=$AH$29,"O",IF(D7=$AI$29,"O",IF(D7=$AJ$29,"O",IF(D7=$AK$29,"O",IF(D7=$AL$29,"O",IF(D7=$AM$29,"O",IF(D7=$AN$29,"O",IF(D7=$AO$29,"O",IF(D7=$AP$29,"O",IF(D7=$AQ$29,"O",IF(D7=$AR$29,"O",IF(D7=$AS$29,"O",IF(D7=$AT$29,"O",IF(D7=$AU$29,"O",IF(D7=$AV$29,"O",IF(D7=$AW$29,"O",IF(D7=$AX$29,"O",IF(D7=$AY$29,"O",IF(D7=$AZ$29,"O",IF(D7=$BA$29,"O",IF(D7=$BB$29,"O",IF(D7=$BC$29,"O",IF(D7=$BD$29,"O",IF(D7=$BE$29,"O",IF(D7=$BF$29,"O",IF(D7=$BG$29,"O",IF(D7=$BH$29,"O",IF(D7=$BI$29,"O","X")))))))))))))))))))))))))))))))))))))))</f>
        <v>X</v>
      </c>
      <c r="E287" s="58" t="str">
        <f t="shared" si="272"/>
        <v>X</v>
      </c>
      <c r="F287" s="58" t="str">
        <f t="shared" si="272"/>
        <v>X</v>
      </c>
      <c r="G287" s="58" t="str">
        <f t="shared" si="272"/>
        <v>X</v>
      </c>
      <c r="H287" s="58" t="str">
        <f t="shared" si="272"/>
        <v>X</v>
      </c>
      <c r="I287" s="58" t="str">
        <f t="shared" si="272"/>
        <v>X</v>
      </c>
      <c r="J287" s="58" t="str">
        <f t="shared" si="272"/>
        <v>X</v>
      </c>
      <c r="K287" s="58" t="str">
        <f t="shared" si="272"/>
        <v>X</v>
      </c>
      <c r="L287" s="58" t="str">
        <f t="shared" si="272"/>
        <v>X</v>
      </c>
      <c r="M287" s="58" t="str">
        <f t="shared" si="272"/>
        <v>X</v>
      </c>
      <c r="N287" s="58" t="str">
        <f t="shared" si="272"/>
        <v>X</v>
      </c>
      <c r="O287" s="58" t="str">
        <f t="shared" si="272"/>
        <v>X</v>
      </c>
      <c r="P287" s="58" t="str">
        <f t="shared" si="272"/>
        <v>X</v>
      </c>
      <c r="Q287" s="58" t="str">
        <f>IF(Q7=$W$29,"O",IF(Q7=$X$29,"O",IF(Q7=$Y$29,"O",IF(Q7=$Z$29,"O",IF(Q7=$AA$29,"O",IF(Q7=$AB$29,"O",IF(Q7=$AC$29,"O",IF(Q7=$AD$29,"O",IF(Q7=$AE$29,"O",IF(Q7=$AF$29,"O",IF(Q7=$AG$29,"O",IF(Q7=$AH$29,"O",IF(Q7=$AI$29,"O",IF(Q7=$AJ$29,"O",IF(Q7=$AK$29,"O",IF(Q7=$AL$29,"O",IF(Q7=$AM$29,"O",IF(Q7=$AN$29,"O",IF(Q7=$AO$29,"O",IF(Q7=$AP$29,"O",IF(Q7=$AQ$29,"O",IF(Q7=$AR$29,"O",IF(Q7=$AS$29,"O",IF(Q7=$AT$29,"O",IF(Q7=$AU$29,"O",IF(Q7=$AV$29,"O",IF(Q7=$AW$29,"O",IF(Q7=$AX$29,"O",IF(Q7=$AY$29,"O",IF(Q7=$AZ$29,"O",IF(Q7=$BA$29,"O",IF(Q7=$BB$29,"O",IF(Q7=$BC$29,"O",IF(Q7=$BD$29,"O",IF(Q7=$BE$29,"O",IF(Q7=$BF$29,"O",IF(Q7=$BG$29,"O",IF(Q7=$BH$29,"O",IF(Q7=$BI$29,"O","X")))))))))))))))))))))))))))))))))))))))</f>
        <v>X</v>
      </c>
    </row>
    <row r="288" spans="1:24" ht="21" customHeight="1">
      <c r="A288" s="606"/>
      <c r="B288" s="58" t="s">
        <v>33</v>
      </c>
      <c r="C288" s="58" t="str">
        <f t="shared" ref="C288:Q288" si="273">IF(C8=$W$29,"O",IF(C8=$X$29,"O",IF(C8=$Y$29,"O",IF(C8=$Z$29,"O",IF(C8=$AA$29,"O",IF(C8=$AB$29,"O",IF(C8=$AC$29,"O",IF(C8=$AD$29,"O",IF(C8=$AE$29,"O",IF(C8=$AF$29,"O",IF(C8=$AG$29,"O",IF(C8=$AH$29,"O",IF(C8=$AI$29,"O",IF(C8=$AJ$29,"O",IF(C8=$AK$29,"O",IF(C8=$AL$29,"O",IF(C8=$AM$29,"O",IF(C8=$AN$29,"O",IF(C8=$AO$29,"O",IF(C8=$AP$29,"O",IF(C8=$AQ$29,"O",IF(C8=$AR$29,"O",IF(C8=$AS$29,"O",IF(C8=$AT$29,"O",IF(C8=$AU$29,"O",IF(C8=$AV$29,"O",IF(C8=$AW$29,"O",IF(C8=$AX$29,"O",IF(C8=$AY$29,"O",IF(C8=$AZ$29,"O",IF(C8=$BA$29,"O",IF(C8=$BB$29,"O",IF(C8=$BC$29,"O",IF(C8=$BD$29,"O",IF(C8=$BE$29,"O",IF(C8=$BF$29,"O",IF(C8=$BG$29,"O",IF(C8=$BH$29,"O",IF(C8=$BI$29,"O","X")))))))))))))))))))))))))))))))))))))))</f>
        <v>X</v>
      </c>
      <c r="D288" s="58" t="str">
        <f t="shared" si="273"/>
        <v>X</v>
      </c>
      <c r="E288" s="58" t="str">
        <f t="shared" si="273"/>
        <v>X</v>
      </c>
      <c r="F288" s="58" t="str">
        <f t="shared" si="273"/>
        <v>X</v>
      </c>
      <c r="G288" s="58" t="str">
        <f t="shared" si="273"/>
        <v>X</v>
      </c>
      <c r="H288" s="58" t="str">
        <f t="shared" si="273"/>
        <v>X</v>
      </c>
      <c r="I288" s="58" t="str">
        <f t="shared" si="273"/>
        <v>X</v>
      </c>
      <c r="J288" s="58" t="str">
        <f t="shared" si="273"/>
        <v>X</v>
      </c>
      <c r="K288" s="58" t="str">
        <f t="shared" si="273"/>
        <v>X</v>
      </c>
      <c r="L288" s="58" t="str">
        <f t="shared" si="273"/>
        <v>X</v>
      </c>
      <c r="M288" s="58" t="str">
        <f t="shared" si="273"/>
        <v>X</v>
      </c>
      <c r="N288" s="58" t="str">
        <f t="shared" si="273"/>
        <v>X</v>
      </c>
      <c r="O288" s="58" t="str">
        <f t="shared" si="273"/>
        <v>X</v>
      </c>
      <c r="P288" s="58" t="str">
        <f t="shared" si="273"/>
        <v>X</v>
      </c>
      <c r="Q288" s="58" t="str">
        <f t="shared" si="273"/>
        <v>X</v>
      </c>
    </row>
    <row r="289" spans="1:17" ht="21" customHeight="1">
      <c r="A289" s="606"/>
      <c r="B289" s="58" t="s">
        <v>34</v>
      </c>
      <c r="C289" s="58" t="str">
        <f t="shared" ref="C289:Q289" si="274">IF(C9=$W$29,"O",IF(C9=$X$29,"O",IF(C9=$Y$29,"O",IF(C9=$Z$29,"O",IF(C9=$AA$29,"O",IF(C9=$AB$29,"O",IF(C9=$AC$29,"O",IF(C9=$AD$29,"O",IF(C9=$AE$29,"O",IF(C9=$AF$29,"O",IF(C9=$AG$29,"O",IF(C9=$AH$29,"O",IF(C9=$AI$29,"O",IF(C9=$AJ$29,"O",IF(C9=$AK$29,"O",IF(C9=$AL$29,"O",IF(C9=$AM$29,"O",IF(C9=$AN$29,"O",IF(C9=$AO$29,"O",IF(C9=$AP$29,"O",IF(C9=$AQ$29,"O",IF(C9=$AR$29,"O",IF(C9=$AS$29,"O",IF(C9=$AT$29,"O",IF(C9=$AU$29,"O",IF(C9=$AV$29,"O",IF(C9=$AW$29,"O",IF(C9=$AX$29,"O",IF(C9=$AY$29,"O",IF(C9=$AZ$29,"O",IF(C9=$BA$29,"O",IF(C9=$BB$29,"O",IF(C9=$BC$29,"O",IF(C9=$BD$29,"O",IF(C9=$BE$29,"O",IF(C9=$BF$29,"O",IF(C9=$BG$29,"O",IF(C9=$BH$29,"O",IF(C9=$BI$29,"O","X")))))))))))))))))))))))))))))))))))))))</f>
        <v>X</v>
      </c>
      <c r="D289" s="58" t="str">
        <f t="shared" si="274"/>
        <v>X</v>
      </c>
      <c r="E289" s="58" t="str">
        <f t="shared" si="274"/>
        <v>X</v>
      </c>
      <c r="F289" s="58" t="str">
        <f t="shared" si="274"/>
        <v>X</v>
      </c>
      <c r="G289" s="58" t="str">
        <f t="shared" si="274"/>
        <v>X</v>
      </c>
      <c r="H289" s="58" t="str">
        <f t="shared" si="274"/>
        <v>X</v>
      </c>
      <c r="I289" s="58" t="str">
        <f t="shared" si="274"/>
        <v>X</v>
      </c>
      <c r="J289" s="58" t="str">
        <f t="shared" si="274"/>
        <v>X</v>
      </c>
      <c r="K289" s="58" t="str">
        <f t="shared" si="274"/>
        <v>X</v>
      </c>
      <c r="L289" s="58" t="str">
        <f t="shared" si="274"/>
        <v>X</v>
      </c>
      <c r="M289" s="58" t="str">
        <f t="shared" si="274"/>
        <v>X</v>
      </c>
      <c r="N289" s="58" t="str">
        <f t="shared" si="274"/>
        <v>X</v>
      </c>
      <c r="O289" s="58" t="str">
        <f t="shared" si="274"/>
        <v>X</v>
      </c>
      <c r="P289" s="58" t="str">
        <f t="shared" si="274"/>
        <v>X</v>
      </c>
      <c r="Q289" s="58" t="str">
        <f t="shared" si="274"/>
        <v>X</v>
      </c>
    </row>
    <row r="290" spans="1:17" ht="18.75" customHeight="1">
      <c r="A290" s="606"/>
      <c r="B290" s="58" t="s">
        <v>35</v>
      </c>
      <c r="C290" s="58" t="str">
        <f t="shared" ref="C290:Q290" si="275">IF(C10=$W$29,"O",IF(C10=$X$29,"O",IF(C10=$Y$29,"O",IF(C10=$Z$29,"O",IF(C10=$AA$29,"O",IF(C10=$AB$29,"O",IF(C10=$AC$29,"O",IF(C10=$AD$29,"O",IF(C10=$AE$29,"O",IF(C10=$AF$29,"O",IF(C10=$AG$29,"O",IF(C10=$AH$29,"O",IF(C10=$AI$29,"O",IF(C10=$AJ$29,"O",IF(C10=$AK$29,"O",IF(C10=$AL$29,"O",IF(C10=$AM$29,"O",IF(C10=$AN$29,"O",IF(C10=$AO$29,"O",IF(C10=$AP$29,"O",IF(C10=$AQ$29,"O",IF(C10=$AR$29,"O",IF(C10=$AS$29,"O",IF(C10=$AT$29,"O",IF(C10=$AU$29,"O",IF(C10=$AV$29,"O",IF(C10=$AW$29,"O",IF(C10=$AX$29,"O",IF(C10=$AY$29,"O",IF(C10=$AZ$29,"O",IF(C10=$BA$29,"O",IF(C10=$BB$29,"O",IF(C10=$BC$29,"O",IF(C10=$BD$29,"O",IF(C10=$BE$29,"O",IF(C10=$BF$29,"O",IF(C10=$BG$29,"O",IF(C10=$BH$29,"O",IF(C10=$BI$29,"O","X")))))))))))))))))))))))))))))))))))))))</f>
        <v>X</v>
      </c>
      <c r="D290" s="58" t="str">
        <f t="shared" si="275"/>
        <v>X</v>
      </c>
      <c r="E290" s="58" t="str">
        <f t="shared" si="275"/>
        <v>X</v>
      </c>
      <c r="F290" s="58" t="str">
        <f t="shared" si="275"/>
        <v>X</v>
      </c>
      <c r="G290" s="58" t="str">
        <f t="shared" si="275"/>
        <v>X</v>
      </c>
      <c r="H290" s="58" t="str">
        <f t="shared" si="275"/>
        <v>X</v>
      </c>
      <c r="I290" s="58" t="str">
        <f t="shared" si="275"/>
        <v>X</v>
      </c>
      <c r="J290" s="58" t="str">
        <f t="shared" si="275"/>
        <v>X</v>
      </c>
      <c r="K290" s="58" t="str">
        <f t="shared" si="275"/>
        <v>X</v>
      </c>
      <c r="L290" s="58" t="str">
        <f t="shared" si="275"/>
        <v>X</v>
      </c>
      <c r="M290" s="58" t="str">
        <f t="shared" si="275"/>
        <v>X</v>
      </c>
      <c r="N290" s="58" t="str">
        <f t="shared" si="275"/>
        <v>X</v>
      </c>
      <c r="O290" s="58" t="str">
        <f t="shared" si="275"/>
        <v>X</v>
      </c>
      <c r="P290" s="58" t="str">
        <f t="shared" si="275"/>
        <v>X</v>
      </c>
      <c r="Q290" s="58" t="str">
        <f t="shared" si="275"/>
        <v>X</v>
      </c>
    </row>
    <row r="291" spans="1:17" ht="18.75" customHeight="1">
      <c r="A291" s="606"/>
      <c r="B291" s="58" t="s">
        <v>36</v>
      </c>
      <c r="C291" s="58" t="str">
        <f t="shared" ref="C291:Q291" si="276">IF(C11=$W$29,"O",IF(C11=$X$29,"O",IF(C11=$Y$29,"O",IF(C11=$Z$29,"O",IF(C11=$AA$29,"O",IF(C11=$AB$29,"O",IF(C11=$AC$29,"O",IF(C11=$AD$29,"O",IF(C11=$AE$29,"O",IF(C11=$AF$29,"O",IF(C11=$AG$29,"O",IF(C11=$AH$29,"O",IF(C11=$AI$29,"O",IF(C11=$AJ$29,"O",IF(C11=$AK$29,"O",IF(C11=$AL$29,"O",IF(C11=$AM$29,"O",IF(C11=$AN$29,"O",IF(C11=$AO$29,"O",IF(C11=$AP$29,"O",IF(C11=$AQ$29,"O",IF(C11=$AR$29,"O",IF(C11=$AS$29,"O",IF(C11=$AT$29,"O",IF(C11=$AU$29,"O",IF(C11=$AV$29,"O",IF(C11=$AW$29,"O",IF(C11=$AX$29,"O",IF(C11=$AY$29,"O",IF(C11=$AZ$29,"O",IF(C11=$BA$29,"O",IF(C11=$BB$29,"O",IF(C11=$BC$29,"O",IF(C11=$BD$29,"O",IF(C11=$BE$29,"O",IF(C11=$BF$29,"O",IF(C11=$BG$29,"O",IF(C11=$BH$29,"O",IF(C11=$BI$29,"O","X")))))))))))))))))))))))))))))))))))))))</f>
        <v>X</v>
      </c>
      <c r="D291" s="58" t="str">
        <f t="shared" si="276"/>
        <v>X</v>
      </c>
      <c r="E291" s="58" t="str">
        <f t="shared" si="276"/>
        <v>X</v>
      </c>
      <c r="F291" s="58" t="str">
        <f t="shared" si="276"/>
        <v>X</v>
      </c>
      <c r="G291" s="58" t="str">
        <f t="shared" si="276"/>
        <v>X</v>
      </c>
      <c r="H291" s="58" t="str">
        <f t="shared" si="276"/>
        <v>X</v>
      </c>
      <c r="I291" s="58" t="str">
        <f t="shared" si="276"/>
        <v>X</v>
      </c>
      <c r="J291" s="58" t="str">
        <f t="shared" si="276"/>
        <v>X</v>
      </c>
      <c r="K291" s="58" t="str">
        <f t="shared" si="276"/>
        <v>X</v>
      </c>
      <c r="L291" s="58" t="str">
        <f t="shared" si="276"/>
        <v>X</v>
      </c>
      <c r="M291" s="58" t="str">
        <f t="shared" si="276"/>
        <v>X</v>
      </c>
      <c r="N291" s="58" t="str">
        <f t="shared" si="276"/>
        <v>X</v>
      </c>
      <c r="O291" s="58" t="str">
        <f t="shared" si="276"/>
        <v>X</v>
      </c>
      <c r="P291" s="58" t="str">
        <f t="shared" si="276"/>
        <v>X</v>
      </c>
      <c r="Q291" s="58" t="str">
        <f t="shared" si="276"/>
        <v>X</v>
      </c>
    </row>
    <row r="292" spans="1:17" ht="18.75" customHeight="1">
      <c r="A292" s="606"/>
      <c r="B292" s="58" t="s">
        <v>21</v>
      </c>
      <c r="C292" s="58" t="str">
        <f t="shared" ref="C292:Q292" si="277">IF(C12=$W$29,"O",IF(C12=$X$29,"O",IF(C12=$Y$29,"O",IF(C12=$Z$29,"O",IF(C12=$AA$29,"O",IF(C12=$AB$29,"O",IF(C12=$AC$29,"O",IF(C12=$AD$29,"O",IF(C12=$AE$29,"O",IF(C12=$AF$29,"O",IF(C12=$AG$29,"O",IF(C12=$AH$29,"O",IF(C12=$AI$29,"O",IF(C12=$AJ$29,"O",IF(C12=$AK$29,"O",IF(C12=$AL$29,"O",IF(C12=$AM$29,"O",IF(C12=$AN$29,"O",IF(C12=$AO$29,"O",IF(C12=$AP$29,"O",IF(C12=$AQ$29,"O",IF(C12=$AR$29,"O",IF(C12=$AS$29,"O",IF(C12=$AT$29,"O",IF(C12=$AU$29,"O",IF(C12=$AV$29,"O",IF(C12=$AW$29,"O",IF(C12=$AX$29,"O",IF(C12=$AY$29,"O",IF(C12=$AZ$29,"O",IF(C12=$BA$29,"O",IF(C12=$BB$29,"O",IF(C12=$BC$29,"O",IF(C12=$BD$29,"O",IF(C12=$BE$29,"O",IF(C12=$BF$29,"O",IF(C12=$BG$29,"O",IF(C12=$BH$29,"O",IF(C12=$BI$29,"O","X")))))))))))))))))))))))))))))))))))))))</f>
        <v>O</v>
      </c>
      <c r="D292" s="58" t="str">
        <f t="shared" si="277"/>
        <v>O</v>
      </c>
      <c r="E292" s="58" t="str">
        <f t="shared" si="277"/>
        <v>O</v>
      </c>
      <c r="F292" s="58" t="str">
        <f t="shared" si="277"/>
        <v>O</v>
      </c>
      <c r="G292" s="58" t="str">
        <f t="shared" si="277"/>
        <v>O</v>
      </c>
      <c r="H292" s="58" t="str">
        <f t="shared" si="277"/>
        <v>O</v>
      </c>
      <c r="I292" s="58" t="str">
        <f t="shared" si="277"/>
        <v>O</v>
      </c>
      <c r="J292" s="58" t="str">
        <f t="shared" si="277"/>
        <v>O</v>
      </c>
      <c r="K292" s="58" t="str">
        <f t="shared" si="277"/>
        <v>O</v>
      </c>
      <c r="L292" s="58" t="str">
        <f t="shared" si="277"/>
        <v>O</v>
      </c>
      <c r="M292" s="58" t="str">
        <f t="shared" si="277"/>
        <v>O</v>
      </c>
      <c r="N292" s="58" t="str">
        <f t="shared" si="277"/>
        <v>O</v>
      </c>
      <c r="O292" s="58" t="str">
        <f t="shared" si="277"/>
        <v>O</v>
      </c>
      <c r="P292" s="58" t="str">
        <f t="shared" si="277"/>
        <v>O</v>
      </c>
      <c r="Q292" s="58" t="str">
        <f t="shared" si="277"/>
        <v>O</v>
      </c>
    </row>
    <row r="293" spans="1:17" ht="18.75" customHeight="1">
      <c r="A293" s="607"/>
      <c r="B293" s="30" t="s">
        <v>46</v>
      </c>
      <c r="C293" s="47">
        <f>COUNTIF(C287:C292,"O")</f>
        <v>1</v>
      </c>
      <c r="D293" s="47">
        <f t="shared" ref="D293:Q293" si="278">COUNTIF(D287:D292,"O")</f>
        <v>1</v>
      </c>
      <c r="E293" s="47">
        <f t="shared" si="278"/>
        <v>1</v>
      </c>
      <c r="F293" s="47">
        <f t="shared" si="278"/>
        <v>1</v>
      </c>
      <c r="G293" s="47">
        <f t="shared" si="278"/>
        <v>1</v>
      </c>
      <c r="H293" s="47">
        <f t="shared" si="278"/>
        <v>1</v>
      </c>
      <c r="I293" s="47">
        <f t="shared" si="278"/>
        <v>1</v>
      </c>
      <c r="J293" s="47">
        <f t="shared" si="278"/>
        <v>1</v>
      </c>
      <c r="K293" s="47">
        <f t="shared" si="278"/>
        <v>1</v>
      </c>
      <c r="L293" s="47">
        <f t="shared" si="278"/>
        <v>1</v>
      </c>
      <c r="M293" s="47">
        <f t="shared" si="278"/>
        <v>1</v>
      </c>
      <c r="N293" s="47">
        <f t="shared" si="278"/>
        <v>1</v>
      </c>
      <c r="O293" s="47">
        <f t="shared" si="278"/>
        <v>1</v>
      </c>
      <c r="P293" s="47">
        <f t="shared" si="278"/>
        <v>1</v>
      </c>
      <c r="Q293" s="47">
        <f t="shared" si="278"/>
        <v>1</v>
      </c>
    </row>
    <row r="294" spans="1:17" ht="21" customHeight="1">
      <c r="A294" s="605">
        <v>15</v>
      </c>
      <c r="B294" s="58" t="s">
        <v>32</v>
      </c>
      <c r="C294" s="58" t="str">
        <f>IF(C7=$W$30,"O",IF(C7=$X$30,"O",IF(C7=$Y$30,"O",IF(C7=$Z$30,"O",IF(C7=$AA$30,"O",IF(C7=$AB$30,"O",IF(C7=$AC$30,"O",IF(C7=$AD$30,"O",IF(C7=$AE$30,"O",IF(C7=$AF$30,"O",IF(C7=$AG$30,"O",IF(C7=$AH$30,"O",IF(C7=$AI$30,"O",IF(C7=$AJ$30,"O",IF(C7=$AK$30,"O",IF(C7=$AL$30,"O",IF(C7=$AM$30,"O",IF(C7=$AN$30,"O",IF(C7=$AO$30,"O",IF(C7=$AP$30,"O",IF(C7=$AQ$30,"O",IF(C7=$AR$30,"O",IF(C7=$AS$30,"O",IF(C7=$AT$30,"O",IF(C7=$AU$30,"O",IF(C7=$AV$30,"O",IF(C7=$AW$30,"O",IF(C7=$AX$30,"O",IF(C7=$AY$30,"O",IF(C7=$AZ$30,"O",IF(C7=$BA$30,"O",IF(C7=$BB$30,"O",IF(C7=$BC$30,"O",IF(C7=$BD$30,"O",IF(C7=$BE$30,"O",IF(C7=$BF$30,"O",IF(C7=$BG$30,"O",IF(C7=$BH$30,"O","X"))))))))))))))))))))))))))))))))))))))</f>
        <v>X</v>
      </c>
      <c r="D294" s="58" t="str">
        <f t="shared" ref="D294:P294" si="279">IF(D7=$W$30,"O",IF(D7=$X$30,"O",IF(D7=$Y$30,"O",IF(D7=$Z$30,"O",IF(D7=$AA$30,"O",IF(D7=$AB$30,"O",IF(D7=$AC$30,"O",IF(D7=$AD$30,"O",IF(D7=$AE$30,"O",IF(D7=$AF$30,"O",IF(D7=$AG$30,"O",IF(D7=$AH$30,"O",IF(D7=$AI$30,"O",IF(D7=$AJ$30,"O",IF(D7=$AK$30,"O",IF(D7=$AL$30,"O",IF(D7=$AM$30,"O",IF(D7=$AN$30,"O",IF(D7=$AO$30,"O",IF(D7=$AP$30,"O",IF(D7=$AQ$30,"O",IF(D7=$AR$30,"O",IF(D7=$AS$30,"O",IF(D7=$AT$30,"O",IF(D7=$AU$30,"O",IF(D7=$AV$30,"O",IF(D7=$AW$30,"O",IF(D7=$AX$30,"O",IF(D7=$AY$30,"O",IF(D7=$AZ$30,"O",IF(D7=$BA$30,"O",IF(D7=$BB$30,"O",IF(D7=$BC$30,"O",IF(D7=$BD$30,"O",IF(D7=$BE$30,"O",IF(D7=$BF$30,"O",IF(D7=$BG$30,"O",IF(D7=$BH$30,"O","X"))))))))))))))))))))))))))))))))))))))</f>
        <v>X</v>
      </c>
      <c r="E294" s="58" t="str">
        <f t="shared" si="279"/>
        <v>X</v>
      </c>
      <c r="F294" s="58" t="str">
        <f t="shared" si="279"/>
        <v>X</v>
      </c>
      <c r="G294" s="58" t="str">
        <f t="shared" si="279"/>
        <v>X</v>
      </c>
      <c r="H294" s="58" t="str">
        <f t="shared" si="279"/>
        <v>X</v>
      </c>
      <c r="I294" s="58" t="str">
        <f t="shared" si="279"/>
        <v>X</v>
      </c>
      <c r="J294" s="58" t="str">
        <f t="shared" si="279"/>
        <v>X</v>
      </c>
      <c r="K294" s="58" t="str">
        <f t="shared" si="279"/>
        <v>X</v>
      </c>
      <c r="L294" s="58" t="str">
        <f t="shared" si="279"/>
        <v>X</v>
      </c>
      <c r="M294" s="58" t="str">
        <f t="shared" si="279"/>
        <v>X</v>
      </c>
      <c r="N294" s="58" t="str">
        <f t="shared" si="279"/>
        <v>X</v>
      </c>
      <c r="O294" s="58" t="str">
        <f t="shared" si="279"/>
        <v>X</v>
      </c>
      <c r="P294" s="58" t="str">
        <f t="shared" si="279"/>
        <v>X</v>
      </c>
      <c r="Q294" s="58" t="str">
        <f>IF(Q7=$W$30,"O",IF(Q7=$X$30,"O",IF(Q7=$Y$30,"O",IF(Q7=$Z$30,"O",IF(Q7=$AA$30,"O",IF(Q7=$AB$30,"O",IF(Q7=$AC$30,"O",IF(Q7=$AD$30,"O",IF(Q7=$AE$30,"O",IF(Q7=$AF$30,"O",IF(Q7=$AG$30,"O",IF(Q7=$AH$30,"O",IF(Q7=$AI$30,"O",IF(Q7=$AJ$30,"O",IF(Q7=$AK$30,"O",IF(Q7=$AL$30,"O",IF(Q7=$AM$30,"O",IF(Q7=$AN$30,"O",IF(Q7=$AO$30,"O",IF(Q7=$AP$30,"O",IF(Q7=$AQ$30,"O",IF(Q7=$AR$30,"O",IF(Q7=$AS$30,"O",IF(Q7=$AT$30,"O",IF(Q7=$AU$30,"O",IF(Q7=$AV$30,"O",IF(Q7=$AW$30,"O",IF(Q7=$AX$30,"O",IF(Q7=$AY$30,"O",IF(Q7=$AZ$30,"O",IF(Q7=$BA$30,"O",IF(Q7=$BB$30,"O",IF(Q7=$BC$30,"O",IF(Q7=$BD$30,"O",IF(Q7=$BE$30,"O",IF(Q7=$BF$30,"O",IF(Q7=$BG$30,"O",IF(Q7=$BH$30,"O","X"))))))))))))))))))))))))))))))))))))))</f>
        <v>X</v>
      </c>
    </row>
    <row r="295" spans="1:17" ht="21" customHeight="1">
      <c r="A295" s="606"/>
      <c r="B295" s="58" t="s">
        <v>33</v>
      </c>
      <c r="C295" s="58" t="str">
        <f t="shared" ref="C295:Q295" si="280">IF(C8=$W$30,"O",IF(C8=$X$30,"O",IF(C8=$Y$30,"O",IF(C8=$Z$30,"O",IF(C8=$AA$30,"O",IF(C8=$AB$30,"O",IF(C8=$AC$30,"O",IF(C8=$AD$30,"O",IF(C8=$AE$30,"O",IF(C8=$AF$30,"O",IF(C8=$AG$30,"O",IF(C8=$AH$30,"O",IF(C8=$AI$30,"O",IF(C8=$AJ$30,"O",IF(C8=$AK$30,"O",IF(C8=$AL$30,"O",IF(C8=$AM$30,"O",IF(C8=$AN$30,"O",IF(C8=$AO$30,"O",IF(C8=$AP$30,"O",IF(C8=$AQ$30,"O",IF(C8=$AR$30,"O",IF(C8=$AS$30,"O",IF(C8=$AT$30,"O",IF(C8=$AU$30,"O",IF(C8=$AV$30,"O",IF(C8=$AW$30,"O",IF(C8=$AX$30,"O",IF(C8=$AY$30,"O",IF(C8=$AZ$30,"O",IF(C8=$BA$30,"O",IF(C8=$BB$30,"O",IF(C8=$BC$30,"O",IF(C8=$BD$30,"O",IF(C8=$BE$30,"O",IF(C8=$BF$30,"O",IF(C8=$BG$30,"O",IF(C8=$BH$30,"O","X"))))))))))))))))))))))))))))))))))))))</f>
        <v>X</v>
      </c>
      <c r="D295" s="58" t="str">
        <f t="shared" si="280"/>
        <v>X</v>
      </c>
      <c r="E295" s="58" t="str">
        <f t="shared" si="280"/>
        <v>X</v>
      </c>
      <c r="F295" s="58" t="str">
        <f t="shared" si="280"/>
        <v>X</v>
      </c>
      <c r="G295" s="58" t="str">
        <f t="shared" si="280"/>
        <v>X</v>
      </c>
      <c r="H295" s="58" t="str">
        <f t="shared" si="280"/>
        <v>X</v>
      </c>
      <c r="I295" s="58" t="str">
        <f t="shared" si="280"/>
        <v>X</v>
      </c>
      <c r="J295" s="58" t="str">
        <f t="shared" si="280"/>
        <v>X</v>
      </c>
      <c r="K295" s="58" t="str">
        <f t="shared" si="280"/>
        <v>X</v>
      </c>
      <c r="L295" s="58" t="str">
        <f t="shared" si="280"/>
        <v>X</v>
      </c>
      <c r="M295" s="58" t="str">
        <f t="shared" si="280"/>
        <v>X</v>
      </c>
      <c r="N295" s="58" t="str">
        <f t="shared" si="280"/>
        <v>X</v>
      </c>
      <c r="O295" s="58" t="str">
        <f t="shared" si="280"/>
        <v>X</v>
      </c>
      <c r="P295" s="58" t="str">
        <f t="shared" si="280"/>
        <v>X</v>
      </c>
      <c r="Q295" s="58" t="str">
        <f t="shared" si="280"/>
        <v>X</v>
      </c>
    </row>
    <row r="296" spans="1:17" ht="21" customHeight="1">
      <c r="A296" s="606"/>
      <c r="B296" s="58" t="s">
        <v>34</v>
      </c>
      <c r="C296" s="58" t="str">
        <f t="shared" ref="C296:Q296" si="281">IF(C9=$W$30,"O",IF(C9=$X$30,"O",IF(C9=$Y$30,"O",IF(C9=$Z$30,"O",IF(C9=$AA$30,"O",IF(C9=$AB$30,"O",IF(C9=$AC$30,"O",IF(C9=$AD$30,"O",IF(C9=$AE$30,"O",IF(C9=$AF$30,"O",IF(C9=$AG$30,"O",IF(C9=$AH$30,"O",IF(C9=$AI$30,"O",IF(C9=$AJ$30,"O",IF(C9=$AK$30,"O",IF(C9=$AL$30,"O",IF(C9=$AM$30,"O",IF(C9=$AN$30,"O",IF(C9=$AO$30,"O",IF(C9=$AP$30,"O",IF(C9=$AQ$30,"O",IF(C9=$AR$30,"O",IF(C9=$AS$30,"O",IF(C9=$AT$30,"O",IF(C9=$AU$30,"O",IF(C9=$AV$30,"O",IF(C9=$AW$30,"O",IF(C9=$AX$30,"O",IF(C9=$AY$30,"O",IF(C9=$AZ$30,"O",IF(C9=$BA$30,"O",IF(C9=$BB$30,"O",IF(C9=$BC$30,"O",IF(C9=$BD$30,"O",IF(C9=$BE$30,"O",IF(C9=$BF$30,"O",IF(C9=$BG$30,"O",IF(C9=$BH$30,"O","X"))))))))))))))))))))))))))))))))))))))</f>
        <v>X</v>
      </c>
      <c r="D296" s="58" t="str">
        <f t="shared" si="281"/>
        <v>X</v>
      </c>
      <c r="E296" s="58" t="str">
        <f t="shared" si="281"/>
        <v>X</v>
      </c>
      <c r="F296" s="58" t="str">
        <f t="shared" si="281"/>
        <v>X</v>
      </c>
      <c r="G296" s="58" t="str">
        <f t="shared" si="281"/>
        <v>X</v>
      </c>
      <c r="H296" s="58" t="str">
        <f t="shared" si="281"/>
        <v>X</v>
      </c>
      <c r="I296" s="58" t="str">
        <f t="shared" si="281"/>
        <v>X</v>
      </c>
      <c r="J296" s="58" t="str">
        <f t="shared" si="281"/>
        <v>X</v>
      </c>
      <c r="K296" s="58" t="str">
        <f t="shared" si="281"/>
        <v>X</v>
      </c>
      <c r="L296" s="58" t="str">
        <f t="shared" si="281"/>
        <v>X</v>
      </c>
      <c r="M296" s="58" t="str">
        <f t="shared" si="281"/>
        <v>X</v>
      </c>
      <c r="N296" s="58" t="str">
        <f t="shared" si="281"/>
        <v>X</v>
      </c>
      <c r="O296" s="58" t="str">
        <f t="shared" si="281"/>
        <v>X</v>
      </c>
      <c r="P296" s="58" t="str">
        <f t="shared" si="281"/>
        <v>X</v>
      </c>
      <c r="Q296" s="58" t="str">
        <f t="shared" si="281"/>
        <v>X</v>
      </c>
    </row>
    <row r="297" spans="1:17">
      <c r="A297" s="606"/>
      <c r="B297" s="58" t="s">
        <v>35</v>
      </c>
      <c r="C297" s="58" t="str">
        <f t="shared" ref="C297:Q297" si="282">IF(C10=$W$30,"O",IF(C10=$X$30,"O",IF(C10=$Y$30,"O",IF(C10=$Z$30,"O",IF(C10=$AA$30,"O",IF(C10=$AB$30,"O",IF(C10=$AC$30,"O",IF(C10=$AD$30,"O",IF(C10=$AE$30,"O",IF(C10=$AF$30,"O",IF(C10=$AG$30,"O",IF(C10=$AH$30,"O",IF(C10=$AI$30,"O",IF(C10=$AJ$30,"O",IF(C10=$AK$30,"O",IF(C10=$AL$30,"O",IF(C10=$AM$30,"O",IF(C10=$AN$30,"O",IF(C10=$AO$30,"O",IF(C10=$AP$30,"O",IF(C10=$AQ$30,"O",IF(C10=$AR$30,"O",IF(C10=$AS$30,"O",IF(C10=$AT$30,"O",IF(C10=$AU$30,"O",IF(C10=$AV$30,"O",IF(C10=$AW$30,"O",IF(C10=$AX$30,"O",IF(C10=$AY$30,"O",IF(C10=$AZ$30,"O",IF(C10=$BA$30,"O",IF(C10=$BB$30,"O",IF(C10=$BC$30,"O",IF(C10=$BD$30,"O",IF(C10=$BE$30,"O",IF(C10=$BF$30,"O",IF(C10=$BG$30,"O",IF(C10=$BH$30,"O","X"))))))))))))))))))))))))))))))))))))))</f>
        <v>X</v>
      </c>
      <c r="D297" s="58" t="str">
        <f t="shared" si="282"/>
        <v>X</v>
      </c>
      <c r="E297" s="58" t="str">
        <f t="shared" si="282"/>
        <v>X</v>
      </c>
      <c r="F297" s="58" t="str">
        <f t="shared" si="282"/>
        <v>X</v>
      </c>
      <c r="G297" s="58" t="str">
        <f t="shared" si="282"/>
        <v>X</v>
      </c>
      <c r="H297" s="58" t="str">
        <f t="shared" si="282"/>
        <v>X</v>
      </c>
      <c r="I297" s="58" t="str">
        <f t="shared" si="282"/>
        <v>X</v>
      </c>
      <c r="J297" s="58" t="str">
        <f t="shared" si="282"/>
        <v>X</v>
      </c>
      <c r="K297" s="58" t="str">
        <f t="shared" si="282"/>
        <v>X</v>
      </c>
      <c r="L297" s="58" t="str">
        <f t="shared" si="282"/>
        <v>X</v>
      </c>
      <c r="M297" s="58" t="str">
        <f t="shared" si="282"/>
        <v>X</v>
      </c>
      <c r="N297" s="58" t="str">
        <f t="shared" si="282"/>
        <v>X</v>
      </c>
      <c r="O297" s="58" t="str">
        <f t="shared" si="282"/>
        <v>X</v>
      </c>
      <c r="P297" s="58" t="str">
        <f t="shared" si="282"/>
        <v>X</v>
      </c>
      <c r="Q297" s="58" t="str">
        <f t="shared" si="282"/>
        <v>X</v>
      </c>
    </row>
    <row r="298" spans="1:17">
      <c r="A298" s="606"/>
      <c r="B298" s="58" t="s">
        <v>36</v>
      </c>
      <c r="C298" s="58" t="str">
        <f t="shared" ref="C298:Q298" si="283">IF(C11=$W$30,"O",IF(C11=$X$30,"O",IF(C11=$Y$30,"O",IF(C11=$Z$30,"O",IF(C11=$AA$30,"O",IF(C11=$AB$30,"O",IF(C11=$AC$30,"O",IF(C11=$AD$30,"O",IF(C11=$AE$30,"O",IF(C11=$AF$30,"O",IF(C11=$AG$30,"O",IF(C11=$AH$30,"O",IF(C11=$AI$30,"O",IF(C11=$AJ$30,"O",IF(C11=$AK$30,"O",IF(C11=$AL$30,"O",IF(C11=$AM$30,"O",IF(C11=$AN$30,"O",IF(C11=$AO$30,"O",IF(C11=$AP$30,"O",IF(C11=$AQ$30,"O",IF(C11=$AR$30,"O",IF(C11=$AS$30,"O",IF(C11=$AT$30,"O",IF(C11=$AU$30,"O",IF(C11=$AV$30,"O",IF(C11=$AW$30,"O",IF(C11=$AX$30,"O",IF(C11=$AY$30,"O",IF(C11=$AZ$30,"O",IF(C11=$BA$30,"O",IF(C11=$BB$30,"O",IF(C11=$BC$30,"O",IF(C11=$BD$30,"O",IF(C11=$BE$30,"O",IF(C11=$BF$30,"O",IF(C11=$BG$30,"O",IF(C11=$BH$30,"O","X"))))))))))))))))))))))))))))))))))))))</f>
        <v>X</v>
      </c>
      <c r="D298" s="58" t="str">
        <f t="shared" si="283"/>
        <v>X</v>
      </c>
      <c r="E298" s="58" t="str">
        <f t="shared" si="283"/>
        <v>X</v>
      </c>
      <c r="F298" s="58" t="str">
        <f t="shared" si="283"/>
        <v>X</v>
      </c>
      <c r="G298" s="58" t="str">
        <f t="shared" si="283"/>
        <v>X</v>
      </c>
      <c r="H298" s="58" t="str">
        <f t="shared" si="283"/>
        <v>X</v>
      </c>
      <c r="I298" s="58" t="str">
        <f t="shared" si="283"/>
        <v>X</v>
      </c>
      <c r="J298" s="58" t="str">
        <f t="shared" si="283"/>
        <v>X</v>
      </c>
      <c r="K298" s="58" t="str">
        <f t="shared" si="283"/>
        <v>X</v>
      </c>
      <c r="L298" s="58" t="str">
        <f t="shared" si="283"/>
        <v>X</v>
      </c>
      <c r="M298" s="58" t="str">
        <f t="shared" si="283"/>
        <v>X</v>
      </c>
      <c r="N298" s="58" t="str">
        <f t="shared" si="283"/>
        <v>X</v>
      </c>
      <c r="O298" s="58" t="str">
        <f t="shared" si="283"/>
        <v>X</v>
      </c>
      <c r="P298" s="58" t="str">
        <f t="shared" si="283"/>
        <v>X</v>
      </c>
      <c r="Q298" s="58" t="str">
        <f t="shared" si="283"/>
        <v>X</v>
      </c>
    </row>
    <row r="299" spans="1:17">
      <c r="A299" s="606"/>
      <c r="B299" s="58" t="s">
        <v>21</v>
      </c>
      <c r="C299" s="58" t="str">
        <f t="shared" ref="C299:Q299" si="284">IF(C12=$W$30,"O",IF(C12=$X$30,"O",IF(C12=$Y$30,"O",IF(C12=$Z$30,"O",IF(C12=$AA$30,"O",IF(C12=$AB$30,"O",IF(C12=$AC$30,"O",IF(C12=$AD$30,"O",IF(C12=$AE$30,"O",IF(C12=$AF$30,"O",IF(C12=$AG$30,"O",IF(C12=$AH$30,"O",IF(C12=$AI$30,"O",IF(C12=$AJ$30,"O",IF(C12=$AK$30,"O",IF(C12=$AL$30,"O",IF(C12=$AM$30,"O",IF(C12=$AN$30,"O",IF(C12=$AO$30,"O",IF(C12=$AP$30,"O",IF(C12=$AQ$30,"O",IF(C12=$AR$30,"O",IF(C12=$AS$30,"O",IF(C12=$AT$30,"O",IF(C12=$AU$30,"O",IF(C12=$AV$30,"O",IF(C12=$AW$30,"O",IF(C12=$AX$30,"O",IF(C12=$AY$30,"O",IF(C12=$AZ$30,"O",IF(C12=$BA$30,"O",IF(C12=$BB$30,"O",IF(C12=$BC$30,"O",IF(C12=$BD$30,"O",IF(C12=$BE$30,"O",IF(C12=$BF$30,"O",IF(C12=$BG$30,"O",IF(C12=$BH$30,"O","X"))))))))))))))))))))))))))))))))))))))</f>
        <v>X</v>
      </c>
      <c r="D299" s="58" t="str">
        <f t="shared" si="284"/>
        <v>X</v>
      </c>
      <c r="E299" s="58" t="str">
        <f t="shared" si="284"/>
        <v>X</v>
      </c>
      <c r="F299" s="58" t="str">
        <f t="shared" si="284"/>
        <v>X</v>
      </c>
      <c r="G299" s="58" t="str">
        <f t="shared" si="284"/>
        <v>X</v>
      </c>
      <c r="H299" s="58" t="str">
        <f t="shared" si="284"/>
        <v>X</v>
      </c>
      <c r="I299" s="58" t="str">
        <f t="shared" si="284"/>
        <v>X</v>
      </c>
      <c r="J299" s="58" t="str">
        <f t="shared" si="284"/>
        <v>X</v>
      </c>
      <c r="K299" s="58" t="str">
        <f t="shared" si="284"/>
        <v>X</v>
      </c>
      <c r="L299" s="58" t="str">
        <f t="shared" si="284"/>
        <v>X</v>
      </c>
      <c r="M299" s="58" t="str">
        <f t="shared" si="284"/>
        <v>X</v>
      </c>
      <c r="N299" s="58" t="str">
        <f t="shared" si="284"/>
        <v>X</v>
      </c>
      <c r="O299" s="58" t="str">
        <f t="shared" si="284"/>
        <v>X</v>
      </c>
      <c r="P299" s="58" t="str">
        <f t="shared" si="284"/>
        <v>X</v>
      </c>
      <c r="Q299" s="58" t="str">
        <f t="shared" si="284"/>
        <v>X</v>
      </c>
    </row>
    <row r="300" spans="1:17">
      <c r="A300" s="607"/>
      <c r="B300" s="30" t="s">
        <v>46</v>
      </c>
      <c r="C300" s="47">
        <f>COUNTIF(C294:C299,"O")</f>
        <v>0</v>
      </c>
      <c r="D300" s="47">
        <f t="shared" ref="D300:Q300" si="285">COUNTIF(D294:D299,"O")</f>
        <v>0</v>
      </c>
      <c r="E300" s="47">
        <f t="shared" si="285"/>
        <v>0</v>
      </c>
      <c r="F300" s="47">
        <f t="shared" si="285"/>
        <v>0</v>
      </c>
      <c r="G300" s="47">
        <f t="shared" si="285"/>
        <v>0</v>
      </c>
      <c r="H300" s="47">
        <f t="shared" si="285"/>
        <v>0</v>
      </c>
      <c r="I300" s="47">
        <f t="shared" si="285"/>
        <v>0</v>
      </c>
      <c r="J300" s="47">
        <f t="shared" si="285"/>
        <v>0</v>
      </c>
      <c r="K300" s="47">
        <f t="shared" si="285"/>
        <v>0</v>
      </c>
      <c r="L300" s="47">
        <f t="shared" si="285"/>
        <v>0</v>
      </c>
      <c r="M300" s="47">
        <f t="shared" si="285"/>
        <v>0</v>
      </c>
      <c r="N300" s="47">
        <f t="shared" si="285"/>
        <v>0</v>
      </c>
      <c r="O300" s="47">
        <f t="shared" si="285"/>
        <v>0</v>
      </c>
      <c r="P300" s="47">
        <f t="shared" si="285"/>
        <v>0</v>
      </c>
      <c r="Q300" s="47">
        <f t="shared" si="285"/>
        <v>0</v>
      </c>
    </row>
    <row r="301" spans="1:17" ht="21" customHeight="1">
      <c r="A301" s="605">
        <v>16</v>
      </c>
      <c r="B301" s="58" t="s">
        <v>32</v>
      </c>
      <c r="C301" s="58" t="str">
        <f>IF(C7=$W$31,"O",IF(C7=$X$31,"O",IF(C7=$Y$31,"O",IF(C7=$Z$31,"O",IF(C7=$AA$31,"O",IF(C7=$AB$31,"O",IF(C7=$AC$31,"O",IF(C7=$AD$31,"O",IF(C7=$AE$31,"O",IF(C7=$AF$31,"O",IF(C7=$AG$31,"O",IF(C7=$AH$31,"O",IF(C7=$AI$31,"O",IF(C7=$AJ$31,"O",IF(C7=$AK$31,"O",IF(C7=$AL$31,"O",IF(C7=$AM$31,"O",IF(C7=$AN$31,"O",IF(C7=$AO$31,"O",IF(C7=$AP$31,"O",IF(C7=$AQ$31,"O",IF(C7=$AR$31,"O",IF(C7=$AS$31,"O",IF(C7=$AT$31,"O",IF(C7=$AU$31,"O",IF(C7=$AV$31,"O",IF(C7=$AW$31,"O",IF(C7=$AX$31,"O",IF(C7=$AY$31,"O",IF(C7=$AZ$31,"O",IF(C7=$BA$31,"O",IF(C7=$BB$31,"O",IF(C7=$BC$31,"O",IF(C7=$BD$31,"O",IF(C7=$BE$31,"O",IF(C7=$BF$31,"O",IF(C7=$BG$31,"O",IF(C7=$BH$31,"O",IF(C7=$BI$31,"O",IF(C7=$BJ$31,"O","X"))))))))))))))))))))))))))))))))))))))))</f>
        <v>X</v>
      </c>
      <c r="D301" s="58" t="str">
        <f t="shared" ref="D301:P301" si="286">IF(D7=$W$31,"O",IF(D7=$X$31,"O",IF(D7=$Y$31,"O",IF(D7=$Z$31,"O",IF(D7=$AA$31,"O",IF(D7=$AB$31,"O",IF(D7=$AC$31,"O",IF(D7=$AD$31,"O",IF(D7=$AE$31,"O",IF(D7=$AF$31,"O",IF(D7=$AG$31,"O",IF(D7=$AH$31,"O",IF(D7=$AI$31,"O",IF(D7=$AJ$31,"O",IF(D7=$AK$31,"O",IF(D7=$AL$31,"O",IF(D7=$AM$31,"O",IF(D7=$AN$31,"O",IF(D7=$AO$31,"O",IF(D7=$AP$31,"O",IF(D7=$AQ$31,"O",IF(D7=$AR$31,"O",IF(D7=$AS$31,"O",IF(D7=$AT$31,"O",IF(D7=$AU$31,"O",IF(D7=$AV$31,"O",IF(D7=$AW$31,"O",IF(D7=$AX$31,"O",IF(D7=$AY$31,"O",IF(D7=$AZ$31,"O",IF(D7=$BA$31,"O",IF(D7=$BB$31,"O",IF(D7=$BC$31,"O",IF(D7=$BD$31,"O",IF(D7=$BE$31,"O",IF(D7=$BF$31,"O",IF(D7=$BG$31,"O",IF(D7=$BH$31,"O",IF(D7=$BI$31,"O",IF(D7=$BJ$31,"O","X"))))))))))))))))))))))))))))))))))))))))</f>
        <v>X</v>
      </c>
      <c r="E301" s="58" t="str">
        <f t="shared" si="286"/>
        <v>X</v>
      </c>
      <c r="F301" s="58" t="str">
        <f t="shared" si="286"/>
        <v>X</v>
      </c>
      <c r="G301" s="58" t="str">
        <f t="shared" si="286"/>
        <v>X</v>
      </c>
      <c r="H301" s="58" t="str">
        <f t="shared" si="286"/>
        <v>X</v>
      </c>
      <c r="I301" s="58" t="str">
        <f t="shared" si="286"/>
        <v>X</v>
      </c>
      <c r="J301" s="58" t="str">
        <f t="shared" si="286"/>
        <v>X</v>
      </c>
      <c r="K301" s="58" t="str">
        <f t="shared" si="286"/>
        <v>X</v>
      </c>
      <c r="L301" s="58" t="str">
        <f t="shared" si="286"/>
        <v>X</v>
      </c>
      <c r="M301" s="58" t="str">
        <f t="shared" si="286"/>
        <v>X</v>
      </c>
      <c r="N301" s="58" t="str">
        <f t="shared" si="286"/>
        <v>X</v>
      </c>
      <c r="O301" s="58" t="str">
        <f t="shared" si="286"/>
        <v>X</v>
      </c>
      <c r="P301" s="58" t="str">
        <f t="shared" si="286"/>
        <v>X</v>
      </c>
      <c r="Q301" s="58" t="str">
        <f>IF(Q7=$W$31,"O",IF(Q7=$X$31,"O",IF(Q7=$Y$31,"O",IF(Q7=$Z$31,"O",IF(Q7=$AA$31,"O",IF(Q7=$AB$31,"O",IF(Q7=$AC$31,"O",IF(Q7=$AD$31,"O",IF(Q7=$AE$31,"O",IF(Q7=$AF$31,"O",IF(Q7=$AG$31,"O",IF(Q7=$AH$31,"O",IF(Q7=$AI$31,"O",IF(Q7=$AJ$31,"O",IF(Q7=$AK$31,"O",IF(Q7=$AL$31,"O",IF(Q7=$AM$31,"O",IF(Q7=$AN$31,"O",IF(Q7=$AO$31,"O",IF(Q7=$AP$31,"O",IF(Q7=$AQ$31,"O",IF(Q7=$AR$31,"O",IF(Q7=$AS$31,"O",IF(Q7=$AT$31,"O",IF(Q7=$AU$31,"O",IF(Q7=$AV$31,"O",IF(Q7=$AW$31,"O",IF(Q7=$AX$31,"O",IF(Q7=$AY$31,"O",IF(Q7=$AZ$31,"O",IF(Q7=$BA$31,"O",IF(Q7=$BB$31,"O",IF(Q7=$BC$31,"O",IF(Q7=$BD$31,"O",IF(Q7=$BE$31,"O",IF(Q7=$BF$31,"O",IF(Q7=$BG$31,"O",IF(Q7=$BH$31,"O",IF(Q7=$BI$31,"O",IF(Q7=$BJ$31,"O","X"))))))))))))))))))))))))))))))))))))))))</f>
        <v>X</v>
      </c>
    </row>
    <row r="302" spans="1:17" ht="21" customHeight="1">
      <c r="A302" s="606"/>
      <c r="B302" s="58" t="s">
        <v>33</v>
      </c>
      <c r="C302" s="58" t="str">
        <f t="shared" ref="C302:Q302" si="287">IF(C8=$W$31,"O",IF(C8=$X$31,"O",IF(C8=$Y$31,"O",IF(C8=$Z$31,"O",IF(C8=$AA$31,"O",IF(C8=$AB$31,"O",IF(C8=$AC$31,"O",IF(C8=$AD$31,"O",IF(C8=$AE$31,"O",IF(C8=$AF$31,"O",IF(C8=$AG$31,"O",IF(C8=$AH$31,"O",IF(C8=$AI$31,"O",IF(C8=$AJ$31,"O",IF(C8=$AK$31,"O",IF(C8=$AL$31,"O",IF(C8=$AM$31,"O",IF(C8=$AN$31,"O",IF(C8=$AO$31,"O",IF(C8=$AP$31,"O",IF(C8=$AQ$31,"O",IF(C8=$AR$31,"O",IF(C8=$AS$31,"O",IF(C8=$AT$31,"O",IF(C8=$AU$31,"O",IF(C8=$AV$31,"O",IF(C8=$AW$31,"O",IF(C8=$AX$31,"O",IF(C8=$AY$31,"O",IF(C8=$AZ$31,"O",IF(C8=$BA$31,"O",IF(C8=$BB$31,"O",IF(C8=$BC$31,"O",IF(C8=$BD$31,"O",IF(C8=$BE$31,"O",IF(C8=$BF$31,"O",IF(C8=$BG$31,"O",IF(C8=$BH$31,"O",IF(C8=$BI$31,"O",IF(C8=$BJ$31,"O","X"))))))))))))))))))))))))))))))))))))))))</f>
        <v>O</v>
      </c>
      <c r="D302" s="58" t="str">
        <f t="shared" si="287"/>
        <v>O</v>
      </c>
      <c r="E302" s="58" t="str">
        <f t="shared" si="287"/>
        <v>O</v>
      </c>
      <c r="F302" s="58" t="str">
        <f t="shared" si="287"/>
        <v>O</v>
      </c>
      <c r="G302" s="58" t="str">
        <f t="shared" si="287"/>
        <v>O</v>
      </c>
      <c r="H302" s="58" t="str">
        <f t="shared" si="287"/>
        <v>O</v>
      </c>
      <c r="I302" s="58" t="str">
        <f t="shared" si="287"/>
        <v>O</v>
      </c>
      <c r="J302" s="58" t="str">
        <f t="shared" si="287"/>
        <v>O</v>
      </c>
      <c r="K302" s="58" t="str">
        <f t="shared" si="287"/>
        <v>O</v>
      </c>
      <c r="L302" s="58" t="str">
        <f t="shared" si="287"/>
        <v>O</v>
      </c>
      <c r="M302" s="58" t="str">
        <f t="shared" si="287"/>
        <v>O</v>
      </c>
      <c r="N302" s="58" t="str">
        <f t="shared" si="287"/>
        <v>O</v>
      </c>
      <c r="O302" s="58" t="str">
        <f t="shared" si="287"/>
        <v>O</v>
      </c>
      <c r="P302" s="58" t="str">
        <f t="shared" si="287"/>
        <v>O</v>
      </c>
      <c r="Q302" s="58" t="str">
        <f t="shared" si="287"/>
        <v>O</v>
      </c>
    </row>
    <row r="303" spans="1:17" ht="21" customHeight="1">
      <c r="A303" s="606"/>
      <c r="B303" s="58" t="s">
        <v>34</v>
      </c>
      <c r="C303" s="58" t="str">
        <f t="shared" ref="C303:Q303" si="288">IF(C9=$W$31,"O",IF(C9=$X$31,"O",IF(C9=$Y$31,"O",IF(C9=$Z$31,"O",IF(C9=$AA$31,"O",IF(C9=$AB$31,"O",IF(C9=$AC$31,"O",IF(C9=$AD$31,"O",IF(C9=$AE$31,"O",IF(C9=$AF$31,"O",IF(C9=$AG$31,"O",IF(C9=$AH$31,"O",IF(C9=$AI$31,"O",IF(C9=$AJ$31,"O",IF(C9=$AK$31,"O",IF(C9=$AL$31,"O",IF(C9=$AM$31,"O",IF(C9=$AN$31,"O",IF(C9=$AO$31,"O",IF(C9=$AP$31,"O",IF(C9=$AQ$31,"O",IF(C9=$AR$31,"O",IF(C9=$AS$31,"O",IF(C9=$AT$31,"O",IF(C9=$AU$31,"O",IF(C9=$AV$31,"O",IF(C9=$AW$31,"O",IF(C9=$AX$31,"O",IF(C9=$AY$31,"O",IF(C9=$AZ$31,"O",IF(C9=$BA$31,"O",IF(C9=$BB$31,"O",IF(C9=$BC$31,"O",IF(C9=$BD$31,"O",IF(C9=$BE$31,"O",IF(C9=$BF$31,"O",IF(C9=$BG$31,"O",IF(C9=$BH$31,"O",IF(C9=$BI$31,"O",IF(C9=$BJ$31,"O","X"))))))))))))))))))))))))))))))))))))))))</f>
        <v>O</v>
      </c>
      <c r="D303" s="58" t="str">
        <f t="shared" si="288"/>
        <v>O</v>
      </c>
      <c r="E303" s="58" t="str">
        <f t="shared" si="288"/>
        <v>O</v>
      </c>
      <c r="F303" s="58" t="str">
        <f t="shared" si="288"/>
        <v>O</v>
      </c>
      <c r="G303" s="58" t="str">
        <f t="shared" si="288"/>
        <v>O</v>
      </c>
      <c r="H303" s="58" t="str">
        <f t="shared" si="288"/>
        <v>O</v>
      </c>
      <c r="I303" s="58" t="str">
        <f t="shared" si="288"/>
        <v>O</v>
      </c>
      <c r="J303" s="58" t="str">
        <f t="shared" si="288"/>
        <v>O</v>
      </c>
      <c r="K303" s="58" t="str">
        <f t="shared" si="288"/>
        <v>O</v>
      </c>
      <c r="L303" s="58" t="str">
        <f t="shared" si="288"/>
        <v>O</v>
      </c>
      <c r="M303" s="58" t="str">
        <f t="shared" si="288"/>
        <v>O</v>
      </c>
      <c r="N303" s="58" t="str">
        <f t="shared" si="288"/>
        <v>O</v>
      </c>
      <c r="O303" s="58" t="str">
        <f t="shared" si="288"/>
        <v>O</v>
      </c>
      <c r="P303" s="58" t="str">
        <f t="shared" si="288"/>
        <v>O</v>
      </c>
      <c r="Q303" s="58" t="str">
        <f t="shared" si="288"/>
        <v>O</v>
      </c>
    </row>
    <row r="304" spans="1:17">
      <c r="A304" s="606"/>
      <c r="B304" s="58" t="s">
        <v>35</v>
      </c>
      <c r="C304" s="58" t="str">
        <f t="shared" ref="C304:Q304" si="289">IF(C10=$W$31,"O",IF(C10=$X$31,"O",IF(C10=$Y$31,"O",IF(C10=$Z$31,"O",IF(C10=$AA$31,"O",IF(C10=$AB$31,"O",IF(C10=$AC$31,"O",IF(C10=$AD$31,"O",IF(C10=$AE$31,"O",IF(C10=$AF$31,"O",IF(C10=$AG$31,"O",IF(C10=$AH$31,"O",IF(C10=$AI$31,"O",IF(C10=$AJ$31,"O",IF(C10=$AK$31,"O",IF(C10=$AL$31,"O",IF(C10=$AM$31,"O",IF(C10=$AN$31,"O",IF(C10=$AO$31,"O",IF(C10=$AP$31,"O",IF(C10=$AQ$31,"O",IF(C10=$AR$31,"O",IF(C10=$AS$31,"O",IF(C10=$AT$31,"O",IF(C10=$AU$31,"O",IF(C10=$AV$31,"O",IF(C10=$AW$31,"O",IF(C10=$AX$31,"O",IF(C10=$AY$31,"O",IF(C10=$AZ$31,"O",IF(C10=$BA$31,"O",IF(C10=$BB$31,"O",IF(C10=$BC$31,"O",IF(C10=$BD$31,"O",IF(C10=$BE$31,"O",IF(C10=$BF$31,"O",IF(C10=$BG$31,"O",IF(C10=$BH$31,"O",IF(C10=$BI$31,"O",IF(C10=$BJ$31,"O","X"))))))))))))))))))))))))))))))))))))))))</f>
        <v>X</v>
      </c>
      <c r="D304" s="58" t="str">
        <f t="shared" si="289"/>
        <v>X</v>
      </c>
      <c r="E304" s="58" t="str">
        <f t="shared" si="289"/>
        <v>X</v>
      </c>
      <c r="F304" s="58" t="str">
        <f t="shared" si="289"/>
        <v>X</v>
      </c>
      <c r="G304" s="58" t="str">
        <f t="shared" si="289"/>
        <v>X</v>
      </c>
      <c r="H304" s="58" t="str">
        <f t="shared" si="289"/>
        <v>X</v>
      </c>
      <c r="I304" s="58" t="str">
        <f t="shared" si="289"/>
        <v>X</v>
      </c>
      <c r="J304" s="58" t="str">
        <f t="shared" si="289"/>
        <v>X</v>
      </c>
      <c r="K304" s="58" t="str">
        <f t="shared" si="289"/>
        <v>X</v>
      </c>
      <c r="L304" s="58" t="str">
        <f t="shared" si="289"/>
        <v>X</v>
      </c>
      <c r="M304" s="58" t="str">
        <f t="shared" si="289"/>
        <v>X</v>
      </c>
      <c r="N304" s="58" t="str">
        <f t="shared" si="289"/>
        <v>X</v>
      </c>
      <c r="O304" s="58" t="str">
        <f t="shared" si="289"/>
        <v>X</v>
      </c>
      <c r="P304" s="58" t="str">
        <f t="shared" si="289"/>
        <v>X</v>
      </c>
      <c r="Q304" s="58" t="str">
        <f t="shared" si="289"/>
        <v>X</v>
      </c>
    </row>
    <row r="305" spans="1:20">
      <c r="A305" s="606"/>
      <c r="B305" s="58" t="s">
        <v>36</v>
      </c>
      <c r="C305" s="58" t="str">
        <f t="shared" ref="C305:Q305" si="290">IF(C11=$W$31,"O",IF(C11=$X$31,"O",IF(C11=$Y$31,"O",IF(C11=$Z$31,"O",IF(C11=$AA$31,"O",IF(C11=$AB$31,"O",IF(C11=$AC$31,"O",IF(C11=$AD$31,"O",IF(C11=$AE$31,"O",IF(C11=$AF$31,"O",IF(C11=$AG$31,"O",IF(C11=$AH$31,"O",IF(C11=$AI$31,"O",IF(C11=$AJ$31,"O",IF(C11=$AK$31,"O",IF(C11=$AL$31,"O",IF(C11=$AM$31,"O",IF(C11=$AN$31,"O",IF(C11=$AO$31,"O",IF(C11=$AP$31,"O",IF(C11=$AQ$31,"O",IF(C11=$AR$31,"O",IF(C11=$AS$31,"O",IF(C11=$AT$31,"O",IF(C11=$AU$31,"O",IF(C11=$AV$31,"O",IF(C11=$AW$31,"O",IF(C11=$AX$31,"O",IF(C11=$AY$31,"O",IF(C11=$AZ$31,"O",IF(C11=$BA$31,"O",IF(C11=$BB$31,"O",IF(C11=$BC$31,"O",IF(C11=$BD$31,"O",IF(C11=$BE$31,"O",IF(C11=$BF$31,"O",IF(C11=$BG$31,"O",IF(C11=$BH$31,"O",IF(C11=$BI$31,"O",IF(C11=$BJ$31,"O","X"))))))))))))))))))))))))))))))))))))))))</f>
        <v>O</v>
      </c>
      <c r="D305" s="58" t="str">
        <f t="shared" si="290"/>
        <v>O</v>
      </c>
      <c r="E305" s="58" t="str">
        <f t="shared" si="290"/>
        <v>O</v>
      </c>
      <c r="F305" s="58" t="str">
        <f t="shared" si="290"/>
        <v>O</v>
      </c>
      <c r="G305" s="58" t="str">
        <f t="shared" si="290"/>
        <v>O</v>
      </c>
      <c r="H305" s="58" t="str">
        <f t="shared" si="290"/>
        <v>O</v>
      </c>
      <c r="I305" s="58" t="str">
        <f t="shared" si="290"/>
        <v>O</v>
      </c>
      <c r="J305" s="58" t="str">
        <f t="shared" si="290"/>
        <v>O</v>
      </c>
      <c r="K305" s="58" t="str">
        <f t="shared" si="290"/>
        <v>O</v>
      </c>
      <c r="L305" s="58" t="str">
        <f t="shared" si="290"/>
        <v>O</v>
      </c>
      <c r="M305" s="58" t="str">
        <f t="shared" si="290"/>
        <v>O</v>
      </c>
      <c r="N305" s="58" t="str">
        <f t="shared" si="290"/>
        <v>O</v>
      </c>
      <c r="O305" s="58" t="str">
        <f t="shared" si="290"/>
        <v>O</v>
      </c>
      <c r="P305" s="58" t="str">
        <f t="shared" si="290"/>
        <v>O</v>
      </c>
      <c r="Q305" s="58" t="str">
        <f t="shared" si="290"/>
        <v>O</v>
      </c>
    </row>
    <row r="306" spans="1:20">
      <c r="A306" s="606"/>
      <c r="B306" s="58" t="s">
        <v>21</v>
      </c>
      <c r="C306" s="58" t="str">
        <f t="shared" ref="C306:Q306" si="291">IF(C12=$W$31,"O",IF(C12=$X$31,"O",IF(C12=$Y$31,"O",IF(C12=$Z$31,"O",IF(C12=$AA$31,"O",IF(C12=$AB$31,"O",IF(C12=$AC$31,"O",IF(C12=$AD$31,"O",IF(C12=$AE$31,"O",IF(C12=$AF$31,"O",IF(C12=$AG$31,"O",IF(C12=$AH$31,"O",IF(C12=$AI$31,"O",IF(C12=$AJ$31,"O",IF(C12=$AK$31,"O",IF(C12=$AL$31,"O",IF(C12=$AM$31,"O",IF(C12=$AN$31,"O",IF(C12=$AO$31,"O",IF(C12=$AP$31,"O",IF(C12=$AQ$31,"O",IF(C12=$AR$31,"O",IF(C12=$AS$31,"O",IF(C12=$AT$31,"O",IF(C12=$AU$31,"O",IF(C12=$AV$31,"O",IF(C12=$AW$31,"O",IF(C12=$AX$31,"O",IF(C12=$AY$31,"O",IF(C12=$AZ$31,"O",IF(C12=$BA$31,"O",IF(C12=$BB$31,"O",IF(C12=$BC$31,"O",IF(C12=$BD$31,"O",IF(C12=$BE$31,"O",IF(C12=$BF$31,"O",IF(C12=$BG$31,"O",IF(C12=$BH$31,"O",IF(C12=$BI$31,"O",IF(C12=$BJ$31,"O","X"))))))))))))))))))))))))))))))))))))))))</f>
        <v>O</v>
      </c>
      <c r="D306" s="58" t="str">
        <f t="shared" si="291"/>
        <v>O</v>
      </c>
      <c r="E306" s="58" t="str">
        <f t="shared" si="291"/>
        <v>O</v>
      </c>
      <c r="F306" s="58" t="str">
        <f t="shared" si="291"/>
        <v>O</v>
      </c>
      <c r="G306" s="58" t="str">
        <f t="shared" si="291"/>
        <v>O</v>
      </c>
      <c r="H306" s="58" t="str">
        <f t="shared" si="291"/>
        <v>O</v>
      </c>
      <c r="I306" s="58" t="str">
        <f t="shared" si="291"/>
        <v>O</v>
      </c>
      <c r="J306" s="58" t="str">
        <f t="shared" si="291"/>
        <v>O</v>
      </c>
      <c r="K306" s="58" t="str">
        <f t="shared" si="291"/>
        <v>O</v>
      </c>
      <c r="L306" s="58" t="str">
        <f t="shared" si="291"/>
        <v>O</v>
      </c>
      <c r="M306" s="58" t="str">
        <f t="shared" si="291"/>
        <v>O</v>
      </c>
      <c r="N306" s="58" t="str">
        <f t="shared" si="291"/>
        <v>O</v>
      </c>
      <c r="O306" s="58" t="str">
        <f t="shared" si="291"/>
        <v>O</v>
      </c>
      <c r="P306" s="58" t="str">
        <f t="shared" si="291"/>
        <v>O</v>
      </c>
      <c r="Q306" s="58" t="str">
        <f t="shared" si="291"/>
        <v>O</v>
      </c>
    </row>
    <row r="307" spans="1:20">
      <c r="A307" s="607"/>
      <c r="B307" s="30" t="s">
        <v>46</v>
      </c>
      <c r="C307" s="47">
        <f>COUNTIF(C301:C306,"O")</f>
        <v>4</v>
      </c>
      <c r="D307" s="47">
        <f t="shared" ref="D307:Q307" si="292">COUNTIF(D301:D306,"O")</f>
        <v>4</v>
      </c>
      <c r="E307" s="47">
        <f t="shared" si="292"/>
        <v>4</v>
      </c>
      <c r="F307" s="47">
        <f t="shared" si="292"/>
        <v>4</v>
      </c>
      <c r="G307" s="47">
        <f t="shared" si="292"/>
        <v>4</v>
      </c>
      <c r="H307" s="47">
        <f t="shared" si="292"/>
        <v>4</v>
      </c>
      <c r="I307" s="47">
        <f t="shared" si="292"/>
        <v>4</v>
      </c>
      <c r="J307" s="47">
        <f t="shared" si="292"/>
        <v>4</v>
      </c>
      <c r="K307" s="47">
        <f t="shared" si="292"/>
        <v>4</v>
      </c>
      <c r="L307" s="47">
        <f t="shared" si="292"/>
        <v>4</v>
      </c>
      <c r="M307" s="47">
        <f t="shared" si="292"/>
        <v>4</v>
      </c>
      <c r="N307" s="47">
        <f t="shared" si="292"/>
        <v>4</v>
      </c>
      <c r="O307" s="47">
        <f t="shared" si="292"/>
        <v>4</v>
      </c>
      <c r="P307" s="47">
        <f t="shared" si="292"/>
        <v>4</v>
      </c>
      <c r="Q307" s="47">
        <f t="shared" si="292"/>
        <v>4</v>
      </c>
    </row>
    <row r="308" spans="1:20" ht="18.75" customHeight="1">
      <c r="A308" s="605">
        <v>17</v>
      </c>
      <c r="B308" s="58" t="s">
        <v>32</v>
      </c>
      <c r="C308" s="58" t="str">
        <f>IF(C7=$W$32,"O",IF(C7=$X$32,"O",IF(C7=$Y$32,"O",IF(C7=$Z$32,"O",IF(C7=$AA$32,"O",IF(C7=$AB$32,"O",IF(C7=$AC$32,"O",IF(C7=$AD$32,"O",IF(C7=$AE$32,"O",IF(C7=$AF$32,"O",IF(C7=$AG$32,"O",IF(C7=$AH$32,"O",IF(C7=$AI$32,"O",IF(C7=$AJ$32,"O",IF(C7=$AK$32,"O",IF(C7=$AL$32,"O",IF(C7=$AM$32,"O",IF(C7=$AN$32,"O",IF(C7=$AO$32,"O",IF(C7=$AP$32,"O",IF(C7=$AQ$32,"O",IF(C7=$AR$32,"O",IF(C7=$AS$32,"O",IF(C7=$AT$32,"O",IF(C7=$AU$32,"O",IF(C7=$AV$32,"O",IF(C7=$AW$32,"O",IF(C7=$AX$32,"O",IF(C7=$AY$32,"O",IF(C7=$AZ$32,"O",IF(C7=$BA$32,"O",IF(C7=$BB$32,"O",IF(C7=$BC$32,"O",IF(C7=$BD$32,"O",IF(C7=$BE$32,"O",IF(C7=$BF$32,"O",IF(C7=$BG$32,"O",IF(C7=$BH$32,"O","X"))))))))))))))))))))))))))))))))))))))</f>
        <v>X</v>
      </c>
      <c r="D308" s="58" t="str">
        <f t="shared" ref="D308:P308" si="293">IF(D7=$W$32,"O",IF(D7=$X$32,"O",IF(D7=$Y$32,"O",IF(D7=$Z$32,"O",IF(D7=$AA$32,"O",IF(D7=$AB$32,"O",IF(D7=$AC$32,"O",IF(D7=$AD$32,"O",IF(D7=$AE$32,"O",IF(D7=$AF$32,"O",IF(D7=$AG$32,"O",IF(D7=$AH$32,"O",IF(D7=$AI$32,"O",IF(D7=$AJ$32,"O",IF(D7=$AK$32,"O",IF(D7=$AL$32,"O",IF(D7=$AM$32,"O",IF(D7=$AN$32,"O",IF(D7=$AO$32,"O",IF(D7=$AP$32,"O",IF(D7=$AQ$32,"O",IF(D7=$AR$32,"O",IF(D7=$AS$32,"O",IF(D7=$AT$32,"O",IF(D7=$AU$32,"O",IF(D7=$AV$32,"O",IF(D7=$AW$32,"O",IF(D7=$AX$32,"O",IF(D7=$AY$32,"O",IF(D7=$AZ$32,"O",IF(D7=$BA$32,"O",IF(D7=$BB$32,"O",IF(D7=$BC$32,"O",IF(D7=$BD$32,"O",IF(D7=$BE$32,"O",IF(D7=$BF$32,"O",IF(D7=$BG$32,"O",IF(D7=$BH$32,"O","X"))))))))))))))))))))))))))))))))))))))</f>
        <v>X</v>
      </c>
      <c r="E308" s="58" t="str">
        <f t="shared" si="293"/>
        <v>X</v>
      </c>
      <c r="F308" s="58" t="str">
        <f t="shared" si="293"/>
        <v>X</v>
      </c>
      <c r="G308" s="58" t="str">
        <f t="shared" si="293"/>
        <v>X</v>
      </c>
      <c r="H308" s="58" t="str">
        <f t="shared" si="293"/>
        <v>X</v>
      </c>
      <c r="I308" s="58" t="str">
        <f t="shared" si="293"/>
        <v>X</v>
      </c>
      <c r="J308" s="58" t="str">
        <f t="shared" si="293"/>
        <v>X</v>
      </c>
      <c r="K308" s="58" t="str">
        <f t="shared" si="293"/>
        <v>X</v>
      </c>
      <c r="L308" s="58" t="str">
        <f t="shared" si="293"/>
        <v>X</v>
      </c>
      <c r="M308" s="58" t="str">
        <f t="shared" si="293"/>
        <v>X</v>
      </c>
      <c r="N308" s="58" t="str">
        <f t="shared" si="293"/>
        <v>X</v>
      </c>
      <c r="O308" s="58" t="str">
        <f t="shared" si="293"/>
        <v>X</v>
      </c>
      <c r="P308" s="58" t="str">
        <f t="shared" si="293"/>
        <v>X</v>
      </c>
      <c r="Q308" s="58" t="str">
        <f>IF(Q7=$W$32,"O",IF(Q7=$X$32,"O",IF(Q7=$Y$32,"O",IF(Q7=$Z$32,"O",IF(Q7=$AA$32,"O",IF(Q7=$AB$32,"O",IF(Q7=$AC$32,"O",IF(Q7=$AD$32,"O",IF(Q7=$AE$32,"O",IF(Q7=$AF$32,"O",IF(Q7=$AG$32,"O",IF(Q7=$AH$32,"O",IF(Q7=$AI$32,"O",IF(Q7=$AJ$32,"O",IF(Q7=$AK$32,"O",IF(Q7=$AL$32,"O",IF(Q7=$AM$32,"O",IF(Q7=$AN$32,"O",IF(Q7=$AO$32,"O",IF(Q7=$AP$32,"O",IF(Q7=$AQ$32,"O",IF(Q7=$AR$32,"O",IF(Q7=$AS$32,"O",IF(Q7=$AT$32,"O",IF(Q7=$AU$32,"O",IF(Q7=$AV$32,"O",IF(Q7=$AW$32,"O",IF(Q7=$AX$32,"O",IF(Q7=$AY$32,"O",IF(Q7=$AZ$32,"O",IF(Q7=$BA$32,"O",IF(Q7=$BB$32,"O",IF(Q7=$BC$32,"O",IF(Q7=$BD$32,"O",IF(Q7=$BE$32,"O",IF(Q7=$BF$32,"O",IF(Q7=$BG$32,"O",IF(Q7=$BH$32,"O","X"))))))))))))))))))))))))))))))))))))))</f>
        <v>X</v>
      </c>
    </row>
    <row r="309" spans="1:20" ht="18.75" customHeight="1">
      <c r="A309" s="606"/>
      <c r="B309" s="58" t="s">
        <v>33</v>
      </c>
      <c r="C309" s="58" t="str">
        <f t="shared" ref="C309:Q309" si="294">IF(C8=$W$32,"O",IF(C8=$X$32,"O",IF(C8=$Y$32,"O",IF(C8=$Z$32,"O",IF(C8=$AA$32,"O",IF(C8=$AB$32,"O",IF(C8=$AC$32,"O",IF(C8=$AD$32,"O",IF(C8=$AE$32,"O",IF(C8=$AF$32,"O",IF(C8=$AG$32,"O",IF(C8=$AH$32,"O",IF(C8=$AI$32,"O",IF(C8=$AJ$32,"O",IF(C8=$AK$32,"O",IF(C8=$AL$32,"O",IF(C8=$AM$32,"O",IF(C8=$AN$32,"O",IF(C8=$AO$32,"O",IF(C8=$AP$32,"O",IF(C8=$AQ$32,"O",IF(C8=$AR$32,"O",IF(C8=$AS$32,"O",IF(C8=$AT$32,"O",IF(C8=$AU$32,"O",IF(C8=$AV$32,"O",IF(C8=$AW$32,"O",IF(C8=$AX$32,"O",IF(C8=$AY$32,"O",IF(C8=$AZ$32,"O",IF(C8=$BA$32,"O",IF(C8=$BB$32,"O",IF(C8=$BC$32,"O",IF(C8=$BD$32,"O",IF(C8=$BE$32,"O",IF(C8=$BF$32,"O",IF(C8=$BG$32,"O",IF(C8=$BH$32,"O","X"))))))))))))))))))))))))))))))))))))))</f>
        <v>X</v>
      </c>
      <c r="D309" s="58" t="str">
        <f t="shared" si="294"/>
        <v>X</v>
      </c>
      <c r="E309" s="58" t="str">
        <f t="shared" si="294"/>
        <v>X</v>
      </c>
      <c r="F309" s="58" t="str">
        <f t="shared" si="294"/>
        <v>X</v>
      </c>
      <c r="G309" s="58" t="str">
        <f t="shared" si="294"/>
        <v>X</v>
      </c>
      <c r="H309" s="58" t="str">
        <f t="shared" si="294"/>
        <v>X</v>
      </c>
      <c r="I309" s="58" t="str">
        <f t="shared" si="294"/>
        <v>X</v>
      </c>
      <c r="J309" s="58" t="str">
        <f t="shared" si="294"/>
        <v>X</v>
      </c>
      <c r="K309" s="58" t="str">
        <f t="shared" si="294"/>
        <v>X</v>
      </c>
      <c r="L309" s="58" t="str">
        <f t="shared" si="294"/>
        <v>X</v>
      </c>
      <c r="M309" s="58" t="str">
        <f t="shared" si="294"/>
        <v>X</v>
      </c>
      <c r="N309" s="58" t="str">
        <f t="shared" si="294"/>
        <v>X</v>
      </c>
      <c r="O309" s="58" t="str">
        <f t="shared" si="294"/>
        <v>X</v>
      </c>
      <c r="P309" s="58" t="str">
        <f t="shared" si="294"/>
        <v>X</v>
      </c>
      <c r="Q309" s="58" t="str">
        <f t="shared" si="294"/>
        <v>X</v>
      </c>
    </row>
    <row r="310" spans="1:20" ht="18.75" customHeight="1">
      <c r="A310" s="606"/>
      <c r="B310" s="58" t="s">
        <v>34</v>
      </c>
      <c r="C310" s="58" t="str">
        <f t="shared" ref="C310:Q310" si="295">IF(C9=$W$32,"O",IF(C9=$X$32,"O",IF(C9=$Y$32,"O",IF(C9=$Z$32,"O",IF(C9=$AA$32,"O",IF(C9=$AB$32,"O",IF(C9=$AC$32,"O",IF(C9=$AD$32,"O",IF(C9=$AE$32,"O",IF(C9=$AF$32,"O",IF(C9=$AG$32,"O",IF(C9=$AH$32,"O",IF(C9=$AI$32,"O",IF(C9=$AJ$32,"O",IF(C9=$AK$32,"O",IF(C9=$AL$32,"O",IF(C9=$AM$32,"O",IF(C9=$AN$32,"O",IF(C9=$AO$32,"O",IF(C9=$AP$32,"O",IF(C9=$AQ$32,"O",IF(C9=$AR$32,"O",IF(C9=$AS$32,"O",IF(C9=$AT$32,"O",IF(C9=$AU$32,"O",IF(C9=$AV$32,"O",IF(C9=$AW$32,"O",IF(C9=$AX$32,"O",IF(C9=$AY$32,"O",IF(C9=$AZ$32,"O",IF(C9=$BA$32,"O",IF(C9=$BB$32,"O",IF(C9=$BC$32,"O",IF(C9=$BD$32,"O",IF(C9=$BE$32,"O",IF(C9=$BF$32,"O",IF(C9=$BG$32,"O",IF(C9=$BH$32,"O","X"))))))))))))))))))))))))))))))))))))))</f>
        <v>X</v>
      </c>
      <c r="D310" s="58" t="str">
        <f t="shared" si="295"/>
        <v>X</v>
      </c>
      <c r="E310" s="58" t="str">
        <f t="shared" si="295"/>
        <v>X</v>
      </c>
      <c r="F310" s="58" t="str">
        <f t="shared" si="295"/>
        <v>X</v>
      </c>
      <c r="G310" s="58" t="str">
        <f t="shared" si="295"/>
        <v>X</v>
      </c>
      <c r="H310" s="58" t="str">
        <f t="shared" si="295"/>
        <v>X</v>
      </c>
      <c r="I310" s="58" t="str">
        <f t="shared" si="295"/>
        <v>X</v>
      </c>
      <c r="J310" s="58" t="str">
        <f t="shared" si="295"/>
        <v>X</v>
      </c>
      <c r="K310" s="58" t="str">
        <f t="shared" si="295"/>
        <v>X</v>
      </c>
      <c r="L310" s="58" t="str">
        <f t="shared" si="295"/>
        <v>X</v>
      </c>
      <c r="M310" s="58" t="str">
        <f t="shared" si="295"/>
        <v>X</v>
      </c>
      <c r="N310" s="58" t="str">
        <f t="shared" si="295"/>
        <v>X</v>
      </c>
      <c r="O310" s="58" t="str">
        <f t="shared" si="295"/>
        <v>X</v>
      </c>
      <c r="P310" s="58" t="str">
        <f t="shared" si="295"/>
        <v>X</v>
      </c>
      <c r="Q310" s="58" t="str">
        <f t="shared" si="295"/>
        <v>X</v>
      </c>
    </row>
    <row r="311" spans="1:20" ht="18.75" customHeight="1">
      <c r="A311" s="606"/>
      <c r="B311" s="58" t="s">
        <v>35</v>
      </c>
      <c r="C311" s="58" t="str">
        <f t="shared" ref="C311:Q311" si="296">IF(C10=$W$32,"O",IF(C10=$X$32,"O",IF(C10=$Y$32,"O",IF(C10=$Z$32,"O",IF(C10=$AA$32,"O",IF(C10=$AB$32,"O",IF(C10=$AC$32,"O",IF(C10=$AD$32,"O",IF(C10=$AE$32,"O",IF(C10=$AF$32,"O",IF(C10=$AG$32,"O",IF(C10=$AH$32,"O",IF(C10=$AI$32,"O",IF(C10=$AJ$32,"O",IF(C10=$AK$32,"O",IF(C10=$AL$32,"O",IF(C10=$AM$32,"O",IF(C10=$AN$32,"O",IF(C10=$AO$32,"O",IF(C10=$AP$32,"O",IF(C10=$AQ$32,"O",IF(C10=$AR$32,"O",IF(C10=$AS$32,"O",IF(C10=$AT$32,"O",IF(C10=$AU$32,"O",IF(C10=$AV$32,"O",IF(C10=$AW$32,"O",IF(C10=$AX$32,"O",IF(C10=$AY$32,"O",IF(C10=$AZ$32,"O",IF(C10=$BA$32,"O",IF(C10=$BB$32,"O",IF(C10=$BC$32,"O",IF(C10=$BD$32,"O",IF(C10=$BE$32,"O",IF(C10=$BF$32,"O",IF(C10=$BG$32,"O",IF(C10=$BH$32,"O","X"))))))))))))))))))))))))))))))))))))))</f>
        <v>X</v>
      </c>
      <c r="D311" s="58" t="str">
        <f t="shared" si="296"/>
        <v>X</v>
      </c>
      <c r="E311" s="58" t="str">
        <f t="shared" si="296"/>
        <v>X</v>
      </c>
      <c r="F311" s="58" t="str">
        <f t="shared" si="296"/>
        <v>X</v>
      </c>
      <c r="G311" s="58" t="str">
        <f t="shared" si="296"/>
        <v>X</v>
      </c>
      <c r="H311" s="58" t="str">
        <f t="shared" si="296"/>
        <v>X</v>
      </c>
      <c r="I311" s="58" t="str">
        <f t="shared" si="296"/>
        <v>X</v>
      </c>
      <c r="J311" s="58" t="str">
        <f t="shared" si="296"/>
        <v>X</v>
      </c>
      <c r="K311" s="58" t="str">
        <f t="shared" si="296"/>
        <v>X</v>
      </c>
      <c r="L311" s="58" t="str">
        <f t="shared" si="296"/>
        <v>X</v>
      </c>
      <c r="M311" s="58" t="str">
        <f t="shared" si="296"/>
        <v>X</v>
      </c>
      <c r="N311" s="58" t="str">
        <f t="shared" si="296"/>
        <v>X</v>
      </c>
      <c r="O311" s="58" t="str">
        <f t="shared" si="296"/>
        <v>X</v>
      </c>
      <c r="P311" s="58" t="str">
        <f t="shared" si="296"/>
        <v>X</v>
      </c>
      <c r="Q311" s="58" t="str">
        <f t="shared" si="296"/>
        <v>X</v>
      </c>
    </row>
    <row r="312" spans="1:20" ht="18.75" customHeight="1">
      <c r="A312" s="606"/>
      <c r="B312" s="58" t="s">
        <v>36</v>
      </c>
      <c r="C312" s="58" t="str">
        <f t="shared" ref="C312:Q312" si="297">IF(C11=$W$32,"O",IF(C11=$X$32,"O",IF(C11=$Y$32,"O",IF(C11=$Z$32,"O",IF(C11=$AA$32,"O",IF(C11=$AB$32,"O",IF(C11=$AC$32,"O",IF(C11=$AD$32,"O",IF(C11=$AE$32,"O",IF(C11=$AF$32,"O",IF(C11=$AG$32,"O",IF(C11=$AH$32,"O",IF(C11=$AI$32,"O",IF(C11=$AJ$32,"O",IF(C11=$AK$32,"O",IF(C11=$AL$32,"O",IF(C11=$AM$32,"O",IF(C11=$AN$32,"O",IF(C11=$AO$32,"O",IF(C11=$AP$32,"O",IF(C11=$AQ$32,"O",IF(C11=$AR$32,"O",IF(C11=$AS$32,"O",IF(C11=$AT$32,"O",IF(C11=$AU$32,"O",IF(C11=$AV$32,"O",IF(C11=$AW$32,"O",IF(C11=$AX$32,"O",IF(C11=$AY$32,"O",IF(C11=$AZ$32,"O",IF(C11=$BA$32,"O",IF(C11=$BB$32,"O",IF(C11=$BC$32,"O",IF(C11=$BD$32,"O",IF(C11=$BE$32,"O",IF(C11=$BF$32,"O",IF(C11=$BG$32,"O",IF(C11=$BH$32,"O","X"))))))))))))))))))))))))))))))))))))))</f>
        <v>X</v>
      </c>
      <c r="D312" s="58" t="str">
        <f t="shared" si="297"/>
        <v>X</v>
      </c>
      <c r="E312" s="58" t="str">
        <f t="shared" si="297"/>
        <v>X</v>
      </c>
      <c r="F312" s="58" t="str">
        <f t="shared" si="297"/>
        <v>X</v>
      </c>
      <c r="G312" s="58" t="str">
        <f t="shared" si="297"/>
        <v>X</v>
      </c>
      <c r="H312" s="58" t="str">
        <f t="shared" si="297"/>
        <v>X</v>
      </c>
      <c r="I312" s="58" t="str">
        <f t="shared" si="297"/>
        <v>X</v>
      </c>
      <c r="J312" s="58" t="str">
        <f t="shared" si="297"/>
        <v>X</v>
      </c>
      <c r="K312" s="58" t="str">
        <f t="shared" si="297"/>
        <v>X</v>
      </c>
      <c r="L312" s="58" t="str">
        <f t="shared" si="297"/>
        <v>X</v>
      </c>
      <c r="M312" s="58" t="str">
        <f t="shared" si="297"/>
        <v>X</v>
      </c>
      <c r="N312" s="58" t="str">
        <f t="shared" si="297"/>
        <v>X</v>
      </c>
      <c r="O312" s="58" t="str">
        <f t="shared" si="297"/>
        <v>X</v>
      </c>
      <c r="P312" s="58" t="str">
        <f t="shared" si="297"/>
        <v>X</v>
      </c>
      <c r="Q312" s="58" t="str">
        <f t="shared" si="297"/>
        <v>X</v>
      </c>
    </row>
    <row r="313" spans="1:20" ht="18.75" customHeight="1">
      <c r="A313" s="606"/>
      <c r="B313" s="58" t="s">
        <v>21</v>
      </c>
      <c r="C313" s="58" t="str">
        <f t="shared" ref="C313:Q313" si="298">IF(C12=$W$32,"O",IF(C12=$X$32,"O",IF(C12=$Y$32,"O",IF(C12=$Z$32,"O",IF(C12=$AA$32,"O",IF(C12=$AB$32,"O",IF(C12=$AC$32,"O",IF(C12=$AD$32,"O",IF(C12=$AE$32,"O",IF(C12=$AF$32,"O",IF(C12=$AG$32,"O",IF(C12=$AH$32,"O",IF(C12=$AI$32,"O",IF(C12=$AJ$32,"O",IF(C12=$AK$32,"O",IF(C12=$AL$32,"O",IF(C12=$AM$32,"O",IF(C12=$AN$32,"O",IF(C12=$AO$32,"O",IF(C12=$AP$32,"O",IF(C12=$AQ$32,"O",IF(C12=$AR$32,"O",IF(C12=$AS$32,"O",IF(C12=$AT$32,"O",IF(C12=$AU$32,"O",IF(C12=$AV$32,"O",IF(C12=$AW$32,"O",IF(C12=$AX$32,"O",IF(C12=$AY$32,"O",IF(C12=$AZ$32,"O",IF(C12=$BA$32,"O",IF(C12=$BB$32,"O",IF(C12=$BC$32,"O",IF(C12=$BD$32,"O",IF(C12=$BE$32,"O",IF(C12=$BF$32,"O",IF(C12=$BG$32,"O",IF(C12=$BH$32,"O","X"))))))))))))))))))))))))))))))))))))))</f>
        <v>O</v>
      </c>
      <c r="D313" s="58" t="str">
        <f t="shared" si="298"/>
        <v>O</v>
      </c>
      <c r="E313" s="58" t="str">
        <f t="shared" si="298"/>
        <v>O</v>
      </c>
      <c r="F313" s="58" t="str">
        <f t="shared" si="298"/>
        <v>O</v>
      </c>
      <c r="G313" s="58" t="str">
        <f t="shared" si="298"/>
        <v>O</v>
      </c>
      <c r="H313" s="58" t="str">
        <f t="shared" si="298"/>
        <v>O</v>
      </c>
      <c r="I313" s="58" t="str">
        <f t="shared" si="298"/>
        <v>O</v>
      </c>
      <c r="J313" s="58" t="str">
        <f t="shared" si="298"/>
        <v>O</v>
      </c>
      <c r="K313" s="58" t="str">
        <f t="shared" si="298"/>
        <v>O</v>
      </c>
      <c r="L313" s="58" t="str">
        <f t="shared" si="298"/>
        <v>O</v>
      </c>
      <c r="M313" s="58" t="str">
        <f t="shared" si="298"/>
        <v>O</v>
      </c>
      <c r="N313" s="58" t="str">
        <f t="shared" si="298"/>
        <v>O</v>
      </c>
      <c r="O313" s="58" t="str">
        <f t="shared" si="298"/>
        <v>O</v>
      </c>
      <c r="P313" s="58" t="str">
        <f t="shared" si="298"/>
        <v>O</v>
      </c>
      <c r="Q313" s="58" t="str">
        <f t="shared" si="298"/>
        <v>O</v>
      </c>
    </row>
    <row r="314" spans="1:20" ht="18.75" customHeight="1">
      <c r="A314" s="607"/>
      <c r="B314" s="30" t="s">
        <v>46</v>
      </c>
      <c r="C314" s="47">
        <f t="shared" ref="C314:Q314" si="299">COUNTIF(C308:C313,"O")</f>
        <v>1</v>
      </c>
      <c r="D314" s="47">
        <f t="shared" si="299"/>
        <v>1</v>
      </c>
      <c r="E314" s="47">
        <f t="shared" si="299"/>
        <v>1</v>
      </c>
      <c r="F314" s="47">
        <f t="shared" si="299"/>
        <v>1</v>
      </c>
      <c r="G314" s="47">
        <f t="shared" si="299"/>
        <v>1</v>
      </c>
      <c r="H314" s="47">
        <f t="shared" si="299"/>
        <v>1</v>
      </c>
      <c r="I314" s="47">
        <f t="shared" si="299"/>
        <v>1</v>
      </c>
      <c r="J314" s="47">
        <f t="shared" si="299"/>
        <v>1</v>
      </c>
      <c r="K314" s="47">
        <f t="shared" si="299"/>
        <v>1</v>
      </c>
      <c r="L314" s="47">
        <f t="shared" si="299"/>
        <v>1</v>
      </c>
      <c r="M314" s="47">
        <f t="shared" si="299"/>
        <v>1</v>
      </c>
      <c r="N314" s="47">
        <f t="shared" si="299"/>
        <v>1</v>
      </c>
      <c r="O314" s="47">
        <f t="shared" si="299"/>
        <v>1</v>
      </c>
      <c r="P314" s="47">
        <f t="shared" si="299"/>
        <v>1</v>
      </c>
      <c r="Q314" s="47">
        <f t="shared" si="299"/>
        <v>1</v>
      </c>
    </row>
    <row r="315" spans="1:20" ht="18.75" customHeight="1">
      <c r="A315" s="605">
        <v>18</v>
      </c>
      <c r="B315" s="58" t="s">
        <v>32</v>
      </c>
      <c r="C315" s="58" t="str">
        <f>IF(C7=$W$33,"O",IF(C7=$X$33,"O",IF(C7=$Y$33,"O",IF(C7=$Z$33,"O",IF(C7=$AA$33,"O",IF(C7=$AB$33,"O",IF(C7=$AC$33,"O",IF(C7=$AD$33,"O",IF(C7=$AE$33,"O",IF(C7=$AF$33,"O",IF(C7=$AG$33,"O",IF(C7=$AH$33,"O",IF(C7=$AI$33,"O",IF(C7=$AJ$33,"O",IF(C7=$AK$33,"O",IF(C7=$AL$33,"O",IF(C7=$AM$33,"O",IF(C7=$AN$33,"O",IF(C7=$AO$33,"O",IF(C7=$AP$33,"O",IF(C7=$AQ$33,"O",IF(C7=$AR$33,"O",IF(C7=$AS$33,"O",IF(C7=$AT$33,"O",IF(C7=$AU$33,"O",IF(C7=$AV$33,"O",IF(C7=$AW$33,"O",IF(C7=$AX$33,"O",IF(C7=$AY$33,"O",IF(C7=$AZ$33,"O",IF(C7=$BA$33,"O",IF(C7=$BB$33,"O",IF(C7=$BC$33,"O",IF(C7=$BD$33,"O",IF(C7=$BE$33,"O",IF(C7=$BF$33,"O",IF(C7=$BG$33,"O",IF(C7=$BH$33,"O",IF(C7=$BI$33,"O","X")))))))))))))))))))))))))))))))))))))))</f>
        <v>X</v>
      </c>
      <c r="D315" s="58" t="str">
        <f t="shared" ref="D315:P315" si="300">IF(D7=$W$33,"O",IF(D7=$X$33,"O",IF(D7=$Y$33,"O",IF(D7=$Z$33,"O",IF(D7=$AA$33,"O",IF(D7=$AB$33,"O",IF(D7=$AC$33,"O",IF(D7=$AD$33,"O",IF(D7=$AE$33,"O",IF(D7=$AF$33,"O",IF(D7=$AG$33,"O",IF(D7=$AH$33,"O",IF(D7=$AI$33,"O",IF(D7=$AJ$33,"O",IF(D7=$AK$33,"O",IF(D7=$AL$33,"O",IF(D7=$AM$33,"O",IF(D7=$AN$33,"O",IF(D7=$AO$33,"O",IF(D7=$AP$33,"O",IF(D7=$AQ$33,"O",IF(D7=$AR$33,"O",IF(D7=$AS$33,"O",IF(D7=$AT$33,"O",IF(D7=$AU$33,"O",IF(D7=$AV$33,"O",IF(D7=$AW$33,"O",IF(D7=$AX$33,"O",IF(D7=$AY$33,"O",IF(D7=$AZ$33,"O",IF(D7=$BA$33,"O",IF(D7=$BB$33,"O",IF(D7=$BC$33,"O",IF(D7=$BD$33,"O",IF(D7=$BE$33,"O",IF(D7=$BF$33,"O",IF(D7=$BG$33,"O",IF(D7=$BH$33,"O",IF(D7=$BI$33,"O","X")))))))))))))))))))))))))))))))))))))))</f>
        <v>X</v>
      </c>
      <c r="E315" s="58" t="str">
        <f t="shared" si="300"/>
        <v>X</v>
      </c>
      <c r="F315" s="58" t="str">
        <f t="shared" si="300"/>
        <v>X</v>
      </c>
      <c r="G315" s="58" t="str">
        <f t="shared" si="300"/>
        <v>X</v>
      </c>
      <c r="H315" s="58" t="str">
        <f t="shared" si="300"/>
        <v>X</v>
      </c>
      <c r="I315" s="58" t="str">
        <f t="shared" si="300"/>
        <v>X</v>
      </c>
      <c r="J315" s="58" t="str">
        <f t="shared" si="300"/>
        <v>X</v>
      </c>
      <c r="K315" s="58" t="str">
        <f t="shared" si="300"/>
        <v>X</v>
      </c>
      <c r="L315" s="58" t="str">
        <f t="shared" si="300"/>
        <v>X</v>
      </c>
      <c r="M315" s="58" t="str">
        <f t="shared" si="300"/>
        <v>X</v>
      </c>
      <c r="N315" s="58" t="str">
        <f t="shared" si="300"/>
        <v>X</v>
      </c>
      <c r="O315" s="58" t="str">
        <f t="shared" si="300"/>
        <v>X</v>
      </c>
      <c r="P315" s="58" t="str">
        <f t="shared" si="300"/>
        <v>X</v>
      </c>
      <c r="Q315" s="58" t="str">
        <f>IF(Q7=$W$33,"O",IF(Q7=$X$33,"O",IF(Q7=$Y$33,"O",IF(Q7=$Z$33,"O",IF(Q7=$AA$33,"O",IF(Q7=$AB$33,"O",IF(Q7=$AC$33,"O",IF(Q7=$AD$33,"O",IF(Q7=$AE$33,"O",IF(Q7=$AF$33,"O",IF(Q7=$AG$33,"O",IF(Q7=$AH$33,"O",IF(Q7=$AI$33,"O",IF(Q7=$AJ$33,"O",IF(Q7=$AK$33,"O",IF(Q7=$AL$33,"O",IF(Q7=$AM$33,"O",IF(Q7=$AN$33,"O",IF(Q7=$AO$33,"O",IF(Q7=$AP$33,"O",IF(Q7=$AQ$33,"O",IF(Q7=$AR$33,"O",IF(Q7=$AS$33,"O",IF(Q7=$AT$33,"O",IF(Q7=$AU$33,"O",IF(Q7=$AV$33,"O",IF(Q7=$AW$33,"O",IF(Q7=$AX$33,"O",IF(Q7=$AY$33,"O",IF(Q7=$AZ$33,"O",IF(Q7=$BA$33,"O",IF(Q7=$BB$33,"O",IF(Q7=$BC$33,"O",IF(Q7=$BD$33,"O",IF(Q7=$BE$33,"O",IF(Q7=$BF$33,"O",IF(Q7=$BG$33,"O",IF(Q7=$BH$33,"O",IF(Q7=$BI$33,"O","X")))))))))))))))))))))))))))))))))))))))</f>
        <v>X</v>
      </c>
    </row>
    <row r="316" spans="1:20" ht="18.75" customHeight="1">
      <c r="A316" s="606"/>
      <c r="B316" s="58" t="s">
        <v>33</v>
      </c>
      <c r="C316" s="58" t="str">
        <f t="shared" ref="C316:Q316" si="301">IF(C8=$W$33,"O",IF(C8=$X$33,"O",IF(C8=$Y$33,"O",IF(C8=$Z$33,"O",IF(C8=$AA$33,"O",IF(C8=$AB$33,"O",IF(C8=$AC$33,"O",IF(C8=$AD$33,"O",IF(C8=$AE$33,"O",IF(C8=$AF$33,"O",IF(C8=$AG$33,"O",IF(C8=$AH$33,"O",IF(C8=$AI$33,"O",IF(C8=$AJ$33,"O",IF(C8=$AK$33,"O",IF(C8=$AL$33,"O",IF(C8=$AM$33,"O",IF(C8=$AN$33,"O",IF(C8=$AO$33,"O",IF(C8=$AP$33,"O",IF(C8=$AQ$33,"O",IF(C8=$AR$33,"O",IF(C8=$AS$33,"O",IF(C8=$AT$33,"O",IF(C8=$AU$33,"O",IF(C8=$AV$33,"O",IF(C8=$AW$33,"O",IF(C8=$AX$33,"O",IF(C8=$AY$33,"O",IF(C8=$AZ$33,"O",IF(C8=$BA$33,"O",IF(C8=$BB$33,"O",IF(C8=$BC$33,"O",IF(C8=$BD$33,"O",IF(C8=$BE$33,"O",IF(C8=$BF$33,"O",IF(C8=$BG$33,"O",IF(C8=$BH$33,"O",IF(C8=$BI$33,"O","X")))))))))))))))))))))))))))))))))))))))</f>
        <v>O</v>
      </c>
      <c r="D316" s="58" t="str">
        <f t="shared" si="301"/>
        <v>O</v>
      </c>
      <c r="E316" s="58" t="str">
        <f t="shared" si="301"/>
        <v>O</v>
      </c>
      <c r="F316" s="58" t="str">
        <f t="shared" si="301"/>
        <v>O</v>
      </c>
      <c r="G316" s="58" t="str">
        <f t="shared" si="301"/>
        <v>O</v>
      </c>
      <c r="H316" s="58" t="str">
        <f t="shared" si="301"/>
        <v>O</v>
      </c>
      <c r="I316" s="58" t="str">
        <f t="shared" si="301"/>
        <v>O</v>
      </c>
      <c r="J316" s="58" t="str">
        <f t="shared" si="301"/>
        <v>O</v>
      </c>
      <c r="K316" s="58" t="str">
        <f t="shared" si="301"/>
        <v>O</v>
      </c>
      <c r="L316" s="58" t="str">
        <f t="shared" si="301"/>
        <v>O</v>
      </c>
      <c r="M316" s="58" t="str">
        <f t="shared" si="301"/>
        <v>O</v>
      </c>
      <c r="N316" s="58" t="str">
        <f t="shared" si="301"/>
        <v>O</v>
      </c>
      <c r="O316" s="58" t="str">
        <f t="shared" si="301"/>
        <v>O</v>
      </c>
      <c r="P316" s="58" t="str">
        <f t="shared" si="301"/>
        <v>O</v>
      </c>
      <c r="Q316" s="58" t="str">
        <f t="shared" si="301"/>
        <v>O</v>
      </c>
      <c r="T316" s="123"/>
    </row>
    <row r="317" spans="1:20" ht="18.75" customHeight="1">
      <c r="A317" s="606"/>
      <c r="B317" s="58" t="s">
        <v>34</v>
      </c>
      <c r="C317" s="58" t="str">
        <f t="shared" ref="C317:Q317" si="302">IF(C9=$W$33,"O",IF(C9=$X$33,"O",IF(C9=$Y$33,"O",IF(C9=$Z$33,"O",IF(C9=$AA$33,"O",IF(C9=$AB$33,"O",IF(C9=$AC$33,"O",IF(C9=$AD$33,"O",IF(C9=$AE$33,"O",IF(C9=$AF$33,"O",IF(C9=$AG$33,"O",IF(C9=$AH$33,"O",IF(C9=$AI$33,"O",IF(C9=$AJ$33,"O",IF(C9=$AK$33,"O",IF(C9=$AL$33,"O",IF(C9=$AM$33,"O",IF(C9=$AN$33,"O",IF(C9=$AO$33,"O",IF(C9=$AP$33,"O",IF(C9=$AQ$33,"O",IF(C9=$AR$33,"O",IF(C9=$AS$33,"O",IF(C9=$AT$33,"O",IF(C9=$AU$33,"O",IF(C9=$AV$33,"O",IF(C9=$AW$33,"O",IF(C9=$AX$33,"O",IF(C9=$AY$33,"O",IF(C9=$AZ$33,"O",IF(C9=$BA$33,"O",IF(C9=$BB$33,"O",IF(C9=$BC$33,"O",IF(C9=$BD$33,"O",IF(C9=$BE$33,"O",IF(C9=$BF$33,"O",IF(C9=$BG$33,"O",IF(C9=$BH$33,"O",IF(C9=$BI$33,"O","X")))))))))))))))))))))))))))))))))))))))</f>
        <v>O</v>
      </c>
      <c r="D317" s="58" t="str">
        <f t="shared" si="302"/>
        <v>O</v>
      </c>
      <c r="E317" s="58" t="str">
        <f t="shared" si="302"/>
        <v>O</v>
      </c>
      <c r="F317" s="58" t="str">
        <f t="shared" si="302"/>
        <v>O</v>
      </c>
      <c r="G317" s="58" t="str">
        <f t="shared" si="302"/>
        <v>O</v>
      </c>
      <c r="H317" s="58" t="str">
        <f t="shared" si="302"/>
        <v>O</v>
      </c>
      <c r="I317" s="58" t="str">
        <f t="shared" si="302"/>
        <v>O</v>
      </c>
      <c r="J317" s="58" t="str">
        <f t="shared" si="302"/>
        <v>O</v>
      </c>
      <c r="K317" s="58" t="str">
        <f t="shared" si="302"/>
        <v>O</v>
      </c>
      <c r="L317" s="58" t="str">
        <f t="shared" si="302"/>
        <v>O</v>
      </c>
      <c r="M317" s="58" t="str">
        <f t="shared" si="302"/>
        <v>O</v>
      </c>
      <c r="N317" s="58" t="str">
        <f t="shared" si="302"/>
        <v>O</v>
      </c>
      <c r="O317" s="58" t="str">
        <f t="shared" si="302"/>
        <v>O</v>
      </c>
      <c r="P317" s="58" t="str">
        <f t="shared" si="302"/>
        <v>O</v>
      </c>
      <c r="Q317" s="58" t="str">
        <f t="shared" si="302"/>
        <v>O</v>
      </c>
      <c r="T317" s="123"/>
    </row>
    <row r="318" spans="1:20" ht="18.75" customHeight="1">
      <c r="A318" s="606"/>
      <c r="B318" s="58" t="s">
        <v>35</v>
      </c>
      <c r="C318" s="58" t="str">
        <f t="shared" ref="C318:Q318" si="303">IF(C10=$W$33,"O",IF(C10=$X$33,"O",IF(C10=$Y$33,"O",IF(C10=$Z$33,"O",IF(C10=$AA$33,"O",IF(C10=$AB$33,"O",IF(C10=$AC$33,"O",IF(C10=$AD$33,"O",IF(C10=$AE$33,"O",IF(C10=$AF$33,"O",IF(C10=$AG$33,"O",IF(C10=$AH$33,"O",IF(C10=$AI$33,"O",IF(C10=$AJ$33,"O",IF(C10=$AK$33,"O",IF(C10=$AL$33,"O",IF(C10=$AM$33,"O",IF(C10=$AN$33,"O",IF(C10=$AO$33,"O",IF(C10=$AP$33,"O",IF(C10=$AQ$33,"O",IF(C10=$AR$33,"O",IF(C10=$AS$33,"O",IF(C10=$AT$33,"O",IF(C10=$AU$33,"O",IF(C10=$AV$33,"O",IF(C10=$AW$33,"O",IF(C10=$AX$33,"O",IF(C10=$AY$33,"O",IF(C10=$AZ$33,"O",IF(C10=$BA$33,"O",IF(C10=$BB$33,"O",IF(C10=$BC$33,"O",IF(C10=$BD$33,"O",IF(C10=$BE$33,"O",IF(C10=$BF$33,"O",IF(C10=$BG$33,"O",IF(C10=$BH$33,"O",IF(C10=$BI$33,"O","X")))))))))))))))))))))))))))))))))))))))</f>
        <v>X</v>
      </c>
      <c r="D318" s="58" t="str">
        <f t="shared" si="303"/>
        <v>X</v>
      </c>
      <c r="E318" s="58" t="str">
        <f t="shared" si="303"/>
        <v>X</v>
      </c>
      <c r="F318" s="58" t="str">
        <f t="shared" si="303"/>
        <v>X</v>
      </c>
      <c r="G318" s="58" t="str">
        <f t="shared" si="303"/>
        <v>X</v>
      </c>
      <c r="H318" s="58" t="str">
        <f t="shared" si="303"/>
        <v>X</v>
      </c>
      <c r="I318" s="58" t="str">
        <f t="shared" si="303"/>
        <v>X</v>
      </c>
      <c r="J318" s="58" t="str">
        <f t="shared" si="303"/>
        <v>X</v>
      </c>
      <c r="K318" s="58" t="str">
        <f t="shared" si="303"/>
        <v>X</v>
      </c>
      <c r="L318" s="58" t="str">
        <f t="shared" si="303"/>
        <v>X</v>
      </c>
      <c r="M318" s="58" t="str">
        <f t="shared" si="303"/>
        <v>X</v>
      </c>
      <c r="N318" s="58" t="str">
        <f t="shared" si="303"/>
        <v>X</v>
      </c>
      <c r="O318" s="58" t="str">
        <f t="shared" si="303"/>
        <v>X</v>
      </c>
      <c r="P318" s="58" t="str">
        <f t="shared" si="303"/>
        <v>X</v>
      </c>
      <c r="Q318" s="58" t="str">
        <f t="shared" si="303"/>
        <v>X</v>
      </c>
      <c r="T318" s="123"/>
    </row>
    <row r="319" spans="1:20" ht="18.75" customHeight="1">
      <c r="A319" s="606"/>
      <c r="B319" s="58" t="s">
        <v>36</v>
      </c>
      <c r="C319" s="58" t="str">
        <f t="shared" ref="C319:Q319" si="304">IF(C11=$W$33,"O",IF(C11=$X$33,"O",IF(C11=$Y$33,"O",IF(C11=$Z$33,"O",IF(C11=$AA$33,"O",IF(C11=$AB$33,"O",IF(C11=$AC$33,"O",IF(C11=$AD$33,"O",IF(C11=$AE$33,"O",IF(C11=$AF$33,"O",IF(C11=$AG$33,"O",IF(C11=$AH$33,"O",IF(C11=$AI$33,"O",IF(C11=$AJ$33,"O",IF(C11=$AK$33,"O",IF(C11=$AL$33,"O",IF(C11=$AM$33,"O",IF(C11=$AN$33,"O",IF(C11=$AO$33,"O",IF(C11=$AP$33,"O",IF(C11=$AQ$33,"O",IF(C11=$AR$33,"O",IF(C11=$AS$33,"O",IF(C11=$AT$33,"O",IF(C11=$AU$33,"O",IF(C11=$AV$33,"O",IF(C11=$AW$33,"O",IF(C11=$AX$33,"O",IF(C11=$AY$33,"O",IF(C11=$AZ$33,"O",IF(C11=$BA$33,"O",IF(C11=$BB$33,"O",IF(C11=$BC$33,"O",IF(C11=$BD$33,"O",IF(C11=$BE$33,"O",IF(C11=$BF$33,"O",IF(C11=$BG$33,"O",IF(C11=$BH$33,"O",IF(C11=$BI$33,"O","X")))))))))))))))))))))))))))))))))))))))</f>
        <v>X</v>
      </c>
      <c r="D319" s="58" t="str">
        <f t="shared" si="304"/>
        <v>X</v>
      </c>
      <c r="E319" s="58" t="str">
        <f t="shared" si="304"/>
        <v>X</v>
      </c>
      <c r="F319" s="58" t="str">
        <f t="shared" si="304"/>
        <v>X</v>
      </c>
      <c r="G319" s="58" t="str">
        <f t="shared" si="304"/>
        <v>X</v>
      </c>
      <c r="H319" s="58" t="str">
        <f t="shared" si="304"/>
        <v>X</v>
      </c>
      <c r="I319" s="58" t="str">
        <f t="shared" si="304"/>
        <v>X</v>
      </c>
      <c r="J319" s="58" t="str">
        <f t="shared" si="304"/>
        <v>X</v>
      </c>
      <c r="K319" s="58" t="str">
        <f t="shared" si="304"/>
        <v>X</v>
      </c>
      <c r="L319" s="58" t="str">
        <f t="shared" si="304"/>
        <v>X</v>
      </c>
      <c r="M319" s="58" t="str">
        <f t="shared" si="304"/>
        <v>X</v>
      </c>
      <c r="N319" s="58" t="str">
        <f t="shared" si="304"/>
        <v>X</v>
      </c>
      <c r="O319" s="58" t="str">
        <f t="shared" si="304"/>
        <v>X</v>
      </c>
      <c r="P319" s="58" t="str">
        <f t="shared" si="304"/>
        <v>X</v>
      </c>
      <c r="Q319" s="58" t="str">
        <f t="shared" si="304"/>
        <v>X</v>
      </c>
      <c r="T319" s="123"/>
    </row>
    <row r="320" spans="1:20" ht="18.75" customHeight="1">
      <c r="A320" s="606"/>
      <c r="B320" s="58" t="s">
        <v>21</v>
      </c>
      <c r="C320" s="58" t="str">
        <f t="shared" ref="C320:Q320" si="305">IF(C12=$W$33,"O",IF(C12=$X$33,"O",IF(C12=$Y$33,"O",IF(C12=$Z$33,"O",IF(C12=$AA$33,"O",IF(C12=$AB$33,"O",IF(C12=$AC$33,"O",IF(C12=$AD$33,"O",IF(C12=$AE$33,"O",IF(C12=$AF$33,"O",IF(C12=$AG$33,"O",IF(C12=$AH$33,"O",IF(C12=$AI$33,"O",IF(C12=$AJ$33,"O",IF(C12=$AK$33,"O",IF(C12=$AL$33,"O",IF(C12=$AM$33,"O",IF(C12=$AN$33,"O",IF(C12=$AO$33,"O",IF(C12=$AP$33,"O",IF(C12=$AQ$33,"O",IF(C12=$AR$33,"O",IF(C12=$AS$33,"O",IF(C12=$AT$33,"O",IF(C12=$AU$33,"O",IF(C12=$AV$33,"O",IF(C12=$AW$33,"O",IF(C12=$AX$33,"O",IF(C12=$AY$33,"O",IF(C12=$AZ$33,"O",IF(C12=$BA$33,"O",IF(C12=$BB$33,"O",IF(C12=$BC$33,"O",IF(C12=$BD$33,"O",IF(C12=$BE$33,"O",IF(C12=$BF$33,"O",IF(C12=$BG$33,"O",IF(C12=$BH$33,"O",IF(C12=$BI$33,"O","X")))))))))))))))))))))))))))))))))))))))</f>
        <v>O</v>
      </c>
      <c r="D320" s="58" t="str">
        <f t="shared" si="305"/>
        <v>O</v>
      </c>
      <c r="E320" s="58" t="str">
        <f t="shared" si="305"/>
        <v>O</v>
      </c>
      <c r="F320" s="58" t="str">
        <f t="shared" si="305"/>
        <v>O</v>
      </c>
      <c r="G320" s="58" t="str">
        <f t="shared" si="305"/>
        <v>O</v>
      </c>
      <c r="H320" s="58" t="str">
        <f t="shared" si="305"/>
        <v>O</v>
      </c>
      <c r="I320" s="58" t="str">
        <f t="shared" si="305"/>
        <v>O</v>
      </c>
      <c r="J320" s="58" t="str">
        <f t="shared" si="305"/>
        <v>O</v>
      </c>
      <c r="K320" s="58" t="str">
        <f t="shared" si="305"/>
        <v>O</v>
      </c>
      <c r="L320" s="58" t="str">
        <f t="shared" si="305"/>
        <v>O</v>
      </c>
      <c r="M320" s="58" t="str">
        <f t="shared" si="305"/>
        <v>O</v>
      </c>
      <c r="N320" s="58" t="str">
        <f t="shared" si="305"/>
        <v>O</v>
      </c>
      <c r="O320" s="58" t="str">
        <f t="shared" si="305"/>
        <v>O</v>
      </c>
      <c r="P320" s="58" t="str">
        <f t="shared" si="305"/>
        <v>O</v>
      </c>
      <c r="Q320" s="58" t="str">
        <f t="shared" si="305"/>
        <v>O</v>
      </c>
      <c r="T320" s="123"/>
    </row>
    <row r="321" spans="1:20" ht="18.75" customHeight="1">
      <c r="A321" s="607"/>
      <c r="B321" s="30" t="s">
        <v>46</v>
      </c>
      <c r="C321" s="47">
        <f>COUNTIF(C315:C320,"O")</f>
        <v>3</v>
      </c>
      <c r="D321" s="47">
        <f t="shared" ref="D321:Q321" si="306">COUNTIF(D315:D320,"O")</f>
        <v>3</v>
      </c>
      <c r="E321" s="47">
        <f t="shared" si="306"/>
        <v>3</v>
      </c>
      <c r="F321" s="47">
        <f t="shared" si="306"/>
        <v>3</v>
      </c>
      <c r="G321" s="47">
        <f t="shared" si="306"/>
        <v>3</v>
      </c>
      <c r="H321" s="47">
        <f t="shared" si="306"/>
        <v>3</v>
      </c>
      <c r="I321" s="47">
        <f t="shared" si="306"/>
        <v>3</v>
      </c>
      <c r="J321" s="47">
        <f t="shared" si="306"/>
        <v>3</v>
      </c>
      <c r="K321" s="47">
        <f t="shared" si="306"/>
        <v>3</v>
      </c>
      <c r="L321" s="47">
        <f t="shared" si="306"/>
        <v>3</v>
      </c>
      <c r="M321" s="47">
        <f t="shared" si="306"/>
        <v>3</v>
      </c>
      <c r="N321" s="47">
        <f t="shared" si="306"/>
        <v>3</v>
      </c>
      <c r="O321" s="47">
        <f t="shared" si="306"/>
        <v>3</v>
      </c>
      <c r="P321" s="47">
        <f t="shared" si="306"/>
        <v>3</v>
      </c>
      <c r="Q321" s="47">
        <f t="shared" si="306"/>
        <v>3</v>
      </c>
      <c r="T321" s="123"/>
    </row>
    <row r="322" spans="1:20" ht="18.75" customHeight="1">
      <c r="A322" s="605">
        <v>19</v>
      </c>
      <c r="B322" s="58" t="s">
        <v>32</v>
      </c>
      <c r="C322" s="58" t="str">
        <f>IF(C7=$W$34,"O",IF(C7=$X$34,"O",IF(C7=$Y$34,"O",IF(C7=$Z$34,"O",IF(C7=$AA$34,"O",IF(C7=$AB$34,"O",IF(C7=$AC$34,"O",IF(C7=$AD$34,"O",IF(C7=$AE$34,"O",IF(C7=$AF$34,"O",IF(C7=$AG$34,"O",IF(C7=$AH$34,"O",IF(C7=$AI$34,"O",IF(C7=$AJ$34,"O",IF(C7=$AK$34,"O",IF(C7=$AL$34,"O",IF(C7=$AM$34,"O",IF(C7=$AN$34,"O",IF(C7=$AO$34,"O",IF(C7=$AP$34,"O",IF(C7=$AQ$34,"O",IF(C7=$AR$34,"O",IF(C7=$AS$34,"O",IF(C7=$AT$34,"O",IF(C7=$AU$34,"O",IF(C7=$AV$34,"O",IF(C7=$AW$34,"O",IF(C7=$AX$34,"O",IF(C7=$AY$34,"O",IF(C7=$AZ$34,"O",IF(C7=$BA$34,"O",IF(C7=$BB$34,"O",IF(C7=$BC$34,"O",IF(C7=$BD$34,"O",IF(C7=$BE$34,"O",IF(C7=$BF$34,"O",IF(C7=$BG$34,"O",IF(C7=$BH$34,"O","X"))))))))))))))))))))))))))))))))))))))</f>
        <v>O</v>
      </c>
      <c r="D322" s="58" t="str">
        <f t="shared" ref="D322:P322" si="307">IF(D7=$W$34,"O",IF(D7=$X$34,"O",IF(D7=$Y$34,"O",IF(D7=$Z$34,"O",IF(D7=$AA$34,"O",IF(D7=$AB$34,"O",IF(D7=$AC$34,"O",IF(D7=$AD$34,"O",IF(D7=$AE$34,"O",IF(D7=$AF$34,"O",IF(D7=$AG$34,"O",IF(D7=$AH$34,"O",IF(D7=$AI$34,"O",IF(D7=$AJ$34,"O",IF(D7=$AK$34,"O",IF(D7=$AL$34,"O",IF(D7=$AM$34,"O",IF(D7=$AN$34,"O",IF(D7=$AO$34,"O",IF(D7=$AP$34,"O",IF(D7=$AQ$34,"O",IF(D7=$AR$34,"O",IF(D7=$AS$34,"O",IF(D7=$AT$34,"O",IF(D7=$AU$34,"O",IF(D7=$AV$34,"O",IF(D7=$AW$34,"O",IF(D7=$AX$34,"O",IF(D7=$AY$34,"O",IF(D7=$AZ$34,"O",IF(D7=$BA$34,"O",IF(D7=$BB$34,"O",IF(D7=$BC$34,"O",IF(D7=$BD$34,"O",IF(D7=$BE$34,"O",IF(D7=$BF$34,"O",IF(D7=$BG$34,"O",IF(D7=$BH$34,"O","X"))))))))))))))))))))))))))))))))))))))</f>
        <v>O</v>
      </c>
      <c r="E322" s="58" t="str">
        <f t="shared" si="307"/>
        <v>O</v>
      </c>
      <c r="F322" s="58" t="str">
        <f t="shared" si="307"/>
        <v>O</v>
      </c>
      <c r="G322" s="58" t="str">
        <f t="shared" si="307"/>
        <v>O</v>
      </c>
      <c r="H322" s="58" t="str">
        <f t="shared" si="307"/>
        <v>O</v>
      </c>
      <c r="I322" s="58" t="str">
        <f t="shared" si="307"/>
        <v>O</v>
      </c>
      <c r="J322" s="58" t="str">
        <f t="shared" si="307"/>
        <v>O</v>
      </c>
      <c r="K322" s="58" t="str">
        <f t="shared" si="307"/>
        <v>O</v>
      </c>
      <c r="L322" s="58" t="str">
        <f t="shared" si="307"/>
        <v>O</v>
      </c>
      <c r="M322" s="58" t="str">
        <f t="shared" si="307"/>
        <v>O</v>
      </c>
      <c r="N322" s="58" t="str">
        <f t="shared" si="307"/>
        <v>O</v>
      </c>
      <c r="O322" s="58" t="str">
        <f t="shared" si="307"/>
        <v>O</v>
      </c>
      <c r="P322" s="58" t="str">
        <f t="shared" si="307"/>
        <v>O</v>
      </c>
      <c r="Q322" s="58" t="str">
        <f>IF(Q7=$W$34,"O",IF(Q7=$X$34,"O",IF(Q7=$Y$34,"O",IF(Q7=$Z$34,"O",IF(Q7=$AA$34,"O",IF(Q7=$AB$34,"O",IF(Q7=$AC$34,"O",IF(Q7=$AD$34,"O",IF(Q7=$AE$34,"O",IF(Q7=$AF$34,"O",IF(Q7=$AG$34,"O",IF(Q7=$AH$34,"O",IF(Q7=$AI$34,"O",IF(Q7=$AJ$34,"O",IF(Q7=$AK$34,"O",IF(Q7=$AL$34,"O",IF(Q7=$AM$34,"O",IF(Q7=$AN$34,"O",IF(Q7=$AO$34,"O",IF(Q7=$AP$34,"O",IF(Q7=$AQ$34,"O",IF(Q7=$AR$34,"O",IF(Q7=$AS$34,"O",IF(Q7=$AT$34,"O",IF(Q7=$AU$34,"O",IF(Q7=$AV$34,"O",IF(Q7=$AW$34,"O",IF(Q7=$AX$34,"O",IF(Q7=$AY$34,"O",IF(Q7=$AZ$34,"O",IF(Q7=$BA$34,"O",IF(Q7=$BB$34,"O",IF(Q7=$BC$34,"O",IF(Q7=$BD$34,"O",IF(Q7=$BE$34,"O",IF(Q7=$BF$34,"O",IF(Q7=$BG$34,"O",IF(Q7=$BH$34,"O","X"))))))))))))))))))))))))))))))))))))))</f>
        <v>O</v>
      </c>
      <c r="T322" s="123"/>
    </row>
    <row r="323" spans="1:20" ht="18.75" customHeight="1">
      <c r="A323" s="606"/>
      <c r="B323" s="58" t="s">
        <v>33</v>
      </c>
      <c r="C323" s="58" t="str">
        <f t="shared" ref="C323:Q323" si="308">IF(C8=$W$34,"O",IF(C8=$X$34,"O",IF(C8=$Y$34,"O",IF(C8=$Z$34,"O",IF(C8=$AA$34,"O",IF(C8=$AB$34,"O",IF(C8=$AC$34,"O",IF(C8=$AD$34,"O",IF(C8=$AE$34,"O",IF(C8=$AF$34,"O",IF(C8=$AG$34,"O",IF(C8=$AH$34,"O",IF(C8=$AI$34,"O",IF(C8=$AJ$34,"O",IF(C8=$AK$34,"O",IF(C8=$AL$34,"O",IF(C8=$AM$34,"O",IF(C8=$AN$34,"O",IF(C8=$AO$34,"O",IF(C8=$AP$34,"O",IF(C8=$AQ$34,"O",IF(C8=$AR$34,"O",IF(C8=$AS$34,"O",IF(C8=$AT$34,"O",IF(C8=$AU$34,"O",IF(C8=$AV$34,"O",IF(C8=$AW$34,"O",IF(C8=$AX$34,"O",IF(C8=$AY$34,"O",IF(C8=$AZ$34,"O",IF(C8=$BA$34,"O",IF(C8=$BB$34,"O",IF(C8=$BC$34,"O",IF(C8=$BD$34,"O",IF(C8=$BE$34,"O",IF(C8=$BF$34,"O",IF(C8=$BG$34,"O",IF(C8=$BH$34,"O","X"))))))))))))))))))))))))))))))))))))))</f>
        <v>O</v>
      </c>
      <c r="D323" s="58" t="str">
        <f t="shared" si="308"/>
        <v>O</v>
      </c>
      <c r="E323" s="58" t="str">
        <f t="shared" si="308"/>
        <v>O</v>
      </c>
      <c r="F323" s="58" t="str">
        <f t="shared" si="308"/>
        <v>O</v>
      </c>
      <c r="G323" s="58" t="str">
        <f t="shared" si="308"/>
        <v>O</v>
      </c>
      <c r="H323" s="58" t="str">
        <f t="shared" si="308"/>
        <v>O</v>
      </c>
      <c r="I323" s="58" t="str">
        <f t="shared" si="308"/>
        <v>O</v>
      </c>
      <c r="J323" s="58" t="str">
        <f t="shared" si="308"/>
        <v>O</v>
      </c>
      <c r="K323" s="58" t="str">
        <f t="shared" si="308"/>
        <v>O</v>
      </c>
      <c r="L323" s="58" t="str">
        <f t="shared" si="308"/>
        <v>O</v>
      </c>
      <c r="M323" s="58" t="str">
        <f t="shared" si="308"/>
        <v>O</v>
      </c>
      <c r="N323" s="58" t="str">
        <f t="shared" si="308"/>
        <v>O</v>
      </c>
      <c r="O323" s="58" t="str">
        <f t="shared" si="308"/>
        <v>O</v>
      </c>
      <c r="P323" s="58" t="str">
        <f t="shared" si="308"/>
        <v>O</v>
      </c>
      <c r="Q323" s="58" t="str">
        <f t="shared" si="308"/>
        <v>O</v>
      </c>
      <c r="T323" s="123"/>
    </row>
    <row r="324" spans="1:20" ht="18.75" customHeight="1">
      <c r="A324" s="606"/>
      <c r="B324" s="58" t="s">
        <v>34</v>
      </c>
      <c r="C324" s="58" t="str">
        <f t="shared" ref="C324:Q324" si="309">IF(C9=$W$34,"O",IF(C9=$X$34,"O",IF(C9=$Y$34,"O",IF(C9=$Z$34,"O",IF(C9=$AA$34,"O",IF(C9=$AB$34,"O",IF(C9=$AC$34,"O",IF(C9=$AD$34,"O",IF(C9=$AE$34,"O",IF(C9=$AF$34,"O",IF(C9=$AG$34,"O",IF(C9=$AH$34,"O",IF(C9=$AI$34,"O",IF(C9=$AJ$34,"O",IF(C9=$AK$34,"O",IF(C9=$AL$34,"O",IF(C9=$AM$34,"O",IF(C9=$AN$34,"O",IF(C9=$AO$34,"O",IF(C9=$AP$34,"O",IF(C9=$AQ$34,"O",IF(C9=$AR$34,"O",IF(C9=$AS$34,"O",IF(C9=$AT$34,"O",IF(C9=$AU$34,"O",IF(C9=$AV$34,"O",IF(C9=$AW$34,"O",IF(C9=$AX$34,"O",IF(C9=$AY$34,"O",IF(C9=$AZ$34,"O",IF(C9=$BA$34,"O",IF(C9=$BB$34,"O",IF(C9=$BC$34,"O",IF(C9=$BD$34,"O",IF(C9=$BE$34,"O",IF(C9=$BF$34,"O",IF(C9=$BG$34,"O",IF(C9=$BH$34,"O","X"))))))))))))))))))))))))))))))))))))))</f>
        <v>X</v>
      </c>
      <c r="D324" s="58" t="str">
        <f t="shared" si="309"/>
        <v>X</v>
      </c>
      <c r="E324" s="58" t="str">
        <f t="shared" si="309"/>
        <v>X</v>
      </c>
      <c r="F324" s="58" t="str">
        <f t="shared" si="309"/>
        <v>X</v>
      </c>
      <c r="G324" s="58" t="str">
        <f t="shared" si="309"/>
        <v>X</v>
      </c>
      <c r="H324" s="58" t="str">
        <f t="shared" si="309"/>
        <v>X</v>
      </c>
      <c r="I324" s="58" t="str">
        <f t="shared" si="309"/>
        <v>X</v>
      </c>
      <c r="J324" s="58" t="str">
        <f t="shared" si="309"/>
        <v>X</v>
      </c>
      <c r="K324" s="58" t="str">
        <f t="shared" si="309"/>
        <v>X</v>
      </c>
      <c r="L324" s="58" t="str">
        <f t="shared" si="309"/>
        <v>X</v>
      </c>
      <c r="M324" s="58" t="str">
        <f t="shared" si="309"/>
        <v>X</v>
      </c>
      <c r="N324" s="58" t="str">
        <f t="shared" si="309"/>
        <v>X</v>
      </c>
      <c r="O324" s="58" t="str">
        <f t="shared" si="309"/>
        <v>X</v>
      </c>
      <c r="P324" s="58" t="str">
        <f t="shared" si="309"/>
        <v>X</v>
      </c>
      <c r="Q324" s="58" t="str">
        <f t="shared" si="309"/>
        <v>X</v>
      </c>
      <c r="T324" s="123"/>
    </row>
    <row r="325" spans="1:20" ht="18.75" customHeight="1">
      <c r="A325" s="606"/>
      <c r="B325" s="58" t="s">
        <v>35</v>
      </c>
      <c r="C325" s="58" t="str">
        <f t="shared" ref="C325:Q325" si="310">IF(C10=$W$34,"O",IF(C10=$X$34,"O",IF(C10=$Y$34,"O",IF(C10=$Z$34,"O",IF(C10=$AA$34,"O",IF(C10=$AB$34,"O",IF(C10=$AC$34,"O",IF(C10=$AD$34,"O",IF(C10=$AE$34,"O",IF(C10=$AF$34,"O",IF(C10=$AG$34,"O",IF(C10=$AH$34,"O",IF(C10=$AI$34,"O",IF(C10=$AJ$34,"O",IF(C10=$AK$34,"O",IF(C10=$AL$34,"O",IF(C10=$AM$34,"O",IF(C10=$AN$34,"O",IF(C10=$AO$34,"O",IF(C10=$AP$34,"O",IF(C10=$AQ$34,"O",IF(C10=$AR$34,"O",IF(C10=$AS$34,"O",IF(C10=$AT$34,"O",IF(C10=$AU$34,"O",IF(C10=$AV$34,"O",IF(C10=$AW$34,"O",IF(C10=$AX$34,"O",IF(C10=$AY$34,"O",IF(C10=$AZ$34,"O",IF(C10=$BA$34,"O",IF(C10=$BB$34,"O",IF(C10=$BC$34,"O",IF(C10=$BD$34,"O",IF(C10=$BE$34,"O",IF(C10=$BF$34,"O",IF(C10=$BG$34,"O",IF(C10=$BH$34,"O","X"))))))))))))))))))))))))))))))))))))))</f>
        <v>X</v>
      </c>
      <c r="D325" s="58" t="str">
        <f t="shared" si="310"/>
        <v>X</v>
      </c>
      <c r="E325" s="58" t="str">
        <f t="shared" si="310"/>
        <v>X</v>
      </c>
      <c r="F325" s="58" t="str">
        <f t="shared" si="310"/>
        <v>X</v>
      </c>
      <c r="G325" s="58" t="str">
        <f t="shared" si="310"/>
        <v>X</v>
      </c>
      <c r="H325" s="58" t="str">
        <f t="shared" si="310"/>
        <v>X</v>
      </c>
      <c r="I325" s="58" t="str">
        <f t="shared" si="310"/>
        <v>X</v>
      </c>
      <c r="J325" s="58" t="str">
        <f t="shared" si="310"/>
        <v>X</v>
      </c>
      <c r="K325" s="58" t="str">
        <f t="shared" si="310"/>
        <v>X</v>
      </c>
      <c r="L325" s="58" t="str">
        <f t="shared" si="310"/>
        <v>X</v>
      </c>
      <c r="M325" s="58" t="str">
        <f t="shared" si="310"/>
        <v>X</v>
      </c>
      <c r="N325" s="58" t="str">
        <f t="shared" si="310"/>
        <v>X</v>
      </c>
      <c r="O325" s="58" t="str">
        <f t="shared" si="310"/>
        <v>X</v>
      </c>
      <c r="P325" s="58" t="str">
        <f t="shared" si="310"/>
        <v>X</v>
      </c>
      <c r="Q325" s="58" t="str">
        <f t="shared" si="310"/>
        <v>X</v>
      </c>
      <c r="T325" s="123"/>
    </row>
    <row r="326" spans="1:20" ht="18.75" customHeight="1">
      <c r="A326" s="606"/>
      <c r="B326" s="58" t="s">
        <v>36</v>
      </c>
      <c r="C326" s="58" t="str">
        <f t="shared" ref="C326:Q326" si="311">IF(C11=$W$34,"O",IF(C11=$X$34,"O",IF(C11=$Y$34,"O",IF(C11=$Z$34,"O",IF(C11=$AA$34,"O",IF(C11=$AB$34,"O",IF(C11=$AC$34,"O",IF(C11=$AD$34,"O",IF(C11=$AE$34,"O",IF(C11=$AF$34,"O",IF(C11=$AG$34,"O",IF(C11=$AH$34,"O",IF(C11=$AI$34,"O",IF(C11=$AJ$34,"O",IF(C11=$AK$34,"O",IF(C11=$AL$34,"O",IF(C11=$AM$34,"O",IF(C11=$AN$34,"O",IF(C11=$AO$34,"O",IF(C11=$AP$34,"O",IF(C11=$AQ$34,"O",IF(C11=$AR$34,"O",IF(C11=$AS$34,"O",IF(C11=$AT$34,"O",IF(C11=$AU$34,"O",IF(C11=$AV$34,"O",IF(C11=$AW$34,"O",IF(C11=$AX$34,"O",IF(C11=$AY$34,"O",IF(C11=$AZ$34,"O",IF(C11=$BA$34,"O",IF(C11=$BB$34,"O",IF(C11=$BC$34,"O",IF(C11=$BD$34,"O",IF(C11=$BE$34,"O",IF(C11=$BF$34,"O",IF(C11=$BG$34,"O",IF(C11=$BH$34,"O","X"))))))))))))))))))))))))))))))))))))))</f>
        <v>X</v>
      </c>
      <c r="D326" s="58" t="str">
        <f t="shared" si="311"/>
        <v>X</v>
      </c>
      <c r="E326" s="58" t="str">
        <f t="shared" si="311"/>
        <v>X</v>
      </c>
      <c r="F326" s="58" t="str">
        <f t="shared" si="311"/>
        <v>X</v>
      </c>
      <c r="G326" s="58" t="str">
        <f t="shared" si="311"/>
        <v>X</v>
      </c>
      <c r="H326" s="58" t="str">
        <f t="shared" si="311"/>
        <v>X</v>
      </c>
      <c r="I326" s="58" t="str">
        <f t="shared" si="311"/>
        <v>X</v>
      </c>
      <c r="J326" s="58" t="str">
        <f t="shared" si="311"/>
        <v>X</v>
      </c>
      <c r="K326" s="58" t="str">
        <f t="shared" si="311"/>
        <v>X</v>
      </c>
      <c r="L326" s="58" t="str">
        <f t="shared" si="311"/>
        <v>X</v>
      </c>
      <c r="M326" s="58" t="str">
        <f t="shared" si="311"/>
        <v>X</v>
      </c>
      <c r="N326" s="58" t="str">
        <f t="shared" si="311"/>
        <v>X</v>
      </c>
      <c r="O326" s="58" t="str">
        <f t="shared" si="311"/>
        <v>X</v>
      </c>
      <c r="P326" s="58" t="str">
        <f t="shared" si="311"/>
        <v>X</v>
      </c>
      <c r="Q326" s="58" t="str">
        <f t="shared" si="311"/>
        <v>X</v>
      </c>
      <c r="T326" s="123"/>
    </row>
    <row r="327" spans="1:20" ht="20.149999999999999" customHeight="1">
      <c r="A327" s="606"/>
      <c r="B327" s="58" t="s">
        <v>21</v>
      </c>
      <c r="C327" s="58" t="str">
        <f t="shared" ref="C327:Q327" si="312">IF(C12=$W$34,"O",IF(C12=$X$34,"O",IF(C12=$Y$34,"O",IF(C12=$Z$34,"O",IF(C12=$AA$34,"O",IF(C12=$AB$34,"O",IF(C12=$AC$34,"O",IF(C12=$AD$34,"O",IF(C12=$AE$34,"O",IF(C12=$AF$34,"O",IF(C12=$AG$34,"O",IF(C12=$AH$34,"O",IF(C12=$AI$34,"O",IF(C12=$AJ$34,"O",IF(C12=$AK$34,"O",IF(C12=$AL$34,"O",IF(C12=$AM$34,"O",IF(C12=$AN$34,"O",IF(C12=$AO$34,"O",IF(C12=$AP$34,"O",IF(C12=$AQ$34,"O",IF(C12=$AR$34,"O",IF(C12=$AS$34,"O",IF(C12=$AT$34,"O",IF(C12=$AU$34,"O",IF(C12=$AV$34,"O",IF(C12=$AW$34,"O",IF(C12=$AX$34,"O",IF(C12=$AY$34,"O",IF(C12=$AZ$34,"O",IF(C12=$BA$34,"O",IF(C12=$BB$34,"O",IF(C12=$BC$34,"O",IF(C12=$BD$34,"O",IF(C12=$BE$34,"O",IF(C12=$BF$34,"O",IF(C12=$BG$34,"O",IF(C12=$BH$34,"O","X"))))))))))))))))))))))))))))))))))))))</f>
        <v>O</v>
      </c>
      <c r="D327" s="58" t="str">
        <f t="shared" si="312"/>
        <v>O</v>
      </c>
      <c r="E327" s="58" t="str">
        <f t="shared" si="312"/>
        <v>O</v>
      </c>
      <c r="F327" s="58" t="str">
        <f t="shared" si="312"/>
        <v>O</v>
      </c>
      <c r="G327" s="58" t="str">
        <f t="shared" si="312"/>
        <v>O</v>
      </c>
      <c r="H327" s="58" t="str">
        <f t="shared" si="312"/>
        <v>O</v>
      </c>
      <c r="I327" s="58" t="str">
        <f t="shared" si="312"/>
        <v>O</v>
      </c>
      <c r="J327" s="58" t="str">
        <f t="shared" si="312"/>
        <v>O</v>
      </c>
      <c r="K327" s="58" t="str">
        <f t="shared" si="312"/>
        <v>O</v>
      </c>
      <c r="L327" s="58" t="str">
        <f t="shared" si="312"/>
        <v>O</v>
      </c>
      <c r="M327" s="58" t="str">
        <f t="shared" si="312"/>
        <v>O</v>
      </c>
      <c r="N327" s="58" t="str">
        <f t="shared" si="312"/>
        <v>O</v>
      </c>
      <c r="O327" s="58" t="str">
        <f t="shared" si="312"/>
        <v>O</v>
      </c>
      <c r="P327" s="58" t="str">
        <f t="shared" si="312"/>
        <v>O</v>
      </c>
      <c r="Q327" s="58" t="str">
        <f t="shared" si="312"/>
        <v>O</v>
      </c>
      <c r="T327" s="123"/>
    </row>
    <row r="328" spans="1:20" ht="18.75" customHeight="1">
      <c r="A328" s="607"/>
      <c r="B328" s="30" t="s">
        <v>46</v>
      </c>
      <c r="C328" s="47">
        <f t="shared" ref="C328:Q328" si="313">COUNTIF(C322:C327,"O")</f>
        <v>3</v>
      </c>
      <c r="D328" s="47">
        <f t="shared" si="313"/>
        <v>3</v>
      </c>
      <c r="E328" s="47">
        <f t="shared" si="313"/>
        <v>3</v>
      </c>
      <c r="F328" s="47">
        <f t="shared" si="313"/>
        <v>3</v>
      </c>
      <c r="G328" s="47">
        <f t="shared" si="313"/>
        <v>3</v>
      </c>
      <c r="H328" s="47">
        <f t="shared" si="313"/>
        <v>3</v>
      </c>
      <c r="I328" s="47">
        <f t="shared" si="313"/>
        <v>3</v>
      </c>
      <c r="J328" s="47">
        <f t="shared" si="313"/>
        <v>3</v>
      </c>
      <c r="K328" s="47">
        <f t="shared" si="313"/>
        <v>3</v>
      </c>
      <c r="L328" s="47">
        <f t="shared" si="313"/>
        <v>3</v>
      </c>
      <c r="M328" s="47">
        <f t="shared" si="313"/>
        <v>3</v>
      </c>
      <c r="N328" s="47">
        <f t="shared" si="313"/>
        <v>3</v>
      </c>
      <c r="O328" s="47">
        <f t="shared" si="313"/>
        <v>3</v>
      </c>
      <c r="P328" s="47">
        <f t="shared" si="313"/>
        <v>3</v>
      </c>
      <c r="Q328" s="47">
        <f t="shared" si="313"/>
        <v>3</v>
      </c>
      <c r="T328" s="123"/>
    </row>
    <row r="329" spans="1:20" ht="18.75" customHeight="1">
      <c r="A329" s="605">
        <v>20</v>
      </c>
      <c r="B329" s="58" t="s">
        <v>32</v>
      </c>
      <c r="C329" s="58" t="str">
        <f>IF(C7=$W$35,"O",IF(C7=$X$35,"O",IF(C7=$Y$35,"O",IF(C7=$Z$35,"O",IF(C7=$AA$35,"O",IF(C7=$AB$35,"O",IF(C7=$AC$35,"O",IF(C7=$AD$35,"O",IF(C7=$AE$35,"O",IF(C7=$AF$35,"O",IF(C7=$AG$35,"O",IF(C7=$AH$35,"O",IF(C7=$AI$35,"O",IF(C7=$AJ$35,"O",IF(C7=$AK$35,"O",IF(C7=$AL$35,"O",IF(C7=$AM$35,"O",IF(C7=$AN$35,"O",IF(C7=$AO$35,"O",IF(C7=$AP$35,"O",IF(C7=$AQ$35,"O",IF(C7=$AR$35,"O",IF(C7=$AS$35,"O",IF(C7=$AT$35,"O",IF(C7=$AU$35,"O",IF(C7=$AV$35,"O",IF(C7=$AW$35,"O",IF(C7=$AX$35,"O",IF(C7=$AY$35,"O",IF(C7=$AZ$35,"O",IF(C7=$BA$35,"O",IF(C7=$BB$35,"O",IF(C7=$BC$35,"O",IF(C7=$BD$35,"O",IF(C7=$BE$35,"O",IF(C7=$BF$35,"O",IF(C7=$BG$35,"O",IF(C7=$BH$35,"O","X"))))))))))))))))))))))))))))))))))))))</f>
        <v>X</v>
      </c>
      <c r="D329" s="58" t="str">
        <f t="shared" ref="D329:P329" si="314">IF(D7=$W$35,"O",IF(D7=$X$35,"O",IF(D7=$Y$35,"O",IF(D7=$Z$35,"O",IF(D7=$AA$35,"O",IF(D7=$AB$35,"O",IF(D7=$AC$35,"O",IF(D7=$AD$35,"O",IF(D7=$AE$35,"O",IF(D7=$AF$35,"O",IF(D7=$AG$35,"O",IF(D7=$AH$35,"O",IF(D7=$AI$35,"O",IF(D7=$AJ$35,"O",IF(D7=$AK$35,"O",IF(D7=$AL$35,"O",IF(D7=$AM$35,"O",IF(D7=$AN$35,"O",IF(D7=$AO$35,"O",IF(D7=$AP$35,"O",IF(D7=$AQ$35,"O",IF(D7=$AR$35,"O",IF(D7=$AS$35,"O",IF(D7=$AT$35,"O",IF(D7=$AU$35,"O",IF(D7=$AV$35,"O",IF(D7=$AW$35,"O",IF(D7=$AX$35,"O",IF(D7=$AY$35,"O",IF(D7=$AZ$35,"O",IF(D7=$BA$35,"O",IF(D7=$BB$35,"O",IF(D7=$BC$35,"O",IF(D7=$BD$35,"O",IF(D7=$BE$35,"O",IF(D7=$BF$35,"O",IF(D7=$BG$35,"O",IF(D7=$BH$35,"O","X"))))))))))))))))))))))))))))))))))))))</f>
        <v>X</v>
      </c>
      <c r="E329" s="58" t="str">
        <f t="shared" si="314"/>
        <v>X</v>
      </c>
      <c r="F329" s="58" t="str">
        <f t="shared" si="314"/>
        <v>X</v>
      </c>
      <c r="G329" s="58" t="str">
        <f t="shared" si="314"/>
        <v>X</v>
      </c>
      <c r="H329" s="58" t="str">
        <f t="shared" si="314"/>
        <v>X</v>
      </c>
      <c r="I329" s="58" t="str">
        <f t="shared" si="314"/>
        <v>X</v>
      </c>
      <c r="J329" s="58" t="str">
        <f t="shared" si="314"/>
        <v>X</v>
      </c>
      <c r="K329" s="58" t="str">
        <f t="shared" si="314"/>
        <v>X</v>
      </c>
      <c r="L329" s="58" t="str">
        <f t="shared" si="314"/>
        <v>X</v>
      </c>
      <c r="M329" s="58" t="str">
        <f t="shared" si="314"/>
        <v>X</v>
      </c>
      <c r="N329" s="58" t="str">
        <f t="shared" si="314"/>
        <v>X</v>
      </c>
      <c r="O329" s="58" t="str">
        <f t="shared" si="314"/>
        <v>X</v>
      </c>
      <c r="P329" s="58" t="str">
        <f t="shared" si="314"/>
        <v>X</v>
      </c>
      <c r="Q329" s="58" t="str">
        <f>IF(Q7=$W$35,"O",IF(Q7=$X$35,"O",IF(Q7=$Y$35,"O",IF(Q7=$Z$35,"O",IF(Q7=$AA$35,"O",IF(Q7=$AB$35,"O",IF(Q7=$AC$35,"O",IF(Q7=$AD$35,"O",IF(Q7=$AE$35,"O",IF(Q7=$AF$35,"O",IF(Q7=$AG$35,"O",IF(Q7=$AH$35,"O",IF(Q7=$AI$35,"O",IF(Q7=$AJ$35,"O",IF(Q7=$AK$35,"O",IF(Q7=$AL$35,"O",IF(Q7=$AM$35,"O",IF(Q7=$AN$35,"O",IF(Q7=$AO$35,"O",IF(Q7=$AP$35,"O",IF(Q7=$AQ$35,"O",IF(Q7=$AR$35,"O",IF(Q7=$AS$35,"O",IF(Q7=$AT$35,"O",IF(Q7=$AU$35,"O",IF(Q7=$AV$35,"O",IF(Q7=$AW$35,"O",IF(Q7=$AX$35,"O",IF(Q7=$AY$35,"O",IF(Q7=$AZ$35,"O",IF(Q7=$BA$35,"O",IF(Q7=$BB$35,"O",IF(Q7=$BC$35,"O",IF(Q7=$BD$35,"O",IF(Q7=$BE$35,"O",IF(Q7=$BF$35,"O",IF(Q7=$BG$35,"O",IF(Q7=$BH$35,"O","X"))))))))))))))))))))))))))))))))))))))</f>
        <v>X</v>
      </c>
      <c r="T329" s="123"/>
    </row>
    <row r="330" spans="1:20" ht="18.75" customHeight="1">
      <c r="A330" s="606"/>
      <c r="B330" s="58" t="s">
        <v>33</v>
      </c>
      <c r="C330" s="58" t="str">
        <f t="shared" ref="C330:Q330" si="315">IF(C8=$W$35,"O",IF(C8=$X$35,"O",IF(C8=$Y$35,"O",IF(C8=$Z$35,"O",IF(C8=$AA$35,"O",IF(C8=$AB$35,"O",IF(C8=$AC$35,"O",IF(C8=$AD$35,"O",IF(C8=$AE$35,"O",IF(C8=$AF$35,"O",IF(C8=$AG$35,"O",IF(C8=$AH$35,"O",IF(C8=$AI$35,"O",IF(C8=$AJ$35,"O",IF(C8=$AK$35,"O",IF(C8=$AL$35,"O",IF(C8=$AM$35,"O",IF(C8=$AN$35,"O",IF(C8=$AO$35,"O",IF(C8=$AP$35,"O",IF(C8=$AQ$35,"O",IF(C8=$AR$35,"O",IF(C8=$AS$35,"O",IF(C8=$AT$35,"O",IF(C8=$AU$35,"O",IF(C8=$AV$35,"O",IF(C8=$AW$35,"O",IF(C8=$AX$35,"O",IF(C8=$AY$35,"O",IF(C8=$AZ$35,"O",IF(C8=$BA$35,"O",IF(C8=$BB$35,"O",IF(C8=$BC$35,"O",IF(C8=$BD$35,"O",IF(C8=$BE$35,"O",IF(C8=$BF$35,"O",IF(C8=$BG$35,"O",IF(C8=$BH$35,"O","X"))))))))))))))))))))))))))))))))))))))</f>
        <v>X</v>
      </c>
      <c r="D330" s="58" t="str">
        <f t="shared" si="315"/>
        <v>X</v>
      </c>
      <c r="E330" s="58" t="str">
        <f t="shared" si="315"/>
        <v>X</v>
      </c>
      <c r="F330" s="58" t="str">
        <f t="shared" si="315"/>
        <v>X</v>
      </c>
      <c r="G330" s="58" t="str">
        <f t="shared" si="315"/>
        <v>X</v>
      </c>
      <c r="H330" s="58" t="str">
        <f t="shared" si="315"/>
        <v>X</v>
      </c>
      <c r="I330" s="58" t="str">
        <f t="shared" si="315"/>
        <v>X</v>
      </c>
      <c r="J330" s="58" t="str">
        <f t="shared" si="315"/>
        <v>X</v>
      </c>
      <c r="K330" s="58" t="str">
        <f t="shared" si="315"/>
        <v>X</v>
      </c>
      <c r="L330" s="58" t="str">
        <f t="shared" si="315"/>
        <v>X</v>
      </c>
      <c r="M330" s="58" t="str">
        <f t="shared" si="315"/>
        <v>X</v>
      </c>
      <c r="N330" s="58" t="str">
        <f t="shared" si="315"/>
        <v>X</v>
      </c>
      <c r="O330" s="58" t="str">
        <f t="shared" si="315"/>
        <v>X</v>
      </c>
      <c r="P330" s="58" t="str">
        <f t="shared" si="315"/>
        <v>X</v>
      </c>
      <c r="Q330" s="58" t="str">
        <f t="shared" si="315"/>
        <v>X</v>
      </c>
      <c r="T330" s="123"/>
    </row>
    <row r="331" spans="1:20" ht="18.75" customHeight="1">
      <c r="A331" s="606"/>
      <c r="B331" s="58" t="s">
        <v>34</v>
      </c>
      <c r="C331" s="58" t="str">
        <f t="shared" ref="C331:Q331" si="316">IF(C9=$W$35,"O",IF(C9=$X$35,"O",IF(C9=$Y$35,"O",IF(C9=$Z$35,"O",IF(C9=$AA$35,"O",IF(C9=$AB$35,"O",IF(C9=$AC$35,"O",IF(C9=$AD$35,"O",IF(C9=$AE$35,"O",IF(C9=$AF$35,"O",IF(C9=$AG$35,"O",IF(C9=$AH$35,"O",IF(C9=$AI$35,"O",IF(C9=$AJ$35,"O",IF(C9=$AK$35,"O",IF(C9=$AL$35,"O",IF(C9=$AM$35,"O",IF(C9=$AN$35,"O",IF(C9=$AO$35,"O",IF(C9=$AP$35,"O",IF(C9=$AQ$35,"O",IF(C9=$AR$35,"O",IF(C9=$AS$35,"O",IF(C9=$AT$35,"O",IF(C9=$AU$35,"O",IF(C9=$AV$35,"O",IF(C9=$AW$35,"O",IF(C9=$AX$35,"O",IF(C9=$AY$35,"O",IF(C9=$AZ$35,"O",IF(C9=$BA$35,"O",IF(C9=$BB$35,"O",IF(C9=$BC$35,"O",IF(C9=$BD$35,"O",IF(C9=$BE$35,"O",IF(C9=$BF$35,"O",IF(C9=$BG$35,"O",IF(C9=$BH$35,"O","X"))))))))))))))))))))))))))))))))))))))</f>
        <v>X</v>
      </c>
      <c r="D331" s="58" t="str">
        <f t="shared" si="316"/>
        <v>X</v>
      </c>
      <c r="E331" s="58" t="str">
        <f t="shared" si="316"/>
        <v>X</v>
      </c>
      <c r="F331" s="58" t="str">
        <f t="shared" si="316"/>
        <v>X</v>
      </c>
      <c r="G331" s="58" t="str">
        <f t="shared" si="316"/>
        <v>X</v>
      </c>
      <c r="H331" s="58" t="str">
        <f t="shared" si="316"/>
        <v>X</v>
      </c>
      <c r="I331" s="58" t="str">
        <f t="shared" si="316"/>
        <v>X</v>
      </c>
      <c r="J331" s="58" t="str">
        <f t="shared" si="316"/>
        <v>X</v>
      </c>
      <c r="K331" s="58" t="str">
        <f t="shared" si="316"/>
        <v>X</v>
      </c>
      <c r="L331" s="58" t="str">
        <f t="shared" si="316"/>
        <v>X</v>
      </c>
      <c r="M331" s="58" t="str">
        <f t="shared" si="316"/>
        <v>X</v>
      </c>
      <c r="N331" s="58" t="str">
        <f t="shared" si="316"/>
        <v>X</v>
      </c>
      <c r="O331" s="58" t="str">
        <f t="shared" si="316"/>
        <v>X</v>
      </c>
      <c r="P331" s="58" t="str">
        <f t="shared" si="316"/>
        <v>X</v>
      </c>
      <c r="Q331" s="58" t="str">
        <f t="shared" si="316"/>
        <v>X</v>
      </c>
      <c r="T331" s="123"/>
    </row>
    <row r="332" spans="1:20" ht="18.75" customHeight="1">
      <c r="A332" s="606"/>
      <c r="B332" s="58" t="s">
        <v>35</v>
      </c>
      <c r="C332" s="58" t="str">
        <f t="shared" ref="C332:Q332" si="317">IF(C10=$W$35,"O",IF(C10=$X$35,"O",IF(C10=$Y$35,"O",IF(C10=$Z$35,"O",IF(C10=$AA$35,"O",IF(C10=$AB$35,"O",IF(C10=$AC$35,"O",IF(C10=$AD$35,"O",IF(C10=$AE$35,"O",IF(C10=$AF$35,"O",IF(C10=$AG$35,"O",IF(C10=$AH$35,"O",IF(C10=$AI$35,"O",IF(C10=$AJ$35,"O",IF(C10=$AK$35,"O",IF(C10=$AL$35,"O",IF(C10=$AM$35,"O",IF(C10=$AN$35,"O",IF(C10=$AO$35,"O",IF(C10=$AP$35,"O",IF(C10=$AQ$35,"O",IF(C10=$AR$35,"O",IF(C10=$AS$35,"O",IF(C10=$AT$35,"O",IF(C10=$AU$35,"O",IF(C10=$AV$35,"O",IF(C10=$AW$35,"O",IF(C10=$AX$35,"O",IF(C10=$AY$35,"O",IF(C10=$AZ$35,"O",IF(C10=$BA$35,"O",IF(C10=$BB$35,"O",IF(C10=$BC$35,"O",IF(C10=$BD$35,"O",IF(C10=$BE$35,"O",IF(C10=$BF$35,"O",IF(C10=$BG$35,"O",IF(C10=$BH$35,"O","X"))))))))))))))))))))))))))))))))))))))</f>
        <v>X</v>
      </c>
      <c r="D332" s="58" t="str">
        <f t="shared" si="317"/>
        <v>X</v>
      </c>
      <c r="E332" s="58" t="str">
        <f t="shared" si="317"/>
        <v>X</v>
      </c>
      <c r="F332" s="58" t="str">
        <f t="shared" si="317"/>
        <v>X</v>
      </c>
      <c r="G332" s="58" t="str">
        <f t="shared" si="317"/>
        <v>X</v>
      </c>
      <c r="H332" s="58" t="str">
        <f t="shared" si="317"/>
        <v>X</v>
      </c>
      <c r="I332" s="58" t="str">
        <f t="shared" si="317"/>
        <v>X</v>
      </c>
      <c r="J332" s="58" t="str">
        <f t="shared" si="317"/>
        <v>X</v>
      </c>
      <c r="K332" s="58" t="str">
        <f t="shared" si="317"/>
        <v>X</v>
      </c>
      <c r="L332" s="58" t="str">
        <f t="shared" si="317"/>
        <v>X</v>
      </c>
      <c r="M332" s="58" t="str">
        <f t="shared" si="317"/>
        <v>X</v>
      </c>
      <c r="N332" s="58" t="str">
        <f t="shared" si="317"/>
        <v>X</v>
      </c>
      <c r="O332" s="58" t="str">
        <f t="shared" si="317"/>
        <v>X</v>
      </c>
      <c r="P332" s="58" t="str">
        <f t="shared" si="317"/>
        <v>X</v>
      </c>
      <c r="Q332" s="58" t="str">
        <f t="shared" si="317"/>
        <v>X</v>
      </c>
      <c r="T332" s="123"/>
    </row>
    <row r="333" spans="1:20" ht="18.75" customHeight="1">
      <c r="A333" s="606"/>
      <c r="B333" s="58" t="s">
        <v>36</v>
      </c>
      <c r="C333" s="58" t="str">
        <f t="shared" ref="C333:Q333" si="318">IF(C11=$W$35,"O",IF(C11=$X$35,"O",IF(C11=$Y$35,"O",IF(C11=$Z$35,"O",IF(C11=$AA$35,"O",IF(C11=$AB$35,"O",IF(C11=$AC$35,"O",IF(C11=$AD$35,"O",IF(C11=$AE$35,"O",IF(C11=$AF$35,"O",IF(C11=$AG$35,"O",IF(C11=$AH$35,"O",IF(C11=$AI$35,"O",IF(C11=$AJ$35,"O",IF(C11=$AK$35,"O",IF(C11=$AL$35,"O",IF(C11=$AM$35,"O",IF(C11=$AN$35,"O",IF(C11=$AO$35,"O",IF(C11=$AP$35,"O",IF(C11=$AQ$35,"O",IF(C11=$AR$35,"O",IF(C11=$AS$35,"O",IF(C11=$AT$35,"O",IF(C11=$AU$35,"O",IF(C11=$AV$35,"O",IF(C11=$AW$35,"O",IF(C11=$AX$35,"O",IF(C11=$AY$35,"O",IF(C11=$AZ$35,"O",IF(C11=$BA$35,"O",IF(C11=$BB$35,"O",IF(C11=$BC$35,"O",IF(C11=$BD$35,"O",IF(C11=$BE$35,"O",IF(C11=$BF$35,"O",IF(C11=$BG$35,"O",IF(C11=$BH$35,"O","X"))))))))))))))))))))))))))))))))))))))</f>
        <v>X</v>
      </c>
      <c r="D333" s="58" t="str">
        <f t="shared" si="318"/>
        <v>X</v>
      </c>
      <c r="E333" s="58" t="str">
        <f t="shared" si="318"/>
        <v>X</v>
      </c>
      <c r="F333" s="58" t="str">
        <f t="shared" si="318"/>
        <v>X</v>
      </c>
      <c r="G333" s="58" t="str">
        <f t="shared" si="318"/>
        <v>X</v>
      </c>
      <c r="H333" s="58" t="str">
        <f t="shared" si="318"/>
        <v>X</v>
      </c>
      <c r="I333" s="58" t="str">
        <f t="shared" si="318"/>
        <v>X</v>
      </c>
      <c r="J333" s="58" t="str">
        <f t="shared" si="318"/>
        <v>X</v>
      </c>
      <c r="K333" s="58" t="str">
        <f t="shared" si="318"/>
        <v>X</v>
      </c>
      <c r="L333" s="58" t="str">
        <f t="shared" si="318"/>
        <v>X</v>
      </c>
      <c r="M333" s="58" t="str">
        <f t="shared" si="318"/>
        <v>X</v>
      </c>
      <c r="N333" s="58" t="str">
        <f t="shared" si="318"/>
        <v>X</v>
      </c>
      <c r="O333" s="58" t="str">
        <f t="shared" si="318"/>
        <v>X</v>
      </c>
      <c r="P333" s="58" t="str">
        <f t="shared" si="318"/>
        <v>X</v>
      </c>
      <c r="Q333" s="58" t="str">
        <f t="shared" si="318"/>
        <v>X</v>
      </c>
      <c r="T333" s="123"/>
    </row>
    <row r="334" spans="1:20" ht="20.149999999999999" customHeight="1">
      <c r="A334" s="606"/>
      <c r="B334" s="58" t="s">
        <v>21</v>
      </c>
      <c r="C334" s="58" t="str">
        <f t="shared" ref="C334:Q334" si="319">IF(C12=$W$35,"O",IF(C12=$X$35,"O",IF(C12=$Y$35,"O",IF(C12=$Z$35,"O",IF(C12=$AA$35,"O",IF(C12=$AB$35,"O",IF(C12=$AC$35,"O",IF(C12=$AD$35,"O",IF(C12=$AE$35,"O",IF(C12=$AF$35,"O",IF(C12=$AG$35,"O",IF(C12=$AH$35,"O",IF(C12=$AI$35,"O",IF(C12=$AJ$35,"O",IF(C12=$AK$35,"O",IF(C12=$AL$35,"O",IF(C12=$AM$35,"O",IF(C12=$AN$35,"O",IF(C12=$AO$35,"O",IF(C12=$AP$35,"O",IF(C12=$AQ$35,"O",IF(C12=$AR$35,"O",IF(C12=$AS$35,"O",IF(C12=$AT$35,"O",IF(C12=$AU$35,"O",IF(C12=$AV$35,"O",IF(C12=$AW$35,"O",IF(C12=$AX$35,"O",IF(C12=$AY$35,"O",IF(C12=$AZ$35,"O",IF(C12=$BA$35,"O",IF(C12=$BB$35,"O",IF(C12=$BC$35,"O",IF(C12=$BD$35,"O",IF(C12=$BE$35,"O",IF(C12=$BF$35,"O",IF(C12=$BG$35,"O",IF(C12=$BH$35,"O","X"))))))))))))))))))))))))))))))))))))))</f>
        <v>O</v>
      </c>
      <c r="D334" s="58" t="str">
        <f t="shared" si="319"/>
        <v>O</v>
      </c>
      <c r="E334" s="58" t="str">
        <f t="shared" si="319"/>
        <v>O</v>
      </c>
      <c r="F334" s="58" t="str">
        <f t="shared" si="319"/>
        <v>O</v>
      </c>
      <c r="G334" s="58" t="str">
        <f t="shared" si="319"/>
        <v>O</v>
      </c>
      <c r="H334" s="58" t="str">
        <f t="shared" si="319"/>
        <v>O</v>
      </c>
      <c r="I334" s="58" t="str">
        <f t="shared" si="319"/>
        <v>O</v>
      </c>
      <c r="J334" s="58" t="str">
        <f t="shared" si="319"/>
        <v>O</v>
      </c>
      <c r="K334" s="58" t="str">
        <f t="shared" si="319"/>
        <v>O</v>
      </c>
      <c r="L334" s="58" t="str">
        <f t="shared" si="319"/>
        <v>O</v>
      </c>
      <c r="M334" s="58" t="str">
        <f t="shared" si="319"/>
        <v>O</v>
      </c>
      <c r="N334" s="58" t="str">
        <f t="shared" si="319"/>
        <v>O</v>
      </c>
      <c r="O334" s="58" t="str">
        <f t="shared" si="319"/>
        <v>O</v>
      </c>
      <c r="P334" s="58" t="str">
        <f t="shared" si="319"/>
        <v>O</v>
      </c>
      <c r="Q334" s="58" t="str">
        <f t="shared" si="319"/>
        <v>O</v>
      </c>
      <c r="T334" s="123"/>
    </row>
    <row r="335" spans="1:20" ht="18.75" customHeight="1">
      <c r="A335" s="607"/>
      <c r="B335" s="30" t="s">
        <v>46</v>
      </c>
      <c r="C335" s="47">
        <f>COUNTIF(C329:C334,"O")</f>
        <v>1</v>
      </c>
      <c r="D335" s="47">
        <f t="shared" ref="D335:Q335" si="320">COUNTIF(D329:D334,"O")</f>
        <v>1</v>
      </c>
      <c r="E335" s="47">
        <f t="shared" si="320"/>
        <v>1</v>
      </c>
      <c r="F335" s="47">
        <f t="shared" si="320"/>
        <v>1</v>
      </c>
      <c r="G335" s="47">
        <f t="shared" si="320"/>
        <v>1</v>
      </c>
      <c r="H335" s="47">
        <f t="shared" si="320"/>
        <v>1</v>
      </c>
      <c r="I335" s="47">
        <f t="shared" si="320"/>
        <v>1</v>
      </c>
      <c r="J335" s="47">
        <f t="shared" si="320"/>
        <v>1</v>
      </c>
      <c r="K335" s="47">
        <f t="shared" si="320"/>
        <v>1</v>
      </c>
      <c r="L335" s="47">
        <f t="shared" si="320"/>
        <v>1</v>
      </c>
      <c r="M335" s="47">
        <f t="shared" si="320"/>
        <v>1</v>
      </c>
      <c r="N335" s="47">
        <f t="shared" si="320"/>
        <v>1</v>
      </c>
      <c r="O335" s="47">
        <f t="shared" si="320"/>
        <v>1</v>
      </c>
      <c r="P335" s="47">
        <f t="shared" si="320"/>
        <v>1</v>
      </c>
      <c r="Q335" s="47">
        <f t="shared" si="320"/>
        <v>1</v>
      </c>
      <c r="T335" s="123"/>
    </row>
    <row r="336" spans="1:20" ht="18.75" customHeight="1">
      <c r="A336" s="605">
        <v>21</v>
      </c>
      <c r="B336" s="58" t="s">
        <v>32</v>
      </c>
      <c r="C336" s="58" t="str">
        <f>IF(C7=$W$36,"O",IF(C7=$X$36,"O",IF(C7=$Y$36,"O",IF(C7=$Z$36,"O",IF(C7=$AA$36,"O",IF(C7=$AB$36,"O",IF(C7=$AC$36,"O",IF(C7=$AD$36,"O",IF(C7=$AE$36,"O",IF(C7=$AF$36,"O",IF(C7=$AG$36,"O",IF(C7=$AH$36,"O",IF(C7=$AI$36,"O",IF(C7=$AJ$36,"O",IF(C7=$AK$36,"O",IF(C7=$AL$36,"O",IF(C7=$AM$36,"O",IF(C7=$AN$36,"O",IF(C7=$AO$36,"O",IF(C7=$AP$36,"O",IF(C7=$AQ$36,"O",IF(C7=$AR$36,"O",IF(C7=$AS$36,"O",IF(C7=$AT$36,"O",IF(C7=$AU$36,"O",IF(C7=$AV$36,"O",IF(C7=$AW$36,"O",IF(C7=$AX$36,"O",IF(C7=$AY$36,"O",IF(C7=$AZ$36,"O",IF(C7=$BA$36,"O",IF(C7=$BB$36,"O",IF(C7=$BC$36,"O",IF(C7=$BD$36,"O",IF(C7=$BE$36,"O",IF(C7=$BF$36,"O",IF(C7=$BG$36,"O",IF(C7=$BH$36,"O","X"))))))))))))))))))))))))))))))))))))))</f>
        <v>O</v>
      </c>
      <c r="D336" s="58" t="str">
        <f t="shared" ref="D336:P336" si="321">IF(D7=$W$36,"O",IF(D7=$X$36,"O",IF(D7=$Y$36,"O",IF(D7=$Z$36,"O",IF(D7=$AA$36,"O",IF(D7=$AB$36,"O",IF(D7=$AC$36,"O",IF(D7=$AD$36,"O",IF(D7=$AE$36,"O",IF(D7=$AF$36,"O",IF(D7=$AG$36,"O",IF(D7=$AH$36,"O",IF(D7=$AI$36,"O",IF(D7=$AJ$36,"O",IF(D7=$AK$36,"O",IF(D7=$AL$36,"O",IF(D7=$AM$36,"O",IF(D7=$AN$36,"O",IF(D7=$AO$36,"O",IF(D7=$AP$36,"O",IF(D7=$AQ$36,"O",IF(D7=$AR$36,"O",IF(D7=$AS$36,"O",IF(D7=$AT$36,"O",IF(D7=$AU$36,"O",IF(D7=$AV$36,"O",IF(D7=$AW$36,"O",IF(D7=$AX$36,"O",IF(D7=$AY$36,"O",IF(D7=$AZ$36,"O",IF(D7=$BA$36,"O",IF(D7=$BB$36,"O",IF(D7=$BC$36,"O",IF(D7=$BD$36,"O",IF(D7=$BE$36,"O",IF(D7=$BF$36,"O",IF(D7=$BG$36,"O",IF(D7=$BH$36,"O","X"))))))))))))))))))))))))))))))))))))))</f>
        <v>O</v>
      </c>
      <c r="E336" s="58" t="str">
        <f t="shared" si="321"/>
        <v>O</v>
      </c>
      <c r="F336" s="58" t="str">
        <f t="shared" si="321"/>
        <v>O</v>
      </c>
      <c r="G336" s="58" t="str">
        <f t="shared" si="321"/>
        <v>O</v>
      </c>
      <c r="H336" s="58" t="str">
        <f t="shared" si="321"/>
        <v>O</v>
      </c>
      <c r="I336" s="58" t="str">
        <f t="shared" si="321"/>
        <v>O</v>
      </c>
      <c r="J336" s="58" t="str">
        <f t="shared" si="321"/>
        <v>O</v>
      </c>
      <c r="K336" s="58" t="str">
        <f t="shared" si="321"/>
        <v>O</v>
      </c>
      <c r="L336" s="58" t="str">
        <f t="shared" si="321"/>
        <v>O</v>
      </c>
      <c r="M336" s="58" t="str">
        <f t="shared" si="321"/>
        <v>O</v>
      </c>
      <c r="N336" s="58" t="str">
        <f t="shared" si="321"/>
        <v>O</v>
      </c>
      <c r="O336" s="58" t="str">
        <f t="shared" si="321"/>
        <v>O</v>
      </c>
      <c r="P336" s="58" t="str">
        <f t="shared" si="321"/>
        <v>O</v>
      </c>
      <c r="Q336" s="58" t="str">
        <f>IF(Q7=$W$36,"O",IF(Q7=$X$36,"O",IF(Q7=$Y$36,"O",IF(Q7=$Z$36,"O",IF(Q7=$AA$36,"O",IF(Q7=$AB$36,"O",IF(Q7=$AC$36,"O",IF(Q7=$AD$36,"O",IF(Q7=$AE$36,"O",IF(Q7=$AF$36,"O",IF(Q7=$AG$36,"O",IF(Q7=$AH$36,"O",IF(Q7=$AI$36,"O",IF(Q7=$AJ$36,"O",IF(Q7=$AK$36,"O",IF(Q7=$AL$36,"O",IF(Q7=$AM$36,"O",IF(Q7=$AN$36,"O",IF(Q7=$AO$36,"O",IF(Q7=$AP$36,"O",IF(Q7=$AQ$36,"O",IF(Q7=$AR$36,"O",IF(Q7=$AS$36,"O",IF(Q7=$AT$36,"O",IF(Q7=$AU$36,"O",IF(Q7=$AV$36,"O",IF(Q7=$AW$36,"O",IF(Q7=$AX$36,"O",IF(Q7=$AY$36,"O",IF(Q7=$AZ$36,"O",IF(Q7=$BA$36,"O",IF(Q7=$BB$36,"O",IF(Q7=$BC$36,"O",IF(Q7=$BD$36,"O",IF(Q7=$BE$36,"O",IF(Q7=$BF$36,"O",IF(Q7=$BG$36,"O",IF(Q7=$BH$36,"O","X"))))))))))))))))))))))))))))))))))))))</f>
        <v>O</v>
      </c>
      <c r="T336" s="123"/>
    </row>
    <row r="337" spans="1:20" ht="18.75" customHeight="1">
      <c r="A337" s="606"/>
      <c r="B337" s="58" t="s">
        <v>33</v>
      </c>
      <c r="C337" s="58" t="str">
        <f t="shared" ref="C337:Q337" si="322">IF(C8=$W$36,"O",IF(C8=$X$36,"O",IF(C8=$Y$36,"O",IF(C8=$Z$36,"O",IF(C8=$AA$36,"O",IF(C8=$AB$36,"O",IF(C8=$AC$36,"O",IF(C8=$AD$36,"O",IF(C8=$AE$36,"O",IF(C8=$AF$36,"O",IF(C8=$AG$36,"O",IF(C8=$AH$36,"O",IF(C8=$AI$36,"O",IF(C8=$AJ$36,"O",IF(C8=$AK$36,"O",IF(C8=$AL$36,"O",IF(C8=$AM$36,"O",IF(C8=$AN$36,"O",IF(C8=$AO$36,"O",IF(C8=$AP$36,"O",IF(C8=$AQ$36,"O",IF(C8=$AR$36,"O",IF(C8=$AS$36,"O",IF(C8=$AT$36,"O",IF(C8=$AU$36,"O",IF(C8=$AV$36,"O",IF(C8=$AW$36,"O",IF(C8=$AX$36,"O",IF(C8=$AY$36,"O",IF(C8=$AZ$36,"O",IF(C8=$BA$36,"O",IF(C8=$BB$36,"O",IF(C8=$BC$36,"O",IF(C8=$BD$36,"O",IF(C8=$BE$36,"O",IF(C8=$BF$36,"O",IF(C8=$BG$36,"O",IF(C8=$BH$36,"O","X"))))))))))))))))))))))))))))))))))))))</f>
        <v>O</v>
      </c>
      <c r="D337" s="58" t="str">
        <f t="shared" si="322"/>
        <v>O</v>
      </c>
      <c r="E337" s="58" t="str">
        <f t="shared" si="322"/>
        <v>O</v>
      </c>
      <c r="F337" s="58" t="str">
        <f t="shared" si="322"/>
        <v>O</v>
      </c>
      <c r="G337" s="58" t="str">
        <f t="shared" si="322"/>
        <v>O</v>
      </c>
      <c r="H337" s="58" t="str">
        <f t="shared" si="322"/>
        <v>O</v>
      </c>
      <c r="I337" s="58" t="str">
        <f t="shared" si="322"/>
        <v>O</v>
      </c>
      <c r="J337" s="58" t="str">
        <f t="shared" si="322"/>
        <v>O</v>
      </c>
      <c r="K337" s="58" t="str">
        <f t="shared" si="322"/>
        <v>O</v>
      </c>
      <c r="L337" s="58" t="str">
        <f t="shared" si="322"/>
        <v>O</v>
      </c>
      <c r="M337" s="58" t="str">
        <f t="shared" si="322"/>
        <v>O</v>
      </c>
      <c r="N337" s="58" t="str">
        <f t="shared" si="322"/>
        <v>O</v>
      </c>
      <c r="O337" s="58" t="str">
        <f t="shared" si="322"/>
        <v>O</v>
      </c>
      <c r="P337" s="58" t="str">
        <f t="shared" si="322"/>
        <v>O</v>
      </c>
      <c r="Q337" s="58" t="str">
        <f t="shared" si="322"/>
        <v>O</v>
      </c>
      <c r="T337" s="123"/>
    </row>
    <row r="338" spans="1:20" ht="18.75" customHeight="1">
      <c r="A338" s="606"/>
      <c r="B338" s="58" t="s">
        <v>34</v>
      </c>
      <c r="C338" s="58" t="str">
        <f t="shared" ref="C338:Q338" si="323">IF(C9=$W$36,"O",IF(C9=$X$36,"O",IF(C9=$Y$36,"O",IF(C9=$Z$36,"O",IF(C9=$AA$36,"O",IF(C9=$AB$36,"O",IF(C9=$AC$36,"O",IF(C9=$AD$36,"O",IF(C9=$AE$36,"O",IF(C9=$AF$36,"O",IF(C9=$AG$36,"O",IF(C9=$AH$36,"O",IF(C9=$AI$36,"O",IF(C9=$AJ$36,"O",IF(C9=$AK$36,"O",IF(C9=$AL$36,"O",IF(C9=$AM$36,"O",IF(C9=$AN$36,"O",IF(C9=$AO$36,"O",IF(C9=$AP$36,"O",IF(C9=$AQ$36,"O",IF(C9=$AR$36,"O",IF(C9=$AS$36,"O",IF(C9=$AT$36,"O",IF(C9=$AU$36,"O",IF(C9=$AV$36,"O",IF(C9=$AW$36,"O",IF(C9=$AX$36,"O",IF(C9=$AY$36,"O",IF(C9=$AZ$36,"O",IF(C9=$BA$36,"O",IF(C9=$BB$36,"O",IF(C9=$BC$36,"O",IF(C9=$BD$36,"O",IF(C9=$BE$36,"O",IF(C9=$BF$36,"O",IF(C9=$BG$36,"O",IF(C9=$BH$36,"O","X"))))))))))))))))))))))))))))))))))))))</f>
        <v>O</v>
      </c>
      <c r="D338" s="58" t="str">
        <f t="shared" si="323"/>
        <v>O</v>
      </c>
      <c r="E338" s="58" t="str">
        <f t="shared" si="323"/>
        <v>O</v>
      </c>
      <c r="F338" s="58" t="str">
        <f t="shared" si="323"/>
        <v>O</v>
      </c>
      <c r="G338" s="58" t="str">
        <f t="shared" si="323"/>
        <v>O</v>
      </c>
      <c r="H338" s="58" t="str">
        <f t="shared" si="323"/>
        <v>O</v>
      </c>
      <c r="I338" s="58" t="str">
        <f t="shared" si="323"/>
        <v>O</v>
      </c>
      <c r="J338" s="58" t="str">
        <f t="shared" si="323"/>
        <v>O</v>
      </c>
      <c r="K338" s="58" t="str">
        <f t="shared" si="323"/>
        <v>O</v>
      </c>
      <c r="L338" s="58" t="str">
        <f t="shared" si="323"/>
        <v>O</v>
      </c>
      <c r="M338" s="58" t="str">
        <f t="shared" si="323"/>
        <v>O</v>
      </c>
      <c r="N338" s="58" t="str">
        <f t="shared" si="323"/>
        <v>O</v>
      </c>
      <c r="O338" s="58" t="str">
        <f t="shared" si="323"/>
        <v>O</v>
      </c>
      <c r="P338" s="58" t="str">
        <f t="shared" si="323"/>
        <v>O</v>
      </c>
      <c r="Q338" s="58" t="str">
        <f t="shared" si="323"/>
        <v>O</v>
      </c>
      <c r="T338" s="123"/>
    </row>
    <row r="339" spans="1:20" ht="18.75" customHeight="1">
      <c r="A339" s="606"/>
      <c r="B339" s="58" t="s">
        <v>35</v>
      </c>
      <c r="C339" s="58" t="str">
        <f t="shared" ref="C339:Q339" si="324">IF(C10=$W$36,"O",IF(C10=$X$36,"O",IF(C10=$Y$36,"O",IF(C10=$Z$36,"O",IF(C10=$AA$36,"O",IF(C10=$AB$36,"O",IF(C10=$AC$36,"O",IF(C10=$AD$36,"O",IF(C10=$AE$36,"O",IF(C10=$AF$36,"O",IF(C10=$AG$36,"O",IF(C10=$AH$36,"O",IF(C10=$AI$36,"O",IF(C10=$AJ$36,"O",IF(C10=$AK$36,"O",IF(C10=$AL$36,"O",IF(C10=$AM$36,"O",IF(C10=$AN$36,"O",IF(C10=$AO$36,"O",IF(C10=$AP$36,"O",IF(C10=$AQ$36,"O",IF(C10=$AR$36,"O",IF(C10=$AS$36,"O",IF(C10=$AT$36,"O",IF(C10=$AU$36,"O",IF(C10=$AV$36,"O",IF(C10=$AW$36,"O",IF(C10=$AX$36,"O",IF(C10=$AY$36,"O",IF(C10=$AZ$36,"O",IF(C10=$BA$36,"O",IF(C10=$BB$36,"O",IF(C10=$BC$36,"O",IF(C10=$BD$36,"O",IF(C10=$BE$36,"O",IF(C10=$BF$36,"O",IF(C10=$BG$36,"O",IF(C10=$BH$36,"O","X"))))))))))))))))))))))))))))))))))))))</f>
        <v>X</v>
      </c>
      <c r="D339" s="58" t="str">
        <f t="shared" si="324"/>
        <v>X</v>
      </c>
      <c r="E339" s="58" t="str">
        <f t="shared" si="324"/>
        <v>X</v>
      </c>
      <c r="F339" s="58" t="str">
        <f t="shared" si="324"/>
        <v>X</v>
      </c>
      <c r="G339" s="58" t="str">
        <f t="shared" si="324"/>
        <v>X</v>
      </c>
      <c r="H339" s="58" t="str">
        <f t="shared" si="324"/>
        <v>X</v>
      </c>
      <c r="I339" s="58" t="str">
        <f t="shared" si="324"/>
        <v>X</v>
      </c>
      <c r="J339" s="58" t="str">
        <f t="shared" si="324"/>
        <v>X</v>
      </c>
      <c r="K339" s="58" t="str">
        <f t="shared" si="324"/>
        <v>X</v>
      </c>
      <c r="L339" s="58" t="str">
        <f t="shared" si="324"/>
        <v>X</v>
      </c>
      <c r="M339" s="58" t="str">
        <f t="shared" si="324"/>
        <v>X</v>
      </c>
      <c r="N339" s="58" t="str">
        <f t="shared" si="324"/>
        <v>X</v>
      </c>
      <c r="O339" s="58" t="str">
        <f t="shared" si="324"/>
        <v>X</v>
      </c>
      <c r="P339" s="58" t="str">
        <f t="shared" si="324"/>
        <v>X</v>
      </c>
      <c r="Q339" s="58" t="str">
        <f t="shared" si="324"/>
        <v>X</v>
      </c>
      <c r="T339" s="123"/>
    </row>
    <row r="340" spans="1:20" ht="18.75" customHeight="1">
      <c r="A340" s="606"/>
      <c r="B340" s="58" t="s">
        <v>36</v>
      </c>
      <c r="C340" s="58" t="str">
        <f t="shared" ref="C340:Q340" si="325">IF(C11=$W$36,"O",IF(C11=$X$36,"O",IF(C11=$Y$36,"O",IF(C11=$Z$36,"O",IF(C11=$AA$36,"O",IF(C11=$AB$36,"O",IF(C11=$AC$36,"O",IF(C11=$AD$36,"O",IF(C11=$AE$36,"O",IF(C11=$AF$36,"O",IF(C11=$AG$36,"O",IF(C11=$AH$36,"O",IF(C11=$AI$36,"O",IF(C11=$AJ$36,"O",IF(C11=$AK$36,"O",IF(C11=$AL$36,"O",IF(C11=$AM$36,"O",IF(C11=$AN$36,"O",IF(C11=$AO$36,"O",IF(C11=$AP$36,"O",IF(C11=$AQ$36,"O",IF(C11=$AR$36,"O",IF(C11=$AS$36,"O",IF(C11=$AT$36,"O",IF(C11=$AU$36,"O",IF(C11=$AV$36,"O",IF(C11=$AW$36,"O",IF(C11=$AX$36,"O",IF(C11=$AY$36,"O",IF(C11=$AZ$36,"O",IF(C11=$BA$36,"O",IF(C11=$BB$36,"O",IF(C11=$BC$36,"O",IF(C11=$BD$36,"O",IF(C11=$BE$36,"O",IF(C11=$BF$36,"O",IF(C11=$BG$36,"O",IF(C11=$BH$36,"O","X"))))))))))))))))))))))))))))))))))))))</f>
        <v>X</v>
      </c>
      <c r="D340" s="58" t="str">
        <f t="shared" si="325"/>
        <v>X</v>
      </c>
      <c r="E340" s="58" t="str">
        <f t="shared" si="325"/>
        <v>X</v>
      </c>
      <c r="F340" s="58" t="str">
        <f t="shared" si="325"/>
        <v>X</v>
      </c>
      <c r="G340" s="58" t="str">
        <f t="shared" si="325"/>
        <v>X</v>
      </c>
      <c r="H340" s="58" t="str">
        <f t="shared" si="325"/>
        <v>X</v>
      </c>
      <c r="I340" s="58" t="str">
        <f t="shared" si="325"/>
        <v>X</v>
      </c>
      <c r="J340" s="58" t="str">
        <f t="shared" si="325"/>
        <v>X</v>
      </c>
      <c r="K340" s="58" t="str">
        <f t="shared" si="325"/>
        <v>X</v>
      </c>
      <c r="L340" s="58" t="str">
        <f t="shared" si="325"/>
        <v>X</v>
      </c>
      <c r="M340" s="58" t="str">
        <f t="shared" si="325"/>
        <v>X</v>
      </c>
      <c r="N340" s="58" t="str">
        <f t="shared" si="325"/>
        <v>X</v>
      </c>
      <c r="O340" s="58" t="str">
        <f t="shared" si="325"/>
        <v>X</v>
      </c>
      <c r="P340" s="58" t="str">
        <f t="shared" si="325"/>
        <v>X</v>
      </c>
      <c r="Q340" s="58" t="str">
        <f t="shared" si="325"/>
        <v>X</v>
      </c>
      <c r="T340" s="123"/>
    </row>
    <row r="341" spans="1:20" ht="18.75" customHeight="1">
      <c r="A341" s="606"/>
      <c r="B341" s="58" t="s">
        <v>21</v>
      </c>
      <c r="C341" s="58" t="str">
        <f t="shared" ref="C341:Q341" si="326">IF(C12=$W$36,"O",IF(C12=$X$36,"O",IF(C12=$Y$36,"O",IF(C12=$Z$36,"O",IF(C12=$AA$36,"O",IF(C12=$AB$36,"O",IF(C12=$AC$36,"O",IF(C12=$AD$36,"O",IF(C12=$AE$36,"O",IF(C12=$AF$36,"O",IF(C12=$AG$36,"O",IF(C12=$AH$36,"O",IF(C12=$AI$36,"O",IF(C12=$AJ$36,"O",IF(C12=$AK$36,"O",IF(C12=$AL$36,"O",IF(C12=$AM$36,"O",IF(C12=$AN$36,"O",IF(C12=$AO$36,"O",IF(C12=$AP$36,"O",IF(C12=$AQ$36,"O",IF(C12=$AR$36,"O",IF(C12=$AS$36,"O",IF(C12=$AT$36,"O",IF(C12=$AU$36,"O",IF(C12=$AV$36,"O",IF(C12=$AW$36,"O",IF(C12=$AX$36,"O",IF(C12=$AY$36,"O",IF(C12=$AZ$36,"O",IF(C12=$BA$36,"O",IF(C12=$BB$36,"O",IF(C12=$BC$36,"O",IF(C12=$BD$36,"O",IF(C12=$BE$36,"O",IF(C12=$BF$36,"O",IF(C12=$BG$36,"O",IF(C12=$BH$36,"O","X"))))))))))))))))))))))))))))))))))))))</f>
        <v>X</v>
      </c>
      <c r="D341" s="58" t="str">
        <f t="shared" si="326"/>
        <v>X</v>
      </c>
      <c r="E341" s="58" t="str">
        <f t="shared" si="326"/>
        <v>X</v>
      </c>
      <c r="F341" s="58" t="str">
        <f t="shared" si="326"/>
        <v>X</v>
      </c>
      <c r="G341" s="58" t="str">
        <f t="shared" si="326"/>
        <v>X</v>
      </c>
      <c r="H341" s="58" t="str">
        <f t="shared" si="326"/>
        <v>X</v>
      </c>
      <c r="I341" s="58" t="str">
        <f t="shared" si="326"/>
        <v>X</v>
      </c>
      <c r="J341" s="58" t="str">
        <f t="shared" si="326"/>
        <v>X</v>
      </c>
      <c r="K341" s="58" t="str">
        <f t="shared" si="326"/>
        <v>X</v>
      </c>
      <c r="L341" s="58" t="str">
        <f t="shared" si="326"/>
        <v>X</v>
      </c>
      <c r="M341" s="58" t="str">
        <f t="shared" si="326"/>
        <v>X</v>
      </c>
      <c r="N341" s="58" t="str">
        <f t="shared" si="326"/>
        <v>X</v>
      </c>
      <c r="O341" s="58" t="str">
        <f t="shared" si="326"/>
        <v>X</v>
      </c>
      <c r="P341" s="58" t="str">
        <f t="shared" si="326"/>
        <v>X</v>
      </c>
      <c r="Q341" s="58" t="str">
        <f t="shared" si="326"/>
        <v>X</v>
      </c>
      <c r="T341" s="123"/>
    </row>
    <row r="342" spans="1:20" ht="18.75" customHeight="1">
      <c r="A342" s="607"/>
      <c r="B342" s="30" t="s">
        <v>46</v>
      </c>
      <c r="C342" s="47">
        <f t="shared" ref="C342:Q342" si="327">COUNTIF(C336:C341,"O")</f>
        <v>3</v>
      </c>
      <c r="D342" s="47">
        <f t="shared" si="327"/>
        <v>3</v>
      </c>
      <c r="E342" s="47">
        <f t="shared" si="327"/>
        <v>3</v>
      </c>
      <c r="F342" s="47">
        <f t="shared" si="327"/>
        <v>3</v>
      </c>
      <c r="G342" s="47">
        <f t="shared" si="327"/>
        <v>3</v>
      </c>
      <c r="H342" s="47">
        <f t="shared" si="327"/>
        <v>3</v>
      </c>
      <c r="I342" s="47">
        <f t="shared" si="327"/>
        <v>3</v>
      </c>
      <c r="J342" s="47">
        <f t="shared" si="327"/>
        <v>3</v>
      </c>
      <c r="K342" s="47">
        <f t="shared" si="327"/>
        <v>3</v>
      </c>
      <c r="L342" s="47">
        <f t="shared" si="327"/>
        <v>3</v>
      </c>
      <c r="M342" s="47">
        <f t="shared" si="327"/>
        <v>3</v>
      </c>
      <c r="N342" s="47">
        <f t="shared" si="327"/>
        <v>3</v>
      </c>
      <c r="O342" s="47">
        <f t="shared" si="327"/>
        <v>3</v>
      </c>
      <c r="P342" s="47">
        <f t="shared" si="327"/>
        <v>3</v>
      </c>
      <c r="Q342" s="47">
        <f t="shared" si="327"/>
        <v>3</v>
      </c>
      <c r="T342" s="123"/>
    </row>
    <row r="343" spans="1:20" ht="18.75" customHeight="1">
      <c r="A343" s="605">
        <v>22</v>
      </c>
      <c r="B343" s="58" t="s">
        <v>32</v>
      </c>
      <c r="C343" s="58" t="str">
        <f>IF(C7=$W$37,"O",IF(C7=$X$37,"O",IF(C7=$Y$37,"O",IF(C7=$Z$37,"O",IF(C7=$AA$37,"O",IF(C7=$AB$37,"O",IF(C7=$AC$37,"O",IF(C7=$AD$37,"O",IF(C7=$AE$37,"O",IF(C7=$AF$37,"O",IF(C7=$AG$37,"O",IF(C7=$AH$37,"O",IF(C7=$AI$37,"O",IF(C7=$AJ$37,"O",IF(C7=$AK$37,"O",IF(C7=$AL$37,"O",IF(C7=$AM$37,"O",IF(C7=$AN$37,"O",IF(C7=$AO$37,"O",IF(C7=$AP$37,"O",IF(C7=$AQ$37,"O",IF(C7=$AR$37,"O",IF(C7=$AS$37,"O",IF(C7=$AT$37,"O",IF(C7=$AU$37,"O",IF(C7=$AV$37,"O",IF(C7=$AW$37,"O",IF(C7=$AX$37,"O",IF(C7=$AY$37,"O",IF(C7=$AZ$37,"O",IF(C7=$BA$37,"O",IF(C7=$BB$37,"O",IF(C7=$BC$37,"O",IF(C7=$BD$37,"O",IF(C7=$BE$37,"O",IF(C7=$BF$37,"O",IF(C7=$BG$37,"O",IF(C7=$BH$37,"O","X"))))))))))))))))))))))))))))))))))))))</f>
        <v>X</v>
      </c>
      <c r="D343" s="58" t="str">
        <f t="shared" ref="D343:P343" si="328">IF(D7=$W$37,"O",IF(D7=$X$37,"O",IF(D7=$Y$37,"O",IF(D7=$Z$37,"O",IF(D7=$AA$37,"O",IF(D7=$AB$37,"O",IF(D7=$AC$37,"O",IF(D7=$AD$37,"O",IF(D7=$AE$37,"O",IF(D7=$AF$37,"O",IF(D7=$AG$37,"O",IF(D7=$AH$37,"O",IF(D7=$AI$37,"O",IF(D7=$AJ$37,"O",IF(D7=$AK$37,"O",IF(D7=$AL$37,"O",IF(D7=$AM$37,"O",IF(D7=$AN$37,"O",IF(D7=$AO$37,"O",IF(D7=$AP$37,"O",IF(D7=$AQ$37,"O",IF(D7=$AR$37,"O",IF(D7=$AS$37,"O",IF(D7=$AT$37,"O",IF(D7=$AU$37,"O",IF(D7=$AV$37,"O",IF(D7=$AW$37,"O",IF(D7=$AX$37,"O",IF(D7=$AY$37,"O",IF(D7=$AZ$37,"O",IF(D7=$BA$37,"O",IF(D7=$BB$37,"O",IF(D7=$BC$37,"O",IF(D7=$BD$37,"O",IF(D7=$BE$37,"O",IF(D7=$BF$37,"O",IF(D7=$BG$37,"O",IF(D7=$BH$37,"O","X"))))))))))))))))))))))))))))))))))))))</f>
        <v>X</v>
      </c>
      <c r="E343" s="58" t="str">
        <f t="shared" si="328"/>
        <v>X</v>
      </c>
      <c r="F343" s="58" t="str">
        <f t="shared" si="328"/>
        <v>X</v>
      </c>
      <c r="G343" s="58" t="str">
        <f t="shared" si="328"/>
        <v>X</v>
      </c>
      <c r="H343" s="58" t="str">
        <f t="shared" si="328"/>
        <v>X</v>
      </c>
      <c r="I343" s="58" t="str">
        <f t="shared" si="328"/>
        <v>X</v>
      </c>
      <c r="J343" s="58" t="str">
        <f t="shared" si="328"/>
        <v>X</v>
      </c>
      <c r="K343" s="58" t="str">
        <f t="shared" si="328"/>
        <v>X</v>
      </c>
      <c r="L343" s="58" t="str">
        <f t="shared" si="328"/>
        <v>X</v>
      </c>
      <c r="M343" s="58" t="str">
        <f t="shared" si="328"/>
        <v>X</v>
      </c>
      <c r="N343" s="58" t="str">
        <f t="shared" si="328"/>
        <v>X</v>
      </c>
      <c r="O343" s="58" t="str">
        <f t="shared" si="328"/>
        <v>X</v>
      </c>
      <c r="P343" s="58" t="str">
        <f t="shared" si="328"/>
        <v>X</v>
      </c>
      <c r="Q343" s="58" t="str">
        <f>IF(Q7=$W$37,"O",IF(Q7=$X$37,"O",IF(Q7=$Y$37,"O",IF(Q7=$Z$37,"O",IF(Q7=$AA$37,"O",IF(Q7=$AB$37,"O",IF(Q7=$AC$37,"O",IF(Q7=$AD$37,"O",IF(Q7=$AE$37,"O",IF(Q7=$AF$37,"O",IF(Q7=$AG$37,"O",IF(Q7=$AH$37,"O",IF(Q7=$AI$37,"O",IF(Q7=$AJ$37,"O",IF(Q7=$AK$37,"O",IF(Q7=$AL$37,"O",IF(Q7=$AM$37,"O",IF(Q7=$AN$37,"O",IF(Q7=$AO$37,"O",IF(Q7=$AP$37,"O",IF(Q7=$AQ$37,"O",IF(Q7=$AR$37,"O",IF(Q7=$AS$37,"O",IF(Q7=$AT$37,"O",IF(Q7=$AU$37,"O",IF(Q7=$AV$37,"O",IF(Q7=$AW$37,"O",IF(Q7=$AX$37,"O",IF(Q7=$AY$37,"O",IF(Q7=$AZ$37,"O",IF(Q7=$BA$37,"O",IF(Q7=$BB$37,"O",IF(Q7=$BC$37,"O",IF(Q7=$BD$37,"O",IF(Q7=$BE$37,"O",IF(Q7=$BF$37,"O",IF(Q7=$BG$37,"O",IF(Q7=$BH$37,"O","X"))))))))))))))))))))))))))))))))))))))</f>
        <v>X</v>
      </c>
      <c r="T343" s="123"/>
    </row>
    <row r="344" spans="1:20" ht="18.75" customHeight="1">
      <c r="A344" s="606"/>
      <c r="B344" s="58" t="s">
        <v>33</v>
      </c>
      <c r="C344" s="58" t="str">
        <f t="shared" ref="C344:Q344" si="329">IF(C8=$W$37,"O",IF(C8=$X$37,"O",IF(C8=$Y$37,"O",IF(C8=$Z$37,"O",IF(C8=$AA$37,"O",IF(C8=$AB$37,"O",IF(C8=$AC$37,"O",IF(C8=$AD$37,"O",IF(C8=$AE$37,"O",IF(C8=$AF$37,"O",IF(C8=$AG$37,"O",IF(C8=$AH$37,"O",IF(C8=$AI$37,"O",IF(C8=$AJ$37,"O",IF(C8=$AK$37,"O",IF(C8=$AL$37,"O",IF(C8=$AM$37,"O",IF(C8=$AN$37,"O",IF(C8=$AO$37,"O",IF(C8=$AP$37,"O",IF(C8=$AQ$37,"O",IF(C8=$AR$37,"O",IF(C8=$AS$37,"O",IF(C8=$AT$37,"O",IF(C8=$AU$37,"O",IF(C8=$AV$37,"O",IF(C8=$AW$37,"O",IF(C8=$AX$37,"O",IF(C8=$AY$37,"O",IF(C8=$AZ$37,"O",IF(C8=$BA$37,"O",IF(C8=$BB$37,"O",IF(C8=$BC$37,"O",IF(C8=$BD$37,"O",IF(C8=$BE$37,"O",IF(C8=$BF$37,"O",IF(C8=$BG$37,"O",IF(C8=$BH$37,"O","X"))))))))))))))))))))))))))))))))))))))</f>
        <v>X</v>
      </c>
      <c r="D344" s="58" t="str">
        <f t="shared" si="329"/>
        <v>X</v>
      </c>
      <c r="E344" s="58" t="str">
        <f t="shared" si="329"/>
        <v>X</v>
      </c>
      <c r="F344" s="58" t="str">
        <f t="shared" si="329"/>
        <v>X</v>
      </c>
      <c r="G344" s="58" t="str">
        <f t="shared" si="329"/>
        <v>X</v>
      </c>
      <c r="H344" s="58" t="str">
        <f t="shared" si="329"/>
        <v>X</v>
      </c>
      <c r="I344" s="58" t="str">
        <f t="shared" si="329"/>
        <v>X</v>
      </c>
      <c r="J344" s="58" t="str">
        <f t="shared" si="329"/>
        <v>X</v>
      </c>
      <c r="K344" s="58" t="str">
        <f t="shared" si="329"/>
        <v>X</v>
      </c>
      <c r="L344" s="58" t="str">
        <f t="shared" si="329"/>
        <v>X</v>
      </c>
      <c r="M344" s="58" t="str">
        <f t="shared" si="329"/>
        <v>X</v>
      </c>
      <c r="N344" s="58" t="str">
        <f t="shared" si="329"/>
        <v>X</v>
      </c>
      <c r="O344" s="58" t="str">
        <f t="shared" si="329"/>
        <v>X</v>
      </c>
      <c r="P344" s="58" t="str">
        <f t="shared" si="329"/>
        <v>X</v>
      </c>
      <c r="Q344" s="58" t="str">
        <f t="shared" si="329"/>
        <v>X</v>
      </c>
      <c r="T344" s="123"/>
    </row>
    <row r="345" spans="1:20" ht="18.75" customHeight="1">
      <c r="A345" s="606"/>
      <c r="B345" s="58" t="s">
        <v>34</v>
      </c>
      <c r="C345" s="58" t="str">
        <f t="shared" ref="C345:Q345" si="330">IF(C9=$W$37,"O",IF(C9=$X$37,"O",IF(C9=$Y$37,"O",IF(C9=$Z$37,"O",IF(C9=$AA$37,"O",IF(C9=$AB$37,"O",IF(C9=$AC$37,"O",IF(C9=$AD$37,"O",IF(C9=$AE$37,"O",IF(C9=$AF$37,"O",IF(C9=$AG$37,"O",IF(C9=$AH$37,"O",IF(C9=$AI$37,"O",IF(C9=$AJ$37,"O",IF(C9=$AK$37,"O",IF(C9=$AL$37,"O",IF(C9=$AM$37,"O",IF(C9=$AN$37,"O",IF(C9=$AO$37,"O",IF(C9=$AP$37,"O",IF(C9=$AQ$37,"O",IF(C9=$AR$37,"O",IF(C9=$AS$37,"O",IF(C9=$AT$37,"O",IF(C9=$AU$37,"O",IF(C9=$AV$37,"O",IF(C9=$AW$37,"O",IF(C9=$AX$37,"O",IF(C9=$AY$37,"O",IF(C9=$AZ$37,"O",IF(C9=$BA$37,"O",IF(C9=$BB$37,"O",IF(C9=$BC$37,"O",IF(C9=$BD$37,"O",IF(C9=$BE$37,"O",IF(C9=$BF$37,"O",IF(C9=$BG$37,"O",IF(C9=$BH$37,"O","X"))))))))))))))))))))))))))))))))))))))</f>
        <v>O</v>
      </c>
      <c r="D345" s="58" t="str">
        <f t="shared" si="330"/>
        <v>O</v>
      </c>
      <c r="E345" s="58" t="str">
        <f t="shared" si="330"/>
        <v>O</v>
      </c>
      <c r="F345" s="58" t="str">
        <f t="shared" si="330"/>
        <v>O</v>
      </c>
      <c r="G345" s="58" t="str">
        <f t="shared" si="330"/>
        <v>O</v>
      </c>
      <c r="H345" s="58" t="str">
        <f t="shared" si="330"/>
        <v>O</v>
      </c>
      <c r="I345" s="58" t="str">
        <f t="shared" si="330"/>
        <v>O</v>
      </c>
      <c r="J345" s="58" t="str">
        <f t="shared" si="330"/>
        <v>O</v>
      </c>
      <c r="K345" s="58" t="str">
        <f t="shared" si="330"/>
        <v>O</v>
      </c>
      <c r="L345" s="58" t="str">
        <f t="shared" si="330"/>
        <v>O</v>
      </c>
      <c r="M345" s="58" t="str">
        <f t="shared" si="330"/>
        <v>O</v>
      </c>
      <c r="N345" s="58" t="str">
        <f t="shared" si="330"/>
        <v>O</v>
      </c>
      <c r="O345" s="58" t="str">
        <f t="shared" si="330"/>
        <v>O</v>
      </c>
      <c r="P345" s="58" t="str">
        <f t="shared" si="330"/>
        <v>O</v>
      </c>
      <c r="Q345" s="58" t="str">
        <f t="shared" si="330"/>
        <v>O</v>
      </c>
      <c r="T345" s="123"/>
    </row>
    <row r="346" spans="1:20" ht="18.75" customHeight="1">
      <c r="A346" s="606"/>
      <c r="B346" s="58" t="s">
        <v>35</v>
      </c>
      <c r="C346" s="58" t="str">
        <f t="shared" ref="C346:Q346" si="331">IF(C10=$W$37,"O",IF(C10=$X$37,"O",IF(C10=$Y$37,"O",IF(C10=$Z$37,"O",IF(C10=$AA$37,"O",IF(C10=$AB$37,"O",IF(C10=$AC$37,"O",IF(C10=$AD$37,"O",IF(C10=$AE$37,"O",IF(C10=$AF$37,"O",IF(C10=$AG$37,"O",IF(C10=$AH$37,"O",IF(C10=$AI$37,"O",IF(C10=$AJ$37,"O",IF(C10=$AK$37,"O",IF(C10=$AL$37,"O",IF(C10=$AM$37,"O",IF(C10=$AN$37,"O",IF(C10=$AO$37,"O",IF(C10=$AP$37,"O",IF(C10=$AQ$37,"O",IF(C10=$AR$37,"O",IF(C10=$AS$37,"O",IF(C10=$AT$37,"O",IF(C10=$AU$37,"O",IF(C10=$AV$37,"O",IF(C10=$AW$37,"O",IF(C10=$AX$37,"O",IF(C10=$AY$37,"O",IF(C10=$AZ$37,"O",IF(C10=$BA$37,"O",IF(C10=$BB$37,"O",IF(C10=$BC$37,"O",IF(C10=$BD$37,"O",IF(C10=$BE$37,"O",IF(C10=$BF$37,"O",IF(C10=$BG$37,"O",IF(C10=$BH$37,"O","X"))))))))))))))))))))))))))))))))))))))</f>
        <v>X</v>
      </c>
      <c r="D346" s="58" t="str">
        <f t="shared" si="331"/>
        <v>X</v>
      </c>
      <c r="E346" s="58" t="str">
        <f t="shared" si="331"/>
        <v>X</v>
      </c>
      <c r="F346" s="58" t="str">
        <f t="shared" si="331"/>
        <v>X</v>
      </c>
      <c r="G346" s="58" t="str">
        <f t="shared" si="331"/>
        <v>X</v>
      </c>
      <c r="H346" s="58" t="str">
        <f t="shared" si="331"/>
        <v>X</v>
      </c>
      <c r="I346" s="58" t="str">
        <f t="shared" si="331"/>
        <v>X</v>
      </c>
      <c r="J346" s="58" t="str">
        <f t="shared" si="331"/>
        <v>X</v>
      </c>
      <c r="K346" s="58" t="str">
        <f t="shared" si="331"/>
        <v>X</v>
      </c>
      <c r="L346" s="58" t="str">
        <f t="shared" si="331"/>
        <v>X</v>
      </c>
      <c r="M346" s="58" t="str">
        <f t="shared" si="331"/>
        <v>X</v>
      </c>
      <c r="N346" s="58" t="str">
        <f t="shared" si="331"/>
        <v>X</v>
      </c>
      <c r="O346" s="58" t="str">
        <f t="shared" si="331"/>
        <v>X</v>
      </c>
      <c r="P346" s="58" t="str">
        <f t="shared" si="331"/>
        <v>X</v>
      </c>
      <c r="Q346" s="58" t="str">
        <f t="shared" si="331"/>
        <v>X</v>
      </c>
    </row>
    <row r="347" spans="1:20" ht="18.75" customHeight="1">
      <c r="A347" s="606"/>
      <c r="B347" s="58" t="s">
        <v>36</v>
      </c>
      <c r="C347" s="58" t="str">
        <f t="shared" ref="C347:Q347" si="332">IF(C11=$W$37,"O",IF(C11=$X$37,"O",IF(C11=$Y$37,"O",IF(C11=$Z$37,"O",IF(C11=$AA$37,"O",IF(C11=$AB$37,"O",IF(C11=$AC$37,"O",IF(C11=$AD$37,"O",IF(C11=$AE$37,"O",IF(C11=$AF$37,"O",IF(C11=$AG$37,"O",IF(C11=$AH$37,"O",IF(C11=$AI$37,"O",IF(C11=$AJ$37,"O",IF(C11=$AK$37,"O",IF(C11=$AL$37,"O",IF(C11=$AM$37,"O",IF(C11=$AN$37,"O",IF(C11=$AO$37,"O",IF(C11=$AP$37,"O",IF(C11=$AQ$37,"O",IF(C11=$AR$37,"O",IF(C11=$AS$37,"O",IF(C11=$AT$37,"O",IF(C11=$AU$37,"O",IF(C11=$AV$37,"O",IF(C11=$AW$37,"O",IF(C11=$AX$37,"O",IF(C11=$AY$37,"O",IF(C11=$AZ$37,"O",IF(C11=$BA$37,"O",IF(C11=$BB$37,"O",IF(C11=$BC$37,"O",IF(C11=$BD$37,"O",IF(C11=$BE$37,"O",IF(C11=$BF$37,"O",IF(C11=$BG$37,"O",IF(C11=$BH$37,"O","X"))))))))))))))))))))))))))))))))))))))</f>
        <v>X</v>
      </c>
      <c r="D347" s="58" t="str">
        <f t="shared" si="332"/>
        <v>X</v>
      </c>
      <c r="E347" s="58" t="str">
        <f t="shared" si="332"/>
        <v>X</v>
      </c>
      <c r="F347" s="58" t="str">
        <f t="shared" si="332"/>
        <v>X</v>
      </c>
      <c r="G347" s="58" t="str">
        <f t="shared" si="332"/>
        <v>X</v>
      </c>
      <c r="H347" s="58" t="str">
        <f t="shared" si="332"/>
        <v>X</v>
      </c>
      <c r="I347" s="58" t="str">
        <f t="shared" si="332"/>
        <v>X</v>
      </c>
      <c r="J347" s="58" t="str">
        <f t="shared" si="332"/>
        <v>X</v>
      </c>
      <c r="K347" s="58" t="str">
        <f t="shared" si="332"/>
        <v>X</v>
      </c>
      <c r="L347" s="58" t="str">
        <f t="shared" si="332"/>
        <v>X</v>
      </c>
      <c r="M347" s="58" t="str">
        <f t="shared" si="332"/>
        <v>X</v>
      </c>
      <c r="N347" s="58" t="str">
        <f t="shared" si="332"/>
        <v>X</v>
      </c>
      <c r="O347" s="58" t="str">
        <f t="shared" si="332"/>
        <v>X</v>
      </c>
      <c r="P347" s="58" t="str">
        <f t="shared" si="332"/>
        <v>X</v>
      </c>
      <c r="Q347" s="58" t="str">
        <f t="shared" si="332"/>
        <v>X</v>
      </c>
    </row>
    <row r="348" spans="1:20" ht="18.75" customHeight="1">
      <c r="A348" s="606"/>
      <c r="B348" s="58" t="s">
        <v>21</v>
      </c>
      <c r="C348" s="58" t="str">
        <f t="shared" ref="C348:Q348" si="333">IF(C12=$W$37,"O",IF(C12=$X$37,"O",IF(C12=$Y$37,"O",IF(C12=$Z$37,"O",IF(C12=$AA$37,"O",IF(C12=$AB$37,"O",IF(C12=$AC$37,"O",IF(C12=$AD$37,"O",IF(C12=$AE$37,"O",IF(C12=$AF$37,"O",IF(C12=$AG$37,"O",IF(C12=$AH$37,"O",IF(C12=$AI$37,"O",IF(C12=$AJ$37,"O",IF(C12=$AK$37,"O",IF(C12=$AL$37,"O",IF(C12=$AM$37,"O",IF(C12=$AN$37,"O",IF(C12=$AO$37,"O",IF(C12=$AP$37,"O",IF(C12=$AQ$37,"O",IF(C12=$AR$37,"O",IF(C12=$AS$37,"O",IF(C12=$AT$37,"O",IF(C12=$AU$37,"O",IF(C12=$AV$37,"O",IF(C12=$AW$37,"O",IF(C12=$AX$37,"O",IF(C12=$AY$37,"O",IF(C12=$AZ$37,"O",IF(C12=$BA$37,"O",IF(C12=$BB$37,"O",IF(C12=$BC$37,"O",IF(C12=$BD$37,"O",IF(C12=$BE$37,"O",IF(C12=$BF$37,"O",IF(C12=$BG$37,"O",IF(C12=$BH$37,"O","X"))))))))))))))))))))))))))))))))))))))</f>
        <v>O</v>
      </c>
      <c r="D348" s="58" t="str">
        <f t="shared" si="333"/>
        <v>O</v>
      </c>
      <c r="E348" s="58" t="str">
        <f t="shared" si="333"/>
        <v>O</v>
      </c>
      <c r="F348" s="58" t="str">
        <f t="shared" si="333"/>
        <v>O</v>
      </c>
      <c r="G348" s="58" t="str">
        <f t="shared" si="333"/>
        <v>O</v>
      </c>
      <c r="H348" s="58" t="str">
        <f t="shared" si="333"/>
        <v>O</v>
      </c>
      <c r="I348" s="58" t="str">
        <f t="shared" si="333"/>
        <v>O</v>
      </c>
      <c r="J348" s="58" t="str">
        <f t="shared" si="333"/>
        <v>O</v>
      </c>
      <c r="K348" s="58" t="str">
        <f t="shared" si="333"/>
        <v>O</v>
      </c>
      <c r="L348" s="58" t="str">
        <f t="shared" si="333"/>
        <v>O</v>
      </c>
      <c r="M348" s="58" t="str">
        <f t="shared" si="333"/>
        <v>O</v>
      </c>
      <c r="N348" s="58" t="str">
        <f t="shared" si="333"/>
        <v>O</v>
      </c>
      <c r="O348" s="58" t="str">
        <f t="shared" si="333"/>
        <v>O</v>
      </c>
      <c r="P348" s="58" t="str">
        <f t="shared" si="333"/>
        <v>O</v>
      </c>
      <c r="Q348" s="58" t="str">
        <f t="shared" si="333"/>
        <v>O</v>
      </c>
    </row>
    <row r="349" spans="1:20" ht="18.75" customHeight="1">
      <c r="A349" s="607"/>
      <c r="B349" s="30" t="s">
        <v>46</v>
      </c>
      <c r="C349" s="47">
        <f>COUNTIF(C343:C348,"O")</f>
        <v>2</v>
      </c>
      <c r="D349" s="47">
        <f t="shared" ref="D349:Q349" si="334">COUNTIF(D343:D348,"O")</f>
        <v>2</v>
      </c>
      <c r="E349" s="47">
        <f t="shared" si="334"/>
        <v>2</v>
      </c>
      <c r="F349" s="47">
        <f t="shared" si="334"/>
        <v>2</v>
      </c>
      <c r="G349" s="47">
        <f t="shared" si="334"/>
        <v>2</v>
      </c>
      <c r="H349" s="47">
        <f t="shared" si="334"/>
        <v>2</v>
      </c>
      <c r="I349" s="47">
        <f t="shared" si="334"/>
        <v>2</v>
      </c>
      <c r="J349" s="47">
        <f t="shared" si="334"/>
        <v>2</v>
      </c>
      <c r="K349" s="47">
        <f t="shared" si="334"/>
        <v>2</v>
      </c>
      <c r="L349" s="47">
        <f t="shared" si="334"/>
        <v>2</v>
      </c>
      <c r="M349" s="47">
        <f t="shared" si="334"/>
        <v>2</v>
      </c>
      <c r="N349" s="47">
        <f t="shared" si="334"/>
        <v>2</v>
      </c>
      <c r="O349" s="47">
        <f t="shared" si="334"/>
        <v>2</v>
      </c>
      <c r="P349" s="47">
        <f t="shared" si="334"/>
        <v>2</v>
      </c>
      <c r="Q349" s="47">
        <f t="shared" si="334"/>
        <v>2</v>
      </c>
    </row>
    <row r="350" spans="1:20" ht="18.75" customHeight="1">
      <c r="A350" s="605">
        <v>23</v>
      </c>
      <c r="B350" s="58" t="s">
        <v>32</v>
      </c>
      <c r="C350" s="58" t="str">
        <f>IF(C7=$W$38,"O",IF(C7=$X$38,"O",IF(C7=$Y$38,"O",IF(C7=$Z$38,"O",IF(C7=$AA$38,"O",IF(C7=$AB$38,"O",IF(C7=$AC$38,"O",IF(C7=$AD$38,"O",IF(C7=$AE$38,"O",IF(C7=$AF$38,"O",IF(C7=$AG$38,"O",IF(C7=$AH$38,"O",IF(C7=$AI$38,"O",IF(C7=$AJ$38,"O",IF(C7=$AK$38,"O",IF(C7=$AL$38,"O",IF(C7=$AM$38,"O",IF(C7=$AN$38,"O",IF(C7=$AO$38,"O",IF(C7=$AP$38,"O",IF(C7=$AQ$38,"O",IF(C7=$AR$38,"O",IF(C7=$AS$38,"O",IF(C7=$AT$38,"O",IF(C7=$AU$38,"O",IF(C7=$AV$38,"O",IF(C7=$AW$38,"O",IF(C7=$AX$38,"O",IF(C7=$AY$38,"O",IF(C7=$AZ$38,"O",IF(C7=$BA$38,"O",IF(C7=$BB$38,"O",IF(C7=$BC$38,"O",IF(C7=$BD$38,"O",IF(C7=$BE$38,"O",IF(C7=$BF$38,"O",IF(C7=$BG$38,"O",IF(C7=$BH$38,"O","X"))))))))))))))))))))))))))))))))))))))</f>
        <v>O</v>
      </c>
      <c r="D350" s="58" t="str">
        <f t="shared" ref="D350:P350" si="335">IF(D7=$W$38,"O",IF(D7=$X$38,"O",IF(D7=$Y$38,"O",IF(D7=$Z$38,"O",IF(D7=$AA$38,"O",IF(D7=$AB$38,"O",IF(D7=$AC$38,"O",IF(D7=$AD$38,"O",IF(D7=$AE$38,"O",IF(D7=$AF$38,"O",IF(D7=$AG$38,"O",IF(D7=$AH$38,"O",IF(D7=$AI$38,"O",IF(D7=$AJ$38,"O",IF(D7=$AK$38,"O",IF(D7=$AL$38,"O",IF(D7=$AM$38,"O",IF(D7=$AN$38,"O",IF(D7=$AO$38,"O",IF(D7=$AP$38,"O",IF(D7=$AQ$38,"O",IF(D7=$AR$38,"O",IF(D7=$AS$38,"O",IF(D7=$AT$38,"O",IF(D7=$AU$38,"O",IF(D7=$AV$38,"O",IF(D7=$AW$38,"O",IF(D7=$AX$38,"O",IF(D7=$AY$38,"O",IF(D7=$AZ$38,"O",IF(D7=$BA$38,"O",IF(D7=$BB$38,"O",IF(D7=$BC$38,"O",IF(D7=$BD$38,"O",IF(D7=$BE$38,"O",IF(D7=$BF$38,"O",IF(D7=$BG$38,"O",IF(D7=$BH$38,"O","X"))))))))))))))))))))))))))))))))))))))</f>
        <v>O</v>
      </c>
      <c r="E350" s="58" t="str">
        <f t="shared" si="335"/>
        <v>O</v>
      </c>
      <c r="F350" s="58" t="str">
        <f t="shared" si="335"/>
        <v>O</v>
      </c>
      <c r="G350" s="58" t="str">
        <f t="shared" si="335"/>
        <v>O</v>
      </c>
      <c r="H350" s="58" t="str">
        <f t="shared" si="335"/>
        <v>O</v>
      </c>
      <c r="I350" s="58" t="str">
        <f t="shared" si="335"/>
        <v>O</v>
      </c>
      <c r="J350" s="58" t="str">
        <f t="shared" si="335"/>
        <v>O</v>
      </c>
      <c r="K350" s="58" t="str">
        <f t="shared" si="335"/>
        <v>O</v>
      </c>
      <c r="L350" s="58" t="str">
        <f t="shared" si="335"/>
        <v>O</v>
      </c>
      <c r="M350" s="58" t="str">
        <f t="shared" si="335"/>
        <v>O</v>
      </c>
      <c r="N350" s="58" t="str">
        <f t="shared" si="335"/>
        <v>O</v>
      </c>
      <c r="O350" s="58" t="str">
        <f t="shared" si="335"/>
        <v>O</v>
      </c>
      <c r="P350" s="58" t="str">
        <f t="shared" si="335"/>
        <v>O</v>
      </c>
      <c r="Q350" s="58" t="str">
        <f>IF(Q7=$W$38,"O",IF(Q7=$X$38,"O",IF(Q7=$Y$38,"O",IF(Q7=$Z$38,"O",IF(Q7=$AA$38,"O",IF(Q7=$AB$38,"O",IF(Q7=$AC$38,"O",IF(Q7=$AD$38,"O",IF(Q7=$AE$38,"O",IF(Q7=$AF$38,"O",IF(Q7=$AG$38,"O",IF(Q7=$AH$38,"O",IF(Q7=$AI$38,"O",IF(Q7=$AJ$38,"O",IF(Q7=$AK$38,"O",IF(Q7=$AL$38,"O",IF(Q7=$AM$38,"O",IF(Q7=$AN$38,"O",IF(Q7=$AO$38,"O",IF(Q7=$AP$38,"O",IF(Q7=$AQ$38,"O",IF(Q7=$AR$38,"O",IF(Q7=$AS$38,"O",IF(Q7=$AT$38,"O",IF(Q7=$AU$38,"O",IF(Q7=$AV$38,"O",IF(Q7=$AW$38,"O",IF(Q7=$AX$38,"O",IF(Q7=$AY$38,"O",IF(Q7=$AZ$38,"O",IF(Q7=$BA$38,"O",IF(Q7=$BB$38,"O",IF(Q7=$BC$38,"O",IF(Q7=$BD$38,"O",IF(Q7=$BE$38,"O",IF(Q7=$BF$38,"O",IF(Q7=$BG$38,"O",IF(Q7=$BH$38,"O","X"))))))))))))))))))))))))))))))))))))))</f>
        <v>O</v>
      </c>
    </row>
    <row r="351" spans="1:20" ht="18.75" customHeight="1">
      <c r="A351" s="606"/>
      <c r="B351" s="58" t="s">
        <v>33</v>
      </c>
      <c r="C351" s="58" t="str">
        <f t="shared" ref="C351:Q351" si="336">IF(C8=$W$38,"O",IF(C8=$X$38,"O",IF(C8=$Y$38,"O",IF(C8=$Z$38,"O",IF(C8=$AA$38,"O",IF(C8=$AB$38,"O",IF(C8=$AC$38,"O",IF(C8=$AD$38,"O",IF(C8=$AE$38,"O",IF(C8=$AF$38,"O",IF(C8=$AG$38,"O",IF(C8=$AH$38,"O",IF(C8=$AI$38,"O",IF(C8=$AJ$38,"O",IF(C8=$AK$38,"O",IF(C8=$AL$38,"O",IF(C8=$AM$38,"O",IF(C8=$AN$38,"O",IF(C8=$AO$38,"O",IF(C8=$AP$38,"O",IF(C8=$AQ$38,"O",IF(C8=$AR$38,"O",IF(C8=$AS$38,"O",IF(C8=$AT$38,"O",IF(C8=$AU$38,"O",IF(C8=$AV$38,"O",IF(C8=$AW$38,"O",IF(C8=$AX$38,"O",IF(C8=$AY$38,"O",IF(C8=$AZ$38,"O",IF(C8=$BA$38,"O",IF(C8=$BB$38,"O",IF(C8=$BC$38,"O",IF(C8=$BD$38,"O",IF(C8=$BE$38,"O",IF(C8=$BF$38,"O",IF(C8=$BG$38,"O",IF(C8=$BH$38,"O","X"))))))))))))))))))))))))))))))))))))))</f>
        <v>X</v>
      </c>
      <c r="D351" s="58" t="str">
        <f t="shared" si="336"/>
        <v>X</v>
      </c>
      <c r="E351" s="58" t="str">
        <f t="shared" si="336"/>
        <v>X</v>
      </c>
      <c r="F351" s="58" t="str">
        <f t="shared" si="336"/>
        <v>X</v>
      </c>
      <c r="G351" s="58" t="str">
        <f t="shared" si="336"/>
        <v>X</v>
      </c>
      <c r="H351" s="58" t="str">
        <f t="shared" si="336"/>
        <v>X</v>
      </c>
      <c r="I351" s="58" t="str">
        <f t="shared" si="336"/>
        <v>X</v>
      </c>
      <c r="J351" s="58" t="str">
        <f t="shared" si="336"/>
        <v>X</v>
      </c>
      <c r="K351" s="58" t="str">
        <f t="shared" si="336"/>
        <v>X</v>
      </c>
      <c r="L351" s="58" t="str">
        <f t="shared" si="336"/>
        <v>X</v>
      </c>
      <c r="M351" s="58" t="str">
        <f t="shared" si="336"/>
        <v>X</v>
      </c>
      <c r="N351" s="58" t="str">
        <f t="shared" si="336"/>
        <v>X</v>
      </c>
      <c r="O351" s="58" t="str">
        <f t="shared" si="336"/>
        <v>X</v>
      </c>
      <c r="P351" s="58" t="str">
        <f t="shared" si="336"/>
        <v>X</v>
      </c>
      <c r="Q351" s="58" t="str">
        <f t="shared" si="336"/>
        <v>X</v>
      </c>
    </row>
    <row r="352" spans="1:20" ht="18.75" customHeight="1">
      <c r="A352" s="606"/>
      <c r="B352" s="58" t="s">
        <v>34</v>
      </c>
      <c r="C352" s="58" t="str">
        <f t="shared" ref="C352:Q352" si="337">IF(C9=$W$38,"O",IF(C9=$X$38,"O",IF(C9=$Y$38,"O",IF(C9=$Z$38,"O",IF(C9=$AA$38,"O",IF(C9=$AB$38,"O",IF(C9=$AC$38,"O",IF(C9=$AD$38,"O",IF(C9=$AE$38,"O",IF(C9=$AF$38,"O",IF(C9=$AG$38,"O",IF(C9=$AH$38,"O",IF(C9=$AI$38,"O",IF(C9=$AJ$38,"O",IF(C9=$AK$38,"O",IF(C9=$AL$38,"O",IF(C9=$AM$38,"O",IF(C9=$AN$38,"O",IF(C9=$AO$38,"O",IF(C9=$AP$38,"O",IF(C9=$AQ$38,"O",IF(C9=$AR$38,"O",IF(C9=$AS$38,"O",IF(C9=$AT$38,"O",IF(C9=$AU$38,"O",IF(C9=$AV$38,"O",IF(C9=$AW$38,"O",IF(C9=$AX$38,"O",IF(C9=$AY$38,"O",IF(C9=$AZ$38,"O",IF(C9=$BA$38,"O",IF(C9=$BB$38,"O",IF(C9=$BC$38,"O",IF(C9=$BD$38,"O",IF(C9=$BE$38,"O",IF(C9=$BF$38,"O",IF(C9=$BG$38,"O",IF(C9=$BH$38,"O","X"))))))))))))))))))))))))))))))))))))))</f>
        <v>X</v>
      </c>
      <c r="D352" s="58" t="str">
        <f t="shared" si="337"/>
        <v>X</v>
      </c>
      <c r="E352" s="58" t="str">
        <f t="shared" si="337"/>
        <v>X</v>
      </c>
      <c r="F352" s="58" t="str">
        <f t="shared" si="337"/>
        <v>X</v>
      </c>
      <c r="G352" s="58" t="str">
        <f t="shared" si="337"/>
        <v>X</v>
      </c>
      <c r="H352" s="58" t="str">
        <f t="shared" si="337"/>
        <v>X</v>
      </c>
      <c r="I352" s="58" t="str">
        <f t="shared" si="337"/>
        <v>X</v>
      </c>
      <c r="J352" s="58" t="str">
        <f t="shared" si="337"/>
        <v>X</v>
      </c>
      <c r="K352" s="58" t="str">
        <f t="shared" si="337"/>
        <v>X</v>
      </c>
      <c r="L352" s="58" t="str">
        <f t="shared" si="337"/>
        <v>X</v>
      </c>
      <c r="M352" s="58" t="str">
        <f t="shared" si="337"/>
        <v>X</v>
      </c>
      <c r="N352" s="58" t="str">
        <f t="shared" si="337"/>
        <v>X</v>
      </c>
      <c r="O352" s="58" t="str">
        <f t="shared" si="337"/>
        <v>X</v>
      </c>
      <c r="P352" s="58" t="str">
        <f t="shared" si="337"/>
        <v>X</v>
      </c>
      <c r="Q352" s="58" t="str">
        <f t="shared" si="337"/>
        <v>X</v>
      </c>
    </row>
    <row r="353" spans="1:17" ht="18.75" customHeight="1">
      <c r="A353" s="606"/>
      <c r="B353" s="58" t="s">
        <v>35</v>
      </c>
      <c r="C353" s="58" t="str">
        <f t="shared" ref="C353:Q353" si="338">IF(C10=$W$38,"O",IF(C10=$X$38,"O",IF(C10=$Y$38,"O",IF(C10=$Z$38,"O",IF(C10=$AA$38,"O",IF(C10=$AB$38,"O",IF(C10=$AC$38,"O",IF(C10=$AD$38,"O",IF(C10=$AE$38,"O",IF(C10=$AF$38,"O",IF(C10=$AG$38,"O",IF(C10=$AH$38,"O",IF(C10=$AI$38,"O",IF(C10=$AJ$38,"O",IF(C10=$AK$38,"O",IF(C10=$AL$38,"O",IF(C10=$AM$38,"O",IF(C10=$AN$38,"O",IF(C10=$AO$38,"O",IF(C10=$AP$38,"O",IF(C10=$AQ$38,"O",IF(C10=$AR$38,"O",IF(C10=$AS$38,"O",IF(C10=$AT$38,"O",IF(C10=$AU$38,"O",IF(C10=$AV$38,"O",IF(C10=$AW$38,"O",IF(C10=$AX$38,"O",IF(C10=$AY$38,"O",IF(C10=$AZ$38,"O",IF(C10=$BA$38,"O",IF(C10=$BB$38,"O",IF(C10=$BC$38,"O",IF(C10=$BD$38,"O",IF(C10=$BE$38,"O",IF(C10=$BF$38,"O",IF(C10=$BG$38,"O",IF(C10=$BH$38,"O","X"))))))))))))))))))))))))))))))))))))))</f>
        <v>X</v>
      </c>
      <c r="D353" s="58" t="str">
        <f t="shared" si="338"/>
        <v>X</v>
      </c>
      <c r="E353" s="58" t="str">
        <f t="shared" si="338"/>
        <v>X</v>
      </c>
      <c r="F353" s="58" t="str">
        <f t="shared" si="338"/>
        <v>X</v>
      </c>
      <c r="G353" s="58" t="str">
        <f t="shared" si="338"/>
        <v>X</v>
      </c>
      <c r="H353" s="58" t="str">
        <f t="shared" si="338"/>
        <v>X</v>
      </c>
      <c r="I353" s="58" t="str">
        <f t="shared" si="338"/>
        <v>X</v>
      </c>
      <c r="J353" s="58" t="str">
        <f t="shared" si="338"/>
        <v>X</v>
      </c>
      <c r="K353" s="58" t="str">
        <f t="shared" si="338"/>
        <v>X</v>
      </c>
      <c r="L353" s="58" t="str">
        <f t="shared" si="338"/>
        <v>X</v>
      </c>
      <c r="M353" s="58" t="str">
        <f t="shared" si="338"/>
        <v>X</v>
      </c>
      <c r="N353" s="58" t="str">
        <f t="shared" si="338"/>
        <v>X</v>
      </c>
      <c r="O353" s="58" t="str">
        <f t="shared" si="338"/>
        <v>X</v>
      </c>
      <c r="P353" s="58" t="str">
        <f t="shared" si="338"/>
        <v>X</v>
      </c>
      <c r="Q353" s="58" t="str">
        <f t="shared" si="338"/>
        <v>X</v>
      </c>
    </row>
    <row r="354" spans="1:17" ht="18.75" customHeight="1">
      <c r="A354" s="606"/>
      <c r="B354" s="58" t="s">
        <v>36</v>
      </c>
      <c r="C354" s="58" t="str">
        <f t="shared" ref="C354:Q354" si="339">IF(C11=$W$38,"O",IF(C11=$X$38,"O",IF(C11=$Y$38,"O",IF(C11=$Z$38,"O",IF(C11=$AA$38,"O",IF(C11=$AB$38,"O",IF(C11=$AC$38,"O",IF(C11=$AD$38,"O",IF(C11=$AE$38,"O",IF(C11=$AF$38,"O",IF(C11=$AG$38,"O",IF(C11=$AH$38,"O",IF(C11=$AI$38,"O",IF(C11=$AJ$38,"O",IF(C11=$AK$38,"O",IF(C11=$AL$38,"O",IF(C11=$AM$38,"O",IF(C11=$AN$38,"O",IF(C11=$AO$38,"O",IF(C11=$AP$38,"O",IF(C11=$AQ$38,"O",IF(C11=$AR$38,"O",IF(C11=$AS$38,"O",IF(C11=$AT$38,"O",IF(C11=$AU$38,"O",IF(C11=$AV$38,"O",IF(C11=$AW$38,"O",IF(C11=$AX$38,"O",IF(C11=$AY$38,"O",IF(C11=$AZ$38,"O",IF(C11=$BA$38,"O",IF(C11=$BB$38,"O",IF(C11=$BC$38,"O",IF(C11=$BD$38,"O",IF(C11=$BE$38,"O",IF(C11=$BF$38,"O",IF(C11=$BG$38,"O",IF(C11=$BH$38,"O","X"))))))))))))))))))))))))))))))))))))))</f>
        <v>X</v>
      </c>
      <c r="D354" s="58" t="str">
        <f t="shared" si="339"/>
        <v>X</v>
      </c>
      <c r="E354" s="58" t="str">
        <f t="shared" si="339"/>
        <v>X</v>
      </c>
      <c r="F354" s="58" t="str">
        <f t="shared" si="339"/>
        <v>X</v>
      </c>
      <c r="G354" s="58" t="str">
        <f t="shared" si="339"/>
        <v>X</v>
      </c>
      <c r="H354" s="58" t="str">
        <f t="shared" si="339"/>
        <v>X</v>
      </c>
      <c r="I354" s="58" t="str">
        <f t="shared" si="339"/>
        <v>X</v>
      </c>
      <c r="J354" s="58" t="str">
        <f t="shared" si="339"/>
        <v>X</v>
      </c>
      <c r="K354" s="58" t="str">
        <f t="shared" si="339"/>
        <v>X</v>
      </c>
      <c r="L354" s="58" t="str">
        <f t="shared" si="339"/>
        <v>X</v>
      </c>
      <c r="M354" s="58" t="str">
        <f t="shared" si="339"/>
        <v>X</v>
      </c>
      <c r="N354" s="58" t="str">
        <f t="shared" si="339"/>
        <v>X</v>
      </c>
      <c r="O354" s="58" t="str">
        <f t="shared" si="339"/>
        <v>X</v>
      </c>
      <c r="P354" s="58" t="str">
        <f t="shared" si="339"/>
        <v>X</v>
      </c>
      <c r="Q354" s="58" t="str">
        <f t="shared" si="339"/>
        <v>X</v>
      </c>
    </row>
    <row r="355" spans="1:17" ht="18.75" customHeight="1">
      <c r="A355" s="606"/>
      <c r="B355" s="58" t="s">
        <v>21</v>
      </c>
      <c r="C355" s="58" t="str">
        <f t="shared" ref="C355:Q355" si="340">IF(C12=$W$38,"O",IF(C12=$X$38,"O",IF(C12=$Y$38,"O",IF(C12=$Z$38,"O",IF(C12=$AA$38,"O",IF(C12=$AB$38,"O",IF(C12=$AC$38,"O",IF(C12=$AD$38,"O",IF(C12=$AE$38,"O",IF(C12=$AF$38,"O",IF(C12=$AG$38,"O",IF(C12=$AH$38,"O",IF(C12=$AI$38,"O",IF(C12=$AJ$38,"O",IF(C12=$AK$38,"O",IF(C12=$AL$38,"O",IF(C12=$AM$38,"O",IF(C12=$AN$38,"O",IF(C12=$AO$38,"O",IF(C12=$AP$38,"O",IF(C12=$AQ$38,"O",IF(C12=$AR$38,"O",IF(C12=$AS$38,"O",IF(C12=$AT$38,"O",IF(C12=$AU$38,"O",IF(C12=$AV$38,"O",IF(C12=$AW$38,"O",IF(C12=$AX$38,"O",IF(C12=$AY$38,"O",IF(C12=$AZ$38,"O",IF(C12=$BA$38,"O",IF(C12=$BB$38,"O",IF(C12=$BC$38,"O",IF(C12=$BD$38,"O",IF(C12=$BE$38,"O",IF(C12=$BF$38,"O",IF(C12=$BG$38,"O",IF(C12=$BH$38,"O","X"))))))))))))))))))))))))))))))))))))))</f>
        <v>O</v>
      </c>
      <c r="D355" s="58" t="str">
        <f t="shared" si="340"/>
        <v>O</v>
      </c>
      <c r="E355" s="58" t="str">
        <f t="shared" si="340"/>
        <v>O</v>
      </c>
      <c r="F355" s="58" t="str">
        <f t="shared" si="340"/>
        <v>O</v>
      </c>
      <c r="G355" s="58" t="str">
        <f t="shared" si="340"/>
        <v>O</v>
      </c>
      <c r="H355" s="58" t="str">
        <f t="shared" si="340"/>
        <v>O</v>
      </c>
      <c r="I355" s="58" t="str">
        <f t="shared" si="340"/>
        <v>O</v>
      </c>
      <c r="J355" s="58" t="str">
        <f t="shared" si="340"/>
        <v>O</v>
      </c>
      <c r="K355" s="58" t="str">
        <f t="shared" si="340"/>
        <v>O</v>
      </c>
      <c r="L355" s="58" t="str">
        <f t="shared" si="340"/>
        <v>O</v>
      </c>
      <c r="M355" s="58" t="str">
        <f t="shared" si="340"/>
        <v>O</v>
      </c>
      <c r="N355" s="58" t="str">
        <f t="shared" si="340"/>
        <v>O</v>
      </c>
      <c r="O355" s="58" t="str">
        <f t="shared" si="340"/>
        <v>O</v>
      </c>
      <c r="P355" s="58" t="str">
        <f t="shared" si="340"/>
        <v>O</v>
      </c>
      <c r="Q355" s="58" t="str">
        <f t="shared" si="340"/>
        <v>O</v>
      </c>
    </row>
    <row r="356" spans="1:17" ht="18.75" customHeight="1">
      <c r="A356" s="607"/>
      <c r="B356" s="30" t="s">
        <v>46</v>
      </c>
      <c r="C356" s="47">
        <f t="shared" ref="C356:Q356" si="341">COUNTIF(C350:C355,"O")</f>
        <v>2</v>
      </c>
      <c r="D356" s="47">
        <f t="shared" si="341"/>
        <v>2</v>
      </c>
      <c r="E356" s="47">
        <f t="shared" si="341"/>
        <v>2</v>
      </c>
      <c r="F356" s="47">
        <f t="shared" si="341"/>
        <v>2</v>
      </c>
      <c r="G356" s="47">
        <f t="shared" si="341"/>
        <v>2</v>
      </c>
      <c r="H356" s="47">
        <f t="shared" si="341"/>
        <v>2</v>
      </c>
      <c r="I356" s="47">
        <f t="shared" si="341"/>
        <v>2</v>
      </c>
      <c r="J356" s="47">
        <f t="shared" si="341"/>
        <v>2</v>
      </c>
      <c r="K356" s="47">
        <f t="shared" si="341"/>
        <v>2</v>
      </c>
      <c r="L356" s="47">
        <f t="shared" si="341"/>
        <v>2</v>
      </c>
      <c r="M356" s="47">
        <f t="shared" si="341"/>
        <v>2</v>
      </c>
      <c r="N356" s="47">
        <f t="shared" si="341"/>
        <v>2</v>
      </c>
      <c r="O356" s="47">
        <f t="shared" si="341"/>
        <v>2</v>
      </c>
      <c r="P356" s="47">
        <f t="shared" si="341"/>
        <v>2</v>
      </c>
      <c r="Q356" s="47">
        <f t="shared" si="341"/>
        <v>2</v>
      </c>
    </row>
    <row r="357" spans="1:17" ht="18.75" customHeight="1">
      <c r="A357" s="605">
        <v>24</v>
      </c>
      <c r="B357" s="58" t="s">
        <v>32</v>
      </c>
      <c r="C357" s="58" t="str">
        <f>IF(C7=$W$39,"O",IF(C7=$X$39,"O",IF(C7=$Y$39,"O",IF(C7=$Z$39,"O",IF(C7=$AA$39,"O",IF(C7=$AB$39,"O",IF(C7=$AC$39,"O",IF(C7=$AD$39,"O",IF(C7=$AE$39,"O",IF(C7=$AF$39,"O",IF(C7=$AG$39,"O",IF(C7=$AH$39,"O",IF(C7=$AI$39,"O",IF(C7=$AJ$39,"O",IF(C7=$AK$39,"O",IF(C7=$AL$39,"O",IF(C7=$AM$39,"O",IF(C7=$AN$39,"O",IF(C7=$AO$39,"O",IF(C7=$AP$39,"O",IF(C7=$AQ$39,"O",IF(C7=$AR$39,"O",IF(C7=$AS$39,"O",IF(C7=$AT$39,"O",IF(C7=$AU$39,"O",IF(C7=$AV$39,"O",IF(C7=$AW$39,"O",IF(C7=$AX$39,"O",IF(C7=$AY$39,"O",IF(C7=$AZ$39,"O",IF(C7=$BA$39,"O",IF(C7=$BB$39,"O",IF(C7=$BC$39,"O",IF(C7=$BD$39,"O",IF(C7=$BE$39,"O",IF(C7=$BF$39,"O",IF(C7=$BG$39,"O",IF(C7=$BH$39,"O","X"))))))))))))))))))))))))))))))))))))))</f>
        <v>X</v>
      </c>
      <c r="D357" s="58" t="str">
        <f t="shared" ref="D357:P357" si="342">IF(D7=$W$39,"O",IF(D7=$X$39,"O",IF(D7=$Y$39,"O",IF(D7=$Z$39,"O",IF(D7=$AA$39,"O",IF(D7=$AB$39,"O",IF(D7=$AC$39,"O",IF(D7=$AD$39,"O",IF(D7=$AE$39,"O",IF(D7=$AF$39,"O",IF(D7=$AG$39,"O",IF(D7=$AH$39,"O",IF(D7=$AI$39,"O",IF(D7=$AJ$39,"O",IF(D7=$AK$39,"O",IF(D7=$AL$39,"O",IF(D7=$AM$39,"O",IF(D7=$AN$39,"O",IF(D7=$AO$39,"O",IF(D7=$AP$39,"O",IF(D7=$AQ$39,"O",IF(D7=$AR$39,"O",IF(D7=$AS$39,"O",IF(D7=$AT$39,"O",IF(D7=$AU$39,"O",IF(D7=$AV$39,"O",IF(D7=$AW$39,"O",IF(D7=$AX$39,"O",IF(D7=$AY$39,"O",IF(D7=$AZ$39,"O",IF(D7=$BA$39,"O",IF(D7=$BB$39,"O",IF(D7=$BC$39,"O",IF(D7=$BD$39,"O",IF(D7=$BE$39,"O",IF(D7=$BF$39,"O",IF(D7=$BG$39,"O",IF(D7=$BH$39,"O","X"))))))))))))))))))))))))))))))))))))))</f>
        <v>X</v>
      </c>
      <c r="E357" s="58" t="str">
        <f t="shared" si="342"/>
        <v>X</v>
      </c>
      <c r="F357" s="58" t="str">
        <f t="shared" si="342"/>
        <v>X</v>
      </c>
      <c r="G357" s="58" t="str">
        <f t="shared" si="342"/>
        <v>X</v>
      </c>
      <c r="H357" s="58" t="str">
        <f t="shared" si="342"/>
        <v>X</v>
      </c>
      <c r="I357" s="58" t="str">
        <f t="shared" si="342"/>
        <v>X</v>
      </c>
      <c r="J357" s="58" t="str">
        <f t="shared" si="342"/>
        <v>X</v>
      </c>
      <c r="K357" s="58" t="str">
        <f t="shared" si="342"/>
        <v>X</v>
      </c>
      <c r="L357" s="58" t="str">
        <f t="shared" si="342"/>
        <v>X</v>
      </c>
      <c r="M357" s="58" t="str">
        <f t="shared" si="342"/>
        <v>X</v>
      </c>
      <c r="N357" s="58" t="str">
        <f t="shared" si="342"/>
        <v>X</v>
      </c>
      <c r="O357" s="58" t="str">
        <f t="shared" si="342"/>
        <v>X</v>
      </c>
      <c r="P357" s="58" t="str">
        <f t="shared" si="342"/>
        <v>X</v>
      </c>
      <c r="Q357" s="58" t="str">
        <f>IF(Q7=$W$39,"O",IF(Q7=$X$39,"O",IF(Q7=$Y$39,"O",IF(Q7=$Z$39,"O",IF(Q7=$AA$39,"O",IF(Q7=$AB$39,"O",IF(Q7=$AC$39,"O",IF(Q7=$AD$39,"O",IF(Q7=$AE$39,"O",IF(Q7=$AF$39,"O",IF(Q7=$AG$39,"O",IF(Q7=$AH$39,"O",IF(Q7=$AI$39,"O",IF(Q7=$AJ$39,"O",IF(Q7=$AK$39,"O",IF(Q7=$AL$39,"O",IF(Q7=$AM$39,"O",IF(Q7=$AN$39,"O",IF(Q7=$AO$39,"O",IF(Q7=$AP$39,"O",IF(Q7=$AQ$39,"O",IF(Q7=$AR$39,"O",IF(Q7=$AS$39,"O",IF(Q7=$AT$39,"O",IF(Q7=$AU$39,"O",IF(Q7=$AV$39,"O",IF(Q7=$AW$39,"O",IF(Q7=$AX$39,"O",IF(Q7=$AY$39,"O",IF(Q7=$AZ$39,"O",IF(Q7=$BA$39,"O",IF(Q7=$BB$39,"O",IF(Q7=$BC$39,"O",IF(Q7=$BD$39,"O",IF(Q7=$BE$39,"O",IF(Q7=$BF$39,"O",IF(Q7=$BG$39,"O",IF(Q7=$BH$39,"O","X"))))))))))))))))))))))))))))))))))))))</f>
        <v>X</v>
      </c>
    </row>
    <row r="358" spans="1:17" ht="18.75" customHeight="1">
      <c r="A358" s="606"/>
      <c r="B358" s="58" t="s">
        <v>33</v>
      </c>
      <c r="C358" s="58" t="str">
        <f t="shared" ref="C358:Q358" si="343">IF(C8=$W$39,"O",IF(C8=$X$39,"O",IF(C8=$Y$39,"O",IF(C8=$Z$39,"O",IF(C8=$AA$39,"O",IF(C8=$AB$39,"O",IF(C8=$AC$39,"O",IF(C8=$AD$39,"O",IF(C8=$AE$39,"O",IF(C8=$AF$39,"O",IF(C8=$AG$39,"O",IF(C8=$AH$39,"O",IF(C8=$AI$39,"O",IF(C8=$AJ$39,"O",IF(C8=$AK$39,"O",IF(C8=$AL$39,"O",IF(C8=$AM$39,"O",IF(C8=$AN$39,"O",IF(C8=$AO$39,"O",IF(C8=$AP$39,"O",IF(C8=$AQ$39,"O",IF(C8=$AR$39,"O",IF(C8=$AS$39,"O",IF(C8=$AT$39,"O",IF(C8=$AU$39,"O",IF(C8=$AV$39,"O",IF(C8=$AW$39,"O",IF(C8=$AX$39,"O",IF(C8=$AY$39,"O",IF(C8=$AZ$39,"O",IF(C8=$BA$39,"O",IF(C8=$BB$39,"O",IF(C8=$BC$39,"O",IF(C8=$BD$39,"O",IF(C8=$BE$39,"O",IF(C8=$BF$39,"O",IF(C8=$BG$39,"O",IF(C8=$BH$39,"O","X"))))))))))))))))))))))))))))))))))))))</f>
        <v>O</v>
      </c>
      <c r="D358" s="58" t="str">
        <f t="shared" si="343"/>
        <v>O</v>
      </c>
      <c r="E358" s="58" t="str">
        <f t="shared" si="343"/>
        <v>O</v>
      </c>
      <c r="F358" s="58" t="str">
        <f t="shared" si="343"/>
        <v>O</v>
      </c>
      <c r="G358" s="58" t="str">
        <f t="shared" si="343"/>
        <v>O</v>
      </c>
      <c r="H358" s="58" t="str">
        <f t="shared" si="343"/>
        <v>O</v>
      </c>
      <c r="I358" s="58" t="str">
        <f t="shared" si="343"/>
        <v>O</v>
      </c>
      <c r="J358" s="58" t="str">
        <f t="shared" si="343"/>
        <v>O</v>
      </c>
      <c r="K358" s="58" t="str">
        <f t="shared" si="343"/>
        <v>O</v>
      </c>
      <c r="L358" s="58" t="str">
        <f t="shared" si="343"/>
        <v>O</v>
      </c>
      <c r="M358" s="58" t="str">
        <f t="shared" si="343"/>
        <v>O</v>
      </c>
      <c r="N358" s="58" t="str">
        <f t="shared" si="343"/>
        <v>O</v>
      </c>
      <c r="O358" s="58" t="str">
        <f t="shared" si="343"/>
        <v>O</v>
      </c>
      <c r="P358" s="58" t="str">
        <f t="shared" si="343"/>
        <v>O</v>
      </c>
      <c r="Q358" s="58" t="str">
        <f t="shared" si="343"/>
        <v>O</v>
      </c>
    </row>
    <row r="359" spans="1:17" ht="18.75" customHeight="1">
      <c r="A359" s="606"/>
      <c r="B359" s="58" t="s">
        <v>34</v>
      </c>
      <c r="C359" s="58" t="str">
        <f t="shared" ref="C359:Q359" si="344">IF(C9=$W$39,"O",IF(C9=$X$39,"O",IF(C9=$Y$39,"O",IF(C9=$Z$39,"O",IF(C9=$AA$39,"O",IF(C9=$AB$39,"O",IF(C9=$AC$39,"O",IF(C9=$AD$39,"O",IF(C9=$AE$39,"O",IF(C9=$AF$39,"O",IF(C9=$AG$39,"O",IF(C9=$AH$39,"O",IF(C9=$AI$39,"O",IF(C9=$AJ$39,"O",IF(C9=$AK$39,"O",IF(C9=$AL$39,"O",IF(C9=$AM$39,"O",IF(C9=$AN$39,"O",IF(C9=$AO$39,"O",IF(C9=$AP$39,"O",IF(C9=$AQ$39,"O",IF(C9=$AR$39,"O",IF(C9=$AS$39,"O",IF(C9=$AT$39,"O",IF(C9=$AU$39,"O",IF(C9=$AV$39,"O",IF(C9=$AW$39,"O",IF(C9=$AX$39,"O",IF(C9=$AY$39,"O",IF(C9=$AZ$39,"O",IF(C9=$BA$39,"O",IF(C9=$BB$39,"O",IF(C9=$BC$39,"O",IF(C9=$BD$39,"O",IF(C9=$BE$39,"O",IF(C9=$BF$39,"O",IF(C9=$BG$39,"O",IF(C9=$BH$39,"O","X"))))))))))))))))))))))))))))))))))))))</f>
        <v>O</v>
      </c>
      <c r="D359" s="58" t="str">
        <f t="shared" si="344"/>
        <v>O</v>
      </c>
      <c r="E359" s="58" t="str">
        <f t="shared" si="344"/>
        <v>O</v>
      </c>
      <c r="F359" s="58" t="str">
        <f t="shared" si="344"/>
        <v>O</v>
      </c>
      <c r="G359" s="58" t="str">
        <f t="shared" si="344"/>
        <v>O</v>
      </c>
      <c r="H359" s="58" t="str">
        <f t="shared" si="344"/>
        <v>O</v>
      </c>
      <c r="I359" s="58" t="str">
        <f t="shared" si="344"/>
        <v>O</v>
      </c>
      <c r="J359" s="58" t="str">
        <f t="shared" si="344"/>
        <v>O</v>
      </c>
      <c r="K359" s="58" t="str">
        <f t="shared" si="344"/>
        <v>O</v>
      </c>
      <c r="L359" s="58" t="str">
        <f t="shared" si="344"/>
        <v>O</v>
      </c>
      <c r="M359" s="58" t="str">
        <f t="shared" si="344"/>
        <v>O</v>
      </c>
      <c r="N359" s="58" t="str">
        <f t="shared" si="344"/>
        <v>O</v>
      </c>
      <c r="O359" s="58" t="str">
        <f t="shared" si="344"/>
        <v>O</v>
      </c>
      <c r="P359" s="58" t="str">
        <f t="shared" si="344"/>
        <v>O</v>
      </c>
      <c r="Q359" s="58" t="str">
        <f t="shared" si="344"/>
        <v>O</v>
      </c>
    </row>
    <row r="360" spans="1:17" ht="18.75" customHeight="1">
      <c r="A360" s="606"/>
      <c r="B360" s="58" t="s">
        <v>35</v>
      </c>
      <c r="C360" s="58" t="str">
        <f t="shared" ref="C360:Q360" si="345">IF(C10=$W$39,"O",IF(C10=$X$39,"O",IF(C10=$Y$39,"O",IF(C10=$Z$39,"O",IF(C10=$AA$39,"O",IF(C10=$AB$39,"O",IF(C10=$AC$39,"O",IF(C10=$AD$39,"O",IF(C10=$AE$39,"O",IF(C10=$AF$39,"O",IF(C10=$AG$39,"O",IF(C10=$AH$39,"O",IF(C10=$AI$39,"O",IF(C10=$AJ$39,"O",IF(C10=$AK$39,"O",IF(C10=$AL$39,"O",IF(C10=$AM$39,"O",IF(C10=$AN$39,"O",IF(C10=$AO$39,"O",IF(C10=$AP$39,"O",IF(C10=$AQ$39,"O",IF(C10=$AR$39,"O",IF(C10=$AS$39,"O",IF(C10=$AT$39,"O",IF(C10=$AU$39,"O",IF(C10=$AV$39,"O",IF(C10=$AW$39,"O",IF(C10=$AX$39,"O",IF(C10=$AY$39,"O",IF(C10=$AZ$39,"O",IF(C10=$BA$39,"O",IF(C10=$BB$39,"O",IF(C10=$BC$39,"O",IF(C10=$BD$39,"O",IF(C10=$BE$39,"O",IF(C10=$BF$39,"O",IF(C10=$BG$39,"O",IF(C10=$BH$39,"O","X"))))))))))))))))))))))))))))))))))))))</f>
        <v>X</v>
      </c>
      <c r="D360" s="58" t="str">
        <f t="shared" si="345"/>
        <v>X</v>
      </c>
      <c r="E360" s="58" t="str">
        <f t="shared" si="345"/>
        <v>X</v>
      </c>
      <c r="F360" s="58" t="str">
        <f t="shared" si="345"/>
        <v>X</v>
      </c>
      <c r="G360" s="58" t="str">
        <f t="shared" si="345"/>
        <v>X</v>
      </c>
      <c r="H360" s="58" t="str">
        <f t="shared" si="345"/>
        <v>X</v>
      </c>
      <c r="I360" s="58" t="str">
        <f t="shared" si="345"/>
        <v>X</v>
      </c>
      <c r="J360" s="58" t="str">
        <f t="shared" si="345"/>
        <v>X</v>
      </c>
      <c r="K360" s="58" t="str">
        <f t="shared" si="345"/>
        <v>X</v>
      </c>
      <c r="L360" s="58" t="str">
        <f t="shared" si="345"/>
        <v>X</v>
      </c>
      <c r="M360" s="58" t="str">
        <f t="shared" si="345"/>
        <v>X</v>
      </c>
      <c r="N360" s="58" t="str">
        <f t="shared" si="345"/>
        <v>X</v>
      </c>
      <c r="O360" s="58" t="str">
        <f t="shared" si="345"/>
        <v>X</v>
      </c>
      <c r="P360" s="58" t="str">
        <f t="shared" si="345"/>
        <v>X</v>
      </c>
      <c r="Q360" s="58" t="str">
        <f t="shared" si="345"/>
        <v>X</v>
      </c>
    </row>
    <row r="361" spans="1:17" ht="18.75" customHeight="1">
      <c r="A361" s="606"/>
      <c r="B361" s="58" t="s">
        <v>36</v>
      </c>
      <c r="C361" s="58" t="str">
        <f t="shared" ref="C361:Q361" si="346">IF(C11=$W$39,"O",IF(C11=$X$39,"O",IF(C11=$Y$39,"O",IF(C11=$Z$39,"O",IF(C11=$AA$39,"O",IF(C11=$AB$39,"O",IF(C11=$AC$39,"O",IF(C11=$AD$39,"O",IF(C11=$AE$39,"O",IF(C11=$AF$39,"O",IF(C11=$AG$39,"O",IF(C11=$AH$39,"O",IF(C11=$AI$39,"O",IF(C11=$AJ$39,"O",IF(C11=$AK$39,"O",IF(C11=$AL$39,"O",IF(C11=$AM$39,"O",IF(C11=$AN$39,"O",IF(C11=$AO$39,"O",IF(C11=$AP$39,"O",IF(C11=$AQ$39,"O",IF(C11=$AR$39,"O",IF(C11=$AS$39,"O",IF(C11=$AT$39,"O",IF(C11=$AU$39,"O",IF(C11=$AV$39,"O",IF(C11=$AW$39,"O",IF(C11=$AX$39,"O",IF(C11=$AY$39,"O",IF(C11=$AZ$39,"O",IF(C11=$BA$39,"O",IF(C11=$BB$39,"O",IF(C11=$BC$39,"O",IF(C11=$BD$39,"O",IF(C11=$BE$39,"O",IF(C11=$BF$39,"O",IF(C11=$BG$39,"O",IF(C11=$BH$39,"O","X"))))))))))))))))))))))))))))))))))))))</f>
        <v>X</v>
      </c>
      <c r="D361" s="58" t="str">
        <f t="shared" si="346"/>
        <v>X</v>
      </c>
      <c r="E361" s="58" t="str">
        <f t="shared" si="346"/>
        <v>X</v>
      </c>
      <c r="F361" s="58" t="str">
        <f t="shared" si="346"/>
        <v>X</v>
      </c>
      <c r="G361" s="58" t="str">
        <f t="shared" si="346"/>
        <v>X</v>
      </c>
      <c r="H361" s="58" t="str">
        <f t="shared" si="346"/>
        <v>X</v>
      </c>
      <c r="I361" s="58" t="str">
        <f t="shared" si="346"/>
        <v>X</v>
      </c>
      <c r="J361" s="58" t="str">
        <f t="shared" si="346"/>
        <v>X</v>
      </c>
      <c r="K361" s="58" t="str">
        <f t="shared" si="346"/>
        <v>X</v>
      </c>
      <c r="L361" s="58" t="str">
        <f t="shared" si="346"/>
        <v>X</v>
      </c>
      <c r="M361" s="58" t="str">
        <f t="shared" si="346"/>
        <v>X</v>
      </c>
      <c r="N361" s="58" t="str">
        <f t="shared" si="346"/>
        <v>X</v>
      </c>
      <c r="O361" s="58" t="str">
        <f t="shared" si="346"/>
        <v>X</v>
      </c>
      <c r="P361" s="58" t="str">
        <f t="shared" si="346"/>
        <v>X</v>
      </c>
      <c r="Q361" s="58" t="str">
        <f t="shared" si="346"/>
        <v>X</v>
      </c>
    </row>
    <row r="362" spans="1:17" ht="18.75" customHeight="1">
      <c r="A362" s="606"/>
      <c r="B362" s="58" t="s">
        <v>21</v>
      </c>
      <c r="C362" s="58" t="str">
        <f t="shared" ref="C362:Q362" si="347">IF(C12=$W$39,"O",IF(C12=$X$39,"O",IF(C12=$Y$39,"O",IF(C12=$Z$39,"O",IF(C12=$AA$39,"O",IF(C12=$AB$39,"O",IF(C12=$AC$39,"O",IF(C12=$AD$39,"O",IF(C12=$AE$39,"O",IF(C12=$AF$39,"O",IF(C12=$AG$39,"O",IF(C12=$AH$39,"O",IF(C12=$AI$39,"O",IF(C12=$AJ$39,"O",IF(C12=$AK$39,"O",IF(C12=$AL$39,"O",IF(C12=$AM$39,"O",IF(C12=$AN$39,"O",IF(C12=$AO$39,"O",IF(C12=$AP$39,"O",IF(C12=$AQ$39,"O",IF(C12=$AR$39,"O",IF(C12=$AS$39,"O",IF(C12=$AT$39,"O",IF(C12=$AU$39,"O",IF(C12=$AV$39,"O",IF(C12=$AW$39,"O",IF(C12=$AX$39,"O",IF(C12=$AY$39,"O",IF(C12=$AZ$39,"O",IF(C12=$BA$39,"O",IF(C12=$BB$39,"O",IF(C12=$BC$39,"O",IF(C12=$BD$39,"O",IF(C12=$BE$39,"O",IF(C12=$BF$39,"O",IF(C12=$BG$39,"O",IF(C12=$BH$39,"O","X"))))))))))))))))))))))))))))))))))))))</f>
        <v>O</v>
      </c>
      <c r="D362" s="58" t="str">
        <f t="shared" si="347"/>
        <v>O</v>
      </c>
      <c r="E362" s="58" t="str">
        <f t="shared" si="347"/>
        <v>O</v>
      </c>
      <c r="F362" s="58" t="str">
        <f t="shared" si="347"/>
        <v>O</v>
      </c>
      <c r="G362" s="58" t="str">
        <f t="shared" si="347"/>
        <v>O</v>
      </c>
      <c r="H362" s="58" t="str">
        <f t="shared" si="347"/>
        <v>O</v>
      </c>
      <c r="I362" s="58" t="str">
        <f t="shared" si="347"/>
        <v>O</v>
      </c>
      <c r="J362" s="58" t="str">
        <f t="shared" si="347"/>
        <v>O</v>
      </c>
      <c r="K362" s="58" t="str">
        <f t="shared" si="347"/>
        <v>O</v>
      </c>
      <c r="L362" s="58" t="str">
        <f t="shared" si="347"/>
        <v>O</v>
      </c>
      <c r="M362" s="58" t="str">
        <f t="shared" si="347"/>
        <v>O</v>
      </c>
      <c r="N362" s="58" t="str">
        <f t="shared" si="347"/>
        <v>O</v>
      </c>
      <c r="O362" s="58" t="str">
        <f t="shared" si="347"/>
        <v>O</v>
      </c>
      <c r="P362" s="58" t="str">
        <f t="shared" si="347"/>
        <v>O</v>
      </c>
      <c r="Q362" s="58" t="str">
        <f t="shared" si="347"/>
        <v>O</v>
      </c>
    </row>
    <row r="363" spans="1:17" ht="18.75" customHeight="1">
      <c r="A363" s="607"/>
      <c r="B363" s="30" t="s">
        <v>46</v>
      </c>
      <c r="C363" s="47">
        <f>COUNTIF(C357:C362,"O")</f>
        <v>3</v>
      </c>
      <c r="D363" s="47">
        <f t="shared" ref="D363:Q363" si="348">COUNTIF(D357:D362,"O")</f>
        <v>3</v>
      </c>
      <c r="E363" s="47">
        <f t="shared" si="348"/>
        <v>3</v>
      </c>
      <c r="F363" s="47">
        <f t="shared" si="348"/>
        <v>3</v>
      </c>
      <c r="G363" s="47">
        <f t="shared" si="348"/>
        <v>3</v>
      </c>
      <c r="H363" s="47">
        <f t="shared" si="348"/>
        <v>3</v>
      </c>
      <c r="I363" s="47">
        <f t="shared" si="348"/>
        <v>3</v>
      </c>
      <c r="J363" s="47">
        <f t="shared" si="348"/>
        <v>3</v>
      </c>
      <c r="K363" s="47">
        <f t="shared" si="348"/>
        <v>3</v>
      </c>
      <c r="L363" s="47">
        <f t="shared" si="348"/>
        <v>3</v>
      </c>
      <c r="M363" s="47">
        <f t="shared" si="348"/>
        <v>3</v>
      </c>
      <c r="N363" s="47">
        <f t="shared" si="348"/>
        <v>3</v>
      </c>
      <c r="O363" s="47">
        <f t="shared" si="348"/>
        <v>3</v>
      </c>
      <c r="P363" s="47">
        <f t="shared" si="348"/>
        <v>3</v>
      </c>
      <c r="Q363" s="47">
        <f t="shared" si="348"/>
        <v>3</v>
      </c>
    </row>
    <row r="364" spans="1:17" ht="18.75" customHeight="1">
      <c r="A364" s="605">
        <v>25</v>
      </c>
      <c r="B364" s="58" t="s">
        <v>32</v>
      </c>
      <c r="C364" s="58" t="str">
        <f>IF(C7=$W$40,"O",IF(C7=$X$40,"O",IF(C7=$Y$40,"O",IF(C7=$Z$40,"O",IF(C7=$AA$40,"O",IF(C7=$AB$40,"O",IF(C7=$AC$40,"O",IF(C7=$AD$40,"O",IF(C7=$AE$40,"O",IF(C7=$AF$40,"O",IF(C7=$AG$40,"O",IF(C7=$AH$40,"O",IF(C7=$AI$40,"O",IF(C7=$AJ$40,"O",IF(C7=$AK$40,"O",IF(C7=$AL$40,"O",IF(C7=$AM$40,"O",IF(C7=$AN$40,"O",IF(C7=$AO$40,"O",IF(C7=$AP$40,"O",IF(C7=$AQ$40,"O",IF(C7=$AR$40,"O",IF(C7=$AS$40,"O",IF(C7=$AT$40,"O",IF(C7=$AU$40,"O",IF(C7=$AV$40,"O",IF(C7=$AW$40,"O",IF(C7=$AX$40,"O",IF(C7=$AY$40,"O",IF(C7=$AZ$40,"O",IF(C7=$BA$40,"O",IF(C7=$BB$40,"O",IF(C7=$BC$40,"O",IF(C7=$BD$40,"O",IF(C7=$BE$40,"O",IF(C7=$BF$40,"O",IF(C7=$BG$40,"O",IF(C7=$BH$40,"O","X"))))))))))))))))))))))))))))))))))))))</f>
        <v>X</v>
      </c>
      <c r="D364" s="58" t="str">
        <f t="shared" ref="D364:P364" si="349">IF(D7=$W$40,"O",IF(D7=$X$40,"O",IF(D7=$Y$40,"O",IF(D7=$Z$40,"O",IF(D7=$AA$40,"O",IF(D7=$AB$40,"O",IF(D7=$AC$40,"O",IF(D7=$AD$40,"O",IF(D7=$AE$40,"O",IF(D7=$AF$40,"O",IF(D7=$AG$40,"O",IF(D7=$AH$40,"O",IF(D7=$AI$40,"O",IF(D7=$AJ$40,"O",IF(D7=$AK$40,"O",IF(D7=$AL$40,"O",IF(D7=$AM$40,"O",IF(D7=$AN$40,"O",IF(D7=$AO$40,"O",IF(D7=$AP$40,"O",IF(D7=$AQ$40,"O",IF(D7=$AR$40,"O",IF(D7=$AS$40,"O",IF(D7=$AT$40,"O",IF(D7=$AU$40,"O",IF(D7=$AV$40,"O",IF(D7=$AW$40,"O",IF(D7=$AX$40,"O",IF(D7=$AY$40,"O",IF(D7=$AZ$40,"O",IF(D7=$BA$40,"O",IF(D7=$BB$40,"O",IF(D7=$BC$40,"O",IF(D7=$BD$40,"O",IF(D7=$BE$40,"O",IF(D7=$BF$40,"O",IF(D7=$BG$40,"O",IF(D7=$BH$40,"O","X"))))))))))))))))))))))))))))))))))))))</f>
        <v>X</v>
      </c>
      <c r="E364" s="58" t="str">
        <f t="shared" si="349"/>
        <v>X</v>
      </c>
      <c r="F364" s="58" t="str">
        <f t="shared" si="349"/>
        <v>X</v>
      </c>
      <c r="G364" s="58" t="str">
        <f t="shared" si="349"/>
        <v>X</v>
      </c>
      <c r="H364" s="58" t="str">
        <f t="shared" si="349"/>
        <v>X</v>
      </c>
      <c r="I364" s="58" t="str">
        <f t="shared" si="349"/>
        <v>X</v>
      </c>
      <c r="J364" s="58" t="str">
        <f t="shared" si="349"/>
        <v>X</v>
      </c>
      <c r="K364" s="58" t="str">
        <f t="shared" si="349"/>
        <v>X</v>
      </c>
      <c r="L364" s="58" t="str">
        <f t="shared" si="349"/>
        <v>X</v>
      </c>
      <c r="M364" s="58" t="str">
        <f t="shared" si="349"/>
        <v>X</v>
      </c>
      <c r="N364" s="58" t="str">
        <f t="shared" si="349"/>
        <v>X</v>
      </c>
      <c r="O364" s="58" t="str">
        <f t="shared" si="349"/>
        <v>X</v>
      </c>
      <c r="P364" s="58" t="str">
        <f t="shared" si="349"/>
        <v>X</v>
      </c>
      <c r="Q364" s="58" t="str">
        <f>IF(Q7=$W$40,"O",IF(Q7=$X$40,"O",IF(Q7=$Y$40,"O",IF(Q7=$Z$40,"O",IF(Q7=$AA$40,"O",IF(Q7=$AB$40,"O",IF(Q7=$AC$40,"O",IF(Q7=$AD$40,"O",IF(Q7=$AE$40,"O",IF(Q7=$AF$40,"O",IF(Q7=$AG$40,"O",IF(Q7=$AH$40,"O",IF(Q7=$AI$40,"O",IF(Q7=$AJ$40,"O",IF(Q7=$AK$40,"O",IF(Q7=$AL$40,"O",IF(Q7=$AM$40,"O",IF(Q7=$AN$40,"O",IF(Q7=$AO$40,"O",IF(Q7=$AP$40,"O",IF(Q7=$AQ$40,"O",IF(Q7=$AR$40,"O",IF(Q7=$AS$40,"O",IF(Q7=$AT$40,"O",IF(Q7=$AU$40,"O",IF(Q7=$AV$40,"O",IF(Q7=$AW$40,"O",IF(Q7=$AX$40,"O",IF(Q7=$AY$40,"O",IF(Q7=$AZ$40,"O",IF(Q7=$BA$40,"O",IF(Q7=$BB$40,"O",IF(Q7=$BC$40,"O",IF(Q7=$BD$40,"O",IF(Q7=$BE$40,"O",IF(Q7=$BF$40,"O",IF(Q7=$BG$40,"O",IF(Q7=$BH$40,"O","X"))))))))))))))))))))))))))))))))))))))</f>
        <v>X</v>
      </c>
    </row>
    <row r="365" spans="1:17" ht="18.75" customHeight="1">
      <c r="A365" s="606"/>
      <c r="B365" s="58" t="s">
        <v>33</v>
      </c>
      <c r="C365" s="58" t="str">
        <f t="shared" ref="C365:Q365" si="350">IF(C8=$W$40,"O",IF(C8=$X$40,"O",IF(C8=$Y$40,"O",IF(C8=$Z$40,"O",IF(C8=$AA$40,"O",IF(C8=$AB$40,"O",IF(C8=$AC$40,"O",IF(C8=$AD$40,"O",IF(C8=$AE$40,"O",IF(C8=$AF$40,"O",IF(C8=$AG$40,"O",IF(C8=$AH$40,"O",IF(C8=$AI$40,"O",IF(C8=$AJ$40,"O",IF(C8=$AK$40,"O",IF(C8=$AL$40,"O",IF(C8=$AM$40,"O",IF(C8=$AN$40,"O",IF(C8=$AO$40,"O",IF(C8=$AP$40,"O",IF(C8=$AQ$40,"O",IF(C8=$AR$40,"O",IF(C8=$AS$40,"O",IF(C8=$AT$40,"O",IF(C8=$AU$40,"O",IF(C8=$AV$40,"O",IF(C8=$AW$40,"O",IF(C8=$AX$40,"O",IF(C8=$AY$40,"O",IF(C8=$AZ$40,"O",IF(C8=$BA$40,"O",IF(C8=$BB$40,"O",IF(C8=$BC$40,"O",IF(C8=$BD$40,"O",IF(C8=$BE$40,"O",IF(C8=$BF$40,"O",IF(C8=$BG$40,"O",IF(C8=$BH$40,"O","X"))))))))))))))))))))))))))))))))))))))</f>
        <v>X</v>
      </c>
      <c r="D365" s="58" t="str">
        <f t="shared" si="350"/>
        <v>X</v>
      </c>
      <c r="E365" s="58" t="str">
        <f t="shared" si="350"/>
        <v>X</v>
      </c>
      <c r="F365" s="58" t="str">
        <f t="shared" si="350"/>
        <v>X</v>
      </c>
      <c r="G365" s="58" t="str">
        <f t="shared" si="350"/>
        <v>X</v>
      </c>
      <c r="H365" s="58" t="str">
        <f t="shared" si="350"/>
        <v>X</v>
      </c>
      <c r="I365" s="58" t="str">
        <f t="shared" si="350"/>
        <v>X</v>
      </c>
      <c r="J365" s="58" t="str">
        <f t="shared" si="350"/>
        <v>X</v>
      </c>
      <c r="K365" s="58" t="str">
        <f t="shared" si="350"/>
        <v>X</v>
      </c>
      <c r="L365" s="58" t="str">
        <f t="shared" si="350"/>
        <v>X</v>
      </c>
      <c r="M365" s="58" t="str">
        <f t="shared" si="350"/>
        <v>X</v>
      </c>
      <c r="N365" s="58" t="str">
        <f t="shared" si="350"/>
        <v>X</v>
      </c>
      <c r="O365" s="58" t="str">
        <f t="shared" si="350"/>
        <v>X</v>
      </c>
      <c r="P365" s="58" t="str">
        <f t="shared" si="350"/>
        <v>X</v>
      </c>
      <c r="Q365" s="58" t="str">
        <f t="shared" si="350"/>
        <v>X</v>
      </c>
    </row>
    <row r="366" spans="1:17" ht="18.75" customHeight="1">
      <c r="A366" s="606"/>
      <c r="B366" s="58" t="s">
        <v>34</v>
      </c>
      <c r="C366" s="58" t="str">
        <f t="shared" ref="C366:Q366" si="351">IF(C9=$W$40,"O",IF(C9=$X$40,"O",IF(C9=$Y$40,"O",IF(C9=$Z$40,"O",IF(C9=$AA$40,"O",IF(C9=$AB$40,"O",IF(C9=$AC$40,"O",IF(C9=$AD$40,"O",IF(C9=$AE$40,"O",IF(C9=$AF$40,"O",IF(C9=$AG$40,"O",IF(C9=$AH$40,"O",IF(C9=$AI$40,"O",IF(C9=$AJ$40,"O",IF(C9=$AK$40,"O",IF(C9=$AL$40,"O",IF(C9=$AM$40,"O",IF(C9=$AN$40,"O",IF(C9=$AO$40,"O",IF(C9=$AP$40,"O",IF(C9=$AQ$40,"O",IF(C9=$AR$40,"O",IF(C9=$AS$40,"O",IF(C9=$AT$40,"O",IF(C9=$AU$40,"O",IF(C9=$AV$40,"O",IF(C9=$AW$40,"O",IF(C9=$AX$40,"O",IF(C9=$AY$40,"O",IF(C9=$AZ$40,"O",IF(C9=$BA$40,"O",IF(C9=$BB$40,"O",IF(C9=$BC$40,"O",IF(C9=$BD$40,"O",IF(C9=$BE$40,"O",IF(C9=$BF$40,"O",IF(C9=$BG$40,"O",IF(C9=$BH$40,"O","X"))))))))))))))))))))))))))))))))))))))</f>
        <v>X</v>
      </c>
      <c r="D366" s="58" t="str">
        <f t="shared" si="351"/>
        <v>X</v>
      </c>
      <c r="E366" s="58" t="str">
        <f t="shared" si="351"/>
        <v>X</v>
      </c>
      <c r="F366" s="58" t="str">
        <f t="shared" si="351"/>
        <v>X</v>
      </c>
      <c r="G366" s="58" t="str">
        <f t="shared" si="351"/>
        <v>X</v>
      </c>
      <c r="H366" s="58" t="str">
        <f t="shared" si="351"/>
        <v>X</v>
      </c>
      <c r="I366" s="58" t="str">
        <f t="shared" si="351"/>
        <v>X</v>
      </c>
      <c r="J366" s="58" t="str">
        <f t="shared" si="351"/>
        <v>X</v>
      </c>
      <c r="K366" s="58" t="str">
        <f t="shared" si="351"/>
        <v>X</v>
      </c>
      <c r="L366" s="58" t="str">
        <f t="shared" si="351"/>
        <v>X</v>
      </c>
      <c r="M366" s="58" t="str">
        <f t="shared" si="351"/>
        <v>X</v>
      </c>
      <c r="N366" s="58" t="str">
        <f t="shared" si="351"/>
        <v>X</v>
      </c>
      <c r="O366" s="58" t="str">
        <f t="shared" si="351"/>
        <v>X</v>
      </c>
      <c r="P366" s="58" t="str">
        <f t="shared" si="351"/>
        <v>X</v>
      </c>
      <c r="Q366" s="58" t="str">
        <f t="shared" si="351"/>
        <v>X</v>
      </c>
    </row>
    <row r="367" spans="1:17" ht="18.75" customHeight="1">
      <c r="A367" s="606"/>
      <c r="B367" s="58" t="s">
        <v>35</v>
      </c>
      <c r="C367" s="58" t="str">
        <f t="shared" ref="C367:Q367" si="352">IF(C10=$W$40,"O",IF(C10=$X$40,"O",IF(C10=$Y$40,"O",IF(C10=$Z$40,"O",IF(C10=$AA$40,"O",IF(C10=$AB$40,"O",IF(C10=$AC$40,"O",IF(C10=$AD$40,"O",IF(C10=$AE$40,"O",IF(C10=$AF$40,"O",IF(C10=$AG$40,"O",IF(C10=$AH$40,"O",IF(C10=$AI$40,"O",IF(C10=$AJ$40,"O",IF(C10=$AK$40,"O",IF(C10=$AL$40,"O",IF(C10=$AM$40,"O",IF(C10=$AN$40,"O",IF(C10=$AO$40,"O",IF(C10=$AP$40,"O",IF(C10=$AQ$40,"O",IF(C10=$AR$40,"O",IF(C10=$AS$40,"O",IF(C10=$AT$40,"O",IF(C10=$AU$40,"O",IF(C10=$AV$40,"O",IF(C10=$AW$40,"O",IF(C10=$AX$40,"O",IF(C10=$AY$40,"O",IF(C10=$AZ$40,"O",IF(C10=$BA$40,"O",IF(C10=$BB$40,"O",IF(C10=$BC$40,"O",IF(C10=$BD$40,"O",IF(C10=$BE$40,"O",IF(C10=$BF$40,"O",IF(C10=$BG$40,"O",IF(C10=$BH$40,"O","X"))))))))))))))))))))))))))))))))))))))</f>
        <v>X</v>
      </c>
      <c r="D367" s="58" t="str">
        <f t="shared" si="352"/>
        <v>X</v>
      </c>
      <c r="E367" s="58" t="str">
        <f t="shared" si="352"/>
        <v>X</v>
      </c>
      <c r="F367" s="58" t="str">
        <f t="shared" si="352"/>
        <v>X</v>
      </c>
      <c r="G367" s="58" t="str">
        <f t="shared" si="352"/>
        <v>X</v>
      </c>
      <c r="H367" s="58" t="str">
        <f t="shared" si="352"/>
        <v>X</v>
      </c>
      <c r="I367" s="58" t="str">
        <f t="shared" si="352"/>
        <v>X</v>
      </c>
      <c r="J367" s="58" t="str">
        <f t="shared" si="352"/>
        <v>X</v>
      </c>
      <c r="K367" s="58" t="str">
        <f t="shared" si="352"/>
        <v>X</v>
      </c>
      <c r="L367" s="58" t="str">
        <f t="shared" si="352"/>
        <v>X</v>
      </c>
      <c r="M367" s="58" t="str">
        <f t="shared" si="352"/>
        <v>X</v>
      </c>
      <c r="N367" s="58" t="str">
        <f t="shared" si="352"/>
        <v>X</v>
      </c>
      <c r="O367" s="58" t="str">
        <f t="shared" si="352"/>
        <v>X</v>
      </c>
      <c r="P367" s="58" t="str">
        <f t="shared" si="352"/>
        <v>X</v>
      </c>
      <c r="Q367" s="58" t="str">
        <f t="shared" si="352"/>
        <v>X</v>
      </c>
    </row>
    <row r="368" spans="1:17" ht="18.75" customHeight="1">
      <c r="A368" s="606"/>
      <c r="B368" s="58" t="s">
        <v>36</v>
      </c>
      <c r="C368" s="58" t="str">
        <f t="shared" ref="C368:Q368" si="353">IF(C11=$W$40,"O",IF(C11=$X$40,"O",IF(C11=$Y$40,"O",IF(C11=$Z$40,"O",IF(C11=$AA$40,"O",IF(C11=$AB$40,"O",IF(C11=$AC$40,"O",IF(C11=$AD$40,"O",IF(C11=$AE$40,"O",IF(C11=$AF$40,"O",IF(C11=$AG$40,"O",IF(C11=$AH$40,"O",IF(C11=$AI$40,"O",IF(C11=$AJ$40,"O",IF(C11=$AK$40,"O",IF(C11=$AL$40,"O",IF(C11=$AM$40,"O",IF(C11=$AN$40,"O",IF(C11=$AO$40,"O",IF(C11=$AP$40,"O",IF(C11=$AQ$40,"O",IF(C11=$AR$40,"O",IF(C11=$AS$40,"O",IF(C11=$AT$40,"O",IF(C11=$AU$40,"O",IF(C11=$AV$40,"O",IF(C11=$AW$40,"O",IF(C11=$AX$40,"O",IF(C11=$AY$40,"O",IF(C11=$AZ$40,"O",IF(C11=$BA$40,"O",IF(C11=$BB$40,"O",IF(C11=$BC$40,"O",IF(C11=$BD$40,"O",IF(C11=$BE$40,"O",IF(C11=$BF$40,"O",IF(C11=$BG$40,"O",IF(C11=$BH$40,"O","X"))))))))))))))))))))))))))))))))))))))</f>
        <v>X</v>
      </c>
      <c r="D368" s="58" t="str">
        <f t="shared" si="353"/>
        <v>X</v>
      </c>
      <c r="E368" s="58" t="str">
        <f t="shared" si="353"/>
        <v>X</v>
      </c>
      <c r="F368" s="58" t="str">
        <f t="shared" si="353"/>
        <v>X</v>
      </c>
      <c r="G368" s="58" t="str">
        <f t="shared" si="353"/>
        <v>X</v>
      </c>
      <c r="H368" s="58" t="str">
        <f t="shared" si="353"/>
        <v>X</v>
      </c>
      <c r="I368" s="58" t="str">
        <f t="shared" si="353"/>
        <v>X</v>
      </c>
      <c r="J368" s="58" t="str">
        <f t="shared" si="353"/>
        <v>X</v>
      </c>
      <c r="K368" s="58" t="str">
        <f t="shared" si="353"/>
        <v>X</v>
      </c>
      <c r="L368" s="58" t="str">
        <f t="shared" si="353"/>
        <v>X</v>
      </c>
      <c r="M368" s="58" t="str">
        <f t="shared" si="353"/>
        <v>X</v>
      </c>
      <c r="N368" s="58" t="str">
        <f t="shared" si="353"/>
        <v>X</v>
      </c>
      <c r="O368" s="58" t="str">
        <f t="shared" si="353"/>
        <v>X</v>
      </c>
      <c r="P368" s="58" t="str">
        <f t="shared" si="353"/>
        <v>X</v>
      </c>
      <c r="Q368" s="58" t="str">
        <f t="shared" si="353"/>
        <v>X</v>
      </c>
    </row>
    <row r="369" spans="1:17" ht="18.75" customHeight="1">
      <c r="A369" s="606"/>
      <c r="B369" s="58" t="s">
        <v>21</v>
      </c>
      <c r="C369" s="58" t="str">
        <f t="shared" ref="C369:Q369" si="354">IF(C12=$W$40,"O",IF(C12=$X$40,"O",IF(C12=$Y$40,"O",IF(C12=$Z$40,"O",IF(C12=$AA$40,"O",IF(C12=$AB$40,"O",IF(C12=$AC$40,"O",IF(C12=$AD$40,"O",IF(C12=$AE$40,"O",IF(C12=$AF$40,"O",IF(C12=$AG$40,"O",IF(C12=$AH$40,"O",IF(C12=$AI$40,"O",IF(C12=$AJ$40,"O",IF(C12=$AK$40,"O",IF(C12=$AL$40,"O",IF(C12=$AM$40,"O",IF(C12=$AN$40,"O",IF(C12=$AO$40,"O",IF(C12=$AP$40,"O",IF(C12=$AQ$40,"O",IF(C12=$AR$40,"O",IF(C12=$AS$40,"O",IF(C12=$AT$40,"O",IF(C12=$AU$40,"O",IF(C12=$AV$40,"O",IF(C12=$AW$40,"O",IF(C12=$AX$40,"O",IF(C12=$AY$40,"O",IF(C12=$AZ$40,"O",IF(C12=$BA$40,"O",IF(C12=$BB$40,"O",IF(C12=$BC$40,"O",IF(C12=$BD$40,"O",IF(C12=$BE$40,"O",IF(C12=$BF$40,"O",IF(C12=$BG$40,"O",IF(C12=$BH$40,"O","X"))))))))))))))))))))))))))))))))))))))</f>
        <v>O</v>
      </c>
      <c r="D369" s="58" t="str">
        <f t="shared" si="354"/>
        <v>O</v>
      </c>
      <c r="E369" s="58" t="str">
        <f t="shared" si="354"/>
        <v>O</v>
      </c>
      <c r="F369" s="58" t="str">
        <f t="shared" si="354"/>
        <v>O</v>
      </c>
      <c r="G369" s="58" t="str">
        <f t="shared" si="354"/>
        <v>O</v>
      </c>
      <c r="H369" s="58" t="str">
        <f t="shared" si="354"/>
        <v>O</v>
      </c>
      <c r="I369" s="58" t="str">
        <f t="shared" si="354"/>
        <v>O</v>
      </c>
      <c r="J369" s="58" t="str">
        <f t="shared" si="354"/>
        <v>O</v>
      </c>
      <c r="K369" s="58" t="str">
        <f t="shared" si="354"/>
        <v>O</v>
      </c>
      <c r="L369" s="58" t="str">
        <f t="shared" si="354"/>
        <v>O</v>
      </c>
      <c r="M369" s="58" t="str">
        <f t="shared" si="354"/>
        <v>O</v>
      </c>
      <c r="N369" s="58" t="str">
        <f t="shared" si="354"/>
        <v>O</v>
      </c>
      <c r="O369" s="58" t="str">
        <f t="shared" si="354"/>
        <v>O</v>
      </c>
      <c r="P369" s="58" t="str">
        <f t="shared" si="354"/>
        <v>O</v>
      </c>
      <c r="Q369" s="58" t="str">
        <f t="shared" si="354"/>
        <v>O</v>
      </c>
    </row>
    <row r="370" spans="1:17" ht="18.75" customHeight="1">
      <c r="A370" s="607"/>
      <c r="B370" s="30" t="s">
        <v>46</v>
      </c>
      <c r="C370" s="47">
        <f>COUNTIF(C364:C369,"O")</f>
        <v>1</v>
      </c>
      <c r="D370" s="47">
        <f t="shared" ref="D370:Q370" si="355">COUNTIF(D364:D369,"O")</f>
        <v>1</v>
      </c>
      <c r="E370" s="47">
        <f t="shared" si="355"/>
        <v>1</v>
      </c>
      <c r="F370" s="47">
        <f t="shared" si="355"/>
        <v>1</v>
      </c>
      <c r="G370" s="47">
        <f t="shared" si="355"/>
        <v>1</v>
      </c>
      <c r="H370" s="47">
        <f t="shared" si="355"/>
        <v>1</v>
      </c>
      <c r="I370" s="47">
        <f t="shared" si="355"/>
        <v>1</v>
      </c>
      <c r="J370" s="47">
        <f t="shared" si="355"/>
        <v>1</v>
      </c>
      <c r="K370" s="47">
        <f t="shared" si="355"/>
        <v>1</v>
      </c>
      <c r="L370" s="47">
        <f t="shared" si="355"/>
        <v>1</v>
      </c>
      <c r="M370" s="47">
        <f t="shared" si="355"/>
        <v>1</v>
      </c>
      <c r="N370" s="47">
        <f t="shared" si="355"/>
        <v>1</v>
      </c>
      <c r="O370" s="47">
        <f t="shared" si="355"/>
        <v>1</v>
      </c>
      <c r="P370" s="47">
        <f t="shared" si="355"/>
        <v>1</v>
      </c>
      <c r="Q370" s="47">
        <f t="shared" si="355"/>
        <v>1</v>
      </c>
    </row>
    <row r="371" spans="1:17" ht="18.75" customHeight="1">
      <c r="A371" s="605">
        <v>26</v>
      </c>
      <c r="B371" s="58" t="s">
        <v>32</v>
      </c>
      <c r="C371" s="58" t="str">
        <f>IF(C7=$W$41,"O",IF(C7=$X$41,"O",IF(C7=$Y$41,"O",IF(C7=$Z$41,"O",IF(C7=$AA$41,"O",IF(C7=$AB$41,"O",IF(C7=$AC$41,"O",IF(C7=$AD$41,"O",IF(C7=$AE$41,"O",IF(C7=$AF$41,"O",IF(C7=$AG$41,"O",IF(C7=$AH$41,"O",IF(C7=$AI$41,"O",IF(C7=$AJ$41,"O",IF(C7=$AK$41,"O",IF(C7=$AL$41,"O",IF(C7=$AM$41,"O",IF(C7=$AN$41,"O",IF(C7=$AO$41,"O",IF(C7=$AP$41,"O",IF(C7=$AQ$41,"O",IF(C7=$AR$41,"O",IF(C7=$AS$41,"O",IF(C7=$AT$41,"O",IF(C7=$AU$41,"O",IF(C7=$AV$41,"O",IF(C7=$AW$41,"O",IF(C7=$AX$41,"O",IF(C7=$AY$41,"O",IF(C7=$AZ$41,"O",IF(C7=$BA$41,"O",IF(C7=$BB$41,"O",IF(C7=$BC$41,"O",IF(C7=$BD$41,"O",IF(C7=$BE$41,"O",IF(C7=$BF$41,"O",IF(C7=$BG$41,"O",IF(C7=$BH$41,"O","X"))))))))))))))))))))))))))))))))))))))</f>
        <v>O</v>
      </c>
      <c r="D371" s="58" t="str">
        <f t="shared" ref="D371:P371" si="356">IF(D7=$W$41,"O",IF(D7=$X$41,"O",IF(D7=$Y$41,"O",IF(D7=$Z$41,"O",IF(D7=$AA$41,"O",IF(D7=$AB$41,"O",IF(D7=$AC$41,"O",IF(D7=$AD$41,"O",IF(D7=$AE$41,"O",IF(D7=$AF$41,"O",IF(D7=$AG$41,"O",IF(D7=$AH$41,"O",IF(D7=$AI$41,"O",IF(D7=$AJ$41,"O",IF(D7=$AK$41,"O",IF(D7=$AL$41,"O",IF(D7=$AM$41,"O",IF(D7=$AN$41,"O",IF(D7=$AO$41,"O",IF(D7=$AP$41,"O",IF(D7=$AQ$41,"O",IF(D7=$AR$41,"O",IF(D7=$AS$41,"O",IF(D7=$AT$41,"O",IF(D7=$AU$41,"O",IF(D7=$AV$41,"O",IF(D7=$AW$41,"O",IF(D7=$AX$41,"O",IF(D7=$AY$41,"O",IF(D7=$AZ$41,"O",IF(D7=$BA$41,"O",IF(D7=$BB$41,"O",IF(D7=$BC$41,"O",IF(D7=$BD$41,"O",IF(D7=$BE$41,"O",IF(D7=$BF$41,"O",IF(D7=$BG$41,"O",IF(D7=$BH$41,"O","X"))))))))))))))))))))))))))))))))))))))</f>
        <v>O</v>
      </c>
      <c r="E371" s="58" t="str">
        <f t="shared" si="356"/>
        <v>O</v>
      </c>
      <c r="F371" s="58" t="str">
        <f t="shared" si="356"/>
        <v>O</v>
      </c>
      <c r="G371" s="58" t="str">
        <f t="shared" si="356"/>
        <v>O</v>
      </c>
      <c r="H371" s="58" t="str">
        <f t="shared" si="356"/>
        <v>O</v>
      </c>
      <c r="I371" s="58" t="str">
        <f t="shared" si="356"/>
        <v>O</v>
      </c>
      <c r="J371" s="58" t="str">
        <f t="shared" si="356"/>
        <v>O</v>
      </c>
      <c r="K371" s="58" t="str">
        <f t="shared" si="356"/>
        <v>O</v>
      </c>
      <c r="L371" s="58" t="str">
        <f t="shared" si="356"/>
        <v>O</v>
      </c>
      <c r="M371" s="58" t="str">
        <f t="shared" si="356"/>
        <v>O</v>
      </c>
      <c r="N371" s="58" t="str">
        <f t="shared" si="356"/>
        <v>O</v>
      </c>
      <c r="O371" s="58" t="str">
        <f t="shared" si="356"/>
        <v>O</v>
      </c>
      <c r="P371" s="58" t="str">
        <f t="shared" si="356"/>
        <v>O</v>
      </c>
      <c r="Q371" s="58" t="str">
        <f>IF(Q7=$W$41,"O",IF(Q7=$X$41,"O",IF(Q7=$Y$41,"O",IF(Q7=$Z$41,"O",IF(Q7=$AA$41,"O",IF(Q7=$AB$41,"O",IF(Q7=$AC$41,"O",IF(Q7=$AD$41,"O",IF(Q7=$AE$41,"O",IF(Q7=$AF$41,"O",IF(Q7=$AG$41,"O",IF(Q7=$AH$41,"O",IF(Q7=$AI$41,"O",IF(Q7=$AJ$41,"O",IF(Q7=$AK$41,"O",IF(Q7=$AL$41,"O",IF(Q7=$AM$41,"O",IF(Q7=$AN$41,"O",IF(Q7=$AO$41,"O",IF(Q7=$AP$41,"O",IF(Q7=$AQ$41,"O",IF(Q7=$AR$41,"O",IF(Q7=$AS$41,"O",IF(Q7=$AT$41,"O",IF(Q7=$AU$41,"O",IF(Q7=$AV$41,"O",IF(Q7=$AW$41,"O",IF(Q7=$AX$41,"O",IF(Q7=$AY$41,"O",IF(Q7=$AZ$41,"O",IF(Q7=$BA$41,"O",IF(Q7=$BB$41,"O",IF(Q7=$BC$41,"O",IF(Q7=$BD$41,"O",IF(Q7=$BE$41,"O",IF(Q7=$BF$41,"O",IF(Q7=$BG$41,"O",IF(Q7=$BH$41,"O","X"))))))))))))))))))))))))))))))))))))))</f>
        <v>O</v>
      </c>
    </row>
    <row r="372" spans="1:17" ht="18.75" customHeight="1">
      <c r="A372" s="606"/>
      <c r="B372" s="58" t="s">
        <v>33</v>
      </c>
      <c r="C372" s="58" t="str">
        <f t="shared" ref="C372:Q372" si="357">IF(C8=$W$41,"O",IF(C8=$X$41,"O",IF(C8=$Y$41,"O",IF(C8=$Z$41,"O",IF(C8=$AA$41,"O",IF(C8=$AB$41,"O",IF(C8=$AC$41,"O",IF(C8=$AD$41,"O",IF(C8=$AE$41,"O",IF(C8=$AF$41,"O",IF(C8=$AG$41,"O",IF(C8=$AH$41,"O",IF(C8=$AI$41,"O",IF(C8=$AJ$41,"O",IF(C8=$AK$41,"O",IF(C8=$AL$41,"O",IF(C8=$AM$41,"O",IF(C8=$AN$41,"O",IF(C8=$AO$41,"O",IF(C8=$AP$41,"O",IF(C8=$AQ$41,"O",IF(C8=$AR$41,"O",IF(C8=$AS$41,"O",IF(C8=$AT$41,"O",IF(C8=$AU$41,"O",IF(C8=$AV$41,"O",IF(C8=$AW$41,"O",IF(C8=$AX$41,"O",IF(C8=$AY$41,"O",IF(C8=$AZ$41,"O",IF(C8=$BA$41,"O",IF(C8=$BB$41,"O",IF(C8=$BC$41,"O",IF(C8=$BD$41,"O",IF(C8=$BE$41,"O",IF(C8=$BF$41,"O",IF(C8=$BG$41,"O",IF(C8=$BH$41,"O","X"))))))))))))))))))))))))))))))))))))))</f>
        <v>X</v>
      </c>
      <c r="D372" s="58" t="str">
        <f t="shared" si="357"/>
        <v>X</v>
      </c>
      <c r="E372" s="58" t="str">
        <f t="shared" si="357"/>
        <v>X</v>
      </c>
      <c r="F372" s="58" t="str">
        <f t="shared" si="357"/>
        <v>X</v>
      </c>
      <c r="G372" s="58" t="str">
        <f t="shared" si="357"/>
        <v>X</v>
      </c>
      <c r="H372" s="58" t="str">
        <f t="shared" si="357"/>
        <v>X</v>
      </c>
      <c r="I372" s="58" t="str">
        <f t="shared" si="357"/>
        <v>X</v>
      </c>
      <c r="J372" s="58" t="str">
        <f t="shared" si="357"/>
        <v>X</v>
      </c>
      <c r="K372" s="58" t="str">
        <f t="shared" si="357"/>
        <v>X</v>
      </c>
      <c r="L372" s="58" t="str">
        <f t="shared" si="357"/>
        <v>X</v>
      </c>
      <c r="M372" s="58" t="str">
        <f t="shared" si="357"/>
        <v>X</v>
      </c>
      <c r="N372" s="58" t="str">
        <f t="shared" si="357"/>
        <v>X</v>
      </c>
      <c r="O372" s="58" t="str">
        <f t="shared" si="357"/>
        <v>X</v>
      </c>
      <c r="P372" s="58" t="str">
        <f t="shared" si="357"/>
        <v>X</v>
      </c>
      <c r="Q372" s="58" t="str">
        <f t="shared" si="357"/>
        <v>X</v>
      </c>
    </row>
    <row r="373" spans="1:17" ht="18.75" customHeight="1">
      <c r="A373" s="606"/>
      <c r="B373" s="58" t="s">
        <v>34</v>
      </c>
      <c r="C373" s="58" t="str">
        <f t="shared" ref="C373:Q373" si="358">IF(C9=$W$41,"O",IF(C9=$X$41,"O",IF(C9=$Y$41,"O",IF(C9=$Z$41,"O",IF(C9=$AA$41,"O",IF(C9=$AB$41,"O",IF(C9=$AC$41,"O",IF(C9=$AD$41,"O",IF(C9=$AE$41,"O",IF(C9=$AF$41,"O",IF(C9=$AG$41,"O",IF(C9=$AH$41,"O",IF(C9=$AI$41,"O",IF(C9=$AJ$41,"O",IF(C9=$AK$41,"O",IF(C9=$AL$41,"O",IF(C9=$AM$41,"O",IF(C9=$AN$41,"O",IF(C9=$AO$41,"O",IF(C9=$AP$41,"O",IF(C9=$AQ$41,"O",IF(C9=$AR$41,"O",IF(C9=$AS$41,"O",IF(C9=$AT$41,"O",IF(C9=$AU$41,"O",IF(C9=$AV$41,"O",IF(C9=$AW$41,"O",IF(C9=$AX$41,"O",IF(C9=$AY$41,"O",IF(C9=$AZ$41,"O",IF(C9=$BA$41,"O",IF(C9=$BB$41,"O",IF(C9=$BC$41,"O",IF(C9=$BD$41,"O",IF(C9=$BE$41,"O",IF(C9=$BF$41,"O",IF(C9=$BG$41,"O",IF(C9=$BH$41,"O","X"))))))))))))))))))))))))))))))))))))))</f>
        <v>X</v>
      </c>
      <c r="D373" s="58" t="str">
        <f t="shared" si="358"/>
        <v>X</v>
      </c>
      <c r="E373" s="58" t="str">
        <f t="shared" si="358"/>
        <v>X</v>
      </c>
      <c r="F373" s="58" t="str">
        <f t="shared" si="358"/>
        <v>X</v>
      </c>
      <c r="G373" s="58" t="str">
        <f t="shared" si="358"/>
        <v>X</v>
      </c>
      <c r="H373" s="58" t="str">
        <f t="shared" si="358"/>
        <v>X</v>
      </c>
      <c r="I373" s="58" t="str">
        <f t="shared" si="358"/>
        <v>X</v>
      </c>
      <c r="J373" s="58" t="str">
        <f t="shared" si="358"/>
        <v>X</v>
      </c>
      <c r="K373" s="58" t="str">
        <f t="shared" si="358"/>
        <v>X</v>
      </c>
      <c r="L373" s="58" t="str">
        <f t="shared" si="358"/>
        <v>X</v>
      </c>
      <c r="M373" s="58" t="str">
        <f t="shared" si="358"/>
        <v>X</v>
      </c>
      <c r="N373" s="58" t="str">
        <f t="shared" si="358"/>
        <v>X</v>
      </c>
      <c r="O373" s="58" t="str">
        <f t="shared" si="358"/>
        <v>X</v>
      </c>
      <c r="P373" s="58" t="str">
        <f t="shared" si="358"/>
        <v>X</v>
      </c>
      <c r="Q373" s="58" t="str">
        <f t="shared" si="358"/>
        <v>X</v>
      </c>
    </row>
    <row r="374" spans="1:17" ht="18.75" customHeight="1">
      <c r="A374" s="606"/>
      <c r="B374" s="58" t="s">
        <v>35</v>
      </c>
      <c r="C374" s="58" t="str">
        <f t="shared" ref="C374:Q374" si="359">IF(C10=$W$41,"O",IF(C10=$X$41,"O",IF(C10=$Y$41,"O",IF(C10=$Z$41,"O",IF(C10=$AA$41,"O",IF(C10=$AB$41,"O",IF(C10=$AC$41,"O",IF(C10=$AD$41,"O",IF(C10=$AE$41,"O",IF(C10=$AF$41,"O",IF(C10=$AG$41,"O",IF(C10=$AH$41,"O",IF(C10=$AI$41,"O",IF(C10=$AJ$41,"O",IF(C10=$AK$41,"O",IF(C10=$AL$41,"O",IF(C10=$AM$41,"O",IF(C10=$AN$41,"O",IF(C10=$AO$41,"O",IF(C10=$AP$41,"O",IF(C10=$AQ$41,"O",IF(C10=$AR$41,"O",IF(C10=$AS$41,"O",IF(C10=$AT$41,"O",IF(C10=$AU$41,"O",IF(C10=$AV$41,"O",IF(C10=$AW$41,"O",IF(C10=$AX$41,"O",IF(C10=$AY$41,"O",IF(C10=$AZ$41,"O",IF(C10=$BA$41,"O",IF(C10=$BB$41,"O",IF(C10=$BC$41,"O",IF(C10=$BD$41,"O",IF(C10=$BE$41,"O",IF(C10=$BF$41,"O",IF(C10=$BG$41,"O",IF(C10=$BH$41,"O","X"))))))))))))))))))))))))))))))))))))))</f>
        <v>X</v>
      </c>
      <c r="D374" s="58" t="str">
        <f t="shared" si="359"/>
        <v>X</v>
      </c>
      <c r="E374" s="58" t="str">
        <f t="shared" si="359"/>
        <v>X</v>
      </c>
      <c r="F374" s="58" t="str">
        <f t="shared" si="359"/>
        <v>X</v>
      </c>
      <c r="G374" s="58" t="str">
        <f t="shared" si="359"/>
        <v>X</v>
      </c>
      <c r="H374" s="58" t="str">
        <f t="shared" si="359"/>
        <v>X</v>
      </c>
      <c r="I374" s="58" t="str">
        <f t="shared" si="359"/>
        <v>X</v>
      </c>
      <c r="J374" s="58" t="str">
        <f t="shared" si="359"/>
        <v>X</v>
      </c>
      <c r="K374" s="58" t="str">
        <f t="shared" si="359"/>
        <v>X</v>
      </c>
      <c r="L374" s="58" t="str">
        <f t="shared" si="359"/>
        <v>X</v>
      </c>
      <c r="M374" s="58" t="str">
        <f t="shared" si="359"/>
        <v>X</v>
      </c>
      <c r="N374" s="58" t="str">
        <f t="shared" si="359"/>
        <v>X</v>
      </c>
      <c r="O374" s="58" t="str">
        <f t="shared" si="359"/>
        <v>X</v>
      </c>
      <c r="P374" s="58" t="str">
        <f t="shared" si="359"/>
        <v>X</v>
      </c>
      <c r="Q374" s="58" t="str">
        <f t="shared" si="359"/>
        <v>X</v>
      </c>
    </row>
    <row r="375" spans="1:17" ht="18.75" customHeight="1">
      <c r="A375" s="606"/>
      <c r="B375" s="58" t="s">
        <v>36</v>
      </c>
      <c r="C375" s="58" t="str">
        <f t="shared" ref="C375:Q375" si="360">IF(C11=$W$41,"O",IF(C11=$X$41,"O",IF(C11=$Y$41,"O",IF(C11=$Z$41,"O",IF(C11=$AA$41,"O",IF(C11=$AB$41,"O",IF(C11=$AC$41,"O",IF(C11=$AD$41,"O",IF(C11=$AE$41,"O",IF(C11=$AF$41,"O",IF(C11=$AG$41,"O",IF(C11=$AH$41,"O",IF(C11=$AI$41,"O",IF(C11=$AJ$41,"O",IF(C11=$AK$41,"O",IF(C11=$AL$41,"O",IF(C11=$AM$41,"O",IF(C11=$AN$41,"O",IF(C11=$AO$41,"O",IF(C11=$AP$41,"O",IF(C11=$AQ$41,"O",IF(C11=$AR$41,"O",IF(C11=$AS$41,"O",IF(C11=$AT$41,"O",IF(C11=$AU$41,"O",IF(C11=$AV$41,"O",IF(C11=$AW$41,"O",IF(C11=$AX$41,"O",IF(C11=$AY$41,"O",IF(C11=$AZ$41,"O",IF(C11=$BA$41,"O",IF(C11=$BB$41,"O",IF(C11=$BC$41,"O",IF(C11=$BD$41,"O",IF(C11=$BE$41,"O",IF(C11=$BF$41,"O",IF(C11=$BG$41,"O",IF(C11=$BH$41,"O","X"))))))))))))))))))))))))))))))))))))))</f>
        <v>X</v>
      </c>
      <c r="D375" s="58" t="str">
        <f t="shared" si="360"/>
        <v>X</v>
      </c>
      <c r="E375" s="58" t="str">
        <f t="shared" si="360"/>
        <v>X</v>
      </c>
      <c r="F375" s="58" t="str">
        <f t="shared" si="360"/>
        <v>X</v>
      </c>
      <c r="G375" s="58" t="str">
        <f t="shared" si="360"/>
        <v>X</v>
      </c>
      <c r="H375" s="58" t="str">
        <f t="shared" si="360"/>
        <v>X</v>
      </c>
      <c r="I375" s="58" t="str">
        <f t="shared" si="360"/>
        <v>X</v>
      </c>
      <c r="J375" s="58" t="str">
        <f t="shared" si="360"/>
        <v>X</v>
      </c>
      <c r="K375" s="58" t="str">
        <f t="shared" si="360"/>
        <v>X</v>
      </c>
      <c r="L375" s="58" t="str">
        <f t="shared" si="360"/>
        <v>X</v>
      </c>
      <c r="M375" s="58" t="str">
        <f t="shared" si="360"/>
        <v>X</v>
      </c>
      <c r="N375" s="58" t="str">
        <f t="shared" si="360"/>
        <v>X</v>
      </c>
      <c r="O375" s="58" t="str">
        <f t="shared" si="360"/>
        <v>X</v>
      </c>
      <c r="P375" s="58" t="str">
        <f t="shared" si="360"/>
        <v>X</v>
      </c>
      <c r="Q375" s="58" t="str">
        <f t="shared" si="360"/>
        <v>X</v>
      </c>
    </row>
    <row r="376" spans="1:17" ht="18.75" customHeight="1">
      <c r="A376" s="606"/>
      <c r="B376" s="58" t="s">
        <v>21</v>
      </c>
      <c r="C376" s="58" t="str">
        <f t="shared" ref="C376:Q376" si="361">IF(C12=$W$41,"O",IF(C12=$X$41,"O",IF(C12=$Y$41,"O",IF(C12=$Z$41,"O",IF(C12=$AA$41,"O",IF(C12=$AB$41,"O",IF(C12=$AC$41,"O",IF(C12=$AD$41,"O",IF(C12=$AE$41,"O",IF(C12=$AF$41,"O",IF(C12=$AG$41,"O",IF(C12=$AH$41,"O",IF(C12=$AI$41,"O",IF(C12=$AJ$41,"O",IF(C12=$AK$41,"O",IF(C12=$AL$41,"O",IF(C12=$AM$41,"O",IF(C12=$AN$41,"O",IF(C12=$AO$41,"O",IF(C12=$AP$41,"O",IF(C12=$AQ$41,"O",IF(C12=$AR$41,"O",IF(C12=$AS$41,"O",IF(C12=$AT$41,"O",IF(C12=$AU$41,"O",IF(C12=$AV$41,"O",IF(C12=$AW$41,"O",IF(C12=$AX$41,"O",IF(C12=$AY$41,"O",IF(C12=$AZ$41,"O",IF(C12=$BA$41,"O",IF(C12=$BB$41,"O",IF(C12=$BC$41,"O",IF(C12=$BD$41,"O",IF(C12=$BE$41,"O",IF(C12=$BF$41,"O",IF(C12=$BG$41,"O",IF(C12=$BH$41,"O","X"))))))))))))))))))))))))))))))))))))))</f>
        <v>O</v>
      </c>
      <c r="D376" s="58" t="str">
        <f t="shared" si="361"/>
        <v>O</v>
      </c>
      <c r="E376" s="58" t="str">
        <f t="shared" si="361"/>
        <v>O</v>
      </c>
      <c r="F376" s="58" t="str">
        <f t="shared" si="361"/>
        <v>O</v>
      </c>
      <c r="G376" s="58" t="str">
        <f t="shared" si="361"/>
        <v>O</v>
      </c>
      <c r="H376" s="58" t="str">
        <f t="shared" si="361"/>
        <v>O</v>
      </c>
      <c r="I376" s="58" t="str">
        <f t="shared" si="361"/>
        <v>O</v>
      </c>
      <c r="J376" s="58" t="str">
        <f t="shared" si="361"/>
        <v>O</v>
      </c>
      <c r="K376" s="58" t="str">
        <f t="shared" si="361"/>
        <v>O</v>
      </c>
      <c r="L376" s="58" t="str">
        <f t="shared" si="361"/>
        <v>O</v>
      </c>
      <c r="M376" s="58" t="str">
        <f t="shared" si="361"/>
        <v>O</v>
      </c>
      <c r="N376" s="58" t="str">
        <f t="shared" si="361"/>
        <v>O</v>
      </c>
      <c r="O376" s="58" t="str">
        <f t="shared" si="361"/>
        <v>O</v>
      </c>
      <c r="P376" s="58" t="str">
        <f t="shared" si="361"/>
        <v>O</v>
      </c>
      <c r="Q376" s="58" t="str">
        <f t="shared" si="361"/>
        <v>O</v>
      </c>
    </row>
    <row r="377" spans="1:17" ht="18.75" customHeight="1">
      <c r="A377" s="607"/>
      <c r="B377" s="30" t="s">
        <v>46</v>
      </c>
      <c r="C377" s="47">
        <f>COUNTIF(C371:C376,"O")</f>
        <v>2</v>
      </c>
      <c r="D377" s="47">
        <f t="shared" ref="D377:Q377" si="362">COUNTIF(D371:D376,"O")</f>
        <v>2</v>
      </c>
      <c r="E377" s="47">
        <f t="shared" si="362"/>
        <v>2</v>
      </c>
      <c r="F377" s="47">
        <f t="shared" si="362"/>
        <v>2</v>
      </c>
      <c r="G377" s="47">
        <f t="shared" si="362"/>
        <v>2</v>
      </c>
      <c r="H377" s="47">
        <f t="shared" si="362"/>
        <v>2</v>
      </c>
      <c r="I377" s="47">
        <f t="shared" si="362"/>
        <v>2</v>
      </c>
      <c r="J377" s="47">
        <f t="shared" si="362"/>
        <v>2</v>
      </c>
      <c r="K377" s="47">
        <f t="shared" si="362"/>
        <v>2</v>
      </c>
      <c r="L377" s="47">
        <f t="shared" si="362"/>
        <v>2</v>
      </c>
      <c r="M377" s="47">
        <f t="shared" si="362"/>
        <v>2</v>
      </c>
      <c r="N377" s="47">
        <f t="shared" si="362"/>
        <v>2</v>
      </c>
      <c r="O377" s="47">
        <f t="shared" si="362"/>
        <v>2</v>
      </c>
      <c r="P377" s="47">
        <f t="shared" si="362"/>
        <v>2</v>
      </c>
      <c r="Q377" s="47">
        <f t="shared" si="362"/>
        <v>2</v>
      </c>
    </row>
    <row r="378" spans="1:17" ht="18.75" customHeight="1">
      <c r="A378" s="605">
        <v>27</v>
      </c>
      <c r="B378" s="58" t="s">
        <v>32</v>
      </c>
      <c r="C378" s="58" t="str">
        <f>IF(C7=$W$42,"O",IF(C7=$X$42,"O",IF(C7=$Y$42,"O",IF(C7=$Z$42,"O",IF(C7=$AA$42,"O",IF(C7=$AB$42,"O",IF(C7=$AC$42,"O",IF(C7=$AD$42,"O",IF(C7=$AE$42,"O",IF(C7=$AF$42,"O",IF(C7=$AG$42,"O",IF(C7=$AH$42,"O",IF(C7=$AI$42,"O",IF(C7=$AJ$42,"O",IF(C7=$AK$42,"O",IF(C7=$AL$42,"O",IF(C7=$AM$42,"O",IF(C7=$AN$42,"O",IF(C7=$AO$42,"O",IF(C7=$AP$42,"O",IF(C7=$AQ$42,"O",IF(C7=$AR$42,"O",IF(C7=$AS$42,"O",IF(C7=$AT$42,"O",IF(C7=$AU$42,"O",IF(C7=$AV$42,"O",IF(C7=$AW$42,"O",IF(C7=$AX$42,"O",IF(C7=$AY$42,"O",IF(C7=$AZ$42,"O",IF(C7=$BA$42,"O",IF(C7=$BB$42,"O",IF(C7=$BC$42,"O",IF(C7=$BD$42,"O",IF(C7=$BE$42,"O",IF(C7=$BF$42,"O",IF(C7=$BG$42,"O",IF(C7=$BH$42,"O","X"))))))))))))))))))))))))))))))))))))))</f>
        <v>O</v>
      </c>
      <c r="D378" s="58" t="str">
        <f t="shared" ref="D378:P378" si="363">IF(D7=$W$42,"O",IF(D7=$X$42,"O",IF(D7=$Y$42,"O",IF(D7=$Z$42,"O",IF(D7=$AA$42,"O",IF(D7=$AB$42,"O",IF(D7=$AC$42,"O",IF(D7=$AD$42,"O",IF(D7=$AE$42,"O",IF(D7=$AF$42,"O",IF(D7=$AG$42,"O",IF(D7=$AH$42,"O",IF(D7=$AI$42,"O",IF(D7=$AJ$42,"O",IF(D7=$AK$42,"O",IF(D7=$AL$42,"O",IF(D7=$AM$42,"O",IF(D7=$AN$42,"O",IF(D7=$AO$42,"O",IF(D7=$AP$42,"O",IF(D7=$AQ$42,"O",IF(D7=$AR$42,"O",IF(D7=$AS$42,"O",IF(D7=$AT$42,"O",IF(D7=$AU$42,"O",IF(D7=$AV$42,"O",IF(D7=$AW$42,"O",IF(D7=$AX$42,"O",IF(D7=$AY$42,"O",IF(D7=$AZ$42,"O",IF(D7=$BA$42,"O",IF(D7=$BB$42,"O",IF(D7=$BC$42,"O",IF(D7=$BD$42,"O",IF(D7=$BE$42,"O",IF(D7=$BF$42,"O",IF(D7=$BG$42,"O",IF(D7=$BH$42,"O","X"))))))))))))))))))))))))))))))))))))))</f>
        <v>O</v>
      </c>
      <c r="E378" s="58" t="str">
        <f t="shared" si="363"/>
        <v>O</v>
      </c>
      <c r="F378" s="58" t="str">
        <f t="shared" si="363"/>
        <v>O</v>
      </c>
      <c r="G378" s="58" t="str">
        <f t="shared" si="363"/>
        <v>O</v>
      </c>
      <c r="H378" s="58" t="str">
        <f t="shared" si="363"/>
        <v>O</v>
      </c>
      <c r="I378" s="58" t="str">
        <f t="shared" si="363"/>
        <v>O</v>
      </c>
      <c r="J378" s="58" t="str">
        <f t="shared" si="363"/>
        <v>O</v>
      </c>
      <c r="K378" s="58" t="str">
        <f t="shared" si="363"/>
        <v>O</v>
      </c>
      <c r="L378" s="58" t="str">
        <f t="shared" si="363"/>
        <v>O</v>
      </c>
      <c r="M378" s="58" t="str">
        <f t="shared" si="363"/>
        <v>O</v>
      </c>
      <c r="N378" s="58" t="str">
        <f t="shared" si="363"/>
        <v>O</v>
      </c>
      <c r="O378" s="58" t="str">
        <f t="shared" si="363"/>
        <v>O</v>
      </c>
      <c r="P378" s="58" t="str">
        <f t="shared" si="363"/>
        <v>O</v>
      </c>
      <c r="Q378" s="58" t="str">
        <f>IF(Q7=$W$42,"O",IF(Q7=$X$42,"O",IF(Q7=$Y$42,"O",IF(Q7=$Z$42,"O",IF(Q7=$AA$42,"O",IF(Q7=$AB$42,"O",IF(Q7=$AC$42,"O",IF(Q7=$AD$42,"O",IF(Q7=$AE$42,"O",IF(Q7=$AF$42,"O",IF(Q7=$AG$42,"O",IF(Q7=$AH$42,"O",IF(Q7=$AI$42,"O",IF(Q7=$AJ$42,"O",IF(Q7=$AK$42,"O",IF(Q7=$AL$42,"O",IF(Q7=$AM$42,"O",IF(Q7=$AN$42,"O",IF(Q7=$AO$42,"O",IF(Q7=$AP$42,"O",IF(Q7=$AQ$42,"O",IF(Q7=$AR$42,"O",IF(Q7=$AS$42,"O",IF(Q7=$AT$42,"O",IF(Q7=$AU$42,"O",IF(Q7=$AV$42,"O",IF(Q7=$AW$42,"O",IF(Q7=$AX$42,"O",IF(Q7=$AY$42,"O",IF(Q7=$AZ$42,"O",IF(Q7=$BA$42,"O",IF(Q7=$BB$42,"O",IF(Q7=$BC$42,"O",IF(Q7=$BD$42,"O",IF(Q7=$BE$42,"O",IF(Q7=$BF$42,"O",IF(Q7=$BG$42,"O",IF(Q7=$BH$42,"O","X"))))))))))))))))))))))))))))))))))))))</f>
        <v>O</v>
      </c>
    </row>
    <row r="379" spans="1:17" ht="18.75" customHeight="1">
      <c r="A379" s="606"/>
      <c r="B379" s="58" t="s">
        <v>33</v>
      </c>
      <c r="C379" s="58" t="str">
        <f t="shared" ref="C379:Q379" si="364">IF(C8=$W$42,"O",IF(C8=$X$42,"O",IF(C8=$Y$42,"O",IF(C8=$Z$42,"O",IF(C8=$AA$42,"O",IF(C8=$AB$42,"O",IF(C8=$AC$42,"O",IF(C8=$AD$42,"O",IF(C8=$AE$42,"O",IF(C8=$AF$42,"O",IF(C8=$AG$42,"O",IF(C8=$AH$42,"O",IF(C8=$AI$42,"O",IF(C8=$AJ$42,"O",IF(C8=$AK$42,"O",IF(C8=$AL$42,"O",IF(C8=$AM$42,"O",IF(C8=$AN$42,"O",IF(C8=$AO$42,"O",IF(C8=$AP$42,"O",IF(C8=$AQ$42,"O",IF(C8=$AR$42,"O",IF(C8=$AS$42,"O",IF(C8=$AT$42,"O",IF(C8=$AU$42,"O",IF(C8=$AV$42,"O",IF(C8=$AW$42,"O",IF(C8=$AX$42,"O",IF(C8=$AY$42,"O",IF(C8=$AZ$42,"O",IF(C8=$BA$42,"O",IF(C8=$BB$42,"O",IF(C8=$BC$42,"O",IF(C8=$BD$42,"O",IF(C8=$BE$42,"O",IF(C8=$BF$42,"O",IF(C8=$BG$42,"O",IF(C8=$BH$42,"O","X"))))))))))))))))))))))))))))))))))))))</f>
        <v>O</v>
      </c>
      <c r="D379" s="58" t="str">
        <f t="shared" si="364"/>
        <v>O</v>
      </c>
      <c r="E379" s="58" t="str">
        <f t="shared" si="364"/>
        <v>O</v>
      </c>
      <c r="F379" s="58" t="str">
        <f t="shared" si="364"/>
        <v>O</v>
      </c>
      <c r="G379" s="58" t="str">
        <f t="shared" si="364"/>
        <v>O</v>
      </c>
      <c r="H379" s="58" t="str">
        <f t="shared" si="364"/>
        <v>O</v>
      </c>
      <c r="I379" s="58" t="str">
        <f t="shared" si="364"/>
        <v>O</v>
      </c>
      <c r="J379" s="58" t="str">
        <f t="shared" si="364"/>
        <v>O</v>
      </c>
      <c r="K379" s="58" t="str">
        <f t="shared" si="364"/>
        <v>O</v>
      </c>
      <c r="L379" s="58" t="str">
        <f t="shared" si="364"/>
        <v>O</v>
      </c>
      <c r="M379" s="58" t="str">
        <f t="shared" si="364"/>
        <v>O</v>
      </c>
      <c r="N379" s="58" t="str">
        <f t="shared" si="364"/>
        <v>O</v>
      </c>
      <c r="O379" s="58" t="str">
        <f t="shared" si="364"/>
        <v>O</v>
      </c>
      <c r="P379" s="58" t="str">
        <f t="shared" si="364"/>
        <v>O</v>
      </c>
      <c r="Q379" s="58" t="str">
        <f t="shared" si="364"/>
        <v>O</v>
      </c>
    </row>
    <row r="380" spans="1:17" ht="18.75" customHeight="1">
      <c r="A380" s="606"/>
      <c r="B380" s="58" t="s">
        <v>34</v>
      </c>
      <c r="C380" s="58" t="str">
        <f t="shared" ref="C380:Q380" si="365">IF(C9=$W$42,"O",IF(C9=$X$42,"O",IF(C9=$Y$42,"O",IF(C9=$Z$42,"O",IF(C9=$AA$42,"O",IF(C9=$AB$42,"O",IF(C9=$AC$42,"O",IF(C9=$AD$42,"O",IF(C9=$AE$42,"O",IF(C9=$AF$42,"O",IF(C9=$AG$42,"O",IF(C9=$AH$42,"O",IF(C9=$AI$42,"O",IF(C9=$AJ$42,"O",IF(C9=$AK$42,"O",IF(C9=$AL$42,"O",IF(C9=$AM$42,"O",IF(C9=$AN$42,"O",IF(C9=$AO$42,"O",IF(C9=$AP$42,"O",IF(C9=$AQ$42,"O",IF(C9=$AR$42,"O",IF(C9=$AS$42,"O",IF(C9=$AT$42,"O",IF(C9=$AU$42,"O",IF(C9=$AV$42,"O",IF(C9=$AW$42,"O",IF(C9=$AX$42,"O",IF(C9=$AY$42,"O",IF(C9=$AZ$42,"O",IF(C9=$BA$42,"O",IF(C9=$BB$42,"O",IF(C9=$BC$42,"O",IF(C9=$BD$42,"O",IF(C9=$BE$42,"O",IF(C9=$BF$42,"O",IF(C9=$BG$42,"O",IF(C9=$BH$42,"O","X"))))))))))))))))))))))))))))))))))))))</f>
        <v>X</v>
      </c>
      <c r="D380" s="58" t="str">
        <f t="shared" si="365"/>
        <v>X</v>
      </c>
      <c r="E380" s="58" t="str">
        <f t="shared" si="365"/>
        <v>X</v>
      </c>
      <c r="F380" s="58" t="str">
        <f t="shared" si="365"/>
        <v>X</v>
      </c>
      <c r="G380" s="58" t="str">
        <f t="shared" si="365"/>
        <v>X</v>
      </c>
      <c r="H380" s="58" t="str">
        <f t="shared" si="365"/>
        <v>X</v>
      </c>
      <c r="I380" s="58" t="str">
        <f t="shared" si="365"/>
        <v>X</v>
      </c>
      <c r="J380" s="58" t="str">
        <f t="shared" si="365"/>
        <v>X</v>
      </c>
      <c r="K380" s="58" t="str">
        <f t="shared" si="365"/>
        <v>X</v>
      </c>
      <c r="L380" s="58" t="str">
        <f t="shared" si="365"/>
        <v>X</v>
      </c>
      <c r="M380" s="58" t="str">
        <f t="shared" si="365"/>
        <v>X</v>
      </c>
      <c r="N380" s="58" t="str">
        <f t="shared" si="365"/>
        <v>X</v>
      </c>
      <c r="O380" s="58" t="str">
        <f t="shared" si="365"/>
        <v>X</v>
      </c>
      <c r="P380" s="58" t="str">
        <f t="shared" si="365"/>
        <v>X</v>
      </c>
      <c r="Q380" s="58" t="str">
        <f t="shared" si="365"/>
        <v>X</v>
      </c>
    </row>
    <row r="381" spans="1:17" ht="18.75" customHeight="1">
      <c r="A381" s="606"/>
      <c r="B381" s="58" t="s">
        <v>35</v>
      </c>
      <c r="C381" s="58" t="str">
        <f t="shared" ref="C381:Q381" si="366">IF(C10=$W$42,"O",IF(C10=$X$42,"O",IF(C10=$Y$42,"O",IF(C10=$Z$42,"O",IF(C10=$AA$42,"O",IF(C10=$AB$42,"O",IF(C10=$AC$42,"O",IF(C10=$AD$42,"O",IF(C10=$AE$42,"O",IF(C10=$AF$42,"O",IF(C10=$AG$42,"O",IF(C10=$AH$42,"O",IF(C10=$AI$42,"O",IF(C10=$AJ$42,"O",IF(C10=$AK$42,"O",IF(C10=$AL$42,"O",IF(C10=$AM$42,"O",IF(C10=$AN$42,"O",IF(C10=$AO$42,"O",IF(C10=$AP$42,"O",IF(C10=$AQ$42,"O",IF(C10=$AR$42,"O",IF(C10=$AS$42,"O",IF(C10=$AT$42,"O",IF(C10=$AU$42,"O",IF(C10=$AV$42,"O",IF(C10=$AW$42,"O",IF(C10=$AX$42,"O",IF(C10=$AY$42,"O",IF(C10=$AZ$42,"O",IF(C10=$BA$42,"O",IF(C10=$BB$42,"O",IF(C10=$BC$42,"O",IF(C10=$BD$42,"O",IF(C10=$BE$42,"O",IF(C10=$BF$42,"O",IF(C10=$BG$42,"O",IF(C10=$BH$42,"O","X"))))))))))))))))))))))))))))))))))))))</f>
        <v>X</v>
      </c>
      <c r="D381" s="58" t="str">
        <f t="shared" si="366"/>
        <v>X</v>
      </c>
      <c r="E381" s="58" t="str">
        <f t="shared" si="366"/>
        <v>X</v>
      </c>
      <c r="F381" s="58" t="str">
        <f t="shared" si="366"/>
        <v>X</v>
      </c>
      <c r="G381" s="58" t="str">
        <f t="shared" si="366"/>
        <v>X</v>
      </c>
      <c r="H381" s="58" t="str">
        <f t="shared" si="366"/>
        <v>X</v>
      </c>
      <c r="I381" s="58" t="str">
        <f t="shared" si="366"/>
        <v>X</v>
      </c>
      <c r="J381" s="58" t="str">
        <f t="shared" si="366"/>
        <v>X</v>
      </c>
      <c r="K381" s="58" t="str">
        <f t="shared" si="366"/>
        <v>X</v>
      </c>
      <c r="L381" s="58" t="str">
        <f t="shared" si="366"/>
        <v>X</v>
      </c>
      <c r="M381" s="58" t="str">
        <f t="shared" si="366"/>
        <v>X</v>
      </c>
      <c r="N381" s="58" t="str">
        <f t="shared" si="366"/>
        <v>X</v>
      </c>
      <c r="O381" s="58" t="str">
        <f t="shared" si="366"/>
        <v>X</v>
      </c>
      <c r="P381" s="58" t="str">
        <f t="shared" si="366"/>
        <v>X</v>
      </c>
      <c r="Q381" s="58" t="str">
        <f t="shared" si="366"/>
        <v>X</v>
      </c>
    </row>
    <row r="382" spans="1:17" ht="18.75" customHeight="1">
      <c r="A382" s="606"/>
      <c r="B382" s="58" t="s">
        <v>36</v>
      </c>
      <c r="C382" s="58" t="str">
        <f t="shared" ref="C382:Q382" si="367">IF(C11=$W$42,"O",IF(C11=$X$42,"O",IF(C11=$Y$42,"O",IF(C11=$Z$42,"O",IF(C11=$AA$42,"O",IF(C11=$AB$42,"O",IF(C11=$AC$42,"O",IF(C11=$AD$42,"O",IF(C11=$AE$42,"O",IF(C11=$AF$42,"O",IF(C11=$AG$42,"O",IF(C11=$AH$42,"O",IF(C11=$AI$42,"O",IF(C11=$AJ$42,"O",IF(C11=$AK$42,"O",IF(C11=$AL$42,"O",IF(C11=$AM$42,"O",IF(C11=$AN$42,"O",IF(C11=$AO$42,"O",IF(C11=$AP$42,"O",IF(C11=$AQ$42,"O",IF(C11=$AR$42,"O",IF(C11=$AS$42,"O",IF(C11=$AT$42,"O",IF(C11=$AU$42,"O",IF(C11=$AV$42,"O",IF(C11=$AW$42,"O",IF(C11=$AX$42,"O",IF(C11=$AY$42,"O",IF(C11=$AZ$42,"O",IF(C11=$BA$42,"O",IF(C11=$BB$42,"O",IF(C11=$BC$42,"O",IF(C11=$BD$42,"O",IF(C11=$BE$42,"O",IF(C11=$BF$42,"O",IF(C11=$BG$42,"O",IF(C11=$BH$42,"O","X"))))))))))))))))))))))))))))))))))))))</f>
        <v>X</v>
      </c>
      <c r="D382" s="58" t="str">
        <f t="shared" si="367"/>
        <v>X</v>
      </c>
      <c r="E382" s="58" t="str">
        <f t="shared" si="367"/>
        <v>X</v>
      </c>
      <c r="F382" s="58" t="str">
        <f t="shared" si="367"/>
        <v>X</v>
      </c>
      <c r="G382" s="58" t="str">
        <f t="shared" si="367"/>
        <v>X</v>
      </c>
      <c r="H382" s="58" t="str">
        <f t="shared" si="367"/>
        <v>X</v>
      </c>
      <c r="I382" s="58" t="str">
        <f t="shared" si="367"/>
        <v>X</v>
      </c>
      <c r="J382" s="58" t="str">
        <f t="shared" si="367"/>
        <v>X</v>
      </c>
      <c r="K382" s="58" t="str">
        <f t="shared" si="367"/>
        <v>X</v>
      </c>
      <c r="L382" s="58" t="str">
        <f t="shared" si="367"/>
        <v>X</v>
      </c>
      <c r="M382" s="58" t="str">
        <f t="shared" si="367"/>
        <v>X</v>
      </c>
      <c r="N382" s="58" t="str">
        <f t="shared" si="367"/>
        <v>X</v>
      </c>
      <c r="O382" s="58" t="str">
        <f t="shared" si="367"/>
        <v>X</v>
      </c>
      <c r="P382" s="58" t="str">
        <f t="shared" si="367"/>
        <v>X</v>
      </c>
      <c r="Q382" s="58" t="str">
        <f t="shared" si="367"/>
        <v>X</v>
      </c>
    </row>
    <row r="383" spans="1:17" ht="18.75" customHeight="1">
      <c r="A383" s="606"/>
      <c r="B383" s="58" t="s">
        <v>21</v>
      </c>
      <c r="C383" s="58" t="str">
        <f t="shared" ref="C383:Q383" si="368">IF(C12=$W$42,"O",IF(C12=$X$42,"O",IF(C12=$Y$42,"O",IF(C12=$Z$42,"O",IF(C12=$AA$42,"O",IF(C12=$AB$42,"O",IF(C12=$AC$42,"O",IF(C12=$AD$42,"O",IF(C12=$AE$42,"O",IF(C12=$AF$42,"O",IF(C12=$AG$42,"O",IF(C12=$AH$42,"O",IF(C12=$AI$42,"O",IF(C12=$AJ$42,"O",IF(C12=$AK$42,"O",IF(C12=$AL$42,"O",IF(C12=$AM$42,"O",IF(C12=$AN$42,"O",IF(C12=$AO$42,"O",IF(C12=$AP$42,"O",IF(C12=$AQ$42,"O",IF(C12=$AR$42,"O",IF(C12=$AS$42,"O",IF(C12=$AT$42,"O",IF(C12=$AU$42,"O",IF(C12=$AV$42,"O",IF(C12=$AW$42,"O",IF(C12=$AX$42,"O",IF(C12=$AY$42,"O",IF(C12=$AZ$42,"O",IF(C12=$BA$42,"O",IF(C12=$BB$42,"O",IF(C12=$BC$42,"O",IF(C12=$BD$42,"O",IF(C12=$BE$42,"O",IF(C12=$BF$42,"O",IF(C12=$BG$42,"O",IF(C12=$BH$42,"O","X"))))))))))))))))))))))))))))))))))))))</f>
        <v>O</v>
      </c>
      <c r="D383" s="58" t="str">
        <f t="shared" si="368"/>
        <v>O</v>
      </c>
      <c r="E383" s="58" t="str">
        <f t="shared" si="368"/>
        <v>O</v>
      </c>
      <c r="F383" s="58" t="str">
        <f t="shared" si="368"/>
        <v>O</v>
      </c>
      <c r="G383" s="58" t="str">
        <f t="shared" si="368"/>
        <v>O</v>
      </c>
      <c r="H383" s="58" t="str">
        <f t="shared" si="368"/>
        <v>O</v>
      </c>
      <c r="I383" s="58" t="str">
        <f t="shared" si="368"/>
        <v>O</v>
      </c>
      <c r="J383" s="58" t="str">
        <f t="shared" si="368"/>
        <v>O</v>
      </c>
      <c r="K383" s="58" t="str">
        <f t="shared" si="368"/>
        <v>O</v>
      </c>
      <c r="L383" s="58" t="str">
        <f t="shared" si="368"/>
        <v>O</v>
      </c>
      <c r="M383" s="58" t="str">
        <f t="shared" si="368"/>
        <v>O</v>
      </c>
      <c r="N383" s="58" t="str">
        <f t="shared" si="368"/>
        <v>O</v>
      </c>
      <c r="O383" s="58" t="str">
        <f t="shared" si="368"/>
        <v>O</v>
      </c>
      <c r="P383" s="58" t="str">
        <f t="shared" si="368"/>
        <v>O</v>
      </c>
      <c r="Q383" s="58" t="str">
        <f t="shared" si="368"/>
        <v>O</v>
      </c>
    </row>
    <row r="384" spans="1:17" ht="18.75" customHeight="1">
      <c r="A384" s="607"/>
      <c r="B384" s="30" t="s">
        <v>46</v>
      </c>
      <c r="C384" s="47">
        <f>COUNTIF(C378:C383,"O")</f>
        <v>3</v>
      </c>
      <c r="D384" s="47">
        <f t="shared" ref="D384:Q384" si="369">COUNTIF(D378:D383,"O")</f>
        <v>3</v>
      </c>
      <c r="E384" s="47">
        <f t="shared" si="369"/>
        <v>3</v>
      </c>
      <c r="F384" s="47">
        <f t="shared" si="369"/>
        <v>3</v>
      </c>
      <c r="G384" s="47">
        <f t="shared" si="369"/>
        <v>3</v>
      </c>
      <c r="H384" s="47">
        <f t="shared" si="369"/>
        <v>3</v>
      </c>
      <c r="I384" s="47">
        <f t="shared" si="369"/>
        <v>3</v>
      </c>
      <c r="J384" s="47">
        <f t="shared" si="369"/>
        <v>3</v>
      </c>
      <c r="K384" s="47">
        <f t="shared" si="369"/>
        <v>3</v>
      </c>
      <c r="L384" s="47">
        <f t="shared" si="369"/>
        <v>3</v>
      </c>
      <c r="M384" s="47">
        <f t="shared" si="369"/>
        <v>3</v>
      </c>
      <c r="N384" s="47">
        <f t="shared" si="369"/>
        <v>3</v>
      </c>
      <c r="O384" s="47">
        <f t="shared" si="369"/>
        <v>3</v>
      </c>
      <c r="P384" s="47">
        <f t="shared" si="369"/>
        <v>3</v>
      </c>
      <c r="Q384" s="47">
        <f t="shared" si="369"/>
        <v>3</v>
      </c>
    </row>
    <row r="385" spans="1:17" ht="18.75" customHeight="1">
      <c r="A385" s="605">
        <v>28</v>
      </c>
      <c r="B385" s="58" t="s">
        <v>32</v>
      </c>
      <c r="C385" s="58" t="str">
        <f>IF(C7=$W$43,"O",IF(C7=$X$43,"O",IF(C7=$Y$43,"O",IF(C7=$Z$43,"O",IF(C7=$AA$43,"O",IF(C7=$AB$43,"O",IF(C7=$AC$43,"O",IF(C7=$AD$43,"O",IF(C7=$AE$43,"O",IF(C7=$AF$43,"O",IF(C7=$AG$43,"O",IF(C7=$AH$43,"O",IF(C7=$AI$43,"O",IF(C7=$AJ$43,"O",IF(C7=$AK$43,"O",IF(C7=$AL$43,"O",IF(C7=$AM$43,"O",IF(C7=$AN$43,"O",IF(C7=$AO$43,"O",IF(C7=$AP$43,"O",IF(C7=$AQ$43,"O",IF(C7=$AR$43,"O",IF(C7=$AS$43,"O",IF(C7=$AT$43,"O",IF(C7=$AU$43,"O",IF(C7=$AV$43,"O",IF(C7=$AW$43,"O",IF(C7=$AX$43,"O",IF(C7=$AY$43,"O",IF(C7=$AZ$43,"O",IF(C7=$BA$43,"O",IF(C7=$BB$43,"O",IF(C7=$BC$43,"O",IF(C7=$BD$43,"O",IF(C7=$BE$43,"O",IF(C7=$BF$43,"O",IF(C7=$BG$43,"O",IF(C7=$BH$43,"O","X"))))))))))))))))))))))))))))))))))))))</f>
        <v>O</v>
      </c>
      <c r="D385" s="58" t="str">
        <f t="shared" ref="D385:P385" si="370">IF(D7=$W$43,"O",IF(D7=$X$43,"O",IF(D7=$Y$43,"O",IF(D7=$Z$43,"O",IF(D7=$AA$43,"O",IF(D7=$AB$43,"O",IF(D7=$AC$43,"O",IF(D7=$AD$43,"O",IF(D7=$AE$43,"O",IF(D7=$AF$43,"O",IF(D7=$AG$43,"O",IF(D7=$AH$43,"O",IF(D7=$AI$43,"O",IF(D7=$AJ$43,"O",IF(D7=$AK$43,"O",IF(D7=$AL$43,"O",IF(D7=$AM$43,"O",IF(D7=$AN$43,"O",IF(D7=$AO$43,"O",IF(D7=$AP$43,"O",IF(D7=$AQ$43,"O",IF(D7=$AR$43,"O",IF(D7=$AS$43,"O",IF(D7=$AT$43,"O",IF(D7=$AU$43,"O",IF(D7=$AV$43,"O",IF(D7=$AW$43,"O",IF(D7=$AX$43,"O",IF(D7=$AY$43,"O",IF(D7=$AZ$43,"O",IF(D7=$BA$43,"O",IF(D7=$BB$43,"O",IF(D7=$BC$43,"O",IF(D7=$BD$43,"O",IF(D7=$BE$43,"O",IF(D7=$BF$43,"O",IF(D7=$BG$43,"O",IF(D7=$BH$43,"O","X"))))))))))))))))))))))))))))))))))))))</f>
        <v>O</v>
      </c>
      <c r="E385" s="58" t="str">
        <f t="shared" si="370"/>
        <v>O</v>
      </c>
      <c r="F385" s="58" t="str">
        <f t="shared" si="370"/>
        <v>O</v>
      </c>
      <c r="G385" s="58" t="str">
        <f t="shared" si="370"/>
        <v>O</v>
      </c>
      <c r="H385" s="58" t="str">
        <f t="shared" si="370"/>
        <v>O</v>
      </c>
      <c r="I385" s="58" t="str">
        <f t="shared" si="370"/>
        <v>O</v>
      </c>
      <c r="J385" s="58" t="str">
        <f t="shared" si="370"/>
        <v>O</v>
      </c>
      <c r="K385" s="58" t="str">
        <f t="shared" si="370"/>
        <v>O</v>
      </c>
      <c r="L385" s="58" t="str">
        <f t="shared" si="370"/>
        <v>O</v>
      </c>
      <c r="M385" s="58" t="str">
        <f t="shared" si="370"/>
        <v>O</v>
      </c>
      <c r="N385" s="58" t="str">
        <f t="shared" si="370"/>
        <v>O</v>
      </c>
      <c r="O385" s="58" t="str">
        <f t="shared" si="370"/>
        <v>O</v>
      </c>
      <c r="P385" s="58" t="str">
        <f t="shared" si="370"/>
        <v>O</v>
      </c>
      <c r="Q385" s="58" t="str">
        <f>IF(Q7=$W$43,"O",IF(Q7=$X$43,"O",IF(Q7=$Y$43,"O",IF(Q7=$Z$43,"O",IF(Q7=$AA$43,"O",IF(Q7=$AB$43,"O",IF(Q7=$AC$43,"O",IF(Q7=$AD$43,"O",IF(Q7=$AE$43,"O",IF(Q7=$AF$43,"O",IF(Q7=$AG$43,"O",IF(Q7=$AH$43,"O",IF(Q7=$AI$43,"O",IF(Q7=$AJ$43,"O",IF(Q7=$AK$43,"O",IF(Q7=$AL$43,"O",IF(Q7=$AM$43,"O",IF(Q7=$AN$43,"O",IF(Q7=$AO$43,"O",IF(Q7=$AP$43,"O",IF(Q7=$AQ$43,"O",IF(Q7=$AR$43,"O",IF(Q7=$AS$43,"O",IF(Q7=$AT$43,"O",IF(Q7=$AU$43,"O",IF(Q7=$AV$43,"O",IF(Q7=$AW$43,"O",IF(Q7=$AX$43,"O",IF(Q7=$AY$43,"O",IF(Q7=$AZ$43,"O",IF(Q7=$BA$43,"O",IF(Q7=$BB$43,"O",IF(Q7=$BC$43,"O",IF(Q7=$BD$43,"O",IF(Q7=$BE$43,"O",IF(Q7=$BF$43,"O",IF(Q7=$BG$43,"O",IF(Q7=$BH$43,"O","X"))))))))))))))))))))))))))))))))))))))</f>
        <v>O</v>
      </c>
    </row>
    <row r="386" spans="1:17" ht="18.75" customHeight="1">
      <c r="A386" s="606"/>
      <c r="B386" s="58" t="s">
        <v>33</v>
      </c>
      <c r="C386" s="58" t="str">
        <f t="shared" ref="C386:Q386" si="371">IF(C8=$W$43,"O",IF(C8=$X$43,"O",IF(C8=$Y$43,"O",IF(C8=$Z$43,"O",IF(C8=$AA$43,"O",IF(C8=$AB$43,"O",IF(C8=$AC$43,"O",IF(C8=$AD$43,"O",IF(C8=$AE$43,"O",IF(C8=$AF$43,"O",IF(C8=$AG$43,"O",IF(C8=$AH$43,"O",IF(C8=$AI$43,"O",IF(C8=$AJ$43,"O",IF(C8=$AK$43,"O",IF(C8=$AL$43,"O",IF(C8=$AM$43,"O",IF(C8=$AN$43,"O",IF(C8=$AO$43,"O",IF(C8=$AP$43,"O",IF(C8=$AQ$43,"O",IF(C8=$AR$43,"O",IF(C8=$AS$43,"O",IF(C8=$AT$43,"O",IF(C8=$AU$43,"O",IF(C8=$AV$43,"O",IF(C8=$AW$43,"O",IF(C8=$AX$43,"O",IF(C8=$AY$43,"O",IF(C8=$AZ$43,"O",IF(C8=$BA$43,"O",IF(C8=$BB$43,"O",IF(C8=$BC$43,"O",IF(C8=$BD$43,"O",IF(C8=$BE$43,"O",IF(C8=$BF$43,"O",IF(C8=$BG$43,"O",IF(C8=$BH$43,"O","X"))))))))))))))))))))))))))))))))))))))</f>
        <v>O</v>
      </c>
      <c r="D386" s="58" t="str">
        <f t="shared" si="371"/>
        <v>O</v>
      </c>
      <c r="E386" s="58" t="str">
        <f t="shared" si="371"/>
        <v>O</v>
      </c>
      <c r="F386" s="58" t="str">
        <f t="shared" si="371"/>
        <v>O</v>
      </c>
      <c r="G386" s="58" t="str">
        <f t="shared" si="371"/>
        <v>O</v>
      </c>
      <c r="H386" s="58" t="str">
        <f t="shared" si="371"/>
        <v>O</v>
      </c>
      <c r="I386" s="58" t="str">
        <f t="shared" si="371"/>
        <v>O</v>
      </c>
      <c r="J386" s="58" t="str">
        <f t="shared" si="371"/>
        <v>O</v>
      </c>
      <c r="K386" s="58" t="str">
        <f t="shared" si="371"/>
        <v>O</v>
      </c>
      <c r="L386" s="58" t="str">
        <f t="shared" si="371"/>
        <v>O</v>
      </c>
      <c r="M386" s="58" t="str">
        <f t="shared" si="371"/>
        <v>O</v>
      </c>
      <c r="N386" s="58" t="str">
        <f t="shared" si="371"/>
        <v>O</v>
      </c>
      <c r="O386" s="58" t="str">
        <f t="shared" si="371"/>
        <v>O</v>
      </c>
      <c r="P386" s="58" t="str">
        <f t="shared" si="371"/>
        <v>O</v>
      </c>
      <c r="Q386" s="58" t="str">
        <f t="shared" si="371"/>
        <v>O</v>
      </c>
    </row>
    <row r="387" spans="1:17" ht="18.75" customHeight="1">
      <c r="A387" s="606"/>
      <c r="B387" s="58" t="s">
        <v>34</v>
      </c>
      <c r="C387" s="58" t="str">
        <f t="shared" ref="C387:Q387" si="372">IF(C9=$W$43,"O",IF(C9=$X$43,"O",IF(C9=$Y$43,"O",IF(C9=$Z$43,"O",IF(C9=$AA$43,"O",IF(C9=$AB$43,"O",IF(C9=$AC$43,"O",IF(C9=$AD$43,"O",IF(C9=$AE$43,"O",IF(C9=$AF$43,"O",IF(C9=$AG$43,"O",IF(C9=$AH$43,"O",IF(C9=$AI$43,"O",IF(C9=$AJ$43,"O",IF(C9=$AK$43,"O",IF(C9=$AL$43,"O",IF(C9=$AM$43,"O",IF(C9=$AN$43,"O",IF(C9=$AO$43,"O",IF(C9=$AP$43,"O",IF(C9=$AQ$43,"O",IF(C9=$AR$43,"O",IF(C9=$AS$43,"O",IF(C9=$AT$43,"O",IF(C9=$AU$43,"O",IF(C9=$AV$43,"O",IF(C9=$AW$43,"O",IF(C9=$AX$43,"O",IF(C9=$AY$43,"O",IF(C9=$AZ$43,"O",IF(C9=$BA$43,"O",IF(C9=$BB$43,"O",IF(C9=$BC$43,"O",IF(C9=$BD$43,"O",IF(C9=$BE$43,"O",IF(C9=$BF$43,"O",IF(C9=$BG$43,"O",IF(C9=$BH$43,"O","X"))))))))))))))))))))))))))))))))))))))</f>
        <v>X</v>
      </c>
      <c r="D387" s="58" t="str">
        <f t="shared" si="372"/>
        <v>X</v>
      </c>
      <c r="E387" s="58" t="str">
        <f t="shared" si="372"/>
        <v>X</v>
      </c>
      <c r="F387" s="58" t="str">
        <f t="shared" si="372"/>
        <v>X</v>
      </c>
      <c r="G387" s="58" t="str">
        <f t="shared" si="372"/>
        <v>X</v>
      </c>
      <c r="H387" s="58" t="str">
        <f t="shared" si="372"/>
        <v>X</v>
      </c>
      <c r="I387" s="58" t="str">
        <f t="shared" si="372"/>
        <v>X</v>
      </c>
      <c r="J387" s="58" t="str">
        <f t="shared" si="372"/>
        <v>X</v>
      </c>
      <c r="K387" s="58" t="str">
        <f t="shared" si="372"/>
        <v>X</v>
      </c>
      <c r="L387" s="58" t="str">
        <f t="shared" si="372"/>
        <v>X</v>
      </c>
      <c r="M387" s="58" t="str">
        <f t="shared" si="372"/>
        <v>X</v>
      </c>
      <c r="N387" s="58" t="str">
        <f t="shared" si="372"/>
        <v>X</v>
      </c>
      <c r="O387" s="58" t="str">
        <f t="shared" si="372"/>
        <v>X</v>
      </c>
      <c r="P387" s="58" t="str">
        <f t="shared" si="372"/>
        <v>X</v>
      </c>
      <c r="Q387" s="58" t="str">
        <f t="shared" si="372"/>
        <v>X</v>
      </c>
    </row>
    <row r="388" spans="1:17" ht="18.75" customHeight="1">
      <c r="A388" s="606"/>
      <c r="B388" s="58" t="s">
        <v>35</v>
      </c>
      <c r="C388" s="58" t="str">
        <f t="shared" ref="C388:Q388" si="373">IF(C10=$W$43,"O",IF(C10=$X$43,"O",IF(C10=$Y$43,"O",IF(C10=$Z$43,"O",IF(C10=$AA$43,"O",IF(C10=$AB$43,"O",IF(C10=$AC$43,"O",IF(C10=$AD$43,"O",IF(C10=$AE$43,"O",IF(C10=$AF$43,"O",IF(C10=$AG$43,"O",IF(C10=$AH$43,"O",IF(C10=$AI$43,"O",IF(C10=$AJ$43,"O",IF(C10=$AK$43,"O",IF(C10=$AL$43,"O",IF(C10=$AM$43,"O",IF(C10=$AN$43,"O",IF(C10=$AO$43,"O",IF(C10=$AP$43,"O",IF(C10=$AQ$43,"O",IF(C10=$AR$43,"O",IF(C10=$AS$43,"O",IF(C10=$AT$43,"O",IF(C10=$AU$43,"O",IF(C10=$AV$43,"O",IF(C10=$AW$43,"O",IF(C10=$AX$43,"O",IF(C10=$AY$43,"O",IF(C10=$AZ$43,"O",IF(C10=$BA$43,"O",IF(C10=$BB$43,"O",IF(C10=$BC$43,"O",IF(C10=$BD$43,"O",IF(C10=$BE$43,"O",IF(C10=$BF$43,"O",IF(C10=$BG$43,"O",IF(C10=$BH$43,"O","X"))))))))))))))))))))))))))))))))))))))</f>
        <v>X</v>
      </c>
      <c r="D388" s="58" t="str">
        <f t="shared" si="373"/>
        <v>X</v>
      </c>
      <c r="E388" s="58" t="str">
        <f t="shared" si="373"/>
        <v>X</v>
      </c>
      <c r="F388" s="58" t="str">
        <f t="shared" si="373"/>
        <v>X</v>
      </c>
      <c r="G388" s="58" t="str">
        <f t="shared" si="373"/>
        <v>X</v>
      </c>
      <c r="H388" s="58" t="str">
        <f t="shared" si="373"/>
        <v>X</v>
      </c>
      <c r="I388" s="58" t="str">
        <f t="shared" si="373"/>
        <v>X</v>
      </c>
      <c r="J388" s="58" t="str">
        <f t="shared" si="373"/>
        <v>X</v>
      </c>
      <c r="K388" s="58" t="str">
        <f t="shared" si="373"/>
        <v>X</v>
      </c>
      <c r="L388" s="58" t="str">
        <f t="shared" si="373"/>
        <v>X</v>
      </c>
      <c r="M388" s="58" t="str">
        <f t="shared" si="373"/>
        <v>X</v>
      </c>
      <c r="N388" s="58" t="str">
        <f t="shared" si="373"/>
        <v>X</v>
      </c>
      <c r="O388" s="58" t="str">
        <f t="shared" si="373"/>
        <v>X</v>
      </c>
      <c r="P388" s="58" t="str">
        <f t="shared" si="373"/>
        <v>X</v>
      </c>
      <c r="Q388" s="58" t="str">
        <f t="shared" si="373"/>
        <v>X</v>
      </c>
    </row>
    <row r="389" spans="1:17" ht="18.75" customHeight="1">
      <c r="A389" s="606"/>
      <c r="B389" s="58" t="s">
        <v>36</v>
      </c>
      <c r="C389" s="58" t="str">
        <f t="shared" ref="C389:Q389" si="374">IF(C11=$W$43,"O",IF(C11=$X$43,"O",IF(C11=$Y$43,"O",IF(C11=$Z$43,"O",IF(C11=$AA$43,"O",IF(C11=$AB$43,"O",IF(C11=$AC$43,"O",IF(C11=$AD$43,"O",IF(C11=$AE$43,"O",IF(C11=$AF$43,"O",IF(C11=$AG$43,"O",IF(C11=$AH$43,"O",IF(C11=$AI$43,"O",IF(C11=$AJ$43,"O",IF(C11=$AK$43,"O",IF(C11=$AL$43,"O",IF(C11=$AM$43,"O",IF(C11=$AN$43,"O",IF(C11=$AO$43,"O",IF(C11=$AP$43,"O",IF(C11=$AQ$43,"O",IF(C11=$AR$43,"O",IF(C11=$AS$43,"O",IF(C11=$AT$43,"O",IF(C11=$AU$43,"O",IF(C11=$AV$43,"O",IF(C11=$AW$43,"O",IF(C11=$AX$43,"O",IF(C11=$AY$43,"O",IF(C11=$AZ$43,"O",IF(C11=$BA$43,"O",IF(C11=$BB$43,"O",IF(C11=$BC$43,"O",IF(C11=$BD$43,"O",IF(C11=$BE$43,"O",IF(C11=$BF$43,"O",IF(C11=$BG$43,"O",IF(C11=$BH$43,"O","X"))))))))))))))))))))))))))))))))))))))</f>
        <v>X</v>
      </c>
      <c r="D389" s="58" t="str">
        <f t="shared" si="374"/>
        <v>X</v>
      </c>
      <c r="E389" s="58" t="str">
        <f t="shared" si="374"/>
        <v>X</v>
      </c>
      <c r="F389" s="58" t="str">
        <f t="shared" si="374"/>
        <v>X</v>
      </c>
      <c r="G389" s="58" t="str">
        <f t="shared" si="374"/>
        <v>X</v>
      </c>
      <c r="H389" s="58" t="str">
        <f t="shared" si="374"/>
        <v>X</v>
      </c>
      <c r="I389" s="58" t="str">
        <f t="shared" si="374"/>
        <v>X</v>
      </c>
      <c r="J389" s="58" t="str">
        <f t="shared" si="374"/>
        <v>X</v>
      </c>
      <c r="K389" s="58" t="str">
        <f t="shared" si="374"/>
        <v>X</v>
      </c>
      <c r="L389" s="58" t="str">
        <f t="shared" si="374"/>
        <v>X</v>
      </c>
      <c r="M389" s="58" t="str">
        <f t="shared" si="374"/>
        <v>X</v>
      </c>
      <c r="N389" s="58" t="str">
        <f t="shared" si="374"/>
        <v>X</v>
      </c>
      <c r="O389" s="58" t="str">
        <f t="shared" si="374"/>
        <v>X</v>
      </c>
      <c r="P389" s="58" t="str">
        <f t="shared" si="374"/>
        <v>X</v>
      </c>
      <c r="Q389" s="58" t="str">
        <f t="shared" si="374"/>
        <v>X</v>
      </c>
    </row>
    <row r="390" spans="1:17" ht="18.75" customHeight="1">
      <c r="A390" s="606"/>
      <c r="B390" s="58" t="s">
        <v>21</v>
      </c>
      <c r="C390" s="58" t="str">
        <f t="shared" ref="C390:Q390" si="375">IF(C12=$W$43,"O",IF(C12=$X$43,"O",IF(C12=$Y$43,"O",IF(C12=$Z$43,"O",IF(C12=$AA$43,"O",IF(C12=$AB$43,"O",IF(C12=$AC$43,"O",IF(C12=$AD$43,"O",IF(C12=$AE$43,"O",IF(C12=$AF$43,"O",IF(C12=$AG$43,"O",IF(C12=$AH$43,"O",IF(C12=$AI$43,"O",IF(C12=$AJ$43,"O",IF(C12=$AK$43,"O",IF(C12=$AL$43,"O",IF(C12=$AM$43,"O",IF(C12=$AN$43,"O",IF(C12=$AO$43,"O",IF(C12=$AP$43,"O",IF(C12=$AQ$43,"O",IF(C12=$AR$43,"O",IF(C12=$AS$43,"O",IF(C12=$AT$43,"O",IF(C12=$AU$43,"O",IF(C12=$AV$43,"O",IF(C12=$AW$43,"O",IF(C12=$AX$43,"O",IF(C12=$AY$43,"O",IF(C12=$AZ$43,"O",IF(C12=$BA$43,"O",IF(C12=$BB$43,"O",IF(C12=$BC$43,"O",IF(C12=$BD$43,"O",IF(C12=$BE$43,"O",IF(C12=$BF$43,"O",IF(C12=$BG$43,"O",IF(C12=$BH$43,"O","X"))))))))))))))))))))))))))))))))))))))</f>
        <v>O</v>
      </c>
      <c r="D390" s="58" t="str">
        <f t="shared" si="375"/>
        <v>O</v>
      </c>
      <c r="E390" s="58" t="str">
        <f t="shared" si="375"/>
        <v>O</v>
      </c>
      <c r="F390" s="58" t="str">
        <f t="shared" si="375"/>
        <v>O</v>
      </c>
      <c r="G390" s="58" t="str">
        <f t="shared" si="375"/>
        <v>O</v>
      </c>
      <c r="H390" s="58" t="str">
        <f t="shared" si="375"/>
        <v>O</v>
      </c>
      <c r="I390" s="58" t="str">
        <f t="shared" si="375"/>
        <v>O</v>
      </c>
      <c r="J390" s="58" t="str">
        <f t="shared" si="375"/>
        <v>O</v>
      </c>
      <c r="K390" s="58" t="str">
        <f t="shared" si="375"/>
        <v>O</v>
      </c>
      <c r="L390" s="58" t="str">
        <f t="shared" si="375"/>
        <v>O</v>
      </c>
      <c r="M390" s="58" t="str">
        <f t="shared" si="375"/>
        <v>O</v>
      </c>
      <c r="N390" s="58" t="str">
        <f t="shared" si="375"/>
        <v>O</v>
      </c>
      <c r="O390" s="58" t="str">
        <f t="shared" si="375"/>
        <v>O</v>
      </c>
      <c r="P390" s="58" t="str">
        <f t="shared" si="375"/>
        <v>O</v>
      </c>
      <c r="Q390" s="58" t="str">
        <f t="shared" si="375"/>
        <v>O</v>
      </c>
    </row>
    <row r="391" spans="1:17" ht="18.75" customHeight="1">
      <c r="A391" s="607"/>
      <c r="B391" s="30" t="s">
        <v>46</v>
      </c>
      <c r="C391" s="47">
        <f>COUNTIF(C385:C390,"O")</f>
        <v>3</v>
      </c>
      <c r="D391" s="47">
        <f t="shared" ref="D391:Q391" si="376">COUNTIF(D385:D390,"O")</f>
        <v>3</v>
      </c>
      <c r="E391" s="47">
        <f t="shared" si="376"/>
        <v>3</v>
      </c>
      <c r="F391" s="47">
        <f t="shared" si="376"/>
        <v>3</v>
      </c>
      <c r="G391" s="47">
        <f t="shared" si="376"/>
        <v>3</v>
      </c>
      <c r="H391" s="47">
        <f t="shared" si="376"/>
        <v>3</v>
      </c>
      <c r="I391" s="47">
        <f t="shared" si="376"/>
        <v>3</v>
      </c>
      <c r="J391" s="47">
        <f t="shared" si="376"/>
        <v>3</v>
      </c>
      <c r="K391" s="47">
        <f t="shared" si="376"/>
        <v>3</v>
      </c>
      <c r="L391" s="47">
        <f t="shared" si="376"/>
        <v>3</v>
      </c>
      <c r="M391" s="47">
        <f t="shared" si="376"/>
        <v>3</v>
      </c>
      <c r="N391" s="47">
        <f t="shared" si="376"/>
        <v>3</v>
      </c>
      <c r="O391" s="47">
        <f t="shared" si="376"/>
        <v>3</v>
      </c>
      <c r="P391" s="47">
        <f t="shared" si="376"/>
        <v>3</v>
      </c>
      <c r="Q391" s="47">
        <f t="shared" si="376"/>
        <v>3</v>
      </c>
    </row>
    <row r="392" spans="1:17" ht="18.75" customHeight="1">
      <c r="A392" s="605">
        <v>29</v>
      </c>
      <c r="B392" s="58" t="s">
        <v>32</v>
      </c>
      <c r="C392" s="58" t="str">
        <f>IF(C7=$W$45,"O",IF(C7=$X$45,"O",IF(C7=$Y$45,"O",IF(C7=$Z$45,"O",IF(C7=$AA$45,"O",IF(C7=$AB$45,"O",IF(C7=$AC$45,"O",IF(C7=$AD$45,"O",IF(C7=$AE$45,"O",IF(C7=$AF$45,"O",IF(C7=$AG$45,"O",IF(C7=$AH$45,"O",IF(C7=$AI$45,"O",IF(C7=$AJ$45,"O",IF(C7=$AK$45,"O",IF(C7=$AL$45,"O",IF(C7=$AM$45,"O",IF(C7=$AN$45,"O",IF(C7=$AO$45,"O",IF(C7=$AP$45,"O",IF(C7=$AQ$45,"O",IF(C7=$AR$45,"O",IF(C7=$AS$45,"O",IF(C7=$AT$45,"O",IF(C7=$AU$45,"O",IF(C7=$AV$45,"O",IF(C7=$AW$45,"O",IF(C7=$AX$45,"O",IF(C7=$AY$45,"O",IF(C7=$AZ$45,"O",IF(C7=$BA$45,"O",IF(C7=$BB$45,"O",IF(C7=$BC$45,"O",IF(C7=$BD$45,"O",IF(C7=$BE$45,"O",IF(C7=$BF$45,"O",IF(C7=$BG$45,"O",IF(C7=$BH$45,"O","X"))))))))))))))))))))))))))))))))))))))</f>
        <v>X</v>
      </c>
      <c r="D392" s="58" t="str">
        <f t="shared" ref="D392:P392" si="377">IF(D7=$W$45,"O",IF(D7=$X$45,"O",IF(D7=$Y$45,"O",IF(D7=$Z$45,"O",IF(D7=$AA$45,"O",IF(D7=$AB$45,"O",IF(D7=$AC$45,"O",IF(D7=$AD$45,"O",IF(D7=$AE$45,"O",IF(D7=$AF$45,"O",IF(D7=$AG$45,"O",IF(D7=$AH$45,"O",IF(D7=$AI$45,"O",IF(D7=$AJ$45,"O",IF(D7=$AK$45,"O",IF(D7=$AL$45,"O",IF(D7=$AM$45,"O",IF(D7=$AN$45,"O",IF(D7=$AO$45,"O",IF(D7=$AP$45,"O",IF(D7=$AQ$45,"O",IF(D7=$AR$45,"O",IF(D7=$AS$45,"O",IF(D7=$AT$45,"O",IF(D7=$AU$45,"O",IF(D7=$AV$45,"O",IF(D7=$AW$45,"O",IF(D7=$AX$45,"O",IF(D7=$AY$45,"O",IF(D7=$AZ$45,"O",IF(D7=$BA$45,"O",IF(D7=$BB$45,"O",IF(D7=$BC$45,"O",IF(D7=$BD$45,"O",IF(D7=$BE$45,"O",IF(D7=$BF$45,"O",IF(D7=$BG$45,"O",IF(D7=$BH$45,"O","X"))))))))))))))))))))))))))))))))))))))</f>
        <v>X</v>
      </c>
      <c r="E392" s="58" t="str">
        <f t="shared" si="377"/>
        <v>X</v>
      </c>
      <c r="F392" s="58" t="str">
        <f t="shared" si="377"/>
        <v>X</v>
      </c>
      <c r="G392" s="58" t="str">
        <f t="shared" si="377"/>
        <v>X</v>
      </c>
      <c r="H392" s="58" t="str">
        <f t="shared" si="377"/>
        <v>X</v>
      </c>
      <c r="I392" s="58" t="str">
        <f t="shared" si="377"/>
        <v>X</v>
      </c>
      <c r="J392" s="58" t="str">
        <f t="shared" si="377"/>
        <v>X</v>
      </c>
      <c r="K392" s="58" t="str">
        <f t="shared" si="377"/>
        <v>X</v>
      </c>
      <c r="L392" s="58" t="str">
        <f t="shared" si="377"/>
        <v>X</v>
      </c>
      <c r="M392" s="58" t="str">
        <f t="shared" si="377"/>
        <v>X</v>
      </c>
      <c r="N392" s="58" t="str">
        <f t="shared" si="377"/>
        <v>X</v>
      </c>
      <c r="O392" s="58" t="str">
        <f t="shared" si="377"/>
        <v>X</v>
      </c>
      <c r="P392" s="58" t="str">
        <f t="shared" si="377"/>
        <v>X</v>
      </c>
      <c r="Q392" s="58" t="str">
        <f>IF(Q7=$W$45,"O",IF(Q7=$X$45,"O",IF(Q7=$Y$45,"O",IF(Q7=$Z$45,"O",IF(Q7=$AA$45,"O",IF(Q7=$AB$45,"O",IF(Q7=$AC$45,"O",IF(Q7=$AD$45,"O",IF(Q7=$AE$45,"O",IF(Q7=$AF$45,"O",IF(Q7=$AG$45,"O",IF(Q7=$AH$45,"O",IF(Q7=$AI$45,"O",IF(Q7=$AJ$45,"O",IF(Q7=$AK$45,"O",IF(Q7=$AL$45,"O",IF(Q7=$AM$45,"O",IF(Q7=$AN$45,"O",IF(Q7=$AO$45,"O",IF(Q7=$AP$45,"O",IF(Q7=$AQ$45,"O",IF(Q7=$AR$45,"O",IF(Q7=$AS$45,"O",IF(Q7=$AT$45,"O",IF(Q7=$AU$45,"O",IF(Q7=$AV$45,"O",IF(Q7=$AW$45,"O",IF(Q7=$AX$45,"O",IF(Q7=$AY$45,"O",IF(Q7=$AZ$45,"O",IF(Q7=$BA$45,"O",IF(Q7=$BB$45,"O",IF(Q7=$BC$45,"O",IF(Q7=$BD$45,"O",IF(Q7=$BE$45,"O",IF(Q7=$BF$45,"O",IF(Q7=$BG$45,"O",IF(Q7=$BH$45,"O","X"))))))))))))))))))))))))))))))))))))))</f>
        <v>X</v>
      </c>
    </row>
    <row r="393" spans="1:17" ht="18.75" customHeight="1">
      <c r="A393" s="606"/>
      <c r="B393" s="58" t="s">
        <v>33</v>
      </c>
      <c r="C393" s="58" t="str">
        <f t="shared" ref="C393:Q393" si="378">IF(C8=$W$45,"O",IF(C8=$X$45,"O",IF(C8=$Y$45,"O",IF(C8=$Z$45,"O",IF(C8=$AA$45,"O",IF(C8=$AB$45,"O",IF(C8=$AC$45,"O",IF(C8=$AD$45,"O",IF(C8=$AE$45,"O",IF(C8=$AF$45,"O",IF(C8=$AG$45,"O",IF(C8=$AH$45,"O",IF(C8=$AI$45,"O",IF(C8=$AJ$45,"O",IF(C8=$AK$45,"O",IF(C8=$AL$45,"O",IF(C8=$AM$45,"O",IF(C8=$AN$45,"O",IF(C8=$AO$45,"O",IF(C8=$AP$45,"O",IF(C8=$AQ$45,"O",IF(C8=$AR$45,"O",IF(C8=$AS$45,"O",IF(C8=$AT$45,"O",IF(C8=$AU$45,"O",IF(C8=$AV$45,"O",IF(C8=$AW$45,"O",IF(C8=$AX$45,"O",IF(C8=$AY$45,"O",IF(C8=$AZ$45,"O",IF(C8=$BA$45,"O",IF(C8=$BB$45,"O",IF(C8=$BC$45,"O",IF(C8=$BD$45,"O",IF(C8=$BE$45,"O",IF(C8=$BF$45,"O",IF(C8=$BG$45,"O",IF(C8=$BH$45,"O","X"))))))))))))))))))))))))))))))))))))))</f>
        <v>O</v>
      </c>
      <c r="D393" s="58" t="str">
        <f t="shared" si="378"/>
        <v>O</v>
      </c>
      <c r="E393" s="58" t="str">
        <f t="shared" si="378"/>
        <v>O</v>
      </c>
      <c r="F393" s="58" t="str">
        <f t="shared" si="378"/>
        <v>O</v>
      </c>
      <c r="G393" s="58" t="str">
        <f t="shared" si="378"/>
        <v>O</v>
      </c>
      <c r="H393" s="58" t="str">
        <f t="shared" si="378"/>
        <v>O</v>
      </c>
      <c r="I393" s="58" t="str">
        <f t="shared" si="378"/>
        <v>O</v>
      </c>
      <c r="J393" s="58" t="str">
        <f t="shared" si="378"/>
        <v>O</v>
      </c>
      <c r="K393" s="58" t="str">
        <f t="shared" si="378"/>
        <v>O</v>
      </c>
      <c r="L393" s="58" t="str">
        <f t="shared" si="378"/>
        <v>O</v>
      </c>
      <c r="M393" s="58" t="str">
        <f t="shared" si="378"/>
        <v>O</v>
      </c>
      <c r="N393" s="58" t="str">
        <f t="shared" si="378"/>
        <v>O</v>
      </c>
      <c r="O393" s="58" t="str">
        <f t="shared" si="378"/>
        <v>O</v>
      </c>
      <c r="P393" s="58" t="str">
        <f t="shared" si="378"/>
        <v>O</v>
      </c>
      <c r="Q393" s="58" t="str">
        <f t="shared" si="378"/>
        <v>O</v>
      </c>
    </row>
    <row r="394" spans="1:17" ht="18.75" customHeight="1">
      <c r="A394" s="606"/>
      <c r="B394" s="58" t="s">
        <v>34</v>
      </c>
      <c r="C394" s="58" t="str">
        <f t="shared" ref="C394:Q394" si="379">IF(C9=$W$45,"O",IF(C9=$X$45,"O",IF(C9=$Y$45,"O",IF(C9=$Z$45,"O",IF(C9=$AA$45,"O",IF(C9=$AB$45,"O",IF(C9=$AC$45,"O",IF(C9=$AD$45,"O",IF(C9=$AE$45,"O",IF(C9=$AF$45,"O",IF(C9=$AG$45,"O",IF(C9=$AH$45,"O",IF(C9=$AI$45,"O",IF(C9=$AJ$45,"O",IF(C9=$AK$45,"O",IF(C9=$AL$45,"O",IF(C9=$AM$45,"O",IF(C9=$AN$45,"O",IF(C9=$AO$45,"O",IF(C9=$AP$45,"O",IF(C9=$AQ$45,"O",IF(C9=$AR$45,"O",IF(C9=$AS$45,"O",IF(C9=$AT$45,"O",IF(C9=$AU$45,"O",IF(C9=$AV$45,"O",IF(C9=$AW$45,"O",IF(C9=$AX$45,"O",IF(C9=$AY$45,"O",IF(C9=$AZ$45,"O",IF(C9=$BA$45,"O",IF(C9=$BB$45,"O",IF(C9=$BC$45,"O",IF(C9=$BD$45,"O",IF(C9=$BE$45,"O",IF(C9=$BF$45,"O",IF(C9=$BG$45,"O",IF(C9=$BH$45,"O","X"))))))))))))))))))))))))))))))))))))))</f>
        <v>X</v>
      </c>
      <c r="D394" s="58" t="str">
        <f t="shared" si="379"/>
        <v>X</v>
      </c>
      <c r="E394" s="58" t="str">
        <f t="shared" si="379"/>
        <v>X</v>
      </c>
      <c r="F394" s="58" t="str">
        <f t="shared" si="379"/>
        <v>X</v>
      </c>
      <c r="G394" s="58" t="str">
        <f t="shared" si="379"/>
        <v>X</v>
      </c>
      <c r="H394" s="58" t="str">
        <f t="shared" si="379"/>
        <v>X</v>
      </c>
      <c r="I394" s="58" t="str">
        <f t="shared" si="379"/>
        <v>X</v>
      </c>
      <c r="J394" s="58" t="str">
        <f t="shared" si="379"/>
        <v>X</v>
      </c>
      <c r="K394" s="58" t="str">
        <f t="shared" si="379"/>
        <v>X</v>
      </c>
      <c r="L394" s="58" t="str">
        <f t="shared" si="379"/>
        <v>X</v>
      </c>
      <c r="M394" s="58" t="str">
        <f t="shared" si="379"/>
        <v>X</v>
      </c>
      <c r="N394" s="58" t="str">
        <f t="shared" si="379"/>
        <v>X</v>
      </c>
      <c r="O394" s="58" t="str">
        <f t="shared" si="379"/>
        <v>X</v>
      </c>
      <c r="P394" s="58" t="str">
        <f t="shared" si="379"/>
        <v>X</v>
      </c>
      <c r="Q394" s="58" t="str">
        <f t="shared" si="379"/>
        <v>X</v>
      </c>
    </row>
    <row r="395" spans="1:17" ht="18.75" customHeight="1">
      <c r="A395" s="606"/>
      <c r="B395" s="58" t="s">
        <v>35</v>
      </c>
      <c r="C395" s="58" t="str">
        <f t="shared" ref="C395:Q395" si="380">IF(C10=$W$45,"O",IF(C10=$X$45,"O",IF(C10=$Y$45,"O",IF(C10=$Z$45,"O",IF(C10=$AA$45,"O",IF(C10=$AB$45,"O",IF(C10=$AC$45,"O",IF(C10=$AD$45,"O",IF(C10=$AE$45,"O",IF(C10=$AF$45,"O",IF(C10=$AG$45,"O",IF(C10=$AH$45,"O",IF(C10=$AI$45,"O",IF(C10=$AJ$45,"O",IF(C10=$AK$45,"O",IF(C10=$AL$45,"O",IF(C10=$AM$45,"O",IF(C10=$AN$45,"O",IF(C10=$AO$45,"O",IF(C10=$AP$45,"O",IF(C10=$AQ$45,"O",IF(C10=$AR$45,"O",IF(C10=$AS$45,"O",IF(C10=$AT$45,"O",IF(C10=$AU$45,"O",IF(C10=$AV$45,"O",IF(C10=$AW$45,"O",IF(C10=$AX$45,"O",IF(C10=$AY$45,"O",IF(C10=$AZ$45,"O",IF(C10=$BA$45,"O",IF(C10=$BB$45,"O",IF(C10=$BC$45,"O",IF(C10=$BD$45,"O",IF(C10=$BE$45,"O",IF(C10=$BF$45,"O",IF(C10=$BG$45,"O",IF(C10=$BH$45,"O","X"))))))))))))))))))))))))))))))))))))))</f>
        <v>X</v>
      </c>
      <c r="D395" s="58" t="str">
        <f t="shared" si="380"/>
        <v>X</v>
      </c>
      <c r="E395" s="58" t="str">
        <f t="shared" si="380"/>
        <v>X</v>
      </c>
      <c r="F395" s="58" t="str">
        <f t="shared" si="380"/>
        <v>X</v>
      </c>
      <c r="G395" s="58" t="str">
        <f t="shared" si="380"/>
        <v>X</v>
      </c>
      <c r="H395" s="58" t="str">
        <f t="shared" si="380"/>
        <v>X</v>
      </c>
      <c r="I395" s="58" t="str">
        <f t="shared" si="380"/>
        <v>X</v>
      </c>
      <c r="J395" s="58" t="str">
        <f t="shared" si="380"/>
        <v>X</v>
      </c>
      <c r="K395" s="58" t="str">
        <f t="shared" si="380"/>
        <v>X</v>
      </c>
      <c r="L395" s="58" t="str">
        <f t="shared" si="380"/>
        <v>X</v>
      </c>
      <c r="M395" s="58" t="str">
        <f t="shared" si="380"/>
        <v>X</v>
      </c>
      <c r="N395" s="58" t="str">
        <f t="shared" si="380"/>
        <v>X</v>
      </c>
      <c r="O395" s="58" t="str">
        <f t="shared" si="380"/>
        <v>X</v>
      </c>
      <c r="P395" s="58" t="str">
        <f t="shared" si="380"/>
        <v>X</v>
      </c>
      <c r="Q395" s="58" t="str">
        <f t="shared" si="380"/>
        <v>X</v>
      </c>
    </row>
    <row r="396" spans="1:17" ht="18.75" customHeight="1">
      <c r="A396" s="606"/>
      <c r="B396" s="58" t="s">
        <v>36</v>
      </c>
      <c r="C396" s="58" t="str">
        <f t="shared" ref="C396:Q396" si="381">IF(C11=$W$45,"O",IF(C11=$X$45,"O",IF(C11=$Y$45,"O",IF(C11=$Z$45,"O",IF(C11=$AA$45,"O",IF(C11=$AB$45,"O",IF(C11=$AC$45,"O",IF(C11=$AD$45,"O",IF(C11=$AE$45,"O",IF(C11=$AF$45,"O",IF(C11=$AG$45,"O",IF(C11=$AH$45,"O",IF(C11=$AI$45,"O",IF(C11=$AJ$45,"O",IF(C11=$AK$45,"O",IF(C11=$AL$45,"O",IF(C11=$AM$45,"O",IF(C11=$AN$45,"O",IF(C11=$AO$45,"O",IF(C11=$AP$45,"O",IF(C11=$AQ$45,"O",IF(C11=$AR$45,"O",IF(C11=$AS$45,"O",IF(C11=$AT$45,"O",IF(C11=$AU$45,"O",IF(C11=$AV$45,"O",IF(C11=$AW$45,"O",IF(C11=$AX$45,"O",IF(C11=$AY$45,"O",IF(C11=$AZ$45,"O",IF(C11=$BA$45,"O",IF(C11=$BB$45,"O",IF(C11=$BC$45,"O",IF(C11=$BD$45,"O",IF(C11=$BE$45,"O",IF(C11=$BF$45,"O",IF(C11=$BG$45,"O",IF(C11=$BH$45,"O","X"))))))))))))))))))))))))))))))))))))))</f>
        <v>O</v>
      </c>
      <c r="D396" s="58" t="str">
        <f t="shared" si="381"/>
        <v>O</v>
      </c>
      <c r="E396" s="58" t="str">
        <f t="shared" si="381"/>
        <v>O</v>
      </c>
      <c r="F396" s="58" t="str">
        <f t="shared" si="381"/>
        <v>O</v>
      </c>
      <c r="G396" s="58" t="str">
        <f t="shared" si="381"/>
        <v>O</v>
      </c>
      <c r="H396" s="58" t="str">
        <f t="shared" si="381"/>
        <v>O</v>
      </c>
      <c r="I396" s="58" t="str">
        <f t="shared" si="381"/>
        <v>O</v>
      </c>
      <c r="J396" s="58" t="str">
        <f t="shared" si="381"/>
        <v>O</v>
      </c>
      <c r="K396" s="58" t="str">
        <f t="shared" si="381"/>
        <v>O</v>
      </c>
      <c r="L396" s="58" t="str">
        <f t="shared" si="381"/>
        <v>O</v>
      </c>
      <c r="M396" s="58" t="str">
        <f t="shared" si="381"/>
        <v>O</v>
      </c>
      <c r="N396" s="58" t="str">
        <f t="shared" si="381"/>
        <v>O</v>
      </c>
      <c r="O396" s="58" t="str">
        <f t="shared" si="381"/>
        <v>O</v>
      </c>
      <c r="P396" s="58" t="str">
        <f t="shared" si="381"/>
        <v>O</v>
      </c>
      <c r="Q396" s="58" t="str">
        <f t="shared" si="381"/>
        <v>O</v>
      </c>
    </row>
    <row r="397" spans="1:17" ht="18.75" customHeight="1">
      <c r="A397" s="606"/>
      <c r="B397" s="58" t="s">
        <v>21</v>
      </c>
      <c r="C397" s="58" t="str">
        <f t="shared" ref="C397:Q397" si="382">IF(C12=$W$45,"O",IF(C12=$X$45,"O",IF(C12=$Y$45,"O",IF(C12=$Z$45,"O",IF(C12=$AA$45,"O",IF(C12=$AB$45,"O",IF(C12=$AC$45,"O",IF(C12=$AD$45,"O",IF(C12=$AE$45,"O",IF(C12=$AF$45,"O",IF(C12=$AG$45,"O",IF(C12=$AH$45,"O",IF(C12=$AI$45,"O",IF(C12=$AJ$45,"O",IF(C12=$AK$45,"O",IF(C12=$AL$45,"O",IF(C12=$AM$45,"O",IF(C12=$AN$45,"O",IF(C12=$AO$45,"O",IF(C12=$AP$45,"O",IF(C12=$AQ$45,"O",IF(C12=$AR$45,"O",IF(C12=$AS$45,"O",IF(C12=$AT$45,"O",IF(C12=$AU$45,"O",IF(C12=$AV$45,"O",IF(C12=$AW$45,"O",IF(C12=$AX$45,"O",IF(C12=$AY$45,"O",IF(C12=$AZ$45,"O",IF(C12=$BA$45,"O",IF(C12=$BB$45,"O",IF(C12=$BC$45,"O",IF(C12=$BD$45,"O",IF(C12=$BE$45,"O",IF(C12=$BF$45,"O",IF(C12=$BG$45,"O",IF(C12=$BH$45,"O","X"))))))))))))))))))))))))))))))))))))))</f>
        <v>O</v>
      </c>
      <c r="D397" s="58" t="str">
        <f t="shared" si="382"/>
        <v>O</v>
      </c>
      <c r="E397" s="58" t="str">
        <f t="shared" si="382"/>
        <v>O</v>
      </c>
      <c r="F397" s="58" t="str">
        <f t="shared" si="382"/>
        <v>O</v>
      </c>
      <c r="G397" s="58" t="str">
        <f t="shared" si="382"/>
        <v>O</v>
      </c>
      <c r="H397" s="58" t="str">
        <f t="shared" si="382"/>
        <v>O</v>
      </c>
      <c r="I397" s="58" t="str">
        <f t="shared" si="382"/>
        <v>O</v>
      </c>
      <c r="J397" s="58" t="str">
        <f t="shared" si="382"/>
        <v>O</v>
      </c>
      <c r="K397" s="58" t="str">
        <f t="shared" si="382"/>
        <v>O</v>
      </c>
      <c r="L397" s="58" t="str">
        <f t="shared" si="382"/>
        <v>O</v>
      </c>
      <c r="M397" s="58" t="str">
        <f t="shared" si="382"/>
        <v>O</v>
      </c>
      <c r="N397" s="58" t="str">
        <f t="shared" si="382"/>
        <v>O</v>
      </c>
      <c r="O397" s="58" t="str">
        <f t="shared" si="382"/>
        <v>O</v>
      </c>
      <c r="P397" s="58" t="str">
        <f t="shared" si="382"/>
        <v>O</v>
      </c>
      <c r="Q397" s="58" t="str">
        <f t="shared" si="382"/>
        <v>O</v>
      </c>
    </row>
    <row r="398" spans="1:17" ht="18.75" customHeight="1">
      <c r="A398" s="607"/>
      <c r="B398" s="30" t="s">
        <v>46</v>
      </c>
      <c r="C398" s="47">
        <f>COUNTIF(C392:C397,"O")</f>
        <v>3</v>
      </c>
      <c r="D398" s="47">
        <f t="shared" ref="D398:Q398" si="383">COUNTIF(D392:D397,"O")</f>
        <v>3</v>
      </c>
      <c r="E398" s="47">
        <f t="shared" si="383"/>
        <v>3</v>
      </c>
      <c r="F398" s="47">
        <f t="shared" si="383"/>
        <v>3</v>
      </c>
      <c r="G398" s="47">
        <f t="shared" si="383"/>
        <v>3</v>
      </c>
      <c r="H398" s="47">
        <f t="shared" si="383"/>
        <v>3</v>
      </c>
      <c r="I398" s="47">
        <f t="shared" si="383"/>
        <v>3</v>
      </c>
      <c r="J398" s="47">
        <f t="shared" si="383"/>
        <v>3</v>
      </c>
      <c r="K398" s="47">
        <f t="shared" si="383"/>
        <v>3</v>
      </c>
      <c r="L398" s="47">
        <f t="shared" si="383"/>
        <v>3</v>
      </c>
      <c r="M398" s="47">
        <f t="shared" si="383"/>
        <v>3</v>
      </c>
      <c r="N398" s="47">
        <f t="shared" si="383"/>
        <v>3</v>
      </c>
      <c r="O398" s="47">
        <f t="shared" si="383"/>
        <v>3</v>
      </c>
      <c r="P398" s="47">
        <f t="shared" si="383"/>
        <v>3</v>
      </c>
      <c r="Q398" s="47">
        <f t="shared" si="383"/>
        <v>3</v>
      </c>
    </row>
    <row r="399" spans="1:17" ht="18.75" customHeight="1">
      <c r="A399" s="605">
        <v>30</v>
      </c>
      <c r="B399" s="58" t="s">
        <v>32</v>
      </c>
      <c r="C399" s="58" t="str">
        <f>IF(C7=$W$46,"O",IF(C7=$X$46,"O",IF(C7=$Y$46,"O",IF(C7=$Z$46,"O",IF(C7=$AA$46,"O",IF(C7=$AB$46,"O",IF(C7=$AC$46,"O",IF(C7=$AD$46,"O",IF(C7=$AE$46,"O",IF(C7=$AF$46,"O",IF(C7=$AG$46,"O",IF(C7=$AH$46,"O",IF(C7=$AI$46,"O",IF(C7=$AJ$46,"O",IF(C7=$AK$46,"O",IF(C7=$AL$46,"O",IF(C7=$AM$46,"O",IF(C7=$AN$46,"O",IF(C7=$AO$46,"O",IF(C7=$AP$46,"O",IF(C7=$AQ$46,"O",IF(C7=$AR$46,"O",IF(C7=$AS$46,"O",IF(C7=$AT$46,"O",IF(C7=$AU$46,"O",IF(C7=$AV$46,"O",IF(C7=$AW$46,"O",IF(C7=$AX$46,"O",IF(C7=$AY$46,"O",IF(C7=$AZ$46,"O",IF(C7=$BA$46,"O",IF(C7=$BB$46,"O",IF(C7=$BC$46,"O",IF(C7=$BD$46,"O",IF(C7=$BE$46,"O",IF(C7=$BF$46,"O",IF(C7=$BG$46,"O",IF(C7=$BH$46,"O","X"))))))))))))))))))))))))))))))))))))))</f>
        <v>X</v>
      </c>
      <c r="D399" s="58" t="str">
        <f t="shared" ref="D399:P399" si="384">IF(D7=$W$46,"O",IF(D7=$X$46,"O",IF(D7=$Y$46,"O",IF(D7=$Z$46,"O",IF(D7=$AA$46,"O",IF(D7=$AB$46,"O",IF(D7=$AC$46,"O",IF(D7=$AD$46,"O",IF(D7=$AE$46,"O",IF(D7=$AF$46,"O",IF(D7=$AG$46,"O",IF(D7=$AH$46,"O",IF(D7=$AI$46,"O",IF(D7=$AJ$46,"O",IF(D7=$AK$46,"O",IF(D7=$AL$46,"O",IF(D7=$AM$46,"O",IF(D7=$AN$46,"O",IF(D7=$AO$46,"O",IF(D7=$AP$46,"O",IF(D7=$AQ$46,"O",IF(D7=$AR$46,"O",IF(D7=$AS$46,"O",IF(D7=$AT$46,"O",IF(D7=$AU$46,"O",IF(D7=$AV$46,"O",IF(D7=$AW$46,"O",IF(D7=$AX$46,"O",IF(D7=$AY$46,"O",IF(D7=$AZ$46,"O",IF(D7=$BA$46,"O",IF(D7=$BB$46,"O",IF(D7=$BC$46,"O",IF(D7=$BD$46,"O",IF(D7=$BE$46,"O",IF(D7=$BF$46,"O",IF(D7=$BG$46,"O",IF(D7=$BH$46,"O","X"))))))))))))))))))))))))))))))))))))))</f>
        <v>X</v>
      </c>
      <c r="E399" s="58" t="str">
        <f t="shared" si="384"/>
        <v>X</v>
      </c>
      <c r="F399" s="58" t="str">
        <f t="shared" si="384"/>
        <v>X</v>
      </c>
      <c r="G399" s="58" t="str">
        <f t="shared" si="384"/>
        <v>X</v>
      </c>
      <c r="H399" s="58" t="str">
        <f t="shared" si="384"/>
        <v>X</v>
      </c>
      <c r="I399" s="58" t="str">
        <f t="shared" si="384"/>
        <v>X</v>
      </c>
      <c r="J399" s="58" t="str">
        <f t="shared" si="384"/>
        <v>X</v>
      </c>
      <c r="K399" s="58" t="str">
        <f t="shared" si="384"/>
        <v>X</v>
      </c>
      <c r="L399" s="58" t="str">
        <f t="shared" si="384"/>
        <v>X</v>
      </c>
      <c r="M399" s="58" t="str">
        <f t="shared" si="384"/>
        <v>X</v>
      </c>
      <c r="N399" s="58" t="str">
        <f t="shared" si="384"/>
        <v>X</v>
      </c>
      <c r="O399" s="58" t="str">
        <f t="shared" si="384"/>
        <v>X</v>
      </c>
      <c r="P399" s="58" t="str">
        <f t="shared" si="384"/>
        <v>X</v>
      </c>
      <c r="Q399" s="58" t="str">
        <f>IF(Q7=$W$46,"O",IF(Q7=$X$46,"O",IF(Q7=$Y$46,"O",IF(Q7=$Z$46,"O",IF(Q7=$AA$46,"O",IF(Q7=$AB$46,"O",IF(Q7=$AC$46,"O",IF(Q7=$AD$46,"O",IF(Q7=$AE$46,"O",IF(Q7=$AF$46,"O",IF(Q7=$AG$46,"O",IF(Q7=$AH$46,"O",IF(Q7=$AI$46,"O",IF(Q7=$AJ$46,"O",IF(Q7=$AK$46,"O",IF(Q7=$AL$46,"O",IF(Q7=$AM$46,"O",IF(Q7=$AN$46,"O",IF(Q7=$AO$46,"O",IF(Q7=$AP$46,"O",IF(Q7=$AQ$46,"O",IF(Q7=$AR$46,"O",IF(Q7=$AS$46,"O",IF(Q7=$AT$46,"O",IF(Q7=$AU$46,"O",IF(Q7=$AV$46,"O",IF(Q7=$AW$46,"O",IF(Q7=$AX$46,"O",IF(Q7=$AY$46,"O",IF(Q7=$AZ$46,"O",IF(Q7=$BA$46,"O",IF(Q7=$BB$46,"O",IF(Q7=$BC$46,"O",IF(Q7=$BD$46,"O",IF(Q7=$BE$46,"O",IF(Q7=$BF$46,"O",IF(Q7=$BG$46,"O",IF(Q7=$BH$46,"O","X"))))))))))))))))))))))))))))))))))))))</f>
        <v>X</v>
      </c>
    </row>
    <row r="400" spans="1:17" ht="18.75" customHeight="1">
      <c r="A400" s="606"/>
      <c r="B400" s="58" t="s">
        <v>33</v>
      </c>
      <c r="C400" s="58" t="str">
        <f t="shared" ref="C400:Q400" si="385">IF(C8=$W$46,"O",IF(C8=$X$46,"O",IF(C8=$Y$46,"O",IF(C8=$Z$46,"O",IF(C8=$AA$46,"O",IF(C8=$AB$46,"O",IF(C8=$AC$46,"O",IF(C8=$AD$46,"O",IF(C8=$AE$46,"O",IF(C8=$AF$46,"O",IF(C8=$AG$46,"O",IF(C8=$AH$46,"O",IF(C8=$AI$46,"O",IF(C8=$AJ$46,"O",IF(C8=$AK$46,"O",IF(C8=$AL$46,"O",IF(C8=$AM$46,"O",IF(C8=$AN$46,"O",IF(C8=$AO$46,"O",IF(C8=$AP$46,"O",IF(C8=$AQ$46,"O",IF(C8=$AR$46,"O",IF(C8=$AS$46,"O",IF(C8=$AT$46,"O",IF(C8=$AU$46,"O",IF(C8=$AV$46,"O",IF(C8=$AW$46,"O",IF(C8=$AX$46,"O",IF(C8=$AY$46,"O",IF(C8=$AZ$46,"O",IF(C8=$BA$46,"O",IF(C8=$BB$46,"O",IF(C8=$BC$46,"O",IF(C8=$BD$46,"O",IF(C8=$BE$46,"O",IF(C8=$BF$46,"O",IF(C8=$BG$46,"O",IF(C8=$BH$46,"O","X"))))))))))))))))))))))))))))))))))))))</f>
        <v>X</v>
      </c>
      <c r="D400" s="58" t="str">
        <f t="shared" si="385"/>
        <v>X</v>
      </c>
      <c r="E400" s="58" t="str">
        <f t="shared" si="385"/>
        <v>X</v>
      </c>
      <c r="F400" s="58" t="str">
        <f t="shared" si="385"/>
        <v>X</v>
      </c>
      <c r="G400" s="58" t="str">
        <f t="shared" si="385"/>
        <v>X</v>
      </c>
      <c r="H400" s="58" t="str">
        <f t="shared" si="385"/>
        <v>X</v>
      </c>
      <c r="I400" s="58" t="str">
        <f t="shared" si="385"/>
        <v>X</v>
      </c>
      <c r="J400" s="58" t="str">
        <f t="shared" si="385"/>
        <v>X</v>
      </c>
      <c r="K400" s="58" t="str">
        <f t="shared" si="385"/>
        <v>X</v>
      </c>
      <c r="L400" s="58" t="str">
        <f t="shared" si="385"/>
        <v>X</v>
      </c>
      <c r="M400" s="58" t="str">
        <f t="shared" si="385"/>
        <v>X</v>
      </c>
      <c r="N400" s="58" t="str">
        <f t="shared" si="385"/>
        <v>X</v>
      </c>
      <c r="O400" s="58" t="str">
        <f t="shared" si="385"/>
        <v>X</v>
      </c>
      <c r="P400" s="58" t="str">
        <f t="shared" si="385"/>
        <v>X</v>
      </c>
      <c r="Q400" s="58" t="str">
        <f t="shared" si="385"/>
        <v>X</v>
      </c>
    </row>
    <row r="401" spans="1:35" ht="18.75" customHeight="1">
      <c r="A401" s="606"/>
      <c r="B401" s="58" t="s">
        <v>34</v>
      </c>
      <c r="C401" s="58" t="str">
        <f t="shared" ref="C401:Q401" si="386">IF(C9=$W$46,"O",IF(C9=$X$46,"O",IF(C9=$Y$46,"O",IF(C9=$Z$46,"O",IF(C9=$AA$46,"O",IF(C9=$AB$46,"O",IF(C9=$AC$46,"O",IF(C9=$AD$46,"O",IF(C9=$AE$46,"O",IF(C9=$AF$46,"O",IF(C9=$AG$46,"O",IF(C9=$AH$46,"O",IF(C9=$AI$46,"O",IF(C9=$AJ$46,"O",IF(C9=$AK$46,"O",IF(C9=$AL$46,"O",IF(C9=$AM$46,"O",IF(C9=$AN$46,"O",IF(C9=$AO$46,"O",IF(C9=$AP$46,"O",IF(C9=$AQ$46,"O",IF(C9=$AR$46,"O",IF(C9=$AS$46,"O",IF(C9=$AT$46,"O",IF(C9=$AU$46,"O",IF(C9=$AV$46,"O",IF(C9=$AW$46,"O",IF(C9=$AX$46,"O",IF(C9=$AY$46,"O",IF(C9=$AZ$46,"O",IF(C9=$BA$46,"O",IF(C9=$BB$46,"O",IF(C9=$BC$46,"O",IF(C9=$BD$46,"O",IF(C9=$BE$46,"O",IF(C9=$BF$46,"O",IF(C9=$BG$46,"O",IF(C9=$BH$46,"O","X"))))))))))))))))))))))))))))))))))))))</f>
        <v>X</v>
      </c>
      <c r="D401" s="58" t="str">
        <f t="shared" si="386"/>
        <v>X</v>
      </c>
      <c r="E401" s="58" t="str">
        <f t="shared" si="386"/>
        <v>X</v>
      </c>
      <c r="F401" s="58" t="str">
        <f t="shared" si="386"/>
        <v>X</v>
      </c>
      <c r="G401" s="58" t="str">
        <f t="shared" si="386"/>
        <v>X</v>
      </c>
      <c r="H401" s="58" t="str">
        <f t="shared" si="386"/>
        <v>X</v>
      </c>
      <c r="I401" s="58" t="str">
        <f t="shared" si="386"/>
        <v>X</v>
      </c>
      <c r="J401" s="58" t="str">
        <f t="shared" si="386"/>
        <v>X</v>
      </c>
      <c r="K401" s="58" t="str">
        <f t="shared" si="386"/>
        <v>X</v>
      </c>
      <c r="L401" s="58" t="str">
        <f t="shared" si="386"/>
        <v>X</v>
      </c>
      <c r="M401" s="58" t="str">
        <f t="shared" si="386"/>
        <v>X</v>
      </c>
      <c r="N401" s="58" t="str">
        <f t="shared" si="386"/>
        <v>X</v>
      </c>
      <c r="O401" s="58" t="str">
        <f t="shared" si="386"/>
        <v>X</v>
      </c>
      <c r="P401" s="58" t="str">
        <f t="shared" si="386"/>
        <v>X</v>
      </c>
      <c r="Q401" s="58" t="str">
        <f t="shared" si="386"/>
        <v>X</v>
      </c>
    </row>
    <row r="402" spans="1:35" ht="18.75" customHeight="1">
      <c r="A402" s="606"/>
      <c r="B402" s="58" t="s">
        <v>35</v>
      </c>
      <c r="C402" s="58" t="str">
        <f t="shared" ref="C402:Q402" si="387">IF(C10=$W$46,"O",IF(C10=$X$46,"O",IF(C10=$Y$46,"O",IF(C10=$Z$46,"O",IF(C10=$AA$46,"O",IF(C10=$AB$46,"O",IF(C10=$AC$46,"O",IF(C10=$AD$46,"O",IF(C10=$AE$46,"O",IF(C10=$AF$46,"O",IF(C10=$AG$46,"O",IF(C10=$AH$46,"O",IF(C10=$AI$46,"O",IF(C10=$AJ$46,"O",IF(C10=$AK$46,"O",IF(C10=$AL$46,"O",IF(C10=$AM$46,"O",IF(C10=$AN$46,"O",IF(C10=$AO$46,"O",IF(C10=$AP$46,"O",IF(C10=$AQ$46,"O",IF(C10=$AR$46,"O",IF(C10=$AS$46,"O",IF(C10=$AT$46,"O",IF(C10=$AU$46,"O",IF(C10=$AV$46,"O",IF(C10=$AW$46,"O",IF(C10=$AX$46,"O",IF(C10=$AY$46,"O",IF(C10=$AZ$46,"O",IF(C10=$BA$46,"O",IF(C10=$BB$46,"O",IF(C10=$BC$46,"O",IF(C10=$BD$46,"O",IF(C10=$BE$46,"O",IF(C10=$BF$46,"O",IF(C10=$BG$46,"O",IF(C10=$BH$46,"O","X"))))))))))))))))))))))))))))))))))))))</f>
        <v>O</v>
      </c>
      <c r="D402" s="58" t="str">
        <f t="shared" si="387"/>
        <v>O</v>
      </c>
      <c r="E402" s="58" t="str">
        <f t="shared" si="387"/>
        <v>O</v>
      </c>
      <c r="F402" s="58" t="str">
        <f t="shared" si="387"/>
        <v>O</v>
      </c>
      <c r="G402" s="58" t="str">
        <f t="shared" si="387"/>
        <v>O</v>
      </c>
      <c r="H402" s="58" t="str">
        <f t="shared" si="387"/>
        <v>O</v>
      </c>
      <c r="I402" s="58" t="str">
        <f t="shared" si="387"/>
        <v>O</v>
      </c>
      <c r="J402" s="58" t="str">
        <f t="shared" si="387"/>
        <v>O</v>
      </c>
      <c r="K402" s="58" t="str">
        <f t="shared" si="387"/>
        <v>O</v>
      </c>
      <c r="L402" s="58" t="str">
        <f t="shared" si="387"/>
        <v>O</v>
      </c>
      <c r="M402" s="58" t="str">
        <f t="shared" si="387"/>
        <v>O</v>
      </c>
      <c r="N402" s="58" t="str">
        <f t="shared" si="387"/>
        <v>O</v>
      </c>
      <c r="O402" s="58" t="str">
        <f t="shared" si="387"/>
        <v>O</v>
      </c>
      <c r="P402" s="58" t="str">
        <f t="shared" si="387"/>
        <v>O</v>
      </c>
      <c r="Q402" s="58" t="str">
        <f t="shared" si="387"/>
        <v>O</v>
      </c>
    </row>
    <row r="403" spans="1:35" ht="18.75" customHeight="1">
      <c r="A403" s="606"/>
      <c r="B403" s="58" t="s">
        <v>36</v>
      </c>
      <c r="C403" s="58" t="str">
        <f t="shared" ref="C403:Q403" si="388">IF(C11=$W$46,"O",IF(C11=$X$46,"O",IF(C11=$Y$46,"O",IF(C11=$Z$46,"O",IF(C11=$AA$46,"O",IF(C11=$AB$46,"O",IF(C11=$AC$46,"O",IF(C11=$AD$46,"O",IF(C11=$AE$46,"O",IF(C11=$AF$46,"O",IF(C11=$AG$46,"O",IF(C11=$AH$46,"O",IF(C11=$AI$46,"O",IF(C11=$AJ$46,"O",IF(C11=$AK$46,"O",IF(C11=$AL$46,"O",IF(C11=$AM$46,"O",IF(C11=$AN$46,"O",IF(C11=$AO$46,"O",IF(C11=$AP$46,"O",IF(C11=$AQ$46,"O",IF(C11=$AR$46,"O",IF(C11=$AS$46,"O",IF(C11=$AT$46,"O",IF(C11=$AU$46,"O",IF(C11=$AV$46,"O",IF(C11=$AW$46,"O",IF(C11=$AX$46,"O",IF(C11=$AY$46,"O",IF(C11=$AZ$46,"O",IF(C11=$BA$46,"O",IF(C11=$BB$46,"O",IF(C11=$BC$46,"O",IF(C11=$BD$46,"O",IF(C11=$BE$46,"O",IF(C11=$BF$46,"O",IF(C11=$BG$46,"O",IF(C11=$BH$46,"O","X"))))))))))))))))))))))))))))))))))))))</f>
        <v>X</v>
      </c>
      <c r="D403" s="58" t="str">
        <f t="shared" si="388"/>
        <v>X</v>
      </c>
      <c r="E403" s="58" t="str">
        <f t="shared" si="388"/>
        <v>X</v>
      </c>
      <c r="F403" s="58" t="str">
        <f t="shared" si="388"/>
        <v>X</v>
      </c>
      <c r="G403" s="58" t="str">
        <f t="shared" si="388"/>
        <v>X</v>
      </c>
      <c r="H403" s="58" t="str">
        <f t="shared" si="388"/>
        <v>X</v>
      </c>
      <c r="I403" s="58" t="str">
        <f t="shared" si="388"/>
        <v>X</v>
      </c>
      <c r="J403" s="58" t="str">
        <f t="shared" si="388"/>
        <v>X</v>
      </c>
      <c r="K403" s="58" t="str">
        <f t="shared" si="388"/>
        <v>X</v>
      </c>
      <c r="L403" s="58" t="str">
        <f t="shared" si="388"/>
        <v>X</v>
      </c>
      <c r="M403" s="58" t="str">
        <f t="shared" si="388"/>
        <v>X</v>
      </c>
      <c r="N403" s="58" t="str">
        <f t="shared" si="388"/>
        <v>X</v>
      </c>
      <c r="O403" s="58" t="str">
        <f t="shared" si="388"/>
        <v>X</v>
      </c>
      <c r="P403" s="58" t="str">
        <f t="shared" si="388"/>
        <v>X</v>
      </c>
      <c r="Q403" s="58" t="str">
        <f t="shared" si="388"/>
        <v>X</v>
      </c>
    </row>
    <row r="404" spans="1:35" ht="18.75" customHeight="1">
      <c r="A404" s="606"/>
      <c r="B404" s="58" t="s">
        <v>21</v>
      </c>
      <c r="C404" s="58" t="str">
        <f t="shared" ref="C404:Q404" si="389">IF(C12=$W$46,"O",IF(C12=$X$46,"O",IF(C12=$Y$46,"O",IF(C12=$Z$46,"O",IF(C12=$AA$46,"O",IF(C12=$AB$46,"O",IF(C12=$AC$46,"O",IF(C12=$AD$46,"O",IF(C12=$AE$46,"O",IF(C12=$AF$46,"O",IF(C12=$AG$46,"O",IF(C12=$AH$46,"O",IF(C12=$AI$46,"O",IF(C12=$AJ$46,"O",IF(C12=$AK$46,"O",IF(C12=$AL$46,"O",IF(C12=$AM$46,"O",IF(C12=$AN$46,"O",IF(C12=$AO$46,"O",IF(C12=$AP$46,"O",IF(C12=$AQ$46,"O",IF(C12=$AR$46,"O",IF(C12=$AS$46,"O",IF(C12=$AT$46,"O",IF(C12=$AU$46,"O",IF(C12=$AV$46,"O",IF(C12=$AW$46,"O",IF(C12=$AX$46,"O",IF(C12=$AY$46,"O",IF(C12=$AZ$46,"O",IF(C12=$BA$46,"O",IF(C12=$BB$46,"O",IF(C12=$BC$46,"O",IF(C12=$BD$46,"O",IF(C12=$BE$46,"O",IF(C12=$BF$46,"O",IF(C12=$BG$46,"O",IF(C12=$BH$46,"O","X"))))))))))))))))))))))))))))))))))))))</f>
        <v>O</v>
      </c>
      <c r="D404" s="58" t="str">
        <f t="shared" si="389"/>
        <v>O</v>
      </c>
      <c r="E404" s="58" t="str">
        <f t="shared" si="389"/>
        <v>O</v>
      </c>
      <c r="F404" s="58" t="str">
        <f t="shared" si="389"/>
        <v>O</v>
      </c>
      <c r="G404" s="58" t="str">
        <f t="shared" si="389"/>
        <v>O</v>
      </c>
      <c r="H404" s="58" t="str">
        <f t="shared" si="389"/>
        <v>O</v>
      </c>
      <c r="I404" s="58" t="str">
        <f t="shared" si="389"/>
        <v>O</v>
      </c>
      <c r="J404" s="58" t="str">
        <f t="shared" si="389"/>
        <v>O</v>
      </c>
      <c r="K404" s="58" t="str">
        <f t="shared" si="389"/>
        <v>O</v>
      </c>
      <c r="L404" s="58" t="str">
        <f t="shared" si="389"/>
        <v>O</v>
      </c>
      <c r="M404" s="58" t="str">
        <f t="shared" si="389"/>
        <v>O</v>
      </c>
      <c r="N404" s="58" t="str">
        <f t="shared" si="389"/>
        <v>O</v>
      </c>
      <c r="O404" s="58" t="str">
        <f t="shared" si="389"/>
        <v>O</v>
      </c>
      <c r="P404" s="58" t="str">
        <f t="shared" si="389"/>
        <v>O</v>
      </c>
      <c r="Q404" s="58" t="str">
        <f t="shared" si="389"/>
        <v>O</v>
      </c>
    </row>
    <row r="405" spans="1:35" ht="18.75" customHeight="1">
      <c r="A405" s="607"/>
      <c r="B405" s="30" t="s">
        <v>46</v>
      </c>
      <c r="C405" s="47">
        <f>COUNTIF(C399:C404,"O")</f>
        <v>2</v>
      </c>
      <c r="D405" s="47">
        <f t="shared" ref="D405:Q405" si="390">COUNTIF(D399:D404,"O")</f>
        <v>2</v>
      </c>
      <c r="E405" s="47">
        <f t="shared" si="390"/>
        <v>2</v>
      </c>
      <c r="F405" s="47">
        <f t="shared" si="390"/>
        <v>2</v>
      </c>
      <c r="G405" s="47">
        <f t="shared" si="390"/>
        <v>2</v>
      </c>
      <c r="H405" s="47">
        <f t="shared" si="390"/>
        <v>2</v>
      </c>
      <c r="I405" s="47">
        <f t="shared" si="390"/>
        <v>2</v>
      </c>
      <c r="J405" s="47">
        <f t="shared" si="390"/>
        <v>2</v>
      </c>
      <c r="K405" s="47">
        <f t="shared" si="390"/>
        <v>2</v>
      </c>
      <c r="L405" s="47">
        <f t="shared" si="390"/>
        <v>2</v>
      </c>
      <c r="M405" s="47">
        <f t="shared" si="390"/>
        <v>2</v>
      </c>
      <c r="N405" s="47">
        <f t="shared" si="390"/>
        <v>2</v>
      </c>
      <c r="O405" s="47">
        <f t="shared" si="390"/>
        <v>2</v>
      </c>
      <c r="P405" s="47">
        <f t="shared" si="390"/>
        <v>2</v>
      </c>
      <c r="Q405" s="47">
        <f t="shared" si="390"/>
        <v>2</v>
      </c>
    </row>
    <row r="406" spans="1:35" ht="18.75" customHeight="1">
      <c r="A406" s="605">
        <v>31</v>
      </c>
      <c r="B406" s="58" t="s">
        <v>32</v>
      </c>
      <c r="C406" s="58" t="str">
        <f>IF(C7=$W$47,"O",IF(C7=$X$47,"O",IF(C7=$Y$47,"O",IF(C7=$Z$47,"O",IF(C7=$AA$47,"O",IF(C7=$AB$47,"O",IF(C7=$AC$47,"O",IF(C7=$AD$47,"O",IF(C7=$AE$47,"O",IF(C7=$AF$47,"O",IF(C7=$AG$47,"O",IF(C7=$AH$47,"O",IF(C7=$AI$47,"O",IF(C7=$AJ$47,"O",IF(C7=$AK$47,"O",IF(C7=$AL$47,"O",IF(C7=$AM$47,"O",IF(C7=$AN$47,"O",IF(C7=$AO$47,"O",IF(C7=$AP$47,"O",IF(C7=$AQ$47,"O",IF(C7=$AR$47,"O",IF(C7=$AS$47,"O",IF(C7=$AT$47,"O",IF(C7=$AU$47,"O",IF(C7=$AV$47,"O",IF(C7=$AW$47,"O",IF(C7=$AX$47,"O",IF(C7=$AY$47,"O",IF(C7=$AZ$47,"O",IF(C7=$BA$47,"O",IF(C7=$BB$47,"O",IF(C7=$BC$47,"O",IF(C7=$BD$47,"O",IF(C7=$BE$47,"O",IF(C7=$BF$47,"O",IF(C7=$BG$47,"O",IF(C7=$BH$47,"O","X"))))))))))))))))))))))))))))))))))))))</f>
        <v>X</v>
      </c>
      <c r="D406" s="58" t="str">
        <f t="shared" ref="D406:P406" si="391">IF(D7=$W$47,"O",IF(D7=$X$47,"O",IF(D7=$Y$47,"O",IF(D7=$Z$47,"O",IF(D7=$AA$47,"O",IF(D7=$AB$47,"O",IF(D7=$AC$47,"O",IF(D7=$AD$47,"O",IF(D7=$AE$47,"O",IF(D7=$AF$47,"O",IF(D7=$AG$47,"O",IF(D7=$AH$47,"O",IF(D7=$AI$47,"O",IF(D7=$AJ$47,"O",IF(D7=$AK$47,"O",IF(D7=$AL$47,"O",IF(D7=$AM$47,"O",IF(D7=$AN$47,"O",IF(D7=$AO$47,"O",IF(D7=$AP$47,"O",IF(D7=$AQ$47,"O",IF(D7=$AR$47,"O",IF(D7=$AS$47,"O",IF(D7=$AT$47,"O",IF(D7=$AU$47,"O",IF(D7=$AV$47,"O",IF(D7=$AW$47,"O",IF(D7=$AX$47,"O",IF(D7=$AY$47,"O",IF(D7=$AZ$47,"O",IF(D7=$BA$47,"O",IF(D7=$BB$47,"O",IF(D7=$BC$47,"O",IF(D7=$BD$47,"O",IF(D7=$BE$47,"O",IF(D7=$BF$47,"O",IF(D7=$BG$47,"O",IF(D7=$BH$47,"O","X"))))))))))))))))))))))))))))))))))))))</f>
        <v>X</v>
      </c>
      <c r="E406" s="58" t="str">
        <f t="shared" si="391"/>
        <v>X</v>
      </c>
      <c r="F406" s="58" t="str">
        <f t="shared" si="391"/>
        <v>X</v>
      </c>
      <c r="G406" s="58" t="str">
        <f t="shared" si="391"/>
        <v>X</v>
      </c>
      <c r="H406" s="58" t="str">
        <f t="shared" si="391"/>
        <v>X</v>
      </c>
      <c r="I406" s="58" t="str">
        <f t="shared" si="391"/>
        <v>X</v>
      </c>
      <c r="J406" s="58" t="str">
        <f t="shared" si="391"/>
        <v>X</v>
      </c>
      <c r="K406" s="58" t="str">
        <f t="shared" si="391"/>
        <v>X</v>
      </c>
      <c r="L406" s="58" t="str">
        <f t="shared" si="391"/>
        <v>X</v>
      </c>
      <c r="M406" s="58" t="str">
        <f t="shared" si="391"/>
        <v>X</v>
      </c>
      <c r="N406" s="58" t="str">
        <f t="shared" si="391"/>
        <v>X</v>
      </c>
      <c r="O406" s="58" t="str">
        <f t="shared" si="391"/>
        <v>X</v>
      </c>
      <c r="P406" s="58" t="str">
        <f t="shared" si="391"/>
        <v>X</v>
      </c>
      <c r="Q406" s="58" t="str">
        <f>IF(Q7=$W$47,"O",IF(Q7=$X$47,"O",IF(Q7=$Y$47,"O",IF(Q7=$Z$47,"O",IF(Q7=$AA$47,"O",IF(Q7=$AB$47,"O",IF(Q7=$AC$47,"O",IF(Q7=$AD$47,"O",IF(Q7=$AE$47,"O",IF(Q7=$AF$47,"O",IF(Q7=$AG$47,"O",IF(Q7=$AH$47,"O",IF(Q7=$AI$47,"O",IF(Q7=$AJ$47,"O",IF(Q7=$AK$47,"O",IF(Q7=$AL$47,"O",IF(Q7=$AM$47,"O",IF(Q7=$AN$47,"O",IF(Q7=$AO$47,"O",IF(Q7=$AP$47,"O",IF(Q7=$AQ$47,"O",IF(Q7=$AR$47,"O",IF(Q7=$AS$47,"O",IF(Q7=$AT$47,"O",IF(Q7=$AU$47,"O",IF(Q7=$AV$47,"O",IF(Q7=$AW$47,"O",IF(Q7=$AX$47,"O",IF(Q7=$AY$47,"O",IF(Q7=$AZ$47,"O",IF(Q7=$BA$47,"O",IF(Q7=$BB$47,"O",IF(Q7=$BC$47,"O",IF(Q7=$BD$47,"O",IF(Q7=$BE$47,"O",IF(Q7=$BF$47,"O",IF(Q7=$BG$47,"O",IF(Q7=$BH$47,"O","X"))))))))))))))))))))))))))))))))))))))</f>
        <v>X</v>
      </c>
    </row>
    <row r="407" spans="1:35" ht="18.75" customHeight="1">
      <c r="A407" s="606"/>
      <c r="B407" s="58" t="s">
        <v>33</v>
      </c>
      <c r="C407" s="58" t="str">
        <f t="shared" ref="C407:Q407" si="392">IF(C8=$W$47,"O",IF(C8=$X$47,"O",IF(C8=$Y$47,"O",IF(C8=$Z$47,"O",IF(C8=$AA$47,"O",IF(C8=$AB$47,"O",IF(C8=$AC$47,"O",IF(C8=$AD$47,"O",IF(C8=$AE$47,"O",IF(C8=$AF$47,"O",IF(C8=$AG$47,"O",IF(C8=$AH$47,"O",IF(C8=$AI$47,"O",IF(C8=$AJ$47,"O",IF(C8=$AK$47,"O",IF(C8=$AL$47,"O",IF(C8=$AM$47,"O",IF(C8=$AN$47,"O",IF(C8=$AO$47,"O",IF(C8=$AP$47,"O",IF(C8=$AQ$47,"O",IF(C8=$AR$47,"O",IF(C8=$AS$47,"O",IF(C8=$AT$47,"O",IF(C8=$AU$47,"O",IF(C8=$AV$47,"O",IF(C8=$AW$47,"O",IF(C8=$AX$47,"O",IF(C8=$AY$47,"O",IF(C8=$AZ$47,"O",IF(C8=$BA$47,"O",IF(C8=$BB$47,"O",IF(C8=$BC$47,"O",IF(C8=$BD$47,"O",IF(C8=$BE$47,"O",IF(C8=$BF$47,"O",IF(C8=$BG$47,"O",IF(C8=$BH$47,"O","X"))))))))))))))))))))))))))))))))))))))</f>
        <v>O</v>
      </c>
      <c r="D407" s="58" t="str">
        <f t="shared" si="392"/>
        <v>O</v>
      </c>
      <c r="E407" s="58" t="str">
        <f t="shared" si="392"/>
        <v>O</v>
      </c>
      <c r="F407" s="58" t="str">
        <f t="shared" si="392"/>
        <v>O</v>
      </c>
      <c r="G407" s="58" t="str">
        <f t="shared" si="392"/>
        <v>O</v>
      </c>
      <c r="H407" s="58" t="str">
        <f t="shared" si="392"/>
        <v>O</v>
      </c>
      <c r="I407" s="58" t="str">
        <f t="shared" si="392"/>
        <v>O</v>
      </c>
      <c r="J407" s="58" t="str">
        <f t="shared" si="392"/>
        <v>O</v>
      </c>
      <c r="K407" s="58" t="str">
        <f t="shared" si="392"/>
        <v>O</v>
      </c>
      <c r="L407" s="58" t="str">
        <f t="shared" si="392"/>
        <v>O</v>
      </c>
      <c r="M407" s="58" t="str">
        <f t="shared" si="392"/>
        <v>O</v>
      </c>
      <c r="N407" s="58" t="str">
        <f t="shared" si="392"/>
        <v>O</v>
      </c>
      <c r="O407" s="58" t="str">
        <f t="shared" si="392"/>
        <v>O</v>
      </c>
      <c r="P407" s="58" t="str">
        <f t="shared" si="392"/>
        <v>O</v>
      </c>
      <c r="Q407" s="58" t="str">
        <f t="shared" si="392"/>
        <v>O</v>
      </c>
    </row>
    <row r="408" spans="1:35" ht="18.75" customHeight="1">
      <c r="A408" s="606"/>
      <c r="B408" s="58" t="s">
        <v>34</v>
      </c>
      <c r="C408" s="58" t="str">
        <f t="shared" ref="C408:Q408" si="393">IF(C9=$W$47,"O",IF(C9=$X$47,"O",IF(C9=$Y$47,"O",IF(C9=$Z$47,"O",IF(C9=$AA$47,"O",IF(C9=$AB$47,"O",IF(C9=$AC$47,"O",IF(C9=$AD$47,"O",IF(C9=$AE$47,"O",IF(C9=$AF$47,"O",IF(C9=$AG$47,"O",IF(C9=$AH$47,"O",IF(C9=$AI$47,"O",IF(C9=$AJ$47,"O",IF(C9=$AK$47,"O",IF(C9=$AL$47,"O",IF(C9=$AM$47,"O",IF(C9=$AN$47,"O",IF(C9=$AO$47,"O",IF(C9=$AP$47,"O",IF(C9=$AQ$47,"O",IF(C9=$AR$47,"O",IF(C9=$AS$47,"O",IF(C9=$AT$47,"O",IF(C9=$AU$47,"O",IF(C9=$AV$47,"O",IF(C9=$AW$47,"O",IF(C9=$AX$47,"O",IF(C9=$AY$47,"O",IF(C9=$AZ$47,"O",IF(C9=$BA$47,"O",IF(C9=$BB$47,"O",IF(C9=$BC$47,"O",IF(C9=$BD$47,"O",IF(C9=$BE$47,"O",IF(C9=$BF$47,"O",IF(C9=$BG$47,"O",IF(C9=$BH$47,"O","X"))))))))))))))))))))))))))))))))))))))</f>
        <v>O</v>
      </c>
      <c r="D408" s="58" t="str">
        <f t="shared" si="393"/>
        <v>O</v>
      </c>
      <c r="E408" s="58" t="str">
        <f t="shared" si="393"/>
        <v>O</v>
      </c>
      <c r="F408" s="58" t="str">
        <f t="shared" si="393"/>
        <v>O</v>
      </c>
      <c r="G408" s="58" t="str">
        <f t="shared" si="393"/>
        <v>O</v>
      </c>
      <c r="H408" s="58" t="str">
        <f t="shared" si="393"/>
        <v>O</v>
      </c>
      <c r="I408" s="58" t="str">
        <f t="shared" si="393"/>
        <v>O</v>
      </c>
      <c r="J408" s="58" t="str">
        <f t="shared" si="393"/>
        <v>O</v>
      </c>
      <c r="K408" s="58" t="str">
        <f t="shared" si="393"/>
        <v>O</v>
      </c>
      <c r="L408" s="58" t="str">
        <f t="shared" si="393"/>
        <v>O</v>
      </c>
      <c r="M408" s="58" t="str">
        <f t="shared" si="393"/>
        <v>O</v>
      </c>
      <c r="N408" s="58" t="str">
        <f t="shared" si="393"/>
        <v>O</v>
      </c>
      <c r="O408" s="58" t="str">
        <f t="shared" si="393"/>
        <v>O</v>
      </c>
      <c r="P408" s="58" t="str">
        <f t="shared" si="393"/>
        <v>O</v>
      </c>
      <c r="Q408" s="58" t="str">
        <f t="shared" si="393"/>
        <v>O</v>
      </c>
    </row>
    <row r="409" spans="1:35" ht="18.75" customHeight="1">
      <c r="A409" s="606"/>
      <c r="B409" s="58" t="s">
        <v>35</v>
      </c>
      <c r="C409" s="58" t="str">
        <f t="shared" ref="C409:Q409" si="394">IF(C10=$W$47,"O",IF(C10=$X$47,"O",IF(C10=$Y$47,"O",IF(C10=$Z$47,"O",IF(C10=$AA$47,"O",IF(C10=$AB$47,"O",IF(C10=$AC$47,"O",IF(C10=$AD$47,"O",IF(C10=$AE$47,"O",IF(C10=$AF$47,"O",IF(C10=$AG$47,"O",IF(C10=$AH$47,"O",IF(C10=$AI$47,"O",IF(C10=$AJ$47,"O",IF(C10=$AK$47,"O",IF(C10=$AL$47,"O",IF(C10=$AM$47,"O",IF(C10=$AN$47,"O",IF(C10=$AO$47,"O",IF(C10=$AP$47,"O",IF(C10=$AQ$47,"O",IF(C10=$AR$47,"O",IF(C10=$AS$47,"O",IF(C10=$AT$47,"O",IF(C10=$AU$47,"O",IF(C10=$AV$47,"O",IF(C10=$AW$47,"O",IF(C10=$AX$47,"O",IF(C10=$AY$47,"O",IF(C10=$AZ$47,"O",IF(C10=$BA$47,"O",IF(C10=$BB$47,"O",IF(C10=$BC$47,"O",IF(C10=$BD$47,"O",IF(C10=$BE$47,"O",IF(C10=$BF$47,"O",IF(C10=$BG$47,"O",IF(C10=$BH$47,"O","X"))))))))))))))))))))))))))))))))))))))</f>
        <v>O</v>
      </c>
      <c r="D409" s="58" t="str">
        <f t="shared" si="394"/>
        <v>O</v>
      </c>
      <c r="E409" s="58" t="str">
        <f t="shared" si="394"/>
        <v>O</v>
      </c>
      <c r="F409" s="58" t="str">
        <f t="shared" si="394"/>
        <v>O</v>
      </c>
      <c r="G409" s="58" t="str">
        <f t="shared" si="394"/>
        <v>O</v>
      </c>
      <c r="H409" s="58" t="str">
        <f t="shared" si="394"/>
        <v>O</v>
      </c>
      <c r="I409" s="58" t="str">
        <f t="shared" si="394"/>
        <v>O</v>
      </c>
      <c r="J409" s="58" t="str">
        <f t="shared" si="394"/>
        <v>O</v>
      </c>
      <c r="K409" s="58" t="str">
        <f t="shared" si="394"/>
        <v>O</v>
      </c>
      <c r="L409" s="58" t="str">
        <f t="shared" si="394"/>
        <v>O</v>
      </c>
      <c r="M409" s="58" t="str">
        <f t="shared" si="394"/>
        <v>O</v>
      </c>
      <c r="N409" s="58" t="str">
        <f t="shared" si="394"/>
        <v>O</v>
      </c>
      <c r="O409" s="58" t="str">
        <f t="shared" si="394"/>
        <v>O</v>
      </c>
      <c r="P409" s="58" t="str">
        <f t="shared" si="394"/>
        <v>O</v>
      </c>
      <c r="Q409" s="58" t="str">
        <f t="shared" si="394"/>
        <v>O</v>
      </c>
    </row>
    <row r="410" spans="1:35" ht="18.75" customHeight="1">
      <c r="A410" s="606"/>
      <c r="B410" s="58" t="s">
        <v>36</v>
      </c>
      <c r="C410" s="58" t="str">
        <f t="shared" ref="C410:Q410" si="395">IF(C11=$W$47,"O",IF(C11=$X$47,"O",IF(C11=$Y$47,"O",IF(C11=$Z$47,"O",IF(C11=$AA$47,"O",IF(C11=$AB$47,"O",IF(C11=$AC$47,"O",IF(C11=$AD$47,"O",IF(C11=$AE$47,"O",IF(C11=$AF$47,"O",IF(C11=$AG$47,"O",IF(C11=$AH$47,"O",IF(C11=$AI$47,"O",IF(C11=$AJ$47,"O",IF(C11=$AK$47,"O",IF(C11=$AL$47,"O",IF(C11=$AM$47,"O",IF(C11=$AN$47,"O",IF(C11=$AO$47,"O",IF(C11=$AP$47,"O",IF(C11=$AQ$47,"O",IF(C11=$AR$47,"O",IF(C11=$AS$47,"O",IF(C11=$AT$47,"O",IF(C11=$AU$47,"O",IF(C11=$AV$47,"O",IF(C11=$AW$47,"O",IF(C11=$AX$47,"O",IF(C11=$AY$47,"O",IF(C11=$AZ$47,"O",IF(C11=$BA$47,"O",IF(C11=$BB$47,"O",IF(C11=$BC$47,"O",IF(C11=$BD$47,"O",IF(C11=$BE$47,"O",IF(C11=$BF$47,"O",IF(C11=$BG$47,"O",IF(C11=$BH$47,"O","X"))))))))))))))))))))))))))))))))))))))</f>
        <v>O</v>
      </c>
      <c r="D410" s="58" t="str">
        <f t="shared" si="395"/>
        <v>O</v>
      </c>
      <c r="E410" s="58" t="str">
        <f t="shared" si="395"/>
        <v>O</v>
      </c>
      <c r="F410" s="58" t="str">
        <f t="shared" si="395"/>
        <v>O</v>
      </c>
      <c r="G410" s="58" t="str">
        <f t="shared" si="395"/>
        <v>O</v>
      </c>
      <c r="H410" s="58" t="str">
        <f t="shared" si="395"/>
        <v>O</v>
      </c>
      <c r="I410" s="58" t="str">
        <f t="shared" si="395"/>
        <v>O</v>
      </c>
      <c r="J410" s="58" t="str">
        <f t="shared" si="395"/>
        <v>O</v>
      </c>
      <c r="K410" s="58" t="str">
        <f t="shared" si="395"/>
        <v>O</v>
      </c>
      <c r="L410" s="58" t="str">
        <f t="shared" si="395"/>
        <v>O</v>
      </c>
      <c r="M410" s="58" t="str">
        <f t="shared" si="395"/>
        <v>O</v>
      </c>
      <c r="N410" s="58" t="str">
        <f t="shared" si="395"/>
        <v>O</v>
      </c>
      <c r="O410" s="58" t="str">
        <f t="shared" si="395"/>
        <v>O</v>
      </c>
      <c r="P410" s="58" t="str">
        <f t="shared" si="395"/>
        <v>O</v>
      </c>
      <c r="Q410" s="58" t="str">
        <f t="shared" si="395"/>
        <v>O</v>
      </c>
    </row>
    <row r="411" spans="1:35" ht="18.75" customHeight="1">
      <c r="A411" s="606"/>
      <c r="B411" s="58" t="s">
        <v>21</v>
      </c>
      <c r="C411" s="58" t="str">
        <f t="shared" ref="C411:Q411" si="396">IF(C12=$W$47,"O",IF(C12=$X$47,"O",IF(C12=$Y$47,"O",IF(C12=$Z$47,"O",IF(C12=$AA$47,"O",IF(C12=$AB$47,"O",IF(C12=$AC$47,"O",IF(C12=$AD$47,"O",IF(C12=$AE$47,"O",IF(C12=$AF$47,"O",IF(C12=$AG$47,"O",IF(C12=$AH$47,"O",IF(C12=$AI$47,"O",IF(C12=$AJ$47,"O",IF(C12=$AK$47,"O",IF(C12=$AL$47,"O",IF(C12=$AM$47,"O",IF(C12=$AN$47,"O",IF(C12=$AO$47,"O",IF(C12=$AP$47,"O",IF(C12=$AQ$47,"O",IF(C12=$AR$47,"O",IF(C12=$AS$47,"O",IF(C12=$AT$47,"O",IF(C12=$AU$47,"O",IF(C12=$AV$47,"O",IF(C12=$AW$47,"O",IF(C12=$AX$47,"O",IF(C12=$AY$47,"O",IF(C12=$AZ$47,"O",IF(C12=$BA$47,"O",IF(C12=$BB$47,"O",IF(C12=$BC$47,"O",IF(C12=$BD$47,"O",IF(C12=$BE$47,"O",IF(C12=$BF$47,"O",IF(C12=$BG$47,"O",IF(C12=$BH$47,"O","X"))))))))))))))))))))))))))))))))))))))</f>
        <v>X</v>
      </c>
      <c r="D411" s="58" t="str">
        <f t="shared" si="396"/>
        <v>X</v>
      </c>
      <c r="E411" s="58" t="str">
        <f t="shared" si="396"/>
        <v>X</v>
      </c>
      <c r="F411" s="58" t="str">
        <f t="shared" si="396"/>
        <v>X</v>
      </c>
      <c r="G411" s="58" t="str">
        <f t="shared" si="396"/>
        <v>X</v>
      </c>
      <c r="H411" s="58" t="str">
        <f t="shared" si="396"/>
        <v>X</v>
      </c>
      <c r="I411" s="58" t="str">
        <f t="shared" si="396"/>
        <v>X</v>
      </c>
      <c r="J411" s="58" t="str">
        <f t="shared" si="396"/>
        <v>X</v>
      </c>
      <c r="K411" s="58" t="str">
        <f t="shared" si="396"/>
        <v>X</v>
      </c>
      <c r="L411" s="58" t="str">
        <f t="shared" si="396"/>
        <v>X</v>
      </c>
      <c r="M411" s="58" t="str">
        <f t="shared" si="396"/>
        <v>X</v>
      </c>
      <c r="N411" s="58" t="str">
        <f t="shared" si="396"/>
        <v>X</v>
      </c>
      <c r="O411" s="58" t="str">
        <f t="shared" si="396"/>
        <v>X</v>
      </c>
      <c r="P411" s="58" t="str">
        <f t="shared" si="396"/>
        <v>X</v>
      </c>
      <c r="Q411" s="58" t="str">
        <f t="shared" si="396"/>
        <v>X</v>
      </c>
    </row>
    <row r="412" spans="1:35" ht="18.75" customHeight="1">
      <c r="A412" s="607"/>
      <c r="B412" s="30" t="s">
        <v>46</v>
      </c>
      <c r="C412" s="47">
        <f>COUNTIF(C406:C411,"O")</f>
        <v>4</v>
      </c>
      <c r="D412" s="47">
        <f t="shared" ref="D412:Q412" si="397">COUNTIF(D406:D411,"O")</f>
        <v>4</v>
      </c>
      <c r="E412" s="47">
        <f t="shared" si="397"/>
        <v>4</v>
      </c>
      <c r="F412" s="47">
        <f t="shared" si="397"/>
        <v>4</v>
      </c>
      <c r="G412" s="47">
        <f t="shared" si="397"/>
        <v>4</v>
      </c>
      <c r="H412" s="47">
        <f t="shared" si="397"/>
        <v>4</v>
      </c>
      <c r="I412" s="47">
        <f t="shared" si="397"/>
        <v>4</v>
      </c>
      <c r="J412" s="47">
        <f t="shared" si="397"/>
        <v>4</v>
      </c>
      <c r="K412" s="47">
        <f t="shared" si="397"/>
        <v>4</v>
      </c>
      <c r="L412" s="47">
        <f t="shared" si="397"/>
        <v>4</v>
      </c>
      <c r="M412" s="47">
        <f t="shared" si="397"/>
        <v>4</v>
      </c>
      <c r="N412" s="47">
        <f t="shared" si="397"/>
        <v>4</v>
      </c>
      <c r="O412" s="47">
        <f t="shared" si="397"/>
        <v>4</v>
      </c>
      <c r="P412" s="47">
        <f t="shared" si="397"/>
        <v>4</v>
      </c>
      <c r="Q412" s="47">
        <f t="shared" si="397"/>
        <v>4</v>
      </c>
    </row>
    <row r="413" spans="1:35" ht="18.75" customHeight="1">
      <c r="A413" s="605">
        <v>32</v>
      </c>
      <c r="B413" s="58" t="s">
        <v>32</v>
      </c>
      <c r="C413" s="58" t="str">
        <f>IF(C7=$W$48,"O",IF(C7=$X$48,"O",IF(C7=$Y$48,"O",IF(C7=$Z$48,"O",IF(C7=$AA$48,"O",IF(C7=$AB$48,"O",IF(C7=$AC$48,"O",IF(C7=$AD$48,"O",IF(C7=$AE$48,"O",IF(C7=$AF$48,"O",IF(C7=$AG$48,"O",IF(C7=$AH$48,"O",IF(C7=$AI$48,"O",IF(C7=$AJ$48,"O",IF(C7=$AK$48,"O",IF(C7=$AL$48,"O",IF(C7=$AM$48,"O",IF(C7=$AN$48,"O",IF(C7=$AO$48,"O",IF(C7=$AP$48,"O",IF(C7=$AQ$48,"O",IF(C7=$AR$48,"O",IF(C7=$AS$48,"O",IF(C7=$AT$48,"O",IF(C7=$AU$48,"O",IF(C7=$AV$48,"O",IF(C7=$AW$48,"O",IF(C7=$AX$48,"O",IF(C7=$AY$48,"O",IF(C7=$AZ$48,"O",IF(C7=$BA$48,"O",IF(C7=$BB$48,"O",IF(C7=$BC$48,"O",IF(C7=$BD$48,"O",IF(C7=$BE$48,"O",IF(C7=$BF$48,"O",IF(C7=$BG$48,"O",IF(C7=$BH$48,"O","X"))))))))))))))))))))))))))))))))))))))</f>
        <v>X</v>
      </c>
      <c r="D413" s="58" t="str">
        <f t="shared" ref="D413:P413" si="398">IF(D7=$W$48,"O",IF(D7=$X$48,"O",IF(D7=$Y$48,"O",IF(D7=$Z$48,"O",IF(D7=$AA$48,"O",IF(D7=$AB$48,"O",IF(D7=$AC$48,"O",IF(D7=$AD$48,"O",IF(D7=$AE$48,"O",IF(D7=$AF$48,"O",IF(D7=$AG$48,"O",IF(D7=$AH$48,"O",IF(D7=$AI$48,"O",IF(D7=$AJ$48,"O",IF(D7=$AK$48,"O",IF(D7=$AL$48,"O",IF(D7=$AM$48,"O",IF(D7=$AN$48,"O",IF(D7=$AO$48,"O",IF(D7=$AP$48,"O",IF(D7=$AQ$48,"O",IF(D7=$AR$48,"O",IF(D7=$AS$48,"O",IF(D7=$AT$48,"O",IF(D7=$AU$48,"O",IF(D7=$AV$48,"O",IF(D7=$AW$48,"O",IF(D7=$AX$48,"O",IF(D7=$AY$48,"O",IF(D7=$AZ$48,"O",IF(D7=$BA$48,"O",IF(D7=$BB$48,"O",IF(D7=$BC$48,"O",IF(D7=$BD$48,"O",IF(D7=$BE$48,"O",IF(D7=$BF$48,"O",IF(D7=$BG$48,"O",IF(D7=$BH$48,"O","X"))))))))))))))))))))))))))))))))))))))</f>
        <v>X</v>
      </c>
      <c r="E413" s="58" t="str">
        <f t="shared" si="398"/>
        <v>X</v>
      </c>
      <c r="F413" s="58" t="str">
        <f t="shared" si="398"/>
        <v>X</v>
      </c>
      <c r="G413" s="58" t="str">
        <f t="shared" si="398"/>
        <v>X</v>
      </c>
      <c r="H413" s="58" t="str">
        <f t="shared" si="398"/>
        <v>X</v>
      </c>
      <c r="I413" s="58" t="str">
        <f t="shared" si="398"/>
        <v>X</v>
      </c>
      <c r="J413" s="58" t="str">
        <f t="shared" si="398"/>
        <v>X</v>
      </c>
      <c r="K413" s="58" t="str">
        <f t="shared" si="398"/>
        <v>X</v>
      </c>
      <c r="L413" s="58" t="str">
        <f t="shared" si="398"/>
        <v>X</v>
      </c>
      <c r="M413" s="58" t="str">
        <f t="shared" si="398"/>
        <v>X</v>
      </c>
      <c r="N413" s="58" t="str">
        <f t="shared" si="398"/>
        <v>X</v>
      </c>
      <c r="O413" s="58" t="str">
        <f t="shared" si="398"/>
        <v>X</v>
      </c>
      <c r="P413" s="58" t="str">
        <f t="shared" si="398"/>
        <v>X</v>
      </c>
      <c r="Q413" s="58" t="str">
        <f>IF(Q7=$W$48,"O",IF(Q7=$X$48,"O",IF(Q7=$Y$48,"O",IF(Q7=$Z$48,"O",IF(Q7=$AA$48,"O",IF(Q7=$AB$48,"O",IF(Q7=$AC$48,"O",IF(Q7=$AD$48,"O",IF(Q7=$AE$48,"O",IF(Q7=$AF$48,"O",IF(Q7=$AG$48,"O",IF(Q7=$AH$48,"O",IF(Q7=$AI$48,"O",IF(Q7=$AJ$48,"O",IF(Q7=$AK$48,"O",IF(Q7=$AL$48,"O",IF(Q7=$AM$48,"O",IF(Q7=$AN$48,"O",IF(Q7=$AO$48,"O",IF(Q7=$AP$48,"O",IF(Q7=$AQ$48,"O",IF(Q7=$AR$48,"O",IF(Q7=$AS$48,"O",IF(Q7=$AT$48,"O",IF(Q7=$AU$48,"O",IF(Q7=$AV$48,"O",IF(Q7=$AW$48,"O",IF(Q7=$AX$48,"O",IF(Q7=$AY$48,"O",IF(Q7=$AZ$48,"O",IF(Q7=$BA$48,"O",IF(Q7=$BB$48,"O",IF(Q7=$BC$48,"O",IF(Q7=$BD$48,"O",IF(Q7=$BE$48,"O",IF(Q7=$BF$48,"O",IF(Q7=$BG$48,"O",IF(Q7=$BH$48,"O","X"))))))))))))))))))))))))))))))))))))))</f>
        <v>X</v>
      </c>
    </row>
    <row r="414" spans="1:35" ht="18.75" customHeight="1">
      <c r="A414" s="606"/>
      <c r="B414" s="58" t="s">
        <v>33</v>
      </c>
      <c r="C414" s="58" t="str">
        <f t="shared" ref="C414:Q414" si="399">IF(C8=$W$48,"O",IF(C8=$X$48,"O",IF(C8=$Y$48,"O",IF(C8=$Z$48,"O",IF(C8=$AA$48,"O",IF(C8=$AB$48,"O",IF(C8=$AC$48,"O",IF(C8=$AD$48,"O",IF(C8=$AE$48,"O",IF(C8=$AF$48,"O",IF(C8=$AG$48,"O",IF(C8=$AH$48,"O",IF(C8=$AI$48,"O",IF(C8=$AJ$48,"O",IF(C8=$AK$48,"O",IF(C8=$AL$48,"O",IF(C8=$AM$48,"O",IF(C8=$AN$48,"O",IF(C8=$AO$48,"O",IF(C8=$AP$48,"O",IF(C8=$AQ$48,"O",IF(C8=$AR$48,"O",IF(C8=$AS$48,"O",IF(C8=$AT$48,"O",IF(C8=$AU$48,"O",IF(C8=$AV$48,"O",IF(C8=$AW$48,"O",IF(C8=$AX$48,"O",IF(C8=$AY$48,"O",IF(C8=$AZ$48,"O",IF(C8=$BA$48,"O",IF(C8=$BB$48,"O",IF(C8=$BC$48,"O",IF(C8=$BD$48,"O",IF(C8=$BE$48,"O",IF(C8=$BF$48,"O",IF(C8=$BG$48,"O",IF(C8=$BH$48,"O","X"))))))))))))))))))))))))))))))))))))))</f>
        <v>X</v>
      </c>
      <c r="D414" s="58" t="str">
        <f t="shared" si="399"/>
        <v>X</v>
      </c>
      <c r="E414" s="58" t="str">
        <f t="shared" si="399"/>
        <v>X</v>
      </c>
      <c r="F414" s="58" t="str">
        <f t="shared" si="399"/>
        <v>X</v>
      </c>
      <c r="G414" s="58" t="str">
        <f t="shared" si="399"/>
        <v>X</v>
      </c>
      <c r="H414" s="58" t="str">
        <f t="shared" si="399"/>
        <v>X</v>
      </c>
      <c r="I414" s="58" t="str">
        <f t="shared" si="399"/>
        <v>X</v>
      </c>
      <c r="J414" s="58" t="str">
        <f t="shared" si="399"/>
        <v>X</v>
      </c>
      <c r="K414" s="58" t="str">
        <f t="shared" si="399"/>
        <v>X</v>
      </c>
      <c r="L414" s="58" t="str">
        <f t="shared" si="399"/>
        <v>X</v>
      </c>
      <c r="M414" s="58" t="str">
        <f t="shared" si="399"/>
        <v>X</v>
      </c>
      <c r="N414" s="58" t="str">
        <f t="shared" si="399"/>
        <v>X</v>
      </c>
      <c r="O414" s="58" t="str">
        <f t="shared" si="399"/>
        <v>X</v>
      </c>
      <c r="P414" s="58" t="str">
        <f t="shared" si="399"/>
        <v>X</v>
      </c>
      <c r="Q414" s="58" t="str">
        <f t="shared" si="399"/>
        <v>X</v>
      </c>
    </row>
    <row r="415" spans="1:35" ht="18.75" customHeight="1">
      <c r="A415" s="606"/>
      <c r="B415" s="58" t="s">
        <v>34</v>
      </c>
      <c r="C415" s="58" t="str">
        <f t="shared" ref="C415:Q415" si="400">IF(C9=$W$48,"O",IF(C9=$X$48,"O",IF(C9=$Y$48,"O",IF(C9=$Z$48,"O",IF(C9=$AA$48,"O",IF(C9=$AB$48,"O",IF(C9=$AC$48,"O",IF(C9=$AD$48,"O",IF(C9=$AE$48,"O",IF(C9=$AF$48,"O",IF(C9=$AG$48,"O",IF(C9=$AH$48,"O",IF(C9=$AI$48,"O",IF(C9=$AJ$48,"O",IF(C9=$AK$48,"O",IF(C9=$AL$48,"O",IF(C9=$AM$48,"O",IF(C9=$AN$48,"O",IF(C9=$AO$48,"O",IF(C9=$AP$48,"O",IF(C9=$AQ$48,"O",IF(C9=$AR$48,"O",IF(C9=$AS$48,"O",IF(C9=$AT$48,"O",IF(C9=$AU$48,"O",IF(C9=$AV$48,"O",IF(C9=$AW$48,"O",IF(C9=$AX$48,"O",IF(C9=$AY$48,"O",IF(C9=$AZ$48,"O",IF(C9=$BA$48,"O",IF(C9=$BB$48,"O",IF(C9=$BC$48,"O",IF(C9=$BD$48,"O",IF(C9=$BE$48,"O",IF(C9=$BF$48,"O",IF(C9=$BG$48,"O",IF(C9=$BH$48,"O","X"))))))))))))))))))))))))))))))))))))))</f>
        <v>O</v>
      </c>
      <c r="D415" s="58" t="str">
        <f t="shared" si="400"/>
        <v>O</v>
      </c>
      <c r="E415" s="58" t="str">
        <f t="shared" si="400"/>
        <v>O</v>
      </c>
      <c r="F415" s="58" t="str">
        <f t="shared" si="400"/>
        <v>O</v>
      </c>
      <c r="G415" s="58" t="str">
        <f t="shared" si="400"/>
        <v>O</v>
      </c>
      <c r="H415" s="58" t="str">
        <f t="shared" si="400"/>
        <v>O</v>
      </c>
      <c r="I415" s="58" t="str">
        <f t="shared" si="400"/>
        <v>O</v>
      </c>
      <c r="J415" s="58" t="str">
        <f t="shared" si="400"/>
        <v>O</v>
      </c>
      <c r="K415" s="58" t="str">
        <f t="shared" si="400"/>
        <v>O</v>
      </c>
      <c r="L415" s="58" t="str">
        <f t="shared" si="400"/>
        <v>O</v>
      </c>
      <c r="M415" s="58" t="str">
        <f t="shared" si="400"/>
        <v>O</v>
      </c>
      <c r="N415" s="58" t="str">
        <f t="shared" si="400"/>
        <v>O</v>
      </c>
      <c r="O415" s="58" t="str">
        <f t="shared" si="400"/>
        <v>O</v>
      </c>
      <c r="P415" s="58" t="str">
        <f t="shared" si="400"/>
        <v>O</v>
      </c>
      <c r="Q415" s="58" t="str">
        <f t="shared" si="400"/>
        <v>O</v>
      </c>
      <c r="AI415" s="45"/>
    </row>
    <row r="416" spans="1:35" ht="18.75" customHeight="1">
      <c r="A416" s="606"/>
      <c r="B416" s="58" t="s">
        <v>35</v>
      </c>
      <c r="C416" s="58" t="str">
        <f t="shared" ref="C416:Q416" si="401">IF(C10=$W$48,"O",IF(C10=$X$48,"O",IF(C10=$Y$48,"O",IF(C10=$Z$48,"O",IF(C10=$AA$48,"O",IF(C10=$AB$48,"O",IF(C10=$AC$48,"O",IF(C10=$AD$48,"O",IF(C10=$AE$48,"O",IF(C10=$AF$48,"O",IF(C10=$AG$48,"O",IF(C10=$AH$48,"O",IF(C10=$AI$48,"O",IF(C10=$AJ$48,"O",IF(C10=$AK$48,"O",IF(C10=$AL$48,"O",IF(C10=$AM$48,"O",IF(C10=$AN$48,"O",IF(C10=$AO$48,"O",IF(C10=$AP$48,"O",IF(C10=$AQ$48,"O",IF(C10=$AR$48,"O",IF(C10=$AS$48,"O",IF(C10=$AT$48,"O",IF(C10=$AU$48,"O",IF(C10=$AV$48,"O",IF(C10=$AW$48,"O",IF(C10=$AX$48,"O",IF(C10=$AY$48,"O",IF(C10=$AZ$48,"O",IF(C10=$BA$48,"O",IF(C10=$BB$48,"O",IF(C10=$BC$48,"O",IF(C10=$BD$48,"O",IF(C10=$BE$48,"O",IF(C10=$BF$48,"O",IF(C10=$BG$48,"O",IF(C10=$BH$48,"O","X"))))))))))))))))))))))))))))))))))))))</f>
        <v>X</v>
      </c>
      <c r="D416" s="58" t="str">
        <f t="shared" si="401"/>
        <v>X</v>
      </c>
      <c r="E416" s="58" t="str">
        <f t="shared" si="401"/>
        <v>X</v>
      </c>
      <c r="F416" s="58" t="str">
        <f t="shared" si="401"/>
        <v>X</v>
      </c>
      <c r="G416" s="58" t="str">
        <f t="shared" si="401"/>
        <v>X</v>
      </c>
      <c r="H416" s="58" t="str">
        <f t="shared" si="401"/>
        <v>X</v>
      </c>
      <c r="I416" s="58" t="str">
        <f t="shared" si="401"/>
        <v>X</v>
      </c>
      <c r="J416" s="58" t="str">
        <f t="shared" si="401"/>
        <v>X</v>
      </c>
      <c r="K416" s="58" t="str">
        <f t="shared" si="401"/>
        <v>X</v>
      </c>
      <c r="L416" s="58" t="str">
        <f t="shared" si="401"/>
        <v>X</v>
      </c>
      <c r="M416" s="58" t="str">
        <f t="shared" si="401"/>
        <v>X</v>
      </c>
      <c r="N416" s="58" t="str">
        <f t="shared" si="401"/>
        <v>X</v>
      </c>
      <c r="O416" s="58" t="str">
        <f t="shared" si="401"/>
        <v>X</v>
      </c>
      <c r="P416" s="58" t="str">
        <f t="shared" si="401"/>
        <v>X</v>
      </c>
      <c r="Q416" s="58" t="str">
        <f t="shared" si="401"/>
        <v>X</v>
      </c>
    </row>
    <row r="417" spans="1:33" ht="18.75" customHeight="1">
      <c r="A417" s="606"/>
      <c r="B417" s="58" t="s">
        <v>36</v>
      </c>
      <c r="C417" s="58" t="str">
        <f t="shared" ref="C417:Q417" si="402">IF(C11=$W$48,"O",IF(C11=$X$48,"O",IF(C11=$Y$48,"O",IF(C11=$Z$48,"O",IF(C11=$AA$48,"O",IF(C11=$AB$48,"O",IF(C11=$AC$48,"O",IF(C11=$AD$48,"O",IF(C11=$AE$48,"O",IF(C11=$AF$48,"O",IF(C11=$AG$48,"O",IF(C11=$AH$48,"O",IF(C11=$AI$48,"O",IF(C11=$AJ$48,"O",IF(C11=$AK$48,"O",IF(C11=$AL$48,"O",IF(C11=$AM$48,"O",IF(C11=$AN$48,"O",IF(C11=$AO$48,"O",IF(C11=$AP$48,"O",IF(C11=$AQ$48,"O",IF(C11=$AR$48,"O",IF(C11=$AS$48,"O",IF(C11=$AT$48,"O",IF(C11=$AU$48,"O",IF(C11=$AV$48,"O",IF(C11=$AW$48,"O",IF(C11=$AX$48,"O",IF(C11=$AY$48,"O",IF(C11=$AZ$48,"O",IF(C11=$BA$48,"O",IF(C11=$BB$48,"O",IF(C11=$BC$48,"O",IF(C11=$BD$48,"O",IF(C11=$BE$48,"O",IF(C11=$BF$48,"O",IF(C11=$BG$48,"O",IF(C11=$BH$48,"O","X"))))))))))))))))))))))))))))))))))))))</f>
        <v>O</v>
      </c>
      <c r="D417" s="58" t="str">
        <f t="shared" si="402"/>
        <v>O</v>
      </c>
      <c r="E417" s="58" t="str">
        <f t="shared" si="402"/>
        <v>O</v>
      </c>
      <c r="F417" s="58" t="str">
        <f t="shared" si="402"/>
        <v>O</v>
      </c>
      <c r="G417" s="58" t="str">
        <f t="shared" si="402"/>
        <v>O</v>
      </c>
      <c r="H417" s="58" t="str">
        <f t="shared" si="402"/>
        <v>O</v>
      </c>
      <c r="I417" s="58" t="str">
        <f t="shared" si="402"/>
        <v>O</v>
      </c>
      <c r="J417" s="58" t="str">
        <f t="shared" si="402"/>
        <v>O</v>
      </c>
      <c r="K417" s="58" t="str">
        <f t="shared" si="402"/>
        <v>O</v>
      </c>
      <c r="L417" s="58" t="str">
        <f t="shared" si="402"/>
        <v>O</v>
      </c>
      <c r="M417" s="58" t="str">
        <f t="shared" si="402"/>
        <v>O</v>
      </c>
      <c r="N417" s="58" t="str">
        <f t="shared" si="402"/>
        <v>O</v>
      </c>
      <c r="O417" s="58" t="str">
        <f t="shared" si="402"/>
        <v>O</v>
      </c>
      <c r="P417" s="58" t="str">
        <f t="shared" si="402"/>
        <v>O</v>
      </c>
      <c r="Q417" s="58" t="str">
        <f t="shared" si="402"/>
        <v>O</v>
      </c>
    </row>
    <row r="418" spans="1:33" ht="18.75" customHeight="1">
      <c r="A418" s="606"/>
      <c r="B418" s="58" t="s">
        <v>21</v>
      </c>
      <c r="C418" s="58" t="str">
        <f t="shared" ref="C418:Q418" si="403">IF(C12=$W$48,"O",IF(C12=$X$48,"O",IF(C12=$Y$48,"O",IF(C12=$Z$48,"O",IF(C12=$AA$48,"O",IF(C12=$AB$48,"O",IF(C12=$AC$48,"O",IF(C12=$AD$48,"O",IF(C12=$AE$48,"O",IF(C12=$AF$48,"O",IF(C12=$AG$48,"O",IF(C12=$AH$48,"O",IF(C12=$AI$48,"O",IF(C12=$AJ$48,"O",IF(C12=$AK$48,"O",IF(C12=$AL$48,"O",IF(C12=$AM$48,"O",IF(C12=$AN$48,"O",IF(C12=$AO$48,"O",IF(C12=$AP$48,"O",IF(C12=$AQ$48,"O",IF(C12=$AR$48,"O",IF(C12=$AS$48,"O",IF(C12=$AT$48,"O",IF(C12=$AU$48,"O",IF(C12=$AV$48,"O",IF(C12=$AW$48,"O",IF(C12=$AX$48,"O",IF(C12=$AY$48,"O",IF(C12=$AZ$48,"O",IF(C12=$BA$48,"O",IF(C12=$BB$48,"O",IF(C12=$BC$48,"O",IF(C12=$BD$48,"O",IF(C12=$BE$48,"O",IF(C12=$BF$48,"O",IF(C12=$BG$48,"O",IF(C12=$BH$48,"O","X"))))))))))))))))))))))))))))))))))))))</f>
        <v>O</v>
      </c>
      <c r="D418" s="58" t="str">
        <f t="shared" si="403"/>
        <v>O</v>
      </c>
      <c r="E418" s="58" t="str">
        <f t="shared" si="403"/>
        <v>O</v>
      </c>
      <c r="F418" s="58" t="str">
        <f t="shared" si="403"/>
        <v>O</v>
      </c>
      <c r="G418" s="58" t="str">
        <f t="shared" si="403"/>
        <v>O</v>
      </c>
      <c r="H418" s="58" t="str">
        <f t="shared" si="403"/>
        <v>O</v>
      </c>
      <c r="I418" s="58" t="str">
        <f t="shared" si="403"/>
        <v>O</v>
      </c>
      <c r="J418" s="58" t="str">
        <f t="shared" si="403"/>
        <v>O</v>
      </c>
      <c r="K418" s="58" t="str">
        <f t="shared" si="403"/>
        <v>O</v>
      </c>
      <c r="L418" s="58" t="str">
        <f t="shared" si="403"/>
        <v>O</v>
      </c>
      <c r="M418" s="58" t="str">
        <f t="shared" si="403"/>
        <v>O</v>
      </c>
      <c r="N418" s="58" t="str">
        <f t="shared" si="403"/>
        <v>O</v>
      </c>
      <c r="O418" s="58" t="str">
        <f t="shared" si="403"/>
        <v>O</v>
      </c>
      <c r="P418" s="58" t="str">
        <f t="shared" si="403"/>
        <v>O</v>
      </c>
      <c r="Q418" s="58" t="str">
        <f t="shared" si="403"/>
        <v>O</v>
      </c>
    </row>
    <row r="419" spans="1:33" ht="18.75" customHeight="1">
      <c r="A419" s="607"/>
      <c r="B419" s="30" t="s">
        <v>46</v>
      </c>
      <c r="C419" s="47">
        <f>COUNTIF(C413:C418,"O")</f>
        <v>3</v>
      </c>
      <c r="D419" s="47">
        <f t="shared" ref="D419:Q419" si="404">COUNTIF(D413:D418,"O")</f>
        <v>3</v>
      </c>
      <c r="E419" s="47">
        <f t="shared" si="404"/>
        <v>3</v>
      </c>
      <c r="F419" s="47">
        <f t="shared" si="404"/>
        <v>3</v>
      </c>
      <c r="G419" s="47">
        <f t="shared" si="404"/>
        <v>3</v>
      </c>
      <c r="H419" s="47">
        <f t="shared" si="404"/>
        <v>3</v>
      </c>
      <c r="I419" s="47">
        <f t="shared" si="404"/>
        <v>3</v>
      </c>
      <c r="J419" s="47">
        <f t="shared" si="404"/>
        <v>3</v>
      </c>
      <c r="K419" s="47">
        <f t="shared" si="404"/>
        <v>3</v>
      </c>
      <c r="L419" s="47">
        <f t="shared" si="404"/>
        <v>3</v>
      </c>
      <c r="M419" s="47">
        <f t="shared" si="404"/>
        <v>3</v>
      </c>
      <c r="N419" s="47">
        <f t="shared" si="404"/>
        <v>3</v>
      </c>
      <c r="O419" s="47">
        <f t="shared" si="404"/>
        <v>3</v>
      </c>
      <c r="P419" s="47">
        <f t="shared" si="404"/>
        <v>3</v>
      </c>
      <c r="Q419" s="47">
        <f t="shared" si="404"/>
        <v>3</v>
      </c>
    </row>
    <row r="420" spans="1:33" ht="18.75" customHeight="1">
      <c r="A420" s="605">
        <v>33</v>
      </c>
      <c r="B420" s="58" t="s">
        <v>32</v>
      </c>
      <c r="C420" s="58" t="str">
        <f>IF(C7=$W$49,"O",IF(C7=$X$49,"O",IF(C7=$Y$49,"O",IF(C7=$Z$49,"O",IF(C7=$AA$49,"O",IF(C7=$AB$49,"O",IF(C7=$AC$49,"O",IF(C7=$AD$49,"O",IF(C7=$AE$49,"O",IF(C7=$AF$49,"O",IF(C7=$AG$49,"O",IF(C7=$AH$49,"O",IF(C7=$AI$49,"O",IF(C7=$AJ$49,"O",IF(C7=$AK$49,"O",IF(C7=$AL$49,"O",IF(C7=$AM$49,"O",IF(C7=$AN$49,"O",IF(C7=$AO$49,"O",IF(C7=$AP$49,"O",IF(C7=$AQ$49,"O",IF(C7=$AR$49,"O",IF(C7=$AS$49,"O",IF(C7=$AT$49,"O",IF(C7=$AU$49,"O",IF(C7=$AV$49,"O",IF(C7=$AW$49,"O",IF(C7=$AX$49,"O",IF(C7=$AY$49,"O",IF(C7=$AZ$49,"O",IF(C7=$BA$49,"O",IF(C7=$BB$49,"O",IF(C7=$BC$49,"O",IF(C7=$BD$49,"O",IF(C7=$BE$49,"O",IF(C7=$BF$49,"O",IF(C7=$BG$49,"O",IF(C7=$BH$49,"O","X"))))))))))))))))))))))))))))))))))))))</f>
        <v>X</v>
      </c>
      <c r="D420" s="58" t="str">
        <f t="shared" ref="D420:P420" si="405">IF(D7=$W$49,"O",IF(D7=$X$49,"O",IF(D7=$Y$49,"O",IF(D7=$Z$49,"O",IF(D7=$AA$49,"O",IF(D7=$AB$49,"O",IF(D7=$AC$49,"O",IF(D7=$AD$49,"O",IF(D7=$AE$49,"O",IF(D7=$AF$49,"O",IF(D7=$AG$49,"O",IF(D7=$AH$49,"O",IF(D7=$AI$49,"O",IF(D7=$AJ$49,"O",IF(D7=$AK$49,"O",IF(D7=$AL$49,"O",IF(D7=$AM$49,"O",IF(D7=$AN$49,"O",IF(D7=$AO$49,"O",IF(D7=$AP$49,"O",IF(D7=$AQ$49,"O",IF(D7=$AR$49,"O",IF(D7=$AS$49,"O",IF(D7=$AT$49,"O",IF(D7=$AU$49,"O",IF(D7=$AV$49,"O",IF(D7=$AW$49,"O",IF(D7=$AX$49,"O",IF(D7=$AY$49,"O",IF(D7=$AZ$49,"O",IF(D7=$BA$49,"O",IF(D7=$BB$49,"O",IF(D7=$BC$49,"O",IF(D7=$BD$49,"O",IF(D7=$BE$49,"O",IF(D7=$BF$49,"O",IF(D7=$BG$49,"O",IF(D7=$BH$49,"O","X"))))))))))))))))))))))))))))))))))))))</f>
        <v>X</v>
      </c>
      <c r="E420" s="58" t="str">
        <f t="shared" si="405"/>
        <v>X</v>
      </c>
      <c r="F420" s="58" t="str">
        <f t="shared" si="405"/>
        <v>X</v>
      </c>
      <c r="G420" s="58" t="str">
        <f t="shared" si="405"/>
        <v>X</v>
      </c>
      <c r="H420" s="58" t="str">
        <f t="shared" si="405"/>
        <v>X</v>
      </c>
      <c r="I420" s="58" t="str">
        <f t="shared" si="405"/>
        <v>X</v>
      </c>
      <c r="J420" s="58" t="str">
        <f t="shared" si="405"/>
        <v>X</v>
      </c>
      <c r="K420" s="58" t="str">
        <f t="shared" si="405"/>
        <v>X</v>
      </c>
      <c r="L420" s="58" t="str">
        <f t="shared" si="405"/>
        <v>X</v>
      </c>
      <c r="M420" s="58" t="str">
        <f t="shared" si="405"/>
        <v>X</v>
      </c>
      <c r="N420" s="58" t="str">
        <f t="shared" si="405"/>
        <v>X</v>
      </c>
      <c r="O420" s="58" t="str">
        <f t="shared" si="405"/>
        <v>X</v>
      </c>
      <c r="P420" s="58" t="str">
        <f t="shared" si="405"/>
        <v>X</v>
      </c>
      <c r="Q420" s="58" t="str">
        <f>IF(Q7=$W$49,"O",IF(Q7=$X$49,"O",IF(Q7=$Y$49,"O",IF(Q7=$Z$49,"O",IF(Q7=$AA$49,"O",IF(Q7=$AB$49,"O",IF(Q7=$AC$49,"O",IF(Q7=$AD$49,"O",IF(Q7=$AE$49,"O",IF(Q7=$AF$49,"O",IF(Q7=$AG$49,"O",IF(Q7=$AH$49,"O",IF(Q7=$AI$49,"O",IF(Q7=$AJ$49,"O",IF(Q7=$AK$49,"O",IF(Q7=$AL$49,"O",IF(Q7=$AM$49,"O",IF(Q7=$AN$49,"O",IF(Q7=$AO$49,"O",IF(Q7=$AP$49,"O",IF(Q7=$AQ$49,"O",IF(Q7=$AR$49,"O",IF(Q7=$AS$49,"O",IF(Q7=$AT$49,"O",IF(Q7=$AU$49,"O",IF(Q7=$AV$49,"O",IF(Q7=$AW$49,"O",IF(Q7=$AX$49,"O",IF(Q7=$AY$49,"O",IF(Q7=$AZ$49,"O",IF(Q7=$BA$49,"O",IF(Q7=$BB$49,"O",IF(Q7=$BC$49,"O",IF(Q7=$BD$49,"O",IF(Q7=$BE$49,"O",IF(Q7=$BF$49,"O",IF(Q7=$BG$49,"O",IF(Q7=$BH$49,"O","X"))))))))))))))))))))))))))))))))))))))</f>
        <v>X</v>
      </c>
    </row>
    <row r="421" spans="1:33" ht="18.75" customHeight="1">
      <c r="A421" s="606"/>
      <c r="B421" s="58" t="s">
        <v>33</v>
      </c>
      <c r="C421" s="58" t="str">
        <f t="shared" ref="C421:Q421" si="406">IF(C8=$W$49,"O",IF(C8=$X$49,"O",IF(C8=$Y$49,"O",IF(C8=$Z$49,"O",IF(C8=$AA$49,"O",IF(C8=$AB$49,"O",IF(C8=$AC$49,"O",IF(C8=$AD$49,"O",IF(C8=$AE$49,"O",IF(C8=$AF$49,"O",IF(C8=$AG$49,"O",IF(C8=$AH$49,"O",IF(C8=$AI$49,"O",IF(C8=$AJ$49,"O",IF(C8=$AK$49,"O",IF(C8=$AL$49,"O",IF(C8=$AM$49,"O",IF(C8=$AN$49,"O",IF(C8=$AO$49,"O",IF(C8=$AP$49,"O",IF(C8=$AQ$49,"O",IF(C8=$AR$49,"O",IF(C8=$AS$49,"O",IF(C8=$AT$49,"O",IF(C8=$AU$49,"O",IF(C8=$AV$49,"O",IF(C8=$AW$49,"O",IF(C8=$AX$49,"O",IF(C8=$AY$49,"O",IF(C8=$AZ$49,"O",IF(C8=$BA$49,"O",IF(C8=$BB$49,"O",IF(C8=$BC$49,"O",IF(C8=$BD$49,"O",IF(C8=$BE$49,"O",IF(C8=$BF$49,"O",IF(C8=$BG$49,"O",IF(C8=$BH$49,"O","X"))))))))))))))))))))))))))))))))))))))</f>
        <v>X</v>
      </c>
      <c r="D421" s="58" t="str">
        <f t="shared" si="406"/>
        <v>X</v>
      </c>
      <c r="E421" s="58" t="str">
        <f t="shared" si="406"/>
        <v>X</v>
      </c>
      <c r="F421" s="58" t="str">
        <f t="shared" si="406"/>
        <v>X</v>
      </c>
      <c r="G421" s="58" t="str">
        <f t="shared" si="406"/>
        <v>X</v>
      </c>
      <c r="H421" s="58" t="str">
        <f t="shared" si="406"/>
        <v>X</v>
      </c>
      <c r="I421" s="58" t="str">
        <f t="shared" si="406"/>
        <v>X</v>
      </c>
      <c r="J421" s="58" t="str">
        <f t="shared" si="406"/>
        <v>X</v>
      </c>
      <c r="K421" s="58" t="str">
        <f t="shared" si="406"/>
        <v>X</v>
      </c>
      <c r="L421" s="58" t="str">
        <f t="shared" si="406"/>
        <v>X</v>
      </c>
      <c r="M421" s="58" t="str">
        <f t="shared" si="406"/>
        <v>X</v>
      </c>
      <c r="N421" s="58" t="str">
        <f t="shared" si="406"/>
        <v>X</v>
      </c>
      <c r="O421" s="58" t="str">
        <f t="shared" si="406"/>
        <v>X</v>
      </c>
      <c r="P421" s="58" t="str">
        <f t="shared" si="406"/>
        <v>X</v>
      </c>
      <c r="Q421" s="58" t="str">
        <f t="shared" si="406"/>
        <v>X</v>
      </c>
    </row>
    <row r="422" spans="1:33" ht="18.75" customHeight="1">
      <c r="A422" s="606"/>
      <c r="B422" s="58" t="s">
        <v>34</v>
      </c>
      <c r="C422" s="58" t="str">
        <f t="shared" ref="C422:Q422" si="407">IF(C9=$W$49,"O",IF(C9=$X$49,"O",IF(C9=$Y$49,"O",IF(C9=$Z$49,"O",IF(C9=$AA$49,"O",IF(C9=$AB$49,"O",IF(C9=$AC$49,"O",IF(C9=$AD$49,"O",IF(C9=$AE$49,"O",IF(C9=$AF$49,"O",IF(C9=$AG$49,"O",IF(C9=$AH$49,"O",IF(C9=$AI$49,"O",IF(C9=$AJ$49,"O",IF(C9=$AK$49,"O",IF(C9=$AL$49,"O",IF(C9=$AM$49,"O",IF(C9=$AN$49,"O",IF(C9=$AO$49,"O",IF(C9=$AP$49,"O",IF(C9=$AQ$49,"O",IF(C9=$AR$49,"O",IF(C9=$AS$49,"O",IF(C9=$AT$49,"O",IF(C9=$AU$49,"O",IF(C9=$AV$49,"O",IF(C9=$AW$49,"O",IF(C9=$AX$49,"O",IF(C9=$AY$49,"O",IF(C9=$AZ$49,"O",IF(C9=$BA$49,"O",IF(C9=$BB$49,"O",IF(C9=$BC$49,"O",IF(C9=$BD$49,"O",IF(C9=$BE$49,"O",IF(C9=$BF$49,"O",IF(C9=$BG$49,"O",IF(C9=$BH$49,"O","X"))))))))))))))))))))))))))))))))))))))</f>
        <v>X</v>
      </c>
      <c r="D422" s="58" t="str">
        <f t="shared" si="407"/>
        <v>X</v>
      </c>
      <c r="E422" s="58" t="str">
        <f t="shared" si="407"/>
        <v>X</v>
      </c>
      <c r="F422" s="58" t="str">
        <f t="shared" si="407"/>
        <v>X</v>
      </c>
      <c r="G422" s="58" t="str">
        <f t="shared" si="407"/>
        <v>X</v>
      </c>
      <c r="H422" s="58" t="str">
        <f t="shared" si="407"/>
        <v>X</v>
      </c>
      <c r="I422" s="58" t="str">
        <f t="shared" si="407"/>
        <v>X</v>
      </c>
      <c r="J422" s="58" t="str">
        <f t="shared" si="407"/>
        <v>X</v>
      </c>
      <c r="K422" s="58" t="str">
        <f t="shared" si="407"/>
        <v>X</v>
      </c>
      <c r="L422" s="58" t="str">
        <f t="shared" si="407"/>
        <v>X</v>
      </c>
      <c r="M422" s="58" t="str">
        <f t="shared" si="407"/>
        <v>X</v>
      </c>
      <c r="N422" s="58" t="str">
        <f t="shared" si="407"/>
        <v>X</v>
      </c>
      <c r="O422" s="58" t="str">
        <f t="shared" si="407"/>
        <v>X</v>
      </c>
      <c r="P422" s="58" t="str">
        <f t="shared" si="407"/>
        <v>X</v>
      </c>
      <c r="Q422" s="58" t="str">
        <f t="shared" si="407"/>
        <v>X</v>
      </c>
    </row>
    <row r="423" spans="1:33" ht="18.75" customHeight="1">
      <c r="A423" s="606"/>
      <c r="B423" s="58" t="s">
        <v>35</v>
      </c>
      <c r="C423" s="58" t="str">
        <f t="shared" ref="C423:Q423" si="408">IF(C10=$W$49,"O",IF(C10=$X$49,"O",IF(C10=$Y$49,"O",IF(C10=$Z$49,"O",IF(C10=$AA$49,"O",IF(C10=$AB$49,"O",IF(C10=$AC$49,"O",IF(C10=$AD$49,"O",IF(C10=$AE$49,"O",IF(C10=$AF$49,"O",IF(C10=$AG$49,"O",IF(C10=$AH$49,"O",IF(C10=$AI$49,"O",IF(C10=$AJ$49,"O",IF(C10=$AK$49,"O",IF(C10=$AL$49,"O",IF(C10=$AM$49,"O",IF(C10=$AN$49,"O",IF(C10=$AO$49,"O",IF(C10=$AP$49,"O",IF(C10=$AQ$49,"O",IF(C10=$AR$49,"O",IF(C10=$AS$49,"O",IF(C10=$AT$49,"O",IF(C10=$AU$49,"O",IF(C10=$AV$49,"O",IF(C10=$AW$49,"O",IF(C10=$AX$49,"O",IF(C10=$AY$49,"O",IF(C10=$AZ$49,"O",IF(C10=$BA$49,"O",IF(C10=$BB$49,"O",IF(C10=$BC$49,"O",IF(C10=$BD$49,"O",IF(C10=$BE$49,"O",IF(C10=$BF$49,"O",IF(C10=$BG$49,"O",IF(C10=$BH$49,"O","X"))))))))))))))))))))))))))))))))))))))</f>
        <v>X</v>
      </c>
      <c r="D423" s="58" t="str">
        <f t="shared" si="408"/>
        <v>X</v>
      </c>
      <c r="E423" s="58" t="str">
        <f t="shared" si="408"/>
        <v>X</v>
      </c>
      <c r="F423" s="58" t="str">
        <f t="shared" si="408"/>
        <v>X</v>
      </c>
      <c r="G423" s="58" t="str">
        <f t="shared" si="408"/>
        <v>X</v>
      </c>
      <c r="H423" s="58" t="str">
        <f t="shared" si="408"/>
        <v>X</v>
      </c>
      <c r="I423" s="58" t="str">
        <f t="shared" si="408"/>
        <v>X</v>
      </c>
      <c r="J423" s="58" t="str">
        <f t="shared" si="408"/>
        <v>X</v>
      </c>
      <c r="K423" s="58" t="str">
        <f t="shared" si="408"/>
        <v>X</v>
      </c>
      <c r="L423" s="58" t="str">
        <f t="shared" si="408"/>
        <v>X</v>
      </c>
      <c r="M423" s="58" t="str">
        <f t="shared" si="408"/>
        <v>X</v>
      </c>
      <c r="N423" s="58" t="str">
        <f t="shared" si="408"/>
        <v>X</v>
      </c>
      <c r="O423" s="58" t="str">
        <f t="shared" si="408"/>
        <v>X</v>
      </c>
      <c r="P423" s="58" t="str">
        <f t="shared" si="408"/>
        <v>X</v>
      </c>
      <c r="Q423" s="58" t="str">
        <f t="shared" si="408"/>
        <v>X</v>
      </c>
    </row>
    <row r="424" spans="1:33" ht="18.75" customHeight="1">
      <c r="A424" s="606"/>
      <c r="B424" s="58" t="s">
        <v>36</v>
      </c>
      <c r="C424" s="58" t="str">
        <f t="shared" ref="C424:Q424" si="409">IF(C11=$W$49,"O",IF(C11=$X$49,"O",IF(C11=$Y$49,"O",IF(C11=$Z$49,"O",IF(C11=$AA$49,"O",IF(C11=$AB$49,"O",IF(C11=$AC$49,"O",IF(C11=$AD$49,"O",IF(C11=$AE$49,"O",IF(C11=$AF$49,"O",IF(C11=$AG$49,"O",IF(C11=$AH$49,"O",IF(C11=$AI$49,"O",IF(C11=$AJ$49,"O",IF(C11=$AK$49,"O",IF(C11=$AL$49,"O",IF(C11=$AM$49,"O",IF(C11=$AN$49,"O",IF(C11=$AO$49,"O",IF(C11=$AP$49,"O",IF(C11=$AQ$49,"O",IF(C11=$AR$49,"O",IF(C11=$AS$49,"O",IF(C11=$AT$49,"O",IF(C11=$AU$49,"O",IF(C11=$AV$49,"O",IF(C11=$AW$49,"O",IF(C11=$AX$49,"O",IF(C11=$AY$49,"O",IF(C11=$AZ$49,"O",IF(C11=$BA$49,"O",IF(C11=$BB$49,"O",IF(C11=$BC$49,"O",IF(C11=$BD$49,"O",IF(C11=$BE$49,"O",IF(C11=$BF$49,"O",IF(C11=$BG$49,"O",IF(C11=$BH$49,"O","X"))))))))))))))))))))))))))))))))))))))</f>
        <v>O</v>
      </c>
      <c r="D424" s="58" t="str">
        <f t="shared" si="409"/>
        <v>O</v>
      </c>
      <c r="E424" s="58" t="str">
        <f t="shared" si="409"/>
        <v>O</v>
      </c>
      <c r="F424" s="58" t="str">
        <f t="shared" si="409"/>
        <v>O</v>
      </c>
      <c r="G424" s="58" t="str">
        <f t="shared" si="409"/>
        <v>O</v>
      </c>
      <c r="H424" s="58" t="str">
        <f t="shared" si="409"/>
        <v>O</v>
      </c>
      <c r="I424" s="58" t="str">
        <f t="shared" si="409"/>
        <v>O</v>
      </c>
      <c r="J424" s="58" t="str">
        <f t="shared" si="409"/>
        <v>O</v>
      </c>
      <c r="K424" s="58" t="str">
        <f t="shared" si="409"/>
        <v>O</v>
      </c>
      <c r="L424" s="58" t="str">
        <f t="shared" si="409"/>
        <v>O</v>
      </c>
      <c r="M424" s="58" t="str">
        <f t="shared" si="409"/>
        <v>O</v>
      </c>
      <c r="N424" s="58" t="str">
        <f t="shared" si="409"/>
        <v>O</v>
      </c>
      <c r="O424" s="58" t="str">
        <f t="shared" si="409"/>
        <v>O</v>
      </c>
      <c r="P424" s="58" t="str">
        <f t="shared" si="409"/>
        <v>O</v>
      </c>
      <c r="Q424" s="58" t="str">
        <f t="shared" si="409"/>
        <v>O</v>
      </c>
    </row>
    <row r="425" spans="1:33" ht="18.75" customHeight="1">
      <c r="A425" s="606"/>
      <c r="B425" s="58" t="s">
        <v>21</v>
      </c>
      <c r="C425" s="58" t="str">
        <f t="shared" ref="C425:Q425" si="410">IF(C12=$W$49,"O",IF(C12=$X$49,"O",IF(C12=$Y$49,"O",IF(C12=$Z$49,"O",IF(C12=$AA$49,"O",IF(C12=$AB$49,"O",IF(C12=$AC$49,"O",IF(C12=$AD$49,"O",IF(C12=$AE$49,"O",IF(C12=$AF$49,"O",IF(C12=$AG$49,"O",IF(C12=$AH$49,"O",IF(C12=$AI$49,"O",IF(C12=$AJ$49,"O",IF(C12=$AK$49,"O",IF(C12=$AL$49,"O",IF(C12=$AM$49,"O",IF(C12=$AN$49,"O",IF(C12=$AO$49,"O",IF(C12=$AP$49,"O",IF(C12=$AQ$49,"O",IF(C12=$AR$49,"O",IF(C12=$AS$49,"O",IF(C12=$AT$49,"O",IF(C12=$AU$49,"O",IF(C12=$AV$49,"O",IF(C12=$AW$49,"O",IF(C12=$AX$49,"O",IF(C12=$AY$49,"O",IF(C12=$AZ$49,"O",IF(C12=$BA$49,"O",IF(C12=$BB$49,"O",IF(C12=$BC$49,"O",IF(C12=$BD$49,"O",IF(C12=$BE$49,"O",IF(C12=$BF$49,"O",IF(C12=$BG$49,"O",IF(C12=$BH$49,"O","X"))))))))))))))))))))))))))))))))))))))</f>
        <v>O</v>
      </c>
      <c r="D425" s="58" t="str">
        <f t="shared" si="410"/>
        <v>O</v>
      </c>
      <c r="E425" s="58" t="str">
        <f t="shared" si="410"/>
        <v>O</v>
      </c>
      <c r="F425" s="58" t="str">
        <f t="shared" si="410"/>
        <v>O</v>
      </c>
      <c r="G425" s="58" t="str">
        <f t="shared" si="410"/>
        <v>O</v>
      </c>
      <c r="H425" s="58" t="str">
        <f t="shared" si="410"/>
        <v>O</v>
      </c>
      <c r="I425" s="58" t="str">
        <f t="shared" si="410"/>
        <v>O</v>
      </c>
      <c r="J425" s="58" t="str">
        <f t="shared" si="410"/>
        <v>O</v>
      </c>
      <c r="K425" s="58" t="str">
        <f t="shared" si="410"/>
        <v>O</v>
      </c>
      <c r="L425" s="58" t="str">
        <f t="shared" si="410"/>
        <v>O</v>
      </c>
      <c r="M425" s="58" t="str">
        <f t="shared" si="410"/>
        <v>O</v>
      </c>
      <c r="N425" s="58" t="str">
        <f t="shared" si="410"/>
        <v>O</v>
      </c>
      <c r="O425" s="58" t="str">
        <f t="shared" si="410"/>
        <v>O</v>
      </c>
      <c r="P425" s="58" t="str">
        <f t="shared" si="410"/>
        <v>O</v>
      </c>
      <c r="Q425" s="58" t="str">
        <f t="shared" si="410"/>
        <v>O</v>
      </c>
    </row>
    <row r="426" spans="1:33" ht="18.75" customHeight="1">
      <c r="A426" s="607"/>
      <c r="B426" s="30" t="s">
        <v>46</v>
      </c>
      <c r="C426" s="47">
        <f>COUNTIF(C420:C425,"O")</f>
        <v>2</v>
      </c>
      <c r="D426" s="47">
        <f t="shared" ref="D426:Q426" si="411">COUNTIF(D420:D425,"O")</f>
        <v>2</v>
      </c>
      <c r="E426" s="47">
        <f t="shared" si="411"/>
        <v>2</v>
      </c>
      <c r="F426" s="47">
        <f t="shared" si="411"/>
        <v>2</v>
      </c>
      <c r="G426" s="47">
        <f t="shared" si="411"/>
        <v>2</v>
      </c>
      <c r="H426" s="47">
        <f t="shared" si="411"/>
        <v>2</v>
      </c>
      <c r="I426" s="47">
        <f t="shared" si="411"/>
        <v>2</v>
      </c>
      <c r="J426" s="47">
        <f t="shared" si="411"/>
        <v>2</v>
      </c>
      <c r="K426" s="47">
        <f t="shared" si="411"/>
        <v>2</v>
      </c>
      <c r="L426" s="47">
        <f t="shared" si="411"/>
        <v>2</v>
      </c>
      <c r="M426" s="47">
        <f t="shared" si="411"/>
        <v>2</v>
      </c>
      <c r="N426" s="47">
        <f t="shared" si="411"/>
        <v>2</v>
      </c>
      <c r="O426" s="47">
        <f t="shared" si="411"/>
        <v>2</v>
      </c>
      <c r="P426" s="47">
        <f t="shared" si="411"/>
        <v>2</v>
      </c>
      <c r="Q426" s="47">
        <f t="shared" si="411"/>
        <v>2</v>
      </c>
    </row>
    <row r="427" spans="1:33" ht="20.25" customHeight="1">
      <c r="A427" s="605">
        <v>34</v>
      </c>
      <c r="B427" s="58" t="s">
        <v>32</v>
      </c>
      <c r="C427" s="58" t="str">
        <f>IF(C7=$W$50,"O",IF(C7=$X$50,"O",IF(C7=$Y$50,"O",IF(C7=$Z$50,"O",IF(C7=$AA$50,"O",IF(C7=$AB$50,"O",IF(C7=$AC$50,"O",IF(C7=$AD$50,"O",IF(C7=$AE$50,"O",IF(C7=$AF$50,"O",IF(C7=$AG$50,"O",IF(C7=$AH$50,"O",IF(C7=$AI$50,"O",IF(C7=$AJ$50,"O",IF(C7=$AK$50,"O",IF(C7=$AL$50,"O",IF(C7=$AM$50,"O",IF(C7=$AN$50,"O",IF(C7=$AO$50,"O",IF(C7=$AP$50,"O",IF(C7=$AQ$50,"O",IF(C7=$AR$50,"O",IF(C7=$AS$50,"O",IF(C7=$AT$50,"O",IF(C7=$AU$50,"O",IF(C7=$AV$50,"O",IF(C7=$AW$50,"O",IF(C7=$AX$50,"O",IF(C7=$AY$50,"O",IF(C7=$AZ$50,"O",IF(C7=$BA$50,"O",IF(C7=$BB$50,"O",IF(C7=$BC$50,"O",IF(C7=$BD$50,"O",IF(C7=$BE$50,"O",IF(C7=$BF$50,"O",IF(C7=$BG$50,"O",IF(C7=$BH$50,"O","X"))))))))))))))))))))))))))))))))))))))</f>
        <v>X</v>
      </c>
      <c r="D427" s="58" t="str">
        <f t="shared" ref="D427:P427" si="412">IF(D7=$W$50,"O",IF(D7=$X$50,"O",IF(D7=$Y$50,"O",IF(D7=$Z$50,"O",IF(D7=$AA$50,"O",IF(D7=$AB$50,"O",IF(D7=$AC$50,"O",IF(D7=$AD$50,"O",IF(D7=$AE$50,"O",IF(D7=$AF$50,"O",IF(D7=$AG$50,"O",IF(D7=$AH$50,"O",IF(D7=$AI$50,"O",IF(D7=$AJ$50,"O",IF(D7=$AK$50,"O",IF(D7=$AL$50,"O",IF(D7=$AM$50,"O",IF(D7=$AN$50,"O",IF(D7=$AO$50,"O",IF(D7=$AP$50,"O",IF(D7=$AQ$50,"O",IF(D7=$AR$50,"O",IF(D7=$AS$50,"O",IF(D7=$AT$50,"O",IF(D7=$AU$50,"O",IF(D7=$AV$50,"O",IF(D7=$AW$50,"O",IF(D7=$AX$50,"O",IF(D7=$AY$50,"O",IF(D7=$AZ$50,"O",IF(D7=$BA$50,"O",IF(D7=$BB$50,"O",IF(D7=$BC$50,"O",IF(D7=$BD$50,"O",IF(D7=$BE$50,"O",IF(D7=$BF$50,"O",IF(D7=$BG$50,"O",IF(D7=$BH$50,"O","X"))))))))))))))))))))))))))))))))))))))</f>
        <v>X</v>
      </c>
      <c r="E427" s="58" t="str">
        <f t="shared" si="412"/>
        <v>X</v>
      </c>
      <c r="F427" s="58" t="str">
        <f t="shared" si="412"/>
        <v>X</v>
      </c>
      <c r="G427" s="58" t="str">
        <f t="shared" si="412"/>
        <v>X</v>
      </c>
      <c r="H427" s="58" t="str">
        <f t="shared" si="412"/>
        <v>X</v>
      </c>
      <c r="I427" s="58" t="str">
        <f t="shared" si="412"/>
        <v>X</v>
      </c>
      <c r="J427" s="58" t="str">
        <f t="shared" si="412"/>
        <v>X</v>
      </c>
      <c r="K427" s="58" t="str">
        <f t="shared" si="412"/>
        <v>X</v>
      </c>
      <c r="L427" s="58" t="str">
        <f t="shared" si="412"/>
        <v>X</v>
      </c>
      <c r="M427" s="58" t="str">
        <f t="shared" si="412"/>
        <v>X</v>
      </c>
      <c r="N427" s="58" t="str">
        <f t="shared" si="412"/>
        <v>X</v>
      </c>
      <c r="O427" s="58" t="str">
        <f t="shared" si="412"/>
        <v>X</v>
      </c>
      <c r="P427" s="58" t="str">
        <f t="shared" si="412"/>
        <v>X</v>
      </c>
      <c r="Q427" s="58" t="str">
        <f>IF(Q7=$W$50,"O",IF(Q7=$X$50,"O",IF(Q7=$Y$50,"O",IF(Q7=$Z$50,"O",IF(Q7=$AA$50,"O",IF(Q7=$AB$50,"O",IF(Q7=$AC$50,"O",IF(Q7=$AD$50,"O",IF(Q7=$AE$50,"O",IF(Q7=$AF$50,"O",IF(Q7=$AG$50,"O",IF(Q7=$AH$50,"O",IF(Q7=$AI$50,"O",IF(Q7=$AJ$50,"O",IF(Q7=$AK$50,"O",IF(Q7=$AL$50,"O",IF(Q7=$AM$50,"O",IF(Q7=$AN$50,"O",IF(Q7=$AO$50,"O",IF(Q7=$AP$50,"O",IF(Q7=$AQ$50,"O",IF(Q7=$AR$50,"O",IF(Q7=$AS$50,"O",IF(Q7=$AT$50,"O",IF(Q7=$AU$50,"O",IF(Q7=$AV$50,"O",IF(Q7=$AW$50,"O",IF(Q7=$AX$50,"O",IF(Q7=$AY$50,"O",IF(Q7=$AZ$50,"O",IF(Q7=$BA$50,"O",IF(Q7=$BB$50,"O",IF(Q7=$BC$50,"O",IF(Q7=$BD$50,"O",IF(Q7=$BE$50,"O",IF(Q7=$BF$50,"O",IF(Q7=$BG$50,"O",IF(Q7=$BH$50,"O","X"))))))))))))))))))))))))))))))))))))))</f>
        <v>X</v>
      </c>
    </row>
    <row r="428" spans="1:33" ht="18.75" customHeight="1">
      <c r="A428" s="606"/>
      <c r="B428" s="58" t="s">
        <v>33</v>
      </c>
      <c r="C428" s="58" t="str">
        <f t="shared" ref="C428:Q428" si="413">IF(C8=$W$50,"O",IF(C8=$X$50,"O",IF(C8=$Y$50,"O",IF(C8=$Z$50,"O",IF(C8=$AA$50,"O",IF(C8=$AB$50,"O",IF(C8=$AC$50,"O",IF(C8=$AD$50,"O",IF(C8=$AE$50,"O",IF(C8=$AF$50,"O",IF(C8=$AG$50,"O",IF(C8=$AH$50,"O",IF(C8=$AI$50,"O",IF(C8=$AJ$50,"O",IF(C8=$AK$50,"O",IF(C8=$AL$50,"O",IF(C8=$AM$50,"O",IF(C8=$AN$50,"O",IF(C8=$AO$50,"O",IF(C8=$AP$50,"O",IF(C8=$AQ$50,"O",IF(C8=$AR$50,"O",IF(C8=$AS$50,"O",IF(C8=$AT$50,"O",IF(C8=$AU$50,"O",IF(C8=$AV$50,"O",IF(C8=$AW$50,"O",IF(C8=$AX$50,"O",IF(C8=$AY$50,"O",IF(C8=$AZ$50,"O",IF(C8=$BA$50,"O",IF(C8=$BB$50,"O",IF(C8=$BC$50,"O",IF(C8=$BD$50,"O",IF(C8=$BE$50,"O",IF(C8=$BF$50,"O",IF(C8=$BG$50,"O",IF(C8=$BH$50,"O","X"))))))))))))))))))))))))))))))))))))))</f>
        <v>O</v>
      </c>
      <c r="D428" s="58" t="str">
        <f t="shared" si="413"/>
        <v>O</v>
      </c>
      <c r="E428" s="58" t="str">
        <f t="shared" si="413"/>
        <v>O</v>
      </c>
      <c r="F428" s="58" t="str">
        <f t="shared" si="413"/>
        <v>O</v>
      </c>
      <c r="G428" s="58" t="str">
        <f t="shared" si="413"/>
        <v>O</v>
      </c>
      <c r="H428" s="58" t="str">
        <f t="shared" si="413"/>
        <v>O</v>
      </c>
      <c r="I428" s="58" t="str">
        <f t="shared" si="413"/>
        <v>O</v>
      </c>
      <c r="J428" s="58" t="str">
        <f t="shared" si="413"/>
        <v>O</v>
      </c>
      <c r="K428" s="58" t="str">
        <f t="shared" si="413"/>
        <v>O</v>
      </c>
      <c r="L428" s="58" t="str">
        <f t="shared" si="413"/>
        <v>O</v>
      </c>
      <c r="M428" s="58" t="str">
        <f t="shared" si="413"/>
        <v>O</v>
      </c>
      <c r="N428" s="58" t="str">
        <f t="shared" si="413"/>
        <v>O</v>
      </c>
      <c r="O428" s="58" t="str">
        <f t="shared" si="413"/>
        <v>O</v>
      </c>
      <c r="P428" s="58" t="str">
        <f t="shared" si="413"/>
        <v>O</v>
      </c>
      <c r="Q428" s="58" t="str">
        <f t="shared" si="413"/>
        <v>O</v>
      </c>
    </row>
    <row r="429" spans="1:33" ht="18.75" customHeight="1">
      <c r="A429" s="606"/>
      <c r="B429" s="58" t="s">
        <v>34</v>
      </c>
      <c r="C429" s="58" t="str">
        <f t="shared" ref="C429:Q429" si="414">IF(C9=$W$50,"O",IF(C9=$X$50,"O",IF(C9=$Y$50,"O",IF(C9=$Z$50,"O",IF(C9=$AA$50,"O",IF(C9=$AB$50,"O",IF(C9=$AC$50,"O",IF(C9=$AD$50,"O",IF(C9=$AE$50,"O",IF(C9=$AF$50,"O",IF(C9=$AG$50,"O",IF(C9=$AH$50,"O",IF(C9=$AI$50,"O",IF(C9=$AJ$50,"O",IF(C9=$AK$50,"O",IF(C9=$AL$50,"O",IF(C9=$AM$50,"O",IF(C9=$AN$50,"O",IF(C9=$AO$50,"O",IF(C9=$AP$50,"O",IF(C9=$AQ$50,"O",IF(C9=$AR$50,"O",IF(C9=$AS$50,"O",IF(C9=$AT$50,"O",IF(C9=$AU$50,"O",IF(C9=$AV$50,"O",IF(C9=$AW$50,"O",IF(C9=$AX$50,"O",IF(C9=$AY$50,"O",IF(C9=$AZ$50,"O",IF(C9=$BA$50,"O",IF(C9=$BB$50,"O",IF(C9=$BC$50,"O",IF(C9=$BD$50,"O",IF(C9=$BE$50,"O",IF(C9=$BF$50,"O",IF(C9=$BG$50,"O",IF(C9=$BH$50,"O","X"))))))))))))))))))))))))))))))))))))))</f>
        <v>O</v>
      </c>
      <c r="D429" s="58" t="str">
        <f t="shared" si="414"/>
        <v>O</v>
      </c>
      <c r="E429" s="58" t="str">
        <f t="shared" si="414"/>
        <v>O</v>
      </c>
      <c r="F429" s="58" t="str">
        <f t="shared" si="414"/>
        <v>O</v>
      </c>
      <c r="G429" s="58" t="str">
        <f t="shared" si="414"/>
        <v>O</v>
      </c>
      <c r="H429" s="58" t="str">
        <f t="shared" si="414"/>
        <v>O</v>
      </c>
      <c r="I429" s="58" t="str">
        <f t="shared" si="414"/>
        <v>O</v>
      </c>
      <c r="J429" s="58" t="str">
        <f t="shared" si="414"/>
        <v>O</v>
      </c>
      <c r="K429" s="58" t="str">
        <f t="shared" si="414"/>
        <v>O</v>
      </c>
      <c r="L429" s="58" t="str">
        <f t="shared" si="414"/>
        <v>O</v>
      </c>
      <c r="M429" s="58" t="str">
        <f t="shared" si="414"/>
        <v>O</v>
      </c>
      <c r="N429" s="58" t="str">
        <f t="shared" si="414"/>
        <v>O</v>
      </c>
      <c r="O429" s="58" t="str">
        <f t="shared" si="414"/>
        <v>O</v>
      </c>
      <c r="P429" s="58" t="str">
        <f t="shared" si="414"/>
        <v>O</v>
      </c>
      <c r="Q429" s="58" t="str">
        <f t="shared" si="414"/>
        <v>O</v>
      </c>
      <c r="AG429" s="45"/>
    </row>
    <row r="430" spans="1:33" ht="18.75" customHeight="1">
      <c r="A430" s="606"/>
      <c r="B430" s="58" t="s">
        <v>35</v>
      </c>
      <c r="C430" s="58" t="str">
        <f t="shared" ref="C430:Q430" si="415">IF(C10=$W$50,"O",IF(C10=$X$50,"O",IF(C10=$Y$50,"O",IF(C10=$Z$50,"O",IF(C10=$AA$50,"O",IF(C10=$AB$50,"O",IF(C10=$AC$50,"O",IF(C10=$AD$50,"O",IF(C10=$AE$50,"O",IF(C10=$AF$50,"O",IF(C10=$AG$50,"O",IF(C10=$AH$50,"O",IF(C10=$AI$50,"O",IF(C10=$AJ$50,"O",IF(C10=$AK$50,"O",IF(C10=$AL$50,"O",IF(C10=$AM$50,"O",IF(C10=$AN$50,"O",IF(C10=$AO$50,"O",IF(C10=$AP$50,"O",IF(C10=$AQ$50,"O",IF(C10=$AR$50,"O",IF(C10=$AS$50,"O",IF(C10=$AT$50,"O",IF(C10=$AU$50,"O",IF(C10=$AV$50,"O",IF(C10=$AW$50,"O",IF(C10=$AX$50,"O",IF(C10=$AY$50,"O",IF(C10=$AZ$50,"O",IF(C10=$BA$50,"O",IF(C10=$BB$50,"O",IF(C10=$BC$50,"O",IF(C10=$BD$50,"O",IF(C10=$BE$50,"O",IF(C10=$BF$50,"O",IF(C10=$BG$50,"O",IF(C10=$BH$50,"O","X"))))))))))))))))))))))))))))))))))))))</f>
        <v>X</v>
      </c>
      <c r="D430" s="58" t="str">
        <f t="shared" si="415"/>
        <v>X</v>
      </c>
      <c r="E430" s="58" t="str">
        <f t="shared" si="415"/>
        <v>X</v>
      </c>
      <c r="F430" s="58" t="str">
        <f t="shared" si="415"/>
        <v>X</v>
      </c>
      <c r="G430" s="58" t="str">
        <f t="shared" si="415"/>
        <v>X</v>
      </c>
      <c r="H430" s="58" t="str">
        <f t="shared" si="415"/>
        <v>X</v>
      </c>
      <c r="I430" s="58" t="str">
        <f t="shared" si="415"/>
        <v>X</v>
      </c>
      <c r="J430" s="58" t="str">
        <f t="shared" si="415"/>
        <v>X</v>
      </c>
      <c r="K430" s="58" t="str">
        <f t="shared" si="415"/>
        <v>X</v>
      </c>
      <c r="L430" s="58" t="str">
        <f t="shared" si="415"/>
        <v>X</v>
      </c>
      <c r="M430" s="58" t="str">
        <f t="shared" si="415"/>
        <v>X</v>
      </c>
      <c r="N430" s="58" t="str">
        <f t="shared" si="415"/>
        <v>X</v>
      </c>
      <c r="O430" s="58" t="str">
        <f t="shared" si="415"/>
        <v>X</v>
      </c>
      <c r="P430" s="58" t="str">
        <f t="shared" si="415"/>
        <v>X</v>
      </c>
      <c r="Q430" s="58" t="str">
        <f t="shared" si="415"/>
        <v>X</v>
      </c>
    </row>
    <row r="431" spans="1:33" ht="18.75" customHeight="1">
      <c r="A431" s="606"/>
      <c r="B431" s="58" t="s">
        <v>36</v>
      </c>
      <c r="C431" s="58" t="str">
        <f t="shared" ref="C431:Q431" si="416">IF(C11=$W$50,"O",IF(C11=$X$50,"O",IF(C11=$Y$50,"O",IF(C11=$Z$50,"O",IF(C11=$AA$50,"O",IF(C11=$AB$50,"O",IF(C11=$AC$50,"O",IF(C11=$AD$50,"O",IF(C11=$AE$50,"O",IF(C11=$AF$50,"O",IF(C11=$AG$50,"O",IF(C11=$AH$50,"O",IF(C11=$AI$50,"O",IF(C11=$AJ$50,"O",IF(C11=$AK$50,"O",IF(C11=$AL$50,"O",IF(C11=$AM$50,"O",IF(C11=$AN$50,"O",IF(C11=$AO$50,"O",IF(C11=$AP$50,"O",IF(C11=$AQ$50,"O",IF(C11=$AR$50,"O",IF(C11=$AS$50,"O",IF(C11=$AT$50,"O",IF(C11=$AU$50,"O",IF(C11=$AV$50,"O",IF(C11=$AW$50,"O",IF(C11=$AX$50,"O",IF(C11=$AY$50,"O",IF(C11=$AZ$50,"O",IF(C11=$BA$50,"O",IF(C11=$BB$50,"O",IF(C11=$BC$50,"O",IF(C11=$BD$50,"O",IF(C11=$BE$50,"O",IF(C11=$BF$50,"O",IF(C11=$BG$50,"O",IF(C11=$BH$50,"O","X"))))))))))))))))))))))))))))))))))))))</f>
        <v>X</v>
      </c>
      <c r="D431" s="58" t="str">
        <f t="shared" si="416"/>
        <v>X</v>
      </c>
      <c r="E431" s="58" t="str">
        <f t="shared" si="416"/>
        <v>X</v>
      </c>
      <c r="F431" s="58" t="str">
        <f t="shared" si="416"/>
        <v>X</v>
      </c>
      <c r="G431" s="58" t="str">
        <f t="shared" si="416"/>
        <v>X</v>
      </c>
      <c r="H431" s="58" t="str">
        <f t="shared" si="416"/>
        <v>X</v>
      </c>
      <c r="I431" s="58" t="str">
        <f t="shared" si="416"/>
        <v>X</v>
      </c>
      <c r="J431" s="58" t="str">
        <f t="shared" si="416"/>
        <v>X</v>
      </c>
      <c r="K431" s="58" t="str">
        <f t="shared" si="416"/>
        <v>X</v>
      </c>
      <c r="L431" s="58" t="str">
        <f t="shared" si="416"/>
        <v>X</v>
      </c>
      <c r="M431" s="58" t="str">
        <f t="shared" si="416"/>
        <v>X</v>
      </c>
      <c r="N431" s="58" t="str">
        <f t="shared" si="416"/>
        <v>X</v>
      </c>
      <c r="O431" s="58" t="str">
        <f t="shared" si="416"/>
        <v>X</v>
      </c>
      <c r="P431" s="58" t="str">
        <f t="shared" si="416"/>
        <v>X</v>
      </c>
      <c r="Q431" s="58" t="str">
        <f t="shared" si="416"/>
        <v>X</v>
      </c>
    </row>
    <row r="432" spans="1:33" ht="18.75" customHeight="1">
      <c r="A432" s="606"/>
      <c r="B432" s="58" t="s">
        <v>21</v>
      </c>
      <c r="C432" s="58" t="str">
        <f t="shared" ref="C432:Q432" si="417">IF(C12=$W$50,"O",IF(C12=$X$50,"O",IF(C12=$Y$50,"O",IF(C12=$Z$50,"O",IF(C12=$AA$50,"O",IF(C12=$AB$50,"O",IF(C12=$AC$50,"O",IF(C12=$AD$50,"O",IF(C12=$AE$50,"O",IF(C12=$AF$50,"O",IF(C12=$AG$50,"O",IF(C12=$AH$50,"O",IF(C12=$AI$50,"O",IF(C12=$AJ$50,"O",IF(C12=$AK$50,"O",IF(C12=$AL$50,"O",IF(C12=$AM$50,"O",IF(C12=$AN$50,"O",IF(C12=$AO$50,"O",IF(C12=$AP$50,"O",IF(C12=$AQ$50,"O",IF(C12=$AR$50,"O",IF(C12=$AS$50,"O",IF(C12=$AT$50,"O",IF(C12=$AU$50,"O",IF(C12=$AV$50,"O",IF(C12=$AW$50,"O",IF(C12=$AX$50,"O",IF(C12=$AY$50,"O",IF(C12=$AZ$50,"O",IF(C12=$BA$50,"O",IF(C12=$BB$50,"O",IF(C12=$BC$50,"O",IF(C12=$BD$50,"O",IF(C12=$BE$50,"O",IF(C12=$BF$50,"O",IF(C12=$BG$50,"O",IF(C12=$BH$50,"O","X"))))))))))))))))))))))))))))))))))))))</f>
        <v>O</v>
      </c>
      <c r="D432" s="58" t="str">
        <f t="shared" si="417"/>
        <v>O</v>
      </c>
      <c r="E432" s="58" t="str">
        <f t="shared" si="417"/>
        <v>O</v>
      </c>
      <c r="F432" s="58" t="str">
        <f t="shared" si="417"/>
        <v>O</v>
      </c>
      <c r="G432" s="58" t="str">
        <f t="shared" si="417"/>
        <v>O</v>
      </c>
      <c r="H432" s="58" t="str">
        <f t="shared" si="417"/>
        <v>O</v>
      </c>
      <c r="I432" s="58" t="str">
        <f t="shared" si="417"/>
        <v>O</v>
      </c>
      <c r="J432" s="58" t="str">
        <f t="shared" si="417"/>
        <v>O</v>
      </c>
      <c r="K432" s="58" t="str">
        <f t="shared" si="417"/>
        <v>O</v>
      </c>
      <c r="L432" s="58" t="str">
        <f t="shared" si="417"/>
        <v>O</v>
      </c>
      <c r="M432" s="58" t="str">
        <f t="shared" si="417"/>
        <v>O</v>
      </c>
      <c r="N432" s="58" t="str">
        <f t="shared" si="417"/>
        <v>O</v>
      </c>
      <c r="O432" s="58" t="str">
        <f t="shared" si="417"/>
        <v>O</v>
      </c>
      <c r="P432" s="58" t="str">
        <f t="shared" si="417"/>
        <v>O</v>
      </c>
      <c r="Q432" s="58" t="str">
        <f t="shared" si="417"/>
        <v>O</v>
      </c>
    </row>
    <row r="433" spans="1:21" ht="18.75" customHeight="1">
      <c r="A433" s="607"/>
      <c r="B433" s="30" t="s">
        <v>46</v>
      </c>
      <c r="C433" s="47">
        <f>COUNTIF(C427:C432,"O")</f>
        <v>3</v>
      </c>
      <c r="D433" s="47">
        <f t="shared" ref="D433:Q433" si="418">COUNTIF(D427:D432,"O")</f>
        <v>3</v>
      </c>
      <c r="E433" s="47">
        <f t="shared" si="418"/>
        <v>3</v>
      </c>
      <c r="F433" s="47">
        <f t="shared" si="418"/>
        <v>3</v>
      </c>
      <c r="G433" s="47">
        <f t="shared" si="418"/>
        <v>3</v>
      </c>
      <c r="H433" s="47">
        <f t="shared" si="418"/>
        <v>3</v>
      </c>
      <c r="I433" s="47">
        <f t="shared" si="418"/>
        <v>3</v>
      </c>
      <c r="J433" s="47">
        <f t="shared" si="418"/>
        <v>3</v>
      </c>
      <c r="K433" s="47">
        <f t="shared" si="418"/>
        <v>3</v>
      </c>
      <c r="L433" s="47">
        <f t="shared" si="418"/>
        <v>3</v>
      </c>
      <c r="M433" s="47">
        <f t="shared" si="418"/>
        <v>3</v>
      </c>
      <c r="N433" s="47">
        <f t="shared" si="418"/>
        <v>3</v>
      </c>
      <c r="O433" s="47">
        <f t="shared" si="418"/>
        <v>3</v>
      </c>
      <c r="P433" s="47">
        <f t="shared" si="418"/>
        <v>3</v>
      </c>
      <c r="Q433" s="47">
        <f t="shared" si="418"/>
        <v>3</v>
      </c>
    </row>
    <row r="434" spans="1:21" ht="18.75" customHeight="1">
      <c r="A434" s="605">
        <v>35</v>
      </c>
      <c r="B434" s="58" t="s">
        <v>32</v>
      </c>
      <c r="C434" s="58" t="str">
        <f>IF(C7=$W$51,"O",IF(C7=$X$51,"O",IF(C7=$Y$51,"O",IF(C7=$Z$51,"O",IF(C7=$AA$51,"O",IF(C7=$AB$51,"O",IF(C7=$AC$51,"O",IF(C7=$AD$51,"O",IF(C7=$AE$51,"O",IF(C7=$AF$51,"O",IF(C7=$AG$51,"O",IF(C7=$AH$51,"O",IF(C7=$AI$51,"O",IF(C7=$AJ$51,"O",IF(C7=$AK$51,"O",IF(C7=$AL$51,"O",IF(C7=$AM$51,"O",IF(C7=$AN$51,"O",IF(C7=$AO$51,"O",IF(C7=$AP$51,"O",IF(C7=$AQ$51,"O",IF(C7=$AR$51,"O",IF(C7=$AS$51,"O",IF(C7=$AT$51,"O",IF(C7=$AU$51,"O",IF(C7=$AV$51,"O",IF(C7=$AW$51,"O",IF(C7=$AX$51,"O",IF(C7=$AY$51,"O",IF(C7=$AZ$51,"O",IF(C7=$BA$51,"O",IF(C7=$BB$51,"O",IF(C7=$BC$51,"O",IF(C7=$BD$51,"O",IF(C7=$BE$51,"O",IF(C7=$BF$51,"O",IF(C7=$BG$51,"O",IF(C7=$BH$51,"O","X"))))))))))))))))))))))))))))))))))))))</f>
        <v>X</v>
      </c>
      <c r="D434" s="58" t="str">
        <f t="shared" ref="D434:P434" si="419">IF(D7=$W$51,"O",IF(D7=$X$51,"O",IF(D7=$Y$51,"O",IF(D7=$Z$51,"O",IF(D7=$AA$51,"O",IF(D7=$AB$51,"O",IF(D7=$AC$51,"O",IF(D7=$AD$51,"O",IF(D7=$AE$51,"O",IF(D7=$AF$51,"O",IF(D7=$AG$51,"O",IF(D7=$AH$51,"O",IF(D7=$AI$51,"O",IF(D7=$AJ$51,"O",IF(D7=$AK$51,"O",IF(D7=$AL$51,"O",IF(D7=$AM$51,"O",IF(D7=$AN$51,"O",IF(D7=$AO$51,"O",IF(D7=$AP$51,"O",IF(D7=$AQ$51,"O",IF(D7=$AR$51,"O",IF(D7=$AS$51,"O",IF(D7=$AT$51,"O",IF(D7=$AU$51,"O",IF(D7=$AV$51,"O",IF(D7=$AW$51,"O",IF(D7=$AX$51,"O",IF(D7=$AY$51,"O",IF(D7=$AZ$51,"O",IF(D7=$BA$51,"O",IF(D7=$BB$51,"O",IF(D7=$BC$51,"O",IF(D7=$BD$51,"O",IF(D7=$BE$51,"O",IF(D7=$BF$51,"O",IF(D7=$BG$51,"O",IF(D7=$BH$51,"O","X"))))))))))))))))))))))))))))))))))))))</f>
        <v>X</v>
      </c>
      <c r="E434" s="58" t="str">
        <f t="shared" si="419"/>
        <v>X</v>
      </c>
      <c r="F434" s="58" t="str">
        <f t="shared" si="419"/>
        <v>X</v>
      </c>
      <c r="G434" s="58" t="str">
        <f t="shared" si="419"/>
        <v>X</v>
      </c>
      <c r="H434" s="58" t="str">
        <f t="shared" si="419"/>
        <v>X</v>
      </c>
      <c r="I434" s="58" t="str">
        <f t="shared" si="419"/>
        <v>X</v>
      </c>
      <c r="J434" s="58" t="str">
        <f t="shared" si="419"/>
        <v>X</v>
      </c>
      <c r="K434" s="58" t="str">
        <f t="shared" si="419"/>
        <v>X</v>
      </c>
      <c r="L434" s="58" t="str">
        <f t="shared" si="419"/>
        <v>X</v>
      </c>
      <c r="M434" s="58" t="str">
        <f t="shared" si="419"/>
        <v>X</v>
      </c>
      <c r="N434" s="58" t="str">
        <f t="shared" si="419"/>
        <v>X</v>
      </c>
      <c r="O434" s="58" t="str">
        <f t="shared" si="419"/>
        <v>X</v>
      </c>
      <c r="P434" s="58" t="str">
        <f t="shared" si="419"/>
        <v>X</v>
      </c>
      <c r="Q434" s="58" t="str">
        <f>IF(Q7=$W$51,"O",IF(Q7=$X$51,"O",IF(Q7=$Y$51,"O",IF(Q7=$Z$51,"O",IF(Q7=$AA$51,"O",IF(Q7=$AB$51,"O",IF(Q7=$AC$51,"O",IF(Q7=$AD$51,"O",IF(Q7=$AE$51,"O",IF(Q7=$AF$51,"O",IF(Q7=$AG$51,"O",IF(Q7=$AH$51,"O",IF(Q7=$AI$51,"O",IF(Q7=$AJ$51,"O",IF(Q7=$AK$51,"O",IF(Q7=$AL$51,"O",IF(Q7=$AM$51,"O",IF(Q7=$AN$51,"O",IF(Q7=$AO$51,"O",IF(Q7=$AP$51,"O",IF(Q7=$AQ$51,"O",IF(Q7=$AR$51,"O",IF(Q7=$AS$51,"O",IF(Q7=$AT$51,"O",IF(Q7=$AU$51,"O",IF(Q7=$AV$51,"O",IF(Q7=$AW$51,"O",IF(Q7=$AX$51,"O",IF(Q7=$AY$51,"O",IF(Q7=$AZ$51,"O",IF(Q7=$BA$51,"O",IF(Q7=$BB$51,"O",IF(Q7=$BC$51,"O",IF(Q7=$BD$51,"O",IF(Q7=$BE$51,"O",IF(Q7=$BF$51,"O",IF(Q7=$BG$51,"O",IF(Q7=$BH$51,"O","X"))))))))))))))))))))))))))))))))))))))</f>
        <v>X</v>
      </c>
    </row>
    <row r="435" spans="1:21" ht="18.75" customHeight="1">
      <c r="A435" s="606"/>
      <c r="B435" s="58" t="s">
        <v>33</v>
      </c>
      <c r="C435" s="58" t="str">
        <f t="shared" ref="C435:Q435" si="420">IF(C8=$W$51,"O",IF(C8=$X$51,"O",IF(C8=$Y$51,"O",IF(C8=$Z$51,"O",IF(C8=$AA$51,"O",IF(C8=$AB$51,"O",IF(C8=$AC$51,"O",IF(C8=$AD$51,"O",IF(C8=$AE$51,"O",IF(C8=$AF$51,"O",IF(C8=$AG$51,"O",IF(C8=$AH$51,"O",IF(C8=$AI$51,"O",IF(C8=$AJ$51,"O",IF(C8=$AK$51,"O",IF(C8=$AL$51,"O",IF(C8=$AM$51,"O",IF(C8=$AN$51,"O",IF(C8=$AO$51,"O",IF(C8=$AP$51,"O",IF(C8=$AQ$51,"O",IF(C8=$AR$51,"O",IF(C8=$AS$51,"O",IF(C8=$AT$51,"O",IF(C8=$AU$51,"O",IF(C8=$AV$51,"O",IF(C8=$AW$51,"O",IF(C8=$AX$51,"O",IF(C8=$AY$51,"O",IF(C8=$AZ$51,"O",IF(C8=$BA$51,"O",IF(C8=$BB$51,"O",IF(C8=$BC$51,"O",IF(C8=$BD$51,"O",IF(C8=$BE$51,"O",IF(C8=$BF$51,"O",IF(C8=$BG$51,"O",IF(C8=$BH$51,"O","X"))))))))))))))))))))))))))))))))))))))</f>
        <v>X</v>
      </c>
      <c r="D435" s="58" t="str">
        <f t="shared" si="420"/>
        <v>X</v>
      </c>
      <c r="E435" s="58" t="str">
        <f t="shared" si="420"/>
        <v>X</v>
      </c>
      <c r="F435" s="58" t="str">
        <f t="shared" si="420"/>
        <v>X</v>
      </c>
      <c r="G435" s="58" t="str">
        <f t="shared" si="420"/>
        <v>X</v>
      </c>
      <c r="H435" s="58" t="str">
        <f t="shared" si="420"/>
        <v>X</v>
      </c>
      <c r="I435" s="58" t="str">
        <f t="shared" si="420"/>
        <v>X</v>
      </c>
      <c r="J435" s="58" t="str">
        <f t="shared" si="420"/>
        <v>X</v>
      </c>
      <c r="K435" s="58" t="str">
        <f t="shared" si="420"/>
        <v>X</v>
      </c>
      <c r="L435" s="58" t="str">
        <f t="shared" si="420"/>
        <v>X</v>
      </c>
      <c r="M435" s="58" t="str">
        <f t="shared" si="420"/>
        <v>X</v>
      </c>
      <c r="N435" s="58" t="str">
        <f t="shared" si="420"/>
        <v>X</v>
      </c>
      <c r="O435" s="58" t="str">
        <f t="shared" si="420"/>
        <v>X</v>
      </c>
      <c r="P435" s="58" t="str">
        <f t="shared" si="420"/>
        <v>X</v>
      </c>
      <c r="Q435" s="58" t="str">
        <f t="shared" si="420"/>
        <v>X</v>
      </c>
    </row>
    <row r="436" spans="1:21" ht="18.75" customHeight="1">
      <c r="A436" s="606"/>
      <c r="B436" s="58" t="s">
        <v>34</v>
      </c>
      <c r="C436" s="58" t="str">
        <f t="shared" ref="C436:Q436" si="421">IF(C9=$W$51,"O",IF(C9=$X$51,"O",IF(C9=$Y$51,"O",IF(C9=$Z$51,"O",IF(C9=$AA$51,"O",IF(C9=$AB$51,"O",IF(C9=$AC$51,"O",IF(C9=$AD$51,"O",IF(C9=$AE$51,"O",IF(C9=$AF$51,"O",IF(C9=$AG$51,"O",IF(C9=$AH$51,"O",IF(C9=$AI$51,"O",IF(C9=$AJ$51,"O",IF(C9=$AK$51,"O",IF(C9=$AL$51,"O",IF(C9=$AM$51,"O",IF(C9=$AN$51,"O",IF(C9=$AO$51,"O",IF(C9=$AP$51,"O",IF(C9=$AQ$51,"O",IF(C9=$AR$51,"O",IF(C9=$AS$51,"O",IF(C9=$AT$51,"O",IF(C9=$AU$51,"O",IF(C9=$AV$51,"O",IF(C9=$AW$51,"O",IF(C9=$AX$51,"O",IF(C9=$AY$51,"O",IF(C9=$AZ$51,"O",IF(C9=$BA$51,"O",IF(C9=$BB$51,"O",IF(C9=$BC$51,"O",IF(C9=$BD$51,"O",IF(C9=$BE$51,"O",IF(C9=$BF$51,"O",IF(C9=$BG$51,"O",IF(C9=$BH$51,"O","X"))))))))))))))))))))))))))))))))))))))</f>
        <v>X</v>
      </c>
      <c r="D436" s="58" t="str">
        <f t="shared" si="421"/>
        <v>X</v>
      </c>
      <c r="E436" s="58" t="str">
        <f t="shared" si="421"/>
        <v>X</v>
      </c>
      <c r="F436" s="58" t="str">
        <f t="shared" si="421"/>
        <v>X</v>
      </c>
      <c r="G436" s="58" t="str">
        <f t="shared" si="421"/>
        <v>X</v>
      </c>
      <c r="H436" s="58" t="str">
        <f t="shared" si="421"/>
        <v>X</v>
      </c>
      <c r="I436" s="58" t="str">
        <f t="shared" si="421"/>
        <v>X</v>
      </c>
      <c r="J436" s="58" t="str">
        <f t="shared" si="421"/>
        <v>X</v>
      </c>
      <c r="K436" s="58" t="str">
        <f t="shared" si="421"/>
        <v>X</v>
      </c>
      <c r="L436" s="58" t="str">
        <f t="shared" si="421"/>
        <v>X</v>
      </c>
      <c r="M436" s="58" t="str">
        <f t="shared" si="421"/>
        <v>X</v>
      </c>
      <c r="N436" s="58" t="str">
        <f t="shared" si="421"/>
        <v>X</v>
      </c>
      <c r="O436" s="58" t="str">
        <f t="shared" si="421"/>
        <v>X</v>
      </c>
      <c r="P436" s="58" t="str">
        <f t="shared" si="421"/>
        <v>X</v>
      </c>
      <c r="Q436" s="58" t="str">
        <f t="shared" si="421"/>
        <v>X</v>
      </c>
    </row>
    <row r="437" spans="1:21" ht="18.75" customHeight="1">
      <c r="A437" s="606"/>
      <c r="B437" s="58" t="s">
        <v>35</v>
      </c>
      <c r="C437" s="58" t="str">
        <f t="shared" ref="C437:Q437" si="422">IF(C10=$W$51,"O",IF(C10=$X$51,"O",IF(C10=$Y$51,"O",IF(C10=$Z$51,"O",IF(C10=$AA$51,"O",IF(C10=$AB$51,"O",IF(C10=$AC$51,"O",IF(C10=$AD$51,"O",IF(C10=$AE$51,"O",IF(C10=$AF$51,"O",IF(C10=$AG$51,"O",IF(C10=$AH$51,"O",IF(C10=$AI$51,"O",IF(C10=$AJ$51,"O",IF(C10=$AK$51,"O",IF(C10=$AL$51,"O",IF(C10=$AM$51,"O",IF(C10=$AN$51,"O",IF(C10=$AO$51,"O",IF(C10=$AP$51,"O",IF(C10=$AQ$51,"O",IF(C10=$AR$51,"O",IF(C10=$AS$51,"O",IF(C10=$AT$51,"O",IF(C10=$AU$51,"O",IF(C10=$AV$51,"O",IF(C10=$AW$51,"O",IF(C10=$AX$51,"O",IF(C10=$AY$51,"O",IF(C10=$AZ$51,"O",IF(C10=$BA$51,"O",IF(C10=$BB$51,"O",IF(C10=$BC$51,"O",IF(C10=$BD$51,"O",IF(C10=$BE$51,"O",IF(C10=$BF$51,"O",IF(C10=$BG$51,"O",IF(C10=$BH$51,"O","X"))))))))))))))))))))))))))))))))))))))</f>
        <v>X</v>
      </c>
      <c r="D437" s="58" t="str">
        <f t="shared" si="422"/>
        <v>X</v>
      </c>
      <c r="E437" s="58" t="str">
        <f t="shared" si="422"/>
        <v>X</v>
      </c>
      <c r="F437" s="58" t="str">
        <f t="shared" si="422"/>
        <v>X</v>
      </c>
      <c r="G437" s="58" t="str">
        <f t="shared" si="422"/>
        <v>X</v>
      </c>
      <c r="H437" s="58" t="str">
        <f t="shared" si="422"/>
        <v>X</v>
      </c>
      <c r="I437" s="58" t="str">
        <f t="shared" si="422"/>
        <v>X</v>
      </c>
      <c r="J437" s="58" t="str">
        <f t="shared" si="422"/>
        <v>X</v>
      </c>
      <c r="K437" s="58" t="str">
        <f t="shared" si="422"/>
        <v>X</v>
      </c>
      <c r="L437" s="58" t="str">
        <f t="shared" si="422"/>
        <v>X</v>
      </c>
      <c r="M437" s="58" t="str">
        <f t="shared" si="422"/>
        <v>X</v>
      </c>
      <c r="N437" s="58" t="str">
        <f t="shared" si="422"/>
        <v>X</v>
      </c>
      <c r="O437" s="58" t="str">
        <f t="shared" si="422"/>
        <v>X</v>
      </c>
      <c r="P437" s="58" t="str">
        <f t="shared" si="422"/>
        <v>X</v>
      </c>
      <c r="Q437" s="58" t="str">
        <f t="shared" si="422"/>
        <v>X</v>
      </c>
    </row>
    <row r="438" spans="1:21" ht="18.75" customHeight="1">
      <c r="A438" s="606"/>
      <c r="B438" s="58" t="s">
        <v>36</v>
      </c>
      <c r="C438" s="58" t="str">
        <f t="shared" ref="C438:Q438" si="423">IF(C11=$W$51,"O",IF(C11=$X$51,"O",IF(C11=$Y$51,"O",IF(C11=$Z$51,"O",IF(C11=$AA$51,"O",IF(C11=$AB$51,"O",IF(C11=$AC$51,"O",IF(C11=$AD$51,"O",IF(C11=$AE$51,"O",IF(C11=$AF$51,"O",IF(C11=$AG$51,"O",IF(C11=$AH$51,"O",IF(C11=$AI$51,"O",IF(C11=$AJ$51,"O",IF(C11=$AK$51,"O",IF(C11=$AL$51,"O",IF(C11=$AM$51,"O",IF(C11=$AN$51,"O",IF(C11=$AO$51,"O",IF(C11=$AP$51,"O",IF(C11=$AQ$51,"O",IF(C11=$AR$51,"O",IF(C11=$AS$51,"O",IF(C11=$AT$51,"O",IF(C11=$AU$51,"O",IF(C11=$AV$51,"O",IF(C11=$AW$51,"O",IF(C11=$AX$51,"O",IF(C11=$AY$51,"O",IF(C11=$AZ$51,"O",IF(C11=$BA$51,"O",IF(C11=$BB$51,"O",IF(C11=$BC$51,"O",IF(C11=$BD$51,"O",IF(C11=$BE$51,"O",IF(C11=$BF$51,"O",IF(C11=$BG$51,"O",IF(C11=$BH$51,"O","X"))))))))))))))))))))))))))))))))))))))</f>
        <v>X</v>
      </c>
      <c r="D438" s="58" t="str">
        <f t="shared" si="423"/>
        <v>X</v>
      </c>
      <c r="E438" s="58" t="str">
        <f t="shared" si="423"/>
        <v>X</v>
      </c>
      <c r="F438" s="58" t="str">
        <f t="shared" si="423"/>
        <v>X</v>
      </c>
      <c r="G438" s="58" t="str">
        <f t="shared" si="423"/>
        <v>X</v>
      </c>
      <c r="H438" s="58" t="str">
        <f t="shared" si="423"/>
        <v>X</v>
      </c>
      <c r="I438" s="58" t="str">
        <f t="shared" si="423"/>
        <v>X</v>
      </c>
      <c r="J438" s="58" t="str">
        <f t="shared" si="423"/>
        <v>X</v>
      </c>
      <c r="K438" s="58" t="str">
        <f t="shared" si="423"/>
        <v>X</v>
      </c>
      <c r="L438" s="58" t="str">
        <f t="shared" si="423"/>
        <v>X</v>
      </c>
      <c r="M438" s="58" t="str">
        <f t="shared" si="423"/>
        <v>X</v>
      </c>
      <c r="N438" s="58" t="str">
        <f t="shared" si="423"/>
        <v>X</v>
      </c>
      <c r="O438" s="58" t="str">
        <f t="shared" si="423"/>
        <v>X</v>
      </c>
      <c r="P438" s="58" t="str">
        <f t="shared" si="423"/>
        <v>X</v>
      </c>
      <c r="Q438" s="58" t="str">
        <f t="shared" si="423"/>
        <v>X</v>
      </c>
    </row>
    <row r="439" spans="1:21" ht="18.75" customHeight="1">
      <c r="A439" s="606"/>
      <c r="B439" s="58" t="s">
        <v>21</v>
      </c>
      <c r="C439" s="58" t="str">
        <f t="shared" ref="C439:Q439" si="424">IF(C12=$W$51,"O",IF(C12=$X$51,"O",IF(C12=$Y$51,"O",IF(C12=$Z$51,"O",IF(C12=$AA$51,"O",IF(C12=$AB$51,"O",IF(C12=$AC$51,"O",IF(C12=$AD$51,"O",IF(C12=$AE$51,"O",IF(C12=$AF$51,"O",IF(C12=$AG$51,"O",IF(C12=$AH$51,"O",IF(C12=$AI$51,"O",IF(C12=$AJ$51,"O",IF(C12=$AK$51,"O",IF(C12=$AL$51,"O",IF(C12=$AM$51,"O",IF(C12=$AN$51,"O",IF(C12=$AO$51,"O",IF(C12=$AP$51,"O",IF(C12=$AQ$51,"O",IF(C12=$AR$51,"O",IF(C12=$AS$51,"O",IF(C12=$AT$51,"O",IF(C12=$AU$51,"O",IF(C12=$AV$51,"O",IF(C12=$AW$51,"O",IF(C12=$AX$51,"O",IF(C12=$AY$51,"O",IF(C12=$AZ$51,"O",IF(C12=$BA$51,"O",IF(C12=$BB$51,"O",IF(C12=$BC$51,"O",IF(C12=$BD$51,"O",IF(C12=$BE$51,"O",IF(C12=$BF$51,"O",IF(C12=$BG$51,"O",IF(C12=$BH$51,"O","X"))))))))))))))))))))))))))))))))))))))</f>
        <v>O</v>
      </c>
      <c r="D439" s="58" t="str">
        <f t="shared" si="424"/>
        <v>O</v>
      </c>
      <c r="E439" s="58" t="str">
        <f t="shared" si="424"/>
        <v>O</v>
      </c>
      <c r="F439" s="58" t="str">
        <f t="shared" si="424"/>
        <v>O</v>
      </c>
      <c r="G439" s="58" t="str">
        <f t="shared" si="424"/>
        <v>O</v>
      </c>
      <c r="H439" s="58" t="str">
        <f t="shared" si="424"/>
        <v>O</v>
      </c>
      <c r="I439" s="58" t="str">
        <f t="shared" si="424"/>
        <v>O</v>
      </c>
      <c r="J439" s="58" t="str">
        <f t="shared" si="424"/>
        <v>O</v>
      </c>
      <c r="K439" s="58" t="str">
        <f t="shared" si="424"/>
        <v>O</v>
      </c>
      <c r="L439" s="58" t="str">
        <f t="shared" si="424"/>
        <v>O</v>
      </c>
      <c r="M439" s="58" t="str">
        <f t="shared" si="424"/>
        <v>O</v>
      </c>
      <c r="N439" s="58" t="str">
        <f t="shared" si="424"/>
        <v>O</v>
      </c>
      <c r="O439" s="58" t="str">
        <f t="shared" si="424"/>
        <v>O</v>
      </c>
      <c r="P439" s="58" t="str">
        <f t="shared" si="424"/>
        <v>O</v>
      </c>
      <c r="Q439" s="58" t="str">
        <f t="shared" si="424"/>
        <v>O</v>
      </c>
    </row>
    <row r="440" spans="1:21" ht="18.75" customHeight="1">
      <c r="A440" s="607"/>
      <c r="B440" s="30" t="s">
        <v>46</v>
      </c>
      <c r="C440" s="47">
        <f>COUNTIF(C434:C439,"O")</f>
        <v>1</v>
      </c>
      <c r="D440" s="47">
        <f t="shared" ref="D440:Q440" si="425">COUNTIF(D434:D439,"O")</f>
        <v>1</v>
      </c>
      <c r="E440" s="47">
        <f t="shared" si="425"/>
        <v>1</v>
      </c>
      <c r="F440" s="47">
        <f t="shared" si="425"/>
        <v>1</v>
      </c>
      <c r="G440" s="47">
        <f t="shared" si="425"/>
        <v>1</v>
      </c>
      <c r="H440" s="47">
        <f t="shared" si="425"/>
        <v>1</v>
      </c>
      <c r="I440" s="47">
        <f t="shared" si="425"/>
        <v>1</v>
      </c>
      <c r="J440" s="47">
        <f t="shared" si="425"/>
        <v>1</v>
      </c>
      <c r="K440" s="47">
        <f t="shared" si="425"/>
        <v>1</v>
      </c>
      <c r="L440" s="47">
        <f t="shared" si="425"/>
        <v>1</v>
      </c>
      <c r="M440" s="47">
        <f t="shared" si="425"/>
        <v>1</v>
      </c>
      <c r="N440" s="47">
        <f t="shared" si="425"/>
        <v>1</v>
      </c>
      <c r="O440" s="47">
        <f t="shared" si="425"/>
        <v>1</v>
      </c>
      <c r="P440" s="47">
        <f t="shared" si="425"/>
        <v>1</v>
      </c>
      <c r="Q440" s="47">
        <f t="shared" si="425"/>
        <v>1</v>
      </c>
    </row>
    <row r="441" spans="1:21" ht="18.75" customHeight="1">
      <c r="A441" s="605">
        <v>36</v>
      </c>
      <c r="B441" s="58" t="s">
        <v>32</v>
      </c>
      <c r="C441" s="58" t="str">
        <f>IF(C7=$W$52,"O",IF(C7=$X$52,"O",IF(C7=$Y$52,"O",IF(C7=$Z$52,"O",IF(C7=$AA$52,"O",IF(C7=$AB$52,"O",IF(C7=$AC$52,"O",IF(C7=$AD$52,"O",IF(C7=$AE$52,"O",IF(C7=$AF$52,"O",IF(C7=$AG$52,"O",IF(C7=$AH$52,"O",IF(C7=$AI$52,"O",IF(C7=$AJ$52,"O",IF(C7=$AK$52,"O",IF(C7=$AL$52,"O",IF(C7=$AM$52,"O",IF(C7=$AN$52,"O",IF(C7=$AO$52,"O",IF(C7=$AP$52,"O",IF(C7=$AQ$52,"O",IF(C7=$AR$52,"O",IF(C7=$AS$52,"O",IF(C7=$AT$52,"O",IF(C7=$AU$52,"O",IF(C7=$AV$52,"O",IF(C7=$AW$52,"O",IF(C7=$AX$52,"O",IF(C7=$AY$52,"O",IF(C7=$AZ$52,"O",IF(C7=$BA$52,"O",IF(C7=$BB$52,"O",IF(C7=$BC$52,"O",IF(C7=$BD$52,"O",IF(C7=$BE$52,"O",IF(C7=$BF$52,"O",IF(C7=$BG$52,"O",IF(C7=$BH$52,"O","X"))))))))))))))))))))))))))))))))))))))</f>
        <v>X</v>
      </c>
      <c r="D441" s="58" t="str">
        <f t="shared" ref="D441:P441" si="426">IF(D7=$W$52,"O",IF(D7=$X$52,"O",IF(D7=$Y$52,"O",IF(D7=$Z$52,"O",IF(D7=$AA$52,"O",IF(D7=$AB$52,"O",IF(D7=$AC$52,"O",IF(D7=$AD$52,"O",IF(D7=$AE$52,"O",IF(D7=$AF$52,"O",IF(D7=$AG$52,"O",IF(D7=$AH$52,"O",IF(D7=$AI$52,"O",IF(D7=$AJ$52,"O",IF(D7=$AK$52,"O",IF(D7=$AL$52,"O",IF(D7=$AM$52,"O",IF(D7=$AN$52,"O",IF(D7=$AO$52,"O",IF(D7=$AP$52,"O",IF(D7=$AQ$52,"O",IF(D7=$AR$52,"O",IF(D7=$AS$52,"O",IF(D7=$AT$52,"O",IF(D7=$AU$52,"O",IF(D7=$AV$52,"O",IF(D7=$AW$52,"O",IF(D7=$AX$52,"O",IF(D7=$AY$52,"O",IF(D7=$AZ$52,"O",IF(D7=$BA$52,"O",IF(D7=$BB$52,"O",IF(D7=$BC$52,"O",IF(D7=$BD$52,"O",IF(D7=$BE$52,"O",IF(D7=$BF$52,"O",IF(D7=$BG$52,"O",IF(D7=$BH$52,"O","X"))))))))))))))))))))))))))))))))))))))</f>
        <v>X</v>
      </c>
      <c r="E441" s="58" t="str">
        <f t="shared" si="426"/>
        <v>X</v>
      </c>
      <c r="F441" s="58" t="str">
        <f t="shared" si="426"/>
        <v>X</v>
      </c>
      <c r="G441" s="58" t="str">
        <f t="shared" si="426"/>
        <v>X</v>
      </c>
      <c r="H441" s="58" t="str">
        <f t="shared" si="426"/>
        <v>X</v>
      </c>
      <c r="I441" s="58" t="str">
        <f t="shared" si="426"/>
        <v>X</v>
      </c>
      <c r="J441" s="58" t="str">
        <f t="shared" si="426"/>
        <v>X</v>
      </c>
      <c r="K441" s="58" t="str">
        <f t="shared" si="426"/>
        <v>X</v>
      </c>
      <c r="L441" s="58" t="str">
        <f t="shared" si="426"/>
        <v>X</v>
      </c>
      <c r="M441" s="58" t="str">
        <f t="shared" si="426"/>
        <v>X</v>
      </c>
      <c r="N441" s="58" t="str">
        <f t="shared" si="426"/>
        <v>X</v>
      </c>
      <c r="O441" s="58" t="str">
        <f t="shared" si="426"/>
        <v>X</v>
      </c>
      <c r="P441" s="58" t="str">
        <f t="shared" si="426"/>
        <v>X</v>
      </c>
      <c r="Q441" s="58" t="str">
        <f>IF(Q7=$W$52,"O",IF(Q7=$X$52,"O",IF(Q7=$Y$52,"O",IF(Q7=$Z$52,"O",IF(Q7=$AA$52,"O",IF(Q7=$AB$52,"O",IF(Q7=$AC$52,"O",IF(Q7=$AD$52,"O",IF(Q7=$AE$52,"O",IF(Q7=$AF$52,"O",IF(Q7=$AG$52,"O",IF(Q7=$AH$52,"O",IF(Q7=$AI$52,"O",IF(Q7=$AJ$52,"O",IF(Q7=$AK$52,"O",IF(Q7=$AL$52,"O",IF(Q7=$AM$52,"O",IF(Q7=$AN$52,"O",IF(Q7=$AO$52,"O",IF(Q7=$AP$52,"O",IF(Q7=$AQ$52,"O",IF(Q7=$AR$52,"O",IF(Q7=$AS$52,"O",IF(Q7=$AT$52,"O",IF(Q7=$AU$52,"O",IF(Q7=$AV$52,"O",IF(Q7=$AW$52,"O",IF(Q7=$AX$52,"O",IF(Q7=$AY$52,"O",IF(Q7=$AZ$52,"O",IF(Q7=$BA$52,"O",IF(Q7=$BB$52,"O",IF(Q7=$BC$52,"O",IF(Q7=$BD$52,"O",IF(Q7=$BE$52,"O",IF(Q7=$BF$52,"O",IF(Q7=$BG$52,"O",IF(Q7=$BH$52,"O","X"))))))))))))))))))))))))))))))))))))))</f>
        <v>X</v>
      </c>
    </row>
    <row r="442" spans="1:21" ht="18.75" customHeight="1">
      <c r="A442" s="606"/>
      <c r="B442" s="58" t="s">
        <v>33</v>
      </c>
      <c r="C442" s="58" t="str">
        <f t="shared" ref="C442:Q442" si="427">IF(C8=$W$52,"O",IF(C8=$X$52,"O",IF(C8=$Y$52,"O",IF(C8=$Z$52,"O",IF(C8=$AA$52,"O",IF(C8=$AB$52,"O",IF(C8=$AC$52,"O",IF(C8=$AD$52,"O",IF(C8=$AE$52,"O",IF(C8=$AF$52,"O",IF(C8=$AG$52,"O",IF(C8=$AH$52,"O",IF(C8=$AI$52,"O",IF(C8=$AJ$52,"O",IF(C8=$AK$52,"O",IF(C8=$AL$52,"O",IF(C8=$AM$52,"O",IF(C8=$AN$52,"O",IF(C8=$AO$52,"O",IF(C8=$AP$52,"O",IF(C8=$AQ$52,"O",IF(C8=$AR$52,"O",IF(C8=$AS$52,"O",IF(C8=$AT$52,"O",IF(C8=$AU$52,"O",IF(C8=$AV$52,"O",IF(C8=$AW$52,"O",IF(C8=$AX$52,"O",IF(C8=$AY$52,"O",IF(C8=$AZ$52,"O",IF(C8=$BA$52,"O",IF(C8=$BB$52,"O",IF(C8=$BC$52,"O",IF(C8=$BD$52,"O",IF(C8=$BE$52,"O",IF(C8=$BF$52,"O",IF(C8=$BG$52,"O",IF(C8=$BH$52,"O","X"))))))))))))))))))))))))))))))))))))))</f>
        <v>X</v>
      </c>
      <c r="D442" s="58" t="str">
        <f t="shared" si="427"/>
        <v>X</v>
      </c>
      <c r="E442" s="58" t="str">
        <f t="shared" si="427"/>
        <v>X</v>
      </c>
      <c r="F442" s="58" t="str">
        <f t="shared" si="427"/>
        <v>X</v>
      </c>
      <c r="G442" s="58" t="str">
        <f t="shared" si="427"/>
        <v>X</v>
      </c>
      <c r="H442" s="58" t="str">
        <f t="shared" si="427"/>
        <v>X</v>
      </c>
      <c r="I442" s="58" t="str">
        <f t="shared" si="427"/>
        <v>X</v>
      </c>
      <c r="J442" s="58" t="str">
        <f t="shared" si="427"/>
        <v>X</v>
      </c>
      <c r="K442" s="58" t="str">
        <f t="shared" si="427"/>
        <v>X</v>
      </c>
      <c r="L442" s="58" t="str">
        <f t="shared" si="427"/>
        <v>X</v>
      </c>
      <c r="M442" s="58" t="str">
        <f t="shared" si="427"/>
        <v>X</v>
      </c>
      <c r="N442" s="58" t="str">
        <f t="shared" si="427"/>
        <v>X</v>
      </c>
      <c r="O442" s="58" t="str">
        <f t="shared" si="427"/>
        <v>X</v>
      </c>
      <c r="P442" s="58" t="str">
        <f t="shared" si="427"/>
        <v>X</v>
      </c>
      <c r="Q442" s="58" t="str">
        <f t="shared" si="427"/>
        <v>X</v>
      </c>
    </row>
    <row r="443" spans="1:21" ht="18.75" customHeight="1">
      <c r="A443" s="606"/>
      <c r="B443" s="58" t="s">
        <v>34</v>
      </c>
      <c r="C443" s="58" t="str">
        <f t="shared" ref="C443:Q443" si="428">IF(C9=$W$52,"O",IF(C9=$X$52,"O",IF(C9=$Y$52,"O",IF(C9=$Z$52,"O",IF(C9=$AA$52,"O",IF(C9=$AB$52,"O",IF(C9=$AC$52,"O",IF(C9=$AD$52,"O",IF(C9=$AE$52,"O",IF(C9=$AF$52,"O",IF(C9=$AG$52,"O",IF(C9=$AH$52,"O",IF(C9=$AI$52,"O",IF(C9=$AJ$52,"O",IF(C9=$AK$52,"O",IF(C9=$AL$52,"O",IF(C9=$AM$52,"O",IF(C9=$AN$52,"O",IF(C9=$AO$52,"O",IF(C9=$AP$52,"O",IF(C9=$AQ$52,"O",IF(C9=$AR$52,"O",IF(C9=$AS$52,"O",IF(C9=$AT$52,"O",IF(C9=$AU$52,"O",IF(C9=$AV$52,"O",IF(C9=$AW$52,"O",IF(C9=$AX$52,"O",IF(C9=$AY$52,"O",IF(C9=$AZ$52,"O",IF(C9=$BA$52,"O",IF(C9=$BB$52,"O",IF(C9=$BC$52,"O",IF(C9=$BD$52,"O",IF(C9=$BE$52,"O",IF(C9=$BF$52,"O",IF(C9=$BG$52,"O",IF(C9=$BH$52,"O","X"))))))))))))))))))))))))))))))))))))))</f>
        <v>X</v>
      </c>
      <c r="D443" s="58" t="str">
        <f t="shared" si="428"/>
        <v>X</v>
      </c>
      <c r="E443" s="58" t="str">
        <f t="shared" si="428"/>
        <v>X</v>
      </c>
      <c r="F443" s="58" t="str">
        <f t="shared" si="428"/>
        <v>X</v>
      </c>
      <c r="G443" s="58" t="str">
        <f t="shared" si="428"/>
        <v>X</v>
      </c>
      <c r="H443" s="58" t="str">
        <f t="shared" si="428"/>
        <v>X</v>
      </c>
      <c r="I443" s="58" t="str">
        <f t="shared" si="428"/>
        <v>X</v>
      </c>
      <c r="J443" s="58" t="str">
        <f t="shared" si="428"/>
        <v>X</v>
      </c>
      <c r="K443" s="58" t="str">
        <f t="shared" si="428"/>
        <v>X</v>
      </c>
      <c r="L443" s="58" t="str">
        <f t="shared" si="428"/>
        <v>X</v>
      </c>
      <c r="M443" s="58" t="str">
        <f t="shared" si="428"/>
        <v>X</v>
      </c>
      <c r="N443" s="58" t="str">
        <f t="shared" si="428"/>
        <v>X</v>
      </c>
      <c r="O443" s="58" t="str">
        <f t="shared" si="428"/>
        <v>X</v>
      </c>
      <c r="P443" s="58" t="str">
        <f t="shared" si="428"/>
        <v>X</v>
      </c>
      <c r="Q443" s="58" t="str">
        <f t="shared" si="428"/>
        <v>X</v>
      </c>
    </row>
    <row r="444" spans="1:21" ht="18.75" customHeight="1">
      <c r="A444" s="606"/>
      <c r="B444" s="58" t="s">
        <v>35</v>
      </c>
      <c r="C444" s="58" t="str">
        <f t="shared" ref="C444:Q444" si="429">IF(C10=$W$52,"O",IF(C10=$X$52,"O",IF(C10=$Y$52,"O",IF(C10=$Z$52,"O",IF(C10=$AA$52,"O",IF(C10=$AB$52,"O",IF(C10=$AC$52,"O",IF(C10=$AD$52,"O",IF(C10=$AE$52,"O",IF(C10=$AF$52,"O",IF(C10=$AG$52,"O",IF(C10=$AH$52,"O",IF(C10=$AI$52,"O",IF(C10=$AJ$52,"O",IF(C10=$AK$52,"O",IF(C10=$AL$52,"O",IF(C10=$AM$52,"O",IF(C10=$AN$52,"O",IF(C10=$AO$52,"O",IF(C10=$AP$52,"O",IF(C10=$AQ$52,"O",IF(C10=$AR$52,"O",IF(C10=$AS$52,"O",IF(C10=$AT$52,"O",IF(C10=$AU$52,"O",IF(C10=$AV$52,"O",IF(C10=$AW$52,"O",IF(C10=$AX$52,"O",IF(C10=$AY$52,"O",IF(C10=$AZ$52,"O",IF(C10=$BA$52,"O",IF(C10=$BB$52,"O",IF(C10=$BC$52,"O",IF(C10=$BD$52,"O",IF(C10=$BE$52,"O",IF(C10=$BF$52,"O",IF(C10=$BG$52,"O",IF(C10=$BH$52,"O","X"))))))))))))))))))))))))))))))))))))))</f>
        <v>O</v>
      </c>
      <c r="D444" s="58" t="str">
        <f t="shared" si="429"/>
        <v>O</v>
      </c>
      <c r="E444" s="58" t="str">
        <f t="shared" si="429"/>
        <v>O</v>
      </c>
      <c r="F444" s="58" t="str">
        <f t="shared" si="429"/>
        <v>O</v>
      </c>
      <c r="G444" s="58" t="str">
        <f t="shared" si="429"/>
        <v>O</v>
      </c>
      <c r="H444" s="58" t="str">
        <f t="shared" si="429"/>
        <v>O</v>
      </c>
      <c r="I444" s="58" t="str">
        <f t="shared" si="429"/>
        <v>O</v>
      </c>
      <c r="J444" s="58" t="str">
        <f t="shared" si="429"/>
        <v>O</v>
      </c>
      <c r="K444" s="58" t="str">
        <f t="shared" si="429"/>
        <v>O</v>
      </c>
      <c r="L444" s="58" t="str">
        <f t="shared" si="429"/>
        <v>O</v>
      </c>
      <c r="M444" s="58" t="str">
        <f t="shared" si="429"/>
        <v>O</v>
      </c>
      <c r="N444" s="58" t="str">
        <f t="shared" si="429"/>
        <v>O</v>
      </c>
      <c r="O444" s="58" t="str">
        <f t="shared" si="429"/>
        <v>O</v>
      </c>
      <c r="P444" s="58" t="str">
        <f t="shared" si="429"/>
        <v>O</v>
      </c>
      <c r="Q444" s="58" t="str">
        <f t="shared" si="429"/>
        <v>O</v>
      </c>
    </row>
    <row r="445" spans="1:21" ht="18.75" customHeight="1">
      <c r="A445" s="606"/>
      <c r="B445" s="58" t="s">
        <v>36</v>
      </c>
      <c r="C445" s="58" t="str">
        <f t="shared" ref="C445:Q445" si="430">IF(C11=$W$52,"O",IF(C11=$X$52,"O",IF(C11=$Y$52,"O",IF(C11=$Z$52,"O",IF(C11=$AA$52,"O",IF(C11=$AB$52,"O",IF(C11=$AC$52,"O",IF(C11=$AD$52,"O",IF(C11=$AE$52,"O",IF(C11=$AF$52,"O",IF(C11=$AG$52,"O",IF(C11=$AH$52,"O",IF(C11=$AI$52,"O",IF(C11=$AJ$52,"O",IF(C11=$AK$52,"O",IF(C11=$AL$52,"O",IF(C11=$AM$52,"O",IF(C11=$AN$52,"O",IF(C11=$AO$52,"O",IF(C11=$AP$52,"O",IF(C11=$AQ$52,"O",IF(C11=$AR$52,"O",IF(C11=$AS$52,"O",IF(C11=$AT$52,"O",IF(C11=$AU$52,"O",IF(C11=$AV$52,"O",IF(C11=$AW$52,"O",IF(C11=$AX$52,"O",IF(C11=$AY$52,"O",IF(C11=$AZ$52,"O",IF(C11=$BA$52,"O",IF(C11=$BB$52,"O",IF(C11=$BC$52,"O",IF(C11=$BD$52,"O",IF(C11=$BE$52,"O",IF(C11=$BF$52,"O",IF(C11=$BG$52,"O",IF(C11=$BH$52,"O","X"))))))))))))))))))))))))))))))))))))))</f>
        <v>X</v>
      </c>
      <c r="D445" s="58" t="str">
        <f t="shared" si="430"/>
        <v>X</v>
      </c>
      <c r="E445" s="58" t="str">
        <f t="shared" si="430"/>
        <v>X</v>
      </c>
      <c r="F445" s="58" t="str">
        <f t="shared" si="430"/>
        <v>X</v>
      </c>
      <c r="G445" s="58" t="str">
        <f t="shared" si="430"/>
        <v>X</v>
      </c>
      <c r="H445" s="58" t="str">
        <f t="shared" si="430"/>
        <v>X</v>
      </c>
      <c r="I445" s="58" t="str">
        <f t="shared" si="430"/>
        <v>X</v>
      </c>
      <c r="J445" s="58" t="str">
        <f t="shared" si="430"/>
        <v>X</v>
      </c>
      <c r="K445" s="58" t="str">
        <f t="shared" si="430"/>
        <v>X</v>
      </c>
      <c r="L445" s="58" t="str">
        <f t="shared" si="430"/>
        <v>X</v>
      </c>
      <c r="M445" s="58" t="str">
        <f t="shared" si="430"/>
        <v>X</v>
      </c>
      <c r="N445" s="58" t="str">
        <f t="shared" si="430"/>
        <v>X</v>
      </c>
      <c r="O445" s="58" t="str">
        <f t="shared" si="430"/>
        <v>X</v>
      </c>
      <c r="P445" s="58" t="str">
        <f t="shared" si="430"/>
        <v>X</v>
      </c>
      <c r="Q445" s="58" t="str">
        <f t="shared" si="430"/>
        <v>X</v>
      </c>
    </row>
    <row r="446" spans="1:21" ht="18.75" customHeight="1">
      <c r="A446" s="606"/>
      <c r="B446" s="58" t="s">
        <v>21</v>
      </c>
      <c r="C446" s="58" t="str">
        <f t="shared" ref="C446:Q446" si="431">IF(C12=$W$52,"O",IF(C12=$X$52,"O",IF(C12=$Y$52,"O",IF(C12=$Z$52,"O",IF(C12=$AA$52,"O",IF(C12=$AB$52,"O",IF(C12=$AC$52,"O",IF(C12=$AD$52,"O",IF(C12=$AE$52,"O",IF(C12=$AF$52,"O",IF(C12=$AG$52,"O",IF(C12=$AH$52,"O",IF(C12=$AI$52,"O",IF(C12=$AJ$52,"O",IF(C12=$AK$52,"O",IF(C12=$AL$52,"O",IF(C12=$AM$52,"O",IF(C12=$AN$52,"O",IF(C12=$AO$52,"O",IF(C12=$AP$52,"O",IF(C12=$AQ$52,"O",IF(C12=$AR$52,"O",IF(C12=$AS$52,"O",IF(C12=$AT$52,"O",IF(C12=$AU$52,"O",IF(C12=$AV$52,"O",IF(C12=$AW$52,"O",IF(C12=$AX$52,"O",IF(C12=$AY$52,"O",IF(C12=$AZ$52,"O",IF(C12=$BA$52,"O",IF(C12=$BB$52,"O",IF(C12=$BC$52,"O",IF(C12=$BD$52,"O",IF(C12=$BE$52,"O",IF(C12=$BF$52,"O",IF(C12=$BG$52,"O",IF(C12=$BH$52,"O","X"))))))))))))))))))))))))))))))))))))))</f>
        <v>O</v>
      </c>
      <c r="D446" s="58" t="str">
        <f t="shared" si="431"/>
        <v>O</v>
      </c>
      <c r="E446" s="58" t="str">
        <f t="shared" si="431"/>
        <v>O</v>
      </c>
      <c r="F446" s="58" t="str">
        <f t="shared" si="431"/>
        <v>O</v>
      </c>
      <c r="G446" s="58" t="str">
        <f t="shared" si="431"/>
        <v>O</v>
      </c>
      <c r="H446" s="58" t="str">
        <f t="shared" si="431"/>
        <v>O</v>
      </c>
      <c r="I446" s="58" t="str">
        <f t="shared" si="431"/>
        <v>O</v>
      </c>
      <c r="J446" s="58" t="str">
        <f t="shared" si="431"/>
        <v>O</v>
      </c>
      <c r="K446" s="58" t="str">
        <f t="shared" si="431"/>
        <v>O</v>
      </c>
      <c r="L446" s="58" t="str">
        <f t="shared" si="431"/>
        <v>O</v>
      </c>
      <c r="M446" s="58" t="str">
        <f t="shared" si="431"/>
        <v>O</v>
      </c>
      <c r="N446" s="58" t="str">
        <f t="shared" si="431"/>
        <v>O</v>
      </c>
      <c r="O446" s="58" t="str">
        <f t="shared" si="431"/>
        <v>O</v>
      </c>
      <c r="P446" s="58" t="str">
        <f t="shared" si="431"/>
        <v>O</v>
      </c>
      <c r="Q446" s="58" t="str">
        <f t="shared" si="431"/>
        <v>O</v>
      </c>
    </row>
    <row r="447" spans="1:21" ht="18.75" customHeight="1">
      <c r="A447" s="607"/>
      <c r="B447" s="30" t="s">
        <v>46</v>
      </c>
      <c r="C447" s="47">
        <f>COUNTIF(C441:C446,"O")</f>
        <v>2</v>
      </c>
      <c r="D447" s="47">
        <f t="shared" ref="D447:Q447" si="432">COUNTIF(D441:D446,"O")</f>
        <v>2</v>
      </c>
      <c r="E447" s="47">
        <f t="shared" si="432"/>
        <v>2</v>
      </c>
      <c r="F447" s="47">
        <f t="shared" si="432"/>
        <v>2</v>
      </c>
      <c r="G447" s="47">
        <f t="shared" si="432"/>
        <v>2</v>
      </c>
      <c r="H447" s="47">
        <f t="shared" si="432"/>
        <v>2</v>
      </c>
      <c r="I447" s="47">
        <f t="shared" si="432"/>
        <v>2</v>
      </c>
      <c r="J447" s="47">
        <f t="shared" si="432"/>
        <v>2</v>
      </c>
      <c r="K447" s="47">
        <f t="shared" si="432"/>
        <v>2</v>
      </c>
      <c r="L447" s="47">
        <f t="shared" si="432"/>
        <v>2</v>
      </c>
      <c r="M447" s="47">
        <f t="shared" si="432"/>
        <v>2</v>
      </c>
      <c r="N447" s="47">
        <f t="shared" si="432"/>
        <v>2</v>
      </c>
      <c r="O447" s="47">
        <f t="shared" si="432"/>
        <v>2</v>
      </c>
      <c r="P447" s="47">
        <f t="shared" si="432"/>
        <v>2</v>
      </c>
      <c r="Q447" s="47">
        <f t="shared" si="432"/>
        <v>2</v>
      </c>
    </row>
    <row r="448" spans="1:21" ht="18.75" customHeight="1">
      <c r="A448" s="605">
        <v>37</v>
      </c>
      <c r="B448" s="58" t="s">
        <v>32</v>
      </c>
      <c r="C448" s="58" t="str">
        <f>IF(C7=$W$53,"O",IF(C7=$X$53,"O",IF(C7=$Y$53,"O",IF(C7=$Z$53,"O",IF(C7=$AA$53,"O",IF(C7=$AB$53,"O",IF(C7=$AC$53,"O",IF(C7=$AD$53,"O",IF(C7=$AE$53,"O",IF(C7=$AF$53,"O",IF(C7=$AG$53,"O",IF(C7=$AH$53,"O",IF(C7=$AI$53,"O",IF(C7=$AJ$53,"O",IF(C7=$AK$53,"O",IF(C7=$AL$53,"O",IF(C7=$AM$53,"O",IF(C7=$AN$53,"O",IF(C7=$AO$53,"O",IF(C7=$AP$53,"O",IF(C7=$AQ$53,"O",IF(C7=$AR$53,"O",IF(C7=$AS$53,"O",IF(C7=$AT$53,"O",IF(C7=$AU$53,"O",IF(C7=$AV$53,"O",IF(C7=$AW$53,"O",IF(C7=$AX$53,"O",IF(C7=$AY$53,"O",IF(C7=$AZ$53,"O",IF(C7=$BA$53,"O",IF(C7=$BB$53,"O",IF(C7=$BC$53,"O",IF(C7=$BD$53,"O",IF(C7=$BE$53,"O",IF(C7=$BF$53,"O",IF(C7=$BG$53,"O",IF(C7=$BH$53,"O","X"))))))))))))))))))))))))))))))))))))))</f>
        <v>X</v>
      </c>
      <c r="D448" s="58" t="str">
        <f t="shared" ref="D448:P448" si="433">IF(D7=$W$53,"O",IF(D7=$X$53,"O",IF(D7=$Y$53,"O",IF(D7=$Z$53,"O",IF(D7=$AA$53,"O",IF(D7=$AB$53,"O",IF(D7=$AC$53,"O",IF(D7=$AD$53,"O",IF(D7=$AE$53,"O",IF(D7=$AF$53,"O",IF(D7=$AG$53,"O",IF(D7=$AH$53,"O",IF(D7=$AI$53,"O",IF(D7=$AJ$53,"O",IF(D7=$AK$53,"O",IF(D7=$AL$53,"O",IF(D7=$AM$53,"O",IF(D7=$AN$53,"O",IF(D7=$AO$53,"O",IF(D7=$AP$53,"O",IF(D7=$AQ$53,"O",IF(D7=$AR$53,"O",IF(D7=$AS$53,"O",IF(D7=$AT$53,"O",IF(D7=$AU$53,"O",IF(D7=$AV$53,"O",IF(D7=$AW$53,"O",IF(D7=$AX$53,"O",IF(D7=$AY$53,"O",IF(D7=$AZ$53,"O",IF(D7=$BA$53,"O",IF(D7=$BB$53,"O",IF(D7=$BC$53,"O",IF(D7=$BD$53,"O",IF(D7=$BE$53,"O",IF(D7=$BF$53,"O",IF(D7=$BG$53,"O",IF(D7=$BH$53,"O","X"))))))))))))))))))))))))))))))))))))))</f>
        <v>X</v>
      </c>
      <c r="E448" s="58" t="str">
        <f t="shared" si="433"/>
        <v>X</v>
      </c>
      <c r="F448" s="58" t="str">
        <f t="shared" si="433"/>
        <v>X</v>
      </c>
      <c r="G448" s="58" t="str">
        <f t="shared" si="433"/>
        <v>X</v>
      </c>
      <c r="H448" s="58" t="str">
        <f t="shared" si="433"/>
        <v>X</v>
      </c>
      <c r="I448" s="58" t="str">
        <f t="shared" si="433"/>
        <v>X</v>
      </c>
      <c r="J448" s="58" t="str">
        <f t="shared" si="433"/>
        <v>X</v>
      </c>
      <c r="K448" s="58" t="str">
        <f t="shared" si="433"/>
        <v>X</v>
      </c>
      <c r="L448" s="58" t="str">
        <f t="shared" si="433"/>
        <v>X</v>
      </c>
      <c r="M448" s="58" t="str">
        <f t="shared" si="433"/>
        <v>X</v>
      </c>
      <c r="N448" s="58" t="str">
        <f t="shared" si="433"/>
        <v>X</v>
      </c>
      <c r="O448" s="58" t="str">
        <f t="shared" si="433"/>
        <v>X</v>
      </c>
      <c r="P448" s="58" t="str">
        <f t="shared" si="433"/>
        <v>X</v>
      </c>
      <c r="Q448" s="58" t="str">
        <f>IF(Q7=$W$53,"O",IF(Q7=$X$53,"O",IF(Q7=$Y$53,"O",IF(Q7=$Z$53,"O",IF(Q7=$AA$53,"O",IF(Q7=$AB$53,"O",IF(Q7=$AC$53,"O",IF(Q7=$AD$53,"O",IF(Q7=$AE$53,"O",IF(Q7=$AF$53,"O",IF(Q7=$AG$53,"O",IF(Q7=$AH$53,"O",IF(Q7=$AI$53,"O",IF(Q7=$AJ$53,"O",IF(Q7=$AK$53,"O",IF(Q7=$AL$53,"O",IF(Q7=$AM$53,"O",IF(Q7=$AN$53,"O",IF(Q7=$AO$53,"O",IF(Q7=$AP$53,"O",IF(Q7=$AQ$53,"O",IF(Q7=$AR$53,"O",IF(Q7=$AS$53,"O",IF(Q7=$AT$53,"O",IF(Q7=$AU$53,"O",IF(Q7=$AV$53,"O",IF(Q7=$AW$53,"O",IF(Q7=$AX$53,"O",IF(Q7=$AY$53,"O",IF(Q7=$AZ$53,"O",IF(Q7=$BA$53,"O",IF(Q7=$BB$53,"O",IF(Q7=$BC$53,"O",IF(Q7=$BD$53,"O",IF(Q7=$BE$53,"O",IF(Q7=$BF$53,"O",IF(Q7=$BG$53,"O",IF(Q7=$BH$53,"O","X"))))))))))))))))))))))))))))))))))))))</f>
        <v>X</v>
      </c>
      <c r="T448" s="45"/>
      <c r="U448" s="45"/>
    </row>
    <row r="449" spans="1:21" ht="18.75" customHeight="1">
      <c r="A449" s="606"/>
      <c r="B449" s="58" t="s">
        <v>33</v>
      </c>
      <c r="C449" s="58" t="str">
        <f t="shared" ref="C449:Q449" si="434">IF(C8=$W$53,"O",IF(C8=$X$53,"O",IF(C8=$Y$53,"O",IF(C8=$Z$53,"O",IF(C8=$AA$53,"O",IF(C8=$AB$53,"O",IF(C8=$AC$53,"O",IF(C8=$AD$53,"O",IF(C8=$AE$53,"O",IF(C8=$AF$53,"O",IF(C8=$AG$53,"O",IF(C8=$AH$53,"O",IF(C8=$AI$53,"O",IF(C8=$AJ$53,"O",IF(C8=$AK$53,"O",IF(C8=$AL$53,"O",IF(C8=$AM$53,"O",IF(C8=$AN$53,"O",IF(C8=$AO$53,"O",IF(C8=$AP$53,"O",IF(C8=$AQ$53,"O",IF(C8=$AR$53,"O",IF(C8=$AS$53,"O",IF(C8=$AT$53,"O",IF(C8=$AU$53,"O",IF(C8=$AV$53,"O",IF(C8=$AW$53,"O",IF(C8=$AX$53,"O",IF(C8=$AY$53,"O",IF(C8=$AZ$53,"O",IF(C8=$BA$53,"O",IF(C8=$BB$53,"O",IF(C8=$BC$53,"O",IF(C8=$BD$53,"O",IF(C8=$BE$53,"O",IF(C8=$BF$53,"O",IF(C8=$BG$53,"O",IF(C8=$BH$53,"O","X"))))))))))))))))))))))))))))))))))))))</f>
        <v>O</v>
      </c>
      <c r="D449" s="58" t="str">
        <f t="shared" si="434"/>
        <v>O</v>
      </c>
      <c r="E449" s="58" t="str">
        <f t="shared" si="434"/>
        <v>O</v>
      </c>
      <c r="F449" s="58" t="str">
        <f t="shared" si="434"/>
        <v>O</v>
      </c>
      <c r="G449" s="58" t="str">
        <f t="shared" si="434"/>
        <v>O</v>
      </c>
      <c r="H449" s="58" t="str">
        <f t="shared" si="434"/>
        <v>O</v>
      </c>
      <c r="I449" s="58" t="str">
        <f t="shared" si="434"/>
        <v>O</v>
      </c>
      <c r="J449" s="58" t="str">
        <f t="shared" si="434"/>
        <v>O</v>
      </c>
      <c r="K449" s="58" t="str">
        <f t="shared" si="434"/>
        <v>O</v>
      </c>
      <c r="L449" s="58" t="str">
        <f t="shared" si="434"/>
        <v>O</v>
      </c>
      <c r="M449" s="58" t="str">
        <f t="shared" si="434"/>
        <v>O</v>
      </c>
      <c r="N449" s="58" t="str">
        <f t="shared" si="434"/>
        <v>O</v>
      </c>
      <c r="O449" s="58" t="str">
        <f t="shared" si="434"/>
        <v>O</v>
      </c>
      <c r="P449" s="58" t="str">
        <f t="shared" si="434"/>
        <v>O</v>
      </c>
      <c r="Q449" s="58" t="str">
        <f t="shared" si="434"/>
        <v>O</v>
      </c>
      <c r="T449" s="125"/>
      <c r="U449" s="45"/>
    </row>
    <row r="450" spans="1:21" ht="18.75" customHeight="1">
      <c r="A450" s="606"/>
      <c r="B450" s="58" t="s">
        <v>34</v>
      </c>
      <c r="C450" s="58" t="str">
        <f t="shared" ref="C450:Q450" si="435">IF(C9=$W$53,"O",IF(C9=$X$53,"O",IF(C9=$Y$53,"O",IF(C9=$Z$53,"O",IF(C9=$AA$53,"O",IF(C9=$AB$53,"O",IF(C9=$AC$53,"O",IF(C9=$AD$53,"O",IF(C9=$AE$53,"O",IF(C9=$AF$53,"O",IF(C9=$AG$53,"O",IF(C9=$AH$53,"O",IF(C9=$AI$53,"O",IF(C9=$AJ$53,"O",IF(C9=$AK$53,"O",IF(C9=$AL$53,"O",IF(C9=$AM$53,"O",IF(C9=$AN$53,"O",IF(C9=$AO$53,"O",IF(C9=$AP$53,"O",IF(C9=$AQ$53,"O",IF(C9=$AR$53,"O",IF(C9=$AS$53,"O",IF(C9=$AT$53,"O",IF(C9=$AU$53,"O",IF(C9=$AV$53,"O",IF(C9=$AW$53,"O",IF(C9=$AX$53,"O",IF(C9=$AY$53,"O",IF(C9=$AZ$53,"O",IF(C9=$BA$53,"O",IF(C9=$BB$53,"O",IF(C9=$BC$53,"O",IF(C9=$BD$53,"O",IF(C9=$BE$53,"O",IF(C9=$BF$53,"O",IF(C9=$BG$53,"O",IF(C9=$BH$53,"O","X"))))))))))))))))))))))))))))))))))))))</f>
        <v>X</v>
      </c>
      <c r="D450" s="58" t="str">
        <f t="shared" si="435"/>
        <v>X</v>
      </c>
      <c r="E450" s="58" t="str">
        <f t="shared" si="435"/>
        <v>X</v>
      </c>
      <c r="F450" s="58" t="str">
        <f t="shared" si="435"/>
        <v>X</v>
      </c>
      <c r="G450" s="58" t="str">
        <f t="shared" si="435"/>
        <v>X</v>
      </c>
      <c r="H450" s="58" t="str">
        <f t="shared" si="435"/>
        <v>X</v>
      </c>
      <c r="I450" s="58" t="str">
        <f t="shared" si="435"/>
        <v>X</v>
      </c>
      <c r="J450" s="58" t="str">
        <f t="shared" si="435"/>
        <v>X</v>
      </c>
      <c r="K450" s="58" t="str">
        <f t="shared" si="435"/>
        <v>X</v>
      </c>
      <c r="L450" s="58" t="str">
        <f t="shared" si="435"/>
        <v>X</v>
      </c>
      <c r="M450" s="58" t="str">
        <f t="shared" si="435"/>
        <v>X</v>
      </c>
      <c r="N450" s="58" t="str">
        <f t="shared" si="435"/>
        <v>X</v>
      </c>
      <c r="O450" s="58" t="str">
        <f t="shared" si="435"/>
        <v>X</v>
      </c>
      <c r="P450" s="58" t="str">
        <f t="shared" si="435"/>
        <v>X</v>
      </c>
      <c r="Q450" s="58" t="str">
        <f t="shared" si="435"/>
        <v>X</v>
      </c>
      <c r="T450" s="45"/>
      <c r="U450" s="125"/>
    </row>
    <row r="451" spans="1:21" ht="18.75" customHeight="1">
      <c r="A451" s="606"/>
      <c r="B451" s="58" t="s">
        <v>35</v>
      </c>
      <c r="C451" s="58" t="str">
        <f t="shared" ref="C451:Q451" si="436">IF(C10=$W$53,"O",IF(C10=$X$53,"O",IF(C10=$Y$53,"O",IF(C10=$Z$53,"O",IF(C10=$AA$53,"O",IF(C10=$AB$53,"O",IF(C10=$AC$53,"O",IF(C10=$AD$53,"O",IF(C10=$AE$53,"O",IF(C10=$AF$53,"O",IF(C10=$AG$53,"O",IF(C10=$AH$53,"O",IF(C10=$AI$53,"O",IF(C10=$AJ$53,"O",IF(C10=$AK$53,"O",IF(C10=$AL$53,"O",IF(C10=$AM$53,"O",IF(C10=$AN$53,"O",IF(C10=$AO$53,"O",IF(C10=$AP$53,"O",IF(C10=$AQ$53,"O",IF(C10=$AR$53,"O",IF(C10=$AS$53,"O",IF(C10=$AT$53,"O",IF(C10=$AU$53,"O",IF(C10=$AV$53,"O",IF(C10=$AW$53,"O",IF(C10=$AX$53,"O",IF(C10=$AY$53,"O",IF(C10=$AZ$53,"O",IF(C10=$BA$53,"O",IF(C10=$BB$53,"O",IF(C10=$BC$53,"O",IF(C10=$BD$53,"O",IF(C10=$BE$53,"O",IF(C10=$BF$53,"O",IF(C10=$BG$53,"O",IF(C10=$BH$53,"O","X"))))))))))))))))))))))))))))))))))))))</f>
        <v>O</v>
      </c>
      <c r="D451" s="58" t="str">
        <f t="shared" si="436"/>
        <v>O</v>
      </c>
      <c r="E451" s="58" t="str">
        <f t="shared" si="436"/>
        <v>O</v>
      </c>
      <c r="F451" s="58" t="str">
        <f t="shared" si="436"/>
        <v>O</v>
      </c>
      <c r="G451" s="58" t="str">
        <f t="shared" si="436"/>
        <v>O</v>
      </c>
      <c r="H451" s="58" t="str">
        <f t="shared" si="436"/>
        <v>O</v>
      </c>
      <c r="I451" s="58" t="str">
        <f t="shared" si="436"/>
        <v>O</v>
      </c>
      <c r="J451" s="58" t="str">
        <f t="shared" si="436"/>
        <v>O</v>
      </c>
      <c r="K451" s="58" t="str">
        <f t="shared" si="436"/>
        <v>O</v>
      </c>
      <c r="L451" s="58" t="str">
        <f t="shared" si="436"/>
        <v>O</v>
      </c>
      <c r="M451" s="58" t="str">
        <f t="shared" si="436"/>
        <v>O</v>
      </c>
      <c r="N451" s="58" t="str">
        <f t="shared" si="436"/>
        <v>O</v>
      </c>
      <c r="O451" s="58" t="str">
        <f t="shared" si="436"/>
        <v>O</v>
      </c>
      <c r="P451" s="58" t="str">
        <f t="shared" si="436"/>
        <v>O</v>
      </c>
      <c r="Q451" s="58" t="str">
        <f t="shared" si="436"/>
        <v>O</v>
      </c>
      <c r="T451" s="45"/>
      <c r="U451" s="45"/>
    </row>
    <row r="452" spans="1:21" ht="18.75" customHeight="1">
      <c r="A452" s="606"/>
      <c r="B452" s="58" t="s">
        <v>36</v>
      </c>
      <c r="C452" s="58" t="str">
        <f t="shared" ref="C452:Q452" si="437">IF(C11=$W$53,"O",IF(C11=$X$53,"O",IF(C11=$Y$53,"O",IF(C11=$Z$53,"O",IF(C11=$AA$53,"O",IF(C11=$AB$53,"O",IF(C11=$AC$53,"O",IF(C11=$AD$53,"O",IF(C11=$AE$53,"O",IF(C11=$AF$53,"O",IF(C11=$AG$53,"O",IF(C11=$AH$53,"O",IF(C11=$AI$53,"O",IF(C11=$AJ$53,"O",IF(C11=$AK$53,"O",IF(C11=$AL$53,"O",IF(C11=$AM$53,"O",IF(C11=$AN$53,"O",IF(C11=$AO$53,"O",IF(C11=$AP$53,"O",IF(C11=$AQ$53,"O",IF(C11=$AR$53,"O",IF(C11=$AS$53,"O",IF(C11=$AT$53,"O",IF(C11=$AU$53,"O",IF(C11=$AV$53,"O",IF(C11=$AW$53,"O",IF(C11=$AX$53,"O",IF(C11=$AY$53,"O",IF(C11=$AZ$53,"O",IF(C11=$BA$53,"O",IF(C11=$BB$53,"O",IF(C11=$BC$53,"O",IF(C11=$BD$53,"O",IF(C11=$BE$53,"O",IF(C11=$BF$53,"O",IF(C11=$BG$53,"O",IF(C11=$BH$53,"O","X"))))))))))))))))))))))))))))))))))))))</f>
        <v>O</v>
      </c>
      <c r="D452" s="58" t="str">
        <f t="shared" si="437"/>
        <v>O</v>
      </c>
      <c r="E452" s="58" t="str">
        <f t="shared" si="437"/>
        <v>O</v>
      </c>
      <c r="F452" s="58" t="str">
        <f t="shared" si="437"/>
        <v>O</v>
      </c>
      <c r="G452" s="58" t="str">
        <f t="shared" si="437"/>
        <v>O</v>
      </c>
      <c r="H452" s="58" t="str">
        <f t="shared" si="437"/>
        <v>O</v>
      </c>
      <c r="I452" s="58" t="str">
        <f t="shared" si="437"/>
        <v>O</v>
      </c>
      <c r="J452" s="58" t="str">
        <f t="shared" si="437"/>
        <v>O</v>
      </c>
      <c r="K452" s="58" t="str">
        <f t="shared" si="437"/>
        <v>O</v>
      </c>
      <c r="L452" s="58" t="str">
        <f t="shared" si="437"/>
        <v>O</v>
      </c>
      <c r="M452" s="58" t="str">
        <f t="shared" si="437"/>
        <v>O</v>
      </c>
      <c r="N452" s="58" t="str">
        <f t="shared" si="437"/>
        <v>O</v>
      </c>
      <c r="O452" s="58" t="str">
        <f t="shared" si="437"/>
        <v>O</v>
      </c>
      <c r="P452" s="58" t="str">
        <f t="shared" si="437"/>
        <v>O</v>
      </c>
      <c r="Q452" s="58" t="str">
        <f t="shared" si="437"/>
        <v>O</v>
      </c>
      <c r="T452" s="45"/>
      <c r="U452" s="45"/>
    </row>
    <row r="453" spans="1:21" ht="18.75" customHeight="1">
      <c r="A453" s="606"/>
      <c r="B453" s="58" t="s">
        <v>21</v>
      </c>
      <c r="C453" s="58" t="str">
        <f t="shared" ref="C453:Q453" si="438">IF(C12=$W$53,"O",IF(C12=$X$53,"O",IF(C12=$Y$53,"O",IF(C12=$Z$53,"O",IF(C12=$AA$53,"O",IF(C12=$AB$53,"O",IF(C12=$AC$53,"O",IF(C12=$AD$53,"O",IF(C12=$AE$53,"O",IF(C12=$AF$53,"O",IF(C12=$AG$53,"O",IF(C12=$AH$53,"O",IF(C12=$AI$53,"O",IF(C12=$AJ$53,"O",IF(C12=$AK$53,"O",IF(C12=$AL$53,"O",IF(C12=$AM$53,"O",IF(C12=$AN$53,"O",IF(C12=$AO$53,"O",IF(C12=$AP$53,"O",IF(C12=$AQ$53,"O",IF(C12=$AR$53,"O",IF(C12=$AS$53,"O",IF(C12=$AT$53,"O",IF(C12=$AU$53,"O",IF(C12=$AV$53,"O",IF(C12=$AW$53,"O",IF(C12=$AX$53,"O",IF(C12=$AY$53,"O",IF(C12=$AZ$53,"O",IF(C12=$BA$53,"O",IF(C12=$BB$53,"O",IF(C12=$BC$53,"O",IF(C12=$BD$53,"O",IF(C12=$BE$53,"O",IF(C12=$BF$53,"O",IF(C12=$BG$53,"O",IF(C12=$BH$53,"O","X"))))))))))))))))))))))))))))))))))))))</f>
        <v>O</v>
      </c>
      <c r="D453" s="58" t="str">
        <f t="shared" si="438"/>
        <v>O</v>
      </c>
      <c r="E453" s="58" t="str">
        <f t="shared" si="438"/>
        <v>O</v>
      </c>
      <c r="F453" s="58" t="str">
        <f t="shared" si="438"/>
        <v>O</v>
      </c>
      <c r="G453" s="58" t="str">
        <f t="shared" si="438"/>
        <v>O</v>
      </c>
      <c r="H453" s="58" t="str">
        <f t="shared" si="438"/>
        <v>O</v>
      </c>
      <c r="I453" s="58" t="str">
        <f t="shared" si="438"/>
        <v>O</v>
      </c>
      <c r="J453" s="58" t="str">
        <f t="shared" si="438"/>
        <v>O</v>
      </c>
      <c r="K453" s="58" t="str">
        <f t="shared" si="438"/>
        <v>O</v>
      </c>
      <c r="L453" s="58" t="str">
        <f t="shared" si="438"/>
        <v>O</v>
      </c>
      <c r="M453" s="58" t="str">
        <f t="shared" si="438"/>
        <v>O</v>
      </c>
      <c r="N453" s="58" t="str">
        <f t="shared" si="438"/>
        <v>O</v>
      </c>
      <c r="O453" s="58" t="str">
        <f t="shared" si="438"/>
        <v>O</v>
      </c>
      <c r="P453" s="58" t="str">
        <f t="shared" si="438"/>
        <v>O</v>
      </c>
      <c r="Q453" s="58" t="str">
        <f t="shared" si="438"/>
        <v>O</v>
      </c>
      <c r="T453" s="45"/>
      <c r="U453" s="45"/>
    </row>
    <row r="454" spans="1:21" ht="18.75" customHeight="1">
      <c r="A454" s="607"/>
      <c r="B454" s="30" t="s">
        <v>46</v>
      </c>
      <c r="C454" s="47">
        <f>COUNTIF(C448:C453,"O")</f>
        <v>4</v>
      </c>
      <c r="D454" s="47">
        <f t="shared" ref="D454:Q454" si="439">COUNTIF(D448:D453,"O")</f>
        <v>4</v>
      </c>
      <c r="E454" s="47">
        <f t="shared" si="439"/>
        <v>4</v>
      </c>
      <c r="F454" s="47">
        <f t="shared" si="439"/>
        <v>4</v>
      </c>
      <c r="G454" s="47">
        <f t="shared" si="439"/>
        <v>4</v>
      </c>
      <c r="H454" s="47">
        <f t="shared" si="439"/>
        <v>4</v>
      </c>
      <c r="I454" s="47">
        <f t="shared" si="439"/>
        <v>4</v>
      </c>
      <c r="J454" s="47">
        <f t="shared" si="439"/>
        <v>4</v>
      </c>
      <c r="K454" s="47">
        <f t="shared" si="439"/>
        <v>4</v>
      </c>
      <c r="L454" s="47">
        <f t="shared" si="439"/>
        <v>4</v>
      </c>
      <c r="M454" s="47">
        <f t="shared" si="439"/>
        <v>4</v>
      </c>
      <c r="N454" s="47">
        <f t="shared" si="439"/>
        <v>4</v>
      </c>
      <c r="O454" s="47">
        <f t="shared" si="439"/>
        <v>4</v>
      </c>
      <c r="P454" s="47">
        <f t="shared" si="439"/>
        <v>4</v>
      </c>
      <c r="Q454" s="47">
        <f t="shared" si="439"/>
        <v>4</v>
      </c>
      <c r="T454" s="45"/>
      <c r="U454" s="45"/>
    </row>
    <row r="455" spans="1:21" ht="18.75" customHeight="1">
      <c r="A455" s="605">
        <v>38</v>
      </c>
      <c r="B455" s="58" t="s">
        <v>32</v>
      </c>
      <c r="C455" s="58" t="str">
        <f>IF(C7=$W$54,"O",IF(C7=$X$54,"O",IF(C7=$Y$54,"O",IF(C7=$Z$54,"O",IF(C7=$AA$54,"O",IF(C7=$AB$54,"O",IF(C7=$AC$54,"O",IF(C7=$AD$54,"O",IF(C7=$AE$54,"O",IF(C7=$AF$54,"O",IF(C7=$AG$54,"O",IF(C7=$AH$54,"O",IF(C7=$AI$54,"O",IF(C7=$AJ$54,"O",IF(C7=$AK$54,"O",IF(C7=$AL$54,"O",IF(C7=$AM$54,"O",IF(C7=$AN$54,"O",IF(C7=$AO$54,"O",IF(C7=$AP$54,"O",IF(C7=$AQ$54,"O",IF(C7=$AR$54,"O",IF(C7=$AS$54,"O",IF(C7=$AT$54,"O",IF(C7=$AU$54,"O",IF(C7=$AV$54,"O",IF(C7=$AW$54,"O",IF(C7=$AX$54,"O",IF(C7=$AY$54,"O",IF(C7=$AZ$54,"O",IF(C7=$BA$54,"O",IF(C7=$BB$54,"O",IF(C7=$BC$54,"O",IF(C7=$BD$54,"O",IF(C7=$BE$54,"O",IF(C7=$BF$54,"O",IF(C7=$BG$54,"O",IF(C7=$BH$54,"O","X"))))))))))))))))))))))))))))))))))))))</f>
        <v>X</v>
      </c>
      <c r="D455" s="58" t="str">
        <f t="shared" ref="D455:P455" si="440">IF(D7=$W$54,"O",IF(D7=$X$54,"O",IF(D7=$Y$54,"O",IF(D7=$Z$54,"O",IF(D7=$AA$54,"O",IF(D7=$AB$54,"O",IF(D7=$AC$54,"O",IF(D7=$AD$54,"O",IF(D7=$AE$54,"O",IF(D7=$AF$54,"O",IF(D7=$AG$54,"O",IF(D7=$AH$54,"O",IF(D7=$AI$54,"O",IF(D7=$AJ$54,"O",IF(D7=$AK$54,"O",IF(D7=$AL$54,"O",IF(D7=$AM$54,"O",IF(D7=$AN$54,"O",IF(D7=$AO$54,"O",IF(D7=$AP$54,"O",IF(D7=$AQ$54,"O",IF(D7=$AR$54,"O",IF(D7=$AS$54,"O",IF(D7=$AT$54,"O",IF(D7=$AU$54,"O",IF(D7=$AV$54,"O",IF(D7=$AW$54,"O",IF(D7=$AX$54,"O",IF(D7=$AY$54,"O",IF(D7=$AZ$54,"O",IF(D7=$BA$54,"O",IF(D7=$BB$54,"O",IF(D7=$BC$54,"O",IF(D7=$BD$54,"O",IF(D7=$BE$54,"O",IF(D7=$BF$54,"O",IF(D7=$BG$54,"O",IF(D7=$BH$54,"O","X"))))))))))))))))))))))))))))))))))))))</f>
        <v>X</v>
      </c>
      <c r="E455" s="58" t="str">
        <f t="shared" si="440"/>
        <v>X</v>
      </c>
      <c r="F455" s="58" t="str">
        <f t="shared" si="440"/>
        <v>X</v>
      </c>
      <c r="G455" s="58" t="str">
        <f t="shared" si="440"/>
        <v>X</v>
      </c>
      <c r="H455" s="58" t="str">
        <f t="shared" si="440"/>
        <v>X</v>
      </c>
      <c r="I455" s="58" t="str">
        <f t="shared" si="440"/>
        <v>X</v>
      </c>
      <c r="J455" s="58" t="str">
        <f t="shared" si="440"/>
        <v>X</v>
      </c>
      <c r="K455" s="58" t="str">
        <f t="shared" si="440"/>
        <v>X</v>
      </c>
      <c r="L455" s="58" t="str">
        <f t="shared" si="440"/>
        <v>X</v>
      </c>
      <c r="M455" s="58" t="str">
        <f t="shared" si="440"/>
        <v>X</v>
      </c>
      <c r="N455" s="58" t="str">
        <f t="shared" si="440"/>
        <v>X</v>
      </c>
      <c r="O455" s="58" t="str">
        <f t="shared" si="440"/>
        <v>X</v>
      </c>
      <c r="P455" s="58" t="str">
        <f t="shared" si="440"/>
        <v>X</v>
      </c>
      <c r="Q455" s="58" t="str">
        <f>IF(Q7=$W$54,"O",IF(Q7=$X$54,"O",IF(Q7=$Y$54,"O",IF(Q7=$Z$54,"O",IF(Q7=$AA$54,"O",IF(Q7=$AB$54,"O",IF(Q7=$AC$54,"O",IF(Q7=$AD$54,"O",IF(Q7=$AE$54,"O",IF(Q7=$AF$54,"O",IF(Q7=$AG$54,"O",IF(Q7=$AH$54,"O",IF(Q7=$AI$54,"O",IF(Q7=$AJ$54,"O",IF(Q7=$AK$54,"O",IF(Q7=$AL$54,"O",IF(Q7=$AM$54,"O",IF(Q7=$AN$54,"O",IF(Q7=$AO$54,"O",IF(Q7=$AP$54,"O",IF(Q7=$AQ$54,"O",IF(Q7=$AR$54,"O",IF(Q7=$AS$54,"O",IF(Q7=$AT$54,"O",IF(Q7=$AU$54,"O",IF(Q7=$AV$54,"O",IF(Q7=$AW$54,"O",IF(Q7=$AX$54,"O",IF(Q7=$AY$54,"O",IF(Q7=$AZ$54,"O",IF(Q7=$BA$54,"O",IF(Q7=$BB$54,"O",IF(Q7=$BC$54,"O",IF(Q7=$BD$54,"O",IF(Q7=$BE$54,"O",IF(Q7=$BF$54,"O",IF(Q7=$BG$54,"O",IF(Q7=$BH$54,"O","X"))))))))))))))))))))))))))))))))))))))</f>
        <v>X</v>
      </c>
      <c r="T455" s="45"/>
      <c r="U455" s="45"/>
    </row>
    <row r="456" spans="1:21" ht="18.75" customHeight="1">
      <c r="A456" s="606"/>
      <c r="B456" s="58" t="s">
        <v>33</v>
      </c>
      <c r="C456" s="58" t="str">
        <f t="shared" ref="C456:Q456" si="441">IF(C8=$W$54,"O",IF(C8=$X$54,"O",IF(C8=$Y$54,"O",IF(C8=$Z$54,"O",IF(C8=$AA$54,"O",IF(C8=$AB$54,"O",IF(C8=$AC$54,"O",IF(C8=$AD$54,"O",IF(C8=$AE$54,"O",IF(C8=$AF$54,"O",IF(C8=$AG$54,"O",IF(C8=$AH$54,"O",IF(C8=$AI$54,"O",IF(C8=$AJ$54,"O",IF(C8=$AK$54,"O",IF(C8=$AL$54,"O",IF(C8=$AM$54,"O",IF(C8=$AN$54,"O",IF(C8=$AO$54,"O",IF(C8=$AP$54,"O",IF(C8=$AQ$54,"O",IF(C8=$AR$54,"O",IF(C8=$AS$54,"O",IF(C8=$AT$54,"O",IF(C8=$AU$54,"O",IF(C8=$AV$54,"O",IF(C8=$AW$54,"O",IF(C8=$AX$54,"O",IF(C8=$AY$54,"O",IF(C8=$AZ$54,"O",IF(C8=$BA$54,"O",IF(C8=$BB$54,"O",IF(C8=$BC$54,"O",IF(C8=$BD$54,"O",IF(C8=$BE$54,"O",IF(C8=$BF$54,"O",IF(C8=$BG$54,"O",IF(C8=$BH$54,"O","X"))))))))))))))))))))))))))))))))))))))</f>
        <v>O</v>
      </c>
      <c r="D456" s="58" t="str">
        <f t="shared" si="441"/>
        <v>O</v>
      </c>
      <c r="E456" s="58" t="str">
        <f t="shared" si="441"/>
        <v>O</v>
      </c>
      <c r="F456" s="58" t="str">
        <f t="shared" si="441"/>
        <v>O</v>
      </c>
      <c r="G456" s="58" t="str">
        <f t="shared" si="441"/>
        <v>O</v>
      </c>
      <c r="H456" s="58" t="str">
        <f t="shared" si="441"/>
        <v>O</v>
      </c>
      <c r="I456" s="58" t="str">
        <f t="shared" si="441"/>
        <v>O</v>
      </c>
      <c r="J456" s="58" t="str">
        <f t="shared" si="441"/>
        <v>O</v>
      </c>
      <c r="K456" s="58" t="str">
        <f t="shared" si="441"/>
        <v>O</v>
      </c>
      <c r="L456" s="58" t="str">
        <f t="shared" si="441"/>
        <v>O</v>
      </c>
      <c r="M456" s="58" t="str">
        <f t="shared" si="441"/>
        <v>O</v>
      </c>
      <c r="N456" s="58" t="str">
        <f t="shared" si="441"/>
        <v>O</v>
      </c>
      <c r="O456" s="58" t="str">
        <f t="shared" si="441"/>
        <v>O</v>
      </c>
      <c r="P456" s="58" t="str">
        <f t="shared" si="441"/>
        <v>O</v>
      </c>
      <c r="Q456" s="58" t="str">
        <f t="shared" si="441"/>
        <v>O</v>
      </c>
      <c r="T456" s="125"/>
      <c r="U456" s="45"/>
    </row>
    <row r="457" spans="1:21" ht="18.75" customHeight="1">
      <c r="A457" s="606"/>
      <c r="B457" s="58" t="s">
        <v>34</v>
      </c>
      <c r="C457" s="58" t="str">
        <f t="shared" ref="C457:Q457" si="442">IF(C9=$W$54,"O",IF(C9=$X$54,"O",IF(C9=$Y$54,"O",IF(C9=$Z$54,"O",IF(C9=$AA$54,"O",IF(C9=$AB$54,"O",IF(C9=$AC$54,"O",IF(C9=$AD$54,"O",IF(C9=$AE$54,"O",IF(C9=$AF$54,"O",IF(C9=$AG$54,"O",IF(C9=$AH$54,"O",IF(C9=$AI$54,"O",IF(C9=$AJ$54,"O",IF(C9=$AK$54,"O",IF(C9=$AL$54,"O",IF(C9=$AM$54,"O",IF(C9=$AN$54,"O",IF(C9=$AO$54,"O",IF(C9=$AP$54,"O",IF(C9=$AQ$54,"O",IF(C9=$AR$54,"O",IF(C9=$AS$54,"O",IF(C9=$AT$54,"O",IF(C9=$AU$54,"O",IF(C9=$AV$54,"O",IF(C9=$AW$54,"O",IF(C9=$AX$54,"O",IF(C9=$AY$54,"O",IF(C9=$AZ$54,"O",IF(C9=$BA$54,"O",IF(C9=$BB$54,"O",IF(C9=$BC$54,"O",IF(C9=$BD$54,"O",IF(C9=$BE$54,"O",IF(C9=$BF$54,"O",IF(C9=$BG$54,"O",IF(C9=$BH$54,"O","X"))))))))))))))))))))))))))))))))))))))</f>
        <v>X</v>
      </c>
      <c r="D457" s="58" t="str">
        <f t="shared" si="442"/>
        <v>X</v>
      </c>
      <c r="E457" s="58" t="str">
        <f t="shared" si="442"/>
        <v>X</v>
      </c>
      <c r="F457" s="58" t="str">
        <f t="shared" si="442"/>
        <v>X</v>
      </c>
      <c r="G457" s="58" t="str">
        <f t="shared" si="442"/>
        <v>X</v>
      </c>
      <c r="H457" s="58" t="str">
        <f t="shared" si="442"/>
        <v>X</v>
      </c>
      <c r="I457" s="58" t="str">
        <f t="shared" si="442"/>
        <v>X</v>
      </c>
      <c r="J457" s="58" t="str">
        <f t="shared" si="442"/>
        <v>X</v>
      </c>
      <c r="K457" s="58" t="str">
        <f t="shared" si="442"/>
        <v>X</v>
      </c>
      <c r="L457" s="58" t="str">
        <f t="shared" si="442"/>
        <v>X</v>
      </c>
      <c r="M457" s="58" t="str">
        <f t="shared" si="442"/>
        <v>X</v>
      </c>
      <c r="N457" s="58" t="str">
        <f t="shared" si="442"/>
        <v>X</v>
      </c>
      <c r="O457" s="58" t="str">
        <f t="shared" si="442"/>
        <v>X</v>
      </c>
      <c r="P457" s="58" t="str">
        <f t="shared" si="442"/>
        <v>X</v>
      </c>
      <c r="Q457" s="58" t="str">
        <f t="shared" si="442"/>
        <v>X</v>
      </c>
      <c r="T457" s="45"/>
      <c r="U457" s="125"/>
    </row>
    <row r="458" spans="1:21" ht="18.75" customHeight="1">
      <c r="A458" s="606"/>
      <c r="B458" s="58" t="s">
        <v>35</v>
      </c>
      <c r="C458" s="58" t="str">
        <f t="shared" ref="C458:Q458" si="443">IF(C10=$W$54,"O",IF(C10=$X$54,"O",IF(C10=$Y$54,"O",IF(C10=$Z$54,"O",IF(C10=$AA$54,"O",IF(C10=$AB$54,"O",IF(C10=$AC$54,"O",IF(C10=$AD$54,"O",IF(C10=$AE$54,"O",IF(C10=$AF$54,"O",IF(C10=$AG$54,"O",IF(C10=$AH$54,"O",IF(C10=$AI$54,"O",IF(C10=$AJ$54,"O",IF(C10=$AK$54,"O",IF(C10=$AL$54,"O",IF(C10=$AM$54,"O",IF(C10=$AN$54,"O",IF(C10=$AO$54,"O",IF(C10=$AP$54,"O",IF(C10=$AQ$54,"O",IF(C10=$AR$54,"O",IF(C10=$AS$54,"O",IF(C10=$AT$54,"O",IF(C10=$AU$54,"O",IF(C10=$AV$54,"O",IF(C10=$AW$54,"O",IF(C10=$AX$54,"O",IF(C10=$AY$54,"O",IF(C10=$AZ$54,"O",IF(C10=$BA$54,"O",IF(C10=$BB$54,"O",IF(C10=$BC$54,"O",IF(C10=$BD$54,"O",IF(C10=$BE$54,"O",IF(C10=$BF$54,"O",IF(C10=$BG$54,"O",IF(C10=$BH$54,"O","X"))))))))))))))))))))))))))))))))))))))</f>
        <v>X</v>
      </c>
      <c r="D458" s="58" t="str">
        <f t="shared" si="443"/>
        <v>X</v>
      </c>
      <c r="E458" s="58" t="str">
        <f t="shared" si="443"/>
        <v>X</v>
      </c>
      <c r="F458" s="58" t="str">
        <f t="shared" si="443"/>
        <v>X</v>
      </c>
      <c r="G458" s="58" t="str">
        <f t="shared" si="443"/>
        <v>X</v>
      </c>
      <c r="H458" s="58" t="str">
        <f t="shared" si="443"/>
        <v>X</v>
      </c>
      <c r="I458" s="58" t="str">
        <f t="shared" si="443"/>
        <v>X</v>
      </c>
      <c r="J458" s="58" t="str">
        <f t="shared" si="443"/>
        <v>X</v>
      </c>
      <c r="K458" s="58" t="str">
        <f t="shared" si="443"/>
        <v>X</v>
      </c>
      <c r="L458" s="58" t="str">
        <f t="shared" si="443"/>
        <v>X</v>
      </c>
      <c r="M458" s="58" t="str">
        <f t="shared" si="443"/>
        <v>X</v>
      </c>
      <c r="N458" s="58" t="str">
        <f t="shared" si="443"/>
        <v>X</v>
      </c>
      <c r="O458" s="58" t="str">
        <f t="shared" si="443"/>
        <v>X</v>
      </c>
      <c r="P458" s="58" t="str">
        <f t="shared" si="443"/>
        <v>X</v>
      </c>
      <c r="Q458" s="58" t="str">
        <f t="shared" si="443"/>
        <v>X</v>
      </c>
      <c r="T458" s="45"/>
      <c r="U458" s="45"/>
    </row>
    <row r="459" spans="1:21" ht="18.75" customHeight="1">
      <c r="A459" s="606"/>
      <c r="B459" s="58" t="s">
        <v>36</v>
      </c>
      <c r="C459" s="58" t="str">
        <f t="shared" ref="C459:Q459" si="444">IF(C11=$W$54,"O",IF(C11=$X$54,"O",IF(C11=$Y$54,"O",IF(C11=$Z$54,"O",IF(C11=$AA$54,"O",IF(C11=$AB$54,"O",IF(C11=$AC$54,"O",IF(C11=$AD$54,"O",IF(C11=$AE$54,"O",IF(C11=$AF$54,"O",IF(C11=$AG$54,"O",IF(C11=$AH$54,"O",IF(C11=$AI$54,"O",IF(C11=$AJ$54,"O",IF(C11=$AK$54,"O",IF(C11=$AL$54,"O",IF(C11=$AM$54,"O",IF(C11=$AN$54,"O",IF(C11=$AO$54,"O",IF(C11=$AP$54,"O",IF(C11=$AQ$54,"O",IF(C11=$AR$54,"O",IF(C11=$AS$54,"O",IF(C11=$AT$54,"O",IF(C11=$AU$54,"O",IF(C11=$AV$54,"O",IF(C11=$AW$54,"O",IF(C11=$AX$54,"O",IF(C11=$AY$54,"O",IF(C11=$AZ$54,"O",IF(C11=$BA$54,"O",IF(C11=$BB$54,"O",IF(C11=$BC$54,"O",IF(C11=$BD$54,"O",IF(C11=$BE$54,"O",IF(C11=$BF$54,"O",IF(C11=$BG$54,"O",IF(C11=$BH$54,"O","X"))))))))))))))))))))))))))))))))))))))</f>
        <v>X</v>
      </c>
      <c r="D459" s="58" t="str">
        <f t="shared" si="444"/>
        <v>X</v>
      </c>
      <c r="E459" s="58" t="str">
        <f t="shared" si="444"/>
        <v>X</v>
      </c>
      <c r="F459" s="58" t="str">
        <f t="shared" si="444"/>
        <v>X</v>
      </c>
      <c r="G459" s="58" t="str">
        <f t="shared" si="444"/>
        <v>X</v>
      </c>
      <c r="H459" s="58" t="str">
        <f t="shared" si="444"/>
        <v>X</v>
      </c>
      <c r="I459" s="58" t="str">
        <f t="shared" si="444"/>
        <v>X</v>
      </c>
      <c r="J459" s="58" t="str">
        <f t="shared" si="444"/>
        <v>X</v>
      </c>
      <c r="K459" s="58" t="str">
        <f t="shared" si="444"/>
        <v>X</v>
      </c>
      <c r="L459" s="58" t="str">
        <f t="shared" si="444"/>
        <v>X</v>
      </c>
      <c r="M459" s="58" t="str">
        <f t="shared" si="444"/>
        <v>X</v>
      </c>
      <c r="N459" s="58" t="str">
        <f t="shared" si="444"/>
        <v>X</v>
      </c>
      <c r="O459" s="58" t="str">
        <f t="shared" si="444"/>
        <v>X</v>
      </c>
      <c r="P459" s="58" t="str">
        <f t="shared" si="444"/>
        <v>X</v>
      </c>
      <c r="Q459" s="58" t="str">
        <f t="shared" si="444"/>
        <v>X</v>
      </c>
      <c r="T459" s="45"/>
      <c r="U459" s="45"/>
    </row>
    <row r="460" spans="1:21" ht="18.75" customHeight="1">
      <c r="A460" s="606"/>
      <c r="B460" s="58" t="s">
        <v>21</v>
      </c>
      <c r="C460" s="58" t="str">
        <f t="shared" ref="C460:Q460" si="445">IF(C12=$W$54,"O",IF(C12=$X$54,"O",IF(C12=$Y$54,"O",IF(C12=$Z$54,"O",IF(C12=$AA$54,"O",IF(C12=$AB$54,"O",IF(C12=$AC$54,"O",IF(C12=$AD$54,"O",IF(C12=$AE$54,"O",IF(C12=$AF$54,"O",IF(C12=$AG$54,"O",IF(C12=$AH$54,"O",IF(C12=$AI$54,"O",IF(C12=$AJ$54,"O",IF(C12=$AK$54,"O",IF(C12=$AL$54,"O",IF(C12=$AM$54,"O",IF(C12=$AN$54,"O",IF(C12=$AO$54,"O",IF(C12=$AP$54,"O",IF(C12=$AQ$54,"O",IF(C12=$AR$54,"O",IF(C12=$AS$54,"O",IF(C12=$AT$54,"O",IF(C12=$AU$54,"O",IF(C12=$AV$54,"O",IF(C12=$AW$54,"O",IF(C12=$AX$54,"O",IF(C12=$AY$54,"O",IF(C12=$AZ$54,"O",IF(C12=$BA$54,"O",IF(C12=$BB$54,"O",IF(C12=$BC$54,"O",IF(C12=$BD$54,"O",IF(C12=$BE$54,"O",IF(C12=$BF$54,"O",IF(C12=$BG$54,"O",IF(C12=$BH$54,"O","X"))))))))))))))))))))))))))))))))))))))</f>
        <v>O</v>
      </c>
      <c r="D460" s="58" t="str">
        <f t="shared" si="445"/>
        <v>O</v>
      </c>
      <c r="E460" s="58" t="str">
        <f t="shared" si="445"/>
        <v>O</v>
      </c>
      <c r="F460" s="58" t="str">
        <f t="shared" si="445"/>
        <v>O</v>
      </c>
      <c r="G460" s="58" t="str">
        <f t="shared" si="445"/>
        <v>O</v>
      </c>
      <c r="H460" s="58" t="str">
        <f t="shared" si="445"/>
        <v>O</v>
      </c>
      <c r="I460" s="58" t="str">
        <f t="shared" si="445"/>
        <v>O</v>
      </c>
      <c r="J460" s="58" t="str">
        <f t="shared" si="445"/>
        <v>O</v>
      </c>
      <c r="K460" s="58" t="str">
        <f t="shared" si="445"/>
        <v>O</v>
      </c>
      <c r="L460" s="58" t="str">
        <f t="shared" si="445"/>
        <v>O</v>
      </c>
      <c r="M460" s="58" t="str">
        <f t="shared" si="445"/>
        <v>O</v>
      </c>
      <c r="N460" s="58" t="str">
        <f t="shared" si="445"/>
        <v>O</v>
      </c>
      <c r="O460" s="58" t="str">
        <f t="shared" si="445"/>
        <v>O</v>
      </c>
      <c r="P460" s="58" t="str">
        <f t="shared" si="445"/>
        <v>O</v>
      </c>
      <c r="Q460" s="58" t="str">
        <f t="shared" si="445"/>
        <v>O</v>
      </c>
      <c r="T460" s="45"/>
      <c r="U460" s="45"/>
    </row>
    <row r="461" spans="1:21" ht="18.75" customHeight="1">
      <c r="A461" s="607"/>
      <c r="B461" s="30" t="s">
        <v>46</v>
      </c>
      <c r="C461" s="47">
        <f>COUNTIF(C455:C460,"O")</f>
        <v>2</v>
      </c>
      <c r="D461" s="47">
        <f t="shared" ref="D461:Q461" si="446">COUNTIF(D455:D460,"O")</f>
        <v>2</v>
      </c>
      <c r="E461" s="47">
        <f t="shared" si="446"/>
        <v>2</v>
      </c>
      <c r="F461" s="47">
        <f t="shared" si="446"/>
        <v>2</v>
      </c>
      <c r="G461" s="47">
        <f t="shared" si="446"/>
        <v>2</v>
      </c>
      <c r="H461" s="47">
        <f t="shared" si="446"/>
        <v>2</v>
      </c>
      <c r="I461" s="47">
        <f t="shared" si="446"/>
        <v>2</v>
      </c>
      <c r="J461" s="47">
        <f t="shared" si="446"/>
        <v>2</v>
      </c>
      <c r="K461" s="47">
        <f t="shared" si="446"/>
        <v>2</v>
      </c>
      <c r="L461" s="47">
        <f t="shared" si="446"/>
        <v>2</v>
      </c>
      <c r="M461" s="47">
        <f t="shared" si="446"/>
        <v>2</v>
      </c>
      <c r="N461" s="47">
        <f t="shared" si="446"/>
        <v>2</v>
      </c>
      <c r="O461" s="47">
        <f t="shared" si="446"/>
        <v>2</v>
      </c>
      <c r="P461" s="47">
        <f t="shared" si="446"/>
        <v>2</v>
      </c>
      <c r="Q461" s="47">
        <f t="shared" si="446"/>
        <v>2</v>
      </c>
      <c r="T461" s="45"/>
      <c r="U461" s="45"/>
    </row>
    <row r="462" spans="1:21" ht="18.75" customHeight="1">
      <c r="A462" s="605">
        <v>39</v>
      </c>
      <c r="B462" s="58" t="s">
        <v>32</v>
      </c>
      <c r="C462" s="58" t="str">
        <f>IF(C7=$W$56,"O",IF(C7=$X$56,"O",IF(C7=$Y$56,"O",IF(C7=$Z$56,"O",IF(C7=$AA$56,"O",IF(C7=$AB$56,"O",IF(C7=$AC$56,"O",IF(C7=$AD$56,"O",IF(C7=$AE$56,"O",IF(C7=$AF$56,"O",IF(C7=$AG$56,"O",IF(C7=$AH$56,"O",IF(C7=$AI$56,"O",IF(C7=$AJ$56,"O",IF(C7=$AK$56,"O",IF(C7=$AL$56,"O",IF(C7=$AM$56,"O",IF(C7=$AN$56,"O",IF(C7=$AO$56,"O",IF(C7=$AP$56,"O",IF(C7=$AQ$56,"O",IF(C7=$AR$56,"O",IF(C7=$AS$56,"O",IF(C7=$AT$56,"O",IF(C7=$AU$56,"O",IF(C7=$AV$56,"O",IF(C7=$AW$56,"O",IF(C7=$AX$56,"O",IF(C7=$AY$56,"O",IF(C7=$AZ$56,"O",IF(C7=$BA$56,"O",IF(C7=$BB$56,"O",IF(C7=$BC$56,"O",IF(C7=$BD$56,"O",IF(C7=$BE$56,"O",IF(C7=$BF$56,"O",IF(C7=$BG$56,"O",IF(C7=$BH$56,"O","X"))))))))))))))))))))))))))))))))))))))</f>
        <v>X</v>
      </c>
      <c r="D462" s="58" t="str">
        <f t="shared" ref="D462:P462" si="447">IF(D7=$W$56,"O",IF(D7=$X$56,"O",IF(D7=$Y$56,"O",IF(D7=$Z$56,"O",IF(D7=$AA$56,"O",IF(D7=$AB$56,"O",IF(D7=$AC$56,"O",IF(D7=$AD$56,"O",IF(D7=$AE$56,"O",IF(D7=$AF$56,"O",IF(D7=$AG$56,"O",IF(D7=$AH$56,"O",IF(D7=$AI$56,"O",IF(D7=$AJ$56,"O",IF(D7=$AK$56,"O",IF(D7=$AL$56,"O",IF(D7=$AM$56,"O",IF(D7=$AN$56,"O",IF(D7=$AO$56,"O",IF(D7=$AP$56,"O",IF(D7=$AQ$56,"O",IF(D7=$AR$56,"O",IF(D7=$AS$56,"O",IF(D7=$AT$56,"O",IF(D7=$AU$56,"O",IF(D7=$AV$56,"O",IF(D7=$AW$56,"O",IF(D7=$AX$56,"O",IF(D7=$AY$56,"O",IF(D7=$AZ$56,"O",IF(D7=$BA$56,"O",IF(D7=$BB$56,"O",IF(D7=$BC$56,"O",IF(D7=$BD$56,"O",IF(D7=$BE$56,"O",IF(D7=$BF$56,"O",IF(D7=$BG$56,"O",IF(D7=$BH$56,"O","X"))))))))))))))))))))))))))))))))))))))</f>
        <v>X</v>
      </c>
      <c r="E462" s="58" t="str">
        <f t="shared" si="447"/>
        <v>X</v>
      </c>
      <c r="F462" s="58" t="str">
        <f t="shared" si="447"/>
        <v>X</v>
      </c>
      <c r="G462" s="58" t="str">
        <f t="shared" si="447"/>
        <v>X</v>
      </c>
      <c r="H462" s="58" t="str">
        <f t="shared" si="447"/>
        <v>X</v>
      </c>
      <c r="I462" s="58" t="str">
        <f t="shared" si="447"/>
        <v>X</v>
      </c>
      <c r="J462" s="58" t="str">
        <f t="shared" si="447"/>
        <v>X</v>
      </c>
      <c r="K462" s="58" t="str">
        <f t="shared" si="447"/>
        <v>X</v>
      </c>
      <c r="L462" s="58" t="str">
        <f t="shared" si="447"/>
        <v>X</v>
      </c>
      <c r="M462" s="58" t="str">
        <f t="shared" si="447"/>
        <v>X</v>
      </c>
      <c r="N462" s="58" t="str">
        <f t="shared" si="447"/>
        <v>X</v>
      </c>
      <c r="O462" s="58" t="str">
        <f t="shared" si="447"/>
        <v>X</v>
      </c>
      <c r="P462" s="58" t="str">
        <f t="shared" si="447"/>
        <v>X</v>
      </c>
      <c r="Q462" s="58" t="str">
        <f>IF(Q7=$W$56,"O",IF(Q7=$X$56,"O",IF(Q7=$Y$56,"O",IF(Q7=$Z$56,"O",IF(Q7=$AA$56,"O",IF(Q7=$AB$56,"O",IF(Q7=$AC$56,"O",IF(Q7=$AD$56,"O",IF(Q7=$AE$56,"O",IF(Q7=$AF$56,"O",IF(Q7=$AG$56,"O",IF(Q7=$AH$56,"O",IF(Q7=$AI$56,"O",IF(Q7=$AJ$56,"O",IF(Q7=$AK$56,"O",IF(Q7=$AL$56,"O",IF(Q7=$AM$56,"O",IF(Q7=$AN$56,"O",IF(Q7=$AO$56,"O",IF(Q7=$AP$56,"O",IF(Q7=$AQ$56,"O",IF(Q7=$AR$56,"O",IF(Q7=$AS$56,"O",IF(Q7=$AT$56,"O",IF(Q7=$AU$56,"O",IF(Q7=$AV$56,"O",IF(Q7=$AW$56,"O",IF(Q7=$AX$56,"O",IF(Q7=$AY$56,"O",IF(Q7=$AZ$56,"O",IF(Q7=$BA$56,"O",IF(Q7=$BB$56,"O",IF(Q7=$BC$56,"O",IF(Q7=$BD$56,"O",IF(Q7=$BE$56,"O",IF(Q7=$BF$56,"O",IF(Q7=$BG$56,"O",IF(Q7=$BH$56,"O","X"))))))))))))))))))))))))))))))))))))))</f>
        <v>X</v>
      </c>
      <c r="T462" s="45"/>
      <c r="U462" s="45"/>
    </row>
    <row r="463" spans="1:21" ht="18.75" customHeight="1">
      <c r="A463" s="606"/>
      <c r="B463" s="58" t="s">
        <v>33</v>
      </c>
      <c r="C463" s="58" t="str">
        <f t="shared" ref="C463:Q463" si="448">IF(C8=$W$56,"O",IF(C8=$X$56,"O",IF(C8=$Y$56,"O",IF(C8=$Z$56,"O",IF(C8=$AA$56,"O",IF(C8=$AB$56,"O",IF(C8=$AC$56,"O",IF(C8=$AD$56,"O",IF(C8=$AE$56,"O",IF(C8=$AF$56,"O",IF(C8=$AG$56,"O",IF(C8=$AH$56,"O",IF(C8=$AI$56,"O",IF(C8=$AJ$56,"O",IF(C8=$AK$56,"O",IF(C8=$AL$56,"O",IF(C8=$AM$56,"O",IF(C8=$AN$56,"O",IF(C8=$AO$56,"O",IF(C8=$AP$56,"O",IF(C8=$AQ$56,"O",IF(C8=$AR$56,"O",IF(C8=$AS$56,"O",IF(C8=$AT$56,"O",IF(C8=$AU$56,"O",IF(C8=$AV$56,"O",IF(C8=$AW$56,"O",IF(C8=$AX$56,"O",IF(C8=$AY$56,"O",IF(C8=$AZ$56,"O",IF(C8=$BA$56,"O",IF(C8=$BB$56,"O",IF(C8=$BC$56,"O",IF(C8=$BD$56,"O",IF(C8=$BE$56,"O",IF(C8=$BF$56,"O",IF(C8=$BG$56,"O",IF(C8=$BH$56,"O","X"))))))))))))))))))))))))))))))))))))))</f>
        <v>X</v>
      </c>
      <c r="D463" s="58" t="str">
        <f t="shared" si="448"/>
        <v>X</v>
      </c>
      <c r="E463" s="58" t="str">
        <f t="shared" si="448"/>
        <v>X</v>
      </c>
      <c r="F463" s="58" t="str">
        <f t="shared" si="448"/>
        <v>X</v>
      </c>
      <c r="G463" s="58" t="str">
        <f t="shared" si="448"/>
        <v>X</v>
      </c>
      <c r="H463" s="58" t="str">
        <f t="shared" si="448"/>
        <v>X</v>
      </c>
      <c r="I463" s="58" t="str">
        <f t="shared" si="448"/>
        <v>X</v>
      </c>
      <c r="J463" s="58" t="str">
        <f t="shared" si="448"/>
        <v>X</v>
      </c>
      <c r="K463" s="58" t="str">
        <f t="shared" si="448"/>
        <v>X</v>
      </c>
      <c r="L463" s="58" t="str">
        <f t="shared" si="448"/>
        <v>X</v>
      </c>
      <c r="M463" s="58" t="str">
        <f t="shared" si="448"/>
        <v>X</v>
      </c>
      <c r="N463" s="58" t="str">
        <f t="shared" si="448"/>
        <v>X</v>
      </c>
      <c r="O463" s="58" t="str">
        <f t="shared" si="448"/>
        <v>X</v>
      </c>
      <c r="P463" s="58" t="str">
        <f t="shared" si="448"/>
        <v>X</v>
      </c>
      <c r="Q463" s="58" t="str">
        <f t="shared" si="448"/>
        <v>X</v>
      </c>
      <c r="T463" s="125"/>
      <c r="U463" s="45"/>
    </row>
    <row r="464" spans="1:21" ht="18.75" customHeight="1">
      <c r="A464" s="606"/>
      <c r="B464" s="58" t="s">
        <v>34</v>
      </c>
      <c r="C464" s="58" t="str">
        <f t="shared" ref="C464:Q464" si="449">IF(C9=$W$56,"O",IF(C9=$X$56,"O",IF(C9=$Y$56,"O",IF(C9=$Z$56,"O",IF(C9=$AA$56,"O",IF(C9=$AB$56,"O",IF(C9=$AC$56,"O",IF(C9=$AD$56,"O",IF(C9=$AE$56,"O",IF(C9=$AF$56,"O",IF(C9=$AG$56,"O",IF(C9=$AH$56,"O",IF(C9=$AI$56,"O",IF(C9=$AJ$56,"O",IF(C9=$AK$56,"O",IF(C9=$AL$56,"O",IF(C9=$AM$56,"O",IF(C9=$AN$56,"O",IF(C9=$AO$56,"O",IF(C9=$AP$56,"O",IF(C9=$AQ$56,"O",IF(C9=$AR$56,"O",IF(C9=$AS$56,"O",IF(C9=$AT$56,"O",IF(C9=$AU$56,"O",IF(C9=$AV$56,"O",IF(C9=$AW$56,"O",IF(C9=$AX$56,"O",IF(C9=$AY$56,"O",IF(C9=$AZ$56,"O",IF(C9=$BA$56,"O",IF(C9=$BB$56,"O",IF(C9=$BC$56,"O",IF(C9=$BD$56,"O",IF(C9=$BE$56,"O",IF(C9=$BF$56,"O",IF(C9=$BG$56,"O",IF(C9=$BH$56,"O","X"))))))))))))))))))))))))))))))))))))))</f>
        <v>X</v>
      </c>
      <c r="D464" s="58" t="str">
        <f t="shared" si="449"/>
        <v>X</v>
      </c>
      <c r="E464" s="58" t="str">
        <f t="shared" si="449"/>
        <v>X</v>
      </c>
      <c r="F464" s="58" t="str">
        <f t="shared" si="449"/>
        <v>X</v>
      </c>
      <c r="G464" s="58" t="str">
        <f t="shared" si="449"/>
        <v>X</v>
      </c>
      <c r="H464" s="58" t="str">
        <f t="shared" si="449"/>
        <v>X</v>
      </c>
      <c r="I464" s="58" t="str">
        <f t="shared" si="449"/>
        <v>X</v>
      </c>
      <c r="J464" s="58" t="str">
        <f t="shared" si="449"/>
        <v>X</v>
      </c>
      <c r="K464" s="58" t="str">
        <f t="shared" si="449"/>
        <v>X</v>
      </c>
      <c r="L464" s="58" t="str">
        <f t="shared" si="449"/>
        <v>X</v>
      </c>
      <c r="M464" s="58" t="str">
        <f t="shared" si="449"/>
        <v>X</v>
      </c>
      <c r="N464" s="58" t="str">
        <f t="shared" si="449"/>
        <v>X</v>
      </c>
      <c r="O464" s="58" t="str">
        <f t="shared" si="449"/>
        <v>X</v>
      </c>
      <c r="P464" s="58" t="str">
        <f t="shared" si="449"/>
        <v>X</v>
      </c>
      <c r="Q464" s="58" t="str">
        <f t="shared" si="449"/>
        <v>X</v>
      </c>
      <c r="T464" s="45"/>
      <c r="U464" s="125"/>
    </row>
    <row r="465" spans="1:41" ht="18.75" customHeight="1">
      <c r="A465" s="606"/>
      <c r="B465" s="58" t="s">
        <v>35</v>
      </c>
      <c r="C465" s="58" t="str">
        <f t="shared" ref="C465:Q465" si="450">IF(C10=$W$56,"O",IF(C10=$X$56,"O",IF(C10=$Y$56,"O",IF(C10=$Z$56,"O",IF(C10=$AA$56,"O",IF(C10=$AB$56,"O",IF(C10=$AC$56,"O",IF(C10=$AD$56,"O",IF(C10=$AE$56,"O",IF(C10=$AF$56,"O",IF(C10=$AG$56,"O",IF(C10=$AH$56,"O",IF(C10=$AI$56,"O",IF(C10=$AJ$56,"O",IF(C10=$AK$56,"O",IF(C10=$AL$56,"O",IF(C10=$AM$56,"O",IF(C10=$AN$56,"O",IF(C10=$AO$56,"O",IF(C10=$AP$56,"O",IF(C10=$AQ$56,"O",IF(C10=$AR$56,"O",IF(C10=$AS$56,"O",IF(C10=$AT$56,"O",IF(C10=$AU$56,"O",IF(C10=$AV$56,"O",IF(C10=$AW$56,"O",IF(C10=$AX$56,"O",IF(C10=$AY$56,"O",IF(C10=$AZ$56,"O",IF(C10=$BA$56,"O",IF(C10=$BB$56,"O",IF(C10=$BC$56,"O",IF(C10=$BD$56,"O",IF(C10=$BE$56,"O",IF(C10=$BF$56,"O",IF(C10=$BG$56,"O",IF(C10=$BH$56,"O","X"))))))))))))))))))))))))))))))))))))))</f>
        <v>X</v>
      </c>
      <c r="D465" s="58" t="str">
        <f t="shared" si="450"/>
        <v>X</v>
      </c>
      <c r="E465" s="58" t="str">
        <f t="shared" si="450"/>
        <v>X</v>
      </c>
      <c r="F465" s="58" t="str">
        <f t="shared" si="450"/>
        <v>X</v>
      </c>
      <c r="G465" s="58" t="str">
        <f t="shared" si="450"/>
        <v>X</v>
      </c>
      <c r="H465" s="58" t="str">
        <f t="shared" si="450"/>
        <v>X</v>
      </c>
      <c r="I465" s="58" t="str">
        <f t="shared" si="450"/>
        <v>X</v>
      </c>
      <c r="J465" s="58" t="str">
        <f t="shared" si="450"/>
        <v>X</v>
      </c>
      <c r="K465" s="58" t="str">
        <f t="shared" si="450"/>
        <v>X</v>
      </c>
      <c r="L465" s="58" t="str">
        <f t="shared" si="450"/>
        <v>X</v>
      </c>
      <c r="M465" s="58" t="str">
        <f t="shared" si="450"/>
        <v>X</v>
      </c>
      <c r="N465" s="58" t="str">
        <f t="shared" si="450"/>
        <v>X</v>
      </c>
      <c r="O465" s="58" t="str">
        <f t="shared" si="450"/>
        <v>X</v>
      </c>
      <c r="P465" s="58" t="str">
        <f t="shared" si="450"/>
        <v>X</v>
      </c>
      <c r="Q465" s="58" t="str">
        <f t="shared" si="450"/>
        <v>X</v>
      </c>
      <c r="T465" s="45"/>
      <c r="U465" s="45"/>
    </row>
    <row r="466" spans="1:41" ht="18.75" customHeight="1">
      <c r="A466" s="606"/>
      <c r="B466" s="58" t="s">
        <v>36</v>
      </c>
      <c r="C466" s="58" t="str">
        <f t="shared" ref="C466:Q466" si="451">IF(C11=$W$56,"O",IF(C11=$X$56,"O",IF(C11=$Y$56,"O",IF(C11=$Z$56,"O",IF(C11=$AA$56,"O",IF(C11=$AB$56,"O",IF(C11=$AC$56,"O",IF(C11=$AD$56,"O",IF(C11=$AE$56,"O",IF(C11=$AF$56,"O",IF(C11=$AG$56,"O",IF(C11=$AH$56,"O",IF(C11=$AI$56,"O",IF(C11=$AJ$56,"O",IF(C11=$AK$56,"O",IF(C11=$AL$56,"O",IF(C11=$AM$56,"O",IF(C11=$AN$56,"O",IF(C11=$AO$56,"O",IF(C11=$AP$56,"O",IF(C11=$AQ$56,"O",IF(C11=$AR$56,"O",IF(C11=$AS$56,"O",IF(C11=$AT$56,"O",IF(C11=$AU$56,"O",IF(C11=$AV$56,"O",IF(C11=$AW$56,"O",IF(C11=$AX$56,"O",IF(C11=$AY$56,"O",IF(C11=$AZ$56,"O",IF(C11=$BA$56,"O",IF(C11=$BB$56,"O",IF(C11=$BC$56,"O",IF(C11=$BD$56,"O",IF(C11=$BE$56,"O",IF(C11=$BF$56,"O",IF(C11=$BG$56,"O",IF(C11=$BH$56,"O","X"))))))))))))))))))))))))))))))))))))))</f>
        <v>X</v>
      </c>
      <c r="D466" s="58" t="str">
        <f t="shared" si="451"/>
        <v>X</v>
      </c>
      <c r="E466" s="58" t="str">
        <f t="shared" si="451"/>
        <v>X</v>
      </c>
      <c r="F466" s="58" t="str">
        <f t="shared" si="451"/>
        <v>X</v>
      </c>
      <c r="G466" s="58" t="str">
        <f t="shared" si="451"/>
        <v>X</v>
      </c>
      <c r="H466" s="58" t="str">
        <f t="shared" si="451"/>
        <v>X</v>
      </c>
      <c r="I466" s="58" t="str">
        <f t="shared" si="451"/>
        <v>X</v>
      </c>
      <c r="J466" s="58" t="str">
        <f t="shared" si="451"/>
        <v>X</v>
      </c>
      <c r="K466" s="58" t="str">
        <f t="shared" si="451"/>
        <v>X</v>
      </c>
      <c r="L466" s="58" t="str">
        <f t="shared" si="451"/>
        <v>X</v>
      </c>
      <c r="M466" s="58" t="str">
        <f t="shared" si="451"/>
        <v>X</v>
      </c>
      <c r="N466" s="58" t="str">
        <f t="shared" si="451"/>
        <v>X</v>
      </c>
      <c r="O466" s="58" t="str">
        <f t="shared" si="451"/>
        <v>X</v>
      </c>
      <c r="P466" s="58" t="str">
        <f t="shared" si="451"/>
        <v>X</v>
      </c>
      <c r="Q466" s="58" t="str">
        <f t="shared" si="451"/>
        <v>X</v>
      </c>
      <c r="T466" s="45"/>
      <c r="U466" s="45"/>
    </row>
    <row r="467" spans="1:41" ht="18.75" customHeight="1">
      <c r="A467" s="606"/>
      <c r="B467" s="58" t="s">
        <v>21</v>
      </c>
      <c r="C467" s="58" t="str">
        <f t="shared" ref="C467:Q467" si="452">IF(C12=$W$56,"O",IF(C12=$X$56,"O",IF(C12=$Y$56,"O",IF(C12=$Z$56,"O",IF(C12=$AA$56,"O",IF(C12=$AB$56,"O",IF(C12=$AC$56,"O",IF(C12=$AD$56,"O",IF(C12=$AE$56,"O",IF(C12=$AF$56,"O",IF(C12=$AG$56,"O",IF(C12=$AH$56,"O",IF(C12=$AI$56,"O",IF(C12=$AJ$56,"O",IF(C12=$AK$56,"O",IF(C12=$AL$56,"O",IF(C12=$AM$56,"O",IF(C12=$AN$56,"O",IF(C12=$AO$56,"O",IF(C12=$AP$56,"O",IF(C12=$AQ$56,"O",IF(C12=$AR$56,"O",IF(C12=$AS$56,"O",IF(C12=$AT$56,"O",IF(C12=$AU$56,"O",IF(C12=$AV$56,"O",IF(C12=$AW$56,"O",IF(C12=$AX$56,"O",IF(C12=$AY$56,"O",IF(C12=$AZ$56,"O",IF(C12=$BA$56,"O",IF(C12=$BB$56,"O",IF(C12=$BC$56,"O",IF(C12=$BD$56,"O",IF(C12=$BE$56,"O",IF(C12=$BF$56,"O",IF(C12=$BG$56,"O",IF(C12=$BH$56,"O","X"))))))))))))))))))))))))))))))))))))))</f>
        <v>O</v>
      </c>
      <c r="D467" s="58" t="str">
        <f t="shared" si="452"/>
        <v>O</v>
      </c>
      <c r="E467" s="58" t="str">
        <f t="shared" si="452"/>
        <v>O</v>
      </c>
      <c r="F467" s="58" t="str">
        <f t="shared" si="452"/>
        <v>O</v>
      </c>
      <c r="G467" s="58" t="str">
        <f t="shared" si="452"/>
        <v>O</v>
      </c>
      <c r="H467" s="58" t="str">
        <f t="shared" si="452"/>
        <v>O</v>
      </c>
      <c r="I467" s="58" t="str">
        <f t="shared" si="452"/>
        <v>O</v>
      </c>
      <c r="J467" s="58" t="str">
        <f t="shared" si="452"/>
        <v>O</v>
      </c>
      <c r="K467" s="58" t="str">
        <f t="shared" si="452"/>
        <v>O</v>
      </c>
      <c r="L467" s="58" t="str">
        <f t="shared" si="452"/>
        <v>O</v>
      </c>
      <c r="M467" s="58" t="str">
        <f t="shared" si="452"/>
        <v>O</v>
      </c>
      <c r="N467" s="58" t="str">
        <f t="shared" si="452"/>
        <v>O</v>
      </c>
      <c r="O467" s="58" t="str">
        <f t="shared" si="452"/>
        <v>O</v>
      </c>
      <c r="P467" s="58" t="str">
        <f t="shared" si="452"/>
        <v>O</v>
      </c>
      <c r="Q467" s="58" t="str">
        <f t="shared" si="452"/>
        <v>O</v>
      </c>
      <c r="T467" s="45"/>
      <c r="U467" s="45"/>
    </row>
    <row r="468" spans="1:41" ht="18.75" customHeight="1">
      <c r="A468" s="607"/>
      <c r="B468" s="30" t="s">
        <v>46</v>
      </c>
      <c r="C468" s="47">
        <f>COUNTIF(C462:C467,"O")</f>
        <v>1</v>
      </c>
      <c r="D468" s="47">
        <f t="shared" ref="D468:Q468" si="453">COUNTIF(D462:D467,"O")</f>
        <v>1</v>
      </c>
      <c r="E468" s="47">
        <f t="shared" si="453"/>
        <v>1</v>
      </c>
      <c r="F468" s="47">
        <f t="shared" si="453"/>
        <v>1</v>
      </c>
      <c r="G468" s="47">
        <f t="shared" si="453"/>
        <v>1</v>
      </c>
      <c r="H468" s="47">
        <f t="shared" si="453"/>
        <v>1</v>
      </c>
      <c r="I468" s="47">
        <f t="shared" si="453"/>
        <v>1</v>
      </c>
      <c r="J468" s="47">
        <f t="shared" si="453"/>
        <v>1</v>
      </c>
      <c r="K468" s="47">
        <f t="shared" si="453"/>
        <v>1</v>
      </c>
      <c r="L468" s="47">
        <f t="shared" si="453"/>
        <v>1</v>
      </c>
      <c r="M468" s="47">
        <f t="shared" si="453"/>
        <v>1</v>
      </c>
      <c r="N468" s="47">
        <f t="shared" si="453"/>
        <v>1</v>
      </c>
      <c r="O468" s="47">
        <f t="shared" si="453"/>
        <v>1</v>
      </c>
      <c r="P468" s="47">
        <f t="shared" si="453"/>
        <v>1</v>
      </c>
      <c r="Q468" s="47">
        <f t="shared" si="453"/>
        <v>1</v>
      </c>
      <c r="T468" s="45"/>
      <c r="U468" s="45"/>
    </row>
    <row r="469" spans="1:41" ht="18.75" customHeight="1">
      <c r="A469" s="605">
        <v>40</v>
      </c>
      <c r="B469" s="58" t="s">
        <v>32</v>
      </c>
      <c r="C469" s="58" t="str">
        <f>IF(C7=$W$57,"O",IF(C7=$X$57,"O",IF(C7=$Y$57,"O",IF(C7=$Z$57,"O",IF(C7=$AA$57,"O",IF(C7=$AB$57,"O",IF(C7=$AC$57,"O",IF(C7=$AD$57,"O",IF(C7=$AE$57,"O",IF(C7=$AF$57,"O",IF(C7=$AG$57,"O",IF(C7=$AH$57,"O",IF(C7=$AI$57,"O",IF(C7=$AJ$57,"O",IF(C7=$AK$57,"O",IF(C7=$AL$57,"O",IF(C7=$AM$57,"O",IF(C7=$AN$57,"O",IF(C7=$AO$57,"O",IF(C7=$AP$57,"O",IF(C7=$AQ$57,"O",IF(C7=$AR$57,"O",IF(C7=$AS$57,"O",IF(C7=$AT$57,"O",IF(C7=$AU$57,"O",IF(C7=$AV$57,"O",IF(C7=$AW$57,"O",IF(C7=$AX$57,"O",IF(C7=$AY$57,"O",IF(C7=$AZ$57,"O",IF(C7=$BA$57,"O",IF(C7=$BB$57,"O",IF(C7=$BC$57,"O",IF(C7=$BD$57,"O",IF(C7=$BE$57,"O",IF(C7=$BF$57,"O",IF(C7=$BG$57,"O",IF(C7=$BH$57,"O","X"))))))))))))))))))))))))))))))))))))))</f>
        <v>O</v>
      </c>
      <c r="D469" s="58" t="str">
        <f t="shared" ref="D469:P469" si="454">IF(D7=$W$57,"O",IF(D7=$X$57,"O",IF(D7=$Y$57,"O",IF(D7=$Z$57,"O",IF(D7=$AA$57,"O",IF(D7=$AB$57,"O",IF(D7=$AC$57,"O",IF(D7=$AD$57,"O",IF(D7=$AE$57,"O",IF(D7=$AF$57,"O",IF(D7=$AG$57,"O",IF(D7=$AH$57,"O",IF(D7=$AI$57,"O",IF(D7=$AJ$57,"O",IF(D7=$AK$57,"O",IF(D7=$AL$57,"O",IF(D7=$AM$57,"O",IF(D7=$AN$57,"O",IF(D7=$AO$57,"O",IF(D7=$AP$57,"O",IF(D7=$AQ$57,"O",IF(D7=$AR$57,"O",IF(D7=$AS$57,"O",IF(D7=$AT$57,"O",IF(D7=$AU$57,"O",IF(D7=$AV$57,"O",IF(D7=$AW$57,"O",IF(D7=$AX$57,"O",IF(D7=$AY$57,"O",IF(D7=$AZ$57,"O",IF(D7=$BA$57,"O",IF(D7=$BB$57,"O",IF(D7=$BC$57,"O",IF(D7=$BD$57,"O",IF(D7=$BE$57,"O",IF(D7=$BF$57,"O",IF(D7=$BG$57,"O",IF(D7=$BH$57,"O","X"))))))))))))))))))))))))))))))))))))))</f>
        <v>O</v>
      </c>
      <c r="E469" s="58" t="str">
        <f t="shared" si="454"/>
        <v>O</v>
      </c>
      <c r="F469" s="58" t="str">
        <f t="shared" si="454"/>
        <v>O</v>
      </c>
      <c r="G469" s="58" t="str">
        <f t="shared" si="454"/>
        <v>O</v>
      </c>
      <c r="H469" s="58" t="str">
        <f t="shared" si="454"/>
        <v>O</v>
      </c>
      <c r="I469" s="58" t="str">
        <f t="shared" si="454"/>
        <v>O</v>
      </c>
      <c r="J469" s="58" t="str">
        <f t="shared" si="454"/>
        <v>O</v>
      </c>
      <c r="K469" s="58" t="str">
        <f t="shared" si="454"/>
        <v>O</v>
      </c>
      <c r="L469" s="58" t="str">
        <f t="shared" si="454"/>
        <v>O</v>
      </c>
      <c r="M469" s="58" t="str">
        <f t="shared" si="454"/>
        <v>O</v>
      </c>
      <c r="N469" s="58" t="str">
        <f t="shared" si="454"/>
        <v>O</v>
      </c>
      <c r="O469" s="58" t="str">
        <f t="shared" si="454"/>
        <v>O</v>
      </c>
      <c r="P469" s="58" t="str">
        <f t="shared" si="454"/>
        <v>O</v>
      </c>
      <c r="Q469" s="58" t="str">
        <f>IF(Q7=$W$57,"O",IF(Q7=$X$57,"O",IF(Q7=$Y$57,"O",IF(Q7=$Z$57,"O",IF(Q7=$AA$57,"O",IF(Q7=$AB$57,"O",IF(Q7=$AC$57,"O",IF(Q7=$AD$57,"O",IF(Q7=$AE$57,"O",IF(Q7=$AF$57,"O",IF(Q7=$AG$57,"O",IF(Q7=$AH$57,"O",IF(Q7=$AI$57,"O",IF(Q7=$AJ$57,"O",IF(Q7=$AK$57,"O",IF(Q7=$AL$57,"O",IF(Q7=$AM$57,"O",IF(Q7=$AN$57,"O",IF(Q7=$AO$57,"O",IF(Q7=$AP$57,"O",IF(Q7=$AQ$57,"O",IF(Q7=$AR$57,"O",IF(Q7=$AS$57,"O",IF(Q7=$AT$57,"O",IF(Q7=$AU$57,"O",IF(Q7=$AV$57,"O",IF(Q7=$AW$57,"O",IF(Q7=$AX$57,"O",IF(Q7=$AY$57,"O",IF(Q7=$AZ$57,"O",IF(Q7=$BA$57,"O",IF(Q7=$BB$57,"O",IF(Q7=$BC$57,"O",IF(Q7=$BD$57,"O",IF(Q7=$BE$57,"O",IF(Q7=$BF$57,"O",IF(Q7=$BG$57,"O",IF(Q7=$BH$57,"O","X"))))))))))))))))))))))))))))))))))))))</f>
        <v>O</v>
      </c>
      <c r="T469" s="45"/>
      <c r="U469" s="45"/>
    </row>
    <row r="470" spans="1:41" ht="18.75" customHeight="1">
      <c r="A470" s="606"/>
      <c r="B470" s="58" t="s">
        <v>33</v>
      </c>
      <c r="C470" s="58" t="str">
        <f t="shared" ref="C470:Q470" si="455">IF(C8=$W$57,"O",IF(C8=$X$57,"O",IF(C8=$Y$57,"O",IF(C8=$Z$57,"O",IF(C8=$AA$57,"O",IF(C8=$AB$57,"O",IF(C8=$AC$57,"O",IF(C8=$AD$57,"O",IF(C8=$AE$57,"O",IF(C8=$AF$57,"O",IF(C8=$AG$57,"O",IF(C8=$AH$57,"O",IF(C8=$AI$57,"O",IF(C8=$AJ$57,"O",IF(C8=$AK$57,"O",IF(C8=$AL$57,"O",IF(C8=$AM$57,"O",IF(C8=$AN$57,"O",IF(C8=$AO$57,"O",IF(C8=$AP$57,"O",IF(C8=$AQ$57,"O",IF(C8=$AR$57,"O",IF(C8=$AS$57,"O",IF(C8=$AT$57,"O",IF(C8=$AU$57,"O",IF(C8=$AV$57,"O",IF(C8=$AW$57,"O",IF(C8=$AX$57,"O",IF(C8=$AY$57,"O",IF(C8=$AZ$57,"O",IF(C8=$BA$57,"O",IF(C8=$BB$57,"O",IF(C8=$BC$57,"O",IF(C8=$BD$57,"O",IF(C8=$BE$57,"O",IF(C8=$BF$57,"O",IF(C8=$BG$57,"O",IF(C8=$BH$57,"O","X"))))))))))))))))))))))))))))))))))))))</f>
        <v>O</v>
      </c>
      <c r="D470" s="58" t="str">
        <f t="shared" si="455"/>
        <v>O</v>
      </c>
      <c r="E470" s="58" t="str">
        <f t="shared" si="455"/>
        <v>O</v>
      </c>
      <c r="F470" s="58" t="str">
        <f t="shared" si="455"/>
        <v>O</v>
      </c>
      <c r="G470" s="58" t="str">
        <f t="shared" si="455"/>
        <v>O</v>
      </c>
      <c r="H470" s="58" t="str">
        <f t="shared" si="455"/>
        <v>O</v>
      </c>
      <c r="I470" s="58" t="str">
        <f t="shared" si="455"/>
        <v>O</v>
      </c>
      <c r="J470" s="58" t="str">
        <f t="shared" si="455"/>
        <v>O</v>
      </c>
      <c r="K470" s="58" t="str">
        <f t="shared" si="455"/>
        <v>O</v>
      </c>
      <c r="L470" s="58" t="str">
        <f t="shared" si="455"/>
        <v>O</v>
      </c>
      <c r="M470" s="58" t="str">
        <f t="shared" si="455"/>
        <v>O</v>
      </c>
      <c r="N470" s="58" t="str">
        <f t="shared" si="455"/>
        <v>O</v>
      </c>
      <c r="O470" s="58" t="str">
        <f t="shared" si="455"/>
        <v>O</v>
      </c>
      <c r="P470" s="58" t="str">
        <f t="shared" si="455"/>
        <v>O</v>
      </c>
      <c r="Q470" s="58" t="str">
        <f t="shared" si="455"/>
        <v>O</v>
      </c>
      <c r="T470" s="125"/>
      <c r="U470" s="45"/>
    </row>
    <row r="471" spans="1:41" ht="18.75" customHeight="1">
      <c r="A471" s="606"/>
      <c r="B471" s="58" t="s">
        <v>34</v>
      </c>
      <c r="C471" s="58" t="str">
        <f t="shared" ref="C471:Q471" si="456">IF(C9=$W$57,"O",IF(C9=$X$57,"O",IF(C9=$Y$57,"O",IF(C9=$Z$57,"O",IF(C9=$AA$57,"O",IF(C9=$AB$57,"O",IF(C9=$AC$57,"O",IF(C9=$AD$57,"O",IF(C9=$AE$57,"O",IF(C9=$AF$57,"O",IF(C9=$AG$57,"O",IF(C9=$AH$57,"O",IF(C9=$AI$57,"O",IF(C9=$AJ$57,"O",IF(C9=$AK$57,"O",IF(C9=$AL$57,"O",IF(C9=$AM$57,"O",IF(C9=$AN$57,"O",IF(C9=$AO$57,"O",IF(C9=$AP$57,"O",IF(C9=$AQ$57,"O",IF(C9=$AR$57,"O",IF(C9=$AS$57,"O",IF(C9=$AT$57,"O",IF(C9=$AU$57,"O",IF(C9=$AV$57,"O",IF(C9=$AW$57,"O",IF(C9=$AX$57,"O",IF(C9=$AY$57,"O",IF(C9=$AZ$57,"O",IF(C9=$BA$57,"O",IF(C9=$BB$57,"O",IF(C9=$BC$57,"O",IF(C9=$BD$57,"O",IF(C9=$BE$57,"O",IF(C9=$BF$57,"O",IF(C9=$BG$57,"O",IF(C9=$BH$57,"O","X"))))))))))))))))))))))))))))))))))))))</f>
        <v>X</v>
      </c>
      <c r="D471" s="58" t="str">
        <f t="shared" si="456"/>
        <v>X</v>
      </c>
      <c r="E471" s="58" t="str">
        <f t="shared" si="456"/>
        <v>X</v>
      </c>
      <c r="F471" s="58" t="str">
        <f t="shared" si="456"/>
        <v>X</v>
      </c>
      <c r="G471" s="58" t="str">
        <f t="shared" si="456"/>
        <v>X</v>
      </c>
      <c r="H471" s="58" t="str">
        <f t="shared" si="456"/>
        <v>X</v>
      </c>
      <c r="I471" s="58" t="str">
        <f t="shared" si="456"/>
        <v>X</v>
      </c>
      <c r="J471" s="58" t="str">
        <f t="shared" si="456"/>
        <v>X</v>
      </c>
      <c r="K471" s="58" t="str">
        <f t="shared" si="456"/>
        <v>X</v>
      </c>
      <c r="L471" s="58" t="str">
        <f t="shared" si="456"/>
        <v>X</v>
      </c>
      <c r="M471" s="58" t="str">
        <f t="shared" si="456"/>
        <v>X</v>
      </c>
      <c r="N471" s="58" t="str">
        <f t="shared" si="456"/>
        <v>X</v>
      </c>
      <c r="O471" s="58" t="str">
        <f t="shared" si="456"/>
        <v>X</v>
      </c>
      <c r="P471" s="58" t="str">
        <f t="shared" si="456"/>
        <v>X</v>
      </c>
      <c r="Q471" s="58" t="str">
        <f t="shared" si="456"/>
        <v>X</v>
      </c>
      <c r="T471" s="45"/>
      <c r="U471" s="125"/>
    </row>
    <row r="472" spans="1:41" ht="18.75" customHeight="1">
      <c r="A472" s="606"/>
      <c r="B472" s="58" t="s">
        <v>35</v>
      </c>
      <c r="C472" s="58" t="str">
        <f t="shared" ref="C472:Q472" si="457">IF(C10=$W$57,"O",IF(C10=$X$57,"O",IF(C10=$Y$57,"O",IF(C10=$Z$57,"O",IF(C10=$AA$57,"O",IF(C10=$AB$57,"O",IF(C10=$AC$57,"O",IF(C10=$AD$57,"O",IF(C10=$AE$57,"O",IF(C10=$AF$57,"O",IF(C10=$AG$57,"O",IF(C10=$AH$57,"O",IF(C10=$AI$57,"O",IF(C10=$AJ$57,"O",IF(C10=$AK$57,"O",IF(C10=$AL$57,"O",IF(C10=$AM$57,"O",IF(C10=$AN$57,"O",IF(C10=$AO$57,"O",IF(C10=$AP$57,"O",IF(C10=$AQ$57,"O",IF(C10=$AR$57,"O",IF(C10=$AS$57,"O",IF(C10=$AT$57,"O",IF(C10=$AU$57,"O",IF(C10=$AV$57,"O",IF(C10=$AW$57,"O",IF(C10=$AX$57,"O",IF(C10=$AY$57,"O",IF(C10=$AZ$57,"O",IF(C10=$BA$57,"O",IF(C10=$BB$57,"O",IF(C10=$BC$57,"O",IF(C10=$BD$57,"O",IF(C10=$BE$57,"O",IF(C10=$BF$57,"O",IF(C10=$BG$57,"O",IF(C10=$BH$57,"O","X"))))))))))))))))))))))))))))))))))))))</f>
        <v>X</v>
      </c>
      <c r="D472" s="58" t="str">
        <f t="shared" si="457"/>
        <v>X</v>
      </c>
      <c r="E472" s="58" t="str">
        <f t="shared" si="457"/>
        <v>X</v>
      </c>
      <c r="F472" s="58" t="str">
        <f t="shared" si="457"/>
        <v>X</v>
      </c>
      <c r="G472" s="58" t="str">
        <f t="shared" si="457"/>
        <v>X</v>
      </c>
      <c r="H472" s="58" t="str">
        <f t="shared" si="457"/>
        <v>X</v>
      </c>
      <c r="I472" s="58" t="str">
        <f t="shared" si="457"/>
        <v>X</v>
      </c>
      <c r="J472" s="58" t="str">
        <f t="shared" si="457"/>
        <v>X</v>
      </c>
      <c r="K472" s="58" t="str">
        <f t="shared" si="457"/>
        <v>X</v>
      </c>
      <c r="L472" s="58" t="str">
        <f t="shared" si="457"/>
        <v>X</v>
      </c>
      <c r="M472" s="58" t="str">
        <f t="shared" si="457"/>
        <v>X</v>
      </c>
      <c r="N472" s="58" t="str">
        <f t="shared" si="457"/>
        <v>X</v>
      </c>
      <c r="O472" s="58" t="str">
        <f t="shared" si="457"/>
        <v>X</v>
      </c>
      <c r="P472" s="58" t="str">
        <f t="shared" si="457"/>
        <v>X</v>
      </c>
      <c r="Q472" s="58" t="str">
        <f t="shared" si="457"/>
        <v>X</v>
      </c>
      <c r="T472" s="45"/>
      <c r="U472" s="45"/>
    </row>
    <row r="473" spans="1:41" ht="18.75" customHeight="1">
      <c r="A473" s="606"/>
      <c r="B473" s="58" t="s">
        <v>36</v>
      </c>
      <c r="C473" s="58" t="str">
        <f t="shared" ref="C473:Q473" si="458">IF(C11=$W$57,"O",IF(C11=$X$57,"O",IF(C11=$Y$57,"O",IF(C11=$Z$57,"O",IF(C11=$AA$57,"O",IF(C11=$AB$57,"O",IF(C11=$AC$57,"O",IF(C11=$AD$57,"O",IF(C11=$AE$57,"O",IF(C11=$AF$57,"O",IF(C11=$AG$57,"O",IF(C11=$AH$57,"O",IF(C11=$AI$57,"O",IF(C11=$AJ$57,"O",IF(C11=$AK$57,"O",IF(C11=$AL$57,"O",IF(C11=$AM$57,"O",IF(C11=$AN$57,"O",IF(C11=$AO$57,"O",IF(C11=$AP$57,"O",IF(C11=$AQ$57,"O",IF(C11=$AR$57,"O",IF(C11=$AS$57,"O",IF(C11=$AT$57,"O",IF(C11=$AU$57,"O",IF(C11=$AV$57,"O",IF(C11=$AW$57,"O",IF(C11=$AX$57,"O",IF(C11=$AY$57,"O",IF(C11=$AZ$57,"O",IF(C11=$BA$57,"O",IF(C11=$BB$57,"O",IF(C11=$BC$57,"O",IF(C11=$BD$57,"O",IF(C11=$BE$57,"O",IF(C11=$BF$57,"O",IF(C11=$BG$57,"O",IF(C11=$BH$57,"O","X"))))))))))))))))))))))))))))))))))))))</f>
        <v>O</v>
      </c>
      <c r="D473" s="58" t="str">
        <f t="shared" si="458"/>
        <v>O</v>
      </c>
      <c r="E473" s="58" t="str">
        <f t="shared" si="458"/>
        <v>O</v>
      </c>
      <c r="F473" s="58" t="str">
        <f t="shared" si="458"/>
        <v>O</v>
      </c>
      <c r="G473" s="58" t="str">
        <f t="shared" si="458"/>
        <v>O</v>
      </c>
      <c r="H473" s="58" t="str">
        <f t="shared" si="458"/>
        <v>O</v>
      </c>
      <c r="I473" s="58" t="str">
        <f t="shared" si="458"/>
        <v>O</v>
      </c>
      <c r="J473" s="58" t="str">
        <f t="shared" si="458"/>
        <v>O</v>
      </c>
      <c r="K473" s="58" t="str">
        <f t="shared" si="458"/>
        <v>O</v>
      </c>
      <c r="L473" s="58" t="str">
        <f t="shared" si="458"/>
        <v>O</v>
      </c>
      <c r="M473" s="58" t="str">
        <f t="shared" si="458"/>
        <v>O</v>
      </c>
      <c r="N473" s="58" t="str">
        <f t="shared" si="458"/>
        <v>O</v>
      </c>
      <c r="O473" s="58" t="str">
        <f t="shared" si="458"/>
        <v>O</v>
      </c>
      <c r="P473" s="58" t="str">
        <f t="shared" si="458"/>
        <v>O</v>
      </c>
      <c r="Q473" s="58" t="str">
        <f t="shared" si="458"/>
        <v>O</v>
      </c>
      <c r="T473" s="45"/>
      <c r="U473" s="45"/>
    </row>
    <row r="474" spans="1:41" ht="18.75" customHeight="1">
      <c r="A474" s="606"/>
      <c r="B474" s="58" t="s">
        <v>21</v>
      </c>
      <c r="C474" s="58" t="str">
        <f t="shared" ref="C474:Q474" si="459">IF(C12=$W$57,"O",IF(C12=$X$57,"O",IF(C12=$Y$57,"O",IF(C12=$Z$57,"O",IF(C12=$AA$57,"O",IF(C12=$AB$57,"O",IF(C12=$AC$57,"O",IF(C12=$AD$57,"O",IF(C12=$AE$57,"O",IF(C12=$AF$57,"O",IF(C12=$AG$57,"O",IF(C12=$AH$57,"O",IF(C12=$AI$57,"O",IF(C12=$AJ$57,"O",IF(C12=$AK$57,"O",IF(C12=$AL$57,"O",IF(C12=$AM$57,"O",IF(C12=$AN$57,"O",IF(C12=$AO$57,"O",IF(C12=$AP$57,"O",IF(C12=$AQ$57,"O",IF(C12=$AR$57,"O",IF(C12=$AS$57,"O",IF(C12=$AT$57,"O",IF(C12=$AU$57,"O",IF(C12=$AV$57,"O",IF(C12=$AW$57,"O",IF(C12=$AX$57,"O",IF(C12=$AY$57,"O",IF(C12=$AZ$57,"O",IF(C12=$BA$57,"O",IF(C12=$BB$57,"O",IF(C12=$BC$57,"O",IF(C12=$BD$57,"O",IF(C12=$BE$57,"O",IF(C12=$BF$57,"O",IF(C12=$BG$57,"O",IF(C12=$BH$57,"O","X"))))))))))))))))))))))))))))))))))))))</f>
        <v>X</v>
      </c>
      <c r="D474" s="58" t="str">
        <f t="shared" si="459"/>
        <v>X</v>
      </c>
      <c r="E474" s="58" t="str">
        <f t="shared" si="459"/>
        <v>X</v>
      </c>
      <c r="F474" s="58" t="str">
        <f t="shared" si="459"/>
        <v>X</v>
      </c>
      <c r="G474" s="58" t="str">
        <f t="shared" si="459"/>
        <v>X</v>
      </c>
      <c r="H474" s="58" t="str">
        <f t="shared" si="459"/>
        <v>X</v>
      </c>
      <c r="I474" s="58" t="str">
        <f t="shared" si="459"/>
        <v>X</v>
      </c>
      <c r="J474" s="58" t="str">
        <f t="shared" si="459"/>
        <v>X</v>
      </c>
      <c r="K474" s="58" t="str">
        <f t="shared" si="459"/>
        <v>X</v>
      </c>
      <c r="L474" s="58" t="str">
        <f t="shared" si="459"/>
        <v>X</v>
      </c>
      <c r="M474" s="58" t="str">
        <f t="shared" si="459"/>
        <v>X</v>
      </c>
      <c r="N474" s="58" t="str">
        <f t="shared" si="459"/>
        <v>X</v>
      </c>
      <c r="O474" s="58" t="str">
        <f t="shared" si="459"/>
        <v>X</v>
      </c>
      <c r="P474" s="58" t="str">
        <f t="shared" si="459"/>
        <v>X</v>
      </c>
      <c r="Q474" s="58" t="str">
        <f t="shared" si="459"/>
        <v>X</v>
      </c>
      <c r="T474" s="45"/>
      <c r="U474" s="45"/>
    </row>
    <row r="475" spans="1:41" ht="18.75" customHeight="1">
      <c r="A475" s="607"/>
      <c r="B475" s="30" t="s">
        <v>46</v>
      </c>
      <c r="C475" s="47">
        <f>COUNTIF(C469:C474,"O")</f>
        <v>3</v>
      </c>
      <c r="D475" s="47">
        <f t="shared" ref="D475:Q475" si="460">COUNTIF(D469:D474,"O")</f>
        <v>3</v>
      </c>
      <c r="E475" s="47">
        <f t="shared" si="460"/>
        <v>3</v>
      </c>
      <c r="F475" s="47">
        <f t="shared" si="460"/>
        <v>3</v>
      </c>
      <c r="G475" s="47">
        <f t="shared" si="460"/>
        <v>3</v>
      </c>
      <c r="H475" s="47">
        <f t="shared" si="460"/>
        <v>3</v>
      </c>
      <c r="I475" s="47">
        <f t="shared" si="460"/>
        <v>3</v>
      </c>
      <c r="J475" s="47">
        <f t="shared" si="460"/>
        <v>3</v>
      </c>
      <c r="K475" s="47">
        <f t="shared" si="460"/>
        <v>3</v>
      </c>
      <c r="L475" s="47">
        <f t="shared" si="460"/>
        <v>3</v>
      </c>
      <c r="M475" s="47">
        <f t="shared" si="460"/>
        <v>3</v>
      </c>
      <c r="N475" s="47">
        <f t="shared" si="460"/>
        <v>3</v>
      </c>
      <c r="O475" s="47">
        <f t="shared" si="460"/>
        <v>3</v>
      </c>
      <c r="P475" s="47">
        <f t="shared" si="460"/>
        <v>3</v>
      </c>
      <c r="Q475" s="47">
        <f t="shared" si="460"/>
        <v>3</v>
      </c>
      <c r="T475" s="45"/>
      <c r="U475" s="45"/>
    </row>
    <row r="476" spans="1:41" ht="18.75" customHeight="1">
      <c r="A476" s="605">
        <v>41</v>
      </c>
      <c r="B476" s="58" t="s">
        <v>32</v>
      </c>
      <c r="C476" s="58" t="str">
        <f>IF(C7=$W$58,"O",IF(C7=$X$58,"O",IF(C7=$Y$58,"O",IF(C7=$Z$58,"O",IF(C7=$AA$58,"O",IF(C7=$AB$58,"O",IF(C7=$AC$58,"O",IF(C7=$AD$58,"O",IF(C7=$AE$58,"O",IF(C7=$AF$58,"O",IF(C7=$AG$58,"O",IF(C7=$AH$58,"O",IF(C7=$AI$58,"O",IF(C7=$AJ$58,"O",IF(C7=$AK$58,"O",IF(C7=$AL$58,"O",IF(C7=$AM$58,"O",IF(C7=$AN$58,"O",IF(C7=$AO$58,"O",IF(C7=$AP$58,"O",IF(C7=$AQ$58,"O",IF(C7=$AR$58,"O",IF(C7=$AS$58,"O",IF(C7=$AT$58,"O",IF(C7=$AU$58,"O",IF(C7=$AV$58,"O",IF(C7=$AW$58,"O",IF(C7=$AX$58,"O",IF(C7=$AY$58,"O",IF(C7=$AZ$58,"O",IF(C7=$BA$58,"O",IF(C7=$BB$58,"O",IF(C7=$BC$58,"O",IF(C7=$BD$58,"O",IF(C7=$BE$58,"O",IF(C7=$BF$58,"O",IF(C7=$BG$58,"O",IF(C7=$BH$58,"O","X"))))))))))))))))))))))))))))))))))))))</f>
        <v>X</v>
      </c>
      <c r="D476" s="58" t="str">
        <f t="shared" ref="D476:P476" si="461">IF(D7=$W$58,"O",IF(D7=$X$58,"O",IF(D7=$Y$58,"O",IF(D7=$Z$58,"O",IF(D7=$AA$58,"O",IF(D7=$AB$58,"O",IF(D7=$AC$58,"O",IF(D7=$AD$58,"O",IF(D7=$AE$58,"O",IF(D7=$AF$58,"O",IF(D7=$AG$58,"O",IF(D7=$AH$58,"O",IF(D7=$AI$58,"O",IF(D7=$AJ$58,"O",IF(D7=$AK$58,"O",IF(D7=$AL$58,"O",IF(D7=$AM$58,"O",IF(D7=$AN$58,"O",IF(D7=$AO$58,"O",IF(D7=$AP$58,"O",IF(D7=$AQ$58,"O",IF(D7=$AR$58,"O",IF(D7=$AS$58,"O",IF(D7=$AT$58,"O",IF(D7=$AU$58,"O",IF(D7=$AV$58,"O",IF(D7=$AW$58,"O",IF(D7=$AX$58,"O",IF(D7=$AY$58,"O",IF(D7=$AZ$58,"O",IF(D7=$BA$58,"O",IF(D7=$BB$58,"O",IF(D7=$BC$58,"O",IF(D7=$BD$58,"O",IF(D7=$BE$58,"O",IF(D7=$BF$58,"O",IF(D7=$BG$58,"O",IF(D7=$BH$58,"O","X"))))))))))))))))))))))))))))))))))))))</f>
        <v>X</v>
      </c>
      <c r="E476" s="58" t="str">
        <f t="shared" si="461"/>
        <v>X</v>
      </c>
      <c r="F476" s="58" t="str">
        <f t="shared" si="461"/>
        <v>X</v>
      </c>
      <c r="G476" s="58" t="str">
        <f t="shared" si="461"/>
        <v>X</v>
      </c>
      <c r="H476" s="58" t="str">
        <f t="shared" si="461"/>
        <v>X</v>
      </c>
      <c r="I476" s="58" t="str">
        <f t="shared" si="461"/>
        <v>X</v>
      </c>
      <c r="J476" s="58" t="str">
        <f t="shared" si="461"/>
        <v>X</v>
      </c>
      <c r="K476" s="58" t="str">
        <f t="shared" si="461"/>
        <v>X</v>
      </c>
      <c r="L476" s="58" t="str">
        <f t="shared" si="461"/>
        <v>X</v>
      </c>
      <c r="M476" s="58" t="str">
        <f t="shared" si="461"/>
        <v>X</v>
      </c>
      <c r="N476" s="58" t="str">
        <f t="shared" si="461"/>
        <v>X</v>
      </c>
      <c r="O476" s="58" t="str">
        <f t="shared" si="461"/>
        <v>X</v>
      </c>
      <c r="P476" s="58" t="str">
        <f t="shared" si="461"/>
        <v>X</v>
      </c>
      <c r="Q476" s="58" t="str">
        <f>IF(Q7=$W$58,"O",IF(Q7=$X$58,"O",IF(Q7=$Y$58,"O",IF(Q7=$Z$58,"O",IF(Q7=$AA$58,"O",IF(Q7=$AB$58,"O",IF(Q7=$AC$58,"O",IF(Q7=$AD$58,"O",IF(Q7=$AE$58,"O",IF(Q7=$AF$58,"O",IF(Q7=$AG$58,"O",IF(Q7=$AH$58,"O",IF(Q7=$AI$58,"O",IF(Q7=$AJ$58,"O",IF(Q7=$AK$58,"O",IF(Q7=$AL$58,"O",IF(Q7=$AM$58,"O",IF(Q7=$AN$58,"O",IF(Q7=$AO$58,"O",IF(Q7=$AP$58,"O",IF(Q7=$AQ$58,"O",IF(Q7=$AR$58,"O",IF(Q7=$AS$58,"O",IF(Q7=$AT$58,"O",IF(Q7=$AU$58,"O",IF(Q7=$AV$58,"O",IF(Q7=$AW$58,"O",IF(Q7=$AX$58,"O",IF(Q7=$AY$58,"O",IF(Q7=$AZ$58,"O",IF(Q7=$BA$58,"O",IF(Q7=$BB$58,"O",IF(Q7=$BC$58,"O",IF(Q7=$BD$58,"O",IF(Q7=$BE$58,"O",IF(Q7=$BF$58,"O",IF(Q7=$BG$58,"O",IF(Q7=$BH$58,"O","X"))))))))))))))))))))))))))))))))))))))</f>
        <v>X</v>
      </c>
      <c r="T476" s="45"/>
      <c r="U476" s="45"/>
      <c r="AH476" s="45"/>
      <c r="AJ476" s="45"/>
      <c r="AK476" s="45"/>
      <c r="AL476" s="45"/>
      <c r="AM476" s="45"/>
      <c r="AN476" s="45" t="s">
        <v>544</v>
      </c>
      <c r="AO476" t="s">
        <v>545</v>
      </c>
    </row>
    <row r="477" spans="1:41" ht="18.75" customHeight="1">
      <c r="A477" s="606"/>
      <c r="B477" s="58" t="s">
        <v>33</v>
      </c>
      <c r="C477" s="58" t="str">
        <f t="shared" ref="C477:Q477" si="462">IF(C8=$W$58,"O",IF(C8=$X$58,"O",IF(C8=$Y$58,"O",IF(C8=$Z$58,"O",IF(C8=$AA$58,"O",IF(C8=$AB$58,"O",IF(C8=$AC$58,"O",IF(C8=$AD$58,"O",IF(C8=$AE$58,"O",IF(C8=$AF$58,"O",IF(C8=$AG$58,"O",IF(C8=$AH$58,"O",IF(C8=$AI$58,"O",IF(C8=$AJ$58,"O",IF(C8=$AK$58,"O",IF(C8=$AL$58,"O",IF(C8=$AM$58,"O",IF(C8=$AN$58,"O",IF(C8=$AO$58,"O",IF(C8=$AP$58,"O",IF(C8=$AQ$58,"O",IF(C8=$AR$58,"O",IF(C8=$AS$58,"O",IF(C8=$AT$58,"O",IF(C8=$AU$58,"O",IF(C8=$AV$58,"O",IF(C8=$AW$58,"O",IF(C8=$AX$58,"O",IF(C8=$AY$58,"O",IF(C8=$AZ$58,"O",IF(C8=$BA$58,"O",IF(C8=$BB$58,"O",IF(C8=$BC$58,"O",IF(C8=$BD$58,"O",IF(C8=$BE$58,"O",IF(C8=$BF$58,"O",IF(C8=$BG$58,"O",IF(C8=$BH$58,"O","X"))))))))))))))))))))))))))))))))))))))</f>
        <v>X</v>
      </c>
      <c r="D477" s="58" t="str">
        <f t="shared" si="462"/>
        <v>X</v>
      </c>
      <c r="E477" s="58" t="str">
        <f t="shared" si="462"/>
        <v>X</v>
      </c>
      <c r="F477" s="58" t="str">
        <f t="shared" si="462"/>
        <v>X</v>
      </c>
      <c r="G477" s="58" t="str">
        <f t="shared" si="462"/>
        <v>X</v>
      </c>
      <c r="H477" s="58" t="str">
        <f t="shared" si="462"/>
        <v>X</v>
      </c>
      <c r="I477" s="58" t="str">
        <f t="shared" si="462"/>
        <v>X</v>
      </c>
      <c r="J477" s="58" t="str">
        <f t="shared" si="462"/>
        <v>X</v>
      </c>
      <c r="K477" s="58" t="str">
        <f t="shared" si="462"/>
        <v>X</v>
      </c>
      <c r="L477" s="58" t="str">
        <f t="shared" si="462"/>
        <v>X</v>
      </c>
      <c r="M477" s="58" t="str">
        <f t="shared" si="462"/>
        <v>X</v>
      </c>
      <c r="N477" s="58" t="str">
        <f t="shared" si="462"/>
        <v>X</v>
      </c>
      <c r="O477" s="58" t="str">
        <f t="shared" si="462"/>
        <v>X</v>
      </c>
      <c r="P477" s="58" t="str">
        <f t="shared" si="462"/>
        <v>X</v>
      </c>
      <c r="Q477" s="58" t="str">
        <f t="shared" si="462"/>
        <v>X</v>
      </c>
      <c r="T477" s="125"/>
      <c r="U477" s="45"/>
    </row>
    <row r="478" spans="1:41" ht="18.75" customHeight="1">
      <c r="A478" s="606"/>
      <c r="B478" s="58" t="s">
        <v>34</v>
      </c>
      <c r="C478" s="58" t="str">
        <f t="shared" ref="C478:Q478" si="463">IF(C9=$W$58,"O",IF(C9=$X$58,"O",IF(C9=$Y$58,"O",IF(C9=$Z$58,"O",IF(C9=$AA$58,"O",IF(C9=$AB$58,"O",IF(C9=$AC$58,"O",IF(C9=$AD$58,"O",IF(C9=$AE$58,"O",IF(C9=$AF$58,"O",IF(C9=$AG$58,"O",IF(C9=$AH$58,"O",IF(C9=$AI$58,"O",IF(C9=$AJ$58,"O",IF(C9=$AK$58,"O",IF(C9=$AL$58,"O",IF(C9=$AM$58,"O",IF(C9=$AN$58,"O",IF(C9=$AO$58,"O",IF(C9=$AP$58,"O",IF(C9=$AQ$58,"O",IF(C9=$AR$58,"O",IF(C9=$AS$58,"O",IF(C9=$AT$58,"O",IF(C9=$AU$58,"O",IF(C9=$AV$58,"O",IF(C9=$AW$58,"O",IF(C9=$AX$58,"O",IF(C9=$AY$58,"O",IF(C9=$AZ$58,"O",IF(C9=$BA$58,"O",IF(C9=$BB$58,"O",IF(C9=$BC$58,"O",IF(C9=$BD$58,"O",IF(C9=$BE$58,"O",IF(C9=$BF$58,"O",IF(C9=$BG$58,"O",IF(C9=$BH$58,"O","X"))))))))))))))))))))))))))))))))))))))</f>
        <v>X</v>
      </c>
      <c r="D478" s="58" t="str">
        <f t="shared" si="463"/>
        <v>X</v>
      </c>
      <c r="E478" s="58" t="str">
        <f t="shared" si="463"/>
        <v>X</v>
      </c>
      <c r="F478" s="58" t="str">
        <f t="shared" si="463"/>
        <v>X</v>
      </c>
      <c r="G478" s="58" t="str">
        <f t="shared" si="463"/>
        <v>X</v>
      </c>
      <c r="H478" s="58" t="str">
        <f t="shared" si="463"/>
        <v>X</v>
      </c>
      <c r="I478" s="58" t="str">
        <f t="shared" si="463"/>
        <v>X</v>
      </c>
      <c r="J478" s="58" t="str">
        <f t="shared" si="463"/>
        <v>X</v>
      </c>
      <c r="K478" s="58" t="str">
        <f t="shared" si="463"/>
        <v>X</v>
      </c>
      <c r="L478" s="58" t="str">
        <f t="shared" si="463"/>
        <v>X</v>
      </c>
      <c r="M478" s="58" t="str">
        <f t="shared" si="463"/>
        <v>X</v>
      </c>
      <c r="N478" s="58" t="str">
        <f t="shared" si="463"/>
        <v>X</v>
      </c>
      <c r="O478" s="58" t="str">
        <f t="shared" si="463"/>
        <v>X</v>
      </c>
      <c r="P478" s="58" t="str">
        <f t="shared" si="463"/>
        <v>X</v>
      </c>
      <c r="Q478" s="58" t="str">
        <f t="shared" si="463"/>
        <v>X</v>
      </c>
      <c r="T478" s="45"/>
      <c r="U478" s="125"/>
    </row>
    <row r="479" spans="1:41" ht="18.75" customHeight="1">
      <c r="A479" s="606"/>
      <c r="B479" s="58" t="s">
        <v>35</v>
      </c>
      <c r="C479" s="58" t="str">
        <f t="shared" ref="C479:Q479" si="464">IF(C10=$W$58,"O",IF(C10=$X$58,"O",IF(C10=$Y$58,"O",IF(C10=$Z$58,"O",IF(C10=$AA$58,"O",IF(C10=$AB$58,"O",IF(C10=$AC$58,"O",IF(C10=$AD$58,"O",IF(C10=$AE$58,"O",IF(C10=$AF$58,"O",IF(C10=$AG$58,"O",IF(C10=$AH$58,"O",IF(C10=$AI$58,"O",IF(C10=$AJ$58,"O",IF(C10=$AK$58,"O",IF(C10=$AL$58,"O",IF(C10=$AM$58,"O",IF(C10=$AN$58,"O",IF(C10=$AO$58,"O",IF(C10=$AP$58,"O",IF(C10=$AQ$58,"O",IF(C10=$AR$58,"O",IF(C10=$AS$58,"O",IF(C10=$AT$58,"O",IF(C10=$AU$58,"O",IF(C10=$AV$58,"O",IF(C10=$AW$58,"O",IF(C10=$AX$58,"O",IF(C10=$AY$58,"O",IF(C10=$AZ$58,"O",IF(C10=$BA$58,"O",IF(C10=$BB$58,"O",IF(C10=$BC$58,"O",IF(C10=$BD$58,"O",IF(C10=$BE$58,"O",IF(C10=$BF$58,"O",IF(C10=$BG$58,"O",IF(C10=$BH$58,"O","X"))))))))))))))))))))))))))))))))))))))</f>
        <v>X</v>
      </c>
      <c r="D479" s="58" t="str">
        <f t="shared" si="464"/>
        <v>X</v>
      </c>
      <c r="E479" s="58" t="str">
        <f t="shared" si="464"/>
        <v>X</v>
      </c>
      <c r="F479" s="58" t="str">
        <f t="shared" si="464"/>
        <v>X</v>
      </c>
      <c r="G479" s="58" t="str">
        <f t="shared" si="464"/>
        <v>X</v>
      </c>
      <c r="H479" s="58" t="str">
        <f t="shared" si="464"/>
        <v>X</v>
      </c>
      <c r="I479" s="58" t="str">
        <f t="shared" si="464"/>
        <v>X</v>
      </c>
      <c r="J479" s="58" t="str">
        <f t="shared" si="464"/>
        <v>X</v>
      </c>
      <c r="K479" s="58" t="str">
        <f t="shared" si="464"/>
        <v>X</v>
      </c>
      <c r="L479" s="58" t="str">
        <f t="shared" si="464"/>
        <v>X</v>
      </c>
      <c r="M479" s="58" t="str">
        <f t="shared" si="464"/>
        <v>X</v>
      </c>
      <c r="N479" s="58" t="str">
        <f t="shared" si="464"/>
        <v>X</v>
      </c>
      <c r="O479" s="58" t="str">
        <f t="shared" si="464"/>
        <v>X</v>
      </c>
      <c r="P479" s="58" t="str">
        <f t="shared" si="464"/>
        <v>X</v>
      </c>
      <c r="Q479" s="58" t="str">
        <f t="shared" si="464"/>
        <v>X</v>
      </c>
      <c r="T479" s="45"/>
      <c r="U479" s="45"/>
    </row>
    <row r="480" spans="1:41" ht="18.75" customHeight="1">
      <c r="A480" s="606"/>
      <c r="B480" s="58" t="s">
        <v>36</v>
      </c>
      <c r="C480" s="58" t="str">
        <f t="shared" ref="C480:Q480" si="465">IF(C11=$W$58,"O",IF(C11=$X$58,"O",IF(C11=$Y$58,"O",IF(C11=$Z$58,"O",IF(C11=$AA$58,"O",IF(C11=$AB$58,"O",IF(C11=$AC$58,"O",IF(C11=$AD$58,"O",IF(C11=$AE$58,"O",IF(C11=$AF$58,"O",IF(C11=$AG$58,"O",IF(C11=$AH$58,"O",IF(C11=$AI$58,"O",IF(C11=$AJ$58,"O",IF(C11=$AK$58,"O",IF(C11=$AL$58,"O",IF(C11=$AM$58,"O",IF(C11=$AN$58,"O",IF(C11=$AO$58,"O",IF(C11=$AP$58,"O",IF(C11=$AQ$58,"O",IF(C11=$AR$58,"O",IF(C11=$AS$58,"O",IF(C11=$AT$58,"O",IF(C11=$AU$58,"O",IF(C11=$AV$58,"O",IF(C11=$AW$58,"O",IF(C11=$AX$58,"O",IF(C11=$AY$58,"O",IF(C11=$AZ$58,"O",IF(C11=$BA$58,"O",IF(C11=$BB$58,"O",IF(C11=$BC$58,"O",IF(C11=$BD$58,"O",IF(C11=$BE$58,"O",IF(C11=$BF$58,"O",IF(C11=$BG$58,"O",IF(C11=$BH$58,"O","X"))))))))))))))))))))))))))))))))))))))</f>
        <v>O</v>
      </c>
      <c r="D480" s="58" t="str">
        <f t="shared" si="465"/>
        <v>O</v>
      </c>
      <c r="E480" s="58" t="str">
        <f t="shared" si="465"/>
        <v>O</v>
      </c>
      <c r="F480" s="58" t="str">
        <f t="shared" si="465"/>
        <v>O</v>
      </c>
      <c r="G480" s="58" t="str">
        <f t="shared" si="465"/>
        <v>O</v>
      </c>
      <c r="H480" s="58" t="str">
        <f t="shared" si="465"/>
        <v>O</v>
      </c>
      <c r="I480" s="58" t="str">
        <f t="shared" si="465"/>
        <v>O</v>
      </c>
      <c r="J480" s="58" t="str">
        <f t="shared" si="465"/>
        <v>O</v>
      </c>
      <c r="K480" s="58" t="str">
        <f t="shared" si="465"/>
        <v>O</v>
      </c>
      <c r="L480" s="58" t="str">
        <f t="shared" si="465"/>
        <v>O</v>
      </c>
      <c r="M480" s="58" t="str">
        <f t="shared" si="465"/>
        <v>O</v>
      </c>
      <c r="N480" s="58" t="str">
        <f t="shared" si="465"/>
        <v>O</v>
      </c>
      <c r="O480" s="58" t="str">
        <f t="shared" si="465"/>
        <v>O</v>
      </c>
      <c r="P480" s="58" t="str">
        <f t="shared" si="465"/>
        <v>O</v>
      </c>
      <c r="Q480" s="58" t="str">
        <f t="shared" si="465"/>
        <v>O</v>
      </c>
      <c r="T480" s="45"/>
      <c r="U480" s="45"/>
    </row>
    <row r="481" spans="1:21" ht="18.75" customHeight="1">
      <c r="A481" s="606"/>
      <c r="B481" s="58" t="s">
        <v>21</v>
      </c>
      <c r="C481" s="58" t="str">
        <f t="shared" ref="C481:Q481" si="466">IF(C12=$W$58,"O",IF(C12=$X$58,"O",IF(C12=$Y$58,"O",IF(C12=$Z$58,"O",IF(C12=$AA$58,"O",IF(C12=$AB$58,"O",IF(C12=$AC$58,"O",IF(C12=$AD$58,"O",IF(C12=$AE$58,"O",IF(C12=$AF$58,"O",IF(C12=$AG$58,"O",IF(C12=$AH$58,"O",IF(C12=$AI$58,"O",IF(C12=$AJ$58,"O",IF(C12=$AK$58,"O",IF(C12=$AL$58,"O",IF(C12=$AM$58,"O",IF(C12=$AN$58,"O",IF(C12=$AO$58,"O",IF(C12=$AP$58,"O",IF(C12=$AQ$58,"O",IF(C12=$AR$58,"O",IF(C12=$AS$58,"O",IF(C12=$AT$58,"O",IF(C12=$AU$58,"O",IF(C12=$AV$58,"O",IF(C12=$AW$58,"O",IF(C12=$AX$58,"O",IF(C12=$AY$58,"O",IF(C12=$AZ$58,"O",IF(C12=$BA$58,"O",IF(C12=$BB$58,"O",IF(C12=$BC$58,"O",IF(C12=$BD$58,"O",IF(C12=$BE$58,"O",IF(C12=$BF$58,"O",IF(C12=$BG$58,"O",IF(C12=$BH$58,"O","X"))))))))))))))))))))))))))))))))))))))</f>
        <v>O</v>
      </c>
      <c r="D481" s="58" t="str">
        <f t="shared" si="466"/>
        <v>O</v>
      </c>
      <c r="E481" s="58" t="str">
        <f t="shared" si="466"/>
        <v>O</v>
      </c>
      <c r="F481" s="58" t="str">
        <f t="shared" si="466"/>
        <v>O</v>
      </c>
      <c r="G481" s="58" t="str">
        <f t="shared" si="466"/>
        <v>O</v>
      </c>
      <c r="H481" s="58" t="str">
        <f t="shared" si="466"/>
        <v>O</v>
      </c>
      <c r="I481" s="58" t="str">
        <f t="shared" si="466"/>
        <v>O</v>
      </c>
      <c r="J481" s="58" t="str">
        <f t="shared" si="466"/>
        <v>O</v>
      </c>
      <c r="K481" s="58" t="str">
        <f t="shared" si="466"/>
        <v>O</v>
      </c>
      <c r="L481" s="58" t="str">
        <f t="shared" si="466"/>
        <v>O</v>
      </c>
      <c r="M481" s="58" t="str">
        <f t="shared" si="466"/>
        <v>O</v>
      </c>
      <c r="N481" s="58" t="str">
        <f t="shared" si="466"/>
        <v>O</v>
      </c>
      <c r="O481" s="58" t="str">
        <f t="shared" si="466"/>
        <v>O</v>
      </c>
      <c r="P481" s="58" t="str">
        <f t="shared" si="466"/>
        <v>O</v>
      </c>
      <c r="Q481" s="58" t="str">
        <f t="shared" si="466"/>
        <v>O</v>
      </c>
      <c r="T481" s="45"/>
      <c r="U481" s="45"/>
    </row>
    <row r="482" spans="1:21" ht="18.75" customHeight="1">
      <c r="A482" s="607"/>
      <c r="B482" s="30" t="s">
        <v>46</v>
      </c>
      <c r="C482" s="47">
        <f>COUNTIF(C476:C481,"O")</f>
        <v>2</v>
      </c>
      <c r="D482" s="47">
        <f t="shared" ref="D482:Q482" si="467">COUNTIF(D476:D481,"O")</f>
        <v>2</v>
      </c>
      <c r="E482" s="47">
        <f t="shared" si="467"/>
        <v>2</v>
      </c>
      <c r="F482" s="47">
        <f t="shared" si="467"/>
        <v>2</v>
      </c>
      <c r="G482" s="47">
        <f t="shared" si="467"/>
        <v>2</v>
      </c>
      <c r="H482" s="47">
        <f t="shared" si="467"/>
        <v>2</v>
      </c>
      <c r="I482" s="47">
        <f t="shared" si="467"/>
        <v>2</v>
      </c>
      <c r="J482" s="47">
        <f t="shared" si="467"/>
        <v>2</v>
      </c>
      <c r="K482" s="47">
        <f t="shared" si="467"/>
        <v>2</v>
      </c>
      <c r="L482" s="47">
        <f t="shared" si="467"/>
        <v>2</v>
      </c>
      <c r="M482" s="47">
        <f t="shared" si="467"/>
        <v>2</v>
      </c>
      <c r="N482" s="47">
        <f t="shared" si="467"/>
        <v>2</v>
      </c>
      <c r="O482" s="47">
        <f t="shared" si="467"/>
        <v>2</v>
      </c>
      <c r="P482" s="47">
        <f t="shared" si="467"/>
        <v>2</v>
      </c>
      <c r="Q482" s="47">
        <f t="shared" si="467"/>
        <v>2</v>
      </c>
      <c r="T482" s="45"/>
      <c r="U482" s="45"/>
    </row>
    <row r="483" spans="1:21" ht="18.75" customHeight="1">
      <c r="A483" s="605">
        <v>42</v>
      </c>
      <c r="B483" s="58" t="s">
        <v>32</v>
      </c>
      <c r="C483" s="58" t="str">
        <f>IF(C7=$W$59,"O",IF(C7=$X$59,"O",IF(C7=$Y$59,"O",IF(C7=$Z$59,"O",IF(C7=$AA$59,"O",IF(C7=$AB$59,"O",IF(C7=$AC$59,"O",IF(C7=$AD$59,"O",IF(C7=$AE$59,"O",IF(C7=$AF$59,"O",IF(C7=$AG$59,"O",IF(C7=$AH$59,"O",IF(C7=$AI$59,"O",IF(C7=$AJ$59,"O",IF(C7=$AK$59,"O",IF(C7=$AL$59,"O",IF(C7=$AM$59,"O",IF(C7=$AN$59,"O",IF(C7=$AO$59,"O",IF(C7=$AP$59,"O",IF(C7=$AQ$59,"O",IF(C7=$AR$59,"O",IF(C7=$AS$59,"O",IF(C7=$AT$59,"O",IF(C7=$AU$59,"O",IF(C7=$AV$59,"O",IF(C7=$AW$59,"O",IF(C7=$AX$59,"O",IF(C7=$AY$59,"O",IF(C7=$AZ$59,"O",IF(C7=$BA$59,"O",IF(C7=$BB$59,"O",IF(C7=$BC$59,"O",IF(C7=$BD$59,"O",IF(C7=$BE$59,"O",IF(C7=$BF$59,"O",IF(C7=$BG$59,"O",IF(C7=$BH$59,"O","X"))))))))))))))))))))))))))))))))))))))</f>
        <v>O</v>
      </c>
      <c r="D483" s="58" t="str">
        <f t="shared" ref="D483:P483" si="468">IF(D7=$W$59,"O",IF(D7=$X$59,"O",IF(D7=$Y$59,"O",IF(D7=$Z$59,"O",IF(D7=$AA$59,"O",IF(D7=$AB$59,"O",IF(D7=$AC$59,"O",IF(D7=$AD$59,"O",IF(D7=$AE$59,"O",IF(D7=$AF$59,"O",IF(D7=$AG$59,"O",IF(D7=$AH$59,"O",IF(D7=$AI$59,"O",IF(D7=$AJ$59,"O",IF(D7=$AK$59,"O",IF(D7=$AL$59,"O",IF(D7=$AM$59,"O",IF(D7=$AN$59,"O",IF(D7=$AO$59,"O",IF(D7=$AP$59,"O",IF(D7=$AQ$59,"O",IF(D7=$AR$59,"O",IF(D7=$AS$59,"O",IF(D7=$AT$59,"O",IF(D7=$AU$59,"O",IF(D7=$AV$59,"O",IF(D7=$AW$59,"O",IF(D7=$AX$59,"O",IF(D7=$AY$59,"O",IF(D7=$AZ$59,"O",IF(D7=$BA$59,"O",IF(D7=$BB$59,"O",IF(D7=$BC$59,"O",IF(D7=$BD$59,"O",IF(D7=$BE$59,"O",IF(D7=$BF$59,"O",IF(D7=$BG$59,"O",IF(D7=$BH$59,"O","X"))))))))))))))))))))))))))))))))))))))</f>
        <v>O</v>
      </c>
      <c r="E483" s="58" t="str">
        <f t="shared" si="468"/>
        <v>O</v>
      </c>
      <c r="F483" s="58" t="str">
        <f t="shared" si="468"/>
        <v>O</v>
      </c>
      <c r="G483" s="58" t="str">
        <f t="shared" si="468"/>
        <v>O</v>
      </c>
      <c r="H483" s="58" t="str">
        <f t="shared" si="468"/>
        <v>O</v>
      </c>
      <c r="I483" s="58" t="str">
        <f t="shared" si="468"/>
        <v>O</v>
      </c>
      <c r="J483" s="58" t="str">
        <f t="shared" si="468"/>
        <v>O</v>
      </c>
      <c r="K483" s="58" t="str">
        <f t="shared" si="468"/>
        <v>O</v>
      </c>
      <c r="L483" s="58" t="str">
        <f t="shared" si="468"/>
        <v>O</v>
      </c>
      <c r="M483" s="58" t="str">
        <f t="shared" si="468"/>
        <v>O</v>
      </c>
      <c r="N483" s="58" t="str">
        <f t="shared" si="468"/>
        <v>O</v>
      </c>
      <c r="O483" s="58" t="str">
        <f t="shared" si="468"/>
        <v>O</v>
      </c>
      <c r="P483" s="58" t="str">
        <f t="shared" si="468"/>
        <v>O</v>
      </c>
      <c r="Q483" s="58" t="str">
        <f>IF(Q7=$W$59,"O",IF(Q7=$X$59,"O",IF(Q7=$Y$59,"O",IF(Q7=$Z$59,"O",IF(Q7=$AA$59,"O",IF(Q7=$AB$59,"O",IF(Q7=$AC$59,"O",IF(Q7=$AD$59,"O",IF(Q7=$AE$59,"O",IF(Q7=$AF$59,"O",IF(Q7=$AG$59,"O",IF(Q7=$AH$59,"O",IF(Q7=$AI$59,"O",IF(Q7=$AJ$59,"O",IF(Q7=$AK$59,"O",IF(Q7=$AL$59,"O",IF(Q7=$AM$59,"O",IF(Q7=$AN$59,"O",IF(Q7=$AO$59,"O",IF(Q7=$AP$59,"O",IF(Q7=$AQ$59,"O",IF(Q7=$AR$59,"O",IF(Q7=$AS$59,"O",IF(Q7=$AT$59,"O",IF(Q7=$AU$59,"O",IF(Q7=$AV$59,"O",IF(Q7=$AW$59,"O",IF(Q7=$AX$59,"O",IF(Q7=$AY$59,"O",IF(Q7=$AZ$59,"O",IF(Q7=$BA$59,"O",IF(Q7=$BB$59,"O",IF(Q7=$BC$59,"O",IF(Q7=$BD$59,"O",IF(Q7=$BE$59,"O",IF(Q7=$BF$59,"O",IF(Q7=$BG$59,"O",IF(Q7=$BH$59,"O","X"))))))))))))))))))))))))))))))))))))))</f>
        <v>O</v>
      </c>
      <c r="T483" s="125"/>
      <c r="U483" s="45"/>
    </row>
    <row r="484" spans="1:21" ht="18.75" customHeight="1">
      <c r="A484" s="606"/>
      <c r="B484" s="58" t="s">
        <v>33</v>
      </c>
      <c r="C484" s="58" t="str">
        <f t="shared" ref="C484:Q484" si="469">IF(C8=$W$59,"O",IF(C8=$X$59,"O",IF(C8=$Y$59,"O",IF(C8=$Z$59,"O",IF(C8=$AA$59,"O",IF(C8=$AB$59,"O",IF(C8=$AC$59,"O",IF(C8=$AD$59,"O",IF(C8=$AE$59,"O",IF(C8=$AF$59,"O",IF(C8=$AG$59,"O",IF(C8=$AH$59,"O",IF(C8=$AI$59,"O",IF(C8=$AJ$59,"O",IF(C8=$AK$59,"O",IF(C8=$AL$59,"O",IF(C8=$AM$59,"O",IF(C8=$AN$59,"O",IF(C8=$AO$59,"O",IF(C8=$AP$59,"O",IF(C8=$AQ$59,"O",IF(C8=$AR$59,"O",IF(C8=$AS$59,"O",IF(C8=$AT$59,"O",IF(C8=$AU$59,"O",IF(C8=$AV$59,"O",IF(C8=$AW$59,"O",IF(C8=$AX$59,"O",IF(C8=$AY$59,"O",IF(C8=$AZ$59,"O",IF(C8=$BA$59,"O",IF(C8=$BB$59,"O",IF(C8=$BC$59,"O",IF(C8=$BD$59,"O",IF(C8=$BE$59,"O",IF(C8=$BF$59,"O",IF(C8=$BG$59,"O",IF(C8=$BH$59,"O","X"))))))))))))))))))))))))))))))))))))))</f>
        <v>X</v>
      </c>
      <c r="D484" s="58" t="str">
        <f t="shared" si="469"/>
        <v>X</v>
      </c>
      <c r="E484" s="58" t="str">
        <f t="shared" si="469"/>
        <v>X</v>
      </c>
      <c r="F484" s="58" t="str">
        <f t="shared" si="469"/>
        <v>X</v>
      </c>
      <c r="G484" s="58" t="str">
        <f t="shared" si="469"/>
        <v>X</v>
      </c>
      <c r="H484" s="58" t="str">
        <f t="shared" si="469"/>
        <v>X</v>
      </c>
      <c r="I484" s="58" t="str">
        <f t="shared" si="469"/>
        <v>X</v>
      </c>
      <c r="J484" s="58" t="str">
        <f t="shared" si="469"/>
        <v>X</v>
      </c>
      <c r="K484" s="58" t="str">
        <f t="shared" si="469"/>
        <v>X</v>
      </c>
      <c r="L484" s="58" t="str">
        <f t="shared" si="469"/>
        <v>X</v>
      </c>
      <c r="M484" s="58" t="str">
        <f t="shared" si="469"/>
        <v>X</v>
      </c>
      <c r="N484" s="58" t="str">
        <f t="shared" si="469"/>
        <v>X</v>
      </c>
      <c r="O484" s="58" t="str">
        <f t="shared" si="469"/>
        <v>X</v>
      </c>
      <c r="P484" s="58" t="str">
        <f t="shared" si="469"/>
        <v>X</v>
      </c>
      <c r="Q484" s="58" t="str">
        <f t="shared" si="469"/>
        <v>X</v>
      </c>
      <c r="T484" s="45"/>
      <c r="U484" s="45"/>
    </row>
    <row r="485" spans="1:21" ht="18.75" customHeight="1">
      <c r="A485" s="606"/>
      <c r="B485" s="58" t="s">
        <v>34</v>
      </c>
      <c r="C485" s="58" t="str">
        <f t="shared" ref="C485:Q485" si="470">IF(C9=$W$59,"O",IF(C9=$X$59,"O",IF(C9=$Y$59,"O",IF(C9=$Z$59,"O",IF(C9=$AA$59,"O",IF(C9=$AB$59,"O",IF(C9=$AC$59,"O",IF(C9=$AD$59,"O",IF(C9=$AE$59,"O",IF(C9=$AF$59,"O",IF(C9=$AG$59,"O",IF(C9=$AH$59,"O",IF(C9=$AI$59,"O",IF(C9=$AJ$59,"O",IF(C9=$AK$59,"O",IF(C9=$AL$59,"O",IF(C9=$AM$59,"O",IF(C9=$AN$59,"O",IF(C9=$AO$59,"O",IF(C9=$AP$59,"O",IF(C9=$AQ$59,"O",IF(C9=$AR$59,"O",IF(C9=$AS$59,"O",IF(C9=$AT$59,"O",IF(C9=$AU$59,"O",IF(C9=$AV$59,"O",IF(C9=$AW$59,"O",IF(C9=$AX$59,"O",IF(C9=$AY$59,"O",IF(C9=$AZ$59,"O",IF(C9=$BA$59,"O",IF(C9=$BB$59,"O",IF(C9=$BC$59,"O",IF(C9=$BD$59,"O",IF(C9=$BE$59,"O",IF(C9=$BF$59,"O",IF(C9=$BG$59,"O",IF(C9=$BH$59,"O","X"))))))))))))))))))))))))))))))))))))))</f>
        <v>X</v>
      </c>
      <c r="D485" s="58" t="str">
        <f t="shared" si="470"/>
        <v>X</v>
      </c>
      <c r="E485" s="58" t="str">
        <f t="shared" si="470"/>
        <v>X</v>
      </c>
      <c r="F485" s="58" t="str">
        <f t="shared" si="470"/>
        <v>X</v>
      </c>
      <c r="G485" s="58" t="str">
        <f t="shared" si="470"/>
        <v>X</v>
      </c>
      <c r="H485" s="58" t="str">
        <f t="shared" si="470"/>
        <v>X</v>
      </c>
      <c r="I485" s="58" t="str">
        <f t="shared" si="470"/>
        <v>X</v>
      </c>
      <c r="J485" s="58" t="str">
        <f t="shared" si="470"/>
        <v>X</v>
      </c>
      <c r="K485" s="58" t="str">
        <f t="shared" si="470"/>
        <v>X</v>
      </c>
      <c r="L485" s="58" t="str">
        <f t="shared" si="470"/>
        <v>X</v>
      </c>
      <c r="M485" s="58" t="str">
        <f t="shared" si="470"/>
        <v>X</v>
      </c>
      <c r="N485" s="58" t="str">
        <f t="shared" si="470"/>
        <v>X</v>
      </c>
      <c r="O485" s="58" t="str">
        <f t="shared" si="470"/>
        <v>X</v>
      </c>
      <c r="P485" s="58" t="str">
        <f t="shared" si="470"/>
        <v>X</v>
      </c>
      <c r="Q485" s="58" t="str">
        <f t="shared" si="470"/>
        <v>X</v>
      </c>
      <c r="T485" s="125"/>
      <c r="U485" s="45"/>
    </row>
    <row r="486" spans="1:21" ht="18.75" customHeight="1">
      <c r="A486" s="606"/>
      <c r="B486" s="58" t="s">
        <v>35</v>
      </c>
      <c r="C486" s="58" t="str">
        <f t="shared" ref="C486:Q486" si="471">IF(C10=$W$59,"O",IF(C10=$X$59,"O",IF(C10=$Y$59,"O",IF(C10=$Z$59,"O",IF(C10=$AA$59,"O",IF(C10=$AB$59,"O",IF(C10=$AC$59,"O",IF(C10=$AD$59,"O",IF(C10=$AE$59,"O",IF(C10=$AF$59,"O",IF(C10=$AG$59,"O",IF(C10=$AH$59,"O",IF(C10=$AI$59,"O",IF(C10=$AJ$59,"O",IF(C10=$AK$59,"O",IF(C10=$AL$59,"O",IF(C10=$AM$59,"O",IF(C10=$AN$59,"O",IF(C10=$AO$59,"O",IF(C10=$AP$59,"O",IF(C10=$AQ$59,"O",IF(C10=$AR$59,"O",IF(C10=$AS$59,"O",IF(C10=$AT$59,"O",IF(C10=$AU$59,"O",IF(C10=$AV$59,"O",IF(C10=$AW$59,"O",IF(C10=$AX$59,"O",IF(C10=$AY$59,"O",IF(C10=$AZ$59,"O",IF(C10=$BA$59,"O",IF(C10=$BB$59,"O",IF(C10=$BC$59,"O",IF(C10=$BD$59,"O",IF(C10=$BE$59,"O",IF(C10=$BF$59,"O",IF(C10=$BG$59,"O",IF(C10=$BH$59,"O","X"))))))))))))))))))))))))))))))))))))))</f>
        <v>X</v>
      </c>
      <c r="D486" s="58" t="str">
        <f t="shared" si="471"/>
        <v>X</v>
      </c>
      <c r="E486" s="58" t="str">
        <f t="shared" si="471"/>
        <v>X</v>
      </c>
      <c r="F486" s="58" t="str">
        <f t="shared" si="471"/>
        <v>X</v>
      </c>
      <c r="G486" s="58" t="str">
        <f t="shared" si="471"/>
        <v>X</v>
      </c>
      <c r="H486" s="58" t="str">
        <f t="shared" si="471"/>
        <v>X</v>
      </c>
      <c r="I486" s="58" t="str">
        <f t="shared" si="471"/>
        <v>X</v>
      </c>
      <c r="J486" s="58" t="str">
        <f t="shared" si="471"/>
        <v>X</v>
      </c>
      <c r="K486" s="58" t="str">
        <f t="shared" si="471"/>
        <v>X</v>
      </c>
      <c r="L486" s="58" t="str">
        <f t="shared" si="471"/>
        <v>X</v>
      </c>
      <c r="M486" s="58" t="str">
        <f t="shared" si="471"/>
        <v>X</v>
      </c>
      <c r="N486" s="58" t="str">
        <f t="shared" si="471"/>
        <v>X</v>
      </c>
      <c r="O486" s="58" t="str">
        <f t="shared" si="471"/>
        <v>X</v>
      </c>
      <c r="P486" s="58" t="str">
        <f t="shared" si="471"/>
        <v>X</v>
      </c>
      <c r="Q486" s="58" t="str">
        <f t="shared" si="471"/>
        <v>X</v>
      </c>
      <c r="T486" s="45"/>
      <c r="U486" s="45"/>
    </row>
    <row r="487" spans="1:21" ht="18.75" customHeight="1">
      <c r="A487" s="606"/>
      <c r="B487" s="58" t="s">
        <v>36</v>
      </c>
      <c r="C487" s="58" t="str">
        <f t="shared" ref="C487:Q487" si="472">IF(C11=$W$59,"O",IF(C11=$X$59,"O",IF(C11=$Y$59,"O",IF(C11=$Z$59,"O",IF(C11=$AA$59,"O",IF(C11=$AB$59,"O",IF(C11=$AC$59,"O",IF(C11=$AD$59,"O",IF(C11=$AE$59,"O",IF(C11=$AF$59,"O",IF(C11=$AG$59,"O",IF(C11=$AH$59,"O",IF(C11=$AI$59,"O",IF(C11=$AJ$59,"O",IF(C11=$AK$59,"O",IF(C11=$AL$59,"O",IF(C11=$AM$59,"O",IF(C11=$AN$59,"O",IF(C11=$AO$59,"O",IF(C11=$AP$59,"O",IF(C11=$AQ$59,"O",IF(C11=$AR$59,"O",IF(C11=$AS$59,"O",IF(C11=$AT$59,"O",IF(C11=$AU$59,"O",IF(C11=$AV$59,"O",IF(C11=$AW$59,"O",IF(C11=$AX$59,"O",IF(C11=$AY$59,"O",IF(C11=$AZ$59,"O",IF(C11=$BA$59,"O",IF(C11=$BB$59,"O",IF(C11=$BC$59,"O",IF(C11=$BD$59,"O",IF(C11=$BE$59,"O",IF(C11=$BF$59,"O",IF(C11=$BG$59,"O",IF(C11=$BH$59,"O","X"))))))))))))))))))))))))))))))))))))))</f>
        <v>O</v>
      </c>
      <c r="D487" s="58" t="str">
        <f t="shared" si="472"/>
        <v>O</v>
      </c>
      <c r="E487" s="58" t="str">
        <f t="shared" si="472"/>
        <v>O</v>
      </c>
      <c r="F487" s="58" t="str">
        <f t="shared" si="472"/>
        <v>O</v>
      </c>
      <c r="G487" s="58" t="str">
        <f t="shared" si="472"/>
        <v>O</v>
      </c>
      <c r="H487" s="58" t="str">
        <f t="shared" si="472"/>
        <v>O</v>
      </c>
      <c r="I487" s="58" t="str">
        <f t="shared" si="472"/>
        <v>O</v>
      </c>
      <c r="J487" s="58" t="str">
        <f t="shared" si="472"/>
        <v>O</v>
      </c>
      <c r="K487" s="58" t="str">
        <f t="shared" si="472"/>
        <v>O</v>
      </c>
      <c r="L487" s="58" t="str">
        <f t="shared" si="472"/>
        <v>O</v>
      </c>
      <c r="M487" s="58" t="str">
        <f t="shared" si="472"/>
        <v>O</v>
      </c>
      <c r="N487" s="58" t="str">
        <f t="shared" si="472"/>
        <v>O</v>
      </c>
      <c r="O487" s="58" t="str">
        <f t="shared" si="472"/>
        <v>O</v>
      </c>
      <c r="P487" s="58" t="str">
        <f t="shared" si="472"/>
        <v>O</v>
      </c>
      <c r="Q487" s="58" t="str">
        <f t="shared" si="472"/>
        <v>O</v>
      </c>
      <c r="T487" s="45"/>
      <c r="U487" s="45"/>
    </row>
    <row r="488" spans="1:21" ht="18.75" customHeight="1">
      <c r="A488" s="606"/>
      <c r="B488" s="58" t="s">
        <v>21</v>
      </c>
      <c r="C488" s="58" t="str">
        <f t="shared" ref="C488:Q488" si="473">IF(C12=$W$59,"O",IF(C12=$X$59,"O",IF(C12=$Y$59,"O",IF(C12=$Z$59,"O",IF(C12=$AA$59,"O",IF(C12=$AB$59,"O",IF(C12=$AC$59,"O",IF(C12=$AD$59,"O",IF(C12=$AE$59,"O",IF(C12=$AF$59,"O",IF(C12=$AG$59,"O",IF(C12=$AH$59,"O",IF(C12=$AI$59,"O",IF(C12=$AJ$59,"O",IF(C12=$AK$59,"O",IF(C12=$AL$59,"O",IF(C12=$AM$59,"O",IF(C12=$AN$59,"O",IF(C12=$AO$59,"O",IF(C12=$AP$59,"O",IF(C12=$AQ$59,"O",IF(C12=$AR$59,"O",IF(C12=$AS$59,"O",IF(C12=$AT$59,"O",IF(C12=$AU$59,"O",IF(C12=$AV$59,"O",IF(C12=$AW$59,"O",IF(C12=$AX$59,"O",IF(C12=$AY$59,"O",IF(C12=$AZ$59,"O",IF(C12=$BA$59,"O",IF(C12=$BB$59,"O",IF(C12=$BC$59,"O",IF(C12=$BD$59,"O",IF(C12=$BE$59,"O",IF(C12=$BF$59,"O",IF(C12=$BG$59,"O",IF(C12=$BH$59,"O","X"))))))))))))))))))))))))))))))))))))))</f>
        <v>O</v>
      </c>
      <c r="D488" s="58" t="str">
        <f t="shared" si="473"/>
        <v>O</v>
      </c>
      <c r="E488" s="58" t="str">
        <f t="shared" si="473"/>
        <v>O</v>
      </c>
      <c r="F488" s="58" t="str">
        <f t="shared" si="473"/>
        <v>O</v>
      </c>
      <c r="G488" s="58" t="str">
        <f t="shared" si="473"/>
        <v>O</v>
      </c>
      <c r="H488" s="58" t="str">
        <f t="shared" si="473"/>
        <v>O</v>
      </c>
      <c r="I488" s="58" t="str">
        <f t="shared" si="473"/>
        <v>O</v>
      </c>
      <c r="J488" s="58" t="str">
        <f t="shared" si="473"/>
        <v>O</v>
      </c>
      <c r="K488" s="58" t="str">
        <f t="shared" si="473"/>
        <v>O</v>
      </c>
      <c r="L488" s="58" t="str">
        <f t="shared" si="473"/>
        <v>O</v>
      </c>
      <c r="M488" s="58" t="str">
        <f t="shared" si="473"/>
        <v>O</v>
      </c>
      <c r="N488" s="58" t="str">
        <f t="shared" si="473"/>
        <v>O</v>
      </c>
      <c r="O488" s="58" t="str">
        <f t="shared" si="473"/>
        <v>O</v>
      </c>
      <c r="P488" s="58" t="str">
        <f t="shared" si="473"/>
        <v>O</v>
      </c>
      <c r="Q488" s="58" t="str">
        <f t="shared" si="473"/>
        <v>O</v>
      </c>
      <c r="T488" s="45"/>
      <c r="U488" s="45"/>
    </row>
    <row r="489" spans="1:21" ht="18.75" customHeight="1">
      <c r="A489" s="607"/>
      <c r="B489" s="30" t="s">
        <v>46</v>
      </c>
      <c r="C489" s="47">
        <f>COUNTIF(C483:C488,"O")</f>
        <v>3</v>
      </c>
      <c r="D489" s="47">
        <f t="shared" ref="D489:Q489" si="474">COUNTIF(D483:D488,"O")</f>
        <v>3</v>
      </c>
      <c r="E489" s="47">
        <f t="shared" si="474"/>
        <v>3</v>
      </c>
      <c r="F489" s="47">
        <f t="shared" si="474"/>
        <v>3</v>
      </c>
      <c r="G489" s="47">
        <f t="shared" si="474"/>
        <v>3</v>
      </c>
      <c r="H489" s="47">
        <f t="shared" si="474"/>
        <v>3</v>
      </c>
      <c r="I489" s="47">
        <f t="shared" si="474"/>
        <v>3</v>
      </c>
      <c r="J489" s="47">
        <f t="shared" si="474"/>
        <v>3</v>
      </c>
      <c r="K489" s="47">
        <f t="shared" si="474"/>
        <v>3</v>
      </c>
      <c r="L489" s="47">
        <f t="shared" si="474"/>
        <v>3</v>
      </c>
      <c r="M489" s="47">
        <f t="shared" si="474"/>
        <v>3</v>
      </c>
      <c r="N489" s="47">
        <f t="shared" si="474"/>
        <v>3</v>
      </c>
      <c r="O489" s="47">
        <f t="shared" si="474"/>
        <v>3</v>
      </c>
      <c r="P489" s="47">
        <f t="shared" si="474"/>
        <v>3</v>
      </c>
      <c r="Q489" s="47">
        <f t="shared" si="474"/>
        <v>3</v>
      </c>
      <c r="T489" s="45"/>
      <c r="U489" s="45"/>
    </row>
    <row r="490" spans="1:21" ht="18.75" customHeight="1">
      <c r="A490" s="605">
        <v>43</v>
      </c>
      <c r="B490" s="58" t="s">
        <v>32</v>
      </c>
      <c r="C490" s="58" t="str">
        <f>IF(C7=$W$60,"O",IF(C7=$X$60,"O",IF(C7=$Y$60,"O",IF(C7=$Z$60,"O",IF(C7=$AA$60,"O",IF(C7=$AB$60,"O",IF(C7=$AC$60,"O",IF(C7=$AD$60,"O",IF(C7=$AE$60,"O",IF(C7=$AF$60,"O",IF(C7=$AG$60,"O",IF(C7=$AH$60,"O",IF(C7=$AI$60,"O",IF(C7=$AJ$60,"O",IF(C7=$AK$60,"O",IF(C7=$AL$60,"O",IF(C7=$AM$60,"O",IF(C7=$AN$60,"O",IF(C7=$AO$60,"O",IF(C7=$AP$60,"O",IF(C7=$AQ$60,"O",IF(C7=$AR$60,"O",IF(C7=$AS$60,"O",IF(C7=$AT$60,"O",IF(C7=$AU$60,"O",IF(C7=$AV$60,"O",IF(C7=$AW$60,"O",IF(C7=$AX$60,"O",IF(C7=$AY$60,"O",IF(C7=$AZ$60,"O",IF(C7=$BA$60,"O",IF(C7=$BB$60,"O",IF(C7=$BC$60,"O",IF(C7=$BD$60,"O",IF(C7=$BE$60,"O",IF(C7=$BF$60,"O",IF(C7=$BG$60,"O",IF(C7=$BH$60,"O","X"))))))))))))))))))))))))))))))))))))))</f>
        <v>X</v>
      </c>
      <c r="D490" s="58" t="str">
        <f t="shared" ref="D490:P490" si="475">IF(D7=$W$60,"O",IF(D7=$X$60,"O",IF(D7=$Y$60,"O",IF(D7=$Z$60,"O",IF(D7=$AA$60,"O",IF(D7=$AB$60,"O",IF(D7=$AC$60,"O",IF(D7=$AD$60,"O",IF(D7=$AE$60,"O",IF(D7=$AF$60,"O",IF(D7=$AG$60,"O",IF(D7=$AH$60,"O",IF(D7=$AI$60,"O",IF(D7=$AJ$60,"O",IF(D7=$AK$60,"O",IF(D7=$AL$60,"O",IF(D7=$AM$60,"O",IF(D7=$AN$60,"O",IF(D7=$AO$60,"O",IF(D7=$AP$60,"O",IF(D7=$AQ$60,"O",IF(D7=$AR$60,"O",IF(D7=$AS$60,"O",IF(D7=$AT$60,"O",IF(D7=$AU$60,"O",IF(D7=$AV$60,"O",IF(D7=$AW$60,"O",IF(D7=$AX$60,"O",IF(D7=$AY$60,"O",IF(D7=$AZ$60,"O",IF(D7=$BA$60,"O",IF(D7=$BB$60,"O",IF(D7=$BC$60,"O",IF(D7=$BD$60,"O",IF(D7=$BE$60,"O",IF(D7=$BF$60,"O",IF(D7=$BG$60,"O",IF(D7=$BH$60,"O","X"))))))))))))))))))))))))))))))))))))))</f>
        <v>X</v>
      </c>
      <c r="E490" s="58" t="str">
        <f t="shared" si="475"/>
        <v>X</v>
      </c>
      <c r="F490" s="58" t="str">
        <f t="shared" si="475"/>
        <v>X</v>
      </c>
      <c r="G490" s="58" t="str">
        <f t="shared" si="475"/>
        <v>X</v>
      </c>
      <c r="H490" s="58" t="str">
        <f t="shared" si="475"/>
        <v>X</v>
      </c>
      <c r="I490" s="58" t="str">
        <f t="shared" si="475"/>
        <v>X</v>
      </c>
      <c r="J490" s="58" t="str">
        <f t="shared" si="475"/>
        <v>X</v>
      </c>
      <c r="K490" s="58" t="str">
        <f t="shared" si="475"/>
        <v>X</v>
      </c>
      <c r="L490" s="58" t="str">
        <f t="shared" si="475"/>
        <v>X</v>
      </c>
      <c r="M490" s="58" t="str">
        <f t="shared" si="475"/>
        <v>X</v>
      </c>
      <c r="N490" s="58" t="str">
        <f t="shared" si="475"/>
        <v>X</v>
      </c>
      <c r="O490" s="58" t="str">
        <f t="shared" si="475"/>
        <v>X</v>
      </c>
      <c r="P490" s="58" t="str">
        <f t="shared" si="475"/>
        <v>X</v>
      </c>
      <c r="Q490" s="58" t="str">
        <f>IF(Q7=$W$60,"O",IF(Q7=$X$60,"O",IF(Q7=$Y$60,"O",IF(Q7=$Z$60,"O",IF(Q7=$AA$60,"O",IF(Q7=$AB$60,"O",IF(Q7=$AC$60,"O",IF(Q7=$AD$60,"O",IF(Q7=$AE$60,"O",IF(Q7=$AF$60,"O",IF(Q7=$AG$60,"O",IF(Q7=$AH$60,"O",IF(Q7=$AI$60,"O",IF(Q7=$AJ$60,"O",IF(Q7=$AK$60,"O",IF(Q7=$AL$60,"O",IF(Q7=$AM$60,"O",IF(Q7=$AN$60,"O",IF(Q7=$AO$60,"O",IF(Q7=$AP$60,"O",IF(Q7=$AQ$60,"O",IF(Q7=$AR$60,"O",IF(Q7=$AS$60,"O",IF(Q7=$AT$60,"O",IF(Q7=$AU$60,"O",IF(Q7=$AV$60,"O",IF(Q7=$AW$60,"O",IF(Q7=$AX$60,"O",IF(Q7=$AY$60,"O",IF(Q7=$AZ$60,"O",IF(Q7=$BA$60,"O",IF(Q7=$BB$60,"O",IF(Q7=$BC$60,"O",IF(Q7=$BD$60,"O",IF(Q7=$BE$60,"O",IF(Q7=$BF$60,"O",IF(Q7=$BG$60,"O",IF(Q7=$BH$60,"O","X"))))))))))))))))))))))))))))))))))))))</f>
        <v>X</v>
      </c>
      <c r="T490"/>
      <c r="U490" s="125"/>
    </row>
    <row r="491" spans="1:21" ht="18.75" customHeight="1">
      <c r="A491" s="606"/>
      <c r="B491" s="58" t="s">
        <v>33</v>
      </c>
      <c r="C491" s="58" t="str">
        <f t="shared" ref="C491:Q491" si="476">IF(C8=$W$60,"O",IF(C8=$X$60,"O",IF(C8=$Y$60,"O",IF(C8=$Z$60,"O",IF(C8=$AA$60,"O",IF(C8=$AB$60,"O",IF(C8=$AC$60,"O",IF(C8=$AD$60,"O",IF(C8=$AE$60,"O",IF(C8=$AF$60,"O",IF(C8=$AG$60,"O",IF(C8=$AH$60,"O",IF(C8=$AI$60,"O",IF(C8=$AJ$60,"O",IF(C8=$AK$60,"O",IF(C8=$AL$60,"O",IF(C8=$AM$60,"O",IF(C8=$AN$60,"O",IF(C8=$AO$60,"O",IF(C8=$AP$60,"O",IF(C8=$AQ$60,"O",IF(C8=$AR$60,"O",IF(C8=$AS$60,"O",IF(C8=$AT$60,"O",IF(C8=$AU$60,"O",IF(C8=$AV$60,"O",IF(C8=$AW$60,"O",IF(C8=$AX$60,"O",IF(C8=$AY$60,"O",IF(C8=$AZ$60,"O",IF(C8=$BA$60,"O",IF(C8=$BB$60,"O",IF(C8=$BC$60,"O",IF(C8=$BD$60,"O",IF(C8=$BE$60,"O",IF(C8=$BF$60,"O",IF(C8=$BG$60,"O",IF(C8=$BH$60,"O","X"))))))))))))))))))))))))))))))))))))))</f>
        <v>O</v>
      </c>
      <c r="D491" s="58" t="str">
        <f t="shared" si="476"/>
        <v>O</v>
      </c>
      <c r="E491" s="58" t="str">
        <f t="shared" si="476"/>
        <v>O</v>
      </c>
      <c r="F491" s="58" t="str">
        <f t="shared" si="476"/>
        <v>O</v>
      </c>
      <c r="G491" s="58" t="str">
        <f t="shared" si="476"/>
        <v>O</v>
      </c>
      <c r="H491" s="58" t="str">
        <f t="shared" si="476"/>
        <v>O</v>
      </c>
      <c r="I491" s="58" t="str">
        <f t="shared" si="476"/>
        <v>O</v>
      </c>
      <c r="J491" s="58" t="str">
        <f t="shared" si="476"/>
        <v>O</v>
      </c>
      <c r="K491" s="58" t="str">
        <f t="shared" si="476"/>
        <v>O</v>
      </c>
      <c r="L491" s="58" t="str">
        <f t="shared" si="476"/>
        <v>O</v>
      </c>
      <c r="M491" s="58" t="str">
        <f t="shared" si="476"/>
        <v>O</v>
      </c>
      <c r="N491" s="58" t="str">
        <f t="shared" si="476"/>
        <v>O</v>
      </c>
      <c r="O491" s="58" t="str">
        <f t="shared" si="476"/>
        <v>O</v>
      </c>
      <c r="P491" s="58" t="str">
        <f t="shared" si="476"/>
        <v>O</v>
      </c>
      <c r="Q491" s="58" t="str">
        <f t="shared" si="476"/>
        <v>O</v>
      </c>
      <c r="T491"/>
      <c r="U491" s="45"/>
    </row>
    <row r="492" spans="1:21" ht="18.75" customHeight="1">
      <c r="A492" s="606"/>
      <c r="B492" s="58" t="s">
        <v>34</v>
      </c>
      <c r="C492" s="58" t="str">
        <f t="shared" ref="C492:Q492" si="477">IF(C9=$W$60,"O",IF(C9=$X$60,"O",IF(C9=$Y$60,"O",IF(C9=$Z$60,"O",IF(C9=$AA$60,"O",IF(C9=$AB$60,"O",IF(C9=$AC$60,"O",IF(C9=$AD$60,"O",IF(C9=$AE$60,"O",IF(C9=$AF$60,"O",IF(C9=$AG$60,"O",IF(C9=$AH$60,"O",IF(C9=$AI$60,"O",IF(C9=$AJ$60,"O",IF(C9=$AK$60,"O",IF(C9=$AL$60,"O",IF(C9=$AM$60,"O",IF(C9=$AN$60,"O",IF(C9=$AO$60,"O",IF(C9=$AP$60,"O",IF(C9=$AQ$60,"O",IF(C9=$AR$60,"O",IF(C9=$AS$60,"O",IF(C9=$AT$60,"O",IF(C9=$AU$60,"O",IF(C9=$AV$60,"O",IF(C9=$AW$60,"O",IF(C9=$AX$60,"O",IF(C9=$AY$60,"O",IF(C9=$AZ$60,"O",IF(C9=$BA$60,"O",IF(C9=$BB$60,"O",IF(C9=$BC$60,"O",IF(C9=$BD$60,"O",IF(C9=$BE$60,"O",IF(C9=$BF$60,"O",IF(C9=$BG$60,"O",IF(C9=$BH$60,"O","X"))))))))))))))))))))))))))))))))))))))</f>
        <v>X</v>
      </c>
      <c r="D492" s="58" t="str">
        <f t="shared" si="477"/>
        <v>X</v>
      </c>
      <c r="E492" s="58" t="str">
        <f t="shared" si="477"/>
        <v>X</v>
      </c>
      <c r="F492" s="58" t="str">
        <f t="shared" si="477"/>
        <v>X</v>
      </c>
      <c r="G492" s="58" t="str">
        <f t="shared" si="477"/>
        <v>X</v>
      </c>
      <c r="H492" s="58" t="str">
        <f t="shared" si="477"/>
        <v>X</v>
      </c>
      <c r="I492" s="58" t="str">
        <f t="shared" si="477"/>
        <v>X</v>
      </c>
      <c r="J492" s="58" t="str">
        <f t="shared" si="477"/>
        <v>X</v>
      </c>
      <c r="K492" s="58" t="str">
        <f t="shared" si="477"/>
        <v>X</v>
      </c>
      <c r="L492" s="58" t="str">
        <f t="shared" si="477"/>
        <v>X</v>
      </c>
      <c r="M492" s="58" t="str">
        <f t="shared" si="477"/>
        <v>X</v>
      </c>
      <c r="N492" s="58" t="str">
        <f t="shared" si="477"/>
        <v>X</v>
      </c>
      <c r="O492" s="58" t="str">
        <f t="shared" si="477"/>
        <v>X</v>
      </c>
      <c r="P492" s="58" t="str">
        <f t="shared" si="477"/>
        <v>X</v>
      </c>
      <c r="Q492" s="58" t="str">
        <f t="shared" si="477"/>
        <v>X</v>
      </c>
    </row>
    <row r="493" spans="1:21" ht="18.75" customHeight="1">
      <c r="A493" s="606"/>
      <c r="B493" s="58" t="s">
        <v>35</v>
      </c>
      <c r="C493" s="58" t="str">
        <f t="shared" ref="C493:Q493" si="478">IF(C10=$W$60,"O",IF(C10=$X$60,"O",IF(C10=$Y$60,"O",IF(C10=$Z$60,"O",IF(C10=$AA$60,"O",IF(C10=$AB$60,"O",IF(C10=$AC$60,"O",IF(C10=$AD$60,"O",IF(C10=$AE$60,"O",IF(C10=$AF$60,"O",IF(C10=$AG$60,"O",IF(C10=$AH$60,"O",IF(C10=$AI$60,"O",IF(C10=$AJ$60,"O",IF(C10=$AK$60,"O",IF(C10=$AL$60,"O",IF(C10=$AM$60,"O",IF(C10=$AN$60,"O",IF(C10=$AO$60,"O",IF(C10=$AP$60,"O",IF(C10=$AQ$60,"O",IF(C10=$AR$60,"O",IF(C10=$AS$60,"O",IF(C10=$AT$60,"O",IF(C10=$AU$60,"O",IF(C10=$AV$60,"O",IF(C10=$AW$60,"O",IF(C10=$AX$60,"O",IF(C10=$AY$60,"O",IF(C10=$AZ$60,"O",IF(C10=$BA$60,"O",IF(C10=$BB$60,"O",IF(C10=$BC$60,"O",IF(C10=$BD$60,"O",IF(C10=$BE$60,"O",IF(C10=$BF$60,"O",IF(C10=$BG$60,"O",IF(C10=$BH$60,"O","X"))))))))))))))))))))))))))))))))))))))</f>
        <v>X</v>
      </c>
      <c r="D493" s="58" t="str">
        <f t="shared" si="478"/>
        <v>X</v>
      </c>
      <c r="E493" s="58" t="str">
        <f t="shared" si="478"/>
        <v>X</v>
      </c>
      <c r="F493" s="58" t="str">
        <f t="shared" si="478"/>
        <v>X</v>
      </c>
      <c r="G493" s="58" t="str">
        <f t="shared" si="478"/>
        <v>X</v>
      </c>
      <c r="H493" s="58" t="str">
        <f t="shared" si="478"/>
        <v>X</v>
      </c>
      <c r="I493" s="58" t="str">
        <f t="shared" si="478"/>
        <v>X</v>
      </c>
      <c r="J493" s="58" t="str">
        <f t="shared" si="478"/>
        <v>X</v>
      </c>
      <c r="K493" s="58" t="str">
        <f t="shared" si="478"/>
        <v>X</v>
      </c>
      <c r="L493" s="58" t="str">
        <f t="shared" si="478"/>
        <v>X</v>
      </c>
      <c r="M493" s="58" t="str">
        <f t="shared" si="478"/>
        <v>X</v>
      </c>
      <c r="N493" s="58" t="str">
        <f t="shared" si="478"/>
        <v>X</v>
      </c>
      <c r="O493" s="58" t="str">
        <f t="shared" si="478"/>
        <v>X</v>
      </c>
      <c r="P493" s="58" t="str">
        <f t="shared" si="478"/>
        <v>X</v>
      </c>
      <c r="Q493" s="58" t="str">
        <f t="shared" si="478"/>
        <v>X</v>
      </c>
    </row>
    <row r="494" spans="1:21" ht="18.75" customHeight="1">
      <c r="A494" s="606"/>
      <c r="B494" s="58" t="s">
        <v>36</v>
      </c>
      <c r="C494" s="58" t="str">
        <f t="shared" ref="C494:Q494" si="479">IF(C11=$W$60,"O",IF(C11=$X$60,"O",IF(C11=$Y$60,"O",IF(C11=$Z$60,"O",IF(C11=$AA$60,"O",IF(C11=$AB$60,"O",IF(C11=$AC$60,"O",IF(C11=$AD$60,"O",IF(C11=$AE$60,"O",IF(C11=$AF$60,"O",IF(C11=$AG$60,"O",IF(C11=$AH$60,"O",IF(C11=$AI$60,"O",IF(C11=$AJ$60,"O",IF(C11=$AK$60,"O",IF(C11=$AL$60,"O",IF(C11=$AM$60,"O",IF(C11=$AN$60,"O",IF(C11=$AO$60,"O",IF(C11=$AP$60,"O",IF(C11=$AQ$60,"O",IF(C11=$AR$60,"O",IF(C11=$AS$60,"O",IF(C11=$AT$60,"O",IF(C11=$AU$60,"O",IF(C11=$AV$60,"O",IF(C11=$AW$60,"O",IF(C11=$AX$60,"O",IF(C11=$AY$60,"O",IF(C11=$AZ$60,"O",IF(C11=$BA$60,"O",IF(C11=$BB$60,"O",IF(C11=$BC$60,"O",IF(C11=$BD$60,"O",IF(C11=$BE$60,"O",IF(C11=$BF$60,"O",IF(C11=$BG$60,"O",IF(C11=$BH$60,"O","X"))))))))))))))))))))))))))))))))))))))</f>
        <v>X</v>
      </c>
      <c r="D494" s="58" t="str">
        <f t="shared" si="479"/>
        <v>X</v>
      </c>
      <c r="E494" s="58" t="str">
        <f t="shared" si="479"/>
        <v>X</v>
      </c>
      <c r="F494" s="58" t="str">
        <f t="shared" si="479"/>
        <v>X</v>
      </c>
      <c r="G494" s="58" t="str">
        <f t="shared" si="479"/>
        <v>X</v>
      </c>
      <c r="H494" s="58" t="str">
        <f t="shared" si="479"/>
        <v>X</v>
      </c>
      <c r="I494" s="58" t="str">
        <f t="shared" si="479"/>
        <v>X</v>
      </c>
      <c r="J494" s="58" t="str">
        <f t="shared" si="479"/>
        <v>X</v>
      </c>
      <c r="K494" s="58" t="str">
        <f t="shared" si="479"/>
        <v>X</v>
      </c>
      <c r="L494" s="58" t="str">
        <f t="shared" si="479"/>
        <v>X</v>
      </c>
      <c r="M494" s="58" t="str">
        <f t="shared" si="479"/>
        <v>X</v>
      </c>
      <c r="N494" s="58" t="str">
        <f t="shared" si="479"/>
        <v>X</v>
      </c>
      <c r="O494" s="58" t="str">
        <f t="shared" si="479"/>
        <v>X</v>
      </c>
      <c r="P494" s="58" t="str">
        <f t="shared" si="479"/>
        <v>X</v>
      </c>
      <c r="Q494" s="58" t="str">
        <f t="shared" si="479"/>
        <v>X</v>
      </c>
    </row>
    <row r="495" spans="1:21" ht="18.75" customHeight="1">
      <c r="A495" s="606"/>
      <c r="B495" s="58" t="s">
        <v>21</v>
      </c>
      <c r="C495" s="58" t="str">
        <f t="shared" ref="C495:Q495" si="480">IF(C12=$W$60,"O",IF(C12=$X$60,"O",IF(C12=$Y$60,"O",IF(C12=$Z$60,"O",IF(C12=$AA$60,"O",IF(C12=$AB$60,"O",IF(C12=$AC$60,"O",IF(C12=$AD$60,"O",IF(C12=$AE$60,"O",IF(C12=$AF$60,"O",IF(C12=$AG$60,"O",IF(C12=$AH$60,"O",IF(C12=$AI$60,"O",IF(C12=$AJ$60,"O",IF(C12=$AK$60,"O",IF(C12=$AL$60,"O",IF(C12=$AM$60,"O",IF(C12=$AN$60,"O",IF(C12=$AO$60,"O",IF(C12=$AP$60,"O",IF(C12=$AQ$60,"O",IF(C12=$AR$60,"O",IF(C12=$AS$60,"O",IF(C12=$AT$60,"O",IF(C12=$AU$60,"O",IF(C12=$AV$60,"O",IF(C12=$AW$60,"O",IF(C12=$AX$60,"O",IF(C12=$AY$60,"O",IF(C12=$AZ$60,"O",IF(C12=$BA$60,"O",IF(C12=$BB$60,"O",IF(C12=$BC$60,"O",IF(C12=$BD$60,"O",IF(C12=$BE$60,"O",IF(C12=$BF$60,"O",IF(C12=$BG$60,"O",IF(C12=$BH$60,"O","X"))))))))))))))))))))))))))))))))))))))</f>
        <v>O</v>
      </c>
      <c r="D495" s="58" t="str">
        <f t="shared" si="480"/>
        <v>O</v>
      </c>
      <c r="E495" s="58" t="str">
        <f t="shared" si="480"/>
        <v>O</v>
      </c>
      <c r="F495" s="58" t="str">
        <f t="shared" si="480"/>
        <v>O</v>
      </c>
      <c r="G495" s="58" t="str">
        <f t="shared" si="480"/>
        <v>O</v>
      </c>
      <c r="H495" s="58" t="str">
        <f t="shared" si="480"/>
        <v>O</v>
      </c>
      <c r="I495" s="58" t="str">
        <f t="shared" si="480"/>
        <v>O</v>
      </c>
      <c r="J495" s="58" t="str">
        <f t="shared" si="480"/>
        <v>O</v>
      </c>
      <c r="K495" s="58" t="str">
        <f t="shared" si="480"/>
        <v>O</v>
      </c>
      <c r="L495" s="58" t="str">
        <f t="shared" si="480"/>
        <v>O</v>
      </c>
      <c r="M495" s="58" t="str">
        <f t="shared" si="480"/>
        <v>O</v>
      </c>
      <c r="N495" s="58" t="str">
        <f t="shared" si="480"/>
        <v>O</v>
      </c>
      <c r="O495" s="58" t="str">
        <f t="shared" si="480"/>
        <v>O</v>
      </c>
      <c r="P495" s="58" t="str">
        <f t="shared" si="480"/>
        <v>O</v>
      </c>
      <c r="Q495" s="58" t="str">
        <f t="shared" si="480"/>
        <v>O</v>
      </c>
    </row>
    <row r="496" spans="1:21" ht="18.75" customHeight="1">
      <c r="A496" s="607"/>
      <c r="B496" s="30" t="s">
        <v>46</v>
      </c>
      <c r="C496" s="47">
        <f>COUNTIF(C490:C495,"O")</f>
        <v>2</v>
      </c>
      <c r="D496" s="47">
        <f t="shared" ref="D496:Q496" si="481">COUNTIF(D490:D495,"O")</f>
        <v>2</v>
      </c>
      <c r="E496" s="47">
        <f t="shared" si="481"/>
        <v>2</v>
      </c>
      <c r="F496" s="47">
        <f t="shared" si="481"/>
        <v>2</v>
      </c>
      <c r="G496" s="47">
        <f t="shared" si="481"/>
        <v>2</v>
      </c>
      <c r="H496" s="47">
        <f t="shared" si="481"/>
        <v>2</v>
      </c>
      <c r="I496" s="47">
        <f t="shared" si="481"/>
        <v>2</v>
      </c>
      <c r="J496" s="47">
        <f t="shared" si="481"/>
        <v>2</v>
      </c>
      <c r="K496" s="47">
        <f t="shared" si="481"/>
        <v>2</v>
      </c>
      <c r="L496" s="47">
        <f t="shared" si="481"/>
        <v>2</v>
      </c>
      <c r="M496" s="47">
        <f t="shared" si="481"/>
        <v>2</v>
      </c>
      <c r="N496" s="47">
        <f t="shared" si="481"/>
        <v>2</v>
      </c>
      <c r="O496" s="47">
        <f t="shared" si="481"/>
        <v>2</v>
      </c>
      <c r="P496" s="47">
        <f t="shared" si="481"/>
        <v>2</v>
      </c>
      <c r="Q496" s="47">
        <f t="shared" si="481"/>
        <v>2</v>
      </c>
    </row>
    <row r="497" spans="1:17" ht="18.75" customHeight="1">
      <c r="A497" s="653">
        <v>44</v>
      </c>
      <c r="B497" s="58" t="s">
        <v>32</v>
      </c>
      <c r="C497" s="58" t="str">
        <f>IF(C7=$W$61,"O",IF(C7=$X$61,"O",IF(C7=$Y$61,"O",IF(C7=$Z$61,"O",IF(C7=$AA$61,"O",IF(C7=$AB$61,"O",IF(C7=$AC$61,"O",IF(C7=$AD$61,"O",IF(C7=$AE$61,"O",IF(C7=$AF$61,"O",IF(C7=$AG$61,"O",IF(C7=$AH$61,"O",IF(C7=$AI$61,"O",IF(C7=$AJ$61,"O",IF(C7=$AK$61,"O",IF(C7=$AL$61,"O",IF(C7=$AM$61,"O",IF(C7=$AN$61,"O",IF(C7=$AO$61,"O",IF(C7=$AP$61,"O",IF(C7=$AQ$61,"O",IF(C7=$AR$61,"O",IF(C7=$AS$61,"O",IF(C7=$AT$61,"O",IF(C7=$AU$61,"O",IF(C7=$AV$61,"O",IF(C7=$AW$61,"O",IF(C7=$AX$61,"O",IF(C7=$AY$61,"O",IF(C7=$AZ$61,"O",IF(C7=$BA$61,"O",IF(C7=$BB$61,"O",IF(C7=$BC$61,"O",IF(C7=$BD$61,"O",IF(C7=$BE$61,"O",IF(C7=$BF$61,"O",IF(C7=$BG$61,"O",IF(C7=$BH$61,"O","X"))))))))))))))))))))))))))))))))))))))</f>
        <v>X</v>
      </c>
      <c r="D497" s="58" t="str">
        <f t="shared" ref="D497:P497" si="482">IF(D7=$W$61,"O",IF(D7=$X$61,"O",IF(D7=$Y$61,"O",IF(D7=$Z$61,"O",IF(D7=$AA$61,"O",IF(D7=$AB$61,"O",IF(D7=$AC$61,"O",IF(D7=$AD$61,"O",IF(D7=$AE$61,"O",IF(D7=$AF$61,"O",IF(D7=$AG$61,"O",IF(D7=$AH$61,"O",IF(D7=$AI$61,"O",IF(D7=$AJ$61,"O",IF(D7=$AK$61,"O",IF(D7=$AL$61,"O",IF(D7=$AM$61,"O",IF(D7=$AN$61,"O",IF(D7=$AO$61,"O",IF(D7=$AP$61,"O",IF(D7=$AQ$61,"O",IF(D7=$AR$61,"O",IF(D7=$AS$61,"O",IF(D7=$AT$61,"O",IF(D7=$AU$61,"O",IF(D7=$AV$61,"O",IF(D7=$AW$61,"O",IF(D7=$AX$61,"O",IF(D7=$AY$61,"O",IF(D7=$AZ$61,"O",IF(D7=$BA$61,"O",IF(D7=$BB$61,"O",IF(D7=$BC$61,"O",IF(D7=$BD$61,"O",IF(D7=$BE$61,"O",IF(D7=$BF$61,"O",IF(D7=$BG$61,"O",IF(D7=$BH$61,"O","X"))))))))))))))))))))))))))))))))))))))</f>
        <v>X</v>
      </c>
      <c r="E497" s="58" t="str">
        <f t="shared" si="482"/>
        <v>X</v>
      </c>
      <c r="F497" s="58" t="str">
        <f t="shared" si="482"/>
        <v>X</v>
      </c>
      <c r="G497" s="58" t="str">
        <f t="shared" si="482"/>
        <v>X</v>
      </c>
      <c r="H497" s="58" t="str">
        <f t="shared" si="482"/>
        <v>X</v>
      </c>
      <c r="I497" s="58" t="str">
        <f t="shared" si="482"/>
        <v>X</v>
      </c>
      <c r="J497" s="58" t="str">
        <f t="shared" si="482"/>
        <v>X</v>
      </c>
      <c r="K497" s="58" t="str">
        <f t="shared" si="482"/>
        <v>X</v>
      </c>
      <c r="L497" s="58" t="str">
        <f t="shared" si="482"/>
        <v>X</v>
      </c>
      <c r="M497" s="58" t="str">
        <f t="shared" si="482"/>
        <v>X</v>
      </c>
      <c r="N497" s="58" t="str">
        <f t="shared" si="482"/>
        <v>X</v>
      </c>
      <c r="O497" s="58" t="str">
        <f t="shared" si="482"/>
        <v>X</v>
      </c>
      <c r="P497" s="58" t="str">
        <f t="shared" si="482"/>
        <v>X</v>
      </c>
      <c r="Q497" s="58" t="str">
        <f>IF(Q7=$W$61,"O",IF(Q7=$X$61,"O",IF(Q7=$Y$61,"O",IF(Q7=$Z$61,"O",IF(Q7=$AA$61,"O",IF(Q7=$AB$61,"O",IF(Q7=$AC$61,"O",IF(Q7=$AD$61,"O",IF(Q7=$AE$61,"O",IF(Q7=$AF$61,"O",IF(Q7=$AG$61,"O",IF(Q7=$AH$61,"O",IF(Q7=$AI$61,"O",IF(Q7=$AJ$61,"O",IF(Q7=$AK$61,"O",IF(Q7=$AL$61,"O",IF(Q7=$AM$61,"O",IF(Q7=$AN$61,"O",IF(Q7=$AO$61,"O",IF(Q7=$AP$61,"O",IF(Q7=$AQ$61,"O",IF(Q7=$AR$61,"O",IF(Q7=$AS$61,"O",IF(Q7=$AT$61,"O",IF(Q7=$AU$61,"O",IF(Q7=$AV$61,"O",IF(Q7=$AW$61,"O",IF(Q7=$AX$61,"O",IF(Q7=$AY$61,"O",IF(Q7=$AZ$61,"O",IF(Q7=$BA$61,"O",IF(Q7=$BB$61,"O",IF(Q7=$BC$61,"O",IF(Q7=$BD$61,"O",IF(Q7=$BE$61,"O",IF(Q7=$BF$61,"O",IF(Q7=$BG$61,"O",IF(Q7=$BH$61,"O","X"))))))))))))))))))))))))))))))))))))))</f>
        <v>X</v>
      </c>
    </row>
    <row r="498" spans="1:17" ht="18.75" customHeight="1">
      <c r="A498" s="654"/>
      <c r="B498" s="58" t="s">
        <v>33</v>
      </c>
      <c r="C498" s="58" t="str">
        <f t="shared" ref="C498:Q498" si="483">IF(C8=$W$61,"O",IF(C8=$X$61,"O",IF(C8=$Y$61,"O",IF(C8=$Z$61,"O",IF(C8=$AA$61,"O",IF(C8=$AB$61,"O",IF(C8=$AC$61,"O",IF(C8=$AD$61,"O",IF(C8=$AE$61,"O",IF(C8=$AF$61,"O",IF(C8=$AG$61,"O",IF(C8=$AH$61,"O",IF(C8=$AI$61,"O",IF(C8=$AJ$61,"O",IF(C8=$AK$61,"O",IF(C8=$AL$61,"O",IF(C8=$AM$61,"O",IF(C8=$AN$61,"O",IF(C8=$AO$61,"O",IF(C8=$AP$61,"O",IF(C8=$AQ$61,"O",IF(C8=$AR$61,"O",IF(C8=$AS$61,"O",IF(C8=$AT$61,"O",IF(C8=$AU$61,"O",IF(C8=$AV$61,"O",IF(C8=$AW$61,"O",IF(C8=$AX$61,"O",IF(C8=$AY$61,"O",IF(C8=$AZ$61,"O",IF(C8=$BA$61,"O",IF(C8=$BB$61,"O",IF(C8=$BC$61,"O",IF(C8=$BD$61,"O",IF(C8=$BE$61,"O",IF(C8=$BF$61,"O",IF(C8=$BG$61,"O",IF(C8=$BH$61,"O","X"))))))))))))))))))))))))))))))))))))))</f>
        <v>X</v>
      </c>
      <c r="D498" s="58" t="str">
        <f t="shared" si="483"/>
        <v>X</v>
      </c>
      <c r="E498" s="58" t="str">
        <f t="shared" si="483"/>
        <v>X</v>
      </c>
      <c r="F498" s="58" t="str">
        <f t="shared" si="483"/>
        <v>X</v>
      </c>
      <c r="G498" s="58" t="str">
        <f t="shared" si="483"/>
        <v>X</v>
      </c>
      <c r="H498" s="58" t="str">
        <f t="shared" si="483"/>
        <v>X</v>
      </c>
      <c r="I498" s="58" t="str">
        <f t="shared" si="483"/>
        <v>X</v>
      </c>
      <c r="J498" s="58" t="str">
        <f t="shared" si="483"/>
        <v>X</v>
      </c>
      <c r="K498" s="58" t="str">
        <f t="shared" si="483"/>
        <v>X</v>
      </c>
      <c r="L498" s="58" t="str">
        <f t="shared" si="483"/>
        <v>X</v>
      </c>
      <c r="M498" s="58" t="str">
        <f t="shared" si="483"/>
        <v>X</v>
      </c>
      <c r="N498" s="58" t="str">
        <f t="shared" si="483"/>
        <v>X</v>
      </c>
      <c r="O498" s="58" t="str">
        <f t="shared" si="483"/>
        <v>X</v>
      </c>
      <c r="P498" s="58" t="str">
        <f t="shared" si="483"/>
        <v>X</v>
      </c>
      <c r="Q498" s="58" t="str">
        <f t="shared" si="483"/>
        <v>X</v>
      </c>
    </row>
    <row r="499" spans="1:17" ht="18.75" customHeight="1">
      <c r="A499" s="654"/>
      <c r="B499" s="58" t="s">
        <v>34</v>
      </c>
      <c r="C499" s="58" t="str">
        <f t="shared" ref="C499:Q499" si="484">IF(C9=$W$61,"O",IF(C9=$X$61,"O",IF(C9=$Y$61,"O",IF(C9=$Z$61,"O",IF(C9=$AA$61,"O",IF(C9=$AB$61,"O",IF(C9=$AC$61,"O",IF(C9=$AD$61,"O",IF(C9=$AE$61,"O",IF(C9=$AF$61,"O",IF(C9=$AG$61,"O",IF(C9=$AH$61,"O",IF(C9=$AI$61,"O",IF(C9=$AJ$61,"O",IF(C9=$AK$61,"O",IF(C9=$AL$61,"O",IF(C9=$AM$61,"O",IF(C9=$AN$61,"O",IF(C9=$AO$61,"O",IF(C9=$AP$61,"O",IF(C9=$AQ$61,"O",IF(C9=$AR$61,"O",IF(C9=$AS$61,"O",IF(C9=$AT$61,"O",IF(C9=$AU$61,"O",IF(C9=$AV$61,"O",IF(C9=$AW$61,"O",IF(C9=$AX$61,"O",IF(C9=$AY$61,"O",IF(C9=$AZ$61,"O",IF(C9=$BA$61,"O",IF(C9=$BB$61,"O",IF(C9=$BC$61,"O",IF(C9=$BD$61,"O",IF(C9=$BE$61,"O",IF(C9=$BF$61,"O",IF(C9=$BG$61,"O",IF(C9=$BH$61,"O","X"))))))))))))))))))))))))))))))))))))))</f>
        <v>X</v>
      </c>
      <c r="D499" s="58" t="str">
        <f t="shared" si="484"/>
        <v>X</v>
      </c>
      <c r="E499" s="58" t="str">
        <f t="shared" si="484"/>
        <v>X</v>
      </c>
      <c r="F499" s="58" t="str">
        <f t="shared" si="484"/>
        <v>X</v>
      </c>
      <c r="G499" s="58" t="str">
        <f t="shared" si="484"/>
        <v>X</v>
      </c>
      <c r="H499" s="58" t="str">
        <f t="shared" si="484"/>
        <v>X</v>
      </c>
      <c r="I499" s="58" t="str">
        <f t="shared" si="484"/>
        <v>X</v>
      </c>
      <c r="J499" s="58" t="str">
        <f t="shared" si="484"/>
        <v>X</v>
      </c>
      <c r="K499" s="58" t="str">
        <f t="shared" si="484"/>
        <v>X</v>
      </c>
      <c r="L499" s="58" t="str">
        <f t="shared" si="484"/>
        <v>X</v>
      </c>
      <c r="M499" s="58" t="str">
        <f t="shared" si="484"/>
        <v>X</v>
      </c>
      <c r="N499" s="58" t="str">
        <f t="shared" si="484"/>
        <v>X</v>
      </c>
      <c r="O499" s="58" t="str">
        <f t="shared" si="484"/>
        <v>X</v>
      </c>
      <c r="P499" s="58" t="str">
        <f t="shared" si="484"/>
        <v>X</v>
      </c>
      <c r="Q499" s="58" t="str">
        <f t="shared" si="484"/>
        <v>X</v>
      </c>
    </row>
    <row r="500" spans="1:17" ht="18.75" customHeight="1">
      <c r="A500" s="654"/>
      <c r="B500" s="58" t="s">
        <v>35</v>
      </c>
      <c r="C500" s="58" t="str">
        <f t="shared" ref="C500:Q500" si="485">IF(C10=$W$61,"O",IF(C10=$X$61,"O",IF(C10=$Y$61,"O",IF(C10=$Z$61,"O",IF(C10=$AA$61,"O",IF(C10=$AB$61,"O",IF(C10=$AC$61,"O",IF(C10=$AD$61,"O",IF(C10=$AE$61,"O",IF(C10=$AF$61,"O",IF(C10=$AG$61,"O",IF(C10=$AH$61,"O",IF(C10=$AI$61,"O",IF(C10=$AJ$61,"O",IF(C10=$AK$61,"O",IF(C10=$AL$61,"O",IF(C10=$AM$61,"O",IF(C10=$AN$61,"O",IF(C10=$AO$61,"O",IF(C10=$AP$61,"O",IF(C10=$AQ$61,"O",IF(C10=$AR$61,"O",IF(C10=$AS$61,"O",IF(C10=$AT$61,"O",IF(C10=$AU$61,"O",IF(C10=$AV$61,"O",IF(C10=$AW$61,"O",IF(C10=$AX$61,"O",IF(C10=$AY$61,"O",IF(C10=$AZ$61,"O",IF(C10=$BA$61,"O",IF(C10=$BB$61,"O",IF(C10=$BC$61,"O",IF(C10=$BD$61,"O",IF(C10=$BE$61,"O",IF(C10=$BF$61,"O",IF(C10=$BG$61,"O",IF(C10=$BH$61,"O","X"))))))))))))))))))))))))))))))))))))))</f>
        <v>X</v>
      </c>
      <c r="D500" s="58" t="str">
        <f t="shared" si="485"/>
        <v>X</v>
      </c>
      <c r="E500" s="58" t="str">
        <f t="shared" si="485"/>
        <v>X</v>
      </c>
      <c r="F500" s="58" t="str">
        <f t="shared" si="485"/>
        <v>X</v>
      </c>
      <c r="G500" s="58" t="str">
        <f t="shared" si="485"/>
        <v>X</v>
      </c>
      <c r="H500" s="58" t="str">
        <f t="shared" si="485"/>
        <v>X</v>
      </c>
      <c r="I500" s="58" t="str">
        <f t="shared" si="485"/>
        <v>X</v>
      </c>
      <c r="J500" s="58" t="str">
        <f t="shared" si="485"/>
        <v>X</v>
      </c>
      <c r="K500" s="58" t="str">
        <f t="shared" si="485"/>
        <v>X</v>
      </c>
      <c r="L500" s="58" t="str">
        <f t="shared" si="485"/>
        <v>X</v>
      </c>
      <c r="M500" s="58" t="str">
        <f t="shared" si="485"/>
        <v>X</v>
      </c>
      <c r="N500" s="58" t="str">
        <f t="shared" si="485"/>
        <v>X</v>
      </c>
      <c r="O500" s="58" t="str">
        <f t="shared" si="485"/>
        <v>X</v>
      </c>
      <c r="P500" s="58" t="str">
        <f t="shared" si="485"/>
        <v>X</v>
      </c>
      <c r="Q500" s="58" t="str">
        <f t="shared" si="485"/>
        <v>X</v>
      </c>
    </row>
    <row r="501" spans="1:17" ht="18.75" customHeight="1">
      <c r="A501" s="654"/>
      <c r="B501" s="58" t="s">
        <v>36</v>
      </c>
      <c r="C501" s="58" t="str">
        <f t="shared" ref="C501:Q501" si="486">IF(C11=$W$61,"O",IF(C11=$X$61,"O",IF(C11=$Y$61,"O",IF(C11=$Z$61,"O",IF(C11=$AA$61,"O",IF(C11=$AB$61,"O",IF(C11=$AC$61,"O",IF(C11=$AD$61,"O",IF(C11=$AE$61,"O",IF(C11=$AF$61,"O",IF(C11=$AG$61,"O",IF(C11=$AH$61,"O",IF(C11=$AI$61,"O",IF(C11=$AJ$61,"O",IF(C11=$AK$61,"O",IF(C11=$AL$61,"O",IF(C11=$AM$61,"O",IF(C11=$AN$61,"O",IF(C11=$AO$61,"O",IF(C11=$AP$61,"O",IF(C11=$AQ$61,"O",IF(C11=$AR$61,"O",IF(C11=$AS$61,"O",IF(C11=$AT$61,"O",IF(C11=$AU$61,"O",IF(C11=$AV$61,"O",IF(C11=$AW$61,"O",IF(C11=$AX$61,"O",IF(C11=$AY$61,"O",IF(C11=$AZ$61,"O",IF(C11=$BA$61,"O",IF(C11=$BB$61,"O",IF(C11=$BC$61,"O",IF(C11=$BD$61,"O",IF(C11=$BE$61,"O",IF(C11=$BF$61,"O",IF(C11=$BG$61,"O",IF(C11=$BH$61,"O","X"))))))))))))))))))))))))))))))))))))))</f>
        <v>X</v>
      </c>
      <c r="D501" s="58" t="str">
        <f t="shared" si="486"/>
        <v>X</v>
      </c>
      <c r="E501" s="58" t="str">
        <f t="shared" si="486"/>
        <v>X</v>
      </c>
      <c r="F501" s="58" t="str">
        <f t="shared" si="486"/>
        <v>X</v>
      </c>
      <c r="G501" s="58" t="str">
        <f t="shared" si="486"/>
        <v>X</v>
      </c>
      <c r="H501" s="58" t="str">
        <f t="shared" si="486"/>
        <v>X</v>
      </c>
      <c r="I501" s="58" t="str">
        <f t="shared" si="486"/>
        <v>X</v>
      </c>
      <c r="J501" s="58" t="str">
        <f t="shared" si="486"/>
        <v>X</v>
      </c>
      <c r="K501" s="58" t="str">
        <f t="shared" si="486"/>
        <v>X</v>
      </c>
      <c r="L501" s="58" t="str">
        <f t="shared" si="486"/>
        <v>X</v>
      </c>
      <c r="M501" s="58" t="str">
        <f t="shared" si="486"/>
        <v>X</v>
      </c>
      <c r="N501" s="58" t="str">
        <f t="shared" si="486"/>
        <v>X</v>
      </c>
      <c r="O501" s="58" t="str">
        <f t="shared" si="486"/>
        <v>X</v>
      </c>
      <c r="P501" s="58" t="str">
        <f t="shared" si="486"/>
        <v>X</v>
      </c>
      <c r="Q501" s="58" t="str">
        <f t="shared" si="486"/>
        <v>X</v>
      </c>
    </row>
    <row r="502" spans="1:17" ht="18.75" customHeight="1">
      <c r="A502" s="654"/>
      <c r="B502" s="58" t="s">
        <v>21</v>
      </c>
      <c r="C502" s="58" t="str">
        <f t="shared" ref="C502:Q502" si="487">IF(C12=$W$61,"O",IF(C12=$X$61,"O",IF(C12=$Y$61,"O",IF(C12=$Z$61,"O",IF(C12=$AA$61,"O",IF(C12=$AB$61,"O",IF(C12=$AC$61,"O",IF(C12=$AD$61,"O",IF(C12=$AE$61,"O",IF(C12=$AF$61,"O",IF(C12=$AG$61,"O",IF(C12=$AH$61,"O",IF(C12=$AI$61,"O",IF(C12=$AJ$61,"O",IF(C12=$AK$61,"O",IF(C12=$AL$61,"O",IF(C12=$AM$61,"O",IF(C12=$AN$61,"O",IF(C12=$AO$61,"O",IF(C12=$AP$61,"O",IF(C12=$AQ$61,"O",IF(C12=$AR$61,"O",IF(C12=$AS$61,"O",IF(C12=$AT$61,"O",IF(C12=$AU$61,"O",IF(C12=$AV$61,"O",IF(C12=$AW$61,"O",IF(C12=$AX$61,"O",IF(C12=$AY$61,"O",IF(C12=$AZ$61,"O",IF(C12=$BA$61,"O",IF(C12=$BB$61,"O",IF(C12=$BC$61,"O",IF(C12=$BD$61,"O",IF(C12=$BE$61,"O",IF(C12=$BF$61,"O",IF(C12=$BG$61,"O",IF(C12=$BH$61,"O","X"))))))))))))))))))))))))))))))))))))))</f>
        <v>O</v>
      </c>
      <c r="D502" s="58" t="str">
        <f t="shared" si="487"/>
        <v>O</v>
      </c>
      <c r="E502" s="58" t="str">
        <f t="shared" si="487"/>
        <v>O</v>
      </c>
      <c r="F502" s="58" t="str">
        <f t="shared" si="487"/>
        <v>O</v>
      </c>
      <c r="G502" s="58" t="str">
        <f t="shared" si="487"/>
        <v>O</v>
      </c>
      <c r="H502" s="58" t="str">
        <f t="shared" si="487"/>
        <v>O</v>
      </c>
      <c r="I502" s="58" t="str">
        <f t="shared" si="487"/>
        <v>O</v>
      </c>
      <c r="J502" s="58" t="str">
        <f t="shared" si="487"/>
        <v>O</v>
      </c>
      <c r="K502" s="58" t="str">
        <f t="shared" si="487"/>
        <v>O</v>
      </c>
      <c r="L502" s="58" t="str">
        <f t="shared" si="487"/>
        <v>O</v>
      </c>
      <c r="M502" s="58" t="str">
        <f t="shared" si="487"/>
        <v>O</v>
      </c>
      <c r="N502" s="58" t="str">
        <f t="shared" si="487"/>
        <v>O</v>
      </c>
      <c r="O502" s="58" t="str">
        <f t="shared" si="487"/>
        <v>O</v>
      </c>
      <c r="P502" s="58" t="str">
        <f t="shared" si="487"/>
        <v>O</v>
      </c>
      <c r="Q502" s="58" t="str">
        <f t="shared" si="487"/>
        <v>O</v>
      </c>
    </row>
    <row r="503" spans="1:17" ht="18.75" customHeight="1">
      <c r="A503" s="655"/>
      <c r="B503" s="30" t="s">
        <v>46</v>
      </c>
      <c r="C503" s="47">
        <f>COUNTIF(C497:C502,"O")</f>
        <v>1</v>
      </c>
      <c r="D503" s="47">
        <f t="shared" ref="D503:Q503" si="488">COUNTIF(D497:D502,"O")</f>
        <v>1</v>
      </c>
      <c r="E503" s="47">
        <f t="shared" si="488"/>
        <v>1</v>
      </c>
      <c r="F503" s="47">
        <f t="shared" si="488"/>
        <v>1</v>
      </c>
      <c r="G503" s="47">
        <f t="shared" si="488"/>
        <v>1</v>
      </c>
      <c r="H503" s="47">
        <f t="shared" si="488"/>
        <v>1</v>
      </c>
      <c r="I503" s="47">
        <f t="shared" si="488"/>
        <v>1</v>
      </c>
      <c r="J503" s="47">
        <f t="shared" si="488"/>
        <v>1</v>
      </c>
      <c r="K503" s="47">
        <f t="shared" si="488"/>
        <v>1</v>
      </c>
      <c r="L503" s="47">
        <f t="shared" si="488"/>
        <v>1</v>
      </c>
      <c r="M503" s="47">
        <f t="shared" si="488"/>
        <v>1</v>
      </c>
      <c r="N503" s="47">
        <f t="shared" si="488"/>
        <v>1</v>
      </c>
      <c r="O503" s="47">
        <f t="shared" si="488"/>
        <v>1</v>
      </c>
      <c r="P503" s="47">
        <f t="shared" si="488"/>
        <v>1</v>
      </c>
      <c r="Q503" s="47">
        <f t="shared" si="488"/>
        <v>1</v>
      </c>
    </row>
    <row r="504" spans="1:17" ht="18.75" customHeight="1">
      <c r="A504" s="605">
        <v>45</v>
      </c>
      <c r="B504" s="58" t="s">
        <v>32</v>
      </c>
      <c r="C504" s="58" t="str">
        <f>IF(C7=$W$62,"O",IF(C7=$X$62,"O",IF(C7=$Y$62,"O",IF(C7=$Z$62,"O",IF(C7=$AA$62,"O",IF(C7=$AB$62,"O",IF(C7=$AC$62,"O",IF(C7=$AD$62,"O",IF(C7=$AE$62,"O",IF(C7=$AF$62,"O",IF(C7=$AG$62,"O",IF(C7=$AH$62,"O",IF(C7=$AI$62,"O",IF(C7=$AJ$62,"O",IF(C7=$AK$62,"O",IF(C7=$AL$62,"O",IF(C7=$AM$62,"O",IF(C7=$AN$62,"O",IF(C7=$AO$62,"O",IF(C7=$AP$62,"O",IF(C7=$AQ$62,"O",IF(C7=$AR$62,"O",IF(C7=$AS$62,"O",IF(C7=$AT$62,"O",IF(C7=$AU$62,"O",IF(C7=$AV$62,"O",IF(C7=$AW$62,"O",IF(C7=$AX$62,"O",IF(C7=$AY$62,"O",IF(C7=$AZ$62,"O",IF(C7=$BA$62,"O",IF(C7=$BB$62,"O",IF(C7=$BC$62,"O",IF(C7=$BD$62,"O",IF(C7=$BE$62,"O",IF(C7=$BF$62,"O",IF(C7=$BG$62,"O",IF(C7=$BH$62,"O","X"))))))))))))))))))))))))))))))))))))))</f>
        <v>O</v>
      </c>
      <c r="D504" s="58" t="str">
        <f t="shared" ref="D504:P504" si="489">IF(D7=$W$62,"O",IF(D7=$X$62,"O",IF(D7=$Y$62,"O",IF(D7=$Z$62,"O",IF(D7=$AA$62,"O",IF(D7=$AB$62,"O",IF(D7=$AC$62,"O",IF(D7=$AD$62,"O",IF(D7=$AE$62,"O",IF(D7=$AF$62,"O",IF(D7=$AG$62,"O",IF(D7=$AH$62,"O",IF(D7=$AI$62,"O",IF(D7=$AJ$62,"O",IF(D7=$AK$62,"O",IF(D7=$AL$62,"O",IF(D7=$AM$62,"O",IF(D7=$AN$62,"O",IF(D7=$AO$62,"O",IF(D7=$AP$62,"O",IF(D7=$AQ$62,"O",IF(D7=$AR$62,"O",IF(D7=$AS$62,"O",IF(D7=$AT$62,"O",IF(D7=$AU$62,"O",IF(D7=$AV$62,"O",IF(D7=$AW$62,"O",IF(D7=$AX$62,"O",IF(D7=$AY$62,"O",IF(D7=$AZ$62,"O",IF(D7=$BA$62,"O",IF(D7=$BB$62,"O",IF(D7=$BC$62,"O",IF(D7=$BD$62,"O",IF(D7=$BE$62,"O",IF(D7=$BF$62,"O",IF(D7=$BG$62,"O",IF(D7=$BH$62,"O","X"))))))))))))))))))))))))))))))))))))))</f>
        <v>O</v>
      </c>
      <c r="E504" s="58" t="str">
        <f t="shared" si="489"/>
        <v>O</v>
      </c>
      <c r="F504" s="58" t="str">
        <f t="shared" si="489"/>
        <v>O</v>
      </c>
      <c r="G504" s="58" t="str">
        <f t="shared" si="489"/>
        <v>O</v>
      </c>
      <c r="H504" s="58" t="str">
        <f t="shared" si="489"/>
        <v>O</v>
      </c>
      <c r="I504" s="58" t="str">
        <f t="shared" si="489"/>
        <v>O</v>
      </c>
      <c r="J504" s="58" t="str">
        <f t="shared" si="489"/>
        <v>O</v>
      </c>
      <c r="K504" s="58" t="str">
        <f t="shared" si="489"/>
        <v>O</v>
      </c>
      <c r="L504" s="58" t="str">
        <f t="shared" si="489"/>
        <v>O</v>
      </c>
      <c r="M504" s="58" t="str">
        <f t="shared" si="489"/>
        <v>O</v>
      </c>
      <c r="N504" s="58" t="str">
        <f t="shared" si="489"/>
        <v>O</v>
      </c>
      <c r="O504" s="58" t="str">
        <f t="shared" si="489"/>
        <v>O</v>
      </c>
      <c r="P504" s="58" t="str">
        <f t="shared" si="489"/>
        <v>O</v>
      </c>
      <c r="Q504" s="58" t="str">
        <f>IF(Q7=$W$62,"O",IF(Q7=$X$62,"O",IF(Q7=$Y$62,"O",IF(Q7=$Z$62,"O",IF(Q7=$AA$62,"O",IF(Q7=$AB$62,"O",IF(Q7=$AC$62,"O",IF(Q7=$AD$62,"O",IF(Q7=$AE$62,"O",IF(Q7=$AF$62,"O",IF(Q7=$AG$62,"O",IF(Q7=$AH$62,"O",IF(Q7=$AI$62,"O",IF(Q7=$AJ$62,"O",IF(Q7=$AK$62,"O",IF(Q7=$AL$62,"O",IF(Q7=$AM$62,"O",IF(Q7=$AN$62,"O",IF(Q7=$AO$62,"O",IF(Q7=$AP$62,"O",IF(Q7=$AQ$62,"O",IF(Q7=$AR$62,"O",IF(Q7=$AS$62,"O",IF(Q7=$AT$62,"O",IF(Q7=$AU$62,"O",IF(Q7=$AV$62,"O",IF(Q7=$AW$62,"O",IF(Q7=$AX$62,"O",IF(Q7=$AY$62,"O",IF(Q7=$AZ$62,"O",IF(Q7=$BA$62,"O",IF(Q7=$BB$62,"O",IF(Q7=$BC$62,"O",IF(Q7=$BD$62,"O",IF(Q7=$BE$62,"O",IF(Q7=$BF$62,"O",IF(Q7=$BG$62,"O",IF(Q7=$BH$62,"O","X"))))))))))))))))))))))))))))))))))))))</f>
        <v>O</v>
      </c>
    </row>
    <row r="505" spans="1:17" ht="18.75" customHeight="1">
      <c r="A505" s="606"/>
      <c r="B505" s="58" t="s">
        <v>33</v>
      </c>
      <c r="C505" s="58" t="str">
        <f t="shared" ref="C505:Q505" si="490">IF(C8=$W$62,"O",IF(C8=$X$62,"O",IF(C8=$Y$62,"O",IF(C8=$Z$62,"O",IF(C8=$AA$62,"O",IF(C8=$AB$62,"O",IF(C8=$AC$62,"O",IF(C8=$AD$62,"O",IF(C8=$AE$62,"O",IF(C8=$AF$62,"O",IF(C8=$AG$62,"O",IF(C8=$AH$62,"O",IF(C8=$AI$62,"O",IF(C8=$AJ$62,"O",IF(C8=$AK$62,"O",IF(C8=$AL$62,"O",IF(C8=$AM$62,"O",IF(C8=$AN$62,"O",IF(C8=$AO$62,"O",IF(C8=$AP$62,"O",IF(C8=$AQ$62,"O",IF(C8=$AR$62,"O",IF(C8=$AS$62,"O",IF(C8=$AT$62,"O",IF(C8=$AU$62,"O",IF(C8=$AV$62,"O",IF(C8=$AW$62,"O",IF(C8=$AX$62,"O",IF(C8=$AY$62,"O",IF(C8=$AZ$62,"O",IF(C8=$BA$62,"O",IF(C8=$BB$62,"O",IF(C8=$BC$62,"O",IF(C8=$BD$62,"O",IF(C8=$BE$62,"O",IF(C8=$BF$62,"O",IF(C8=$BG$62,"O",IF(C8=$BH$62,"O","X"))))))))))))))))))))))))))))))))))))))</f>
        <v>X</v>
      </c>
      <c r="D505" s="58" t="str">
        <f t="shared" si="490"/>
        <v>X</v>
      </c>
      <c r="E505" s="58" t="str">
        <f t="shared" si="490"/>
        <v>X</v>
      </c>
      <c r="F505" s="58" t="str">
        <f t="shared" si="490"/>
        <v>X</v>
      </c>
      <c r="G505" s="58" t="str">
        <f t="shared" si="490"/>
        <v>X</v>
      </c>
      <c r="H505" s="58" t="str">
        <f t="shared" si="490"/>
        <v>X</v>
      </c>
      <c r="I505" s="58" t="str">
        <f t="shared" si="490"/>
        <v>X</v>
      </c>
      <c r="J505" s="58" t="str">
        <f t="shared" si="490"/>
        <v>X</v>
      </c>
      <c r="K505" s="58" t="str">
        <f t="shared" si="490"/>
        <v>X</v>
      </c>
      <c r="L505" s="58" t="str">
        <f t="shared" si="490"/>
        <v>X</v>
      </c>
      <c r="M505" s="58" t="str">
        <f t="shared" si="490"/>
        <v>X</v>
      </c>
      <c r="N505" s="58" t="str">
        <f t="shared" si="490"/>
        <v>X</v>
      </c>
      <c r="O505" s="58" t="str">
        <f t="shared" si="490"/>
        <v>X</v>
      </c>
      <c r="P505" s="58" t="str">
        <f t="shared" si="490"/>
        <v>X</v>
      </c>
      <c r="Q505" s="58" t="str">
        <f t="shared" si="490"/>
        <v>X</v>
      </c>
    </row>
    <row r="506" spans="1:17" ht="18.75" customHeight="1">
      <c r="A506" s="606"/>
      <c r="B506" s="58" t="s">
        <v>34</v>
      </c>
      <c r="C506" s="58" t="str">
        <f t="shared" ref="C506:Q506" si="491">IF(C9=$W$62,"O",IF(C9=$X$62,"O",IF(C9=$Y$62,"O",IF(C9=$Z$62,"O",IF(C9=$AA$62,"O",IF(C9=$AB$62,"O",IF(C9=$AC$62,"O",IF(C9=$AD$62,"O",IF(C9=$AE$62,"O",IF(C9=$AF$62,"O",IF(C9=$AG$62,"O",IF(C9=$AH$62,"O",IF(C9=$AI$62,"O",IF(C9=$AJ$62,"O",IF(C9=$AK$62,"O",IF(C9=$AL$62,"O",IF(C9=$AM$62,"O",IF(C9=$AN$62,"O",IF(C9=$AO$62,"O",IF(C9=$AP$62,"O",IF(C9=$AQ$62,"O",IF(C9=$AR$62,"O",IF(C9=$AS$62,"O",IF(C9=$AT$62,"O",IF(C9=$AU$62,"O",IF(C9=$AV$62,"O",IF(C9=$AW$62,"O",IF(C9=$AX$62,"O",IF(C9=$AY$62,"O",IF(C9=$AZ$62,"O",IF(C9=$BA$62,"O",IF(C9=$BB$62,"O",IF(C9=$BC$62,"O",IF(C9=$BD$62,"O",IF(C9=$BE$62,"O",IF(C9=$BF$62,"O",IF(C9=$BG$62,"O",IF(C9=$BH$62,"O","X"))))))))))))))))))))))))))))))))))))))</f>
        <v>X</v>
      </c>
      <c r="D506" s="58" t="str">
        <f t="shared" si="491"/>
        <v>X</v>
      </c>
      <c r="E506" s="58" t="str">
        <f t="shared" si="491"/>
        <v>X</v>
      </c>
      <c r="F506" s="58" t="str">
        <f t="shared" si="491"/>
        <v>X</v>
      </c>
      <c r="G506" s="58" t="str">
        <f t="shared" si="491"/>
        <v>X</v>
      </c>
      <c r="H506" s="58" t="str">
        <f t="shared" si="491"/>
        <v>X</v>
      </c>
      <c r="I506" s="58" t="str">
        <f t="shared" si="491"/>
        <v>X</v>
      </c>
      <c r="J506" s="58" t="str">
        <f t="shared" si="491"/>
        <v>X</v>
      </c>
      <c r="K506" s="58" t="str">
        <f t="shared" si="491"/>
        <v>X</v>
      </c>
      <c r="L506" s="58" t="str">
        <f t="shared" si="491"/>
        <v>X</v>
      </c>
      <c r="M506" s="58" t="str">
        <f t="shared" si="491"/>
        <v>X</v>
      </c>
      <c r="N506" s="58" t="str">
        <f t="shared" si="491"/>
        <v>X</v>
      </c>
      <c r="O506" s="58" t="str">
        <f t="shared" si="491"/>
        <v>X</v>
      </c>
      <c r="P506" s="58" t="str">
        <f t="shared" si="491"/>
        <v>X</v>
      </c>
      <c r="Q506" s="58" t="str">
        <f t="shared" si="491"/>
        <v>X</v>
      </c>
    </row>
    <row r="507" spans="1:17" ht="18.75" customHeight="1">
      <c r="A507" s="606"/>
      <c r="B507" s="58" t="s">
        <v>35</v>
      </c>
      <c r="C507" s="58" t="str">
        <f t="shared" ref="C507:Q507" si="492">IF(C10=$W$62,"O",IF(C10=$X$62,"O",IF(C10=$Y$62,"O",IF(C10=$Z$62,"O",IF(C10=$AA$62,"O",IF(C10=$AB$62,"O",IF(C10=$AC$62,"O",IF(C10=$AD$62,"O",IF(C10=$AE$62,"O",IF(C10=$AF$62,"O",IF(C10=$AG$62,"O",IF(C10=$AH$62,"O",IF(C10=$AI$62,"O",IF(C10=$AJ$62,"O",IF(C10=$AK$62,"O",IF(C10=$AL$62,"O",IF(C10=$AM$62,"O",IF(C10=$AN$62,"O",IF(C10=$AO$62,"O",IF(C10=$AP$62,"O",IF(C10=$AQ$62,"O",IF(C10=$AR$62,"O",IF(C10=$AS$62,"O",IF(C10=$AT$62,"O",IF(C10=$AU$62,"O",IF(C10=$AV$62,"O",IF(C10=$AW$62,"O",IF(C10=$AX$62,"O",IF(C10=$AY$62,"O",IF(C10=$AZ$62,"O",IF(C10=$BA$62,"O",IF(C10=$BB$62,"O",IF(C10=$BC$62,"O",IF(C10=$BD$62,"O",IF(C10=$BE$62,"O",IF(C10=$BF$62,"O",IF(C10=$BG$62,"O",IF(C10=$BH$62,"O","X"))))))))))))))))))))))))))))))))))))))</f>
        <v>X</v>
      </c>
      <c r="D507" s="58" t="str">
        <f t="shared" si="492"/>
        <v>X</v>
      </c>
      <c r="E507" s="58" t="str">
        <f t="shared" si="492"/>
        <v>X</v>
      </c>
      <c r="F507" s="58" t="str">
        <f t="shared" si="492"/>
        <v>X</v>
      </c>
      <c r="G507" s="58" t="str">
        <f t="shared" si="492"/>
        <v>X</v>
      </c>
      <c r="H507" s="58" t="str">
        <f t="shared" si="492"/>
        <v>X</v>
      </c>
      <c r="I507" s="58" t="str">
        <f t="shared" si="492"/>
        <v>X</v>
      </c>
      <c r="J507" s="58" t="str">
        <f t="shared" si="492"/>
        <v>X</v>
      </c>
      <c r="K507" s="58" t="str">
        <f t="shared" si="492"/>
        <v>X</v>
      </c>
      <c r="L507" s="58" t="str">
        <f t="shared" si="492"/>
        <v>X</v>
      </c>
      <c r="M507" s="58" t="str">
        <f t="shared" si="492"/>
        <v>X</v>
      </c>
      <c r="N507" s="58" t="str">
        <f t="shared" si="492"/>
        <v>X</v>
      </c>
      <c r="O507" s="58" t="str">
        <f t="shared" si="492"/>
        <v>X</v>
      </c>
      <c r="P507" s="58" t="str">
        <f t="shared" si="492"/>
        <v>X</v>
      </c>
      <c r="Q507" s="58" t="str">
        <f t="shared" si="492"/>
        <v>X</v>
      </c>
    </row>
    <row r="508" spans="1:17" ht="18.75" customHeight="1">
      <c r="A508" s="606"/>
      <c r="B508" s="58" t="s">
        <v>36</v>
      </c>
      <c r="C508" s="58" t="str">
        <f t="shared" ref="C508:Q508" si="493">IF(C11=$W$62,"O",IF(C11=$X$62,"O",IF(C11=$Y$62,"O",IF(C11=$Z$62,"O",IF(C11=$AA$62,"O",IF(C11=$AB$62,"O",IF(C11=$AC$62,"O",IF(C11=$AD$62,"O",IF(C11=$AE$62,"O",IF(C11=$AF$62,"O",IF(C11=$AG$62,"O",IF(C11=$AH$62,"O",IF(C11=$AI$62,"O",IF(C11=$AJ$62,"O",IF(C11=$AK$62,"O",IF(C11=$AL$62,"O",IF(C11=$AM$62,"O",IF(C11=$AN$62,"O",IF(C11=$AO$62,"O",IF(C11=$AP$62,"O",IF(C11=$AQ$62,"O",IF(C11=$AR$62,"O",IF(C11=$AS$62,"O",IF(C11=$AT$62,"O",IF(C11=$AU$62,"O",IF(C11=$AV$62,"O",IF(C11=$AW$62,"O",IF(C11=$AX$62,"O",IF(C11=$AY$62,"O",IF(C11=$AZ$62,"O",IF(C11=$BA$62,"O",IF(C11=$BB$62,"O",IF(C11=$BC$62,"O",IF(C11=$BD$62,"O",IF(C11=$BE$62,"O",IF(C11=$BF$62,"O",IF(C11=$BG$62,"O",IF(C11=$BH$62,"O","X"))))))))))))))))))))))))))))))))))))))</f>
        <v>X</v>
      </c>
      <c r="D508" s="58" t="str">
        <f t="shared" si="493"/>
        <v>X</v>
      </c>
      <c r="E508" s="58" t="str">
        <f t="shared" si="493"/>
        <v>X</v>
      </c>
      <c r="F508" s="58" t="str">
        <f t="shared" si="493"/>
        <v>X</v>
      </c>
      <c r="G508" s="58" t="str">
        <f t="shared" si="493"/>
        <v>X</v>
      </c>
      <c r="H508" s="58" t="str">
        <f t="shared" si="493"/>
        <v>X</v>
      </c>
      <c r="I508" s="58" t="str">
        <f t="shared" si="493"/>
        <v>X</v>
      </c>
      <c r="J508" s="58" t="str">
        <f t="shared" si="493"/>
        <v>X</v>
      </c>
      <c r="K508" s="58" t="str">
        <f t="shared" si="493"/>
        <v>X</v>
      </c>
      <c r="L508" s="58" t="str">
        <f t="shared" si="493"/>
        <v>X</v>
      </c>
      <c r="M508" s="58" t="str">
        <f t="shared" si="493"/>
        <v>X</v>
      </c>
      <c r="N508" s="58" t="str">
        <f t="shared" si="493"/>
        <v>X</v>
      </c>
      <c r="O508" s="58" t="str">
        <f t="shared" si="493"/>
        <v>X</v>
      </c>
      <c r="P508" s="58" t="str">
        <f t="shared" si="493"/>
        <v>X</v>
      </c>
      <c r="Q508" s="58" t="str">
        <f t="shared" si="493"/>
        <v>X</v>
      </c>
    </row>
    <row r="509" spans="1:17" ht="18.75" customHeight="1">
      <c r="A509" s="606"/>
      <c r="B509" s="58" t="s">
        <v>21</v>
      </c>
      <c r="C509" s="58" t="str">
        <f t="shared" ref="C509:Q509" si="494">IF(C12=$W$62,"O",IF(C12=$X$62,"O",IF(C12=$Y$62,"O",IF(C12=$Z$62,"O",IF(C12=$AA$62,"O",IF(C12=$AB$62,"O",IF(C12=$AC$62,"O",IF(C12=$AD$62,"O",IF(C12=$AE$62,"O",IF(C12=$AF$62,"O",IF(C12=$AG$62,"O",IF(C12=$AH$62,"O",IF(C12=$AI$62,"O",IF(C12=$AJ$62,"O",IF(C12=$AK$62,"O",IF(C12=$AL$62,"O",IF(C12=$AM$62,"O",IF(C12=$AN$62,"O",IF(C12=$AO$62,"O",IF(C12=$AP$62,"O",IF(C12=$AQ$62,"O",IF(C12=$AR$62,"O",IF(C12=$AS$62,"O",IF(C12=$AT$62,"O",IF(C12=$AU$62,"O",IF(C12=$AV$62,"O",IF(C12=$AW$62,"O",IF(C12=$AX$62,"O",IF(C12=$AY$62,"O",IF(C12=$AZ$62,"O",IF(C12=$BA$62,"O",IF(C12=$BB$62,"O",IF(C12=$BC$62,"O",IF(C12=$BD$62,"O",IF(C12=$BE$62,"O",IF(C12=$BF$62,"O",IF(C12=$BG$62,"O",IF(C12=$BH$62,"O","X"))))))))))))))))))))))))))))))))))))))</f>
        <v>O</v>
      </c>
      <c r="D509" s="58" t="str">
        <f t="shared" si="494"/>
        <v>O</v>
      </c>
      <c r="E509" s="58" t="str">
        <f t="shared" si="494"/>
        <v>O</v>
      </c>
      <c r="F509" s="58" t="str">
        <f t="shared" si="494"/>
        <v>O</v>
      </c>
      <c r="G509" s="58" t="str">
        <f t="shared" si="494"/>
        <v>O</v>
      </c>
      <c r="H509" s="58" t="str">
        <f t="shared" si="494"/>
        <v>O</v>
      </c>
      <c r="I509" s="58" t="str">
        <f t="shared" si="494"/>
        <v>O</v>
      </c>
      <c r="J509" s="58" t="str">
        <f t="shared" si="494"/>
        <v>O</v>
      </c>
      <c r="K509" s="58" t="str">
        <f t="shared" si="494"/>
        <v>O</v>
      </c>
      <c r="L509" s="58" t="str">
        <f t="shared" si="494"/>
        <v>O</v>
      </c>
      <c r="M509" s="58" t="str">
        <f t="shared" si="494"/>
        <v>O</v>
      </c>
      <c r="N509" s="58" t="str">
        <f t="shared" si="494"/>
        <v>O</v>
      </c>
      <c r="O509" s="58" t="str">
        <f t="shared" si="494"/>
        <v>O</v>
      </c>
      <c r="P509" s="58" t="str">
        <f t="shared" si="494"/>
        <v>O</v>
      </c>
      <c r="Q509" s="58" t="str">
        <f t="shared" si="494"/>
        <v>O</v>
      </c>
    </row>
    <row r="510" spans="1:17" ht="18.75" customHeight="1">
      <c r="A510" s="607"/>
      <c r="B510" s="30" t="s">
        <v>46</v>
      </c>
      <c r="C510" s="47">
        <f>COUNTIF(C504:C509,"O")</f>
        <v>2</v>
      </c>
      <c r="D510" s="47">
        <f t="shared" ref="D510:Q510" si="495">COUNTIF(D504:D509,"O")</f>
        <v>2</v>
      </c>
      <c r="E510" s="47">
        <f t="shared" si="495"/>
        <v>2</v>
      </c>
      <c r="F510" s="47">
        <f t="shared" si="495"/>
        <v>2</v>
      </c>
      <c r="G510" s="47">
        <f t="shared" si="495"/>
        <v>2</v>
      </c>
      <c r="H510" s="47">
        <f t="shared" si="495"/>
        <v>2</v>
      </c>
      <c r="I510" s="47">
        <f t="shared" si="495"/>
        <v>2</v>
      </c>
      <c r="J510" s="47">
        <f>COUNTIF(J504:J509,"O")</f>
        <v>2</v>
      </c>
      <c r="K510" s="47">
        <f t="shared" si="495"/>
        <v>2</v>
      </c>
      <c r="L510" s="47">
        <f t="shared" si="495"/>
        <v>2</v>
      </c>
      <c r="M510" s="47">
        <f t="shared" si="495"/>
        <v>2</v>
      </c>
      <c r="N510" s="47">
        <f t="shared" si="495"/>
        <v>2</v>
      </c>
      <c r="O510" s="47">
        <f t="shared" si="495"/>
        <v>2</v>
      </c>
      <c r="P510" s="47">
        <f t="shared" si="495"/>
        <v>2</v>
      </c>
      <c r="Q510" s="47">
        <f t="shared" si="495"/>
        <v>2</v>
      </c>
    </row>
    <row r="511" spans="1:17" ht="18.75" customHeight="1">
      <c r="A511" s="605">
        <v>46</v>
      </c>
      <c r="B511" s="58" t="s">
        <v>32</v>
      </c>
      <c r="C511" s="58" t="str">
        <f>IF(C7=$W$63,"O",IF(C7=$X$63,"O",IF(C7=$Y$63,"O",IF(C7=$Z$63,"O",IF(C7=$AA$63,"O",IF(C7=$AB$63,"O",IF(C7=$AC$63,"O",IF(C7=$AD$63,"O",IF(C7=$AE$63,"O",IF(C7=$AF$63,"O",IF(C7=$AG$63,"O",IF(C7=$AH$63,"O",IF(C7=$AI$63,"O",IF(C7=$AJ$63,"O",IF(C7=$AK$63,"O",IF(C7=$AL$63,"O",IF(C7=$AM$63,"O",IF(C7=$AN$63,"O",IF(C7=$AO$63,"O",IF(C7=$AP$63,"O",IF(C7=$AQ$63,"O",IF(C7=$AR$63,"O",IF(C7=$AS$63,"O",IF(C7=$AT$63,"O",IF(C7=$AU$63,"O",IF(C7=$AV$63,"O",IF(C7=$AW$63,"O",IF(C7=$AX$63,"O",IF(C7=$AY$63,"O",IF(C7=$AZ$63,"O",IF(C7=$BA$63,"O",IF(C7=$BB$63,"O",IF(C7=$BC$63,"O",IF(C7=$BD$63,"O",IF(C7=$BE$63,"O",IF(C7=$BF$63,"O",IF(C7=$BG$63,"O",IF(C7=$BH$63,"O","X"))))))))))))))))))))))))))))))))))))))</f>
        <v>O</v>
      </c>
      <c r="D511" s="58" t="str">
        <f t="shared" ref="D511:P511" si="496">IF(D7=$W$63,"O",IF(D7=$X$63,"O",IF(D7=$Y$63,"O",IF(D7=$Z$63,"O",IF(D7=$AA$63,"O",IF(D7=$AB$63,"O",IF(D7=$AC$63,"O",IF(D7=$AD$63,"O",IF(D7=$AE$63,"O",IF(D7=$AF$63,"O",IF(D7=$AG$63,"O",IF(D7=$AH$63,"O",IF(D7=$AI$63,"O",IF(D7=$AJ$63,"O",IF(D7=$AK$63,"O",IF(D7=$AL$63,"O",IF(D7=$AM$63,"O",IF(D7=$AN$63,"O",IF(D7=$AO$63,"O",IF(D7=$AP$63,"O",IF(D7=$AQ$63,"O",IF(D7=$AR$63,"O",IF(D7=$AS$63,"O",IF(D7=$AT$63,"O",IF(D7=$AU$63,"O",IF(D7=$AV$63,"O",IF(D7=$AW$63,"O",IF(D7=$AX$63,"O",IF(D7=$AY$63,"O",IF(D7=$AZ$63,"O",IF(D7=$BA$63,"O",IF(D7=$BB$63,"O",IF(D7=$BC$63,"O",IF(D7=$BD$63,"O",IF(D7=$BE$63,"O",IF(D7=$BF$63,"O",IF(D7=$BG$63,"O",IF(D7=$BH$63,"O","X"))))))))))))))))))))))))))))))))))))))</f>
        <v>O</v>
      </c>
      <c r="E511" s="58" t="str">
        <f t="shared" si="496"/>
        <v>O</v>
      </c>
      <c r="F511" s="58" t="str">
        <f t="shared" si="496"/>
        <v>O</v>
      </c>
      <c r="G511" s="58" t="str">
        <f t="shared" si="496"/>
        <v>O</v>
      </c>
      <c r="H511" s="58" t="str">
        <f t="shared" si="496"/>
        <v>O</v>
      </c>
      <c r="I511" s="58" t="str">
        <f t="shared" si="496"/>
        <v>O</v>
      </c>
      <c r="J511" s="58" t="str">
        <f t="shared" si="496"/>
        <v>O</v>
      </c>
      <c r="K511" s="58" t="str">
        <f t="shared" si="496"/>
        <v>O</v>
      </c>
      <c r="L511" s="58" t="str">
        <f t="shared" si="496"/>
        <v>O</v>
      </c>
      <c r="M511" s="58" t="str">
        <f t="shared" si="496"/>
        <v>O</v>
      </c>
      <c r="N511" s="58" t="str">
        <f t="shared" si="496"/>
        <v>O</v>
      </c>
      <c r="O511" s="58" t="str">
        <f t="shared" si="496"/>
        <v>O</v>
      </c>
      <c r="P511" s="58" t="str">
        <f t="shared" si="496"/>
        <v>O</v>
      </c>
      <c r="Q511" s="58" t="str">
        <f>IF(Q7=$W$63,"O",IF(Q7=$X$63,"O",IF(Q7=$Y$63,"O",IF(Q7=$Z$63,"O",IF(Q7=$AA$63,"O",IF(Q7=$AB$63,"O",IF(Q7=$AC$63,"O",IF(Q7=$AD$63,"O",IF(Q7=$AE$63,"O",IF(Q7=$AF$63,"O",IF(Q7=$AG$63,"O",IF(Q7=$AH$63,"O",IF(Q7=$AI$63,"O",IF(Q7=$AJ$63,"O",IF(Q7=$AK$63,"O",IF(Q7=$AL$63,"O",IF(Q7=$AM$63,"O",IF(Q7=$AN$63,"O",IF(Q7=$AO$63,"O",IF(Q7=$AP$63,"O",IF(Q7=$AQ$63,"O",IF(Q7=$AR$63,"O",IF(Q7=$AS$63,"O",IF(Q7=$AT$63,"O",IF(Q7=$AU$63,"O",IF(Q7=$AV$63,"O",IF(Q7=$AW$63,"O",IF(Q7=$AX$63,"O",IF(Q7=$AY$63,"O",IF(Q7=$AZ$63,"O",IF(Q7=$BA$63,"O",IF(Q7=$BB$63,"O",IF(Q7=$BC$63,"O",IF(Q7=$BD$63,"O",IF(Q7=$BE$63,"O",IF(Q7=$BF$63,"O",IF(Q7=$BG$63,"O",IF(Q7=$BH$63,"O","X"))))))))))))))))))))))))))))))))))))))</f>
        <v>O</v>
      </c>
    </row>
    <row r="512" spans="1:17" ht="18.75" customHeight="1">
      <c r="A512" s="606"/>
      <c r="B512" s="58" t="s">
        <v>33</v>
      </c>
      <c r="C512" s="58" t="str">
        <f t="shared" ref="C512:Q512" si="497">IF(C8=$W$63,"O",IF(C8=$X$63,"O",IF(C8=$Y$63,"O",IF(C8=$Z$63,"O",IF(C8=$AA$63,"O",IF(C8=$AB$63,"O",IF(C8=$AC$63,"O",IF(C8=$AD$63,"O",IF(C8=$AE$63,"O",IF(C8=$AF$63,"O",IF(C8=$AG$63,"O",IF(C8=$AH$63,"O",IF(C8=$AI$63,"O",IF(C8=$AJ$63,"O",IF(C8=$AK$63,"O",IF(C8=$AL$63,"O",IF(C8=$AM$63,"O",IF(C8=$AN$63,"O",IF(C8=$AO$63,"O",IF(C8=$AP$63,"O",IF(C8=$AQ$63,"O",IF(C8=$AR$63,"O",IF(C8=$AS$63,"O",IF(C8=$AT$63,"O",IF(C8=$AU$63,"O",IF(C8=$AV$63,"O",IF(C8=$AW$63,"O",IF(C8=$AX$63,"O",IF(C8=$AY$63,"O",IF(C8=$AZ$63,"O",IF(C8=$BA$63,"O",IF(C8=$BB$63,"O",IF(C8=$BC$63,"O",IF(C8=$BD$63,"O",IF(C8=$BE$63,"O",IF(C8=$BF$63,"O",IF(C8=$BG$63,"O",IF(C8=$BH$63,"O","X"))))))))))))))))))))))))))))))))))))))</f>
        <v>O</v>
      </c>
      <c r="D512" s="58" t="str">
        <f t="shared" si="497"/>
        <v>O</v>
      </c>
      <c r="E512" s="58" t="str">
        <f t="shared" si="497"/>
        <v>O</v>
      </c>
      <c r="F512" s="58" t="str">
        <f t="shared" si="497"/>
        <v>O</v>
      </c>
      <c r="G512" s="58" t="str">
        <f t="shared" si="497"/>
        <v>O</v>
      </c>
      <c r="H512" s="58" t="str">
        <f t="shared" si="497"/>
        <v>O</v>
      </c>
      <c r="I512" s="58" t="str">
        <f t="shared" si="497"/>
        <v>O</v>
      </c>
      <c r="J512" s="58" t="str">
        <f t="shared" si="497"/>
        <v>O</v>
      </c>
      <c r="K512" s="58" t="str">
        <f t="shared" si="497"/>
        <v>O</v>
      </c>
      <c r="L512" s="58" t="str">
        <f t="shared" si="497"/>
        <v>O</v>
      </c>
      <c r="M512" s="58" t="str">
        <f t="shared" si="497"/>
        <v>O</v>
      </c>
      <c r="N512" s="58" t="str">
        <f t="shared" si="497"/>
        <v>O</v>
      </c>
      <c r="O512" s="58" t="str">
        <f t="shared" si="497"/>
        <v>O</v>
      </c>
      <c r="P512" s="58" t="str">
        <f t="shared" si="497"/>
        <v>O</v>
      </c>
      <c r="Q512" s="58" t="str">
        <f t="shared" si="497"/>
        <v>O</v>
      </c>
    </row>
    <row r="513" spans="1:17" ht="18.75" customHeight="1">
      <c r="A513" s="606"/>
      <c r="B513" s="58" t="s">
        <v>34</v>
      </c>
      <c r="C513" s="58" t="str">
        <f t="shared" ref="C513:Q513" si="498">IF(C9=$W$63,"O",IF(C9=$X$63,"O",IF(C9=$Y$63,"O",IF(C9=$Z$63,"O",IF(C9=$AA$63,"O",IF(C9=$AB$63,"O",IF(C9=$AC$63,"O",IF(C9=$AD$63,"O",IF(C9=$AE$63,"O",IF(C9=$AF$63,"O",IF(C9=$AG$63,"O",IF(C9=$AH$63,"O",IF(C9=$AI$63,"O",IF(C9=$AJ$63,"O",IF(C9=$AK$63,"O",IF(C9=$AL$63,"O",IF(C9=$AM$63,"O",IF(C9=$AN$63,"O",IF(C9=$AO$63,"O",IF(C9=$AP$63,"O",IF(C9=$AQ$63,"O",IF(C9=$AR$63,"O",IF(C9=$AS$63,"O",IF(C9=$AT$63,"O",IF(C9=$AU$63,"O",IF(C9=$AV$63,"O",IF(C9=$AW$63,"O",IF(C9=$AX$63,"O",IF(C9=$AY$63,"O",IF(C9=$AZ$63,"O",IF(C9=$BA$63,"O",IF(C9=$BB$63,"O",IF(C9=$BC$63,"O",IF(C9=$BD$63,"O",IF(C9=$BE$63,"O",IF(C9=$BF$63,"O",IF(C9=$BG$63,"O",IF(C9=$BH$63,"O","X"))))))))))))))))))))))))))))))))))))))</f>
        <v>X</v>
      </c>
      <c r="D513" s="58" t="str">
        <f t="shared" si="498"/>
        <v>X</v>
      </c>
      <c r="E513" s="58" t="str">
        <f t="shared" si="498"/>
        <v>X</v>
      </c>
      <c r="F513" s="58" t="str">
        <f t="shared" si="498"/>
        <v>X</v>
      </c>
      <c r="G513" s="58" t="str">
        <f t="shared" si="498"/>
        <v>X</v>
      </c>
      <c r="H513" s="58" t="str">
        <f t="shared" si="498"/>
        <v>X</v>
      </c>
      <c r="I513" s="58" t="str">
        <f t="shared" si="498"/>
        <v>X</v>
      </c>
      <c r="J513" s="58" t="str">
        <f t="shared" si="498"/>
        <v>X</v>
      </c>
      <c r="K513" s="58" t="str">
        <f t="shared" si="498"/>
        <v>X</v>
      </c>
      <c r="L513" s="58" t="str">
        <f t="shared" si="498"/>
        <v>X</v>
      </c>
      <c r="M513" s="58" t="str">
        <f t="shared" si="498"/>
        <v>X</v>
      </c>
      <c r="N513" s="58" t="str">
        <f t="shared" si="498"/>
        <v>X</v>
      </c>
      <c r="O513" s="58" t="str">
        <f t="shared" si="498"/>
        <v>X</v>
      </c>
      <c r="P513" s="58" t="str">
        <f t="shared" si="498"/>
        <v>X</v>
      </c>
      <c r="Q513" s="58" t="str">
        <f t="shared" si="498"/>
        <v>X</v>
      </c>
    </row>
    <row r="514" spans="1:17" ht="18.75" customHeight="1">
      <c r="A514" s="606"/>
      <c r="B514" s="58" t="s">
        <v>35</v>
      </c>
      <c r="C514" s="58" t="str">
        <f t="shared" ref="C514:Q514" si="499">IF(C10=$W$63,"O",IF(C10=$X$63,"O",IF(C10=$Y$63,"O",IF(C10=$Z$63,"O",IF(C10=$AA$63,"O",IF(C10=$AB$63,"O",IF(C10=$AC$63,"O",IF(C10=$AD$63,"O",IF(C10=$AE$63,"O",IF(C10=$AF$63,"O",IF(C10=$AG$63,"O",IF(C10=$AH$63,"O",IF(C10=$AI$63,"O",IF(C10=$AJ$63,"O",IF(C10=$AK$63,"O",IF(C10=$AL$63,"O",IF(C10=$AM$63,"O",IF(C10=$AN$63,"O",IF(C10=$AO$63,"O",IF(C10=$AP$63,"O",IF(C10=$AQ$63,"O",IF(C10=$AR$63,"O",IF(C10=$AS$63,"O",IF(C10=$AT$63,"O",IF(C10=$AU$63,"O",IF(C10=$AV$63,"O",IF(C10=$AW$63,"O",IF(C10=$AX$63,"O",IF(C10=$AY$63,"O",IF(C10=$AZ$63,"O",IF(C10=$BA$63,"O",IF(C10=$BB$63,"O",IF(C10=$BC$63,"O",IF(C10=$BD$63,"O",IF(C10=$BE$63,"O",IF(C10=$BF$63,"O",IF(C10=$BG$63,"O",IF(C10=$BH$63,"O","X"))))))))))))))))))))))))))))))))))))))</f>
        <v>X</v>
      </c>
      <c r="D514" s="58" t="str">
        <f t="shared" si="499"/>
        <v>X</v>
      </c>
      <c r="E514" s="58" t="str">
        <f t="shared" si="499"/>
        <v>X</v>
      </c>
      <c r="F514" s="58" t="str">
        <f t="shared" si="499"/>
        <v>X</v>
      </c>
      <c r="G514" s="58" t="str">
        <f t="shared" si="499"/>
        <v>X</v>
      </c>
      <c r="H514" s="58" t="str">
        <f t="shared" si="499"/>
        <v>X</v>
      </c>
      <c r="I514" s="58" t="str">
        <f t="shared" si="499"/>
        <v>X</v>
      </c>
      <c r="J514" s="58" t="str">
        <f t="shared" si="499"/>
        <v>X</v>
      </c>
      <c r="K514" s="58" t="str">
        <f t="shared" si="499"/>
        <v>X</v>
      </c>
      <c r="L514" s="58" t="str">
        <f t="shared" si="499"/>
        <v>X</v>
      </c>
      <c r="M514" s="58" t="str">
        <f t="shared" si="499"/>
        <v>X</v>
      </c>
      <c r="N514" s="58" t="str">
        <f t="shared" si="499"/>
        <v>X</v>
      </c>
      <c r="O514" s="58" t="str">
        <f t="shared" si="499"/>
        <v>X</v>
      </c>
      <c r="P514" s="58" t="str">
        <f t="shared" si="499"/>
        <v>X</v>
      </c>
      <c r="Q514" s="58" t="str">
        <f t="shared" si="499"/>
        <v>X</v>
      </c>
    </row>
    <row r="515" spans="1:17" ht="18.75" customHeight="1">
      <c r="A515" s="606"/>
      <c r="B515" s="58" t="s">
        <v>36</v>
      </c>
      <c r="C515" s="58" t="str">
        <f t="shared" ref="C515:Q515" si="500">IF(C11=$W$63,"O",IF(C11=$X$63,"O",IF(C11=$Y$63,"O",IF(C11=$Z$63,"O",IF(C11=$AA$63,"O",IF(C11=$AB$63,"O",IF(C11=$AC$63,"O",IF(C11=$AD$63,"O",IF(C11=$AE$63,"O",IF(C11=$AF$63,"O",IF(C11=$AG$63,"O",IF(C11=$AH$63,"O",IF(C11=$AI$63,"O",IF(C11=$AJ$63,"O",IF(C11=$AK$63,"O",IF(C11=$AL$63,"O",IF(C11=$AM$63,"O",IF(C11=$AN$63,"O",IF(C11=$AO$63,"O",IF(C11=$AP$63,"O",IF(C11=$AQ$63,"O",IF(C11=$AR$63,"O",IF(C11=$AS$63,"O",IF(C11=$AT$63,"O",IF(C11=$AU$63,"O",IF(C11=$AV$63,"O",IF(C11=$AW$63,"O",IF(C11=$AX$63,"O",IF(C11=$AY$63,"O",IF(C11=$AZ$63,"O",IF(C11=$BA$63,"O",IF(C11=$BB$63,"O",IF(C11=$BC$63,"O",IF(C11=$BD$63,"O",IF(C11=$BE$63,"O",IF(C11=$BF$63,"O",IF(C11=$BG$63,"O",IF(C11=$BH$63,"O","X"))))))))))))))))))))))))))))))))))))))</f>
        <v>O</v>
      </c>
      <c r="D515" s="58" t="str">
        <f t="shared" si="500"/>
        <v>O</v>
      </c>
      <c r="E515" s="58" t="str">
        <f t="shared" si="500"/>
        <v>O</v>
      </c>
      <c r="F515" s="58" t="str">
        <f t="shared" si="500"/>
        <v>O</v>
      </c>
      <c r="G515" s="58" t="str">
        <f t="shared" si="500"/>
        <v>O</v>
      </c>
      <c r="H515" s="58" t="str">
        <f t="shared" si="500"/>
        <v>O</v>
      </c>
      <c r="I515" s="58" t="str">
        <f t="shared" si="500"/>
        <v>O</v>
      </c>
      <c r="J515" s="58" t="str">
        <f t="shared" si="500"/>
        <v>O</v>
      </c>
      <c r="K515" s="58" t="str">
        <f t="shared" si="500"/>
        <v>O</v>
      </c>
      <c r="L515" s="58" t="str">
        <f t="shared" si="500"/>
        <v>O</v>
      </c>
      <c r="M515" s="58" t="str">
        <f t="shared" si="500"/>
        <v>O</v>
      </c>
      <c r="N515" s="58" t="str">
        <f t="shared" si="500"/>
        <v>O</v>
      </c>
      <c r="O515" s="58" t="str">
        <f t="shared" si="500"/>
        <v>O</v>
      </c>
      <c r="P515" s="58" t="str">
        <f t="shared" si="500"/>
        <v>O</v>
      </c>
      <c r="Q515" s="58" t="str">
        <f t="shared" si="500"/>
        <v>O</v>
      </c>
    </row>
    <row r="516" spans="1:17" ht="18.75" customHeight="1">
      <c r="A516" s="606"/>
      <c r="B516" s="58" t="s">
        <v>21</v>
      </c>
      <c r="C516" s="58" t="str">
        <f t="shared" ref="C516:Q516" si="501">IF(C12=$W$63,"O",IF(C12=$X$63,"O",IF(C12=$Y$63,"O",IF(C12=$Z$63,"O",IF(C12=$AA$63,"O",IF(C12=$AB$63,"O",IF(C12=$AC$63,"O",IF(C12=$AD$63,"O",IF(C12=$AE$63,"O",IF(C12=$AF$63,"O",IF(C12=$AG$63,"O",IF(C12=$AH$63,"O",IF(C12=$AI$63,"O",IF(C12=$AJ$63,"O",IF(C12=$AK$63,"O",IF(C12=$AL$63,"O",IF(C12=$AM$63,"O",IF(C12=$AN$63,"O",IF(C12=$AO$63,"O",IF(C12=$AP$63,"O",IF(C12=$AQ$63,"O",IF(C12=$AR$63,"O",IF(C12=$AS$63,"O",IF(C12=$AT$63,"O",IF(C12=$AU$63,"O",IF(C12=$AV$63,"O",IF(C12=$AW$63,"O",IF(C12=$AX$63,"O",IF(C12=$AY$63,"O",IF(C12=$AZ$63,"O",IF(C12=$BA$63,"O",IF(C12=$BB$63,"O",IF(C12=$BC$63,"O",IF(C12=$BD$63,"O",IF(C12=$BE$63,"O",IF(C12=$BF$63,"O",IF(C12=$BG$63,"O",IF(C12=$BH$63,"O","X"))))))))))))))))))))))))))))))))))))))</f>
        <v>O</v>
      </c>
      <c r="D516" s="58" t="str">
        <f t="shared" si="501"/>
        <v>O</v>
      </c>
      <c r="E516" s="58" t="str">
        <f t="shared" si="501"/>
        <v>O</v>
      </c>
      <c r="F516" s="58" t="str">
        <f t="shared" si="501"/>
        <v>O</v>
      </c>
      <c r="G516" s="58" t="str">
        <f t="shared" si="501"/>
        <v>O</v>
      </c>
      <c r="H516" s="58" t="str">
        <f t="shared" si="501"/>
        <v>O</v>
      </c>
      <c r="I516" s="58" t="str">
        <f t="shared" si="501"/>
        <v>O</v>
      </c>
      <c r="J516" s="58" t="str">
        <f t="shared" si="501"/>
        <v>O</v>
      </c>
      <c r="K516" s="58" t="str">
        <f t="shared" si="501"/>
        <v>O</v>
      </c>
      <c r="L516" s="58" t="str">
        <f t="shared" si="501"/>
        <v>O</v>
      </c>
      <c r="M516" s="58" t="str">
        <f t="shared" si="501"/>
        <v>O</v>
      </c>
      <c r="N516" s="58" t="str">
        <f t="shared" si="501"/>
        <v>O</v>
      </c>
      <c r="O516" s="58" t="str">
        <f t="shared" si="501"/>
        <v>O</v>
      </c>
      <c r="P516" s="58" t="str">
        <f t="shared" si="501"/>
        <v>O</v>
      </c>
      <c r="Q516" s="58" t="str">
        <f t="shared" si="501"/>
        <v>O</v>
      </c>
    </row>
    <row r="517" spans="1:17" ht="18.75" customHeight="1">
      <c r="A517" s="607"/>
      <c r="B517" s="30" t="s">
        <v>46</v>
      </c>
      <c r="C517" s="47">
        <f>COUNTIF(C511:C516,"O")</f>
        <v>4</v>
      </c>
      <c r="D517" s="47">
        <f t="shared" ref="D517:Q517" si="502">COUNTIF(D511:D516,"O")</f>
        <v>4</v>
      </c>
      <c r="E517" s="47">
        <f t="shared" si="502"/>
        <v>4</v>
      </c>
      <c r="F517" s="47">
        <f t="shared" si="502"/>
        <v>4</v>
      </c>
      <c r="G517" s="47">
        <f t="shared" si="502"/>
        <v>4</v>
      </c>
      <c r="H517" s="47">
        <f t="shared" si="502"/>
        <v>4</v>
      </c>
      <c r="I517" s="47">
        <f t="shared" si="502"/>
        <v>4</v>
      </c>
      <c r="J517" s="47">
        <f t="shared" si="502"/>
        <v>4</v>
      </c>
      <c r="K517" s="47">
        <f t="shared" si="502"/>
        <v>4</v>
      </c>
      <c r="L517" s="47">
        <f t="shared" si="502"/>
        <v>4</v>
      </c>
      <c r="M517" s="47">
        <f t="shared" si="502"/>
        <v>4</v>
      </c>
      <c r="N517" s="47">
        <f t="shared" si="502"/>
        <v>4</v>
      </c>
      <c r="O517" s="47">
        <f t="shared" si="502"/>
        <v>4</v>
      </c>
      <c r="P517" s="47">
        <f t="shared" si="502"/>
        <v>4</v>
      </c>
      <c r="Q517" s="47">
        <f t="shared" si="502"/>
        <v>4</v>
      </c>
    </row>
    <row r="518" spans="1:17" ht="18.75" customHeight="1">
      <c r="A518" s="605">
        <v>47</v>
      </c>
      <c r="B518" s="58" t="s">
        <v>32</v>
      </c>
      <c r="C518" s="58" t="str">
        <f>IF(C7=$W$64,"O",IF(C7=$X$64,"O",IF(C7=$Y$64,"O",IF(C7=$Z$64,"O",IF(C7=$AA$64,"O",IF(C7=$AB$64,"O",IF(C7=$AC$64,"O",IF(C7=$AD$64,"O",IF(C7=$AE$64,"O",IF(C7=$AF$64,"O",IF(C7=$AG$64,"O",IF(C7=$AH$64,"O",IF(C7=$AI$64,"O",IF(C7=$AJ$64,"O",IF(C7=$AK$64,"O",IF(C7=$AL$64,"O",IF(C7=$AM$64,"O",IF(C7=$AN$64,"O",IF(C7=$AO$64,"O",IF(C7=$AP$64,"O",IF(C7=$AQ$64,"O",IF(C7=$AR$64,"O",IF(C7=$AS$64,"O",IF(C7=$AT$64,"O",IF(C7=$AU$64,"O",IF(C7=$AV$64,"O",IF(C7=$AW$64,"O",IF(C7=$AX$64,"O",IF(C7=$AY$64,"O",IF(C7=$AZ$64,"O",IF(C7=$BA$64,"O",IF(C7=$BB$64,"O",IF(C7=$BC$64,"O",IF(C7=$BD$64,"O",IF(C7=$BE$64,"O",IF(C7=$BF$64,"O",IF(C7=$BG$64,"O",IF(C7=$BH$64,"O","X"))))))))))))))))))))))))))))))))))))))</f>
        <v>O</v>
      </c>
      <c r="D518" s="58" t="str">
        <f t="shared" ref="D518:P518" si="503">IF(D7=$W$64,"O",IF(D7=$X$64,"O",IF(D7=$Y$64,"O",IF(D7=$Z$64,"O",IF(D7=$AA$64,"O",IF(D7=$AB$64,"O",IF(D7=$AC$64,"O",IF(D7=$AD$64,"O",IF(D7=$AE$64,"O",IF(D7=$AF$64,"O",IF(D7=$AG$64,"O",IF(D7=$AH$64,"O",IF(D7=$AI$64,"O",IF(D7=$AJ$64,"O",IF(D7=$AK$64,"O",IF(D7=$AL$64,"O",IF(D7=$AM$64,"O",IF(D7=$AN$64,"O",IF(D7=$AO$64,"O",IF(D7=$AP$64,"O",IF(D7=$AQ$64,"O",IF(D7=$AR$64,"O",IF(D7=$AS$64,"O",IF(D7=$AT$64,"O",IF(D7=$AU$64,"O",IF(D7=$AV$64,"O",IF(D7=$AW$64,"O",IF(D7=$AX$64,"O",IF(D7=$AY$64,"O",IF(D7=$AZ$64,"O",IF(D7=$BA$64,"O",IF(D7=$BB$64,"O",IF(D7=$BC$64,"O",IF(D7=$BD$64,"O",IF(D7=$BE$64,"O",IF(D7=$BF$64,"O",IF(D7=$BG$64,"O",IF(D7=$BH$64,"O","X"))))))))))))))))))))))))))))))))))))))</f>
        <v>O</v>
      </c>
      <c r="E518" s="58" t="str">
        <f t="shared" si="503"/>
        <v>O</v>
      </c>
      <c r="F518" s="58" t="str">
        <f t="shared" si="503"/>
        <v>O</v>
      </c>
      <c r="G518" s="58" t="str">
        <f t="shared" si="503"/>
        <v>O</v>
      </c>
      <c r="H518" s="58" t="str">
        <f t="shared" si="503"/>
        <v>O</v>
      </c>
      <c r="I518" s="58" t="str">
        <f t="shared" si="503"/>
        <v>O</v>
      </c>
      <c r="J518" s="58" t="str">
        <f t="shared" si="503"/>
        <v>O</v>
      </c>
      <c r="K518" s="58" t="str">
        <f t="shared" si="503"/>
        <v>O</v>
      </c>
      <c r="L518" s="58" t="str">
        <f t="shared" si="503"/>
        <v>O</v>
      </c>
      <c r="M518" s="58" t="str">
        <f t="shared" si="503"/>
        <v>O</v>
      </c>
      <c r="N518" s="58" t="str">
        <f t="shared" si="503"/>
        <v>O</v>
      </c>
      <c r="O518" s="58" t="str">
        <f t="shared" si="503"/>
        <v>O</v>
      </c>
      <c r="P518" s="58" t="str">
        <f t="shared" si="503"/>
        <v>O</v>
      </c>
      <c r="Q518" s="58" t="str">
        <f>IF(Q7=$W$64,"O",IF(Q7=$X$64,"O",IF(Q7=$Y$64,"O",IF(Q7=$Z$64,"O",IF(Q7=$AA$64,"O",IF(Q7=$AB$64,"O",IF(Q7=$AC$64,"O",IF(Q7=$AD$64,"O",IF(Q7=$AE$64,"O",IF(Q7=$AF$64,"O",IF(Q7=$AG$64,"O",IF(Q7=$AH$64,"O",IF(Q7=$AI$64,"O",IF(Q7=$AJ$64,"O",IF(Q7=$AK$64,"O",IF(Q7=$AL$64,"O",IF(Q7=$AM$64,"O",IF(Q7=$AN$64,"O",IF(Q7=$AO$64,"O",IF(Q7=$AP$64,"O",IF(Q7=$AQ$64,"O",IF(Q7=$AR$64,"O",IF(Q7=$AS$64,"O",IF(Q7=$AT$64,"O",IF(Q7=$AU$64,"O",IF(Q7=$AV$64,"O",IF(Q7=$AW$64,"O",IF(Q7=$AX$64,"O",IF(Q7=$AY$64,"O",IF(Q7=$AZ$64,"O",IF(Q7=$BA$64,"O",IF(Q7=$BB$64,"O",IF(Q7=$BC$64,"O",IF(Q7=$BD$64,"O",IF(Q7=$BE$64,"O",IF(Q7=$BF$64,"O",IF(Q7=$BG$64,"O",IF(Q7=$BH$64,"O","X"))))))))))))))))))))))))))))))))))))))</f>
        <v>O</v>
      </c>
    </row>
    <row r="519" spans="1:17" ht="18.75" customHeight="1">
      <c r="A519" s="606"/>
      <c r="B519" s="58" t="s">
        <v>33</v>
      </c>
      <c r="C519" s="58" t="str">
        <f t="shared" ref="C519:Q519" si="504">IF(C8=$W$64,"O",IF(C8=$X$64,"O",IF(C8=$Y$64,"O",IF(C8=$Z$64,"O",IF(C8=$AA$64,"O",IF(C8=$AB$64,"O",IF(C8=$AC$64,"O",IF(C8=$AD$64,"O",IF(C8=$AE$64,"O",IF(C8=$AF$64,"O",IF(C8=$AG$64,"O",IF(C8=$AH$64,"O",IF(C8=$AI$64,"O",IF(C8=$AJ$64,"O",IF(C8=$AK$64,"O",IF(C8=$AL$64,"O",IF(C8=$AM$64,"O",IF(C8=$AN$64,"O",IF(C8=$AO$64,"O",IF(C8=$AP$64,"O",IF(C8=$AQ$64,"O",IF(C8=$AR$64,"O",IF(C8=$AS$64,"O",IF(C8=$AT$64,"O",IF(C8=$AU$64,"O",IF(C8=$AV$64,"O",IF(C8=$AW$64,"O",IF(C8=$AX$64,"O",IF(C8=$AY$64,"O",IF(C8=$AZ$64,"O",IF(C8=$BA$64,"O",IF(C8=$BB$64,"O",IF(C8=$BC$64,"O",IF(C8=$BD$64,"O",IF(C8=$BE$64,"O",IF(C8=$BF$64,"O",IF(C8=$BG$64,"O",IF(C8=$BH$64,"O","X"))))))))))))))))))))))))))))))))))))))</f>
        <v>O</v>
      </c>
      <c r="D519" s="58" t="str">
        <f t="shared" si="504"/>
        <v>O</v>
      </c>
      <c r="E519" s="58" t="str">
        <f t="shared" si="504"/>
        <v>O</v>
      </c>
      <c r="F519" s="58" t="str">
        <f t="shared" si="504"/>
        <v>O</v>
      </c>
      <c r="G519" s="58" t="str">
        <f t="shared" si="504"/>
        <v>O</v>
      </c>
      <c r="H519" s="58" t="str">
        <f t="shared" si="504"/>
        <v>O</v>
      </c>
      <c r="I519" s="58" t="str">
        <f t="shared" si="504"/>
        <v>O</v>
      </c>
      <c r="J519" s="58" t="str">
        <f t="shared" si="504"/>
        <v>O</v>
      </c>
      <c r="K519" s="58" t="str">
        <f t="shared" si="504"/>
        <v>O</v>
      </c>
      <c r="L519" s="58" t="str">
        <f t="shared" si="504"/>
        <v>O</v>
      </c>
      <c r="M519" s="58" t="str">
        <f t="shared" si="504"/>
        <v>O</v>
      </c>
      <c r="N519" s="58" t="str">
        <f t="shared" si="504"/>
        <v>O</v>
      </c>
      <c r="O519" s="58" t="str">
        <f t="shared" si="504"/>
        <v>O</v>
      </c>
      <c r="P519" s="58" t="str">
        <f t="shared" si="504"/>
        <v>O</v>
      </c>
      <c r="Q519" s="58" t="str">
        <f t="shared" si="504"/>
        <v>O</v>
      </c>
    </row>
    <row r="520" spans="1:17" ht="18.75" customHeight="1">
      <c r="A520" s="606"/>
      <c r="B520" s="58" t="s">
        <v>34</v>
      </c>
      <c r="C520" s="58" t="str">
        <f t="shared" ref="C520:Q520" si="505">IF(C9=$W$64,"O",IF(C9=$X$64,"O",IF(C9=$Y$64,"O",IF(C9=$Z$64,"O",IF(C9=$AA$64,"O",IF(C9=$AB$64,"O",IF(C9=$AC$64,"O",IF(C9=$AD$64,"O",IF(C9=$AE$64,"O",IF(C9=$AF$64,"O",IF(C9=$AG$64,"O",IF(C9=$AH$64,"O",IF(C9=$AI$64,"O",IF(C9=$AJ$64,"O",IF(C9=$AK$64,"O",IF(C9=$AL$64,"O",IF(C9=$AM$64,"O",IF(C9=$AN$64,"O",IF(C9=$AO$64,"O",IF(C9=$AP$64,"O",IF(C9=$AQ$64,"O",IF(C9=$AR$64,"O",IF(C9=$AS$64,"O",IF(C9=$AT$64,"O",IF(C9=$AU$64,"O",IF(C9=$AV$64,"O",IF(C9=$AW$64,"O",IF(C9=$AX$64,"O",IF(C9=$AY$64,"O",IF(C9=$AZ$64,"O",IF(C9=$BA$64,"O",IF(C9=$BB$64,"O",IF(C9=$BC$64,"O",IF(C9=$BD$64,"O",IF(C9=$BE$64,"O",IF(C9=$BF$64,"O",IF(C9=$BG$64,"O",IF(C9=$BH$64,"O","X"))))))))))))))))))))))))))))))))))))))</f>
        <v>X</v>
      </c>
      <c r="D520" s="58" t="str">
        <f t="shared" si="505"/>
        <v>X</v>
      </c>
      <c r="E520" s="58" t="str">
        <f t="shared" si="505"/>
        <v>X</v>
      </c>
      <c r="F520" s="58" t="str">
        <f t="shared" si="505"/>
        <v>X</v>
      </c>
      <c r="G520" s="58" t="str">
        <f t="shared" si="505"/>
        <v>X</v>
      </c>
      <c r="H520" s="58" t="str">
        <f t="shared" si="505"/>
        <v>X</v>
      </c>
      <c r="I520" s="58" t="str">
        <f t="shared" si="505"/>
        <v>X</v>
      </c>
      <c r="J520" s="58" t="str">
        <f t="shared" si="505"/>
        <v>X</v>
      </c>
      <c r="K520" s="58" t="str">
        <f t="shared" si="505"/>
        <v>X</v>
      </c>
      <c r="L520" s="58" t="str">
        <f t="shared" si="505"/>
        <v>X</v>
      </c>
      <c r="M520" s="58" t="str">
        <f t="shared" si="505"/>
        <v>X</v>
      </c>
      <c r="N520" s="58" t="str">
        <f t="shared" si="505"/>
        <v>X</v>
      </c>
      <c r="O520" s="58" t="str">
        <f t="shared" si="505"/>
        <v>X</v>
      </c>
      <c r="P520" s="58" t="str">
        <f t="shared" si="505"/>
        <v>X</v>
      </c>
      <c r="Q520" s="58" t="str">
        <f t="shared" si="505"/>
        <v>X</v>
      </c>
    </row>
    <row r="521" spans="1:17" ht="18.75" customHeight="1">
      <c r="A521" s="606"/>
      <c r="B521" s="58" t="s">
        <v>35</v>
      </c>
      <c r="C521" s="58" t="str">
        <f t="shared" ref="C521:Q521" si="506">IF(C10=$W$64,"O",IF(C10=$X$64,"O",IF(C10=$Y$64,"O",IF(C10=$Z$64,"O",IF(C10=$AA$64,"O",IF(C10=$AB$64,"O",IF(C10=$AC$64,"O",IF(C10=$AD$64,"O",IF(C10=$AE$64,"O",IF(C10=$AF$64,"O",IF(C10=$AG$64,"O",IF(C10=$AH$64,"O",IF(C10=$AI$64,"O",IF(C10=$AJ$64,"O",IF(C10=$AK$64,"O",IF(C10=$AL$64,"O",IF(C10=$AM$64,"O",IF(C10=$AN$64,"O",IF(C10=$AO$64,"O",IF(C10=$AP$64,"O",IF(C10=$AQ$64,"O",IF(C10=$AR$64,"O",IF(C10=$AS$64,"O",IF(C10=$AT$64,"O",IF(C10=$AU$64,"O",IF(C10=$AV$64,"O",IF(C10=$AW$64,"O",IF(C10=$AX$64,"O",IF(C10=$AY$64,"O",IF(C10=$AZ$64,"O",IF(C10=$BA$64,"O",IF(C10=$BB$64,"O",IF(C10=$BC$64,"O",IF(C10=$BD$64,"O",IF(C10=$BE$64,"O",IF(C10=$BF$64,"O",IF(C10=$BG$64,"O",IF(C10=$BH$64,"O","X"))))))))))))))))))))))))))))))))))))))</f>
        <v>X</v>
      </c>
      <c r="D521" s="58" t="str">
        <f t="shared" si="506"/>
        <v>X</v>
      </c>
      <c r="E521" s="58" t="str">
        <f t="shared" si="506"/>
        <v>X</v>
      </c>
      <c r="F521" s="58" t="str">
        <f t="shared" si="506"/>
        <v>X</v>
      </c>
      <c r="G521" s="58" t="str">
        <f t="shared" si="506"/>
        <v>X</v>
      </c>
      <c r="H521" s="58" t="str">
        <f t="shared" si="506"/>
        <v>X</v>
      </c>
      <c r="I521" s="58" t="str">
        <f t="shared" si="506"/>
        <v>X</v>
      </c>
      <c r="J521" s="58" t="str">
        <f t="shared" si="506"/>
        <v>X</v>
      </c>
      <c r="K521" s="58" t="str">
        <f t="shared" si="506"/>
        <v>X</v>
      </c>
      <c r="L521" s="58" t="str">
        <f t="shared" si="506"/>
        <v>X</v>
      </c>
      <c r="M521" s="58" t="str">
        <f t="shared" si="506"/>
        <v>X</v>
      </c>
      <c r="N521" s="58" t="str">
        <f t="shared" si="506"/>
        <v>X</v>
      </c>
      <c r="O521" s="58" t="str">
        <f t="shared" si="506"/>
        <v>X</v>
      </c>
      <c r="P521" s="58" t="str">
        <f t="shared" si="506"/>
        <v>X</v>
      </c>
      <c r="Q521" s="58" t="str">
        <f t="shared" si="506"/>
        <v>X</v>
      </c>
    </row>
    <row r="522" spans="1:17" ht="18.75" customHeight="1">
      <c r="A522" s="606"/>
      <c r="B522" s="58" t="s">
        <v>36</v>
      </c>
      <c r="C522" s="58" t="str">
        <f t="shared" ref="C522:Q522" si="507">IF(C11=$W$64,"O",IF(C11=$X$64,"O",IF(C11=$Y$64,"O",IF(C11=$Z$64,"O",IF(C11=$AA$64,"O",IF(C11=$AB$64,"O",IF(C11=$AC$64,"O",IF(C11=$AD$64,"O",IF(C11=$AE$64,"O",IF(C11=$AF$64,"O",IF(C11=$AG$64,"O",IF(C11=$AH$64,"O",IF(C11=$AI$64,"O",IF(C11=$AJ$64,"O",IF(C11=$AK$64,"O",IF(C11=$AL$64,"O",IF(C11=$AM$64,"O",IF(C11=$AN$64,"O",IF(C11=$AO$64,"O",IF(C11=$AP$64,"O",IF(C11=$AQ$64,"O",IF(C11=$AR$64,"O",IF(C11=$AS$64,"O",IF(C11=$AT$64,"O",IF(C11=$AU$64,"O",IF(C11=$AV$64,"O",IF(C11=$AW$64,"O",IF(C11=$AX$64,"O",IF(C11=$AY$64,"O",IF(C11=$AZ$64,"O",IF(C11=$BA$64,"O",IF(C11=$BB$64,"O",IF(C11=$BC$64,"O",IF(C11=$BD$64,"O",IF(C11=$BE$64,"O",IF(C11=$BF$64,"O",IF(C11=$BG$64,"O",IF(C11=$BH$64,"O","X"))))))))))))))))))))))))))))))))))))))</f>
        <v>X</v>
      </c>
      <c r="D522" s="58" t="str">
        <f t="shared" si="507"/>
        <v>X</v>
      </c>
      <c r="E522" s="58" t="str">
        <f t="shared" si="507"/>
        <v>X</v>
      </c>
      <c r="F522" s="58" t="str">
        <f t="shared" si="507"/>
        <v>X</v>
      </c>
      <c r="G522" s="58" t="str">
        <f t="shared" si="507"/>
        <v>X</v>
      </c>
      <c r="H522" s="58" t="str">
        <f t="shared" si="507"/>
        <v>X</v>
      </c>
      <c r="I522" s="58" t="str">
        <f t="shared" si="507"/>
        <v>X</v>
      </c>
      <c r="J522" s="58" t="str">
        <f t="shared" si="507"/>
        <v>X</v>
      </c>
      <c r="K522" s="58" t="str">
        <f t="shared" si="507"/>
        <v>X</v>
      </c>
      <c r="L522" s="58" t="str">
        <f t="shared" si="507"/>
        <v>X</v>
      </c>
      <c r="M522" s="58" t="str">
        <f t="shared" si="507"/>
        <v>X</v>
      </c>
      <c r="N522" s="58" t="str">
        <f t="shared" si="507"/>
        <v>X</v>
      </c>
      <c r="O522" s="58" t="str">
        <f t="shared" si="507"/>
        <v>X</v>
      </c>
      <c r="P522" s="58" t="str">
        <f t="shared" si="507"/>
        <v>X</v>
      </c>
      <c r="Q522" s="58" t="str">
        <f t="shared" si="507"/>
        <v>X</v>
      </c>
    </row>
    <row r="523" spans="1:17" ht="18.75" customHeight="1">
      <c r="A523" s="606"/>
      <c r="B523" s="58" t="s">
        <v>21</v>
      </c>
      <c r="C523" s="58" t="str">
        <f t="shared" ref="C523:Q523" si="508">IF(C12=$W$64,"O",IF(C12=$X$64,"O",IF(C12=$Y$64,"O",IF(C12=$Z$64,"O",IF(C12=$AA$64,"O",IF(C12=$AB$64,"O",IF(C12=$AC$64,"O",IF(C12=$AD$64,"O",IF(C12=$AE$64,"O",IF(C12=$AF$64,"O",IF(C12=$AG$64,"O",IF(C12=$AH$64,"O",IF(C12=$AI$64,"O",IF(C12=$AJ$64,"O",IF(C12=$AK$64,"O",IF(C12=$AL$64,"O",IF(C12=$AM$64,"O",IF(C12=$AN$64,"O",IF(C12=$AO$64,"O",IF(C12=$AP$64,"O",IF(C12=$AQ$64,"O",IF(C12=$AR$64,"O",IF(C12=$AS$64,"O",IF(C12=$AT$64,"O",IF(C12=$AU$64,"O",IF(C12=$AV$64,"O",IF(C12=$AW$64,"O",IF(C12=$AX$64,"O",IF(C12=$AY$64,"O",IF(C12=$AZ$64,"O",IF(C12=$BA$64,"O",IF(C12=$BB$64,"O",IF(C12=$BC$64,"O",IF(C12=$BD$64,"O",IF(C12=$BE$64,"O",IF(C12=$BF$64,"O",IF(C12=$BG$64,"O",IF(C12=$BH$64,"O","X"))))))))))))))))))))))))))))))))))))))</f>
        <v>O</v>
      </c>
      <c r="D523" s="58" t="str">
        <f t="shared" si="508"/>
        <v>O</v>
      </c>
      <c r="E523" s="58" t="str">
        <f t="shared" si="508"/>
        <v>O</v>
      </c>
      <c r="F523" s="58" t="str">
        <f t="shared" si="508"/>
        <v>O</v>
      </c>
      <c r="G523" s="58" t="str">
        <f t="shared" si="508"/>
        <v>O</v>
      </c>
      <c r="H523" s="58" t="str">
        <f t="shared" si="508"/>
        <v>O</v>
      </c>
      <c r="I523" s="58" t="str">
        <f t="shared" si="508"/>
        <v>O</v>
      </c>
      <c r="J523" s="58" t="str">
        <f t="shared" si="508"/>
        <v>O</v>
      </c>
      <c r="K523" s="58" t="str">
        <f t="shared" si="508"/>
        <v>O</v>
      </c>
      <c r="L523" s="58" t="str">
        <f t="shared" si="508"/>
        <v>O</v>
      </c>
      <c r="M523" s="58" t="str">
        <f t="shared" si="508"/>
        <v>O</v>
      </c>
      <c r="N523" s="58" t="str">
        <f t="shared" si="508"/>
        <v>O</v>
      </c>
      <c r="O523" s="58" t="str">
        <f t="shared" si="508"/>
        <v>O</v>
      </c>
      <c r="P523" s="58" t="str">
        <f t="shared" si="508"/>
        <v>O</v>
      </c>
      <c r="Q523" s="58" t="str">
        <f t="shared" si="508"/>
        <v>O</v>
      </c>
    </row>
    <row r="524" spans="1:17" ht="18.75" customHeight="1">
      <c r="A524" s="607"/>
      <c r="B524" s="30" t="s">
        <v>46</v>
      </c>
      <c r="C524" s="47">
        <f>COUNTIF(C518:C523,"O")</f>
        <v>3</v>
      </c>
      <c r="D524" s="47">
        <f t="shared" ref="D524:Q524" si="509">COUNTIF(D518:D523,"O")</f>
        <v>3</v>
      </c>
      <c r="E524" s="47">
        <f t="shared" si="509"/>
        <v>3</v>
      </c>
      <c r="F524" s="47">
        <f t="shared" si="509"/>
        <v>3</v>
      </c>
      <c r="G524" s="47">
        <f t="shared" si="509"/>
        <v>3</v>
      </c>
      <c r="H524" s="47">
        <f t="shared" si="509"/>
        <v>3</v>
      </c>
      <c r="I524" s="47">
        <f t="shared" si="509"/>
        <v>3</v>
      </c>
      <c r="J524" s="47">
        <f t="shared" si="509"/>
        <v>3</v>
      </c>
      <c r="K524" s="47">
        <f t="shared" si="509"/>
        <v>3</v>
      </c>
      <c r="L524" s="47">
        <f t="shared" si="509"/>
        <v>3</v>
      </c>
      <c r="M524" s="47">
        <f t="shared" si="509"/>
        <v>3</v>
      </c>
      <c r="N524" s="47">
        <f t="shared" si="509"/>
        <v>3</v>
      </c>
      <c r="O524" s="47">
        <f t="shared" si="509"/>
        <v>3</v>
      </c>
      <c r="P524" s="47">
        <f t="shared" si="509"/>
        <v>3</v>
      </c>
      <c r="Q524" s="47">
        <f t="shared" si="509"/>
        <v>3</v>
      </c>
    </row>
    <row r="525" spans="1:17" ht="18.75" customHeight="1">
      <c r="A525" s="605">
        <v>48</v>
      </c>
      <c r="B525" s="58" t="s">
        <v>32</v>
      </c>
      <c r="C525" s="58" t="str">
        <f>IF(C7=$W$66,"O",IF(C7=$X$66,"O",IF(C7=$Y$66,"O",IF(C7=$Z$66,"O",IF(C7=$AA$66,"O",IF(C7=$AB$66,"O",IF(C7=$AC$66,"O",IF(C7=$AD$66,"O",IF(C7=$AE$66,"O",IF(C7=$AF$66,"O",IF(C7=$AG$66,"O",IF(C7=$AH$66,"O",IF(C7=$AI$66,"O",IF(C7=$AJ$66,"O",IF(C7=$AK$66,"O",IF(C7=$AL$66,"O",IF(C7=$AM$66,"O",IF(C7=$AN$66,"O",IF(C7=$AO$66,"O",IF(C7=$AP$66,"O",IF(C7=$AQ$66,"O",IF(C7=$AR$66,"O",IF(C7=$AS$66,"O",IF(C7=$AT$66,"O",IF(C7=$AU$66,"O",IF(C7=$AV$66,"O",IF(C7=$AW$66,"O",IF(C7=$AX$66,"O",IF(C7=$AY$66,"O",IF(C7=$AZ$66,"O",IF(C7=$BA$66,"O",IF(C7=$BB$66,"O",IF(C7=$BC$66,"O",IF(C7=$BD$66,"O",IF(C7=$BE$66,"O",IF(C7=$BF$66,"O",IF(C7=$BG$66,"O",IF(C7=$BH$66,"O","X"))))))))))))))))))))))))))))))))))))))</f>
        <v>X</v>
      </c>
      <c r="D525" s="58" t="str">
        <f t="shared" ref="D525:P525" si="510">IF(D7=$W$66,"O",IF(D7=$X$66,"O",IF(D7=$Y$66,"O",IF(D7=$Z$66,"O",IF(D7=$AA$66,"O",IF(D7=$AB$66,"O",IF(D7=$AC$66,"O",IF(D7=$AD$66,"O",IF(D7=$AE$66,"O",IF(D7=$AF$66,"O",IF(D7=$AG$66,"O",IF(D7=$AH$66,"O",IF(D7=$AI$66,"O",IF(D7=$AJ$66,"O",IF(D7=$AK$66,"O",IF(D7=$AL$66,"O",IF(D7=$AM$66,"O",IF(D7=$AN$66,"O",IF(D7=$AO$66,"O",IF(D7=$AP$66,"O",IF(D7=$AQ$66,"O",IF(D7=$AR$66,"O",IF(D7=$AS$66,"O",IF(D7=$AT$66,"O",IF(D7=$AU$66,"O",IF(D7=$AV$66,"O",IF(D7=$AW$66,"O",IF(D7=$AX$66,"O",IF(D7=$AY$66,"O",IF(D7=$AZ$66,"O",IF(D7=$BA$66,"O",IF(D7=$BB$66,"O",IF(D7=$BC$66,"O",IF(D7=$BD$66,"O",IF(D7=$BE$66,"O",IF(D7=$BF$66,"O",IF(D7=$BG$66,"O",IF(D7=$BH$66,"O","X"))))))))))))))))))))))))))))))))))))))</f>
        <v>X</v>
      </c>
      <c r="E525" s="58" t="str">
        <f t="shared" si="510"/>
        <v>X</v>
      </c>
      <c r="F525" s="58" t="str">
        <f t="shared" si="510"/>
        <v>X</v>
      </c>
      <c r="G525" s="58" t="str">
        <f t="shared" si="510"/>
        <v>X</v>
      </c>
      <c r="H525" s="58" t="str">
        <f t="shared" si="510"/>
        <v>X</v>
      </c>
      <c r="I525" s="58" t="str">
        <f t="shared" si="510"/>
        <v>X</v>
      </c>
      <c r="J525" s="58" t="str">
        <f t="shared" si="510"/>
        <v>X</v>
      </c>
      <c r="K525" s="58" t="str">
        <f t="shared" si="510"/>
        <v>X</v>
      </c>
      <c r="L525" s="58" t="str">
        <f t="shared" si="510"/>
        <v>X</v>
      </c>
      <c r="M525" s="58" t="str">
        <f t="shared" si="510"/>
        <v>X</v>
      </c>
      <c r="N525" s="58" t="str">
        <f t="shared" si="510"/>
        <v>X</v>
      </c>
      <c r="O525" s="58" t="str">
        <f t="shared" si="510"/>
        <v>X</v>
      </c>
      <c r="P525" s="58" t="str">
        <f t="shared" si="510"/>
        <v>X</v>
      </c>
      <c r="Q525" s="58" t="str">
        <f>IF(Q7=$W$66,"O",IF(Q7=$X$66,"O",IF(Q7=$Y$66,"O",IF(Q7=$Z$66,"O",IF(Q7=$AA$66,"O",IF(Q7=$AB$66,"O",IF(Q7=$AC$66,"O",IF(Q7=$AD$66,"O",IF(Q7=$AE$66,"O",IF(Q7=$AF$66,"O",IF(Q7=$AG$66,"O",IF(Q7=$AH$66,"O",IF(Q7=$AI$66,"O",IF(Q7=$AJ$66,"O",IF(Q7=$AK$66,"O",IF(Q7=$AL$66,"O",IF(Q7=$AM$66,"O",IF(Q7=$AN$66,"O",IF(Q7=$AO$66,"O",IF(Q7=$AP$66,"O",IF(Q7=$AQ$66,"O",IF(Q7=$AR$66,"O",IF(Q7=$AS$66,"O",IF(Q7=$AT$66,"O",IF(Q7=$AU$66,"O",IF(Q7=$AV$66,"O",IF(Q7=$AW$66,"O",IF(Q7=$AX$66,"O",IF(Q7=$AY$66,"O",IF(Q7=$AZ$66,"O",IF(Q7=$BA$66,"O",IF(Q7=$BB$66,"O",IF(Q7=$BC$66,"O",IF(Q7=$BD$66,"O",IF(Q7=$BE$66,"O",IF(Q7=$BF$66,"O",IF(Q7=$BG$66,"O",IF(Q7=$BH$66,"O","X"))))))))))))))))))))))))))))))))))))))</f>
        <v>X</v>
      </c>
    </row>
    <row r="526" spans="1:17" ht="18.75" customHeight="1">
      <c r="A526" s="606"/>
      <c r="B526" s="58" t="s">
        <v>33</v>
      </c>
      <c r="C526" s="58" t="str">
        <f t="shared" ref="C526:Q526" si="511">IF(C8=$W$66,"O",IF(C8=$X$66,"O",IF(C8=$Y$66,"O",IF(C8=$Z$66,"O",IF(C8=$AA$66,"O",IF(C8=$AB$66,"O",IF(C8=$AC$66,"O",IF(C8=$AD$66,"O",IF(C8=$AE$66,"O",IF(C8=$AF$66,"O",IF(C8=$AG$66,"O",IF(C8=$AH$66,"O",IF(C8=$AI$66,"O",IF(C8=$AJ$66,"O",IF(C8=$AK$66,"O",IF(C8=$AL$66,"O",IF(C8=$AM$66,"O",IF(C8=$AN$66,"O",IF(C8=$AO$66,"O",IF(C8=$AP$66,"O",IF(C8=$AQ$66,"O",IF(C8=$AR$66,"O",IF(C8=$AS$66,"O",IF(C8=$AT$66,"O",IF(C8=$AU$66,"O",IF(C8=$AV$66,"O",IF(C8=$AW$66,"O",IF(C8=$AX$66,"O",IF(C8=$AY$66,"O",IF(C8=$AZ$66,"O",IF(C8=$BA$66,"O",IF(C8=$BB$66,"O",IF(C8=$BC$66,"O",IF(C8=$BD$66,"O",IF(C8=$BE$66,"O",IF(C8=$BF$66,"O",IF(C8=$BG$66,"O",IF(C8=$BH$66,"O","X"))))))))))))))))))))))))))))))))))))))</f>
        <v>X</v>
      </c>
      <c r="D526" s="58" t="str">
        <f t="shared" si="511"/>
        <v>X</v>
      </c>
      <c r="E526" s="58" t="str">
        <f t="shared" si="511"/>
        <v>X</v>
      </c>
      <c r="F526" s="58" t="str">
        <f t="shared" si="511"/>
        <v>X</v>
      </c>
      <c r="G526" s="58" t="str">
        <f t="shared" si="511"/>
        <v>X</v>
      </c>
      <c r="H526" s="58" t="str">
        <f t="shared" si="511"/>
        <v>X</v>
      </c>
      <c r="I526" s="58" t="str">
        <f t="shared" si="511"/>
        <v>X</v>
      </c>
      <c r="J526" s="58" t="str">
        <f t="shared" si="511"/>
        <v>X</v>
      </c>
      <c r="K526" s="58" t="str">
        <f t="shared" si="511"/>
        <v>X</v>
      </c>
      <c r="L526" s="58" t="str">
        <f t="shared" si="511"/>
        <v>X</v>
      </c>
      <c r="M526" s="58" t="str">
        <f t="shared" si="511"/>
        <v>X</v>
      </c>
      <c r="N526" s="58" t="str">
        <f t="shared" si="511"/>
        <v>X</v>
      </c>
      <c r="O526" s="58" t="str">
        <f t="shared" si="511"/>
        <v>X</v>
      </c>
      <c r="P526" s="58" t="str">
        <f t="shared" si="511"/>
        <v>X</v>
      </c>
      <c r="Q526" s="58" t="str">
        <f t="shared" si="511"/>
        <v>X</v>
      </c>
    </row>
    <row r="527" spans="1:17" ht="18.75" customHeight="1">
      <c r="A527" s="606"/>
      <c r="B527" s="58" t="s">
        <v>34</v>
      </c>
      <c r="C527" s="58" t="str">
        <f t="shared" ref="C527:Q527" si="512">IF(C9=$W$66,"O",IF(C9=$X$66,"O",IF(C9=$Y$66,"O",IF(C9=$Z$66,"O",IF(C9=$AA$66,"O",IF(C9=$AB$66,"O",IF(C9=$AC$66,"O",IF(C9=$AD$66,"O",IF(C9=$AE$66,"O",IF(C9=$AF$66,"O",IF(C9=$AG$66,"O",IF(C9=$AH$66,"O",IF(C9=$AI$66,"O",IF(C9=$AJ$66,"O",IF(C9=$AK$66,"O",IF(C9=$AL$66,"O",IF(C9=$AM$66,"O",IF(C9=$AN$66,"O",IF(C9=$AO$66,"O",IF(C9=$AP$66,"O",IF(C9=$AQ$66,"O",IF(C9=$AR$66,"O",IF(C9=$AS$66,"O",IF(C9=$AT$66,"O",IF(C9=$AU$66,"O",IF(C9=$AV$66,"O",IF(C9=$AW$66,"O",IF(C9=$AX$66,"O",IF(C9=$AY$66,"O",IF(C9=$AZ$66,"O",IF(C9=$BA$66,"O",IF(C9=$BB$66,"O",IF(C9=$BC$66,"O",IF(C9=$BD$66,"O",IF(C9=$BE$66,"O",IF(C9=$BF$66,"O",IF(C9=$BG$66,"O",IF(C9=$BH$66,"O","X"))))))))))))))))))))))))))))))))))))))</f>
        <v>X</v>
      </c>
      <c r="D527" s="58" t="str">
        <f t="shared" si="512"/>
        <v>X</v>
      </c>
      <c r="E527" s="58" t="str">
        <f t="shared" si="512"/>
        <v>X</v>
      </c>
      <c r="F527" s="58" t="str">
        <f t="shared" si="512"/>
        <v>X</v>
      </c>
      <c r="G527" s="58" t="str">
        <f t="shared" si="512"/>
        <v>X</v>
      </c>
      <c r="H527" s="58" t="str">
        <f t="shared" si="512"/>
        <v>X</v>
      </c>
      <c r="I527" s="58" t="str">
        <f t="shared" si="512"/>
        <v>X</v>
      </c>
      <c r="J527" s="58" t="str">
        <f t="shared" si="512"/>
        <v>X</v>
      </c>
      <c r="K527" s="58" t="str">
        <f t="shared" si="512"/>
        <v>X</v>
      </c>
      <c r="L527" s="58" t="str">
        <f t="shared" si="512"/>
        <v>X</v>
      </c>
      <c r="M527" s="58" t="str">
        <f t="shared" si="512"/>
        <v>X</v>
      </c>
      <c r="N527" s="58" t="str">
        <f t="shared" si="512"/>
        <v>X</v>
      </c>
      <c r="O527" s="58" t="str">
        <f t="shared" si="512"/>
        <v>X</v>
      </c>
      <c r="P527" s="58" t="str">
        <f t="shared" si="512"/>
        <v>X</v>
      </c>
      <c r="Q527" s="58" t="str">
        <f t="shared" si="512"/>
        <v>X</v>
      </c>
    </row>
    <row r="528" spans="1:17" ht="18.75" customHeight="1">
      <c r="A528" s="606"/>
      <c r="B528" s="58" t="s">
        <v>35</v>
      </c>
      <c r="C528" s="58" t="str">
        <f t="shared" ref="C528:Q528" si="513">IF(C10=$W$66,"O",IF(C10=$X$66,"O",IF(C10=$Y$66,"O",IF(C10=$Z$66,"O",IF(C10=$AA$66,"O",IF(C10=$AB$66,"O",IF(C10=$AC$66,"O",IF(C10=$AD$66,"O",IF(C10=$AE$66,"O",IF(C10=$AF$66,"O",IF(C10=$AG$66,"O",IF(C10=$AH$66,"O",IF(C10=$AI$66,"O",IF(C10=$AJ$66,"O",IF(C10=$AK$66,"O",IF(C10=$AL$66,"O",IF(C10=$AM$66,"O",IF(C10=$AN$66,"O",IF(C10=$AO$66,"O",IF(C10=$AP$66,"O",IF(C10=$AQ$66,"O",IF(C10=$AR$66,"O",IF(C10=$AS$66,"O",IF(C10=$AT$66,"O",IF(C10=$AU$66,"O",IF(C10=$AV$66,"O",IF(C10=$AW$66,"O",IF(C10=$AX$66,"O",IF(C10=$AY$66,"O",IF(C10=$AZ$66,"O",IF(C10=$BA$66,"O",IF(C10=$BB$66,"O",IF(C10=$BC$66,"O",IF(C10=$BD$66,"O",IF(C10=$BE$66,"O",IF(C10=$BF$66,"O",IF(C10=$BG$66,"O",IF(C10=$BH$66,"O","X"))))))))))))))))))))))))))))))))))))))</f>
        <v>O</v>
      </c>
      <c r="D528" s="58" t="str">
        <f t="shared" si="513"/>
        <v>O</v>
      </c>
      <c r="E528" s="58" t="str">
        <f t="shared" si="513"/>
        <v>O</v>
      </c>
      <c r="F528" s="58" t="str">
        <f t="shared" si="513"/>
        <v>O</v>
      </c>
      <c r="G528" s="58" t="str">
        <f t="shared" si="513"/>
        <v>O</v>
      </c>
      <c r="H528" s="58" t="str">
        <f t="shared" si="513"/>
        <v>O</v>
      </c>
      <c r="I528" s="58" t="str">
        <f t="shared" si="513"/>
        <v>O</v>
      </c>
      <c r="J528" s="58" t="str">
        <f t="shared" si="513"/>
        <v>O</v>
      </c>
      <c r="K528" s="58" t="str">
        <f t="shared" si="513"/>
        <v>O</v>
      </c>
      <c r="L528" s="58" t="str">
        <f t="shared" si="513"/>
        <v>O</v>
      </c>
      <c r="M528" s="58" t="str">
        <f t="shared" si="513"/>
        <v>O</v>
      </c>
      <c r="N528" s="58" t="str">
        <f t="shared" si="513"/>
        <v>O</v>
      </c>
      <c r="O528" s="58" t="str">
        <f t="shared" si="513"/>
        <v>O</v>
      </c>
      <c r="P528" s="58" t="str">
        <f t="shared" si="513"/>
        <v>O</v>
      </c>
      <c r="Q528" s="58" t="str">
        <f t="shared" si="513"/>
        <v>O</v>
      </c>
    </row>
    <row r="529" spans="1:17" ht="18.75" customHeight="1">
      <c r="A529" s="606"/>
      <c r="B529" s="58" t="s">
        <v>36</v>
      </c>
      <c r="C529" s="58" t="str">
        <f t="shared" ref="C529:Q529" si="514">IF(C11=$W$66,"O",IF(C11=$X$66,"O",IF(C11=$Y$66,"O",IF(C11=$Z$66,"O",IF(C11=$AA$66,"O",IF(C11=$AB$66,"O",IF(C11=$AC$66,"O",IF(C11=$AD$66,"O",IF(C11=$AE$66,"O",IF(C11=$AF$66,"O",IF(C11=$AG$66,"O",IF(C11=$AH$66,"O",IF(C11=$AI$66,"O",IF(C11=$AJ$66,"O",IF(C11=$AK$66,"O",IF(C11=$AL$66,"O",IF(C11=$AM$66,"O",IF(C11=$AN$66,"O",IF(C11=$AO$66,"O",IF(C11=$AP$66,"O",IF(C11=$AQ$66,"O",IF(C11=$AR$66,"O",IF(C11=$AS$66,"O",IF(C11=$AT$66,"O",IF(C11=$AU$66,"O",IF(C11=$AV$66,"O",IF(C11=$AW$66,"O",IF(C11=$AX$66,"O",IF(C11=$AY$66,"O",IF(C11=$AZ$66,"O",IF(C11=$BA$66,"O",IF(C11=$BB$66,"O",IF(C11=$BC$66,"O",IF(C11=$BD$66,"O",IF(C11=$BE$66,"O",IF(C11=$BF$66,"O",IF(C11=$BG$66,"O",IF(C11=$BH$66,"O","X"))))))))))))))))))))))))))))))))))))))</f>
        <v>X</v>
      </c>
      <c r="D529" s="58" t="str">
        <f t="shared" si="514"/>
        <v>X</v>
      </c>
      <c r="E529" s="58" t="str">
        <f t="shared" si="514"/>
        <v>X</v>
      </c>
      <c r="F529" s="58" t="str">
        <f t="shared" si="514"/>
        <v>X</v>
      </c>
      <c r="G529" s="58" t="str">
        <f t="shared" si="514"/>
        <v>X</v>
      </c>
      <c r="H529" s="58" t="str">
        <f t="shared" si="514"/>
        <v>X</v>
      </c>
      <c r="I529" s="58" t="str">
        <f t="shared" si="514"/>
        <v>X</v>
      </c>
      <c r="J529" s="58" t="str">
        <f t="shared" si="514"/>
        <v>X</v>
      </c>
      <c r="K529" s="58" t="str">
        <f t="shared" si="514"/>
        <v>X</v>
      </c>
      <c r="L529" s="58" t="str">
        <f t="shared" si="514"/>
        <v>X</v>
      </c>
      <c r="M529" s="58" t="str">
        <f t="shared" si="514"/>
        <v>X</v>
      </c>
      <c r="N529" s="58" t="str">
        <f t="shared" si="514"/>
        <v>X</v>
      </c>
      <c r="O529" s="58" t="str">
        <f t="shared" si="514"/>
        <v>X</v>
      </c>
      <c r="P529" s="58" t="str">
        <f t="shared" si="514"/>
        <v>X</v>
      </c>
      <c r="Q529" s="58" t="str">
        <f t="shared" si="514"/>
        <v>X</v>
      </c>
    </row>
    <row r="530" spans="1:17" ht="18.75" customHeight="1">
      <c r="A530" s="606"/>
      <c r="B530" s="58" t="s">
        <v>21</v>
      </c>
      <c r="C530" s="58" t="str">
        <f t="shared" ref="C530:Q530" si="515">IF(C12=$W$66,"O",IF(C12=$X$66,"O",IF(C12=$Y$66,"O",IF(C12=$Z$66,"O",IF(C12=$AA$66,"O",IF(C12=$AB$66,"O",IF(C12=$AC$66,"O",IF(C12=$AD$66,"O",IF(C12=$AE$66,"O",IF(C12=$AF$66,"O",IF(C12=$AG$66,"O",IF(C12=$AH$66,"O",IF(C12=$AI$66,"O",IF(C12=$AJ$66,"O",IF(C12=$AK$66,"O",IF(C12=$AL$66,"O",IF(C12=$AM$66,"O",IF(C12=$AN$66,"O",IF(C12=$AO$66,"O",IF(C12=$AP$66,"O",IF(C12=$AQ$66,"O",IF(C12=$AR$66,"O",IF(C12=$AS$66,"O",IF(C12=$AT$66,"O",IF(C12=$AU$66,"O",IF(C12=$AV$66,"O",IF(C12=$AW$66,"O",IF(C12=$AX$66,"O",IF(C12=$AY$66,"O",IF(C12=$AZ$66,"O",IF(C12=$BA$66,"O",IF(C12=$BB$66,"O",IF(C12=$BC$66,"O",IF(C12=$BD$66,"O",IF(C12=$BE$66,"O",IF(C12=$BF$66,"O",IF(C12=$BG$66,"O",IF(C12=$BH$66,"O","X"))))))))))))))))))))))))))))))))))))))</f>
        <v>X</v>
      </c>
      <c r="D530" s="58" t="str">
        <f t="shared" si="515"/>
        <v>X</v>
      </c>
      <c r="E530" s="58" t="str">
        <f t="shared" si="515"/>
        <v>X</v>
      </c>
      <c r="F530" s="58" t="str">
        <f t="shared" si="515"/>
        <v>X</v>
      </c>
      <c r="G530" s="58" t="str">
        <f t="shared" si="515"/>
        <v>X</v>
      </c>
      <c r="H530" s="58" t="str">
        <f t="shared" si="515"/>
        <v>X</v>
      </c>
      <c r="I530" s="58" t="str">
        <f t="shared" si="515"/>
        <v>X</v>
      </c>
      <c r="J530" s="58" t="str">
        <f t="shared" si="515"/>
        <v>X</v>
      </c>
      <c r="K530" s="58" t="str">
        <f t="shared" si="515"/>
        <v>X</v>
      </c>
      <c r="L530" s="58" t="str">
        <f t="shared" si="515"/>
        <v>X</v>
      </c>
      <c r="M530" s="58" t="str">
        <f t="shared" si="515"/>
        <v>X</v>
      </c>
      <c r="N530" s="58" t="str">
        <f t="shared" si="515"/>
        <v>X</v>
      </c>
      <c r="O530" s="58" t="str">
        <f t="shared" si="515"/>
        <v>X</v>
      </c>
      <c r="P530" s="58" t="str">
        <f t="shared" si="515"/>
        <v>X</v>
      </c>
      <c r="Q530" s="58" t="str">
        <f t="shared" si="515"/>
        <v>X</v>
      </c>
    </row>
    <row r="531" spans="1:17" ht="18.75" customHeight="1">
      <c r="A531" s="607"/>
      <c r="B531" s="30" t="s">
        <v>46</v>
      </c>
      <c r="C531" s="47">
        <f>COUNTIF(C525:C530,"O")</f>
        <v>1</v>
      </c>
      <c r="D531" s="47">
        <f t="shared" ref="D531:Q531" si="516">COUNTIF(D525:D530,"O")</f>
        <v>1</v>
      </c>
      <c r="E531" s="47">
        <f t="shared" si="516"/>
        <v>1</v>
      </c>
      <c r="F531" s="47">
        <f t="shared" si="516"/>
        <v>1</v>
      </c>
      <c r="G531" s="47">
        <f t="shared" si="516"/>
        <v>1</v>
      </c>
      <c r="H531" s="47">
        <f t="shared" si="516"/>
        <v>1</v>
      </c>
      <c r="I531" s="47">
        <f t="shared" si="516"/>
        <v>1</v>
      </c>
      <c r="J531" s="47">
        <f t="shared" si="516"/>
        <v>1</v>
      </c>
      <c r="K531" s="47">
        <f t="shared" si="516"/>
        <v>1</v>
      </c>
      <c r="L531" s="47">
        <f t="shared" si="516"/>
        <v>1</v>
      </c>
      <c r="M531" s="47">
        <f t="shared" si="516"/>
        <v>1</v>
      </c>
      <c r="N531" s="47">
        <f t="shared" si="516"/>
        <v>1</v>
      </c>
      <c r="O531" s="47">
        <f t="shared" si="516"/>
        <v>1</v>
      </c>
      <c r="P531" s="47">
        <f t="shared" si="516"/>
        <v>1</v>
      </c>
      <c r="Q531" s="47">
        <f t="shared" si="516"/>
        <v>1</v>
      </c>
    </row>
    <row r="532" spans="1:17" ht="18.75" customHeight="1">
      <c r="A532" s="605">
        <v>49</v>
      </c>
      <c r="B532" s="58" t="s">
        <v>32</v>
      </c>
      <c r="C532" s="58" t="str">
        <f>IF(C7=$W$67,"O",IF(C7=$X$67,"O",IF(C7=$Y$67,"O",IF(C7=$Z$67,"O",IF(C7=$AA$67,"O",IF(C7=$AB$67,"O",IF(C7=$AC$67,"O",IF(C7=$AD$67,"O",IF(C7=$AE$67,"O",IF(C7=$AF$67,"O",IF(C7=$AG$67,"O",IF(C7=$AH$67,"O",IF(C7=$AI$67,"O",IF(C7=$AJ$67,"O",IF(C7=$AK$67,"O",IF(C7=$AL$67,"O",IF(C7=$AM$67,"O",IF(C7=$AN$67,"O",IF(C7=$AO$67,"O",IF(C7=$AP$67,"O",IF(C7=$AQ$67,"O",IF(C7=$AR$67,"O",IF(C7=$AS$67,"O",IF(C7=$AT$67,"O",IF(C7=$AU$67,"O",IF(C7=$AV$67,"O",IF(C7=$AW$67,"O",IF(C7=$AX$67,"O",IF(C7=$AY$67,"O",IF(C7=$AZ$67,"O",IF(C7=$BA$67,"O",IF(C7=$BB$67,"O",IF(C7=$BC$67,"O",IF(C7=$BD$67,"O",IF(C7=$BE$67,"O",IF(C7=$BF$67,"O",IF(C7=$BG$67,"O",IF(C7=$BH$67,"O","X"))))))))))))))))))))))))))))))))))))))</f>
        <v>X</v>
      </c>
      <c r="D532" s="58" t="str">
        <f t="shared" ref="D532:P532" si="517">IF(D7=$W$67,"O",IF(D7=$X$67,"O",IF(D7=$Y$67,"O",IF(D7=$Z$67,"O",IF(D7=$AA$67,"O",IF(D7=$AB$67,"O",IF(D7=$AC$67,"O",IF(D7=$AD$67,"O",IF(D7=$AE$67,"O",IF(D7=$AF$67,"O",IF(D7=$AG$67,"O",IF(D7=$AH$67,"O",IF(D7=$AI$67,"O",IF(D7=$AJ$67,"O",IF(D7=$AK$67,"O",IF(D7=$AL$67,"O",IF(D7=$AM$67,"O",IF(D7=$AN$67,"O",IF(D7=$AO$67,"O",IF(D7=$AP$67,"O",IF(D7=$AQ$67,"O",IF(D7=$AR$67,"O",IF(D7=$AS$67,"O",IF(D7=$AT$67,"O",IF(D7=$AU$67,"O",IF(D7=$AV$67,"O",IF(D7=$AW$67,"O",IF(D7=$AX$67,"O",IF(D7=$AY$67,"O",IF(D7=$AZ$67,"O",IF(D7=$BA$67,"O",IF(D7=$BB$67,"O",IF(D7=$BC$67,"O",IF(D7=$BD$67,"O",IF(D7=$BE$67,"O",IF(D7=$BF$67,"O",IF(D7=$BG$67,"O",IF(D7=$BH$67,"O","X"))))))))))))))))))))))))))))))))))))))</f>
        <v>X</v>
      </c>
      <c r="E532" s="58" t="str">
        <f t="shared" si="517"/>
        <v>X</v>
      </c>
      <c r="F532" s="58" t="str">
        <f t="shared" si="517"/>
        <v>X</v>
      </c>
      <c r="G532" s="58" t="str">
        <f t="shared" si="517"/>
        <v>X</v>
      </c>
      <c r="H532" s="58" t="str">
        <f t="shared" si="517"/>
        <v>X</v>
      </c>
      <c r="I532" s="58" t="str">
        <f t="shared" si="517"/>
        <v>X</v>
      </c>
      <c r="J532" s="58" t="str">
        <f t="shared" si="517"/>
        <v>X</v>
      </c>
      <c r="K532" s="58" t="str">
        <f t="shared" si="517"/>
        <v>X</v>
      </c>
      <c r="L532" s="58" t="str">
        <f t="shared" si="517"/>
        <v>X</v>
      </c>
      <c r="M532" s="58" t="str">
        <f t="shared" si="517"/>
        <v>X</v>
      </c>
      <c r="N532" s="58" t="str">
        <f t="shared" si="517"/>
        <v>X</v>
      </c>
      <c r="O532" s="58" t="str">
        <f t="shared" si="517"/>
        <v>X</v>
      </c>
      <c r="P532" s="58" t="str">
        <f t="shared" si="517"/>
        <v>X</v>
      </c>
      <c r="Q532" s="58" t="str">
        <f>IF(Q7=$W$67,"O",IF(Q7=$X$67,"O",IF(Q7=$Y$67,"O",IF(Q7=$Z$67,"O",IF(Q7=$AA$67,"O",IF(Q7=$AB$67,"O",IF(Q7=$AC$67,"O",IF(Q7=$AD$67,"O",IF(Q7=$AE$67,"O",IF(Q7=$AF$67,"O",IF(Q7=$AG$67,"O",IF(Q7=$AH$67,"O",IF(Q7=$AI$67,"O",IF(Q7=$AJ$67,"O",IF(Q7=$AK$67,"O",IF(Q7=$AL$67,"O",IF(Q7=$AM$67,"O",IF(Q7=$AN$67,"O",IF(Q7=$AO$67,"O",IF(Q7=$AP$67,"O",IF(Q7=$AQ$67,"O",IF(Q7=$AR$67,"O",IF(Q7=$AS$67,"O",IF(Q7=$AT$67,"O",IF(Q7=$AU$67,"O",IF(Q7=$AV$67,"O",IF(Q7=$AW$67,"O",IF(Q7=$AX$67,"O",IF(Q7=$AY$67,"O",IF(Q7=$AZ$67,"O",IF(Q7=$BA$67,"O",IF(Q7=$BB$67,"O",IF(Q7=$BC$67,"O",IF(Q7=$BD$67,"O",IF(Q7=$BE$67,"O",IF(Q7=$BF$67,"O",IF(Q7=$BG$67,"O",IF(Q7=$BH$67,"O","X"))))))))))))))))))))))))))))))))))))))</f>
        <v>X</v>
      </c>
    </row>
    <row r="533" spans="1:17" ht="18.75" customHeight="1">
      <c r="A533" s="606"/>
      <c r="B533" s="58" t="s">
        <v>33</v>
      </c>
      <c r="C533" s="58" t="str">
        <f t="shared" ref="C533:Q533" si="518">IF(C8=$W$67,"O",IF(C8=$X$67,"O",IF(C8=$Y$67,"O",IF(C8=$Z$67,"O",IF(C8=$AA$67,"O",IF(C8=$AB$67,"O",IF(C8=$AC$67,"O",IF(C8=$AD$67,"O",IF(C8=$AE$67,"O",IF(C8=$AF$67,"O",IF(C8=$AG$67,"O",IF(C8=$AH$67,"O",IF(C8=$AI$67,"O",IF(C8=$AJ$67,"O",IF(C8=$AK$67,"O",IF(C8=$AL$67,"O",IF(C8=$AM$67,"O",IF(C8=$AN$67,"O",IF(C8=$AO$67,"O",IF(C8=$AP$67,"O",IF(C8=$AQ$67,"O",IF(C8=$AR$67,"O",IF(C8=$AS$67,"O",IF(C8=$AT$67,"O",IF(C8=$AU$67,"O",IF(C8=$AV$67,"O",IF(C8=$AW$67,"O",IF(C8=$AX$67,"O",IF(C8=$AY$67,"O",IF(C8=$AZ$67,"O",IF(C8=$BA$67,"O",IF(C8=$BB$67,"O",IF(C8=$BC$67,"O",IF(C8=$BD$67,"O",IF(C8=$BE$67,"O",IF(C8=$BF$67,"O",IF(C8=$BG$67,"O",IF(C8=$BH$67,"O","X"))))))))))))))))))))))))))))))))))))))</f>
        <v>X</v>
      </c>
      <c r="D533" s="58" t="str">
        <f t="shared" si="518"/>
        <v>X</v>
      </c>
      <c r="E533" s="58" t="str">
        <f t="shared" si="518"/>
        <v>X</v>
      </c>
      <c r="F533" s="58" t="str">
        <f t="shared" si="518"/>
        <v>X</v>
      </c>
      <c r="G533" s="58" t="str">
        <f t="shared" si="518"/>
        <v>X</v>
      </c>
      <c r="H533" s="58" t="str">
        <f t="shared" si="518"/>
        <v>X</v>
      </c>
      <c r="I533" s="58" t="str">
        <f t="shared" si="518"/>
        <v>X</v>
      </c>
      <c r="J533" s="58" t="str">
        <f t="shared" si="518"/>
        <v>X</v>
      </c>
      <c r="K533" s="58" t="str">
        <f t="shared" si="518"/>
        <v>X</v>
      </c>
      <c r="L533" s="58" t="str">
        <f t="shared" si="518"/>
        <v>X</v>
      </c>
      <c r="M533" s="58" t="str">
        <f t="shared" si="518"/>
        <v>X</v>
      </c>
      <c r="N533" s="58" t="str">
        <f t="shared" si="518"/>
        <v>X</v>
      </c>
      <c r="O533" s="58" t="str">
        <f t="shared" si="518"/>
        <v>X</v>
      </c>
      <c r="P533" s="58" t="str">
        <f t="shared" si="518"/>
        <v>X</v>
      </c>
      <c r="Q533" s="58" t="str">
        <f t="shared" si="518"/>
        <v>X</v>
      </c>
    </row>
    <row r="534" spans="1:17" ht="18.75" customHeight="1">
      <c r="A534" s="606"/>
      <c r="B534" s="58" t="s">
        <v>34</v>
      </c>
      <c r="C534" s="58" t="str">
        <f t="shared" ref="C534:Q534" si="519">IF(C9=$W$67,"O",IF(C9=$X$67,"O",IF(C9=$Y$67,"O",IF(C9=$Z$67,"O",IF(C9=$AA$67,"O",IF(C9=$AB$67,"O",IF(C9=$AC$67,"O",IF(C9=$AD$67,"O",IF(C9=$AE$67,"O",IF(C9=$AF$67,"O",IF(C9=$AG$67,"O",IF(C9=$AH$67,"O",IF(C9=$AI$67,"O",IF(C9=$AJ$67,"O",IF(C9=$AK$67,"O",IF(C9=$AL$67,"O",IF(C9=$AM$67,"O",IF(C9=$AN$67,"O",IF(C9=$AO$67,"O",IF(C9=$AP$67,"O",IF(C9=$AQ$67,"O",IF(C9=$AR$67,"O",IF(C9=$AS$67,"O",IF(C9=$AT$67,"O",IF(C9=$AU$67,"O",IF(C9=$AV$67,"O",IF(C9=$AW$67,"O",IF(C9=$AX$67,"O",IF(C9=$AY$67,"O",IF(C9=$AZ$67,"O",IF(C9=$BA$67,"O",IF(C9=$BB$67,"O",IF(C9=$BC$67,"O",IF(C9=$BD$67,"O",IF(C9=$BE$67,"O",IF(C9=$BF$67,"O",IF(C9=$BG$67,"O",IF(C9=$BH$67,"O","X"))))))))))))))))))))))))))))))))))))))</f>
        <v>X</v>
      </c>
      <c r="D534" s="58" t="str">
        <f t="shared" si="519"/>
        <v>X</v>
      </c>
      <c r="E534" s="58" t="str">
        <f t="shared" si="519"/>
        <v>X</v>
      </c>
      <c r="F534" s="58" t="str">
        <f t="shared" si="519"/>
        <v>X</v>
      </c>
      <c r="G534" s="58" t="str">
        <f t="shared" si="519"/>
        <v>X</v>
      </c>
      <c r="H534" s="58" t="str">
        <f t="shared" si="519"/>
        <v>X</v>
      </c>
      <c r="I534" s="58" t="str">
        <f t="shared" si="519"/>
        <v>X</v>
      </c>
      <c r="J534" s="58" t="str">
        <f t="shared" si="519"/>
        <v>X</v>
      </c>
      <c r="K534" s="58" t="str">
        <f t="shared" si="519"/>
        <v>X</v>
      </c>
      <c r="L534" s="58" t="str">
        <f t="shared" si="519"/>
        <v>X</v>
      </c>
      <c r="M534" s="58" t="str">
        <f t="shared" si="519"/>
        <v>X</v>
      </c>
      <c r="N534" s="58" t="str">
        <f t="shared" si="519"/>
        <v>X</v>
      </c>
      <c r="O534" s="58" t="str">
        <f t="shared" si="519"/>
        <v>X</v>
      </c>
      <c r="P534" s="58" t="str">
        <f t="shared" si="519"/>
        <v>X</v>
      </c>
      <c r="Q534" s="58" t="str">
        <f t="shared" si="519"/>
        <v>X</v>
      </c>
    </row>
    <row r="535" spans="1:17" ht="18.75" customHeight="1">
      <c r="A535" s="606"/>
      <c r="B535" s="58" t="s">
        <v>35</v>
      </c>
      <c r="C535" s="58" t="str">
        <f t="shared" ref="C535:Q535" si="520">IF(C10=$W$67,"O",IF(C10=$X$67,"O",IF(C10=$Y$67,"O",IF(C10=$Z$67,"O",IF(C10=$AA$67,"O",IF(C10=$AB$67,"O",IF(C10=$AC$67,"O",IF(C10=$AD$67,"O",IF(C10=$AE$67,"O",IF(C10=$AF$67,"O",IF(C10=$AG$67,"O",IF(C10=$AH$67,"O",IF(C10=$AI$67,"O",IF(C10=$AJ$67,"O",IF(C10=$AK$67,"O",IF(C10=$AL$67,"O",IF(C10=$AM$67,"O",IF(C10=$AN$67,"O",IF(C10=$AO$67,"O",IF(C10=$AP$67,"O",IF(C10=$AQ$67,"O",IF(C10=$AR$67,"O",IF(C10=$AS$67,"O",IF(C10=$AT$67,"O",IF(C10=$AU$67,"O",IF(C10=$AV$67,"O",IF(C10=$AW$67,"O",IF(C10=$AX$67,"O",IF(C10=$AY$67,"O",IF(C10=$AZ$67,"O",IF(C10=$BA$67,"O",IF(C10=$BB$67,"O",IF(C10=$BC$67,"O",IF(C10=$BD$67,"O",IF(C10=$BE$67,"O",IF(C10=$BF$67,"O",IF(C10=$BG$67,"O",IF(C10=$BH$67,"O","X"))))))))))))))))))))))))))))))))))))))</f>
        <v>X</v>
      </c>
      <c r="D535" s="58" t="str">
        <f t="shared" si="520"/>
        <v>X</v>
      </c>
      <c r="E535" s="58" t="str">
        <f t="shared" si="520"/>
        <v>X</v>
      </c>
      <c r="F535" s="58" t="str">
        <f t="shared" si="520"/>
        <v>X</v>
      </c>
      <c r="G535" s="58" t="str">
        <f t="shared" si="520"/>
        <v>X</v>
      </c>
      <c r="H535" s="58" t="str">
        <f t="shared" si="520"/>
        <v>X</v>
      </c>
      <c r="I535" s="58" t="str">
        <f t="shared" si="520"/>
        <v>X</v>
      </c>
      <c r="J535" s="58" t="str">
        <f t="shared" si="520"/>
        <v>X</v>
      </c>
      <c r="K535" s="58" t="str">
        <f t="shared" si="520"/>
        <v>X</v>
      </c>
      <c r="L535" s="58" t="str">
        <f t="shared" si="520"/>
        <v>X</v>
      </c>
      <c r="M535" s="58" t="str">
        <f t="shared" si="520"/>
        <v>X</v>
      </c>
      <c r="N535" s="58" t="str">
        <f t="shared" si="520"/>
        <v>X</v>
      </c>
      <c r="O535" s="58" t="str">
        <f t="shared" si="520"/>
        <v>X</v>
      </c>
      <c r="P535" s="58" t="str">
        <f t="shared" si="520"/>
        <v>X</v>
      </c>
      <c r="Q535" s="58" t="str">
        <f t="shared" si="520"/>
        <v>X</v>
      </c>
    </row>
    <row r="536" spans="1:17" ht="18.75" customHeight="1">
      <c r="A536" s="606"/>
      <c r="B536" s="58" t="s">
        <v>36</v>
      </c>
      <c r="C536" s="58" t="str">
        <f t="shared" ref="C536:Q536" si="521">IF(C11=$W$67,"O",IF(C11=$X$67,"O",IF(C11=$Y$67,"O",IF(C11=$Z$67,"O",IF(C11=$AA$67,"O",IF(C11=$AB$67,"O",IF(C11=$AC$67,"O",IF(C11=$AD$67,"O",IF(C11=$AE$67,"O",IF(C11=$AF$67,"O",IF(C11=$AG$67,"O",IF(C11=$AH$67,"O",IF(C11=$AI$67,"O",IF(C11=$AJ$67,"O",IF(C11=$AK$67,"O",IF(C11=$AL$67,"O",IF(C11=$AM$67,"O",IF(C11=$AN$67,"O",IF(C11=$AO$67,"O",IF(C11=$AP$67,"O",IF(C11=$AQ$67,"O",IF(C11=$AR$67,"O",IF(C11=$AS$67,"O",IF(C11=$AT$67,"O",IF(C11=$AU$67,"O",IF(C11=$AV$67,"O",IF(C11=$AW$67,"O",IF(C11=$AX$67,"O",IF(C11=$AY$67,"O",IF(C11=$AZ$67,"O",IF(C11=$BA$67,"O",IF(C11=$BB$67,"O",IF(C11=$BC$67,"O",IF(C11=$BD$67,"O",IF(C11=$BE$67,"O",IF(C11=$BF$67,"O",IF(C11=$BG$67,"O",IF(C11=$BH$67,"O","X"))))))))))))))))))))))))))))))))))))))</f>
        <v>X</v>
      </c>
      <c r="D536" s="58" t="str">
        <f t="shared" si="521"/>
        <v>X</v>
      </c>
      <c r="E536" s="58" t="str">
        <f t="shared" si="521"/>
        <v>X</v>
      </c>
      <c r="F536" s="58" t="str">
        <f t="shared" si="521"/>
        <v>X</v>
      </c>
      <c r="G536" s="58" t="str">
        <f t="shared" si="521"/>
        <v>X</v>
      </c>
      <c r="H536" s="58" t="str">
        <f t="shared" si="521"/>
        <v>X</v>
      </c>
      <c r="I536" s="58" t="str">
        <f t="shared" si="521"/>
        <v>X</v>
      </c>
      <c r="J536" s="58" t="str">
        <f t="shared" si="521"/>
        <v>X</v>
      </c>
      <c r="K536" s="58" t="str">
        <f t="shared" si="521"/>
        <v>X</v>
      </c>
      <c r="L536" s="58" t="str">
        <f t="shared" si="521"/>
        <v>X</v>
      </c>
      <c r="M536" s="58" t="str">
        <f t="shared" si="521"/>
        <v>X</v>
      </c>
      <c r="N536" s="58" t="str">
        <f t="shared" si="521"/>
        <v>X</v>
      </c>
      <c r="O536" s="58" t="str">
        <f t="shared" si="521"/>
        <v>X</v>
      </c>
      <c r="P536" s="58" t="str">
        <f t="shared" si="521"/>
        <v>X</v>
      </c>
      <c r="Q536" s="58" t="str">
        <f t="shared" si="521"/>
        <v>X</v>
      </c>
    </row>
    <row r="537" spans="1:17" ht="18.75" customHeight="1">
      <c r="A537" s="606"/>
      <c r="B537" s="58" t="s">
        <v>21</v>
      </c>
      <c r="C537" s="58" t="str">
        <f t="shared" ref="C537:Q537" si="522">IF(C12=$W$67,"O",IF(C12=$X$67,"O",IF(C12=$Y$67,"O",IF(C12=$Z$67,"O",IF(C12=$AA$67,"O",IF(C12=$AB$67,"O",IF(C12=$AC$67,"O",IF(C12=$AD$67,"O",IF(C12=$AE$67,"O",IF(C12=$AF$67,"O",IF(C12=$AG$67,"O",IF(C12=$AH$67,"O",IF(C12=$AI$67,"O",IF(C12=$AJ$67,"O",IF(C12=$AK$67,"O",IF(C12=$AL$67,"O",IF(C12=$AM$67,"O",IF(C12=$AN$67,"O",IF(C12=$AO$67,"O",IF(C12=$AP$67,"O",IF(C12=$AQ$67,"O",IF(C12=$AR$67,"O",IF(C12=$AS$67,"O",IF(C12=$AT$67,"O",IF(C12=$AU$67,"O",IF(C12=$AV$67,"O",IF(C12=$AW$67,"O",IF(C12=$AX$67,"O",IF(C12=$AY$67,"O",IF(C12=$AZ$67,"O",IF(C12=$BA$67,"O",IF(C12=$BB$67,"O",IF(C12=$BC$67,"O",IF(C12=$BD$67,"O",IF(C12=$BE$67,"O",IF(C12=$BF$67,"O",IF(C12=$BG$67,"O",IF(C12=$BH$67,"O","X"))))))))))))))))))))))))))))))))))))))</f>
        <v>O</v>
      </c>
      <c r="D537" s="58" t="str">
        <f t="shared" si="522"/>
        <v>O</v>
      </c>
      <c r="E537" s="58" t="str">
        <f t="shared" si="522"/>
        <v>O</v>
      </c>
      <c r="F537" s="58" t="str">
        <f t="shared" si="522"/>
        <v>O</v>
      </c>
      <c r="G537" s="58" t="str">
        <f t="shared" si="522"/>
        <v>O</v>
      </c>
      <c r="H537" s="58" t="str">
        <f t="shared" si="522"/>
        <v>O</v>
      </c>
      <c r="I537" s="58" t="str">
        <f t="shared" si="522"/>
        <v>O</v>
      </c>
      <c r="J537" s="58" t="str">
        <f t="shared" si="522"/>
        <v>O</v>
      </c>
      <c r="K537" s="58" t="str">
        <f t="shared" si="522"/>
        <v>O</v>
      </c>
      <c r="L537" s="58" t="str">
        <f t="shared" si="522"/>
        <v>O</v>
      </c>
      <c r="M537" s="58" t="str">
        <f t="shared" si="522"/>
        <v>O</v>
      </c>
      <c r="N537" s="58" t="str">
        <f t="shared" si="522"/>
        <v>O</v>
      </c>
      <c r="O537" s="58" t="str">
        <f t="shared" si="522"/>
        <v>O</v>
      </c>
      <c r="P537" s="58" t="str">
        <f t="shared" si="522"/>
        <v>O</v>
      </c>
      <c r="Q537" s="58" t="str">
        <f t="shared" si="522"/>
        <v>O</v>
      </c>
    </row>
    <row r="538" spans="1:17" ht="18.75" customHeight="1">
      <c r="A538" s="607"/>
      <c r="B538" s="30" t="s">
        <v>46</v>
      </c>
      <c r="C538" s="47">
        <f>COUNTIF(C532:C537,"O")</f>
        <v>1</v>
      </c>
      <c r="D538" s="47">
        <f t="shared" ref="D538:Q538" si="523">COUNTIF(D532:D537,"O")</f>
        <v>1</v>
      </c>
      <c r="E538" s="47">
        <f t="shared" si="523"/>
        <v>1</v>
      </c>
      <c r="F538" s="47">
        <f t="shared" si="523"/>
        <v>1</v>
      </c>
      <c r="G538" s="47">
        <f t="shared" si="523"/>
        <v>1</v>
      </c>
      <c r="H538" s="47">
        <f t="shared" si="523"/>
        <v>1</v>
      </c>
      <c r="I538" s="47">
        <f t="shared" si="523"/>
        <v>1</v>
      </c>
      <c r="J538" s="47">
        <f t="shared" si="523"/>
        <v>1</v>
      </c>
      <c r="K538" s="47">
        <f t="shared" si="523"/>
        <v>1</v>
      </c>
      <c r="L538" s="47">
        <f t="shared" si="523"/>
        <v>1</v>
      </c>
      <c r="M538" s="47">
        <f t="shared" si="523"/>
        <v>1</v>
      </c>
      <c r="N538" s="47">
        <f t="shared" si="523"/>
        <v>1</v>
      </c>
      <c r="O538" s="47">
        <f t="shared" si="523"/>
        <v>1</v>
      </c>
      <c r="P538" s="47">
        <f t="shared" si="523"/>
        <v>1</v>
      </c>
      <c r="Q538" s="47">
        <f t="shared" si="523"/>
        <v>1</v>
      </c>
    </row>
    <row r="539" spans="1:17" ht="18.75" customHeight="1">
      <c r="A539" s="605">
        <v>50</v>
      </c>
      <c r="B539" s="58" t="s">
        <v>32</v>
      </c>
      <c r="C539" s="58" t="str">
        <f>IF(C7=$W$68,"O",IF(C7=$X$68,"O",IF(C7=$Y$68,"O",IF(C7=$Z$68,"O",IF(C7=$AA$68,"O",IF(C7=$AB$68,"O",IF(C7=$AC$68,"O",IF(C7=$AD$68,"O",IF(C7=$AE$68,"O",IF(C7=$AF$68,"O",IF(C7=$AG$68,"O",IF(C7=$AH$68,"O",IF(C7=$AI$68,"O",IF(C7=$AJ$68,"O",IF(C7=$AK$68,"O",IF(C7=$AL$68,"O",IF(C7=$AM$68,"O",IF(C7=$AN$68,"O",IF(C7=$AO$68,"O",IF(C7=$AP$68,"O",IF(C7=$AQ$68,"O",IF(C7=$AR$68,"O",IF(C7=$AS$68,"O",IF(C7=$AT$68,"O",IF(C7=$AU$68,"O",IF(C7=$AV$68,"O",IF(C7=$AW$68,"O",IF(C7=$AX$68,"O",IF(C7=$AY$68,"O",IF(C7=$AZ$68,"O",IF(C7=$BA$68,"O",IF(C7=$BB$68,"O",IF(C7=$BC$68,"O",IF(C7=$BD$68,"O",IF(C7=$BE$68,"O",IF(C7=$BF$68,"O",IF(C7=$BG$68,"O",IF(C7=$BH$68,"O","X"))))))))))))))))))))))))))))))))))))))</f>
        <v>X</v>
      </c>
      <c r="D539" s="58" t="str">
        <f t="shared" ref="D539:P539" si="524">IF(D7=$W$68,"O",IF(D7=$X$68,"O",IF(D7=$Y$68,"O",IF(D7=$Z$68,"O",IF(D7=$AA$68,"O",IF(D7=$AB$68,"O",IF(D7=$AC$68,"O",IF(D7=$AD$68,"O",IF(D7=$AE$68,"O",IF(D7=$AF$68,"O",IF(D7=$AG$68,"O",IF(D7=$AH$68,"O",IF(D7=$AI$68,"O",IF(D7=$AJ$68,"O",IF(D7=$AK$68,"O",IF(D7=$AL$68,"O",IF(D7=$AM$68,"O",IF(D7=$AN$68,"O",IF(D7=$AO$68,"O",IF(D7=$AP$68,"O",IF(D7=$AQ$68,"O",IF(D7=$AR$68,"O",IF(D7=$AS$68,"O",IF(D7=$AT$68,"O",IF(D7=$AU$68,"O",IF(D7=$AV$68,"O",IF(D7=$AW$68,"O",IF(D7=$AX$68,"O",IF(D7=$AY$68,"O",IF(D7=$AZ$68,"O",IF(D7=$BA$68,"O",IF(D7=$BB$68,"O",IF(D7=$BC$68,"O",IF(D7=$BD$68,"O",IF(D7=$BE$68,"O",IF(D7=$BF$68,"O",IF(D7=$BG$68,"O",IF(D7=$BH$68,"O","X"))))))))))))))))))))))))))))))))))))))</f>
        <v>X</v>
      </c>
      <c r="E539" s="58" t="str">
        <f t="shared" si="524"/>
        <v>X</v>
      </c>
      <c r="F539" s="58" t="str">
        <f t="shared" si="524"/>
        <v>X</v>
      </c>
      <c r="G539" s="58" t="str">
        <f t="shared" si="524"/>
        <v>X</v>
      </c>
      <c r="H539" s="58" t="str">
        <f t="shared" si="524"/>
        <v>X</v>
      </c>
      <c r="I539" s="58" t="str">
        <f t="shared" si="524"/>
        <v>X</v>
      </c>
      <c r="J539" s="58" t="str">
        <f t="shared" si="524"/>
        <v>X</v>
      </c>
      <c r="K539" s="58" t="str">
        <f t="shared" si="524"/>
        <v>X</v>
      </c>
      <c r="L539" s="58" t="str">
        <f t="shared" si="524"/>
        <v>X</v>
      </c>
      <c r="M539" s="58" t="str">
        <f t="shared" si="524"/>
        <v>X</v>
      </c>
      <c r="N539" s="58" t="str">
        <f t="shared" si="524"/>
        <v>X</v>
      </c>
      <c r="O539" s="58" t="str">
        <f t="shared" si="524"/>
        <v>X</v>
      </c>
      <c r="P539" s="58" t="str">
        <f t="shared" si="524"/>
        <v>X</v>
      </c>
      <c r="Q539" s="58" t="str">
        <f>IF(Q7=$W$68,"O",IF(Q7=$X$68,"O",IF(Q7=$Y$68,"O",IF(Q7=$Z$68,"O",IF(Q7=$AA$68,"O",IF(Q7=$AB$68,"O",IF(Q7=$AC$68,"O",IF(Q7=$AD$68,"O",IF(Q7=$AE$68,"O",IF(Q7=$AF$68,"O",IF(Q7=$AG$68,"O",IF(Q7=$AH$68,"O",IF(Q7=$AI$68,"O",IF(Q7=$AJ$68,"O",IF(Q7=$AK$68,"O",IF(Q7=$AL$68,"O",IF(Q7=$AM$68,"O",IF(Q7=$AN$68,"O",IF(Q7=$AO$68,"O",IF(Q7=$AP$68,"O",IF(Q7=$AQ$68,"O",IF(Q7=$AR$68,"O",IF(Q7=$AS$68,"O",IF(Q7=$AT$68,"O",IF(Q7=$AU$68,"O",IF(Q7=$AV$68,"O",IF(Q7=$AW$68,"O",IF(Q7=$AX$68,"O",IF(Q7=$AY$68,"O",IF(Q7=$AZ$68,"O",IF(Q7=$BA$68,"O",IF(Q7=$BB$68,"O",IF(Q7=$BC$68,"O",IF(Q7=$BD$68,"O",IF(Q7=$BE$68,"O",IF(Q7=$BF$68,"O",IF(Q7=$BG$68,"O",IF(Q7=$BH$68,"O","X"))))))))))))))))))))))))))))))))))))))</f>
        <v>X</v>
      </c>
    </row>
    <row r="540" spans="1:17" ht="18.75" customHeight="1">
      <c r="A540" s="606"/>
      <c r="B540" s="58" t="s">
        <v>33</v>
      </c>
      <c r="C540" s="58" t="str">
        <f t="shared" ref="C540:Q540" si="525">IF(C8=$W$68,"O",IF(C8=$X$68,"O",IF(C8=$Y$68,"O",IF(C8=$Z$68,"O",IF(C8=$AA$68,"O",IF(C8=$AB$68,"O",IF(C8=$AC$68,"O",IF(C8=$AD$68,"O",IF(C8=$AE$68,"O",IF(C8=$AF$68,"O",IF(C8=$AG$68,"O",IF(C8=$AH$68,"O",IF(C8=$AI$68,"O",IF(C8=$AJ$68,"O",IF(C8=$AK$68,"O",IF(C8=$AL$68,"O",IF(C8=$AM$68,"O",IF(C8=$AN$68,"O",IF(C8=$AO$68,"O",IF(C8=$AP$68,"O",IF(C8=$AQ$68,"O",IF(C8=$AR$68,"O",IF(C8=$AS$68,"O",IF(C8=$AT$68,"O",IF(C8=$AU$68,"O",IF(C8=$AV$68,"O",IF(C8=$AW$68,"O",IF(C8=$AX$68,"O",IF(C8=$AY$68,"O",IF(C8=$AZ$68,"O",IF(C8=$BA$68,"O",IF(C8=$BB$68,"O",IF(C8=$BC$68,"O",IF(C8=$BD$68,"O",IF(C8=$BE$68,"O",IF(C8=$BF$68,"O",IF(C8=$BG$68,"O",IF(C8=$BH$68,"O","X"))))))))))))))))))))))))))))))))))))))</f>
        <v>X</v>
      </c>
      <c r="D540" s="58" t="str">
        <f t="shared" si="525"/>
        <v>X</v>
      </c>
      <c r="E540" s="58" t="str">
        <f t="shared" si="525"/>
        <v>X</v>
      </c>
      <c r="F540" s="58" t="str">
        <f t="shared" si="525"/>
        <v>X</v>
      </c>
      <c r="G540" s="58" t="str">
        <f t="shared" si="525"/>
        <v>X</v>
      </c>
      <c r="H540" s="58" t="str">
        <f t="shared" si="525"/>
        <v>X</v>
      </c>
      <c r="I540" s="58" t="str">
        <f t="shared" si="525"/>
        <v>X</v>
      </c>
      <c r="J540" s="58" t="str">
        <f t="shared" si="525"/>
        <v>X</v>
      </c>
      <c r="K540" s="58" t="str">
        <f t="shared" si="525"/>
        <v>X</v>
      </c>
      <c r="L540" s="58" t="str">
        <f t="shared" si="525"/>
        <v>X</v>
      </c>
      <c r="M540" s="58" t="str">
        <f t="shared" si="525"/>
        <v>X</v>
      </c>
      <c r="N540" s="58" t="str">
        <f t="shared" si="525"/>
        <v>X</v>
      </c>
      <c r="O540" s="58" t="str">
        <f t="shared" si="525"/>
        <v>X</v>
      </c>
      <c r="P540" s="58" t="str">
        <f t="shared" si="525"/>
        <v>X</v>
      </c>
      <c r="Q540" s="58" t="str">
        <f t="shared" si="525"/>
        <v>X</v>
      </c>
    </row>
    <row r="541" spans="1:17" ht="18.75" customHeight="1">
      <c r="A541" s="606"/>
      <c r="B541" s="58" t="s">
        <v>34</v>
      </c>
      <c r="C541" s="58" t="str">
        <f t="shared" ref="C541:Q541" si="526">IF(C9=$W$68,"O",IF(C9=$X$68,"O",IF(C9=$Y$68,"O",IF(C9=$Z$68,"O",IF(C9=$AA$68,"O",IF(C9=$AB$68,"O",IF(C9=$AC$68,"O",IF(C9=$AD$68,"O",IF(C9=$AE$68,"O",IF(C9=$AF$68,"O",IF(C9=$AG$68,"O",IF(C9=$AH$68,"O",IF(C9=$AI$68,"O",IF(C9=$AJ$68,"O",IF(C9=$AK$68,"O",IF(C9=$AL$68,"O",IF(C9=$AM$68,"O",IF(C9=$AN$68,"O",IF(C9=$AO$68,"O",IF(C9=$AP$68,"O",IF(C9=$AQ$68,"O",IF(C9=$AR$68,"O",IF(C9=$AS$68,"O",IF(C9=$AT$68,"O",IF(C9=$AU$68,"O",IF(C9=$AV$68,"O",IF(C9=$AW$68,"O",IF(C9=$AX$68,"O",IF(C9=$AY$68,"O",IF(C9=$AZ$68,"O",IF(C9=$BA$68,"O",IF(C9=$BB$68,"O",IF(C9=$BC$68,"O",IF(C9=$BD$68,"O",IF(C9=$BE$68,"O",IF(C9=$BF$68,"O",IF(C9=$BG$68,"O",IF(C9=$BH$68,"O","X"))))))))))))))))))))))))))))))))))))))</f>
        <v>X</v>
      </c>
      <c r="D541" s="58" t="str">
        <f t="shared" si="526"/>
        <v>X</v>
      </c>
      <c r="E541" s="58" t="str">
        <f t="shared" si="526"/>
        <v>X</v>
      </c>
      <c r="F541" s="58" t="str">
        <f t="shared" si="526"/>
        <v>X</v>
      </c>
      <c r="G541" s="58" t="str">
        <f t="shared" si="526"/>
        <v>X</v>
      </c>
      <c r="H541" s="58" t="str">
        <f t="shared" si="526"/>
        <v>X</v>
      </c>
      <c r="I541" s="58" t="str">
        <f t="shared" si="526"/>
        <v>X</v>
      </c>
      <c r="J541" s="58" t="str">
        <f t="shared" si="526"/>
        <v>X</v>
      </c>
      <c r="K541" s="58" t="str">
        <f t="shared" si="526"/>
        <v>X</v>
      </c>
      <c r="L541" s="58" t="str">
        <f t="shared" si="526"/>
        <v>X</v>
      </c>
      <c r="M541" s="58" t="str">
        <f t="shared" si="526"/>
        <v>X</v>
      </c>
      <c r="N541" s="58" t="str">
        <f t="shared" si="526"/>
        <v>X</v>
      </c>
      <c r="O541" s="58" t="str">
        <f t="shared" si="526"/>
        <v>X</v>
      </c>
      <c r="P541" s="58" t="str">
        <f t="shared" si="526"/>
        <v>X</v>
      </c>
      <c r="Q541" s="58" t="str">
        <f t="shared" si="526"/>
        <v>X</v>
      </c>
    </row>
    <row r="542" spans="1:17" ht="18.75" customHeight="1">
      <c r="A542" s="606"/>
      <c r="B542" s="58" t="s">
        <v>35</v>
      </c>
      <c r="C542" s="58" t="str">
        <f t="shared" ref="C542:Q542" si="527">IF(C10=$W$68,"O",IF(C10=$X$68,"O",IF(C10=$Y$68,"O",IF(C10=$Z$68,"O",IF(C10=$AA$68,"O",IF(C10=$AB$68,"O",IF(C10=$AC$68,"O",IF(C10=$AD$68,"O",IF(C10=$AE$68,"O",IF(C10=$AF$68,"O",IF(C10=$AG$68,"O",IF(C10=$AH$68,"O",IF(C10=$AI$68,"O",IF(C10=$AJ$68,"O",IF(C10=$AK$68,"O",IF(C10=$AL$68,"O",IF(C10=$AM$68,"O",IF(C10=$AN$68,"O",IF(C10=$AO$68,"O",IF(C10=$AP$68,"O",IF(C10=$AQ$68,"O",IF(C10=$AR$68,"O",IF(C10=$AS$68,"O",IF(C10=$AT$68,"O",IF(C10=$AU$68,"O",IF(C10=$AV$68,"O",IF(C10=$AW$68,"O",IF(C10=$AX$68,"O",IF(C10=$AY$68,"O",IF(C10=$AZ$68,"O",IF(C10=$BA$68,"O",IF(C10=$BB$68,"O",IF(C10=$BC$68,"O",IF(C10=$BD$68,"O",IF(C10=$BE$68,"O",IF(C10=$BF$68,"O",IF(C10=$BG$68,"O",IF(C10=$BH$68,"O","X"))))))))))))))))))))))))))))))))))))))</f>
        <v>X</v>
      </c>
      <c r="D542" s="58" t="str">
        <f t="shared" si="527"/>
        <v>X</v>
      </c>
      <c r="E542" s="58" t="str">
        <f t="shared" si="527"/>
        <v>X</v>
      </c>
      <c r="F542" s="58" t="str">
        <f t="shared" si="527"/>
        <v>X</v>
      </c>
      <c r="G542" s="58" t="str">
        <f t="shared" si="527"/>
        <v>X</v>
      </c>
      <c r="H542" s="58" t="str">
        <f t="shared" si="527"/>
        <v>X</v>
      </c>
      <c r="I542" s="58" t="str">
        <f t="shared" si="527"/>
        <v>X</v>
      </c>
      <c r="J542" s="58" t="str">
        <f t="shared" si="527"/>
        <v>X</v>
      </c>
      <c r="K542" s="58" t="str">
        <f t="shared" si="527"/>
        <v>X</v>
      </c>
      <c r="L542" s="58" t="str">
        <f t="shared" si="527"/>
        <v>X</v>
      </c>
      <c r="M542" s="58" t="str">
        <f t="shared" si="527"/>
        <v>X</v>
      </c>
      <c r="N542" s="58" t="str">
        <f t="shared" si="527"/>
        <v>X</v>
      </c>
      <c r="O542" s="58" t="str">
        <f t="shared" si="527"/>
        <v>X</v>
      </c>
      <c r="P542" s="58" t="str">
        <f t="shared" si="527"/>
        <v>X</v>
      </c>
      <c r="Q542" s="58" t="str">
        <f t="shared" si="527"/>
        <v>X</v>
      </c>
    </row>
    <row r="543" spans="1:17" ht="18.75" customHeight="1">
      <c r="A543" s="606"/>
      <c r="B543" s="58" t="s">
        <v>36</v>
      </c>
      <c r="C543" s="58" t="str">
        <f t="shared" ref="C543:Q543" si="528">IF(C11=$W$68,"O",IF(C11=$X$68,"O",IF(C11=$Y$68,"O",IF(C11=$Z$68,"O",IF(C11=$AA$68,"O",IF(C11=$AB$68,"O",IF(C11=$AC$68,"O",IF(C11=$AD$68,"O",IF(C11=$AE$68,"O",IF(C11=$AF$68,"O",IF(C11=$AG$68,"O",IF(C11=$AH$68,"O",IF(C11=$AI$68,"O",IF(C11=$AJ$68,"O",IF(C11=$AK$68,"O",IF(C11=$AL$68,"O",IF(C11=$AM$68,"O",IF(C11=$AN$68,"O",IF(C11=$AO$68,"O",IF(C11=$AP$68,"O",IF(C11=$AQ$68,"O",IF(C11=$AR$68,"O",IF(C11=$AS$68,"O",IF(C11=$AT$68,"O",IF(C11=$AU$68,"O",IF(C11=$AV$68,"O",IF(C11=$AW$68,"O",IF(C11=$AX$68,"O",IF(C11=$AY$68,"O",IF(C11=$AZ$68,"O",IF(C11=$BA$68,"O",IF(C11=$BB$68,"O",IF(C11=$BC$68,"O",IF(C11=$BD$68,"O",IF(C11=$BE$68,"O",IF(C11=$BF$68,"O",IF(C11=$BG$68,"O",IF(C11=$BH$68,"O","X"))))))))))))))))))))))))))))))))))))))</f>
        <v>X</v>
      </c>
      <c r="D543" s="58" t="str">
        <f t="shared" si="528"/>
        <v>X</v>
      </c>
      <c r="E543" s="58" t="str">
        <f t="shared" si="528"/>
        <v>X</v>
      </c>
      <c r="F543" s="58" t="str">
        <f t="shared" si="528"/>
        <v>X</v>
      </c>
      <c r="G543" s="58" t="str">
        <f t="shared" si="528"/>
        <v>X</v>
      </c>
      <c r="H543" s="58" t="str">
        <f t="shared" si="528"/>
        <v>X</v>
      </c>
      <c r="I543" s="58" t="str">
        <f t="shared" si="528"/>
        <v>X</v>
      </c>
      <c r="J543" s="58" t="str">
        <f t="shared" si="528"/>
        <v>X</v>
      </c>
      <c r="K543" s="58" t="str">
        <f t="shared" si="528"/>
        <v>X</v>
      </c>
      <c r="L543" s="58" t="str">
        <f t="shared" si="528"/>
        <v>X</v>
      </c>
      <c r="M543" s="58" t="str">
        <f t="shared" si="528"/>
        <v>X</v>
      </c>
      <c r="N543" s="58" t="str">
        <f t="shared" si="528"/>
        <v>X</v>
      </c>
      <c r="O543" s="58" t="str">
        <f t="shared" si="528"/>
        <v>X</v>
      </c>
      <c r="P543" s="58" t="str">
        <f t="shared" si="528"/>
        <v>X</v>
      </c>
      <c r="Q543" s="58" t="str">
        <f t="shared" si="528"/>
        <v>X</v>
      </c>
    </row>
    <row r="544" spans="1:17" ht="18.75" customHeight="1">
      <c r="A544" s="606"/>
      <c r="B544" s="58" t="s">
        <v>21</v>
      </c>
      <c r="C544" s="58" t="str">
        <f>IF(C12=$W$68,"O",IF(C12=$X$68,"O",IF(C12=$Y$68,"O",IF(C12=$Z$68,"O",IF(C12=$AA$68,"O",IF(C12=$AB$68,"O",IF(C12=$AC$68,"O",IF(C12=$AD$68,"O",IF(C12=$AE$68,"O",IF(C12=$AF$68,"O",IF(C12=$AG$68,"O",IF(C12=$AH$68,"O",IF(C12=$AI$68,"O",IF(C12=$AJ$68,"O",IF(C12=$AK$68,"O",IF(C12=$AL$68,"O",IF(C12=$AM$68,"O",IF(C12=$AN$68,"O",IF(C12=$AO$68,"O",IF(C12=$AP$68,"O",IF(C12=$AQ$68,"O",IF(C12=$AR$68,"O",IF(C12=$AS$68,"O",IF(C12=$AT$68,"O",IF(C12=$AU$68,"O",IF(C12=$AV$68,"O",IF(C12=$AW$68,"O",IF(C12=$AX$68,"O",IF(C12=$AY$68,"O",IF(C12=$AZ$68,"O",IF(C12=$BA$68,"O",IF(C12=$BB$68,"O",IF(C12=$BC$68,"O",IF(C12=$BD$68,"O",IF(C12=$BE$68,"O",IF(C12=$BF$68,"O",IF(C12=$BG$68,"O",IF(C12=$BH$68,"O","X"))))))))))))))))))))))))))))))))))))))</f>
        <v>O</v>
      </c>
      <c r="D544" s="58" t="str">
        <f t="shared" ref="D544:P544" si="529">IF(D12=$W$68,"O",IF(D12=$X$68,"O",IF(D12=$Y$68,"O",IF(D12=$Z$68,"O",IF(D12=$AA$68,"O",IF(D12=$AB$68,"O",IF(D12=$AC$68,"O",IF(D12=$AD$68,"O",IF(D12=$AE$68,"O",IF(D12=$AF$68,"O",IF(D12=$AG$68,"O",IF(D12=$AH$68,"O",IF(D12=$AI$68,"O",IF(D12=$AJ$68,"O",IF(D12=$AK$68,"O",IF(D12=$AL$68,"O",IF(D12=$AM$68,"O",IF(D12=$AN$68,"O",IF(D12=$AO$68,"O",IF(D12=$AP$68,"O",IF(D12=$AQ$68,"O",IF(D12=$AR$68,"O",IF(D12=$AS$68,"O",IF(D12=$AT$68,"O",IF(D12=$AU$68,"O",IF(D12=$AV$68,"O",IF(D12=$AW$68,"O",IF(D12=$AX$68,"O",IF(D12=$AY$68,"O",IF(D12=$AZ$68,"O",IF(D12=$BA$68,"O",IF(D12=$BB$68,"O",IF(D12=$BC$68,"O",IF(D12=$BD$68,"O",IF(D12=$BE$68,"O",IF(D12=$BF$68,"O",IF(D12=$BG$68,"O",IF(D12=$BH$68,"O","X"))))))))))))))))))))))))))))))))))))))</f>
        <v>O</v>
      </c>
      <c r="E544" s="58" t="str">
        <f t="shared" si="529"/>
        <v>O</v>
      </c>
      <c r="F544" s="58" t="str">
        <f t="shared" si="529"/>
        <v>O</v>
      </c>
      <c r="G544" s="58" t="str">
        <f t="shared" si="529"/>
        <v>O</v>
      </c>
      <c r="H544" s="58" t="str">
        <f t="shared" si="529"/>
        <v>O</v>
      </c>
      <c r="I544" s="58" t="str">
        <f t="shared" si="529"/>
        <v>O</v>
      </c>
      <c r="J544" s="58" t="str">
        <f t="shared" si="529"/>
        <v>O</v>
      </c>
      <c r="K544" s="58" t="str">
        <f t="shared" si="529"/>
        <v>O</v>
      </c>
      <c r="L544" s="58" t="str">
        <f t="shared" si="529"/>
        <v>O</v>
      </c>
      <c r="M544" s="58" t="str">
        <f t="shared" si="529"/>
        <v>O</v>
      </c>
      <c r="N544" s="58" t="str">
        <f t="shared" si="529"/>
        <v>O</v>
      </c>
      <c r="O544" s="58" t="str">
        <f t="shared" si="529"/>
        <v>O</v>
      </c>
      <c r="P544" s="58" t="str">
        <f t="shared" si="529"/>
        <v>O</v>
      </c>
      <c r="Q544" s="58" t="str">
        <f>IF(Q12=$W$68,"O",IF(Q12=$X$68,"`O",IF(Q12=$Y$68,"O",IF(Q12=$Z$68,"O",IF(Q12=$AA$68,"O",IF(Q12=$AB$68,"O",IF(Q12=$AC$68,"O",IF(Q12=$AD$68,"O",IF(Q12=$AE$68,"O",IF(Q12=$AF$68,"O",IF(Q12=$AG$68,"O",IF(Q12=$AH$68,"O",IF(Q12=$AI$68,"O",IF(Q12=$AJ$68,"O",IF(Q12=$AK$68,"O",IF(Q12=$AL$68,"O",IF(Q12=$AM$68,"O",IF(Q12=$AN$68,"O",IF(Q12=$AO$68,"O",IF(Q12=$AP$68,"O",IF(Q12=$AQ$68,"O",IF(Q12=$AR$68,"O",IF(Q12=$AS$68,"O",IF(Q12=$AT$68,"O",IF(Q12=$AU$68,"O",IF(Q12=$AV$68,"O",IF(Q12=$AW$68,"O",IF(Q12=$AX$68,"O",IF(Q12=$AY$68,"O",IF(Q12=$AZ$68,"O",IF(Q12=$BA$68,"O",IF(Q12=$BB$68,"O",IF(Q12=$BC$68,"O",IF(Q12=$BD$68,"O",IF(Q12=$BE$68,"O",IF(Q12=$BF$68,"O",IF(Q12=$BG$68,"O",IF(Q12=$BH$68,"O","X"))))))))))))))))))))))))))))))))))))))</f>
        <v>O</v>
      </c>
    </row>
    <row r="545" spans="1:17" ht="18.75" customHeight="1">
      <c r="A545" s="607"/>
      <c r="B545" s="30" t="s">
        <v>46</v>
      </c>
      <c r="C545" s="47">
        <f>COUNTIF(C539:C544,"O")</f>
        <v>1</v>
      </c>
      <c r="D545" s="47">
        <f t="shared" ref="D545:Q545" si="530">COUNTIF(D539:D544,"O")</f>
        <v>1</v>
      </c>
      <c r="E545" s="47">
        <f t="shared" si="530"/>
        <v>1</v>
      </c>
      <c r="F545" s="47">
        <f t="shared" si="530"/>
        <v>1</v>
      </c>
      <c r="G545" s="47">
        <f t="shared" si="530"/>
        <v>1</v>
      </c>
      <c r="H545" s="47">
        <f t="shared" si="530"/>
        <v>1</v>
      </c>
      <c r="I545" s="47">
        <f t="shared" si="530"/>
        <v>1</v>
      </c>
      <c r="J545" s="47">
        <f t="shared" si="530"/>
        <v>1</v>
      </c>
      <c r="K545" s="47">
        <f t="shared" si="530"/>
        <v>1</v>
      </c>
      <c r="L545" s="47">
        <f t="shared" si="530"/>
        <v>1</v>
      </c>
      <c r="M545" s="47">
        <f t="shared" si="530"/>
        <v>1</v>
      </c>
      <c r="N545" s="47">
        <f t="shared" si="530"/>
        <v>1</v>
      </c>
      <c r="O545" s="47">
        <f t="shared" si="530"/>
        <v>1</v>
      </c>
      <c r="P545" s="47">
        <f t="shared" si="530"/>
        <v>1</v>
      </c>
      <c r="Q545" s="47">
        <f t="shared" si="530"/>
        <v>1</v>
      </c>
    </row>
    <row r="546" spans="1:17" ht="18.75" customHeight="1">
      <c r="A546" s="605">
        <v>51</v>
      </c>
      <c r="B546" s="58" t="s">
        <v>32</v>
      </c>
      <c r="C546" s="58" t="str">
        <f>IF(C7=$W$69,"O",IF(C7=$X$69,"O",IF(C7=$Y$69,"O",IF(C7=$Z$69,"O",IF(C7=$AA$69,"O",IF(C7=$AB$69,"O",IF(C7=$AC$69,"O",IF(C7=$AD$69,"O",IF(C7=$AE$69,"O",IF(C7=$AF$69,"O",IF(C7=$AG$69,"O",IF(C7=$AH$69,"O",IF(C7=$AI$69,"O",IF(C7=$AJ$69,"O",IF(C7=$AK$69,"O",IF(C7=$AL$69,"O",IF(C7=$AM$69,"O",IF(C7=$AN$69,"O",IF(C7=$AO$69,"O",IF(C7=$AP$69,"O",IF(C7=$AQ$69,"O",IF(C7=$AR$69,"O",IF(C7=$AS$69,"O",IF(C7=$AT$69,"O",IF(C7=$AU$69,"O",IF(C7=$AV$69,"O",IF(C7=$AW$69,"O",IF(C7=$AX$69,"O",IF(C7=$AY$69,"O",IF(C7=$AZ$69,"O",IF(C7=$BA$69,"O",IF(C7=$BB$69,"O",IF(C7=$BC$69,"O",IF(C7=$BD$69,"O",IF(C7=$BE$69,"O",IF(C7=$BF$69,"O",IF(C7=$BG$69,"O",IF(C7=$BH$69,"O","X"))))))))))))))))))))))))))))))))))))))</f>
        <v>X</v>
      </c>
      <c r="D546" s="58" t="str">
        <f t="shared" ref="D546:P546" si="531">IF(D7=$W$69,"O",IF(D7=$X$69,"O",IF(D7=$Y$69,"O",IF(D7=$Z$69,"O",IF(D7=$AA$69,"O",IF(D7=$AB$69,"O",IF(D7=$AC$69,"O",IF(D7=$AD$69,"O",IF(D7=$AE$69,"O",IF(D7=$AF$69,"O",IF(D7=$AG$69,"O",IF(D7=$AH$69,"O",IF(D7=$AI$69,"O",IF(D7=$AJ$69,"O",IF(D7=$AK$69,"O",IF(D7=$AL$69,"O",IF(D7=$AM$69,"O",IF(D7=$AN$69,"O",IF(D7=$AO$69,"O",IF(D7=$AP$69,"O",IF(D7=$AQ$69,"O",IF(D7=$AR$69,"O",IF(D7=$AS$69,"O",IF(D7=$AT$69,"O",IF(D7=$AU$69,"O",IF(D7=$AV$69,"O",IF(D7=$AW$69,"O",IF(D7=$AX$69,"O",IF(D7=$AY$69,"O",IF(D7=$AZ$69,"O",IF(D7=$BA$69,"O",IF(D7=$BB$69,"O",IF(D7=$BC$69,"O",IF(D7=$BD$69,"O",IF(D7=$BE$69,"O",IF(D7=$BF$69,"O",IF(D7=$BG$69,"O",IF(D7=$BH$69,"O","X"))))))))))))))))))))))))))))))))))))))</f>
        <v>X</v>
      </c>
      <c r="E546" s="58" t="str">
        <f t="shared" si="531"/>
        <v>X</v>
      </c>
      <c r="F546" s="58" t="str">
        <f t="shared" si="531"/>
        <v>X</v>
      </c>
      <c r="G546" s="58" t="str">
        <f t="shared" si="531"/>
        <v>X</v>
      </c>
      <c r="H546" s="58" t="str">
        <f t="shared" si="531"/>
        <v>X</v>
      </c>
      <c r="I546" s="58" t="str">
        <f t="shared" si="531"/>
        <v>X</v>
      </c>
      <c r="J546" s="58" t="str">
        <f t="shared" si="531"/>
        <v>X</v>
      </c>
      <c r="K546" s="58" t="str">
        <f t="shared" si="531"/>
        <v>X</v>
      </c>
      <c r="L546" s="58" t="str">
        <f t="shared" si="531"/>
        <v>X</v>
      </c>
      <c r="M546" s="58" t="str">
        <f t="shared" si="531"/>
        <v>X</v>
      </c>
      <c r="N546" s="58" t="str">
        <f t="shared" si="531"/>
        <v>X</v>
      </c>
      <c r="O546" s="58" t="str">
        <f t="shared" si="531"/>
        <v>X</v>
      </c>
      <c r="P546" s="58" t="str">
        <f t="shared" si="531"/>
        <v>X</v>
      </c>
      <c r="Q546" s="58" t="str">
        <f>IF(Q7=$W$69,"O",IF(Q7=$X$69,"O",IF(Q7=$Y$69,"O",IF(Q7=$Z$69,"O",IF(Q7=$AA$69,"O",IF(Q7=$AB$69,"O",IF(Q7=$AC$69,"O",IF(Q7=$AD$69,"O",IF(Q7=$AE$69,"O",IF(Q7=$AF$69,"O",IF(Q7=$AG$69,"O",IF(Q7=$AH$69,"O",IF(Q7=$AI$69,"O",IF(Q7=$AJ$69,"O",IF(Q7=$AK$69,"O",IF(Q7=$AL$69,"O",IF(Q7=$AM$69,"O",IF(Q7=$AN$69,"O",IF(Q7=$AO$69,"O",IF(Q7=$AP$69,"O",IF(Q7=$AQ$69,"O",IF(Q7=$AR$69,"O",IF(Q7=$AS$69,"O",IF(Q7=$AT$69,"O",IF(Q7=$AU$69,"O",IF(Q7=$AV$69,"O",IF(Q7=$AW$69,"O",IF(Q7=$AX$69,"O",IF(Q7=$AY$69,"O",IF(Q7=$AZ$69,"O",IF(Q7=$BA$69,"O",IF(Q7=$BB$69,"O",IF(Q7=$BC$69,"O",IF(Q7=$BD$69,"O",IF(Q7=$BE$69,"O",IF(Q7=$BF$69,"O",IF(Q7=$BG$69,"O",IF(Q7=$BH$69,"O","X"))))))))))))))))))))))))))))))))))))))</f>
        <v>X</v>
      </c>
    </row>
    <row r="547" spans="1:17" ht="18.75" customHeight="1">
      <c r="A547" s="606"/>
      <c r="B547" s="58" t="s">
        <v>33</v>
      </c>
      <c r="C547" s="58" t="str">
        <f t="shared" ref="C547:Q547" si="532">IF(C8=$W$69,"O",IF(C8=$X$69,"O",IF(C8=$Y$69,"O",IF(C8=$Z$69,"O",IF(C8=$AA$69,"O",IF(C8=$AB$69,"O",IF(C8=$AC$69,"O",IF(C8=$AD$69,"O",IF(C8=$AE$69,"O",IF(C8=$AF$69,"O",IF(C8=$AG$69,"O",IF(C8=$AH$69,"O",IF(C8=$AI$69,"O",IF(C8=$AJ$69,"O",IF(C8=$AK$69,"O",IF(C8=$AL$69,"O",IF(C8=$AM$69,"O",IF(C8=$AN$69,"O",IF(C8=$AO$69,"O",IF(C8=$AP$69,"O",IF(C8=$AQ$69,"O",IF(C8=$AR$69,"O",IF(C8=$AS$69,"O",IF(C8=$AT$69,"O",IF(C8=$AU$69,"O",IF(C8=$AV$69,"O",IF(C8=$AW$69,"O",IF(C8=$AX$69,"O",IF(C8=$AY$69,"O",IF(C8=$AZ$69,"O",IF(C8=$BA$69,"O",IF(C8=$BB$69,"O",IF(C8=$BC$69,"O",IF(C8=$BD$69,"O",IF(C8=$BE$69,"O",IF(C8=$BF$69,"O",IF(C8=$BG$69,"O",IF(C8=$BH$69,"O","X"))))))))))))))))))))))))))))))))))))))</f>
        <v>X</v>
      </c>
      <c r="D547" s="58" t="str">
        <f t="shared" si="532"/>
        <v>X</v>
      </c>
      <c r="E547" s="58" t="str">
        <f t="shared" si="532"/>
        <v>X</v>
      </c>
      <c r="F547" s="58" t="str">
        <f t="shared" si="532"/>
        <v>X</v>
      </c>
      <c r="G547" s="58" t="str">
        <f t="shared" si="532"/>
        <v>X</v>
      </c>
      <c r="H547" s="58" t="str">
        <f t="shared" si="532"/>
        <v>X</v>
      </c>
      <c r="I547" s="58" t="str">
        <f t="shared" si="532"/>
        <v>X</v>
      </c>
      <c r="J547" s="58" t="str">
        <f t="shared" si="532"/>
        <v>X</v>
      </c>
      <c r="K547" s="58" t="str">
        <f t="shared" si="532"/>
        <v>X</v>
      </c>
      <c r="L547" s="58" t="str">
        <f t="shared" si="532"/>
        <v>X</v>
      </c>
      <c r="M547" s="58" t="str">
        <f t="shared" si="532"/>
        <v>X</v>
      </c>
      <c r="N547" s="58" t="str">
        <f t="shared" si="532"/>
        <v>X</v>
      </c>
      <c r="O547" s="58" t="str">
        <f t="shared" si="532"/>
        <v>X</v>
      </c>
      <c r="P547" s="58" t="str">
        <f t="shared" si="532"/>
        <v>X</v>
      </c>
      <c r="Q547" s="58" t="str">
        <f t="shared" si="532"/>
        <v>X</v>
      </c>
    </row>
    <row r="548" spans="1:17" ht="18.75" customHeight="1">
      <c r="A548" s="606"/>
      <c r="B548" s="58" t="s">
        <v>34</v>
      </c>
      <c r="C548" s="58" t="str">
        <f t="shared" ref="C548:Q548" si="533">IF(C9=$W$69,"O",IF(C9=$X$69,"O",IF(C9=$Y$69,"O",IF(C9=$Z$69,"O",IF(C9=$AA$69,"O",IF(C9=$AB$69,"O",IF(C9=$AC$69,"O",IF(C9=$AD$69,"O",IF(C9=$AE$69,"O",IF(C9=$AF$69,"O",IF(C9=$AG$69,"O",IF(C9=$AH$69,"O",IF(C9=$AI$69,"O",IF(C9=$AJ$69,"O",IF(C9=$AK$69,"O",IF(C9=$AL$69,"O",IF(C9=$AM$69,"O",IF(C9=$AN$69,"O",IF(C9=$AO$69,"O",IF(C9=$AP$69,"O",IF(C9=$AQ$69,"O",IF(C9=$AR$69,"O",IF(C9=$AS$69,"O",IF(C9=$AT$69,"O",IF(C9=$AU$69,"O",IF(C9=$AV$69,"O",IF(C9=$AW$69,"O",IF(C9=$AX$69,"O",IF(C9=$AY$69,"O",IF(C9=$AZ$69,"O",IF(C9=$BA$69,"O",IF(C9=$BB$69,"O",IF(C9=$BC$69,"O",IF(C9=$BD$69,"O",IF(C9=$BE$69,"O",IF(C9=$BF$69,"O",IF(C9=$BG$69,"O",IF(C9=$BH$69,"O","X"))))))))))))))))))))))))))))))))))))))</f>
        <v>X</v>
      </c>
      <c r="D548" s="58" t="str">
        <f t="shared" si="533"/>
        <v>X</v>
      </c>
      <c r="E548" s="58" t="str">
        <f t="shared" si="533"/>
        <v>X</v>
      </c>
      <c r="F548" s="58" t="str">
        <f t="shared" si="533"/>
        <v>X</v>
      </c>
      <c r="G548" s="58" t="str">
        <f t="shared" si="533"/>
        <v>X</v>
      </c>
      <c r="H548" s="58" t="str">
        <f t="shared" si="533"/>
        <v>X</v>
      </c>
      <c r="I548" s="58" t="str">
        <f t="shared" si="533"/>
        <v>X</v>
      </c>
      <c r="J548" s="58" t="str">
        <f t="shared" si="533"/>
        <v>X</v>
      </c>
      <c r="K548" s="58" t="str">
        <f t="shared" si="533"/>
        <v>X</v>
      </c>
      <c r="L548" s="58" t="str">
        <f t="shared" si="533"/>
        <v>X</v>
      </c>
      <c r="M548" s="58" t="str">
        <f t="shared" si="533"/>
        <v>X</v>
      </c>
      <c r="N548" s="58" t="str">
        <f t="shared" si="533"/>
        <v>X</v>
      </c>
      <c r="O548" s="58" t="str">
        <f t="shared" si="533"/>
        <v>X</v>
      </c>
      <c r="P548" s="58" t="str">
        <f t="shared" si="533"/>
        <v>X</v>
      </c>
      <c r="Q548" s="58" t="str">
        <f t="shared" si="533"/>
        <v>X</v>
      </c>
    </row>
    <row r="549" spans="1:17" ht="18.75" customHeight="1">
      <c r="A549" s="606"/>
      <c r="B549" s="58" t="s">
        <v>35</v>
      </c>
      <c r="C549" s="58" t="str">
        <f t="shared" ref="C549:Q549" si="534">IF(C10=$W$69,"O",IF(C10=$X$69,"O",IF(C10=$Y$69,"O",IF(C10=$Z$69,"O",IF(C10=$AA$69,"O",IF(C10=$AB$69,"O",IF(C10=$AC$69,"O",IF(C10=$AD$69,"O",IF(C10=$AE$69,"O",IF(C10=$AF$69,"O",IF(C10=$AG$69,"O",IF(C10=$AH$69,"O",IF(C10=$AI$69,"O",IF(C10=$AJ$69,"O",IF(C10=$AK$69,"O",IF(C10=$AL$69,"O",IF(C10=$AM$69,"O",IF(C10=$AN$69,"O",IF(C10=$AO$69,"O",IF(C10=$AP$69,"O",IF(C10=$AQ$69,"O",IF(C10=$AR$69,"O",IF(C10=$AS$69,"O",IF(C10=$AT$69,"O",IF(C10=$AU$69,"O",IF(C10=$AV$69,"O",IF(C10=$AW$69,"O",IF(C10=$AX$69,"O",IF(C10=$AY$69,"O",IF(C10=$AZ$69,"O",IF(C10=$BA$69,"O",IF(C10=$BB$69,"O",IF(C10=$BC$69,"O",IF(C10=$BD$69,"O",IF(C10=$BE$69,"O",IF(C10=$BF$69,"O",IF(C10=$BG$69,"O",IF(C10=$BH$69,"O","X"))))))))))))))))))))))))))))))))))))))</f>
        <v>X</v>
      </c>
      <c r="D549" s="58" t="str">
        <f t="shared" si="534"/>
        <v>X</v>
      </c>
      <c r="E549" s="58" t="str">
        <f t="shared" si="534"/>
        <v>X</v>
      </c>
      <c r="F549" s="58" t="str">
        <f t="shared" si="534"/>
        <v>X</v>
      </c>
      <c r="G549" s="58" t="str">
        <f t="shared" si="534"/>
        <v>X</v>
      </c>
      <c r="H549" s="58" t="str">
        <f t="shared" si="534"/>
        <v>X</v>
      </c>
      <c r="I549" s="58" t="str">
        <f t="shared" si="534"/>
        <v>X</v>
      </c>
      <c r="J549" s="58" t="str">
        <f t="shared" si="534"/>
        <v>X</v>
      </c>
      <c r="K549" s="58" t="str">
        <f t="shared" si="534"/>
        <v>X</v>
      </c>
      <c r="L549" s="58" t="str">
        <f t="shared" si="534"/>
        <v>X</v>
      </c>
      <c r="M549" s="58" t="str">
        <f t="shared" si="534"/>
        <v>X</v>
      </c>
      <c r="N549" s="58" t="str">
        <f t="shared" si="534"/>
        <v>X</v>
      </c>
      <c r="O549" s="58" t="str">
        <f t="shared" si="534"/>
        <v>X</v>
      </c>
      <c r="P549" s="58" t="str">
        <f t="shared" si="534"/>
        <v>X</v>
      </c>
      <c r="Q549" s="58" t="str">
        <f t="shared" si="534"/>
        <v>X</v>
      </c>
    </row>
    <row r="550" spans="1:17" ht="18.75" customHeight="1">
      <c r="A550" s="606"/>
      <c r="B550" s="58" t="s">
        <v>36</v>
      </c>
      <c r="C550" s="58" t="str">
        <f t="shared" ref="C550:Q550" si="535">IF(C11=$W$69,"O",IF(C11=$X$69,"O",IF(C11=$Y$69,"O",IF(C11=$Z$69,"O",IF(C11=$AA$69,"O",IF(C11=$AB$69,"O",IF(C11=$AC$69,"O",IF(C11=$AD$69,"O",IF(C11=$AE$69,"O",IF(C11=$AF$69,"O",IF(C11=$AG$69,"O",IF(C11=$AH$69,"O",IF(C11=$AI$69,"O",IF(C11=$AJ$69,"O",IF(C11=$AK$69,"O",IF(C11=$AL$69,"O",IF(C11=$AM$69,"O",IF(C11=$AN$69,"O",IF(C11=$AO$69,"O",IF(C11=$AP$69,"O",IF(C11=$AQ$69,"O",IF(C11=$AR$69,"O",IF(C11=$AS$69,"O",IF(C11=$AT$69,"O",IF(C11=$AU$69,"O",IF(C11=$AV$69,"O",IF(C11=$AW$69,"O",IF(C11=$AX$69,"O",IF(C11=$AY$69,"O",IF(C11=$AZ$69,"O",IF(C11=$BA$69,"O",IF(C11=$BB$69,"O",IF(C11=$BC$69,"O",IF(C11=$BD$69,"O",IF(C11=$BE$69,"O",IF(C11=$BF$69,"O",IF(C11=$BG$69,"O",IF(C11=$BH$69,"O","X"))))))))))))))))))))))))))))))))))))))</f>
        <v>X</v>
      </c>
      <c r="D550" s="58" t="str">
        <f t="shared" si="535"/>
        <v>X</v>
      </c>
      <c r="E550" s="58" t="str">
        <f t="shared" si="535"/>
        <v>X</v>
      </c>
      <c r="F550" s="58" t="str">
        <f t="shared" si="535"/>
        <v>X</v>
      </c>
      <c r="G550" s="58" t="str">
        <f t="shared" si="535"/>
        <v>X</v>
      </c>
      <c r="H550" s="58" t="str">
        <f t="shared" si="535"/>
        <v>X</v>
      </c>
      <c r="I550" s="58" t="str">
        <f t="shared" si="535"/>
        <v>X</v>
      </c>
      <c r="J550" s="58" t="str">
        <f t="shared" si="535"/>
        <v>X</v>
      </c>
      <c r="K550" s="58" t="str">
        <f t="shared" si="535"/>
        <v>X</v>
      </c>
      <c r="L550" s="58" t="str">
        <f t="shared" si="535"/>
        <v>X</v>
      </c>
      <c r="M550" s="58" t="str">
        <f t="shared" si="535"/>
        <v>X</v>
      </c>
      <c r="N550" s="58" t="str">
        <f t="shared" si="535"/>
        <v>X</v>
      </c>
      <c r="O550" s="58" t="str">
        <f t="shared" si="535"/>
        <v>X</v>
      </c>
      <c r="P550" s="58" t="str">
        <f t="shared" si="535"/>
        <v>X</v>
      </c>
      <c r="Q550" s="58" t="str">
        <f t="shared" si="535"/>
        <v>X</v>
      </c>
    </row>
    <row r="551" spans="1:17" ht="18.75" customHeight="1">
      <c r="A551" s="606"/>
      <c r="B551" s="58" t="s">
        <v>21</v>
      </c>
      <c r="C551" s="58" t="str">
        <f t="shared" ref="C551:Q551" si="536">IF(C12=$W$69,"O",IF(C12=$X$69,"O",IF(C12=$Y$69,"O",IF(C12=$Z$69,"O",IF(C12=$AA$69,"O",IF(C12=$AB$69,"O",IF(C12=$AC$69,"O",IF(C12=$AD$69,"O",IF(C12=$AE$69,"O",IF(C12=$AF$69,"O",IF(C12=$AG$69,"O",IF(C12=$AH$69,"O",IF(C12=$AI$69,"O",IF(C12=$AJ$69,"O",IF(C12=$AK$69,"O",IF(C12=$AL$69,"O",IF(C12=$AM$69,"O",IF(C12=$AN$69,"O",IF(C12=$AO$69,"O",IF(C12=$AP$69,"O",IF(C12=$AQ$69,"O",IF(C12=$AR$69,"O",IF(C12=$AS$69,"O",IF(C12=$AT$69,"O",IF(C12=$AU$69,"O",IF(C12=$AV$69,"O",IF(C12=$AW$69,"O",IF(C12=$AX$69,"O",IF(C12=$AY$69,"O",IF(C12=$AZ$69,"O",IF(C12=$BA$69,"O",IF(C12=$BB$69,"O",IF(C12=$BC$69,"O",IF(C12=$BD$69,"O",IF(C12=$BE$69,"O",IF(C12=$BF$69,"O",IF(C12=$BG$69,"O",IF(C12=$BH$69,"O","X"))))))))))))))))))))))))))))))))))))))</f>
        <v>O</v>
      </c>
      <c r="D551" s="58" t="str">
        <f t="shared" si="536"/>
        <v>O</v>
      </c>
      <c r="E551" s="58" t="str">
        <f t="shared" si="536"/>
        <v>O</v>
      </c>
      <c r="F551" s="58" t="str">
        <f t="shared" si="536"/>
        <v>O</v>
      </c>
      <c r="G551" s="58" t="str">
        <f t="shared" si="536"/>
        <v>O</v>
      </c>
      <c r="H551" s="58" t="str">
        <f t="shared" si="536"/>
        <v>O</v>
      </c>
      <c r="I551" s="58" t="str">
        <f t="shared" si="536"/>
        <v>O</v>
      </c>
      <c r="J551" s="58" t="str">
        <f t="shared" si="536"/>
        <v>O</v>
      </c>
      <c r="K551" s="58" t="str">
        <f t="shared" si="536"/>
        <v>O</v>
      </c>
      <c r="L551" s="58" t="str">
        <f t="shared" si="536"/>
        <v>O</v>
      </c>
      <c r="M551" s="58" t="str">
        <f t="shared" si="536"/>
        <v>O</v>
      </c>
      <c r="N551" s="58" t="str">
        <f t="shared" si="536"/>
        <v>O</v>
      </c>
      <c r="O551" s="58" t="str">
        <f t="shared" si="536"/>
        <v>O</v>
      </c>
      <c r="P551" s="58" t="str">
        <f t="shared" si="536"/>
        <v>O</v>
      </c>
      <c r="Q551" s="58" t="str">
        <f t="shared" si="536"/>
        <v>O</v>
      </c>
    </row>
    <row r="552" spans="1:17" ht="18.75" customHeight="1">
      <c r="A552" s="607"/>
      <c r="B552" s="30" t="s">
        <v>46</v>
      </c>
      <c r="C552" s="47">
        <f>COUNTIF(C546:C551,"O")</f>
        <v>1</v>
      </c>
      <c r="D552" s="47">
        <f t="shared" ref="D552:Q552" si="537">COUNTIF(D546:D551,"O")</f>
        <v>1</v>
      </c>
      <c r="E552" s="47">
        <f t="shared" si="537"/>
        <v>1</v>
      </c>
      <c r="F552" s="47">
        <f t="shared" si="537"/>
        <v>1</v>
      </c>
      <c r="G552" s="47">
        <f t="shared" si="537"/>
        <v>1</v>
      </c>
      <c r="H552" s="47">
        <f t="shared" si="537"/>
        <v>1</v>
      </c>
      <c r="I552" s="47">
        <f t="shared" si="537"/>
        <v>1</v>
      </c>
      <c r="J552" s="47">
        <f t="shared" si="537"/>
        <v>1</v>
      </c>
      <c r="K552" s="47">
        <f t="shared" si="537"/>
        <v>1</v>
      </c>
      <c r="L552" s="47">
        <f t="shared" si="537"/>
        <v>1</v>
      </c>
      <c r="M552" s="47">
        <f t="shared" si="537"/>
        <v>1</v>
      </c>
      <c r="N552" s="47">
        <f t="shared" si="537"/>
        <v>1</v>
      </c>
      <c r="O552" s="47">
        <f t="shared" si="537"/>
        <v>1</v>
      </c>
      <c r="P552" s="47">
        <f t="shared" si="537"/>
        <v>1</v>
      </c>
      <c r="Q552" s="47">
        <f t="shared" si="537"/>
        <v>1</v>
      </c>
    </row>
    <row r="553" spans="1:17" ht="18.75" customHeight="1">
      <c r="A553" s="605">
        <v>52</v>
      </c>
      <c r="B553" s="58" t="s">
        <v>32</v>
      </c>
      <c r="C553" s="58" t="str">
        <f>IF(C7=$W$70,"O",IF(C7=$X$70,"O",IF(C7=$Y$70,"O",IF(C7=$Z$70,"O",IF(C7=$AA$70,"O",IF(C7=$AB$70,"O",IF(C7=$AC$70,"O",IF(C7=$AD$70,"O",IF(C7=$AE$70,"O",IF(C7=$AF$70,"O",IF(C7=$AG$70,"O",IF(C7=$AH$70,"O",IF(C7=$AI$70,"O",IF(C7=$AJ$70,"O",IF(C7=$AK$70,"O",IF(C7=$AL$70,"O",IF(C7=$AM$70,"O",IF(C7=$AN$70,"O",IF(C7=$AO$70,"O",IF(C7=$AP$70,"O",IF(C7=$AQ$70,"O",IF(C7=$AR$70,"O",IF(C7=$AS$70,"O",IF(C7=$AT$70,"O",IF(C7=$AU$70,"O",IF(C7=$AV$70,"O",IF(C7=$AW$70,"O",IF(C7=$AX$70,"O",IF(C7=$AY$70,"O",IF(C7=$AZ$70,"O",IF(C7=$BA$70,"O",IF(C7=$BB$70,"O",IF(C7=$BC$70,"O",IF(C7=$BD$70,"O",IF(C7=$BE$70,"O",IF(C7=$BF$70,"O",IF(C7=$BG$70,"O",IF(C7=$BH$70,"O","X"))))))))))))))))))))))))))))))))))))))</f>
        <v>X</v>
      </c>
      <c r="D553" s="58" t="str">
        <f t="shared" ref="D553:P553" si="538">IF(D7=$W$70,"O",IF(D7=$X$70,"O",IF(D7=$Y$70,"O",IF(D7=$Z$70,"O",IF(D7=$AA$70,"O",IF(D7=$AB$70,"O",IF(D7=$AC$70,"O",IF(D7=$AD$70,"O",IF(D7=$AE$70,"O",IF(D7=$AF$70,"O",IF(D7=$AG$70,"O",IF(D7=$AH$70,"O",IF(D7=$AI$70,"O",IF(D7=$AJ$70,"O",IF(D7=$AK$70,"O",IF(D7=$AL$70,"O",IF(D7=$AM$70,"O",IF(D7=$AN$70,"O",IF(D7=$AO$70,"O",IF(D7=$AP$70,"O",IF(D7=$AQ$70,"O",IF(D7=$AR$70,"O",IF(D7=$AS$70,"O",IF(D7=$AT$70,"O",IF(D7=$AU$70,"O",IF(D7=$AV$70,"O",IF(D7=$AW$70,"O",IF(D7=$AX$70,"O",IF(D7=$AY$70,"O",IF(D7=$AZ$70,"O",IF(D7=$BA$70,"O",IF(D7=$BB$70,"O",IF(D7=$BC$70,"O",IF(D7=$BD$70,"O",IF(D7=$BE$70,"O",IF(D7=$BF$70,"O",IF(D7=$BG$70,"O",IF(D7=$BH$70,"O","X"))))))))))))))))))))))))))))))))))))))</f>
        <v>X</v>
      </c>
      <c r="E553" s="58" t="str">
        <f t="shared" si="538"/>
        <v>X</v>
      </c>
      <c r="F553" s="58" t="str">
        <f t="shared" si="538"/>
        <v>X</v>
      </c>
      <c r="G553" s="58" t="str">
        <f t="shared" si="538"/>
        <v>X</v>
      </c>
      <c r="H553" s="58" t="str">
        <f t="shared" si="538"/>
        <v>X</v>
      </c>
      <c r="I553" s="58" t="str">
        <f t="shared" si="538"/>
        <v>X</v>
      </c>
      <c r="J553" s="58" t="str">
        <f t="shared" si="538"/>
        <v>X</v>
      </c>
      <c r="K553" s="58" t="str">
        <f t="shared" si="538"/>
        <v>X</v>
      </c>
      <c r="L553" s="58" t="str">
        <f t="shared" si="538"/>
        <v>X</v>
      </c>
      <c r="M553" s="58" t="str">
        <f t="shared" si="538"/>
        <v>X</v>
      </c>
      <c r="N553" s="58" t="str">
        <f t="shared" si="538"/>
        <v>X</v>
      </c>
      <c r="O553" s="58" t="str">
        <f t="shared" si="538"/>
        <v>X</v>
      </c>
      <c r="P553" s="58" t="str">
        <f t="shared" si="538"/>
        <v>X</v>
      </c>
      <c r="Q553" s="58" t="str">
        <f>IF(Q7=$W$70,"O",IF(Q7=$X$70,"O",IF(Q7=$Y$70,"O",IF(Q7=$Z$70,"O",IF(Q7=$AA$70,"O",IF(Q7=$AB$70,"O",IF(Q7=$AC$70,"O",IF(Q7=$AD$70,"O",IF(Q7=$AE$70,"O",IF(Q7=$AF$70,"O",IF(Q7=$AG$70,"O",IF(Q7=$AH$70,"O",IF(Q7=$AI$70,"O",IF(Q7=$AJ$70,"O",IF(Q7=$AK$70,"O",IF(Q7=$AL$70,"O",IF(Q7=$AM$70,"O",IF(Q7=$AN$70,"O",IF(Q7=$AO$70,"O",IF(Q7=$AP$70,"O",IF(Q7=$AQ$70,"O",IF(Q7=$AR$70,"O",IF(Q7=$AS$70,"O",IF(Q7=$AT$70,"O",IF(Q7=$AU$70,"O",IF(Q7=$AV$70,"O",IF(Q7=$AW$70,"O",IF(Q7=$AX$70,"O",IF(Q7=$AY$70,"O",IF(Q7=$AZ$70,"O",IF(Q7=$BA$70,"O",IF(Q7=$BB$70,"O",IF(Q7=$BC$70,"O",IF(Q7=$BD$70,"O",IF(Q7=$BE$70,"O",IF(Q7=$BF$70,"O",IF(Q7=$BG$70,"O",IF(Q7=$BH$70,"O","X"))))))))))))))))))))))))))))))))))))))</f>
        <v>X</v>
      </c>
    </row>
    <row r="554" spans="1:17" ht="18.75" customHeight="1">
      <c r="A554" s="606"/>
      <c r="B554" s="58" t="s">
        <v>33</v>
      </c>
      <c r="C554" s="58" t="str">
        <f t="shared" ref="C554:Q554" si="539">IF(C8=$W$70,"O",IF(C8=$X$70,"O",IF(C8=$Y$70,"O",IF(C8=$Z$70,"O",IF(C8=$AA$70,"O",IF(C8=$AB$70,"O",IF(C8=$AC$70,"O",IF(C8=$AD$70,"O",IF(C8=$AE$70,"O",IF(C8=$AF$70,"O",IF(C8=$AG$70,"O",IF(C8=$AH$70,"O",IF(C8=$AI$70,"O",IF(C8=$AJ$70,"O",IF(C8=$AK$70,"O",IF(C8=$AL$70,"O",IF(C8=$AM$70,"O",IF(C8=$AN$70,"O",IF(C8=$AO$70,"O",IF(C8=$AP$70,"O",IF(C8=$AQ$70,"O",IF(C8=$AR$70,"O",IF(C8=$AS$70,"O",IF(C8=$AT$70,"O",IF(C8=$AU$70,"O",IF(C8=$AV$70,"O",IF(C8=$AW$70,"O",IF(C8=$AX$70,"O",IF(C8=$AY$70,"O",IF(C8=$AZ$70,"O",IF(C8=$BA$70,"O",IF(C8=$BB$70,"O",IF(C8=$BC$70,"O",IF(C8=$BD$70,"O",IF(C8=$BE$70,"O",IF(C8=$BF$70,"O",IF(C8=$BG$70,"O",IF(C8=$BH$70,"O","X"))))))))))))))))))))))))))))))))))))))</f>
        <v>X</v>
      </c>
      <c r="D554" s="58" t="str">
        <f t="shared" si="539"/>
        <v>X</v>
      </c>
      <c r="E554" s="58" t="str">
        <f t="shared" si="539"/>
        <v>X</v>
      </c>
      <c r="F554" s="58" t="str">
        <f t="shared" si="539"/>
        <v>X</v>
      </c>
      <c r="G554" s="58" t="str">
        <f t="shared" si="539"/>
        <v>X</v>
      </c>
      <c r="H554" s="58" t="str">
        <f t="shared" si="539"/>
        <v>X</v>
      </c>
      <c r="I554" s="58" t="str">
        <f t="shared" si="539"/>
        <v>X</v>
      </c>
      <c r="J554" s="58" t="str">
        <f t="shared" si="539"/>
        <v>X</v>
      </c>
      <c r="K554" s="58" t="str">
        <f t="shared" si="539"/>
        <v>X</v>
      </c>
      <c r="L554" s="58" t="str">
        <f t="shared" si="539"/>
        <v>X</v>
      </c>
      <c r="M554" s="58" t="str">
        <f t="shared" si="539"/>
        <v>X</v>
      </c>
      <c r="N554" s="58" t="str">
        <f t="shared" si="539"/>
        <v>X</v>
      </c>
      <c r="O554" s="58" t="str">
        <f t="shared" si="539"/>
        <v>X</v>
      </c>
      <c r="P554" s="58" t="str">
        <f t="shared" si="539"/>
        <v>X</v>
      </c>
      <c r="Q554" s="58" t="str">
        <f t="shared" si="539"/>
        <v>X</v>
      </c>
    </row>
    <row r="555" spans="1:17" ht="18.75" customHeight="1">
      <c r="A555" s="606"/>
      <c r="B555" s="58" t="s">
        <v>34</v>
      </c>
      <c r="C555" s="58" t="str">
        <f t="shared" ref="C555:Q555" si="540">IF(C9=$W$70,"O",IF(C9=$X$70,"O",IF(C9=$Y$70,"O",IF(C9=$Z$70,"O",IF(C9=$AA$70,"O",IF(C9=$AB$70,"O",IF(C9=$AC$70,"O",IF(C9=$AD$70,"O",IF(C9=$AE$70,"O",IF(C9=$AF$70,"O",IF(C9=$AG$70,"O",IF(C9=$AH$70,"O",IF(C9=$AI$70,"O",IF(C9=$AJ$70,"O",IF(C9=$AK$70,"O",IF(C9=$AL$70,"O",IF(C9=$AM$70,"O",IF(C9=$AN$70,"O",IF(C9=$AO$70,"O",IF(C9=$AP$70,"O",IF(C9=$AQ$70,"O",IF(C9=$AR$70,"O",IF(C9=$AS$70,"O",IF(C9=$AT$70,"O",IF(C9=$AU$70,"O",IF(C9=$AV$70,"O",IF(C9=$AW$70,"O",IF(C9=$AX$70,"O",IF(C9=$AY$70,"O",IF(C9=$AZ$70,"O",IF(C9=$BA$70,"O",IF(C9=$BB$70,"O",IF(C9=$BC$70,"O",IF(C9=$BD$70,"O",IF(C9=$BE$70,"O",IF(C9=$BF$70,"O",IF(C9=$BG$70,"O",IF(C9=$BH$70,"O","X"))))))))))))))))))))))))))))))))))))))</f>
        <v>X</v>
      </c>
      <c r="D555" s="58" t="str">
        <f t="shared" si="540"/>
        <v>X</v>
      </c>
      <c r="E555" s="58" t="str">
        <f t="shared" si="540"/>
        <v>X</v>
      </c>
      <c r="F555" s="58" t="str">
        <f t="shared" si="540"/>
        <v>X</v>
      </c>
      <c r="G555" s="58" t="str">
        <f t="shared" si="540"/>
        <v>X</v>
      </c>
      <c r="H555" s="58" t="str">
        <f t="shared" si="540"/>
        <v>X</v>
      </c>
      <c r="I555" s="58" t="str">
        <f t="shared" si="540"/>
        <v>X</v>
      </c>
      <c r="J555" s="58" t="str">
        <f t="shared" si="540"/>
        <v>X</v>
      </c>
      <c r="K555" s="58" t="str">
        <f t="shared" si="540"/>
        <v>X</v>
      </c>
      <c r="L555" s="58" t="str">
        <f t="shared" si="540"/>
        <v>X</v>
      </c>
      <c r="M555" s="58" t="str">
        <f t="shared" si="540"/>
        <v>X</v>
      </c>
      <c r="N555" s="58" t="str">
        <f t="shared" si="540"/>
        <v>X</v>
      </c>
      <c r="O555" s="58" t="str">
        <f t="shared" si="540"/>
        <v>X</v>
      </c>
      <c r="P555" s="58" t="str">
        <f t="shared" si="540"/>
        <v>X</v>
      </c>
      <c r="Q555" s="58" t="str">
        <f t="shared" si="540"/>
        <v>X</v>
      </c>
    </row>
    <row r="556" spans="1:17" ht="18.75" customHeight="1">
      <c r="A556" s="606"/>
      <c r="B556" s="58" t="s">
        <v>35</v>
      </c>
      <c r="C556" s="58" t="str">
        <f t="shared" ref="C556:Q556" si="541">IF(C10=$W$70,"O",IF(C10=$X$70,"O",IF(C10=$Y$70,"O",IF(C10=$Z$70,"O",IF(C10=$AA$70,"O",IF(C10=$AB$70,"O",IF(C10=$AC$70,"O",IF(C10=$AD$70,"O",IF(C10=$AE$70,"O",IF(C10=$AF$70,"O",IF(C10=$AG$70,"O",IF(C10=$AH$70,"O",IF(C10=$AI$70,"O",IF(C10=$AJ$70,"O",IF(C10=$AK$70,"O",IF(C10=$AL$70,"O",IF(C10=$AM$70,"O",IF(C10=$AN$70,"O",IF(C10=$AO$70,"O",IF(C10=$AP$70,"O",IF(C10=$AQ$70,"O",IF(C10=$AR$70,"O",IF(C10=$AS$70,"O",IF(C10=$AT$70,"O",IF(C10=$AU$70,"O",IF(C10=$AV$70,"O",IF(C10=$AW$70,"O",IF(C10=$AX$70,"O",IF(C10=$AY$70,"O",IF(C10=$AZ$70,"O",IF(C10=$BA$70,"O",IF(C10=$BB$70,"O",IF(C10=$BC$70,"O",IF(C10=$BD$70,"O",IF(C10=$BE$70,"O",IF(C10=$BF$70,"O",IF(C10=$BG$70,"O",IF(C10=$BH$70,"O","X"))))))))))))))))))))))))))))))))))))))</f>
        <v>X</v>
      </c>
      <c r="D556" s="58" t="str">
        <f t="shared" si="541"/>
        <v>X</v>
      </c>
      <c r="E556" s="58" t="str">
        <f t="shared" si="541"/>
        <v>X</v>
      </c>
      <c r="F556" s="58" t="str">
        <f t="shared" si="541"/>
        <v>X</v>
      </c>
      <c r="G556" s="58" t="str">
        <f t="shared" si="541"/>
        <v>X</v>
      </c>
      <c r="H556" s="58" t="str">
        <f t="shared" si="541"/>
        <v>X</v>
      </c>
      <c r="I556" s="58" t="str">
        <f t="shared" si="541"/>
        <v>X</v>
      </c>
      <c r="J556" s="58" t="str">
        <f t="shared" si="541"/>
        <v>X</v>
      </c>
      <c r="K556" s="58" t="str">
        <f t="shared" si="541"/>
        <v>X</v>
      </c>
      <c r="L556" s="58" t="str">
        <f t="shared" si="541"/>
        <v>X</v>
      </c>
      <c r="M556" s="58" t="str">
        <f t="shared" si="541"/>
        <v>X</v>
      </c>
      <c r="N556" s="58" t="str">
        <f t="shared" si="541"/>
        <v>X</v>
      </c>
      <c r="O556" s="58" t="str">
        <f t="shared" si="541"/>
        <v>X</v>
      </c>
      <c r="P556" s="58" t="str">
        <f t="shared" si="541"/>
        <v>X</v>
      </c>
      <c r="Q556" s="58" t="str">
        <f t="shared" si="541"/>
        <v>X</v>
      </c>
    </row>
    <row r="557" spans="1:17" ht="18.75" customHeight="1">
      <c r="A557" s="606"/>
      <c r="B557" s="58" t="s">
        <v>36</v>
      </c>
      <c r="C557" s="58" t="str">
        <f t="shared" ref="C557:Q557" si="542">IF(C11=$W$70,"O",IF(C11=$X$70,"O",IF(C11=$Y$70,"O",IF(C11=$Z$70,"O",IF(C11=$AA$70,"O",IF(C11=$AB$70,"O",IF(C11=$AC$70,"O",IF(C11=$AD$70,"O",IF(C11=$AE$70,"O",IF(C11=$AF$70,"O",IF(C11=$AG$70,"O",IF(C11=$AH$70,"O",IF(C11=$AI$70,"O",IF(C11=$AJ$70,"O",IF(C11=$AK$70,"O",IF(C11=$AL$70,"O",IF(C11=$AM$70,"O",IF(C11=$AN$70,"O",IF(C11=$AO$70,"O",IF(C11=$AP$70,"O",IF(C11=$AQ$70,"O",IF(C11=$AR$70,"O",IF(C11=$AS$70,"O",IF(C11=$AT$70,"O",IF(C11=$AU$70,"O",IF(C11=$AV$70,"O",IF(C11=$AW$70,"O",IF(C11=$AX$70,"O",IF(C11=$AY$70,"O",IF(C11=$AZ$70,"O",IF(C11=$BA$70,"O",IF(C11=$BB$70,"O",IF(C11=$BC$70,"O",IF(C11=$BD$70,"O",IF(C11=$BE$70,"O",IF(C11=$BF$70,"O",IF(C11=$BG$70,"O",IF(C11=$BH$70,"O","X"))))))))))))))))))))))))))))))))))))))</f>
        <v>X</v>
      </c>
      <c r="D557" s="58" t="str">
        <f t="shared" si="542"/>
        <v>X</v>
      </c>
      <c r="E557" s="58" t="str">
        <f t="shared" si="542"/>
        <v>X</v>
      </c>
      <c r="F557" s="58" t="str">
        <f t="shared" si="542"/>
        <v>X</v>
      </c>
      <c r="G557" s="58" t="str">
        <f t="shared" si="542"/>
        <v>X</v>
      </c>
      <c r="H557" s="58" t="str">
        <f t="shared" si="542"/>
        <v>X</v>
      </c>
      <c r="I557" s="58" t="str">
        <f t="shared" si="542"/>
        <v>X</v>
      </c>
      <c r="J557" s="58" t="str">
        <f t="shared" si="542"/>
        <v>X</v>
      </c>
      <c r="K557" s="58" t="str">
        <f t="shared" si="542"/>
        <v>X</v>
      </c>
      <c r="L557" s="58" t="str">
        <f t="shared" si="542"/>
        <v>X</v>
      </c>
      <c r="M557" s="58" t="str">
        <f t="shared" si="542"/>
        <v>X</v>
      </c>
      <c r="N557" s="58" t="str">
        <f t="shared" si="542"/>
        <v>X</v>
      </c>
      <c r="O557" s="58" t="str">
        <f t="shared" si="542"/>
        <v>X</v>
      </c>
      <c r="P557" s="58" t="str">
        <f t="shared" si="542"/>
        <v>X</v>
      </c>
      <c r="Q557" s="58" t="str">
        <f t="shared" si="542"/>
        <v>X</v>
      </c>
    </row>
    <row r="558" spans="1:17" ht="18.75" customHeight="1">
      <c r="A558" s="606"/>
      <c r="B558" s="58" t="s">
        <v>21</v>
      </c>
      <c r="C558" s="58" t="str">
        <f t="shared" ref="C558:Q558" si="543">IF(C12=$W$70,"O",IF(C12=$X$70,"O",IF(C12=$Y$70,"O",IF(C12=$Z$70,"O",IF(C12=$AA$70,"O",IF(C12=$AB$70,"O",IF(C12=$AC$70,"O",IF(C12=$AD$70,"O",IF(C12=$AE$70,"O",IF(C12=$AF$70,"O",IF(C12=$AG$70,"O",IF(C12=$AH$70,"O",IF(C12=$AI$70,"O",IF(C12=$AJ$70,"O",IF(C12=$AK$70,"O",IF(C12=$AL$70,"O",IF(C12=$AM$70,"O",IF(C12=$AN$70,"O",IF(C12=$AO$70,"O",IF(C12=$AP$70,"O",IF(C12=$AQ$70,"O",IF(C12=$AR$70,"O",IF(C12=$AS$70,"O",IF(C12=$AT$70,"O",IF(C12=$AU$70,"O",IF(C12=$AV$70,"O",IF(C12=$AW$70,"O",IF(C12=$AX$70,"O",IF(C12=$AY$70,"O",IF(C12=$AZ$70,"O",IF(C12=$BA$70,"O",IF(C12=$BB$70,"O",IF(C12=$BC$70,"O",IF(C12=$BD$70,"O",IF(C12=$BE$70,"O",IF(C12=$BF$70,"O",IF(C12=$BG$70,"O",IF(C12=$BH$70,"O","X"))))))))))))))))))))))))))))))))))))))</f>
        <v>O</v>
      </c>
      <c r="D558" s="58" t="str">
        <f t="shared" si="543"/>
        <v>O</v>
      </c>
      <c r="E558" s="58" t="str">
        <f t="shared" si="543"/>
        <v>O</v>
      </c>
      <c r="F558" s="58" t="str">
        <f t="shared" si="543"/>
        <v>O</v>
      </c>
      <c r="G558" s="58" t="str">
        <f t="shared" si="543"/>
        <v>O</v>
      </c>
      <c r="H558" s="58" t="str">
        <f t="shared" si="543"/>
        <v>O</v>
      </c>
      <c r="I558" s="58" t="str">
        <f t="shared" si="543"/>
        <v>O</v>
      </c>
      <c r="J558" s="58" t="str">
        <f t="shared" si="543"/>
        <v>O</v>
      </c>
      <c r="K558" s="58" t="str">
        <f t="shared" si="543"/>
        <v>O</v>
      </c>
      <c r="L558" s="58" t="str">
        <f t="shared" si="543"/>
        <v>O</v>
      </c>
      <c r="M558" s="58" t="str">
        <f t="shared" si="543"/>
        <v>O</v>
      </c>
      <c r="N558" s="58" t="str">
        <f t="shared" si="543"/>
        <v>O</v>
      </c>
      <c r="O558" s="58" t="str">
        <f t="shared" si="543"/>
        <v>O</v>
      </c>
      <c r="P558" s="58" t="str">
        <f t="shared" si="543"/>
        <v>O</v>
      </c>
      <c r="Q558" s="58" t="str">
        <f t="shared" si="543"/>
        <v>O</v>
      </c>
    </row>
    <row r="559" spans="1:17" ht="18.75" customHeight="1">
      <c r="A559" s="607"/>
      <c r="B559" s="30" t="s">
        <v>46</v>
      </c>
      <c r="C559" s="47">
        <f>COUNTIF(C553:C558,"O")</f>
        <v>1</v>
      </c>
      <c r="D559" s="47">
        <f t="shared" ref="D559:Q559" si="544">COUNTIF(D553:D558,"O")</f>
        <v>1</v>
      </c>
      <c r="E559" s="47">
        <f t="shared" si="544"/>
        <v>1</v>
      </c>
      <c r="F559" s="47">
        <f t="shared" si="544"/>
        <v>1</v>
      </c>
      <c r="G559" s="47">
        <f t="shared" si="544"/>
        <v>1</v>
      </c>
      <c r="H559" s="47">
        <f t="shared" si="544"/>
        <v>1</v>
      </c>
      <c r="I559" s="47">
        <f t="shared" si="544"/>
        <v>1</v>
      </c>
      <c r="J559" s="47">
        <f t="shared" si="544"/>
        <v>1</v>
      </c>
      <c r="K559" s="47">
        <f t="shared" si="544"/>
        <v>1</v>
      </c>
      <c r="L559" s="47">
        <f t="shared" si="544"/>
        <v>1</v>
      </c>
      <c r="M559" s="47">
        <f t="shared" si="544"/>
        <v>1</v>
      </c>
      <c r="N559" s="47">
        <f t="shared" si="544"/>
        <v>1</v>
      </c>
      <c r="O559" s="47">
        <f t="shared" si="544"/>
        <v>1</v>
      </c>
      <c r="P559" s="47">
        <f t="shared" si="544"/>
        <v>1</v>
      </c>
      <c r="Q559" s="47">
        <f t="shared" si="544"/>
        <v>1</v>
      </c>
    </row>
    <row r="560" spans="1:17" ht="18.75" customHeight="1">
      <c r="A560" s="605">
        <v>53</v>
      </c>
      <c r="B560" s="58" t="s">
        <v>32</v>
      </c>
      <c r="C560" s="58" t="str">
        <f>IF(C7=$W$71,"O",IF(C7=$X$71,"O",IF(C7=$Y$71,"O",IF(C7=$Z$71,"O",IF(C7=$AA$71,"O",IF(C7=$AB$71,"O",IF(C7=$AC$71,"O",IF(C7=$AD$71,"O",IF(C7=$AE$71,"O",IF(C7=$AF$71,"O",IF(C7=$AG$71,"O",IF(C7=$AH$71,"O",IF(C7=$AI$71,"O",IF(C7=$AJ$71,"O",IF(C7=$AK$71,"O",IF(C7=$AL$71,"O",IF(C7=$AM$71,"O",IF(C7=$AN$71,"O",IF(C7=$AO$71,"O",IF(C7=$AP$71,"O",IF(C7=$AQ$71,"O",IF(C7=$AR$71,"O",IF(C7=$AS$71,"O",IF(C7=$AT$71,"O",IF(C7=$AU$71,"O",IF(C7=$AV$71,"O",IF(C7=$AW$71,"O",IF(C7=$AX$71,"O",IF(C7=$AY$71,"O",IF(C7=$AZ$71,"O",IF(C7=$BA$71,"O",IF(C7=$BB$71,"O",IF(C7=$BC$71,"O",IF(C7=$BD$71,"O",IF(C7=$BE$71,"O",IF(C7=$BF$71,"O",IF(C7=$BG$71,"O",IF(C7=$BH$71,"O","X"))))))))))))))))))))))))))))))))))))))</f>
        <v>X</v>
      </c>
      <c r="D560" s="58" t="str">
        <f t="shared" ref="D560:P560" si="545">IF(D7=$W$71,"O",IF(D7=$X$71,"O",IF(D7=$Y$71,"O",IF(D7=$Z$71,"O",IF(D7=$AA$71,"O",IF(D7=$AB$71,"O",IF(D7=$AC$71,"O",IF(D7=$AD$71,"O",IF(D7=$AE$71,"O",IF(D7=$AF$71,"O",IF(D7=$AG$71,"O",IF(D7=$AH$71,"O",IF(D7=$AI$71,"O",IF(D7=$AJ$71,"O",IF(D7=$AK$71,"O",IF(D7=$AL$71,"O",IF(D7=$AM$71,"O",IF(D7=$AN$71,"O",IF(D7=$AO$71,"O",IF(D7=$AP$71,"O",IF(D7=$AQ$71,"O",IF(D7=$AR$71,"O",IF(D7=$AS$71,"O",IF(D7=$AT$71,"O",IF(D7=$AU$71,"O",IF(D7=$AV$71,"O",IF(D7=$AW$71,"O",IF(D7=$AX$71,"O",IF(D7=$AY$71,"O",IF(D7=$AZ$71,"O",IF(D7=$BA$71,"O",IF(D7=$BB$71,"O",IF(D7=$BC$71,"O",IF(D7=$BD$71,"O",IF(D7=$BE$71,"O",IF(D7=$BF$71,"O",IF(D7=$BG$71,"O",IF(D7=$BH$71,"O","X"))))))))))))))))))))))))))))))))))))))</f>
        <v>X</v>
      </c>
      <c r="E560" s="58" t="str">
        <f t="shared" si="545"/>
        <v>X</v>
      </c>
      <c r="F560" s="58" t="str">
        <f t="shared" si="545"/>
        <v>X</v>
      </c>
      <c r="G560" s="58" t="str">
        <f t="shared" si="545"/>
        <v>X</v>
      </c>
      <c r="H560" s="58" t="str">
        <f t="shared" si="545"/>
        <v>X</v>
      </c>
      <c r="I560" s="58" t="str">
        <f t="shared" si="545"/>
        <v>X</v>
      </c>
      <c r="J560" s="58" t="str">
        <f t="shared" si="545"/>
        <v>X</v>
      </c>
      <c r="K560" s="58" t="str">
        <f t="shared" si="545"/>
        <v>X</v>
      </c>
      <c r="L560" s="58" t="str">
        <f t="shared" si="545"/>
        <v>X</v>
      </c>
      <c r="M560" s="58" t="str">
        <f t="shared" si="545"/>
        <v>X</v>
      </c>
      <c r="N560" s="58" t="str">
        <f t="shared" si="545"/>
        <v>X</v>
      </c>
      <c r="O560" s="58" t="str">
        <f t="shared" si="545"/>
        <v>X</v>
      </c>
      <c r="P560" s="58" t="str">
        <f t="shared" si="545"/>
        <v>X</v>
      </c>
      <c r="Q560" s="58" t="str">
        <f>IF(Q7=$W$71,"O",IF(Q7=$X$71,"O",IF(Q7=$Y$71,"O",IF(Q7=$Z$71,"O",IF(Q7=$AA$71,"O",IF(Q7=$AB$71,"O",IF(Q7=$AC$71,"O",IF(Q7=$AD$71,"O",IF(Q7=$AE$71,"O",IF(Q7=$AF$71,"O",IF(Q7=$AG$71,"O",IF(Q7=$AH$71,"O",IF(Q7=$AI$71,"O",IF(Q7=$AJ$71,"O",IF(Q7=$AK$71,"O",IF(Q7=$AL$71,"O",IF(Q7=$AM$71,"O",IF(Q7=$AN$71,"O",IF(Q7=$AO$71,"O",IF(Q7=$AP$71,"O",IF(Q7=$AQ$71,"O",IF(Q7=$AR$71,"O",IF(Q7=$AS$71,"O",IF(Q7=$AT$71,"O",IF(Q7=$AU$71,"O",IF(Q7=$AV$71,"O",IF(Q7=$AW$71,"O",IF(Q7=$AX$71,"O",IF(Q7=$AY$71,"O",IF(Q7=$AZ$71,"O",IF(Q7=$BA$71,"O",IF(Q7=$BB$71,"O",IF(Q7=$BC$71,"O",IF(Q7=$BD$71,"O",IF(Q7=$BE$71,"O",IF(Q7=$BF$71,"O",IF(Q7=$BG$71,"O",IF(Q7=$BH$71,"O","X"))))))))))))))))))))))))))))))))))))))</f>
        <v>X</v>
      </c>
    </row>
    <row r="561" spans="1:17" ht="18.75" customHeight="1">
      <c r="A561" s="606"/>
      <c r="B561" s="58" t="s">
        <v>33</v>
      </c>
      <c r="C561" s="58" t="str">
        <f t="shared" ref="C561:Q561" si="546">IF(C8=$W$71,"O",IF(C8=$X$71,"O",IF(C8=$Y$71,"O",IF(C8=$Z$71,"O",IF(C8=$AA$71,"O",IF(C8=$AB$71,"O",IF(C8=$AC$71,"O",IF(C8=$AD$71,"O",IF(C8=$AE$71,"O",IF(C8=$AF$71,"O",IF(C8=$AG$71,"O",IF(C8=$AH$71,"O",IF(C8=$AI$71,"O",IF(C8=$AJ$71,"O",IF(C8=$AK$71,"O",IF(C8=$AL$71,"O",IF(C8=$AM$71,"O",IF(C8=$AN$71,"O",IF(C8=$AO$71,"O",IF(C8=$AP$71,"O",IF(C8=$AQ$71,"O",IF(C8=$AR$71,"O",IF(C8=$AS$71,"O",IF(C8=$AT$71,"O",IF(C8=$AU$71,"O",IF(C8=$AV$71,"O",IF(C8=$AW$71,"O",IF(C8=$AX$71,"O",IF(C8=$AY$71,"O",IF(C8=$AZ$71,"O",IF(C8=$BA$71,"O",IF(C8=$BB$71,"O",IF(C8=$BC$71,"O",IF(C8=$BD$71,"O",IF(C8=$BE$71,"O",IF(C8=$BF$71,"O",IF(C8=$BG$71,"O",IF(C8=$BH$71,"O","X"))))))))))))))))))))))))))))))))))))))</f>
        <v>X</v>
      </c>
      <c r="D561" s="58" t="str">
        <f t="shared" si="546"/>
        <v>X</v>
      </c>
      <c r="E561" s="58" t="str">
        <f t="shared" si="546"/>
        <v>X</v>
      </c>
      <c r="F561" s="58" t="str">
        <f t="shared" si="546"/>
        <v>X</v>
      </c>
      <c r="G561" s="58" t="str">
        <f t="shared" si="546"/>
        <v>X</v>
      </c>
      <c r="H561" s="58" t="str">
        <f t="shared" si="546"/>
        <v>X</v>
      </c>
      <c r="I561" s="58" t="str">
        <f t="shared" si="546"/>
        <v>X</v>
      </c>
      <c r="J561" s="58" t="str">
        <f t="shared" si="546"/>
        <v>X</v>
      </c>
      <c r="K561" s="58" t="str">
        <f t="shared" si="546"/>
        <v>X</v>
      </c>
      <c r="L561" s="58" t="str">
        <f t="shared" si="546"/>
        <v>X</v>
      </c>
      <c r="M561" s="58" t="str">
        <f t="shared" si="546"/>
        <v>X</v>
      </c>
      <c r="N561" s="58" t="str">
        <f t="shared" si="546"/>
        <v>X</v>
      </c>
      <c r="O561" s="58" t="str">
        <f t="shared" si="546"/>
        <v>X</v>
      </c>
      <c r="P561" s="58" t="str">
        <f t="shared" si="546"/>
        <v>X</v>
      </c>
      <c r="Q561" s="58" t="str">
        <f t="shared" si="546"/>
        <v>X</v>
      </c>
    </row>
    <row r="562" spans="1:17" ht="18.75" customHeight="1">
      <c r="A562" s="606"/>
      <c r="B562" s="58" t="s">
        <v>34</v>
      </c>
      <c r="C562" s="58" t="str">
        <f t="shared" ref="C562:Q562" si="547">IF(C9=$W$71,"O",IF(C9=$X$71,"O",IF(C9=$Y$71,"O",IF(C9=$Z$71,"O",IF(C9=$AA$71,"O",IF(C9=$AB$71,"O",IF(C9=$AC$71,"O",IF(C9=$AD$71,"O",IF(C9=$AE$71,"O",IF(C9=$AF$71,"O",IF(C9=$AG$71,"O",IF(C9=$AH$71,"O",IF(C9=$AI$71,"O",IF(C9=$AJ$71,"O",IF(C9=$AK$71,"O",IF(C9=$AL$71,"O",IF(C9=$AM$71,"O",IF(C9=$AN$71,"O",IF(C9=$AO$71,"O",IF(C9=$AP$71,"O",IF(C9=$AQ$71,"O",IF(C9=$AR$71,"O",IF(C9=$AS$71,"O",IF(C9=$AT$71,"O",IF(C9=$AU$71,"O",IF(C9=$AV$71,"O",IF(C9=$AW$71,"O",IF(C9=$AX$71,"O",IF(C9=$AY$71,"O",IF(C9=$AZ$71,"O",IF(C9=$BA$71,"O",IF(C9=$BB$71,"O",IF(C9=$BC$71,"O",IF(C9=$BD$71,"O",IF(C9=$BE$71,"O",IF(C9=$BF$71,"O",IF(C9=$BG$71,"O",IF(C9=$BH$71,"O","X"))))))))))))))))))))))))))))))))))))))</f>
        <v>X</v>
      </c>
      <c r="D562" s="58" t="str">
        <f t="shared" si="547"/>
        <v>X</v>
      </c>
      <c r="E562" s="58" t="str">
        <f t="shared" si="547"/>
        <v>X</v>
      </c>
      <c r="F562" s="58" t="str">
        <f t="shared" si="547"/>
        <v>X</v>
      </c>
      <c r="G562" s="58" t="str">
        <f t="shared" si="547"/>
        <v>X</v>
      </c>
      <c r="H562" s="58" t="str">
        <f t="shared" si="547"/>
        <v>X</v>
      </c>
      <c r="I562" s="58" t="str">
        <f t="shared" si="547"/>
        <v>X</v>
      </c>
      <c r="J562" s="58" t="str">
        <f t="shared" si="547"/>
        <v>X</v>
      </c>
      <c r="K562" s="58" t="str">
        <f t="shared" si="547"/>
        <v>X</v>
      </c>
      <c r="L562" s="58" t="str">
        <f t="shared" si="547"/>
        <v>X</v>
      </c>
      <c r="M562" s="58" t="str">
        <f t="shared" si="547"/>
        <v>X</v>
      </c>
      <c r="N562" s="58" t="str">
        <f t="shared" si="547"/>
        <v>X</v>
      </c>
      <c r="O562" s="58" t="str">
        <f t="shared" si="547"/>
        <v>X</v>
      </c>
      <c r="P562" s="58" t="str">
        <f t="shared" si="547"/>
        <v>X</v>
      </c>
      <c r="Q562" s="58" t="str">
        <f t="shared" si="547"/>
        <v>X</v>
      </c>
    </row>
    <row r="563" spans="1:17" ht="18.75" customHeight="1">
      <c r="A563" s="606"/>
      <c r="B563" s="58" t="s">
        <v>35</v>
      </c>
      <c r="C563" s="58" t="str">
        <f t="shared" ref="C563:Q563" si="548">IF(C10=$W$71,"O",IF(C10=$X$71,"O",IF(C10=$Y$71,"O",IF(C10=$Z$71,"O",IF(C10=$AA$71,"O",IF(C10=$AB$71,"O",IF(C10=$AC$71,"O",IF(C10=$AD$71,"O",IF(C10=$AE$71,"O",IF(C10=$AF$71,"O",IF(C10=$AG$71,"O",IF(C10=$AH$71,"O",IF(C10=$AI$71,"O",IF(C10=$AJ$71,"O",IF(C10=$AK$71,"O",IF(C10=$AL$71,"O",IF(C10=$AM$71,"O",IF(C10=$AN$71,"O",IF(C10=$AO$71,"O",IF(C10=$AP$71,"O",IF(C10=$AQ$71,"O",IF(C10=$AR$71,"O",IF(C10=$AS$71,"O",IF(C10=$AT$71,"O",IF(C10=$AU$71,"O",IF(C10=$AV$71,"O",IF(C10=$AW$71,"O",IF(C10=$AX$71,"O",IF(C10=$AY$71,"O",IF(C10=$AZ$71,"O",IF(C10=$BA$71,"O",IF(C10=$BB$71,"O",IF(C10=$BC$71,"O",IF(C10=$BD$71,"O",IF(C10=$BE$71,"O",IF(C10=$BF$71,"O",IF(C10=$BG$71,"O",IF(C10=$BH$71,"O","X"))))))))))))))))))))))))))))))))))))))</f>
        <v>O</v>
      </c>
      <c r="D563" s="58" t="str">
        <f t="shared" si="548"/>
        <v>O</v>
      </c>
      <c r="E563" s="58" t="str">
        <f t="shared" si="548"/>
        <v>O</v>
      </c>
      <c r="F563" s="58" t="str">
        <f t="shared" si="548"/>
        <v>O</v>
      </c>
      <c r="G563" s="58" t="str">
        <f t="shared" si="548"/>
        <v>O</v>
      </c>
      <c r="H563" s="58" t="str">
        <f t="shared" si="548"/>
        <v>O</v>
      </c>
      <c r="I563" s="58" t="str">
        <f t="shared" si="548"/>
        <v>O</v>
      </c>
      <c r="J563" s="58" t="str">
        <f t="shared" si="548"/>
        <v>O</v>
      </c>
      <c r="K563" s="58" t="str">
        <f t="shared" si="548"/>
        <v>O</v>
      </c>
      <c r="L563" s="58" t="str">
        <f t="shared" si="548"/>
        <v>O</v>
      </c>
      <c r="M563" s="58" t="str">
        <f t="shared" si="548"/>
        <v>O</v>
      </c>
      <c r="N563" s="58" t="str">
        <f t="shared" si="548"/>
        <v>O</v>
      </c>
      <c r="O563" s="58" t="str">
        <f t="shared" si="548"/>
        <v>O</v>
      </c>
      <c r="P563" s="58" t="str">
        <f t="shared" si="548"/>
        <v>O</v>
      </c>
      <c r="Q563" s="58" t="str">
        <f t="shared" si="548"/>
        <v>O</v>
      </c>
    </row>
    <row r="564" spans="1:17" ht="18.75" customHeight="1">
      <c r="A564" s="606"/>
      <c r="B564" s="58" t="s">
        <v>36</v>
      </c>
      <c r="C564" s="58" t="str">
        <f t="shared" ref="C564:Q564" si="549">IF(C11=$W$71,"O",IF(C11=$X$71,"O",IF(C11=$Y$71,"O",IF(C11=$Z$71,"O",IF(C11=$AA$71,"O",IF(C11=$AB$71,"O",IF(C11=$AC$71,"O",IF(C11=$AD$71,"O",IF(C11=$AE$71,"O",IF(C11=$AF$71,"O",IF(C11=$AG$71,"O",IF(C11=$AH$71,"O",IF(C11=$AI$71,"O",IF(C11=$AJ$71,"O",IF(C11=$AK$71,"O",IF(C11=$AL$71,"O",IF(C11=$AM$71,"O",IF(C11=$AN$71,"O",IF(C11=$AO$71,"O",IF(C11=$AP$71,"O",IF(C11=$AQ$71,"O",IF(C11=$AR$71,"O",IF(C11=$AS$71,"O",IF(C11=$AT$71,"O",IF(C11=$AU$71,"O",IF(C11=$AV$71,"O",IF(C11=$AW$71,"O",IF(C11=$AX$71,"O",IF(C11=$AY$71,"O",IF(C11=$AZ$71,"O",IF(C11=$BA$71,"O",IF(C11=$BB$71,"O",IF(C11=$BC$71,"O",IF(C11=$BD$71,"O",IF(C11=$BE$71,"O",IF(C11=$BF$71,"O",IF(C11=$BG$71,"O",IF(C11=$BH$71,"O","X"))))))))))))))))))))))))))))))))))))))</f>
        <v>X</v>
      </c>
      <c r="D564" s="58" t="str">
        <f t="shared" si="549"/>
        <v>X</v>
      </c>
      <c r="E564" s="58" t="str">
        <f t="shared" si="549"/>
        <v>X</v>
      </c>
      <c r="F564" s="58" t="str">
        <f t="shared" si="549"/>
        <v>X</v>
      </c>
      <c r="G564" s="58" t="str">
        <f t="shared" si="549"/>
        <v>X</v>
      </c>
      <c r="H564" s="58" t="str">
        <f t="shared" si="549"/>
        <v>X</v>
      </c>
      <c r="I564" s="58" t="str">
        <f t="shared" si="549"/>
        <v>X</v>
      </c>
      <c r="J564" s="58" t="str">
        <f t="shared" si="549"/>
        <v>X</v>
      </c>
      <c r="K564" s="58" t="str">
        <f t="shared" si="549"/>
        <v>X</v>
      </c>
      <c r="L564" s="58" t="str">
        <f t="shared" si="549"/>
        <v>X</v>
      </c>
      <c r="M564" s="58" t="str">
        <f t="shared" si="549"/>
        <v>X</v>
      </c>
      <c r="N564" s="58" t="str">
        <f t="shared" si="549"/>
        <v>X</v>
      </c>
      <c r="O564" s="58" t="str">
        <f t="shared" si="549"/>
        <v>X</v>
      </c>
      <c r="P564" s="58" t="str">
        <f t="shared" si="549"/>
        <v>X</v>
      </c>
      <c r="Q564" s="58" t="str">
        <f t="shared" si="549"/>
        <v>X</v>
      </c>
    </row>
    <row r="565" spans="1:17" ht="18.75" customHeight="1">
      <c r="A565" s="606"/>
      <c r="B565" s="58" t="s">
        <v>21</v>
      </c>
      <c r="C565" s="58" t="str">
        <f t="shared" ref="C565:Q565" si="550">IF(C12=$W$71,"O",IF(C12=$X$71,"O",IF(C12=$Y$71,"O",IF(C12=$Z$71,"O",IF(C12=$AA$71,"O",IF(C12=$AB$71,"O",IF(C12=$AC$71,"O",IF(C12=$AD$71,"O",IF(C12=$AE$71,"O",IF(C12=$AF$71,"O",IF(C12=$AG$71,"O",IF(C12=$AH$71,"O",IF(C12=$AI$71,"O",IF(C12=$AJ$71,"O",IF(C12=$AK$71,"O",IF(C12=$AL$71,"O",IF(C12=$AM$71,"O",IF(C12=$AN$71,"O",IF(C12=$AO$71,"O",IF(C12=$AP$71,"O",IF(C12=$AQ$71,"O",IF(C12=$AR$71,"O",IF(C12=$AS$71,"O",IF(C12=$AT$71,"O",IF(C12=$AU$71,"O",IF(C12=$AV$71,"O",IF(C12=$AW$71,"O",IF(C12=$AX$71,"O",IF(C12=$AY$71,"O",IF(C12=$AZ$71,"O",IF(C12=$BA$71,"O",IF(C12=$BB$71,"O",IF(C12=$BC$71,"O",IF(C12=$BD$71,"O",IF(C12=$BE$71,"O",IF(C12=$BF$71,"O",IF(C12=$BG$71,"O",IF(C12=$BH$71,"O","X"))))))))))))))))))))))))))))))))))))))</f>
        <v>O</v>
      </c>
      <c r="D565" s="58" t="str">
        <f t="shared" si="550"/>
        <v>O</v>
      </c>
      <c r="E565" s="58" t="str">
        <f t="shared" si="550"/>
        <v>O</v>
      </c>
      <c r="F565" s="58" t="str">
        <f t="shared" si="550"/>
        <v>O</v>
      </c>
      <c r="G565" s="58" t="str">
        <f t="shared" si="550"/>
        <v>O</v>
      </c>
      <c r="H565" s="58" t="str">
        <f t="shared" si="550"/>
        <v>O</v>
      </c>
      <c r="I565" s="58" t="str">
        <f t="shared" si="550"/>
        <v>O</v>
      </c>
      <c r="J565" s="58" t="str">
        <f t="shared" si="550"/>
        <v>O</v>
      </c>
      <c r="K565" s="58" t="str">
        <f t="shared" si="550"/>
        <v>O</v>
      </c>
      <c r="L565" s="58" t="str">
        <f t="shared" si="550"/>
        <v>O</v>
      </c>
      <c r="M565" s="58" t="str">
        <f t="shared" si="550"/>
        <v>O</v>
      </c>
      <c r="N565" s="58" t="str">
        <f t="shared" si="550"/>
        <v>O</v>
      </c>
      <c r="O565" s="58" t="str">
        <f t="shared" si="550"/>
        <v>O</v>
      </c>
      <c r="P565" s="58" t="str">
        <f t="shared" si="550"/>
        <v>O</v>
      </c>
      <c r="Q565" s="58" t="str">
        <f t="shared" si="550"/>
        <v>O</v>
      </c>
    </row>
    <row r="566" spans="1:17" ht="18.75" customHeight="1">
      <c r="A566" s="607"/>
      <c r="B566" s="30" t="s">
        <v>46</v>
      </c>
      <c r="C566" s="47">
        <f>COUNTIF(C560:C565,"O")</f>
        <v>2</v>
      </c>
      <c r="D566" s="47">
        <f t="shared" ref="D566:Q566" si="551">COUNTIF(D560:D565,"O")</f>
        <v>2</v>
      </c>
      <c r="E566" s="47">
        <f t="shared" si="551"/>
        <v>2</v>
      </c>
      <c r="F566" s="47">
        <f t="shared" si="551"/>
        <v>2</v>
      </c>
      <c r="G566" s="47">
        <f t="shared" si="551"/>
        <v>2</v>
      </c>
      <c r="H566" s="47">
        <f t="shared" si="551"/>
        <v>2</v>
      </c>
      <c r="I566" s="47">
        <f t="shared" si="551"/>
        <v>2</v>
      </c>
      <c r="J566" s="47">
        <f t="shared" si="551"/>
        <v>2</v>
      </c>
      <c r="K566" s="47">
        <f t="shared" si="551"/>
        <v>2</v>
      </c>
      <c r="L566" s="47">
        <f t="shared" si="551"/>
        <v>2</v>
      </c>
      <c r="M566" s="47">
        <f t="shared" si="551"/>
        <v>2</v>
      </c>
      <c r="N566" s="47">
        <f t="shared" si="551"/>
        <v>2</v>
      </c>
      <c r="O566" s="47">
        <f t="shared" si="551"/>
        <v>2</v>
      </c>
      <c r="P566" s="47">
        <f t="shared" si="551"/>
        <v>2</v>
      </c>
      <c r="Q566" s="47">
        <f t="shared" si="551"/>
        <v>2</v>
      </c>
    </row>
    <row r="567" spans="1:17" ht="18.75" customHeight="1">
      <c r="A567" s="605">
        <v>54</v>
      </c>
      <c r="B567" s="58" t="s">
        <v>32</v>
      </c>
      <c r="C567" s="58" t="str">
        <f>IF(C7=$W$72,"O",IF(C7=$X$72,"O",IF(C7=$Y$72,"O",IF(C7=$Z$72,"O",IF(C7=$AA$72,"O",IF(C7=$AB$72,"O",IF(C7=$AC$72,"O",IF(C7=$AD$72,"O",IF(C7=$AE$72,"O",IF(C7=$AF$72,"O",IF(C7=$AG$72,"O",IF(C7=$AH$72,"O",IF(C7=$AI$72,"O",IF(C7=$AJ$72,"O",IF(C7=$AK$72,"O",IF(C7=$AL$72,"O",IF(C7=$AM$72,"O",IF(C7=$AN$72,"O",IF(C7=$AO$72,"O",IF(C7=$AP$72,"O",IF(C7=$AQ$72,"O",IF(C7=$AR$72,"O",IF(C7=$AS$72,"O",IF(C7=$AT$72,"O",IF(C7=$AU$72,"O",IF(C7=$AV$72,"O",IF(C7=$AW$72,"O",IF(C7=$AX$72,"O",IF(C7=$AY$72,"O",IF(C7=$AZ$72,"O",IF(C7=$BA$72,"O",IF(C7=$BB$72,"O",IF(C7=$BC$72,"O",IF(C7=$BD$72,"O",IF(C7=$BE$72,"O",IF(C7=$BF$72,"O",IF(C7=$BG$72,"O",IF(C7=$BH$72,"O","X"))))))))))))))))))))))))))))))))))))))</f>
        <v>X</v>
      </c>
      <c r="D567" s="58" t="str">
        <f t="shared" ref="D567:P567" si="552">IF(D7=$W$72,"O",IF(D7=$X$72,"O",IF(D7=$Y$72,"O",IF(D7=$Z$72,"O",IF(D7=$AA$72,"O",IF(D7=$AB$72,"O",IF(D7=$AC$72,"O",IF(D7=$AD$72,"O",IF(D7=$AE$72,"O",IF(D7=$AF$72,"O",IF(D7=$AG$72,"O",IF(D7=$AH$72,"O",IF(D7=$AI$72,"O",IF(D7=$AJ$72,"O",IF(D7=$AK$72,"O",IF(D7=$AL$72,"O",IF(D7=$AM$72,"O",IF(D7=$AN$72,"O",IF(D7=$AO$72,"O",IF(D7=$AP$72,"O",IF(D7=$AQ$72,"O",IF(D7=$AR$72,"O",IF(D7=$AS$72,"O",IF(D7=$AT$72,"O",IF(D7=$AU$72,"O",IF(D7=$AV$72,"O",IF(D7=$AW$72,"O",IF(D7=$AX$72,"O",IF(D7=$AY$72,"O",IF(D7=$AZ$72,"O",IF(D7=$BA$72,"O",IF(D7=$BB$72,"O",IF(D7=$BC$72,"O",IF(D7=$BD$72,"O",IF(D7=$BE$72,"O",IF(D7=$BF$72,"O",IF(D7=$BG$72,"O",IF(D7=$BH$72,"O","X"))))))))))))))))))))))))))))))))))))))</f>
        <v>X</v>
      </c>
      <c r="E567" s="58" t="str">
        <f t="shared" si="552"/>
        <v>X</v>
      </c>
      <c r="F567" s="58" t="str">
        <f t="shared" si="552"/>
        <v>X</v>
      </c>
      <c r="G567" s="58" t="str">
        <f t="shared" si="552"/>
        <v>X</v>
      </c>
      <c r="H567" s="58" t="str">
        <f t="shared" si="552"/>
        <v>X</v>
      </c>
      <c r="I567" s="58" t="str">
        <f t="shared" si="552"/>
        <v>X</v>
      </c>
      <c r="J567" s="58" t="str">
        <f t="shared" si="552"/>
        <v>X</v>
      </c>
      <c r="K567" s="58" t="str">
        <f t="shared" si="552"/>
        <v>X</v>
      </c>
      <c r="L567" s="58" t="str">
        <f t="shared" si="552"/>
        <v>X</v>
      </c>
      <c r="M567" s="58" t="str">
        <f t="shared" si="552"/>
        <v>X</v>
      </c>
      <c r="N567" s="58" t="str">
        <f t="shared" si="552"/>
        <v>X</v>
      </c>
      <c r="O567" s="58" t="str">
        <f t="shared" si="552"/>
        <v>X</v>
      </c>
      <c r="P567" s="58" t="str">
        <f t="shared" si="552"/>
        <v>X</v>
      </c>
      <c r="Q567" s="58" t="str">
        <f>IF(Q7=$W$72,"O",IF(Q7=$X$72,"O",IF(Q7=$Y$72,"O",IF(Q7=$Z$72,"O",IF(Q7=$AA$72,"O",IF(Q7=$AB$72,"O",IF(Q7=$AC$72,"O",IF(Q7=$AD$72,"O",IF(Q7=$AE$72,"O",IF(Q7=$AF$72,"O",IF(Q7=$AG$72,"O",IF(Q7=$AH$72,"O",IF(Q7=$AI$72,"O",IF(Q7=$AJ$72,"O",IF(Q7=$AK$72,"O",IF(Q7=$AL$72,"O",IF(Q7=$AM$72,"O",IF(Q7=$AN$72,"O",IF(Q7=$AO$72,"O",IF(Q7=$AP$72,"O",IF(Q7=$AQ$72,"O",IF(Q7=$AR$72,"O",IF(Q7=$AS$72,"O",IF(Q7=$AT$72,"O",IF(Q7=$AU$72,"O",IF(Q7=$AV$72,"O",IF(Q7=$AW$72,"O",IF(Q7=$AX$72,"O",IF(Q7=$AY$72,"O",IF(Q7=$AZ$72,"O",IF(Q7=$BA$72,"O",IF(Q7=$BB$72,"O",IF(Q7=$BC$72,"O",IF(Q7=$BD$72,"O",IF(Q7=$BE$72,"O",IF(Q7=$BF$72,"O",IF(Q7=$BG$72,"O",IF(Q7=$BH$72,"O","X"))))))))))))))))))))))))))))))))))))))</f>
        <v>X</v>
      </c>
    </row>
    <row r="568" spans="1:17" ht="18.75" customHeight="1">
      <c r="A568" s="606"/>
      <c r="B568" s="58" t="s">
        <v>33</v>
      </c>
      <c r="C568" s="58" t="str">
        <f t="shared" ref="C568:Q568" si="553">IF(C8=$W$72,"O",IF(C8=$X$72,"O",IF(C8=$Y$72,"O",IF(C8=$Z$72,"O",IF(C8=$AA$72,"O",IF(C8=$AB$72,"O",IF(C8=$AC$72,"O",IF(C8=$AD$72,"O",IF(C8=$AE$72,"O",IF(C8=$AF$72,"O",IF(C8=$AG$72,"O",IF(C8=$AH$72,"O",IF(C8=$AI$72,"O",IF(C8=$AJ$72,"O",IF(C8=$AK$72,"O",IF(C8=$AL$72,"O",IF(C8=$AM$72,"O",IF(C8=$AN$72,"O",IF(C8=$AO$72,"O",IF(C8=$AP$72,"O",IF(C8=$AQ$72,"O",IF(C8=$AR$72,"O",IF(C8=$AS$72,"O",IF(C8=$AT$72,"O",IF(C8=$AU$72,"O",IF(C8=$AV$72,"O",IF(C8=$AW$72,"O",IF(C8=$AX$72,"O",IF(C8=$AY$72,"O",IF(C8=$AZ$72,"O",IF(C8=$BA$72,"O",IF(C8=$BB$72,"O",IF(C8=$BC$72,"O",IF(C8=$BD$72,"O",IF(C8=$BE$72,"O",IF(C8=$BF$72,"O",IF(C8=$BG$72,"O",IF(C8=$BH$72,"O","X"))))))))))))))))))))))))))))))))))))))</f>
        <v>X</v>
      </c>
      <c r="D568" s="58" t="str">
        <f t="shared" si="553"/>
        <v>X</v>
      </c>
      <c r="E568" s="58" t="str">
        <f t="shared" si="553"/>
        <v>X</v>
      </c>
      <c r="F568" s="58" t="str">
        <f t="shared" si="553"/>
        <v>X</v>
      </c>
      <c r="G568" s="58" t="str">
        <f t="shared" si="553"/>
        <v>X</v>
      </c>
      <c r="H568" s="58" t="str">
        <f t="shared" si="553"/>
        <v>X</v>
      </c>
      <c r="I568" s="58" t="str">
        <f t="shared" si="553"/>
        <v>X</v>
      </c>
      <c r="J568" s="58" t="str">
        <f t="shared" si="553"/>
        <v>X</v>
      </c>
      <c r="K568" s="58" t="str">
        <f t="shared" si="553"/>
        <v>X</v>
      </c>
      <c r="L568" s="58" t="str">
        <f t="shared" si="553"/>
        <v>X</v>
      </c>
      <c r="M568" s="58" t="str">
        <f t="shared" si="553"/>
        <v>X</v>
      </c>
      <c r="N568" s="58" t="str">
        <f t="shared" si="553"/>
        <v>X</v>
      </c>
      <c r="O568" s="58" t="str">
        <f t="shared" si="553"/>
        <v>X</v>
      </c>
      <c r="P568" s="58" t="str">
        <f t="shared" si="553"/>
        <v>X</v>
      </c>
      <c r="Q568" s="58" t="str">
        <f t="shared" si="553"/>
        <v>X</v>
      </c>
    </row>
    <row r="569" spans="1:17" ht="18.75" customHeight="1">
      <c r="A569" s="606"/>
      <c r="B569" s="58" t="s">
        <v>34</v>
      </c>
      <c r="C569" s="58" t="str">
        <f t="shared" ref="C569:Q569" si="554">IF(C9=$W$72,"O",IF(C9=$X$72,"O",IF(C9=$Y$72,"O",IF(C9=$Z$72,"O",IF(C9=$AA$72,"O",IF(C9=$AB$72,"O",IF(C9=$AC$72,"O",IF(C9=$AD$72,"O",IF(C9=$AE$72,"O",IF(C9=$AF$72,"O",IF(C9=$AG$72,"O",IF(C9=$AH$72,"O",IF(C9=$AI$72,"O",IF(C9=$AJ$72,"O",IF(C9=$AK$72,"O",IF(C9=$AL$72,"O",IF(C9=$AM$72,"O",IF(C9=$AN$72,"O",IF(C9=$AO$72,"O",IF(C9=$AP$72,"O",IF(C9=$AQ$72,"O",IF(C9=$AR$72,"O",IF(C9=$AS$72,"O",IF(C9=$AT$72,"O",IF(C9=$AU$72,"O",IF(C9=$AV$72,"O",IF(C9=$AW$72,"O",IF(C9=$AX$72,"O",IF(C9=$AY$72,"O",IF(C9=$AZ$72,"O",IF(C9=$BA$72,"O",IF(C9=$BB$72,"O",IF(C9=$BC$72,"O",IF(C9=$BD$72,"O",IF(C9=$BE$72,"O",IF(C9=$BF$72,"O",IF(C9=$BG$72,"O",IF(C9=$BH$72,"O","X"))))))))))))))))))))))))))))))))))))))</f>
        <v>X</v>
      </c>
      <c r="D569" s="58" t="str">
        <f t="shared" si="554"/>
        <v>X</v>
      </c>
      <c r="E569" s="58" t="str">
        <f t="shared" si="554"/>
        <v>X</v>
      </c>
      <c r="F569" s="58" t="str">
        <f t="shared" si="554"/>
        <v>X</v>
      </c>
      <c r="G569" s="58" t="str">
        <f t="shared" si="554"/>
        <v>X</v>
      </c>
      <c r="H569" s="58" t="str">
        <f t="shared" si="554"/>
        <v>X</v>
      </c>
      <c r="I569" s="58" t="str">
        <f t="shared" si="554"/>
        <v>X</v>
      </c>
      <c r="J569" s="58" t="str">
        <f t="shared" si="554"/>
        <v>X</v>
      </c>
      <c r="K569" s="58" t="str">
        <f t="shared" si="554"/>
        <v>X</v>
      </c>
      <c r="L569" s="58" t="str">
        <f t="shared" si="554"/>
        <v>X</v>
      </c>
      <c r="M569" s="58" t="str">
        <f t="shared" si="554"/>
        <v>X</v>
      </c>
      <c r="N569" s="58" t="str">
        <f t="shared" si="554"/>
        <v>X</v>
      </c>
      <c r="O569" s="58" t="str">
        <f t="shared" si="554"/>
        <v>X</v>
      </c>
      <c r="P569" s="58" t="str">
        <f t="shared" si="554"/>
        <v>X</v>
      </c>
      <c r="Q569" s="58" t="str">
        <f t="shared" si="554"/>
        <v>X</v>
      </c>
    </row>
    <row r="570" spans="1:17" ht="18.75" customHeight="1">
      <c r="A570" s="606"/>
      <c r="B570" s="58" t="s">
        <v>35</v>
      </c>
      <c r="C570" s="58" t="str">
        <f t="shared" ref="C570:Q570" si="555">IF(C10=$W$72,"O",IF(C10=$X$72,"O",IF(C10=$Y$72,"O",IF(C10=$Z$72,"O",IF(C10=$AA$72,"O",IF(C10=$AB$72,"O",IF(C10=$AC$72,"O",IF(C10=$AD$72,"O",IF(C10=$AE$72,"O",IF(C10=$AF$72,"O",IF(C10=$AG$72,"O",IF(C10=$AH$72,"O",IF(C10=$AI$72,"O",IF(C10=$AJ$72,"O",IF(C10=$AK$72,"O",IF(C10=$AL$72,"O",IF(C10=$AM$72,"O",IF(C10=$AN$72,"O",IF(C10=$AO$72,"O",IF(C10=$AP$72,"O",IF(C10=$AQ$72,"O",IF(C10=$AR$72,"O",IF(C10=$AS$72,"O",IF(C10=$AT$72,"O",IF(C10=$AU$72,"O",IF(C10=$AV$72,"O",IF(C10=$AW$72,"O",IF(C10=$AX$72,"O",IF(C10=$AY$72,"O",IF(C10=$AZ$72,"O",IF(C10=$BA$72,"O",IF(C10=$BB$72,"O",IF(C10=$BC$72,"O",IF(C10=$BD$72,"O",IF(C10=$BE$72,"O",IF(C10=$BF$72,"O",IF(C10=$BG$72,"O",IF(C10=$BH$72,"O","X"))))))))))))))))))))))))))))))))))))))</f>
        <v>O</v>
      </c>
      <c r="D570" s="58" t="str">
        <f t="shared" si="555"/>
        <v>O</v>
      </c>
      <c r="E570" s="58" t="str">
        <f t="shared" si="555"/>
        <v>O</v>
      </c>
      <c r="F570" s="58" t="str">
        <f t="shared" si="555"/>
        <v>O</v>
      </c>
      <c r="G570" s="58" t="str">
        <f t="shared" si="555"/>
        <v>O</v>
      </c>
      <c r="H570" s="58" t="str">
        <f t="shared" si="555"/>
        <v>O</v>
      </c>
      <c r="I570" s="58" t="str">
        <f t="shared" si="555"/>
        <v>O</v>
      </c>
      <c r="J570" s="58" t="str">
        <f t="shared" si="555"/>
        <v>O</v>
      </c>
      <c r="K570" s="58" t="str">
        <f t="shared" si="555"/>
        <v>O</v>
      </c>
      <c r="L570" s="58" t="str">
        <f t="shared" si="555"/>
        <v>O</v>
      </c>
      <c r="M570" s="58" t="str">
        <f t="shared" si="555"/>
        <v>O</v>
      </c>
      <c r="N570" s="58" t="str">
        <f t="shared" si="555"/>
        <v>O</v>
      </c>
      <c r="O570" s="58" t="str">
        <f t="shared" si="555"/>
        <v>O</v>
      </c>
      <c r="P570" s="58" t="str">
        <f t="shared" si="555"/>
        <v>O</v>
      </c>
      <c r="Q570" s="58" t="str">
        <f t="shared" si="555"/>
        <v>O</v>
      </c>
    </row>
    <row r="571" spans="1:17" ht="18.75" customHeight="1">
      <c r="A571" s="606"/>
      <c r="B571" s="58" t="s">
        <v>36</v>
      </c>
      <c r="C571" s="58" t="str">
        <f t="shared" ref="C571:Q571" si="556">IF(C11=$W$72,"O",IF(C11=$X$72,"O",IF(C11=$Y$72,"O",IF(C11=$Z$72,"O",IF(C11=$AA$72,"O",IF(C11=$AB$72,"O",IF(C11=$AC$72,"O",IF(C11=$AD$72,"O",IF(C11=$AE$72,"O",IF(C11=$AF$72,"O",IF(C11=$AG$72,"O",IF(C11=$AH$72,"O",IF(C11=$AI$72,"O",IF(C11=$AJ$72,"O",IF(C11=$AK$72,"O",IF(C11=$AL$72,"O",IF(C11=$AM$72,"O",IF(C11=$AN$72,"O",IF(C11=$AO$72,"O",IF(C11=$AP$72,"O",IF(C11=$AQ$72,"O",IF(C11=$AR$72,"O",IF(C11=$AS$72,"O",IF(C11=$AT$72,"O",IF(C11=$AU$72,"O",IF(C11=$AV$72,"O",IF(C11=$AW$72,"O",IF(C11=$AX$72,"O",IF(C11=$AY$72,"O",IF(C11=$AZ$72,"O",IF(C11=$BA$72,"O",IF(C11=$BB$72,"O",IF(C11=$BC$72,"O",IF(C11=$BD$72,"O",IF(C11=$BE$72,"O",IF(C11=$BF$72,"O",IF(C11=$BG$72,"O",IF(C11=$BH$72,"O","X"))))))))))))))))))))))))))))))))))))))</f>
        <v>X</v>
      </c>
      <c r="D571" s="58" t="str">
        <f t="shared" si="556"/>
        <v>X</v>
      </c>
      <c r="E571" s="58" t="str">
        <f t="shared" si="556"/>
        <v>X</v>
      </c>
      <c r="F571" s="58" t="str">
        <f t="shared" si="556"/>
        <v>X</v>
      </c>
      <c r="G571" s="58" t="str">
        <f t="shared" si="556"/>
        <v>X</v>
      </c>
      <c r="H571" s="58" t="str">
        <f t="shared" si="556"/>
        <v>X</v>
      </c>
      <c r="I571" s="58" t="str">
        <f t="shared" si="556"/>
        <v>X</v>
      </c>
      <c r="J571" s="58" t="str">
        <f t="shared" si="556"/>
        <v>X</v>
      </c>
      <c r="K571" s="58" t="str">
        <f t="shared" si="556"/>
        <v>X</v>
      </c>
      <c r="L571" s="58" t="str">
        <f t="shared" si="556"/>
        <v>X</v>
      </c>
      <c r="M571" s="58" t="str">
        <f t="shared" si="556"/>
        <v>X</v>
      </c>
      <c r="N571" s="58" t="str">
        <f t="shared" si="556"/>
        <v>X</v>
      </c>
      <c r="O571" s="58" t="str">
        <f t="shared" si="556"/>
        <v>X</v>
      </c>
      <c r="P571" s="58" t="str">
        <f t="shared" si="556"/>
        <v>X</v>
      </c>
      <c r="Q571" s="58" t="str">
        <f t="shared" si="556"/>
        <v>X</v>
      </c>
    </row>
    <row r="572" spans="1:17" ht="18.75" customHeight="1">
      <c r="A572" s="606"/>
      <c r="B572" s="58" t="s">
        <v>21</v>
      </c>
      <c r="C572" s="58" t="str">
        <f t="shared" ref="C572:Q572" si="557">IF(C12=$W$72,"O",IF(C12=$X$72,"O",IF(C12=$Y$72,"O",IF(C12=$Z$72,"O",IF(C12=$AA$72,"O",IF(C12=$AB$72,"O",IF(C12=$AC$72,"O",IF(C12=$AD$72,"O",IF(C12=$AE$72,"O",IF(C12=$AF$72,"O",IF(C12=$AG$72,"O",IF(C12=$AH$72,"O",IF(C12=$AI$72,"O",IF(C12=$AJ$72,"O",IF(C12=$AK$72,"O",IF(C12=$AL$72,"O",IF(C12=$AM$72,"O",IF(C12=$AN$72,"O",IF(C12=$AO$72,"O",IF(C12=$AP$72,"O",IF(C12=$AQ$72,"O",IF(C12=$AR$72,"O",IF(C12=$AS$72,"O",IF(C12=$AT$72,"O",IF(C12=$AU$72,"O",IF(C12=$AV$72,"O",IF(C12=$AW$72,"O",IF(C12=$AX$72,"O",IF(C12=$AY$72,"O",IF(C12=$AZ$72,"O",IF(C12=$BA$72,"O",IF(C12=$BB$72,"O",IF(C12=$BC$72,"O",IF(C12=$BD$72,"O",IF(C12=$BE$72,"O",IF(C12=$BF$72,"O",IF(C12=$BG$72,"O",IF(C12=$BH$72,"O","X"))))))))))))))))))))))))))))))))))))))</f>
        <v>O</v>
      </c>
      <c r="D572" s="58" t="str">
        <f t="shared" si="557"/>
        <v>O</v>
      </c>
      <c r="E572" s="58" t="str">
        <f t="shared" si="557"/>
        <v>O</v>
      </c>
      <c r="F572" s="58" t="str">
        <f t="shared" si="557"/>
        <v>O</v>
      </c>
      <c r="G572" s="58" t="str">
        <f t="shared" si="557"/>
        <v>O</v>
      </c>
      <c r="H572" s="58" t="str">
        <f t="shared" si="557"/>
        <v>O</v>
      </c>
      <c r="I572" s="58" t="str">
        <f t="shared" si="557"/>
        <v>O</v>
      </c>
      <c r="J572" s="58" t="str">
        <f t="shared" si="557"/>
        <v>O</v>
      </c>
      <c r="K572" s="58" t="str">
        <f t="shared" si="557"/>
        <v>O</v>
      </c>
      <c r="L572" s="58" t="str">
        <f t="shared" si="557"/>
        <v>O</v>
      </c>
      <c r="M572" s="58" t="str">
        <f t="shared" si="557"/>
        <v>O</v>
      </c>
      <c r="N572" s="58" t="str">
        <f t="shared" si="557"/>
        <v>O</v>
      </c>
      <c r="O572" s="58" t="str">
        <f t="shared" si="557"/>
        <v>O</v>
      </c>
      <c r="P572" s="58" t="str">
        <f t="shared" si="557"/>
        <v>O</v>
      </c>
      <c r="Q572" s="58" t="str">
        <f t="shared" si="557"/>
        <v>O</v>
      </c>
    </row>
    <row r="573" spans="1:17" ht="18.75" customHeight="1">
      <c r="A573" s="607"/>
      <c r="B573" s="30" t="s">
        <v>46</v>
      </c>
      <c r="C573" s="47">
        <f>COUNTIF(C567:C572,"O")</f>
        <v>2</v>
      </c>
      <c r="D573" s="47">
        <f t="shared" ref="D573:Q573" si="558">COUNTIF(D567:D572,"O")</f>
        <v>2</v>
      </c>
      <c r="E573" s="47">
        <f t="shared" si="558"/>
        <v>2</v>
      </c>
      <c r="F573" s="47">
        <f t="shared" si="558"/>
        <v>2</v>
      </c>
      <c r="G573" s="47">
        <f t="shared" si="558"/>
        <v>2</v>
      </c>
      <c r="H573" s="47">
        <f t="shared" si="558"/>
        <v>2</v>
      </c>
      <c r="I573" s="47">
        <f t="shared" si="558"/>
        <v>2</v>
      </c>
      <c r="J573" s="47">
        <f t="shared" si="558"/>
        <v>2</v>
      </c>
      <c r="K573" s="47">
        <f t="shared" si="558"/>
        <v>2</v>
      </c>
      <c r="L573" s="47">
        <f t="shared" si="558"/>
        <v>2</v>
      </c>
      <c r="M573" s="47">
        <f t="shared" si="558"/>
        <v>2</v>
      </c>
      <c r="N573" s="47">
        <f t="shared" si="558"/>
        <v>2</v>
      </c>
      <c r="O573" s="47">
        <f t="shared" si="558"/>
        <v>2</v>
      </c>
      <c r="P573" s="47">
        <f t="shared" si="558"/>
        <v>2</v>
      </c>
      <c r="Q573" s="47">
        <f t="shared" si="558"/>
        <v>2</v>
      </c>
    </row>
    <row r="574" spans="1:17" ht="18.75" customHeight="1">
      <c r="A574" s="605">
        <v>55</v>
      </c>
      <c r="B574" s="58" t="s">
        <v>32</v>
      </c>
      <c r="C574" s="58" t="str">
        <f>IF(C7=$W$73,"O",IF(C7=$X$73,"O",IF(C7=$Y$73,"O",IF(C7=$Z$73,"O",IF(C7=$AA$73,"O",IF(C7=$AB$73,"O",IF(C7=$AC$73,"O",IF(C7=$AD$73,"O",IF(C7=$AE$73,"O",IF(C7=$AF$73,"O",IF(C7=$AG$73,"O",IF(C7=$AH$73,"O",IF(C7=$AI$73,"O",IF(C7=$AJ$73,"O",IF(C7=$AK$73,"O",IF(C7=$AL$73,"O",IF(C7=$AM$73,"O",IF(C7=$AN$73,"O",IF(C7=$AO$73,"O",IF(C7=$AP$73,"O",IF(C7=$AQ$73,"O",IF(C7=$AR$73,"O",IF(C7=$AS$73,"O",IF(C7=$AT$73,"O",IF(C7=$AU$73,"O",IF(C7=$AV$73,"O",IF(C7=$AW$73,"O",IF(C7=$AX$73,"O",IF(C7=$AY$73,"O",IF(C7=$AZ$73,"O",IF(C7=$BA$73,"O",IF(C7=$BB$73,"O",IF(C7=$BC$73,"O",IF(C7=$BD$73,"O",IF(C7=$BE$73,"O",IF(C7=$BF$73,"O",IF(C7=$BG$73,"O",IF(C7=$BH$73,"O","X"))))))))))))))))))))))))))))))))))))))</f>
        <v>X</v>
      </c>
      <c r="D574" s="58" t="str">
        <f t="shared" ref="D574:P574" si="559">IF(D7=$W$73,"O",IF(D7=$X$73,"O",IF(D7=$Y$73,"O",IF(D7=$Z$73,"O",IF(D7=$AA$73,"O",IF(D7=$AB$73,"O",IF(D7=$AC$73,"O",IF(D7=$AD$73,"O",IF(D7=$AE$73,"O",IF(D7=$AF$73,"O",IF(D7=$AG$73,"O",IF(D7=$AH$73,"O",IF(D7=$AI$73,"O",IF(D7=$AJ$73,"O",IF(D7=$AK$73,"O",IF(D7=$AL$73,"O",IF(D7=$AM$73,"O",IF(D7=$AN$73,"O",IF(D7=$AO$73,"O",IF(D7=$AP$73,"O",IF(D7=$AQ$73,"O",IF(D7=$AR$73,"O",IF(D7=$AS$73,"O",IF(D7=$AT$73,"O",IF(D7=$AU$73,"O",IF(D7=$AV$73,"O",IF(D7=$AW$73,"O",IF(D7=$AX$73,"O",IF(D7=$AY$73,"O",IF(D7=$AZ$73,"O",IF(D7=$BA$73,"O",IF(D7=$BB$73,"O",IF(D7=$BC$73,"O",IF(D7=$BD$73,"O",IF(D7=$BE$73,"O",IF(D7=$BF$73,"O",IF(D7=$BG$73,"O",IF(D7=$BH$73,"O","X"))))))))))))))))))))))))))))))))))))))</f>
        <v>X</v>
      </c>
      <c r="E574" s="58" t="str">
        <f t="shared" si="559"/>
        <v>X</v>
      </c>
      <c r="F574" s="58" t="str">
        <f t="shared" si="559"/>
        <v>X</v>
      </c>
      <c r="G574" s="58" t="str">
        <f t="shared" si="559"/>
        <v>X</v>
      </c>
      <c r="H574" s="58" t="str">
        <f t="shared" si="559"/>
        <v>X</v>
      </c>
      <c r="I574" s="58" t="str">
        <f t="shared" si="559"/>
        <v>X</v>
      </c>
      <c r="J574" s="58" t="str">
        <f t="shared" si="559"/>
        <v>X</v>
      </c>
      <c r="K574" s="58" t="str">
        <f t="shared" si="559"/>
        <v>X</v>
      </c>
      <c r="L574" s="58" t="str">
        <f t="shared" si="559"/>
        <v>X</v>
      </c>
      <c r="M574" s="58" t="str">
        <f t="shared" si="559"/>
        <v>X</v>
      </c>
      <c r="N574" s="58" t="str">
        <f t="shared" si="559"/>
        <v>X</v>
      </c>
      <c r="O574" s="58" t="str">
        <f t="shared" si="559"/>
        <v>X</v>
      </c>
      <c r="P574" s="58" t="str">
        <f t="shared" si="559"/>
        <v>X</v>
      </c>
      <c r="Q574" s="58" t="str">
        <f>IF(Q7=$W$73,"O",IF(Q7=$X$73,"O",IF(Q7=$Y$73,"O",IF(Q7=$Z$73,"O",IF(Q7=$AA$73,"O",IF(Q7=$AB$73,"O",IF(Q7=$AC$73,"O",IF(Q7=$AD$73,"O",IF(Q7=$AE$73,"O",IF(Q7=$AF$73,"O",IF(Q7=$AG$73,"O",IF(Q7=$AH$73,"O",IF(Q7=$AI$73,"O",IF(Q7=$AJ$73,"O",IF(Q7=$AK$73,"O",IF(Q7=$AL$73,"O",IF(Q7=$AM$73,"O",IF(Q7=$AN$73,"O",IF(Q7=$AO$73,"O",IF(Q7=$AP$73,"O",IF(Q7=$AQ$73,"O",IF(Q7=$AR$73,"O",IF(Q7=$AS$73,"O",IF(Q7=$AT$73,"O",IF(Q7=$AU$73,"O",IF(Q7=$AV$73,"O",IF(Q7=$AW$73,"O",IF(Q7=$AX$73,"O",IF(Q7=$AY$73,"O",IF(Q7=$AZ$73,"O",IF(Q7=$BA$73,"O",IF(Q7=$BB$73,"O",IF(Q7=$BC$73,"O",IF(Q7=$BD$73,"O",IF(Q7=$BE$73,"O",IF(Q7=$BF$73,"O",IF(Q7=$BG$73,"O",IF(Q7=$BH$73,"O","X"))))))))))))))))))))))))))))))))))))))</f>
        <v>X</v>
      </c>
    </row>
    <row r="575" spans="1:17" ht="18.75" customHeight="1">
      <c r="A575" s="606"/>
      <c r="B575" s="58" t="s">
        <v>33</v>
      </c>
      <c r="C575" s="58" t="str">
        <f t="shared" ref="C575:Q575" si="560">IF(C8=$W$73,"O",IF(C8=$X$73,"O",IF(C8=$Y$73,"O",IF(C8=$Z$73,"O",IF(C8=$AA$73,"O",IF(C8=$AB$73,"O",IF(C8=$AC$73,"O",IF(C8=$AD$73,"O",IF(C8=$AE$73,"O",IF(C8=$AF$73,"O",IF(C8=$AG$73,"O",IF(C8=$AH$73,"O",IF(C8=$AI$73,"O",IF(C8=$AJ$73,"O",IF(C8=$AK$73,"O",IF(C8=$AL$73,"O",IF(C8=$AM$73,"O",IF(C8=$AN$73,"O",IF(C8=$AO$73,"O",IF(C8=$AP$73,"O",IF(C8=$AQ$73,"O",IF(C8=$AR$73,"O",IF(C8=$AS$73,"O",IF(C8=$AT$73,"O",IF(C8=$AU$73,"O",IF(C8=$AV$73,"O",IF(C8=$AW$73,"O",IF(C8=$AX$73,"O",IF(C8=$AY$73,"O",IF(C8=$AZ$73,"O",IF(C8=$BA$73,"O",IF(C8=$BB$73,"O",IF(C8=$BC$73,"O",IF(C8=$BD$73,"O",IF(C8=$BE$73,"O",IF(C8=$BF$73,"O",IF(C8=$BG$73,"O",IF(C8=$BH$73,"O","X"))))))))))))))))))))))))))))))))))))))</f>
        <v>X</v>
      </c>
      <c r="D575" s="58" t="str">
        <f t="shared" si="560"/>
        <v>X</v>
      </c>
      <c r="E575" s="58" t="str">
        <f t="shared" si="560"/>
        <v>X</v>
      </c>
      <c r="F575" s="58" t="str">
        <f t="shared" si="560"/>
        <v>X</v>
      </c>
      <c r="G575" s="58" t="str">
        <f t="shared" si="560"/>
        <v>X</v>
      </c>
      <c r="H575" s="58" t="str">
        <f t="shared" si="560"/>
        <v>X</v>
      </c>
      <c r="I575" s="58" t="str">
        <f t="shared" si="560"/>
        <v>X</v>
      </c>
      <c r="J575" s="58" t="str">
        <f t="shared" si="560"/>
        <v>X</v>
      </c>
      <c r="K575" s="58" t="str">
        <f t="shared" si="560"/>
        <v>X</v>
      </c>
      <c r="L575" s="58" t="str">
        <f t="shared" si="560"/>
        <v>X</v>
      </c>
      <c r="M575" s="58" t="str">
        <f t="shared" si="560"/>
        <v>X</v>
      </c>
      <c r="N575" s="58" t="str">
        <f t="shared" si="560"/>
        <v>X</v>
      </c>
      <c r="O575" s="58" t="str">
        <f t="shared" si="560"/>
        <v>X</v>
      </c>
      <c r="P575" s="58" t="str">
        <f t="shared" si="560"/>
        <v>X</v>
      </c>
      <c r="Q575" s="58" t="str">
        <f t="shared" si="560"/>
        <v>X</v>
      </c>
    </row>
    <row r="576" spans="1:17" ht="18.75" customHeight="1">
      <c r="A576" s="606"/>
      <c r="B576" s="58" t="s">
        <v>34</v>
      </c>
      <c r="C576" s="58" t="str">
        <f t="shared" ref="C576:Q576" si="561">IF(C9=$W$73,"O",IF(C9=$X$73,"O",IF(C9=$Y$73,"O",IF(C9=$Z$73,"O",IF(C9=$AA$73,"O",IF(C9=$AB$73,"O",IF(C9=$AC$73,"O",IF(C9=$AD$73,"O",IF(C9=$AE$73,"O",IF(C9=$AF$73,"O",IF(C9=$AG$73,"O",IF(C9=$AH$73,"O",IF(C9=$AI$73,"O",IF(C9=$AJ$73,"O",IF(C9=$AK$73,"O",IF(C9=$AL$73,"O",IF(C9=$AM$73,"O",IF(C9=$AN$73,"O",IF(C9=$AO$73,"O",IF(C9=$AP$73,"O",IF(C9=$AQ$73,"O",IF(C9=$AR$73,"O",IF(C9=$AS$73,"O",IF(C9=$AT$73,"O",IF(C9=$AU$73,"O",IF(C9=$AV$73,"O",IF(C9=$AW$73,"O",IF(C9=$AX$73,"O",IF(C9=$AY$73,"O",IF(C9=$AZ$73,"O",IF(C9=$BA$73,"O",IF(C9=$BB$73,"O",IF(C9=$BC$73,"O",IF(C9=$BD$73,"O",IF(C9=$BE$73,"O",IF(C9=$BF$73,"O",IF(C9=$BG$73,"O",IF(C9=$BH$73,"O","X"))))))))))))))))))))))))))))))))))))))</f>
        <v>X</v>
      </c>
      <c r="D576" s="58" t="str">
        <f t="shared" si="561"/>
        <v>X</v>
      </c>
      <c r="E576" s="58" t="str">
        <f t="shared" si="561"/>
        <v>X</v>
      </c>
      <c r="F576" s="58" t="str">
        <f t="shared" si="561"/>
        <v>X</v>
      </c>
      <c r="G576" s="58" t="str">
        <f t="shared" si="561"/>
        <v>X</v>
      </c>
      <c r="H576" s="58" t="str">
        <f t="shared" si="561"/>
        <v>X</v>
      </c>
      <c r="I576" s="58" t="str">
        <f t="shared" si="561"/>
        <v>X</v>
      </c>
      <c r="J576" s="58" t="str">
        <f t="shared" si="561"/>
        <v>X</v>
      </c>
      <c r="K576" s="58" t="str">
        <f t="shared" si="561"/>
        <v>X</v>
      </c>
      <c r="L576" s="58" t="str">
        <f t="shared" si="561"/>
        <v>X</v>
      </c>
      <c r="M576" s="58" t="str">
        <f t="shared" si="561"/>
        <v>X</v>
      </c>
      <c r="N576" s="58" t="str">
        <f t="shared" si="561"/>
        <v>X</v>
      </c>
      <c r="O576" s="58" t="str">
        <f t="shared" si="561"/>
        <v>X</v>
      </c>
      <c r="P576" s="58" t="str">
        <f t="shared" si="561"/>
        <v>X</v>
      </c>
      <c r="Q576" s="58" t="str">
        <f t="shared" si="561"/>
        <v>X</v>
      </c>
    </row>
    <row r="577" spans="1:17" ht="18.75" customHeight="1">
      <c r="A577" s="606"/>
      <c r="B577" s="58" t="s">
        <v>35</v>
      </c>
      <c r="C577" s="58" t="str">
        <f t="shared" ref="C577:Q577" si="562">IF(C10=$W$73,"O",IF(C10=$X$73,"O",IF(C10=$Y$73,"O",IF(C10=$Z$73,"O",IF(C10=$AA$73,"O",IF(C10=$AB$73,"O",IF(C10=$AC$73,"O",IF(C10=$AD$73,"O",IF(C10=$AE$73,"O",IF(C10=$AF$73,"O",IF(C10=$AG$73,"O",IF(C10=$AH$73,"O",IF(C10=$AI$73,"O",IF(C10=$AJ$73,"O",IF(C10=$AK$73,"O",IF(C10=$AL$73,"O",IF(C10=$AM$73,"O",IF(C10=$AN$73,"O",IF(C10=$AO$73,"O",IF(C10=$AP$73,"O",IF(C10=$AQ$73,"O",IF(C10=$AR$73,"O",IF(C10=$AS$73,"O",IF(C10=$AT$73,"O",IF(C10=$AU$73,"O",IF(C10=$AV$73,"O",IF(C10=$AW$73,"O",IF(C10=$AX$73,"O",IF(C10=$AY$73,"O",IF(C10=$AZ$73,"O",IF(C10=$BA$73,"O",IF(C10=$BB$73,"O",IF(C10=$BC$73,"O",IF(C10=$BD$73,"O",IF(C10=$BE$73,"O",IF(C10=$BF$73,"O",IF(C10=$BG$73,"O",IF(C10=$BH$73,"O","X"))))))))))))))))))))))))))))))))))))))</f>
        <v>X</v>
      </c>
      <c r="D577" s="58" t="str">
        <f t="shared" si="562"/>
        <v>X</v>
      </c>
      <c r="E577" s="58" t="str">
        <f t="shared" si="562"/>
        <v>X</v>
      </c>
      <c r="F577" s="58" t="str">
        <f t="shared" si="562"/>
        <v>X</v>
      </c>
      <c r="G577" s="58" t="str">
        <f t="shared" si="562"/>
        <v>X</v>
      </c>
      <c r="H577" s="58" t="str">
        <f t="shared" si="562"/>
        <v>X</v>
      </c>
      <c r="I577" s="58" t="str">
        <f t="shared" si="562"/>
        <v>X</v>
      </c>
      <c r="J577" s="58" t="str">
        <f t="shared" si="562"/>
        <v>X</v>
      </c>
      <c r="K577" s="58" t="str">
        <f t="shared" si="562"/>
        <v>X</v>
      </c>
      <c r="L577" s="58" t="str">
        <f t="shared" si="562"/>
        <v>X</v>
      </c>
      <c r="M577" s="58" t="str">
        <f t="shared" si="562"/>
        <v>X</v>
      </c>
      <c r="N577" s="58" t="str">
        <f t="shared" si="562"/>
        <v>X</v>
      </c>
      <c r="O577" s="58" t="str">
        <f t="shared" si="562"/>
        <v>X</v>
      </c>
      <c r="P577" s="58" t="str">
        <f t="shared" si="562"/>
        <v>X</v>
      </c>
      <c r="Q577" s="58" t="str">
        <f t="shared" si="562"/>
        <v>X</v>
      </c>
    </row>
    <row r="578" spans="1:17" ht="18.75" customHeight="1">
      <c r="A578" s="606"/>
      <c r="B578" s="58" t="s">
        <v>36</v>
      </c>
      <c r="C578" s="58" t="str">
        <f t="shared" ref="C578:Q578" si="563">IF(C11=$W$73,"O",IF(C11=$X$73,"O",IF(C11=$Y$73,"O",IF(C11=$Z$73,"O",IF(C11=$AA$73,"O",IF(C11=$AB$73,"O",IF(C11=$AC$73,"O",IF(C11=$AD$73,"O",IF(C11=$AE$73,"O",IF(C11=$AF$73,"O",IF(C11=$AG$73,"O",IF(C11=$AH$73,"O",IF(C11=$AI$73,"O",IF(C11=$AJ$73,"O",IF(C11=$AK$73,"O",IF(C11=$AL$73,"O",IF(C11=$AM$73,"O",IF(C11=$AN$73,"O",IF(C11=$AO$73,"O",IF(C11=$AP$73,"O",IF(C11=$AQ$73,"O",IF(C11=$AR$73,"O",IF(C11=$AS$73,"O",IF(C11=$AT$73,"O",IF(C11=$AU$73,"O",IF(C11=$AV$73,"O",IF(C11=$AW$73,"O",IF(C11=$AX$73,"O",IF(C11=$AY$73,"O",IF(C11=$AZ$73,"O",IF(C11=$BA$73,"O",IF(C11=$BB$73,"O",IF(C11=$BC$73,"O",IF(C11=$BD$73,"O",IF(C11=$BE$73,"O",IF(C11=$BF$73,"O",IF(C11=$BG$73,"O",IF(C11=$BH$73,"O","X"))))))))))))))))))))))))))))))))))))))</f>
        <v>X</v>
      </c>
      <c r="D578" s="58" t="str">
        <f t="shared" si="563"/>
        <v>X</v>
      </c>
      <c r="E578" s="58" t="str">
        <f t="shared" si="563"/>
        <v>X</v>
      </c>
      <c r="F578" s="58" t="str">
        <f t="shared" si="563"/>
        <v>X</v>
      </c>
      <c r="G578" s="58" t="str">
        <f t="shared" si="563"/>
        <v>X</v>
      </c>
      <c r="H578" s="58" t="str">
        <f t="shared" si="563"/>
        <v>X</v>
      </c>
      <c r="I578" s="58" t="str">
        <f t="shared" si="563"/>
        <v>X</v>
      </c>
      <c r="J578" s="58" t="str">
        <f t="shared" si="563"/>
        <v>X</v>
      </c>
      <c r="K578" s="58" t="str">
        <f t="shared" si="563"/>
        <v>X</v>
      </c>
      <c r="L578" s="58" t="str">
        <f t="shared" si="563"/>
        <v>X</v>
      </c>
      <c r="M578" s="58" t="str">
        <f t="shared" si="563"/>
        <v>X</v>
      </c>
      <c r="N578" s="58" t="str">
        <f t="shared" si="563"/>
        <v>X</v>
      </c>
      <c r="O578" s="58" t="str">
        <f t="shared" si="563"/>
        <v>X</v>
      </c>
      <c r="P578" s="58" t="str">
        <f t="shared" si="563"/>
        <v>X</v>
      </c>
      <c r="Q578" s="58" t="str">
        <f t="shared" si="563"/>
        <v>X</v>
      </c>
    </row>
    <row r="579" spans="1:17" ht="18.75" customHeight="1">
      <c r="A579" s="606"/>
      <c r="B579" s="58" t="s">
        <v>21</v>
      </c>
      <c r="C579" s="58" t="str">
        <f t="shared" ref="C579:Q579" si="564">IF(C12=$W$73,"O",IF(C12=$X$73,"O",IF(C12=$Y$73,"O",IF(C12=$Z$73,"O",IF(C12=$AA$73,"O",IF(C12=$AB$73,"O",IF(C12=$AC$73,"O",IF(C12=$AD$73,"O",IF(C12=$AE$73,"O",IF(C12=$AF$73,"O",IF(C12=$AG$73,"O",IF(C12=$AH$73,"O",IF(C12=$AI$73,"O",IF(C12=$AJ$73,"O",IF(C12=$AK$73,"O",IF(C12=$AL$73,"O",IF(C12=$AM$73,"O",IF(C12=$AN$73,"O",IF(C12=$AO$73,"O",IF(C12=$AP$73,"O",IF(C12=$AQ$73,"O",IF(C12=$AR$73,"O",IF(C12=$AS$73,"O",IF(C12=$AT$73,"O",IF(C12=$AU$73,"O",IF(C12=$AV$73,"O",IF(C12=$AW$73,"O",IF(C12=$AX$73,"O",IF(C12=$AY$73,"O",IF(C12=$AZ$73,"O",IF(C12=$BA$73,"O",IF(C12=$BB$73,"O",IF(C12=$BC$73,"O",IF(C12=$BD$73,"O",IF(C12=$BE$73,"O",IF(C12=$BF$73,"O",IF(C12=$BG$73,"O",IF(C12=$BH$73,"O","X"))))))))))))))))))))))))))))))))))))))</f>
        <v>O</v>
      </c>
      <c r="D579" s="58" t="str">
        <f t="shared" si="564"/>
        <v>O</v>
      </c>
      <c r="E579" s="58" t="str">
        <f t="shared" si="564"/>
        <v>O</v>
      </c>
      <c r="F579" s="58" t="str">
        <f t="shared" si="564"/>
        <v>O</v>
      </c>
      <c r="G579" s="58" t="str">
        <f t="shared" si="564"/>
        <v>O</v>
      </c>
      <c r="H579" s="58" t="str">
        <f t="shared" si="564"/>
        <v>O</v>
      </c>
      <c r="I579" s="58" t="str">
        <f t="shared" si="564"/>
        <v>O</v>
      </c>
      <c r="J579" s="58" t="str">
        <f t="shared" si="564"/>
        <v>O</v>
      </c>
      <c r="K579" s="58" t="str">
        <f t="shared" si="564"/>
        <v>O</v>
      </c>
      <c r="L579" s="58" t="str">
        <f t="shared" si="564"/>
        <v>O</v>
      </c>
      <c r="M579" s="58" t="str">
        <f t="shared" si="564"/>
        <v>O</v>
      </c>
      <c r="N579" s="58" t="str">
        <f t="shared" si="564"/>
        <v>O</v>
      </c>
      <c r="O579" s="58" t="str">
        <f t="shared" si="564"/>
        <v>O</v>
      </c>
      <c r="P579" s="58" t="str">
        <f t="shared" si="564"/>
        <v>O</v>
      </c>
      <c r="Q579" s="58" t="str">
        <f t="shared" si="564"/>
        <v>O</v>
      </c>
    </row>
    <row r="580" spans="1:17" ht="18.75" customHeight="1">
      <c r="A580" s="607"/>
      <c r="B580" s="30" t="s">
        <v>46</v>
      </c>
      <c r="C580" s="47">
        <f>COUNTIF(C574:C579,"O")</f>
        <v>1</v>
      </c>
      <c r="D580" s="47">
        <f t="shared" ref="D580:Q580" si="565">COUNTIF(D574:D579,"O")</f>
        <v>1</v>
      </c>
      <c r="E580" s="47">
        <f t="shared" si="565"/>
        <v>1</v>
      </c>
      <c r="F580" s="47">
        <f t="shared" si="565"/>
        <v>1</v>
      </c>
      <c r="G580" s="47">
        <f t="shared" si="565"/>
        <v>1</v>
      </c>
      <c r="H580" s="47">
        <f t="shared" si="565"/>
        <v>1</v>
      </c>
      <c r="I580" s="47">
        <f t="shared" si="565"/>
        <v>1</v>
      </c>
      <c r="J580" s="47">
        <f t="shared" si="565"/>
        <v>1</v>
      </c>
      <c r="K580" s="47">
        <f t="shared" si="565"/>
        <v>1</v>
      </c>
      <c r="L580" s="47">
        <f t="shared" si="565"/>
        <v>1</v>
      </c>
      <c r="M580" s="47">
        <f t="shared" si="565"/>
        <v>1</v>
      </c>
      <c r="N580" s="47">
        <f t="shared" si="565"/>
        <v>1</v>
      </c>
      <c r="O580" s="47">
        <f t="shared" si="565"/>
        <v>1</v>
      </c>
      <c r="P580" s="47">
        <f t="shared" si="565"/>
        <v>1</v>
      </c>
      <c r="Q580" s="47">
        <f t="shared" si="565"/>
        <v>1</v>
      </c>
    </row>
    <row r="581" spans="1:17" ht="18.75" customHeight="1">
      <c r="A581" s="605">
        <v>56</v>
      </c>
      <c r="B581" s="58" t="s">
        <v>32</v>
      </c>
      <c r="C581" s="58" t="str">
        <f>IF(C7=$W$75,"O",IF(C7=$X$75,"O",IF(C7=$Y$75,"O",IF(C7=$Z$75,"O",IF(C7=$AA$75,"O",IF(C7=$AB$75,"O",IF(C7=$AC$75,"O",IF(C7=$AD$75,"O",IF(C7=$AE$75,"O",IF(C7=$AF$75,"O",IF(C7=$AG$75,"O",IF(C7=$AH$75,"O",IF(C7=$AI$75,"O",IF(C7=$AJ$75,"O",IF(C7=$AK$75,"O",IF(C7=$AL$75,"O",IF(C7=$AM$75,"O",IF(C7=$AN$75,"O",IF(C7=$AO$75,"O",IF(C7=$AP$75,"O",IF(C7=$AQ$75,"O",IF(C7=$AR$75,"O",IF(C7=$AS$75,"O",IF(C7=$AT$75,"O",IF(C7=$AU$75,"O",IF(C7=$AV$75,"O",IF(C7=$AW$75,"O",IF(C7=$AX$75,"O",IF(C7=$AY$75,"O",IF(C7=$AZ$75,"O",IF(C7=$BA$75,"O",IF(C7=$BB$75,"O",IF(C7=$BC$75,"O",IF(C7=$BD$75,"O",IF(C7=$BE$75,"O",IF(C7=$BF$75,"O",IF(C7=$BG$75,"O",IF(C7=$BH$75,"O","X"))))))))))))))))))))))))))))))))))))))</f>
        <v>X</v>
      </c>
      <c r="D581" s="58" t="str">
        <f t="shared" ref="D581:P581" si="566">IF(D7=$W$75,"O",IF(D7=$X$75,"O",IF(D7=$Y$75,"O",IF(D7=$Z$75,"O",IF(D7=$AA$75,"O",IF(D7=$AB$75,"O",IF(D7=$AC$75,"O",IF(D7=$AD$75,"O",IF(D7=$AE$75,"O",IF(D7=$AF$75,"O",IF(D7=$AG$75,"O",IF(D7=$AH$75,"O",IF(D7=$AI$75,"O",IF(D7=$AJ$75,"O",IF(D7=$AK$75,"O",IF(D7=$AL$75,"O",IF(D7=$AM$75,"O",IF(D7=$AN$75,"O",IF(D7=$AO$75,"O",IF(D7=$AP$75,"O",IF(D7=$AQ$75,"O",IF(D7=$AR$75,"O",IF(D7=$AS$75,"O",IF(D7=$AT$75,"O",IF(D7=$AU$75,"O",IF(D7=$AV$75,"O",IF(D7=$AW$75,"O",IF(D7=$AX$75,"O",IF(D7=$AY$75,"O",IF(D7=$AZ$75,"O",IF(D7=$BA$75,"O",IF(D7=$BB$75,"O",IF(D7=$BC$75,"O",IF(D7=$BD$75,"O",IF(D7=$BE$75,"O",IF(D7=$BF$75,"O",IF(D7=$BG$75,"O",IF(D7=$BH$75,"O","X"))))))))))))))))))))))))))))))))))))))</f>
        <v>X</v>
      </c>
      <c r="E581" s="58" t="str">
        <f t="shared" si="566"/>
        <v>X</v>
      </c>
      <c r="F581" s="58" t="str">
        <f t="shared" si="566"/>
        <v>X</v>
      </c>
      <c r="G581" s="58" t="str">
        <f t="shared" si="566"/>
        <v>X</v>
      </c>
      <c r="H581" s="58" t="str">
        <f t="shared" si="566"/>
        <v>X</v>
      </c>
      <c r="I581" s="58" t="str">
        <f t="shared" si="566"/>
        <v>X</v>
      </c>
      <c r="J581" s="58" t="str">
        <f t="shared" si="566"/>
        <v>X</v>
      </c>
      <c r="K581" s="58" t="str">
        <f t="shared" si="566"/>
        <v>X</v>
      </c>
      <c r="L581" s="58" t="str">
        <f t="shared" si="566"/>
        <v>X</v>
      </c>
      <c r="M581" s="58" t="str">
        <f t="shared" si="566"/>
        <v>X</v>
      </c>
      <c r="N581" s="58" t="str">
        <f t="shared" si="566"/>
        <v>X</v>
      </c>
      <c r="O581" s="58" t="str">
        <f t="shared" si="566"/>
        <v>X</v>
      </c>
      <c r="P581" s="58" t="str">
        <f t="shared" si="566"/>
        <v>X</v>
      </c>
      <c r="Q581" s="58" t="str">
        <f>IF(Q7=$W$75,"O",IF(Q7=$X$75,"O",IF(Q7=$Y$75,"O",IF(Q7=$Z$75,"O",IF(Q7=$AA$75,"O",IF(Q7=$AB$75,"O",IF(Q7=$AC$75,"O",IF(Q7=$AD$75,"O",IF(Q7=$AE$75,"O",IF(Q7=$AF$75,"O",IF(Q7=$AG$75,"O",IF(Q7=$AH$75,"O",IF(Q7=$AI$75,"O",IF(Q7=$AJ$75,"O",IF(Q7=$AK$75,"O",IF(Q7=$AL$75,"O",IF(Q7=$AM$75,"O",IF(Q7=$AN$75,"O",IF(Q7=$AO$75,"O",IF(Q7=$AP$75,"O",IF(Q7=$AQ$75,"O",IF(Q7=$AR$75,"O",IF(Q7=$AS$75,"O",IF(Q7=$AT$75,"O",IF(Q7=$AU$75,"O",IF(Q7=$AV$75,"O",IF(Q7=$AW$75,"O",IF(Q7=$AX$75,"O",IF(Q7=$AY$75,"O",IF(Q7=$AZ$75,"O",IF(Q7=$BA$75,"O",IF(Q7=$BB$75,"O",IF(Q7=$BC$75,"O",IF(Q7=$BD$75,"O",IF(Q7=$BE$75,"O",IF(Q7=$BF$75,"O",IF(Q7=$BG$75,"O",IF(Q7=$BH$75,"O","X"))))))))))))))))))))))))))))))))))))))</f>
        <v>X</v>
      </c>
    </row>
    <row r="582" spans="1:17" ht="18.75" customHeight="1">
      <c r="A582" s="606"/>
      <c r="B582" s="58" t="s">
        <v>33</v>
      </c>
      <c r="C582" s="58" t="str">
        <f t="shared" ref="C582:Q582" si="567">IF(C8=$W$75,"O",IF(C8=$X$75,"O",IF(C8=$Y$75,"O",IF(C8=$Z$75,"O",IF(C8=$AA$75,"O",IF(C8=$AB$75,"O",IF(C8=$AC$75,"O",IF(C8=$AD$75,"O",IF(C8=$AE$75,"O",IF(C8=$AF$75,"O",IF(C8=$AG$75,"O",IF(C8=$AH$75,"O",IF(C8=$AI$75,"O",IF(C8=$AJ$75,"O",IF(C8=$AK$75,"O",IF(C8=$AL$75,"O",IF(C8=$AM$75,"O",IF(C8=$AN$75,"O",IF(C8=$AO$75,"O",IF(C8=$AP$75,"O",IF(C8=$AQ$75,"O",IF(C8=$AR$75,"O",IF(C8=$AS$75,"O",IF(C8=$AT$75,"O",IF(C8=$AU$75,"O",IF(C8=$AV$75,"O",IF(C8=$AW$75,"O",IF(C8=$AX$75,"O",IF(C8=$AY$75,"O",IF(C8=$AZ$75,"O",IF(C8=$BA$75,"O",IF(C8=$BB$75,"O",IF(C8=$BC$75,"O",IF(C8=$BD$75,"O",IF(C8=$BE$75,"O",IF(C8=$BF$75,"O",IF(C8=$BG$75,"O",IF(C8=$BH$75,"O","X"))))))))))))))))))))))))))))))))))))))</f>
        <v>X</v>
      </c>
      <c r="D582" s="58" t="str">
        <f t="shared" si="567"/>
        <v>X</v>
      </c>
      <c r="E582" s="58" t="str">
        <f t="shared" si="567"/>
        <v>X</v>
      </c>
      <c r="F582" s="58" t="str">
        <f t="shared" si="567"/>
        <v>X</v>
      </c>
      <c r="G582" s="58" t="str">
        <f t="shared" si="567"/>
        <v>X</v>
      </c>
      <c r="H582" s="58" t="str">
        <f t="shared" si="567"/>
        <v>X</v>
      </c>
      <c r="I582" s="58" t="str">
        <f t="shared" si="567"/>
        <v>X</v>
      </c>
      <c r="J582" s="58" t="str">
        <f t="shared" si="567"/>
        <v>X</v>
      </c>
      <c r="K582" s="58" t="str">
        <f t="shared" si="567"/>
        <v>X</v>
      </c>
      <c r="L582" s="58" t="str">
        <f t="shared" si="567"/>
        <v>X</v>
      </c>
      <c r="M582" s="58" t="str">
        <f t="shared" si="567"/>
        <v>X</v>
      </c>
      <c r="N582" s="58" t="str">
        <f t="shared" si="567"/>
        <v>X</v>
      </c>
      <c r="O582" s="58" t="str">
        <f t="shared" si="567"/>
        <v>X</v>
      </c>
      <c r="P582" s="58" t="str">
        <f t="shared" si="567"/>
        <v>X</v>
      </c>
      <c r="Q582" s="58" t="str">
        <f t="shared" si="567"/>
        <v>X</v>
      </c>
    </row>
    <row r="583" spans="1:17" ht="18.75" customHeight="1">
      <c r="A583" s="606"/>
      <c r="B583" s="58" t="s">
        <v>34</v>
      </c>
      <c r="C583" s="58" t="str">
        <f t="shared" ref="C583:Q583" si="568">IF(C9=$W$75,"O",IF(C9=$X$75,"O",IF(C9=$Y$75,"O",IF(C9=$Z$75,"O",IF(C9=$AA$75,"O",IF(C9=$AB$75,"O",IF(C9=$AC$75,"O",IF(C9=$AD$75,"O",IF(C9=$AE$75,"O",IF(C9=$AF$75,"O",IF(C9=$AG$75,"O",IF(C9=$AH$75,"O",IF(C9=$AI$75,"O",IF(C9=$AJ$75,"O",IF(C9=$AK$75,"O",IF(C9=$AL$75,"O",IF(C9=$AM$75,"O",IF(C9=$AN$75,"O",IF(C9=$AO$75,"O",IF(C9=$AP$75,"O",IF(C9=$AQ$75,"O",IF(C9=$AR$75,"O",IF(C9=$AS$75,"O",IF(C9=$AT$75,"O",IF(C9=$AU$75,"O",IF(C9=$AV$75,"O",IF(C9=$AW$75,"O",IF(C9=$AX$75,"O",IF(C9=$AY$75,"O",IF(C9=$AZ$75,"O",IF(C9=$BA$75,"O",IF(C9=$BB$75,"O",IF(C9=$BC$75,"O",IF(C9=$BD$75,"O",IF(C9=$BE$75,"O",IF(C9=$BF$75,"O",IF(C9=$BG$75,"O",IF(C9=$BH$75,"O","X"))))))))))))))))))))))))))))))))))))))</f>
        <v>O</v>
      </c>
      <c r="D583" s="58" t="str">
        <f t="shared" si="568"/>
        <v>O</v>
      </c>
      <c r="E583" s="58" t="str">
        <f t="shared" si="568"/>
        <v>O</v>
      </c>
      <c r="F583" s="58" t="str">
        <f t="shared" si="568"/>
        <v>O</v>
      </c>
      <c r="G583" s="58" t="str">
        <f t="shared" si="568"/>
        <v>O</v>
      </c>
      <c r="H583" s="58" t="str">
        <f t="shared" si="568"/>
        <v>O</v>
      </c>
      <c r="I583" s="58" t="str">
        <f t="shared" si="568"/>
        <v>O</v>
      </c>
      <c r="J583" s="58" t="str">
        <f t="shared" si="568"/>
        <v>O</v>
      </c>
      <c r="K583" s="58" t="str">
        <f t="shared" si="568"/>
        <v>O</v>
      </c>
      <c r="L583" s="58" t="str">
        <f t="shared" si="568"/>
        <v>O</v>
      </c>
      <c r="M583" s="58" t="str">
        <f t="shared" si="568"/>
        <v>O</v>
      </c>
      <c r="N583" s="58" t="str">
        <f t="shared" si="568"/>
        <v>O</v>
      </c>
      <c r="O583" s="58" t="str">
        <f t="shared" si="568"/>
        <v>O</v>
      </c>
      <c r="P583" s="58" t="str">
        <f t="shared" si="568"/>
        <v>O</v>
      </c>
      <c r="Q583" s="58" t="str">
        <f t="shared" si="568"/>
        <v>O</v>
      </c>
    </row>
    <row r="584" spans="1:17" ht="18.75" customHeight="1">
      <c r="A584" s="606"/>
      <c r="B584" s="58" t="s">
        <v>35</v>
      </c>
      <c r="C584" s="58" t="str">
        <f t="shared" ref="C584:Q584" si="569">IF(C10=$W$75,"O",IF(C10=$X$75,"O",IF(C10=$Y$75,"O",IF(C10=$Z$75,"O",IF(C10=$AA$75,"O",IF(C10=$AB$75,"O",IF(C10=$AC$75,"O",IF(C10=$AD$75,"O",IF(C10=$AE$75,"O",IF(C10=$AF$75,"O",IF(C10=$AG$75,"O",IF(C10=$AH$75,"O",IF(C10=$AI$75,"O",IF(C10=$AJ$75,"O",IF(C10=$AK$75,"O",IF(C10=$AL$75,"O",IF(C10=$AM$75,"O",IF(C10=$AN$75,"O",IF(C10=$AO$75,"O",IF(C10=$AP$75,"O",IF(C10=$AQ$75,"O",IF(C10=$AR$75,"O",IF(C10=$AS$75,"O",IF(C10=$AT$75,"O",IF(C10=$AU$75,"O",IF(C10=$AV$75,"O",IF(C10=$AW$75,"O",IF(C10=$AX$75,"O",IF(C10=$AY$75,"O",IF(C10=$AZ$75,"O",IF(C10=$BA$75,"O",IF(C10=$BB$75,"O",IF(C10=$BC$75,"O",IF(C10=$BD$75,"O",IF(C10=$BE$75,"O",IF(C10=$BF$75,"O",IF(C10=$BG$75,"O",IF(C10=$BH$75,"O","X"))))))))))))))))))))))))))))))))))))))</f>
        <v>X</v>
      </c>
      <c r="D584" s="58" t="str">
        <f t="shared" si="569"/>
        <v>X</v>
      </c>
      <c r="E584" s="58" t="str">
        <f t="shared" si="569"/>
        <v>X</v>
      </c>
      <c r="F584" s="58" t="str">
        <f t="shared" si="569"/>
        <v>X</v>
      </c>
      <c r="G584" s="58" t="str">
        <f t="shared" si="569"/>
        <v>X</v>
      </c>
      <c r="H584" s="58" t="str">
        <f t="shared" si="569"/>
        <v>X</v>
      </c>
      <c r="I584" s="58" t="str">
        <f t="shared" si="569"/>
        <v>X</v>
      </c>
      <c r="J584" s="58" t="str">
        <f t="shared" si="569"/>
        <v>X</v>
      </c>
      <c r="K584" s="58" t="str">
        <f t="shared" si="569"/>
        <v>X</v>
      </c>
      <c r="L584" s="58" t="str">
        <f t="shared" si="569"/>
        <v>X</v>
      </c>
      <c r="M584" s="58" t="str">
        <f t="shared" si="569"/>
        <v>X</v>
      </c>
      <c r="N584" s="58" t="str">
        <f t="shared" si="569"/>
        <v>X</v>
      </c>
      <c r="O584" s="58" t="str">
        <f t="shared" si="569"/>
        <v>X</v>
      </c>
      <c r="P584" s="58" t="str">
        <f t="shared" si="569"/>
        <v>X</v>
      </c>
      <c r="Q584" s="58" t="str">
        <f t="shared" si="569"/>
        <v>X</v>
      </c>
    </row>
    <row r="585" spans="1:17" ht="18.75" customHeight="1">
      <c r="A585" s="606"/>
      <c r="B585" s="58" t="s">
        <v>36</v>
      </c>
      <c r="C585" s="58" t="str">
        <f t="shared" ref="C585:Q585" si="570">IF(C11=$W$75,"O",IF(C11=$X$75,"O",IF(C11=$Y$75,"O",IF(C11=$Z$75,"O",IF(C11=$AA$75,"O",IF(C11=$AB$75,"O",IF(C11=$AC$75,"O",IF(C11=$AD$75,"O",IF(C11=$AE$75,"O",IF(C11=$AF$75,"O",IF(C11=$AG$75,"O",IF(C11=$AH$75,"O",IF(C11=$AI$75,"O",IF(C11=$AJ$75,"O",IF(C11=$AK$75,"O",IF(C11=$AL$75,"O",IF(C11=$AM$75,"O",IF(C11=$AN$75,"O",IF(C11=$AO$75,"O",IF(C11=$AP$75,"O",IF(C11=$AQ$75,"O",IF(C11=$AR$75,"O",IF(C11=$AS$75,"O",IF(C11=$AT$75,"O",IF(C11=$AU$75,"O",IF(C11=$AV$75,"O",IF(C11=$AW$75,"O",IF(C11=$AX$75,"O",IF(C11=$AY$75,"O",IF(C11=$AZ$75,"O",IF(C11=$BA$75,"O",IF(C11=$BB$75,"O",IF(C11=$BC$75,"O",IF(C11=$BD$75,"O",IF(C11=$BE$75,"O",IF(C11=$BF$75,"O",IF(C11=$BG$75,"O",IF(C11=$BH$75,"O","X"))))))))))))))))))))))))))))))))))))))</f>
        <v>O</v>
      </c>
      <c r="D585" s="58" t="str">
        <f t="shared" si="570"/>
        <v>O</v>
      </c>
      <c r="E585" s="58" t="str">
        <f t="shared" si="570"/>
        <v>O</v>
      </c>
      <c r="F585" s="58" t="str">
        <f t="shared" si="570"/>
        <v>O</v>
      </c>
      <c r="G585" s="58" t="str">
        <f t="shared" si="570"/>
        <v>O</v>
      </c>
      <c r="H585" s="58" t="str">
        <f t="shared" si="570"/>
        <v>O</v>
      </c>
      <c r="I585" s="58" t="str">
        <f t="shared" si="570"/>
        <v>O</v>
      </c>
      <c r="J585" s="58" t="str">
        <f t="shared" si="570"/>
        <v>O</v>
      </c>
      <c r="K585" s="58" t="str">
        <f t="shared" si="570"/>
        <v>O</v>
      </c>
      <c r="L585" s="58" t="str">
        <f t="shared" si="570"/>
        <v>O</v>
      </c>
      <c r="M585" s="58" t="str">
        <f t="shared" si="570"/>
        <v>O</v>
      </c>
      <c r="N585" s="58" t="str">
        <f t="shared" si="570"/>
        <v>O</v>
      </c>
      <c r="O585" s="58" t="str">
        <f t="shared" si="570"/>
        <v>O</v>
      </c>
      <c r="P585" s="58" t="str">
        <f t="shared" si="570"/>
        <v>O</v>
      </c>
      <c r="Q585" s="58" t="str">
        <f t="shared" si="570"/>
        <v>O</v>
      </c>
    </row>
    <row r="586" spans="1:17" ht="18.75" customHeight="1">
      <c r="A586" s="606"/>
      <c r="B586" s="58" t="s">
        <v>21</v>
      </c>
      <c r="C586" s="58" t="str">
        <f t="shared" ref="C586:Q586" si="571">IF(C12=$W$75,"O",IF(C12=$X$75,"O",IF(C12=$Y$75,"O",IF(C12=$Z$75,"O",IF(C12=$AA$75,"O",IF(C12=$AB$75,"O",IF(C12=$AC$75,"O",IF(C12=$AD$75,"O",IF(C12=$AE$75,"O",IF(C12=$AF$75,"O",IF(C12=$AG$75,"O",IF(C12=$AH$75,"O",IF(C12=$AI$75,"O",IF(C12=$AJ$75,"O",IF(C12=$AK$75,"O",IF(C12=$AL$75,"O",IF(C12=$AM$75,"O",IF(C12=$AN$75,"O",IF(C12=$AO$75,"O",IF(C12=$AP$75,"O",IF(C12=$AQ$75,"O",IF(C12=$AR$75,"O",IF(C12=$AS$75,"O",IF(C12=$AT$75,"O",IF(C12=$AU$75,"O",IF(C12=$AV$75,"O",IF(C12=$AW$75,"O",IF(C12=$AX$75,"O",IF(C12=$AY$75,"O",IF(C12=$AZ$75,"O",IF(C12=$BA$75,"O",IF(C12=$BB$75,"O",IF(C12=$BC$75,"O",IF(C12=$BD$75,"O",IF(C12=$BE$75,"O",IF(C12=$BF$75,"O",IF(C12=$BG$75,"O",IF(C12=$BH$75,"O","X"))))))))))))))))))))))))))))))))))))))</f>
        <v>X</v>
      </c>
      <c r="D586" s="58" t="str">
        <f t="shared" si="571"/>
        <v>X</v>
      </c>
      <c r="E586" s="58" t="str">
        <f t="shared" si="571"/>
        <v>X</v>
      </c>
      <c r="F586" s="58" t="str">
        <f t="shared" si="571"/>
        <v>X</v>
      </c>
      <c r="G586" s="58" t="str">
        <f t="shared" si="571"/>
        <v>X</v>
      </c>
      <c r="H586" s="58" t="str">
        <f t="shared" si="571"/>
        <v>X</v>
      </c>
      <c r="I586" s="58" t="str">
        <f t="shared" si="571"/>
        <v>X</v>
      </c>
      <c r="J586" s="58" t="str">
        <f t="shared" si="571"/>
        <v>X</v>
      </c>
      <c r="K586" s="58" t="str">
        <f t="shared" si="571"/>
        <v>X</v>
      </c>
      <c r="L586" s="58" t="str">
        <f t="shared" si="571"/>
        <v>X</v>
      </c>
      <c r="M586" s="58" t="str">
        <f t="shared" si="571"/>
        <v>X</v>
      </c>
      <c r="N586" s="58" t="str">
        <f t="shared" si="571"/>
        <v>X</v>
      </c>
      <c r="O586" s="58" t="str">
        <f t="shared" si="571"/>
        <v>X</v>
      </c>
      <c r="P586" s="58" t="str">
        <f t="shared" si="571"/>
        <v>X</v>
      </c>
      <c r="Q586" s="58" t="str">
        <f t="shared" si="571"/>
        <v>X</v>
      </c>
    </row>
    <row r="587" spans="1:17" ht="18.75" customHeight="1">
      <c r="A587" s="607"/>
      <c r="B587" s="30" t="s">
        <v>46</v>
      </c>
      <c r="C587" s="47">
        <f>COUNTIF(C581:C586,"O")</f>
        <v>2</v>
      </c>
      <c r="D587" s="47">
        <f t="shared" ref="D587:Q587" si="572">COUNTIF(D581:D586,"O")</f>
        <v>2</v>
      </c>
      <c r="E587" s="47">
        <f t="shared" si="572"/>
        <v>2</v>
      </c>
      <c r="F587" s="47">
        <f t="shared" si="572"/>
        <v>2</v>
      </c>
      <c r="G587" s="47">
        <f t="shared" si="572"/>
        <v>2</v>
      </c>
      <c r="H587" s="47">
        <f t="shared" si="572"/>
        <v>2</v>
      </c>
      <c r="I587" s="47">
        <f t="shared" si="572"/>
        <v>2</v>
      </c>
      <c r="J587" s="47">
        <f t="shared" si="572"/>
        <v>2</v>
      </c>
      <c r="K587" s="47">
        <f t="shared" si="572"/>
        <v>2</v>
      </c>
      <c r="L587" s="47">
        <f t="shared" si="572"/>
        <v>2</v>
      </c>
      <c r="M587" s="47">
        <f t="shared" si="572"/>
        <v>2</v>
      </c>
      <c r="N587" s="47">
        <f t="shared" si="572"/>
        <v>2</v>
      </c>
      <c r="O587" s="47">
        <f t="shared" si="572"/>
        <v>2</v>
      </c>
      <c r="P587" s="47">
        <f t="shared" si="572"/>
        <v>2</v>
      </c>
      <c r="Q587" s="47">
        <f t="shared" si="572"/>
        <v>2</v>
      </c>
    </row>
    <row r="588" spans="1:17" ht="18.75" customHeight="1">
      <c r="A588" s="605">
        <v>57</v>
      </c>
      <c r="B588" s="58" t="s">
        <v>32</v>
      </c>
      <c r="C588" s="58" t="str">
        <f>IF(C7=$W$76,"O",IF(C7=$X$76,"O",IF(C7=$Y$76,"O",IF(C7=$Z$76,"O",IF(C7=$AA$76,"O",IF(C7=$AB$76,"O",IF(C7=$AC$76,"O",IF(C7=$AD$76,"O",IF(C7=$AE$76,"O",IF(C7=$AF$76,"O",IF(C7=$AG$76,"O",IF(C7=$AH$76,"O",IF(C7=$AI$76,"O",IF(C7=$AJ$76,"O",IF(C7=$AK$76,"O",IF(C7=$AL$76,"O",IF(C7=$AM$76,"O",IF(C7=$AN$76,"O",IF(C7=$AO$76,"O",IF(C7=$AP$76,"O",IF(C7=$AQ$76,"O",IF(C7=$AR$76,"O",IF(C7=$AS$76,"O",IF(C7=$AT$76,"O",IF(C7=$AU$76,"O",IF(C7=$AV$76,"O",IF(C7=$AW$76,"O",IF(C7=$AX$76,"O",IF(C7=$AY$76,"O",IF(C7=$AZ$76,"O",IF(C7=$BA$76,"O",IF(C7=$BB$76,"O",IF(C7=$BC$76,"O",IF(C7=$BD$76,"O",IF(C7=$BE$76,"O",IF(C7=$BF$76,"O",IF(C7=$BG$76,"O",IF(C7=$BH$76,"O","X"))))))))))))))))))))))))))))))))))))))</f>
        <v>O</v>
      </c>
      <c r="D588" s="58" t="str">
        <f t="shared" ref="D588:P588" si="573">IF(D7=$W$76,"O",IF(D7=$X$76,"O",IF(D7=$Y$76,"O",IF(D7=$Z$76,"O",IF(D7=$AA$76,"O",IF(D7=$AB$76,"O",IF(D7=$AC$76,"O",IF(D7=$AD$76,"O",IF(D7=$AE$76,"O",IF(D7=$AF$76,"O",IF(D7=$AG$76,"O",IF(D7=$AH$76,"O",IF(D7=$AI$76,"O",IF(D7=$AJ$76,"O",IF(D7=$AK$76,"O",IF(D7=$AL$76,"O",IF(D7=$AM$76,"O",IF(D7=$AN$76,"O",IF(D7=$AO$76,"O",IF(D7=$AP$76,"O",IF(D7=$AQ$76,"O",IF(D7=$AR$76,"O",IF(D7=$AS$76,"O",IF(D7=$AT$76,"O",IF(D7=$AU$76,"O",IF(D7=$AV$76,"O",IF(D7=$AW$76,"O",IF(D7=$AX$76,"O",IF(D7=$AY$76,"O",IF(D7=$AZ$76,"O",IF(D7=$BA$76,"O",IF(D7=$BB$76,"O",IF(D7=$BC$76,"O",IF(D7=$BD$76,"O",IF(D7=$BE$76,"O",IF(D7=$BF$76,"O",IF(D7=$BG$76,"O",IF(D7=$BH$76,"O","X"))))))))))))))))))))))))))))))))))))))</f>
        <v>O</v>
      </c>
      <c r="E588" s="58" t="str">
        <f t="shared" si="573"/>
        <v>O</v>
      </c>
      <c r="F588" s="58" t="str">
        <f t="shared" si="573"/>
        <v>O</v>
      </c>
      <c r="G588" s="58" t="str">
        <f t="shared" si="573"/>
        <v>O</v>
      </c>
      <c r="H588" s="58" t="str">
        <f t="shared" si="573"/>
        <v>O</v>
      </c>
      <c r="I588" s="58" t="str">
        <f t="shared" si="573"/>
        <v>O</v>
      </c>
      <c r="J588" s="58" t="str">
        <f t="shared" si="573"/>
        <v>O</v>
      </c>
      <c r="K588" s="58" t="str">
        <f t="shared" si="573"/>
        <v>O</v>
      </c>
      <c r="L588" s="58" t="str">
        <f t="shared" si="573"/>
        <v>O</v>
      </c>
      <c r="M588" s="58" t="str">
        <f t="shared" si="573"/>
        <v>O</v>
      </c>
      <c r="N588" s="58" t="str">
        <f t="shared" si="573"/>
        <v>O</v>
      </c>
      <c r="O588" s="58" t="str">
        <f t="shared" si="573"/>
        <v>O</v>
      </c>
      <c r="P588" s="58" t="str">
        <f t="shared" si="573"/>
        <v>O</v>
      </c>
      <c r="Q588" s="58" t="str">
        <f>IF(Q7=$W$76,"O",IF(Q7=$X$76,"O",IF(Q7=$Y$76,"O",IF(Q7=$Z$76,"O",IF(Q7=$AA$76,"O",IF(Q7=$AB$76,"O",IF(Q7=$AC$76,"O",IF(Q7=$AD$76,"O",IF(Q7=$AE$76,"O",IF(Q7=$AF$76,"O",IF(Q7=$AG$76,"O",IF(Q7=$AH$76,"O",IF(Q7=$AI$76,"O",IF(Q7=$AJ$76,"O",IF(Q7=$AK$76,"O",IF(Q7=$AL$76,"O",IF(Q7=$AM$76,"O",IF(Q7=$AN$76,"O",IF(Q7=$AO$76,"O",IF(Q7=$AP$76,"O",IF(Q7=$AQ$76,"O",IF(Q7=$AR$76,"O",IF(Q7=$AS$76,"O",IF(Q7=$AT$76,"O",IF(Q7=$AU$76,"O",IF(Q7=$AV$76,"O",IF(Q7=$AW$76,"O",IF(Q7=$AX$76,"O",IF(Q7=$AY$76,"O",IF(Q7=$AZ$76,"O",IF(Q7=$BA$76,"O",IF(Q7=$BB$76,"O",IF(Q7=$BC$76,"O",IF(Q7=$BD$76,"O",IF(Q7=$BE$76,"O",IF(Q7=$BF$76,"O",IF(Q7=$BG$76,"O",IF(Q7=$BH$76,"O","X"))))))))))))))))))))))))))))))))))))))</f>
        <v>O</v>
      </c>
    </row>
    <row r="589" spans="1:17" ht="18.75" customHeight="1">
      <c r="A589" s="606"/>
      <c r="B589" s="58" t="s">
        <v>33</v>
      </c>
      <c r="C589" s="58" t="str">
        <f t="shared" ref="C589:Q589" si="574">IF(C8=$W$76,"O",IF(C8=$X$76,"O",IF(C8=$Y$76,"O",IF(C8=$Z$76,"O",IF(C8=$AA$76,"O",IF(C8=$AB$76,"O",IF(C8=$AC$76,"O",IF(C8=$AD$76,"O",IF(C8=$AE$76,"O",IF(C8=$AF$76,"O",IF(C8=$AG$76,"O",IF(C8=$AH$76,"O",IF(C8=$AI$76,"O",IF(C8=$AJ$76,"O",IF(C8=$AK$76,"O",IF(C8=$AL$76,"O",IF(C8=$AM$76,"O",IF(C8=$AN$76,"O",IF(C8=$AO$76,"O",IF(C8=$AP$76,"O",IF(C8=$AQ$76,"O",IF(C8=$AR$76,"O",IF(C8=$AS$76,"O",IF(C8=$AT$76,"O",IF(C8=$AU$76,"O",IF(C8=$AV$76,"O",IF(C8=$AW$76,"O",IF(C8=$AX$76,"O",IF(C8=$AY$76,"O",IF(C8=$AZ$76,"O",IF(C8=$BA$76,"O",IF(C8=$BB$76,"O",IF(C8=$BC$76,"O",IF(C8=$BD$76,"O",IF(C8=$BE$76,"O",IF(C8=$BF$76,"O",IF(C8=$BG$76,"O",IF(C8=$BH$76,"O","X"))))))))))))))))))))))))))))))))))))))</f>
        <v>X</v>
      </c>
      <c r="D589" s="58" t="str">
        <f t="shared" si="574"/>
        <v>X</v>
      </c>
      <c r="E589" s="58" t="str">
        <f t="shared" si="574"/>
        <v>X</v>
      </c>
      <c r="F589" s="58" t="str">
        <f t="shared" si="574"/>
        <v>X</v>
      </c>
      <c r="G589" s="58" t="str">
        <f t="shared" si="574"/>
        <v>X</v>
      </c>
      <c r="H589" s="58" t="str">
        <f t="shared" si="574"/>
        <v>X</v>
      </c>
      <c r="I589" s="58" t="str">
        <f t="shared" si="574"/>
        <v>X</v>
      </c>
      <c r="J589" s="58" t="str">
        <f t="shared" si="574"/>
        <v>X</v>
      </c>
      <c r="K589" s="58" t="str">
        <f t="shared" si="574"/>
        <v>X</v>
      </c>
      <c r="L589" s="58" t="str">
        <f t="shared" si="574"/>
        <v>X</v>
      </c>
      <c r="M589" s="58" t="str">
        <f t="shared" si="574"/>
        <v>X</v>
      </c>
      <c r="N589" s="58" t="str">
        <f t="shared" si="574"/>
        <v>X</v>
      </c>
      <c r="O589" s="58" t="str">
        <f t="shared" si="574"/>
        <v>X</v>
      </c>
      <c r="P589" s="58" t="str">
        <f t="shared" si="574"/>
        <v>X</v>
      </c>
      <c r="Q589" s="58" t="str">
        <f t="shared" si="574"/>
        <v>X</v>
      </c>
    </row>
    <row r="590" spans="1:17" ht="18.75" customHeight="1">
      <c r="A590" s="606"/>
      <c r="B590" s="58" t="s">
        <v>34</v>
      </c>
      <c r="C590" s="58" t="str">
        <f t="shared" ref="C590:Q590" si="575">IF(C9=$W$76,"O",IF(C9=$X$76,"O",IF(C9=$Y$76,"O",IF(C9=$Z$76,"O",IF(C9=$AA$76,"O",IF(C9=$AB$76,"O",IF(C9=$AC$76,"O",IF(C9=$AD$76,"O",IF(C9=$AE$76,"O",IF(C9=$AF$76,"O",IF(C9=$AG$76,"O",IF(C9=$AH$76,"O",IF(C9=$AI$76,"O",IF(C9=$AJ$76,"O",IF(C9=$AK$76,"O",IF(C9=$AL$76,"O",IF(C9=$AM$76,"O",IF(C9=$AN$76,"O",IF(C9=$AO$76,"O",IF(C9=$AP$76,"O",IF(C9=$AQ$76,"O",IF(C9=$AR$76,"O",IF(C9=$AS$76,"O",IF(C9=$AT$76,"O",IF(C9=$AU$76,"O",IF(C9=$AV$76,"O",IF(C9=$AW$76,"O",IF(C9=$AX$76,"O",IF(C9=$AY$76,"O",IF(C9=$AZ$76,"O",IF(C9=$BA$76,"O",IF(C9=$BB$76,"O",IF(C9=$BC$76,"O",IF(C9=$BD$76,"O",IF(C9=$BE$76,"O",IF(C9=$BF$76,"O",IF(C9=$BG$76,"O",IF(C9=$BH$76,"O","X"))))))))))))))))))))))))))))))))))))))</f>
        <v>X</v>
      </c>
      <c r="D590" s="58" t="str">
        <f t="shared" si="575"/>
        <v>X</v>
      </c>
      <c r="E590" s="58" t="str">
        <f t="shared" si="575"/>
        <v>X</v>
      </c>
      <c r="F590" s="58" t="str">
        <f t="shared" si="575"/>
        <v>X</v>
      </c>
      <c r="G590" s="58" t="str">
        <f t="shared" si="575"/>
        <v>X</v>
      </c>
      <c r="H590" s="58" t="str">
        <f t="shared" si="575"/>
        <v>X</v>
      </c>
      <c r="I590" s="58" t="str">
        <f t="shared" si="575"/>
        <v>X</v>
      </c>
      <c r="J590" s="58" t="str">
        <f t="shared" si="575"/>
        <v>X</v>
      </c>
      <c r="K590" s="58" t="str">
        <f t="shared" si="575"/>
        <v>X</v>
      </c>
      <c r="L590" s="58" t="str">
        <f t="shared" si="575"/>
        <v>X</v>
      </c>
      <c r="M590" s="58" t="str">
        <f t="shared" si="575"/>
        <v>X</v>
      </c>
      <c r="N590" s="58" t="str">
        <f t="shared" si="575"/>
        <v>X</v>
      </c>
      <c r="O590" s="58" t="str">
        <f t="shared" si="575"/>
        <v>X</v>
      </c>
      <c r="P590" s="58" t="str">
        <f t="shared" si="575"/>
        <v>X</v>
      </c>
      <c r="Q590" s="58" t="str">
        <f t="shared" si="575"/>
        <v>X</v>
      </c>
    </row>
    <row r="591" spans="1:17" ht="18.75" customHeight="1">
      <c r="A591" s="606"/>
      <c r="B591" s="58" t="s">
        <v>35</v>
      </c>
      <c r="C591" s="58" t="str">
        <f t="shared" ref="C591:Q591" si="576">IF(C10=$W$76,"O",IF(C10=$X$76,"O",IF(C10=$Y$76,"O",IF(C10=$Z$76,"O",IF(C10=$AA$76,"O",IF(C10=$AB$76,"O",IF(C10=$AC$76,"O",IF(C10=$AD$76,"O",IF(C10=$AE$76,"O",IF(C10=$AF$76,"O",IF(C10=$AG$76,"O",IF(C10=$AH$76,"O",IF(C10=$AI$76,"O",IF(C10=$AJ$76,"O",IF(C10=$AK$76,"O",IF(C10=$AL$76,"O",IF(C10=$AM$76,"O",IF(C10=$AN$76,"O",IF(C10=$AO$76,"O",IF(C10=$AP$76,"O",IF(C10=$AQ$76,"O",IF(C10=$AR$76,"O",IF(C10=$AS$76,"O",IF(C10=$AT$76,"O",IF(C10=$AU$76,"O",IF(C10=$AV$76,"O",IF(C10=$AW$76,"O",IF(C10=$AX$76,"O",IF(C10=$AY$76,"O",IF(C10=$AZ$76,"O",IF(C10=$BA$76,"O",IF(C10=$BB$76,"O",IF(C10=$BC$76,"O",IF(C10=$BD$76,"O",IF(C10=$BE$76,"O",IF(C10=$BF$76,"O",IF(C10=$BG$76,"O",IF(C10=$BH$76,"O","X"))))))))))))))))))))))))))))))))))))))</f>
        <v>X</v>
      </c>
      <c r="D591" s="58" t="str">
        <f t="shared" si="576"/>
        <v>X</v>
      </c>
      <c r="E591" s="58" t="str">
        <f t="shared" si="576"/>
        <v>X</v>
      </c>
      <c r="F591" s="58" t="str">
        <f t="shared" si="576"/>
        <v>X</v>
      </c>
      <c r="G591" s="58" t="str">
        <f t="shared" si="576"/>
        <v>X</v>
      </c>
      <c r="H591" s="58" t="str">
        <f t="shared" si="576"/>
        <v>X</v>
      </c>
      <c r="I591" s="58" t="str">
        <f t="shared" si="576"/>
        <v>X</v>
      </c>
      <c r="J591" s="58" t="str">
        <f t="shared" si="576"/>
        <v>X</v>
      </c>
      <c r="K591" s="58" t="str">
        <f t="shared" si="576"/>
        <v>X</v>
      </c>
      <c r="L591" s="58" t="str">
        <f t="shared" si="576"/>
        <v>X</v>
      </c>
      <c r="M591" s="58" t="str">
        <f t="shared" si="576"/>
        <v>X</v>
      </c>
      <c r="N591" s="58" t="str">
        <f t="shared" si="576"/>
        <v>X</v>
      </c>
      <c r="O591" s="58" t="str">
        <f t="shared" si="576"/>
        <v>X</v>
      </c>
      <c r="P591" s="58" t="str">
        <f t="shared" si="576"/>
        <v>X</v>
      </c>
      <c r="Q591" s="58" t="str">
        <f t="shared" si="576"/>
        <v>X</v>
      </c>
    </row>
    <row r="592" spans="1:17" ht="18.75" customHeight="1">
      <c r="A592" s="606"/>
      <c r="B592" s="58" t="s">
        <v>36</v>
      </c>
      <c r="C592" s="58" t="str">
        <f t="shared" ref="C592:Q592" si="577">IF(C11=$W$76,"O",IF(C11=$X$76,"O",IF(C11=$Y$76,"O",IF(C11=$Z$76,"O",IF(C11=$AA$76,"O",IF(C11=$AB$76,"O",IF(C11=$AC$76,"O",IF(C11=$AD$76,"O",IF(C11=$AE$76,"O",IF(C11=$AF$76,"O",IF(C11=$AG$76,"O",IF(C11=$AH$76,"O",IF(C11=$AI$76,"O",IF(C11=$AJ$76,"O",IF(C11=$AK$76,"O",IF(C11=$AL$76,"O",IF(C11=$AM$76,"O",IF(C11=$AN$76,"O",IF(C11=$AO$76,"O",IF(C11=$AP$76,"O",IF(C11=$AQ$76,"O",IF(C11=$AR$76,"O",IF(C11=$AS$76,"O",IF(C11=$AT$76,"O",IF(C11=$AU$76,"O",IF(C11=$AV$76,"O",IF(C11=$AW$76,"O",IF(C11=$AX$76,"O",IF(C11=$AY$76,"O",IF(C11=$AZ$76,"O",IF(C11=$BA$76,"O",IF(C11=$BB$76,"O",IF(C11=$BC$76,"O",IF(C11=$BD$76,"O",IF(C11=$BE$76,"O",IF(C11=$BF$76,"O",IF(C11=$BG$76,"O",IF(C11=$BH$76,"O","X"))))))))))))))))))))))))))))))))))))))</f>
        <v>O</v>
      </c>
      <c r="D592" s="58" t="str">
        <f t="shared" si="577"/>
        <v>O</v>
      </c>
      <c r="E592" s="58" t="str">
        <f t="shared" si="577"/>
        <v>O</v>
      </c>
      <c r="F592" s="58" t="str">
        <f t="shared" si="577"/>
        <v>O</v>
      </c>
      <c r="G592" s="58" t="str">
        <f t="shared" si="577"/>
        <v>O</v>
      </c>
      <c r="H592" s="58" t="str">
        <f t="shared" si="577"/>
        <v>O</v>
      </c>
      <c r="I592" s="58" t="str">
        <f t="shared" si="577"/>
        <v>O</v>
      </c>
      <c r="J592" s="58" t="str">
        <f t="shared" si="577"/>
        <v>O</v>
      </c>
      <c r="K592" s="58" t="str">
        <f t="shared" si="577"/>
        <v>O</v>
      </c>
      <c r="L592" s="58" t="str">
        <f t="shared" si="577"/>
        <v>O</v>
      </c>
      <c r="M592" s="58" t="str">
        <f t="shared" si="577"/>
        <v>O</v>
      </c>
      <c r="N592" s="58" t="str">
        <f t="shared" si="577"/>
        <v>O</v>
      </c>
      <c r="O592" s="58" t="str">
        <f t="shared" si="577"/>
        <v>O</v>
      </c>
      <c r="P592" s="58" t="str">
        <f t="shared" si="577"/>
        <v>O</v>
      </c>
      <c r="Q592" s="58" t="str">
        <f t="shared" si="577"/>
        <v>O</v>
      </c>
    </row>
    <row r="593" spans="1:17" ht="18.75" customHeight="1">
      <c r="A593" s="606"/>
      <c r="B593" s="58" t="s">
        <v>21</v>
      </c>
      <c r="C593" s="58" t="str">
        <f t="shared" ref="C593:Q593" si="578">IF(C12=$W$76,"O",IF(C12=$X$76,"O",IF(C12=$Y$76,"O",IF(C12=$Z$76,"O",IF(C12=$AA$76,"O",IF(C12=$AB$76,"O",IF(C12=$AC$76,"O",IF(C12=$AD$76,"O",IF(C12=$AE$76,"O",IF(C12=$AF$76,"O",IF(C12=$AG$76,"O",IF(C12=$AH$76,"O",IF(C12=$AI$76,"O",IF(C12=$AJ$76,"O",IF(C12=$AK$76,"O",IF(C12=$AL$76,"O",IF(C12=$AM$76,"O",IF(C12=$AN$76,"O",IF(C12=$AO$76,"O",IF(C12=$AP$76,"O",IF(C12=$AQ$76,"O",IF(C12=$AR$76,"O",IF(C12=$AS$76,"O",IF(C12=$AT$76,"O",IF(C12=$AU$76,"O",IF(C12=$AV$76,"O",IF(C12=$AW$76,"O",IF(C12=$AX$76,"O",IF(C12=$AY$76,"O",IF(C12=$AZ$76,"O",IF(C12=$BA$76,"O",IF(C12=$BB$76,"O",IF(C12=$BC$76,"O",IF(C12=$BD$76,"O",IF(C12=$BE$76,"O",IF(C12=$BF$76,"O",IF(C12=$BG$76,"O",IF(C12=$BH$76,"O","X"))))))))))))))))))))))))))))))))))))))</f>
        <v>X</v>
      </c>
      <c r="D593" s="58" t="str">
        <f t="shared" si="578"/>
        <v>X</v>
      </c>
      <c r="E593" s="58" t="str">
        <f t="shared" si="578"/>
        <v>X</v>
      </c>
      <c r="F593" s="58" t="str">
        <f t="shared" si="578"/>
        <v>X</v>
      </c>
      <c r="G593" s="58" t="str">
        <f t="shared" si="578"/>
        <v>X</v>
      </c>
      <c r="H593" s="58" t="str">
        <f t="shared" si="578"/>
        <v>X</v>
      </c>
      <c r="I593" s="58" t="str">
        <f t="shared" si="578"/>
        <v>X</v>
      </c>
      <c r="J593" s="58" t="str">
        <f t="shared" si="578"/>
        <v>X</v>
      </c>
      <c r="K593" s="58" t="str">
        <f t="shared" si="578"/>
        <v>X</v>
      </c>
      <c r="L593" s="58" t="str">
        <f t="shared" si="578"/>
        <v>X</v>
      </c>
      <c r="M593" s="58" t="str">
        <f t="shared" si="578"/>
        <v>X</v>
      </c>
      <c r="N593" s="58" t="str">
        <f t="shared" si="578"/>
        <v>X</v>
      </c>
      <c r="O593" s="58" t="str">
        <f t="shared" si="578"/>
        <v>X</v>
      </c>
      <c r="P593" s="58" t="str">
        <f t="shared" si="578"/>
        <v>X</v>
      </c>
      <c r="Q593" s="58" t="str">
        <f t="shared" si="578"/>
        <v>X</v>
      </c>
    </row>
    <row r="594" spans="1:17" ht="18.75" customHeight="1">
      <c r="A594" s="607"/>
      <c r="B594" s="30" t="s">
        <v>46</v>
      </c>
      <c r="C594" s="47">
        <f>COUNTIF(C588:C593,"O")</f>
        <v>2</v>
      </c>
      <c r="D594" s="47">
        <f t="shared" ref="D594:Q594" si="579">COUNTIF(D588:D593,"O")</f>
        <v>2</v>
      </c>
      <c r="E594" s="47">
        <f t="shared" si="579"/>
        <v>2</v>
      </c>
      <c r="F594" s="47">
        <f t="shared" si="579"/>
        <v>2</v>
      </c>
      <c r="G594" s="47">
        <f t="shared" si="579"/>
        <v>2</v>
      </c>
      <c r="H594" s="47">
        <f t="shared" si="579"/>
        <v>2</v>
      </c>
      <c r="I594" s="47">
        <f t="shared" si="579"/>
        <v>2</v>
      </c>
      <c r="J594" s="47">
        <f t="shared" si="579"/>
        <v>2</v>
      </c>
      <c r="K594" s="47">
        <f t="shared" si="579"/>
        <v>2</v>
      </c>
      <c r="L594" s="47">
        <f t="shared" si="579"/>
        <v>2</v>
      </c>
      <c r="M594" s="47">
        <f t="shared" si="579"/>
        <v>2</v>
      </c>
      <c r="N594" s="47">
        <f t="shared" si="579"/>
        <v>2</v>
      </c>
      <c r="O594" s="47">
        <f t="shared" si="579"/>
        <v>2</v>
      </c>
      <c r="P594" s="47">
        <f t="shared" si="579"/>
        <v>2</v>
      </c>
      <c r="Q594" s="47">
        <f t="shared" si="579"/>
        <v>2</v>
      </c>
    </row>
    <row r="595" spans="1:17" ht="18.75" customHeight="1">
      <c r="A595" s="605">
        <v>58</v>
      </c>
      <c r="B595" s="58" t="s">
        <v>32</v>
      </c>
      <c r="C595" s="58" t="str">
        <f>IF(C7=$W$77,"O",IF(C7=$X$77,"O",IF(C7=$Y$77,"O",IF(C7=$Z$77,"O",IF(C7=$AA$77,"O",IF(C7=$AB$77,"O",IF(C7=$AC$77,"O",IF(C7=$AD$77,"O",IF(C7=$AE$77,"O",IF(C7=$AF$77,"O",IF(C7=$AG$77,"O",IF(C7=$AH$77,"O",IF(C7=$AI$77,"O",IF(C7=$AJ$77,"O",IF(C7=$AK$77,"O",IF(C7=$AL$77,"O",IF(C7=$AM$77,"O",IF(C7=$AN$77,"O",IF(C7=$AO$77,"O",IF(C7=$AP$77,"O",IF(C7=$AQ$77,"O",IF(C7=$AR$77,"O",IF(C7=$AS$77,"O",IF(C7=$AT$77,"O",IF(C7=$AU$77,"O",IF(C7=$AV$77,"O",IF(C7=$AW$77,"O",IF(C7=$AX$77,"O",IF(C7=$AY$77,"O",IF(C7=$AZ$77,"O",IF(C7=$BA$77,"O",IF(C7=$BB$77,"O",IF(C7=$BC$77,"O",IF(C7=$BD$77,"O",IF(C7=$BE$77,"O",IF(C7=$BF$77,"O",IF(C7=$BG$77,"O",IF(C7=$BH$77,"O","X"))))))))))))))))))))))))))))))))))))))</f>
        <v>X</v>
      </c>
      <c r="D595" s="58" t="str">
        <f t="shared" ref="D595:P595" si="580">IF(D7=$W$77,"O",IF(D7=$X$77,"O",IF(D7=$Y$77,"O",IF(D7=$Z$77,"O",IF(D7=$AA$77,"O",IF(D7=$AB$77,"O",IF(D7=$AC$77,"O",IF(D7=$AD$77,"O",IF(D7=$AE$77,"O",IF(D7=$AF$77,"O",IF(D7=$AG$77,"O",IF(D7=$AH$77,"O",IF(D7=$AI$77,"O",IF(D7=$AJ$77,"O",IF(D7=$AK$77,"O",IF(D7=$AL$77,"O",IF(D7=$AM$77,"O",IF(D7=$AN$77,"O",IF(D7=$AO$77,"O",IF(D7=$AP$77,"O",IF(D7=$AQ$77,"O",IF(D7=$AR$77,"O",IF(D7=$AS$77,"O",IF(D7=$AT$77,"O",IF(D7=$AU$77,"O",IF(D7=$AV$77,"O",IF(D7=$AW$77,"O",IF(D7=$AX$77,"O",IF(D7=$AY$77,"O",IF(D7=$AZ$77,"O",IF(D7=$BA$77,"O",IF(D7=$BB$77,"O",IF(D7=$BC$77,"O",IF(D7=$BD$77,"O",IF(D7=$BE$77,"O",IF(D7=$BF$77,"O",IF(D7=$BG$77,"O",IF(D7=$BH$77,"O","X"))))))))))))))))))))))))))))))))))))))</f>
        <v>X</v>
      </c>
      <c r="E595" s="58" t="str">
        <f t="shared" si="580"/>
        <v>X</v>
      </c>
      <c r="F595" s="58" t="str">
        <f t="shared" si="580"/>
        <v>X</v>
      </c>
      <c r="G595" s="58" t="str">
        <f t="shared" si="580"/>
        <v>X</v>
      </c>
      <c r="H595" s="58" t="str">
        <f t="shared" si="580"/>
        <v>X</v>
      </c>
      <c r="I595" s="58" t="str">
        <f t="shared" si="580"/>
        <v>X</v>
      </c>
      <c r="J595" s="58" t="str">
        <f t="shared" si="580"/>
        <v>X</v>
      </c>
      <c r="K595" s="58" t="str">
        <f t="shared" si="580"/>
        <v>X</v>
      </c>
      <c r="L595" s="58" t="str">
        <f t="shared" si="580"/>
        <v>X</v>
      </c>
      <c r="M595" s="58" t="str">
        <f t="shared" si="580"/>
        <v>X</v>
      </c>
      <c r="N595" s="58" t="str">
        <f t="shared" si="580"/>
        <v>X</v>
      </c>
      <c r="O595" s="58" t="str">
        <f t="shared" si="580"/>
        <v>X</v>
      </c>
      <c r="P595" s="58" t="str">
        <f t="shared" si="580"/>
        <v>X</v>
      </c>
      <c r="Q595" s="58" t="str">
        <f>IF(Q7=$W$77,"O",IF(Q7=$X$77,"O",IF(Q7=$Y$77,"O",IF(Q7=$Z$77,"O",IF(Q7=$AA$77,"O",IF(Q7=$AB$77,"O",IF(Q7=$AC$77,"O",IF(Q7=$AD$77,"O",IF(Q7=$AE$77,"O",IF(Q7=$AF$77,"O",IF(Q7=$AG$77,"O",IF(Q7=$AH$77,"O",IF(Q7=$AI$77,"O",IF(Q7=$AJ$77,"O",IF(Q7=$AK$77,"O",IF(Q7=$AL$77,"O",IF(Q7=$AM$77,"O",IF(Q7=$AN$77,"O",IF(Q7=$AO$77,"O",IF(Q7=$AP$77,"O",IF(Q7=$AQ$77,"O",IF(Q7=$AR$77,"O",IF(Q7=$AS$77,"O",IF(Q7=$AT$77,"O",IF(Q7=$AU$77,"O",IF(Q7=$AV$77,"O",IF(Q7=$AW$77,"O",IF(Q7=$AX$77,"O",IF(Q7=$AY$77,"O",IF(Q7=$AZ$77,"O",IF(Q7=$BA$77,"O",IF(Q7=$BB$77,"O",IF(Q7=$BC$77,"O",IF(Q7=$BD$77,"O",IF(Q7=$BE$77,"O",IF(Q7=$BF$77,"O",IF(Q7=$BG$77,"O",IF(Q7=$BH$77,"O","X"))))))))))))))))))))))))))))))))))))))</f>
        <v>X</v>
      </c>
    </row>
    <row r="596" spans="1:17" ht="18.75" customHeight="1">
      <c r="A596" s="606"/>
      <c r="B596" s="58" t="s">
        <v>33</v>
      </c>
      <c r="C596" s="58" t="str">
        <f t="shared" ref="C596:Q596" si="581">IF(C8=$W$77,"O",IF(C8=$X$77,"O",IF(C8=$Y$77,"O",IF(C8=$Z$77,"O",IF(C8=$AA$77,"O",IF(C8=$AB$77,"O",IF(C8=$AC$77,"O",IF(C8=$AD$77,"O",IF(C8=$AE$77,"O",IF(C8=$AF$77,"O",IF(C8=$AG$77,"O",IF(C8=$AH$77,"O",IF(C8=$AI$77,"O",IF(C8=$AJ$77,"O",IF(C8=$AK$77,"O",IF(C8=$AL$77,"O",IF(C8=$AM$77,"O",IF(C8=$AN$77,"O",IF(C8=$AO$77,"O",IF(C8=$AP$77,"O",IF(C8=$AQ$77,"O",IF(C8=$AR$77,"O",IF(C8=$AS$77,"O",IF(C8=$AT$77,"O",IF(C8=$AU$77,"O",IF(C8=$AV$77,"O",IF(C8=$AW$77,"O",IF(C8=$AX$77,"O",IF(C8=$AY$77,"O",IF(C8=$AZ$77,"O",IF(C8=$BA$77,"O",IF(C8=$BB$77,"O",IF(C8=$BC$77,"O",IF(C8=$BD$77,"O",IF(C8=$BE$77,"O",IF(C8=$BF$77,"O",IF(C8=$BG$77,"O",IF(C8=$BH$77,"O","X"))))))))))))))))))))))))))))))))))))))</f>
        <v>O</v>
      </c>
      <c r="D596" s="58" t="str">
        <f t="shared" si="581"/>
        <v>O</v>
      </c>
      <c r="E596" s="58" t="str">
        <f t="shared" si="581"/>
        <v>O</v>
      </c>
      <c r="F596" s="58" t="str">
        <f t="shared" si="581"/>
        <v>O</v>
      </c>
      <c r="G596" s="58" t="str">
        <f t="shared" si="581"/>
        <v>O</v>
      </c>
      <c r="H596" s="58" t="str">
        <f t="shared" si="581"/>
        <v>O</v>
      </c>
      <c r="I596" s="58" t="str">
        <f t="shared" si="581"/>
        <v>O</v>
      </c>
      <c r="J596" s="58" t="str">
        <f t="shared" si="581"/>
        <v>O</v>
      </c>
      <c r="K596" s="58" t="str">
        <f t="shared" si="581"/>
        <v>O</v>
      </c>
      <c r="L596" s="58" t="str">
        <f t="shared" si="581"/>
        <v>O</v>
      </c>
      <c r="M596" s="58" t="str">
        <f t="shared" si="581"/>
        <v>O</v>
      </c>
      <c r="N596" s="58" t="str">
        <f t="shared" si="581"/>
        <v>O</v>
      </c>
      <c r="O596" s="58" t="str">
        <f t="shared" si="581"/>
        <v>O</v>
      </c>
      <c r="P596" s="58" t="str">
        <f t="shared" si="581"/>
        <v>O</v>
      </c>
      <c r="Q596" s="58" t="str">
        <f t="shared" si="581"/>
        <v>O</v>
      </c>
    </row>
    <row r="597" spans="1:17" ht="18.75" customHeight="1">
      <c r="A597" s="606"/>
      <c r="B597" s="58" t="s">
        <v>34</v>
      </c>
      <c r="C597" s="58" t="str">
        <f t="shared" ref="C597:Q597" si="582">IF(C9=$W$77,"O",IF(C9=$X$77,"O",IF(C9=$Y$77,"O",IF(C9=$Z$77,"O",IF(C9=$AA$77,"O",IF(C9=$AB$77,"O",IF(C9=$AC$77,"O",IF(C9=$AD$77,"O",IF(C9=$AE$77,"O",IF(C9=$AF$77,"O",IF(C9=$AG$77,"O",IF(C9=$AH$77,"O",IF(C9=$AI$77,"O",IF(C9=$AJ$77,"O",IF(C9=$AK$77,"O",IF(C9=$AL$77,"O",IF(C9=$AM$77,"O",IF(C9=$AN$77,"O",IF(C9=$AO$77,"O",IF(C9=$AP$77,"O",IF(C9=$AQ$77,"O",IF(C9=$AR$77,"O",IF(C9=$AS$77,"O",IF(C9=$AT$77,"O",IF(C9=$AU$77,"O",IF(C9=$AV$77,"O",IF(C9=$AW$77,"O",IF(C9=$AX$77,"O",IF(C9=$AY$77,"O",IF(C9=$AZ$77,"O",IF(C9=$BA$77,"O",IF(C9=$BB$77,"O",IF(C9=$BC$77,"O",IF(C9=$BD$77,"O",IF(C9=$BE$77,"O",IF(C9=$BF$77,"O",IF(C9=$BG$77,"O",IF(C9=$BH$77,"O","X"))))))))))))))))))))))))))))))))))))))</f>
        <v>O</v>
      </c>
      <c r="D597" s="58" t="str">
        <f t="shared" si="582"/>
        <v>O</v>
      </c>
      <c r="E597" s="58" t="str">
        <f t="shared" si="582"/>
        <v>O</v>
      </c>
      <c r="F597" s="58" t="str">
        <f t="shared" si="582"/>
        <v>O</v>
      </c>
      <c r="G597" s="58" t="str">
        <f t="shared" si="582"/>
        <v>O</v>
      </c>
      <c r="H597" s="58" t="str">
        <f t="shared" si="582"/>
        <v>O</v>
      </c>
      <c r="I597" s="58" t="str">
        <f t="shared" si="582"/>
        <v>O</v>
      </c>
      <c r="J597" s="58" t="str">
        <f t="shared" si="582"/>
        <v>O</v>
      </c>
      <c r="K597" s="58" t="str">
        <f t="shared" si="582"/>
        <v>O</v>
      </c>
      <c r="L597" s="58" t="str">
        <f t="shared" si="582"/>
        <v>O</v>
      </c>
      <c r="M597" s="58" t="str">
        <f t="shared" si="582"/>
        <v>O</v>
      </c>
      <c r="N597" s="58" t="str">
        <f t="shared" si="582"/>
        <v>O</v>
      </c>
      <c r="O597" s="58" t="str">
        <f t="shared" si="582"/>
        <v>O</v>
      </c>
      <c r="P597" s="58" t="str">
        <f t="shared" si="582"/>
        <v>O</v>
      </c>
      <c r="Q597" s="58" t="str">
        <f t="shared" si="582"/>
        <v>O</v>
      </c>
    </row>
    <row r="598" spans="1:17" ht="18.75" customHeight="1">
      <c r="A598" s="606"/>
      <c r="B598" s="58" t="s">
        <v>35</v>
      </c>
      <c r="C598" s="58" t="str">
        <f t="shared" ref="C598:Q598" si="583">IF(C10=$W$77,"O",IF(C10=$X$77,"O",IF(C10=$Y$77,"O",IF(C10=$Z$77,"O",IF(C10=$AA$77,"O",IF(C10=$AB$77,"O",IF(C10=$AC$77,"O",IF(C10=$AD$77,"O",IF(C10=$AE$77,"O",IF(C10=$AF$77,"O",IF(C10=$AG$77,"O",IF(C10=$AH$77,"O",IF(C10=$AI$77,"O",IF(C10=$AJ$77,"O",IF(C10=$AK$77,"O",IF(C10=$AL$77,"O",IF(C10=$AM$77,"O",IF(C10=$AN$77,"O",IF(C10=$AO$77,"O",IF(C10=$AP$77,"O",IF(C10=$AQ$77,"O",IF(C10=$AR$77,"O",IF(C10=$AS$77,"O",IF(C10=$AT$77,"O",IF(C10=$AU$77,"O",IF(C10=$AV$77,"O",IF(C10=$AW$77,"O",IF(C10=$AX$77,"O",IF(C10=$AY$77,"O",IF(C10=$AZ$77,"O",IF(C10=$BA$77,"O",IF(C10=$BB$77,"O",IF(C10=$BC$77,"O",IF(C10=$BD$77,"O",IF(C10=$BE$77,"O",IF(C10=$BF$77,"O",IF(C10=$BG$77,"O",IF(C10=$BH$77,"O","X"))))))))))))))))))))))))))))))))))))))</f>
        <v>X</v>
      </c>
      <c r="D598" s="58" t="str">
        <f t="shared" si="583"/>
        <v>X</v>
      </c>
      <c r="E598" s="58" t="str">
        <f t="shared" si="583"/>
        <v>X</v>
      </c>
      <c r="F598" s="58" t="str">
        <f t="shared" si="583"/>
        <v>X</v>
      </c>
      <c r="G598" s="58" t="str">
        <f t="shared" si="583"/>
        <v>X</v>
      </c>
      <c r="H598" s="58" t="str">
        <f t="shared" si="583"/>
        <v>X</v>
      </c>
      <c r="I598" s="58" t="str">
        <f t="shared" si="583"/>
        <v>X</v>
      </c>
      <c r="J598" s="58" t="str">
        <f t="shared" si="583"/>
        <v>X</v>
      </c>
      <c r="K598" s="58" t="str">
        <f t="shared" si="583"/>
        <v>X</v>
      </c>
      <c r="L598" s="58" t="str">
        <f t="shared" si="583"/>
        <v>X</v>
      </c>
      <c r="M598" s="58" t="str">
        <f t="shared" si="583"/>
        <v>X</v>
      </c>
      <c r="N598" s="58" t="str">
        <f t="shared" si="583"/>
        <v>X</v>
      </c>
      <c r="O598" s="58" t="str">
        <f t="shared" si="583"/>
        <v>X</v>
      </c>
      <c r="P598" s="58" t="str">
        <f t="shared" si="583"/>
        <v>X</v>
      </c>
      <c r="Q598" s="58" t="str">
        <f t="shared" si="583"/>
        <v>X</v>
      </c>
    </row>
    <row r="599" spans="1:17" ht="18.75" customHeight="1">
      <c r="A599" s="606"/>
      <c r="B599" s="58" t="s">
        <v>36</v>
      </c>
      <c r="C599" s="58" t="str">
        <f t="shared" ref="C599:Q599" si="584">IF(C11=$W$77,"O",IF(C11=$X$77,"O",IF(C11=$Y$77,"O",IF(C11=$Z$77,"O",IF(C11=$AA$77,"O",IF(C11=$AB$77,"O",IF(C11=$AC$77,"O",IF(C11=$AD$77,"O",IF(C11=$AE$77,"O",IF(C11=$AF$77,"O",IF(C11=$AG$77,"O",IF(C11=$AH$77,"O",IF(C11=$AI$77,"O",IF(C11=$AJ$77,"O",IF(C11=$AK$77,"O",IF(C11=$AL$77,"O",IF(C11=$AM$77,"O",IF(C11=$AN$77,"O",IF(C11=$AO$77,"O",IF(C11=$AP$77,"O",IF(C11=$AQ$77,"O",IF(C11=$AR$77,"O",IF(C11=$AS$77,"O",IF(C11=$AT$77,"O",IF(C11=$AU$77,"O",IF(C11=$AV$77,"O",IF(C11=$AW$77,"O",IF(C11=$AX$77,"O",IF(C11=$AY$77,"O",IF(C11=$AZ$77,"O",IF(C11=$BA$77,"O",IF(C11=$BB$77,"O",IF(C11=$BC$77,"O",IF(C11=$BD$77,"O",IF(C11=$BE$77,"O",IF(C11=$BF$77,"O",IF(C11=$BG$77,"O",IF(C11=$BH$77,"O","X"))))))))))))))))))))))))))))))))))))))</f>
        <v>X</v>
      </c>
      <c r="D599" s="58" t="str">
        <f t="shared" si="584"/>
        <v>X</v>
      </c>
      <c r="E599" s="58" t="str">
        <f t="shared" si="584"/>
        <v>X</v>
      </c>
      <c r="F599" s="58" t="str">
        <f t="shared" si="584"/>
        <v>X</v>
      </c>
      <c r="G599" s="58" t="str">
        <f t="shared" si="584"/>
        <v>X</v>
      </c>
      <c r="H599" s="58" t="str">
        <f t="shared" si="584"/>
        <v>X</v>
      </c>
      <c r="I599" s="58" t="str">
        <f t="shared" si="584"/>
        <v>X</v>
      </c>
      <c r="J599" s="58" t="str">
        <f t="shared" si="584"/>
        <v>X</v>
      </c>
      <c r="K599" s="58" t="str">
        <f t="shared" si="584"/>
        <v>X</v>
      </c>
      <c r="L599" s="58" t="str">
        <f t="shared" si="584"/>
        <v>X</v>
      </c>
      <c r="M599" s="58" t="str">
        <f t="shared" si="584"/>
        <v>X</v>
      </c>
      <c r="N599" s="58" t="str">
        <f t="shared" si="584"/>
        <v>X</v>
      </c>
      <c r="O599" s="58" t="str">
        <f t="shared" si="584"/>
        <v>X</v>
      </c>
      <c r="P599" s="58" t="str">
        <f t="shared" si="584"/>
        <v>X</v>
      </c>
      <c r="Q599" s="58" t="str">
        <f t="shared" si="584"/>
        <v>X</v>
      </c>
    </row>
    <row r="600" spans="1:17" ht="18.75" customHeight="1">
      <c r="A600" s="606"/>
      <c r="B600" s="58" t="s">
        <v>21</v>
      </c>
      <c r="C600" s="58" t="str">
        <f t="shared" ref="C600:Q600" si="585">IF(C12=$W$77,"O",IF(C12=$X$77,"O",IF(C12=$Y$77,"O",IF(C12=$Z$77,"O",IF(C12=$AA$77,"O",IF(C12=$AB$77,"O",IF(C12=$AC$77,"O",IF(C12=$AD$77,"O",IF(C12=$AE$77,"O",IF(C12=$AF$77,"O",IF(C12=$AG$77,"O",IF(C12=$AH$77,"O",IF(C12=$AI$77,"O",IF(C12=$AJ$77,"O",IF(C12=$AK$77,"O",IF(C12=$AL$77,"O",IF(C12=$AM$77,"O",IF(C12=$AN$77,"O",IF(C12=$AO$77,"O",IF(C12=$AP$77,"O",IF(C12=$AQ$77,"O",IF(C12=$AR$77,"O",IF(C12=$AS$77,"O",IF(C12=$AT$77,"O",IF(C12=$AU$77,"O",IF(C12=$AV$77,"O",IF(C12=$AW$77,"O",IF(C12=$AX$77,"O",IF(C12=$AY$77,"O",IF(C12=$AZ$77,"O",IF(C12=$BA$77,"O",IF(C12=$BB$77,"O",IF(C12=$BC$77,"O",IF(C12=$BD$77,"O",IF(C12=$BE$77,"O",IF(C12=$BF$77,"O",IF(C12=$BG$77,"O",IF(C12=$BH$77,"O","X"))))))))))))))))))))))))))))))))))))))</f>
        <v>X</v>
      </c>
      <c r="D600" s="58" t="str">
        <f t="shared" si="585"/>
        <v>X</v>
      </c>
      <c r="E600" s="58" t="str">
        <f t="shared" si="585"/>
        <v>X</v>
      </c>
      <c r="F600" s="58" t="str">
        <f t="shared" si="585"/>
        <v>X</v>
      </c>
      <c r="G600" s="58" t="str">
        <f t="shared" si="585"/>
        <v>X</v>
      </c>
      <c r="H600" s="58" t="str">
        <f t="shared" si="585"/>
        <v>X</v>
      </c>
      <c r="I600" s="58" t="str">
        <f t="shared" si="585"/>
        <v>X</v>
      </c>
      <c r="J600" s="58" t="str">
        <f t="shared" si="585"/>
        <v>X</v>
      </c>
      <c r="K600" s="58" t="str">
        <f t="shared" si="585"/>
        <v>X</v>
      </c>
      <c r="L600" s="58" t="str">
        <f t="shared" si="585"/>
        <v>X</v>
      </c>
      <c r="M600" s="58" t="str">
        <f t="shared" si="585"/>
        <v>X</v>
      </c>
      <c r="N600" s="58" t="str">
        <f t="shared" si="585"/>
        <v>X</v>
      </c>
      <c r="O600" s="58" t="str">
        <f t="shared" si="585"/>
        <v>X</v>
      </c>
      <c r="P600" s="58" t="str">
        <f t="shared" si="585"/>
        <v>X</v>
      </c>
      <c r="Q600" s="58" t="str">
        <f t="shared" si="585"/>
        <v>X</v>
      </c>
    </row>
    <row r="601" spans="1:17" ht="18.75" customHeight="1">
      <c r="A601" s="607"/>
      <c r="B601" s="30" t="s">
        <v>46</v>
      </c>
      <c r="C601" s="47">
        <f>COUNTIF(C595:C600,"O")</f>
        <v>2</v>
      </c>
      <c r="D601" s="47">
        <f t="shared" ref="D601:Q601" si="586">COUNTIF(D595:D600,"O")</f>
        <v>2</v>
      </c>
      <c r="E601" s="47">
        <f t="shared" si="586"/>
        <v>2</v>
      </c>
      <c r="F601" s="47">
        <f t="shared" si="586"/>
        <v>2</v>
      </c>
      <c r="G601" s="47">
        <f t="shared" si="586"/>
        <v>2</v>
      </c>
      <c r="H601" s="47">
        <f t="shared" si="586"/>
        <v>2</v>
      </c>
      <c r="I601" s="47">
        <f t="shared" si="586"/>
        <v>2</v>
      </c>
      <c r="J601" s="47">
        <f t="shared" si="586"/>
        <v>2</v>
      </c>
      <c r="K601" s="47">
        <f t="shared" si="586"/>
        <v>2</v>
      </c>
      <c r="L601" s="47">
        <f t="shared" si="586"/>
        <v>2</v>
      </c>
      <c r="M601" s="47">
        <f t="shared" si="586"/>
        <v>2</v>
      </c>
      <c r="N601" s="47">
        <f t="shared" si="586"/>
        <v>2</v>
      </c>
      <c r="O601" s="47">
        <f t="shared" si="586"/>
        <v>2</v>
      </c>
      <c r="P601" s="47">
        <f t="shared" si="586"/>
        <v>2</v>
      </c>
      <c r="Q601" s="47">
        <f t="shared" si="586"/>
        <v>2</v>
      </c>
    </row>
    <row r="602" spans="1:17" ht="18.75" customHeight="1">
      <c r="A602" s="605">
        <v>59</v>
      </c>
      <c r="B602" s="58" t="s">
        <v>32</v>
      </c>
      <c r="C602" s="58" t="str">
        <f>IF(C7=$W$78,"O",IF(C7=$X$78,"O",IF(C7=$Y$78,"O",IF(C7=$Z$78,"O",IF(C7=$AA$78,"O",IF(C7=$AB$78,"O",IF(C7=$AC$78,"O",IF(C7=$AD$78,"O",IF(C7=$AE$78,"O",IF(C7=$AF$78,"O",IF(C7=$AG$78,"O",IF(C7=$AH$78,"O",IF(C7=$AI$78,"O",IF(C7=$AJ$78,"O",IF(C7=$AK$78,"O",IF(C7=$AL$78,"O",IF(C7=$AM$78,"O",IF(C7=$AN$78,"O",IF(C7=$AO$78,"O",IF(C7=$AP$78,"O",IF(C7=$AQ$78,"O",IF(C7=$AR$78,"O",IF(C7=$AS$78,"O",IF(C7=$AT$78,"O",IF(C7=$AU$78,"O",IF(C7=$AV$78,"O",IF(C7=$AW$78,"O",IF(C7=$AX$78,"O",IF(C7=$AY$78,"O",IF(C7=$AZ$78,"O",IF(C7=$BA$78,"O",IF(C7=$BB$78,"O",IF(C7=$BC$78,"O",IF(C7=$BD$78,"O",IF(C7=$BE$78,"O",IF(C7=$BF$78,"O",IF(C7=$BG$78,"O",IF(C7=$BH$78,"O","X"))))))))))))))))))))))))))))))))))))))</f>
        <v>X</v>
      </c>
      <c r="D602" s="58" t="str">
        <f t="shared" ref="D602:P602" si="587">IF(D7=$W$78,"O",IF(D7=$X$78,"O",IF(D7=$Y$78,"O",IF(D7=$Z$78,"O",IF(D7=$AA$78,"O",IF(D7=$AB$78,"O",IF(D7=$AC$78,"O",IF(D7=$AD$78,"O",IF(D7=$AE$78,"O",IF(D7=$AF$78,"O",IF(D7=$AG$78,"O",IF(D7=$AH$78,"O",IF(D7=$AI$78,"O",IF(D7=$AJ$78,"O",IF(D7=$AK$78,"O",IF(D7=$AL$78,"O",IF(D7=$AM$78,"O",IF(D7=$AN$78,"O",IF(D7=$AO$78,"O",IF(D7=$AP$78,"O",IF(D7=$AQ$78,"O",IF(D7=$AR$78,"O",IF(D7=$AS$78,"O",IF(D7=$AT$78,"O",IF(D7=$AU$78,"O",IF(D7=$AV$78,"O",IF(D7=$AW$78,"O",IF(D7=$AX$78,"O",IF(D7=$AY$78,"O",IF(D7=$AZ$78,"O",IF(D7=$BA$78,"O",IF(D7=$BB$78,"O",IF(D7=$BC$78,"O",IF(D7=$BD$78,"O",IF(D7=$BE$78,"O",IF(D7=$BF$78,"O",IF(D7=$BG$78,"O",IF(D7=$BH$78,"O","X"))))))))))))))))))))))))))))))))))))))</f>
        <v>X</v>
      </c>
      <c r="E602" s="58" t="str">
        <f t="shared" si="587"/>
        <v>X</v>
      </c>
      <c r="F602" s="58" t="str">
        <f t="shared" si="587"/>
        <v>X</v>
      </c>
      <c r="G602" s="58" t="str">
        <f t="shared" si="587"/>
        <v>X</v>
      </c>
      <c r="H602" s="58" t="str">
        <f t="shared" si="587"/>
        <v>X</v>
      </c>
      <c r="I602" s="58" t="str">
        <f t="shared" si="587"/>
        <v>X</v>
      </c>
      <c r="J602" s="58" t="str">
        <f t="shared" si="587"/>
        <v>X</v>
      </c>
      <c r="K602" s="58" t="str">
        <f t="shared" si="587"/>
        <v>X</v>
      </c>
      <c r="L602" s="58" t="str">
        <f t="shared" si="587"/>
        <v>X</v>
      </c>
      <c r="M602" s="58" t="str">
        <f t="shared" si="587"/>
        <v>X</v>
      </c>
      <c r="N602" s="58" t="str">
        <f t="shared" si="587"/>
        <v>X</v>
      </c>
      <c r="O602" s="58" t="str">
        <f t="shared" si="587"/>
        <v>X</v>
      </c>
      <c r="P602" s="58" t="str">
        <f t="shared" si="587"/>
        <v>X</v>
      </c>
      <c r="Q602" s="58" t="str">
        <f>IF(Q7=$W$78,"O",IF(Q7=$X$78,"O",IF(Q7=$Y$78,"O",IF(Q7=$Z$78,"O",IF(Q7=$AA$78,"O",IF(Q7=$AB$78,"O",IF(Q7=$AC$78,"O",IF(Q7=$AD$78,"O",IF(Q7=$AE$78,"O",IF(Q7=$AF$78,"O",IF(Q7=$AG$78,"O",IF(Q7=$AH$78,"O",IF(Q7=$AI$78,"O",IF(Q7=$AJ$78,"O",IF(Q7=$AK$78,"O",IF(Q7=$AL$78,"O",IF(Q7=$AM$78,"O",IF(Q7=$AN$78,"O",IF(Q7=$AO$78,"O",IF(Q7=$AP$78,"O",IF(Q7=$AQ$78,"O",IF(Q7=$AR$78,"O",IF(Q7=$AS$78,"O",IF(Q7=$AT$78,"O",IF(Q7=$AU$78,"O",IF(Q7=$AV$78,"O",IF(Q7=$AW$78,"O",IF(Q7=$AX$78,"O",IF(Q7=$AY$78,"O",IF(Q7=$AZ$78,"O",IF(Q7=$BA$78,"O",IF(Q7=$BB$78,"O",IF(Q7=$BC$78,"O",IF(Q7=$BD$78,"O",IF(Q7=$BE$78,"O",IF(Q7=$BF$78,"O",IF(Q7=$BG$78,"O",IF(Q7=$BH$78,"O","X"))))))))))))))))))))))))))))))))))))))</f>
        <v>X</v>
      </c>
    </row>
    <row r="603" spans="1:17" ht="18.75" customHeight="1">
      <c r="A603" s="606"/>
      <c r="B603" s="58" t="s">
        <v>33</v>
      </c>
      <c r="C603" s="58" t="str">
        <f t="shared" ref="C603:Q603" si="588">IF(C8=$W$78,"O",IF(C8=$X$78,"O",IF(C8=$Y$78,"O",IF(C8=$Z$78,"O",IF(C8=$AA$78,"O",IF(C8=$AB$78,"O",IF(C8=$AC$78,"O",IF(C8=$AD$78,"O",IF(C8=$AE$78,"O",IF(C8=$AF$78,"O",IF(C8=$AG$78,"O",IF(C8=$AH$78,"O",IF(C8=$AI$78,"O",IF(C8=$AJ$78,"O",IF(C8=$AK$78,"O",IF(C8=$AL$78,"O",IF(C8=$AM$78,"O",IF(C8=$AN$78,"O",IF(C8=$AO$78,"O",IF(C8=$AP$78,"O",IF(C8=$AQ$78,"O",IF(C8=$AR$78,"O",IF(C8=$AS$78,"O",IF(C8=$AT$78,"O",IF(C8=$AU$78,"O",IF(C8=$AV$78,"O",IF(C8=$AW$78,"O",IF(C8=$AX$78,"O",IF(C8=$AY$78,"O",IF(C8=$AZ$78,"O",IF(C8=$BA$78,"O",IF(C8=$BB$78,"O",IF(C8=$BC$78,"O",IF(C8=$BD$78,"O",IF(C8=$BE$78,"O",IF(C8=$BF$78,"O",IF(C8=$BG$78,"O",IF(C8=$BH$78,"O","X"))))))))))))))))))))))))))))))))))))))</f>
        <v>X</v>
      </c>
      <c r="D603" s="58" t="str">
        <f t="shared" si="588"/>
        <v>X</v>
      </c>
      <c r="E603" s="58" t="str">
        <f t="shared" si="588"/>
        <v>X</v>
      </c>
      <c r="F603" s="58" t="str">
        <f t="shared" si="588"/>
        <v>X</v>
      </c>
      <c r="G603" s="58" t="str">
        <f t="shared" si="588"/>
        <v>X</v>
      </c>
      <c r="H603" s="58" t="str">
        <f t="shared" si="588"/>
        <v>X</v>
      </c>
      <c r="I603" s="58" t="str">
        <f t="shared" si="588"/>
        <v>X</v>
      </c>
      <c r="J603" s="58" t="str">
        <f t="shared" si="588"/>
        <v>X</v>
      </c>
      <c r="K603" s="58" t="str">
        <f t="shared" si="588"/>
        <v>X</v>
      </c>
      <c r="L603" s="58" t="str">
        <f t="shared" si="588"/>
        <v>X</v>
      </c>
      <c r="M603" s="58" t="str">
        <f t="shared" si="588"/>
        <v>X</v>
      </c>
      <c r="N603" s="58" t="str">
        <f t="shared" si="588"/>
        <v>X</v>
      </c>
      <c r="O603" s="58" t="str">
        <f t="shared" si="588"/>
        <v>X</v>
      </c>
      <c r="P603" s="58" t="str">
        <f t="shared" si="588"/>
        <v>X</v>
      </c>
      <c r="Q603" s="58" t="str">
        <f t="shared" si="588"/>
        <v>X</v>
      </c>
    </row>
    <row r="604" spans="1:17" ht="18.75" customHeight="1">
      <c r="A604" s="606"/>
      <c r="B604" s="58" t="s">
        <v>34</v>
      </c>
      <c r="C604" s="58" t="str">
        <f t="shared" ref="C604:Q604" si="589">IF(C9=$W$78,"O",IF(C9=$X$78,"O",IF(C9=$Y$78,"O",IF(C9=$Z$78,"O",IF(C9=$AA$78,"O",IF(C9=$AB$78,"O",IF(C9=$AC$78,"O",IF(C9=$AD$78,"O",IF(C9=$AE$78,"O",IF(C9=$AF$78,"O",IF(C9=$AG$78,"O",IF(C9=$AH$78,"O",IF(C9=$AI$78,"O",IF(C9=$AJ$78,"O",IF(C9=$AK$78,"O",IF(C9=$AL$78,"O",IF(C9=$AM$78,"O",IF(C9=$AN$78,"O",IF(C9=$AO$78,"O",IF(C9=$AP$78,"O",IF(C9=$AQ$78,"O",IF(C9=$AR$78,"O",IF(C9=$AS$78,"O",IF(C9=$AT$78,"O",IF(C9=$AU$78,"O",IF(C9=$AV$78,"O",IF(C9=$AW$78,"O",IF(C9=$AX$78,"O",IF(C9=$AY$78,"O",IF(C9=$AZ$78,"O",IF(C9=$BA$78,"O",IF(C9=$BB$78,"O",IF(C9=$BC$78,"O",IF(C9=$BD$78,"O",IF(C9=$BE$78,"O",IF(C9=$BF$78,"O",IF(C9=$BG$78,"O",IF(C9=$BH$78,"O","X"))))))))))))))))))))))))))))))))))))))</f>
        <v>X</v>
      </c>
      <c r="D604" s="58" t="str">
        <f t="shared" si="589"/>
        <v>X</v>
      </c>
      <c r="E604" s="58" t="str">
        <f t="shared" si="589"/>
        <v>X</v>
      </c>
      <c r="F604" s="58" t="str">
        <f t="shared" si="589"/>
        <v>X</v>
      </c>
      <c r="G604" s="58" t="str">
        <f t="shared" si="589"/>
        <v>X</v>
      </c>
      <c r="H604" s="58" t="str">
        <f t="shared" si="589"/>
        <v>X</v>
      </c>
      <c r="I604" s="58" t="str">
        <f t="shared" si="589"/>
        <v>X</v>
      </c>
      <c r="J604" s="58" t="str">
        <f t="shared" si="589"/>
        <v>X</v>
      </c>
      <c r="K604" s="58" t="str">
        <f t="shared" si="589"/>
        <v>X</v>
      </c>
      <c r="L604" s="58" t="str">
        <f t="shared" si="589"/>
        <v>X</v>
      </c>
      <c r="M604" s="58" t="str">
        <f t="shared" si="589"/>
        <v>X</v>
      </c>
      <c r="N604" s="58" t="str">
        <f t="shared" si="589"/>
        <v>X</v>
      </c>
      <c r="O604" s="58" t="str">
        <f t="shared" si="589"/>
        <v>X</v>
      </c>
      <c r="P604" s="58" t="str">
        <f t="shared" si="589"/>
        <v>X</v>
      </c>
      <c r="Q604" s="58" t="str">
        <f t="shared" si="589"/>
        <v>X</v>
      </c>
    </row>
    <row r="605" spans="1:17" ht="18.75" customHeight="1">
      <c r="A605" s="606"/>
      <c r="B605" s="58" t="s">
        <v>35</v>
      </c>
      <c r="C605" s="58" t="str">
        <f t="shared" ref="C605:Q605" si="590">IF(C10=$W$78,"O",IF(C10=$X$78,"O",IF(C10=$Y$78,"O",IF(C10=$Z$78,"O",IF(C10=$AA$78,"O",IF(C10=$AB$78,"O",IF(C10=$AC$78,"O",IF(C10=$AD$78,"O",IF(C10=$AE$78,"O",IF(C10=$AF$78,"O",IF(C10=$AG$78,"O",IF(C10=$AH$78,"O",IF(C10=$AI$78,"O",IF(C10=$AJ$78,"O",IF(C10=$AK$78,"O",IF(C10=$AL$78,"O",IF(C10=$AM$78,"O",IF(C10=$AN$78,"O",IF(C10=$AO$78,"O",IF(C10=$AP$78,"O",IF(C10=$AQ$78,"O",IF(C10=$AR$78,"O",IF(C10=$AS$78,"O",IF(C10=$AT$78,"O",IF(C10=$AU$78,"O",IF(C10=$AV$78,"O",IF(C10=$AW$78,"O",IF(C10=$AX$78,"O",IF(C10=$AY$78,"O",IF(C10=$AZ$78,"O",IF(C10=$BA$78,"O",IF(C10=$BB$78,"O",IF(C10=$BC$78,"O",IF(C10=$BD$78,"O",IF(C10=$BE$78,"O",IF(C10=$BF$78,"O",IF(C10=$BG$78,"O",IF(C10=$BH$78,"O","X"))))))))))))))))))))))))))))))))))))))</f>
        <v>X</v>
      </c>
      <c r="D605" s="58" t="str">
        <f t="shared" si="590"/>
        <v>X</v>
      </c>
      <c r="E605" s="58" t="str">
        <f t="shared" si="590"/>
        <v>X</v>
      </c>
      <c r="F605" s="58" t="str">
        <f t="shared" si="590"/>
        <v>X</v>
      </c>
      <c r="G605" s="58" t="str">
        <f t="shared" si="590"/>
        <v>X</v>
      </c>
      <c r="H605" s="58" t="str">
        <f t="shared" si="590"/>
        <v>X</v>
      </c>
      <c r="I605" s="58" t="str">
        <f t="shared" si="590"/>
        <v>X</v>
      </c>
      <c r="J605" s="58" t="str">
        <f t="shared" si="590"/>
        <v>X</v>
      </c>
      <c r="K605" s="58" t="str">
        <f t="shared" si="590"/>
        <v>X</v>
      </c>
      <c r="L605" s="58" t="str">
        <f t="shared" si="590"/>
        <v>X</v>
      </c>
      <c r="M605" s="58" t="str">
        <f t="shared" si="590"/>
        <v>X</v>
      </c>
      <c r="N605" s="58" t="str">
        <f t="shared" si="590"/>
        <v>X</v>
      </c>
      <c r="O605" s="58" t="str">
        <f t="shared" si="590"/>
        <v>X</v>
      </c>
      <c r="P605" s="58" t="str">
        <f t="shared" si="590"/>
        <v>X</v>
      </c>
      <c r="Q605" s="58" t="str">
        <f t="shared" si="590"/>
        <v>X</v>
      </c>
    </row>
    <row r="606" spans="1:17" ht="18.75" customHeight="1">
      <c r="A606" s="606"/>
      <c r="B606" s="58" t="s">
        <v>36</v>
      </c>
      <c r="C606" s="58" t="str">
        <f t="shared" ref="C606:Q606" si="591">IF(C11=$W$78,"O",IF(C11=$X$78,"O",IF(C11=$Y$78,"O",IF(C11=$Z$78,"O",IF(C11=$AA$78,"O",IF(C11=$AB$78,"O",IF(C11=$AC$78,"O",IF(C11=$AD$78,"O",IF(C11=$AE$78,"O",IF(C11=$AF$78,"O",IF(C11=$AG$78,"O",IF(C11=$AH$78,"O",IF(C11=$AI$78,"O",IF(C11=$AJ$78,"O",IF(C11=$AK$78,"O",IF(C11=$AL$78,"O",IF(C11=$AM$78,"O",IF(C11=$AN$78,"O",IF(C11=$AO$78,"O",IF(C11=$AP$78,"O",IF(C11=$AQ$78,"O",IF(C11=$AR$78,"O",IF(C11=$AS$78,"O",IF(C11=$AT$78,"O",IF(C11=$AU$78,"O",IF(C11=$AV$78,"O",IF(C11=$AW$78,"O",IF(C11=$AX$78,"O",IF(C11=$AY$78,"O",IF(C11=$AZ$78,"O",IF(C11=$BA$78,"O",IF(C11=$BB$78,"O",IF(C11=$BC$78,"O",IF(C11=$BD$78,"O",IF(C11=$BE$78,"O",IF(C11=$BF$78,"O",IF(C11=$BG$78,"O",IF(C11=$BH$78,"O","X"))))))))))))))))))))))))))))))))))))))</f>
        <v>X</v>
      </c>
      <c r="D606" s="58" t="str">
        <f t="shared" si="591"/>
        <v>X</v>
      </c>
      <c r="E606" s="58" t="str">
        <f t="shared" si="591"/>
        <v>X</v>
      </c>
      <c r="F606" s="58" t="str">
        <f t="shared" si="591"/>
        <v>X</v>
      </c>
      <c r="G606" s="58" t="str">
        <f t="shared" si="591"/>
        <v>X</v>
      </c>
      <c r="H606" s="58" t="str">
        <f t="shared" si="591"/>
        <v>X</v>
      </c>
      <c r="I606" s="58" t="str">
        <f t="shared" si="591"/>
        <v>X</v>
      </c>
      <c r="J606" s="58" t="str">
        <f t="shared" si="591"/>
        <v>X</v>
      </c>
      <c r="K606" s="58" t="str">
        <f t="shared" si="591"/>
        <v>X</v>
      </c>
      <c r="L606" s="58" t="str">
        <f t="shared" si="591"/>
        <v>X</v>
      </c>
      <c r="M606" s="58" t="str">
        <f t="shared" si="591"/>
        <v>X</v>
      </c>
      <c r="N606" s="58" t="str">
        <f t="shared" si="591"/>
        <v>X</v>
      </c>
      <c r="O606" s="58" t="str">
        <f t="shared" si="591"/>
        <v>X</v>
      </c>
      <c r="P606" s="58" t="str">
        <f t="shared" si="591"/>
        <v>X</v>
      </c>
      <c r="Q606" s="58" t="str">
        <f t="shared" si="591"/>
        <v>X</v>
      </c>
    </row>
    <row r="607" spans="1:17" ht="18.75" customHeight="1">
      <c r="A607" s="606"/>
      <c r="B607" s="58" t="s">
        <v>21</v>
      </c>
      <c r="C607" s="58" t="str">
        <f t="shared" ref="C607:Q607" si="592">IF(C12=$W$78,"O",IF(C12=$X$78,"O",IF(C12=$Y$78,"O",IF(C12=$Z$78,"O",IF(C12=$AA$78,"O",IF(C12=$AB$78,"O",IF(C12=$AC$78,"O",IF(C12=$AD$78,"O",IF(C12=$AE$78,"O",IF(C12=$AF$78,"O",IF(C12=$AG$78,"O",IF(C12=$AH$78,"O",IF(C12=$AI$78,"O",IF(C12=$AJ$78,"O",IF(C12=$AK$78,"O",IF(C12=$AL$78,"O",IF(C12=$AM$78,"O",IF(C12=$AN$78,"O",IF(C12=$AO$78,"O",IF(C12=$AP$78,"O",IF(C12=$AQ$78,"O",IF(C12=$AR$78,"O",IF(C12=$AS$78,"O",IF(C12=$AT$78,"O",IF(C12=$AU$78,"O",IF(C12=$AV$78,"O",IF(C12=$AW$78,"O",IF(C12=$AX$78,"O",IF(C12=$AY$78,"O",IF(C12=$AZ$78,"O",IF(C12=$BA$78,"O",IF(C12=$BB$78,"O",IF(C12=$BC$78,"O",IF(C12=$BD$78,"O",IF(C12=$BE$78,"O",IF(C12=$BF$78,"O",IF(C12=$BG$78,"O",IF(C12=$BH$78,"O","X"))))))))))))))))))))))))))))))))))))))</f>
        <v>X</v>
      </c>
      <c r="D607" s="58" t="str">
        <f t="shared" si="592"/>
        <v>X</v>
      </c>
      <c r="E607" s="58" t="str">
        <f t="shared" si="592"/>
        <v>X</v>
      </c>
      <c r="F607" s="58" t="str">
        <f t="shared" si="592"/>
        <v>X</v>
      </c>
      <c r="G607" s="58" t="str">
        <f t="shared" si="592"/>
        <v>X</v>
      </c>
      <c r="H607" s="58" t="str">
        <f t="shared" si="592"/>
        <v>X</v>
      </c>
      <c r="I607" s="58" t="str">
        <f t="shared" si="592"/>
        <v>X</v>
      </c>
      <c r="J607" s="58" t="str">
        <f t="shared" si="592"/>
        <v>X</v>
      </c>
      <c r="K607" s="58" t="str">
        <f t="shared" si="592"/>
        <v>X</v>
      </c>
      <c r="L607" s="58" t="str">
        <f t="shared" si="592"/>
        <v>X</v>
      </c>
      <c r="M607" s="58" t="str">
        <f t="shared" si="592"/>
        <v>X</v>
      </c>
      <c r="N607" s="58" t="str">
        <f t="shared" si="592"/>
        <v>X</v>
      </c>
      <c r="O607" s="58" t="str">
        <f t="shared" si="592"/>
        <v>X</v>
      </c>
      <c r="P607" s="58" t="str">
        <f t="shared" si="592"/>
        <v>X</v>
      </c>
      <c r="Q607" s="58" t="str">
        <f t="shared" si="592"/>
        <v>X</v>
      </c>
    </row>
    <row r="608" spans="1:17" ht="18.75" customHeight="1">
      <c r="A608" s="607"/>
      <c r="B608" s="30" t="s">
        <v>46</v>
      </c>
      <c r="C608" s="47">
        <f>COUNTIF(C602:C607,"O")</f>
        <v>0</v>
      </c>
      <c r="D608" s="47">
        <f t="shared" ref="D608:Q608" si="593">COUNTIF(D602:D607,"O")</f>
        <v>0</v>
      </c>
      <c r="E608" s="47">
        <f t="shared" si="593"/>
        <v>0</v>
      </c>
      <c r="F608" s="47">
        <f t="shared" si="593"/>
        <v>0</v>
      </c>
      <c r="G608" s="47">
        <f t="shared" si="593"/>
        <v>0</v>
      </c>
      <c r="H608" s="47">
        <f t="shared" si="593"/>
        <v>0</v>
      </c>
      <c r="I608" s="47">
        <f t="shared" si="593"/>
        <v>0</v>
      </c>
      <c r="J608" s="47">
        <f t="shared" si="593"/>
        <v>0</v>
      </c>
      <c r="K608" s="47">
        <f t="shared" si="593"/>
        <v>0</v>
      </c>
      <c r="L608" s="47">
        <f t="shared" si="593"/>
        <v>0</v>
      </c>
      <c r="M608" s="47">
        <f t="shared" si="593"/>
        <v>0</v>
      </c>
      <c r="N608" s="47">
        <f t="shared" si="593"/>
        <v>0</v>
      </c>
      <c r="O608" s="47">
        <f t="shared" si="593"/>
        <v>0</v>
      </c>
      <c r="P608" s="47">
        <f t="shared" si="593"/>
        <v>0</v>
      </c>
      <c r="Q608" s="47">
        <f t="shared" si="593"/>
        <v>0</v>
      </c>
    </row>
    <row r="609" spans="1:17" ht="18" customHeight="1">
      <c r="A609" s="605">
        <v>60</v>
      </c>
      <c r="B609" s="58" t="s">
        <v>32</v>
      </c>
      <c r="C609" s="58" t="str">
        <f>IF(C7=$W$79,"O",IF(C7=$X$79,"O",IF(C7=$Y$79,"O",IF(C7=$Z$79,"O",IF(C7=$AA$79,"O",IF(C7=$AB$79,"O",IF(C7=$AC$79,"O",IF(C7=$AD$79,"O",IF(C7=$AE$79,"O",IF(C7=$AF$79,"O",IF(C7=$AG$79,"O",IF(C7=$AH$79,"O",IF(C7=$AI$79,"O",IF(C7=$AJ$79,"O",IF(C7=$AK$79,"O",IF(C7=$AL$79,"O",IF(C7=$AM$79,"O",IF(C7=$AN$79,"O",IF(C7=$AO$79,"O",IF(C7=$AP$79,"O",IF(C7=$AQ$79,"O",IF(C7=$AR$79,"O",IF(C7=$AS$79,"O",IF(C7=$AT$79,"O",IF(C7=$AU$79,"O",IF(C7=$AV$79,"O",IF(C7=$AW$79,"O",IF(C7=$AX$79,"O",IF(C7=$AY$79,"O",IF(C7=$AZ$79,"O",IF(C7=$BA$79,"O",IF(C7=$BB$79,"O",IF(C7=$BC$79,"O",IF(C7=$BD$79,"O",IF(C7=$BE$79,"O",IF(C7=$BF$79,"O",IF(C7=$BG$79,"O",IF(C7=$BH$79,"O","X"))))))))))))))))))))))))))))))))))))))</f>
        <v>O</v>
      </c>
      <c r="D609" s="58" t="str">
        <f t="shared" ref="D609:P609" si="594">IF(D7=$W$79,"O",IF(D7=$X$79,"O",IF(D7=$Y$79,"O",IF(D7=$Z$79,"O",IF(D7=$AA$79,"O",IF(D7=$AB$79,"O",IF(D7=$AC$79,"O",IF(D7=$AD$79,"O",IF(D7=$AE$79,"O",IF(D7=$AF$79,"O",IF(D7=$AG$79,"O",IF(D7=$AH$79,"O",IF(D7=$AI$79,"O",IF(D7=$AJ$79,"O",IF(D7=$AK$79,"O",IF(D7=$AL$79,"O",IF(D7=$AM$79,"O",IF(D7=$AN$79,"O",IF(D7=$AO$79,"O",IF(D7=$AP$79,"O",IF(D7=$AQ$79,"O",IF(D7=$AR$79,"O",IF(D7=$AS$79,"O",IF(D7=$AT$79,"O",IF(D7=$AU$79,"O",IF(D7=$AV$79,"O",IF(D7=$AW$79,"O",IF(D7=$AX$79,"O",IF(D7=$AY$79,"O",IF(D7=$AZ$79,"O",IF(D7=$BA$79,"O",IF(D7=$BB$79,"O",IF(D7=$BC$79,"O",IF(D7=$BD$79,"O",IF(D7=$BE$79,"O",IF(D7=$BF$79,"O",IF(D7=$BG$79,"O",IF(D7=$BH$79,"O","X"))))))))))))))))))))))))))))))))))))))</f>
        <v>O</v>
      </c>
      <c r="E609" s="58" t="str">
        <f t="shared" si="594"/>
        <v>O</v>
      </c>
      <c r="F609" s="58" t="str">
        <f t="shared" si="594"/>
        <v>O</v>
      </c>
      <c r="G609" s="58" t="str">
        <f t="shared" si="594"/>
        <v>O</v>
      </c>
      <c r="H609" s="58" t="str">
        <f t="shared" si="594"/>
        <v>O</v>
      </c>
      <c r="I609" s="58" t="str">
        <f t="shared" si="594"/>
        <v>O</v>
      </c>
      <c r="J609" s="58" t="str">
        <f t="shared" si="594"/>
        <v>O</v>
      </c>
      <c r="K609" s="58" t="str">
        <f t="shared" si="594"/>
        <v>O</v>
      </c>
      <c r="L609" s="58" t="str">
        <f t="shared" si="594"/>
        <v>O</v>
      </c>
      <c r="M609" s="58" t="str">
        <f t="shared" si="594"/>
        <v>O</v>
      </c>
      <c r="N609" s="58" t="str">
        <f t="shared" si="594"/>
        <v>O</v>
      </c>
      <c r="O609" s="58" t="str">
        <f t="shared" si="594"/>
        <v>O</v>
      </c>
      <c r="P609" s="58" t="str">
        <f t="shared" si="594"/>
        <v>O</v>
      </c>
      <c r="Q609" s="58" t="str">
        <f>IF(Q7=$W$79,"O",IF(Q7=$X$79,"O",IF(Q7=$Y$79,"O",IF(Q7=$Z$79,"O",IF(Q7=$AA$79,"O",IF(Q7=$AB$79,"O",IF(Q7=$AC$79,"O",IF(Q7=$AD$79,"O",IF(Q7=$AE$79,"O",IF(Q7=$AF$79,"O",IF(Q7=$AG$79,"O",IF(Q7=$AH$79,"O",IF(Q7=$AI$79,"O",IF(Q7=$AJ$79,"O",IF(Q7=$AK$79,"O",IF(Q7=$AL$79,"O",IF(Q7=$AM$79,"O",IF(Q7=$AN$79,"O",IF(Q7=$AO$79,"O",IF(Q7=$AP$79,"O",IF(Q7=$AQ$79,"O",IF(Q7=$AR$79,"O",IF(Q7=$AS$79,"O",IF(Q7=$AT$79,"O",IF(Q7=$AU$79,"O",IF(Q7=$AV$79,"O",IF(Q7=$AW$79,"O",IF(Q7=$AX$79,"O",IF(Q7=$AY$79,"O",IF(Q7=$AZ$79,"O",IF(Q7=$BA$79,"O",IF(Q7=$BB$79,"O",IF(Q7=$BC$79,"O",IF(Q7=$BD$79,"O",IF(Q7=$BE$79,"O",IF(Q7=$BF$79,"O",IF(Q7=$BG$79,"O",IF(Q7=$BH$79,"O","X"))))))))))))))))))))))))))))))))))))))</f>
        <v>O</v>
      </c>
    </row>
    <row r="610" spans="1:17" ht="18.75" customHeight="1">
      <c r="A610" s="606"/>
      <c r="B610" s="58" t="s">
        <v>33</v>
      </c>
      <c r="C610" s="58" t="str">
        <f t="shared" ref="C610:Q610" si="595">IF(C8=$W$79,"O",IF(C8=$X$79,"O",IF(C8=$Y$79,"O",IF(C8=$Z$79,"O",IF(C8=$AA$79,"O",IF(C8=$AB$79,"O",IF(C8=$AC$79,"O",IF(C8=$AD$79,"O",IF(C8=$AE$79,"O",IF(C8=$AF$79,"O",IF(C8=$AG$79,"O",IF(C8=$AH$79,"O",IF(C8=$AI$79,"O",IF(C8=$AJ$79,"O",IF(C8=$AK$79,"O",IF(C8=$AL$79,"O",IF(C8=$AM$79,"O",IF(C8=$AN$79,"O",IF(C8=$AO$79,"O",IF(C8=$AP$79,"O",IF(C8=$AQ$79,"O",IF(C8=$AR$79,"O",IF(C8=$AS$79,"O",IF(C8=$AT$79,"O",IF(C8=$AU$79,"O",IF(C8=$AV$79,"O",IF(C8=$AW$79,"O",IF(C8=$AX$79,"O",IF(C8=$AY$79,"O",IF(C8=$AZ$79,"O",IF(C8=$BA$79,"O",IF(C8=$BB$79,"O",IF(C8=$BC$79,"O",IF(C8=$BD$79,"O",IF(C8=$BE$79,"O",IF(C8=$BF$79,"O",IF(C8=$BG$79,"O",IF(C8=$BH$79,"O","X"))))))))))))))))))))))))))))))))))))))</f>
        <v>X</v>
      </c>
      <c r="D610" s="58" t="str">
        <f t="shared" si="595"/>
        <v>X</v>
      </c>
      <c r="E610" s="58" t="str">
        <f t="shared" si="595"/>
        <v>X</v>
      </c>
      <c r="F610" s="58" t="str">
        <f t="shared" si="595"/>
        <v>X</v>
      </c>
      <c r="G610" s="58" t="str">
        <f t="shared" si="595"/>
        <v>X</v>
      </c>
      <c r="H610" s="58" t="str">
        <f t="shared" si="595"/>
        <v>X</v>
      </c>
      <c r="I610" s="58" t="str">
        <f t="shared" si="595"/>
        <v>X</v>
      </c>
      <c r="J610" s="58" t="str">
        <f t="shared" si="595"/>
        <v>X</v>
      </c>
      <c r="K610" s="58" t="str">
        <f t="shared" si="595"/>
        <v>X</v>
      </c>
      <c r="L610" s="58" t="str">
        <f t="shared" si="595"/>
        <v>X</v>
      </c>
      <c r="M610" s="58" t="str">
        <f t="shared" si="595"/>
        <v>X</v>
      </c>
      <c r="N610" s="58" t="str">
        <f t="shared" si="595"/>
        <v>X</v>
      </c>
      <c r="O610" s="58" t="str">
        <f t="shared" si="595"/>
        <v>X</v>
      </c>
      <c r="P610" s="58" t="str">
        <f t="shared" si="595"/>
        <v>X</v>
      </c>
      <c r="Q610" s="58" t="str">
        <f t="shared" si="595"/>
        <v>X</v>
      </c>
    </row>
    <row r="611" spans="1:17" ht="18.75" customHeight="1">
      <c r="A611" s="606"/>
      <c r="B611" s="58" t="s">
        <v>34</v>
      </c>
      <c r="C611" s="58" t="str">
        <f t="shared" ref="C611:Q611" si="596">IF(C9=$W$79,"O",IF(C9=$X$79,"O",IF(C9=$Y$79,"O",IF(C9=$Z$79,"O",IF(C9=$AA$79,"O",IF(C9=$AB$79,"O",IF(C9=$AC$79,"O",IF(C9=$AD$79,"O",IF(C9=$AE$79,"O",IF(C9=$AF$79,"O",IF(C9=$AG$79,"O",IF(C9=$AH$79,"O",IF(C9=$AI$79,"O",IF(C9=$AJ$79,"O",IF(C9=$AK$79,"O",IF(C9=$AL$79,"O",IF(C9=$AM$79,"O",IF(C9=$AN$79,"O",IF(C9=$AO$79,"O",IF(C9=$AP$79,"O",IF(C9=$AQ$79,"O",IF(C9=$AR$79,"O",IF(C9=$AS$79,"O",IF(C9=$AT$79,"O",IF(C9=$AU$79,"O",IF(C9=$AV$79,"O",IF(C9=$AW$79,"O",IF(C9=$AX$79,"O",IF(C9=$AY$79,"O",IF(C9=$AZ$79,"O",IF(C9=$BA$79,"O",IF(C9=$BB$79,"O",IF(C9=$BC$79,"O",IF(C9=$BD$79,"O",IF(C9=$BE$79,"O",IF(C9=$BF$79,"O",IF(C9=$BG$79,"O",IF(C9=$BH$79,"O","X"))))))))))))))))))))))))))))))))))))))</f>
        <v>X</v>
      </c>
      <c r="D611" s="58" t="str">
        <f t="shared" si="596"/>
        <v>X</v>
      </c>
      <c r="E611" s="58" t="str">
        <f t="shared" si="596"/>
        <v>X</v>
      </c>
      <c r="F611" s="58" t="str">
        <f t="shared" si="596"/>
        <v>X</v>
      </c>
      <c r="G611" s="58" t="str">
        <f t="shared" si="596"/>
        <v>X</v>
      </c>
      <c r="H611" s="58" t="str">
        <f t="shared" si="596"/>
        <v>X</v>
      </c>
      <c r="I611" s="58" t="str">
        <f t="shared" si="596"/>
        <v>X</v>
      </c>
      <c r="J611" s="58" t="str">
        <f t="shared" si="596"/>
        <v>X</v>
      </c>
      <c r="K611" s="58" t="str">
        <f t="shared" si="596"/>
        <v>X</v>
      </c>
      <c r="L611" s="58" t="str">
        <f t="shared" si="596"/>
        <v>X</v>
      </c>
      <c r="M611" s="58" t="str">
        <f t="shared" si="596"/>
        <v>X</v>
      </c>
      <c r="N611" s="58" t="str">
        <f t="shared" si="596"/>
        <v>X</v>
      </c>
      <c r="O611" s="58" t="str">
        <f t="shared" si="596"/>
        <v>X</v>
      </c>
      <c r="P611" s="58" t="str">
        <f t="shared" si="596"/>
        <v>X</v>
      </c>
      <c r="Q611" s="58" t="str">
        <f t="shared" si="596"/>
        <v>X</v>
      </c>
    </row>
    <row r="612" spans="1:17" ht="18.75" customHeight="1">
      <c r="A612" s="606"/>
      <c r="B612" s="58" t="s">
        <v>35</v>
      </c>
      <c r="C612" s="58" t="str">
        <f t="shared" ref="C612:Q612" si="597">IF(C10=$W$79,"O",IF(C10=$X$79,"O",IF(C10=$Y$79,"O",IF(C10=$Z$79,"O",IF(C10=$AA$79,"O",IF(C10=$AB$79,"O",IF(C10=$AC$79,"O",IF(C10=$AD$79,"O",IF(C10=$AE$79,"O",IF(C10=$AF$79,"O",IF(C10=$AG$79,"O",IF(C10=$AH$79,"O",IF(C10=$AI$79,"O",IF(C10=$AJ$79,"O",IF(C10=$AK$79,"O",IF(C10=$AL$79,"O",IF(C10=$AM$79,"O",IF(C10=$AN$79,"O",IF(C10=$AO$79,"O",IF(C10=$AP$79,"O",IF(C10=$AQ$79,"O",IF(C10=$AR$79,"O",IF(C10=$AS$79,"O",IF(C10=$AT$79,"O",IF(C10=$AU$79,"O",IF(C10=$AV$79,"O",IF(C10=$AW$79,"O",IF(C10=$AX$79,"O",IF(C10=$AY$79,"O",IF(C10=$AZ$79,"O",IF(C10=$BA$79,"O",IF(C10=$BB$79,"O",IF(C10=$BC$79,"O",IF(C10=$BD$79,"O",IF(C10=$BE$79,"O",IF(C10=$BF$79,"O",IF(C10=$BG$79,"O",IF(C10=$BH$79,"O","X"))))))))))))))))))))))))))))))))))))))</f>
        <v>O</v>
      </c>
      <c r="D612" s="58" t="str">
        <f t="shared" si="597"/>
        <v>O</v>
      </c>
      <c r="E612" s="58" t="str">
        <f t="shared" si="597"/>
        <v>O</v>
      </c>
      <c r="F612" s="58" t="str">
        <f t="shared" si="597"/>
        <v>O</v>
      </c>
      <c r="G612" s="58" t="str">
        <f t="shared" si="597"/>
        <v>O</v>
      </c>
      <c r="H612" s="58" t="str">
        <f t="shared" si="597"/>
        <v>O</v>
      </c>
      <c r="I612" s="58" t="str">
        <f t="shared" si="597"/>
        <v>O</v>
      </c>
      <c r="J612" s="58" t="str">
        <f t="shared" si="597"/>
        <v>O</v>
      </c>
      <c r="K612" s="58" t="str">
        <f t="shared" si="597"/>
        <v>O</v>
      </c>
      <c r="L612" s="58" t="str">
        <f t="shared" si="597"/>
        <v>O</v>
      </c>
      <c r="M612" s="58" t="str">
        <f t="shared" si="597"/>
        <v>O</v>
      </c>
      <c r="N612" s="58" t="str">
        <f t="shared" si="597"/>
        <v>O</v>
      </c>
      <c r="O612" s="58" t="str">
        <f t="shared" si="597"/>
        <v>O</v>
      </c>
      <c r="P612" s="58" t="str">
        <f t="shared" si="597"/>
        <v>O</v>
      </c>
      <c r="Q612" s="58" t="str">
        <f t="shared" si="597"/>
        <v>O</v>
      </c>
    </row>
    <row r="613" spans="1:17" ht="18.75" customHeight="1">
      <c r="A613" s="606"/>
      <c r="B613" s="58" t="s">
        <v>36</v>
      </c>
      <c r="C613" s="58" t="str">
        <f t="shared" ref="C613:Q613" si="598">IF(C11=$W$79,"O",IF(C11=$X$79,"O",IF(C11=$Y$79,"O",IF(C11=$Z$79,"O",IF(C11=$AA$79,"O",IF(C11=$AB$79,"O",IF(C11=$AC$79,"O",IF(C11=$AD$79,"O",IF(C11=$AE$79,"O",IF(C11=$AF$79,"O",IF(C11=$AG$79,"O",IF(C11=$AH$79,"O",IF(C11=$AI$79,"O",IF(C11=$AJ$79,"O",IF(C11=$AK$79,"O",IF(C11=$AL$79,"O",IF(C11=$AM$79,"O",IF(C11=$AN$79,"O",IF(C11=$AO$79,"O",IF(C11=$AP$79,"O",IF(C11=$AQ$79,"O",IF(C11=$AR$79,"O",IF(C11=$AS$79,"O",IF(C11=$AT$79,"O",IF(C11=$AU$79,"O",IF(C11=$AV$79,"O",IF(C11=$AW$79,"O",IF(C11=$AX$79,"O",IF(C11=$AY$79,"O",IF(C11=$AZ$79,"O",IF(C11=$BA$79,"O",IF(C11=$BB$79,"O",IF(C11=$BC$79,"O",IF(C11=$BD$79,"O",IF(C11=$BE$79,"O",IF(C11=$BF$79,"O",IF(C11=$BG$79,"O",IF(C11=$BH$79,"O","X"))))))))))))))))))))))))))))))))))))))</f>
        <v>X</v>
      </c>
      <c r="D613" s="58" t="str">
        <f t="shared" si="598"/>
        <v>X</v>
      </c>
      <c r="E613" s="58" t="str">
        <f t="shared" si="598"/>
        <v>X</v>
      </c>
      <c r="F613" s="58" t="str">
        <f t="shared" si="598"/>
        <v>X</v>
      </c>
      <c r="G613" s="58" t="str">
        <f t="shared" si="598"/>
        <v>X</v>
      </c>
      <c r="H613" s="58" t="str">
        <f t="shared" si="598"/>
        <v>X</v>
      </c>
      <c r="I613" s="58" t="str">
        <f t="shared" si="598"/>
        <v>X</v>
      </c>
      <c r="J613" s="58" t="str">
        <f t="shared" si="598"/>
        <v>X</v>
      </c>
      <c r="K613" s="58" t="str">
        <f t="shared" si="598"/>
        <v>X</v>
      </c>
      <c r="L613" s="58" t="str">
        <f t="shared" si="598"/>
        <v>X</v>
      </c>
      <c r="M613" s="58" t="str">
        <f t="shared" si="598"/>
        <v>X</v>
      </c>
      <c r="N613" s="58" t="str">
        <f t="shared" si="598"/>
        <v>X</v>
      </c>
      <c r="O613" s="58" t="str">
        <f t="shared" si="598"/>
        <v>X</v>
      </c>
      <c r="P613" s="58" t="str">
        <f t="shared" si="598"/>
        <v>X</v>
      </c>
      <c r="Q613" s="58" t="str">
        <f t="shared" si="598"/>
        <v>X</v>
      </c>
    </row>
    <row r="614" spans="1:17" ht="18.75" customHeight="1">
      <c r="A614" s="606"/>
      <c r="B614" s="58" t="s">
        <v>21</v>
      </c>
      <c r="C614" s="58" t="str">
        <f t="shared" ref="C614:Q614" si="599">IF(C12=$W$79,"O",IF(C12=$X$79,"O",IF(C12=$Y$79,"O",IF(C12=$Z$79,"O",IF(C12=$AA$79,"O",IF(C12=$AB$79,"O",IF(C12=$AC$79,"O",IF(C12=$AD$79,"O",IF(C12=$AE$79,"O",IF(C12=$AF$79,"O",IF(C12=$AG$79,"O",IF(C12=$AH$79,"O",IF(C12=$AI$79,"O",IF(C12=$AJ$79,"O",IF(C12=$AK$79,"O",IF(C12=$AL$79,"O",IF(C12=$AM$79,"O",IF(C12=$AN$79,"O",IF(C12=$AO$79,"O",IF(C12=$AP$79,"O",IF(C12=$AQ$79,"O",IF(C12=$AR$79,"O",IF(C12=$AS$79,"O",IF(C12=$AT$79,"O",IF(C12=$AU$79,"O",IF(C12=$AV$79,"O",IF(C12=$AW$79,"O",IF(C12=$AX$79,"O",IF(C12=$AY$79,"O",IF(C12=$AZ$79,"O",IF(C12=$BA$79,"O",IF(C12=$BB$79,"O",IF(C12=$BC$79,"O",IF(C12=$BD$79,"O",IF(C12=$BE$79,"O",IF(C12=$BF$79,"O",IF(C12=$BG$79,"O",IF(C12=$BH$79,"O","X"))))))))))))))))))))))))))))))))))))))</f>
        <v>X</v>
      </c>
      <c r="D614" s="58" t="str">
        <f t="shared" si="599"/>
        <v>X</v>
      </c>
      <c r="E614" s="58" t="str">
        <f t="shared" si="599"/>
        <v>X</v>
      </c>
      <c r="F614" s="58" t="str">
        <f t="shared" si="599"/>
        <v>X</v>
      </c>
      <c r="G614" s="58" t="str">
        <f t="shared" si="599"/>
        <v>X</v>
      </c>
      <c r="H614" s="58" t="str">
        <f t="shared" si="599"/>
        <v>X</v>
      </c>
      <c r="I614" s="58" t="str">
        <f t="shared" si="599"/>
        <v>X</v>
      </c>
      <c r="J614" s="58" t="str">
        <f t="shared" si="599"/>
        <v>X</v>
      </c>
      <c r="K614" s="58" t="str">
        <f t="shared" si="599"/>
        <v>X</v>
      </c>
      <c r="L614" s="58" t="str">
        <f t="shared" si="599"/>
        <v>X</v>
      </c>
      <c r="M614" s="58" t="str">
        <f t="shared" si="599"/>
        <v>X</v>
      </c>
      <c r="N614" s="58" t="str">
        <f t="shared" si="599"/>
        <v>X</v>
      </c>
      <c r="O614" s="58" t="str">
        <f t="shared" si="599"/>
        <v>X</v>
      </c>
      <c r="P614" s="58" t="str">
        <f t="shared" si="599"/>
        <v>X</v>
      </c>
      <c r="Q614" s="58" t="str">
        <f t="shared" si="599"/>
        <v>X</v>
      </c>
    </row>
    <row r="615" spans="1:17" ht="18.75" customHeight="1">
      <c r="A615" s="607"/>
      <c r="B615" s="30" t="s">
        <v>46</v>
      </c>
      <c r="C615" s="47">
        <f>COUNTIF(C609:C614,"O")</f>
        <v>2</v>
      </c>
      <c r="D615" s="47">
        <f t="shared" ref="D615:Q615" si="600">COUNTIF(D609:D614,"O")</f>
        <v>2</v>
      </c>
      <c r="E615" s="47">
        <f t="shared" si="600"/>
        <v>2</v>
      </c>
      <c r="F615" s="47">
        <f t="shared" si="600"/>
        <v>2</v>
      </c>
      <c r="G615" s="47">
        <f t="shared" si="600"/>
        <v>2</v>
      </c>
      <c r="H615" s="47">
        <f t="shared" si="600"/>
        <v>2</v>
      </c>
      <c r="I615" s="47">
        <f t="shared" si="600"/>
        <v>2</v>
      </c>
      <c r="J615" s="47">
        <f t="shared" si="600"/>
        <v>2</v>
      </c>
      <c r="K615" s="47">
        <f t="shared" si="600"/>
        <v>2</v>
      </c>
      <c r="L615" s="47">
        <f t="shared" si="600"/>
        <v>2</v>
      </c>
      <c r="M615" s="47">
        <f t="shared" si="600"/>
        <v>2</v>
      </c>
      <c r="N615" s="47">
        <f t="shared" si="600"/>
        <v>2</v>
      </c>
      <c r="O615" s="47">
        <f t="shared" si="600"/>
        <v>2</v>
      </c>
      <c r="P615" s="47">
        <f t="shared" si="600"/>
        <v>2</v>
      </c>
      <c r="Q615" s="47">
        <f t="shared" si="600"/>
        <v>2</v>
      </c>
    </row>
    <row r="616" spans="1:17" ht="18.75" customHeight="1">
      <c r="A616" s="605">
        <v>61</v>
      </c>
      <c r="B616" s="58" t="s">
        <v>32</v>
      </c>
      <c r="C616" s="58" t="str">
        <f>IF(C7=$W$80,"O",IF(C7=$X$80,"O",IF(C7=$Y$80,"O",IF(C7=$Z$80,"O",IF(C7=$AA$80,"O",IF(C7=$AB$80,"O",IF(C7=$AC$80,"O",IF(C7=$AD$80,"O",IF(C7=$AE$80,"O",IF(C7=$AF$80,"O",IF(C7=$AG$80,"O",IF(C7=$AH$80,"O",IF(C7=$AI$80,"O",IF(C7=$AJ$80,"O",IF(C7=$AK$80,"O",IF(C7=$AL$80,"O",IF(C7=$AM$80,"O",IF(C7=$AN$80,"O",IF(C7=$AO$80,"O",IF(C7=$AP$80,"O",IF(C7=$AQ$80,"O",IF(C7=$AR$80,"O",IF(C7=$AS$80,"O",IF(C7=$AT$80,"O",IF(C7=$AU$80,"O",IF(C7=$AV$80,"O",IF(C7=$AW$80,"O",IF(C7=$AX$80,"O",IF(C7=$AY$80,"O",IF(C7=$AZ$80,"O",IF(C7=$BA$80,"O",IF(C7=$BB$80,"O",IF(C7=$BC$80,"O",IF(C7=$BD$80,"O",IF(C7=$BE$80,"O",IF(C7=$BF$80,"O",IF(C7=$BG$80,"O",IF(C7=$BH$80,"O","X"))))))))))))))))))))))))))))))))))))))</f>
        <v>O</v>
      </c>
      <c r="D616" s="58" t="str">
        <f t="shared" ref="D616:P616" si="601">IF(D7=$W$80,"O",IF(D7=$X$80,"O",IF(D7=$Y$80,"O",IF(D7=$Z$80,"O",IF(D7=$AA$80,"O",IF(D7=$AB$80,"O",IF(D7=$AC$80,"O",IF(D7=$AD$80,"O",IF(D7=$AE$80,"O",IF(D7=$AF$80,"O",IF(D7=$AG$80,"O",IF(D7=$AH$80,"O",IF(D7=$AI$80,"O",IF(D7=$AJ$80,"O",IF(D7=$AK$80,"O",IF(D7=$AL$80,"O",IF(D7=$AM$80,"O",IF(D7=$AN$80,"O",IF(D7=$AO$80,"O",IF(D7=$AP$80,"O",IF(D7=$AQ$80,"O",IF(D7=$AR$80,"O",IF(D7=$AS$80,"O",IF(D7=$AT$80,"O",IF(D7=$AU$80,"O",IF(D7=$AV$80,"O",IF(D7=$AW$80,"O",IF(D7=$AX$80,"O",IF(D7=$AY$80,"O",IF(D7=$AZ$80,"O",IF(D7=$BA$80,"O",IF(D7=$BB$80,"O",IF(D7=$BC$80,"O",IF(D7=$BD$80,"O",IF(D7=$BE$80,"O",IF(D7=$BF$80,"O",IF(D7=$BG$80,"O",IF(D7=$BH$80,"O","X"))))))))))))))))))))))))))))))))))))))</f>
        <v>O</v>
      </c>
      <c r="E616" s="58" t="str">
        <f t="shared" si="601"/>
        <v>O</v>
      </c>
      <c r="F616" s="58" t="str">
        <f t="shared" si="601"/>
        <v>O</v>
      </c>
      <c r="G616" s="58" t="str">
        <f t="shared" si="601"/>
        <v>O</v>
      </c>
      <c r="H616" s="58" t="str">
        <f t="shared" si="601"/>
        <v>O</v>
      </c>
      <c r="I616" s="58" t="str">
        <f t="shared" si="601"/>
        <v>O</v>
      </c>
      <c r="J616" s="58" t="str">
        <f t="shared" si="601"/>
        <v>O</v>
      </c>
      <c r="K616" s="58" t="str">
        <f t="shared" si="601"/>
        <v>O</v>
      </c>
      <c r="L616" s="58" t="str">
        <f t="shared" si="601"/>
        <v>O</v>
      </c>
      <c r="M616" s="58" t="str">
        <f t="shared" si="601"/>
        <v>O</v>
      </c>
      <c r="N616" s="58" t="str">
        <f t="shared" si="601"/>
        <v>O</v>
      </c>
      <c r="O616" s="58" t="str">
        <f t="shared" si="601"/>
        <v>O</v>
      </c>
      <c r="P616" s="58" t="str">
        <f t="shared" si="601"/>
        <v>O</v>
      </c>
      <c r="Q616" s="58" t="str">
        <f>IF(Q7=$W$80,"O",IF(Q7=$X$80,"O",IF(Q7=$Y$80,"O",IF(Q7=$Z$80,"O",IF(Q7=$AA$80,"O",IF(Q7=$AB$80,"O",IF(Q7=$AC$80,"O",IF(Q7=$AD$80,"O",IF(Q7=$AE$80,"O",IF(Q7=$AF$80,"O",IF(Q7=$AG$80,"O",IF(Q7=$AH$80,"O",IF(Q7=$AI$80,"O",IF(Q7=$AJ$80,"O",IF(Q7=$AK$80,"O",IF(Q7=$AL$80,"O",IF(Q7=$AM$80,"O",IF(Q7=$AN$80,"O",IF(Q7=$AO$80,"O",IF(Q7=$AP$80,"O",IF(Q7=$AQ$80,"O",IF(Q7=$AR$80,"O",IF(Q7=$AS$80,"O",IF(Q7=$AT$80,"O",IF(Q7=$AU$80,"O",IF(Q7=$AV$80,"O",IF(Q7=$AW$80,"O",IF(Q7=$AX$80,"O",IF(Q7=$AY$80,"O",IF(Q7=$AZ$80,"O",IF(Q7=$BA$80,"O",IF(Q7=$BB$80,"O",IF(Q7=$BC$80,"O",IF(Q7=$BD$80,"O",IF(Q7=$BE$80,"O",IF(Q7=$BF$80,"O",IF(Q7=$BG$80,"O",IF(Q7=$BH$80,"O","X"))))))))))))))))))))))))))))))))))))))</f>
        <v>O</v>
      </c>
    </row>
    <row r="617" spans="1:17" ht="18.75" customHeight="1">
      <c r="A617" s="606"/>
      <c r="B617" s="58" t="s">
        <v>33</v>
      </c>
      <c r="C617" s="58" t="str">
        <f t="shared" ref="C617:Q617" si="602">IF(C8=$W$80,"O",IF(C8=$X$80,"O",IF(C8=$Y$80,"O",IF(C8=$Z$80,"O",IF(C8=$AA$80,"O",IF(C8=$AB$80,"O",IF(C8=$AC$80,"O",IF(C8=$AD$80,"O",IF(C8=$AE$80,"O",IF(C8=$AF$80,"O",IF(C8=$AG$80,"O",IF(C8=$AH$80,"O",IF(C8=$AI$80,"O",IF(C8=$AJ$80,"O",IF(C8=$AK$80,"O",IF(C8=$AL$80,"O",IF(C8=$AM$80,"O",IF(C8=$AN$80,"O",IF(C8=$AO$80,"O",IF(C8=$AP$80,"O",IF(C8=$AQ$80,"O",IF(C8=$AR$80,"O",IF(C8=$AS$80,"O",IF(C8=$AT$80,"O",IF(C8=$AU$80,"O",IF(C8=$AV$80,"O",IF(C8=$AW$80,"O",IF(C8=$AX$80,"O",IF(C8=$AY$80,"O",IF(C8=$AZ$80,"O",IF(C8=$BA$80,"O",IF(C8=$BB$80,"O",IF(C8=$BC$80,"O",IF(C8=$BD$80,"O",IF(C8=$BE$80,"O",IF(C8=$BF$80,"O",IF(C8=$BG$80,"O",IF(C8=$BH$80,"O","X"))))))))))))))))))))))))))))))))))))))</f>
        <v>O</v>
      </c>
      <c r="D617" s="58" t="str">
        <f t="shared" si="602"/>
        <v>O</v>
      </c>
      <c r="E617" s="58" t="str">
        <f t="shared" si="602"/>
        <v>O</v>
      </c>
      <c r="F617" s="58" t="str">
        <f t="shared" si="602"/>
        <v>O</v>
      </c>
      <c r="G617" s="58" t="str">
        <f t="shared" si="602"/>
        <v>O</v>
      </c>
      <c r="H617" s="58" t="str">
        <f t="shared" si="602"/>
        <v>O</v>
      </c>
      <c r="I617" s="58" t="str">
        <f t="shared" si="602"/>
        <v>O</v>
      </c>
      <c r="J617" s="58" t="str">
        <f t="shared" si="602"/>
        <v>O</v>
      </c>
      <c r="K617" s="58" t="str">
        <f t="shared" si="602"/>
        <v>O</v>
      </c>
      <c r="L617" s="58" t="str">
        <f t="shared" si="602"/>
        <v>O</v>
      </c>
      <c r="M617" s="58" t="str">
        <f t="shared" si="602"/>
        <v>O</v>
      </c>
      <c r="N617" s="58" t="str">
        <f t="shared" si="602"/>
        <v>O</v>
      </c>
      <c r="O617" s="58" t="str">
        <f t="shared" si="602"/>
        <v>O</v>
      </c>
      <c r="P617" s="58" t="str">
        <f t="shared" si="602"/>
        <v>O</v>
      </c>
      <c r="Q617" s="58" t="str">
        <f t="shared" si="602"/>
        <v>O</v>
      </c>
    </row>
    <row r="618" spans="1:17" ht="18.75" customHeight="1">
      <c r="A618" s="606"/>
      <c r="B618" s="58" t="s">
        <v>34</v>
      </c>
      <c r="C618" s="58" t="str">
        <f t="shared" ref="C618:Q618" si="603">IF(C9=$W$80,"O",IF(C9=$X$80,"O",IF(C9=$Y$80,"O",IF(C9=$Z$80,"O",IF(C9=$AA$80,"O",IF(C9=$AB$80,"O",IF(C9=$AC$80,"O",IF(C9=$AD$80,"O",IF(C9=$AE$80,"O",IF(C9=$AF$80,"O",IF(C9=$AG$80,"O",IF(C9=$AH$80,"O",IF(C9=$AI$80,"O",IF(C9=$AJ$80,"O",IF(C9=$AK$80,"O",IF(C9=$AL$80,"O",IF(C9=$AM$80,"O",IF(C9=$AN$80,"O",IF(C9=$AO$80,"O",IF(C9=$AP$80,"O",IF(C9=$AQ$80,"O",IF(C9=$AR$80,"O",IF(C9=$AS$80,"O",IF(C9=$AT$80,"O",IF(C9=$AU$80,"O",IF(C9=$AV$80,"O",IF(C9=$AW$80,"O",IF(C9=$AX$80,"O",IF(C9=$AY$80,"O",IF(C9=$AZ$80,"O",IF(C9=$BA$80,"O",IF(C9=$BB$80,"O",IF(C9=$BC$80,"O",IF(C9=$BD$80,"O",IF(C9=$BE$80,"O",IF(C9=$BF$80,"O",IF(C9=$BG$80,"O",IF(C9=$BH$80,"O","X"))))))))))))))))))))))))))))))))))))))</f>
        <v>X</v>
      </c>
      <c r="D618" s="58" t="str">
        <f t="shared" si="603"/>
        <v>X</v>
      </c>
      <c r="E618" s="58" t="str">
        <f t="shared" si="603"/>
        <v>X</v>
      </c>
      <c r="F618" s="58" t="str">
        <f t="shared" si="603"/>
        <v>X</v>
      </c>
      <c r="G618" s="58" t="str">
        <f t="shared" si="603"/>
        <v>X</v>
      </c>
      <c r="H618" s="58" t="str">
        <f t="shared" si="603"/>
        <v>X</v>
      </c>
      <c r="I618" s="58" t="str">
        <f t="shared" si="603"/>
        <v>X</v>
      </c>
      <c r="J618" s="58" t="str">
        <f t="shared" si="603"/>
        <v>X</v>
      </c>
      <c r="K618" s="58" t="str">
        <f t="shared" si="603"/>
        <v>X</v>
      </c>
      <c r="L618" s="58" t="str">
        <f t="shared" si="603"/>
        <v>X</v>
      </c>
      <c r="M618" s="58" t="str">
        <f t="shared" si="603"/>
        <v>X</v>
      </c>
      <c r="N618" s="58" t="str">
        <f t="shared" si="603"/>
        <v>X</v>
      </c>
      <c r="O618" s="58" t="str">
        <f t="shared" si="603"/>
        <v>X</v>
      </c>
      <c r="P618" s="58" t="str">
        <f t="shared" si="603"/>
        <v>X</v>
      </c>
      <c r="Q618" s="58" t="str">
        <f t="shared" si="603"/>
        <v>X</v>
      </c>
    </row>
    <row r="619" spans="1:17" ht="18.75" customHeight="1">
      <c r="A619" s="606"/>
      <c r="B619" s="58" t="s">
        <v>35</v>
      </c>
      <c r="C619" s="58" t="str">
        <f t="shared" ref="C619:Q619" si="604">IF(C10=$W$80,"O",IF(C10=$X$80,"O",IF(C10=$Y$80,"O",IF(C10=$Z$80,"O",IF(C10=$AA$80,"O",IF(C10=$AB$80,"O",IF(C10=$AC$80,"O",IF(C10=$AD$80,"O",IF(C10=$AE$80,"O",IF(C10=$AF$80,"O",IF(C10=$AG$80,"O",IF(C10=$AH$80,"O",IF(C10=$AI$80,"O",IF(C10=$AJ$80,"O",IF(C10=$AK$80,"O",IF(C10=$AL$80,"O",IF(C10=$AM$80,"O",IF(C10=$AN$80,"O",IF(C10=$AO$80,"O",IF(C10=$AP$80,"O",IF(C10=$AQ$80,"O",IF(C10=$AR$80,"O",IF(C10=$AS$80,"O",IF(C10=$AT$80,"O",IF(C10=$AU$80,"O",IF(C10=$AV$80,"O",IF(C10=$AW$80,"O",IF(C10=$AX$80,"O",IF(C10=$AY$80,"O",IF(C10=$AZ$80,"O",IF(C10=$BA$80,"O",IF(C10=$BB$80,"O",IF(C10=$BC$80,"O",IF(C10=$BD$80,"O",IF(C10=$BE$80,"O",IF(C10=$BF$80,"O",IF(C10=$BG$80,"O",IF(C10=$BH$80,"O","X"))))))))))))))))))))))))))))))))))))))</f>
        <v>O</v>
      </c>
      <c r="D619" s="58" t="str">
        <f t="shared" si="604"/>
        <v>O</v>
      </c>
      <c r="E619" s="58" t="str">
        <f t="shared" si="604"/>
        <v>O</v>
      </c>
      <c r="F619" s="58" t="str">
        <f t="shared" si="604"/>
        <v>O</v>
      </c>
      <c r="G619" s="58" t="str">
        <f t="shared" si="604"/>
        <v>O</v>
      </c>
      <c r="H619" s="58" t="str">
        <f t="shared" si="604"/>
        <v>O</v>
      </c>
      <c r="I619" s="58" t="str">
        <f t="shared" si="604"/>
        <v>O</v>
      </c>
      <c r="J619" s="58" t="str">
        <f t="shared" si="604"/>
        <v>O</v>
      </c>
      <c r="K619" s="58" t="str">
        <f t="shared" si="604"/>
        <v>O</v>
      </c>
      <c r="L619" s="58" t="str">
        <f t="shared" si="604"/>
        <v>O</v>
      </c>
      <c r="M619" s="58" t="str">
        <f t="shared" si="604"/>
        <v>O</v>
      </c>
      <c r="N619" s="58" t="str">
        <f t="shared" si="604"/>
        <v>O</v>
      </c>
      <c r="O619" s="58" t="str">
        <f t="shared" si="604"/>
        <v>O</v>
      </c>
      <c r="P619" s="58" t="str">
        <f t="shared" si="604"/>
        <v>O</v>
      </c>
      <c r="Q619" s="58" t="str">
        <f t="shared" si="604"/>
        <v>O</v>
      </c>
    </row>
    <row r="620" spans="1:17" ht="18.75" customHeight="1">
      <c r="A620" s="606"/>
      <c r="B620" s="58" t="s">
        <v>36</v>
      </c>
      <c r="C620" s="58" t="str">
        <f t="shared" ref="C620:Q620" si="605">IF(C11=$W$80,"O",IF(C11=$X$80,"O",IF(C11=$Y$80,"O",IF(C11=$Z$80,"O",IF(C11=$AA$80,"O",IF(C11=$AB$80,"O",IF(C11=$AC$80,"O",IF(C11=$AD$80,"O",IF(C11=$AE$80,"O",IF(C11=$AF$80,"O",IF(C11=$AG$80,"O",IF(C11=$AH$80,"O",IF(C11=$AI$80,"O",IF(C11=$AJ$80,"O",IF(C11=$AK$80,"O",IF(C11=$AL$80,"O",IF(C11=$AM$80,"O",IF(C11=$AN$80,"O",IF(C11=$AO$80,"O",IF(C11=$AP$80,"O",IF(C11=$AQ$80,"O",IF(C11=$AR$80,"O",IF(C11=$AS$80,"O",IF(C11=$AT$80,"O",IF(C11=$AU$80,"O",IF(C11=$AV$80,"O",IF(C11=$AW$80,"O",IF(C11=$AX$80,"O",IF(C11=$AY$80,"O",IF(C11=$AZ$80,"O",IF(C11=$BA$80,"O",IF(C11=$BB$80,"O",IF(C11=$BC$80,"O",IF(C11=$BD$80,"O",IF(C11=$BE$80,"O",IF(C11=$BF$80,"O",IF(C11=$BG$80,"O",IF(C11=$BH$80,"O","X"))))))))))))))))))))))))))))))))))))))</f>
        <v>O</v>
      </c>
      <c r="D620" s="58" t="str">
        <f t="shared" si="605"/>
        <v>O</v>
      </c>
      <c r="E620" s="58" t="str">
        <f t="shared" si="605"/>
        <v>O</v>
      </c>
      <c r="F620" s="58" t="str">
        <f t="shared" si="605"/>
        <v>O</v>
      </c>
      <c r="G620" s="58" t="str">
        <f t="shared" si="605"/>
        <v>O</v>
      </c>
      <c r="H620" s="58" t="str">
        <f t="shared" si="605"/>
        <v>O</v>
      </c>
      <c r="I620" s="58" t="str">
        <f t="shared" si="605"/>
        <v>O</v>
      </c>
      <c r="J620" s="58" t="str">
        <f t="shared" si="605"/>
        <v>O</v>
      </c>
      <c r="K620" s="58" t="str">
        <f t="shared" si="605"/>
        <v>O</v>
      </c>
      <c r="L620" s="58" t="str">
        <f t="shared" si="605"/>
        <v>O</v>
      </c>
      <c r="M620" s="58" t="str">
        <f t="shared" si="605"/>
        <v>O</v>
      </c>
      <c r="N620" s="58" t="str">
        <f t="shared" si="605"/>
        <v>O</v>
      </c>
      <c r="O620" s="58" t="str">
        <f t="shared" si="605"/>
        <v>O</v>
      </c>
      <c r="P620" s="58" t="str">
        <f t="shared" si="605"/>
        <v>O</v>
      </c>
      <c r="Q620" s="58" t="str">
        <f t="shared" si="605"/>
        <v>O</v>
      </c>
    </row>
    <row r="621" spans="1:17" ht="18.75" customHeight="1">
      <c r="A621" s="606"/>
      <c r="B621" s="58" t="s">
        <v>21</v>
      </c>
      <c r="C621" s="58" t="str">
        <f t="shared" ref="C621:Q621" si="606">IF(C12=$W$80,"O",IF(C12=$X$80,"O",IF(C12=$Y$80,"O",IF(C12=$Z$80,"O",IF(C12=$AA$80,"O",IF(C12=$AB$80,"O",IF(C12=$AC$80,"O",IF(C12=$AD$80,"O",IF(C12=$AE$80,"O",IF(C12=$AF$80,"O",IF(C12=$AG$80,"O",IF(C12=$AH$80,"O",IF(C12=$AI$80,"O",IF(C12=$AJ$80,"O",IF(C12=$AK$80,"O",IF(C12=$AL$80,"O",IF(C12=$AM$80,"O",IF(C12=$AN$80,"O",IF(C12=$AO$80,"O",IF(C12=$AP$80,"O",IF(C12=$AQ$80,"O",IF(C12=$AR$80,"O",IF(C12=$AS$80,"O",IF(C12=$AT$80,"O",IF(C12=$AU$80,"O",IF(C12=$AV$80,"O",IF(C12=$AW$80,"O",IF(C12=$AX$80,"O",IF(C12=$AY$80,"O",IF(C12=$AZ$80,"O",IF(C12=$BA$80,"O",IF(C12=$BB$80,"O",IF(C12=$BC$80,"O",IF(C12=$BD$80,"O",IF(C12=$BE$80,"O",IF(C12=$BF$80,"O",IF(C12=$BG$80,"O",IF(C12=$BH$80,"O","X"))))))))))))))))))))))))))))))))))))))</f>
        <v>X</v>
      </c>
      <c r="D621" s="58" t="str">
        <f t="shared" si="606"/>
        <v>X</v>
      </c>
      <c r="E621" s="58" t="str">
        <f t="shared" si="606"/>
        <v>X</v>
      </c>
      <c r="F621" s="58" t="str">
        <f t="shared" si="606"/>
        <v>X</v>
      </c>
      <c r="G621" s="58" t="str">
        <f t="shared" si="606"/>
        <v>X</v>
      </c>
      <c r="H621" s="58" t="str">
        <f t="shared" si="606"/>
        <v>X</v>
      </c>
      <c r="I621" s="58" t="str">
        <f t="shared" si="606"/>
        <v>X</v>
      </c>
      <c r="J621" s="58" t="str">
        <f t="shared" si="606"/>
        <v>X</v>
      </c>
      <c r="K621" s="58" t="str">
        <f t="shared" si="606"/>
        <v>X</v>
      </c>
      <c r="L621" s="58" t="str">
        <f t="shared" si="606"/>
        <v>X</v>
      </c>
      <c r="M621" s="58" t="str">
        <f t="shared" si="606"/>
        <v>X</v>
      </c>
      <c r="N621" s="58" t="str">
        <f t="shared" si="606"/>
        <v>X</v>
      </c>
      <c r="O621" s="58" t="str">
        <f t="shared" si="606"/>
        <v>X</v>
      </c>
      <c r="P621" s="58" t="str">
        <f t="shared" si="606"/>
        <v>X</v>
      </c>
      <c r="Q621" s="58" t="str">
        <f t="shared" si="606"/>
        <v>X</v>
      </c>
    </row>
    <row r="622" spans="1:17" ht="18.75" customHeight="1">
      <c r="A622" s="607"/>
      <c r="B622" s="30" t="s">
        <v>46</v>
      </c>
      <c r="C622" s="47">
        <f>COUNTIF(C616:C621,"O")</f>
        <v>4</v>
      </c>
      <c r="D622" s="47">
        <f t="shared" ref="D622:Q622" si="607">COUNTIF(D616:D621,"O")</f>
        <v>4</v>
      </c>
      <c r="E622" s="47">
        <f t="shared" si="607"/>
        <v>4</v>
      </c>
      <c r="F622" s="47">
        <f t="shared" si="607"/>
        <v>4</v>
      </c>
      <c r="G622" s="47">
        <f t="shared" si="607"/>
        <v>4</v>
      </c>
      <c r="H622" s="47">
        <f t="shared" si="607"/>
        <v>4</v>
      </c>
      <c r="I622" s="47">
        <f t="shared" si="607"/>
        <v>4</v>
      </c>
      <c r="J622" s="47">
        <f t="shared" si="607"/>
        <v>4</v>
      </c>
      <c r="K622" s="47">
        <f t="shared" si="607"/>
        <v>4</v>
      </c>
      <c r="L622" s="47">
        <f t="shared" si="607"/>
        <v>4</v>
      </c>
      <c r="M622" s="47">
        <f t="shared" si="607"/>
        <v>4</v>
      </c>
      <c r="N622" s="47">
        <f t="shared" si="607"/>
        <v>4</v>
      </c>
      <c r="O622" s="47">
        <f t="shared" si="607"/>
        <v>4</v>
      </c>
      <c r="P622" s="47">
        <f t="shared" si="607"/>
        <v>4</v>
      </c>
      <c r="Q622" s="47">
        <f t="shared" si="607"/>
        <v>4</v>
      </c>
    </row>
    <row r="623" spans="1:17" ht="18.75" customHeight="1">
      <c r="A623" s="605">
        <v>62</v>
      </c>
      <c r="B623" s="58" t="s">
        <v>32</v>
      </c>
      <c r="C623" s="58" t="str">
        <f>IF(C7=$W$81,"O",IF(C7=$X$81,"O",IF(C7=$Y$81,"O",IF(C7=$Z$81,"O",IF(C7=$AA$81,"O",IF(C7=$AB$81,"O",IF(C7=$AC$81,"O",IF(C7=$AD$81,"O",IF(C7=$AE$81,"O",IF(C7=$AF$81,"O",IF(C7=$AG$81,"O",IF(C7=$AH$81,"O",IF(C7=$AI$81,"O",IF(C7=$AJ$81,"O",IF(C7=$AK$81,"O",IF(C7=$AL$81,"O",IF(C7=$AM$81,"O",IF(C7=$AN$81,"O",IF(C7=$AO$81,"O",IF(C7=$AP$81,"O",IF(C7=$AQ$81,"O",IF(C7=$AR$81,"O",IF(C7=$AS$81,"O",IF(C7=$AT$81,"O",IF(C7=$AU$81,"O",IF(C7=$AV$81,"O",IF(C7=$AW$81,"O",IF(C7=$AX$81,"O",IF(C7=$AY$81,"O",IF(C7=$AZ$81,"O",IF(C7=$BA$81,"O",IF(C7=$BB$81,"O",IF(C7=$BC$81,"O",IF(C7=$BD$81,"O",IF(C7=$BE$81,"O",IF(C7=$BF$81,"O",IF(C7=$BG$81,"O",IF(C7=$BH$81,"O","X"))))))))))))))))))))))))))))))))))))))</f>
        <v>O</v>
      </c>
      <c r="D623" s="58" t="str">
        <f t="shared" ref="D623:P623" si="608">IF(D7=$W$81,"O",IF(D7=$X$81,"O",IF(D7=$Y$81,"O",IF(D7=$Z$81,"O",IF(D7=$AA$81,"O",IF(D7=$AB$81,"O",IF(D7=$AC$81,"O",IF(D7=$AD$81,"O",IF(D7=$AE$81,"O",IF(D7=$AF$81,"O",IF(D7=$AG$81,"O",IF(D7=$AH$81,"O",IF(D7=$AI$81,"O",IF(D7=$AJ$81,"O",IF(D7=$AK$81,"O",IF(D7=$AL$81,"O",IF(D7=$AM$81,"O",IF(D7=$AN$81,"O",IF(D7=$AO$81,"O",IF(D7=$AP$81,"O",IF(D7=$AQ$81,"O",IF(D7=$AR$81,"O",IF(D7=$AS$81,"O",IF(D7=$AT$81,"O",IF(D7=$AU$81,"O",IF(D7=$AV$81,"O",IF(D7=$AW$81,"O",IF(D7=$AX$81,"O",IF(D7=$AY$81,"O",IF(D7=$AZ$81,"O",IF(D7=$BA$81,"O",IF(D7=$BB$81,"O",IF(D7=$BC$81,"O",IF(D7=$BD$81,"O",IF(D7=$BE$81,"O",IF(D7=$BF$81,"O",IF(D7=$BG$81,"O",IF(D7=$BH$81,"O","X"))))))))))))))))))))))))))))))))))))))</f>
        <v>O</v>
      </c>
      <c r="E623" s="58" t="str">
        <f t="shared" si="608"/>
        <v>O</v>
      </c>
      <c r="F623" s="58" t="str">
        <f t="shared" si="608"/>
        <v>O</v>
      </c>
      <c r="G623" s="58" t="str">
        <f t="shared" si="608"/>
        <v>O</v>
      </c>
      <c r="H623" s="58" t="str">
        <f t="shared" si="608"/>
        <v>O</v>
      </c>
      <c r="I623" s="58" t="str">
        <f t="shared" si="608"/>
        <v>O</v>
      </c>
      <c r="J623" s="58" t="str">
        <f t="shared" si="608"/>
        <v>O</v>
      </c>
      <c r="K623" s="58" t="str">
        <f t="shared" si="608"/>
        <v>O</v>
      </c>
      <c r="L623" s="58" t="str">
        <f t="shared" si="608"/>
        <v>O</v>
      </c>
      <c r="M623" s="58" t="str">
        <f t="shared" si="608"/>
        <v>O</v>
      </c>
      <c r="N623" s="58" t="str">
        <f t="shared" si="608"/>
        <v>O</v>
      </c>
      <c r="O623" s="58" t="str">
        <f t="shared" si="608"/>
        <v>O</v>
      </c>
      <c r="P623" s="58" t="str">
        <f t="shared" si="608"/>
        <v>O</v>
      </c>
      <c r="Q623" s="58" t="str">
        <f>IF(Q7=$W$81,"O",IF(Q7=$X$81,"O",IF(Q7=$Y$81,"O",IF(Q7=$Z$81,"O",IF(Q7=$AA$81,"O",IF(Q7=$AB$81,"O",IF(Q7=$AC$81,"O",IF(Q7=$AD$81,"O",IF(Q7=$AE$81,"O",IF(Q7=$AF$81,"O",IF(Q7=$AG$81,"O",IF(Q7=$AH$81,"O",IF(Q7=$AI$81,"O",IF(Q7=$AJ$81,"O",IF(Q7=$AK$81,"O",IF(Q7=$AL$81,"O",IF(Q7=$AM$81,"O",IF(Q7=$AN$81,"O",IF(Q7=$AO$81,"O",IF(Q7=$AP$81,"O",IF(Q7=$AQ$81,"O",IF(Q7=$AR$81,"O",IF(Q7=$AS$81,"O",IF(Q7=$AT$81,"O",IF(Q7=$AU$81,"O",IF(Q7=$AV$81,"O",IF(Q7=$AW$81,"O",IF(Q7=$AX$81,"O",IF(Q7=$AY$81,"O",IF(Q7=$AZ$81,"O",IF(Q7=$BA$81,"O",IF(Q7=$BB$81,"O",IF(Q7=$BC$81,"O",IF(Q7=$BD$81,"O",IF(Q7=$BE$81,"O",IF(Q7=$BF$81,"O",IF(Q7=$BG$81,"O",IF(Q7=$BH$81,"O","X"))))))))))))))))))))))))))))))))))))))</f>
        <v>O</v>
      </c>
    </row>
    <row r="624" spans="1:17" ht="18.75" customHeight="1">
      <c r="A624" s="606"/>
      <c r="B624" s="58" t="s">
        <v>33</v>
      </c>
      <c r="C624" s="58" t="str">
        <f t="shared" ref="C624:Q624" si="609">IF(C8=$W$81,"O",IF(C8=$X$81,"O",IF(C8=$Y$81,"O",IF(C8=$Z$81,"O",IF(C8=$AA$81,"O",IF(C8=$AB$81,"O",IF(C8=$AC$81,"O",IF(C8=$AD$81,"O",IF(C8=$AE$81,"O",IF(C8=$AF$81,"O",IF(C8=$AG$81,"O",IF(C8=$AH$81,"O",IF(C8=$AI$81,"O",IF(C8=$AJ$81,"O",IF(C8=$AK$81,"O",IF(C8=$AL$81,"O",IF(C8=$AM$81,"O",IF(C8=$AN$81,"O",IF(C8=$AO$81,"O",IF(C8=$AP$81,"O",IF(C8=$AQ$81,"O",IF(C8=$AR$81,"O",IF(C8=$AS$81,"O",IF(C8=$AT$81,"O",IF(C8=$AU$81,"O",IF(C8=$AV$81,"O",IF(C8=$AW$81,"O",IF(C8=$AX$81,"O",IF(C8=$AY$81,"O",IF(C8=$AZ$81,"O",IF(C8=$BA$81,"O",IF(C8=$BB$81,"O",IF(C8=$BC$81,"O",IF(C8=$BD$81,"O",IF(C8=$BE$81,"O",IF(C8=$BF$81,"O",IF(C8=$BG$81,"O",IF(C8=$BH$81,"O","X"))))))))))))))))))))))))))))))))))))))</f>
        <v>O</v>
      </c>
      <c r="D624" s="58" t="str">
        <f t="shared" si="609"/>
        <v>O</v>
      </c>
      <c r="E624" s="58" t="str">
        <f t="shared" si="609"/>
        <v>O</v>
      </c>
      <c r="F624" s="58" t="str">
        <f t="shared" si="609"/>
        <v>O</v>
      </c>
      <c r="G624" s="58" t="str">
        <f t="shared" si="609"/>
        <v>O</v>
      </c>
      <c r="H624" s="58" t="str">
        <f t="shared" si="609"/>
        <v>O</v>
      </c>
      <c r="I624" s="58" t="str">
        <f t="shared" si="609"/>
        <v>O</v>
      </c>
      <c r="J624" s="58" t="str">
        <f t="shared" si="609"/>
        <v>O</v>
      </c>
      <c r="K624" s="58" t="str">
        <f t="shared" si="609"/>
        <v>O</v>
      </c>
      <c r="L624" s="58" t="str">
        <f t="shared" si="609"/>
        <v>O</v>
      </c>
      <c r="M624" s="58" t="str">
        <f t="shared" si="609"/>
        <v>O</v>
      </c>
      <c r="N624" s="58" t="str">
        <f t="shared" si="609"/>
        <v>O</v>
      </c>
      <c r="O624" s="58" t="str">
        <f t="shared" si="609"/>
        <v>O</v>
      </c>
      <c r="P624" s="58" t="str">
        <f t="shared" si="609"/>
        <v>O</v>
      </c>
      <c r="Q624" s="58" t="str">
        <f t="shared" si="609"/>
        <v>O</v>
      </c>
    </row>
    <row r="625" spans="1:17" ht="18.75" customHeight="1">
      <c r="A625" s="606"/>
      <c r="B625" s="58" t="s">
        <v>34</v>
      </c>
      <c r="C625" s="58" t="str">
        <f t="shared" ref="C625:Q625" si="610">IF(C9=$W$81,"O",IF(C9=$X$81,"O",IF(C9=$Y$81,"O",IF(C9=$Z$81,"O",IF(C9=$AA$81,"O",IF(C9=$AB$81,"O",IF(C9=$AC$81,"O",IF(C9=$AD$81,"O",IF(C9=$AE$81,"O",IF(C9=$AF$81,"O",IF(C9=$AG$81,"O",IF(C9=$AH$81,"O",IF(C9=$AI$81,"O",IF(C9=$AJ$81,"O",IF(C9=$AK$81,"O",IF(C9=$AL$81,"O",IF(C9=$AM$81,"O",IF(C9=$AN$81,"O",IF(C9=$AO$81,"O",IF(C9=$AP$81,"O",IF(C9=$AQ$81,"O",IF(C9=$AR$81,"O",IF(C9=$AS$81,"O",IF(C9=$AT$81,"O",IF(C9=$AU$81,"O",IF(C9=$AV$81,"O",IF(C9=$AW$81,"O",IF(C9=$AX$81,"O",IF(C9=$AY$81,"O",IF(C9=$AZ$81,"O",IF(C9=$BA$81,"O",IF(C9=$BB$81,"O",IF(C9=$BC$81,"O",IF(C9=$BD$81,"O",IF(C9=$BE$81,"O",IF(C9=$BF$81,"O",IF(C9=$BG$81,"O",IF(C9=$BH$81,"O","X"))))))))))))))))))))))))))))))))))))))</f>
        <v>X</v>
      </c>
      <c r="D625" s="58" t="str">
        <f t="shared" si="610"/>
        <v>X</v>
      </c>
      <c r="E625" s="58" t="str">
        <f t="shared" si="610"/>
        <v>X</v>
      </c>
      <c r="F625" s="58" t="str">
        <f t="shared" si="610"/>
        <v>X</v>
      </c>
      <c r="G625" s="58" t="str">
        <f t="shared" si="610"/>
        <v>X</v>
      </c>
      <c r="H625" s="58" t="str">
        <f t="shared" si="610"/>
        <v>X</v>
      </c>
      <c r="I625" s="58" t="str">
        <f t="shared" si="610"/>
        <v>X</v>
      </c>
      <c r="J625" s="58" t="str">
        <f t="shared" si="610"/>
        <v>X</v>
      </c>
      <c r="K625" s="58" t="str">
        <f t="shared" si="610"/>
        <v>X</v>
      </c>
      <c r="L625" s="58" t="str">
        <f t="shared" si="610"/>
        <v>X</v>
      </c>
      <c r="M625" s="58" t="str">
        <f t="shared" si="610"/>
        <v>X</v>
      </c>
      <c r="N625" s="58" t="str">
        <f t="shared" si="610"/>
        <v>X</v>
      </c>
      <c r="O625" s="58" t="str">
        <f t="shared" si="610"/>
        <v>X</v>
      </c>
      <c r="P625" s="58" t="str">
        <f t="shared" si="610"/>
        <v>X</v>
      </c>
      <c r="Q625" s="58" t="str">
        <f t="shared" si="610"/>
        <v>X</v>
      </c>
    </row>
    <row r="626" spans="1:17" ht="18.75" customHeight="1">
      <c r="A626" s="606"/>
      <c r="B626" s="58" t="s">
        <v>35</v>
      </c>
      <c r="C626" s="58" t="str">
        <f t="shared" ref="C626:Q626" si="611">IF(C10=$W$81,"O",IF(C10=$X$81,"O",IF(C10=$Y$81,"O",IF(C10=$Z$81,"O",IF(C10=$AA$81,"O",IF(C10=$AB$81,"O",IF(C10=$AC$81,"O",IF(C10=$AD$81,"O",IF(C10=$AE$81,"O",IF(C10=$AF$81,"O",IF(C10=$AG$81,"O",IF(C10=$AH$81,"O",IF(C10=$AI$81,"O",IF(C10=$AJ$81,"O",IF(C10=$AK$81,"O",IF(C10=$AL$81,"O",IF(C10=$AM$81,"O",IF(C10=$AN$81,"O",IF(C10=$AO$81,"O",IF(C10=$AP$81,"O",IF(C10=$AQ$81,"O",IF(C10=$AR$81,"O",IF(C10=$AS$81,"O",IF(C10=$AT$81,"O",IF(C10=$AU$81,"O",IF(C10=$AV$81,"O",IF(C10=$AW$81,"O",IF(C10=$AX$81,"O",IF(C10=$AY$81,"O",IF(C10=$AZ$81,"O",IF(C10=$BA$81,"O",IF(C10=$BB$81,"O",IF(C10=$BC$81,"O",IF(C10=$BD$81,"O",IF(C10=$BE$81,"O",IF(C10=$BF$81,"O",IF(C10=$BG$81,"O",IF(C10=$BH$81,"O","X"))))))))))))))))))))))))))))))))))))))</f>
        <v>X</v>
      </c>
      <c r="D626" s="58" t="str">
        <f t="shared" si="611"/>
        <v>X</v>
      </c>
      <c r="E626" s="58" t="str">
        <f t="shared" si="611"/>
        <v>X</v>
      </c>
      <c r="F626" s="58" t="str">
        <f t="shared" si="611"/>
        <v>X</v>
      </c>
      <c r="G626" s="58" t="str">
        <f t="shared" si="611"/>
        <v>X</v>
      </c>
      <c r="H626" s="58" t="str">
        <f t="shared" si="611"/>
        <v>X</v>
      </c>
      <c r="I626" s="58" t="str">
        <f t="shared" si="611"/>
        <v>X</v>
      </c>
      <c r="J626" s="58" t="str">
        <f t="shared" si="611"/>
        <v>X</v>
      </c>
      <c r="K626" s="58" t="str">
        <f t="shared" si="611"/>
        <v>X</v>
      </c>
      <c r="L626" s="58" t="str">
        <f t="shared" si="611"/>
        <v>X</v>
      </c>
      <c r="M626" s="58" t="str">
        <f t="shared" si="611"/>
        <v>X</v>
      </c>
      <c r="N626" s="58" t="str">
        <f t="shared" si="611"/>
        <v>X</v>
      </c>
      <c r="O626" s="58" t="str">
        <f t="shared" si="611"/>
        <v>X</v>
      </c>
      <c r="P626" s="58" t="str">
        <f t="shared" si="611"/>
        <v>X</v>
      </c>
      <c r="Q626" s="58" t="str">
        <f t="shared" si="611"/>
        <v>X</v>
      </c>
    </row>
    <row r="627" spans="1:17" ht="18.75" customHeight="1">
      <c r="A627" s="606"/>
      <c r="B627" s="58" t="s">
        <v>36</v>
      </c>
      <c r="C627" s="58" t="str">
        <f t="shared" ref="C627:Q627" si="612">IF(C11=$W$81,"O",IF(C11=$X$81,"O",IF(C11=$Y$81,"O",IF(C11=$Z$81,"O",IF(C11=$AA$81,"O",IF(C11=$AB$81,"O",IF(C11=$AC$81,"O",IF(C11=$AD$81,"O",IF(C11=$AE$81,"O",IF(C11=$AF$81,"O",IF(C11=$AG$81,"O",IF(C11=$AH$81,"O",IF(C11=$AI$81,"O",IF(C11=$AJ$81,"O",IF(C11=$AK$81,"O",IF(C11=$AL$81,"O",IF(C11=$AM$81,"O",IF(C11=$AN$81,"O",IF(C11=$AO$81,"O",IF(C11=$AP$81,"O",IF(C11=$AQ$81,"O",IF(C11=$AR$81,"O",IF(C11=$AS$81,"O",IF(C11=$AT$81,"O",IF(C11=$AU$81,"O",IF(C11=$AV$81,"O",IF(C11=$AW$81,"O",IF(C11=$AX$81,"O",IF(C11=$AY$81,"O",IF(C11=$AZ$81,"O",IF(C11=$BA$81,"O",IF(C11=$BB$81,"O",IF(C11=$BC$81,"O",IF(C11=$BD$81,"O",IF(C11=$BE$81,"O",IF(C11=$BF$81,"O",IF(C11=$BG$81,"O",IF(C11=$BH$81,"O","X"))))))))))))))))))))))))))))))))))))))</f>
        <v>X</v>
      </c>
      <c r="D627" s="58" t="str">
        <f t="shared" si="612"/>
        <v>X</v>
      </c>
      <c r="E627" s="58" t="str">
        <f t="shared" si="612"/>
        <v>X</v>
      </c>
      <c r="F627" s="58" t="str">
        <f t="shared" si="612"/>
        <v>X</v>
      </c>
      <c r="G627" s="58" t="str">
        <f t="shared" si="612"/>
        <v>X</v>
      </c>
      <c r="H627" s="58" t="str">
        <f t="shared" si="612"/>
        <v>X</v>
      </c>
      <c r="I627" s="58" t="str">
        <f t="shared" si="612"/>
        <v>X</v>
      </c>
      <c r="J627" s="58" t="str">
        <f t="shared" si="612"/>
        <v>X</v>
      </c>
      <c r="K627" s="58" t="str">
        <f t="shared" si="612"/>
        <v>X</v>
      </c>
      <c r="L627" s="58" t="str">
        <f t="shared" si="612"/>
        <v>X</v>
      </c>
      <c r="M627" s="58" t="str">
        <f t="shared" si="612"/>
        <v>X</v>
      </c>
      <c r="N627" s="58" t="str">
        <f t="shared" si="612"/>
        <v>X</v>
      </c>
      <c r="O627" s="58" t="str">
        <f t="shared" si="612"/>
        <v>X</v>
      </c>
      <c r="P627" s="58" t="str">
        <f t="shared" si="612"/>
        <v>X</v>
      </c>
      <c r="Q627" s="58" t="str">
        <f t="shared" si="612"/>
        <v>X</v>
      </c>
    </row>
    <row r="628" spans="1:17" ht="18.75" customHeight="1">
      <c r="A628" s="606"/>
      <c r="B628" s="58" t="s">
        <v>21</v>
      </c>
      <c r="C628" s="58" t="str">
        <f t="shared" ref="C628:Q628" si="613">IF(C12=$W$81,"O",IF(C12=$X$81,"O",IF(C12=$Y$81,"O",IF(C12=$Z$81,"O",IF(C12=$AA$81,"O",IF(C12=$AB$81,"O",IF(C12=$AC$81,"O",IF(C12=$AD$81,"O",IF(C12=$AE$81,"O",IF(C12=$AF$81,"O",IF(C12=$AG$81,"O",IF(C12=$AH$81,"O",IF(C12=$AI$81,"O",IF(C12=$AJ$81,"O",IF(C12=$AK$81,"O",IF(C12=$AL$81,"O",IF(C12=$AM$81,"O",IF(C12=$AN$81,"O",IF(C12=$AO$81,"O",IF(C12=$AP$81,"O",IF(C12=$AQ$81,"O",IF(C12=$AR$81,"O",IF(C12=$AS$81,"O",IF(C12=$AT$81,"O",IF(C12=$AU$81,"O",IF(C12=$AV$81,"O",IF(C12=$AW$81,"O",IF(C12=$AX$81,"O",IF(C12=$AY$81,"O",IF(C12=$AZ$81,"O",IF(C12=$BA$81,"O",IF(C12=$BB$81,"O",IF(C12=$BC$81,"O",IF(C12=$BD$81,"O",IF(C12=$BE$81,"O",IF(C12=$BF$81,"O",IF(C12=$BG$81,"O",IF(C12=$BH$81,"O","X"))))))))))))))))))))))))))))))))))))))</f>
        <v>X</v>
      </c>
      <c r="D628" s="58" t="str">
        <f t="shared" si="613"/>
        <v>X</v>
      </c>
      <c r="E628" s="58" t="str">
        <f t="shared" si="613"/>
        <v>X</v>
      </c>
      <c r="F628" s="58" t="str">
        <f t="shared" si="613"/>
        <v>X</v>
      </c>
      <c r="G628" s="58" t="str">
        <f t="shared" si="613"/>
        <v>X</v>
      </c>
      <c r="H628" s="58" t="str">
        <f t="shared" si="613"/>
        <v>X</v>
      </c>
      <c r="I628" s="58" t="str">
        <f t="shared" si="613"/>
        <v>X</v>
      </c>
      <c r="J628" s="58" t="str">
        <f t="shared" si="613"/>
        <v>X</v>
      </c>
      <c r="K628" s="58" t="str">
        <f t="shared" si="613"/>
        <v>X</v>
      </c>
      <c r="L628" s="58" t="str">
        <f t="shared" si="613"/>
        <v>X</v>
      </c>
      <c r="M628" s="58" t="str">
        <f t="shared" si="613"/>
        <v>X</v>
      </c>
      <c r="N628" s="58" t="str">
        <f t="shared" si="613"/>
        <v>X</v>
      </c>
      <c r="O628" s="58" t="str">
        <f t="shared" si="613"/>
        <v>X</v>
      </c>
      <c r="P628" s="58" t="str">
        <f t="shared" si="613"/>
        <v>X</v>
      </c>
      <c r="Q628" s="58" t="str">
        <f t="shared" si="613"/>
        <v>X</v>
      </c>
    </row>
    <row r="629" spans="1:17" ht="18.75" customHeight="1">
      <c r="A629" s="607"/>
      <c r="B629" s="30" t="s">
        <v>46</v>
      </c>
      <c r="C629" s="47">
        <f>COUNTIF(C623:C628,"O")</f>
        <v>2</v>
      </c>
      <c r="D629" s="47">
        <f t="shared" ref="D629:Q629" si="614">COUNTIF(D623:D628,"O")</f>
        <v>2</v>
      </c>
      <c r="E629" s="47">
        <f t="shared" si="614"/>
        <v>2</v>
      </c>
      <c r="F629" s="47">
        <f t="shared" si="614"/>
        <v>2</v>
      </c>
      <c r="G629" s="47">
        <f t="shared" si="614"/>
        <v>2</v>
      </c>
      <c r="H629" s="47">
        <f t="shared" si="614"/>
        <v>2</v>
      </c>
      <c r="I629" s="47">
        <f t="shared" si="614"/>
        <v>2</v>
      </c>
      <c r="J629" s="47">
        <f t="shared" si="614"/>
        <v>2</v>
      </c>
      <c r="K629" s="47">
        <f t="shared" si="614"/>
        <v>2</v>
      </c>
      <c r="L629" s="47">
        <f t="shared" si="614"/>
        <v>2</v>
      </c>
      <c r="M629" s="47">
        <f t="shared" si="614"/>
        <v>2</v>
      </c>
      <c r="N629" s="47">
        <f t="shared" si="614"/>
        <v>2</v>
      </c>
      <c r="O629" s="47">
        <f t="shared" si="614"/>
        <v>2</v>
      </c>
      <c r="P629" s="47">
        <f t="shared" si="614"/>
        <v>2</v>
      </c>
      <c r="Q629" s="47">
        <f t="shared" si="614"/>
        <v>2</v>
      </c>
    </row>
    <row r="630" spans="1:17" ht="18.75" customHeight="1">
      <c r="A630" s="605">
        <v>63</v>
      </c>
      <c r="B630" s="58" t="s">
        <v>32</v>
      </c>
      <c r="C630" s="58" t="str">
        <f t="shared" ref="C630:P630" si="615">IF(C7=$W$83,"O",IF(C7=$X$83,"O",IF(C7=$Y$83,"O",IF(C7=$Z$83,"O",IF(C7=$AA$83,"O",IF(C7=$AB$83,"O",IF(C7=$AC$83,"O",IF(C7=$AD$83,"O",IF(C7=$AE$83,"O",IF(C7=$AF$83,"O",IF(C7=$AG$83,"O",IF(C7=$AH$83,"O",IF(C7=$AI$83,"O",IF(C7=$AJ$83,"O",IF(C7=$AK$83,"O",IF(C7=$AL$83,"O",IF(C7=$AM$83,"O",IF(C7=$AN$83,"O",IF(C7=$AO$83,"O",IF(C7=$AP$83,"O",IF(C7=$AQ$83,"O",IF(C7=$AR$83,"O",IF(C7=$AS$83,"O",IF(C7=$AT$83,"O",IF(C7=$AU$83,"O",IF(C7=$AV$83,"O",IF(C7=$AW$83,"O",IF(C7=$AX$83,"O",IF(C7=$AY$83,"O",IF(C7=$AZ$83,"O",IF(C7=$BA$83,"O",IF(C7=$BB$83,"O",IF(C7=$BC$83,"O",IF(C7=$BD$83,"O",IF(C7=$BE$83,"O",IF(C7=$BF$83,"O",IF(C7=$BG$83,"O",IF(C7=$BH$83,"O",IF(C7=$BI$83,"O",IF(C7=$BJ$83,"O","X"))))))))))))))))))))))))))))))))))))))))</f>
        <v>O</v>
      </c>
      <c r="D630" s="58" t="str">
        <f t="shared" si="615"/>
        <v>O</v>
      </c>
      <c r="E630" s="58" t="str">
        <f t="shared" si="615"/>
        <v>O</v>
      </c>
      <c r="F630" s="58" t="str">
        <f t="shared" si="615"/>
        <v>O</v>
      </c>
      <c r="G630" s="58" t="str">
        <f t="shared" si="615"/>
        <v>O</v>
      </c>
      <c r="H630" s="58" t="str">
        <f t="shared" si="615"/>
        <v>O</v>
      </c>
      <c r="I630" s="58" t="str">
        <f t="shared" si="615"/>
        <v>O</v>
      </c>
      <c r="J630" s="58" t="str">
        <f t="shared" si="615"/>
        <v>O</v>
      </c>
      <c r="K630" s="58" t="str">
        <f t="shared" si="615"/>
        <v>O</v>
      </c>
      <c r="L630" s="58" t="str">
        <f t="shared" si="615"/>
        <v>O</v>
      </c>
      <c r="M630" s="58" t="str">
        <f t="shared" si="615"/>
        <v>O</v>
      </c>
      <c r="N630" s="58" t="str">
        <f t="shared" si="615"/>
        <v>O</v>
      </c>
      <c r="O630" s="58" t="str">
        <f t="shared" si="615"/>
        <v>O</v>
      </c>
      <c r="P630" s="58" t="str">
        <f t="shared" si="615"/>
        <v>O</v>
      </c>
      <c r="Q630" s="58" t="str">
        <f>IF(Q7=$W$83,"O",IF(Q7=$X$83,"O",IF(Q7=$Y$83,"O",IF(Q7=$Z$83,"O",IF(Q7=$AA$83,"O",IF(Q7=$AB$83,"O",IF(Q7=$AC$83,"O",IF(Q7=$AD$83,"O",IF(Q7=$AE$83,"O",IF(Q7=$AF$83,"O",IF(Q7=$AG$83,"O",IF(Q7=$AH$83,"O",IF(Q7=$AI$83,"O",IF(Q7=$AJ$83,"O",IF(Q7=$AK$83,"O",IF(Q7=$AL$83,"O",IF(Q7=$AM$83,"O",IF(Q7=$AN$83,"O",IF(Q7=$AO$83,"O",IF(Q7=$AP$83,"O",IF(Q7=$AQ$83,"O",IF(Q7=$AR$83,"O",IF(Q7=$AS$83,"O",IF(Q7=$AT$83,"O",IF(Q7=$AU$83,"O",IF(Q7=$AV$83,"O",IF(Q7=$AW$83,"O",IF(Q7=$AX$83,"O",IF(Q7=$AY$83,"O",IF(Q7=$AZ$83,"O",IF(Q7=$BA$83,"O",IF(Q7=$BB$83,"O",IF(Q7=$BC$83,"O",IF(Q7=$BD$83,"O",IF(Q7=$BE$83,"O",IF(Q7=$BF$83,"O",IF(Q7=$BG$83,"O",IF(Q7=$BH$83,"O",IF(Q7=$BI$83,"O",IF(Q7=$BJ$83,"O","X"))))))))))))))))))))))))))))))))))))))))</f>
        <v>O</v>
      </c>
    </row>
    <row r="631" spans="1:17" ht="18.75" customHeight="1">
      <c r="A631" s="606"/>
      <c r="B631" s="58" t="s">
        <v>33</v>
      </c>
      <c r="C631" s="58" t="str">
        <f>IF(C8=$W$83,"O",IF(C8=$X$83,"O",IF(C8=$Y$83,"O",IF(C8=$Z$83,"O",IF(C8=$AA$83,"O",IF(C8=$AB$83,"O",IF(C8=$AC$83,"O",IF(C8=$AD$83,"O",IF(C8=$AE$83,"O",IF(C8=$AF$83,"O",IF(C8=$AG$83,"O",IF(C8=$AH$83,"O",IF(C8=$AI$83,"O",IF(C8=$AJ$83,"O",IF(C8=$AK$83,"O",IF(C8=$AL$83,"O",IF(C8=$AM$83,"O",IF(C8=$AN$83,"O",IF(C8=$AO$83,"O",IF(C8=$AP$83,"O",IF(C8=$AQ$83,"O",IF(C8=$AR$83,"O",IF(C8=$AS$83,"O",IF(C8=$AT$83,"O",IF(C8=$AU$83,"O",IF(C8=$AV$83,"O",IF(C8=$AW$83,"O",IF(C8=$AX$83,"O",IF(C8=$AY$83,"O",IF(C8=$AZ$83,"O",IF(C8=$BA$83,"O",IF(C8=$BB$83,"O",IF(C8=$BC$83,"O",IF(C8=$BD$83,"O",IF(C8=$BE$83,"O",IF(C8=$BF$83,"O",IF(C8=$BG$83,"O",IF(C8=$BH$83,"O",IF(C8=$BI$83,"O",IF(C8=$BJ$83,"O","X"))))))))))))))))))))))))))))))))))))))))</f>
        <v>O</v>
      </c>
      <c r="D631" s="58" t="str">
        <f t="shared" ref="D631:P631" si="616">IF(D8=$W$83,"O",IF(D8=$X$83,"O",IF(D8=$Y$83,"O",IF(D8=$Z$83,"O",IF(D8=$AA$83,"O",IF(D8=$AB$83,"O",IF(D8=$AC$83,"O",IF(D8=$AD$83,"O",IF(D8=$AE$83,"O",IF(D8=$AF$83,"O",IF(D8=$AG$83,"O",IF(D8=$AH$83,"O",IF(D8=$AI$83,"O",IF(D8=$AJ$83,"O",IF(D8=$AK$83,"O",IF(D8=$AL$83,"O",IF(D8=$AM$83,"O",IF(D8=$AN$83,"O",IF(D8=$AO$83,"O",IF(D8=$AP$83,"O",IF(D8=$AQ$83,"O",IF(D8=$AR$83,"O",IF(D8=$AS$83,"O",IF(D8=$AT$83,"O",IF(D8=$AU$83,"O",IF(D8=$AV$83,"O",IF(D8=$AW$83,"O",IF(D8=$AX$83,"O",IF(D8=$AY$83,"O",IF(D8=$AZ$83,"O",IF(D8=$BA$83,"O",IF(D8=$BB$83,"O",IF(D8=$BC$83,"O",IF(D8=$BD$83,"O",IF(D8=$BE$83,"O",IF(D8=$BF$83,"O",IF(D8=$BG$83,"O",IF(D8=$BH$83,"O",IF(D8=$BI$83,"O",IF(D8=$BJ$83,"O","X"))))))))))))))))))))))))))))))))))))))))</f>
        <v>O</v>
      </c>
      <c r="E631" s="58" t="str">
        <f t="shared" si="616"/>
        <v>O</v>
      </c>
      <c r="F631" s="58" t="str">
        <f t="shared" si="616"/>
        <v>O</v>
      </c>
      <c r="G631" s="58" t="str">
        <f t="shared" si="616"/>
        <v>O</v>
      </c>
      <c r="H631" s="58" t="str">
        <f t="shared" si="616"/>
        <v>O</v>
      </c>
      <c r="I631" s="58" t="str">
        <f t="shared" si="616"/>
        <v>O</v>
      </c>
      <c r="J631" s="58" t="str">
        <f t="shared" si="616"/>
        <v>O</v>
      </c>
      <c r="K631" s="58" t="str">
        <f t="shared" si="616"/>
        <v>O</v>
      </c>
      <c r="L631" s="58" t="str">
        <f t="shared" si="616"/>
        <v>O</v>
      </c>
      <c r="M631" s="58" t="str">
        <f t="shared" si="616"/>
        <v>O</v>
      </c>
      <c r="N631" s="58" t="str">
        <f t="shared" si="616"/>
        <v>O</v>
      </c>
      <c r="O631" s="58" t="str">
        <f t="shared" si="616"/>
        <v>O</v>
      </c>
      <c r="P631" s="58" t="str">
        <f t="shared" si="616"/>
        <v>O</v>
      </c>
      <c r="Q631" s="58" t="str">
        <f>IF(Q8=$W$83,"O",IF(Q8=$X$83,"O",IF(Q8=$Y$83,"O",IF(Q8=$Z$83,"O",IF(Q8=$AA$83,"O",IF(Q8=$AB$83,"O",IF(Q8=$AC$83,"O",IF(Q8=$AD$83,"O",IF(Q8=$AE$83,"O",IF(Q8=$AF$83,"O",IF(Q8=$AG$83,"O",IF(Q8=$AH$83,"O",IF(Q8=$AI$83,"O",IF(Q8=$AJ$83,"O",IF(Q8=$AK$83,"O",IF(Q8=$AL$83,"O",IF(Q8=$AM$83,"O",IF(Q8=$AN$83,"O",IF(Q8=$AO$83,"O",IF(Q8=$AP$83,"O",IF(Q8=$AQ$83,"O",IF(Q8=$AR$83,"O",IF(Q8=$AS$83,"O",IF(Q8=$AT$83,"O",IF(Q8=$AU$83,"O",IF(Q8=$AV$83,"O",IF(Q8=$AW$83,"O",IF(Q8=$AX$83,"O",IF(Q8=$AY$83,"O",IF(Q8=$AZ$83,"O",IF(Q8=$BA$83,"O",IF(Q8=$BB$83,"O",IF(Q8=$BC$83,"O",IF(Q8=$BD$83,"O",IF(Q8=$BE$83,"O",IF(Q8=$BF$83,"O",IF(Q8=$BG$83,"O",IF(Q8=$BH$83,"O",IF(Q8=$BI$83,"O",IF(Q8=$BJ$83,"O","X"))))))))))))))))))))))))))))))))))))))))</f>
        <v>O</v>
      </c>
    </row>
    <row r="632" spans="1:17" ht="18.75" customHeight="1">
      <c r="A632" s="606"/>
      <c r="B632" s="58" t="s">
        <v>34</v>
      </c>
      <c r="C632" s="58" t="str">
        <f t="shared" ref="C632:Q632" si="617">IF(C9=$W$83,"O",IF(C9=$X$83,"O",IF(C9=$Y$83,"O",IF(C9=$Z$83,"O",IF(C9=$AA$83,"O",IF(C9=$AB$83,"O",IF(C9=$AC$83,"O",IF(C9=$AD$83,"O",IF(C9=$AE$83,"O",IF(C9=$AF$83,"O",IF(C9=$AG$83,"O",IF(C9=$AH$83,"O",IF(C9=$AI$83,"O",IF(C9=$AJ$83,"O",IF(C9=$AK$83,"O",IF(C9=$AL$83,"O",IF(C9=$AM$83,"O",IF(C9=$AN$83,"O",IF(C9=$AO$83,"O",IF(C9=$AP$83,"O",IF(C9=$AQ$83,"O",IF(C9=$AR$83,"O",IF(C9=$AS$83,"O",IF(C9=$AT$83,"O",IF(C9=$AU$83,"O",IF(C9=$AV$83,"O",IF(C9=$AW$83,"O",IF(C9=$AX$83,"O",IF(C9=$AY$83,"O",IF(C9=$AZ$83,"O",IF(C9=$BA$83,"O",IF(C9=$BB$83,"O",IF(C9=$BC$83,"O",IF(C9=$BD$83,"O",IF(C9=$BE$83,"O",IF(C9=$BF$83,"O",IF(C9=$BG$83,"O",IF(C9=$BH$83,"O",IF(C9=$BI$83,"O",IF(C9=$BJ$83,"O","X"))))))))))))))))))))))))))))))))))))))))</f>
        <v>O</v>
      </c>
      <c r="D632" s="58" t="str">
        <f t="shared" si="617"/>
        <v>O</v>
      </c>
      <c r="E632" s="58" t="str">
        <f t="shared" si="617"/>
        <v>O</v>
      </c>
      <c r="F632" s="58" t="str">
        <f t="shared" si="617"/>
        <v>O</v>
      </c>
      <c r="G632" s="58" t="str">
        <f t="shared" si="617"/>
        <v>O</v>
      </c>
      <c r="H632" s="58" t="str">
        <f t="shared" si="617"/>
        <v>O</v>
      </c>
      <c r="I632" s="58" t="str">
        <f t="shared" si="617"/>
        <v>O</v>
      </c>
      <c r="J632" s="58" t="str">
        <f t="shared" si="617"/>
        <v>O</v>
      </c>
      <c r="K632" s="58" t="str">
        <f t="shared" si="617"/>
        <v>O</v>
      </c>
      <c r="L632" s="58" t="str">
        <f t="shared" si="617"/>
        <v>O</v>
      </c>
      <c r="M632" s="58" t="str">
        <f t="shared" si="617"/>
        <v>O</v>
      </c>
      <c r="N632" s="58" t="str">
        <f t="shared" si="617"/>
        <v>O</v>
      </c>
      <c r="O632" s="58" t="str">
        <f t="shared" si="617"/>
        <v>O</v>
      </c>
      <c r="P632" s="58" t="str">
        <f t="shared" si="617"/>
        <v>O</v>
      </c>
      <c r="Q632" s="58" t="str">
        <f t="shared" si="617"/>
        <v>O</v>
      </c>
    </row>
    <row r="633" spans="1:17" ht="18.75" customHeight="1">
      <c r="A633" s="606"/>
      <c r="B633" s="58" t="s">
        <v>35</v>
      </c>
      <c r="C633" s="58" t="str">
        <f t="shared" ref="C633:Q633" si="618">IF(C10=$W$83,"O",IF(C10=$X$83,"O",IF(C10=$Y$83,"O",IF(C10=$Z$83,"O",IF(C10=$AA$83,"O",IF(C10=$AB$83,"O",IF(C10=$AC$83,"O",IF(C10=$AD$83,"O",IF(C10=$AE$83,"O",IF(C10=$AF$83,"O",IF(C10=$AG$83,"O",IF(C10=$AH$83,"O",IF(C10=$AI$83,"O",IF(C10=$AJ$83,"O",IF(C10=$AK$83,"O",IF(C10=$AL$83,"O",IF(C10=$AM$83,"O",IF(C10=$AN$83,"O",IF(C10=$AO$83,"O",IF(C10=$AP$83,"O",IF(C10=$AQ$83,"O",IF(C10=$AR$83,"O",IF(C10=$AS$83,"O",IF(C10=$AT$83,"O",IF(C10=$AU$83,"O",IF(C10=$AV$83,"O",IF(C10=$AW$83,"O",IF(C10=$AX$83,"O",IF(C10=$AY$83,"O",IF(C10=$AZ$83,"O",IF(C10=$BA$83,"O",IF(C10=$BB$83,"O",IF(C10=$BC$83,"O",IF(C10=$BD$83,"O",IF(C10=$BE$83,"O",IF(C10=$BF$83,"O",IF(C10=$BG$83,"O",IF(C10=$BH$83,"O",IF(C10=$BI$83,"O",IF(C10=$BJ$83,"O","X"))))))))))))))))))))))))))))))))))))))))</f>
        <v>O</v>
      </c>
      <c r="D633" s="58" t="str">
        <f t="shared" si="618"/>
        <v>O</v>
      </c>
      <c r="E633" s="58" t="str">
        <f t="shared" si="618"/>
        <v>O</v>
      </c>
      <c r="F633" s="58" t="str">
        <f t="shared" si="618"/>
        <v>O</v>
      </c>
      <c r="G633" s="58" t="str">
        <f t="shared" si="618"/>
        <v>O</v>
      </c>
      <c r="H633" s="58" t="str">
        <f t="shared" si="618"/>
        <v>O</v>
      </c>
      <c r="I633" s="58" t="str">
        <f t="shared" si="618"/>
        <v>O</v>
      </c>
      <c r="J633" s="58" t="str">
        <f t="shared" si="618"/>
        <v>O</v>
      </c>
      <c r="K633" s="58" t="str">
        <f t="shared" si="618"/>
        <v>O</v>
      </c>
      <c r="L633" s="58" t="str">
        <f t="shared" si="618"/>
        <v>O</v>
      </c>
      <c r="M633" s="58" t="str">
        <f t="shared" si="618"/>
        <v>O</v>
      </c>
      <c r="N633" s="58" t="str">
        <f t="shared" si="618"/>
        <v>O</v>
      </c>
      <c r="O633" s="58" t="str">
        <f t="shared" si="618"/>
        <v>O</v>
      </c>
      <c r="P633" s="58" t="str">
        <f t="shared" si="618"/>
        <v>O</v>
      </c>
      <c r="Q633" s="58" t="str">
        <f t="shared" si="618"/>
        <v>O</v>
      </c>
    </row>
    <row r="634" spans="1:17" ht="18.75" customHeight="1">
      <c r="A634" s="606"/>
      <c r="B634" s="58" t="s">
        <v>36</v>
      </c>
      <c r="C634" s="58" t="str">
        <f t="shared" ref="C634:Q634" si="619">IF(C11=$W$83,"O",IF(C11=$X$83,"O",IF(C11=$Y$83,"O",IF(C11=$Z$83,"O",IF(C11=$AA$83,"O",IF(C11=$AB$83,"O",IF(C11=$AC$83,"O",IF(C11=$AD$83,"O",IF(C11=$AE$83,"O",IF(C11=$AF$83,"O",IF(C11=$AG$83,"O",IF(C11=$AH$83,"O",IF(C11=$AI$83,"O",IF(C11=$AJ$83,"O",IF(C11=$AK$83,"O",IF(C11=$AL$83,"O",IF(C11=$AM$83,"O",IF(C11=$AN$83,"O",IF(C11=$AO$83,"O",IF(C11=$AP$83,"O",IF(C11=$AQ$83,"O",IF(C11=$AR$83,"O",IF(C11=$AS$83,"O",IF(C11=$AT$83,"O",IF(C11=$AU$83,"O",IF(C11=$AV$83,"O",IF(C11=$AW$83,"O",IF(C11=$AX$83,"O",IF(C11=$AY$83,"O",IF(C11=$AZ$83,"O",IF(C11=$BA$83,"O",IF(C11=$BB$83,"O",IF(C11=$BC$83,"O",IF(C11=$BD$83,"O",IF(C11=$BE$83,"O",IF(C11=$BF$83,"O",IF(C11=$BG$83,"O",IF(C11=$BH$83,"O",IF(C11=$BI$83,"O",IF(C11=$BJ$83,"O","X"))))))))))))))))))))))))))))))))))))))))</f>
        <v>O</v>
      </c>
      <c r="D634" s="58" t="str">
        <f t="shared" si="619"/>
        <v>O</v>
      </c>
      <c r="E634" s="58" t="str">
        <f t="shared" si="619"/>
        <v>O</v>
      </c>
      <c r="F634" s="58" t="str">
        <f t="shared" si="619"/>
        <v>O</v>
      </c>
      <c r="G634" s="58" t="str">
        <f t="shared" si="619"/>
        <v>O</v>
      </c>
      <c r="H634" s="58" t="str">
        <f t="shared" si="619"/>
        <v>O</v>
      </c>
      <c r="I634" s="58" t="str">
        <f t="shared" si="619"/>
        <v>O</v>
      </c>
      <c r="J634" s="58" t="str">
        <f t="shared" si="619"/>
        <v>O</v>
      </c>
      <c r="K634" s="58" t="str">
        <f t="shared" si="619"/>
        <v>O</v>
      </c>
      <c r="L634" s="58" t="str">
        <f t="shared" si="619"/>
        <v>O</v>
      </c>
      <c r="M634" s="58" t="str">
        <f t="shared" si="619"/>
        <v>O</v>
      </c>
      <c r="N634" s="58" t="str">
        <f t="shared" si="619"/>
        <v>O</v>
      </c>
      <c r="O634" s="58" t="str">
        <f t="shared" si="619"/>
        <v>O</v>
      </c>
      <c r="P634" s="58" t="str">
        <f t="shared" si="619"/>
        <v>O</v>
      </c>
      <c r="Q634" s="58" t="str">
        <f t="shared" si="619"/>
        <v>O</v>
      </c>
    </row>
    <row r="635" spans="1:17" ht="18.75" customHeight="1">
      <c r="A635" s="606"/>
      <c r="B635" s="58" t="s">
        <v>21</v>
      </c>
      <c r="C635" s="58" t="str">
        <f>IF(C12=$W$83,"O",IF(C12=$X$83,"O",IF(C12=$Y$83,"O",IF(C12=$Z$83,"O",IF(C12=$AA$83,"O",IF(C12=$AB$83,"O",IF(C12=$AC$83,"O",IF(C12=$AD$83,"O",IF(C12=$AE$83,"O",IF(C12=$AF$83,"O",IF(C12=$AG$83,"O",IF(C12=$AH$83,"O",IF(C12=$AI$83,"O",IF(C12=$AJ$83,"O",IF(C12=$AK$83,"O",IF(C12=$AL$83,"O",IF(C12=$AM$83,"O",IF(C12=$AN$83,"O",IF(C12=$AO$83,"O",IF(C12=$AP$83,"O",IF(C12=$AQ$83,"O",IF(C12=$AR$83,"O",IF(C12=$AS$83,"O",IF(C12=$AT$83,"O",IF(C12=$AU$83,"O",IF(C12=$AV$83,"O",IF(C12=$AW$83,"O",IF(C12=$AX$83,"O",IF(C12=$AY$83,"O",IF(C12=$AZ$83,"O",IF(C12=$BA$83,"O",IF(C12=$BB$83,"O",IF(C12=$BC$83,"O",IF(C12=$BD$83,"O",IF(C12=$BE$83,"O",IF(C12=$BF$83,"O",IF(C12=$BG$83,"O",IF(C12=$BH$83,"O",IF(C12=$BI$83,"O",IF(C12=$BJ$83,"O","X"))))))))))))))))))))))))))))))))))))))))</f>
        <v>O</v>
      </c>
      <c r="D635" s="58" t="str">
        <f t="shared" ref="D635:P635" si="620">IF(D12=$W$83,"O",IF(D12=$X$83,"O",IF(D12=$Y$83,"O",IF(D12=$Z$83,"O",IF(D12=$AA$83,"O",IF(D12=$AB$83,"O",IF(D12=$AC$83,"O",IF(D12=$AD$83,"O",IF(D12=$AE$83,"O",IF(D12=$AF$83,"O",IF(D12=$AG$83,"O",IF(D12=$AH$83,"O",IF(D12=$AI$83,"O",IF(D12=$AJ$83,"O",IF(D12=$AK$83,"O",IF(D12=$AL$83,"O",IF(D12=$AM$83,"O",IF(D12=$AN$83,"O",IF(D12=$AO$83,"O",IF(D12=$AP$83,"O",IF(D12=$AQ$83,"O",IF(D12=$AR$83,"O",IF(D12=$AS$83,"O",IF(D12=$AT$83,"O",IF(D12=$AU$83,"O",IF(D12=$AV$83,"O",IF(D12=$AW$83,"O",IF(D12=$AX$83,"O",IF(D12=$AY$83,"O",IF(D12=$AZ$83,"O",IF(D12=$BA$83,"O",IF(D12=$BB$83,"O",IF(D12=$BC$83,"O",IF(D12=$BD$83,"O",IF(D12=$BE$83,"O",IF(D12=$BF$83,"O",IF(D12=$BG$83,"O",IF(D12=$BH$83,"O",IF(D12=$BI$83,"O",IF(D12=$BJ$83,"O","X"))))))))))))))))))))))))))))))))))))))))</f>
        <v>O</v>
      </c>
      <c r="E635" s="58" t="str">
        <f t="shared" si="620"/>
        <v>O</v>
      </c>
      <c r="F635" s="58" t="str">
        <f t="shared" si="620"/>
        <v>O</v>
      </c>
      <c r="G635" s="58" t="str">
        <f t="shared" si="620"/>
        <v>O</v>
      </c>
      <c r="H635" s="58" t="str">
        <f t="shared" si="620"/>
        <v>O</v>
      </c>
      <c r="I635" s="58" t="str">
        <f t="shared" si="620"/>
        <v>O</v>
      </c>
      <c r="J635" s="58" t="str">
        <f t="shared" si="620"/>
        <v>O</v>
      </c>
      <c r="K635" s="58" t="str">
        <f t="shared" si="620"/>
        <v>O</v>
      </c>
      <c r="L635" s="58" t="str">
        <f t="shared" si="620"/>
        <v>O</v>
      </c>
      <c r="M635" s="58" t="str">
        <f t="shared" si="620"/>
        <v>O</v>
      </c>
      <c r="N635" s="58" t="str">
        <f t="shared" si="620"/>
        <v>O</v>
      </c>
      <c r="O635" s="58" t="str">
        <f t="shared" si="620"/>
        <v>O</v>
      </c>
      <c r="P635" s="58" t="str">
        <f t="shared" si="620"/>
        <v>O</v>
      </c>
      <c r="Q635" s="58" t="str">
        <f>IF(Q12=$W$83,"O",IF(Q12=$X$83,"O",IF(Q12=$Y$83,"O",IF(Q12=$Z$83,"O",IF(Q12=$AA$83,"O",IF(Q12=$AB$83,"O",IF(Q12=$AC$83,"O",IF(Q12=$AD$83,"O",IF(Q12=$AE$83,"O",IF(Q12=$AF$83,"O",IF(Q12=$AG$83,"O",IF(Q12=$AH$83,"O",IF(Q12=$AI$83,"O",IF(Q12=$AJ$83,"O",IF(Q12=$AK$83,"O",IF(Q12=$AL$83,"O",IF(Q12=$AM$83,"O",IF(Q12=$AN$83,"O",IF(Q12=$AO$83,"O",IF(Q12=$AP$83,"O",IF(Q12=$AQ$83,"O",IF(Q12=$AR$83,"O",IF(Q12=$AS$83,"O",IF(Q12=$AT$83,"O",IF(Q12=$AU$83,"O",IF(Q12=$AV$83,"O",IF(Q12=$AW$83,"O",IF(Q12=$AX$83,"O",IF(Q12=$AY$83,"O",IF(Q12=$AZ$83,"O",IF(Q12=$BA$83,"O",IF(Q12=$BB$83,"O",IF(Q12=$BC$83,"O",IF(Q12=$BD$83,"O",IF(Q12=$BE$83,"O",IF(Q12=$BF$83,"O",IF(Q12=$BG$83,"O",IF(Q12=$BH$83,"O",IF(Q12=$BI$83,"O",IF(Q12=$BJ$83,"O","X"))))))))))))))))))))))))))))))))))))))))</f>
        <v>O</v>
      </c>
    </row>
    <row r="636" spans="1:17" ht="18.75" customHeight="1">
      <c r="A636" s="607"/>
      <c r="B636" s="30" t="s">
        <v>46</v>
      </c>
      <c r="C636" s="47">
        <f>COUNTIF(C630:C635,"O")</f>
        <v>6</v>
      </c>
      <c r="D636" s="47">
        <f t="shared" ref="D636:Q636" si="621">COUNTIF(D630:D635,"O")</f>
        <v>6</v>
      </c>
      <c r="E636" s="47">
        <f t="shared" si="621"/>
        <v>6</v>
      </c>
      <c r="F636" s="47">
        <f t="shared" si="621"/>
        <v>6</v>
      </c>
      <c r="G636" s="47">
        <f t="shared" si="621"/>
        <v>6</v>
      </c>
      <c r="H636" s="47">
        <f t="shared" si="621"/>
        <v>6</v>
      </c>
      <c r="I636" s="47">
        <f t="shared" si="621"/>
        <v>6</v>
      </c>
      <c r="J636" s="47">
        <f t="shared" si="621"/>
        <v>6</v>
      </c>
      <c r="K636" s="47">
        <f t="shared" si="621"/>
        <v>6</v>
      </c>
      <c r="L636" s="47">
        <f t="shared" si="621"/>
        <v>6</v>
      </c>
      <c r="M636" s="47">
        <f t="shared" si="621"/>
        <v>6</v>
      </c>
      <c r="N636" s="47">
        <f t="shared" si="621"/>
        <v>6</v>
      </c>
      <c r="O636" s="47">
        <f t="shared" si="621"/>
        <v>6</v>
      </c>
      <c r="P636" s="47">
        <f t="shared" si="621"/>
        <v>6</v>
      </c>
      <c r="Q636" s="47">
        <f t="shared" si="621"/>
        <v>6</v>
      </c>
    </row>
    <row r="637" spans="1:17" ht="18.75" customHeight="1">
      <c r="A637" s="605">
        <v>64</v>
      </c>
      <c r="B637" s="58" t="s">
        <v>32</v>
      </c>
      <c r="C637" s="58" t="str">
        <f>IF(C7=$W$84,"O",IF(C7=$X$84,"O",IF(C7=$Y$84,"O",IF(C7=$Z$84,"O",IF(C7=$AA$84,"O",IF(C7=$AB$84,"O",IF(C7=$AC$84,"O",IF(C7=$AD$84,"O",IF(C7=$AE$84,"O",IF(C7=$AF$84,"O",IF(C7=$AG$84,"O",IF(C7=$AH$84,"O",IF(C7=$AI$84,"O",IF(C7=$AJ$84,"O",IF(C7=$AK$84,"O",IF(C7=$AL$84,"O",IF(C7=$AM$84,"O",IF(C7=$AN$84,"O",IF(C7=$AO$84,"O",IF(C7=$AP$84,"O",IF(C7=$AQ$84,"O",IF(C7=$AR$84,"O",IF(C7=$AS$84,"O",IF(C7=$AT$84,"O",IF(C7=$AU$84,"O",IF(C7=$AV$84,"O",IF(C7=$AW$84,"O",IF(C7=$AX$84,"O",IF(C7=$AY$84,"O",IF(C7=$AZ$84,"O",IF(C7=$BA$84,"O",IF(C7=$BB$84,"O",IF(C7=$BC$84,"O",IF(C7=$BD$84,"O",IF(C7=$BE$84,"O",IF(C7=$BF$84,"O",IF(C7=$BG$84,"O",IF(C7=$BH$84,"O","X"))))))))))))))))))))))))))))))))))))))</f>
        <v>X</v>
      </c>
      <c r="D637" s="58" t="str">
        <f t="shared" ref="D637:P637" si="622">IF(D7=$W$84,"O",IF(D7=$X$84,"O",IF(D7=$Y$84,"O",IF(D7=$Z$84,"O",IF(D7=$AA$84,"O",IF(D7=$AB$84,"O",IF(D7=$AC$84,"O",IF(D7=$AD$84,"O",IF(D7=$AE$84,"O",IF(D7=$AF$84,"O",IF(D7=$AG$84,"O",IF(D7=$AH$84,"O",IF(D7=$AI$84,"O",IF(D7=$AJ$84,"O",IF(D7=$AK$84,"O",IF(D7=$AL$84,"O",IF(D7=$AM$84,"O",IF(D7=$AN$84,"O",IF(D7=$AO$84,"O",IF(D7=$AP$84,"O",IF(D7=$AQ$84,"O",IF(D7=$AR$84,"O",IF(D7=$AS$84,"O",IF(D7=$AT$84,"O",IF(D7=$AU$84,"O",IF(D7=$AV$84,"O",IF(D7=$AW$84,"O",IF(D7=$AX$84,"O",IF(D7=$AY$84,"O",IF(D7=$AZ$84,"O",IF(D7=$BA$84,"O",IF(D7=$BB$84,"O",IF(D7=$BC$84,"O",IF(D7=$BD$84,"O",IF(D7=$BE$84,"O",IF(D7=$BF$84,"O",IF(D7=$BG$84,"O",IF(D7=$BH$84,"O","X"))))))))))))))))))))))))))))))))))))))</f>
        <v>X</v>
      </c>
      <c r="E637" s="58" t="str">
        <f t="shared" si="622"/>
        <v>X</v>
      </c>
      <c r="F637" s="58" t="str">
        <f t="shared" si="622"/>
        <v>X</v>
      </c>
      <c r="G637" s="58" t="str">
        <f t="shared" si="622"/>
        <v>X</v>
      </c>
      <c r="H637" s="58" t="str">
        <f t="shared" si="622"/>
        <v>X</v>
      </c>
      <c r="I637" s="58" t="str">
        <f t="shared" si="622"/>
        <v>X</v>
      </c>
      <c r="J637" s="58" t="str">
        <f t="shared" si="622"/>
        <v>X</v>
      </c>
      <c r="K637" s="58" t="str">
        <f t="shared" si="622"/>
        <v>X</v>
      </c>
      <c r="L637" s="58" t="str">
        <f t="shared" si="622"/>
        <v>X</v>
      </c>
      <c r="M637" s="58" t="str">
        <f t="shared" si="622"/>
        <v>X</v>
      </c>
      <c r="N637" s="58" t="str">
        <f t="shared" si="622"/>
        <v>X</v>
      </c>
      <c r="O637" s="58" t="str">
        <f t="shared" si="622"/>
        <v>X</v>
      </c>
      <c r="P637" s="58" t="str">
        <f t="shared" si="622"/>
        <v>X</v>
      </c>
      <c r="Q637" s="58" t="str">
        <f>IF(Q7=$W$84,"O",IF(Q7=$X$84,"O",IF(Q7=$Y$84,"O",IF(Q7=$Z$84,"O",IF(Q7=$AA$84,"O",IF(Q7=$AB$84,"O",IF(Q7=$AC$84,"O",IF(Q7=$AD$84,"O",IF(Q7=$AE$84,"O",IF(Q7=$AF$84,"O",IF(Q7=$AG$84,"O",IF(Q7=$AH$84,"O",IF(Q7=$AI$84,"O",IF(Q7=$AJ$84,"O",IF(Q7=$AK$84,"O",IF(Q7=$AL$84,"O",IF(Q7=$AM$84,"O",IF(Q7=$AN$84,"O",IF(Q7=$AO$84,"O",IF(Q7=$AP$84,"O",IF(Q7=$AQ$84,"O",IF(Q7=$AR$84,"O",IF(Q7=$AS$84,"O",IF(Q7=$AT$84,"O",IF(Q7=$AU$84,"O",IF(Q7=$AV$84,"O",IF(Q7=$AW$84,"O",IF(Q7=$AX$84,"O",IF(Q7=$AY$84,"O",IF(Q7=$AZ$84,"O",IF(Q7=$BA$84,"O",IF(Q7=$BB$84,"O",IF(Q7=$BC$84,"O",IF(Q7=$BD$84,"O",IF(Q7=$BE$84,"O",IF(Q7=$BF$84,"O",IF(Q7=$BG$84,"O",IF(Q7=$BH$84,"O","X"))))))))))))))))))))))))))))))))))))))</f>
        <v>X</v>
      </c>
    </row>
    <row r="638" spans="1:17" ht="18.75" customHeight="1">
      <c r="A638" s="606"/>
      <c r="B638" s="58" t="s">
        <v>33</v>
      </c>
      <c r="C638" s="58" t="str">
        <f t="shared" ref="C638:Q638" si="623">IF(C8=$W$84,"O",IF(C8=$X$84,"O",IF(C8=$Y$84,"O",IF(C8=$Z$84,"O",IF(C8=$AA$84,"O",IF(C8=$AB$84,"O",IF(C8=$AC$84,"O",IF(C8=$AD$84,"O",IF(C8=$AE$84,"O",IF(C8=$AF$84,"O",IF(C8=$AG$84,"O",IF(C8=$AH$84,"O",IF(C8=$AI$84,"O",IF(C8=$AJ$84,"O",IF(C8=$AK$84,"O",IF(C8=$AL$84,"O",IF(C8=$AM$84,"O",IF(C8=$AN$84,"O",IF(C8=$AO$84,"O",IF(C8=$AP$84,"O",IF(C8=$AQ$84,"O",IF(C8=$AR$84,"O",IF(C8=$AS$84,"O",IF(C8=$AT$84,"O",IF(C8=$AU$84,"O",IF(C8=$AV$84,"O",IF(C8=$AW$84,"O",IF(C8=$AX$84,"O",IF(C8=$AY$84,"O",IF(C8=$AZ$84,"O",IF(C8=$BA$84,"O",IF(C8=$BB$84,"O",IF(C8=$BC$84,"O",IF(C8=$BD$84,"O",IF(C8=$BE$84,"O",IF(C8=$BF$84,"O",IF(C8=$BG$84,"O",IF(C8=$BH$84,"O","X"))))))))))))))))))))))))))))))))))))))</f>
        <v>O</v>
      </c>
      <c r="D638" s="58" t="str">
        <f t="shared" si="623"/>
        <v>O</v>
      </c>
      <c r="E638" s="58" t="str">
        <f t="shared" si="623"/>
        <v>O</v>
      </c>
      <c r="F638" s="58" t="str">
        <f t="shared" si="623"/>
        <v>O</v>
      </c>
      <c r="G638" s="58" t="str">
        <f t="shared" si="623"/>
        <v>O</v>
      </c>
      <c r="H638" s="58" t="str">
        <f t="shared" si="623"/>
        <v>O</v>
      </c>
      <c r="I638" s="58" t="str">
        <f t="shared" si="623"/>
        <v>O</v>
      </c>
      <c r="J638" s="58" t="str">
        <f t="shared" si="623"/>
        <v>O</v>
      </c>
      <c r="K638" s="58" t="str">
        <f t="shared" si="623"/>
        <v>O</v>
      </c>
      <c r="L638" s="58" t="str">
        <f t="shared" si="623"/>
        <v>O</v>
      </c>
      <c r="M638" s="58" t="str">
        <f t="shared" si="623"/>
        <v>O</v>
      </c>
      <c r="N638" s="58" t="str">
        <f t="shared" si="623"/>
        <v>O</v>
      </c>
      <c r="O638" s="58" t="str">
        <f t="shared" si="623"/>
        <v>O</v>
      </c>
      <c r="P638" s="58" t="str">
        <f t="shared" si="623"/>
        <v>O</v>
      </c>
      <c r="Q638" s="58" t="str">
        <f t="shared" si="623"/>
        <v>O</v>
      </c>
    </row>
    <row r="639" spans="1:17" ht="18.75" customHeight="1">
      <c r="A639" s="606"/>
      <c r="B639" s="58" t="s">
        <v>34</v>
      </c>
      <c r="C639" s="58" t="str">
        <f t="shared" ref="C639:Q639" si="624">IF(C9=$W$84,"O",IF(C9=$X$84,"O",IF(C9=$Y$84,"O",IF(C9=$Z$84,"O",IF(C9=$AA$84,"O",IF(C9=$AB$84,"O",IF(C9=$AC$84,"O",IF(C9=$AD$84,"O",IF(C9=$AE$84,"O",IF(C9=$AF$84,"O",IF(C9=$AG$84,"O",IF(C9=$AH$84,"O",IF(C9=$AI$84,"O",IF(C9=$AJ$84,"O",IF(C9=$AK$84,"O",IF(C9=$AL$84,"O",IF(C9=$AM$84,"O",IF(C9=$AN$84,"O",IF(C9=$AO$84,"O",IF(C9=$AP$84,"O",IF(C9=$AQ$84,"O",IF(C9=$AR$84,"O",IF(C9=$AS$84,"O",IF(C9=$AT$84,"O",IF(C9=$AU$84,"O",IF(C9=$AV$84,"O",IF(C9=$AW$84,"O",IF(C9=$AX$84,"O",IF(C9=$AY$84,"O",IF(C9=$AZ$84,"O",IF(C9=$BA$84,"O",IF(C9=$BB$84,"O",IF(C9=$BC$84,"O",IF(C9=$BD$84,"O",IF(C9=$BE$84,"O",IF(C9=$BF$84,"O",IF(C9=$BG$84,"O",IF(C9=$BH$84,"O","X"))))))))))))))))))))))))))))))))))))))</f>
        <v>O</v>
      </c>
      <c r="D639" s="58" t="str">
        <f t="shared" si="624"/>
        <v>O</v>
      </c>
      <c r="E639" s="58" t="str">
        <f t="shared" si="624"/>
        <v>O</v>
      </c>
      <c r="F639" s="58" t="str">
        <f t="shared" si="624"/>
        <v>O</v>
      </c>
      <c r="G639" s="58" t="str">
        <f t="shared" si="624"/>
        <v>O</v>
      </c>
      <c r="H639" s="58" t="str">
        <f t="shared" si="624"/>
        <v>O</v>
      </c>
      <c r="I639" s="58" t="str">
        <f t="shared" si="624"/>
        <v>O</v>
      </c>
      <c r="J639" s="58" t="str">
        <f t="shared" si="624"/>
        <v>O</v>
      </c>
      <c r="K639" s="58" t="str">
        <f t="shared" si="624"/>
        <v>O</v>
      </c>
      <c r="L639" s="58" t="str">
        <f t="shared" si="624"/>
        <v>O</v>
      </c>
      <c r="M639" s="58" t="str">
        <f t="shared" si="624"/>
        <v>O</v>
      </c>
      <c r="N639" s="58" t="str">
        <f t="shared" si="624"/>
        <v>O</v>
      </c>
      <c r="O639" s="58" t="str">
        <f t="shared" si="624"/>
        <v>O</v>
      </c>
      <c r="P639" s="58" t="str">
        <f t="shared" si="624"/>
        <v>O</v>
      </c>
      <c r="Q639" s="58" t="str">
        <f t="shared" si="624"/>
        <v>O</v>
      </c>
    </row>
    <row r="640" spans="1:17" ht="18.75" customHeight="1">
      <c r="A640" s="606"/>
      <c r="B640" s="58" t="s">
        <v>35</v>
      </c>
      <c r="C640" s="58" t="str">
        <f t="shared" ref="C640:Q640" si="625">IF(C10=$W$84,"O",IF(C10=$X$84,"O",IF(C10=$Y$84,"O",IF(C10=$Z$84,"O",IF(C10=$AA$84,"O",IF(C10=$AB$84,"O",IF(C10=$AC$84,"O",IF(C10=$AD$84,"O",IF(C10=$AE$84,"O",IF(C10=$AF$84,"O",IF(C10=$AG$84,"O",IF(C10=$AH$84,"O",IF(C10=$AI$84,"O",IF(C10=$AJ$84,"O",IF(C10=$AK$84,"O",IF(C10=$AL$84,"O",IF(C10=$AM$84,"O",IF(C10=$AN$84,"O",IF(C10=$AO$84,"O",IF(C10=$AP$84,"O",IF(C10=$AQ$84,"O",IF(C10=$AR$84,"O",IF(C10=$AS$84,"O",IF(C10=$AT$84,"O",IF(C10=$AU$84,"O",IF(C10=$AV$84,"O",IF(C10=$AW$84,"O",IF(C10=$AX$84,"O",IF(C10=$AY$84,"O",IF(C10=$AZ$84,"O",IF(C10=$BA$84,"O",IF(C10=$BB$84,"O",IF(C10=$BC$84,"O",IF(C10=$BD$84,"O",IF(C10=$BE$84,"O",IF(C10=$BF$84,"O",IF(C10=$BG$84,"O",IF(C10=$BH$84,"O","X"))))))))))))))))))))))))))))))))))))))</f>
        <v>O</v>
      </c>
      <c r="D640" s="58" t="str">
        <f t="shared" si="625"/>
        <v>O</v>
      </c>
      <c r="E640" s="58" t="str">
        <f t="shared" si="625"/>
        <v>O</v>
      </c>
      <c r="F640" s="58" t="str">
        <f t="shared" si="625"/>
        <v>O</v>
      </c>
      <c r="G640" s="58" t="str">
        <f t="shared" si="625"/>
        <v>O</v>
      </c>
      <c r="H640" s="58" t="str">
        <f t="shared" si="625"/>
        <v>O</v>
      </c>
      <c r="I640" s="58" t="str">
        <f t="shared" si="625"/>
        <v>O</v>
      </c>
      <c r="J640" s="58" t="str">
        <f t="shared" si="625"/>
        <v>O</v>
      </c>
      <c r="K640" s="58" t="str">
        <f t="shared" si="625"/>
        <v>O</v>
      </c>
      <c r="L640" s="58" t="str">
        <f t="shared" si="625"/>
        <v>O</v>
      </c>
      <c r="M640" s="58" t="str">
        <f t="shared" si="625"/>
        <v>O</v>
      </c>
      <c r="N640" s="58" t="str">
        <f t="shared" si="625"/>
        <v>O</v>
      </c>
      <c r="O640" s="58" t="str">
        <f t="shared" si="625"/>
        <v>O</v>
      </c>
      <c r="P640" s="58" t="str">
        <f t="shared" si="625"/>
        <v>O</v>
      </c>
      <c r="Q640" s="58" t="str">
        <f t="shared" si="625"/>
        <v>O</v>
      </c>
    </row>
    <row r="641" spans="1:17" ht="18.75" customHeight="1">
      <c r="A641" s="606"/>
      <c r="B641" s="58" t="s">
        <v>36</v>
      </c>
      <c r="C641" s="58" t="str">
        <f t="shared" ref="C641:Q641" si="626">IF(C11=$W$84,"O",IF(C11=$X$84,"O",IF(C11=$Y$84,"O",IF(C11=$Z$84,"O",IF(C11=$AA$84,"O",IF(C11=$AB$84,"O",IF(C11=$AC$84,"O",IF(C11=$AD$84,"O",IF(C11=$AE$84,"O",IF(C11=$AF$84,"O",IF(C11=$AG$84,"O",IF(C11=$AH$84,"O",IF(C11=$AI$84,"O",IF(C11=$AJ$84,"O",IF(C11=$AK$84,"O",IF(C11=$AL$84,"O",IF(C11=$AM$84,"O",IF(C11=$AN$84,"O",IF(C11=$AO$84,"O",IF(C11=$AP$84,"O",IF(C11=$AQ$84,"O",IF(C11=$AR$84,"O",IF(C11=$AS$84,"O",IF(C11=$AT$84,"O",IF(C11=$AU$84,"O",IF(C11=$AV$84,"O",IF(C11=$AW$84,"O",IF(C11=$AX$84,"O",IF(C11=$AY$84,"O",IF(C11=$AZ$84,"O",IF(C11=$BA$84,"O",IF(C11=$BB$84,"O",IF(C11=$BC$84,"O",IF(C11=$BD$84,"O",IF(C11=$BE$84,"O",IF(C11=$BF$84,"O",IF(C11=$BG$84,"O",IF(C11=$BH$84,"O","X"))))))))))))))))))))))))))))))))))))))</f>
        <v>O</v>
      </c>
      <c r="D641" s="58" t="str">
        <f t="shared" si="626"/>
        <v>O</v>
      </c>
      <c r="E641" s="58" t="str">
        <f t="shared" si="626"/>
        <v>O</v>
      </c>
      <c r="F641" s="58" t="str">
        <f t="shared" si="626"/>
        <v>O</v>
      </c>
      <c r="G641" s="58" t="str">
        <f t="shared" si="626"/>
        <v>O</v>
      </c>
      <c r="H641" s="58" t="str">
        <f t="shared" si="626"/>
        <v>O</v>
      </c>
      <c r="I641" s="58" t="str">
        <f t="shared" si="626"/>
        <v>O</v>
      </c>
      <c r="J641" s="58" t="str">
        <f t="shared" si="626"/>
        <v>O</v>
      </c>
      <c r="K641" s="58" t="str">
        <f t="shared" si="626"/>
        <v>O</v>
      </c>
      <c r="L641" s="58" t="str">
        <f t="shared" si="626"/>
        <v>O</v>
      </c>
      <c r="M641" s="58" t="str">
        <f t="shared" si="626"/>
        <v>O</v>
      </c>
      <c r="N641" s="58" t="str">
        <f t="shared" si="626"/>
        <v>O</v>
      </c>
      <c r="O641" s="58" t="str">
        <f t="shared" si="626"/>
        <v>O</v>
      </c>
      <c r="P641" s="58" t="str">
        <f t="shared" si="626"/>
        <v>O</v>
      </c>
      <c r="Q641" s="58" t="str">
        <f t="shared" si="626"/>
        <v>O</v>
      </c>
    </row>
    <row r="642" spans="1:17" ht="18.75" customHeight="1">
      <c r="A642" s="606"/>
      <c r="B642" s="58" t="s">
        <v>21</v>
      </c>
      <c r="C642" s="58" t="str">
        <f t="shared" ref="C642:Q642" si="627">IF(C12=$W$84,"O",IF(C12=$X$84,"O",IF(C12=$Y$84,"O",IF(C12=$Z$84,"O",IF(C12=$AA$84,"O",IF(C12=$AB$84,"O",IF(C12=$AC$84,"O",IF(C12=$AD$84,"O",IF(C12=$AE$84,"O",IF(C12=$AF$84,"O",IF(C12=$AG$84,"O",IF(C12=$AH$84,"O",IF(C12=$AI$84,"O",IF(C12=$AJ$84,"O",IF(C12=$AK$84,"O",IF(C12=$AL$84,"O",IF(C12=$AM$84,"O",IF(C12=$AN$84,"O",IF(C12=$AO$84,"O",IF(C12=$AP$84,"O",IF(C12=$AQ$84,"O",IF(C12=$AR$84,"O",IF(C12=$AS$84,"O",IF(C12=$AT$84,"O",IF(C12=$AU$84,"O",IF(C12=$AV$84,"O",IF(C12=$AW$84,"O",IF(C12=$AX$84,"O",IF(C12=$AY$84,"O",IF(C12=$AZ$84,"O",IF(C12=$BA$84,"O",IF(C12=$BB$84,"O",IF(C12=$BC$84,"O",IF(C12=$BD$84,"O",IF(C12=$BE$84,"O",IF(C12=$BF$84,"O",IF(C12=$BG$84,"O",IF(C12=$BH$84,"O","X"))))))))))))))))))))))))))))))))))))))</f>
        <v>O</v>
      </c>
      <c r="D642" s="58" t="str">
        <f t="shared" si="627"/>
        <v>O</v>
      </c>
      <c r="E642" s="58" t="str">
        <f t="shared" si="627"/>
        <v>O</v>
      </c>
      <c r="F642" s="58" t="str">
        <f t="shared" si="627"/>
        <v>O</v>
      </c>
      <c r="G642" s="58" t="str">
        <f t="shared" si="627"/>
        <v>O</v>
      </c>
      <c r="H642" s="58" t="str">
        <f t="shared" si="627"/>
        <v>O</v>
      </c>
      <c r="I642" s="58" t="str">
        <f t="shared" si="627"/>
        <v>O</v>
      </c>
      <c r="J642" s="58" t="str">
        <f t="shared" si="627"/>
        <v>O</v>
      </c>
      <c r="K642" s="58" t="str">
        <f t="shared" si="627"/>
        <v>O</v>
      </c>
      <c r="L642" s="58" t="str">
        <f t="shared" si="627"/>
        <v>O</v>
      </c>
      <c r="M642" s="58" t="str">
        <f t="shared" si="627"/>
        <v>O</v>
      </c>
      <c r="N642" s="58" t="str">
        <f t="shared" si="627"/>
        <v>O</v>
      </c>
      <c r="O642" s="58" t="str">
        <f t="shared" si="627"/>
        <v>O</v>
      </c>
      <c r="P642" s="58" t="str">
        <f t="shared" si="627"/>
        <v>O</v>
      </c>
      <c r="Q642" s="58" t="str">
        <f t="shared" si="627"/>
        <v>O</v>
      </c>
    </row>
    <row r="643" spans="1:17" ht="18.75" customHeight="1">
      <c r="A643" s="607"/>
      <c r="B643" s="30" t="s">
        <v>46</v>
      </c>
      <c r="C643" s="47">
        <f>COUNTIF(C637:C642,"O")</f>
        <v>5</v>
      </c>
      <c r="D643" s="47">
        <f t="shared" ref="D643:Q643" si="628">COUNTIF(D637:D642,"O")</f>
        <v>5</v>
      </c>
      <c r="E643" s="47">
        <f t="shared" si="628"/>
        <v>5</v>
      </c>
      <c r="F643" s="47">
        <f t="shared" si="628"/>
        <v>5</v>
      </c>
      <c r="G643" s="47">
        <f t="shared" si="628"/>
        <v>5</v>
      </c>
      <c r="H643" s="47">
        <f t="shared" si="628"/>
        <v>5</v>
      </c>
      <c r="I643" s="47">
        <f t="shared" si="628"/>
        <v>5</v>
      </c>
      <c r="J643" s="47">
        <f t="shared" si="628"/>
        <v>5</v>
      </c>
      <c r="K643" s="47">
        <f t="shared" si="628"/>
        <v>5</v>
      </c>
      <c r="L643" s="47">
        <f t="shared" si="628"/>
        <v>5</v>
      </c>
      <c r="M643" s="47">
        <f t="shared" si="628"/>
        <v>5</v>
      </c>
      <c r="N643" s="47">
        <f t="shared" si="628"/>
        <v>5</v>
      </c>
      <c r="O643" s="47">
        <f t="shared" si="628"/>
        <v>5</v>
      </c>
      <c r="P643" s="47">
        <f t="shared" si="628"/>
        <v>5</v>
      </c>
      <c r="Q643" s="47">
        <f t="shared" si="628"/>
        <v>5</v>
      </c>
    </row>
    <row r="644" spans="1:17" ht="18.75" customHeight="1">
      <c r="A644" s="605">
        <v>65</v>
      </c>
      <c r="B644" s="58" t="s">
        <v>32</v>
      </c>
      <c r="C644" s="58" t="str">
        <f>IF(C7=$W$85,"O",IF(C7=$X$85,"O",IF(C7=$Y$85,"O",IF(C7=$Z$85,"O",IF(C7=$AA$85,"O",IF(C7=$AB$85,"O",IF(C7=$AC$85,"O",IF(C7=$AD$85,"O",IF(C7=$AE$85,"O",IF(C7=$AF$85,"O",IF(C7=$AG$85,"O",IF(C7=$AH$85,"O",IF(C7=$AI$85,"O",IF(C7=$AJ$85,"O",IF(C7=$AK$85,"O",IF(C7=$AL$85,"O",IF(C7=$AM$85,"O",IF(C7=$AN$85,"O",IF(C7=$AO$85,"O",IF(C7=$AP$85,"O",IF(C7=$AQ$85,"O",IF(C7=$AR$85,"O",IF(C7=$AS$85,"O",IF(C7=$AT$85,"O",IF(C7=$AU$85,"O",IF(C7=$AV$85,"O",IF(C7=$AW$85,"O",IF(C7=$AX$85,"O",IF(C7=$AY$85,"O",IF(C7=$AZ$85,"O",IF(C7=$BA$85,"O",IF(C7=$BB$85,"O",IF(C7=$BC$85,"O",IF(C7=$BD$85,"O",IF(C7=$BE$85,"O",IF(C7=$BF$85,"O",IF(C7=$BG$85,"O",IF(C7=$BH$85,"O","X"))))))))))))))))))))))))))))))))))))))</f>
        <v>O</v>
      </c>
      <c r="D644" s="58" t="str">
        <f t="shared" ref="D644:P644" si="629">IF(D7=$W$85,"O",IF(D7=$X$85,"O",IF(D7=$Y$85,"O",IF(D7=$Z$85,"O",IF(D7=$AA$85,"O",IF(D7=$AB$85,"O",IF(D7=$AC$85,"O",IF(D7=$AD$85,"O",IF(D7=$AE$85,"O",IF(D7=$AF$85,"O",IF(D7=$AG$85,"O",IF(D7=$AH$85,"O",IF(D7=$AI$85,"O",IF(D7=$AJ$85,"O",IF(D7=$AK$85,"O",IF(D7=$AL$85,"O",IF(D7=$AM$85,"O",IF(D7=$AN$85,"O",IF(D7=$AO$85,"O",IF(D7=$AP$85,"O",IF(D7=$AQ$85,"O",IF(D7=$AR$85,"O",IF(D7=$AS$85,"O",IF(D7=$AT$85,"O",IF(D7=$AU$85,"O",IF(D7=$AV$85,"O",IF(D7=$AW$85,"O",IF(D7=$AX$85,"O",IF(D7=$AY$85,"O",IF(D7=$AZ$85,"O",IF(D7=$BA$85,"O",IF(D7=$BB$85,"O",IF(D7=$BC$85,"O",IF(D7=$BD$85,"O",IF(D7=$BE$85,"O",IF(D7=$BF$85,"O",IF(D7=$BG$85,"O",IF(D7=$BH$85,"O","X"))))))))))))))))))))))))))))))))))))))</f>
        <v>O</v>
      </c>
      <c r="E644" s="58" t="str">
        <f t="shared" si="629"/>
        <v>O</v>
      </c>
      <c r="F644" s="58" t="str">
        <f t="shared" si="629"/>
        <v>O</v>
      </c>
      <c r="G644" s="58" t="str">
        <f t="shared" si="629"/>
        <v>O</v>
      </c>
      <c r="H644" s="58" t="str">
        <f t="shared" si="629"/>
        <v>O</v>
      </c>
      <c r="I644" s="58" t="str">
        <f t="shared" si="629"/>
        <v>O</v>
      </c>
      <c r="J644" s="58" t="str">
        <f t="shared" si="629"/>
        <v>O</v>
      </c>
      <c r="K644" s="58" t="str">
        <f t="shared" si="629"/>
        <v>O</v>
      </c>
      <c r="L644" s="58" t="str">
        <f t="shared" si="629"/>
        <v>O</v>
      </c>
      <c r="M644" s="58" t="str">
        <f t="shared" si="629"/>
        <v>O</v>
      </c>
      <c r="N644" s="58" t="str">
        <f t="shared" si="629"/>
        <v>O</v>
      </c>
      <c r="O644" s="58" t="str">
        <f t="shared" si="629"/>
        <v>O</v>
      </c>
      <c r="P644" s="58" t="str">
        <f t="shared" si="629"/>
        <v>O</v>
      </c>
      <c r="Q644" s="58" t="str">
        <f>IF(Q7=$W$85,"O",IF(Q7=$X$85,"O",IF(Q7=$Y$85,"O",IF(Q7=$Z$85,"O",IF(Q7=$AA$85,"O",IF(Q7=$AB$85,"O",IF(Q7=$AC$85,"O",IF(Q7=$AD$85,"O",IF(Q7=$AE$85,"O",IF(Q7=$AF$85,"O",IF(Q7=$AG$85,"O",IF(Q7=$AH$85,"O",IF(Q7=$AI$85,"O",IF(Q7=$AJ$85,"O",IF(Q7=$AK$85,"O",IF(Q7=$AL$85,"O",IF(Q7=$AM$85,"O",IF(Q7=$AN$85,"O",IF(Q7=$AO$85,"O",IF(Q7=$AP$85,"O",IF(Q7=$AQ$85,"O",IF(Q7=$AR$85,"O",IF(Q7=$AS$85,"O",IF(Q7=$AT$85,"O",IF(Q7=$AU$85,"O",IF(Q7=$AV$85,"O",IF(Q7=$AW$85,"O",IF(Q7=$AX$85,"O",IF(Q7=$AY$85,"O",IF(Q7=$AZ$85,"O",IF(Q7=$BA$85,"O",IF(Q7=$BB$85,"O",IF(Q7=$BC$85,"O",IF(Q7=$BD$85,"O",IF(Q7=$BE$85,"O",IF(Q7=$BF$85,"O",IF(Q7=$BG$85,"O",IF(Q7=$BH$85,"O","X"))))))))))))))))))))))))))))))))))))))</f>
        <v>O</v>
      </c>
    </row>
    <row r="645" spans="1:17" ht="18.75" customHeight="1">
      <c r="A645" s="606"/>
      <c r="B645" s="58" t="s">
        <v>33</v>
      </c>
      <c r="C645" s="58" t="str">
        <f t="shared" ref="C645:Q645" si="630">IF(C8=$W$85,"O",IF(C8=$X$85,"O",IF(C8=$Y$85,"O",IF(C8=$Z$85,"O",IF(C8=$AA$85,"O",IF(C8=$AB$85,"O",IF(C8=$AC$85,"O",IF(C8=$AD$85,"O",IF(C8=$AE$85,"O",IF(C8=$AF$85,"O",IF(C8=$AG$85,"O",IF(C8=$AH$85,"O",IF(C8=$AI$85,"O",IF(C8=$AJ$85,"O",IF(C8=$AK$85,"O",IF(C8=$AL$85,"O",IF(C8=$AM$85,"O",IF(C8=$AN$85,"O",IF(C8=$AO$85,"O",IF(C8=$AP$85,"O",IF(C8=$AQ$85,"O",IF(C8=$AR$85,"O",IF(C8=$AS$85,"O",IF(C8=$AT$85,"O",IF(C8=$AU$85,"O",IF(C8=$AV$85,"O",IF(C8=$AW$85,"O",IF(C8=$AX$85,"O",IF(C8=$AY$85,"O",IF(C8=$AZ$85,"O",IF(C8=$BA$85,"O",IF(C8=$BB$85,"O",IF(C8=$BC$85,"O",IF(C8=$BD$85,"O",IF(C8=$BE$85,"O",IF(C8=$BF$85,"O",IF(C8=$BG$85,"O",IF(C8=$BH$85,"O","X"))))))))))))))))))))))))))))))))))))))</f>
        <v>O</v>
      </c>
      <c r="D645" s="58" t="str">
        <f t="shared" si="630"/>
        <v>O</v>
      </c>
      <c r="E645" s="58" t="str">
        <f t="shared" si="630"/>
        <v>O</v>
      </c>
      <c r="F645" s="58" t="str">
        <f t="shared" si="630"/>
        <v>O</v>
      </c>
      <c r="G645" s="58" t="str">
        <f t="shared" si="630"/>
        <v>O</v>
      </c>
      <c r="H645" s="58" t="str">
        <f t="shared" si="630"/>
        <v>O</v>
      </c>
      <c r="I645" s="58" t="str">
        <f t="shared" si="630"/>
        <v>O</v>
      </c>
      <c r="J645" s="58" t="str">
        <f t="shared" si="630"/>
        <v>O</v>
      </c>
      <c r="K645" s="58" t="str">
        <f t="shared" si="630"/>
        <v>O</v>
      </c>
      <c r="L645" s="58" t="str">
        <f t="shared" si="630"/>
        <v>O</v>
      </c>
      <c r="M645" s="58" t="str">
        <f t="shared" si="630"/>
        <v>O</v>
      </c>
      <c r="N645" s="58" t="str">
        <f t="shared" si="630"/>
        <v>O</v>
      </c>
      <c r="O645" s="58" t="str">
        <f t="shared" si="630"/>
        <v>O</v>
      </c>
      <c r="P645" s="58" t="str">
        <f t="shared" si="630"/>
        <v>O</v>
      </c>
      <c r="Q645" s="58" t="str">
        <f t="shared" si="630"/>
        <v>O</v>
      </c>
    </row>
    <row r="646" spans="1:17" ht="18.75" customHeight="1">
      <c r="A646" s="606"/>
      <c r="B646" s="58" t="s">
        <v>34</v>
      </c>
      <c r="C646" s="58" t="str">
        <f t="shared" ref="C646:Q646" si="631">IF(C9=$W$85,"O",IF(C9=$X$85,"O",IF(C9=$Y$85,"O",IF(C9=$Z$85,"O",IF(C9=$AA$85,"O",IF(C9=$AB$85,"O",IF(C9=$AC$85,"O",IF(C9=$AD$85,"O",IF(C9=$AE$85,"O",IF(C9=$AF$85,"O",IF(C9=$AG$85,"O",IF(C9=$AH$85,"O",IF(C9=$AI$85,"O",IF(C9=$AJ$85,"O",IF(C9=$AK$85,"O",IF(C9=$AL$85,"O",IF(C9=$AM$85,"O",IF(C9=$AN$85,"O",IF(C9=$AO$85,"O",IF(C9=$AP$85,"O",IF(C9=$AQ$85,"O",IF(C9=$AR$85,"O",IF(C9=$AS$85,"O",IF(C9=$AT$85,"O",IF(C9=$AU$85,"O",IF(C9=$AV$85,"O",IF(C9=$AW$85,"O",IF(C9=$AX$85,"O",IF(C9=$AY$85,"O",IF(C9=$AZ$85,"O",IF(C9=$BA$85,"O",IF(C9=$BB$85,"O",IF(C9=$BC$85,"O",IF(C9=$BD$85,"O",IF(C9=$BE$85,"O",IF(C9=$BF$85,"O",IF(C9=$BG$85,"O",IF(C9=$BH$85,"O","X"))))))))))))))))))))))))))))))))))))))</f>
        <v>O</v>
      </c>
      <c r="D646" s="58" t="str">
        <f t="shared" si="631"/>
        <v>O</v>
      </c>
      <c r="E646" s="58" t="str">
        <f t="shared" si="631"/>
        <v>O</v>
      </c>
      <c r="F646" s="58" t="str">
        <f t="shared" si="631"/>
        <v>O</v>
      </c>
      <c r="G646" s="58" t="str">
        <f t="shared" si="631"/>
        <v>O</v>
      </c>
      <c r="H646" s="58" t="str">
        <f t="shared" si="631"/>
        <v>O</v>
      </c>
      <c r="I646" s="58" t="str">
        <f t="shared" si="631"/>
        <v>O</v>
      </c>
      <c r="J646" s="58" t="str">
        <f t="shared" si="631"/>
        <v>O</v>
      </c>
      <c r="K646" s="58" t="str">
        <f t="shared" si="631"/>
        <v>O</v>
      </c>
      <c r="L646" s="58" t="str">
        <f t="shared" si="631"/>
        <v>O</v>
      </c>
      <c r="M646" s="58" t="str">
        <f t="shared" si="631"/>
        <v>O</v>
      </c>
      <c r="N646" s="58" t="str">
        <f t="shared" si="631"/>
        <v>O</v>
      </c>
      <c r="O646" s="58" t="str">
        <f t="shared" si="631"/>
        <v>O</v>
      </c>
      <c r="P646" s="58" t="str">
        <f t="shared" si="631"/>
        <v>O</v>
      </c>
      <c r="Q646" s="58" t="str">
        <f t="shared" si="631"/>
        <v>O</v>
      </c>
    </row>
    <row r="647" spans="1:17" ht="18.75" customHeight="1">
      <c r="A647" s="606"/>
      <c r="B647" s="58" t="s">
        <v>35</v>
      </c>
      <c r="C647" s="58" t="str">
        <f t="shared" ref="C647:Q647" si="632">IF(C10=$W$85,"O",IF(C10=$X$85,"O",IF(C10=$Y$85,"O",IF(C10=$Z$85,"O",IF(C10=$AA$85,"O",IF(C10=$AB$85,"O",IF(C10=$AC$85,"O",IF(C10=$AD$85,"O",IF(C10=$AE$85,"O",IF(C10=$AF$85,"O",IF(C10=$AG$85,"O",IF(C10=$AH$85,"O",IF(C10=$AI$85,"O",IF(C10=$AJ$85,"O",IF(C10=$AK$85,"O",IF(C10=$AL$85,"O",IF(C10=$AM$85,"O",IF(C10=$AN$85,"O",IF(C10=$AO$85,"O",IF(C10=$AP$85,"O",IF(C10=$AQ$85,"O",IF(C10=$AR$85,"O",IF(C10=$AS$85,"O",IF(C10=$AT$85,"O",IF(C10=$AU$85,"O",IF(C10=$AV$85,"O",IF(C10=$AW$85,"O",IF(C10=$AX$85,"O",IF(C10=$AY$85,"O",IF(C10=$AZ$85,"O",IF(C10=$BA$85,"O",IF(C10=$BB$85,"O",IF(C10=$BC$85,"O",IF(C10=$BD$85,"O",IF(C10=$BE$85,"O",IF(C10=$BF$85,"O",IF(C10=$BG$85,"O",IF(C10=$BH$85,"O","X"))))))))))))))))))))))))))))))))))))))</f>
        <v>O</v>
      </c>
      <c r="D647" s="58" t="str">
        <f t="shared" si="632"/>
        <v>O</v>
      </c>
      <c r="E647" s="58" t="str">
        <f t="shared" si="632"/>
        <v>O</v>
      </c>
      <c r="F647" s="58" t="str">
        <f t="shared" si="632"/>
        <v>O</v>
      </c>
      <c r="G647" s="58" t="str">
        <f t="shared" si="632"/>
        <v>O</v>
      </c>
      <c r="H647" s="58" t="str">
        <f t="shared" si="632"/>
        <v>O</v>
      </c>
      <c r="I647" s="58" t="str">
        <f t="shared" si="632"/>
        <v>O</v>
      </c>
      <c r="J647" s="58" t="str">
        <f t="shared" si="632"/>
        <v>O</v>
      </c>
      <c r="K647" s="58" t="str">
        <f t="shared" si="632"/>
        <v>O</v>
      </c>
      <c r="L647" s="58" t="str">
        <f t="shared" si="632"/>
        <v>O</v>
      </c>
      <c r="M647" s="58" t="str">
        <f t="shared" si="632"/>
        <v>O</v>
      </c>
      <c r="N647" s="58" t="str">
        <f t="shared" si="632"/>
        <v>O</v>
      </c>
      <c r="O647" s="58" t="str">
        <f t="shared" si="632"/>
        <v>O</v>
      </c>
      <c r="P647" s="58" t="str">
        <f t="shared" si="632"/>
        <v>O</v>
      </c>
      <c r="Q647" s="58" t="str">
        <f t="shared" si="632"/>
        <v>O</v>
      </c>
    </row>
    <row r="648" spans="1:17" ht="18.75" customHeight="1">
      <c r="A648" s="606"/>
      <c r="B648" s="58" t="s">
        <v>36</v>
      </c>
      <c r="C648" s="58" t="str">
        <f t="shared" ref="C648:Q648" si="633">IF(C11=$W$85,"O",IF(C11=$X$85,"O",IF(C11=$Y$85,"O",IF(C11=$Z$85,"O",IF(C11=$AA$85,"O",IF(C11=$AB$85,"O",IF(C11=$AC$85,"O",IF(C11=$AD$85,"O",IF(C11=$AE$85,"O",IF(C11=$AF$85,"O",IF(C11=$AG$85,"O",IF(C11=$AH$85,"O",IF(C11=$AI$85,"O",IF(C11=$AJ$85,"O",IF(C11=$AK$85,"O",IF(C11=$AL$85,"O",IF(C11=$AM$85,"O",IF(C11=$AN$85,"O",IF(C11=$AO$85,"O",IF(C11=$AP$85,"O",IF(C11=$AQ$85,"O",IF(C11=$AR$85,"O",IF(C11=$AS$85,"O",IF(C11=$AT$85,"O",IF(C11=$AU$85,"O",IF(C11=$AV$85,"O",IF(C11=$AW$85,"O",IF(C11=$AX$85,"O",IF(C11=$AY$85,"O",IF(C11=$AZ$85,"O",IF(C11=$BA$85,"O",IF(C11=$BB$85,"O",IF(C11=$BC$85,"O",IF(C11=$BD$85,"O",IF(C11=$BE$85,"O",IF(C11=$BF$85,"O",IF(C11=$BG$85,"O",IF(C11=$BH$85,"O","X"))))))))))))))))))))))))))))))))))))))</f>
        <v>O</v>
      </c>
      <c r="D648" s="58" t="str">
        <f t="shared" si="633"/>
        <v>O</v>
      </c>
      <c r="E648" s="58" t="str">
        <f t="shared" si="633"/>
        <v>O</v>
      </c>
      <c r="F648" s="58" t="str">
        <f t="shared" si="633"/>
        <v>O</v>
      </c>
      <c r="G648" s="58" t="str">
        <f t="shared" si="633"/>
        <v>O</v>
      </c>
      <c r="H648" s="58" t="str">
        <f t="shared" si="633"/>
        <v>O</v>
      </c>
      <c r="I648" s="58" t="str">
        <f t="shared" si="633"/>
        <v>O</v>
      </c>
      <c r="J648" s="58" t="str">
        <f t="shared" si="633"/>
        <v>O</v>
      </c>
      <c r="K648" s="58" t="str">
        <f t="shared" si="633"/>
        <v>O</v>
      </c>
      <c r="L648" s="58" t="str">
        <f t="shared" si="633"/>
        <v>O</v>
      </c>
      <c r="M648" s="58" t="str">
        <f t="shared" si="633"/>
        <v>O</v>
      </c>
      <c r="N648" s="58" t="str">
        <f t="shared" si="633"/>
        <v>O</v>
      </c>
      <c r="O648" s="58" t="str">
        <f t="shared" si="633"/>
        <v>O</v>
      </c>
      <c r="P648" s="58" t="str">
        <f t="shared" si="633"/>
        <v>O</v>
      </c>
      <c r="Q648" s="58" t="str">
        <f t="shared" si="633"/>
        <v>O</v>
      </c>
    </row>
    <row r="649" spans="1:17" ht="18.75" customHeight="1">
      <c r="A649" s="606"/>
      <c r="B649" s="58" t="s">
        <v>21</v>
      </c>
      <c r="C649" s="58" t="str">
        <f t="shared" ref="C649:Q649" si="634">IF(C12=$W$85,"O",IF(C12=$X$85,"O",IF(C12=$Y$85,"O",IF(C12=$Z$85,"O",IF(C12=$AA$85,"O",IF(C12=$AB$85,"O",IF(C12=$AC$85,"O",IF(C12=$AD$85,"O",IF(C12=$AE$85,"O",IF(C12=$AF$85,"O",IF(C12=$AG$85,"O",IF(C12=$AH$85,"O",IF(C12=$AI$85,"O",IF(C12=$AJ$85,"O",IF(C12=$AK$85,"O",IF(C12=$AL$85,"O",IF(C12=$AM$85,"O",IF(C12=$AN$85,"O",IF(C12=$AO$85,"O",IF(C12=$AP$85,"O",IF(C12=$AQ$85,"O",IF(C12=$AR$85,"O",IF(C12=$AS$85,"O",IF(C12=$AT$85,"O",IF(C12=$AU$85,"O",IF(C12=$AV$85,"O",IF(C12=$AW$85,"O",IF(C12=$AX$85,"O",IF(C12=$AY$85,"O",IF(C12=$AZ$85,"O",IF(C12=$BA$85,"O",IF(C12=$BB$85,"O",IF(C12=$BC$85,"O",IF(C12=$BD$85,"O",IF(C12=$BE$85,"O",IF(C12=$BF$85,"O",IF(C12=$BG$85,"O",IF(C12=$BH$85,"O","X"))))))))))))))))))))))))))))))))))))))</f>
        <v>O</v>
      </c>
      <c r="D649" s="58" t="str">
        <f t="shared" si="634"/>
        <v>O</v>
      </c>
      <c r="E649" s="58" t="str">
        <f t="shared" si="634"/>
        <v>O</v>
      </c>
      <c r="F649" s="58" t="str">
        <f t="shared" si="634"/>
        <v>O</v>
      </c>
      <c r="G649" s="58" t="str">
        <f t="shared" si="634"/>
        <v>O</v>
      </c>
      <c r="H649" s="58" t="str">
        <f t="shared" si="634"/>
        <v>O</v>
      </c>
      <c r="I649" s="58" t="str">
        <f t="shared" si="634"/>
        <v>O</v>
      </c>
      <c r="J649" s="58" t="str">
        <f t="shared" si="634"/>
        <v>O</v>
      </c>
      <c r="K649" s="58" t="str">
        <f t="shared" si="634"/>
        <v>O</v>
      </c>
      <c r="L649" s="58" t="str">
        <f t="shared" si="634"/>
        <v>O</v>
      </c>
      <c r="M649" s="58" t="str">
        <f t="shared" si="634"/>
        <v>O</v>
      </c>
      <c r="N649" s="58" t="str">
        <f t="shared" si="634"/>
        <v>O</v>
      </c>
      <c r="O649" s="58" t="str">
        <f t="shared" si="634"/>
        <v>O</v>
      </c>
      <c r="P649" s="58" t="str">
        <f t="shared" si="634"/>
        <v>O</v>
      </c>
      <c r="Q649" s="58" t="str">
        <f t="shared" si="634"/>
        <v>O</v>
      </c>
    </row>
    <row r="650" spans="1:17" ht="18.75" customHeight="1">
      <c r="A650" s="607"/>
      <c r="B650" s="30" t="s">
        <v>46</v>
      </c>
      <c r="C650" s="47">
        <f>COUNTIF(C644:C649,"O")</f>
        <v>6</v>
      </c>
      <c r="D650" s="47">
        <f t="shared" ref="D650:Q650" si="635">COUNTIF(D644:D649,"O")</f>
        <v>6</v>
      </c>
      <c r="E650" s="47">
        <f t="shared" si="635"/>
        <v>6</v>
      </c>
      <c r="F650" s="47">
        <f t="shared" si="635"/>
        <v>6</v>
      </c>
      <c r="G650" s="47">
        <f t="shared" si="635"/>
        <v>6</v>
      </c>
      <c r="H650" s="47">
        <f t="shared" si="635"/>
        <v>6</v>
      </c>
      <c r="I650" s="47">
        <f t="shared" si="635"/>
        <v>6</v>
      </c>
      <c r="J650" s="47">
        <f t="shared" si="635"/>
        <v>6</v>
      </c>
      <c r="K650" s="47">
        <f t="shared" si="635"/>
        <v>6</v>
      </c>
      <c r="L650" s="47">
        <f t="shared" si="635"/>
        <v>6</v>
      </c>
      <c r="M650" s="47">
        <f t="shared" si="635"/>
        <v>6</v>
      </c>
      <c r="N650" s="47">
        <f t="shared" si="635"/>
        <v>6</v>
      </c>
      <c r="O650" s="47">
        <f t="shared" si="635"/>
        <v>6</v>
      </c>
      <c r="P650" s="47">
        <f t="shared" si="635"/>
        <v>6</v>
      </c>
      <c r="Q650" s="47">
        <f t="shared" si="635"/>
        <v>6</v>
      </c>
    </row>
    <row r="651" spans="1:17" ht="18.75" customHeight="1">
      <c r="A651" s="605">
        <v>66</v>
      </c>
      <c r="B651" s="58" t="s">
        <v>32</v>
      </c>
      <c r="C651" s="58" t="str">
        <f>IF(C7=$W$86,"O",IF(C7=$X$86,"O",IF(C7=$Y$86,"O",IF(C7=$Z$86,"O",IF(C7=$AA$86,"O",IF(C7=$AB$86,"O",IF(C7=$AC$86,"O",IF(C7=$AD$86,"O",IF(C7=$AE$86,"O",IF(C7=$AF$86,"O",IF(C7=$AG$86,"O",IF(C7=$AH$86,"O",IF(C7=$AI$86,"O",IF(C7=$AJ$86,"O",IF(C7=$AK$86,"O",IF(C7=$AL$86,"O",IF(C7=$AM$86,"O",IF(C7=$AN$86,"O",IF(C7=$AO$86,"O",IF(C7=$AP$86,"O",IF(C7=$AQ$86,"O",IF(C7=$AR$86,"O",IF(C7=$AS$86,"O",IF(C7=$AT$86,"O",IF(C7=$AU$86,"O",IF(C7=$AV$86,"O",IF(C7=$AW$86,"O",IF(C7=$AX$86,"O",IF(C7=$AY$86,"O",IF(C7=$AZ$86,"O",IF(C7=$BA$86,"O",IF(C7=$BB$86,"O",IF(C7=$BC$86,"O",IF(C7=$BD$86,"O",IF(C7=$BE$86,"O",IF(C7=$BF$86,"O",IF(C7=$BG$86,"O",IF(C7=$BH$86,"O","X"))))))))))))))))))))))))))))))))))))))</f>
        <v>X</v>
      </c>
      <c r="D651" s="58" t="str">
        <f t="shared" ref="D651:P651" si="636">IF(D7=$W$86,"O",IF(D7=$X$86,"O",IF(D7=$Y$86,"O",IF(D7=$Z$86,"O",IF(D7=$AA$86,"O",IF(D7=$AB$86,"O",IF(D7=$AC$86,"O",IF(D7=$AD$86,"O",IF(D7=$AE$86,"O",IF(D7=$AF$86,"O",IF(D7=$AG$86,"O",IF(D7=$AH$86,"O",IF(D7=$AI$86,"O",IF(D7=$AJ$86,"O",IF(D7=$AK$86,"O",IF(D7=$AL$86,"O",IF(D7=$AM$86,"O",IF(D7=$AN$86,"O",IF(D7=$AO$86,"O",IF(D7=$AP$86,"O",IF(D7=$AQ$86,"O",IF(D7=$AR$86,"O",IF(D7=$AS$86,"O",IF(D7=$AT$86,"O",IF(D7=$AU$86,"O",IF(D7=$AV$86,"O",IF(D7=$AW$86,"O",IF(D7=$AX$86,"O",IF(D7=$AY$86,"O",IF(D7=$AZ$86,"O",IF(D7=$BA$86,"O",IF(D7=$BB$86,"O",IF(D7=$BC$86,"O",IF(D7=$BD$86,"O",IF(D7=$BE$86,"O",IF(D7=$BF$86,"O",IF(D7=$BG$86,"O",IF(D7=$BH$86,"O","X"))))))))))))))))))))))))))))))))))))))</f>
        <v>X</v>
      </c>
      <c r="E651" s="58" t="str">
        <f t="shared" si="636"/>
        <v>X</v>
      </c>
      <c r="F651" s="58" t="str">
        <f t="shared" si="636"/>
        <v>X</v>
      </c>
      <c r="G651" s="58" t="str">
        <f t="shared" si="636"/>
        <v>X</v>
      </c>
      <c r="H651" s="58" t="str">
        <f t="shared" si="636"/>
        <v>X</v>
      </c>
      <c r="I651" s="58" t="str">
        <f t="shared" si="636"/>
        <v>X</v>
      </c>
      <c r="J651" s="58" t="str">
        <f t="shared" si="636"/>
        <v>X</v>
      </c>
      <c r="K651" s="58" t="str">
        <f t="shared" si="636"/>
        <v>X</v>
      </c>
      <c r="L651" s="58" t="str">
        <f t="shared" si="636"/>
        <v>X</v>
      </c>
      <c r="M651" s="58" t="str">
        <f t="shared" si="636"/>
        <v>X</v>
      </c>
      <c r="N651" s="58" t="str">
        <f t="shared" si="636"/>
        <v>X</v>
      </c>
      <c r="O651" s="58" t="str">
        <f t="shared" si="636"/>
        <v>X</v>
      </c>
      <c r="P651" s="58" t="str">
        <f t="shared" si="636"/>
        <v>X</v>
      </c>
      <c r="Q651" s="58" t="str">
        <f>IF(Q7=$W$86,"O",IF(Q7=$X$86,"O",IF(Q7=$Y$86,"O",IF(Q7=$Z$86,"O",IF(Q7=$AA$86,"O",IF(Q7=$AB$86,"O",IF(Q7=$AC$86,"O",IF(Q7=$AD$86,"O",IF(Q7=$AE$86,"O",IF(Q7=$AF$86,"O",IF(Q7=$AG$86,"O",IF(Q7=$AH$86,"O",IF(Q7=$AI$86,"O",IF(Q7=$AJ$86,"O",IF(Q7=$AK$86,"O",IF(Q7=$AL$86,"O",IF(Q7=$AM$86,"O",IF(Q7=$AN$86,"O",IF(Q7=$AO$86,"O",IF(Q7=$AP$86,"O",IF(Q7=$AQ$86,"O",IF(Q7=$AR$86,"O",IF(Q7=$AS$86,"O",IF(Q7=$AT$86,"O",IF(Q7=$AU$86,"O",IF(Q7=$AV$86,"O",IF(Q7=$AW$86,"O",IF(Q7=$AX$86,"O",IF(Q7=$AY$86,"O",IF(Q7=$AZ$86,"O",IF(Q7=$BA$86,"O",IF(Q7=$BB$86,"O",IF(Q7=$BC$86,"O",IF(Q7=$BD$86,"O",IF(Q7=$BE$86,"O",IF(Q7=$BF$86,"O",IF(Q7=$BG$86,"O",IF(Q7=$BH$86,"O","X"))))))))))))))))))))))))))))))))))))))</f>
        <v>X</v>
      </c>
    </row>
    <row r="652" spans="1:17" ht="18.75" customHeight="1">
      <c r="A652" s="606"/>
      <c r="B652" s="58" t="s">
        <v>33</v>
      </c>
      <c r="C652" s="58" t="str">
        <f t="shared" ref="C652:Q652" si="637">IF(C8=$W$86,"O",IF(C8=$X$86,"O",IF(C8=$Y$86,"O",IF(C8=$Z$86,"O",IF(C8=$AA$86,"O",IF(C8=$AB$86,"O",IF(C8=$AC$86,"O",IF(C8=$AD$86,"O",IF(C8=$AE$86,"O",IF(C8=$AF$86,"O",IF(C8=$AG$86,"O",IF(C8=$AH$86,"O",IF(C8=$AI$86,"O",IF(C8=$AJ$86,"O",IF(C8=$AK$86,"O",IF(C8=$AL$86,"O",IF(C8=$AM$86,"O",IF(C8=$AN$86,"O",IF(C8=$AO$86,"O",IF(C8=$AP$86,"O",IF(C8=$AQ$86,"O",IF(C8=$AR$86,"O",IF(C8=$AS$86,"O",IF(C8=$AT$86,"O",IF(C8=$AU$86,"O",IF(C8=$AV$86,"O",IF(C8=$AW$86,"O",IF(C8=$AX$86,"O",IF(C8=$AY$86,"O",IF(C8=$AZ$86,"O",IF(C8=$BA$86,"O",IF(C8=$BB$86,"O",IF(C8=$BC$86,"O",IF(C8=$BD$86,"O",IF(C8=$BE$86,"O",IF(C8=$BF$86,"O",IF(C8=$BG$86,"O",IF(C8=$BH$86,"O","X"))))))))))))))))))))))))))))))))))))))</f>
        <v>O</v>
      </c>
      <c r="D652" s="58" t="str">
        <f t="shared" si="637"/>
        <v>O</v>
      </c>
      <c r="E652" s="58" t="str">
        <f t="shared" si="637"/>
        <v>O</v>
      </c>
      <c r="F652" s="58" t="str">
        <f t="shared" si="637"/>
        <v>O</v>
      </c>
      <c r="G652" s="58" t="str">
        <f t="shared" si="637"/>
        <v>O</v>
      </c>
      <c r="H652" s="58" t="str">
        <f t="shared" si="637"/>
        <v>O</v>
      </c>
      <c r="I652" s="58" t="str">
        <f t="shared" si="637"/>
        <v>O</v>
      </c>
      <c r="J652" s="58" t="str">
        <f t="shared" si="637"/>
        <v>O</v>
      </c>
      <c r="K652" s="58" t="str">
        <f t="shared" si="637"/>
        <v>O</v>
      </c>
      <c r="L652" s="58" t="str">
        <f t="shared" si="637"/>
        <v>O</v>
      </c>
      <c r="M652" s="58" t="str">
        <f t="shared" si="637"/>
        <v>O</v>
      </c>
      <c r="N652" s="58" t="str">
        <f t="shared" si="637"/>
        <v>O</v>
      </c>
      <c r="O652" s="58" t="str">
        <f t="shared" si="637"/>
        <v>O</v>
      </c>
      <c r="P652" s="58" t="str">
        <f t="shared" si="637"/>
        <v>O</v>
      </c>
      <c r="Q652" s="58" t="str">
        <f t="shared" si="637"/>
        <v>O</v>
      </c>
    </row>
    <row r="653" spans="1:17" ht="18.75" customHeight="1">
      <c r="A653" s="606"/>
      <c r="B653" s="58" t="s">
        <v>34</v>
      </c>
      <c r="C653" s="58" t="str">
        <f t="shared" ref="C653:Q653" si="638">IF(C9=$W$86,"O",IF(C9=$X$86,"O",IF(C9=$Y$86,"O",IF(C9=$Z$86,"O",IF(C9=$AA$86,"O",IF(C9=$AB$86,"O",IF(C9=$AC$86,"O",IF(C9=$AD$86,"O",IF(C9=$AE$86,"O",IF(C9=$AF$86,"O",IF(C9=$AG$86,"O",IF(C9=$AH$86,"O",IF(C9=$AI$86,"O",IF(C9=$AJ$86,"O",IF(C9=$AK$86,"O",IF(C9=$AL$86,"O",IF(C9=$AM$86,"O",IF(C9=$AN$86,"O",IF(C9=$AO$86,"O",IF(C9=$AP$86,"O",IF(C9=$AQ$86,"O",IF(C9=$AR$86,"O",IF(C9=$AS$86,"O",IF(C9=$AT$86,"O",IF(C9=$AU$86,"O",IF(C9=$AV$86,"O",IF(C9=$AW$86,"O",IF(C9=$AX$86,"O",IF(C9=$AY$86,"O",IF(C9=$AZ$86,"O",IF(C9=$BA$86,"O",IF(C9=$BB$86,"O",IF(C9=$BC$86,"O",IF(C9=$BD$86,"O",IF(C9=$BE$86,"O",IF(C9=$BF$86,"O",IF(C9=$BG$86,"O",IF(C9=$BH$86,"O","X"))))))))))))))))))))))))))))))))))))))</f>
        <v>O</v>
      </c>
      <c r="D653" s="58" t="str">
        <f t="shared" si="638"/>
        <v>O</v>
      </c>
      <c r="E653" s="58" t="str">
        <f t="shared" si="638"/>
        <v>O</v>
      </c>
      <c r="F653" s="58" t="str">
        <f t="shared" si="638"/>
        <v>O</v>
      </c>
      <c r="G653" s="58" t="str">
        <f t="shared" si="638"/>
        <v>O</v>
      </c>
      <c r="H653" s="58" t="str">
        <f t="shared" si="638"/>
        <v>O</v>
      </c>
      <c r="I653" s="58" t="str">
        <f t="shared" si="638"/>
        <v>O</v>
      </c>
      <c r="J653" s="58" t="str">
        <f t="shared" si="638"/>
        <v>O</v>
      </c>
      <c r="K653" s="58" t="str">
        <f t="shared" si="638"/>
        <v>O</v>
      </c>
      <c r="L653" s="58" t="str">
        <f t="shared" si="638"/>
        <v>O</v>
      </c>
      <c r="M653" s="58" t="str">
        <f t="shared" si="638"/>
        <v>O</v>
      </c>
      <c r="N653" s="58" t="str">
        <f t="shared" si="638"/>
        <v>O</v>
      </c>
      <c r="O653" s="58" t="str">
        <f t="shared" si="638"/>
        <v>O</v>
      </c>
      <c r="P653" s="58" t="str">
        <f t="shared" si="638"/>
        <v>O</v>
      </c>
      <c r="Q653" s="58" t="str">
        <f t="shared" si="638"/>
        <v>O</v>
      </c>
    </row>
    <row r="654" spans="1:17" ht="18.75" customHeight="1">
      <c r="A654" s="606"/>
      <c r="B654" s="58" t="s">
        <v>35</v>
      </c>
      <c r="C654" s="58" t="str">
        <f t="shared" ref="C654:Q654" si="639">IF(C10=$W$86,"O",IF(C10=$X$86,"O",IF(C10=$Y$86,"O",IF(C10=$Z$86,"O",IF(C10=$AA$86,"O",IF(C10=$AB$86,"O",IF(C10=$AC$86,"O",IF(C10=$AD$86,"O",IF(C10=$AE$86,"O",IF(C10=$AF$86,"O",IF(C10=$AG$86,"O",IF(C10=$AH$86,"O",IF(C10=$AI$86,"O",IF(C10=$AJ$86,"O",IF(C10=$AK$86,"O",IF(C10=$AL$86,"O",IF(C10=$AM$86,"O",IF(C10=$AN$86,"O",IF(C10=$AO$86,"O",IF(C10=$AP$86,"O",IF(C10=$AQ$86,"O",IF(C10=$AR$86,"O",IF(C10=$AS$86,"O",IF(C10=$AT$86,"O",IF(C10=$AU$86,"O",IF(C10=$AV$86,"O",IF(C10=$AW$86,"O",IF(C10=$AX$86,"O",IF(C10=$AY$86,"O",IF(C10=$AZ$86,"O",IF(C10=$BA$86,"O",IF(C10=$BB$86,"O",IF(C10=$BC$86,"O",IF(C10=$BD$86,"O",IF(C10=$BE$86,"O",IF(C10=$BF$86,"O",IF(C10=$BG$86,"O",IF(C10=$BH$86,"O","X"))))))))))))))))))))))))))))))))))))))</f>
        <v>O</v>
      </c>
      <c r="D654" s="58" t="str">
        <f t="shared" si="639"/>
        <v>O</v>
      </c>
      <c r="E654" s="58" t="str">
        <f t="shared" si="639"/>
        <v>O</v>
      </c>
      <c r="F654" s="58" t="str">
        <f t="shared" si="639"/>
        <v>O</v>
      </c>
      <c r="G654" s="58" t="str">
        <f t="shared" si="639"/>
        <v>O</v>
      </c>
      <c r="H654" s="58" t="str">
        <f t="shared" si="639"/>
        <v>O</v>
      </c>
      <c r="I654" s="58" t="str">
        <f t="shared" si="639"/>
        <v>O</v>
      </c>
      <c r="J654" s="58" t="str">
        <f t="shared" si="639"/>
        <v>O</v>
      </c>
      <c r="K654" s="58" t="str">
        <f t="shared" si="639"/>
        <v>O</v>
      </c>
      <c r="L654" s="58" t="str">
        <f t="shared" si="639"/>
        <v>O</v>
      </c>
      <c r="M654" s="58" t="str">
        <f t="shared" si="639"/>
        <v>O</v>
      </c>
      <c r="N654" s="58" t="str">
        <f t="shared" si="639"/>
        <v>O</v>
      </c>
      <c r="O654" s="58" t="str">
        <f t="shared" si="639"/>
        <v>O</v>
      </c>
      <c r="P654" s="58" t="str">
        <f t="shared" si="639"/>
        <v>O</v>
      </c>
      <c r="Q654" s="58" t="str">
        <f t="shared" si="639"/>
        <v>O</v>
      </c>
    </row>
    <row r="655" spans="1:17" ht="18.75" customHeight="1">
      <c r="A655" s="606"/>
      <c r="B655" s="58" t="s">
        <v>36</v>
      </c>
      <c r="C655" s="58" t="str">
        <f t="shared" ref="C655:Q655" si="640">IF(C11=$W$86,"O",IF(C11=$X$86,"O",IF(C11=$Y$86,"O",IF(C11=$Z$86,"O",IF(C11=$AA$86,"O",IF(C11=$AB$86,"O",IF(C11=$AC$86,"O",IF(C11=$AD$86,"O",IF(C11=$AE$86,"O",IF(C11=$AF$86,"O",IF(C11=$AG$86,"O",IF(C11=$AH$86,"O",IF(C11=$AI$86,"O",IF(C11=$AJ$86,"O",IF(C11=$AK$86,"O",IF(C11=$AL$86,"O",IF(C11=$AM$86,"O",IF(C11=$AN$86,"O",IF(C11=$AO$86,"O",IF(C11=$AP$86,"O",IF(C11=$AQ$86,"O",IF(C11=$AR$86,"O",IF(C11=$AS$86,"O",IF(C11=$AT$86,"O",IF(C11=$AU$86,"O",IF(C11=$AV$86,"O",IF(C11=$AW$86,"O",IF(C11=$AX$86,"O",IF(C11=$AY$86,"O",IF(C11=$AZ$86,"O",IF(C11=$BA$86,"O",IF(C11=$BB$86,"O",IF(C11=$BC$86,"O",IF(C11=$BD$86,"O",IF(C11=$BE$86,"O",IF(C11=$BF$86,"O",IF(C11=$BG$86,"O",IF(C11=$BH$86,"O","X"))))))))))))))))))))))))))))))))))))))</f>
        <v>O</v>
      </c>
      <c r="D655" s="58" t="str">
        <f t="shared" si="640"/>
        <v>O</v>
      </c>
      <c r="E655" s="58" t="str">
        <f t="shared" si="640"/>
        <v>O</v>
      </c>
      <c r="F655" s="58" t="str">
        <f t="shared" si="640"/>
        <v>O</v>
      </c>
      <c r="G655" s="58" t="str">
        <f t="shared" si="640"/>
        <v>O</v>
      </c>
      <c r="H655" s="58" t="str">
        <f t="shared" si="640"/>
        <v>O</v>
      </c>
      <c r="I655" s="58" t="str">
        <f t="shared" si="640"/>
        <v>O</v>
      </c>
      <c r="J655" s="58" t="str">
        <f t="shared" si="640"/>
        <v>O</v>
      </c>
      <c r="K655" s="58" t="str">
        <f t="shared" si="640"/>
        <v>O</v>
      </c>
      <c r="L655" s="58" t="str">
        <f t="shared" si="640"/>
        <v>O</v>
      </c>
      <c r="M655" s="58" t="str">
        <f t="shared" si="640"/>
        <v>O</v>
      </c>
      <c r="N655" s="58" t="str">
        <f t="shared" si="640"/>
        <v>O</v>
      </c>
      <c r="O655" s="58" t="str">
        <f t="shared" si="640"/>
        <v>O</v>
      </c>
      <c r="P655" s="58" t="str">
        <f t="shared" si="640"/>
        <v>O</v>
      </c>
      <c r="Q655" s="58" t="str">
        <f t="shared" si="640"/>
        <v>O</v>
      </c>
    </row>
    <row r="656" spans="1:17" ht="18.75" customHeight="1">
      <c r="A656" s="606"/>
      <c r="B656" s="58" t="s">
        <v>21</v>
      </c>
      <c r="C656" s="58" t="str">
        <f t="shared" ref="C656:Q656" si="641">IF(C12=$W$86,"O",IF(C12=$X$86,"O",IF(C12=$Y$86,"O",IF(C12=$Z$86,"O",IF(C12=$AA$86,"O",IF(C12=$AB$86,"O",IF(C12=$AC$86,"O",IF(C12=$AD$86,"O",IF(C12=$AE$86,"O",IF(C12=$AF$86,"O",IF(C12=$AG$86,"O",IF(C12=$AH$86,"O",IF(C12=$AI$86,"O",IF(C12=$AJ$86,"O",IF(C12=$AK$86,"O",IF(C12=$AL$86,"O",IF(C12=$AM$86,"O",IF(C12=$AN$86,"O",IF(C12=$AO$86,"O",IF(C12=$AP$86,"O",IF(C12=$AQ$86,"O",IF(C12=$AR$86,"O",IF(C12=$AS$86,"O",IF(C12=$AT$86,"O",IF(C12=$AU$86,"O",IF(C12=$AV$86,"O",IF(C12=$AW$86,"O",IF(C12=$AX$86,"O",IF(C12=$AY$86,"O",IF(C12=$AZ$86,"O",IF(C12=$BA$86,"O",IF(C12=$BB$86,"O",IF(C12=$BC$86,"O",IF(C12=$BD$86,"O",IF(C12=$BE$86,"O",IF(C12=$BF$86,"O",IF(C12=$BG$86,"O",IF(C12=$BH$86,"O","X"))))))))))))))))))))))))))))))))))))))</f>
        <v>O</v>
      </c>
      <c r="D656" s="58" t="str">
        <f t="shared" si="641"/>
        <v>O</v>
      </c>
      <c r="E656" s="58" t="str">
        <f t="shared" si="641"/>
        <v>O</v>
      </c>
      <c r="F656" s="58" t="str">
        <f t="shared" si="641"/>
        <v>O</v>
      </c>
      <c r="G656" s="58" t="str">
        <f t="shared" si="641"/>
        <v>O</v>
      </c>
      <c r="H656" s="58" t="str">
        <f t="shared" si="641"/>
        <v>O</v>
      </c>
      <c r="I656" s="58" t="str">
        <f t="shared" si="641"/>
        <v>O</v>
      </c>
      <c r="J656" s="58" t="str">
        <f t="shared" si="641"/>
        <v>O</v>
      </c>
      <c r="K656" s="58" t="str">
        <f t="shared" si="641"/>
        <v>O</v>
      </c>
      <c r="L656" s="58" t="str">
        <f t="shared" si="641"/>
        <v>O</v>
      </c>
      <c r="M656" s="58" t="str">
        <f t="shared" si="641"/>
        <v>O</v>
      </c>
      <c r="N656" s="58" t="str">
        <f t="shared" si="641"/>
        <v>O</v>
      </c>
      <c r="O656" s="58" t="str">
        <f t="shared" si="641"/>
        <v>O</v>
      </c>
      <c r="P656" s="58" t="str">
        <f t="shared" si="641"/>
        <v>O</v>
      </c>
      <c r="Q656" s="58" t="str">
        <f t="shared" si="641"/>
        <v>O</v>
      </c>
    </row>
    <row r="657" spans="1:17" ht="18.75" customHeight="1">
      <c r="A657" s="607"/>
      <c r="B657" s="30" t="s">
        <v>46</v>
      </c>
      <c r="C657" s="47">
        <f>COUNTIF(C651:C656,"O")</f>
        <v>5</v>
      </c>
      <c r="D657" s="47">
        <f t="shared" ref="D657:Q657" si="642">COUNTIF(D651:D656,"O")</f>
        <v>5</v>
      </c>
      <c r="E657" s="47">
        <f t="shared" si="642"/>
        <v>5</v>
      </c>
      <c r="F657" s="47">
        <f t="shared" si="642"/>
        <v>5</v>
      </c>
      <c r="G657" s="47">
        <f t="shared" si="642"/>
        <v>5</v>
      </c>
      <c r="H657" s="47">
        <f t="shared" si="642"/>
        <v>5</v>
      </c>
      <c r="I657" s="47">
        <f t="shared" si="642"/>
        <v>5</v>
      </c>
      <c r="J657" s="47">
        <f t="shared" si="642"/>
        <v>5</v>
      </c>
      <c r="K657" s="47">
        <f t="shared" si="642"/>
        <v>5</v>
      </c>
      <c r="L657" s="47">
        <f t="shared" si="642"/>
        <v>5</v>
      </c>
      <c r="M657" s="47">
        <f t="shared" si="642"/>
        <v>5</v>
      </c>
      <c r="N657" s="47">
        <f t="shared" si="642"/>
        <v>5</v>
      </c>
      <c r="O657" s="47">
        <f t="shared" si="642"/>
        <v>5</v>
      </c>
      <c r="P657" s="47">
        <f t="shared" si="642"/>
        <v>5</v>
      </c>
      <c r="Q657" s="47">
        <f t="shared" si="642"/>
        <v>5</v>
      </c>
    </row>
    <row r="658" spans="1:17" ht="18.75" customHeight="1">
      <c r="A658" s="605">
        <v>67</v>
      </c>
      <c r="B658" s="58" t="s">
        <v>32</v>
      </c>
      <c r="C658" s="58" t="str">
        <f t="shared" ref="C658:P658" si="643">IF(C7=$W$87,"O",IF(C7=$X$87,"O",IF(C7=$Y$87,"O",IF(C7=$Z$87,"O",IF(C7=$AA$87,"O",IF(C7=$AB$87,"O",IF(C7=$AC$87,"O",IF(C7=$AD$87,"O",IF(C7=$AE$87,"O",IF(C7=$AF$87,"O",IF(C7=$AG$87,"O",IF(C7=$AH$87,"O",IF(C7=$AI$87,"O",IF(C7=$AJ$87,"O",IF(C7=$AK$87,"O",IF(C7=$AL$87,"O",IF(C7=$AM$87,"O",IF(C7=$AN$87,"O",IF(C7=$AO$87,"O",IF(C7=$AP$87,"O",IF(C7=$AQ$87,"O",IF(C7=$AR$87,"O",IF(C7=$AS$87,"O",IF(C7=$AT$87,"O",IF(C7=$AU$87,"O",IF(C7=$AV$87,"O",IF(C7=$AW$87,"O",IF(C7=$AX$87,"O",IF(C7=$AY$87,"O",IF(C7=$AZ$87,"O",IF(C7=$BA$87,"O",IF(C7=$BB$87,"O",IF(C7=$BC$87,"O",IF(C7=$BD$87,"O",IF(C7=$BE$87,"O",IF(C7=$BF$87,"O",IF(C7=$BG$87,"O",IF(C7=$BH$87,"O",IF(C7=$BI$87,"O",IF(C7=$BJ$87,"O",IF(C7=$BK$87,"O","X")))))))))))))))))))))))))))))))))))))))))</f>
        <v>O</v>
      </c>
      <c r="D658" s="58" t="str">
        <f t="shared" si="643"/>
        <v>O</v>
      </c>
      <c r="E658" s="58" t="str">
        <f t="shared" si="643"/>
        <v>O</v>
      </c>
      <c r="F658" s="58" t="str">
        <f t="shared" si="643"/>
        <v>O</v>
      </c>
      <c r="G658" s="58" t="str">
        <f t="shared" si="643"/>
        <v>O</v>
      </c>
      <c r="H658" s="58" t="str">
        <f t="shared" si="643"/>
        <v>O</v>
      </c>
      <c r="I658" s="58" t="str">
        <f t="shared" si="643"/>
        <v>O</v>
      </c>
      <c r="J658" s="58" t="str">
        <f t="shared" si="643"/>
        <v>O</v>
      </c>
      <c r="K658" s="58" t="str">
        <f t="shared" si="643"/>
        <v>O</v>
      </c>
      <c r="L658" s="58" t="str">
        <f t="shared" si="643"/>
        <v>O</v>
      </c>
      <c r="M658" s="58" t="str">
        <f t="shared" si="643"/>
        <v>O</v>
      </c>
      <c r="N658" s="58" t="str">
        <f t="shared" si="643"/>
        <v>O</v>
      </c>
      <c r="O658" s="58" t="str">
        <f t="shared" si="643"/>
        <v>O</v>
      </c>
      <c r="P658" s="58" t="str">
        <f t="shared" si="643"/>
        <v>O</v>
      </c>
      <c r="Q658" s="58" t="str">
        <f>IF(Q7=$W$87,"O",IF(Q7=$X$87,"O",IF(Q7=$Y$87,"O",IF(Q7=$Z$87,"O",IF(Q7=$AA$87,"O",IF(Q7=$AB$87,"O",IF(Q7=$AC$87,"O",IF(Q7=$AD$87,"O",IF(Q7=$AE$87,"O",IF(Q7=$AF$87,"O",IF(Q7=$AG$87,"O",IF(Q7=$AH$87,"O",IF(Q7=$AI$87,"O",IF(Q7=$AJ$87,"O",IF(Q7=$AK$87,"O",IF(Q7=$AL$87,"O",IF(Q7=$AM$87,"O",IF(Q7=$AN$87,"O",IF(Q7=$AO$87,"O",IF(Q7=$AP$87,"O",IF(Q7=$AQ$87,"O",IF(Q7=$AR$87,"O",IF(Q7=$AS$87,"O",IF(Q7=$AT$87,"O",IF(Q7=$AU$87,"O",IF(Q7=$AV$87,"O",IF(Q7=$AW$87,"O",IF(Q7=$AX$87,"O",IF(Q7=$AY$87,"O",IF(Q7=$AZ$87,"O",IF(Q7=$BA$87,"O",IF(Q7=$BB$87,"O",IF(Q7=$BC$87,"O",IF(Q7=$BD$87,"O",IF(Q7=$BE$87,"O",IF(Q7=$BF$87,"O",IF(Q7=$BG$87,"O",IF(Q7=$BH$87,"O",IF(Q7=$BI$87,"O",IF(Q7=$BJ$87,"O",IF(Q7=$BK$87,"O","X")))))))))))))))))))))))))))))))))))))))))</f>
        <v>O</v>
      </c>
    </row>
    <row r="659" spans="1:17" ht="18.75" customHeight="1">
      <c r="A659" s="606"/>
      <c r="B659" s="58" t="s">
        <v>33</v>
      </c>
      <c r="C659" s="58" t="str">
        <f>IF(C8=$W$87,"O",IF(C8=$X$87,"O",IF(C8=$Y$87,"O",IF(C8=$Z$87,"O",IF(C8=$AA$87,"O",IF(C8=$AB$87,"O",IF(C8=$AC$87,"O",IF(C8=$AD$87,"O",IF(C8=$AE$87,"O",IF(C8=$AF$87,"O",IF(C8=$AG$87,"O",IF(C8=$AH$87,"O",IF(C8=$AI$87,"O",IF(C8=$AJ$87,"O",IF(C8=$AK$87,"O",IF(C8=$AL$87,"O",IF(C8=$AM$87,"O",IF(C8=$AN$87,"O",IF(C8=$AO$87,"O",IF(C8=$AP$87,"O",IF(C8=$AQ$87,"O",IF(C8=$AR$87,"O",IF(C8=$AS$87,"O",IF(C8=$AT$87,"O",IF(C8=$AU$87,"O",IF(C8=$AV$87,"O",IF(C8=$AW$87,"O",IF(C8=$AX$87,"O",IF(C8=$AY$87,"O",IF(C8=$AZ$87,"O",IF(C8=$BA$87,"O",IF(C8=$BB$87,"O",IF(C8=$BC$87,"O",IF(C8=$BD$87,"O",IF(C8=$BE$87,"O",IF(C8=$BF$87,"O",IF(C8=$BG$87,"O",IF(C8=$BH$87,"O",IF(C8=$BI$87,"O",IF(C8=$BJ$87,"O",IF(C8=$BK$87,"O","X")))))))))))))))))))))))))))))))))))))))))</f>
        <v>O</v>
      </c>
      <c r="D659" s="58" t="str">
        <f t="shared" ref="D659:P659" si="644">IF(D8=$W$87,"O",IF(D8=$X$87,"O",IF(D8=$Y$87,"O",IF(D8=$Z$87,"O",IF(D8=$AA$87,"O",IF(D8=$AB$87,"O",IF(D8=$AC$87,"O",IF(D8=$AD$87,"O",IF(D8=$AE$87,"O",IF(D8=$AF$87,"O",IF(D8=$AG$87,"O",IF(D8=$AH$87,"O",IF(D8=$AI$87,"O",IF(D8=$AJ$87,"O",IF(D8=$AK$87,"O",IF(D8=$AL$87,"O",IF(D8=$AM$87,"O",IF(D8=$AN$87,"O",IF(D8=$AO$87,"O",IF(D8=$AP$87,"O",IF(D8=$AQ$87,"O",IF(D8=$AR$87,"O",IF(D8=$AS$87,"O",IF(D8=$AT$87,"O",IF(D8=$AU$87,"O",IF(D8=$AV$87,"O",IF(D8=$AW$87,"O",IF(D8=$AX$87,"O",IF(D8=$AY$87,"O",IF(D8=$AZ$87,"O",IF(D8=$BA$87,"O",IF(D8=$BB$87,"O",IF(D8=$BC$87,"O",IF(D8=$BD$87,"O",IF(D8=$BE$87,"O",IF(D8=$BF$87,"O",IF(D8=$BG$87,"O",IF(D8=$BH$87,"O",IF(D8=$BI$87,"O",IF(D8=$BJ$87,"O",IF(D8=$BK$87,"O","X")))))))))))))))))))))))))))))))))))))))))</f>
        <v>O</v>
      </c>
      <c r="E659" s="58" t="str">
        <f t="shared" si="644"/>
        <v>O</v>
      </c>
      <c r="F659" s="58" t="str">
        <f t="shared" si="644"/>
        <v>O</v>
      </c>
      <c r="G659" s="58" t="str">
        <f t="shared" si="644"/>
        <v>O</v>
      </c>
      <c r="H659" s="58" t="str">
        <f t="shared" si="644"/>
        <v>O</v>
      </c>
      <c r="I659" s="58" t="str">
        <f t="shared" si="644"/>
        <v>O</v>
      </c>
      <c r="J659" s="58" t="str">
        <f t="shared" si="644"/>
        <v>O</v>
      </c>
      <c r="K659" s="58" t="str">
        <f t="shared" si="644"/>
        <v>O</v>
      </c>
      <c r="L659" s="58" t="str">
        <f t="shared" si="644"/>
        <v>O</v>
      </c>
      <c r="M659" s="58" t="str">
        <f t="shared" si="644"/>
        <v>O</v>
      </c>
      <c r="N659" s="58" t="str">
        <f t="shared" si="644"/>
        <v>O</v>
      </c>
      <c r="O659" s="58" t="str">
        <f t="shared" si="644"/>
        <v>O</v>
      </c>
      <c r="P659" s="58" t="str">
        <f t="shared" si="644"/>
        <v>O</v>
      </c>
      <c r="Q659" s="58" t="str">
        <f>IF(Q8=$W$87,"O",IF(Q8=$X$87,"O",IF(Q8=$Y$87,"O",IF(Q8=$Z$87,"O",IF(Q8=$AA$87,"O",IF(Q8=$AB$87,"O",IF(Q8=$AC$87,"O",IF(Q8=$AD$87,"O",IF(Q8=$AE$87,"O",IF(Q8=$AF$87,"O",IF(Q8=$AG$87,"O",IF(Q8=$AH$87,"O",IF(Q8=$AI$87,"O",IF(Q8=$AJ$87,"O",IF(Q8=$AK$87,"O",IF(Q8=$AL$87,"O",IF(Q8=$AM$87,"O",IF(Q8=$AN$87,"O",IF(Q8=$AO$87,"O",IF(Q8=$AP$87,"O",IF(Q8=$AQ$87,"O",IF(Q8=$AR$87,"O",IF(Q8=$AS$87,"O",IF(Q8=$AT$87,"O",IF(Q8=$AU$87,"O",IF(Q8=$AV$87,"O",IF(Q8=$AW$87,"O",IF(Q8=$AX$87,"O",IF(Q8=$AY$87,"O",IF(Q8=$AZ$87,"O",IF(Q8=$BA$87,"O",IF(Q8=$BB$87,"O",IF(Q8=$BC$87,"O",IF(Q8=$BD$87,"O",IF(Q8=$BE$87,"O",IF(Q8=$BF$87,"O",IF(Q8=$BG$87,"O",IF(Q8=$BH$87,"O",IF(Q8=$BI$87,"O",IF(Q8=$BJ$87,"O",IF(Q8=$BK$87,"O","X")))))))))))))))))))))))))))))))))))))))))</f>
        <v>O</v>
      </c>
    </row>
    <row r="660" spans="1:17" ht="18.75" customHeight="1">
      <c r="A660" s="606"/>
      <c r="B660" s="58" t="s">
        <v>34</v>
      </c>
      <c r="C660" s="58" t="str">
        <f t="shared" ref="C660:Q660" si="645">IF(C9=$W$87,"O",IF(C9=$X$87,"O",IF(C9=$Y$87,"O",IF(C9=$Z$87,"O",IF(C9=$AA$87,"O",IF(C9=$AB$87,"O",IF(C9=$AC$87,"O",IF(C9=$AD$87,"O",IF(C9=$AE$87,"O",IF(C9=$AF$87,"O",IF(C9=$AG$87,"O",IF(C9=$AH$87,"O",IF(C9=$AI$87,"O",IF(C9=$AJ$87,"O",IF(C9=$AK$87,"O",IF(C9=$AL$87,"O",IF(C9=$AM$87,"O",IF(C9=$AN$87,"O",IF(C9=$AO$87,"O",IF(C9=$AP$87,"O",IF(C9=$AQ$87,"O",IF(C9=$AR$87,"O",IF(C9=$AS$87,"O",IF(C9=$AT$87,"O",IF(C9=$AU$87,"O",IF(C9=$AV$87,"O",IF(C9=$AW$87,"O",IF(C9=$AX$87,"O",IF(C9=$AY$87,"O",IF(C9=$AZ$87,"O",IF(C9=$BA$87,"O",IF(C9=$BB$87,"O",IF(C9=$BC$87,"O",IF(C9=$BD$87,"O",IF(C9=$BE$87,"O",IF(C9=$BF$87,"O",IF(C9=$BG$87,"O",IF(C9=$BH$87,"O",IF(C9=$BI$87,"O",IF(C9=$BJ$87,"O",IF(C9=$BK$87,"O","X")))))))))))))))))))))))))))))))))))))))))</f>
        <v>O</v>
      </c>
      <c r="D660" s="58" t="str">
        <f t="shared" si="645"/>
        <v>O</v>
      </c>
      <c r="E660" s="58" t="str">
        <f t="shared" si="645"/>
        <v>O</v>
      </c>
      <c r="F660" s="58" t="str">
        <f t="shared" si="645"/>
        <v>O</v>
      </c>
      <c r="G660" s="58" t="str">
        <f t="shared" si="645"/>
        <v>O</v>
      </c>
      <c r="H660" s="58" t="str">
        <f t="shared" si="645"/>
        <v>O</v>
      </c>
      <c r="I660" s="58" t="str">
        <f t="shared" si="645"/>
        <v>O</v>
      </c>
      <c r="J660" s="58" t="str">
        <f t="shared" si="645"/>
        <v>O</v>
      </c>
      <c r="K660" s="58" t="str">
        <f t="shared" si="645"/>
        <v>O</v>
      </c>
      <c r="L660" s="58" t="str">
        <f t="shared" si="645"/>
        <v>O</v>
      </c>
      <c r="M660" s="58" t="str">
        <f t="shared" si="645"/>
        <v>O</v>
      </c>
      <c r="N660" s="58" t="str">
        <f t="shared" si="645"/>
        <v>O</v>
      </c>
      <c r="O660" s="58" t="str">
        <f t="shared" si="645"/>
        <v>O</v>
      </c>
      <c r="P660" s="58" t="str">
        <f t="shared" si="645"/>
        <v>O</v>
      </c>
      <c r="Q660" s="58" t="str">
        <f t="shared" si="645"/>
        <v>O</v>
      </c>
    </row>
    <row r="661" spans="1:17" ht="18.75" customHeight="1">
      <c r="A661" s="606"/>
      <c r="B661" s="58" t="s">
        <v>35</v>
      </c>
      <c r="C661" s="58" t="str">
        <f t="shared" ref="C661:Q661" si="646">IF(C10=$W$87,"O",IF(C10=$X$87,"O",IF(C10=$Y$87,"O",IF(C10=$Z$87,"O",IF(C10=$AA$87,"O",IF(C10=$AB$87,"O",IF(C10=$AC$87,"O",IF(C10=$AD$87,"O",IF(C10=$AE$87,"O",IF(C10=$AF$87,"O",IF(C10=$AG$87,"O",IF(C10=$AH$87,"O",IF(C10=$AI$87,"O",IF(C10=$AJ$87,"O",IF(C10=$AK$87,"O",IF(C10=$AL$87,"O",IF(C10=$AM$87,"O",IF(C10=$AN$87,"O",IF(C10=$AO$87,"O",IF(C10=$AP$87,"O",IF(C10=$AQ$87,"O",IF(C10=$AR$87,"O",IF(C10=$AS$87,"O",IF(C10=$AT$87,"O",IF(C10=$AU$87,"O",IF(C10=$AV$87,"O",IF(C10=$AW$87,"O",IF(C10=$AX$87,"O",IF(C10=$AY$87,"O",IF(C10=$AZ$87,"O",IF(C10=$BA$87,"O",IF(C10=$BB$87,"O",IF(C10=$BC$87,"O",IF(C10=$BD$87,"O",IF(C10=$BE$87,"O",IF(C10=$BF$87,"O",IF(C10=$BG$87,"O",IF(C10=$BH$87,"O",IF(C10=$BI$87,"O",IF(C10=$BJ$87,"O",IF(C10=$BK$87,"O","X")))))))))))))))))))))))))))))))))))))))))</f>
        <v>O</v>
      </c>
      <c r="D661" s="58" t="str">
        <f t="shared" si="646"/>
        <v>O</v>
      </c>
      <c r="E661" s="58" t="str">
        <f t="shared" si="646"/>
        <v>O</v>
      </c>
      <c r="F661" s="58" t="str">
        <f t="shared" si="646"/>
        <v>O</v>
      </c>
      <c r="G661" s="58" t="str">
        <f t="shared" si="646"/>
        <v>O</v>
      </c>
      <c r="H661" s="58" t="str">
        <f t="shared" si="646"/>
        <v>O</v>
      </c>
      <c r="I661" s="58" t="str">
        <f t="shared" si="646"/>
        <v>O</v>
      </c>
      <c r="J661" s="58" t="str">
        <f t="shared" si="646"/>
        <v>O</v>
      </c>
      <c r="K661" s="58" t="str">
        <f t="shared" si="646"/>
        <v>O</v>
      </c>
      <c r="L661" s="58" t="str">
        <f t="shared" si="646"/>
        <v>O</v>
      </c>
      <c r="M661" s="58" t="str">
        <f t="shared" si="646"/>
        <v>O</v>
      </c>
      <c r="N661" s="58" t="str">
        <f t="shared" si="646"/>
        <v>O</v>
      </c>
      <c r="O661" s="58" t="str">
        <f t="shared" si="646"/>
        <v>O</v>
      </c>
      <c r="P661" s="58" t="str">
        <f t="shared" si="646"/>
        <v>O</v>
      </c>
      <c r="Q661" s="58" t="str">
        <f t="shared" si="646"/>
        <v>O</v>
      </c>
    </row>
    <row r="662" spans="1:17" ht="18.75" customHeight="1">
      <c r="A662" s="606"/>
      <c r="B662" s="58" t="s">
        <v>36</v>
      </c>
      <c r="C662" s="58" t="str">
        <f t="shared" ref="C662:Q662" si="647">IF(C11=$W$87,"O",IF(C11=$X$87,"O",IF(C11=$Y$87,"O",IF(C11=$Z$87,"O",IF(C11=$AA$87,"O",IF(C11=$AB$87,"O",IF(C11=$AC$87,"O",IF(C11=$AD$87,"O",IF(C11=$AE$87,"O",IF(C11=$AF$87,"O",IF(C11=$AG$87,"O",IF(C11=$AH$87,"O",IF(C11=$AI$87,"O",IF(C11=$AJ$87,"O",IF(C11=$AK$87,"O",IF(C11=$AL$87,"O",IF(C11=$AM$87,"O",IF(C11=$AN$87,"O",IF(C11=$AO$87,"O",IF(C11=$AP$87,"O",IF(C11=$AQ$87,"O",IF(C11=$AR$87,"O",IF(C11=$AS$87,"O",IF(C11=$AT$87,"O",IF(C11=$AU$87,"O",IF(C11=$AV$87,"O",IF(C11=$AW$87,"O",IF(C11=$AX$87,"O",IF(C11=$AY$87,"O",IF(C11=$AZ$87,"O",IF(C11=$BA$87,"O",IF(C11=$BB$87,"O",IF(C11=$BC$87,"O",IF(C11=$BD$87,"O",IF(C11=$BE$87,"O",IF(C11=$BF$87,"O",IF(C11=$BG$87,"O",IF(C11=$BH$87,"O",IF(C11=$BI$87,"O",IF(C11=$BJ$87,"O",IF(C11=$BK$87,"O","X")))))))))))))))))))))))))))))))))))))))))</f>
        <v>O</v>
      </c>
      <c r="D662" s="58" t="str">
        <f t="shared" si="647"/>
        <v>O</v>
      </c>
      <c r="E662" s="58" t="str">
        <f t="shared" si="647"/>
        <v>O</v>
      </c>
      <c r="F662" s="58" t="str">
        <f t="shared" si="647"/>
        <v>O</v>
      </c>
      <c r="G662" s="58" t="str">
        <f t="shared" si="647"/>
        <v>O</v>
      </c>
      <c r="H662" s="58" t="str">
        <f t="shared" si="647"/>
        <v>O</v>
      </c>
      <c r="I662" s="58" t="str">
        <f t="shared" si="647"/>
        <v>O</v>
      </c>
      <c r="J662" s="58" t="str">
        <f t="shared" si="647"/>
        <v>O</v>
      </c>
      <c r="K662" s="58" t="str">
        <f t="shared" si="647"/>
        <v>O</v>
      </c>
      <c r="L662" s="58" t="str">
        <f t="shared" si="647"/>
        <v>O</v>
      </c>
      <c r="M662" s="58" t="str">
        <f t="shared" si="647"/>
        <v>O</v>
      </c>
      <c r="N662" s="58" t="str">
        <f t="shared" si="647"/>
        <v>O</v>
      </c>
      <c r="O662" s="58" t="str">
        <f t="shared" si="647"/>
        <v>O</v>
      </c>
      <c r="P662" s="58" t="str">
        <f t="shared" si="647"/>
        <v>O</v>
      </c>
      <c r="Q662" s="58" t="str">
        <f t="shared" si="647"/>
        <v>O</v>
      </c>
    </row>
    <row r="663" spans="1:17" ht="18.75" customHeight="1">
      <c r="A663" s="606"/>
      <c r="B663" s="58" t="s">
        <v>21</v>
      </c>
      <c r="C663" s="58" t="str">
        <f>IF(C12=$W$87,"O",IF(C12=$X$87,"O",IF(C12=$Y$87,"O",IF(C12=$Z$87,"O",IF(C12=$AA$87,"O",IF(C12=$AB$87,"O",IF(C12=$AC$87,"O",IF(C12=$AD$87,"O",IF(C12=$AE$87,"O",IF(C12=$AF$87,"O",IF(C12=$AG$87,"O",IF(C12=$AH$87,"O",IF(C12=$AI$87,"O",IF(C12=$AJ$87,"O",IF(C12=$AK$87,"O",IF(C12=$AL$87,"O",IF(C12=$AM$87,"O",IF(C12=$AN$87,"O",IF(C12=$AO$87,"O",IF(C12=$AP$87,"O",IF(C12=$AQ$87,"O",IF(C12=$AR$87,"O",IF(C12=$AS$87,"O",IF(C12=$AT$87,"O",IF(C12=$AU$87,"O",IF(C12=$AV$87,"O",IF(C12=$AW$87,"O",IF(C12=$AX$87,"O",IF(C12=$AY$87,"O",IF(C12=$AZ$87,"O",IF(C12=$BA$87,"O",IF(C12=$BB$87,"O",IF(C12=$BC$87,"O",IF(C12=$BD$87,"O",IF(C12=$BE$87,"O",IF(C12=$BF$87,"O",IF(C12=$BG$87,"O",IF(C12=$BH$87,"O",IF(C12=$BI$87,"O",IF(C12=$BJ$87,"O",IF(C12=$BK$87,"O","X")))))))))))))))))))))))))))))))))))))))))</f>
        <v>O</v>
      </c>
      <c r="D663" s="58" t="str">
        <f t="shared" ref="D663:P663" si="648">IF(D12=$W$87,"O",IF(D12=$X$87,"O",IF(D12=$Y$87,"O",IF(D12=$Z$87,"O",IF(D12=$AA$87,"O",IF(D12=$AB$87,"O",IF(D12=$AC$87,"O",IF(D12=$AD$87,"O",IF(D12=$AE$87,"O",IF(D12=$AF$87,"O",IF(D12=$AG$87,"O",IF(D12=$AH$87,"O",IF(D12=$AI$87,"O",IF(D12=$AJ$87,"O",IF(D12=$AK$87,"O",IF(D12=$AL$87,"O",IF(D12=$AM$87,"O",IF(D12=$AN$87,"O",IF(D12=$AO$87,"O",IF(D12=$AP$87,"O",IF(D12=$AQ$87,"O",IF(D12=$AR$87,"O",IF(D12=$AS$87,"O",IF(D12=$AT$87,"O",IF(D12=$AU$87,"O",IF(D12=$AV$87,"O",IF(D12=$AW$87,"O",IF(D12=$AX$87,"O",IF(D12=$AY$87,"O",IF(D12=$AZ$87,"O",IF(D12=$BA$87,"O",IF(D12=$BB$87,"O",IF(D12=$BC$87,"O",IF(D12=$BD$87,"O",IF(D12=$BE$87,"O",IF(D12=$BF$87,"O",IF(D12=$BG$87,"O",IF(D12=$BH$87,"O",IF(D12=$BI$87,"O",IF(D12=$BJ$87,"O",IF(D12=$BK$87,"O","X")))))))))))))))))))))))))))))))))))))))))</f>
        <v>O</v>
      </c>
      <c r="E663" s="58" t="str">
        <f t="shared" si="648"/>
        <v>O</v>
      </c>
      <c r="F663" s="58" t="str">
        <f t="shared" si="648"/>
        <v>O</v>
      </c>
      <c r="G663" s="58" t="str">
        <f t="shared" si="648"/>
        <v>O</v>
      </c>
      <c r="H663" s="58" t="str">
        <f t="shared" si="648"/>
        <v>O</v>
      </c>
      <c r="I663" s="58" t="str">
        <f t="shared" si="648"/>
        <v>O</v>
      </c>
      <c r="J663" s="58" t="str">
        <f t="shared" si="648"/>
        <v>O</v>
      </c>
      <c r="K663" s="58" t="str">
        <f t="shared" si="648"/>
        <v>O</v>
      </c>
      <c r="L663" s="58" t="str">
        <f t="shared" si="648"/>
        <v>O</v>
      </c>
      <c r="M663" s="58" t="str">
        <f t="shared" si="648"/>
        <v>O</v>
      </c>
      <c r="N663" s="58" t="str">
        <f t="shared" si="648"/>
        <v>O</v>
      </c>
      <c r="O663" s="58" t="str">
        <f t="shared" si="648"/>
        <v>O</v>
      </c>
      <c r="P663" s="58" t="str">
        <f t="shared" si="648"/>
        <v>O</v>
      </c>
      <c r="Q663" s="58" t="str">
        <f>IF(Q12=$W$87,"O",IF(Q12=$X$87,"O",IF(Q12=$Y$87,"O",IF(Q12=$Z$87,"O",IF(Q12=$AA$87,"O",IF(Q12=$AB$87,"O",IF(Q12=$AC$87,"O",IF(Q12=$AD$87,"O",IF(Q12=$AE$87,"O",IF(Q12=$AF$87,"O",IF(Q12=$AG$87,"O",IF(Q12=$AH$87,"O",IF(Q12=$AI$87,"O",IF(Q12=$AJ$87,"O",IF(Q12=$AK$87,"O",IF(Q12=$AL$87,"O",IF(Q12=$AM$87,"O",IF(Q12=$AN$87,"O",IF(Q12=$AO$87,"O",IF(Q12=$AP$87,"O",IF(Q12=$AQ$87,"O",IF(Q12=$AR$87,"O",IF(Q12=$AS$87,"O",IF(Q12=$AT$87,"O",IF(Q12=$AU$87,"O",IF(Q12=$AV$87,"O",IF(Q12=$AW$87,"O",IF(Q12=$AX$87,"O",IF(Q12=$AY$87,"O",IF(Q12=$AZ$87,"O",IF(Q12=$BA$87,"O",IF(Q12=$BB$87,"O",IF(Q12=$BC$87,"O",IF(Q12=$BD$87,"O",IF(Q12=$BE$87,"O",IF(Q12=$BF$87,"O",IF(Q12=$BG$87,"O",IF(Q12=$BH$87,"O",IF(Q12=$BI$87,"O",IF(Q12=$BJ$87,"O",IF(Q12=$BK$87,"O","X")))))))))))))))))))))))))))))))))))))))))</f>
        <v>O</v>
      </c>
    </row>
    <row r="664" spans="1:17" ht="18.75" customHeight="1">
      <c r="A664" s="607"/>
      <c r="B664" s="30" t="s">
        <v>46</v>
      </c>
      <c r="C664" s="47">
        <f>COUNTIF(C658:C663,"O")</f>
        <v>6</v>
      </c>
      <c r="D664" s="47">
        <f t="shared" ref="D664:Q664" si="649">COUNTIF(D658:D663,"O")</f>
        <v>6</v>
      </c>
      <c r="E664" s="47">
        <f t="shared" si="649"/>
        <v>6</v>
      </c>
      <c r="F664" s="47">
        <f t="shared" si="649"/>
        <v>6</v>
      </c>
      <c r="G664" s="47">
        <f t="shared" si="649"/>
        <v>6</v>
      </c>
      <c r="H664" s="47">
        <f t="shared" si="649"/>
        <v>6</v>
      </c>
      <c r="I664" s="47">
        <f t="shared" si="649"/>
        <v>6</v>
      </c>
      <c r="J664" s="47">
        <f t="shared" si="649"/>
        <v>6</v>
      </c>
      <c r="K664" s="47">
        <f t="shared" si="649"/>
        <v>6</v>
      </c>
      <c r="L664" s="47">
        <f t="shared" si="649"/>
        <v>6</v>
      </c>
      <c r="M664" s="47">
        <f t="shared" si="649"/>
        <v>6</v>
      </c>
      <c r="N664" s="47">
        <f t="shared" si="649"/>
        <v>6</v>
      </c>
      <c r="O664" s="47">
        <f t="shared" si="649"/>
        <v>6</v>
      </c>
      <c r="P664" s="47">
        <f t="shared" si="649"/>
        <v>6</v>
      </c>
      <c r="Q664" s="47">
        <f t="shared" si="649"/>
        <v>6</v>
      </c>
    </row>
    <row r="665" spans="1:17" ht="18.75" customHeight="1">
      <c r="A665" s="605">
        <v>68</v>
      </c>
      <c r="B665" s="58" t="s">
        <v>32</v>
      </c>
      <c r="C665" s="58" t="str">
        <f t="shared" ref="C665:P665" si="650">IF(C7=$W$88,"O",IF(C7=$X$88,"O",IF(C7=$Y$88,"O",IF(C7=$Z$88,"O",IF(C7=$AA$88,"O",IF(C7=$AB$88,"O",IF(C7=$AC$88,"O",IF(C7=$AD$88,"O",IF(C7=$AE$88,"O",IF(C7=$AF$88,"O",IF(C7=$AG$88,"O",IF(C7=$AH$88,"O",IF(C7=$AI$88,"O",IF(C7=$AJ$88,"O",IF(C7=$AK$88,"O",IF(C7=$AL$88,"O",IF(C7=$AM$88,"O",IF(C7=$AN$88,"O",IF(C7=$AO$88,"O",IF(C7=$AP$88,"O",IF(C7=$AQ$88,"O",IF(C7=$AR$88,"O",IF(C7=$AS$88,"O",IF(C7=$AT$88,"O",IF(C7=$AU$88,"O",IF(C7=$AV$88,"O",IF(C7=$AW$88,"O",IF(C7=$AX$88,"O",IF(C7=$AY$88,"O",IF(C7=$AZ$88,"O",IF(C7=$BA$88,"O",IF(C7=$BB$88,"O",IF(C7=$BC$88,"O",IF(C7=$BD$88,"O",IF(C7=$BE$88,"O",IF(C7=$BF$88,"O",IF(C7=$BG$88,"O",IF(C7=$BH$88,"O","X"))))))))))))))))))))))))))))))))))))))</f>
        <v>X</v>
      </c>
      <c r="D665" s="58" t="str">
        <f t="shared" si="650"/>
        <v>X</v>
      </c>
      <c r="E665" s="58" t="str">
        <f t="shared" si="650"/>
        <v>X</v>
      </c>
      <c r="F665" s="58" t="str">
        <f t="shared" si="650"/>
        <v>X</v>
      </c>
      <c r="G665" s="58" t="str">
        <f t="shared" si="650"/>
        <v>X</v>
      </c>
      <c r="H665" s="58" t="str">
        <f t="shared" si="650"/>
        <v>X</v>
      </c>
      <c r="I665" s="58" t="str">
        <f t="shared" si="650"/>
        <v>X</v>
      </c>
      <c r="J665" s="58" t="str">
        <f t="shared" si="650"/>
        <v>X</v>
      </c>
      <c r="K665" s="58" t="str">
        <f t="shared" si="650"/>
        <v>X</v>
      </c>
      <c r="L665" s="58" t="str">
        <f t="shared" si="650"/>
        <v>X</v>
      </c>
      <c r="M665" s="58" t="str">
        <f t="shared" si="650"/>
        <v>X</v>
      </c>
      <c r="N665" s="58" t="str">
        <f t="shared" si="650"/>
        <v>X</v>
      </c>
      <c r="O665" s="58" t="str">
        <f t="shared" si="650"/>
        <v>X</v>
      </c>
      <c r="P665" s="58" t="str">
        <f t="shared" si="650"/>
        <v>X</v>
      </c>
      <c r="Q665" s="58" t="str">
        <f>IF(Q7=$W$88,"O",IF(Q7=$X$88,"O",IF(Q7=$Y$88,"O",IF(Q7=$Z$88,"O",IF(Q7=$AA$88,"O",IF(Q7=$AB$88,"O",IF(Q7=$AC$88,"O",IF(Q7=$AD$88,"O",IF(Q7=$AE$88,"O",IF(Q7=$AF$88,"O",IF(Q7=$AG$88,"O",IF(Q7=$AH$88,"O",IF(Q7=$AI$88,"O",IF(Q7=$AJ$88,"O",IF(Q7=$AK$88,"O",IF(Q7=$AL$88,"O",IF(Q7=$AM$88,"O",IF(Q7=$AN$88,"O",IF(Q7=$AO$88,"O",IF(Q7=$AP$88,"O",IF(Q7=$AQ$88,"O",IF(Q7=$AR$88,"O",IF(Q7=$AS$88,"O",IF(Q7=$AT$88,"O",IF(Q7=$AU$88,"O",IF(Q7=$AV$88,"O",IF(Q7=$AW$88,"O",IF(Q7=$AX$88,"O",IF(Q7=$AY$88,"O",IF(Q7=$AZ$88,"O",IF(Q7=$BA$88,"O",IF(Q7=$BB$88,"O",IF(Q7=$BC$88,"O",IF(Q7=$BD$88,"O",IF(Q7=$BE$88,"O",IF(Q7=$BF$88,"O",IF(Q7=$BG$88,"O",IF(Q7=$BH$88,"O","X"))))))))))))))))))))))))))))))))))))))</f>
        <v>X</v>
      </c>
    </row>
    <row r="666" spans="1:17" ht="18.75" customHeight="1">
      <c r="A666" s="606"/>
      <c r="B666" s="58" t="s">
        <v>33</v>
      </c>
      <c r="C666" s="58" t="str">
        <f>IF(C8=$W$88,"O",IF(C8=$X$88,"O",IF(C8=$Y$88,"O",IF(C8=$Z$88,"O",IF(C8=$AA$88,"O",IF(C8=$AB$88,"O",IF(C8=$AC$88,"O",IF(C8=$AD$88,"O",IF(C8=$AE$88,"O",IF(C8=$AF$88,"O",IF(C8=$AG$88,"O",IF(C8=$AH$88,"O",IF(C8=$AI$88,"O",IF(C8=$AJ$88,"O",IF(C8=$AK$88,"O",IF(C8=$AL$88,"O",IF(C8=$AM$88,"O",IF(C8=$AN$88,"O",IF(C8=$AO$88,"O",IF(C8=$AP$88,"O",IF(C8=$AQ$88,"O",IF(C8=$AR$88,"O",IF(C8=$AS$88,"O",IF(C8=$AT$88,"O",IF(C8=$AU$88,"O",IF(C8=$AV$88,"O",IF(C8=$AW$88,"O",IF(C8=$AX$88,"O",IF(C8=$AY$88,"O",IF(C8=$AZ$88,"O",IF(C8=$BA$88,"O",IF(C8=$BB$88,"O",IF(C8=$BC$88,"O",IF(C8=$BD$88,"O",IF(C8=$BE$88,"O",IF(C8=$BF$88,"O",IF(C8=$BG$88,"O",IF(C8=$BH$88,"O","X"))))))))))))))))))))))))))))))))))))))</f>
        <v>O</v>
      </c>
      <c r="D666" s="58" t="str">
        <f t="shared" ref="D666:P666" si="651">IF(D8=$W$88,"O",IF(D8=$X$88,"O",IF(D8=$Y$88,"O",IF(D8=$Z$88,"O",IF(D8=$AA$88,"O",IF(D8=$AB$88,"O",IF(D8=$AC$88,"O",IF(D8=$AD$88,"O",IF(D8=$AE$88,"O",IF(D8=$AF$88,"O",IF(D8=$AG$88,"O",IF(D8=$AH$88,"O",IF(D8=$AI$88,"O",IF(D8=$AJ$88,"O",IF(D8=$AK$88,"O",IF(D8=$AL$88,"O",IF(D8=$AM$88,"O",IF(D8=$AN$88,"O",IF(D8=$AO$88,"O",IF(D8=$AP$88,"O",IF(D8=$AQ$88,"O",IF(D8=$AR$88,"O",IF(D8=$AS$88,"O",IF(D8=$AT$88,"O",IF(D8=$AU$88,"O",IF(D8=$AV$88,"O",IF(D8=$AW$88,"O",IF(D8=$AX$88,"O",IF(D8=$AY$88,"O",IF(D8=$AZ$88,"O",IF(D8=$BA$88,"O",IF(D8=$BB$88,"O",IF(D8=$BC$88,"O",IF(D8=$BD$88,"O",IF(D8=$BE$88,"O",IF(D8=$BF$88,"O",IF(D8=$BG$88,"O",IF(D8=$BH$88,"O","X"))))))))))))))))))))))))))))))))))))))</f>
        <v>O</v>
      </c>
      <c r="E666" s="58" t="str">
        <f t="shared" si="651"/>
        <v>O</v>
      </c>
      <c r="F666" s="58" t="str">
        <f t="shared" si="651"/>
        <v>O</v>
      </c>
      <c r="G666" s="58" t="str">
        <f t="shared" si="651"/>
        <v>O</v>
      </c>
      <c r="H666" s="58" t="str">
        <f t="shared" si="651"/>
        <v>O</v>
      </c>
      <c r="I666" s="58" t="str">
        <f t="shared" si="651"/>
        <v>O</v>
      </c>
      <c r="J666" s="58" t="str">
        <f t="shared" si="651"/>
        <v>O</v>
      </c>
      <c r="K666" s="58" t="str">
        <f t="shared" si="651"/>
        <v>O</v>
      </c>
      <c r="L666" s="58" t="str">
        <f t="shared" si="651"/>
        <v>O</v>
      </c>
      <c r="M666" s="58" t="str">
        <f t="shared" si="651"/>
        <v>O</v>
      </c>
      <c r="N666" s="58" t="str">
        <f t="shared" si="651"/>
        <v>O</v>
      </c>
      <c r="O666" s="58" t="str">
        <f t="shared" si="651"/>
        <v>O</v>
      </c>
      <c r="P666" s="58" t="str">
        <f t="shared" si="651"/>
        <v>O</v>
      </c>
      <c r="Q666" s="58" t="str">
        <f>IF(Q8=$W$88,"O",IF(Q8=$X$88,"O",IF(Q8=$Y$88,"O",IF(Q8=$Z$88,"O",IF(Q8=$AA$88,"O",IF(Q8=$AB$88,"O",IF(Q8=$AC$88,"O",IF(Q8=$AD$88,"O",IF(Q8=$AE$88,"O",IF(Q8=$AF$88,"O",IF(Q8=$AG$88,"O",IF(Q8=$AH$88,"O",IF(Q8=$AI$88,"O",IF(Q8=$AJ$88,"O",IF(Q8=$AK$88,"O",IF(Q8=$AL$88,"O",IF(Q8=$AM$88,"O",IF(Q8=$AN$88,"O",IF(Q8=$AO$88,"O",IF(Q8=$AP$88,"O",IF(Q8=$AQ$88,"O",IF(Q8=$AR$88,"O",IF(Q8=$AS$88,"O",IF(Q8=$AT$88,"O",IF(Q8=$AU$88,"O",IF(Q8=$AV$88,"O",IF(Q8=$AW$88,"O",IF(Q8=$AX$88,"O",IF(Q8=$AY$88,"O",IF(Q8=$AZ$88,"O",IF(Q8=$BA$88,"O",IF(Q8=$BB$88,"O",IF(Q8=$BC$88,"O",IF(Q8=$BD$88,"O",IF(Q8=$BE$88,"O",IF(Q8=$BF$88,"O",IF(Q8=$BG$88,"O",IF(Q8=$BH$88,"O","X"))))))))))))))))))))))))))))))))))))))</f>
        <v>O</v>
      </c>
    </row>
    <row r="667" spans="1:17" ht="18.75" customHeight="1">
      <c r="A667" s="606"/>
      <c r="B667" s="58" t="s">
        <v>34</v>
      </c>
      <c r="C667" s="58" t="str">
        <f t="shared" ref="C667:Q667" si="652">IF(C9=$W$88,"O",IF(C9=$X$88,"O",IF(C9=$Y$88,"O",IF(C9=$Z$88,"O",IF(C9=$AA$88,"O",IF(C9=$AB$88,"O",IF(C9=$AC$88,"O",IF(C9=$AD$88,"O",IF(C9=$AE$88,"O",IF(C9=$AF$88,"O",IF(C9=$AG$88,"O",IF(C9=$AH$88,"O",IF(C9=$AI$88,"O",IF(C9=$AJ$88,"O",IF(C9=$AK$88,"O",IF(C9=$AL$88,"O",IF(C9=$AM$88,"O",IF(C9=$AN$88,"O",IF(C9=$AO$88,"O",IF(C9=$AP$88,"O",IF(C9=$AQ$88,"O",IF(C9=$AR$88,"O",IF(C9=$AS$88,"O",IF(C9=$AT$88,"O",IF(C9=$AU$88,"O",IF(C9=$AV$88,"O",IF(C9=$AW$88,"O",IF(C9=$AX$88,"O",IF(C9=$AY$88,"O",IF(C9=$AZ$88,"O",IF(C9=$BA$88,"O",IF(C9=$BB$88,"O",IF(C9=$BC$88,"O",IF(C9=$BD$88,"O",IF(C9=$BE$88,"O",IF(C9=$BF$88,"O",IF(C9=$BG$88,"O",IF(C9=$BH$88,"O","X"))))))))))))))))))))))))))))))))))))))</f>
        <v>O</v>
      </c>
      <c r="D667" s="58" t="str">
        <f t="shared" si="652"/>
        <v>O</v>
      </c>
      <c r="E667" s="58" t="str">
        <f t="shared" si="652"/>
        <v>O</v>
      </c>
      <c r="F667" s="58" t="str">
        <f t="shared" si="652"/>
        <v>O</v>
      </c>
      <c r="G667" s="58" t="str">
        <f t="shared" si="652"/>
        <v>O</v>
      </c>
      <c r="H667" s="58" t="str">
        <f t="shared" si="652"/>
        <v>O</v>
      </c>
      <c r="I667" s="58" t="str">
        <f t="shared" si="652"/>
        <v>O</v>
      </c>
      <c r="J667" s="58" t="str">
        <f t="shared" si="652"/>
        <v>O</v>
      </c>
      <c r="K667" s="58" t="str">
        <f t="shared" si="652"/>
        <v>O</v>
      </c>
      <c r="L667" s="58" t="str">
        <f t="shared" si="652"/>
        <v>O</v>
      </c>
      <c r="M667" s="58" t="str">
        <f t="shared" si="652"/>
        <v>O</v>
      </c>
      <c r="N667" s="58" t="str">
        <f t="shared" si="652"/>
        <v>O</v>
      </c>
      <c r="O667" s="58" t="str">
        <f t="shared" si="652"/>
        <v>O</v>
      </c>
      <c r="P667" s="58" t="str">
        <f t="shared" si="652"/>
        <v>O</v>
      </c>
      <c r="Q667" s="58" t="str">
        <f t="shared" si="652"/>
        <v>O</v>
      </c>
    </row>
    <row r="668" spans="1:17" ht="18.75" customHeight="1">
      <c r="A668" s="606"/>
      <c r="B668" s="58" t="s">
        <v>35</v>
      </c>
      <c r="C668" s="58" t="str">
        <f t="shared" ref="C668:Q668" si="653">IF(C10=$W$88,"O",IF(C10=$X$88,"O",IF(C10=$Y$88,"O",IF(C10=$Z$88,"O",IF(C10=$AA$88,"O",IF(C10=$AB$88,"O",IF(C10=$AC$88,"O",IF(C10=$AD$88,"O",IF(C10=$AE$88,"O",IF(C10=$AF$88,"O",IF(C10=$AG$88,"O",IF(C10=$AH$88,"O",IF(C10=$AI$88,"O",IF(C10=$AJ$88,"O",IF(C10=$AK$88,"O",IF(C10=$AL$88,"O",IF(C10=$AM$88,"O",IF(C10=$AN$88,"O",IF(C10=$AO$88,"O",IF(C10=$AP$88,"O",IF(C10=$AQ$88,"O",IF(C10=$AR$88,"O",IF(C10=$AS$88,"O",IF(C10=$AT$88,"O",IF(C10=$AU$88,"O",IF(C10=$AV$88,"O",IF(C10=$AW$88,"O",IF(C10=$AX$88,"O",IF(C10=$AY$88,"O",IF(C10=$AZ$88,"O",IF(C10=$BA$88,"O",IF(C10=$BB$88,"O",IF(C10=$BC$88,"O",IF(C10=$BD$88,"O",IF(C10=$BE$88,"O",IF(C10=$BF$88,"O",IF(C10=$BG$88,"O",IF(C10=$BH$88,"O","X"))))))))))))))))))))))))))))))))))))))</f>
        <v>O</v>
      </c>
      <c r="D668" s="58" t="str">
        <f t="shared" si="653"/>
        <v>O</v>
      </c>
      <c r="E668" s="58" t="str">
        <f t="shared" si="653"/>
        <v>O</v>
      </c>
      <c r="F668" s="58" t="str">
        <f t="shared" si="653"/>
        <v>O</v>
      </c>
      <c r="G668" s="58" t="str">
        <f t="shared" si="653"/>
        <v>O</v>
      </c>
      <c r="H668" s="58" t="str">
        <f t="shared" si="653"/>
        <v>O</v>
      </c>
      <c r="I668" s="58" t="str">
        <f t="shared" si="653"/>
        <v>O</v>
      </c>
      <c r="J668" s="58" t="str">
        <f t="shared" si="653"/>
        <v>O</v>
      </c>
      <c r="K668" s="58" t="str">
        <f t="shared" si="653"/>
        <v>O</v>
      </c>
      <c r="L668" s="58" t="str">
        <f t="shared" si="653"/>
        <v>O</v>
      </c>
      <c r="M668" s="58" t="str">
        <f t="shared" si="653"/>
        <v>O</v>
      </c>
      <c r="N668" s="58" t="str">
        <f t="shared" si="653"/>
        <v>O</v>
      </c>
      <c r="O668" s="58" t="str">
        <f t="shared" si="653"/>
        <v>O</v>
      </c>
      <c r="P668" s="58" t="str">
        <f t="shared" si="653"/>
        <v>O</v>
      </c>
      <c r="Q668" s="58" t="str">
        <f t="shared" si="653"/>
        <v>O</v>
      </c>
    </row>
    <row r="669" spans="1:17" ht="18.75" customHeight="1">
      <c r="A669" s="606"/>
      <c r="B669" s="58" t="s">
        <v>36</v>
      </c>
      <c r="C669" s="58" t="str">
        <f t="shared" ref="C669:Q669" si="654">IF(C11=$W$88,"O",IF(C11=$X$88,"O",IF(C11=$Y$88,"O",IF(C11=$Z$88,"O",IF(C11=$AA$88,"O",IF(C11=$AB$88,"O",IF(C11=$AC$88,"O",IF(C11=$AD$88,"O",IF(C11=$AE$88,"O",IF(C11=$AF$88,"O",IF(C11=$AG$88,"O",IF(C11=$AH$88,"O",IF(C11=$AI$88,"O",IF(C11=$AJ$88,"O",IF(C11=$AK$88,"O",IF(C11=$AL$88,"O",IF(C11=$AM$88,"O",IF(C11=$AN$88,"O",IF(C11=$AO$88,"O",IF(C11=$AP$88,"O",IF(C11=$AQ$88,"O",IF(C11=$AR$88,"O",IF(C11=$AS$88,"O",IF(C11=$AT$88,"O",IF(C11=$AU$88,"O",IF(C11=$AV$88,"O",IF(C11=$AW$88,"O",IF(C11=$AX$88,"O",IF(C11=$AY$88,"O",IF(C11=$AZ$88,"O",IF(C11=$BA$88,"O",IF(C11=$BB$88,"O",IF(C11=$BC$88,"O",IF(C11=$BD$88,"O",IF(C11=$BE$88,"O",IF(C11=$BF$88,"O",IF(C11=$BG$88,"O",IF(C11=$BH$88,"O","X"))))))))))))))))))))))))))))))))))))))</f>
        <v>O</v>
      </c>
      <c r="D669" s="58" t="str">
        <f t="shared" si="654"/>
        <v>O</v>
      </c>
      <c r="E669" s="58" t="str">
        <f t="shared" si="654"/>
        <v>O</v>
      </c>
      <c r="F669" s="58" t="str">
        <f t="shared" si="654"/>
        <v>O</v>
      </c>
      <c r="G669" s="58" t="str">
        <f t="shared" si="654"/>
        <v>O</v>
      </c>
      <c r="H669" s="58" t="str">
        <f t="shared" si="654"/>
        <v>O</v>
      </c>
      <c r="I669" s="58" t="str">
        <f t="shared" si="654"/>
        <v>O</v>
      </c>
      <c r="J669" s="58" t="str">
        <f t="shared" si="654"/>
        <v>O</v>
      </c>
      <c r="K669" s="58" t="str">
        <f t="shared" si="654"/>
        <v>O</v>
      </c>
      <c r="L669" s="58" t="str">
        <f t="shared" si="654"/>
        <v>O</v>
      </c>
      <c r="M669" s="58" t="str">
        <f t="shared" si="654"/>
        <v>O</v>
      </c>
      <c r="N669" s="58" t="str">
        <f t="shared" si="654"/>
        <v>O</v>
      </c>
      <c r="O669" s="58" t="str">
        <f t="shared" si="654"/>
        <v>O</v>
      </c>
      <c r="P669" s="58" t="str">
        <f t="shared" si="654"/>
        <v>O</v>
      </c>
      <c r="Q669" s="58" t="str">
        <f t="shared" si="654"/>
        <v>O</v>
      </c>
    </row>
    <row r="670" spans="1:17" ht="18.75" customHeight="1">
      <c r="A670" s="606"/>
      <c r="B670" s="58" t="s">
        <v>21</v>
      </c>
      <c r="C670" s="58" t="str">
        <f t="shared" ref="C670:Q670" si="655">IF(C12=$W$88,"O",IF(C12=$X$88,"O",IF(C12=$Y$88,"O",IF(C12=$Z$88,"O",IF(C12=$AA$88,"O",IF(C12=$AB$88,"O",IF(C12=$AC$88,"O",IF(C12=$AD$88,"O",IF(C12=$AE$88,"O",IF(C12=$AF$88,"O",IF(C12=$AG$88,"O",IF(C12=$AH$88,"O",IF(C12=$AI$88,"O",IF(C12=$AJ$88,"O",IF(C12=$AK$88,"O",IF(C12=$AL$88,"O",IF(C12=$AM$88,"O",IF(C12=$AN$88,"O",IF(C12=$AO$88,"O",IF(C12=$AP$88,"O",IF(C12=$AQ$88,"O",IF(C12=$AR$88,"O",IF(C12=$AS$88,"O",IF(C12=$AT$88,"O",IF(C12=$AU$88,"O",IF(C12=$AV$88,"O",IF(C12=$AW$88,"O",IF(C12=$AX$88,"O",IF(C12=$AY$88,"O",IF(C12=$AZ$88,"O",IF(C12=$BA$88,"O",IF(C12=$BB$88,"O",IF(C12=$BC$88,"O",IF(C12=$BD$88,"O",IF(C12=$BE$88,"O",IF(C12=$BF$88,"O",IF(C12=$BG$88,"O",IF(C12=$BH$88,"O","X"))))))))))))))))))))))))))))))))))))))</f>
        <v>O</v>
      </c>
      <c r="D670" s="58" t="str">
        <f t="shared" si="655"/>
        <v>O</v>
      </c>
      <c r="E670" s="58" t="str">
        <f t="shared" si="655"/>
        <v>O</v>
      </c>
      <c r="F670" s="58" t="str">
        <f t="shared" si="655"/>
        <v>O</v>
      </c>
      <c r="G670" s="58" t="str">
        <f t="shared" si="655"/>
        <v>O</v>
      </c>
      <c r="H670" s="58" t="str">
        <f t="shared" si="655"/>
        <v>O</v>
      </c>
      <c r="I670" s="58" t="str">
        <f t="shared" si="655"/>
        <v>O</v>
      </c>
      <c r="J670" s="58" t="str">
        <f t="shared" si="655"/>
        <v>O</v>
      </c>
      <c r="K670" s="58" t="str">
        <f t="shared" si="655"/>
        <v>O</v>
      </c>
      <c r="L670" s="58" t="str">
        <f t="shared" si="655"/>
        <v>O</v>
      </c>
      <c r="M670" s="58" t="str">
        <f t="shared" si="655"/>
        <v>O</v>
      </c>
      <c r="N670" s="58" t="str">
        <f t="shared" si="655"/>
        <v>O</v>
      </c>
      <c r="O670" s="58" t="str">
        <f t="shared" si="655"/>
        <v>O</v>
      </c>
      <c r="P670" s="58" t="str">
        <f t="shared" si="655"/>
        <v>O</v>
      </c>
      <c r="Q670" s="58" t="str">
        <f t="shared" si="655"/>
        <v>O</v>
      </c>
    </row>
    <row r="671" spans="1:17" ht="18.75" customHeight="1">
      <c r="A671" s="607"/>
      <c r="B671" s="30" t="s">
        <v>46</v>
      </c>
      <c r="C671" s="47">
        <f>COUNTIF(C665:C670,"O")</f>
        <v>5</v>
      </c>
      <c r="D671" s="47">
        <f t="shared" ref="D671:Q671" si="656">COUNTIF(D665:D670,"O")</f>
        <v>5</v>
      </c>
      <c r="E671" s="47">
        <f t="shared" si="656"/>
        <v>5</v>
      </c>
      <c r="F671" s="47">
        <f t="shared" si="656"/>
        <v>5</v>
      </c>
      <c r="G671" s="47">
        <f t="shared" si="656"/>
        <v>5</v>
      </c>
      <c r="H671" s="47">
        <f t="shared" si="656"/>
        <v>5</v>
      </c>
      <c r="I671" s="47">
        <f t="shared" si="656"/>
        <v>5</v>
      </c>
      <c r="J671" s="47">
        <f t="shared" si="656"/>
        <v>5</v>
      </c>
      <c r="K671" s="47">
        <f t="shared" si="656"/>
        <v>5</v>
      </c>
      <c r="L671" s="47">
        <f t="shared" si="656"/>
        <v>5</v>
      </c>
      <c r="M671" s="47">
        <f t="shared" si="656"/>
        <v>5</v>
      </c>
      <c r="N671" s="47">
        <f t="shared" si="656"/>
        <v>5</v>
      </c>
      <c r="O671" s="47">
        <f t="shared" si="656"/>
        <v>5</v>
      </c>
      <c r="P671" s="47">
        <f t="shared" si="656"/>
        <v>5</v>
      </c>
      <c r="Q671" s="47">
        <f t="shared" si="656"/>
        <v>5</v>
      </c>
    </row>
    <row r="672" spans="1:17" ht="18.75" customHeight="1">
      <c r="A672" s="605">
        <v>69</v>
      </c>
      <c r="B672" s="58" t="s">
        <v>32</v>
      </c>
      <c r="C672" s="58" t="str">
        <f t="shared" ref="C672:P672" si="657">IF(C7=$W$89,"O",IF(C7=$X$89,"O",IF(C7=$Y$89,"O",IF(C7=$Z$89,"O",IF(C7=$AA$89,"O",IF(C7=$AB$89,"O",IF(C7=$AC$89,"O",IF(C7=$AD$89,"O",IF(C7=$AE$89,"O",IF(C7=$AF$89,"O",IF(C7=$AG$89,"O",IF(C7=$AH$89,"O",IF(C7=$AI$89,"O",IF(C7=$AJ$89,"O",IF(C7=$AK$89,"O",IF(C7=$AL$89,"O",IF(C7=$AM$89,"O",IF(C7=$AN$89,"O",IF(C7=$AO$89,"O",IF(C7=$AP$89,"O",IF(C7=$AQ$89,"O",IF(C7=$AR$89,"O",IF(C7=$AS$89,"O",IF(C7=$AT$89,"O",IF(C7=$AU$89,"O",IF(C7=$AV$89,"O",IF(C7=$AW$89,"O",IF(C7=$AX$89,"O",IF(C7=$AY$89,"O",IF(C7=$AZ$89,"O",IF(C7=$BA$89,"O",IF(C7=$BB$89,"O",IF(C7=$BC$89,"O",IF(C7=$BD$89,"O",IF(C7=$BE$89,"O",IF(C7=$BF$89,"O",IF(C7=$BG$89,"O",IF(C7=$BH$89,"O","X"))))))))))))))))))))))))))))))))))))))</f>
        <v>X</v>
      </c>
      <c r="D672" s="58" t="str">
        <f t="shared" si="657"/>
        <v>X</v>
      </c>
      <c r="E672" s="58" t="str">
        <f t="shared" si="657"/>
        <v>X</v>
      </c>
      <c r="F672" s="58" t="str">
        <f t="shared" si="657"/>
        <v>X</v>
      </c>
      <c r="G672" s="58" t="str">
        <f t="shared" si="657"/>
        <v>X</v>
      </c>
      <c r="H672" s="58" t="str">
        <f t="shared" si="657"/>
        <v>X</v>
      </c>
      <c r="I672" s="58" t="str">
        <f t="shared" si="657"/>
        <v>X</v>
      </c>
      <c r="J672" s="58" t="str">
        <f t="shared" si="657"/>
        <v>X</v>
      </c>
      <c r="K672" s="58" t="str">
        <f t="shared" si="657"/>
        <v>X</v>
      </c>
      <c r="L672" s="58" t="str">
        <f t="shared" si="657"/>
        <v>X</v>
      </c>
      <c r="M672" s="58" t="str">
        <f t="shared" si="657"/>
        <v>X</v>
      </c>
      <c r="N672" s="58" t="str">
        <f t="shared" si="657"/>
        <v>X</v>
      </c>
      <c r="O672" s="58" t="str">
        <f t="shared" si="657"/>
        <v>X</v>
      </c>
      <c r="P672" s="58" t="str">
        <f t="shared" si="657"/>
        <v>X</v>
      </c>
      <c r="Q672" s="58" t="str">
        <f>IF(Q7=$W$89,"O",IF(Q7=$X$89,"O",IF(Q7=$Y$89,"O",IF(Q7=$Z$89,"O",IF(Q7=$AA$89,"O",IF(Q7=$AB$89,"O",IF(Q7=$AC$89,"O",IF(Q7=$AD$89,"O",IF(Q7=$AE$89,"O",IF(Q7=$AF$89,"O",IF(Q7=$AG$89,"O",IF(Q7=$AH$89,"O",IF(Q7=$AI$89,"O",IF(Q7=$AJ$89,"O",IF(Q7=$AK$89,"O",IF(Q7=$AL$89,"O",IF(Q7=$AM$89,"O",IF(Q7=$AN$89,"O",IF(Q7=$AO$89,"O",IF(Q7=$AP$89,"O",IF(Q7=$AQ$89,"O",IF(Q7=$AR$89,"O",IF(Q7=$AS$89,"O",IF(Q7=$AT$89,"O",IF(Q7=$AU$89,"O",IF(Q7=$AV$89,"O",IF(Q7=$AW$89,"O",IF(Q7=$AX$89,"O",IF(Q7=$AY$89,"O",IF(Q7=$AZ$89,"O",IF(Q7=$BA$89,"O",IF(Q7=$BB$89,"O",IF(Q7=$BC$89,"O",IF(Q7=$BD$89,"O",IF(Q7=$BE$89,"O",IF(Q7=$BF$89,"O",IF(Q7=$BG$89,"O",IF(Q7=$BH$89,"O","X"))))))))))))))))))))))))))))))))))))))</f>
        <v>X</v>
      </c>
    </row>
    <row r="673" spans="1:17" ht="18.75" customHeight="1">
      <c r="A673" s="606"/>
      <c r="B673" s="58" t="s">
        <v>33</v>
      </c>
      <c r="C673" s="58" t="str">
        <f>IF(C8=$W$89,"O",IF(C8=$X$89,"O",IF(C8=$Y$89,"O",IF(C8=$Z$89,"O",IF(C8=$AA$89,"O",IF(C8=$AB$89,"O",IF(C8=$AC$89,"O",IF(C8=$AD$89,"O",IF(C8=$AE$89,"O",IF(C8=$AF$89,"O",IF(C8=$AG$89,"O",IF(C8=$AH$89,"O",IF(C8=$AI$89,"O",IF(C8=$AJ$89,"O",IF(C8=$AK$89,"O",IF(C8=$AL$89,"O",IF(C8=$AM$89,"O",IF(C8=$AN$89,"O",IF(C8=$AO$89,"O",IF(C8=$AP$89,"O",IF(C8=$AQ$89,"O",IF(C8=$AR$89,"O",IF(C8=$AS$89,"O",IF(C8=$AT$89,"O",IF(C8=$AU$89,"O",IF(C8=$AV$89,"O",IF(C8=$AW$89,"O",IF(C8=$AX$89,"O",IF(C8=$AY$89,"O",IF(C8=$AZ$89,"O",IF(C8=$BA$89,"O",IF(C8=$BB$89,"O",IF(C8=$BC$89,"O",IF(C8=$BD$89,"O",IF(C8=$BE$89,"O",IF(C8=$BF$89,"O",IF(C8=$BG$89,"O",IF(C8=$BH$89,"O","X"))))))))))))))))))))))))))))))))))))))</f>
        <v>O</v>
      </c>
      <c r="D673" s="58" t="str">
        <f t="shared" ref="D673:P673" si="658">IF(D8=$W$89,"O",IF(D8=$X$89,"O",IF(D8=$Y$89,"O",IF(D8=$Z$89,"O",IF(D8=$AA$89,"O",IF(D8=$AB$89,"O",IF(D8=$AC$89,"O",IF(D8=$AD$89,"O",IF(D8=$AE$89,"O",IF(D8=$AF$89,"O",IF(D8=$AG$89,"O",IF(D8=$AH$89,"O",IF(D8=$AI$89,"O",IF(D8=$AJ$89,"O",IF(D8=$AK$89,"O",IF(D8=$AL$89,"O",IF(D8=$AM$89,"O",IF(D8=$AN$89,"O",IF(D8=$AO$89,"O",IF(D8=$AP$89,"O",IF(D8=$AQ$89,"O",IF(D8=$AR$89,"O",IF(D8=$AS$89,"O",IF(D8=$AT$89,"O",IF(D8=$AU$89,"O",IF(D8=$AV$89,"O",IF(D8=$AW$89,"O",IF(D8=$AX$89,"O",IF(D8=$AY$89,"O",IF(D8=$AZ$89,"O",IF(D8=$BA$89,"O",IF(D8=$BB$89,"O",IF(D8=$BC$89,"O",IF(D8=$BD$89,"O",IF(D8=$BE$89,"O",IF(D8=$BF$89,"O",IF(D8=$BG$89,"O",IF(D8=$BH$89,"O","X"))))))))))))))))))))))))))))))))))))))</f>
        <v>O</v>
      </c>
      <c r="E673" s="58" t="str">
        <f t="shared" si="658"/>
        <v>O</v>
      </c>
      <c r="F673" s="58" t="str">
        <f t="shared" si="658"/>
        <v>O</v>
      </c>
      <c r="G673" s="58" t="str">
        <f t="shared" si="658"/>
        <v>O</v>
      </c>
      <c r="H673" s="58" t="str">
        <f t="shared" si="658"/>
        <v>O</v>
      </c>
      <c r="I673" s="58" t="str">
        <f t="shared" si="658"/>
        <v>O</v>
      </c>
      <c r="J673" s="58" t="str">
        <f t="shared" si="658"/>
        <v>O</v>
      </c>
      <c r="K673" s="58" t="str">
        <f t="shared" si="658"/>
        <v>O</v>
      </c>
      <c r="L673" s="58" t="str">
        <f t="shared" si="658"/>
        <v>O</v>
      </c>
      <c r="M673" s="58" t="str">
        <f t="shared" si="658"/>
        <v>O</v>
      </c>
      <c r="N673" s="58" t="str">
        <f t="shared" si="658"/>
        <v>O</v>
      </c>
      <c r="O673" s="58" t="str">
        <f t="shared" si="658"/>
        <v>O</v>
      </c>
      <c r="P673" s="58" t="str">
        <f t="shared" si="658"/>
        <v>O</v>
      </c>
      <c r="Q673" s="58" t="str">
        <f>IF(Q8=$W$89,"O",IF(Q8=$X$89,"O",IF(Q8=$Y$89,"O",IF(Q8=$Z$89,"O",IF(Q8=$AA$89,"O",IF(Q8=$AB$89,"O",IF(Q8=$AC$89,"O",IF(Q8=$AD$89,"O",IF(Q8=$AE$89,"O",IF(Q8=$AF$89,"O",IF(Q8=$AG$89,"O",IF(Q8=$AH$89,"O",IF(Q8=$AI$89,"O",IF(Q8=$AJ$89,"O",IF(Q8=$AK$89,"O",IF(Q8=$AL$89,"O",IF(Q8=$AM$89,"O",IF(Q8=$AN$89,"O",IF(Q8=$AO$89,"O",IF(Q8=$AP$89,"O",IF(Q8=$AQ$89,"O",IF(Q8=$AR$89,"O",IF(Q8=$AS$89,"O",IF(Q8=$AT$89,"O",IF(Q8=$AU$89,"O",IF(Q8=$AV$89,"O",IF(Q8=$AW$89,"O",IF(Q8=$AX$89,"O",IF(Q8=$AY$89,"O",IF(Q8=$AZ$89,"O",IF(Q8=$BA$89,"O",IF(Q8=$BB$89,"O",IF(Q8=$BC$89,"O",IF(Q8=$BD$89,"O",IF(Q8=$BE$89,"O",IF(Q8=$BF$89,"O",IF(Q8=$BG$89,"O",IF(Q8=$BH$89,"O","X"))))))))))))))))))))))))))))))))))))))</f>
        <v>O</v>
      </c>
    </row>
    <row r="674" spans="1:17" ht="18.75" customHeight="1">
      <c r="A674" s="606"/>
      <c r="B674" s="58" t="s">
        <v>34</v>
      </c>
      <c r="C674" s="58" t="str">
        <f t="shared" ref="C674:Q674" si="659">IF(C9=$W$89,"O",IF(C9=$X$89,"O",IF(C9=$Y$89,"O",IF(C9=$Z$89,"O",IF(C9=$AA$89,"O",IF(C9=$AB$89,"O",IF(C9=$AC$89,"O",IF(C9=$AD$89,"O",IF(C9=$AE$89,"O",IF(C9=$AF$89,"O",IF(C9=$AG$89,"O",IF(C9=$AH$89,"O",IF(C9=$AI$89,"O",IF(C9=$AJ$89,"O",IF(C9=$AK$89,"O",IF(C9=$AL$89,"O",IF(C9=$AM$89,"O",IF(C9=$AN$89,"O",IF(C9=$AO$89,"O",IF(C9=$AP$89,"O",IF(C9=$AQ$89,"O",IF(C9=$AR$89,"O",IF(C9=$AS$89,"O",IF(C9=$AT$89,"O",IF(C9=$AU$89,"O",IF(C9=$AV$89,"O",IF(C9=$AW$89,"O",IF(C9=$AX$89,"O",IF(C9=$AY$89,"O",IF(C9=$AZ$89,"O",IF(C9=$BA$89,"O",IF(C9=$BB$89,"O",IF(C9=$BC$89,"O",IF(C9=$BD$89,"O",IF(C9=$BE$89,"O",IF(C9=$BF$89,"O",IF(C9=$BG$89,"O",IF(C9=$BH$89,"O","X"))))))))))))))))))))))))))))))))))))))</f>
        <v>O</v>
      </c>
      <c r="D674" s="58" t="str">
        <f t="shared" si="659"/>
        <v>O</v>
      </c>
      <c r="E674" s="58" t="str">
        <f t="shared" si="659"/>
        <v>O</v>
      </c>
      <c r="F674" s="58" t="str">
        <f t="shared" si="659"/>
        <v>O</v>
      </c>
      <c r="G674" s="58" t="str">
        <f t="shared" si="659"/>
        <v>O</v>
      </c>
      <c r="H674" s="58" t="str">
        <f t="shared" si="659"/>
        <v>O</v>
      </c>
      <c r="I674" s="58" t="str">
        <f t="shared" si="659"/>
        <v>O</v>
      </c>
      <c r="J674" s="58" t="str">
        <f t="shared" si="659"/>
        <v>O</v>
      </c>
      <c r="K674" s="58" t="str">
        <f t="shared" si="659"/>
        <v>O</v>
      </c>
      <c r="L674" s="58" t="str">
        <f t="shared" si="659"/>
        <v>O</v>
      </c>
      <c r="M674" s="58" t="str">
        <f t="shared" si="659"/>
        <v>O</v>
      </c>
      <c r="N674" s="58" t="str">
        <f t="shared" si="659"/>
        <v>O</v>
      </c>
      <c r="O674" s="58" t="str">
        <f t="shared" si="659"/>
        <v>O</v>
      </c>
      <c r="P674" s="58" t="str">
        <f t="shared" si="659"/>
        <v>O</v>
      </c>
      <c r="Q674" s="58" t="str">
        <f t="shared" si="659"/>
        <v>O</v>
      </c>
    </row>
    <row r="675" spans="1:17" ht="18.75" customHeight="1">
      <c r="A675" s="606"/>
      <c r="B675" s="58" t="s">
        <v>35</v>
      </c>
      <c r="C675" s="58" t="str">
        <f t="shared" ref="C675:Q675" si="660">IF(C10=$W$89,"O",IF(C10=$X$89,"O",IF(C10=$Y$89,"O",IF(C10=$Z$89,"O",IF(C10=$AA$89,"O",IF(C10=$AB$89,"O",IF(C10=$AC$89,"O",IF(C10=$AD$89,"O",IF(C10=$AE$89,"O",IF(C10=$AF$89,"O",IF(C10=$AG$89,"O",IF(C10=$AH$89,"O",IF(C10=$AI$89,"O",IF(C10=$AJ$89,"O",IF(C10=$AK$89,"O",IF(C10=$AL$89,"O",IF(C10=$AM$89,"O",IF(C10=$AN$89,"O",IF(C10=$AO$89,"O",IF(C10=$AP$89,"O",IF(C10=$AQ$89,"O",IF(C10=$AR$89,"O",IF(C10=$AS$89,"O",IF(C10=$AT$89,"O",IF(C10=$AU$89,"O",IF(C10=$AV$89,"O",IF(C10=$AW$89,"O",IF(C10=$AX$89,"O",IF(C10=$AY$89,"O",IF(C10=$AZ$89,"O",IF(C10=$BA$89,"O",IF(C10=$BB$89,"O",IF(C10=$BC$89,"O",IF(C10=$BD$89,"O",IF(C10=$BE$89,"O",IF(C10=$BF$89,"O",IF(C10=$BG$89,"O",IF(C10=$BH$89,"O","X"))))))))))))))))))))))))))))))))))))))</f>
        <v>O</v>
      </c>
      <c r="D675" s="58" t="str">
        <f t="shared" si="660"/>
        <v>O</v>
      </c>
      <c r="E675" s="58" t="str">
        <f t="shared" si="660"/>
        <v>O</v>
      </c>
      <c r="F675" s="58" t="str">
        <f t="shared" si="660"/>
        <v>O</v>
      </c>
      <c r="G675" s="58" t="str">
        <f t="shared" si="660"/>
        <v>O</v>
      </c>
      <c r="H675" s="58" t="str">
        <f t="shared" si="660"/>
        <v>O</v>
      </c>
      <c r="I675" s="58" t="str">
        <f t="shared" si="660"/>
        <v>O</v>
      </c>
      <c r="J675" s="58" t="str">
        <f t="shared" si="660"/>
        <v>O</v>
      </c>
      <c r="K675" s="58" t="str">
        <f t="shared" si="660"/>
        <v>O</v>
      </c>
      <c r="L675" s="58" t="str">
        <f t="shared" si="660"/>
        <v>O</v>
      </c>
      <c r="M675" s="58" t="str">
        <f t="shared" si="660"/>
        <v>O</v>
      </c>
      <c r="N675" s="58" t="str">
        <f t="shared" si="660"/>
        <v>O</v>
      </c>
      <c r="O675" s="58" t="str">
        <f t="shared" si="660"/>
        <v>O</v>
      </c>
      <c r="P675" s="58" t="str">
        <f t="shared" si="660"/>
        <v>O</v>
      </c>
      <c r="Q675" s="58" t="str">
        <f t="shared" si="660"/>
        <v>O</v>
      </c>
    </row>
    <row r="676" spans="1:17" ht="18.75" customHeight="1">
      <c r="A676" s="606"/>
      <c r="B676" s="58" t="s">
        <v>36</v>
      </c>
      <c r="C676" s="58" t="str">
        <f t="shared" ref="C676:Q676" si="661">IF(C11=$W$89,"O",IF(C11=$X$89,"O",IF(C11=$Y$89,"O",IF(C11=$Z$89,"O",IF(C11=$AA$89,"O",IF(C11=$AB$89,"O",IF(C11=$AC$89,"O",IF(C11=$AD$89,"O",IF(C11=$AE$89,"O",IF(C11=$AF$89,"O",IF(C11=$AG$89,"O",IF(C11=$AH$89,"O",IF(C11=$AI$89,"O",IF(C11=$AJ$89,"O",IF(C11=$AK$89,"O",IF(C11=$AL$89,"O",IF(C11=$AM$89,"O",IF(C11=$AN$89,"O",IF(C11=$AO$89,"O",IF(C11=$AP$89,"O",IF(C11=$AQ$89,"O",IF(C11=$AR$89,"O",IF(C11=$AS$89,"O",IF(C11=$AT$89,"O",IF(C11=$AU$89,"O",IF(C11=$AV$89,"O",IF(C11=$AW$89,"O",IF(C11=$AX$89,"O",IF(C11=$AY$89,"O",IF(C11=$AZ$89,"O",IF(C11=$BA$89,"O",IF(C11=$BB$89,"O",IF(C11=$BC$89,"O",IF(C11=$BD$89,"O",IF(C11=$BE$89,"O",IF(C11=$BF$89,"O",IF(C11=$BG$89,"O",IF(C11=$BH$89,"O","X"))))))))))))))))))))))))))))))))))))))</f>
        <v>O</v>
      </c>
      <c r="D676" s="58" t="str">
        <f t="shared" si="661"/>
        <v>O</v>
      </c>
      <c r="E676" s="58" t="str">
        <f t="shared" si="661"/>
        <v>O</v>
      </c>
      <c r="F676" s="58" t="str">
        <f t="shared" si="661"/>
        <v>O</v>
      </c>
      <c r="G676" s="58" t="str">
        <f t="shared" si="661"/>
        <v>O</v>
      </c>
      <c r="H676" s="58" t="str">
        <f t="shared" si="661"/>
        <v>O</v>
      </c>
      <c r="I676" s="58" t="str">
        <f t="shared" si="661"/>
        <v>O</v>
      </c>
      <c r="J676" s="58" t="str">
        <f t="shared" si="661"/>
        <v>O</v>
      </c>
      <c r="K676" s="58" t="str">
        <f t="shared" si="661"/>
        <v>O</v>
      </c>
      <c r="L676" s="58" t="str">
        <f t="shared" si="661"/>
        <v>O</v>
      </c>
      <c r="M676" s="58" t="str">
        <f t="shared" si="661"/>
        <v>O</v>
      </c>
      <c r="N676" s="58" t="str">
        <f t="shared" si="661"/>
        <v>O</v>
      </c>
      <c r="O676" s="58" t="str">
        <f t="shared" si="661"/>
        <v>O</v>
      </c>
      <c r="P676" s="58" t="str">
        <f t="shared" si="661"/>
        <v>O</v>
      </c>
      <c r="Q676" s="58" t="str">
        <f t="shared" si="661"/>
        <v>O</v>
      </c>
    </row>
    <row r="677" spans="1:17" ht="18.75" customHeight="1">
      <c r="A677" s="606"/>
      <c r="B677" s="58" t="s">
        <v>21</v>
      </c>
      <c r="C677" s="58" t="str">
        <f t="shared" ref="C677:Q677" si="662">IF(C12=$W$89,"O",IF(C12=$X$89,"O",IF(C12=$Y$89,"O",IF(C12=$Z$89,"O",IF(C12=$AA$89,"O",IF(C12=$AB$89,"O",IF(C12=$AC$89,"O",IF(C12=$AD$89,"O",IF(C12=$AE$89,"O",IF(C12=$AF$89,"O",IF(C12=$AG$89,"O",IF(C12=$AH$89,"O",IF(C12=$AI$89,"O",IF(C12=$AJ$89,"O",IF(C12=$AK$89,"O",IF(C12=$AL$89,"O",IF(C12=$AM$89,"O",IF(C12=$AN$89,"O",IF(C12=$AO$89,"O",IF(C12=$AP$89,"O",IF(C12=$AQ$89,"O",IF(C12=$AR$89,"O",IF(C12=$AS$89,"O",IF(C12=$AT$89,"O",IF(C12=$AU$89,"O",IF(C12=$AV$89,"O",IF(C12=$AW$89,"O",IF(C12=$AX$89,"O",IF(C12=$AY$89,"O",IF(C12=$AZ$89,"O",IF(C12=$BA$89,"O",IF(C12=$BB$89,"O",IF(C12=$BC$89,"O",IF(C12=$BD$89,"O",IF(C12=$BE$89,"O",IF(C12=$BF$89,"O",IF(C12=$BG$89,"O",IF(C12=$BH$89,"O","X"))))))))))))))))))))))))))))))))))))))</f>
        <v>O</v>
      </c>
      <c r="D677" s="58" t="str">
        <f t="shared" si="662"/>
        <v>O</v>
      </c>
      <c r="E677" s="58" t="str">
        <f t="shared" si="662"/>
        <v>O</v>
      </c>
      <c r="F677" s="58" t="str">
        <f t="shared" si="662"/>
        <v>O</v>
      </c>
      <c r="G677" s="58" t="str">
        <f t="shared" si="662"/>
        <v>O</v>
      </c>
      <c r="H677" s="58" t="str">
        <f t="shared" si="662"/>
        <v>O</v>
      </c>
      <c r="I677" s="58" t="str">
        <f t="shared" si="662"/>
        <v>O</v>
      </c>
      <c r="J677" s="58" t="str">
        <f t="shared" si="662"/>
        <v>O</v>
      </c>
      <c r="K677" s="58" t="str">
        <f t="shared" si="662"/>
        <v>O</v>
      </c>
      <c r="L677" s="58" t="str">
        <f t="shared" si="662"/>
        <v>O</v>
      </c>
      <c r="M677" s="58" t="str">
        <f t="shared" si="662"/>
        <v>O</v>
      </c>
      <c r="N677" s="58" t="str">
        <f t="shared" si="662"/>
        <v>O</v>
      </c>
      <c r="O677" s="58" t="str">
        <f t="shared" si="662"/>
        <v>O</v>
      </c>
      <c r="P677" s="58" t="str">
        <f t="shared" si="662"/>
        <v>O</v>
      </c>
      <c r="Q677" s="58" t="str">
        <f t="shared" si="662"/>
        <v>O</v>
      </c>
    </row>
    <row r="678" spans="1:17" ht="18.75" customHeight="1">
      <c r="A678" s="607"/>
      <c r="B678" s="30" t="s">
        <v>46</v>
      </c>
      <c r="C678" s="47">
        <f>COUNTIF(C672:C677,"O")</f>
        <v>5</v>
      </c>
      <c r="D678" s="47">
        <f t="shared" ref="D678:Q678" si="663">COUNTIF(D672:D677,"O")</f>
        <v>5</v>
      </c>
      <c r="E678" s="47">
        <f t="shared" si="663"/>
        <v>5</v>
      </c>
      <c r="F678" s="47">
        <f t="shared" si="663"/>
        <v>5</v>
      </c>
      <c r="G678" s="47">
        <f t="shared" si="663"/>
        <v>5</v>
      </c>
      <c r="H678" s="47">
        <f t="shared" si="663"/>
        <v>5</v>
      </c>
      <c r="I678" s="47">
        <f t="shared" si="663"/>
        <v>5</v>
      </c>
      <c r="J678" s="47">
        <f t="shared" si="663"/>
        <v>5</v>
      </c>
      <c r="K678" s="47">
        <f t="shared" si="663"/>
        <v>5</v>
      </c>
      <c r="L678" s="47">
        <f t="shared" si="663"/>
        <v>5</v>
      </c>
      <c r="M678" s="47">
        <f t="shared" si="663"/>
        <v>5</v>
      </c>
      <c r="N678" s="47">
        <f t="shared" si="663"/>
        <v>5</v>
      </c>
      <c r="O678" s="47">
        <f t="shared" si="663"/>
        <v>5</v>
      </c>
      <c r="P678" s="47">
        <f t="shared" si="663"/>
        <v>5</v>
      </c>
      <c r="Q678" s="47">
        <f t="shared" si="663"/>
        <v>5</v>
      </c>
    </row>
    <row r="679" spans="1:17" ht="18.75" customHeight="1">
      <c r="A679" s="605">
        <v>70</v>
      </c>
      <c r="B679" s="58" t="s">
        <v>32</v>
      </c>
      <c r="C679" s="58" t="str">
        <f t="shared" ref="C679:P679" si="664">IF(C7=$W$90,"O",IF(C7=$X$90,"O",IF(C7=$Y$90,"O",IF(C7=$Z$90,"O",IF(C7=$AA$90,"O",IF(C7=$AB$90,"O",IF(C7=$AC$90,"O",IF(C7=$AD$90,"O",IF(C7=$AE$90,"O",IF(C7=$AF$90,"O",IF(C7=$AG$90,"O",IF(C7=$AH$90,"O",IF(C7=$AI$90,"O",IF(C7=$AJ$90,"O",IF(C7=$AK$90,"O",IF(C7=$AL$90,"O",IF(C7=$AM$90,"O",IF(C7=$AN$90,"O",IF(C7=$AO$90,"O",IF(C7=$AP$90,"O",IF(C7=$AQ$90,"O",IF(C7=$AR$90,"O",IF(C7=$AS$90,"O",IF(C7=$AT$90,"O",IF(C7=$AU$90,"O",IF(C7=$AV$90,"O",IF(C7=$AW$90,"O",IF(C7=$AX$90,"O",IF(C7=$AY$90,"O",IF(C7=$AZ$90,"O",IF(C7=$BA$90,"O",IF(C7=$BB$90,"O",IF(C7=$BC$90,"O",IF(C7=$BD$90,"O",IF(C7=$BE$90,"O",IF(C7=$BF$90,"O",IF(C7=$BG$90,"O",IF(C7=$BH$90,"O","X"))))))))))))))))))))))))))))))))))))))</f>
        <v>O</v>
      </c>
      <c r="D679" s="58" t="str">
        <f t="shared" si="664"/>
        <v>O</v>
      </c>
      <c r="E679" s="58" t="str">
        <f t="shared" si="664"/>
        <v>O</v>
      </c>
      <c r="F679" s="58" t="str">
        <f t="shared" si="664"/>
        <v>O</v>
      </c>
      <c r="G679" s="58" t="str">
        <f t="shared" si="664"/>
        <v>O</v>
      </c>
      <c r="H679" s="58" t="str">
        <f t="shared" si="664"/>
        <v>O</v>
      </c>
      <c r="I679" s="58" t="str">
        <f t="shared" si="664"/>
        <v>O</v>
      </c>
      <c r="J679" s="58" t="str">
        <f t="shared" si="664"/>
        <v>O</v>
      </c>
      <c r="K679" s="58" t="str">
        <f t="shared" si="664"/>
        <v>O</v>
      </c>
      <c r="L679" s="58" t="str">
        <f t="shared" si="664"/>
        <v>O</v>
      </c>
      <c r="M679" s="58" t="str">
        <f t="shared" si="664"/>
        <v>O</v>
      </c>
      <c r="N679" s="58" t="str">
        <f t="shared" si="664"/>
        <v>O</v>
      </c>
      <c r="O679" s="58" t="str">
        <f t="shared" si="664"/>
        <v>O</v>
      </c>
      <c r="P679" s="58" t="str">
        <f t="shared" si="664"/>
        <v>O</v>
      </c>
      <c r="Q679" s="58" t="str">
        <f>IF(Q7=$W$90,"O",IF(Q7=$X$90,"O",IF(Q7=$Y$90,"O",IF(Q7=$Z$90,"O",IF(Q7=$AA$90,"O",IF(Q7=$AB$90,"O",IF(Q7=$AC$90,"O",IF(Q7=$AD$90,"O",IF(Q7=$AE$90,"O",IF(Q7=$AF$90,"O",IF(Q7=$AG$90,"O",IF(Q7=$AH$90,"O",IF(Q7=$AI$90,"O",IF(Q7=$AJ$90,"O",IF(Q7=$AK$90,"O",IF(Q7=$AL$90,"O",IF(Q7=$AM$90,"O",IF(Q7=$AN$90,"O",IF(Q7=$AO$90,"O",IF(Q7=$AP$90,"O",IF(Q7=$AQ$90,"O",IF(Q7=$AR$90,"O",IF(Q7=$AS$90,"O",IF(Q7=$AT$90,"O",IF(Q7=$AU$90,"O",IF(Q7=$AV$90,"O",IF(Q7=$AW$90,"O",IF(Q7=$AX$90,"O",IF(Q7=$AY$90,"O",IF(Q7=$AZ$90,"O",IF(Q7=$BA$90,"O",IF(Q7=$BB$90,"O",IF(Q7=$BC$90,"O",IF(Q7=$BD$90,"O",IF(Q7=$BE$90,"O",IF(Q7=$BF$90,"O",IF(Q7=$BG$90,"O",IF(Q7=$BH$90,"O","X"))))))))))))))))))))))))))))))))))))))</f>
        <v>O</v>
      </c>
    </row>
    <row r="680" spans="1:17" ht="18.75" customHeight="1">
      <c r="A680" s="606"/>
      <c r="B680" s="58" t="s">
        <v>33</v>
      </c>
      <c r="C680" s="58" t="str">
        <f>IF(C8=$W$90,"O",IF(C8=$X$90,"O",IF(C8=$Y$90,"O",IF(C8=$Z$90,"O",IF(C8=$AA$90,"O",IF(C8=$AB$90,"O",IF(C8=$AC$90,"O",IF(C8=$AD$90,"O",IF(C8=$AE$90,"O",IF(C8=$AF$90,"O",IF(C8=$AG$90,"O",IF(C8=$AH$90,"O",IF(C8=$AI$90,"O",IF(C8=$AJ$90,"O",IF(C8=$AK$90,"O",IF(C8=$AL$90,"O",IF(C8=$AM$90,"O",IF(C8=$AN$90,"O",IF(C8=$AO$90,"O",IF(C8=$AP$90,"O",IF(C8=$AQ$90,"O",IF(C8=$AR$90,"O",IF(C8=$AS$90,"O",IF(C8=$AT$90,"O",IF(C8=$AU$90,"O",IF(C8=$AV$90,"O",IF(C8=$AW$90,"O",IF(C8=$AX$90,"O",IF(C8=$AY$90,"O",IF(C8=$AZ$90,"O",IF(C8=$BA$90,"O",IF(C8=$BB$90,"O",IF(C8=$BC$90,"O",IF(C8=$BD$90,"O",IF(C8=$BE$90,"O",IF(C8=$BF$90,"O",IF(C8=$BG$90,"O",IF(C8=$BH$90,"O","X"))))))))))))))))))))))))))))))))))))))</f>
        <v>O</v>
      </c>
      <c r="D680" s="58" t="str">
        <f t="shared" ref="D680:P680" si="665">IF(D8=$W$90,"O",IF(D8=$X$90,"O",IF(D8=$Y$90,"O",IF(D8=$Z$90,"O",IF(D8=$AA$90,"O",IF(D8=$AB$90,"O",IF(D8=$AC$90,"O",IF(D8=$AD$90,"O",IF(D8=$AE$90,"O",IF(D8=$AF$90,"O",IF(D8=$AG$90,"O",IF(D8=$AH$90,"O",IF(D8=$AI$90,"O",IF(D8=$AJ$90,"O",IF(D8=$AK$90,"O",IF(D8=$AL$90,"O",IF(D8=$AM$90,"O",IF(D8=$AN$90,"O",IF(D8=$AO$90,"O",IF(D8=$AP$90,"O",IF(D8=$AQ$90,"O",IF(D8=$AR$90,"O",IF(D8=$AS$90,"O",IF(D8=$AT$90,"O",IF(D8=$AU$90,"O",IF(D8=$AV$90,"O",IF(D8=$AW$90,"O",IF(D8=$AX$90,"O",IF(D8=$AY$90,"O",IF(D8=$AZ$90,"O",IF(D8=$BA$90,"O",IF(D8=$BB$90,"O",IF(D8=$BC$90,"O",IF(D8=$BD$90,"O",IF(D8=$BE$90,"O",IF(D8=$BF$90,"O",IF(D8=$BG$90,"O",IF(D8=$BH$90,"O","X"))))))))))))))))))))))))))))))))))))))</f>
        <v>O</v>
      </c>
      <c r="E680" s="58" t="str">
        <f t="shared" si="665"/>
        <v>O</v>
      </c>
      <c r="F680" s="58" t="str">
        <f t="shared" si="665"/>
        <v>O</v>
      </c>
      <c r="G680" s="58" t="str">
        <f t="shared" si="665"/>
        <v>O</v>
      </c>
      <c r="H680" s="58" t="str">
        <f t="shared" si="665"/>
        <v>O</v>
      </c>
      <c r="I680" s="58" t="str">
        <f t="shared" si="665"/>
        <v>O</v>
      </c>
      <c r="J680" s="58" t="str">
        <f t="shared" si="665"/>
        <v>O</v>
      </c>
      <c r="K680" s="58" t="str">
        <f t="shared" si="665"/>
        <v>O</v>
      </c>
      <c r="L680" s="58" t="str">
        <f t="shared" si="665"/>
        <v>O</v>
      </c>
      <c r="M680" s="58" t="str">
        <f t="shared" si="665"/>
        <v>O</v>
      </c>
      <c r="N680" s="58" t="str">
        <f t="shared" si="665"/>
        <v>O</v>
      </c>
      <c r="O680" s="58" t="str">
        <f t="shared" si="665"/>
        <v>O</v>
      </c>
      <c r="P680" s="58" t="str">
        <f t="shared" si="665"/>
        <v>O</v>
      </c>
      <c r="Q680" s="58" t="str">
        <f>IF(Q8=$W$90,"O",IF(Q8=$X$90,"O",IF(Q8=$Y$90,"O",IF(Q8=$Z$90,"O",IF(Q8=$AA$90,"O",IF(Q8=$AB$90,"O",IF(Q8=$AC$90,"O",IF(Q8=$AD$90,"O",IF(Q8=$AE$90,"O",IF(Q8=$AF$90,"O",IF(Q8=$AG$90,"O",IF(Q8=$AH$90,"O",IF(Q8=$AI$90,"O",IF(Q8=$AJ$90,"O",IF(Q8=$AK$90,"O",IF(Q8=$AL$90,"O",IF(Q8=$AM$90,"O",IF(Q8=$AN$90,"O",IF(Q8=$AO$90,"O",IF(Q8=$AP$90,"O",IF(Q8=$AQ$90,"O",IF(Q8=$AR$90,"O",IF(Q8=$AS$90,"O",IF(Q8=$AT$90,"O",IF(Q8=$AU$90,"O",IF(Q8=$AV$90,"O",IF(Q8=$AW$90,"O",IF(Q8=$AX$90,"O",IF(Q8=$AY$90,"O",IF(Q8=$AZ$90,"O",IF(Q8=$BA$90,"O",IF(Q8=$BB$90,"O",IF(Q8=$BC$90,"O",IF(Q8=$BD$90,"O",IF(Q8=$BE$90,"O",IF(Q8=$BF$90,"O",IF(Q8=$BG$90,"O",IF(Q8=$BH$90,"O","X"))))))))))))))))))))))))))))))))))))))</f>
        <v>O</v>
      </c>
    </row>
    <row r="681" spans="1:17" ht="18.75" customHeight="1">
      <c r="A681" s="606"/>
      <c r="B681" s="58" t="s">
        <v>34</v>
      </c>
      <c r="C681" s="58" t="str">
        <f t="shared" ref="C681:Q681" si="666">IF(C9=$W$90,"O",IF(C9=$X$90,"O",IF(C9=$Y$90,"O",IF(C9=$Z$90,"O",IF(C9=$AA$90,"O",IF(C9=$AB$90,"O",IF(C9=$AC$90,"O",IF(C9=$AD$90,"O",IF(C9=$AE$90,"O",IF(C9=$AF$90,"O",IF(C9=$AG$90,"O",IF(C9=$AH$90,"O",IF(C9=$AI$90,"O",IF(C9=$AJ$90,"O",IF(C9=$AK$90,"O",IF(C9=$AL$90,"O",IF(C9=$AM$90,"O",IF(C9=$AN$90,"O",IF(C9=$AO$90,"O",IF(C9=$AP$90,"O",IF(C9=$AQ$90,"O",IF(C9=$AR$90,"O",IF(C9=$AS$90,"O",IF(C9=$AT$90,"O",IF(C9=$AU$90,"O",IF(C9=$AV$90,"O",IF(C9=$AW$90,"O",IF(C9=$AX$90,"O",IF(C9=$AY$90,"O",IF(C9=$AZ$90,"O",IF(C9=$BA$90,"O",IF(C9=$BB$90,"O",IF(C9=$BC$90,"O",IF(C9=$BD$90,"O",IF(C9=$BE$90,"O",IF(C9=$BF$90,"O",IF(C9=$BG$90,"O",IF(C9=$BH$90,"O","X"))))))))))))))))))))))))))))))))))))))</f>
        <v>O</v>
      </c>
      <c r="D681" s="58" t="str">
        <f t="shared" si="666"/>
        <v>O</v>
      </c>
      <c r="E681" s="58" t="str">
        <f t="shared" si="666"/>
        <v>O</v>
      </c>
      <c r="F681" s="58" t="str">
        <f t="shared" si="666"/>
        <v>O</v>
      </c>
      <c r="G681" s="58" t="str">
        <f t="shared" si="666"/>
        <v>O</v>
      </c>
      <c r="H681" s="58" t="str">
        <f t="shared" si="666"/>
        <v>O</v>
      </c>
      <c r="I681" s="58" t="str">
        <f t="shared" si="666"/>
        <v>O</v>
      </c>
      <c r="J681" s="58" t="str">
        <f t="shared" si="666"/>
        <v>O</v>
      </c>
      <c r="K681" s="58" t="str">
        <f t="shared" si="666"/>
        <v>O</v>
      </c>
      <c r="L681" s="58" t="str">
        <f t="shared" si="666"/>
        <v>O</v>
      </c>
      <c r="M681" s="58" t="str">
        <f t="shared" si="666"/>
        <v>O</v>
      </c>
      <c r="N681" s="58" t="str">
        <f t="shared" si="666"/>
        <v>O</v>
      </c>
      <c r="O681" s="58" t="str">
        <f t="shared" si="666"/>
        <v>O</v>
      </c>
      <c r="P681" s="58" t="str">
        <f t="shared" si="666"/>
        <v>O</v>
      </c>
      <c r="Q681" s="58" t="str">
        <f t="shared" si="666"/>
        <v>O</v>
      </c>
    </row>
    <row r="682" spans="1:17" ht="18.75" customHeight="1">
      <c r="A682" s="606"/>
      <c r="B682" s="58" t="s">
        <v>35</v>
      </c>
      <c r="C682" s="58" t="str">
        <f t="shared" ref="C682:Q682" si="667">IF(C10=$W$90,"O",IF(C10=$X$90,"O",IF(C10=$Y$90,"O",IF(C10=$Z$90,"O",IF(C10=$AA$90,"O",IF(C10=$AB$90,"O",IF(C10=$AC$90,"O",IF(C10=$AD$90,"O",IF(C10=$AE$90,"O",IF(C10=$AF$90,"O",IF(C10=$AG$90,"O",IF(C10=$AH$90,"O",IF(C10=$AI$90,"O",IF(C10=$AJ$90,"O",IF(C10=$AK$90,"O",IF(C10=$AL$90,"O",IF(C10=$AM$90,"O",IF(C10=$AN$90,"O",IF(C10=$AO$90,"O",IF(C10=$AP$90,"O",IF(C10=$AQ$90,"O",IF(C10=$AR$90,"O",IF(C10=$AS$90,"O",IF(C10=$AT$90,"O",IF(C10=$AU$90,"O",IF(C10=$AV$90,"O",IF(C10=$AW$90,"O",IF(C10=$AX$90,"O",IF(C10=$AY$90,"O",IF(C10=$AZ$90,"O",IF(C10=$BA$90,"O",IF(C10=$BB$90,"O",IF(C10=$BC$90,"O",IF(C10=$BD$90,"O",IF(C10=$BE$90,"O",IF(C10=$BF$90,"O",IF(C10=$BG$90,"O",IF(C10=$BH$90,"O","X"))))))))))))))))))))))))))))))))))))))</f>
        <v>O</v>
      </c>
      <c r="D682" s="58" t="str">
        <f t="shared" si="667"/>
        <v>O</v>
      </c>
      <c r="E682" s="58" t="str">
        <f t="shared" si="667"/>
        <v>O</v>
      </c>
      <c r="F682" s="58" t="str">
        <f t="shared" si="667"/>
        <v>O</v>
      </c>
      <c r="G682" s="58" t="str">
        <f t="shared" si="667"/>
        <v>O</v>
      </c>
      <c r="H682" s="58" t="str">
        <f t="shared" si="667"/>
        <v>O</v>
      </c>
      <c r="I682" s="58" t="str">
        <f t="shared" si="667"/>
        <v>O</v>
      </c>
      <c r="J682" s="58" t="str">
        <f t="shared" si="667"/>
        <v>O</v>
      </c>
      <c r="K682" s="58" t="str">
        <f t="shared" si="667"/>
        <v>O</v>
      </c>
      <c r="L682" s="58" t="str">
        <f t="shared" si="667"/>
        <v>O</v>
      </c>
      <c r="M682" s="58" t="str">
        <f t="shared" si="667"/>
        <v>O</v>
      </c>
      <c r="N682" s="58" t="str">
        <f t="shared" si="667"/>
        <v>O</v>
      </c>
      <c r="O682" s="58" t="str">
        <f t="shared" si="667"/>
        <v>O</v>
      </c>
      <c r="P682" s="58" t="str">
        <f t="shared" si="667"/>
        <v>O</v>
      </c>
      <c r="Q682" s="58" t="str">
        <f t="shared" si="667"/>
        <v>O</v>
      </c>
    </row>
    <row r="683" spans="1:17" ht="18.75" customHeight="1">
      <c r="A683" s="606"/>
      <c r="B683" s="58" t="s">
        <v>36</v>
      </c>
      <c r="C683" s="58" t="str">
        <f t="shared" ref="C683:Q683" si="668">IF(C11=$W$90,"O",IF(C11=$X$90,"O",IF(C11=$Y$90,"O",IF(C11=$Z$90,"O",IF(C11=$AA$90,"O",IF(C11=$AB$90,"O",IF(C11=$AC$90,"O",IF(C11=$AD$90,"O",IF(C11=$AE$90,"O",IF(C11=$AF$90,"O",IF(C11=$AG$90,"O",IF(C11=$AH$90,"O",IF(C11=$AI$90,"O",IF(C11=$AJ$90,"O",IF(C11=$AK$90,"O",IF(C11=$AL$90,"O",IF(C11=$AM$90,"O",IF(C11=$AN$90,"O",IF(C11=$AO$90,"O",IF(C11=$AP$90,"O",IF(C11=$AQ$90,"O",IF(C11=$AR$90,"O",IF(C11=$AS$90,"O",IF(C11=$AT$90,"O",IF(C11=$AU$90,"O",IF(C11=$AV$90,"O",IF(C11=$AW$90,"O",IF(C11=$AX$90,"O",IF(C11=$AY$90,"O",IF(C11=$AZ$90,"O",IF(C11=$BA$90,"O",IF(C11=$BB$90,"O",IF(C11=$BC$90,"O",IF(C11=$BD$90,"O",IF(C11=$BE$90,"O",IF(C11=$BF$90,"O",IF(C11=$BG$90,"O",IF(C11=$BH$90,"O","X"))))))))))))))))))))))))))))))))))))))</f>
        <v>O</v>
      </c>
      <c r="D683" s="58" t="str">
        <f t="shared" si="668"/>
        <v>O</v>
      </c>
      <c r="E683" s="58" t="str">
        <f t="shared" si="668"/>
        <v>O</v>
      </c>
      <c r="F683" s="58" t="str">
        <f t="shared" si="668"/>
        <v>O</v>
      </c>
      <c r="G683" s="58" t="str">
        <f t="shared" si="668"/>
        <v>O</v>
      </c>
      <c r="H683" s="58" t="str">
        <f t="shared" si="668"/>
        <v>O</v>
      </c>
      <c r="I683" s="58" t="str">
        <f t="shared" si="668"/>
        <v>O</v>
      </c>
      <c r="J683" s="58" t="str">
        <f t="shared" si="668"/>
        <v>O</v>
      </c>
      <c r="K683" s="58" t="str">
        <f t="shared" si="668"/>
        <v>O</v>
      </c>
      <c r="L683" s="58" t="str">
        <f t="shared" si="668"/>
        <v>O</v>
      </c>
      <c r="M683" s="58" t="str">
        <f t="shared" si="668"/>
        <v>O</v>
      </c>
      <c r="N683" s="58" t="str">
        <f t="shared" si="668"/>
        <v>O</v>
      </c>
      <c r="O683" s="58" t="str">
        <f t="shared" si="668"/>
        <v>O</v>
      </c>
      <c r="P683" s="58" t="str">
        <f t="shared" si="668"/>
        <v>O</v>
      </c>
      <c r="Q683" s="58" t="str">
        <f t="shared" si="668"/>
        <v>O</v>
      </c>
    </row>
    <row r="684" spans="1:17" ht="18.75" customHeight="1">
      <c r="A684" s="606"/>
      <c r="B684" s="58" t="s">
        <v>21</v>
      </c>
      <c r="C684" s="58" t="str">
        <f t="shared" ref="C684:Q684" si="669">IF(C12=$W$90,"O",IF(C12=$X$90,"O",IF(C12=$Y$90,"O",IF(C12=$Z$90,"O",IF(C12=$AA$90,"O",IF(C12=$AB$90,"O",IF(C12=$AC$90,"O",IF(C12=$AD$90,"O",IF(C12=$AE$90,"O",IF(C12=$AF$90,"O",IF(C12=$AG$90,"O",IF(C12=$AH$90,"O",IF(C12=$AI$90,"O",IF(C12=$AJ$90,"O",IF(C12=$AK$90,"O",IF(C12=$AL$90,"O",IF(C12=$AM$90,"O",IF(C12=$AN$90,"O",IF(C12=$AO$90,"O",IF(C12=$AP$90,"O",IF(C12=$AQ$90,"O",IF(C12=$AR$90,"O",IF(C12=$AS$90,"O",IF(C12=$AT$90,"O",IF(C12=$AU$90,"O",IF(C12=$AV$90,"O",IF(C12=$AW$90,"O",IF(C12=$AX$90,"O",IF(C12=$AY$90,"O",IF(C12=$AZ$90,"O",IF(C12=$BA$90,"O",IF(C12=$BB$90,"O",IF(C12=$BC$90,"O",IF(C12=$BD$90,"O",IF(C12=$BE$90,"O",IF(C12=$BF$90,"O",IF(C12=$BG$90,"O",IF(C12=$BH$90,"O","X"))))))))))))))))))))))))))))))))))))))</f>
        <v>O</v>
      </c>
      <c r="D684" s="58" t="str">
        <f t="shared" si="669"/>
        <v>O</v>
      </c>
      <c r="E684" s="58" t="str">
        <f t="shared" si="669"/>
        <v>O</v>
      </c>
      <c r="F684" s="58" t="str">
        <f t="shared" si="669"/>
        <v>O</v>
      </c>
      <c r="G684" s="58" t="str">
        <f t="shared" si="669"/>
        <v>O</v>
      </c>
      <c r="H684" s="58" t="str">
        <f t="shared" si="669"/>
        <v>O</v>
      </c>
      <c r="I684" s="58" t="str">
        <f t="shared" si="669"/>
        <v>O</v>
      </c>
      <c r="J684" s="58" t="str">
        <f t="shared" si="669"/>
        <v>O</v>
      </c>
      <c r="K684" s="58" t="str">
        <f t="shared" si="669"/>
        <v>O</v>
      </c>
      <c r="L684" s="58" t="str">
        <f t="shared" si="669"/>
        <v>O</v>
      </c>
      <c r="M684" s="58" t="str">
        <f t="shared" si="669"/>
        <v>O</v>
      </c>
      <c r="N684" s="58" t="str">
        <f t="shared" si="669"/>
        <v>O</v>
      </c>
      <c r="O684" s="58" t="str">
        <f t="shared" si="669"/>
        <v>O</v>
      </c>
      <c r="P684" s="58" t="str">
        <f t="shared" si="669"/>
        <v>O</v>
      </c>
      <c r="Q684" s="58" t="str">
        <f t="shared" si="669"/>
        <v>O</v>
      </c>
    </row>
    <row r="685" spans="1:17" ht="18.75" customHeight="1">
      <c r="A685" s="607"/>
      <c r="B685" s="30" t="s">
        <v>46</v>
      </c>
      <c r="C685" s="47">
        <f>COUNTIF(C679:C684,"O")</f>
        <v>6</v>
      </c>
      <c r="D685" s="47">
        <f t="shared" ref="D685:Q685" si="670">COUNTIF(D679:D684,"O")</f>
        <v>6</v>
      </c>
      <c r="E685" s="47">
        <f t="shared" si="670"/>
        <v>6</v>
      </c>
      <c r="F685" s="47">
        <f t="shared" si="670"/>
        <v>6</v>
      </c>
      <c r="G685" s="47">
        <f t="shared" si="670"/>
        <v>6</v>
      </c>
      <c r="H685" s="47">
        <f t="shared" si="670"/>
        <v>6</v>
      </c>
      <c r="I685" s="47">
        <f t="shared" si="670"/>
        <v>6</v>
      </c>
      <c r="J685" s="47">
        <f t="shared" si="670"/>
        <v>6</v>
      </c>
      <c r="K685" s="47">
        <f t="shared" si="670"/>
        <v>6</v>
      </c>
      <c r="L685" s="47">
        <f t="shared" si="670"/>
        <v>6</v>
      </c>
      <c r="M685" s="47">
        <f t="shared" si="670"/>
        <v>6</v>
      </c>
      <c r="N685" s="47">
        <f t="shared" si="670"/>
        <v>6</v>
      </c>
      <c r="O685" s="47">
        <f t="shared" si="670"/>
        <v>6</v>
      </c>
      <c r="P685" s="47">
        <f t="shared" si="670"/>
        <v>6</v>
      </c>
      <c r="Q685" s="47">
        <f t="shared" si="670"/>
        <v>6</v>
      </c>
    </row>
    <row r="686" spans="1:17" ht="18.75" customHeight="1">
      <c r="A686" s="605">
        <v>71</v>
      </c>
      <c r="B686" s="58" t="s">
        <v>32</v>
      </c>
      <c r="C686" s="58" t="str">
        <f t="shared" ref="C686:P686" si="671">IF(C7=$W$91,"O",IF(C7=$X$91,"O",IF(C7=$Y$91,"O",IF(C7=$Z$91,"O",IF(C7=$AA$91,"O",IF(C7=$AB$91,"O",IF(C7=$AC$91,"O",IF(C7=$AD$91,"O",IF(C7=$AE$91,"O",IF(C7=$AF$91,"O",IF(C7=$AG$91,"O",IF(C7=$AH$91,"O",IF(C7=$AI$91,"O",IF(C7=$AJ$91,"O",IF(C7=$AK$91,"O",IF(C7=$AL$91,"O",IF(C7=$AM$91,"O",IF(C7=$AN$91,"O",IF(C7=$AO$91,"O",IF(C7=$AP$91,"O",IF(C7=$AQ$91,"O",IF(C7=$AR$91,"O",IF(C7=$AS$91,"O",IF(C7=$AT$91,"O",IF(C7=$AU$91,"O",IF(C7=$AV$91,"O",IF(C7=$AW$91,"O",IF(C7=$AX$91,"O",IF(C7=$AY$91,"O",IF(C7=$AZ$91,"O",IF(C7=$BA$91,"O",IF(C7=$BB$91,"O",IF(C7=$BC$91,"O",IF(C7=$BD$91,"O",IF(C7=$BE$91,"O",IF(C7=$BF$91,"O",IF(C7=$BG$91,"O",IF(C7=$BH$91,"O","X"))))))))))))))))))))))))))))))))))))))</f>
        <v>O</v>
      </c>
      <c r="D686" s="58" t="str">
        <f t="shared" si="671"/>
        <v>O</v>
      </c>
      <c r="E686" s="58" t="str">
        <f t="shared" si="671"/>
        <v>O</v>
      </c>
      <c r="F686" s="58" t="str">
        <f t="shared" si="671"/>
        <v>O</v>
      </c>
      <c r="G686" s="58" t="str">
        <f t="shared" si="671"/>
        <v>O</v>
      </c>
      <c r="H686" s="58" t="str">
        <f t="shared" si="671"/>
        <v>O</v>
      </c>
      <c r="I686" s="58" t="str">
        <f t="shared" si="671"/>
        <v>O</v>
      </c>
      <c r="J686" s="58" t="str">
        <f t="shared" si="671"/>
        <v>O</v>
      </c>
      <c r="K686" s="58" t="str">
        <f t="shared" si="671"/>
        <v>O</v>
      </c>
      <c r="L686" s="58" t="str">
        <f t="shared" si="671"/>
        <v>O</v>
      </c>
      <c r="M686" s="58" t="str">
        <f t="shared" si="671"/>
        <v>O</v>
      </c>
      <c r="N686" s="58" t="str">
        <f t="shared" si="671"/>
        <v>O</v>
      </c>
      <c r="O686" s="58" t="str">
        <f t="shared" si="671"/>
        <v>O</v>
      </c>
      <c r="P686" s="58" t="str">
        <f t="shared" si="671"/>
        <v>O</v>
      </c>
      <c r="Q686" s="58" t="str">
        <f>IF(Q7=$W$91,"O",IF(Q7=$X$91,"O",IF(Q7=$Y$91,"O",IF(Q7=$Z$91,"O",IF(Q7=$AA$91,"O",IF(Q7=$AB$91,"O",IF(Q7=$AC$91,"O",IF(Q7=$AD$91,"O",IF(Q7=$AE$91,"O",IF(Q7=$AF$91,"O",IF(Q7=$AG$91,"O",IF(Q7=$AH$91,"O",IF(Q7=$AI$91,"O",IF(Q7=$AJ$91,"O",IF(Q7=$AK$91,"O",IF(Q7=$AL$91,"O",IF(Q7=$AM$91,"O",IF(Q7=$AN$91,"O",IF(Q7=$AO$91,"O",IF(Q7=$AP$91,"O",IF(Q7=$AQ$91,"O",IF(Q7=$AR$91,"O",IF(Q7=$AS$91,"O",IF(Q7=$AT$91,"O",IF(Q7=$AU$91,"O",IF(Q7=$AV$91,"O",IF(Q7=$AW$91,"O",IF(Q7=$AX$91,"O",IF(Q7=$AY$91,"O",IF(Q7=$AZ$91,"O",IF(Q7=$BA$91,"O",IF(Q7=$BB$91,"O",IF(Q7=$BC$91,"O",IF(Q7=$BD$91,"O",IF(Q7=$BE$91,"O",IF(Q7=$BF$91,"O",IF(Q7=$BG$91,"O",IF(Q7=$BH$91,"O","X"))))))))))))))))))))))))))))))))))))))</f>
        <v>O</v>
      </c>
    </row>
    <row r="687" spans="1:17" ht="18.75" customHeight="1">
      <c r="A687" s="606"/>
      <c r="B687" s="58" t="s">
        <v>33</v>
      </c>
      <c r="C687" s="58" t="str">
        <f>IF(C8=$W$91,"O",IF(C8=$X$91,"O",IF(C8=$Y$91,"O",IF(C8=$Z$91,"O",IF(C8=$AA$91,"O",IF(C8=$AB$91,"O",IF(C8=$AC$91,"O",IF(C8=$AD$91,"O",IF(C8=$AE$91,"O",IF(C8=$AF$91,"O",IF(C8=$AG$91,"O",IF(C8=$AH$91,"O",IF(C8=$AI$91,"O",IF(C8=$AJ$91,"O",IF(C8=$AK$91,"O",IF(C8=$AL$91,"O",IF(C8=$AM$91,"O",IF(C8=$AN$91,"O",IF(C8=$AO$91,"O",IF(C8=$AP$91,"O",IF(C8=$AQ$91,"O",IF(C8=$AR$91,"O",IF(C8=$AS$91,"O",IF(C8=$AT$91,"O",IF(C8=$AU$91,"O",IF(C8=$AV$91,"O",IF(C8=$AW$91,"O",IF(C8=$AX$91,"O",IF(C8=$AY$91,"O",IF(C8=$AZ$91,"O",IF(C8=$BA$91,"O",IF(C8=$BB$91,"O",IF(C8=$BC$91,"O",IF(C8=$BD$91,"O",IF(C8=$BE$91,"O",IF(C8=$BF$91,"O",IF(C8=$BG$91,"O",IF(C8=$BH$91,"O","X"))))))))))))))))))))))))))))))))))))))</f>
        <v>O</v>
      </c>
      <c r="D687" s="58" t="str">
        <f t="shared" ref="D687:P687" si="672">IF(D8=$W$91,"O",IF(D8=$X$91,"O",IF(D8=$Y$91,"O",IF(D8=$Z$91,"O",IF(D8=$AA$91,"O",IF(D8=$AB$91,"O",IF(D8=$AC$91,"O",IF(D8=$AD$91,"O",IF(D8=$AE$91,"O",IF(D8=$AF$91,"O",IF(D8=$AG$91,"O",IF(D8=$AH$91,"O",IF(D8=$AI$91,"O",IF(D8=$AJ$91,"O",IF(D8=$AK$91,"O",IF(D8=$AL$91,"O",IF(D8=$AM$91,"O",IF(D8=$AN$91,"O",IF(D8=$AO$91,"O",IF(D8=$AP$91,"O",IF(D8=$AQ$91,"O",IF(D8=$AR$91,"O",IF(D8=$AS$91,"O",IF(D8=$AT$91,"O",IF(D8=$AU$91,"O",IF(D8=$AV$91,"O",IF(D8=$AW$91,"O",IF(D8=$AX$91,"O",IF(D8=$AY$91,"O",IF(D8=$AZ$91,"O",IF(D8=$BA$91,"O",IF(D8=$BB$91,"O",IF(D8=$BC$91,"O",IF(D8=$BD$91,"O",IF(D8=$BE$91,"O",IF(D8=$BF$91,"O",IF(D8=$BG$91,"O",IF(D8=$BH$91,"O","X"))))))))))))))))))))))))))))))))))))))</f>
        <v>O</v>
      </c>
      <c r="E687" s="58" t="str">
        <f t="shared" si="672"/>
        <v>O</v>
      </c>
      <c r="F687" s="58" t="str">
        <f t="shared" si="672"/>
        <v>O</v>
      </c>
      <c r="G687" s="58" t="str">
        <f t="shared" si="672"/>
        <v>O</v>
      </c>
      <c r="H687" s="58" t="str">
        <f t="shared" si="672"/>
        <v>O</v>
      </c>
      <c r="I687" s="58" t="str">
        <f t="shared" si="672"/>
        <v>O</v>
      </c>
      <c r="J687" s="58" t="str">
        <f t="shared" si="672"/>
        <v>O</v>
      </c>
      <c r="K687" s="58" t="str">
        <f t="shared" si="672"/>
        <v>O</v>
      </c>
      <c r="L687" s="58" t="str">
        <f t="shared" si="672"/>
        <v>O</v>
      </c>
      <c r="M687" s="58" t="str">
        <f t="shared" si="672"/>
        <v>O</v>
      </c>
      <c r="N687" s="58" t="str">
        <f t="shared" si="672"/>
        <v>O</v>
      </c>
      <c r="O687" s="58" t="str">
        <f t="shared" si="672"/>
        <v>O</v>
      </c>
      <c r="P687" s="58" t="str">
        <f t="shared" si="672"/>
        <v>O</v>
      </c>
      <c r="Q687" s="58" t="str">
        <f>IF(Q8=$W$91,"O",IF(Q8=$X$91,"O",IF(Q8=$Y$91,"O",IF(Q8=$Z$91,"O",IF(Q8=$AA$91,"O",IF(Q8=$AB$91,"O",IF(Q8=$AC$91,"O",IF(Q8=$AD$91,"O",IF(Q8=$AE$91,"O",IF(Q8=$AF$91,"O",IF(Q8=$AG$91,"O",IF(Q8=$AH$91,"O",IF(Q8=$AI$91,"O",IF(Q8=$AJ$91,"O",IF(Q8=$AK$91,"O",IF(Q8=$AL$91,"O",IF(Q8=$AM$91,"O",IF(Q8=$AN$91,"O",IF(Q8=$AO$91,"O",IF(Q8=$AP$91,"O",IF(Q8=$AQ$91,"O",IF(Q8=$AR$91,"O",IF(Q8=$AS$91,"O",IF(Q8=$AT$91,"O",IF(Q8=$AU$91,"O",IF(Q8=$AV$91,"O",IF(Q8=$AW$91,"O",IF(Q8=$AX$91,"O",IF(Q8=$AY$91,"O",IF(Q8=$AZ$91,"O",IF(Q8=$BA$91,"O",IF(Q8=$BB$91,"O",IF(Q8=$BC$91,"O",IF(Q8=$BD$91,"O",IF(Q8=$BE$91,"O",IF(Q8=$BF$91,"O",IF(Q8=$BG$91,"O",IF(Q8=$BH$91,"O","X"))))))))))))))))))))))))))))))))))))))</f>
        <v>O</v>
      </c>
    </row>
    <row r="688" spans="1:17" ht="18.75" customHeight="1">
      <c r="A688" s="606"/>
      <c r="B688" s="58" t="s">
        <v>34</v>
      </c>
      <c r="C688" s="58" t="str">
        <f t="shared" ref="C688:Q688" si="673">IF(C9=$W$91,"O",IF(C9=$X$91,"O",IF(C9=$Y$91,"O",IF(C9=$Z$91,"O",IF(C9=$AA$91,"O",IF(C9=$AB$91,"O",IF(C9=$AC$91,"O",IF(C9=$AD$91,"O",IF(C9=$AE$91,"O",IF(C9=$AF$91,"O",IF(C9=$AG$91,"O",IF(C9=$AH$91,"O",IF(C9=$AI$91,"O",IF(C9=$AJ$91,"O",IF(C9=$AK$91,"O",IF(C9=$AL$91,"O",IF(C9=$AM$91,"O",IF(C9=$AN$91,"O",IF(C9=$AO$91,"O",IF(C9=$AP$91,"O",IF(C9=$AQ$91,"O",IF(C9=$AR$91,"O",IF(C9=$AS$91,"O",IF(C9=$AT$91,"O",IF(C9=$AU$91,"O",IF(C9=$AV$91,"O",IF(C9=$AW$91,"O",IF(C9=$AX$91,"O",IF(C9=$AY$91,"O",IF(C9=$AZ$91,"O",IF(C9=$BA$91,"O",IF(C9=$BB$91,"O",IF(C9=$BC$91,"O",IF(C9=$BD$91,"O",IF(C9=$BE$91,"O",IF(C9=$BF$91,"O",IF(C9=$BG$91,"O",IF(C9=$BH$91,"O","X"))))))))))))))))))))))))))))))))))))))</f>
        <v>O</v>
      </c>
      <c r="D688" s="58" t="str">
        <f t="shared" si="673"/>
        <v>O</v>
      </c>
      <c r="E688" s="58" t="str">
        <f t="shared" si="673"/>
        <v>O</v>
      </c>
      <c r="F688" s="58" t="str">
        <f t="shared" si="673"/>
        <v>O</v>
      </c>
      <c r="G688" s="58" t="str">
        <f t="shared" si="673"/>
        <v>O</v>
      </c>
      <c r="H688" s="58" t="str">
        <f t="shared" si="673"/>
        <v>O</v>
      </c>
      <c r="I688" s="58" t="str">
        <f t="shared" si="673"/>
        <v>O</v>
      </c>
      <c r="J688" s="58" t="str">
        <f t="shared" si="673"/>
        <v>O</v>
      </c>
      <c r="K688" s="58" t="str">
        <f t="shared" si="673"/>
        <v>O</v>
      </c>
      <c r="L688" s="58" t="str">
        <f t="shared" si="673"/>
        <v>O</v>
      </c>
      <c r="M688" s="58" t="str">
        <f t="shared" si="673"/>
        <v>O</v>
      </c>
      <c r="N688" s="58" t="str">
        <f t="shared" si="673"/>
        <v>O</v>
      </c>
      <c r="O688" s="58" t="str">
        <f t="shared" si="673"/>
        <v>O</v>
      </c>
      <c r="P688" s="58" t="str">
        <f t="shared" si="673"/>
        <v>O</v>
      </c>
      <c r="Q688" s="58" t="str">
        <f t="shared" si="673"/>
        <v>O</v>
      </c>
    </row>
    <row r="689" spans="1:17" ht="18.75" customHeight="1">
      <c r="A689" s="606"/>
      <c r="B689" s="58" t="s">
        <v>35</v>
      </c>
      <c r="C689" s="58" t="str">
        <f t="shared" ref="C689:Q689" si="674">IF(C17=$W$91,"O",IF(C17=$X$91,"O",IF(C17=$Y$91,"O",IF(C17=$Z$91,"O",IF(C17=$AA$91,"O",IF(C17=$AB$91,"O",IF(C17=$AC$91,"O",IF(C17=$AD$91,"O",IF(C17=$AE$91,"O",IF(C17=$AF$91,"O",IF(C17=$AG$91,"O",IF(C17=$AH$91,"O",IF(C17=$AI$91,"O",IF(C17=$AJ$91,"O",IF(C17=$AK$91,"O",IF(C17=$AL$91,"O",IF(C17=$AM$91,"O",IF(C17=$AN$91,"O",IF(C17=$AO$91,"O",IF(C17=$AP$91,"O",IF(C17=$AQ$91,"O",IF(C17=$AR$91,"O",IF(C17=$AS$91,"O",IF(C17=$AT$91,"O",IF(C17=$AU$91,"O",IF(C17=$AV$91,"O",IF(C17=$AW$91,"O",IF(C17=$AX$91,"O",IF(C17=$AY$91,"O",IF(C17=$AZ$91,"O",IF(C17=$BA$91,"O",IF(C17=$BB$91,"O",IF(C17=$BC$91,"O",IF(C17=$BD$91,"O",IF(C17=$BE$91,"O",IF(C17=$BF$91,"O",IF(C17=$BG$91,"O",IF(C17=$BH$91,"O","X"))))))))))))))))))))))))))))))))))))))</f>
        <v>X</v>
      </c>
      <c r="D689" s="58" t="str">
        <f t="shared" si="674"/>
        <v>X</v>
      </c>
      <c r="E689" s="58" t="str">
        <f t="shared" si="674"/>
        <v>X</v>
      </c>
      <c r="F689" s="58" t="str">
        <f t="shared" si="674"/>
        <v>X</v>
      </c>
      <c r="G689" s="58" t="str">
        <f t="shared" si="674"/>
        <v>X</v>
      </c>
      <c r="H689" s="58" t="str">
        <f t="shared" si="674"/>
        <v>X</v>
      </c>
      <c r="I689" s="58" t="str">
        <f t="shared" si="674"/>
        <v>X</v>
      </c>
      <c r="J689" s="58" t="str">
        <f t="shared" si="674"/>
        <v>X</v>
      </c>
      <c r="K689" s="58" t="str">
        <f t="shared" si="674"/>
        <v>X</v>
      </c>
      <c r="L689" s="58" t="str">
        <f t="shared" si="674"/>
        <v>X</v>
      </c>
      <c r="M689" s="58" t="str">
        <f t="shared" si="674"/>
        <v>X</v>
      </c>
      <c r="N689" s="58" t="str">
        <f t="shared" si="674"/>
        <v>X</v>
      </c>
      <c r="O689" s="58" t="str">
        <f t="shared" si="674"/>
        <v>X</v>
      </c>
      <c r="P689" s="58" t="str">
        <f t="shared" si="674"/>
        <v>X</v>
      </c>
      <c r="Q689" s="58" t="str">
        <f t="shared" si="674"/>
        <v>X</v>
      </c>
    </row>
    <row r="690" spans="1:17" ht="18.75" customHeight="1">
      <c r="A690" s="606"/>
      <c r="B690" s="58" t="s">
        <v>36</v>
      </c>
      <c r="C690" s="58" t="str">
        <f t="shared" ref="C690:Q690" si="675">IF(C18=$W$91,"O",IF(C18=$X$91,"O",IF(C18=$Y$91,"O",IF(C18=$Z$91,"O",IF(C18=$AA$91,"O",IF(C18=$AB$91,"O",IF(C18=$AC$91,"O",IF(C18=$AD$91,"O",IF(C18=$AE$91,"O",IF(C18=$AF$91,"O",IF(C18=$AG$91,"O",IF(C18=$AH$91,"O",IF(C18=$AI$91,"O",IF(C18=$AJ$91,"O",IF(C18=$AK$91,"O",IF(C18=$AL$91,"O",IF(C18=$AM$91,"O",IF(C18=$AN$91,"O",IF(C18=$AO$91,"O",IF(C18=$AP$91,"O",IF(C18=$AQ$91,"O",IF(C18=$AR$91,"O",IF(C18=$AS$91,"O",IF(C18=$AT$91,"O",IF(C18=$AU$91,"O",IF(C18=$AV$91,"O",IF(C18=$AW$91,"O",IF(C18=$AX$91,"O",IF(C18=$AY$91,"O",IF(C18=$AZ$91,"O",IF(C18=$BA$91,"O",IF(C18=$BB$91,"O",IF(C18=$BC$91,"O",IF(C18=$BD$91,"O",IF(C18=$BE$91,"O",IF(C18=$BF$91,"O",IF(C18=$BG$91,"O",IF(C18=$BH$91,"O","X"))))))))))))))))))))))))))))))))))))))</f>
        <v>X</v>
      </c>
      <c r="D690" s="58" t="str">
        <f t="shared" si="675"/>
        <v>X</v>
      </c>
      <c r="E690" s="58" t="str">
        <f t="shared" si="675"/>
        <v>X</v>
      </c>
      <c r="F690" s="58" t="str">
        <f t="shared" si="675"/>
        <v>X</v>
      </c>
      <c r="G690" s="58" t="str">
        <f t="shared" si="675"/>
        <v>X</v>
      </c>
      <c r="H690" s="58" t="str">
        <f t="shared" si="675"/>
        <v>X</v>
      </c>
      <c r="I690" s="58" t="str">
        <f t="shared" si="675"/>
        <v>X</v>
      </c>
      <c r="J690" s="58" t="str">
        <f t="shared" si="675"/>
        <v>X</v>
      </c>
      <c r="K690" s="58" t="str">
        <f t="shared" si="675"/>
        <v>X</v>
      </c>
      <c r="L690" s="58" t="str">
        <f t="shared" si="675"/>
        <v>X</v>
      </c>
      <c r="M690" s="58" t="str">
        <f t="shared" si="675"/>
        <v>X</v>
      </c>
      <c r="N690" s="58" t="str">
        <f t="shared" si="675"/>
        <v>X</v>
      </c>
      <c r="O690" s="58" t="str">
        <f t="shared" si="675"/>
        <v>X</v>
      </c>
      <c r="P690" s="58" t="str">
        <f t="shared" si="675"/>
        <v>X</v>
      </c>
      <c r="Q690" s="58" t="str">
        <f t="shared" si="675"/>
        <v>X</v>
      </c>
    </row>
    <row r="691" spans="1:17" ht="18.75" customHeight="1">
      <c r="A691" s="606"/>
      <c r="B691" s="58" t="s">
        <v>21</v>
      </c>
      <c r="C691" s="58" t="str">
        <f t="shared" ref="C691:Q691" si="676">IF(C19=$W$91,"O",IF(C19=$X$91,"O",IF(C19=$Y$91,"O",IF(C19=$Z$91,"O",IF(C19=$AA$91,"O",IF(C19=$AB$91,"O",IF(C19=$AC$91,"O",IF(C19=$AD$91,"O",IF(C19=$AE$91,"O",IF(C19=$AF$91,"O",IF(C19=$AG$91,"O",IF(C19=$AH$91,"O",IF(C19=$AI$91,"O",IF(C19=$AJ$91,"O",IF(C19=$AK$91,"O",IF(C19=$AL$91,"O",IF(C19=$AM$91,"O",IF(C19=$AN$91,"O",IF(C19=$AO$91,"O",IF(C19=$AP$91,"O",IF(C19=$AQ$91,"O",IF(C19=$AR$91,"O",IF(C19=$AS$91,"O",IF(C19=$AT$91,"O",IF(C19=$AU$91,"O",IF(C19=$AV$91,"O",IF(C19=$AW$91,"O",IF(C19=$AX$91,"O",IF(C19=$AY$91,"O",IF(C19=$AZ$91,"O",IF(C19=$BA$91,"O",IF(C19=$BB$91,"O",IF(C19=$BC$91,"O",IF(C19=$BD$91,"O",IF(C19=$BE$91,"O",IF(C19=$BF$91,"O",IF(C19=$BG$91,"O",IF(C19=$BH$91,"O","X"))))))))))))))))))))))))))))))))))))))</f>
        <v>X</v>
      </c>
      <c r="D691" s="58" t="str">
        <f t="shared" si="676"/>
        <v>X</v>
      </c>
      <c r="E691" s="58" t="str">
        <f t="shared" si="676"/>
        <v>X</v>
      </c>
      <c r="F691" s="58" t="str">
        <f t="shared" si="676"/>
        <v>X</v>
      </c>
      <c r="G691" s="58" t="str">
        <f t="shared" si="676"/>
        <v>X</v>
      </c>
      <c r="H691" s="58" t="str">
        <f t="shared" si="676"/>
        <v>X</v>
      </c>
      <c r="I691" s="58" t="str">
        <f t="shared" si="676"/>
        <v>X</v>
      </c>
      <c r="J691" s="58" t="str">
        <f t="shared" si="676"/>
        <v>X</v>
      </c>
      <c r="K691" s="58" t="str">
        <f t="shared" si="676"/>
        <v>X</v>
      </c>
      <c r="L691" s="58" t="str">
        <f t="shared" si="676"/>
        <v>X</v>
      </c>
      <c r="M691" s="58" t="str">
        <f t="shared" si="676"/>
        <v>X</v>
      </c>
      <c r="N691" s="58" t="str">
        <f t="shared" si="676"/>
        <v>X</v>
      </c>
      <c r="O691" s="58" t="str">
        <f t="shared" si="676"/>
        <v>X</v>
      </c>
      <c r="P691" s="58" t="str">
        <f t="shared" si="676"/>
        <v>X</v>
      </c>
      <c r="Q691" s="58" t="str">
        <f t="shared" si="676"/>
        <v>X</v>
      </c>
    </row>
    <row r="692" spans="1:17" ht="18.75" customHeight="1">
      <c r="A692" s="607"/>
      <c r="B692" s="30" t="s">
        <v>46</v>
      </c>
      <c r="C692" s="47">
        <f>COUNTIF(C686:C691,"O")</f>
        <v>3</v>
      </c>
      <c r="D692" s="47">
        <f t="shared" ref="D692:Q692" si="677">COUNTIF(D686:D691,"O")</f>
        <v>3</v>
      </c>
      <c r="E692" s="47">
        <f t="shared" si="677"/>
        <v>3</v>
      </c>
      <c r="F692" s="47">
        <f t="shared" si="677"/>
        <v>3</v>
      </c>
      <c r="G692" s="47">
        <f t="shared" si="677"/>
        <v>3</v>
      </c>
      <c r="H692" s="47">
        <f t="shared" si="677"/>
        <v>3</v>
      </c>
      <c r="I692" s="47">
        <f t="shared" si="677"/>
        <v>3</v>
      </c>
      <c r="J692" s="47">
        <f t="shared" si="677"/>
        <v>3</v>
      </c>
      <c r="K692" s="47">
        <f t="shared" si="677"/>
        <v>3</v>
      </c>
      <c r="L692" s="47">
        <f t="shared" si="677"/>
        <v>3</v>
      </c>
      <c r="M692" s="47">
        <f t="shared" si="677"/>
        <v>3</v>
      </c>
      <c r="N692" s="47">
        <f t="shared" si="677"/>
        <v>3</v>
      </c>
      <c r="O692" s="47">
        <f t="shared" si="677"/>
        <v>3</v>
      </c>
      <c r="P692" s="47">
        <f t="shared" si="677"/>
        <v>3</v>
      </c>
      <c r="Q692" s="47">
        <f t="shared" si="677"/>
        <v>3</v>
      </c>
    </row>
    <row r="693" spans="1:17" ht="18.75" customHeight="1">
      <c r="A693" s="605">
        <v>72</v>
      </c>
      <c r="B693" s="58" t="s">
        <v>32</v>
      </c>
      <c r="C693" s="58" t="str">
        <f t="shared" ref="C693:P693" si="678">IF(C7=$W$92,"O",IF(C7=$X$92,"O",IF(C7=$Y$92,"O",IF(C7=$Z$92,"O",IF(C7=$AA$92,"O",IF(C7=$AB$92,"O",IF(C7=$AC$92,"O",IF(C7=$AD$92,"O",IF(C7=$AE$92,"O",IF(C7=$AF$92,"O",IF(C7=$AG$92,"O",IF(C7=$AH$92,"O",IF(C7=$AI$92,"O",IF(C7=$AJ$92,"O",IF(C7=$AK$92,"O",IF(C7=$AL$92,"O",IF(C7=$AM$92,"O",IF(C7=$AN$92,"O",IF(C7=$AO$92,"O",IF(C7=$AP$92,"O",IF(C7=$AQ$92,"O",IF(C7=$AR$92,"O",IF(C7=$AS$92,"O",IF(C7=$AT$92,"O",IF(C7=$AU$92,"O",IF(C7=$AV$92,"O",IF(C7=$AW$92,"O",IF(C7=$AX$92,"O",IF(C7=$AY$92,"O",IF(C7=$AZ$92,"O",IF(C7=$BA$92,"O",IF(C7=$BB$92,"O",IF(C7=$BC$92,"O",IF(C7=$BD$92,"O",IF(C7=$BE$92,"O",IF(C7=$BF$92,"O",IF(C7=$BG$92,"O",IF(C7=$BH$92,"O",IF(C7=$BI$92,"O","X")))))))))))))))))))))))))))))))))))))))</f>
        <v>O</v>
      </c>
      <c r="D693" s="58" t="str">
        <f t="shared" si="678"/>
        <v>O</v>
      </c>
      <c r="E693" s="58" t="str">
        <f t="shared" si="678"/>
        <v>O</v>
      </c>
      <c r="F693" s="58" t="str">
        <f t="shared" si="678"/>
        <v>O</v>
      </c>
      <c r="G693" s="58" t="str">
        <f t="shared" si="678"/>
        <v>O</v>
      </c>
      <c r="H693" s="58" t="str">
        <f t="shared" si="678"/>
        <v>O</v>
      </c>
      <c r="I693" s="58" t="str">
        <f t="shared" si="678"/>
        <v>O</v>
      </c>
      <c r="J693" s="58" t="str">
        <f t="shared" si="678"/>
        <v>O</v>
      </c>
      <c r="K693" s="58" t="str">
        <f t="shared" si="678"/>
        <v>O</v>
      </c>
      <c r="L693" s="58" t="str">
        <f t="shared" si="678"/>
        <v>O</v>
      </c>
      <c r="M693" s="58" t="str">
        <f t="shared" si="678"/>
        <v>O</v>
      </c>
      <c r="N693" s="58" t="str">
        <f t="shared" si="678"/>
        <v>O</v>
      </c>
      <c r="O693" s="58" t="str">
        <f t="shared" si="678"/>
        <v>O</v>
      </c>
      <c r="P693" s="58" t="str">
        <f t="shared" si="678"/>
        <v>O</v>
      </c>
      <c r="Q693" s="58" t="str">
        <f>IF(Q7=$W$92,"O",IF(Q7=$X$92,"O",IF(Q7=$Y$92,"O",IF(Q7=$Z$92,"O",IF(Q7=$AA$92,"O",IF(Q7=$AB$92,"O",IF(Q7=$AC$92,"O",IF(Q7=$AD$92,"O",IF(Q7=$AE$92,"O",IF(Q7=$AF$92,"O",IF(Q7=$AG$92,"O",IF(Q7=$AH$92,"O",IF(Q7=$AI$92,"O",IF(Q7=$AJ$92,"O",IF(Q7=$AK$92,"O",IF(Q7=$AL$92,"O",IF(Q7=$AM$92,"O",IF(Q7=$AN$92,"O",IF(Q7=$AO$92,"O",IF(Q7=$AP$92,"O",IF(Q7=$AQ$92,"O",IF(Q7=$AR$92,"O",IF(Q7=$AS$92,"O",IF(Q7=$AT$92,"O",IF(Q7=$AU$92,"O",IF(Q7=$AV$92,"O",IF(Q7=$AW$92,"O",IF(Q7=$AX$92,"O",IF(Q7=$AY$92,"O",IF(Q7=$AZ$92,"O",IF(Q7=$BA$92,"O",IF(Q7=$BB$92,"O",IF(Q7=$BC$92,"O",IF(Q7=$BD$92,"O",IF(Q7=$BE$92,"O",IF(Q7=$BF$92,"O",IF(Q7=$BG$92,"O",IF(Q7=$BH$92,"O",IF(Q7=$BI$92,"O","X")))))))))))))))))))))))))))))))))))))))</f>
        <v>O</v>
      </c>
    </row>
    <row r="694" spans="1:17" ht="18.75" customHeight="1">
      <c r="A694" s="606"/>
      <c r="B694" s="58" t="s">
        <v>33</v>
      </c>
      <c r="C694" s="58" t="str">
        <f>IF(C8=$W$92,"O",IF(C8=$X$92,"O",IF(C8=$Y$92,"O",IF(C8=$Z$92,"O",IF(C8=$AA$92,"O",IF(C8=$AB$92,"O",IF(C8=$AC$92,"O",IF(C8=$AD$92,"O",IF(C8=$AE$92,"O",IF(C8=$AF$92,"O",IF(C8=$AG$92,"O",IF(C8=$AH$92,"O",IF(C8=$AI$92,"O",IF(C8=$AJ$92,"O",IF(C8=$AK$92,"O",IF(C8=$AL$92,"O",IF(C8=$AM$92,"O",IF(C8=$AN$92,"O",IF(C8=$AO$92,"O",IF(C8=$AP$92,"O",IF(C8=$AQ$92,"O",IF(C8=$AR$92,"O",IF(C8=$AS$92,"O",IF(C8=$AT$92,"O",IF(C8=$AU$92,"O",IF(C8=$AV$92,"O",IF(C8=$AW$92,"O",IF(C8=$AX$92,"O",IF(C8=$AY$92,"O",IF(C8=$AZ$92,"O",IF(C8=$BA$92,"O",IF(C8=$BB$92,"O",IF(C8=$BC$92,"O",IF(C8=$BD$92,"O",IF(C8=$BE$92,"O",IF(C8=$BF$92,"O",IF(C8=$BG$92,"O",IF(C8=$BH$92,"O",IF(C8=$BI$92,"O","X")))))))))))))))))))))))))))))))))))))))</f>
        <v>O</v>
      </c>
      <c r="D694" s="58" t="str">
        <f t="shared" ref="D694:P694" si="679">IF(D8=$W$92,"O",IF(D8=$X$92,"O",IF(D8=$Y$92,"O",IF(D8=$Z$92,"O",IF(D8=$AA$92,"O",IF(D8=$AB$92,"O",IF(D8=$AC$92,"O",IF(D8=$AD$92,"O",IF(D8=$AE$92,"O",IF(D8=$AF$92,"O",IF(D8=$AG$92,"O",IF(D8=$AH$92,"O",IF(D8=$AI$92,"O",IF(D8=$AJ$92,"O",IF(D8=$AK$92,"O",IF(D8=$AL$92,"O",IF(D8=$AM$92,"O",IF(D8=$AN$92,"O",IF(D8=$AO$92,"O",IF(D8=$AP$92,"O",IF(D8=$AQ$92,"O",IF(D8=$AR$92,"O",IF(D8=$AS$92,"O",IF(D8=$AT$92,"O",IF(D8=$AU$92,"O",IF(D8=$AV$92,"O",IF(D8=$AW$92,"O",IF(D8=$AX$92,"O",IF(D8=$AY$92,"O",IF(D8=$AZ$92,"O",IF(D8=$BA$92,"O",IF(D8=$BB$92,"O",IF(D8=$BC$92,"O",IF(D8=$BD$92,"O",IF(D8=$BE$92,"O",IF(D8=$BF$92,"O",IF(D8=$BG$92,"O",IF(D8=$BH$92,"O",IF(D8=$BI$92,"O","X")))))))))))))))))))))))))))))))))))))))</f>
        <v>O</v>
      </c>
      <c r="E694" s="58" t="str">
        <f t="shared" si="679"/>
        <v>O</v>
      </c>
      <c r="F694" s="58" t="str">
        <f t="shared" si="679"/>
        <v>O</v>
      </c>
      <c r="G694" s="58" t="str">
        <f t="shared" si="679"/>
        <v>O</v>
      </c>
      <c r="H694" s="58" t="str">
        <f t="shared" si="679"/>
        <v>O</v>
      </c>
      <c r="I694" s="58" t="str">
        <f t="shared" si="679"/>
        <v>O</v>
      </c>
      <c r="J694" s="58" t="str">
        <f t="shared" si="679"/>
        <v>O</v>
      </c>
      <c r="K694" s="58" t="str">
        <f t="shared" si="679"/>
        <v>O</v>
      </c>
      <c r="L694" s="58" t="str">
        <f t="shared" si="679"/>
        <v>O</v>
      </c>
      <c r="M694" s="58" t="str">
        <f t="shared" si="679"/>
        <v>O</v>
      </c>
      <c r="N694" s="58" t="str">
        <f t="shared" si="679"/>
        <v>O</v>
      </c>
      <c r="O694" s="58" t="str">
        <f t="shared" si="679"/>
        <v>O</v>
      </c>
      <c r="P694" s="58" t="str">
        <f t="shared" si="679"/>
        <v>O</v>
      </c>
      <c r="Q694" s="58" t="str">
        <f>IF(Q8=$W$92,"O",IF(Q8=$X$92,"O",IF(Q8=$Y$92,"O",IF(Q8=$Z$92,"O",IF(Q8=$AA$92,"O",IF(Q8=$AB$92,"O",IF(Q8=$AC$92,"O",IF(Q8=$AD$92,"O",IF(Q8=$AE$92,"O",IF(Q8=$AF$92,"O",IF(Q8=$AG$92,"O",IF(Q8=$AH$92,"O",IF(Q8=$AI$92,"O",IF(Q8=$AJ$92,"O",IF(Q8=$AK$92,"O",IF(Q8=$AL$92,"O",IF(Q8=$AM$92,"O",IF(Q8=$AN$92,"O",IF(Q8=$AO$92,"O",IF(Q8=$AP$92,"O",IF(Q8=$AQ$92,"O",IF(Q8=$AR$92,"O",IF(Q8=$AS$92,"O",IF(Q8=$AT$92,"O",IF(Q8=$AU$92,"O",IF(Q8=$AV$92,"O",IF(Q8=$AW$92,"O",IF(Q8=$AX$92,"O",IF(Q8=$AY$92,"O",IF(Q8=$AZ$92,"O",IF(Q8=$BA$92,"O",IF(Q8=$BB$92,"O",IF(Q8=$BC$92,"O",IF(Q8=$BD$92,"O",IF(Q8=$BE$92,"O",IF(Q8=$BF$92,"O",IF(Q8=$BG$92,"O",IF(Q8=$BH$92,"O",IF(Q8=$BI$92,"O","X")))))))))))))))))))))))))))))))))))))))</f>
        <v>O</v>
      </c>
    </row>
    <row r="695" spans="1:17" ht="18.75" customHeight="1">
      <c r="A695" s="606"/>
      <c r="B695" s="58" t="s">
        <v>34</v>
      </c>
      <c r="C695" s="58" t="str">
        <f t="shared" ref="C695:Q695" si="680">IF(C9=$W$92,"O",IF(C9=$X$92,"O",IF(C9=$Y$92,"O",IF(C9=$Z$92,"O",IF(C9=$AA$92,"O",IF(C9=$AB$92,"O",IF(C9=$AC$92,"O",IF(C9=$AD$92,"O",IF(C9=$AE$92,"O",IF(C9=$AF$92,"O",IF(C9=$AG$92,"O",IF(C9=$AH$92,"O",IF(C9=$AI$92,"O",IF(C9=$AJ$92,"O",IF(C9=$AK$92,"O",IF(C9=$AL$92,"O",IF(C9=$AM$92,"O",IF(C9=$AN$92,"O",IF(C9=$AO$92,"O",IF(C9=$AP$92,"O",IF(C9=$AQ$92,"O",IF(C9=$AR$92,"O",IF(C9=$AS$92,"O",IF(C9=$AT$92,"O",IF(C9=$AU$92,"O",IF(C9=$AV$92,"O",IF(C9=$AW$92,"O",IF(C9=$AX$92,"O",IF(C9=$AY$92,"O",IF(C9=$AZ$92,"O",IF(C9=$BA$92,"O",IF(C9=$BB$92,"O",IF(C9=$BC$92,"O",IF(C9=$BD$92,"O",IF(C9=$BE$92,"O",IF(C9=$BF$92,"O",IF(C9=$BG$92,"O",IF(C9=$BH$92,"O",IF(C9=$BI$92,"O","X")))))))))))))))))))))))))))))))))))))))</f>
        <v>O</v>
      </c>
      <c r="D695" s="58" t="str">
        <f t="shared" si="680"/>
        <v>O</v>
      </c>
      <c r="E695" s="58" t="str">
        <f t="shared" si="680"/>
        <v>O</v>
      </c>
      <c r="F695" s="58" t="str">
        <f t="shared" si="680"/>
        <v>O</v>
      </c>
      <c r="G695" s="58" t="str">
        <f t="shared" si="680"/>
        <v>O</v>
      </c>
      <c r="H695" s="58" t="str">
        <f t="shared" si="680"/>
        <v>O</v>
      </c>
      <c r="I695" s="58" t="str">
        <f t="shared" si="680"/>
        <v>O</v>
      </c>
      <c r="J695" s="58" t="str">
        <f t="shared" si="680"/>
        <v>O</v>
      </c>
      <c r="K695" s="58" t="str">
        <f t="shared" si="680"/>
        <v>O</v>
      </c>
      <c r="L695" s="58" t="str">
        <f t="shared" si="680"/>
        <v>O</v>
      </c>
      <c r="M695" s="58" t="str">
        <f t="shared" si="680"/>
        <v>O</v>
      </c>
      <c r="N695" s="58" t="str">
        <f t="shared" si="680"/>
        <v>O</v>
      </c>
      <c r="O695" s="58" t="str">
        <f t="shared" si="680"/>
        <v>O</v>
      </c>
      <c r="P695" s="58" t="str">
        <f t="shared" si="680"/>
        <v>O</v>
      </c>
      <c r="Q695" s="58" t="str">
        <f t="shared" si="680"/>
        <v>O</v>
      </c>
    </row>
    <row r="696" spans="1:17" ht="18.75" customHeight="1">
      <c r="A696" s="606"/>
      <c r="B696" s="58" t="s">
        <v>35</v>
      </c>
      <c r="C696" s="58" t="str">
        <f t="shared" ref="C696:Q696" si="681">IF(C10=$W$92,"O",IF(C10=$X$92,"O",IF(C10=$Y$92,"O",IF(C10=$Z$92,"O",IF(C10=$AA$92,"O",IF(C10=$AB$92,"O",IF(C10=$AC$92,"O",IF(C10=$AD$92,"O",IF(C10=$AE$92,"O",IF(C10=$AF$92,"O",IF(C10=$AG$92,"O",IF(C10=$AH$92,"O",IF(C10=$AI$92,"O",IF(C10=$AJ$92,"O",IF(C10=$AK$92,"O",IF(C10=$AL$92,"O",IF(C10=$AM$92,"O",IF(C10=$AN$92,"O",IF(C10=$AO$92,"O",IF(C10=$AP$92,"O",IF(C10=$AQ$92,"O",IF(C10=$AR$92,"O",IF(C10=$AS$92,"O",IF(C10=$AT$92,"O",IF(C10=$AU$92,"O",IF(C10=$AV$92,"O",IF(C10=$AW$92,"O",IF(C10=$AX$92,"O",IF(C10=$AY$92,"O",IF(C10=$AZ$92,"O",IF(C10=$BA$92,"O",IF(C10=$BB$92,"O",IF(C10=$BC$92,"O",IF(C10=$BD$92,"O",IF(C10=$BE$92,"O",IF(C10=$BF$92,"O",IF(C10=$BG$92,"O",IF(C10=$BH$92,"O",IF(C10=$BI$92,"O","X")))))))))))))))))))))))))))))))))))))))</f>
        <v>O</v>
      </c>
      <c r="D696" s="58" t="str">
        <f t="shared" si="681"/>
        <v>O</v>
      </c>
      <c r="E696" s="58" t="str">
        <f t="shared" si="681"/>
        <v>O</v>
      </c>
      <c r="F696" s="58" t="str">
        <f t="shared" si="681"/>
        <v>O</v>
      </c>
      <c r="G696" s="58" t="str">
        <f t="shared" si="681"/>
        <v>O</v>
      </c>
      <c r="H696" s="58" t="str">
        <f t="shared" si="681"/>
        <v>O</v>
      </c>
      <c r="I696" s="58" t="str">
        <f t="shared" si="681"/>
        <v>O</v>
      </c>
      <c r="J696" s="58" t="str">
        <f t="shared" si="681"/>
        <v>O</v>
      </c>
      <c r="K696" s="58" t="str">
        <f t="shared" si="681"/>
        <v>O</v>
      </c>
      <c r="L696" s="58" t="str">
        <f t="shared" si="681"/>
        <v>O</v>
      </c>
      <c r="M696" s="58" t="str">
        <f t="shared" si="681"/>
        <v>O</v>
      </c>
      <c r="N696" s="58" t="str">
        <f t="shared" si="681"/>
        <v>O</v>
      </c>
      <c r="O696" s="58" t="str">
        <f t="shared" si="681"/>
        <v>O</v>
      </c>
      <c r="P696" s="58" t="str">
        <f t="shared" si="681"/>
        <v>O</v>
      </c>
      <c r="Q696" s="58" t="str">
        <f t="shared" si="681"/>
        <v>O</v>
      </c>
    </row>
    <row r="697" spans="1:17" ht="18.75" customHeight="1">
      <c r="A697" s="606"/>
      <c r="B697" s="58" t="s">
        <v>36</v>
      </c>
      <c r="C697" s="58" t="str">
        <f t="shared" ref="C697:Q697" si="682">IF(C11=$W$92,"O",IF(C11=$X$92,"O",IF(C11=$Y$92,"O",IF(C11=$Z$92,"O",IF(C11=$AA$92,"O",IF(C11=$AB$92,"O",IF(C11=$AC$92,"O",IF(C11=$AD$92,"O",IF(C11=$AE$92,"O",IF(C11=$AF$92,"O",IF(C11=$AG$92,"O",IF(C11=$AH$92,"O",IF(C11=$AI$92,"O",IF(C11=$AJ$92,"O",IF(C11=$AK$92,"O",IF(C11=$AL$92,"O",IF(C11=$AM$92,"O",IF(C11=$AN$92,"O",IF(C11=$AO$92,"O",IF(C11=$AP$92,"O",IF(C11=$AQ$92,"O",IF(C11=$AR$92,"O",IF(C11=$AS$92,"O",IF(C11=$AT$92,"O",IF(C11=$AU$92,"O",IF(C11=$AV$92,"O",IF(C11=$AW$92,"O",IF(C11=$AX$92,"O",IF(C11=$AY$92,"O",IF(C11=$AZ$92,"O",IF(C11=$BA$92,"O",IF(C11=$BB$92,"O",IF(C11=$BC$92,"O",IF(C11=$BD$92,"O",IF(C11=$BE$92,"O",IF(C11=$BF$92,"O",IF(C11=$BG$92,"O",IF(C11=$BH$92,"O",IF(C11=$BI$92,"O","X")))))))))))))))))))))))))))))))))))))))</f>
        <v>O</v>
      </c>
      <c r="D697" s="58" t="str">
        <f t="shared" si="682"/>
        <v>O</v>
      </c>
      <c r="E697" s="58" t="str">
        <f t="shared" si="682"/>
        <v>O</v>
      </c>
      <c r="F697" s="58" t="str">
        <f t="shared" si="682"/>
        <v>O</v>
      </c>
      <c r="G697" s="58" t="str">
        <f t="shared" si="682"/>
        <v>O</v>
      </c>
      <c r="H697" s="58" t="str">
        <f t="shared" si="682"/>
        <v>O</v>
      </c>
      <c r="I697" s="58" t="str">
        <f t="shared" si="682"/>
        <v>O</v>
      </c>
      <c r="J697" s="58" t="str">
        <f t="shared" si="682"/>
        <v>O</v>
      </c>
      <c r="K697" s="58" t="str">
        <f t="shared" si="682"/>
        <v>O</v>
      </c>
      <c r="L697" s="58" t="str">
        <f t="shared" si="682"/>
        <v>O</v>
      </c>
      <c r="M697" s="58" t="str">
        <f t="shared" si="682"/>
        <v>O</v>
      </c>
      <c r="N697" s="58" t="str">
        <f t="shared" si="682"/>
        <v>O</v>
      </c>
      <c r="O697" s="58" t="str">
        <f t="shared" si="682"/>
        <v>O</v>
      </c>
      <c r="P697" s="58" t="str">
        <f t="shared" si="682"/>
        <v>O</v>
      </c>
      <c r="Q697" s="58" t="str">
        <f t="shared" si="682"/>
        <v>O</v>
      </c>
    </row>
    <row r="698" spans="1:17" ht="18.75" customHeight="1">
      <c r="A698" s="606"/>
      <c r="B698" s="58" t="s">
        <v>21</v>
      </c>
      <c r="C698" s="58" t="str">
        <f>IF(C12=$W$92,"O",IF(C12=$X$92,"O",IF(C12=$Y$92,"O",IF(C12=$Z$92,"O",IF(C12=$AA$92,"O",IF(C12=$AB$92,"O",IF(C12=$AC$92,"O",IF(C12=$AD$92,"O",IF(C12=$AE$92,"O",IF(C12=$AF$92,"O",IF(C12=$AG$92,"O",IF(C12=$AH$92,"O",IF(C12=$AI$92,"O",IF(C12=$AJ$92,"O",IF(C12=$AK$92,"O",IF(C12=$AL$92,"O",IF(C12=$AM$92,"O",IF(C12=$AN$92,"O",IF(C12=$AO$92,"O",IF(C12=$AP$92,"O",IF(C12=$AQ$92,"O",IF(C12=$AR$92,"O",IF(C12=$AS$92,"O",IF(C12=$AT$92,"O",IF(C12=$AU$92,"O",IF(C12=$AV$92,"O",IF(C12=$AW$92,"O",IF(C12=$AX$92,"O",IF(C12=$AY$92,"O",IF(C12=$AZ$92,"O",IF(C12=$BA$92,"O",IF(C12=$BB$92,"O",IF(C12=$BC$92,"O",IF(C12=$BD$92,"O",IF(C12=$BE$92,"O",IF(C12=$BF$92,"O",IF(C12=$BG$92,"O",IF(C12=$BH$92,"O",IF(C12=$BI$92,"O","X")))))))))))))))))))))))))))))))))))))))</f>
        <v>O</v>
      </c>
      <c r="D698" s="58" t="str">
        <f t="shared" ref="D698:P698" si="683">IF(D12=$W$92,"O",IF(D12=$X$92,"O",IF(D12=$Y$92,"O",IF(D12=$Z$92,"O",IF(D12=$AA$92,"O",IF(D12=$AB$92,"O",IF(D12=$AC$92,"O",IF(D12=$AD$92,"O",IF(D12=$AE$92,"O",IF(D12=$AF$92,"O",IF(D12=$AG$92,"O",IF(D12=$AH$92,"O",IF(D12=$AI$92,"O",IF(D12=$AJ$92,"O",IF(D12=$AK$92,"O",IF(D12=$AL$92,"O",IF(D12=$AM$92,"O",IF(D12=$AN$92,"O",IF(D12=$AO$92,"O",IF(D12=$AP$92,"O",IF(D12=$AQ$92,"O",IF(D12=$AR$92,"O",IF(D12=$AS$92,"O",IF(D12=$AT$92,"O",IF(D12=$AU$92,"O",IF(D12=$AV$92,"O",IF(D12=$AW$92,"O",IF(D12=$AX$92,"O",IF(D12=$AY$92,"O",IF(D12=$AZ$92,"O",IF(D12=$BA$92,"O",IF(D12=$BB$92,"O",IF(D12=$BC$92,"O",IF(D12=$BD$92,"O",IF(D12=$BE$92,"O",IF(D12=$BF$92,"O",IF(D12=$BG$92,"O",IF(D12=$BH$92,"O",IF(D12=$BI$92,"O","X")))))))))))))))))))))))))))))))))))))))</f>
        <v>O</v>
      </c>
      <c r="E698" s="58" t="str">
        <f t="shared" si="683"/>
        <v>O</v>
      </c>
      <c r="F698" s="58" t="str">
        <f t="shared" si="683"/>
        <v>O</v>
      </c>
      <c r="G698" s="58" t="str">
        <f t="shared" si="683"/>
        <v>O</v>
      </c>
      <c r="H698" s="58" t="str">
        <f t="shared" si="683"/>
        <v>O</v>
      </c>
      <c r="I698" s="58" t="str">
        <f t="shared" si="683"/>
        <v>O</v>
      </c>
      <c r="J698" s="58" t="str">
        <f t="shared" si="683"/>
        <v>O</v>
      </c>
      <c r="K698" s="58" t="str">
        <f t="shared" si="683"/>
        <v>O</v>
      </c>
      <c r="L698" s="58" t="str">
        <f t="shared" si="683"/>
        <v>O</v>
      </c>
      <c r="M698" s="58" t="str">
        <f t="shared" si="683"/>
        <v>O</v>
      </c>
      <c r="N698" s="58" t="str">
        <f t="shared" si="683"/>
        <v>O</v>
      </c>
      <c r="O698" s="58" t="str">
        <f t="shared" si="683"/>
        <v>O</v>
      </c>
      <c r="P698" s="58" t="str">
        <f t="shared" si="683"/>
        <v>O</v>
      </c>
      <c r="Q698" s="58" t="str">
        <f>IF(Q12=$W$92,"O",IF(Q12=$X$92,"O",IF(Q12=$Y$92,"O",IF(Q12=$Z$92,"O",IF(Q12=$AA$92,"O",IF(Q12=$AB$92,"O",IF(Q12=$AC$92,"O",IF(Q12=$AD$92,"O",IF(Q12=$AE$92,"O",IF(Q12=$AF$92,"O",IF(Q12=$AG$92,"O",IF(Q12=$AH$92,"O",IF(Q12=$AI$92,"O",IF(Q12=$AJ$92,"O",IF(Q12=$AK$92,"O",IF(Q12=$AL$92,"O",IF(Q12=$AM$92,"O",IF(Q12=$AN$92,"O",IF(Q12=$AO$92,"O",IF(Q12=$AP$92,"O",IF(Q12=$AQ$92,"O",IF(Q12=$AR$92,"O",IF(Q12=$AS$92,"O",IF(Q12=$AT$92,"O",IF(Q12=$AU$92,"O",IF(Q12=$AV$92,"O",IF(Q12=$AW$92,"O",IF(Q12=$AX$92,"O",IF(Q12=$AY$92,"O",IF(Q12=$AZ$92,"O",IF(Q12=$BA$92,"O",IF(Q12=$BB$92,"O",IF(Q12=$BC$92,"O",IF(Q12=$BD$92,"O",IF(Q12=$BE$92,"O",IF(Q12=$BF$92,"O",IF(Q12=$BG$92,"O",IF(Q12=$BH$92,"O",IF(Q12=$BI$92,"O","X")))))))))))))))))))))))))))))))))))))))</f>
        <v>O</v>
      </c>
    </row>
    <row r="699" spans="1:17" ht="18.75" customHeight="1">
      <c r="A699" s="607"/>
      <c r="B699" s="30" t="s">
        <v>46</v>
      </c>
      <c r="C699" s="47">
        <f>COUNTIF(C693:C698,"O")</f>
        <v>6</v>
      </c>
      <c r="D699" s="47">
        <f t="shared" ref="D699:Q699" si="684">COUNTIF(D693:D698,"O")</f>
        <v>6</v>
      </c>
      <c r="E699" s="47">
        <f t="shared" si="684"/>
        <v>6</v>
      </c>
      <c r="F699" s="47">
        <f t="shared" si="684"/>
        <v>6</v>
      </c>
      <c r="G699" s="47">
        <f t="shared" si="684"/>
        <v>6</v>
      </c>
      <c r="H699" s="47">
        <f t="shared" si="684"/>
        <v>6</v>
      </c>
      <c r="I699" s="47">
        <f t="shared" si="684"/>
        <v>6</v>
      </c>
      <c r="J699" s="47">
        <f t="shared" si="684"/>
        <v>6</v>
      </c>
      <c r="K699" s="47">
        <f t="shared" si="684"/>
        <v>6</v>
      </c>
      <c r="L699" s="47">
        <f t="shared" si="684"/>
        <v>6</v>
      </c>
      <c r="M699" s="47">
        <f t="shared" si="684"/>
        <v>6</v>
      </c>
      <c r="N699" s="47">
        <f t="shared" si="684"/>
        <v>6</v>
      </c>
      <c r="O699" s="47">
        <f t="shared" si="684"/>
        <v>6</v>
      </c>
      <c r="P699" s="47">
        <f t="shared" si="684"/>
        <v>6</v>
      </c>
      <c r="Q699" s="47">
        <f t="shared" si="684"/>
        <v>6</v>
      </c>
    </row>
    <row r="700" spans="1:17" ht="18.75" customHeight="1">
      <c r="A700" s="605">
        <v>73</v>
      </c>
      <c r="B700" s="58" t="s">
        <v>32</v>
      </c>
      <c r="C700" s="58" t="str">
        <f t="shared" ref="C700:P700" si="685">IF(C7=$W$94,"O",IF(C7=$X$94,"O",IF(C7=$Y$94,"O",IF(C7=$Z$94,"O",IF(C7=$AA$94,"O",IF(C7=$AB$94,"O",IF(C7=$AC$94,"O",IF(C7=$AD$94,"O",IF(C7=$AE$94,"O",IF(C7=$AF$94,"O",IF(C7=$AG$94,"O",IF(C7=$AH$94,"O",IF(C7=$AI$94,"O",IF(C7=$AJ$94,"O",IF(C7=$AK$94,"O",IF(C7=$AL$94,"O",IF(C7=$AM$94,"O",IF(C7=$AN$94,"O",IF(C7=$AO$94,"O",IF(C7=$AP$94,"O",IF(C7=$AQ$94,"O",IF(C7=$AR$94,"O",IF(C7=$AS$94,"O",IF(C7=$AT$94,"O",IF(C7=$AU$94,"O",IF(C7=$AV$94,"O",IF(C7=$AW$94,"O",IF(C7=$AX$94,"O",IF(C7=$AY$94,"O",IF(C7=$AZ$94,"O",IF(C7=$BA$94,"O",IF(C7=$BB$94,"O",IF(C7=$BC$94,"O",IF(C7=$BD$94,"O",IF(C7=$BE$94,"O",IF(C7=$BF$94,"O",IF(C7=$BG$94,"O",IF(C7=$BH$94,"O",IF(C7=$BI$94,"O",IF(C7=$BJ$94,"O",IF(C7=$BK$94,"O","X")))))))))))))))))))))))))))))))))))))))))</f>
        <v>O</v>
      </c>
      <c r="D700" s="58" t="str">
        <f t="shared" si="685"/>
        <v>O</v>
      </c>
      <c r="E700" s="58" t="str">
        <f t="shared" si="685"/>
        <v>O</v>
      </c>
      <c r="F700" s="58" t="str">
        <f t="shared" si="685"/>
        <v>O</v>
      </c>
      <c r="G700" s="58" t="str">
        <f t="shared" si="685"/>
        <v>O</v>
      </c>
      <c r="H700" s="58" t="str">
        <f t="shared" si="685"/>
        <v>O</v>
      </c>
      <c r="I700" s="58" t="str">
        <f t="shared" si="685"/>
        <v>O</v>
      </c>
      <c r="J700" s="58" t="str">
        <f t="shared" si="685"/>
        <v>O</v>
      </c>
      <c r="K700" s="58" t="str">
        <f t="shared" si="685"/>
        <v>O</v>
      </c>
      <c r="L700" s="58" t="str">
        <f t="shared" si="685"/>
        <v>O</v>
      </c>
      <c r="M700" s="58" t="str">
        <f t="shared" si="685"/>
        <v>O</v>
      </c>
      <c r="N700" s="58" t="str">
        <f t="shared" si="685"/>
        <v>O</v>
      </c>
      <c r="O700" s="58" t="str">
        <f t="shared" si="685"/>
        <v>O</v>
      </c>
      <c r="P700" s="58" t="str">
        <f t="shared" si="685"/>
        <v>O</v>
      </c>
      <c r="Q700" s="58" t="str">
        <f>IF(Q7=$W$94,"O",IF(Q7=$X$94,"O",IF(Q7=$Y$94,"O",IF(Q7=$Z$94,"O",IF(Q7=$AA$94,"O",IF(Q7=$AB$94,"O",IF(Q7=$AC$94,"O",IF(Q7=$AD$94,"O",IF(Q7=$AE$94,"O",IF(Q7=$AF$94,"O",IF(Q7=$AG$94,"O",IF(Q7=$AH$94,"O",IF(Q7=$AI$94,"O",IF(Q7=$AJ$94,"O",IF(Q7=$AK$94,"O",IF(Q7=$AL$94,"O",IF(Q7=$AM$94,"O",IF(Q7=$AN$94,"O",IF(Q7=$AO$94,"O",IF(Q7=$AP$94,"O",IF(Q7=$AQ$94,"O",IF(Q7=$AR$94,"O",IF(Q7=$AS$94,"O",IF(Q7=$AT$94,"O",IF(Q7=$AU$94,"O",IF(Q7=$AV$94,"O",IF(Q7=$AW$94,"O",IF(Q7=$AX$94,"O",IF(Q7=$AY$94,"O",IF(Q7=$AZ$94,"O",IF(Q7=$BA$94,"O",IF(Q7=$BB$94,"O",IF(Q7=$BC$94,"O",IF(Q7=$BD$94,"O",IF(Q7=$BE$94,"O",IF(Q7=$BF$94,"O",IF(Q7=$BG$94,"O",IF(Q7=$BH$94,"O",IF(Q7=$BI$94,"O",IF(Q7=$BJ$94,"O",IF(Q7=$BK$94,"O","X")))))))))))))))))))))))))))))))))))))))))</f>
        <v>O</v>
      </c>
    </row>
    <row r="701" spans="1:17" ht="18.75" customHeight="1">
      <c r="A701" s="606"/>
      <c r="B701" s="58" t="s">
        <v>33</v>
      </c>
      <c r="C701" s="58" t="str">
        <f>IF(C8=$W$94,"O",IF(C8=$X$94,"O",IF(C8=$Y$94,"O",IF(C8=$Z$94,"O",IF(C8=$AA$94,"O",IF(C8=$AB$94,"O",IF(C8=$AC$94,"O",IF(C8=$AD$94,"O",IF(C8=$AE$94,"O",IF(C8=$AF$94,"O",IF(C8=$AG$94,"O",IF(C8=$AH$94,"O",IF(C8=$AI$94,"O",IF(C8=$AJ$94,"O",IF(C8=$AK$94,"O",IF(C8=$AL$94,"O",IF(C8=$AM$94,"O",IF(C8=$AN$94,"O",IF(C8=$AO$94,"O",IF(C8=$AP$94,"O",IF(C8=$AQ$94,"O",IF(C8=$AR$94,"O",IF(C8=$AS$94,"O",IF(C8=$AT$94,"O",IF(C8=$AU$94,"O",IF(C8=$AV$94,"O",IF(C8=$AW$94,"O",IF(C8=$AX$94,"O",IF(C8=$AY$94,"O",IF(C8=$AZ$94,"O",IF(C8=$BA$94,"O",IF(C8=$BB$94,"O",IF(C8=$BC$94,"O",IF(C8=$BD$94,"O",IF(C8=$BE$94,"O",IF(C8=$BF$94,"O",IF(C8=$BG$94,"O",IF(C8=$BH$94,"O",IF(C8=$BI$94,"O",IF(C8=$BJ$94,"O",IF(C8=$BK$94,"O","X")))))))))))))))))))))))))))))))))))))))))</f>
        <v>O</v>
      </c>
      <c r="D701" s="58" t="str">
        <f t="shared" ref="D701:P701" si="686">IF(D8=$W$94,"O",IF(D8=$X$94,"O",IF(D8=$Y$94,"O",IF(D8=$Z$94,"O",IF(D8=$AA$94,"O",IF(D8=$AB$94,"O",IF(D8=$AC$94,"O",IF(D8=$AD$94,"O",IF(D8=$AE$94,"O",IF(D8=$AF$94,"O",IF(D8=$AG$94,"O",IF(D8=$AH$94,"O",IF(D8=$AI$94,"O",IF(D8=$AJ$94,"O",IF(D8=$AK$94,"O",IF(D8=$AL$94,"O",IF(D8=$AM$94,"O",IF(D8=$AN$94,"O",IF(D8=$AO$94,"O",IF(D8=$AP$94,"O",IF(D8=$AQ$94,"O",IF(D8=$AR$94,"O",IF(D8=$AS$94,"O",IF(D8=$AT$94,"O",IF(D8=$AU$94,"O",IF(D8=$AV$94,"O",IF(D8=$AW$94,"O",IF(D8=$AX$94,"O",IF(D8=$AY$94,"O",IF(D8=$AZ$94,"O",IF(D8=$BA$94,"O",IF(D8=$BB$94,"O",IF(D8=$BC$94,"O",IF(D8=$BD$94,"O",IF(D8=$BE$94,"O",IF(D8=$BF$94,"O",IF(D8=$BG$94,"O",IF(D8=$BH$94,"O",IF(D8=$BI$94,"O",IF(D8=$BJ$94,"O",IF(D8=$BK$94,"O","X")))))))))))))))))))))))))))))))))))))))))</f>
        <v>O</v>
      </c>
      <c r="E701" s="58" t="str">
        <f t="shared" si="686"/>
        <v>O</v>
      </c>
      <c r="F701" s="58" t="str">
        <f t="shared" si="686"/>
        <v>O</v>
      </c>
      <c r="G701" s="58" t="str">
        <f t="shared" si="686"/>
        <v>O</v>
      </c>
      <c r="H701" s="58" t="str">
        <f t="shared" si="686"/>
        <v>O</v>
      </c>
      <c r="I701" s="58" t="str">
        <f t="shared" si="686"/>
        <v>O</v>
      </c>
      <c r="J701" s="58" t="str">
        <f t="shared" si="686"/>
        <v>O</v>
      </c>
      <c r="K701" s="58" t="str">
        <f t="shared" si="686"/>
        <v>O</v>
      </c>
      <c r="L701" s="58" t="str">
        <f t="shared" si="686"/>
        <v>O</v>
      </c>
      <c r="M701" s="58" t="str">
        <f t="shared" si="686"/>
        <v>O</v>
      </c>
      <c r="N701" s="58" t="str">
        <f t="shared" si="686"/>
        <v>O</v>
      </c>
      <c r="O701" s="58" t="str">
        <f t="shared" si="686"/>
        <v>O</v>
      </c>
      <c r="P701" s="58" t="str">
        <f t="shared" si="686"/>
        <v>O</v>
      </c>
      <c r="Q701" s="58" t="str">
        <f>IF(Q8=$W$94,"O",IF(Q8=$X$94,"O",IF(Q8=$Y$94,"O",IF(Q8=$Z$94,"O",IF(Q8=$AA$94,"O",IF(Q8=$AB$94,"O",IF(Q8=$AC$94,"O",IF(Q8=$AD$94,"O",IF(Q8=$AE$94,"O",IF(Q8=$AF$94,"O",IF(Q8=$AG$94,"O",IF(Q8=$AH$94,"O",IF(Q8=$AI$94,"O",IF(Q8=$AJ$94,"O",IF(Q8=$AK$94,"O",IF(Q8=$AL$94,"O",IF(Q8=$AM$94,"O",IF(Q8=$AN$94,"O",IF(Q8=$AO$94,"O",IF(Q8=$AP$94,"O",IF(Q8=$AQ$94,"O",IF(Q8=$AR$94,"O",IF(Q8=$AS$94,"O",IF(Q8=$AT$94,"O",IF(Q8=$AU$94,"O",IF(Q8=$AV$94,"O",IF(Q8=$AW$94,"O",IF(Q8=$AX$94,"O",IF(Q8=$AY$94,"O",IF(Q8=$AZ$94,"O",IF(Q8=$BA$94,"O",IF(Q8=$BB$94,"O",IF(Q8=$BC$94,"O",IF(Q8=$BD$94,"O",IF(Q8=$BE$94,"O",IF(Q8=$BF$94,"O",IF(Q8=$BG$94,"O",IF(Q8=$BH$94,"O",IF(Q8=$BI$94,"O",IF(Q8=$BJ$94,"O",IF(Q8=$BK$94,"O","X")))))))))))))))))))))))))))))))))))))))))</f>
        <v>O</v>
      </c>
    </row>
    <row r="702" spans="1:17" ht="18.75" customHeight="1">
      <c r="A702" s="606"/>
      <c r="B702" s="58" t="s">
        <v>34</v>
      </c>
      <c r="C702" s="58" t="str">
        <f t="shared" ref="C702:Q702" si="687">IF(C9=$W$94,"O",IF(C9=$X$94,"O",IF(C9=$Y$94,"O",IF(C9=$Z$94,"O",IF(C9=$AA$94,"O",IF(C9=$AB$94,"O",IF(C9=$AC$94,"O",IF(C9=$AD$94,"O",IF(C9=$AE$94,"O",IF(C9=$AF$94,"O",IF(C9=$AG$94,"O",IF(C9=$AH$94,"O",IF(C9=$AI$94,"O",IF(C9=$AJ$94,"O",IF(C9=$AK$94,"O",IF(C9=$AL$94,"O",IF(C9=$AM$94,"O",IF(C9=$AN$94,"O",IF(C9=$AO$94,"O",IF(C9=$AP$94,"O",IF(C9=$AQ$94,"O",IF(C9=$AR$94,"O",IF(C9=$AS$94,"O",IF(C9=$AT$94,"O",IF(C9=$AU$94,"O",IF(C9=$AV$94,"O",IF(C9=$AW$94,"O",IF(C9=$AX$94,"O",IF(C9=$AY$94,"O",IF(C9=$AZ$94,"O",IF(C9=$BA$94,"O",IF(C9=$BB$94,"O",IF(C9=$BC$94,"O",IF(C9=$BD$94,"O",IF(C9=$BE$94,"O",IF(C9=$BF$94,"O",IF(C9=$BG$94,"O",IF(C9=$BH$94,"O",IF(C9=$BI$94,"O",IF(C9=$BJ$94,"O",IF(C9=$BK$94,"O","X")))))))))))))))))))))))))))))))))))))))))</f>
        <v>X</v>
      </c>
      <c r="D702" s="58" t="str">
        <f t="shared" si="687"/>
        <v>X</v>
      </c>
      <c r="E702" s="58" t="str">
        <f t="shared" si="687"/>
        <v>X</v>
      </c>
      <c r="F702" s="58" t="str">
        <f t="shared" si="687"/>
        <v>X</v>
      </c>
      <c r="G702" s="58" t="str">
        <f t="shared" si="687"/>
        <v>X</v>
      </c>
      <c r="H702" s="58" t="str">
        <f t="shared" si="687"/>
        <v>X</v>
      </c>
      <c r="I702" s="58" t="str">
        <f t="shared" si="687"/>
        <v>X</v>
      </c>
      <c r="J702" s="58" t="str">
        <f t="shared" si="687"/>
        <v>X</v>
      </c>
      <c r="K702" s="58" t="str">
        <f t="shared" si="687"/>
        <v>X</v>
      </c>
      <c r="L702" s="58" t="str">
        <f t="shared" si="687"/>
        <v>X</v>
      </c>
      <c r="M702" s="58" t="str">
        <f t="shared" si="687"/>
        <v>X</v>
      </c>
      <c r="N702" s="58" t="str">
        <f t="shared" si="687"/>
        <v>X</v>
      </c>
      <c r="O702" s="58" t="str">
        <f t="shared" si="687"/>
        <v>X</v>
      </c>
      <c r="P702" s="58" t="str">
        <f t="shared" si="687"/>
        <v>X</v>
      </c>
      <c r="Q702" s="58" t="str">
        <f t="shared" si="687"/>
        <v>X</v>
      </c>
    </row>
    <row r="703" spans="1:17" ht="18.75" customHeight="1">
      <c r="A703" s="606"/>
      <c r="B703" s="58" t="s">
        <v>35</v>
      </c>
      <c r="C703" s="58" t="str">
        <f t="shared" ref="C703:Q703" si="688">IF(C10=$W$94,"O",IF(C10=$X$94,"O",IF(C10=$Y$94,"O",IF(C10=$Z$94,"O",IF(C10=$AA$94,"O",IF(C10=$AB$94,"O",IF(C10=$AC$94,"O",IF(C10=$AD$94,"O",IF(C10=$AE$94,"O",IF(C10=$AF$94,"O",IF(C10=$AG$94,"O",IF(C10=$AH$94,"O",IF(C10=$AI$94,"O",IF(C10=$AJ$94,"O",IF(C10=$AK$94,"O",IF(C10=$AL$94,"O",IF(C10=$AM$94,"O",IF(C10=$AN$94,"O",IF(C10=$AO$94,"O",IF(C10=$AP$94,"O",IF(C10=$AQ$94,"O",IF(C10=$AR$94,"O",IF(C10=$AS$94,"O",IF(C10=$AT$94,"O",IF(C10=$AU$94,"O",IF(C10=$AV$94,"O",IF(C10=$AW$94,"O",IF(C10=$AX$94,"O",IF(C10=$AY$94,"O",IF(C10=$AZ$94,"O",IF(C10=$BA$94,"O",IF(C10=$BB$94,"O",IF(C10=$BC$94,"O",IF(C10=$BD$94,"O",IF(C10=$BE$94,"O",IF(C10=$BF$94,"O",IF(C10=$BG$94,"O",IF(C10=$BH$94,"O",IF(C10=$BI$94,"O",IF(C10=$BJ$94,"O",IF(C10=$BK$94,"O","X")))))))))))))))))))))))))))))))))))))))))</f>
        <v>O</v>
      </c>
      <c r="D703" s="58" t="str">
        <f t="shared" si="688"/>
        <v>O</v>
      </c>
      <c r="E703" s="58" t="str">
        <f t="shared" si="688"/>
        <v>O</v>
      </c>
      <c r="F703" s="58" t="str">
        <f t="shared" si="688"/>
        <v>O</v>
      </c>
      <c r="G703" s="58" t="str">
        <f t="shared" si="688"/>
        <v>O</v>
      </c>
      <c r="H703" s="58" t="str">
        <f t="shared" si="688"/>
        <v>O</v>
      </c>
      <c r="I703" s="58" t="str">
        <f t="shared" si="688"/>
        <v>O</v>
      </c>
      <c r="J703" s="58" t="str">
        <f t="shared" si="688"/>
        <v>O</v>
      </c>
      <c r="K703" s="58" t="str">
        <f t="shared" si="688"/>
        <v>O</v>
      </c>
      <c r="L703" s="58" t="str">
        <f t="shared" si="688"/>
        <v>O</v>
      </c>
      <c r="M703" s="58" t="str">
        <f t="shared" si="688"/>
        <v>O</v>
      </c>
      <c r="N703" s="58" t="str">
        <f t="shared" si="688"/>
        <v>O</v>
      </c>
      <c r="O703" s="58" t="str">
        <f t="shared" si="688"/>
        <v>O</v>
      </c>
      <c r="P703" s="58" t="str">
        <f t="shared" si="688"/>
        <v>O</v>
      </c>
      <c r="Q703" s="58" t="str">
        <f t="shared" si="688"/>
        <v>O</v>
      </c>
    </row>
    <row r="704" spans="1:17" ht="18.75" customHeight="1">
      <c r="A704" s="606"/>
      <c r="B704" s="58" t="s">
        <v>36</v>
      </c>
      <c r="C704" s="58" t="str">
        <f t="shared" ref="C704:Q704" si="689">IF(C11=$W$94,"O",IF(C11=$X$94,"O",IF(C11=$Y$94,"O",IF(C11=$Z$94,"O",IF(C11=$AA$94,"O",IF(C11=$AB$94,"O",IF(C11=$AC$94,"O",IF(C11=$AD$94,"O",IF(C11=$AE$94,"O",IF(C11=$AF$94,"O",IF(C11=$AG$94,"O",IF(C11=$AH$94,"O",IF(C11=$AI$94,"O",IF(C11=$AJ$94,"O",IF(C11=$AK$94,"O",IF(C11=$AL$94,"O",IF(C11=$AM$94,"O",IF(C11=$AN$94,"O",IF(C11=$AO$94,"O",IF(C11=$AP$94,"O",IF(C11=$AQ$94,"O",IF(C11=$AR$94,"O",IF(C11=$AS$94,"O",IF(C11=$AT$94,"O",IF(C11=$AU$94,"O",IF(C11=$AV$94,"O",IF(C11=$AW$94,"O",IF(C11=$AX$94,"O",IF(C11=$AY$94,"O",IF(C11=$AZ$94,"O",IF(C11=$BA$94,"O",IF(C11=$BB$94,"O",IF(C11=$BC$94,"O",IF(C11=$BD$94,"O",IF(C11=$BE$94,"O",IF(C11=$BF$94,"O",IF(C11=$BG$94,"O",IF(C11=$BH$94,"O",IF(C11=$BI$94,"O",IF(C11=$BJ$94,"O",IF(C11=$BK$94,"O","X")))))))))))))))))))))))))))))))))))))))))</f>
        <v>O</v>
      </c>
      <c r="D704" s="58" t="str">
        <f t="shared" si="689"/>
        <v>O</v>
      </c>
      <c r="E704" s="58" t="str">
        <f t="shared" si="689"/>
        <v>O</v>
      </c>
      <c r="F704" s="58" t="str">
        <f t="shared" si="689"/>
        <v>O</v>
      </c>
      <c r="G704" s="58" t="str">
        <f t="shared" si="689"/>
        <v>O</v>
      </c>
      <c r="H704" s="58" t="str">
        <f t="shared" si="689"/>
        <v>O</v>
      </c>
      <c r="I704" s="58" t="str">
        <f t="shared" si="689"/>
        <v>O</v>
      </c>
      <c r="J704" s="58" t="str">
        <f t="shared" si="689"/>
        <v>O</v>
      </c>
      <c r="K704" s="58" t="str">
        <f t="shared" si="689"/>
        <v>O</v>
      </c>
      <c r="L704" s="58" t="str">
        <f t="shared" si="689"/>
        <v>O</v>
      </c>
      <c r="M704" s="58" t="str">
        <f t="shared" si="689"/>
        <v>O</v>
      </c>
      <c r="N704" s="58" t="str">
        <f t="shared" si="689"/>
        <v>O</v>
      </c>
      <c r="O704" s="58" t="str">
        <f t="shared" si="689"/>
        <v>O</v>
      </c>
      <c r="P704" s="58" t="str">
        <f t="shared" si="689"/>
        <v>O</v>
      </c>
      <c r="Q704" s="58" t="str">
        <f t="shared" si="689"/>
        <v>O</v>
      </c>
    </row>
    <row r="705" spans="1:17" ht="18.75" customHeight="1">
      <c r="A705" s="606"/>
      <c r="B705" s="58" t="s">
        <v>21</v>
      </c>
      <c r="C705" s="58" t="str">
        <f>IF(C12=$W$94,"O",IF(C12=$X$94,"O",IF(C12=$Y$94,"O",IF(C12=$Z$94,"O",IF(C12=$AA$94,"O",IF(C12=$AB$94,"O",IF(C12=$AC$94,"O",IF(C12=$AD$94,"O",IF(C12=$AE$94,"O",IF(C12=$AF$94,"O",IF(C12=$AG$94,"O",IF(C12=$AH$94,"O",IF(C12=$AI$94,"O",IF(C12=$AJ$94,"O",IF(C12=$AK$94,"O",IF(C12=$AL$94,"O",IF(C12=$AM$94,"O",IF(C12=$AN$94,"O",IF(C12=$AO$94,"O",IF(C12=$AP$94,"O",IF(C12=$AQ$94,"O",IF(C12=$AR$94,"O",IF(C12=$AS$94,"O",IF(C12=$AT$94,"O",IF(C12=$AU$94,"O",IF(C12=$AV$94,"O",IF(C12=$AW$94,"O",IF(C12=$AX$94,"O",IF(C12=$AY$94,"O",IF(C12=$AZ$94,"O",IF(C12=$BA$94,"O",IF(C12=$BB$94,"O",IF(C12=$BC$94,"O",IF(C12=$BD$94,"O",IF(C12=$BE$94,"O",IF(C12=$BF$94,"O",IF(C12=$BG$94,"O",IF(C12=$BH$94,"O",IF(C12=$BI$94,"O",IF(C12=$BJ$94,"O",IF(C12=$BK$94,"O","X")))))))))))))))))))))))))))))))))))))))))</f>
        <v>O</v>
      </c>
      <c r="D705" s="58" t="str">
        <f t="shared" ref="D705:P705" si="690">IF(D12=$W$94,"O",IF(D12=$X$94,"O",IF(D12=$Y$94,"O",IF(D12=$Z$94,"O",IF(D12=$AA$94,"O",IF(D12=$AB$94,"O",IF(D12=$AC$94,"O",IF(D12=$AD$94,"O",IF(D12=$AE$94,"O",IF(D12=$AF$94,"O",IF(D12=$AG$94,"O",IF(D12=$AH$94,"O",IF(D12=$AI$94,"O",IF(D12=$AJ$94,"O",IF(D12=$AK$94,"O",IF(D12=$AL$94,"O",IF(D12=$AM$94,"O",IF(D12=$AN$94,"O",IF(D12=$AO$94,"O",IF(D12=$AP$94,"O",IF(D12=$AQ$94,"O",IF(D12=$AR$94,"O",IF(D12=$AS$94,"O",IF(D12=$AT$94,"O",IF(D12=$AU$94,"O",IF(D12=$AV$94,"O",IF(D12=$AW$94,"O",IF(D12=$AX$94,"O",IF(D12=$AY$94,"O",IF(D12=$AZ$94,"O",IF(D12=$BA$94,"O",IF(D12=$BB$94,"O",IF(D12=$BC$94,"O",IF(D12=$BD$94,"O",IF(D12=$BE$94,"O",IF(D12=$BF$94,"O",IF(D12=$BG$94,"O",IF(D12=$BH$94,"O",IF(D12=$BI$94,"O",IF(D12=$BJ$94,"O",IF(D12=$BK$94,"O","X")))))))))))))))))))))))))))))))))))))))))</f>
        <v>O</v>
      </c>
      <c r="E705" s="58" t="str">
        <f t="shared" si="690"/>
        <v>O</v>
      </c>
      <c r="F705" s="58" t="str">
        <f t="shared" si="690"/>
        <v>O</v>
      </c>
      <c r="G705" s="58" t="str">
        <f t="shared" si="690"/>
        <v>O</v>
      </c>
      <c r="H705" s="58" t="str">
        <f t="shared" si="690"/>
        <v>O</v>
      </c>
      <c r="I705" s="58" t="str">
        <f t="shared" si="690"/>
        <v>O</v>
      </c>
      <c r="J705" s="58" t="str">
        <f t="shared" si="690"/>
        <v>O</v>
      </c>
      <c r="K705" s="58" t="str">
        <f t="shared" si="690"/>
        <v>O</v>
      </c>
      <c r="L705" s="58" t="str">
        <f t="shared" si="690"/>
        <v>O</v>
      </c>
      <c r="M705" s="58" t="str">
        <f t="shared" si="690"/>
        <v>O</v>
      </c>
      <c r="N705" s="58" t="str">
        <f t="shared" si="690"/>
        <v>O</v>
      </c>
      <c r="O705" s="58" t="str">
        <f t="shared" si="690"/>
        <v>O</v>
      </c>
      <c r="P705" s="58" t="str">
        <f t="shared" si="690"/>
        <v>O</v>
      </c>
      <c r="Q705" s="58" t="str">
        <f>IF(Q12=$W$94,"O",IF(Q12=$X$94,"O",IF(Q12=$Y$94,"O",IF(Q12=$Z$94,"O",IF(Q12=$AA$94,"O",IF(Q12=$AB$94,"O",IF(Q12=$AC$94,"O",IF(Q12=$AD$94,"O",IF(Q12=$AE$94,"O",IF(Q12=$AF$94,"O",IF(Q12=$AG$94,"O",IF(Q12=$AH$94,"O",IF(Q12=$AI$94,"O",IF(Q12=$AJ$94,"O",IF(Q12=$AK$94,"O",IF(Q12=$AL$94,"O",IF(Q12=$AM$94,"O",IF(Q12=$AN$94,"O",IF(Q12=$AO$94,"O",IF(Q12=$AP$94,"O",IF(Q12=$AQ$94,"O",IF(Q12=$AR$94,"O",IF(Q12=$AS$94,"O",IF(Q12=$AT$94,"O",IF(Q12=$AU$94,"O",IF(Q12=$AV$94,"O",IF(Q12=$AW$94,"O",IF(Q12=$AX$94,"O",IF(Q12=$AY$94,"O",IF(Q12=$AZ$94,"O",IF(Q12=$BA$94,"O",IF(Q12=$BB$94,"O",IF(Q12=$BC$94,"O",IF(Q12=$BD$94,"O",IF(Q12=$BE$94,"O",IF(Q12=$BF$94,"O",IF(Q12=$BG$94,"O",IF(Q12=$BH$94,"O",IF(Q12=$BI$94,"O",IF(Q12=$BJ$94,"O",IF(Q12=$BK$94,"O","X")))))))))))))))))))))))))))))))))))))))))</f>
        <v>O</v>
      </c>
    </row>
    <row r="706" spans="1:17" ht="18.75" customHeight="1">
      <c r="A706" s="607"/>
      <c r="B706" s="30" t="s">
        <v>46</v>
      </c>
      <c r="C706" s="47">
        <f>COUNTIF(C700:C705,"O")</f>
        <v>5</v>
      </c>
      <c r="D706" s="47">
        <f t="shared" ref="D706:Q706" si="691">COUNTIF(D700:D705,"O")</f>
        <v>5</v>
      </c>
      <c r="E706" s="47">
        <f t="shared" si="691"/>
        <v>5</v>
      </c>
      <c r="F706" s="47">
        <f t="shared" si="691"/>
        <v>5</v>
      </c>
      <c r="G706" s="47">
        <f t="shared" si="691"/>
        <v>5</v>
      </c>
      <c r="H706" s="47">
        <f t="shared" si="691"/>
        <v>5</v>
      </c>
      <c r="I706" s="47">
        <f t="shared" si="691"/>
        <v>5</v>
      </c>
      <c r="J706" s="47">
        <f t="shared" si="691"/>
        <v>5</v>
      </c>
      <c r="K706" s="47">
        <f t="shared" si="691"/>
        <v>5</v>
      </c>
      <c r="L706" s="47">
        <f t="shared" si="691"/>
        <v>5</v>
      </c>
      <c r="M706" s="47">
        <f t="shared" si="691"/>
        <v>5</v>
      </c>
      <c r="N706" s="47">
        <f t="shared" si="691"/>
        <v>5</v>
      </c>
      <c r="O706" s="47">
        <f t="shared" si="691"/>
        <v>5</v>
      </c>
      <c r="P706" s="47">
        <f t="shared" si="691"/>
        <v>5</v>
      </c>
      <c r="Q706" s="47">
        <f t="shared" si="691"/>
        <v>5</v>
      </c>
    </row>
    <row r="707" spans="1:17" ht="18.75" customHeight="1">
      <c r="A707" s="605">
        <v>74</v>
      </c>
      <c r="B707" s="58" t="s">
        <v>32</v>
      </c>
      <c r="C707" s="58" t="str">
        <f t="shared" ref="C707:P707" si="692">IF(C7=$W$95,"O",IF(C7=$X$95,"O",IF(C7=$Y$95,"O",IF(C7=$Z$95,"O",IF(C7=$AA$95,"O",IF(C7=$AB$95,"O",IF(C7=$AC$95,"O",IF(C7=$AD$95,"O",IF(C7=$AE$95,"O",IF(C7=$AF$95,"O",IF(C7=$AG$95,"O",IF(C7=$AH$95,"O",IF(C7=$AI$95,"O",IF(C7=$AJ$95,"O",IF(C7=$AK$95,"O",IF(C7=$AL$95,"O",IF(C7=$AM$95,"O",IF(C7=$AN$95,"O",IF(C7=$AO$95,"O",IF(C7=$AP$95,"O",IF(C7=$AQ$95,"O",IF(C7=$AR$95,"O",IF(C7=$AS$95,"O",IF(C7=$AT$95,"O",IF(C7=$AU$95,"O",IF(C7=$AV$95,"O",IF(C7=$AW$95,"O",IF(C7=$AX$95,"O",IF(C7=$AY$95,"O",IF(C7=$AZ$95,"O",IF(C7=$BA$95,"O",IF(C7=$BB$95,"O",IF(C7=$BC$95,"O",IF(C7=$BD$95,"O",IF(C7=$BE$95,"O",IF(C7=$BF$95,"O",IF(C7=$BG$95,"O",IF(C7=$BH$95,"O",IF(C7=$BI$95,"O","X")))))))))))))))))))))))))))))))))))))))</f>
        <v>O</v>
      </c>
      <c r="D707" s="58" t="str">
        <f t="shared" si="692"/>
        <v>O</v>
      </c>
      <c r="E707" s="58" t="str">
        <f t="shared" si="692"/>
        <v>O</v>
      </c>
      <c r="F707" s="58" t="str">
        <f t="shared" si="692"/>
        <v>O</v>
      </c>
      <c r="G707" s="58" t="str">
        <f t="shared" si="692"/>
        <v>O</v>
      </c>
      <c r="H707" s="58" t="str">
        <f t="shared" si="692"/>
        <v>O</v>
      </c>
      <c r="I707" s="58" t="str">
        <f t="shared" si="692"/>
        <v>O</v>
      </c>
      <c r="J707" s="58" t="str">
        <f t="shared" si="692"/>
        <v>O</v>
      </c>
      <c r="K707" s="58" t="str">
        <f t="shared" si="692"/>
        <v>O</v>
      </c>
      <c r="L707" s="58" t="str">
        <f t="shared" si="692"/>
        <v>O</v>
      </c>
      <c r="M707" s="58" t="str">
        <f t="shared" si="692"/>
        <v>O</v>
      </c>
      <c r="N707" s="58" t="str">
        <f t="shared" si="692"/>
        <v>O</v>
      </c>
      <c r="O707" s="58" t="str">
        <f t="shared" si="692"/>
        <v>O</v>
      </c>
      <c r="P707" s="58" t="str">
        <f t="shared" si="692"/>
        <v>O</v>
      </c>
      <c r="Q707" s="58" t="str">
        <f>IF(Q7=$W$95,"O",IF(Q7=$X$95,"O",IF(Q7=$Y$95,"O",IF(Q7=$Z$95,"O",IF(Q7=$AA$95,"O",IF(Q7=$AB$95,"O",IF(Q7=$AC$95,"O",IF(Q7=$AD$95,"O",IF(Q7=$AE$95,"O",IF(Q7=$AF$95,"O",IF(Q7=$AG$95,"O",IF(Q7=$AH$95,"O",IF(Q7=$AI$95,"O",IF(Q7=$AJ$95,"O",IF(Q7=$AK$95,"O",IF(Q7=$AL$95,"O",IF(Q7=$AM$95,"O",IF(Q7=$AN$95,"O",IF(Q7=$AO$95,"O",IF(Q7=$AP$95,"O",IF(Q7=$AQ$95,"O",IF(Q7=$AR$95,"O",IF(Q7=$AS$95,"O",IF(Q7=$AT$95,"O",IF(Q7=$AU$95,"O",IF(Q7=$AV$95,"O",IF(Q7=$AW$95,"O",IF(Q7=$AX$95,"O",IF(Q7=$AY$95,"O",IF(Q7=$AZ$95,"O",IF(Q7=$BA$95,"O",IF(Q7=$BB$95,"O",IF(Q7=$BC$95,"O",IF(Q7=$BD$95,"O",IF(Q7=$BE$95,"O",IF(Q7=$BF$95,"O",IF(Q7=$BG$95,"O",IF(Q7=$BH$95,"O",IF(Q7=$BI$95,"O","X")))))))))))))))))))))))))))))))))))))))</f>
        <v>O</v>
      </c>
    </row>
    <row r="708" spans="1:17" ht="18.75" customHeight="1">
      <c r="A708" s="606"/>
      <c r="B708" s="58" t="s">
        <v>33</v>
      </c>
      <c r="C708" s="58" t="str">
        <f>IF(C8=$W$95,"O",IF(C8=$X$95,"O",IF(C8=$Y$95,"O",IF(C8=$Z$95,"O",IF(C8=$AA$95,"O",IF(C8=$AB$95,"O",IF(C8=$AC$95,"O",IF(C8=$AD$95,"O",IF(C8=$AE$95,"O",IF(C8=$AF$95,"O",IF(C8=$AG$95,"O",IF(C8=$AH$95,"O",IF(C8=$AI$95,"O",IF(C8=$AJ$95,"O",IF(C8=$AK$95,"O",IF(C8=$AL$95,"O",IF(C8=$AM$95,"O",IF(C8=$AN$95,"O",IF(C8=$AO$95,"O",IF(C8=$AP$95,"O",IF(C8=$AQ$95,"O",IF(C8=$AR$95,"O",IF(C8=$AS$95,"O",IF(C8=$AT$95,"O",IF(C8=$AU$95,"O",IF(C8=$AV$95,"O",IF(C8=$AW$95,"O",IF(C8=$AX$95,"O",IF(C8=$AY$95,"O",IF(C8=$AZ$95,"O",IF(C8=$BA$95,"O",IF(C8=$BB$95,"O",IF(C8=$BC$95,"O",IF(C8=$BD$95,"O",IF(C8=$BE$95,"O",IF(C8=$BF$95,"O",IF(C8=$BG$95,"O",IF(C8=$BH$95,"O",IF(C8=$BI$95,"O","X")))))))))))))))))))))))))))))))))))))))</f>
        <v>O</v>
      </c>
      <c r="D708" s="58" t="str">
        <f t="shared" ref="D708:P708" si="693">IF(D8=$W$95,"O",IF(D8=$X$95,"O",IF(D8=$Y$95,"O",IF(D8=$Z$95,"O",IF(D8=$AA$95,"O",IF(D8=$AB$95,"O",IF(D8=$AC$95,"O",IF(D8=$AD$95,"O",IF(D8=$AE$95,"O",IF(D8=$AF$95,"O",IF(D8=$AG$95,"O",IF(D8=$AH$95,"O",IF(D8=$AI$95,"O",IF(D8=$AJ$95,"O",IF(D8=$AK$95,"O",IF(D8=$AL$95,"O",IF(D8=$AM$95,"O",IF(D8=$AN$95,"O",IF(D8=$AO$95,"O",IF(D8=$AP$95,"O",IF(D8=$AQ$95,"O",IF(D8=$AR$95,"O",IF(D8=$AS$95,"O",IF(D8=$AT$95,"O",IF(D8=$AU$95,"O",IF(D8=$AV$95,"O",IF(D8=$AW$95,"O",IF(D8=$AX$95,"O",IF(D8=$AY$95,"O",IF(D8=$AZ$95,"O",IF(D8=$BA$95,"O",IF(D8=$BB$95,"O",IF(D8=$BC$95,"O",IF(D8=$BD$95,"O",IF(D8=$BE$95,"O",IF(D8=$BF$95,"O",IF(D8=$BG$95,"O",IF(D8=$BH$95,"O",IF(D8=$BI$95,"O","X")))))))))))))))))))))))))))))))))))))))</f>
        <v>O</v>
      </c>
      <c r="E708" s="58" t="str">
        <f t="shared" si="693"/>
        <v>O</v>
      </c>
      <c r="F708" s="58" t="str">
        <f t="shared" si="693"/>
        <v>O</v>
      </c>
      <c r="G708" s="58" t="str">
        <f t="shared" si="693"/>
        <v>O</v>
      </c>
      <c r="H708" s="58" t="str">
        <f t="shared" si="693"/>
        <v>O</v>
      </c>
      <c r="I708" s="58" t="str">
        <f t="shared" si="693"/>
        <v>O</v>
      </c>
      <c r="J708" s="58" t="str">
        <f t="shared" si="693"/>
        <v>O</v>
      </c>
      <c r="K708" s="58" t="str">
        <f t="shared" si="693"/>
        <v>O</v>
      </c>
      <c r="L708" s="58" t="str">
        <f t="shared" si="693"/>
        <v>O</v>
      </c>
      <c r="M708" s="58" t="str">
        <f t="shared" si="693"/>
        <v>O</v>
      </c>
      <c r="N708" s="58" t="str">
        <f t="shared" si="693"/>
        <v>O</v>
      </c>
      <c r="O708" s="58" t="str">
        <f t="shared" si="693"/>
        <v>O</v>
      </c>
      <c r="P708" s="58" t="str">
        <f t="shared" si="693"/>
        <v>O</v>
      </c>
      <c r="Q708" s="58" t="str">
        <f>IF(Q8=$W$95,"O",IF(Q8=$X$95,"O",IF(Q8=$Y$95,"O",IF(Q8=$Z$95,"O",IF(Q8=$AA$95,"O",IF(Q8=$AB$95,"O",IF(Q8=$AC$95,"O",IF(Q8=$AD$95,"O",IF(Q8=$AE$95,"O",IF(Q8=$AF$95,"O",IF(Q8=$AG$95,"O",IF(Q8=$AH$95,"O",IF(Q8=$AI$95,"O",IF(Q8=$AJ$95,"O",IF(Q8=$AK$95,"O",IF(Q8=$AL$95,"O",IF(Q8=$AM$95,"O",IF(Q8=$AN$95,"O",IF(Q8=$AO$95,"O",IF(Q8=$AP$95,"O",IF(Q8=$AQ$95,"O",IF(Q8=$AR$95,"O",IF(Q8=$AS$95,"O",IF(Q8=$AT$95,"O",IF(Q8=$AU$95,"O",IF(Q8=$AV$95,"O",IF(Q8=$AW$95,"O",IF(Q8=$AX$95,"O",IF(Q8=$AY$95,"O",IF(Q8=$AZ$95,"O",IF(Q8=$BA$95,"O",IF(Q8=$BB$95,"O",IF(Q8=$BC$95,"O",IF(Q8=$BD$95,"O",IF(Q8=$BE$95,"O",IF(Q8=$BF$95,"O",IF(Q8=$BG$95,"O",IF(Q8=$BH$95,"O",IF(Q8=$BI$95,"O","X")))))))))))))))))))))))))))))))))))))))</f>
        <v>O</v>
      </c>
    </row>
    <row r="709" spans="1:17" ht="18.75" customHeight="1">
      <c r="A709" s="606"/>
      <c r="B709" s="58" t="s">
        <v>34</v>
      </c>
      <c r="C709" s="58" t="str">
        <f t="shared" ref="C709:Q709" si="694">IF(C9=$W$95,"O",IF(C9=$X$95,"O",IF(C9=$Y$95,"O",IF(C9=$Z$95,"O",IF(C9=$AA$95,"O",IF(C9=$AB$95,"O",IF(C9=$AC$95,"O",IF(C9=$AD$95,"O",IF(C9=$AE$95,"O",IF(C9=$AF$95,"O",IF(C9=$AG$95,"O",IF(C9=$AH$95,"O",IF(C9=$AI$95,"O",IF(C9=$AJ$95,"O",IF(C9=$AK$95,"O",IF(C9=$AL$95,"O",IF(C9=$AM$95,"O",IF(C9=$AN$95,"O",IF(C9=$AO$95,"O",IF(C9=$AP$95,"O",IF(C9=$AQ$95,"O",IF(C9=$AR$95,"O",IF(C9=$AS$95,"O",IF(C9=$AT$95,"O",IF(C9=$AU$95,"O",IF(C9=$AV$95,"O",IF(C9=$AW$95,"O",IF(C9=$AX$95,"O",IF(C9=$AY$95,"O",IF(C9=$AZ$95,"O",IF(C9=$BA$95,"O",IF(C9=$BB$95,"O",IF(C9=$BC$95,"O",IF(C9=$BD$95,"O",IF(C9=$BE$95,"O",IF(C9=$BF$95,"O",IF(C9=$BG$95,"O",IF(C9=$BH$95,"O",IF(C9=$BI$95,"O","X")))))))))))))))))))))))))))))))))))))))</f>
        <v>O</v>
      </c>
      <c r="D709" s="58" t="str">
        <f t="shared" si="694"/>
        <v>O</v>
      </c>
      <c r="E709" s="58" t="str">
        <f t="shared" si="694"/>
        <v>O</v>
      </c>
      <c r="F709" s="58" t="str">
        <f t="shared" si="694"/>
        <v>O</v>
      </c>
      <c r="G709" s="58" t="str">
        <f t="shared" si="694"/>
        <v>O</v>
      </c>
      <c r="H709" s="58" t="str">
        <f t="shared" si="694"/>
        <v>O</v>
      </c>
      <c r="I709" s="58" t="str">
        <f t="shared" si="694"/>
        <v>O</v>
      </c>
      <c r="J709" s="58" t="str">
        <f t="shared" si="694"/>
        <v>O</v>
      </c>
      <c r="K709" s="58" t="str">
        <f t="shared" si="694"/>
        <v>O</v>
      </c>
      <c r="L709" s="58" t="str">
        <f t="shared" si="694"/>
        <v>O</v>
      </c>
      <c r="M709" s="58" t="str">
        <f t="shared" si="694"/>
        <v>O</v>
      </c>
      <c r="N709" s="58" t="str">
        <f t="shared" si="694"/>
        <v>O</v>
      </c>
      <c r="O709" s="58" t="str">
        <f t="shared" si="694"/>
        <v>O</v>
      </c>
      <c r="P709" s="58" t="str">
        <f t="shared" si="694"/>
        <v>O</v>
      </c>
      <c r="Q709" s="58" t="str">
        <f t="shared" si="694"/>
        <v>O</v>
      </c>
    </row>
    <row r="710" spans="1:17" ht="18.75" customHeight="1">
      <c r="A710" s="606"/>
      <c r="B710" s="58" t="s">
        <v>35</v>
      </c>
      <c r="C710" s="58" t="str">
        <f t="shared" ref="C710:Q710" si="695">IF(C10=$W$95,"O",IF(C10=$X$95,"O",IF(C10=$Y$95,"O",IF(C10=$Z$95,"O",IF(C10=$AA$95,"O",IF(C10=$AB$95,"O",IF(C10=$AC$95,"O",IF(C10=$AD$95,"O",IF(C10=$AE$95,"O",IF(C10=$AF$95,"O",IF(C10=$AG$95,"O",IF(C10=$AH$95,"O",IF(C10=$AI$95,"O",IF(C10=$AJ$95,"O",IF(C10=$AK$95,"O",IF(C10=$AL$95,"O",IF(C10=$AM$95,"O",IF(C10=$AN$95,"O",IF(C10=$AO$95,"O",IF(C10=$AP$95,"O",IF(C10=$AQ$95,"O",IF(C10=$AR$95,"O",IF(C10=$AS$95,"O",IF(C10=$AT$95,"O",IF(C10=$AU$95,"O",IF(C10=$AV$95,"O",IF(C10=$AW$95,"O",IF(C10=$AX$95,"O",IF(C10=$AY$95,"O",IF(C10=$AZ$95,"O",IF(C10=$BA$95,"O",IF(C10=$BB$95,"O",IF(C10=$BC$95,"O",IF(C10=$BD$95,"O",IF(C10=$BE$95,"O",IF(C10=$BF$95,"O",IF(C10=$BG$95,"O",IF(C10=$BH$95,"O",IF(C10=$BI$95,"O","X")))))))))))))))))))))))))))))))))))))))</f>
        <v>O</v>
      </c>
      <c r="D710" s="58" t="str">
        <f t="shared" si="695"/>
        <v>O</v>
      </c>
      <c r="E710" s="58" t="str">
        <f t="shared" si="695"/>
        <v>O</v>
      </c>
      <c r="F710" s="58" t="str">
        <f t="shared" si="695"/>
        <v>O</v>
      </c>
      <c r="G710" s="58" t="str">
        <f t="shared" si="695"/>
        <v>O</v>
      </c>
      <c r="H710" s="58" t="str">
        <f t="shared" si="695"/>
        <v>O</v>
      </c>
      <c r="I710" s="58" t="str">
        <f t="shared" si="695"/>
        <v>O</v>
      </c>
      <c r="J710" s="58" t="str">
        <f t="shared" si="695"/>
        <v>O</v>
      </c>
      <c r="K710" s="58" t="str">
        <f t="shared" si="695"/>
        <v>O</v>
      </c>
      <c r="L710" s="58" t="str">
        <f t="shared" si="695"/>
        <v>O</v>
      </c>
      <c r="M710" s="58" t="str">
        <f t="shared" si="695"/>
        <v>O</v>
      </c>
      <c r="N710" s="58" t="str">
        <f t="shared" si="695"/>
        <v>O</v>
      </c>
      <c r="O710" s="58" t="str">
        <f t="shared" si="695"/>
        <v>O</v>
      </c>
      <c r="P710" s="58" t="str">
        <f t="shared" si="695"/>
        <v>O</v>
      </c>
      <c r="Q710" s="58" t="str">
        <f t="shared" si="695"/>
        <v>O</v>
      </c>
    </row>
    <row r="711" spans="1:17" ht="18.75" customHeight="1">
      <c r="A711" s="606"/>
      <c r="B711" s="58" t="s">
        <v>36</v>
      </c>
      <c r="C711" s="58" t="str">
        <f t="shared" ref="C711:Q711" si="696">IF(C11=$W$95,"O",IF(C11=$X$95,"O",IF(C11=$Y$95,"O",IF(C11=$Z$95,"O",IF(C11=$AA$95,"O",IF(C11=$AB$95,"O",IF(C11=$AC$95,"O",IF(C11=$AD$95,"O",IF(C11=$AE$95,"O",IF(C11=$AF$95,"O",IF(C11=$AG$95,"O",IF(C11=$AH$95,"O",IF(C11=$AI$95,"O",IF(C11=$AJ$95,"O",IF(C11=$AK$95,"O",IF(C11=$AL$95,"O",IF(C11=$AM$95,"O",IF(C11=$AN$95,"O",IF(C11=$AO$95,"O",IF(C11=$AP$95,"O",IF(C11=$AQ$95,"O",IF(C11=$AR$95,"O",IF(C11=$AS$95,"O",IF(C11=$AT$95,"O",IF(C11=$AU$95,"O",IF(C11=$AV$95,"O",IF(C11=$AW$95,"O",IF(C11=$AX$95,"O",IF(C11=$AY$95,"O",IF(C11=$AZ$95,"O",IF(C11=$BA$95,"O",IF(C11=$BB$95,"O",IF(C11=$BC$95,"O",IF(C11=$BD$95,"O",IF(C11=$BE$95,"O",IF(C11=$BF$95,"O",IF(C11=$BG$95,"O",IF(C11=$BH$95,"O",IF(C11=$BI$95,"O","X")))))))))))))))))))))))))))))))))))))))</f>
        <v>O</v>
      </c>
      <c r="D711" s="58" t="str">
        <f t="shared" si="696"/>
        <v>O</v>
      </c>
      <c r="E711" s="58" t="str">
        <f t="shared" si="696"/>
        <v>O</v>
      </c>
      <c r="F711" s="58" t="str">
        <f t="shared" si="696"/>
        <v>O</v>
      </c>
      <c r="G711" s="58" t="str">
        <f t="shared" si="696"/>
        <v>O</v>
      </c>
      <c r="H711" s="58" t="str">
        <f t="shared" si="696"/>
        <v>O</v>
      </c>
      <c r="I711" s="58" t="str">
        <f t="shared" si="696"/>
        <v>O</v>
      </c>
      <c r="J711" s="58" t="str">
        <f t="shared" si="696"/>
        <v>O</v>
      </c>
      <c r="K711" s="58" t="str">
        <f t="shared" si="696"/>
        <v>O</v>
      </c>
      <c r="L711" s="58" t="str">
        <f t="shared" si="696"/>
        <v>O</v>
      </c>
      <c r="M711" s="58" t="str">
        <f t="shared" si="696"/>
        <v>O</v>
      </c>
      <c r="N711" s="58" t="str">
        <f t="shared" si="696"/>
        <v>O</v>
      </c>
      <c r="O711" s="58" t="str">
        <f t="shared" si="696"/>
        <v>O</v>
      </c>
      <c r="P711" s="58" t="str">
        <f t="shared" si="696"/>
        <v>O</v>
      </c>
      <c r="Q711" s="58" t="str">
        <f t="shared" si="696"/>
        <v>O</v>
      </c>
    </row>
    <row r="712" spans="1:17" ht="18.75" customHeight="1">
      <c r="A712" s="606"/>
      <c r="B712" s="58" t="s">
        <v>21</v>
      </c>
      <c r="C712" s="58" t="str">
        <f>IF(C12=$W$95,"O",IF(C12=$X$95,"O",IF(C12=$Y$95,"O",IF(C12=$Z$95,"O",IF(C12=$AA$95,"O",IF(C12=$AB$95,"O",IF(C12=$AC$95,"O",IF(C12=$AD$95,"O",IF(C12=$AE$95,"O",IF(C12=$AF$95,"O",IF(C12=$AG$95,"O",IF(C12=$AH$95,"O",IF(C12=$AI$95,"O",IF(C12=$AJ$95,"O",IF(C12=$AK$95,"O",IF(C12=$AL$95,"O",IF(C12=$AM$95,"O",IF(C12=$AN$95,"O",IF(C12=$AO$95,"O",IF(C12=$AP$95,"O",IF(C12=$AQ$95,"O",IF(C12=$AR$95,"O",IF(C12=$AS$95,"O",IF(C12=$AT$95,"O",IF(C12=$AU$95,"O",IF(C12=$AV$95,"O",IF(C12=$AW$95,"O",IF(C12=$AX$95,"O",IF(C12=$AY$95,"O",IF(C12=$AZ$95,"O",IF(C12=$BA$95,"O",IF(C12=$BB$95,"O",IF(C12=$BC$95,"O",IF(C12=$BD$95,"O",IF(C12=$BE$95,"O",IF(C12=$BF$95,"O",IF(C12=$BG$95,"O",IF(C12=$BH$95,"O",IF(C12=$BI$95,"O","X")))))))))))))))))))))))))))))))))))))))</f>
        <v>O</v>
      </c>
      <c r="D712" s="58" t="str">
        <f t="shared" ref="D712:P712" si="697">IF(D12=$W$95,"O",IF(D12=$X$95,"O",IF(D12=$Y$95,"O",IF(D12=$Z$95,"O",IF(D12=$AA$95,"O",IF(D12=$AB$95,"O",IF(D12=$AC$95,"O",IF(D12=$AD$95,"O",IF(D12=$AE$95,"O",IF(D12=$AF$95,"O",IF(D12=$AG$95,"O",IF(D12=$AH$95,"O",IF(D12=$AI$95,"O",IF(D12=$AJ$95,"O",IF(D12=$AK$95,"O",IF(D12=$AL$95,"O",IF(D12=$AM$95,"O",IF(D12=$AN$95,"O",IF(D12=$AO$95,"O",IF(D12=$AP$95,"O",IF(D12=$AQ$95,"O",IF(D12=$AR$95,"O",IF(D12=$AS$95,"O",IF(D12=$AT$95,"O",IF(D12=$AU$95,"O",IF(D12=$AV$95,"O",IF(D12=$AW$95,"O",IF(D12=$AX$95,"O",IF(D12=$AY$95,"O",IF(D12=$AZ$95,"O",IF(D12=$BA$95,"O",IF(D12=$BB$95,"O",IF(D12=$BC$95,"O",IF(D12=$BD$95,"O",IF(D12=$BE$95,"O",IF(D12=$BF$95,"O",IF(D12=$BG$95,"O",IF(D12=$BH$95,"O",IF(D12=$BI$95,"O","X")))))))))))))))))))))))))))))))))))))))</f>
        <v>O</v>
      </c>
      <c r="E712" s="58" t="str">
        <f t="shared" si="697"/>
        <v>O</v>
      </c>
      <c r="F712" s="58" t="str">
        <f t="shared" si="697"/>
        <v>O</v>
      </c>
      <c r="G712" s="58" t="str">
        <f t="shared" si="697"/>
        <v>O</v>
      </c>
      <c r="H712" s="58" t="str">
        <f t="shared" si="697"/>
        <v>O</v>
      </c>
      <c r="I712" s="58" t="str">
        <f t="shared" si="697"/>
        <v>O</v>
      </c>
      <c r="J712" s="58" t="str">
        <f t="shared" si="697"/>
        <v>O</v>
      </c>
      <c r="K712" s="58" t="str">
        <f t="shared" si="697"/>
        <v>O</v>
      </c>
      <c r="L712" s="58" t="str">
        <f t="shared" si="697"/>
        <v>O</v>
      </c>
      <c r="M712" s="58" t="str">
        <f t="shared" si="697"/>
        <v>O</v>
      </c>
      <c r="N712" s="58" t="str">
        <f t="shared" si="697"/>
        <v>O</v>
      </c>
      <c r="O712" s="58" t="str">
        <f t="shared" si="697"/>
        <v>O</v>
      </c>
      <c r="P712" s="58" t="str">
        <f t="shared" si="697"/>
        <v>O</v>
      </c>
      <c r="Q712" s="58" t="str">
        <f>IF(Q12=$W$95,"O",IF(Q12=$X$95,"O",IF(Q12=$Y$95,"O",IF(Q12=$Z$95,"O",IF(Q12=$AA$95,"O",IF(Q12=$AB$95,"O",IF(Q12=$AC$95,"O",IF(Q12=$AD$95,"O",IF(Q12=$AE$95,"O",IF(Q12=$AF$95,"O",IF(Q12=$AG$95,"O",IF(Q12=$AH$95,"O",IF(Q12=$AI$95,"O",IF(Q12=$AJ$95,"O",IF(Q12=$AK$95,"O",IF(Q12=$AL$95,"O",IF(Q12=$AM$95,"O",IF(Q12=$AN$95,"O",IF(Q12=$AO$95,"O",IF(Q12=$AP$95,"O",IF(Q12=$AQ$95,"O",IF(Q12=$AR$95,"O",IF(Q12=$AS$95,"O",IF(Q12=$AT$95,"O",IF(Q12=$AU$95,"O",IF(Q12=$AV$95,"O",IF(Q12=$AW$95,"O",IF(Q12=$AX$95,"O",IF(Q12=$AY$95,"O",IF(Q12=$AZ$95,"O",IF(Q12=$BA$95,"O",IF(Q12=$BB$95,"O",IF(Q12=$BC$95,"O",IF(Q12=$BD$95,"O",IF(Q12=$BE$95,"O",IF(Q12=$BF$95,"O",IF(Q12=$BG$95,"O",IF(Q12=$BH$95,"O",IF(Q12=$BI$95,"O","X")))))))))))))))))))))))))))))))))))))))</f>
        <v>O</v>
      </c>
    </row>
    <row r="713" spans="1:17" ht="18.75" customHeight="1">
      <c r="A713" s="607"/>
      <c r="B713" s="30" t="s">
        <v>46</v>
      </c>
      <c r="C713" s="47">
        <f>COUNTIF(C707:C712,"O")</f>
        <v>6</v>
      </c>
      <c r="D713" s="47">
        <f t="shared" ref="D713:Q713" si="698">COUNTIF(D707:D712,"O")</f>
        <v>6</v>
      </c>
      <c r="E713" s="47">
        <f t="shared" si="698"/>
        <v>6</v>
      </c>
      <c r="F713" s="47">
        <f t="shared" si="698"/>
        <v>6</v>
      </c>
      <c r="G713" s="47">
        <f t="shared" si="698"/>
        <v>6</v>
      </c>
      <c r="H713" s="47">
        <f t="shared" si="698"/>
        <v>6</v>
      </c>
      <c r="I713" s="47">
        <f t="shared" si="698"/>
        <v>6</v>
      </c>
      <c r="J713" s="47">
        <f t="shared" si="698"/>
        <v>6</v>
      </c>
      <c r="K713" s="47">
        <f t="shared" si="698"/>
        <v>6</v>
      </c>
      <c r="L713" s="47">
        <f t="shared" si="698"/>
        <v>6</v>
      </c>
      <c r="M713" s="47">
        <f t="shared" si="698"/>
        <v>6</v>
      </c>
      <c r="N713" s="47">
        <f t="shared" si="698"/>
        <v>6</v>
      </c>
      <c r="O713" s="47">
        <f t="shared" si="698"/>
        <v>6</v>
      </c>
      <c r="P713" s="47">
        <f t="shared" si="698"/>
        <v>6</v>
      </c>
      <c r="Q713" s="47">
        <f t="shared" si="698"/>
        <v>6</v>
      </c>
    </row>
    <row r="714" spans="1:17" ht="18.75" customHeight="1">
      <c r="A714" s="605">
        <v>75</v>
      </c>
      <c r="B714" s="58" t="s">
        <v>32</v>
      </c>
      <c r="C714" s="58" t="str">
        <f>IF(C7=$W$96,"O",IF(C7=$X$96,"O",IF(C7=$Y$96,"O",IF(C7=$Z$96,"O",IF(C7=$AA$96,"O",IF(C7=$AB$96,"O",IF(C7=$AC$96,"O",IF(C7=$AD$96,"O",IF(C7=$AE$96,"O",IF(C7=$AF$96,"O",IF(C7=$AG$96,"O",IF(C7=$AH$96,"O",IF(C7=$AI$96,"O",IF(C7=$AJ$96,"O",IF(C7=$AK$96,"O",IF(C7=$AL$96,"O",IF(C7=$AM$96,"O",IF(C7=$AN$96,"O",IF(C7=$AO$96,"O",IF(C7=$AP$96,"O",IF(C7=$AQ$96,"O",IF(C7=$AR$96,"O",IF(C7=$AS$96,"O",IF(C7=$AT$96,"O",IF(C7=$AU$96,"O",IF(C7=$AV$96,"O",IF(C7=$AW$96,"O",IF(C7=$AX$96,"O",IF(C7=$AY$96,"O",IF(C7=$AZ$96,"O",IF(C7=$BA$96,"O",IF(C7=$BB$96,"O",IF(C7=$BC$96,"O",IF(C7=$BD$96,"O",IF(C7=$BE$96,"O",IF(C7=$BF$96,"O",IF(C7=$BG$96,"O",IF(C7=$BH$96,"O",IF(C7=$BI$96,"O",IF(C7=$BJ$96,"O","X"))))))))))))))))))))))))))))))))))))))))</f>
        <v>O</v>
      </c>
      <c r="D714" s="58" t="str">
        <f t="shared" ref="D714:P714" si="699">IF(D7=$W$96,"O",IF(D7=$X$96,"O",IF(D7=$Y$96,"O",IF(D7=$Z$96,"O",IF(D7=$AA$96,"O",IF(D7=$AB$96,"O",IF(D7=$AC$96,"O",IF(D7=$AD$96,"O",IF(D7=$AE$96,"O",IF(D7=$AF$96,"O",IF(D7=$AG$96,"O",IF(D7=$AH$96,"O",IF(D7=$AI$96,"O",IF(D7=$AJ$96,"O",IF(D7=$AK$96,"O",IF(D7=$AL$96,"O",IF(D7=$AM$96,"O",IF(D7=$AN$96,"O",IF(D7=$AO$96,"O",IF(D7=$AP$96,"O",IF(D7=$AQ$96,"O",IF(D7=$AR$96,"O",IF(D7=$AS$96,"O",IF(D7=$AT$96,"O",IF(D7=$AU$96,"O",IF(D7=$AV$96,"O",IF(D7=$AW$96,"O",IF(D7=$AX$96,"O",IF(D7=$AY$96,"O",IF(D7=$AZ$96,"O",IF(D7=$BA$96,"O",IF(D7=$BB$96,"O",IF(D7=$BC$96,"O",IF(D7=$BD$96,"O",IF(D7=$BE$96,"O",IF(D7=$BF$96,"O",IF(D7=$BG$96,"O",IF(D7=$BH$96,"O",IF(D7=$BI$96,"O",IF(D7=$BJ$96,"O","X"))))))))))))))))))))))))))))))))))))))))</f>
        <v>O</v>
      </c>
      <c r="E714" s="58" t="str">
        <f t="shared" si="699"/>
        <v>O</v>
      </c>
      <c r="F714" s="58" t="str">
        <f t="shared" si="699"/>
        <v>O</v>
      </c>
      <c r="G714" s="58" t="str">
        <f t="shared" si="699"/>
        <v>O</v>
      </c>
      <c r="H714" s="58" t="str">
        <f t="shared" si="699"/>
        <v>O</v>
      </c>
      <c r="I714" s="58" t="str">
        <f t="shared" si="699"/>
        <v>O</v>
      </c>
      <c r="J714" s="58" t="str">
        <f t="shared" si="699"/>
        <v>O</v>
      </c>
      <c r="K714" s="58" t="str">
        <f t="shared" si="699"/>
        <v>O</v>
      </c>
      <c r="L714" s="58" t="str">
        <f t="shared" si="699"/>
        <v>O</v>
      </c>
      <c r="M714" s="58" t="str">
        <f t="shared" si="699"/>
        <v>O</v>
      </c>
      <c r="N714" s="58" t="str">
        <f t="shared" si="699"/>
        <v>O</v>
      </c>
      <c r="O714" s="58" t="str">
        <f t="shared" si="699"/>
        <v>O</v>
      </c>
      <c r="P714" s="58" t="str">
        <f t="shared" si="699"/>
        <v>O</v>
      </c>
      <c r="Q714" s="58" t="str">
        <f>IF(Q7=$W$96,"O",IF(Q7=$X$96,"O",IF(Q7=$Y$96,"O",IF(Q7=$Z$96,"O",IF(Q7=$AA$96,"O",IF(Q7=$AB$96,"O",IF(Q7=$AC$96,"O",IF(Q7=$AD$96,"O",IF(Q7=$AE$96,"O",IF(Q7=$AF$96,"O",IF(Q7=$AG$96,"O",IF(Q7=$AH$96,"O",IF(Q7=$AI$96,"O",IF(Q7=$AJ$96,"O",IF(Q7=$AK$96,"O",IF(Q7=$AL$96,"O",IF(Q7=$AM$96,"O",IF(Q7=$AN$96,"O",IF(Q7=$AO$96,"O",IF(Q7=$AP$96,"O",IF(Q7=$AQ$96,"O",IF(Q7=$AR$96,"O",IF(Q7=$AS$96,"O",IF(Q7=$AT$96,"O",IF(Q7=$AU$96,"O",IF(Q7=$AV$96,"O",IF(Q7=$AW$96,"O",IF(Q7=$AX$96,"O",IF(Q7=$AY$96,"O",IF(Q7=$AZ$96,"O",IF(Q7=$BA$96,"O",IF(Q7=$BB$96,"O",IF(Q7=$BC$96,"O",IF(Q7=$BD$96,"O",IF(Q7=$BE$96,"O",IF(Q7=$BF$96,"O",IF(Q7=$BG$96,"O",IF(Q7=$BH$96,"O",IF(Q7=$BI$96,"O",IF(Q7=$BJ$96,"O","X"))))))))))))))))))))))))))))))))))))))))</f>
        <v>O</v>
      </c>
    </row>
    <row r="715" spans="1:17" ht="18.75" customHeight="1">
      <c r="A715" s="606"/>
      <c r="B715" s="58" t="s">
        <v>33</v>
      </c>
      <c r="C715" s="58" t="str">
        <f>IF(C8=$W$96,"O",IF(C8=$X$96,"O",IF(C8=$Y$96,"O",IF(C8=$Z$96,"O",IF(C8=$AA$96,"O",IF(C8=$AB$96,"O",IF(C8=$AC$96,"O",IF(C8=$AD$96,"O",IF(C8=$AE$96,"O",IF(C8=$AF$96,"O",IF(C8=$AG$96,"O",IF(C8=$AH$96,"O",IF(C8=$AI$96,"O",IF(C8=$AJ$96,"O",IF(C8=$AK$96,"O",IF(C8=$AL$96,"O",IF(C8=$AM$96,"O",IF(C8=$AN$96,"O",IF(C8=$AO$96,"O",IF(C8=$AP$96,"O",IF(C8=$AQ$96,"O",IF(C8=$AR$96,"O",IF(C8=$AS$96,"O",IF(C8=$AT$96,"O",IF(C8=$AU$96,"O",IF(C8=$AV$96,"O",IF(C8=$AW$96,"O",IF(C8=$AX$96,"O",IF(C8=$AY$96,"O",IF(C8=$AZ$96,"O",IF(C8=$BA$96,"O",IF(C8=$BB$96,"O",IF(C8=$BC$96,"O",IF(C8=$BD$96,"O",IF(C8=$BE$96,"O",IF(C8=$BF$96,"O",IF(C8=$BG$96,"O",IF(C8=$BH$96,"O",IF(C8=$BI$96,"O",IF(C8=$BJ$96,"O","X"))))))))))))))))))))))))))))))))))))))))</f>
        <v>O</v>
      </c>
      <c r="D715" s="58" t="str">
        <f t="shared" ref="D715:P715" si="700">IF(D8=$W$96,"O",IF(D8=$X$96,"O",IF(D8=$Y$96,"O",IF(D8=$Z$96,"O",IF(D8=$AA$96,"O",IF(D8=$AB$96,"O",IF(D8=$AC$96,"O",IF(D8=$AD$96,"O",IF(D8=$AE$96,"O",IF(D8=$AF$96,"O",IF(D8=$AG$96,"O",IF(D8=$AH$96,"O",IF(D8=$AI$96,"O",IF(D8=$AJ$96,"O",IF(D8=$AK$96,"O",IF(D8=$AL$96,"O",IF(D8=$AM$96,"O",IF(D8=$AN$96,"O",IF(D8=$AO$96,"O",IF(D8=$AP$96,"O",IF(D8=$AQ$96,"O",IF(D8=$AR$96,"O",IF(D8=$AS$96,"O",IF(D8=$AT$96,"O",IF(D8=$AU$96,"O",IF(D8=$AV$96,"O",IF(D8=$AW$96,"O",IF(D8=$AX$96,"O",IF(D8=$AY$96,"O",IF(D8=$AZ$96,"O",IF(D8=$BA$96,"O",IF(D8=$BB$96,"O",IF(D8=$BC$96,"O",IF(D8=$BD$96,"O",IF(D8=$BE$96,"O",IF(D8=$BF$96,"O",IF(D8=$BG$96,"O",IF(D8=$BH$96,"O",IF(D8=$BI$96,"O",IF(D8=$BJ$96,"O","X"))))))))))))))))))))))))))))))))))))))))</f>
        <v>O</v>
      </c>
      <c r="E715" s="58" t="str">
        <f t="shared" si="700"/>
        <v>O</v>
      </c>
      <c r="F715" s="58" t="str">
        <f t="shared" si="700"/>
        <v>O</v>
      </c>
      <c r="G715" s="58" t="str">
        <f t="shared" si="700"/>
        <v>O</v>
      </c>
      <c r="H715" s="58" t="str">
        <f t="shared" si="700"/>
        <v>O</v>
      </c>
      <c r="I715" s="58" t="str">
        <f t="shared" si="700"/>
        <v>O</v>
      </c>
      <c r="J715" s="58" t="str">
        <f t="shared" si="700"/>
        <v>O</v>
      </c>
      <c r="K715" s="58" t="str">
        <f t="shared" si="700"/>
        <v>O</v>
      </c>
      <c r="L715" s="58" t="str">
        <f t="shared" si="700"/>
        <v>O</v>
      </c>
      <c r="M715" s="58" t="str">
        <f t="shared" si="700"/>
        <v>O</v>
      </c>
      <c r="N715" s="58" t="str">
        <f t="shared" si="700"/>
        <v>O</v>
      </c>
      <c r="O715" s="58" t="str">
        <f t="shared" si="700"/>
        <v>O</v>
      </c>
      <c r="P715" s="58" t="str">
        <f t="shared" si="700"/>
        <v>O</v>
      </c>
      <c r="Q715" s="58" t="str">
        <f>IF(Q8=$W$96,"O",IF(Q8=$X$96,"O",IF(Q8=$Y$96,"O",IF(Q8=$Z$96,"O",IF(Q8=$AA$96,"O",IF(Q8=$AB$96,"O",IF(Q8=$AC$96,"O",IF(Q8=$AD$96,"O",IF(Q8=$AE$96,"O",IF(Q8=$AF$96,"O",IF(Q8=$AG$96,"O",IF(Q8=$AH$96,"O",IF(Q8=$AI$96,"O",IF(Q8=$AJ$96,"O",IF(Q8=$AK$96,"O",IF(Q8=$AL$96,"O",IF(Q8=$AM$96,"O",IF(Q8=$AN$96,"O",IF(Q8=$AO$96,"O",IF(Q8=$AP$96,"O",IF(Q8=$AQ$96,"O",IF(Q8=$AR$96,"O",IF(Q8=$AS$96,"O",IF(Q8=$AT$96,"O",IF(Q8=$AU$96,"O",IF(Q8=$AV$96,"O",IF(Q8=$AW$96,"O",IF(Q8=$AX$96,"O",IF(Q8=$AY$96,"O",IF(Q8=$AZ$96,"O",IF(Q8=$BA$96,"O",IF(Q8=$BB$96,"O",IF(Q8=$BC$96,"O",IF(Q8=$BD$96,"O",IF(Q8=$BE$96,"O",IF(Q8=$BF$96,"O",IF(Q8=$BG$96,"O",IF(Q8=$BH$96,"O",IF(Q8=$BI$96,"O",IF(Q8=$BJ$96,"O","X"))))))))))))))))))))))))))))))))))))))))</f>
        <v>O</v>
      </c>
    </row>
    <row r="716" spans="1:17" ht="18.75" customHeight="1">
      <c r="A716" s="606"/>
      <c r="B716" s="58" t="s">
        <v>34</v>
      </c>
      <c r="C716" s="58" t="str">
        <f t="shared" ref="C716:Q716" si="701">IF(C9=$W$96,"O",IF(C9=$X$96,"O",IF(C9=$Y$96,"O",IF(C9=$Z$96,"O",IF(C9=$AA$96,"O",IF(C9=$AB$96,"O",IF(C9=$AC$96,"O",IF(C9=$AD$96,"O",IF(C9=$AE$96,"O",IF(C9=$AF$96,"O",IF(C9=$AG$96,"O",IF(C9=$AH$96,"O",IF(C9=$AI$96,"O",IF(C9=$AJ$96,"O",IF(C9=$AK$96,"O",IF(C9=$AL$96,"O",IF(C9=$AM$96,"O",IF(C9=$AN$96,"O",IF(C9=$AO$96,"O",IF(C9=$AP$96,"O",IF(C9=$AQ$96,"O",IF(C9=$AR$96,"O",IF(C9=$AS$96,"O",IF(C9=$AT$96,"O",IF(C9=$AU$96,"O",IF(C9=$AV$96,"O",IF(C9=$AW$96,"O",IF(C9=$AX$96,"O",IF(C9=$AY$96,"O",IF(C9=$AZ$96,"O",IF(C9=$BA$96,"O",IF(C9=$BB$96,"O",IF(C9=$BC$96,"O",IF(C9=$BD$96,"O",IF(C9=$BE$96,"O",IF(C9=$BF$96,"O",IF(C9=$BG$96,"O",IF(C9=$BH$96,"O",IF(C9=$BI$96,"O",IF(C9=$BJ$96,"O","X"))))))))))))))))))))))))))))))))))))))))</f>
        <v>O</v>
      </c>
      <c r="D716" s="58" t="str">
        <f t="shared" si="701"/>
        <v>O</v>
      </c>
      <c r="E716" s="58" t="str">
        <f t="shared" si="701"/>
        <v>O</v>
      </c>
      <c r="F716" s="58" t="str">
        <f t="shared" si="701"/>
        <v>O</v>
      </c>
      <c r="G716" s="58" t="str">
        <f t="shared" si="701"/>
        <v>O</v>
      </c>
      <c r="H716" s="58" t="str">
        <f t="shared" si="701"/>
        <v>O</v>
      </c>
      <c r="I716" s="58" t="str">
        <f t="shared" si="701"/>
        <v>O</v>
      </c>
      <c r="J716" s="58" t="str">
        <f t="shared" si="701"/>
        <v>O</v>
      </c>
      <c r="K716" s="58" t="str">
        <f t="shared" si="701"/>
        <v>O</v>
      </c>
      <c r="L716" s="58" t="str">
        <f t="shared" si="701"/>
        <v>O</v>
      </c>
      <c r="M716" s="58" t="str">
        <f t="shared" si="701"/>
        <v>O</v>
      </c>
      <c r="N716" s="58" t="str">
        <f t="shared" si="701"/>
        <v>O</v>
      </c>
      <c r="O716" s="58" t="str">
        <f t="shared" si="701"/>
        <v>O</v>
      </c>
      <c r="P716" s="58" t="str">
        <f t="shared" si="701"/>
        <v>O</v>
      </c>
      <c r="Q716" s="58" t="str">
        <f t="shared" si="701"/>
        <v>O</v>
      </c>
    </row>
    <row r="717" spans="1:17" ht="18.75" customHeight="1">
      <c r="A717" s="606"/>
      <c r="B717" s="58" t="s">
        <v>35</v>
      </c>
      <c r="C717" s="58" t="str">
        <f t="shared" ref="C717:Q717" si="702">IF(C10=$W$96,"O",IF(C10=$X$96,"O",IF(C10=$Y$96,"O",IF(C10=$Z$96,"O",IF(C10=$AA$96,"O",IF(C10=$AB$96,"O",IF(C10=$AC$96,"O",IF(C10=$AD$96,"O",IF(C10=$AE$96,"O",IF(C10=$AF$96,"O",IF(C10=$AG$96,"O",IF(C10=$AH$96,"O",IF(C10=$AI$96,"O",IF(C10=$AJ$96,"O",IF(C10=$AK$96,"O",IF(C10=$AL$96,"O",IF(C10=$AM$96,"O",IF(C10=$AN$96,"O",IF(C10=$AO$96,"O",IF(C10=$AP$96,"O",IF(C10=$AQ$96,"O",IF(C10=$AR$96,"O",IF(C10=$AS$96,"O",IF(C10=$AT$96,"O",IF(C10=$AU$96,"O",IF(C10=$AV$96,"O",IF(C10=$AW$96,"O",IF(C10=$AX$96,"O",IF(C10=$AY$96,"O",IF(C10=$AZ$96,"O",IF(C10=$BA$96,"O",IF(C10=$BB$96,"O",IF(C10=$BC$96,"O",IF(C10=$BD$96,"O",IF(C10=$BE$96,"O",IF(C10=$BF$96,"O",IF(C10=$BG$96,"O",IF(C10=$BH$96,"O",IF(C10=$BI$96,"O",IF(C10=$BJ$96,"O","X"))))))))))))))))))))))))))))))))))))))))</f>
        <v>X</v>
      </c>
      <c r="D717" s="58" t="str">
        <f t="shared" si="702"/>
        <v>X</v>
      </c>
      <c r="E717" s="58" t="str">
        <f t="shared" si="702"/>
        <v>X</v>
      </c>
      <c r="F717" s="58" t="str">
        <f t="shared" si="702"/>
        <v>X</v>
      </c>
      <c r="G717" s="58" t="str">
        <f t="shared" si="702"/>
        <v>X</v>
      </c>
      <c r="H717" s="58" t="str">
        <f t="shared" si="702"/>
        <v>X</v>
      </c>
      <c r="I717" s="58" t="str">
        <f t="shared" si="702"/>
        <v>X</v>
      </c>
      <c r="J717" s="58" t="str">
        <f t="shared" si="702"/>
        <v>X</v>
      </c>
      <c r="K717" s="58" t="str">
        <f t="shared" si="702"/>
        <v>X</v>
      </c>
      <c r="L717" s="58" t="str">
        <f t="shared" si="702"/>
        <v>X</v>
      </c>
      <c r="M717" s="58" t="str">
        <f t="shared" si="702"/>
        <v>X</v>
      </c>
      <c r="N717" s="58" t="str">
        <f t="shared" si="702"/>
        <v>X</v>
      </c>
      <c r="O717" s="58" t="str">
        <f t="shared" si="702"/>
        <v>X</v>
      </c>
      <c r="P717" s="58" t="str">
        <f t="shared" si="702"/>
        <v>X</v>
      </c>
      <c r="Q717" s="58" t="str">
        <f t="shared" si="702"/>
        <v>X</v>
      </c>
    </row>
    <row r="718" spans="1:17" ht="18.75" customHeight="1">
      <c r="A718" s="606"/>
      <c r="B718" s="58" t="s">
        <v>36</v>
      </c>
      <c r="C718" s="58" t="str">
        <f t="shared" ref="C718:Q718" si="703">IF(C11=$W$96,"O",IF(C11=$X$96,"O",IF(C11=$Y$96,"O",IF(C11=$Z$96,"O",IF(C11=$AA$96,"O",IF(C11=$AB$96,"O",IF(C11=$AC$96,"O",IF(C11=$AD$96,"O",IF(C11=$AE$96,"O",IF(C11=$AF$96,"O",IF(C11=$AG$96,"O",IF(C11=$AH$96,"O",IF(C11=$AI$96,"O",IF(C11=$AJ$96,"O",IF(C11=$AK$96,"O",IF(C11=$AL$96,"O",IF(C11=$AM$96,"O",IF(C11=$AN$96,"O",IF(C11=$AO$96,"O",IF(C11=$AP$96,"O",IF(C11=$AQ$96,"O",IF(C11=$AR$96,"O",IF(C11=$AS$96,"O",IF(C11=$AT$96,"O",IF(C11=$AU$96,"O",IF(C11=$AV$96,"O",IF(C11=$AW$96,"O",IF(C11=$AX$96,"O",IF(C11=$AY$96,"O",IF(C11=$AZ$96,"O",IF(C11=$BA$96,"O",IF(C11=$BB$96,"O",IF(C11=$BC$96,"O",IF(C11=$BD$96,"O",IF(C11=$BE$96,"O",IF(C11=$BF$96,"O",IF(C11=$BG$96,"O",IF(C11=$BH$96,"O",IF(C11=$BI$96,"O",IF(C11=$BJ$96,"O","X"))))))))))))))))))))))))))))))))))))))))</f>
        <v>O</v>
      </c>
      <c r="D718" s="58" t="str">
        <f t="shared" si="703"/>
        <v>O</v>
      </c>
      <c r="E718" s="58" t="str">
        <f t="shared" si="703"/>
        <v>O</v>
      </c>
      <c r="F718" s="58" t="str">
        <f t="shared" si="703"/>
        <v>O</v>
      </c>
      <c r="G718" s="58" t="str">
        <f t="shared" si="703"/>
        <v>O</v>
      </c>
      <c r="H718" s="58" t="str">
        <f t="shared" si="703"/>
        <v>O</v>
      </c>
      <c r="I718" s="58" t="str">
        <f t="shared" si="703"/>
        <v>O</v>
      </c>
      <c r="J718" s="58" t="str">
        <f t="shared" si="703"/>
        <v>O</v>
      </c>
      <c r="K718" s="58" t="str">
        <f t="shared" si="703"/>
        <v>O</v>
      </c>
      <c r="L718" s="58" t="str">
        <f t="shared" si="703"/>
        <v>O</v>
      </c>
      <c r="M718" s="58" t="str">
        <f t="shared" si="703"/>
        <v>O</v>
      </c>
      <c r="N718" s="58" t="str">
        <f t="shared" si="703"/>
        <v>O</v>
      </c>
      <c r="O718" s="58" t="str">
        <f t="shared" si="703"/>
        <v>O</v>
      </c>
      <c r="P718" s="58" t="str">
        <f t="shared" si="703"/>
        <v>O</v>
      </c>
      <c r="Q718" s="58" t="str">
        <f t="shared" si="703"/>
        <v>O</v>
      </c>
    </row>
    <row r="719" spans="1:17" ht="18.75" customHeight="1">
      <c r="A719" s="606"/>
      <c r="B719" s="58" t="s">
        <v>21</v>
      </c>
      <c r="C719" s="58" t="str">
        <f>IF(C12=$W$96,"O",IF(C12=$X$96,"O",IF(C12=$Y$96,"O",IF(C12=$Z$96,"O",IF(C12=$AA$96,"O",IF(C12=$AB$96,"O",IF(C12=$AC$96,"O",IF(C12=$AD$96,"O",IF(C12=$AE$96,"O",IF(C12=$AF$96,"O",IF(C12=$AG$96,"O",IF(C12=$AH$96,"O",IF(C12=$AI$96,"O",IF(C12=$AJ$96,"O",IF(C12=$AK$96,"O",IF(C12=$AL$96,"O",IF(C12=$AM$96,"O",IF(C12=$AN$96,"O",IF(C12=$AO$96,"O",IF(C12=$AP$96,"O",IF(C12=$AQ$96,"O",IF(C12=$AR$96,"O",IF(C12=$AS$96,"O",IF(C12=$AT$96,"O",IF(C12=$AU$96,"O",IF(C12=$AV$96,"O",IF(C12=$AW$96,"O",IF(C12=$AX$96,"O",IF(C12=$AY$96,"O",IF(C12=$AZ$96,"O",IF(C12=$BA$96,"O",IF(C12=$BB$96,"O",IF(C12=$BC$96,"O",IF(C12=$BD$96,"O",IF(C12=$BE$96,"O",IF(C12=$BF$96,"O",IF(C12=$BG$96,"O",IF(C12=$BH$96,"O",IF(C12=$BI$96,"O",IF(C12=$BJ$96,"O","X"))))))))))))))))))))))))))))))))))))))))</f>
        <v>O</v>
      </c>
      <c r="D719" s="58" t="str">
        <f t="shared" ref="D719:P719" si="704">IF(D12=$W$96,"O",IF(D12=$X$96,"O",IF(D12=$Y$96,"O",IF(D12=$Z$96,"O",IF(D12=$AA$96,"O",IF(D12=$AB$96,"O",IF(D12=$AC$96,"O",IF(D12=$AD$96,"O",IF(D12=$AE$96,"O",IF(D12=$AF$96,"O",IF(D12=$AG$96,"O",IF(D12=$AH$96,"O",IF(D12=$AI$96,"O",IF(D12=$AJ$96,"O",IF(D12=$AK$96,"O",IF(D12=$AL$96,"O",IF(D12=$AM$96,"O",IF(D12=$AN$96,"O",IF(D12=$AO$96,"O",IF(D12=$AP$96,"O",IF(D12=$AQ$96,"O",IF(D12=$AR$96,"O",IF(D12=$AS$96,"O",IF(D12=$AT$96,"O",IF(D12=$AU$96,"O",IF(D12=$AV$96,"O",IF(D12=$AW$96,"O",IF(D12=$AX$96,"O",IF(D12=$AY$96,"O",IF(D12=$AZ$96,"O",IF(D12=$BA$96,"O",IF(D12=$BB$96,"O",IF(D12=$BC$96,"O",IF(D12=$BD$96,"O",IF(D12=$BE$96,"O",IF(D12=$BF$96,"O",IF(D12=$BG$96,"O",IF(D12=$BH$96,"O",IF(D12=$BI$96,"O",IF(D12=$BJ$96,"O","X"))))))))))))))))))))))))))))))))))))))))</f>
        <v>O</v>
      </c>
      <c r="E719" s="58" t="str">
        <f t="shared" si="704"/>
        <v>O</v>
      </c>
      <c r="F719" s="58" t="str">
        <f t="shared" si="704"/>
        <v>O</v>
      </c>
      <c r="G719" s="58" t="str">
        <f t="shared" si="704"/>
        <v>O</v>
      </c>
      <c r="H719" s="58" t="str">
        <f t="shared" si="704"/>
        <v>O</v>
      </c>
      <c r="I719" s="58" t="str">
        <f t="shared" si="704"/>
        <v>O</v>
      </c>
      <c r="J719" s="58" t="str">
        <f t="shared" si="704"/>
        <v>O</v>
      </c>
      <c r="K719" s="58" t="str">
        <f t="shared" si="704"/>
        <v>O</v>
      </c>
      <c r="L719" s="58" t="str">
        <f t="shared" si="704"/>
        <v>O</v>
      </c>
      <c r="M719" s="58" t="str">
        <f t="shared" si="704"/>
        <v>O</v>
      </c>
      <c r="N719" s="58" t="str">
        <f t="shared" si="704"/>
        <v>O</v>
      </c>
      <c r="O719" s="58" t="str">
        <f t="shared" si="704"/>
        <v>O</v>
      </c>
      <c r="P719" s="58" t="str">
        <f t="shared" si="704"/>
        <v>O</v>
      </c>
      <c r="Q719" s="58" t="str">
        <f>IF(Q12=$W$96,"O",IF(Q12=$X$96,"O",IF(Q12=$Y$96,"O",IF(Q12=$Z$96,"O",IF(Q12=$AA$96,"O",IF(Q12=$AB$96,"O",IF(Q12=$AC$96,"O",IF(Q12=$AD$96,"O",IF(Q12=$AE$96,"O",IF(Q12=$AF$96,"O",IF(Q12=$AG$96,"O",IF(Q12=$AH$96,"O",IF(Q12=$AI$96,"O",IF(Q12=$AJ$96,"O",IF(Q12=$AK$96,"O",IF(Q12=$AL$96,"O",IF(Q12=$AM$96,"O",IF(Q12=$AN$96,"O",IF(Q12=$AO$96,"O",IF(Q12=$AP$96,"O",IF(Q12=$AQ$96,"O",IF(Q12=$AR$96,"O",IF(Q12=$AS$96,"O",IF(Q12=$AT$96,"O",IF(Q12=$AU$96,"O",IF(Q12=$AV$96,"O",IF(Q12=$AW$96,"O",IF(Q12=$AX$96,"O",IF(Q12=$AY$96,"O",IF(Q12=$AZ$96,"O",IF(Q12=$BA$96,"O",IF(Q12=$BB$96,"O",IF(Q12=$BC$96,"O",IF(Q12=$BD$96,"O",IF(Q12=$BE$96,"O",IF(Q12=$BF$96,"O",IF(Q12=$BG$96,"O",IF(Q12=$BH$96,"O",IF(Q12=$BI$96,"O",IF(Q12=$BJ$96,"O","X"))))))))))))))))))))))))))))))))))))))))</f>
        <v>O</v>
      </c>
    </row>
    <row r="720" spans="1:17" ht="18.75" customHeight="1">
      <c r="A720" s="607"/>
      <c r="B720" s="30" t="s">
        <v>46</v>
      </c>
      <c r="C720" s="47">
        <f t="shared" ref="C720:Q720" si="705">COUNTIF(C714:C719,"O")</f>
        <v>5</v>
      </c>
      <c r="D720" s="47">
        <f t="shared" si="705"/>
        <v>5</v>
      </c>
      <c r="E720" s="47">
        <f t="shared" si="705"/>
        <v>5</v>
      </c>
      <c r="F720" s="47">
        <f t="shared" si="705"/>
        <v>5</v>
      </c>
      <c r="G720" s="47">
        <f t="shared" si="705"/>
        <v>5</v>
      </c>
      <c r="H720" s="47">
        <f t="shared" si="705"/>
        <v>5</v>
      </c>
      <c r="I720" s="47">
        <f t="shared" si="705"/>
        <v>5</v>
      </c>
      <c r="J720" s="47">
        <f t="shared" si="705"/>
        <v>5</v>
      </c>
      <c r="K720" s="47">
        <f t="shared" si="705"/>
        <v>5</v>
      </c>
      <c r="L720" s="47">
        <f t="shared" si="705"/>
        <v>5</v>
      </c>
      <c r="M720" s="47">
        <f t="shared" si="705"/>
        <v>5</v>
      </c>
      <c r="N720" s="47">
        <f t="shared" si="705"/>
        <v>5</v>
      </c>
      <c r="O720" s="47">
        <f t="shared" si="705"/>
        <v>5</v>
      </c>
      <c r="P720" s="47">
        <f t="shared" si="705"/>
        <v>5</v>
      </c>
      <c r="Q720" s="47">
        <f t="shared" si="705"/>
        <v>5</v>
      </c>
    </row>
    <row r="721" spans="1:17" ht="18.75" customHeight="1">
      <c r="A721" s="605">
        <v>76</v>
      </c>
      <c r="B721" s="58" t="s">
        <v>32</v>
      </c>
      <c r="C721" s="58" t="str">
        <f t="shared" ref="C721:P721" si="706">IF(C7=$W$97,"O",IF(C7=$X$97,"O",IF(C7=$Y$97,"O",IF(C7=$Z$97,"O",IF(C7=$AA$97,"O",IF(C7=$AB$97,"O",IF(C7=$AC$97,"O",IF(C7=$AD$97,"O",IF(C7=$AE$97,"O",IF(C7=$AF$97,"O",IF(C7=$AG$97,"O",IF(C7=$AH$97,"O",IF(C7=$AI$97,"O",IF(C7=$AJ$97,"O",IF(C7=$AK$97,"O",IF(C7=$AL$97,"O",IF(C7=$AM$97,"O",IF(C7=$AN$97,"O",IF(C7=$AO$97,"O",IF(C7=$AP$97,"O",IF(C7=$AQ$97,"O",IF(C7=$AR$97,"O",IF(C7=$AS$97,"O",IF(C7=$AT$97,"O",IF(C7=$AU$97,"O",IF(C7=$AV$97,"O",IF(C7=$AW$97,"O",IF(C7=$AX$97,"O",IF(C7=$AY$97,"O",IF(C7=$AZ$97,"O",IF(C7=$BA$97,"O",IF(C7=$BB$97,"O",IF(C7=$BC$97,"O",IF(C7=$BD$97,"O",IF(C7=$BE$97,"O",IF(C7=$BF$97,"O",IF(C7=$BG$97,"O",IF(C7=$BH$97,"O",IF(C7=$BI$97,"O","X")))))))))))))))))))))))))))))))))))))))</f>
        <v>O</v>
      </c>
      <c r="D721" s="58" t="str">
        <f t="shared" si="706"/>
        <v>O</v>
      </c>
      <c r="E721" s="58" t="str">
        <f t="shared" si="706"/>
        <v>O</v>
      </c>
      <c r="F721" s="58" t="str">
        <f t="shared" si="706"/>
        <v>O</v>
      </c>
      <c r="G721" s="58" t="str">
        <f t="shared" si="706"/>
        <v>O</v>
      </c>
      <c r="H721" s="58" t="str">
        <f t="shared" si="706"/>
        <v>O</v>
      </c>
      <c r="I721" s="58" t="str">
        <f t="shared" si="706"/>
        <v>O</v>
      </c>
      <c r="J721" s="58" t="str">
        <f t="shared" si="706"/>
        <v>O</v>
      </c>
      <c r="K721" s="58" t="str">
        <f t="shared" si="706"/>
        <v>O</v>
      </c>
      <c r="L721" s="58" t="str">
        <f t="shared" si="706"/>
        <v>O</v>
      </c>
      <c r="M721" s="58" t="str">
        <f t="shared" si="706"/>
        <v>O</v>
      </c>
      <c r="N721" s="58" t="str">
        <f t="shared" si="706"/>
        <v>O</v>
      </c>
      <c r="O721" s="58" t="str">
        <f t="shared" si="706"/>
        <v>O</v>
      </c>
      <c r="P721" s="58" t="str">
        <f t="shared" si="706"/>
        <v>O</v>
      </c>
      <c r="Q721" s="58" t="str">
        <f>IF(Q7=$W$97,"O",IF(Q7=$X$97,"O",IF(Q7=$Y$97,"O",IF(Q7=$Z$97,"O",IF(Q7=$AA$97,"O",IF(Q7=$AB$97,"O",IF(Q7=$AC$97,"O",IF(Q7=$AD$97,"O",IF(Q7=$AE$97,"O",IF(Q7=$AF$97,"O",IF(Q7=$AG$97,"O",IF(Q7=$AH$97,"O",IF(Q7=$AI$97,"O",IF(Q7=$AJ$97,"O",IF(Q7=$AK$97,"O",IF(Q7=$AL$97,"O",IF(Q7=$AM$97,"O",IF(Q7=$AN$97,"O",IF(Q7=$AO$97,"O",IF(Q7=$AP$97,"O",IF(Q7=$AQ$97,"O",IF(Q7=$AR$97,"O",IF(Q7=$AS$97,"O",IF(Q7=$AT$97,"O",IF(Q7=$AU$97,"O",IF(Q7=$AV$97,"O",IF(Q7=$AW$97,"O",IF(Q7=$AX$97,"O",IF(Q7=$AY$97,"O",IF(Q7=$AZ$97,"O",IF(Q7=$BA$97,"O",IF(Q7=$BB$97,"O",IF(Q7=$BC$97,"O",IF(Q7=$BD$97,"O",IF(Q7=$BE$97,"O",IF(Q7=$BF$97,"O",IF(Q7=$BG$97,"O",IF(Q7=$BH$97,"O",IF(Q7=$BI$97,"O","X")))))))))))))))))))))))))))))))))))))))</f>
        <v>O</v>
      </c>
    </row>
    <row r="722" spans="1:17" ht="18.75" customHeight="1">
      <c r="A722" s="606"/>
      <c r="B722" s="58" t="s">
        <v>33</v>
      </c>
      <c r="C722" s="58" t="str">
        <f>IF(C8=$W$97,"O",IF(C8=$X$97,"O",IF(C8=$Y$97,"O",IF(C8=$Z$97,"O",IF(C8=$AA$97,"O",IF(C8=$AB$97,"O",IF(C8=$AC$97,"O",IF(C8=$AD$97,"O",IF(C8=$AE$97,"O",IF(C8=$AF$97,"O",IF(C8=$AG$97,"O",IF(C8=$AH$97,"O",IF(C8=$AI$97,"O",IF(C8=$AJ$97,"O",IF(C8=$AK$97,"O",IF(C8=$AL$97,"O",IF(C8=$AM$97,"O",IF(C8=$AN$97,"O",IF(C8=$AO$97,"O",IF(C8=$AP$97,"O",IF(C8=$AQ$97,"O",IF(C8=$AR$97,"O",IF(C8=$AS$97,"O",IF(C8=$AT$97,"O",IF(C8=$AU$97,"O",IF(C8=$AV$97,"O",IF(C8=$AW$97,"O",IF(C8=$AX$97,"O",IF(C8=$AY$97,"O",IF(C8=$AZ$97,"O",IF(C8=$BA$97,"O",IF(C8=$BB$97,"O",IF(C8=$BC$97,"O",IF(C8=$BD$97,"O",IF(C8=$BE$97,"O",IF(C8=$BF$97,"O",IF(C8=$BG$97,"O",IF(C8=$BH$97,"O",IF(C8=$BI$97,"O","X")))))))))))))))))))))))))))))))))))))))</f>
        <v>O</v>
      </c>
      <c r="D722" s="58" t="str">
        <f t="shared" ref="D722:P722" si="707">IF(D8=$W$97,"O",IF(D8=$X$97,"O",IF(D8=$Y$97,"O",IF(D8=$Z$97,"O",IF(D8=$AA$97,"O",IF(D8=$AB$97,"O",IF(D8=$AC$97,"O",IF(D8=$AD$97,"O",IF(D8=$AE$97,"O",IF(D8=$AF$97,"O",IF(D8=$AG$97,"O",IF(D8=$AH$97,"O",IF(D8=$AI$97,"O",IF(D8=$AJ$97,"O",IF(D8=$AK$97,"O",IF(D8=$AL$97,"O",IF(D8=$AM$97,"O",IF(D8=$AN$97,"O",IF(D8=$AO$97,"O",IF(D8=$AP$97,"O",IF(D8=$AQ$97,"O",IF(D8=$AR$97,"O",IF(D8=$AS$97,"O",IF(D8=$AT$97,"O",IF(D8=$AU$97,"O",IF(D8=$AV$97,"O",IF(D8=$AW$97,"O",IF(D8=$AX$97,"O",IF(D8=$AY$97,"O",IF(D8=$AZ$97,"O",IF(D8=$BA$97,"O",IF(D8=$BB$97,"O",IF(D8=$BC$97,"O",IF(D8=$BD$97,"O",IF(D8=$BE$97,"O",IF(D8=$BF$97,"O",IF(D8=$BG$97,"O",IF(D8=$BH$97,"O",IF(D8=$BI$97,"O","X")))))))))))))))))))))))))))))))))))))))</f>
        <v>O</v>
      </c>
      <c r="E722" s="58" t="str">
        <f t="shared" si="707"/>
        <v>O</v>
      </c>
      <c r="F722" s="58" t="str">
        <f t="shared" si="707"/>
        <v>O</v>
      </c>
      <c r="G722" s="58" t="str">
        <f t="shared" si="707"/>
        <v>O</v>
      </c>
      <c r="H722" s="58" t="str">
        <f t="shared" si="707"/>
        <v>O</v>
      </c>
      <c r="I722" s="58" t="str">
        <f t="shared" si="707"/>
        <v>O</v>
      </c>
      <c r="J722" s="58" t="str">
        <f t="shared" si="707"/>
        <v>O</v>
      </c>
      <c r="K722" s="58" t="str">
        <f t="shared" si="707"/>
        <v>O</v>
      </c>
      <c r="L722" s="58" t="str">
        <f t="shared" si="707"/>
        <v>O</v>
      </c>
      <c r="M722" s="58" t="str">
        <f t="shared" si="707"/>
        <v>O</v>
      </c>
      <c r="N722" s="58" t="str">
        <f t="shared" si="707"/>
        <v>O</v>
      </c>
      <c r="O722" s="58" t="str">
        <f t="shared" si="707"/>
        <v>O</v>
      </c>
      <c r="P722" s="58" t="str">
        <f t="shared" si="707"/>
        <v>O</v>
      </c>
      <c r="Q722" s="58" t="str">
        <f>IF(Q8=$W$97,"O",IF(Q8=$X$97,"O",IF(Q8=$Y$97,"O",IF(Q8=$Z$97,"O",IF(Q8=$AA$97,"O",IF(Q8=$AB$97,"O",IF(Q8=$AC$97,"O",IF(Q8=$AD$97,"O",IF(Q8=$AE$97,"O",IF(Q8=$AF$97,"O",IF(Q8=$AG$97,"O",IF(Q8=$AH$97,"O",IF(Q8=$AI$97,"O",IF(Q8=$AJ$97,"O",IF(Q8=$AK$97,"O",IF(Q8=$AL$97,"O",IF(Q8=$AM$97,"O",IF(Q8=$AN$97,"O",IF(Q8=$AO$97,"O",IF(Q8=$AP$97,"O",IF(Q8=$AQ$97,"O",IF(Q8=$AR$97,"O",IF(Q8=$AS$97,"O",IF(Q8=$AT$97,"O",IF(Q8=$AU$97,"O",IF(Q8=$AV$97,"O",IF(Q8=$AW$97,"O",IF(Q8=$AX$97,"O",IF(Q8=$AY$97,"O",IF(Q8=$AZ$97,"O",IF(Q8=$BA$97,"O",IF(Q8=$BB$97,"O",IF(Q8=$BC$97,"O",IF(Q8=$BD$97,"O",IF(Q8=$BE$97,"O",IF(Q8=$BF$97,"O",IF(Q8=$BG$97,"O",IF(Q8=$BH$97,"O",IF(Q8=$BI$97,"O","X")))))))))))))))))))))))))))))))))))))))</f>
        <v>O</v>
      </c>
    </row>
    <row r="723" spans="1:17" ht="18.75" customHeight="1">
      <c r="A723" s="606"/>
      <c r="B723" s="58" t="s">
        <v>34</v>
      </c>
      <c r="C723" s="58" t="str">
        <f t="shared" ref="C723:Q723" si="708">IF(C9=$W$97,"O",IF(C9=$X$97,"O",IF(C9=$Y$97,"O",IF(C9=$Z$97,"O",IF(C9=$AA$97,"O",IF(C9=$AB$97,"O",IF(C9=$AC$97,"O",IF(C9=$AD$97,"O",IF(C9=$AE$97,"O",IF(C9=$AF$97,"O",IF(C9=$AG$97,"O",IF(C9=$AH$97,"O",IF(C9=$AI$97,"O",IF(C9=$AJ$97,"O",IF(C9=$AK$97,"O",IF(C9=$AL$97,"O",IF(C9=$AM$97,"O",IF(C9=$AN$97,"O",IF(C9=$AO$97,"O",IF(C9=$AP$97,"O",IF(C9=$AQ$97,"O",IF(C9=$AR$97,"O",IF(C9=$AS$97,"O",IF(C9=$AT$97,"O",IF(C9=$AU$97,"O",IF(C9=$AV$97,"O",IF(C9=$AW$97,"O",IF(C9=$AX$97,"O",IF(C9=$AY$97,"O",IF(C9=$AZ$97,"O",IF(C9=$BA$97,"O",IF(C9=$BB$97,"O",IF(C9=$BC$97,"O",IF(C9=$BD$97,"O",IF(C9=$BE$97,"O",IF(C9=$BF$97,"O",IF(C9=$BG$97,"O",IF(C9=$BH$97,"O",IF(C9=$BI$97,"O","X")))))))))))))))))))))))))))))))))))))))</f>
        <v>X</v>
      </c>
      <c r="D723" s="58" t="str">
        <f t="shared" si="708"/>
        <v>X</v>
      </c>
      <c r="E723" s="58" t="str">
        <f t="shared" si="708"/>
        <v>X</v>
      </c>
      <c r="F723" s="58" t="str">
        <f t="shared" si="708"/>
        <v>X</v>
      </c>
      <c r="G723" s="58" t="str">
        <f t="shared" si="708"/>
        <v>X</v>
      </c>
      <c r="H723" s="58" t="str">
        <f t="shared" si="708"/>
        <v>X</v>
      </c>
      <c r="I723" s="58" t="str">
        <f t="shared" si="708"/>
        <v>X</v>
      </c>
      <c r="J723" s="58" t="str">
        <f t="shared" si="708"/>
        <v>X</v>
      </c>
      <c r="K723" s="58" t="str">
        <f t="shared" si="708"/>
        <v>X</v>
      </c>
      <c r="L723" s="58" t="str">
        <f t="shared" si="708"/>
        <v>X</v>
      </c>
      <c r="M723" s="58" t="str">
        <f t="shared" si="708"/>
        <v>X</v>
      </c>
      <c r="N723" s="58" t="str">
        <f t="shared" si="708"/>
        <v>X</v>
      </c>
      <c r="O723" s="58" t="str">
        <f t="shared" si="708"/>
        <v>X</v>
      </c>
      <c r="P723" s="58" t="str">
        <f t="shared" si="708"/>
        <v>X</v>
      </c>
      <c r="Q723" s="58" t="str">
        <f t="shared" si="708"/>
        <v>X</v>
      </c>
    </row>
    <row r="724" spans="1:17" ht="18.75" customHeight="1">
      <c r="A724" s="606"/>
      <c r="B724" s="58" t="s">
        <v>35</v>
      </c>
      <c r="C724" s="58" t="str">
        <f t="shared" ref="C724:Q724" si="709">IF(C10=$W$97,"O",IF(C10=$X$97,"O",IF(C10=$Y$97,"O",IF(C10=$Z$97,"O",IF(C10=$AA$97,"O",IF(C10=$AB$97,"O",IF(C10=$AC$97,"O",IF(C10=$AD$97,"O",IF(C10=$AE$97,"O",IF(C10=$AF$97,"O",IF(C10=$AG$97,"O",IF(C10=$AH$97,"O",IF(C10=$AI$97,"O",IF(C10=$AJ$97,"O",IF(C10=$AK$97,"O",IF(C10=$AL$97,"O",IF(C10=$AM$97,"O",IF(C10=$AN$97,"O",IF(C10=$AO$97,"O",IF(C10=$AP$97,"O",IF(C10=$AQ$97,"O",IF(C10=$AR$97,"O",IF(C10=$AS$97,"O",IF(C10=$AT$97,"O",IF(C10=$AU$97,"O",IF(C10=$AV$97,"O",IF(C10=$AW$97,"O",IF(C10=$AX$97,"O",IF(C10=$AY$97,"O",IF(C10=$AZ$97,"O",IF(C10=$BA$97,"O",IF(C10=$BB$97,"O",IF(C10=$BC$97,"O",IF(C10=$BD$97,"O",IF(C10=$BE$97,"O",IF(C10=$BF$97,"O",IF(C10=$BG$97,"O",IF(C10=$BH$97,"O",IF(C10=$BI$97,"O","X")))))))))))))))))))))))))))))))))))))))</f>
        <v>X</v>
      </c>
      <c r="D724" s="58" t="str">
        <f t="shared" si="709"/>
        <v>X</v>
      </c>
      <c r="E724" s="58" t="str">
        <f t="shared" si="709"/>
        <v>X</v>
      </c>
      <c r="F724" s="58" t="str">
        <f t="shared" si="709"/>
        <v>X</v>
      </c>
      <c r="G724" s="58" t="str">
        <f t="shared" si="709"/>
        <v>X</v>
      </c>
      <c r="H724" s="58" t="str">
        <f t="shared" si="709"/>
        <v>X</v>
      </c>
      <c r="I724" s="58" t="str">
        <f t="shared" si="709"/>
        <v>X</v>
      </c>
      <c r="J724" s="58" t="str">
        <f t="shared" si="709"/>
        <v>X</v>
      </c>
      <c r="K724" s="58" t="str">
        <f t="shared" si="709"/>
        <v>X</v>
      </c>
      <c r="L724" s="58" t="str">
        <f t="shared" si="709"/>
        <v>X</v>
      </c>
      <c r="M724" s="58" t="str">
        <f t="shared" si="709"/>
        <v>X</v>
      </c>
      <c r="N724" s="58" t="str">
        <f t="shared" si="709"/>
        <v>X</v>
      </c>
      <c r="O724" s="58" t="str">
        <f t="shared" si="709"/>
        <v>X</v>
      </c>
      <c r="P724" s="58" t="str">
        <f t="shared" si="709"/>
        <v>X</v>
      </c>
      <c r="Q724" s="58" t="str">
        <f t="shared" si="709"/>
        <v>X</v>
      </c>
    </row>
    <row r="725" spans="1:17" ht="18.75" customHeight="1">
      <c r="A725" s="606"/>
      <c r="B725" s="58" t="s">
        <v>36</v>
      </c>
      <c r="C725" s="58" t="str">
        <f t="shared" ref="C725:Q725" si="710">IF(C11=$W$97,"O",IF(C11=$X$97,"O",IF(C11=$Y$97,"O",IF(C11=$Z$97,"O",IF(C11=$AA$97,"O",IF(C11=$AB$97,"O",IF(C11=$AC$97,"O",IF(C11=$AD$97,"O",IF(C11=$AE$97,"O",IF(C11=$AF$97,"O",IF(C11=$AG$97,"O",IF(C11=$AH$97,"O",IF(C11=$AI$97,"O",IF(C11=$AJ$97,"O",IF(C11=$AK$97,"O",IF(C11=$AL$97,"O",IF(C11=$AM$97,"O",IF(C11=$AN$97,"O",IF(C11=$AO$97,"O",IF(C11=$AP$97,"O",IF(C11=$AQ$97,"O",IF(C11=$AR$97,"O",IF(C11=$AS$97,"O",IF(C11=$AT$97,"O",IF(C11=$AU$97,"O",IF(C11=$AV$97,"O",IF(C11=$AW$97,"O",IF(C11=$AX$97,"O",IF(C11=$AY$97,"O",IF(C11=$AZ$97,"O",IF(C11=$BA$97,"O",IF(C11=$BB$97,"O",IF(C11=$BC$97,"O",IF(C11=$BD$97,"O",IF(C11=$BE$97,"O",IF(C11=$BF$97,"O",IF(C11=$BG$97,"O",IF(C11=$BH$97,"O",IF(C11=$BI$97,"O","X")))))))))))))))))))))))))))))))))))))))</f>
        <v>O</v>
      </c>
      <c r="D725" s="58" t="str">
        <f t="shared" si="710"/>
        <v>O</v>
      </c>
      <c r="E725" s="58" t="str">
        <f t="shared" si="710"/>
        <v>O</v>
      </c>
      <c r="F725" s="58" t="str">
        <f t="shared" si="710"/>
        <v>O</v>
      </c>
      <c r="G725" s="58" t="str">
        <f t="shared" si="710"/>
        <v>O</v>
      </c>
      <c r="H725" s="58" t="str">
        <f t="shared" si="710"/>
        <v>O</v>
      </c>
      <c r="I725" s="58" t="str">
        <f t="shared" si="710"/>
        <v>O</v>
      </c>
      <c r="J725" s="58" t="str">
        <f t="shared" si="710"/>
        <v>O</v>
      </c>
      <c r="K725" s="58" t="str">
        <f t="shared" si="710"/>
        <v>O</v>
      </c>
      <c r="L725" s="58" t="str">
        <f t="shared" si="710"/>
        <v>O</v>
      </c>
      <c r="M725" s="58" t="str">
        <f t="shared" si="710"/>
        <v>O</v>
      </c>
      <c r="N725" s="58" t="str">
        <f t="shared" si="710"/>
        <v>O</v>
      </c>
      <c r="O725" s="58" t="str">
        <f t="shared" si="710"/>
        <v>O</v>
      </c>
      <c r="P725" s="58" t="str">
        <f t="shared" si="710"/>
        <v>O</v>
      </c>
      <c r="Q725" s="58" t="str">
        <f t="shared" si="710"/>
        <v>O</v>
      </c>
    </row>
    <row r="726" spans="1:17" ht="18.75" customHeight="1">
      <c r="A726" s="606"/>
      <c r="B726" s="58" t="s">
        <v>21</v>
      </c>
      <c r="C726" s="58" t="str">
        <f>IF(C12=$W$97,"O",IF(C12=$X$97,"O",IF(C12=$Y$97,"O",IF(C12=$Z$97,"O",IF(C12=$AA$97,"O",IF(C12=$AB$97,"O",IF(C12=$AC$97,"O",IF(C12=$AD$97,"O",IF(C12=$AE$97,"O",IF(C12=$AF$97,"O",IF(C12=$AG$97,"O",IF(C12=$AH$97,"O",IF(C12=$AI$97,"O",IF(C12=$AJ$97,"O",IF(C12=$AK$97,"O",IF(C12=$AL$97,"O",IF(C12=$AM$97,"O",IF(C12=$AN$97,"O",IF(C12=$AO$97,"O",IF(C12=$AP$97,"O",IF(C12=$AQ$97,"O",IF(C12=$AR$97,"O",IF(C12=$AS$97,"O",IF(C12=$AT$97,"O",IF(C12=$AU$97,"O",IF(C12=$AV$97,"O",IF(C12=$AW$97,"O",IF(C12=$AX$97,"O",IF(C12=$AY$97,"O",IF(C12=$AZ$97,"O",IF(C12=$BA$97,"O",IF(C12=$BB$97,"O",IF(C12=$BC$97,"O",IF(C12=$BD$97,"O",IF(C12=$BE$97,"O",IF(C12=$BF$97,"O",IF(C12=$BG$97,"O",IF(C12=$BH$97,"O",IF(C12=$BI$97,"O","X")))))))))))))))))))))))))))))))))))))))</f>
        <v>O</v>
      </c>
      <c r="D726" s="58" t="str">
        <f t="shared" ref="D726:P726" si="711">IF(D12=$W$97,"O",IF(D12=$X$97,"O",IF(D12=$Y$97,"O",IF(D12=$Z$97,"O",IF(D12=$AA$97,"O",IF(D12=$AB$97,"O",IF(D12=$AC$97,"O",IF(D12=$AD$97,"O",IF(D12=$AE$97,"O",IF(D12=$AF$97,"O",IF(D12=$AG$97,"O",IF(D12=$AH$97,"O",IF(D12=$AI$97,"O",IF(D12=$AJ$97,"O",IF(D12=$AK$97,"O",IF(D12=$AL$97,"O",IF(D12=$AM$97,"O",IF(D12=$AN$97,"O",IF(D12=$AO$97,"O",IF(D12=$AP$97,"O",IF(D12=$AQ$97,"O",IF(D12=$AR$97,"O",IF(D12=$AS$97,"O",IF(D12=$AT$97,"O",IF(D12=$AU$97,"O",IF(D12=$AV$97,"O",IF(D12=$AW$97,"O",IF(D12=$AX$97,"O",IF(D12=$AY$97,"O",IF(D12=$AZ$97,"O",IF(D12=$BA$97,"O",IF(D12=$BB$97,"O",IF(D12=$BC$97,"O",IF(D12=$BD$97,"O",IF(D12=$BE$97,"O",IF(D12=$BF$97,"O",IF(D12=$BG$97,"O",IF(D12=$BH$97,"O",IF(D12=$BI$97,"O","X")))))))))))))))))))))))))))))))))))))))</f>
        <v>O</v>
      </c>
      <c r="E726" s="58" t="str">
        <f t="shared" si="711"/>
        <v>O</v>
      </c>
      <c r="F726" s="58" t="str">
        <f t="shared" si="711"/>
        <v>O</v>
      </c>
      <c r="G726" s="58" t="str">
        <f t="shared" si="711"/>
        <v>O</v>
      </c>
      <c r="H726" s="58" t="str">
        <f t="shared" si="711"/>
        <v>O</v>
      </c>
      <c r="I726" s="58" t="str">
        <f t="shared" si="711"/>
        <v>O</v>
      </c>
      <c r="J726" s="58" t="str">
        <f t="shared" si="711"/>
        <v>O</v>
      </c>
      <c r="K726" s="58" t="str">
        <f t="shared" si="711"/>
        <v>O</v>
      </c>
      <c r="L726" s="58" t="str">
        <f t="shared" si="711"/>
        <v>O</v>
      </c>
      <c r="M726" s="58" t="str">
        <f t="shared" si="711"/>
        <v>O</v>
      </c>
      <c r="N726" s="58" t="str">
        <f t="shared" si="711"/>
        <v>O</v>
      </c>
      <c r="O726" s="58" t="str">
        <f t="shared" si="711"/>
        <v>O</v>
      </c>
      <c r="P726" s="58" t="str">
        <f t="shared" si="711"/>
        <v>O</v>
      </c>
      <c r="Q726" s="58" t="str">
        <f>IF(Q12=$W$97,"O",IF(Q12=$X$97,"O",IF(Q12=$Y$97,"O",IF(Q12=$Z$97,"O",IF(Q12=$AA$97,"O",IF(Q12=$AB$97,"O",IF(Q12=$AC$97,"O",IF(Q12=$AD$97,"O",IF(Q12=$AE$97,"O",IF(Q12=$AF$97,"O",IF(Q12=$AG$97,"O",IF(Q12=$AH$97,"O",IF(Q12=$AI$97,"O",IF(Q12=$AJ$97,"O",IF(Q12=$AK$97,"O",IF(Q12=$AL$97,"O",IF(Q12=$AM$97,"O",IF(Q12=$AN$97,"O",IF(Q12=$AO$97,"O",IF(Q12=$AP$97,"O",IF(Q12=$AQ$97,"O",IF(Q12=$AR$97,"O",IF(Q12=$AS$97,"O",IF(Q12=$AT$97,"O",IF(Q12=$AU$97,"O",IF(Q12=$AV$97,"O",IF(Q12=$AW$97,"O",IF(Q12=$AX$97,"O",IF(Q12=$AY$97,"O",IF(Q12=$AZ$97,"O",IF(Q12=$BA$97,"O",IF(Q12=$BB$97,"O",IF(Q12=$BC$97,"O",IF(Q12=$BD$97,"O",IF(Q12=$BE$97,"O",IF(Q12=$BF$97,"O",IF(Q12=$BG$97,"O",IF(Q12=$BH$97,"O",IF(Q12=$BI$97,"O","X")))))))))))))))))))))))))))))))))))))))</f>
        <v>O</v>
      </c>
    </row>
    <row r="727" spans="1:17" ht="18.75" customHeight="1">
      <c r="A727" s="607"/>
      <c r="B727" s="30" t="s">
        <v>46</v>
      </c>
      <c r="C727" s="47">
        <f t="shared" ref="C727:Q727" si="712">COUNTIF(C721:C726,"O")</f>
        <v>4</v>
      </c>
      <c r="D727" s="47">
        <f t="shared" si="712"/>
        <v>4</v>
      </c>
      <c r="E727" s="47">
        <f t="shared" si="712"/>
        <v>4</v>
      </c>
      <c r="F727" s="47">
        <f t="shared" si="712"/>
        <v>4</v>
      </c>
      <c r="G727" s="47">
        <f t="shared" si="712"/>
        <v>4</v>
      </c>
      <c r="H727" s="47">
        <f t="shared" si="712"/>
        <v>4</v>
      </c>
      <c r="I727" s="47">
        <f t="shared" si="712"/>
        <v>4</v>
      </c>
      <c r="J727" s="47">
        <f t="shared" si="712"/>
        <v>4</v>
      </c>
      <c r="K727" s="47">
        <f t="shared" si="712"/>
        <v>4</v>
      </c>
      <c r="L727" s="47">
        <f t="shared" si="712"/>
        <v>4</v>
      </c>
      <c r="M727" s="47">
        <f t="shared" si="712"/>
        <v>4</v>
      </c>
      <c r="N727" s="47">
        <f t="shared" si="712"/>
        <v>4</v>
      </c>
      <c r="O727" s="47">
        <f t="shared" si="712"/>
        <v>4</v>
      </c>
      <c r="P727" s="47">
        <f t="shared" si="712"/>
        <v>4</v>
      </c>
      <c r="Q727" s="47">
        <f t="shared" si="712"/>
        <v>4</v>
      </c>
    </row>
    <row r="728" spans="1:17" ht="18.75" customHeight="1">
      <c r="A728" s="605">
        <v>77</v>
      </c>
      <c r="B728" s="58" t="s">
        <v>32</v>
      </c>
      <c r="C728" s="58" t="str">
        <f t="shared" ref="C728:P728" si="713">IF(C7=$W$98,"O",IF(C7=$X$98,"O",IF(C7=$Y$98,"O",IF(C7=$Z$98,"O",IF(C7=$AA$98,"O",IF(C7=$AB$98,"O",IF(C7=$AC$98,"O",IF(C7=$AD$98,"O",IF(C7=$AE$98,"O",IF(C7=$AF$98,"O",IF(C7=$AG$98,"O",IF(C7=$AH$98,"O",IF(C7=$AI$98,"O",IF(C7=$AJ$98,"O",IF(C7=$AK$98,"O",IF(C7=$AL$98,"O",IF(C7=$AM$98,"O",IF(C7=$AN$98,"O",IF(C7=$AO$98,"O",IF(C7=$AP$98,"O",IF(C7=$AQ$98,"O",IF(C7=$AR$98,"O",IF(C7=$AS$98,"O",IF(C7=$AT$98,"O",IF(C7=$AU$98,"O",IF(C7=$AV$98,"O",IF(C7=$AW$98,"O",IF(C7=$AX$98,"O",IF(C7=$AY$98,"O",IF(C7=$AZ$98,"O",IF(C7=$BA$98,"O",IF(C7=$BB$98,"O",IF(C7=$BC$98,"O",IF(C7=$BD$98,"O",IF(C7=$BE$98,"O",IF(C7=$BF$98,"O",IF(C7=$BG$98,"O",IF(C7=$BH$98,"O","X"))))))))))))))))))))))))))))))))))))))</f>
        <v>O</v>
      </c>
      <c r="D728" s="58" t="str">
        <f t="shared" si="713"/>
        <v>O</v>
      </c>
      <c r="E728" s="58" t="str">
        <f t="shared" si="713"/>
        <v>O</v>
      </c>
      <c r="F728" s="58" t="str">
        <f t="shared" si="713"/>
        <v>O</v>
      </c>
      <c r="G728" s="58" t="str">
        <f t="shared" si="713"/>
        <v>O</v>
      </c>
      <c r="H728" s="58" t="str">
        <f t="shared" si="713"/>
        <v>O</v>
      </c>
      <c r="I728" s="58" t="str">
        <f t="shared" si="713"/>
        <v>O</v>
      </c>
      <c r="J728" s="58" t="str">
        <f t="shared" si="713"/>
        <v>O</v>
      </c>
      <c r="K728" s="58" t="str">
        <f t="shared" si="713"/>
        <v>O</v>
      </c>
      <c r="L728" s="58" t="str">
        <f t="shared" si="713"/>
        <v>O</v>
      </c>
      <c r="M728" s="58" t="str">
        <f t="shared" si="713"/>
        <v>O</v>
      </c>
      <c r="N728" s="58" t="str">
        <f t="shared" si="713"/>
        <v>O</v>
      </c>
      <c r="O728" s="58" t="str">
        <f t="shared" si="713"/>
        <v>O</v>
      </c>
      <c r="P728" s="58" t="str">
        <f t="shared" si="713"/>
        <v>O</v>
      </c>
      <c r="Q728" s="58" t="str">
        <f>IF(Q7=$W$98,"O",IF(Q7=$X$98,"O",IF(Q7=$Y$98,"O",IF(Q7=$Z$98,"O",IF(Q7=$AA$98,"O",IF(Q7=$AB$98,"O",IF(Q7=$AC$98,"O",IF(Q7=$AD$98,"O",IF(Q7=$AE$98,"O",IF(Q7=$AF$98,"O",IF(Q7=$AG$98,"O",IF(Q7=$AH$98,"O",IF(Q7=$AI$98,"O",IF(Q7=$AJ$98,"O",IF(Q7=$AK$98,"O",IF(Q7=$AL$98,"O",IF(Q7=$AM$98,"O",IF(Q7=$AN$98,"O",IF(Q7=$AO$98,"O",IF(Q7=$AP$98,"O",IF(Q7=$AQ$98,"O",IF(Q7=$AR$98,"O",IF(Q7=$AS$98,"O",IF(Q7=$AT$98,"O",IF(Q7=$AU$98,"O",IF(Q7=$AV$98,"O",IF(Q7=$AW$98,"O",IF(Q7=$AX$98,"O",IF(Q7=$AY$98,"O",IF(Q7=$AZ$98,"O",IF(Q7=$BA$98,"O",IF(Q7=$BB$98,"O",IF(Q7=$BC$98,"O",IF(Q7=$BD$98,"O",IF(Q7=$BE$98,"O",IF(Q7=$BF$98,"O",IF(Q7=$BG$98,"O",IF(Q7=$BH$98,"O","X"))))))))))))))))))))))))))))))))))))))</f>
        <v>O</v>
      </c>
    </row>
    <row r="729" spans="1:17" ht="18.75" customHeight="1">
      <c r="A729" s="606"/>
      <c r="B729" s="58" t="s">
        <v>33</v>
      </c>
      <c r="C729" s="58" t="str">
        <f>IF(C8=$W$98,"O",IF(C8=$X$98,"O",IF(C8=$Y$98,"O",IF(C8=$Z$98,"O",IF(C8=$AA$98,"O",IF(C8=$AB$98,"O",IF(C8=$AC$98,"O",IF(C8=$AD$98,"O",IF(C8=$AE$98,"O",IF(C8=$AF$98,"O",IF(C8=$AG$98,"O",IF(C8=$AH$98,"O",IF(C8=$AI$98,"O",IF(C8=$AJ$98,"O",IF(C8=$AK$98,"O",IF(C8=$AL$98,"O",IF(C8=$AM$98,"O",IF(C8=$AN$98,"O",IF(C8=$AO$98,"O",IF(C8=$AP$98,"O",IF(C8=$AQ$98,"O",IF(C8=$AR$98,"O",IF(C8=$AS$98,"O",IF(C8=$AT$98,"O",IF(C8=$AU$98,"O",IF(C8=$AV$98,"O",IF(C8=$AW$98,"O",IF(C8=$AX$98,"O",IF(C8=$AY$98,"O",IF(C8=$AZ$98,"O",IF(C8=$BA$98,"O",IF(C8=$BB$98,"O",IF(C8=$BC$98,"O",IF(C8=$BD$98,"O",IF(C8=$BE$98,"O",IF(C8=$BF$98,"O",IF(C8=$BG$98,"O",IF(C8=$BH$98,"O","X"))))))))))))))))))))))))))))))))))))))</f>
        <v>O</v>
      </c>
      <c r="D729" s="58" t="str">
        <f t="shared" ref="D729:P729" si="714">IF(D8=$W$98,"O",IF(D8=$X$98,"O",IF(D8=$Y$98,"O",IF(D8=$Z$98,"O",IF(D8=$AA$98,"O",IF(D8=$AB$98,"O",IF(D8=$AC$98,"O",IF(D8=$AD$98,"O",IF(D8=$AE$98,"O",IF(D8=$AF$98,"O",IF(D8=$AG$98,"O",IF(D8=$AH$98,"O",IF(D8=$AI$98,"O",IF(D8=$AJ$98,"O",IF(D8=$AK$98,"O",IF(D8=$AL$98,"O",IF(D8=$AM$98,"O",IF(D8=$AN$98,"O",IF(D8=$AO$98,"O",IF(D8=$AP$98,"O",IF(D8=$AQ$98,"O",IF(D8=$AR$98,"O",IF(D8=$AS$98,"O",IF(D8=$AT$98,"O",IF(D8=$AU$98,"O",IF(D8=$AV$98,"O",IF(D8=$AW$98,"O",IF(D8=$AX$98,"O",IF(D8=$AY$98,"O",IF(D8=$AZ$98,"O",IF(D8=$BA$98,"O",IF(D8=$BB$98,"O",IF(D8=$BC$98,"O",IF(D8=$BD$98,"O",IF(D8=$BE$98,"O",IF(D8=$BF$98,"O",IF(D8=$BG$98,"O",IF(D8=$BH$98,"O","X"))))))))))))))))))))))))))))))))))))))</f>
        <v>O</v>
      </c>
      <c r="E729" s="58" t="str">
        <f t="shared" si="714"/>
        <v>O</v>
      </c>
      <c r="F729" s="58" t="str">
        <f t="shared" si="714"/>
        <v>O</v>
      </c>
      <c r="G729" s="58" t="str">
        <f t="shared" si="714"/>
        <v>O</v>
      </c>
      <c r="H729" s="58" t="str">
        <f t="shared" si="714"/>
        <v>O</v>
      </c>
      <c r="I729" s="58" t="str">
        <f t="shared" si="714"/>
        <v>O</v>
      </c>
      <c r="J729" s="58" t="str">
        <f t="shared" si="714"/>
        <v>O</v>
      </c>
      <c r="K729" s="58" t="str">
        <f t="shared" si="714"/>
        <v>O</v>
      </c>
      <c r="L729" s="58" t="str">
        <f t="shared" si="714"/>
        <v>O</v>
      </c>
      <c r="M729" s="58" t="str">
        <f t="shared" si="714"/>
        <v>O</v>
      </c>
      <c r="N729" s="58" t="str">
        <f t="shared" si="714"/>
        <v>O</v>
      </c>
      <c r="O729" s="58" t="str">
        <f t="shared" si="714"/>
        <v>O</v>
      </c>
      <c r="P729" s="58" t="str">
        <f t="shared" si="714"/>
        <v>O</v>
      </c>
      <c r="Q729" s="58" t="str">
        <f>IF(Q8=$W$98,"O",IF(Q8=$X$98,"O",IF(Q8=$Y$98,"O",IF(Q8=$Z$98,"O",IF(Q8=$AA$98,"O",IF(Q8=$AB$98,"O",IF(Q8=$AC$98,"O",IF(Q8=$AD$98,"O",IF(Q8=$AE$98,"O",IF(Q8=$AF$98,"O",IF(Q8=$AG$98,"O",IF(Q8=$AH$98,"O",IF(Q8=$AI$98,"O",IF(Q8=$AJ$98,"O",IF(Q8=$AK$98,"O",IF(Q8=$AL$98,"O",IF(Q8=$AM$98,"O",IF(Q8=$AN$98,"O",IF(Q8=$AO$98,"O",IF(Q8=$AP$98,"O",IF(Q8=$AQ$98,"O",IF(Q8=$AR$98,"O",IF(Q8=$AS$98,"O",IF(Q8=$AT$98,"O",IF(Q8=$AU$98,"O",IF(Q8=$AV$98,"O",IF(Q8=$AW$98,"O",IF(Q8=$AX$98,"O",IF(Q8=$AY$98,"O",IF(Q8=$AZ$98,"O",IF(Q8=$BA$98,"O",IF(Q8=$BB$98,"O",IF(Q8=$BC$98,"O",IF(Q8=$BD$98,"O",IF(Q8=$BE$98,"O",IF(Q8=$BF$98,"O",IF(Q8=$BG$98,"O",IF(Q8=$BH$98,"O","X"))))))))))))))))))))))))))))))))))))))</f>
        <v>O</v>
      </c>
    </row>
    <row r="730" spans="1:17" ht="18.75" customHeight="1">
      <c r="A730" s="606"/>
      <c r="B730" s="58" t="s">
        <v>34</v>
      </c>
      <c r="C730" s="58" t="str">
        <f t="shared" ref="C730:Q730" si="715">IF(C9=$W$98,"O",IF(C9=$X$98,"O",IF(C9=$Y$98,"O",IF(C9=$Z$98,"O",IF(C9=$AA$98,"O",IF(C9=$AB$98,"O",IF(C9=$AC$98,"O",IF(C9=$AD$98,"O",IF(C9=$AE$98,"O",IF(C9=$AF$98,"O",IF(C9=$AG$98,"O",IF(C9=$AH$98,"O",IF(C9=$AI$98,"O",IF(C9=$AJ$98,"O",IF(C9=$AK$98,"O",IF(C9=$AL$98,"O",IF(C9=$AM$98,"O",IF(C9=$AN$98,"O",IF(C9=$AO$98,"O",IF(C9=$AP$98,"O",IF(C9=$AQ$98,"O",IF(C9=$AR$98,"O",IF(C9=$AS$98,"O",IF(C9=$AT$98,"O",IF(C9=$AU$98,"O",IF(C9=$AV$98,"O",IF(C9=$AW$98,"O",IF(C9=$AX$98,"O",IF(C9=$AY$98,"O",IF(C9=$AZ$98,"O",IF(C9=$BA$98,"O",IF(C9=$BB$98,"O",IF(C9=$BC$98,"O",IF(C9=$BD$98,"O",IF(C9=$BE$98,"O",IF(C9=$BF$98,"O",IF(C9=$BG$98,"O",IF(C9=$BH$98,"O","X"))))))))))))))))))))))))))))))))))))))</f>
        <v>O</v>
      </c>
      <c r="D730" s="58" t="str">
        <f t="shared" si="715"/>
        <v>O</v>
      </c>
      <c r="E730" s="58" t="str">
        <f t="shared" si="715"/>
        <v>O</v>
      </c>
      <c r="F730" s="58" t="str">
        <f t="shared" si="715"/>
        <v>O</v>
      </c>
      <c r="G730" s="58" t="str">
        <f t="shared" si="715"/>
        <v>O</v>
      </c>
      <c r="H730" s="58" t="str">
        <f t="shared" si="715"/>
        <v>O</v>
      </c>
      <c r="I730" s="58" t="str">
        <f t="shared" si="715"/>
        <v>O</v>
      </c>
      <c r="J730" s="58" t="str">
        <f t="shared" si="715"/>
        <v>O</v>
      </c>
      <c r="K730" s="58" t="str">
        <f t="shared" si="715"/>
        <v>O</v>
      </c>
      <c r="L730" s="58" t="str">
        <f t="shared" si="715"/>
        <v>O</v>
      </c>
      <c r="M730" s="58" t="str">
        <f t="shared" si="715"/>
        <v>O</v>
      </c>
      <c r="N730" s="58" t="str">
        <f t="shared" si="715"/>
        <v>O</v>
      </c>
      <c r="O730" s="58" t="str">
        <f t="shared" si="715"/>
        <v>O</v>
      </c>
      <c r="P730" s="58" t="str">
        <f t="shared" si="715"/>
        <v>O</v>
      </c>
      <c r="Q730" s="58" t="str">
        <f t="shared" si="715"/>
        <v>O</v>
      </c>
    </row>
    <row r="731" spans="1:17" ht="18.75" customHeight="1">
      <c r="A731" s="606"/>
      <c r="B731" s="58" t="s">
        <v>35</v>
      </c>
      <c r="C731" s="58" t="str">
        <f t="shared" ref="C731:Q731" si="716">IF(C10=$W$98,"O",IF(C10=$X$98,"O",IF(C10=$Y$98,"O",IF(C10=$Z$98,"O",IF(C10=$AA$98,"O",IF(C10=$AB$98,"O",IF(C10=$AC$98,"O",IF(C10=$AD$98,"O",IF(C10=$AE$98,"O",IF(C10=$AF$98,"O",IF(C10=$AG$98,"O",IF(C10=$AH$98,"O",IF(C10=$AI$98,"O",IF(C10=$AJ$98,"O",IF(C10=$AK$98,"O",IF(C10=$AL$98,"O",IF(C10=$AM$98,"O",IF(C10=$AN$98,"O",IF(C10=$AO$98,"O",IF(C10=$AP$98,"O",IF(C10=$AQ$98,"O",IF(C10=$AR$98,"O",IF(C10=$AS$98,"O",IF(C10=$AT$98,"O",IF(C10=$AU$98,"O",IF(C10=$AV$98,"O",IF(C10=$AW$98,"O",IF(C10=$AX$98,"O",IF(C10=$AY$98,"O",IF(C10=$AZ$98,"O",IF(C10=$BA$98,"O",IF(C10=$BB$98,"O",IF(C10=$BC$98,"O",IF(C10=$BD$98,"O",IF(C10=$BE$98,"O",IF(C10=$BF$98,"O",IF(C10=$BG$98,"O",IF(C10=$BH$98,"O","X"))))))))))))))))))))))))))))))))))))))</f>
        <v>X</v>
      </c>
      <c r="D731" s="58" t="str">
        <f t="shared" si="716"/>
        <v>X</v>
      </c>
      <c r="E731" s="58" t="str">
        <f t="shared" si="716"/>
        <v>X</v>
      </c>
      <c r="F731" s="58" t="str">
        <f t="shared" si="716"/>
        <v>X</v>
      </c>
      <c r="G731" s="58" t="str">
        <f t="shared" si="716"/>
        <v>X</v>
      </c>
      <c r="H731" s="58" t="str">
        <f t="shared" si="716"/>
        <v>X</v>
      </c>
      <c r="I731" s="58" t="str">
        <f t="shared" si="716"/>
        <v>X</v>
      </c>
      <c r="J731" s="58" t="str">
        <f t="shared" si="716"/>
        <v>X</v>
      </c>
      <c r="K731" s="58" t="str">
        <f t="shared" si="716"/>
        <v>X</v>
      </c>
      <c r="L731" s="58" t="str">
        <f t="shared" si="716"/>
        <v>X</v>
      </c>
      <c r="M731" s="58" t="str">
        <f t="shared" si="716"/>
        <v>X</v>
      </c>
      <c r="N731" s="58" t="str">
        <f t="shared" si="716"/>
        <v>X</v>
      </c>
      <c r="O731" s="58" t="str">
        <f t="shared" si="716"/>
        <v>X</v>
      </c>
      <c r="P731" s="58" t="str">
        <f t="shared" si="716"/>
        <v>X</v>
      </c>
      <c r="Q731" s="58" t="str">
        <f t="shared" si="716"/>
        <v>X</v>
      </c>
    </row>
    <row r="732" spans="1:17" ht="18.75" customHeight="1">
      <c r="A732" s="606"/>
      <c r="B732" s="58" t="s">
        <v>36</v>
      </c>
      <c r="C732" s="58" t="str">
        <f t="shared" ref="C732:Q732" si="717">IF(C11=$W$98,"O",IF(C11=$X$98,"O",IF(C11=$Y$98,"O",IF(C11=$Z$98,"O",IF(C11=$AA$98,"O",IF(C11=$AB$98,"O",IF(C11=$AC$98,"O",IF(C11=$AD$98,"O",IF(C11=$AE$98,"O",IF(C11=$AF$98,"O",IF(C11=$AG$98,"O",IF(C11=$AH$98,"O",IF(C11=$AI$98,"O",IF(C11=$AJ$98,"O",IF(C11=$AK$98,"O",IF(C11=$AL$98,"O",IF(C11=$AM$98,"O",IF(C11=$AN$98,"O",IF(C11=$AO$98,"O",IF(C11=$AP$98,"O",IF(C11=$AQ$98,"O",IF(C11=$AR$98,"O",IF(C11=$AS$98,"O",IF(C11=$AT$98,"O",IF(C11=$AU$98,"O",IF(C11=$AV$98,"O",IF(C11=$AW$98,"O",IF(C11=$AX$98,"O",IF(C11=$AY$98,"O",IF(C11=$AZ$98,"O",IF(C11=$BA$98,"O",IF(C11=$BB$98,"O",IF(C11=$BC$98,"O",IF(C11=$BD$98,"O",IF(C11=$BE$98,"O",IF(C11=$BF$98,"O",IF(C11=$BG$98,"O",IF(C11=$BH$98,"O","X"))))))))))))))))))))))))))))))))))))))</f>
        <v>O</v>
      </c>
      <c r="D732" s="58" t="str">
        <f t="shared" si="717"/>
        <v>O</v>
      </c>
      <c r="E732" s="58" t="str">
        <f t="shared" si="717"/>
        <v>O</v>
      </c>
      <c r="F732" s="58" t="str">
        <f t="shared" si="717"/>
        <v>O</v>
      </c>
      <c r="G732" s="58" t="str">
        <f t="shared" si="717"/>
        <v>O</v>
      </c>
      <c r="H732" s="58" t="str">
        <f t="shared" si="717"/>
        <v>O</v>
      </c>
      <c r="I732" s="58" t="str">
        <f t="shared" si="717"/>
        <v>O</v>
      </c>
      <c r="J732" s="58" t="str">
        <f t="shared" si="717"/>
        <v>O</v>
      </c>
      <c r="K732" s="58" t="str">
        <f t="shared" si="717"/>
        <v>O</v>
      </c>
      <c r="L732" s="58" t="str">
        <f t="shared" si="717"/>
        <v>O</v>
      </c>
      <c r="M732" s="58" t="str">
        <f t="shared" si="717"/>
        <v>O</v>
      </c>
      <c r="N732" s="58" t="str">
        <f t="shared" si="717"/>
        <v>O</v>
      </c>
      <c r="O732" s="58" t="str">
        <f t="shared" si="717"/>
        <v>O</v>
      </c>
      <c r="P732" s="58" t="str">
        <f t="shared" si="717"/>
        <v>O</v>
      </c>
      <c r="Q732" s="58" t="str">
        <f t="shared" si="717"/>
        <v>O</v>
      </c>
    </row>
    <row r="733" spans="1:17" ht="18.75" customHeight="1">
      <c r="A733" s="606"/>
      <c r="B733" s="58" t="s">
        <v>21</v>
      </c>
      <c r="C733" s="58" t="str">
        <f t="shared" ref="C733:Q733" si="718">IF(C12=$W$98,"O",IF(C12=$X$98,"O",IF(C12=$Y$98,"O",IF(C12=$Z$98,"O",IF(C12=$AA$98,"O",IF(C12=$AB$98,"O",IF(C12=$AC$98,"O",IF(C12=$AD$98,"O",IF(C12=$AE$98,"O",IF(C12=$AF$98,"O",IF(C12=$AG$98,"O",IF(C12=$AH$98,"O",IF(C12=$AI$98,"O",IF(C12=$AJ$98,"O",IF(C12=$AK$98,"O",IF(C12=$AL$98,"O",IF(C12=$AM$98,"O",IF(C12=$AN$98,"O",IF(C12=$AO$98,"O",IF(C12=$AP$98,"O",IF(C12=$AQ$98,"O",IF(C12=$AR$98,"O",IF(C12=$AS$98,"O",IF(C12=$AT$98,"O",IF(C12=$AU$98,"O",IF(C12=$AV$98,"O",IF(C12=$AW$98,"O",IF(C12=$AX$98,"O",IF(C12=$AY$98,"O",IF(C12=$AZ$98,"O",IF(C12=$BA$98,"O",IF(C12=$BB$98,"O",IF(C12=$BC$98,"O",IF(C12=$BD$98,"O",IF(C12=$BE$98,"O",IF(C12=$BF$98,"O",IF(C12=$BG$98,"O",IF(C12=$BH$98,"O","X"))))))))))))))))))))))))))))))))))))))</f>
        <v>O</v>
      </c>
      <c r="D733" s="58" t="str">
        <f t="shared" si="718"/>
        <v>O</v>
      </c>
      <c r="E733" s="58" t="str">
        <f t="shared" si="718"/>
        <v>O</v>
      </c>
      <c r="F733" s="58" t="str">
        <f t="shared" si="718"/>
        <v>O</v>
      </c>
      <c r="G733" s="58" t="str">
        <f t="shared" si="718"/>
        <v>O</v>
      </c>
      <c r="H733" s="58" t="str">
        <f t="shared" si="718"/>
        <v>O</v>
      </c>
      <c r="I733" s="58" t="str">
        <f t="shared" si="718"/>
        <v>O</v>
      </c>
      <c r="J733" s="58" t="str">
        <f t="shared" si="718"/>
        <v>O</v>
      </c>
      <c r="K733" s="58" t="str">
        <f t="shared" si="718"/>
        <v>O</v>
      </c>
      <c r="L733" s="58" t="str">
        <f t="shared" si="718"/>
        <v>O</v>
      </c>
      <c r="M733" s="58" t="str">
        <f t="shared" si="718"/>
        <v>O</v>
      </c>
      <c r="N733" s="58" t="str">
        <f t="shared" si="718"/>
        <v>O</v>
      </c>
      <c r="O733" s="58" t="str">
        <f t="shared" si="718"/>
        <v>O</v>
      </c>
      <c r="P733" s="58" t="str">
        <f t="shared" si="718"/>
        <v>O</v>
      </c>
      <c r="Q733" s="58" t="str">
        <f t="shared" si="718"/>
        <v>O</v>
      </c>
    </row>
    <row r="734" spans="1:17" ht="18.75" customHeight="1">
      <c r="A734" s="607"/>
      <c r="B734" s="30" t="s">
        <v>46</v>
      </c>
      <c r="C734" s="47">
        <f t="shared" ref="C734:Q734" si="719">COUNTIF(C728:C733,"O")</f>
        <v>5</v>
      </c>
      <c r="D734" s="47">
        <f t="shared" si="719"/>
        <v>5</v>
      </c>
      <c r="E734" s="47">
        <f t="shared" si="719"/>
        <v>5</v>
      </c>
      <c r="F734" s="47">
        <f t="shared" si="719"/>
        <v>5</v>
      </c>
      <c r="G734" s="47">
        <f t="shared" si="719"/>
        <v>5</v>
      </c>
      <c r="H734" s="47">
        <f t="shared" si="719"/>
        <v>5</v>
      </c>
      <c r="I734" s="47">
        <f t="shared" si="719"/>
        <v>5</v>
      </c>
      <c r="J734" s="47">
        <f t="shared" si="719"/>
        <v>5</v>
      </c>
      <c r="K734" s="47">
        <f t="shared" si="719"/>
        <v>5</v>
      </c>
      <c r="L734" s="47">
        <f t="shared" si="719"/>
        <v>5</v>
      </c>
      <c r="M734" s="47">
        <f t="shared" si="719"/>
        <v>5</v>
      </c>
      <c r="N734" s="47">
        <f t="shared" si="719"/>
        <v>5</v>
      </c>
      <c r="O734" s="47">
        <f t="shared" si="719"/>
        <v>5</v>
      </c>
      <c r="P734" s="47">
        <f t="shared" si="719"/>
        <v>5</v>
      </c>
      <c r="Q734" s="47">
        <f t="shared" si="719"/>
        <v>5</v>
      </c>
    </row>
    <row r="735" spans="1:17" ht="18.75" customHeight="1">
      <c r="A735" s="605">
        <v>78</v>
      </c>
      <c r="B735" s="58" t="s">
        <v>32</v>
      </c>
      <c r="C735" s="58" t="str">
        <f t="shared" ref="C735:P735" si="720">IF(C7=$W$99,"O",IF(C7=$X$99,"O",IF(C7=$Y$99,"O",IF(C7=$Z$99,"O",IF(C7=$AA$99,"O",IF(C7=$AB$99,"O",IF(C7=$AC$99,"O",IF(C7=$AD$99,"O",IF(C7=$AE$99,"O",IF(C7=$AF$99,"O",IF(C7=$AG$99,"O",IF(C7=$AH$99,"O",IF(C7=$AI$99,"O",IF(C7=$AJ$99,"O",IF(C7=$AK$99,"O",IF(C7=$AL$99,"O",IF(C7=$AM$99,"O",IF(C7=$AN$99,"O",IF(C7=$AO$99,"O",IF(C7=$AP$99,"O",IF(C7=$AQ$99,"O",IF(C7=$AR$99,"O",IF(C7=$AS$99,"O",IF(C7=$AT$99,"O",IF(C7=$AU$99,"O",IF(C7=$AV$99,"O",IF(C7=$AW$99,"O",IF(C7=$AX$99,"O",IF(C7=$AY$99,"O",IF(C7=$AZ$99,"O",IF(C7=$BA$99,"O",IF(C7=$BB$99,"O",IF(C7=$BC$99,"O",IF(C7=$BD$99,"O",IF(C7=$BE$99,"O",IF(C7=$BF$99,"O",IF(C7=$BG$99,"O",IF(C7=$BH$99,"O",IF(C7=$BI$99,"O","X")))))))))))))))))))))))))))))))))))))))</f>
        <v>O</v>
      </c>
      <c r="D735" s="58" t="str">
        <f t="shared" si="720"/>
        <v>O</v>
      </c>
      <c r="E735" s="58" t="str">
        <f t="shared" si="720"/>
        <v>O</v>
      </c>
      <c r="F735" s="58" t="str">
        <f t="shared" si="720"/>
        <v>O</v>
      </c>
      <c r="G735" s="58" t="str">
        <f t="shared" si="720"/>
        <v>O</v>
      </c>
      <c r="H735" s="58" t="str">
        <f t="shared" si="720"/>
        <v>O</v>
      </c>
      <c r="I735" s="58" t="str">
        <f t="shared" si="720"/>
        <v>O</v>
      </c>
      <c r="J735" s="58" t="str">
        <f t="shared" si="720"/>
        <v>O</v>
      </c>
      <c r="K735" s="58" t="str">
        <f t="shared" si="720"/>
        <v>O</v>
      </c>
      <c r="L735" s="58" t="str">
        <f t="shared" si="720"/>
        <v>O</v>
      </c>
      <c r="M735" s="58" t="str">
        <f t="shared" si="720"/>
        <v>O</v>
      </c>
      <c r="N735" s="58" t="str">
        <f t="shared" si="720"/>
        <v>O</v>
      </c>
      <c r="O735" s="58" t="str">
        <f t="shared" si="720"/>
        <v>O</v>
      </c>
      <c r="P735" s="58" t="str">
        <f t="shared" si="720"/>
        <v>O</v>
      </c>
      <c r="Q735" s="58" t="str">
        <f>IF(Q7=$W$99,"O",IF(Q7=$X$99,"O",IF(Q7=$Y$99,"O",IF(Q7=$Z$99,"O",IF(Q7=$AA$99,"O",IF(Q7=$AB$99,"O",IF(Q7=$AC$99,"O",IF(Q7=$AD$99,"O",IF(Q7=$AE$99,"O",IF(Q7=$AF$99,"O",IF(Q7=$AG$99,"O",IF(Q7=$AH$99,"O",IF(Q7=$AI$99,"O",IF(Q7=$AJ$99,"O",IF(Q7=$AK$99,"O",IF(Q7=$AL$99,"O",IF(Q7=$AM$99,"O",IF(Q7=$AN$99,"O",IF(Q7=$AO$99,"O",IF(Q7=$AP$99,"O",IF(Q7=$AQ$99,"O",IF(Q7=$AR$99,"O",IF(Q7=$AS$99,"O",IF(Q7=$AT$99,"O",IF(Q7=$AU$99,"O",IF(Q7=$AV$99,"O",IF(Q7=$AW$99,"O",IF(Q7=$AX$99,"O",IF(Q7=$AY$99,"O",IF(Q7=$AZ$99,"O",IF(Q7=$BA$99,"O",IF(Q7=$BB$99,"O",IF(Q7=$BC$99,"O",IF(Q7=$BD$99,"O",IF(Q7=$BE$99,"O",IF(Q7=$BF$99,"O",IF(Q7=$BG$99,"O",IF(Q7=$BH$99,"O",IF(Q7=$BI$99,"O","X")))))))))))))))))))))))))))))))))))))))</f>
        <v>O</v>
      </c>
    </row>
    <row r="736" spans="1:17" ht="18.75" customHeight="1">
      <c r="A736" s="606"/>
      <c r="B736" s="58" t="s">
        <v>33</v>
      </c>
      <c r="C736" s="58" t="str">
        <f>IF(C8=$W$99,"O",IF(C8=$X$99,"O",IF(C8=$Y$99,"O",IF(C8=$Z$99,"O",IF(C8=$AA$99,"O",IF(C8=$AB$99,"O",IF(C8=$AC$99,"O",IF(C8=$AD$99,"O",IF(C8=$AE$99,"O",IF(C8=$AF$99,"O",IF(C8=$AG$99,"O",IF(C8=$AH$99,"O",IF(C8=$AI$99,"O",IF(C8=$AJ$99,"O",IF(C8=$AK$99,"O",IF(C8=$AL$99,"O",IF(C8=$AM$99,"O",IF(C8=$AN$99,"O",IF(C8=$AO$99,"O",IF(C8=$AP$99,"O",IF(C8=$AQ$99,"O",IF(C8=$AR$99,"O",IF(C8=$AS$99,"O",IF(C8=$AT$99,"O",IF(C8=$AU$99,"O",IF(C8=$AV$99,"O",IF(C8=$AW$99,"O",IF(C8=$AX$99,"O",IF(C8=$AY$99,"O",IF(C8=$AZ$99,"O",IF(C8=$BA$99,"O",IF(C8=$BB$99,"O",IF(C8=$BC$99,"O",IF(C8=$BD$99,"O",IF(C8=$BE$99,"O",IF(C8=$BF$99,"O",IF(C8=$BG$99,"O",IF(C8=$BH$99,"O",IF(C8=$BI$99,"O","X")))))))))))))))))))))))))))))))))))))))</f>
        <v>O</v>
      </c>
      <c r="D736" s="58" t="str">
        <f t="shared" ref="D736:P736" si="721">IF(D8=$W$99,"O",IF(D8=$X$99,"O",IF(D8=$Y$99,"O",IF(D8=$Z$99,"O",IF(D8=$AA$99,"O",IF(D8=$AB$99,"O",IF(D8=$AC$99,"O",IF(D8=$AD$99,"O",IF(D8=$AE$99,"O",IF(D8=$AF$99,"O",IF(D8=$AG$99,"O",IF(D8=$AH$99,"O",IF(D8=$AI$99,"O",IF(D8=$AJ$99,"O",IF(D8=$AK$99,"O",IF(D8=$AL$99,"O",IF(D8=$AM$99,"O",IF(D8=$AN$99,"O",IF(D8=$AO$99,"O",IF(D8=$AP$99,"O",IF(D8=$AQ$99,"O",IF(D8=$AR$99,"O",IF(D8=$AS$99,"O",IF(D8=$AT$99,"O",IF(D8=$AU$99,"O",IF(D8=$AV$99,"O",IF(D8=$AW$99,"O",IF(D8=$AX$99,"O",IF(D8=$AY$99,"O",IF(D8=$AZ$99,"O",IF(D8=$BA$99,"O",IF(D8=$BB$99,"O",IF(D8=$BC$99,"O",IF(D8=$BD$99,"O",IF(D8=$BE$99,"O",IF(D8=$BF$99,"O",IF(D8=$BG$99,"O",IF(D8=$BH$99,"O",IF(D8=$BI$99,"O","X")))))))))))))))))))))))))))))))))))))))</f>
        <v>O</v>
      </c>
      <c r="E736" s="58" t="str">
        <f t="shared" si="721"/>
        <v>O</v>
      </c>
      <c r="F736" s="58" t="str">
        <f t="shared" si="721"/>
        <v>O</v>
      </c>
      <c r="G736" s="58" t="str">
        <f t="shared" si="721"/>
        <v>O</v>
      </c>
      <c r="H736" s="58" t="str">
        <f t="shared" si="721"/>
        <v>O</v>
      </c>
      <c r="I736" s="58" t="str">
        <f t="shared" si="721"/>
        <v>O</v>
      </c>
      <c r="J736" s="58" t="str">
        <f t="shared" si="721"/>
        <v>O</v>
      </c>
      <c r="K736" s="58" t="str">
        <f t="shared" si="721"/>
        <v>O</v>
      </c>
      <c r="L736" s="58" t="str">
        <f t="shared" si="721"/>
        <v>O</v>
      </c>
      <c r="M736" s="58" t="str">
        <f t="shared" si="721"/>
        <v>O</v>
      </c>
      <c r="N736" s="58" t="str">
        <f t="shared" si="721"/>
        <v>O</v>
      </c>
      <c r="O736" s="58" t="str">
        <f t="shared" si="721"/>
        <v>O</v>
      </c>
      <c r="P736" s="58" t="str">
        <f t="shared" si="721"/>
        <v>O</v>
      </c>
      <c r="Q736" s="58" t="str">
        <f>IF(Q8=$W$99,"O",IF(Q8=$X$99,"O",IF(Q8=$Y$99,"O",IF(Q8=$Z$99,"O",IF(Q8=$AA$99,"O",IF(Q8=$AB$99,"O",IF(Q8=$AC$99,"O",IF(Q8=$AD$99,"O",IF(Q8=$AE$99,"O",IF(Q8=$AF$99,"O",IF(Q8=$AG$99,"O",IF(Q8=$AH$99,"O",IF(Q8=$AI$99,"O",IF(Q8=$AJ$99,"O",IF(Q8=$AK$99,"O",IF(Q8=$AL$99,"O",IF(Q8=$AM$99,"O",IF(Q8=$AN$99,"O",IF(Q8=$AO$99,"O",IF(Q8=$AP$99,"O",IF(Q8=$AQ$99,"O",IF(Q8=$AR$99,"O",IF(Q8=$AS$99,"O",IF(Q8=$AT$99,"O",IF(Q8=$AU$99,"O",IF(Q8=$AV$99,"O",IF(Q8=$AW$99,"O",IF(Q8=$AX$99,"O",IF(Q8=$AY$99,"O",IF(Q8=$AZ$99,"O",IF(Q8=$BA$99,"O",IF(Q8=$BB$99,"O",IF(Q8=$BC$99,"O",IF(Q8=$BD$99,"O",IF(Q8=$BE$99,"O",IF(Q8=$BF$99,"O",IF(Q8=$BG$99,"O",IF(Q8=$BH$99,"O",IF(Q8=$BI$99,"O","X")))))))))))))))))))))))))))))))))))))))</f>
        <v>O</v>
      </c>
    </row>
    <row r="737" spans="1:17" ht="18.75" customHeight="1">
      <c r="A737" s="606"/>
      <c r="B737" s="58" t="s">
        <v>34</v>
      </c>
      <c r="C737" s="58" t="str">
        <f t="shared" ref="C737:Q737" si="722">IF(C9=$W$99,"O",IF(C9=$X$99,"O",IF(C9=$Y$99,"O",IF(C9=$Z$99,"O",IF(C9=$AA$99,"O",IF(C9=$AB$99,"O",IF(C9=$AC$99,"O",IF(C9=$AD$99,"O",IF(C9=$AE$99,"O",IF(C9=$AF$99,"O",IF(C9=$AG$99,"O",IF(C9=$AH$99,"O",IF(C9=$AI$99,"O",IF(C9=$AJ$99,"O",IF(C9=$AK$99,"O",IF(C9=$AL$99,"O",IF(C9=$AM$99,"O",IF(C9=$AN$99,"O",IF(C9=$AO$99,"O",IF(C9=$AP$99,"O",IF(C9=$AQ$99,"O",IF(C9=$AR$99,"O",IF(C9=$AS$99,"O",IF(C9=$AT$99,"O",IF(C9=$AU$99,"O",IF(C9=$AV$99,"O",IF(C9=$AW$99,"O",IF(C9=$AX$99,"O",IF(C9=$AY$99,"O",IF(C9=$AZ$99,"O",IF(C9=$BA$99,"O",IF(C9=$BB$99,"O",IF(C9=$BC$99,"O",IF(C9=$BD$99,"O",IF(C9=$BE$99,"O",IF(C9=$BF$99,"O",IF(C9=$BG$99,"O",IF(C9=$BH$99,"O",IF(C9=$BI$99,"O","X")))))))))))))))))))))))))))))))))))))))</f>
        <v>X</v>
      </c>
      <c r="D737" s="58" t="str">
        <f t="shared" si="722"/>
        <v>X</v>
      </c>
      <c r="E737" s="58" t="str">
        <f t="shared" si="722"/>
        <v>X</v>
      </c>
      <c r="F737" s="58" t="str">
        <f t="shared" si="722"/>
        <v>X</v>
      </c>
      <c r="G737" s="58" t="str">
        <f t="shared" si="722"/>
        <v>X</v>
      </c>
      <c r="H737" s="58" t="str">
        <f t="shared" si="722"/>
        <v>X</v>
      </c>
      <c r="I737" s="58" t="str">
        <f t="shared" si="722"/>
        <v>X</v>
      </c>
      <c r="J737" s="58" t="str">
        <f t="shared" si="722"/>
        <v>X</v>
      </c>
      <c r="K737" s="58" t="str">
        <f t="shared" si="722"/>
        <v>X</v>
      </c>
      <c r="L737" s="58" t="str">
        <f t="shared" si="722"/>
        <v>X</v>
      </c>
      <c r="M737" s="58" t="str">
        <f t="shared" si="722"/>
        <v>X</v>
      </c>
      <c r="N737" s="58" t="str">
        <f t="shared" si="722"/>
        <v>X</v>
      </c>
      <c r="O737" s="58" t="str">
        <f t="shared" si="722"/>
        <v>X</v>
      </c>
      <c r="P737" s="58" t="str">
        <f t="shared" si="722"/>
        <v>X</v>
      </c>
      <c r="Q737" s="58" t="str">
        <f t="shared" si="722"/>
        <v>X</v>
      </c>
    </row>
    <row r="738" spans="1:17" ht="18.75" customHeight="1">
      <c r="A738" s="606"/>
      <c r="B738" s="58" t="s">
        <v>35</v>
      </c>
      <c r="C738" s="58" t="str">
        <f t="shared" ref="C738:Q738" si="723">IF(C10=$W$99,"O",IF(C10=$X$99,"O",IF(C10=$Y$99,"O",IF(C10=$Z$99,"O",IF(C10=$AA$99,"O",IF(C10=$AB$99,"O",IF(C10=$AC$99,"O",IF(C10=$AD$99,"O",IF(C10=$AE$99,"O",IF(C10=$AF$99,"O",IF(C10=$AG$99,"O",IF(C10=$AH$99,"O",IF(C10=$AI$99,"O",IF(C10=$AJ$99,"O",IF(C10=$AK$99,"O",IF(C10=$AL$99,"O",IF(C10=$AM$99,"O",IF(C10=$AN$99,"O",IF(C10=$AO$99,"O",IF(C10=$AP$99,"O",IF(C10=$AQ$99,"O",IF(C10=$AR$99,"O",IF(C10=$AS$99,"O",IF(C10=$AT$99,"O",IF(C10=$AU$99,"O",IF(C10=$AV$99,"O",IF(C10=$AW$99,"O",IF(C10=$AX$99,"O",IF(C10=$AY$99,"O",IF(C10=$AZ$99,"O",IF(C10=$BA$99,"O",IF(C10=$BB$99,"O",IF(C10=$BC$99,"O",IF(C10=$BD$99,"O",IF(C10=$BE$99,"O",IF(C10=$BF$99,"O",IF(C10=$BG$99,"O",IF(C10=$BH$99,"O",IF(C10=$BI$99,"O","X")))))))))))))))))))))))))))))))))))))))</f>
        <v>X</v>
      </c>
      <c r="D738" s="58" t="str">
        <f t="shared" si="723"/>
        <v>X</v>
      </c>
      <c r="E738" s="58" t="str">
        <f t="shared" si="723"/>
        <v>X</v>
      </c>
      <c r="F738" s="58" t="str">
        <f t="shared" si="723"/>
        <v>X</v>
      </c>
      <c r="G738" s="58" t="str">
        <f t="shared" si="723"/>
        <v>X</v>
      </c>
      <c r="H738" s="58" t="str">
        <f t="shared" si="723"/>
        <v>X</v>
      </c>
      <c r="I738" s="58" t="str">
        <f t="shared" si="723"/>
        <v>X</v>
      </c>
      <c r="J738" s="58" t="str">
        <f t="shared" si="723"/>
        <v>X</v>
      </c>
      <c r="K738" s="58" t="str">
        <f t="shared" si="723"/>
        <v>X</v>
      </c>
      <c r="L738" s="58" t="str">
        <f t="shared" si="723"/>
        <v>X</v>
      </c>
      <c r="M738" s="58" t="str">
        <f t="shared" si="723"/>
        <v>X</v>
      </c>
      <c r="N738" s="58" t="str">
        <f t="shared" si="723"/>
        <v>X</v>
      </c>
      <c r="O738" s="58" t="str">
        <f t="shared" si="723"/>
        <v>X</v>
      </c>
      <c r="P738" s="58" t="str">
        <f t="shared" si="723"/>
        <v>X</v>
      </c>
      <c r="Q738" s="58" t="str">
        <f t="shared" si="723"/>
        <v>X</v>
      </c>
    </row>
    <row r="739" spans="1:17" ht="18.75" customHeight="1">
      <c r="A739" s="606"/>
      <c r="B739" s="58" t="s">
        <v>36</v>
      </c>
      <c r="C739" s="58" t="str">
        <f t="shared" ref="C739:Q739" si="724">IF(C11=$W$99,"O",IF(C11=$X$99,"O",IF(C11=$Y$99,"O",IF(C11=$Z$99,"O",IF(C11=$AA$99,"O",IF(C11=$AB$99,"O",IF(C11=$AC$99,"O",IF(C11=$AD$99,"O",IF(C11=$AE$99,"O",IF(C11=$AF$99,"O",IF(C11=$AG$99,"O",IF(C11=$AH$99,"O",IF(C11=$AI$99,"O",IF(C11=$AJ$99,"O",IF(C11=$AK$99,"O",IF(C11=$AL$99,"O",IF(C11=$AM$99,"O",IF(C11=$AN$99,"O",IF(C11=$AO$99,"O",IF(C11=$AP$99,"O",IF(C11=$AQ$99,"O",IF(C11=$AR$99,"O",IF(C11=$AS$99,"O",IF(C11=$AT$99,"O",IF(C11=$AU$99,"O",IF(C11=$AV$99,"O",IF(C11=$AW$99,"O",IF(C11=$AX$99,"O",IF(C11=$AY$99,"O",IF(C11=$AZ$99,"O",IF(C11=$BA$99,"O",IF(C11=$BB$99,"O",IF(C11=$BC$99,"O",IF(C11=$BD$99,"O",IF(C11=$BE$99,"O",IF(C11=$BF$99,"O",IF(C11=$BG$99,"O",IF(C11=$BH$99,"O",IF(C11=$BI$99,"O","X")))))))))))))))))))))))))))))))))))))))</f>
        <v>O</v>
      </c>
      <c r="D739" s="58" t="str">
        <f t="shared" si="724"/>
        <v>O</v>
      </c>
      <c r="E739" s="58" t="str">
        <f t="shared" si="724"/>
        <v>O</v>
      </c>
      <c r="F739" s="58" t="str">
        <f t="shared" si="724"/>
        <v>O</v>
      </c>
      <c r="G739" s="58" t="str">
        <f t="shared" si="724"/>
        <v>O</v>
      </c>
      <c r="H739" s="58" t="str">
        <f t="shared" si="724"/>
        <v>O</v>
      </c>
      <c r="I739" s="58" t="str">
        <f t="shared" si="724"/>
        <v>O</v>
      </c>
      <c r="J739" s="58" t="str">
        <f t="shared" si="724"/>
        <v>O</v>
      </c>
      <c r="K739" s="58" t="str">
        <f t="shared" si="724"/>
        <v>O</v>
      </c>
      <c r="L739" s="58" t="str">
        <f t="shared" si="724"/>
        <v>O</v>
      </c>
      <c r="M739" s="58" t="str">
        <f t="shared" si="724"/>
        <v>O</v>
      </c>
      <c r="N739" s="58" t="str">
        <f t="shared" si="724"/>
        <v>O</v>
      </c>
      <c r="O739" s="58" t="str">
        <f t="shared" si="724"/>
        <v>O</v>
      </c>
      <c r="P739" s="58" t="str">
        <f t="shared" si="724"/>
        <v>O</v>
      </c>
      <c r="Q739" s="58" t="str">
        <f t="shared" si="724"/>
        <v>O</v>
      </c>
    </row>
    <row r="740" spans="1:17" ht="18.75" customHeight="1">
      <c r="A740" s="606"/>
      <c r="B740" s="58" t="s">
        <v>21</v>
      </c>
      <c r="C740" s="58" t="str">
        <f>IF(C12=$W$99,"O",IF(C12=$X$99,"O",IF(C12=$Y$99,"O",IF(C12=$Z$99,"O",IF(C12=$AA$99,"O",IF(C12=$AB$99,"O",IF(C12=$AC$99,"O",IF(C12=$AD$99,"O",IF(C12=$AE$99,"O",IF(C12=$AF$99,"O",IF(C12=$AG$99,"O",IF(C12=$AH$99,"O",IF(C12=$AI$99,"O",IF(C12=$AJ$99,"O",IF(C12=$AK$99,"O",IF(C12=$AL$99,"O",IF(C12=$AM$99,"O",IF(C12=$AN$99,"O",IF(C12=$AO$99,"O",IF(C12=$AP$99,"O",IF(C12=$AQ$99,"O",IF(C12=$AR$99,"O",IF(C12=$AS$99,"O",IF(C12=$AT$99,"O",IF(C12=$AU$99,"O",IF(C12=$AV$99,"O",IF(C12=$AW$99,"O",IF(C12=$AX$99,"O",IF(C12=$AY$99,"O",IF(C12=$AZ$99,"O",IF(C12=$BA$99,"O",IF(C12=$BB$99,"O",IF(C12=$BC$99,"O",IF(C12=$BD$99,"O",IF(C12=$BE$99,"O",IF(C12=$BF$99,"O",IF(C12=$BG$99,"O",IF(C12=$BH$99,"O",IF(C12=$BI$99,"O","X")))))))))))))))))))))))))))))))))))))))</f>
        <v>O</v>
      </c>
      <c r="D740" s="58" t="str">
        <f t="shared" ref="D740:P740" si="725">IF(D12=$W$99,"O",IF(D12=$X$99,"O",IF(D12=$Y$99,"O",IF(D12=$Z$99,"O",IF(D12=$AA$99,"O",IF(D12=$AB$99,"O",IF(D12=$AC$99,"O",IF(D12=$AD$99,"O",IF(D12=$AE$99,"O",IF(D12=$AF$99,"O",IF(D12=$AG$99,"O",IF(D12=$AH$99,"O",IF(D12=$AI$99,"O",IF(D12=$AJ$99,"O",IF(D12=$AK$99,"O",IF(D12=$AL$99,"O",IF(D12=$AM$99,"O",IF(D12=$AN$99,"O",IF(D12=$AO$99,"O",IF(D12=$AP$99,"O",IF(D12=$AQ$99,"O",IF(D12=$AR$99,"O",IF(D12=$AS$99,"O",IF(D12=$AT$99,"O",IF(D12=$AU$99,"O",IF(D12=$AV$99,"O",IF(D12=$AW$99,"O",IF(D12=$AX$99,"O",IF(D12=$AY$99,"O",IF(D12=$AZ$99,"O",IF(D12=$BA$99,"O",IF(D12=$BB$99,"O",IF(D12=$BC$99,"O",IF(D12=$BD$99,"O",IF(D12=$BE$99,"O",IF(D12=$BF$99,"O",IF(D12=$BG$99,"O",IF(D12=$BH$99,"O",IF(D12=$BI$99,"O","X")))))))))))))))))))))))))))))))))))))))</f>
        <v>O</v>
      </c>
      <c r="E740" s="58" t="str">
        <f t="shared" si="725"/>
        <v>O</v>
      </c>
      <c r="F740" s="58" t="str">
        <f t="shared" si="725"/>
        <v>O</v>
      </c>
      <c r="G740" s="58" t="str">
        <f t="shared" si="725"/>
        <v>O</v>
      </c>
      <c r="H740" s="58" t="str">
        <f t="shared" si="725"/>
        <v>O</v>
      </c>
      <c r="I740" s="58" t="str">
        <f t="shared" si="725"/>
        <v>O</v>
      </c>
      <c r="J740" s="58" t="str">
        <f t="shared" si="725"/>
        <v>O</v>
      </c>
      <c r="K740" s="58" t="str">
        <f t="shared" si="725"/>
        <v>O</v>
      </c>
      <c r="L740" s="58" t="str">
        <f t="shared" si="725"/>
        <v>O</v>
      </c>
      <c r="M740" s="58" t="str">
        <f t="shared" si="725"/>
        <v>O</v>
      </c>
      <c r="N740" s="58" t="str">
        <f t="shared" si="725"/>
        <v>O</v>
      </c>
      <c r="O740" s="58" t="str">
        <f t="shared" si="725"/>
        <v>O</v>
      </c>
      <c r="P740" s="58" t="str">
        <f t="shared" si="725"/>
        <v>O</v>
      </c>
      <c r="Q740" s="58" t="str">
        <f>IF(Q12=$W$99,"O",IF(Q12=$X$99,"O",IF(Q12=$Y$99,"O",IF(Q12=$Z$99,"O",IF(Q12=$AA$99,"O",IF(Q12=$AB$99,"O",IF(Q12=$AC$99,"O",IF(Q12=$AD$99,"O",IF(Q12=$AE$99,"O",IF(Q12=$AF$99,"O",IF(Q12=$AG$99,"O",IF(Q12=$AH$99,"O",IF(Q12=$AI$99,"O",IF(Q12=$AJ$99,"O",IF(Q12=$AK$99,"O",IF(Q12=$AL$99,"O",IF(Q12=$AM$99,"O",IF(Q12=$AN$99,"O",IF(Q12=$AO$99,"O",IF(Q12=$AP$99,"O",IF(Q12=$AQ$99,"O",IF(Q12=$AR$99,"O",IF(Q12=$AS$99,"O",IF(Q12=$AT$99,"O",IF(Q12=$AU$99,"O",IF(Q12=$AV$99,"O",IF(Q12=$AW$99,"O",IF(Q12=$AX$99,"O",IF(Q12=$AY$99,"O",IF(Q12=$AZ$99,"O",IF(Q12=$BA$99,"O",IF(Q12=$BB$99,"O",IF(Q12=$BC$99,"O",IF(Q12=$BD$99,"O",IF(Q12=$BE$99,"O",IF(Q12=$BF$99,"O",IF(Q12=$BG$99,"O",IF(Q12=$BH$99,"O",IF(Q12=$BI$99,"O","X")))))))))))))))))))))))))))))))))))))))</f>
        <v>O</v>
      </c>
    </row>
    <row r="741" spans="1:17" ht="18.75" customHeight="1">
      <c r="A741" s="607"/>
      <c r="B741" s="30" t="s">
        <v>46</v>
      </c>
      <c r="C741" s="47">
        <f t="shared" ref="C741:Q741" si="726">COUNTIF(C735:C740,"O")</f>
        <v>4</v>
      </c>
      <c r="D741" s="47">
        <f t="shared" si="726"/>
        <v>4</v>
      </c>
      <c r="E741" s="47">
        <f t="shared" si="726"/>
        <v>4</v>
      </c>
      <c r="F741" s="47">
        <f t="shared" si="726"/>
        <v>4</v>
      </c>
      <c r="G741" s="47">
        <f t="shared" si="726"/>
        <v>4</v>
      </c>
      <c r="H741" s="47">
        <f t="shared" si="726"/>
        <v>4</v>
      </c>
      <c r="I741" s="47">
        <f t="shared" si="726"/>
        <v>4</v>
      </c>
      <c r="J741" s="47">
        <f t="shared" si="726"/>
        <v>4</v>
      </c>
      <c r="K741" s="47">
        <f t="shared" si="726"/>
        <v>4</v>
      </c>
      <c r="L741" s="47">
        <f t="shared" si="726"/>
        <v>4</v>
      </c>
      <c r="M741" s="47">
        <f t="shared" si="726"/>
        <v>4</v>
      </c>
      <c r="N741" s="47">
        <f t="shared" si="726"/>
        <v>4</v>
      </c>
      <c r="O741" s="47">
        <f t="shared" si="726"/>
        <v>4</v>
      </c>
      <c r="P741" s="47">
        <f t="shared" si="726"/>
        <v>4</v>
      </c>
      <c r="Q741" s="47">
        <f t="shared" si="726"/>
        <v>4</v>
      </c>
    </row>
    <row r="742" spans="1:17" ht="18.75" customHeight="1">
      <c r="A742" s="605">
        <v>79</v>
      </c>
      <c r="B742" s="58" t="s">
        <v>32</v>
      </c>
      <c r="C742" s="58" t="str">
        <f t="shared" ref="C742:P742" si="727">IF(C7=$W$100,"O",IF(C7=$X$100,"O",IF(C7=$Y$100,"O",IF(C7=$Z$100,"O",IF(C7=$AA$100,"O",IF(C7=$AB$100,"O",IF(C7=$AC$100,"O",IF(C7=$AD$100,"O",IF(C7=$AE$100,"O",IF(C7=$AF$100,"O",IF(C7=$AG$100,"O",IF(C7=$AH$100,"O",IF(C7=$AI$100,"O",IF(C7=$AJ$100,"O",IF(C7=$AK$100,"O",IF(C7=$AL$100,"O",IF(C7=$AM$100,"O",IF(C7=$AN$100,"O",IF(C7=$AO$100,"O",IF(C7=$AP$100,"O",IF(C7=$AQ$100,"O",IF(C7=$AR$100,"O",IF(C7=$AS$100,"O",IF(C7=$AT$100,"O",IF(C7=$AU$100,"O",IF(C7=$AV$100,"O",IF(C7=$AW$100,"O",IF(C7=$AX$100,"O",IF(C7=$AY$100,"O",IF(C7=$AZ$100,"O",IF(C7=$BA$100,"O",IF(C7=$BB$100,"O",IF(C7=$BC$100,"O",IF(C7=$BD$100,"O",IF(C7=$BE$100,"O",IF(C7=$BF$100,"O",IF(C7=$BG$100,"O",IF(C7=$BH$100,"O","X"))))))))))))))))))))))))))))))))))))))</f>
        <v>O</v>
      </c>
      <c r="D742" s="58" t="str">
        <f t="shared" si="727"/>
        <v>O</v>
      </c>
      <c r="E742" s="58" t="str">
        <f t="shared" si="727"/>
        <v>O</v>
      </c>
      <c r="F742" s="58" t="str">
        <f t="shared" si="727"/>
        <v>O</v>
      </c>
      <c r="G742" s="58" t="str">
        <f t="shared" si="727"/>
        <v>O</v>
      </c>
      <c r="H742" s="58" t="str">
        <f t="shared" si="727"/>
        <v>O</v>
      </c>
      <c r="I742" s="58" t="str">
        <f t="shared" si="727"/>
        <v>O</v>
      </c>
      <c r="J742" s="58" t="str">
        <f t="shared" si="727"/>
        <v>O</v>
      </c>
      <c r="K742" s="58" t="str">
        <f t="shared" si="727"/>
        <v>O</v>
      </c>
      <c r="L742" s="58" t="str">
        <f t="shared" si="727"/>
        <v>O</v>
      </c>
      <c r="M742" s="58" t="str">
        <f t="shared" si="727"/>
        <v>O</v>
      </c>
      <c r="N742" s="58" t="str">
        <f t="shared" si="727"/>
        <v>O</v>
      </c>
      <c r="O742" s="58" t="str">
        <f t="shared" si="727"/>
        <v>O</v>
      </c>
      <c r="P742" s="58" t="str">
        <f t="shared" si="727"/>
        <v>O</v>
      </c>
      <c r="Q742" s="58" t="str">
        <f>IF(Q7=$W$100,"O",IF(Q7=$X$100,"O",IF(Q7=$Y$100,"O",IF(Q7=$Z$100,"O",IF(Q7=$AA$100,"O",IF(Q7=$AB$100,"O",IF(Q7=$AC$100,"O",IF(Q7=$AD$100,"O",IF(Q7=$AE$100,"O",IF(Q7=$AF$100,"O",IF(Q7=$AG$100,"O",IF(Q7=$AH$100,"O",IF(Q7=$AI$100,"O",IF(Q7=$AJ$100,"O",IF(Q7=$AK$100,"O",IF(Q7=$AL$100,"O",IF(Q7=$AM$100,"O",IF(Q7=$AN$100,"O",IF(Q7=$AO$100,"O",IF(Q7=$AP$100,"O",IF(Q7=$AQ$100,"O",IF(Q7=$AR$100,"O",IF(Q7=$AS$100,"O",IF(Q7=$AT$100,"O",IF(Q7=$AU$100,"O",IF(Q7=$AV$100,"O",IF(Q7=$AW$100,"O",IF(Q7=$AX$100,"O",IF(Q7=$AY$100,"O",IF(Q7=$AZ$100,"O",IF(Q7=$BA$100,"O",IF(Q7=$BB$100,"O",IF(Q7=$BC$100,"O",IF(Q7=$BD$100,"O",IF(Q7=$BE$100,"O",IF(Q7=$BF$100,"O",IF(Q7=$BG$100,"O",IF(Q7=$BH$100,"O","X"))))))))))))))))))))))))))))))))))))))</f>
        <v>O</v>
      </c>
    </row>
    <row r="743" spans="1:17" ht="18.75" customHeight="1">
      <c r="A743" s="606"/>
      <c r="B743" s="58" t="s">
        <v>33</v>
      </c>
      <c r="C743" s="58" t="str">
        <f>IF(C8=$W$100,"O",IF(C8=$X$100,"O",IF(C8=$Y$100,"O",IF(C8=$Z$100,"O",IF(C8=$AA$100,"O",IF(C8=$AB$100,"O",IF(C8=$AC$100,"O",IF(C8=$AD$100,"O",IF(C8=$AE$100,"O",IF(C8=$AF$100,"O",IF(C8=$AG$100,"O",IF(C8=$AH$100,"O",IF(C8=$AI$100,"O",IF(C8=$AJ$100,"O",IF(C8=$AK$100,"O",IF(C8=$AL$100,"O",IF(C8=$AM$100,"O",IF(C8=$AN$100,"O",IF(C8=$AO$100,"O",IF(C8=$AP$100,"O",IF(C8=$AQ$100,"O",IF(C8=$AR$100,"O",IF(C8=$AS$100,"O",IF(C8=$AT$100,"O",IF(C8=$AU$100,"O",IF(C8=$AV$100,"O",IF(C8=$AW$100,"O",IF(C8=$AX$100,"O",IF(C8=$AY$100,"O",IF(C8=$AZ$100,"O",IF(C8=$BA$100,"O",IF(C8=$BB$100,"O",IF(C8=$BC$100,"O",IF(C8=$BD$100,"O",IF(C8=$BE$100,"O",IF(C8=$BF$100,"O",IF(C8=$BG$100,"O",IF(C8=$BH$100,"O","X"))))))))))))))))))))))))))))))))))))))</f>
        <v>O</v>
      </c>
      <c r="D743" s="58" t="str">
        <f t="shared" ref="D743:P743" si="728">IF(D8=$W$100,"O",IF(D8=$X$100,"O",IF(D8=$Y$100,"O",IF(D8=$Z$100,"O",IF(D8=$AA$100,"O",IF(D8=$AB$100,"O",IF(D8=$AC$100,"O",IF(D8=$AD$100,"O",IF(D8=$AE$100,"O",IF(D8=$AF$100,"O",IF(D8=$AG$100,"O",IF(D8=$AH$100,"O",IF(D8=$AI$100,"O",IF(D8=$AJ$100,"O",IF(D8=$AK$100,"O",IF(D8=$AL$100,"O",IF(D8=$AM$100,"O",IF(D8=$AN$100,"O",IF(D8=$AO$100,"O",IF(D8=$AP$100,"O",IF(D8=$AQ$100,"O",IF(D8=$AR$100,"O",IF(D8=$AS$100,"O",IF(D8=$AT$100,"O",IF(D8=$AU$100,"O",IF(D8=$AV$100,"O",IF(D8=$AW$100,"O",IF(D8=$AX$100,"O",IF(D8=$AY$100,"O",IF(D8=$AZ$100,"O",IF(D8=$BA$100,"O",IF(D8=$BB$100,"O",IF(D8=$BC$100,"O",IF(D8=$BD$100,"O",IF(D8=$BE$100,"O",IF(D8=$BF$100,"O",IF(D8=$BG$100,"O",IF(D8=$BH$100,"O","X"))))))))))))))))))))))))))))))))))))))</f>
        <v>O</v>
      </c>
      <c r="E743" s="58" t="str">
        <f t="shared" si="728"/>
        <v>O</v>
      </c>
      <c r="F743" s="58" t="str">
        <f t="shared" si="728"/>
        <v>O</v>
      </c>
      <c r="G743" s="58" t="str">
        <f t="shared" si="728"/>
        <v>O</v>
      </c>
      <c r="H743" s="58" t="str">
        <f t="shared" si="728"/>
        <v>O</v>
      </c>
      <c r="I743" s="58" t="str">
        <f t="shared" si="728"/>
        <v>O</v>
      </c>
      <c r="J743" s="58" t="str">
        <f t="shared" si="728"/>
        <v>O</v>
      </c>
      <c r="K743" s="58" t="str">
        <f t="shared" si="728"/>
        <v>O</v>
      </c>
      <c r="L743" s="58" t="str">
        <f t="shared" si="728"/>
        <v>O</v>
      </c>
      <c r="M743" s="58" t="str">
        <f t="shared" si="728"/>
        <v>O</v>
      </c>
      <c r="N743" s="58" t="str">
        <f t="shared" si="728"/>
        <v>O</v>
      </c>
      <c r="O743" s="58" t="str">
        <f t="shared" si="728"/>
        <v>O</v>
      </c>
      <c r="P743" s="58" t="str">
        <f t="shared" si="728"/>
        <v>O</v>
      </c>
      <c r="Q743" s="58" t="str">
        <f>IF(Q8=$W$100,"O",IF(Q8=$X$100,"O",IF(Q8=$Y$100,"O",IF(Q8=$Z$100,"O",IF(Q8=$AA$100,"O",IF(Q8=$AB$100,"O",IF(Q8=$AC$100,"O",IF(Q8=$AD$100,"O",IF(Q8=$AE$100,"O",IF(Q8=$AF$100,"O",IF(Q8=$AG$100,"O",IF(Q8=$AH$100,"O",IF(Q8=$AI$100,"O",IF(Q8=$AJ$100,"O",IF(Q8=$AK$100,"O",IF(Q8=$AL$100,"O",IF(Q8=$AM$100,"O",IF(Q8=$AN$100,"O",IF(Q8=$AO$100,"O",IF(Q8=$AP$100,"O",IF(Q8=$AQ$100,"O",IF(Q8=$AR$100,"O",IF(Q8=$AS$100,"O",IF(Q8=$AT$100,"O",IF(Q8=$AU$100,"O",IF(Q8=$AV$100,"O",IF(Q8=$AW$100,"O",IF(Q8=$AX$100,"O",IF(Q8=$AY$100,"O",IF(Q8=$AZ$100,"O",IF(Q8=$BA$100,"O",IF(Q8=$BB$100,"O",IF(Q8=$BC$100,"O",IF(Q8=$BD$100,"O",IF(Q8=$BE$100,"O",IF(Q8=$BF$100,"O",IF(Q8=$BG$100,"O",IF(Q8=$BH$100,"O","X"))))))))))))))))))))))))))))))))))))))</f>
        <v>O</v>
      </c>
    </row>
    <row r="744" spans="1:17" ht="18.75" customHeight="1">
      <c r="A744" s="606"/>
      <c r="B744" s="58" t="s">
        <v>34</v>
      </c>
      <c r="C744" s="58" t="str">
        <f t="shared" ref="C744:Q744" si="729">IF(C9=$W$100,"O",IF(C9=$X$100,"O",IF(C9=$Y$100,"O",IF(C9=$Z$100,"O",IF(C9=$AA$100,"O",IF(C9=$AB$100,"O",IF(C9=$AC$100,"O",IF(C9=$AD$100,"O",IF(C9=$AE$100,"O",IF(C9=$AF$100,"O",IF(C9=$AG$100,"O",IF(C9=$AH$100,"O",IF(C9=$AI$100,"O",IF(C9=$AJ$100,"O",IF(C9=$AK$100,"O",IF(C9=$AL$100,"O",IF(C9=$AM$100,"O",IF(C9=$AN$100,"O",IF(C9=$AO$100,"O",IF(C9=$AP$100,"O",IF(C9=$AQ$100,"O",IF(C9=$AR$100,"O",IF(C9=$AS$100,"O",IF(C9=$AT$100,"O",IF(C9=$AU$100,"O",IF(C9=$AV$100,"O",IF(C9=$AW$100,"O",IF(C9=$AX$100,"O",IF(C9=$AY$100,"O",IF(C9=$AZ$100,"O",IF(C9=$BA$100,"O",IF(C9=$BB$100,"O",IF(C9=$BC$100,"O",IF(C9=$BD$100,"O",IF(C9=$BE$100,"O",IF(C9=$BF$100,"O",IF(C9=$BG$100,"O",IF(C9=$BH$100,"O","X"))))))))))))))))))))))))))))))))))))))</f>
        <v>X</v>
      </c>
      <c r="D744" s="58" t="str">
        <f t="shared" si="729"/>
        <v>X</v>
      </c>
      <c r="E744" s="58" t="str">
        <f t="shared" si="729"/>
        <v>X</v>
      </c>
      <c r="F744" s="58" t="str">
        <f t="shared" si="729"/>
        <v>X</v>
      </c>
      <c r="G744" s="58" t="str">
        <f t="shared" si="729"/>
        <v>X</v>
      </c>
      <c r="H744" s="58" t="str">
        <f t="shared" si="729"/>
        <v>X</v>
      </c>
      <c r="I744" s="58" t="str">
        <f t="shared" si="729"/>
        <v>X</v>
      </c>
      <c r="J744" s="58" t="str">
        <f t="shared" si="729"/>
        <v>X</v>
      </c>
      <c r="K744" s="58" t="str">
        <f t="shared" si="729"/>
        <v>X</v>
      </c>
      <c r="L744" s="58" t="str">
        <f t="shared" si="729"/>
        <v>X</v>
      </c>
      <c r="M744" s="58" t="str">
        <f t="shared" si="729"/>
        <v>X</v>
      </c>
      <c r="N744" s="58" t="str">
        <f t="shared" si="729"/>
        <v>X</v>
      </c>
      <c r="O744" s="58" t="str">
        <f t="shared" si="729"/>
        <v>X</v>
      </c>
      <c r="P744" s="58" t="str">
        <f t="shared" si="729"/>
        <v>X</v>
      </c>
      <c r="Q744" s="58" t="str">
        <f t="shared" si="729"/>
        <v>X</v>
      </c>
    </row>
    <row r="745" spans="1:17" ht="18.75" customHeight="1">
      <c r="A745" s="606"/>
      <c r="B745" s="58" t="s">
        <v>35</v>
      </c>
      <c r="C745" s="58" t="str">
        <f t="shared" ref="C745:Q745" si="730">IF(C10=$W$100,"O",IF(C10=$X$100,"O",IF(C10=$Y$100,"O",IF(C10=$Z$100,"O",IF(C10=$AA$100,"O",IF(C10=$AB$100,"O",IF(C10=$AC$100,"O",IF(C10=$AD$100,"O",IF(C10=$AE$100,"O",IF(C10=$AF$100,"O",IF(C10=$AG$100,"O",IF(C10=$AH$100,"O",IF(C10=$AI$100,"O",IF(C10=$AJ$100,"O",IF(C10=$AK$100,"O",IF(C10=$AL$100,"O",IF(C10=$AM$100,"O",IF(C10=$AN$100,"O",IF(C10=$AO$100,"O",IF(C10=$AP$100,"O",IF(C10=$AQ$100,"O",IF(C10=$AR$100,"O",IF(C10=$AS$100,"O",IF(C10=$AT$100,"O",IF(C10=$AU$100,"O",IF(C10=$AV$100,"O",IF(C10=$AW$100,"O",IF(C10=$AX$100,"O",IF(C10=$AY$100,"O",IF(C10=$AZ$100,"O",IF(C10=$BA$100,"O",IF(C10=$BB$100,"O",IF(C10=$BC$100,"O",IF(C10=$BD$100,"O",IF(C10=$BE$100,"O",IF(C10=$BF$100,"O",IF(C10=$BG$100,"O",IF(C10=$BH$100,"O","X"))))))))))))))))))))))))))))))))))))))</f>
        <v>O</v>
      </c>
      <c r="D745" s="58" t="str">
        <f t="shared" si="730"/>
        <v>O</v>
      </c>
      <c r="E745" s="58" t="str">
        <f t="shared" si="730"/>
        <v>O</v>
      </c>
      <c r="F745" s="58" t="str">
        <f t="shared" si="730"/>
        <v>O</v>
      </c>
      <c r="G745" s="58" t="str">
        <f t="shared" si="730"/>
        <v>O</v>
      </c>
      <c r="H745" s="58" t="str">
        <f t="shared" si="730"/>
        <v>O</v>
      </c>
      <c r="I745" s="58" t="str">
        <f t="shared" si="730"/>
        <v>O</v>
      </c>
      <c r="J745" s="58" t="str">
        <f t="shared" si="730"/>
        <v>O</v>
      </c>
      <c r="K745" s="58" t="str">
        <f t="shared" si="730"/>
        <v>O</v>
      </c>
      <c r="L745" s="58" t="str">
        <f t="shared" si="730"/>
        <v>O</v>
      </c>
      <c r="M745" s="58" t="str">
        <f t="shared" si="730"/>
        <v>O</v>
      </c>
      <c r="N745" s="58" t="str">
        <f t="shared" si="730"/>
        <v>O</v>
      </c>
      <c r="O745" s="58" t="str">
        <f t="shared" si="730"/>
        <v>O</v>
      </c>
      <c r="P745" s="58" t="str">
        <f t="shared" si="730"/>
        <v>O</v>
      </c>
      <c r="Q745" s="58" t="str">
        <f t="shared" si="730"/>
        <v>O</v>
      </c>
    </row>
    <row r="746" spans="1:17" ht="18.75" customHeight="1">
      <c r="A746" s="606"/>
      <c r="B746" s="58" t="s">
        <v>36</v>
      </c>
      <c r="C746" s="58" t="str">
        <f t="shared" ref="C746:Q746" si="731">IF(C11=$W$100,"O",IF(C11=$X$100,"O",IF(C11=$Y$100,"O",IF(C11=$Z$100,"O",IF(C11=$AA$100,"O",IF(C11=$AB$100,"O",IF(C11=$AC$100,"O",IF(C11=$AD$100,"O",IF(C11=$AE$100,"O",IF(C11=$AF$100,"O",IF(C11=$AG$100,"O",IF(C11=$AH$100,"O",IF(C11=$AI$100,"O",IF(C11=$AJ$100,"O",IF(C11=$AK$100,"O",IF(C11=$AL$100,"O",IF(C11=$AM$100,"O",IF(C11=$AN$100,"O",IF(C11=$AO$100,"O",IF(C11=$AP$100,"O",IF(C11=$AQ$100,"O",IF(C11=$AR$100,"O",IF(C11=$AS$100,"O",IF(C11=$AT$100,"O",IF(C11=$AU$100,"O",IF(C11=$AV$100,"O",IF(C11=$AW$100,"O",IF(C11=$AX$100,"O",IF(C11=$AY$100,"O",IF(C11=$AZ$100,"O",IF(C11=$BA$100,"O",IF(C11=$BB$100,"O",IF(C11=$BC$100,"O",IF(C11=$BD$100,"O",IF(C11=$BE$100,"O",IF(C11=$BF$100,"O",IF(C11=$BG$100,"O",IF(C11=$BH$100,"O","X"))))))))))))))))))))))))))))))))))))))</f>
        <v>O</v>
      </c>
      <c r="D746" s="58" t="str">
        <f t="shared" si="731"/>
        <v>O</v>
      </c>
      <c r="E746" s="58" t="str">
        <f t="shared" si="731"/>
        <v>O</v>
      </c>
      <c r="F746" s="58" t="str">
        <f t="shared" si="731"/>
        <v>O</v>
      </c>
      <c r="G746" s="58" t="str">
        <f t="shared" si="731"/>
        <v>O</v>
      </c>
      <c r="H746" s="58" t="str">
        <f t="shared" si="731"/>
        <v>O</v>
      </c>
      <c r="I746" s="58" t="str">
        <f t="shared" si="731"/>
        <v>O</v>
      </c>
      <c r="J746" s="58" t="str">
        <f t="shared" si="731"/>
        <v>O</v>
      </c>
      <c r="K746" s="58" t="str">
        <f t="shared" si="731"/>
        <v>O</v>
      </c>
      <c r="L746" s="58" t="str">
        <f t="shared" si="731"/>
        <v>O</v>
      </c>
      <c r="M746" s="58" t="str">
        <f t="shared" si="731"/>
        <v>O</v>
      </c>
      <c r="N746" s="58" t="str">
        <f t="shared" si="731"/>
        <v>O</v>
      </c>
      <c r="O746" s="58" t="str">
        <f t="shared" si="731"/>
        <v>O</v>
      </c>
      <c r="P746" s="58" t="str">
        <f t="shared" si="731"/>
        <v>O</v>
      </c>
      <c r="Q746" s="58" t="str">
        <f t="shared" si="731"/>
        <v>O</v>
      </c>
    </row>
    <row r="747" spans="1:17" ht="18.75" customHeight="1">
      <c r="A747" s="606"/>
      <c r="B747" s="58" t="s">
        <v>21</v>
      </c>
      <c r="C747" s="58" t="str">
        <f t="shared" ref="C747:Q747" si="732">IF(C12=$W$100,"O",IF(C12=$X$100,"O",IF(C12=$Y$100,"O",IF(C12=$Z$100,"O",IF(C12=$AA$100,"O",IF(C12=$AB$100,"O",IF(C12=$AC$100,"O",IF(C12=$AD$100,"O",IF(C12=$AE$100,"O",IF(C12=$AF$100,"O",IF(C12=$AG$100,"O",IF(C12=$AH$100,"O",IF(C12=$AI$100,"O",IF(C12=$AJ$100,"O",IF(C12=$AK$100,"O",IF(C12=$AL$100,"O",IF(C12=$AM$100,"O",IF(C12=$AN$100,"O",IF(C12=$AO$100,"O",IF(C12=$AP$100,"O",IF(C12=$AQ$100,"O",IF(C12=$AR$100,"O",IF(C12=$AS$100,"O",IF(C12=$AT$100,"O",IF(C12=$AU$100,"O",IF(C12=$AV$100,"O",IF(C12=$AW$100,"O",IF(C12=$AX$100,"O",IF(C12=$AY$100,"O",IF(C12=$AZ$100,"O",IF(C12=$BA$100,"O",IF(C12=$BB$100,"O",IF(C12=$BC$100,"O",IF(C12=$BD$100,"O",IF(C12=$BE$100,"O",IF(C12=$BF$100,"O",IF(C12=$BG$100,"O",IF(C12=$BH$100,"O","X"))))))))))))))))))))))))))))))))))))))</f>
        <v>O</v>
      </c>
      <c r="D747" s="58" t="str">
        <f t="shared" si="732"/>
        <v>O</v>
      </c>
      <c r="E747" s="58" t="str">
        <f t="shared" si="732"/>
        <v>O</v>
      </c>
      <c r="F747" s="58" t="str">
        <f t="shared" si="732"/>
        <v>O</v>
      </c>
      <c r="G747" s="58" t="str">
        <f t="shared" si="732"/>
        <v>O</v>
      </c>
      <c r="H747" s="58" t="str">
        <f t="shared" si="732"/>
        <v>O</v>
      </c>
      <c r="I747" s="58" t="str">
        <f t="shared" si="732"/>
        <v>O</v>
      </c>
      <c r="J747" s="58" t="str">
        <f t="shared" si="732"/>
        <v>O</v>
      </c>
      <c r="K747" s="58" t="str">
        <f t="shared" si="732"/>
        <v>O</v>
      </c>
      <c r="L747" s="58" t="str">
        <f t="shared" si="732"/>
        <v>O</v>
      </c>
      <c r="M747" s="58" t="str">
        <f t="shared" si="732"/>
        <v>O</v>
      </c>
      <c r="N747" s="58" t="str">
        <f t="shared" si="732"/>
        <v>O</v>
      </c>
      <c r="O747" s="58" t="str">
        <f t="shared" si="732"/>
        <v>O</v>
      </c>
      <c r="P747" s="58" t="str">
        <f t="shared" si="732"/>
        <v>O</v>
      </c>
      <c r="Q747" s="58" t="str">
        <f t="shared" si="732"/>
        <v>O</v>
      </c>
    </row>
    <row r="748" spans="1:17" ht="18.75" customHeight="1">
      <c r="A748" s="607"/>
      <c r="B748" s="30" t="s">
        <v>46</v>
      </c>
      <c r="C748" s="47">
        <f t="shared" ref="C748:Q748" si="733">COUNTIF(C742:C747,"O")</f>
        <v>5</v>
      </c>
      <c r="D748" s="47">
        <f t="shared" si="733"/>
        <v>5</v>
      </c>
      <c r="E748" s="47">
        <f t="shared" si="733"/>
        <v>5</v>
      </c>
      <c r="F748" s="47">
        <f t="shared" si="733"/>
        <v>5</v>
      </c>
      <c r="G748" s="47">
        <f t="shared" si="733"/>
        <v>5</v>
      </c>
      <c r="H748" s="47">
        <f t="shared" si="733"/>
        <v>5</v>
      </c>
      <c r="I748" s="47">
        <f t="shared" si="733"/>
        <v>5</v>
      </c>
      <c r="J748" s="47">
        <f t="shared" si="733"/>
        <v>5</v>
      </c>
      <c r="K748" s="47">
        <f t="shared" si="733"/>
        <v>5</v>
      </c>
      <c r="L748" s="47">
        <f t="shared" si="733"/>
        <v>5</v>
      </c>
      <c r="M748" s="47">
        <f t="shared" si="733"/>
        <v>5</v>
      </c>
      <c r="N748" s="47">
        <f t="shared" si="733"/>
        <v>5</v>
      </c>
      <c r="O748" s="47">
        <f t="shared" si="733"/>
        <v>5</v>
      </c>
      <c r="P748" s="47">
        <f t="shared" si="733"/>
        <v>5</v>
      </c>
      <c r="Q748" s="47">
        <f t="shared" si="733"/>
        <v>5</v>
      </c>
    </row>
    <row r="749" spans="1:17" ht="18.75" customHeight="1">
      <c r="A749" s="605">
        <v>80</v>
      </c>
      <c r="B749" s="58" t="s">
        <v>32</v>
      </c>
      <c r="C749" s="58" t="str">
        <f t="shared" ref="C749:P749" si="734">IF(C7=$W$101,"O",IF(C7=$X$101,"O",IF(C7=$Y$101,"O",IF(C7=$Z$101,"O",IF(C7=$AA$101,"O",IF(C7=$AB$101,"O",IF(C7=$AC$101,"O",IF(C7=$AD$101,"O",IF(C7=$AE$101,"O",IF(C7=$AF$101,"O",IF(C7=$AG$101,"O",IF(C7=$AH$101,"O",IF(C7=$AI$101,"O",IF(C7=$AJ$101,"O",IF(C7=$AK$101,"O",IF(C7=$AL$101,"O",IF(C7=$AM$101,"O",IF(C7=$AN$101,"O",IF(C7=$AO$101,"O",IF(C7=$AP$101,"O",IF(C7=$AQ$101,"O",IF(C7=$AR$101,"O",IF(C7=$AS$101,"O",IF(C7=$AT$101,"O",IF(C7=$AU$101,"O",IF(C7=$AV$101,"O",IF(C7=$AW$101,"O",IF(C7=$AX$101,"O",IF(C7=$AY$101,"O",IF(C7=$AZ$101,"O",IF(C7=$BA$101,"O",IF(C7=$BB$101,"O",IF(C7=$BC$101,"O",IF(C7=$BD$101,"O",IF(C7=$BE$101,"O",IF(C7=$BF$101,"O",IF(C7=$BG$101,"O",IF(C7=$BH$101,"O","X"))))))))))))))))))))))))))))))))))))))</f>
        <v>O</v>
      </c>
      <c r="D749" s="58" t="str">
        <f t="shared" si="734"/>
        <v>O</v>
      </c>
      <c r="E749" s="58" t="str">
        <f t="shared" si="734"/>
        <v>O</v>
      </c>
      <c r="F749" s="58" t="str">
        <f t="shared" si="734"/>
        <v>O</v>
      </c>
      <c r="G749" s="58" t="str">
        <f t="shared" si="734"/>
        <v>O</v>
      </c>
      <c r="H749" s="58" t="str">
        <f t="shared" si="734"/>
        <v>O</v>
      </c>
      <c r="I749" s="58" t="str">
        <f t="shared" si="734"/>
        <v>O</v>
      </c>
      <c r="J749" s="58" t="str">
        <f t="shared" si="734"/>
        <v>O</v>
      </c>
      <c r="K749" s="58" t="str">
        <f t="shared" si="734"/>
        <v>O</v>
      </c>
      <c r="L749" s="58" t="str">
        <f t="shared" si="734"/>
        <v>O</v>
      </c>
      <c r="M749" s="58" t="str">
        <f t="shared" si="734"/>
        <v>O</v>
      </c>
      <c r="N749" s="58" t="str">
        <f t="shared" si="734"/>
        <v>O</v>
      </c>
      <c r="O749" s="58" t="str">
        <f t="shared" si="734"/>
        <v>O</v>
      </c>
      <c r="P749" s="58" t="str">
        <f t="shared" si="734"/>
        <v>O</v>
      </c>
      <c r="Q749" s="58" t="str">
        <f>IF(Q7=$W$101,"O",IF(Q7=$X$101,"O",IF(Q7=$Y$101,"O",IF(Q7=$Z$101,"O",IF(Q7=$AA$101,"O",IF(Q7=$AB$101,"O",IF(Q7=$AC$101,"O",IF(Q7=$AD$101,"O",IF(Q7=$AE$101,"O",IF(Q7=$AF$101,"O",IF(Q7=$AG$101,"O",IF(Q7=$AH$101,"O",IF(Q7=$AI$101,"O",IF(Q7=$AJ$101,"O",IF(Q7=$AK$101,"O",IF(Q7=$AL$101,"O",IF(Q7=$AM$101,"O",IF(Q7=$AN$101,"O",IF(Q7=$AO$101,"O",IF(Q7=$AP$101,"O",IF(Q7=$AQ$101,"O",IF(Q7=$AR$101,"O",IF(Q7=$AS$101,"O",IF(Q7=$AT$101,"O",IF(Q7=$AU$101,"O",IF(Q7=$AV$101,"O",IF(Q7=$AW$101,"O",IF(Q7=$AX$101,"O",IF(Q7=$AY$101,"O",IF(Q7=$AZ$101,"O",IF(Q7=$BA$101,"O",IF(Q7=$BB$101,"O",IF(Q7=$BC$101,"O",IF(Q7=$BD$101,"O",IF(Q7=$BE$101,"O",IF(Q7=$BF$101,"O",IF(Q7=$BG$101,"O",IF(Q7=$BH$101,"O","X"))))))))))))))))))))))))))))))))))))))</f>
        <v>O</v>
      </c>
    </row>
    <row r="750" spans="1:17" ht="18.75" customHeight="1">
      <c r="A750" s="606"/>
      <c r="B750" s="58" t="s">
        <v>33</v>
      </c>
      <c r="C750" s="58" t="str">
        <f>IF(C8=$W$101,"O",IF(C8=$X$101,"O",IF(C8=$Y$101,"O",IF(C8=$Z$101,"O",IF(C8=$AA$101,"O",IF(C8=$AB$101,"O",IF(C8=$AC$101,"O",IF(C8=$AD$101,"O",IF(C8=$AE$101,"O",IF(C8=$AF$101,"O",IF(C8=$AG$101,"O",IF(C8=$AH$101,"O",IF(C8=$AI$101,"O",IF(C8=$AJ$101,"O",IF(C8=$AK$101,"O",IF(C8=$AL$101,"O",IF(C8=$AM$101,"O",IF(C8=$AN$101,"O",IF(C8=$AO$101,"O",IF(C8=$AP$101,"O",IF(C8=$AQ$101,"O",IF(C8=$AR$101,"O",IF(C8=$AS$101,"O",IF(C8=$AT$101,"O",IF(C8=$AU$101,"O",IF(C8=$AV$101,"O",IF(C8=$AW$101,"O",IF(C8=$AX$101,"O",IF(C8=$AY$101,"O",IF(C8=$AZ$101,"O",IF(C8=$BA$101,"O",IF(C8=$BB$101,"O",IF(C8=$BC$101,"O",IF(C8=$BD$101,"O",IF(C8=$BE$101,"O",IF(C8=$BF$101,"O",IF(C8=$BG$101,"O",IF(C8=$BH$101,"O","X"))))))))))))))))))))))))))))))))))))))</f>
        <v>O</v>
      </c>
      <c r="D750" s="58" t="str">
        <f t="shared" ref="D750:P750" si="735">IF(D8=$W$101,"O",IF(D8=$X$101,"O",IF(D8=$Y$101,"O",IF(D8=$Z$101,"O",IF(D8=$AA$101,"O",IF(D8=$AB$101,"O",IF(D8=$AC$101,"O",IF(D8=$AD$101,"O",IF(D8=$AE$101,"O",IF(D8=$AF$101,"O",IF(D8=$AG$101,"O",IF(D8=$AH$101,"O",IF(D8=$AI$101,"O",IF(D8=$AJ$101,"O",IF(D8=$AK$101,"O",IF(D8=$AL$101,"O",IF(D8=$AM$101,"O",IF(D8=$AN$101,"O",IF(D8=$AO$101,"O",IF(D8=$AP$101,"O",IF(D8=$AQ$101,"O",IF(D8=$AR$101,"O",IF(D8=$AS$101,"O",IF(D8=$AT$101,"O",IF(D8=$AU$101,"O",IF(D8=$AV$101,"O",IF(D8=$AW$101,"O",IF(D8=$AX$101,"O",IF(D8=$AY$101,"O",IF(D8=$AZ$101,"O",IF(D8=$BA$101,"O",IF(D8=$BB$101,"O",IF(D8=$BC$101,"O",IF(D8=$BD$101,"O",IF(D8=$BE$101,"O",IF(D8=$BF$101,"O",IF(D8=$BG$101,"O",IF(D8=$BH$101,"O","X"))))))))))))))))))))))))))))))))))))))</f>
        <v>O</v>
      </c>
      <c r="E750" s="58" t="str">
        <f t="shared" si="735"/>
        <v>O</v>
      </c>
      <c r="F750" s="58" t="str">
        <f t="shared" si="735"/>
        <v>O</v>
      </c>
      <c r="G750" s="58" t="str">
        <f t="shared" si="735"/>
        <v>O</v>
      </c>
      <c r="H750" s="58" t="str">
        <f t="shared" si="735"/>
        <v>O</v>
      </c>
      <c r="I750" s="58" t="str">
        <f t="shared" si="735"/>
        <v>O</v>
      </c>
      <c r="J750" s="58" t="str">
        <f t="shared" si="735"/>
        <v>O</v>
      </c>
      <c r="K750" s="58" t="str">
        <f t="shared" si="735"/>
        <v>O</v>
      </c>
      <c r="L750" s="58" t="str">
        <f t="shared" si="735"/>
        <v>O</v>
      </c>
      <c r="M750" s="58" t="str">
        <f t="shared" si="735"/>
        <v>O</v>
      </c>
      <c r="N750" s="58" t="str">
        <f t="shared" si="735"/>
        <v>O</v>
      </c>
      <c r="O750" s="58" t="str">
        <f t="shared" si="735"/>
        <v>O</v>
      </c>
      <c r="P750" s="58" t="str">
        <f t="shared" si="735"/>
        <v>O</v>
      </c>
      <c r="Q750" s="58" t="str">
        <f>IF(Q8=$W$101,"O",IF(Q8=$X$101,"O",IF(Q8=$Y$101,"O",IF(Q8=$Z$101,"O",IF(Q8=$AA$101,"O",IF(Q8=$AB$101,"O",IF(Q8=$AC$101,"O",IF(Q8=$AD$101,"O",IF(Q8=$AE$101,"O",IF(Q8=$AF$101,"O",IF(Q8=$AG$101,"O",IF(Q8=$AH$101,"O",IF(Q8=$AI$101,"O",IF(Q8=$AJ$101,"O",IF(Q8=$AK$101,"O",IF(Q8=$AL$101,"O",IF(Q8=$AM$101,"O",IF(Q8=$AN$101,"O",IF(Q8=$AO$101,"O",IF(Q8=$AP$101,"O",IF(Q8=$AQ$101,"O",IF(Q8=$AR$101,"O",IF(Q8=$AS$101,"O",IF(Q8=$AT$101,"O",IF(Q8=$AU$101,"O",IF(Q8=$AV$101,"O",IF(Q8=$AW$101,"O",IF(Q8=$AX$101,"O",IF(Q8=$AY$101,"O",IF(Q8=$AZ$101,"O",IF(Q8=$BA$101,"O",IF(Q8=$BB$101,"O",IF(Q8=$BC$101,"O",IF(Q8=$BD$101,"O",IF(Q8=$BE$101,"O",IF(Q8=$BF$101,"O",IF(Q8=$BG$101,"O",IF(Q8=$BH$101,"O","X"))))))))))))))))))))))))))))))))))))))</f>
        <v>O</v>
      </c>
    </row>
    <row r="751" spans="1:17" ht="18.75" customHeight="1">
      <c r="A751" s="606"/>
      <c r="B751" s="58" t="s">
        <v>34</v>
      </c>
      <c r="C751" s="58" t="str">
        <f t="shared" ref="C751:Q751" si="736">IF(C9=$W$101,"O",IF(C9=$X$101,"O",IF(C9=$Y$101,"O",IF(C9=$Z$101,"O",IF(C9=$AA$101,"O",IF(C9=$AB$101,"O",IF(C9=$AC$101,"O",IF(C9=$AD$101,"O",IF(C9=$AE$101,"O",IF(C9=$AF$101,"O",IF(C9=$AG$101,"O",IF(C9=$AH$101,"O",IF(C9=$AI$101,"O",IF(C9=$AJ$101,"O",IF(C9=$AK$101,"O",IF(C9=$AL$101,"O",IF(C9=$AM$101,"O",IF(C9=$AN$101,"O",IF(C9=$AO$101,"O",IF(C9=$AP$101,"O",IF(C9=$AQ$101,"O",IF(C9=$AR$101,"O",IF(C9=$AS$101,"O",IF(C9=$AT$101,"O",IF(C9=$AU$101,"O",IF(C9=$AV$101,"O",IF(C9=$AW$101,"O",IF(C9=$AX$101,"O",IF(C9=$AY$101,"O",IF(C9=$AZ$101,"O",IF(C9=$BA$101,"O",IF(C9=$BB$101,"O",IF(C9=$BC$101,"O",IF(C9=$BD$101,"O",IF(C9=$BE$101,"O",IF(C9=$BF$101,"O",IF(C9=$BG$101,"O",IF(C9=$BH$101,"O","X"))))))))))))))))))))))))))))))))))))))</f>
        <v>X</v>
      </c>
      <c r="D751" s="58" t="str">
        <f t="shared" si="736"/>
        <v>X</v>
      </c>
      <c r="E751" s="58" t="str">
        <f t="shared" si="736"/>
        <v>X</v>
      </c>
      <c r="F751" s="58" t="str">
        <f t="shared" si="736"/>
        <v>X</v>
      </c>
      <c r="G751" s="58" t="str">
        <f t="shared" si="736"/>
        <v>X</v>
      </c>
      <c r="H751" s="58" t="str">
        <f t="shared" si="736"/>
        <v>X</v>
      </c>
      <c r="I751" s="58" t="str">
        <f t="shared" si="736"/>
        <v>X</v>
      </c>
      <c r="J751" s="58" t="str">
        <f t="shared" si="736"/>
        <v>X</v>
      </c>
      <c r="K751" s="58" t="str">
        <f t="shared" si="736"/>
        <v>X</v>
      </c>
      <c r="L751" s="58" t="str">
        <f t="shared" si="736"/>
        <v>X</v>
      </c>
      <c r="M751" s="58" t="str">
        <f t="shared" si="736"/>
        <v>X</v>
      </c>
      <c r="N751" s="58" t="str">
        <f t="shared" si="736"/>
        <v>X</v>
      </c>
      <c r="O751" s="58" t="str">
        <f t="shared" si="736"/>
        <v>X</v>
      </c>
      <c r="P751" s="58" t="str">
        <f t="shared" si="736"/>
        <v>X</v>
      </c>
      <c r="Q751" s="58" t="str">
        <f t="shared" si="736"/>
        <v>X</v>
      </c>
    </row>
    <row r="752" spans="1:17" ht="18.75" customHeight="1">
      <c r="A752" s="606"/>
      <c r="B752" s="58" t="s">
        <v>35</v>
      </c>
      <c r="C752" s="58" t="str">
        <f t="shared" ref="C752:Q752" si="737">IF(C10=$W$101,"O",IF(C10=$X$101,"O",IF(C10=$Y$101,"O",IF(C10=$Z$101,"O",IF(C10=$AA$101,"O",IF(C10=$AB$101,"O",IF(C10=$AC$101,"O",IF(C10=$AD$101,"O",IF(C10=$AE$101,"O",IF(C10=$AF$101,"O",IF(C10=$AG$101,"O",IF(C10=$AH$101,"O",IF(C10=$AI$101,"O",IF(C10=$AJ$101,"O",IF(C10=$AK$101,"O",IF(C10=$AL$101,"O",IF(C10=$AM$101,"O",IF(C10=$AN$101,"O",IF(C10=$AO$101,"O",IF(C10=$AP$101,"O",IF(C10=$AQ$101,"O",IF(C10=$AR$101,"O",IF(C10=$AS$101,"O",IF(C10=$AT$101,"O",IF(C10=$AU$101,"O",IF(C10=$AV$101,"O",IF(C10=$AW$101,"O",IF(C10=$AX$101,"O",IF(C10=$AY$101,"O",IF(C10=$AZ$101,"O",IF(C10=$BA$101,"O",IF(C10=$BB$101,"O",IF(C10=$BC$101,"O",IF(C10=$BD$101,"O",IF(C10=$BE$101,"O",IF(C10=$BF$101,"O",IF(C10=$BG$101,"O",IF(C10=$BH$101,"O","X"))))))))))))))))))))))))))))))))))))))</f>
        <v>O</v>
      </c>
      <c r="D752" s="58" t="str">
        <f t="shared" si="737"/>
        <v>O</v>
      </c>
      <c r="E752" s="58" t="str">
        <f t="shared" si="737"/>
        <v>O</v>
      </c>
      <c r="F752" s="58" t="str">
        <f t="shared" si="737"/>
        <v>O</v>
      </c>
      <c r="G752" s="58" t="str">
        <f t="shared" si="737"/>
        <v>O</v>
      </c>
      <c r="H752" s="58" t="str">
        <f t="shared" si="737"/>
        <v>O</v>
      </c>
      <c r="I752" s="58" t="str">
        <f t="shared" si="737"/>
        <v>O</v>
      </c>
      <c r="J752" s="58" t="str">
        <f t="shared" si="737"/>
        <v>O</v>
      </c>
      <c r="K752" s="58" t="str">
        <f t="shared" si="737"/>
        <v>O</v>
      </c>
      <c r="L752" s="58" t="str">
        <f t="shared" si="737"/>
        <v>O</v>
      </c>
      <c r="M752" s="58" t="str">
        <f t="shared" si="737"/>
        <v>O</v>
      </c>
      <c r="N752" s="58" t="str">
        <f t="shared" si="737"/>
        <v>O</v>
      </c>
      <c r="O752" s="58" t="str">
        <f t="shared" si="737"/>
        <v>O</v>
      </c>
      <c r="P752" s="58" t="str">
        <f t="shared" si="737"/>
        <v>O</v>
      </c>
      <c r="Q752" s="58" t="str">
        <f t="shared" si="737"/>
        <v>O</v>
      </c>
    </row>
    <row r="753" spans="1:17" ht="18.75" customHeight="1">
      <c r="A753" s="606"/>
      <c r="B753" s="58" t="s">
        <v>36</v>
      </c>
      <c r="C753" s="58" t="str">
        <f t="shared" ref="C753:Q753" si="738">IF(C11=$W$101,"O",IF(C11=$X$101,"O",IF(C11=$Y$101,"O",IF(C11=$Z$101,"O",IF(C11=$AA$101,"O",IF(C11=$AB$101,"O",IF(C11=$AC$101,"O",IF(C11=$AD$101,"O",IF(C11=$AE$101,"O",IF(C11=$AF$101,"O",IF(C11=$AG$101,"O",IF(C11=$AH$101,"O",IF(C11=$AI$101,"O",IF(C11=$AJ$101,"O",IF(C11=$AK$101,"O",IF(C11=$AL$101,"O",IF(C11=$AM$101,"O",IF(C11=$AN$101,"O",IF(C11=$AO$101,"O",IF(C11=$AP$101,"O",IF(C11=$AQ$101,"O",IF(C11=$AR$101,"O",IF(C11=$AS$101,"O",IF(C11=$AT$101,"O",IF(C11=$AU$101,"O",IF(C11=$AV$101,"O",IF(C11=$AW$101,"O",IF(C11=$AX$101,"O",IF(C11=$AY$101,"O",IF(C11=$AZ$101,"O",IF(C11=$BA$101,"O",IF(C11=$BB$101,"O",IF(C11=$BC$101,"O",IF(C11=$BD$101,"O",IF(C11=$BE$101,"O",IF(C11=$BF$101,"O",IF(C11=$BG$101,"O",IF(C11=$BH$101,"O","X"))))))))))))))))))))))))))))))))))))))</f>
        <v>O</v>
      </c>
      <c r="D753" s="58" t="str">
        <f t="shared" si="738"/>
        <v>O</v>
      </c>
      <c r="E753" s="58" t="str">
        <f t="shared" si="738"/>
        <v>O</v>
      </c>
      <c r="F753" s="58" t="str">
        <f t="shared" si="738"/>
        <v>O</v>
      </c>
      <c r="G753" s="58" t="str">
        <f t="shared" si="738"/>
        <v>O</v>
      </c>
      <c r="H753" s="58" t="str">
        <f t="shared" si="738"/>
        <v>O</v>
      </c>
      <c r="I753" s="58" t="str">
        <f t="shared" si="738"/>
        <v>O</v>
      </c>
      <c r="J753" s="58" t="str">
        <f t="shared" si="738"/>
        <v>O</v>
      </c>
      <c r="K753" s="58" t="str">
        <f t="shared" si="738"/>
        <v>O</v>
      </c>
      <c r="L753" s="58" t="str">
        <f t="shared" si="738"/>
        <v>O</v>
      </c>
      <c r="M753" s="58" t="str">
        <f t="shared" si="738"/>
        <v>O</v>
      </c>
      <c r="N753" s="58" t="str">
        <f t="shared" si="738"/>
        <v>O</v>
      </c>
      <c r="O753" s="58" t="str">
        <f t="shared" si="738"/>
        <v>O</v>
      </c>
      <c r="P753" s="58" t="str">
        <f t="shared" si="738"/>
        <v>O</v>
      </c>
      <c r="Q753" s="58" t="str">
        <f t="shared" si="738"/>
        <v>O</v>
      </c>
    </row>
    <row r="754" spans="1:17" ht="18.75" customHeight="1">
      <c r="A754" s="606"/>
      <c r="B754" s="58" t="s">
        <v>21</v>
      </c>
      <c r="C754" s="58" t="str">
        <f t="shared" ref="C754:Q754" si="739">IF(C12=$W$101,"O",IF(C12=$X$101,"O",IF(C12=$Y$101,"O",IF(C12=$Z$101,"O",IF(C12=$AA$101,"O",IF(C12=$AB$101,"O",IF(C12=$AC$101,"O",IF(C12=$AD$101,"O",IF(C12=$AE$101,"O",IF(C12=$AF$101,"O",IF(C12=$AG$101,"O",IF(C12=$AH$101,"O",IF(C12=$AI$101,"O",IF(C12=$AJ$101,"O",IF(C12=$AK$101,"O",IF(C12=$AL$101,"O",IF(C12=$AM$101,"O",IF(C12=$AN$101,"O",IF(C12=$AO$101,"O",IF(C12=$AP$101,"O",IF(C12=$AQ$101,"O",IF(C12=$AR$101,"O",IF(C12=$AS$101,"O",IF(C12=$AT$101,"O",IF(C12=$AU$101,"O",IF(C12=$AV$101,"O",IF(C12=$AW$101,"O",IF(C12=$AX$101,"O",IF(C12=$AY$101,"O",IF(C12=$AZ$101,"O",IF(C12=$BA$101,"O",IF(C12=$BB$101,"O",IF(C12=$BC$101,"O",IF(C12=$BD$101,"O",IF(C12=$BE$101,"O",IF(C12=$BF$101,"O",IF(C12=$BG$101,"O",IF(C12=$BH$101,"O","X"))))))))))))))))))))))))))))))))))))))</f>
        <v>O</v>
      </c>
      <c r="D754" s="58" t="str">
        <f t="shared" si="739"/>
        <v>O</v>
      </c>
      <c r="E754" s="58" t="str">
        <f t="shared" si="739"/>
        <v>O</v>
      </c>
      <c r="F754" s="58" t="str">
        <f t="shared" si="739"/>
        <v>O</v>
      </c>
      <c r="G754" s="58" t="str">
        <f t="shared" si="739"/>
        <v>O</v>
      </c>
      <c r="H754" s="58" t="str">
        <f t="shared" si="739"/>
        <v>O</v>
      </c>
      <c r="I754" s="58" t="str">
        <f t="shared" si="739"/>
        <v>O</v>
      </c>
      <c r="J754" s="58" t="str">
        <f t="shared" si="739"/>
        <v>O</v>
      </c>
      <c r="K754" s="58" t="str">
        <f t="shared" si="739"/>
        <v>O</v>
      </c>
      <c r="L754" s="58" t="str">
        <f t="shared" si="739"/>
        <v>O</v>
      </c>
      <c r="M754" s="58" t="str">
        <f t="shared" si="739"/>
        <v>O</v>
      </c>
      <c r="N754" s="58" t="str">
        <f t="shared" si="739"/>
        <v>O</v>
      </c>
      <c r="O754" s="58" t="str">
        <f t="shared" si="739"/>
        <v>O</v>
      </c>
      <c r="P754" s="58" t="str">
        <f t="shared" si="739"/>
        <v>O</v>
      </c>
      <c r="Q754" s="58" t="str">
        <f t="shared" si="739"/>
        <v>O</v>
      </c>
    </row>
    <row r="755" spans="1:17" ht="18.75" customHeight="1">
      <c r="A755" s="607"/>
      <c r="B755" s="30" t="s">
        <v>46</v>
      </c>
      <c r="C755" s="47">
        <f t="shared" ref="C755:Q755" si="740">COUNTIF(C749:C754,"O")</f>
        <v>5</v>
      </c>
      <c r="D755" s="47">
        <f t="shared" si="740"/>
        <v>5</v>
      </c>
      <c r="E755" s="47">
        <f t="shared" si="740"/>
        <v>5</v>
      </c>
      <c r="F755" s="47">
        <f t="shared" si="740"/>
        <v>5</v>
      </c>
      <c r="G755" s="47">
        <f t="shared" si="740"/>
        <v>5</v>
      </c>
      <c r="H755" s="47">
        <f t="shared" si="740"/>
        <v>5</v>
      </c>
      <c r="I755" s="47">
        <f t="shared" si="740"/>
        <v>5</v>
      </c>
      <c r="J755" s="47">
        <f t="shared" si="740"/>
        <v>5</v>
      </c>
      <c r="K755" s="47">
        <f t="shared" si="740"/>
        <v>5</v>
      </c>
      <c r="L755" s="47">
        <f t="shared" si="740"/>
        <v>5</v>
      </c>
      <c r="M755" s="47">
        <f t="shared" si="740"/>
        <v>5</v>
      </c>
      <c r="N755" s="47">
        <f t="shared" si="740"/>
        <v>5</v>
      </c>
      <c r="O755" s="47">
        <f t="shared" si="740"/>
        <v>5</v>
      </c>
      <c r="P755" s="47">
        <f t="shared" si="740"/>
        <v>5</v>
      </c>
      <c r="Q755" s="47">
        <f t="shared" si="740"/>
        <v>5</v>
      </c>
    </row>
    <row r="756" spans="1:17" ht="18.75" customHeight="1">
      <c r="A756" s="605">
        <v>81</v>
      </c>
      <c r="B756" s="58" t="s">
        <v>32</v>
      </c>
      <c r="C756" s="58" t="str">
        <f t="shared" ref="C756:P756" si="741">IF(C7=$W$102,"O",IF(C7=$X$102,"O",IF(C7=$Y$102,"O",IF(C7=$Z$102,"O",IF(C7=$AA$102,"O",IF(C7=$AB$102,"O",IF(C7=$AC$102,"O",IF(C7=$AD$102,"O",IF(C7=$AE$102,"O",IF(C7=$AF$102,"O",IF(C7=$AG$102,"O",IF(C7=$AH$102,"O",IF(C7=$AI$102,"O",IF(C7=$AJ$102,"O",IF(C7=$AK$102,"O",IF(C7=$AL$102,"O",IF(C7=$AM$102,"O",IF(C7=$AN$102,"O",IF(C7=$AO$102,"O",IF(C7=$AP$102,"O",IF(C7=$AQ$102,"O",IF(C7=$AR$102,"O",IF(C7=$AS$102,"O",IF(C7=$AT$102,"O",IF(C7=$AU$102,"O",IF(C7=$AV$102,"O",IF(C7=$AW$102,"O",IF(C7=$AX$102,"O",IF(C7=$AY$102,"O",IF(C7=$AZ$102,"O",IF(C7=$BA$102,"O",IF(C7=$BB$102,"O",IF(C7=$BC$102,"O",IF(C7=$BD$102,"O",IF(C7=$BE$102,"O",IF(C7=$BF$102,"O",IF(C7=$BG$102,"O",IF(C7=$BH$102,"O","X"))))))))))))))))))))))))))))))))))))))</f>
        <v>O</v>
      </c>
      <c r="D756" s="58" t="str">
        <f t="shared" si="741"/>
        <v>O</v>
      </c>
      <c r="E756" s="58" t="str">
        <f t="shared" si="741"/>
        <v>O</v>
      </c>
      <c r="F756" s="58" t="str">
        <f t="shared" si="741"/>
        <v>O</v>
      </c>
      <c r="G756" s="58" t="str">
        <f t="shared" si="741"/>
        <v>O</v>
      </c>
      <c r="H756" s="58" t="str">
        <f t="shared" si="741"/>
        <v>O</v>
      </c>
      <c r="I756" s="58" t="str">
        <f t="shared" si="741"/>
        <v>O</v>
      </c>
      <c r="J756" s="58" t="str">
        <f t="shared" si="741"/>
        <v>O</v>
      </c>
      <c r="K756" s="58" t="str">
        <f t="shared" si="741"/>
        <v>O</v>
      </c>
      <c r="L756" s="58" t="str">
        <f t="shared" si="741"/>
        <v>O</v>
      </c>
      <c r="M756" s="58" t="str">
        <f t="shared" si="741"/>
        <v>O</v>
      </c>
      <c r="N756" s="58" t="str">
        <f t="shared" si="741"/>
        <v>O</v>
      </c>
      <c r="O756" s="58" t="str">
        <f t="shared" si="741"/>
        <v>O</v>
      </c>
      <c r="P756" s="58" t="str">
        <f t="shared" si="741"/>
        <v>O</v>
      </c>
      <c r="Q756" s="58" t="str">
        <f>IF(Q7=$W$102,"O",IF(Q7=$X$102,"O",IF(Q7=$Y$102,"O",IF(Q7=$Z$102,"O",IF(Q7=$AA$102,"O",IF(Q7=$AB$102,"O",IF(Q7=$AC$102,"O",IF(Q7=$AD$102,"O",IF(Q7=$AE$102,"O",IF(Q7=$AF$102,"O",IF(Q7=$AG$102,"O",IF(Q7=$AH$102,"O",IF(Q7=$AI$102,"O",IF(Q7=$AJ$102,"O",IF(Q7=$AK$102,"O",IF(Q7=$AL$102,"O",IF(Q7=$AM$102,"O",IF(Q7=$AN$102,"O",IF(Q7=$AO$102,"O",IF(Q7=$AP$102,"O",IF(Q7=$AQ$102,"O",IF(Q7=$AR$102,"O",IF(Q7=$AS$102,"O",IF(Q7=$AT$102,"O",IF(Q7=$AU$102,"O",IF(Q7=$AV$102,"O",IF(Q7=$AW$102,"O",IF(Q7=$AX$102,"O",IF(Q7=$AY$102,"O",IF(Q7=$AZ$102,"O",IF(Q7=$BA$102,"O",IF(Q7=$BB$102,"O",IF(Q7=$BC$102,"O",IF(Q7=$BD$102,"O",IF(Q7=$BE$102,"O",IF(Q7=$BF$102,"O",IF(Q7=$BG$102,"O",IF(Q7=$BH$102,"O","X"))))))))))))))))))))))))))))))))))))))</f>
        <v>O</v>
      </c>
    </row>
    <row r="757" spans="1:17" ht="18.75" customHeight="1">
      <c r="A757" s="606"/>
      <c r="B757" s="58" t="s">
        <v>33</v>
      </c>
      <c r="C757" s="58" t="str">
        <f>IF(C8=$W$102,"O",IF(C8=$X$102,"O",IF(C8=$Y$102,"O",IF(C8=$Z$102,"O",IF(C8=$AA$102,"O",IF(C8=$AB$102,"O",IF(C8=$AC$102,"O",IF(C8=$AD$102,"O",IF(C8=$AE$102,"O",IF(C8=$AF$102,"O",IF(C8=$AG$102,"O",IF(C8=$AH$102,"O",IF(C8=$AI$102,"O",IF(C8=$AJ$102,"O",IF(C8=$AK$102,"O",IF(C8=$AL$102,"O",IF(C8=$AM$102,"O",IF(C8=$AN$102,"O",IF(C8=$AO$102,"O",IF(C8=$AP$102,"O",IF(C8=$AQ$102,"O",IF(C8=$AR$102,"O",IF(C8=$AS$102,"O",IF(C8=$AT$102,"O",IF(C8=$AU$102,"O",IF(C8=$AV$102,"O",IF(C8=$AW$102,"O",IF(C8=$AX$102,"O",IF(C8=$AY$102,"O",IF(C8=$AZ$102,"O",IF(C8=$BA$102,"O",IF(C8=$BB$102,"O",IF(C8=$BC$102,"O",IF(C8=$BD$102,"O",IF(C8=$BE$102,"O",IF(C8=$BF$102,"O",IF(C8=$BG$102,"O",IF(C8=$BH$102,"O","X"))))))))))))))))))))))))))))))))))))))</f>
        <v>O</v>
      </c>
      <c r="D757" s="58" t="str">
        <f t="shared" ref="D757:P757" si="742">IF(D8=$W$102,"O",IF(D8=$X$102,"O",IF(D8=$Y$102,"O",IF(D8=$Z$102,"O",IF(D8=$AA$102,"O",IF(D8=$AB$102,"O",IF(D8=$AC$102,"O",IF(D8=$AD$102,"O",IF(D8=$AE$102,"O",IF(D8=$AF$102,"O",IF(D8=$AG$102,"O",IF(D8=$AH$102,"O",IF(D8=$AI$102,"O",IF(D8=$AJ$102,"O",IF(D8=$AK$102,"O",IF(D8=$AL$102,"O",IF(D8=$AM$102,"O",IF(D8=$AN$102,"O",IF(D8=$AO$102,"O",IF(D8=$AP$102,"O",IF(D8=$AQ$102,"O",IF(D8=$AR$102,"O",IF(D8=$AS$102,"O",IF(D8=$AT$102,"O",IF(D8=$AU$102,"O",IF(D8=$AV$102,"O",IF(D8=$AW$102,"O",IF(D8=$AX$102,"O",IF(D8=$AY$102,"O",IF(D8=$AZ$102,"O",IF(D8=$BA$102,"O",IF(D8=$BB$102,"O",IF(D8=$BC$102,"O",IF(D8=$BD$102,"O",IF(D8=$BE$102,"O",IF(D8=$BF$102,"O",IF(D8=$BG$102,"O",IF(D8=$BH$102,"O","X"))))))))))))))))))))))))))))))))))))))</f>
        <v>O</v>
      </c>
      <c r="E757" s="58" t="str">
        <f t="shared" si="742"/>
        <v>O</v>
      </c>
      <c r="F757" s="58" t="str">
        <f t="shared" si="742"/>
        <v>O</v>
      </c>
      <c r="G757" s="58" t="str">
        <f t="shared" si="742"/>
        <v>O</v>
      </c>
      <c r="H757" s="58" t="str">
        <f t="shared" si="742"/>
        <v>O</v>
      </c>
      <c r="I757" s="58" t="str">
        <f t="shared" si="742"/>
        <v>O</v>
      </c>
      <c r="J757" s="58" t="str">
        <f t="shared" si="742"/>
        <v>O</v>
      </c>
      <c r="K757" s="58" t="str">
        <f t="shared" si="742"/>
        <v>O</v>
      </c>
      <c r="L757" s="58" t="str">
        <f t="shared" si="742"/>
        <v>O</v>
      </c>
      <c r="M757" s="58" t="str">
        <f t="shared" si="742"/>
        <v>O</v>
      </c>
      <c r="N757" s="58" t="str">
        <f t="shared" si="742"/>
        <v>O</v>
      </c>
      <c r="O757" s="58" t="str">
        <f t="shared" si="742"/>
        <v>O</v>
      </c>
      <c r="P757" s="58" t="str">
        <f t="shared" si="742"/>
        <v>O</v>
      </c>
      <c r="Q757" s="58" t="str">
        <f>IF(Q8=$W$102,"O",IF(Q8=$X$102,"O",IF(Q8=$Y$102,"O",IF(Q8=$Z$102,"O",IF(Q8=$AA$102,"O",IF(Q8=$AB$102,"O",IF(Q8=$AC$102,"O",IF(Q8=$AD$102,"O",IF(Q8=$AE$102,"O",IF(Q8=$AF$102,"O",IF(Q8=$AG$102,"O",IF(Q8=$AH$102,"O",IF(Q8=$AI$102,"O",IF(Q8=$AJ$102,"O",IF(Q8=$AK$102,"O",IF(Q8=$AL$102,"O",IF(Q8=$AM$102,"O",IF(Q8=$AN$102,"O",IF(Q8=$AO$102,"O",IF(Q8=$AP$102,"O",IF(Q8=$AQ$102,"O",IF(Q8=$AR$102,"O",IF(Q8=$AS$102,"O",IF(Q8=$AT$102,"O",IF(Q8=$AU$102,"O",IF(Q8=$AV$102,"O",IF(Q8=$AW$102,"O",IF(Q8=$AX$102,"O",IF(Q8=$AY$102,"O",IF(Q8=$AZ$102,"O",IF(Q8=$BA$102,"O",IF(Q8=$BB$102,"O",IF(Q8=$BC$102,"O",IF(Q8=$BD$102,"O",IF(Q8=$BE$102,"O",IF(Q8=$BF$102,"O",IF(Q8=$BG$102,"O",IF(Q8=$BH$102,"O","X"))))))))))))))))))))))))))))))))))))))</f>
        <v>O</v>
      </c>
    </row>
    <row r="758" spans="1:17" ht="18.75" customHeight="1">
      <c r="A758" s="606"/>
      <c r="B758" s="58" t="s">
        <v>34</v>
      </c>
      <c r="C758" s="58" t="str">
        <f t="shared" ref="C758:Q758" si="743">IF(C9=$W$102,"O",IF(C9=$X$102,"O",IF(C9=$Y$102,"O",IF(C9=$Z$102,"O",IF(C9=$AA$102,"O",IF(C9=$AB$102,"O",IF(C9=$AC$102,"O",IF(C9=$AD$102,"O",IF(C9=$AE$102,"O",IF(C9=$AF$102,"O",IF(C9=$AG$102,"O",IF(C9=$AH$102,"O",IF(C9=$AI$102,"O",IF(C9=$AJ$102,"O",IF(C9=$AK$102,"O",IF(C9=$AL$102,"O",IF(C9=$AM$102,"O",IF(C9=$AN$102,"O",IF(C9=$AO$102,"O",IF(C9=$AP$102,"O",IF(C9=$AQ$102,"O",IF(C9=$AR$102,"O",IF(C9=$AS$102,"O",IF(C9=$AT$102,"O",IF(C9=$AU$102,"O",IF(C9=$AV$102,"O",IF(C9=$AW$102,"O",IF(C9=$AX$102,"O",IF(C9=$AY$102,"O",IF(C9=$AZ$102,"O",IF(C9=$BA$102,"O",IF(C9=$BB$102,"O",IF(C9=$BC$102,"O",IF(C9=$BD$102,"O",IF(C9=$BE$102,"O",IF(C9=$BF$102,"O",IF(C9=$BG$102,"O",IF(C9=$BH$102,"O","X"))))))))))))))))))))))))))))))))))))))</f>
        <v>X</v>
      </c>
      <c r="D758" s="58" t="str">
        <f t="shared" si="743"/>
        <v>X</v>
      </c>
      <c r="E758" s="58" t="str">
        <f t="shared" si="743"/>
        <v>X</v>
      </c>
      <c r="F758" s="58" t="str">
        <f t="shared" si="743"/>
        <v>X</v>
      </c>
      <c r="G758" s="58" t="str">
        <f t="shared" si="743"/>
        <v>X</v>
      </c>
      <c r="H758" s="58" t="str">
        <f t="shared" si="743"/>
        <v>X</v>
      </c>
      <c r="I758" s="58" t="str">
        <f t="shared" si="743"/>
        <v>X</v>
      </c>
      <c r="J758" s="58" t="str">
        <f t="shared" si="743"/>
        <v>X</v>
      </c>
      <c r="K758" s="58" t="str">
        <f t="shared" si="743"/>
        <v>X</v>
      </c>
      <c r="L758" s="58" t="str">
        <f t="shared" si="743"/>
        <v>X</v>
      </c>
      <c r="M758" s="58" t="str">
        <f t="shared" si="743"/>
        <v>X</v>
      </c>
      <c r="N758" s="58" t="str">
        <f t="shared" si="743"/>
        <v>X</v>
      </c>
      <c r="O758" s="58" t="str">
        <f t="shared" si="743"/>
        <v>X</v>
      </c>
      <c r="P758" s="58" t="str">
        <f t="shared" si="743"/>
        <v>X</v>
      </c>
      <c r="Q758" s="58" t="str">
        <f t="shared" si="743"/>
        <v>X</v>
      </c>
    </row>
    <row r="759" spans="1:17" ht="18.75" customHeight="1">
      <c r="A759" s="606"/>
      <c r="B759" s="58" t="s">
        <v>35</v>
      </c>
      <c r="C759" s="58" t="str">
        <f t="shared" ref="C759:Q759" si="744">IF(C10=$W$102,"O",IF(C10=$X$102,"O",IF(C10=$Y$102,"O",IF(C10=$Z$102,"O",IF(C10=$AA$102,"O",IF(C10=$AB$102,"O",IF(C10=$AC$102,"O",IF(C10=$AD$102,"O",IF(C10=$AE$102,"O",IF(C10=$AF$102,"O",IF(C10=$AG$102,"O",IF(C10=$AH$102,"O",IF(C10=$AI$102,"O",IF(C10=$AJ$102,"O",IF(C10=$AK$102,"O",IF(C10=$AL$102,"O",IF(C10=$AM$102,"O",IF(C10=$AN$102,"O",IF(C10=$AO$102,"O",IF(C10=$AP$102,"O",IF(C10=$AQ$102,"O",IF(C10=$AR$102,"O",IF(C10=$AS$102,"O",IF(C10=$AT$102,"O",IF(C10=$AU$102,"O",IF(C10=$AV$102,"O",IF(C10=$AW$102,"O",IF(C10=$AX$102,"O",IF(C10=$AY$102,"O",IF(C10=$AZ$102,"O",IF(C10=$BA$102,"O",IF(C10=$BB$102,"O",IF(C10=$BC$102,"O",IF(C10=$BD$102,"O",IF(C10=$BE$102,"O",IF(C10=$BF$102,"O",IF(C10=$BG$102,"O",IF(C10=$BH$102,"O","X"))))))))))))))))))))))))))))))))))))))</f>
        <v>X</v>
      </c>
      <c r="D759" s="58" t="str">
        <f t="shared" si="744"/>
        <v>X</v>
      </c>
      <c r="E759" s="58" t="str">
        <f t="shared" si="744"/>
        <v>X</v>
      </c>
      <c r="F759" s="58" t="str">
        <f t="shared" si="744"/>
        <v>X</v>
      </c>
      <c r="G759" s="58" t="str">
        <f t="shared" si="744"/>
        <v>X</v>
      </c>
      <c r="H759" s="58" t="str">
        <f t="shared" si="744"/>
        <v>X</v>
      </c>
      <c r="I759" s="58" t="str">
        <f t="shared" si="744"/>
        <v>X</v>
      </c>
      <c r="J759" s="58" t="str">
        <f t="shared" si="744"/>
        <v>X</v>
      </c>
      <c r="K759" s="58" t="str">
        <f t="shared" si="744"/>
        <v>X</v>
      </c>
      <c r="L759" s="58" t="str">
        <f t="shared" si="744"/>
        <v>X</v>
      </c>
      <c r="M759" s="58" t="str">
        <f t="shared" si="744"/>
        <v>X</v>
      </c>
      <c r="N759" s="58" t="str">
        <f t="shared" si="744"/>
        <v>X</v>
      </c>
      <c r="O759" s="58" t="str">
        <f t="shared" si="744"/>
        <v>X</v>
      </c>
      <c r="P759" s="58" t="str">
        <f t="shared" si="744"/>
        <v>X</v>
      </c>
      <c r="Q759" s="58" t="str">
        <f t="shared" si="744"/>
        <v>X</v>
      </c>
    </row>
    <row r="760" spans="1:17" ht="18.75" customHeight="1">
      <c r="A760" s="606"/>
      <c r="B760" s="58" t="s">
        <v>36</v>
      </c>
      <c r="C760" s="58" t="str">
        <f t="shared" ref="C760:Q760" si="745">IF(C11=$W$102,"O",IF(C11=$X$102,"O",IF(C11=$Y$102,"O",IF(C11=$Z$102,"O",IF(C11=$AA$102,"O",IF(C11=$AB$102,"O",IF(C11=$AC$102,"O",IF(C11=$AD$102,"O",IF(C11=$AE$102,"O",IF(C11=$AF$102,"O",IF(C11=$AG$102,"O",IF(C11=$AH$102,"O",IF(C11=$AI$102,"O",IF(C11=$AJ$102,"O",IF(C11=$AK$102,"O",IF(C11=$AL$102,"O",IF(C11=$AM$102,"O",IF(C11=$AN$102,"O",IF(C11=$AO$102,"O",IF(C11=$AP$102,"O",IF(C11=$AQ$102,"O",IF(C11=$AR$102,"O",IF(C11=$AS$102,"O",IF(C11=$AT$102,"O",IF(C11=$AU$102,"O",IF(C11=$AV$102,"O",IF(C11=$AW$102,"O",IF(C11=$AX$102,"O",IF(C11=$AY$102,"O",IF(C11=$AZ$102,"O",IF(C11=$BA$102,"O",IF(C11=$BB$102,"O",IF(C11=$BC$102,"O",IF(C11=$BD$102,"O",IF(C11=$BE$102,"O",IF(C11=$BF$102,"O",IF(C11=$BG$102,"O",IF(C11=$BH$102,"O","X"))))))))))))))))))))))))))))))))))))))</f>
        <v>O</v>
      </c>
      <c r="D760" s="58" t="str">
        <f t="shared" si="745"/>
        <v>O</v>
      </c>
      <c r="E760" s="58" t="str">
        <f t="shared" si="745"/>
        <v>O</v>
      </c>
      <c r="F760" s="58" t="str">
        <f t="shared" si="745"/>
        <v>O</v>
      </c>
      <c r="G760" s="58" t="str">
        <f t="shared" si="745"/>
        <v>O</v>
      </c>
      <c r="H760" s="58" t="str">
        <f t="shared" si="745"/>
        <v>O</v>
      </c>
      <c r="I760" s="58" t="str">
        <f t="shared" si="745"/>
        <v>O</v>
      </c>
      <c r="J760" s="58" t="str">
        <f t="shared" si="745"/>
        <v>O</v>
      </c>
      <c r="K760" s="58" t="str">
        <f t="shared" si="745"/>
        <v>O</v>
      </c>
      <c r="L760" s="58" t="str">
        <f t="shared" si="745"/>
        <v>O</v>
      </c>
      <c r="M760" s="58" t="str">
        <f t="shared" si="745"/>
        <v>O</v>
      </c>
      <c r="N760" s="58" t="str">
        <f t="shared" si="745"/>
        <v>O</v>
      </c>
      <c r="O760" s="58" t="str">
        <f t="shared" si="745"/>
        <v>O</v>
      </c>
      <c r="P760" s="58" t="str">
        <f t="shared" si="745"/>
        <v>O</v>
      </c>
      <c r="Q760" s="58" t="str">
        <f t="shared" si="745"/>
        <v>O</v>
      </c>
    </row>
    <row r="761" spans="1:17" ht="18.75" customHeight="1">
      <c r="A761" s="606"/>
      <c r="B761" s="58" t="s">
        <v>21</v>
      </c>
      <c r="C761" s="58" t="str">
        <f t="shared" ref="C761:Q761" si="746">IF(C12=$W$102,"O",IF(C12=$X$102,"O",IF(C12=$Y$102,"O",IF(C12=$Z$102,"O",IF(C12=$AA$102,"O",IF(C12=$AB$102,"O",IF(C12=$AC$102,"O",IF(C12=$AD$102,"O",IF(C12=$AE$102,"O",IF(C12=$AF$102,"O",IF(C12=$AG$102,"O",IF(C12=$AH$102,"O",IF(C12=$AI$102,"O",IF(C12=$AJ$102,"O",IF(C12=$AK$102,"O",IF(C12=$AL$102,"O",IF(C12=$AM$102,"O",IF(C12=$AN$102,"O",IF(C12=$AO$102,"O",IF(C12=$AP$102,"O",IF(C12=$AQ$102,"O",IF(C12=$AR$102,"O",IF(C12=$AS$102,"O",IF(C12=$AT$102,"O",IF(C12=$AU$102,"O",IF(C12=$AV$102,"O",IF(C12=$AW$102,"O",IF(C12=$AX$102,"O",IF(C12=$AY$102,"O",IF(C12=$AZ$102,"O",IF(C12=$BA$102,"O",IF(C12=$BB$102,"O",IF(C12=$BC$102,"O",IF(C12=$BD$102,"O",IF(C12=$BE$102,"O",IF(C12=$BF$102,"O",IF(C12=$BG$102,"O",IF(C12=$BH$102,"O","X"))))))))))))))))))))))))))))))))))))))</f>
        <v>O</v>
      </c>
      <c r="D761" s="58" t="str">
        <f t="shared" si="746"/>
        <v>O</v>
      </c>
      <c r="E761" s="58" t="str">
        <f t="shared" si="746"/>
        <v>O</v>
      </c>
      <c r="F761" s="58" t="str">
        <f t="shared" si="746"/>
        <v>O</v>
      </c>
      <c r="G761" s="58" t="str">
        <f t="shared" si="746"/>
        <v>O</v>
      </c>
      <c r="H761" s="58" t="str">
        <f t="shared" si="746"/>
        <v>O</v>
      </c>
      <c r="I761" s="58" t="str">
        <f t="shared" si="746"/>
        <v>O</v>
      </c>
      <c r="J761" s="58" t="str">
        <f t="shared" si="746"/>
        <v>O</v>
      </c>
      <c r="K761" s="58" t="str">
        <f t="shared" si="746"/>
        <v>O</v>
      </c>
      <c r="L761" s="58" t="str">
        <f t="shared" si="746"/>
        <v>O</v>
      </c>
      <c r="M761" s="58" t="str">
        <f t="shared" si="746"/>
        <v>O</v>
      </c>
      <c r="N761" s="58" t="str">
        <f t="shared" si="746"/>
        <v>O</v>
      </c>
      <c r="O761" s="58" t="str">
        <f t="shared" si="746"/>
        <v>O</v>
      </c>
      <c r="P761" s="58" t="str">
        <f t="shared" si="746"/>
        <v>O</v>
      </c>
      <c r="Q761" s="58" t="str">
        <f t="shared" si="746"/>
        <v>O</v>
      </c>
    </row>
    <row r="762" spans="1:17" ht="18.75" customHeight="1">
      <c r="A762" s="607"/>
      <c r="B762" s="30" t="s">
        <v>46</v>
      </c>
      <c r="C762" s="47">
        <f t="shared" ref="C762:Q762" si="747">COUNTIF(C756:C761,"O")</f>
        <v>4</v>
      </c>
      <c r="D762" s="47">
        <f t="shared" si="747"/>
        <v>4</v>
      </c>
      <c r="E762" s="47">
        <f t="shared" si="747"/>
        <v>4</v>
      </c>
      <c r="F762" s="47">
        <f t="shared" si="747"/>
        <v>4</v>
      </c>
      <c r="G762" s="47">
        <f t="shared" si="747"/>
        <v>4</v>
      </c>
      <c r="H762" s="47">
        <f t="shared" si="747"/>
        <v>4</v>
      </c>
      <c r="I762" s="47">
        <f t="shared" si="747"/>
        <v>4</v>
      </c>
      <c r="J762" s="47">
        <f t="shared" si="747"/>
        <v>4</v>
      </c>
      <c r="K762" s="47">
        <f t="shared" si="747"/>
        <v>4</v>
      </c>
      <c r="L762" s="47">
        <f t="shared" si="747"/>
        <v>4</v>
      </c>
      <c r="M762" s="47">
        <f t="shared" si="747"/>
        <v>4</v>
      </c>
      <c r="N762" s="47">
        <f t="shared" si="747"/>
        <v>4</v>
      </c>
      <c r="O762" s="47">
        <f t="shared" si="747"/>
        <v>4</v>
      </c>
      <c r="P762" s="47">
        <f t="shared" si="747"/>
        <v>4</v>
      </c>
      <c r="Q762" s="47">
        <f t="shared" si="747"/>
        <v>4</v>
      </c>
    </row>
    <row r="763" spans="1:17" ht="18.75" customHeight="1">
      <c r="A763" s="605">
        <v>82</v>
      </c>
      <c r="B763" s="58" t="s">
        <v>32</v>
      </c>
      <c r="C763" s="58" t="str">
        <f>IF(C7=$W$104,"O",IF(C7=$X$104,"O",IF(C7=$Y$104,"O",IF(C7=$Z$104,"O",IF(C7=$AA$104,"O",IF(C7=$AB$104,"O",IF(C7=$AC$104,"O",IF(C7=$AD$104,"O",IF(C7=$AE$104,"O",IF(C7=$AF$104,"O",IF(C7=$AG$104,"O",IF(C7=$AH$104,"O",IF(C7=$AI$104,"O",IF(C7=$AJ$104,"O",IF(C7=$AK$104,"O",IF(C7=$AL$104,"O",IF(C7=$AM$104,"O",IF(C7=$AN$104,"O",IF(C7=$AO$104,"O",IF(C7=$AP$104,"O",IF(C7=$AQ$104,"O",IF(C7=$AR$104,"O",IF(C7=$AS$104,"O",IF(C7=$AT$104,"O",IF(C7=$AU$104,"O",IF(C7=$AV$104,"O",IF(C7=$AW$104,"O",IF(C7=$AX$104,"O",IF(C7=$AY$104,"O",IF(C7=$AZ$104,"O",IF(C7=$BA$104,"O",IF(C7=$BB$104,"O",IF(C7=$BC$104,"O",IF(C7=$BD$104,"O",IF(C7=$BE$104,"O",IF(C7=$BF$104,"O",IF(C7=$BG$104,"O",IF(C7=$BH$104,"O","X"))))))))))))))))))))))))))))))))))))))</f>
        <v>O</v>
      </c>
      <c r="D763" s="58" t="str">
        <f t="shared" ref="D763:P763" si="748">IF(D7=$W$104,"O",IF(D7=$X$104,"O",IF(D7=$Y$104,"O",IF(D7=$Z$104,"O",IF(D7=$AA$104,"O",IF(D7=$AB$104,"O",IF(D7=$AC$104,"O",IF(D7=$AD$104,"O",IF(D7=$AE$104,"O",IF(D7=$AF$104,"O",IF(D7=$AG$104,"O",IF(D7=$AH$104,"O",IF(D7=$AI$104,"O",IF(D7=$AJ$104,"O",IF(D7=$AK$104,"O",IF(D7=$AL$104,"O",IF(D7=$AM$104,"O",IF(D7=$AN$104,"O",IF(D7=$AO$104,"O",IF(D7=$AP$104,"O",IF(D7=$AQ$104,"O",IF(D7=$AR$104,"O",IF(D7=$AS$104,"O",IF(D7=$AT$104,"O",IF(D7=$AU$104,"O",IF(D7=$AV$104,"O",IF(D7=$AW$104,"O",IF(D7=$AX$104,"O",IF(D7=$AY$104,"O",IF(D7=$AZ$104,"O",IF(D7=$BA$104,"O",IF(D7=$BB$104,"O",IF(D7=$BC$104,"O",IF(D7=$BD$104,"O",IF(D7=$BE$104,"O",IF(D7=$BF$104,"O",IF(D7=$BG$104,"O",IF(D7=$BH$104,"O","X"))))))))))))))))))))))))))))))))))))))</f>
        <v>O</v>
      </c>
      <c r="E763" s="58" t="str">
        <f t="shared" si="748"/>
        <v>O</v>
      </c>
      <c r="F763" s="58" t="str">
        <f t="shared" si="748"/>
        <v>O</v>
      </c>
      <c r="G763" s="58" t="str">
        <f t="shared" si="748"/>
        <v>O</v>
      </c>
      <c r="H763" s="58" t="str">
        <f t="shared" si="748"/>
        <v>O</v>
      </c>
      <c r="I763" s="58" t="str">
        <f t="shared" si="748"/>
        <v>O</v>
      </c>
      <c r="J763" s="58" t="str">
        <f t="shared" si="748"/>
        <v>O</v>
      </c>
      <c r="K763" s="58" t="str">
        <f t="shared" si="748"/>
        <v>O</v>
      </c>
      <c r="L763" s="58" t="str">
        <f t="shared" si="748"/>
        <v>O</v>
      </c>
      <c r="M763" s="58" t="str">
        <f t="shared" si="748"/>
        <v>O</v>
      </c>
      <c r="N763" s="58" t="str">
        <f t="shared" si="748"/>
        <v>O</v>
      </c>
      <c r="O763" s="58" t="str">
        <f t="shared" si="748"/>
        <v>O</v>
      </c>
      <c r="P763" s="58" t="str">
        <f t="shared" si="748"/>
        <v>O</v>
      </c>
      <c r="Q763" s="58" t="str">
        <f>IF(Q7=$W$104,"O",IF(Q7=$X$104,"O",IF(Q7=$Y$104,"O",IF(Q7=$Z$104,"O",IF(Q7=$AA$104,"O",IF(Q7=$AB$104,"O",IF(Q7=$AC$104,"O",IF(Q7=$AD$104,"O",IF(Q7=$AE$104,"O",IF(Q7=$AF$104,"O",IF(Q7=$AG$104,"O",IF(Q7=$AH$104,"O",IF(Q7=$AI$104,"O",IF(Q7=$AJ$104,"O",IF(Q7=$AK$104,"O",IF(Q7=$AL$104,"O",IF(Q7=$AM$104,"O",IF(Q7=$AN$104,"O",IF(Q7=$AO$104,"O",IF(Q7=$AP$104,"O",IF(Q7=$AQ$104,"O",IF(Q7=$AR$104,"O",IF(Q7=$AS$104,"O",IF(Q7=$AT$104,"O",IF(Q7=$AU$104,"O",IF(Q7=$AV$104,"O",IF(Q7=$AW$104,"O",IF(Q7=$AX$104,"O",IF(Q7=$AY$104,"O",IF(Q7=$AZ$104,"O",IF(Q7=$BA$104,"O",IF(Q7=$BB$104,"O",IF(Q7=$BC$104,"O",IF(Q7=$BD$104,"O",IF(Q7=$BE$104,"O",IF(Q7=$BF$104,"O",IF(Q7=$BG$104,"O",IF(Q7=$BH$104,"O","X"))))))))))))))))))))))))))))))))))))))</f>
        <v>O</v>
      </c>
    </row>
    <row r="764" spans="1:17" ht="18.75" customHeight="1">
      <c r="A764" s="606"/>
      <c r="B764" s="58" t="s">
        <v>33</v>
      </c>
      <c r="C764" s="58" t="str">
        <f>IF(C8=$W$104,"O",IF(C8=$X$104,"O",IF(C8=$Y$104,"O",IF(C8=$Z$104,"O",IF(C8=$AA$104,"O",IF(C8=$AB$104,"O",IF(C8=$AC$104,"O",IF(C8=$AD$104,"O",IF(C8=$AE$104,"O",IF(C8=$AF$104,"O",IF(C8=$AG$104,"O",IF(C8=$AH$104,"O",IF(C8=$AI$104,"O",IF(C8=$AJ$104,"O",IF(C8=$AK$104,"O",IF(C8=$AL$104,"O",IF(C8=$AM$104,"O",IF(C8=$AN$104,"O",IF(C8=$AO$104,"O",IF(C8=$AP$104,"O",IF(C8=$AQ$104,"O",IF(C8=$AR$104,"O",IF(C8=$AS$104,"O",IF(C8=$AT$104,"O",IF(C8=$AU$104,"O",IF(C8=$AV$104,"O",IF(C8=$AW$104,"O",IF(C8=$AX$104,"O",IF(C8=$AY$104,"O",IF(C8=$AZ$104,"O",IF(C8=$BA$104,"O",IF(C8=$BB$104,"O",IF(C8=$BC$104,"O",IF(C8=$BD$104,"O",IF(C8=$BE$104,"O",IF(C8=$BF$104,"O",IF(C8=$BG$104,"O",IF(C8=$BH$104,"O","X"))))))))))))))))))))))))))))))))))))))</f>
        <v>O</v>
      </c>
      <c r="D764" s="58" t="str">
        <f t="shared" ref="D764:P764" si="749">IF(D8=$W$104,"O",IF(D8=$X$104,"O",IF(D8=$Y$104,"O",IF(D8=$Z$104,"O",IF(D8=$AA$104,"O",IF(D8=$AB$104,"O",IF(D8=$AC$104,"O",IF(D8=$AD$104,"O",IF(D8=$AE$104,"O",IF(D8=$AF$104,"O",IF(D8=$AG$104,"O",IF(D8=$AH$104,"O",IF(D8=$AI$104,"O",IF(D8=$AJ$104,"O",IF(D8=$AK$104,"O",IF(D8=$AL$104,"O",IF(D8=$AM$104,"O",IF(D8=$AN$104,"O",IF(D8=$AO$104,"O",IF(D8=$AP$104,"O",IF(D8=$AQ$104,"O",IF(D8=$AR$104,"O",IF(D8=$AS$104,"O",IF(D8=$AT$104,"O",IF(D8=$AU$104,"O",IF(D8=$AV$104,"O",IF(D8=$AW$104,"O",IF(D8=$AX$104,"O",IF(D8=$AY$104,"O",IF(D8=$AZ$104,"O",IF(D8=$BA$104,"O",IF(D8=$BB$104,"O",IF(D8=$BC$104,"O",IF(D8=$BD$104,"O",IF(D8=$BE$104,"O",IF(D8=$BF$104,"O",IF(D8=$BG$104,"O",IF(D8=$BH$104,"O","X"))))))))))))))))))))))))))))))))))))))</f>
        <v>O</v>
      </c>
      <c r="E764" s="58" t="str">
        <f t="shared" si="749"/>
        <v>O</v>
      </c>
      <c r="F764" s="58" t="str">
        <f t="shared" si="749"/>
        <v>O</v>
      </c>
      <c r="G764" s="58" t="str">
        <f t="shared" si="749"/>
        <v>O</v>
      </c>
      <c r="H764" s="58" t="str">
        <f t="shared" si="749"/>
        <v>O</v>
      </c>
      <c r="I764" s="58" t="str">
        <f t="shared" si="749"/>
        <v>O</v>
      </c>
      <c r="J764" s="58" t="str">
        <f t="shared" si="749"/>
        <v>O</v>
      </c>
      <c r="K764" s="58" t="str">
        <f t="shared" si="749"/>
        <v>O</v>
      </c>
      <c r="L764" s="58" t="str">
        <f t="shared" si="749"/>
        <v>O</v>
      </c>
      <c r="M764" s="58" t="str">
        <f t="shared" si="749"/>
        <v>O</v>
      </c>
      <c r="N764" s="58" t="str">
        <f t="shared" si="749"/>
        <v>O</v>
      </c>
      <c r="O764" s="58" t="str">
        <f t="shared" si="749"/>
        <v>O</v>
      </c>
      <c r="P764" s="58" t="str">
        <f t="shared" si="749"/>
        <v>O</v>
      </c>
      <c r="Q764" s="58" t="str">
        <f>IF(Q8=$W$104,"O",IF(Q8=$X$104,"O",IF(Q8=$Y$104,"O",IF(Q8=$Z$104,"O",IF(Q8=$AA$104,"O",IF(Q8=$AB$104,"O",IF(Q8=$AC$104,"O",IF(Q8=$AD$104,"O",IF(Q8=$AE$104,"O",IF(Q8=$AF$104,"O",IF(Q8=$AG$104,"O",IF(Q8=$AH$104,"O",IF(Q8=$AI$104,"O",IF(Q8=$AJ$104,"O",IF(Q8=$AK$104,"O",IF(Q8=$AL$104,"O",IF(Q8=$AM$104,"O",IF(Q8=$AN$104,"O",IF(Q8=$AO$104,"O",IF(Q8=$AP$104,"O",IF(Q8=$AQ$104,"O",IF(Q8=$AR$104,"O",IF(Q8=$AS$104,"O",IF(Q8=$AT$104,"O",IF(Q8=$AU$104,"O",IF(Q8=$AV$104,"O",IF(Q8=$AW$104,"O",IF(Q8=$AX$104,"O",IF(Q8=$AY$104,"O",IF(Q8=$AZ$104,"O",IF(Q8=$BA$104,"O",IF(Q8=$BB$104,"O",IF(Q8=$BC$104,"O",IF(Q8=$BD$104,"O",IF(Q8=$BE$104,"O",IF(Q8=$BF$104,"O",IF(Q8=$BG$104,"O",IF(Q8=$BH$104,"O","X"))))))))))))))))))))))))))))))))))))))</f>
        <v>O</v>
      </c>
    </row>
    <row r="765" spans="1:17" ht="18.75" customHeight="1">
      <c r="A765" s="606"/>
      <c r="B765" s="58" t="s">
        <v>34</v>
      </c>
      <c r="C765" s="58" t="str">
        <f t="shared" ref="C765:Q765" si="750">IF(C9=$W$104,"O",IF(C9=$X$104,"O",IF(C9=$Y$104,"O",IF(C9=$Z$104,"O",IF(C9=$AA$104,"O",IF(C9=$AB$104,"O",IF(C9=$AC$104,"O",IF(C9=$AD$104,"O",IF(C9=$AE$104,"O",IF(C9=$AF$104,"O",IF(C9=$AG$104,"O",IF(C9=$AH$104,"O",IF(C9=$AI$104,"O",IF(C9=$AJ$104,"O",IF(C9=$AK$104,"O",IF(C9=$AL$104,"O",IF(C9=$AM$104,"O",IF(C9=$AN$104,"O",IF(C9=$AO$104,"O",IF(C9=$AP$104,"O",IF(C9=$AQ$104,"O",IF(C9=$AR$104,"O",IF(C9=$AS$104,"O",IF(C9=$AT$104,"O",IF(C9=$AU$104,"O",IF(C9=$AV$104,"O",IF(C9=$AW$104,"O",IF(C9=$AX$104,"O",IF(C9=$AY$104,"O",IF(C9=$AZ$104,"O",IF(C9=$BA$104,"O",IF(C9=$BB$104,"O",IF(C9=$BC$104,"O",IF(C9=$BD$104,"O",IF(C9=$BE$104,"O",IF(C9=$BF$104,"O",IF(C9=$BG$104,"O",IF(C9=$BH$104,"O","X"))))))))))))))))))))))))))))))))))))))</f>
        <v>O</v>
      </c>
      <c r="D765" s="58" t="str">
        <f t="shared" si="750"/>
        <v>O</v>
      </c>
      <c r="E765" s="58" t="str">
        <f t="shared" si="750"/>
        <v>O</v>
      </c>
      <c r="F765" s="58" t="str">
        <f t="shared" si="750"/>
        <v>O</v>
      </c>
      <c r="G765" s="58" t="str">
        <f t="shared" si="750"/>
        <v>O</v>
      </c>
      <c r="H765" s="58" t="str">
        <f t="shared" si="750"/>
        <v>O</v>
      </c>
      <c r="I765" s="58" t="str">
        <f t="shared" si="750"/>
        <v>O</v>
      </c>
      <c r="J765" s="58" t="str">
        <f t="shared" si="750"/>
        <v>O</v>
      </c>
      <c r="K765" s="58" t="str">
        <f t="shared" si="750"/>
        <v>O</v>
      </c>
      <c r="L765" s="58" t="str">
        <f t="shared" si="750"/>
        <v>O</v>
      </c>
      <c r="M765" s="58" t="str">
        <f t="shared" si="750"/>
        <v>O</v>
      </c>
      <c r="N765" s="58" t="str">
        <f t="shared" si="750"/>
        <v>O</v>
      </c>
      <c r="O765" s="58" t="str">
        <f t="shared" si="750"/>
        <v>O</v>
      </c>
      <c r="P765" s="58" t="str">
        <f t="shared" si="750"/>
        <v>O</v>
      </c>
      <c r="Q765" s="58" t="str">
        <f t="shared" si="750"/>
        <v>O</v>
      </c>
    </row>
    <row r="766" spans="1:17" ht="18.75" customHeight="1">
      <c r="A766" s="606"/>
      <c r="B766" s="58" t="s">
        <v>35</v>
      </c>
      <c r="C766" s="58" t="str">
        <f t="shared" ref="C766:Q766" si="751">IF(C10=$W$104,"O",IF(C10=$X$104,"O",IF(C10=$Y$104,"O",IF(C10=$Z$104,"O",IF(C10=$AA$104,"O",IF(C10=$AB$104,"O",IF(C10=$AC$104,"O",IF(C10=$AD$104,"O",IF(C10=$AE$104,"O",IF(C10=$AF$104,"O",IF(C10=$AG$104,"O",IF(C10=$AH$104,"O",IF(C10=$AI$104,"O",IF(C10=$AJ$104,"O",IF(C10=$AK$104,"O",IF(C10=$AL$104,"O",IF(C10=$AM$104,"O",IF(C10=$AN$104,"O",IF(C10=$AO$104,"O",IF(C10=$AP$104,"O",IF(C10=$AQ$104,"O",IF(C10=$AR$104,"O",IF(C10=$AS$104,"O",IF(C10=$AT$104,"O",IF(C10=$AU$104,"O",IF(C10=$AV$104,"O",IF(C10=$AW$104,"O",IF(C10=$AX$104,"O",IF(C10=$AY$104,"O",IF(C10=$AZ$104,"O",IF(C10=$BA$104,"O",IF(C10=$BB$104,"O",IF(C10=$BC$104,"O",IF(C10=$BD$104,"O",IF(C10=$BE$104,"O",IF(C10=$BF$104,"O",IF(C10=$BG$104,"O",IF(C10=$BH$104,"O","X"))))))))))))))))))))))))))))))))))))))</f>
        <v>O</v>
      </c>
      <c r="D766" s="58" t="str">
        <f t="shared" si="751"/>
        <v>O</v>
      </c>
      <c r="E766" s="58" t="str">
        <f t="shared" si="751"/>
        <v>O</v>
      </c>
      <c r="F766" s="58" t="str">
        <f t="shared" si="751"/>
        <v>O</v>
      </c>
      <c r="G766" s="58" t="str">
        <f t="shared" si="751"/>
        <v>O</v>
      </c>
      <c r="H766" s="58" t="str">
        <f t="shared" si="751"/>
        <v>O</v>
      </c>
      <c r="I766" s="58" t="str">
        <f t="shared" si="751"/>
        <v>O</v>
      </c>
      <c r="J766" s="58" t="str">
        <f t="shared" si="751"/>
        <v>O</v>
      </c>
      <c r="K766" s="58" t="str">
        <f t="shared" si="751"/>
        <v>O</v>
      </c>
      <c r="L766" s="58" t="str">
        <f t="shared" si="751"/>
        <v>O</v>
      </c>
      <c r="M766" s="58" t="str">
        <f t="shared" si="751"/>
        <v>O</v>
      </c>
      <c r="N766" s="58" t="str">
        <f t="shared" si="751"/>
        <v>O</v>
      </c>
      <c r="O766" s="58" t="str">
        <f t="shared" si="751"/>
        <v>O</v>
      </c>
      <c r="P766" s="58" t="str">
        <f t="shared" si="751"/>
        <v>O</v>
      </c>
      <c r="Q766" s="58" t="str">
        <f t="shared" si="751"/>
        <v>O</v>
      </c>
    </row>
    <row r="767" spans="1:17" ht="18.75" customHeight="1">
      <c r="A767" s="606"/>
      <c r="B767" s="58" t="s">
        <v>36</v>
      </c>
      <c r="C767" s="58" t="str">
        <f t="shared" ref="C767:Q767" si="752">IF(C11=$W$104,"O",IF(C11=$X$104,"O",IF(C11=$Y$104,"O",IF(C11=$Z$104,"O",IF(C11=$AA$104,"O",IF(C11=$AB$104,"O",IF(C11=$AC$104,"O",IF(C11=$AD$104,"O",IF(C11=$AE$104,"O",IF(C11=$AF$104,"O",IF(C11=$AG$104,"O",IF(C11=$AH$104,"O",IF(C11=$AI$104,"O",IF(C11=$AJ$104,"O",IF(C11=$AK$104,"O",IF(C11=$AL$104,"O",IF(C11=$AM$104,"O",IF(C11=$AN$104,"O",IF(C11=$AO$104,"O",IF(C11=$AP$104,"O",IF(C11=$AQ$104,"O",IF(C11=$AR$104,"O",IF(C11=$AS$104,"O",IF(C11=$AT$104,"O",IF(C11=$AU$104,"O",IF(C11=$AV$104,"O",IF(C11=$AW$104,"O",IF(C11=$AX$104,"O",IF(C11=$AY$104,"O",IF(C11=$AZ$104,"O",IF(C11=$BA$104,"O",IF(C11=$BB$104,"O",IF(C11=$BC$104,"O",IF(C11=$BD$104,"O",IF(C11=$BE$104,"O",IF(C11=$BF$104,"O",IF(C11=$BG$104,"O",IF(C11=$BH$104,"O","X"))))))))))))))))))))))))))))))))))))))</f>
        <v>O</v>
      </c>
      <c r="D767" s="58" t="str">
        <f t="shared" si="752"/>
        <v>O</v>
      </c>
      <c r="E767" s="58" t="str">
        <f t="shared" si="752"/>
        <v>O</v>
      </c>
      <c r="F767" s="58" t="str">
        <f t="shared" si="752"/>
        <v>O</v>
      </c>
      <c r="G767" s="58" t="str">
        <f t="shared" si="752"/>
        <v>O</v>
      </c>
      <c r="H767" s="58" t="str">
        <f t="shared" si="752"/>
        <v>O</v>
      </c>
      <c r="I767" s="58" t="str">
        <f t="shared" si="752"/>
        <v>O</v>
      </c>
      <c r="J767" s="58" t="str">
        <f t="shared" si="752"/>
        <v>O</v>
      </c>
      <c r="K767" s="58" t="str">
        <f t="shared" si="752"/>
        <v>O</v>
      </c>
      <c r="L767" s="58" t="str">
        <f t="shared" si="752"/>
        <v>O</v>
      </c>
      <c r="M767" s="58" t="str">
        <f t="shared" si="752"/>
        <v>O</v>
      </c>
      <c r="N767" s="58" t="str">
        <f t="shared" si="752"/>
        <v>O</v>
      </c>
      <c r="O767" s="58" t="str">
        <f t="shared" si="752"/>
        <v>O</v>
      </c>
      <c r="P767" s="58" t="str">
        <f t="shared" si="752"/>
        <v>O</v>
      </c>
      <c r="Q767" s="58" t="str">
        <f t="shared" si="752"/>
        <v>O</v>
      </c>
    </row>
    <row r="768" spans="1:17" ht="18.75" customHeight="1">
      <c r="A768" s="606"/>
      <c r="B768" s="58" t="s">
        <v>21</v>
      </c>
      <c r="C768" s="58" t="str">
        <f t="shared" ref="C768:Q768" si="753">IF(C12=$W$104,"O",IF(C12=$X$104,"O",IF(C12=$Y$104,"O",IF(C12=$Z$104,"O",IF(C12=$AA$104,"O",IF(C12=$AB$104,"O",IF(C12=$AC$104,"O",IF(C12=$AD$104,"O",IF(C12=$AE$104,"O",IF(C12=$AF$104,"O",IF(C12=$AG$104,"O",IF(C12=$AH$104,"O",IF(C12=$AI$104,"O",IF(C12=$AJ$104,"O",IF(C12=$AK$104,"O",IF(C12=$AL$104,"O",IF(C12=$AM$104,"O",IF(C12=$AN$104,"O",IF(C12=$AO$104,"O",IF(C12=$AP$104,"O",IF(C12=$AQ$104,"O",IF(C12=$AR$104,"O",IF(C12=$AS$104,"O",IF(C12=$AT$104,"O",IF(C12=$AU$104,"O",IF(C12=$AV$104,"O",IF(C12=$AW$104,"O",IF(C12=$AX$104,"O",IF(C12=$AY$104,"O",IF(C12=$AZ$104,"O",IF(C12=$BA$104,"O",IF(C12=$BB$104,"O",IF(C12=$BC$104,"O",IF(C12=$BD$104,"O",IF(C12=$BE$104,"O",IF(C12=$BF$104,"O",IF(C12=$BG$104,"O",IF(C12=$BH$104,"O","X"))))))))))))))))))))))))))))))))))))))</f>
        <v>O</v>
      </c>
      <c r="D768" s="58" t="str">
        <f t="shared" si="753"/>
        <v>O</v>
      </c>
      <c r="E768" s="58" t="str">
        <f t="shared" si="753"/>
        <v>O</v>
      </c>
      <c r="F768" s="58" t="str">
        <f t="shared" si="753"/>
        <v>O</v>
      </c>
      <c r="G768" s="58" t="str">
        <f t="shared" si="753"/>
        <v>O</v>
      </c>
      <c r="H768" s="58" t="str">
        <f t="shared" si="753"/>
        <v>O</v>
      </c>
      <c r="I768" s="58" t="str">
        <f t="shared" si="753"/>
        <v>O</v>
      </c>
      <c r="J768" s="58" t="str">
        <f t="shared" si="753"/>
        <v>O</v>
      </c>
      <c r="K768" s="58" t="str">
        <f t="shared" si="753"/>
        <v>O</v>
      </c>
      <c r="L768" s="58" t="str">
        <f t="shared" si="753"/>
        <v>O</v>
      </c>
      <c r="M768" s="58" t="str">
        <f t="shared" si="753"/>
        <v>O</v>
      </c>
      <c r="N768" s="58" t="str">
        <f t="shared" si="753"/>
        <v>O</v>
      </c>
      <c r="O768" s="58" t="str">
        <f t="shared" si="753"/>
        <v>O</v>
      </c>
      <c r="P768" s="58" t="str">
        <f t="shared" si="753"/>
        <v>O</v>
      </c>
      <c r="Q768" s="58" t="str">
        <f t="shared" si="753"/>
        <v>O</v>
      </c>
    </row>
    <row r="769" spans="1:17" ht="18.75" customHeight="1">
      <c r="A769" s="607"/>
      <c r="B769" s="30" t="s">
        <v>46</v>
      </c>
      <c r="C769" s="47">
        <f t="shared" ref="C769:Q769" si="754">COUNTIF(C763:C768,"O")</f>
        <v>6</v>
      </c>
      <c r="D769" s="47">
        <f t="shared" si="754"/>
        <v>6</v>
      </c>
      <c r="E769" s="47">
        <f t="shared" si="754"/>
        <v>6</v>
      </c>
      <c r="F769" s="47">
        <f t="shared" si="754"/>
        <v>6</v>
      </c>
      <c r="G769" s="47">
        <f t="shared" si="754"/>
        <v>6</v>
      </c>
      <c r="H769" s="47">
        <f t="shared" si="754"/>
        <v>6</v>
      </c>
      <c r="I769" s="47">
        <f t="shared" si="754"/>
        <v>6</v>
      </c>
      <c r="J769" s="47">
        <f t="shared" si="754"/>
        <v>6</v>
      </c>
      <c r="K769" s="47">
        <f t="shared" si="754"/>
        <v>6</v>
      </c>
      <c r="L769" s="47">
        <f t="shared" si="754"/>
        <v>6</v>
      </c>
      <c r="M769" s="47">
        <f t="shared" si="754"/>
        <v>6</v>
      </c>
      <c r="N769" s="47">
        <f t="shared" si="754"/>
        <v>6</v>
      </c>
      <c r="O769" s="47">
        <f t="shared" si="754"/>
        <v>6</v>
      </c>
      <c r="P769" s="47">
        <f t="shared" si="754"/>
        <v>6</v>
      </c>
      <c r="Q769" s="47">
        <f t="shared" si="754"/>
        <v>6</v>
      </c>
    </row>
    <row r="770" spans="1:17" ht="18.75" customHeight="1">
      <c r="A770" s="605">
        <v>83</v>
      </c>
      <c r="B770" s="58" t="s">
        <v>32</v>
      </c>
      <c r="C770" s="58" t="str">
        <f t="shared" ref="C770:P770" si="755">IF(C7=$W$105,"O",IF(C7=$X$105,"O",IF(C7=$Y$105,"O",IF(C7=$Z$105,"O",IF(C7=$AA$105,"O",IF(C7=$AB$105,"O",IF(C7=$AC$105,"O",IF(C7=$AD$105,"O",IF(C7=$AE$105,"O",IF(C7=$AF$105,"O",IF(C7=$AG$105,"O",IF(C7=$AH$105,"O",IF(C7=$AI$105,"O",IF(C7=$AJ$105,"O",IF(C7=$AK$105,"O",IF(C7=$AL$105,"O",IF(C7=$AM$105,"O",IF(C7=$AN$105,"O",IF(C7=$AO$105,"O",IF(C7=$AP$105,"O",IF(C7=$AQ$105,"O",IF(C7=$AR$105,"O",IF(C7=$AS$105,"O",IF(C7=$AT$105,"O",IF(C7=$AU$105,"O",IF(C7=$AV$105,"O",IF(C7=$AW$105,"O",IF(C7=$AX$105,"O",IF(C7=$AY$105,"O",IF(C7=$AZ$105,"O",IF(C7=$BA$105,"O",IF(C7=$BB$105,"O",IF(C7=$BC$105,"O",IF(C7=$BD$105,"O",IF(C7=$BE$105,"O",IF(C7=$BF$105,"O",IF(C7=$BG$105,"O",IF(C7=$BH$105,"O","X"))))))))))))))))))))))))))))))))))))))</f>
        <v>X</v>
      </c>
      <c r="D770" s="58" t="str">
        <f t="shared" si="755"/>
        <v>X</v>
      </c>
      <c r="E770" s="58" t="str">
        <f t="shared" si="755"/>
        <v>X</v>
      </c>
      <c r="F770" s="58" t="str">
        <f t="shared" si="755"/>
        <v>X</v>
      </c>
      <c r="G770" s="58" t="str">
        <f t="shared" si="755"/>
        <v>X</v>
      </c>
      <c r="H770" s="58" t="str">
        <f t="shared" si="755"/>
        <v>X</v>
      </c>
      <c r="I770" s="58" t="str">
        <f t="shared" si="755"/>
        <v>X</v>
      </c>
      <c r="J770" s="58" t="str">
        <f t="shared" si="755"/>
        <v>X</v>
      </c>
      <c r="K770" s="58" t="str">
        <f t="shared" si="755"/>
        <v>X</v>
      </c>
      <c r="L770" s="58" t="str">
        <f t="shared" si="755"/>
        <v>X</v>
      </c>
      <c r="M770" s="58" t="str">
        <f t="shared" si="755"/>
        <v>X</v>
      </c>
      <c r="N770" s="58" t="str">
        <f t="shared" si="755"/>
        <v>X</v>
      </c>
      <c r="O770" s="58" t="str">
        <f t="shared" si="755"/>
        <v>X</v>
      </c>
      <c r="P770" s="58" t="str">
        <f t="shared" si="755"/>
        <v>X</v>
      </c>
      <c r="Q770" s="58" t="str">
        <f>IF(Q7=$W$105,"O",IF(Q7=$X$105,"O",IF(Q7=$Y$105,"O",IF(Q7=$Z$105,"O",IF(Q7=$AA$105,"O",IF(Q7=$AB$105,"O",IF(Q7=$AC$105,"O",IF(Q7=$AD$105,"O",IF(Q7=$AE$105,"O",IF(Q7=$AF$105,"O",IF(Q7=$AG$105,"O",IF(Q7=$AH$105,"O",IF(Q7=$AI$105,"O",IF(Q7=$AJ$105,"O",IF(Q7=$AK$105,"O",IF(Q7=$AL$105,"O",IF(Q7=$AM$105,"O",IF(Q7=$AN$105,"O",IF(Q7=$AO$105,"O",IF(Q7=$AP$105,"O",IF(Q7=$AQ$105,"O",IF(Q7=$AR$105,"O",IF(Q7=$AS$105,"O",IF(Q7=$AT$105,"O",IF(Q7=$AU$105,"O",IF(Q7=$AV$105,"O",IF(Q7=$AW$105,"O",IF(Q7=$AX$105,"O",IF(Q7=$AY$105,"O",IF(Q7=$AZ$105,"O",IF(Q7=$BA$105,"O",IF(Q7=$BB$105,"O",IF(Q7=$BC$105,"O",IF(Q7=$BD$105,"O",IF(Q7=$BE$105,"O",IF(Q7=$BF$105,"O",IF(Q7=$BG$105,"O",IF(Q7=$BH$105,"O","X"))))))))))))))))))))))))))))))))))))))</f>
        <v>X</v>
      </c>
    </row>
    <row r="771" spans="1:17" ht="18.75" customHeight="1">
      <c r="A771" s="606"/>
      <c r="B771" s="58" t="s">
        <v>33</v>
      </c>
      <c r="C771" s="58" t="str">
        <f>IF(C8=$W$105,"O",IF(C8=$X$105,"O",IF(C8=$Y$105,"O",IF(C8=$Z$105,"O",IF(C8=$AA$105,"O",IF(C8=$AB$105,"O",IF(C8=$AC$105,"O",IF(C8=$AD$105,"O",IF(C8=$AE$105,"O",IF(C8=$AF$105,"O",IF(C8=$AG$105,"O",IF(C8=$AH$105,"O",IF(C8=$AI$105,"O",IF(C8=$AJ$105,"O",IF(C8=$AK$105,"O",IF(C8=$AL$105,"O",IF(C8=$AM$105,"O",IF(C8=$AN$105,"O",IF(C8=$AO$105,"O",IF(C8=$AP$105,"O",IF(C8=$AQ$105,"O",IF(C8=$AR$105,"O",IF(C8=$AS$105,"O",IF(C8=$AT$105,"O",IF(C8=$AU$105,"O",IF(C8=$AV$105,"O",IF(C8=$AW$105,"O",IF(C8=$AX$105,"O",IF(C8=$AY$105,"O",IF(C8=$AZ$105,"O",IF(C8=$BA$105,"O",IF(C8=$BB$105,"O",IF(C8=$BC$105,"O",IF(C8=$BD$105,"O",IF(C8=$BE$105,"O",IF(C8=$BF$105,"O",IF(C8=$BG$105,"O",IF(C8=$BH$105,"O","X"))))))))))))))))))))))))))))))))))))))</f>
        <v>X</v>
      </c>
      <c r="D771" s="58" t="str">
        <f t="shared" ref="D771:P771" si="756">IF(D8=$W$105,"O",IF(D8=$X$105,"O",IF(D8=$Y$105,"O",IF(D8=$Z$105,"O",IF(D8=$AA$105,"O",IF(D8=$AB$105,"O",IF(D8=$AC$105,"O",IF(D8=$AD$105,"O",IF(D8=$AE$105,"O",IF(D8=$AF$105,"O",IF(D8=$AG$105,"O",IF(D8=$AH$105,"O",IF(D8=$AI$105,"O",IF(D8=$AJ$105,"O",IF(D8=$AK$105,"O",IF(D8=$AL$105,"O",IF(D8=$AM$105,"O",IF(D8=$AN$105,"O",IF(D8=$AO$105,"O",IF(D8=$AP$105,"O",IF(D8=$AQ$105,"O",IF(D8=$AR$105,"O",IF(D8=$AS$105,"O",IF(D8=$AT$105,"O",IF(D8=$AU$105,"O",IF(D8=$AV$105,"O",IF(D8=$AW$105,"O",IF(D8=$AX$105,"O",IF(D8=$AY$105,"O",IF(D8=$AZ$105,"O",IF(D8=$BA$105,"O",IF(D8=$BB$105,"O",IF(D8=$BC$105,"O",IF(D8=$BD$105,"O",IF(D8=$BE$105,"O",IF(D8=$BF$105,"O",IF(D8=$BG$105,"O",IF(D8=$BH$105,"O","X"))))))))))))))))))))))))))))))))))))))</f>
        <v>X</v>
      </c>
      <c r="E771" s="58" t="str">
        <f t="shared" si="756"/>
        <v>X</v>
      </c>
      <c r="F771" s="58" t="str">
        <f t="shared" si="756"/>
        <v>X</v>
      </c>
      <c r="G771" s="58" t="str">
        <f t="shared" si="756"/>
        <v>X</v>
      </c>
      <c r="H771" s="58" t="str">
        <f t="shared" si="756"/>
        <v>X</v>
      </c>
      <c r="I771" s="58" t="str">
        <f t="shared" si="756"/>
        <v>X</v>
      </c>
      <c r="J771" s="58" t="str">
        <f t="shared" si="756"/>
        <v>X</v>
      </c>
      <c r="K771" s="58" t="str">
        <f t="shared" si="756"/>
        <v>X</v>
      </c>
      <c r="L771" s="58" t="str">
        <f t="shared" si="756"/>
        <v>X</v>
      </c>
      <c r="M771" s="58" t="str">
        <f t="shared" si="756"/>
        <v>X</v>
      </c>
      <c r="N771" s="58" t="str">
        <f t="shared" si="756"/>
        <v>X</v>
      </c>
      <c r="O771" s="58" t="str">
        <f t="shared" si="756"/>
        <v>X</v>
      </c>
      <c r="P771" s="58" t="str">
        <f t="shared" si="756"/>
        <v>X</v>
      </c>
      <c r="Q771" s="58" t="str">
        <f>IF(Q8=$W$105,"O",IF(Q8=$X$105,"O",IF(Q8=$Y$105,"O",IF(Q8=$Z$105,"O",IF(Q8=$AA$105,"O",IF(Q8=$AB$105,"O",IF(Q8=$AC$105,"O",IF(Q8=$AD$105,"O",IF(Q8=$AE$105,"O",IF(Q8=$AF$105,"O",IF(Q8=$AG$105,"O",IF(Q8=$AH$105,"O",IF(Q8=$AI$105,"O",IF(Q8=$AJ$105,"O",IF(Q8=$AK$105,"O",IF(Q8=$AL$105,"O",IF(Q8=$AM$105,"O",IF(Q8=$AN$105,"O",IF(Q8=$AO$105,"O",IF(Q8=$AP$105,"O",IF(Q8=$AQ$105,"O",IF(Q8=$AR$105,"O",IF(Q8=$AS$105,"O",IF(Q8=$AT$105,"O",IF(Q8=$AU$105,"O",IF(Q8=$AV$105,"O",IF(Q8=$AW$105,"O",IF(Q8=$AX$105,"O",IF(Q8=$AY$105,"O",IF(Q8=$AZ$105,"O",IF(Q8=$BA$105,"O",IF(Q8=$BB$105,"O",IF(Q8=$BC$105,"O",IF(Q8=$BD$105,"O",IF(Q8=$BE$105,"O",IF(Q8=$BF$105,"O",IF(Q8=$BG$105,"O",IF(Q8=$BH$105,"O","X"))))))))))))))))))))))))))))))))))))))</f>
        <v>X</v>
      </c>
    </row>
    <row r="772" spans="1:17" ht="18.75" customHeight="1">
      <c r="A772" s="606"/>
      <c r="B772" s="58" t="s">
        <v>34</v>
      </c>
      <c r="C772" s="58" t="str">
        <f t="shared" ref="C772:Q772" si="757">IF(C9=$W$105,"O",IF(C9=$X$105,"O",IF(C9=$Y$105,"O",IF(C9=$Z$105,"O",IF(C9=$AA$105,"O",IF(C9=$AB$105,"O",IF(C9=$AC$105,"O",IF(C9=$AD$105,"O",IF(C9=$AE$105,"O",IF(C9=$AF$105,"O",IF(C9=$AG$105,"O",IF(C9=$AH$105,"O",IF(C9=$AI$105,"O",IF(C9=$AJ$105,"O",IF(C9=$AK$105,"O",IF(C9=$AL$105,"O",IF(C9=$AM$105,"O",IF(C9=$AN$105,"O",IF(C9=$AO$105,"O",IF(C9=$AP$105,"O",IF(C9=$AQ$105,"O",IF(C9=$AR$105,"O",IF(C9=$AS$105,"O",IF(C9=$AT$105,"O",IF(C9=$AU$105,"O",IF(C9=$AV$105,"O",IF(C9=$AW$105,"O",IF(C9=$AX$105,"O",IF(C9=$AY$105,"O",IF(C9=$AZ$105,"O",IF(C9=$BA$105,"O",IF(C9=$BB$105,"O",IF(C9=$BC$105,"O",IF(C9=$BD$105,"O",IF(C9=$BE$105,"O",IF(C9=$BF$105,"O",IF(C9=$BG$105,"O",IF(C9=$BH$105,"O","X"))))))))))))))))))))))))))))))))))))))</f>
        <v>O</v>
      </c>
      <c r="D772" s="58" t="str">
        <f t="shared" si="757"/>
        <v>O</v>
      </c>
      <c r="E772" s="58" t="str">
        <f t="shared" si="757"/>
        <v>O</v>
      </c>
      <c r="F772" s="58" t="str">
        <f t="shared" si="757"/>
        <v>O</v>
      </c>
      <c r="G772" s="58" t="str">
        <f t="shared" si="757"/>
        <v>O</v>
      </c>
      <c r="H772" s="58" t="str">
        <f t="shared" si="757"/>
        <v>O</v>
      </c>
      <c r="I772" s="58" t="str">
        <f t="shared" si="757"/>
        <v>O</v>
      </c>
      <c r="J772" s="58" t="str">
        <f t="shared" si="757"/>
        <v>O</v>
      </c>
      <c r="K772" s="58" t="str">
        <f t="shared" si="757"/>
        <v>O</v>
      </c>
      <c r="L772" s="58" t="str">
        <f t="shared" si="757"/>
        <v>O</v>
      </c>
      <c r="M772" s="58" t="str">
        <f t="shared" si="757"/>
        <v>O</v>
      </c>
      <c r="N772" s="58" t="str">
        <f t="shared" si="757"/>
        <v>O</v>
      </c>
      <c r="O772" s="58" t="str">
        <f t="shared" si="757"/>
        <v>O</v>
      </c>
      <c r="P772" s="58" t="str">
        <f t="shared" si="757"/>
        <v>O</v>
      </c>
      <c r="Q772" s="58" t="str">
        <f t="shared" si="757"/>
        <v>O</v>
      </c>
    </row>
    <row r="773" spans="1:17" ht="18.75" customHeight="1">
      <c r="A773" s="606"/>
      <c r="B773" s="58" t="s">
        <v>35</v>
      </c>
      <c r="C773" s="58" t="str">
        <f t="shared" ref="C773:Q773" si="758">IF(C10=$W$105,"O",IF(C10=$X$105,"O",IF(C10=$Y$105,"O",IF(C10=$Z$105,"O",IF(C10=$AA$105,"O",IF(C10=$AB$105,"O",IF(C10=$AC$105,"O",IF(C10=$AD$105,"O",IF(C10=$AE$105,"O",IF(C10=$AF$105,"O",IF(C10=$AG$105,"O",IF(C10=$AH$105,"O",IF(C10=$AI$105,"O",IF(C10=$AJ$105,"O",IF(C10=$AK$105,"O",IF(C10=$AL$105,"O",IF(C10=$AM$105,"O",IF(C10=$AN$105,"O",IF(C10=$AO$105,"O",IF(C10=$AP$105,"O",IF(C10=$AQ$105,"O",IF(C10=$AR$105,"O",IF(C10=$AS$105,"O",IF(C10=$AT$105,"O",IF(C10=$AU$105,"O",IF(C10=$AV$105,"O",IF(C10=$AW$105,"O",IF(C10=$AX$105,"O",IF(C10=$AY$105,"O",IF(C10=$AZ$105,"O",IF(C10=$BA$105,"O",IF(C10=$BB$105,"O",IF(C10=$BC$105,"O",IF(C10=$BD$105,"O",IF(C10=$BE$105,"O",IF(C10=$BF$105,"O",IF(C10=$BG$105,"O",IF(C10=$BH$105,"O","X"))))))))))))))))))))))))))))))))))))))</f>
        <v>O</v>
      </c>
      <c r="D773" s="58" t="str">
        <f t="shared" si="758"/>
        <v>O</v>
      </c>
      <c r="E773" s="58" t="str">
        <f t="shared" si="758"/>
        <v>O</v>
      </c>
      <c r="F773" s="58" t="str">
        <f t="shared" si="758"/>
        <v>O</v>
      </c>
      <c r="G773" s="58" t="str">
        <f t="shared" si="758"/>
        <v>O</v>
      </c>
      <c r="H773" s="58" t="str">
        <f t="shared" si="758"/>
        <v>O</v>
      </c>
      <c r="I773" s="58" t="str">
        <f t="shared" si="758"/>
        <v>O</v>
      </c>
      <c r="J773" s="58" t="str">
        <f t="shared" si="758"/>
        <v>O</v>
      </c>
      <c r="K773" s="58" t="str">
        <f t="shared" si="758"/>
        <v>O</v>
      </c>
      <c r="L773" s="58" t="str">
        <f t="shared" si="758"/>
        <v>O</v>
      </c>
      <c r="M773" s="58" t="str">
        <f t="shared" si="758"/>
        <v>O</v>
      </c>
      <c r="N773" s="58" t="str">
        <f t="shared" si="758"/>
        <v>O</v>
      </c>
      <c r="O773" s="58" t="str">
        <f t="shared" si="758"/>
        <v>O</v>
      </c>
      <c r="P773" s="58" t="str">
        <f t="shared" si="758"/>
        <v>O</v>
      </c>
      <c r="Q773" s="58" t="str">
        <f t="shared" si="758"/>
        <v>O</v>
      </c>
    </row>
    <row r="774" spans="1:17" ht="18.75" customHeight="1">
      <c r="A774" s="606"/>
      <c r="B774" s="58" t="s">
        <v>36</v>
      </c>
      <c r="C774" s="58" t="str">
        <f t="shared" ref="C774:Q774" si="759">IF(C11=$W$105,"O",IF(C11=$X$105,"O",IF(C11=$Y$105,"O",IF(C11=$Z$105,"O",IF(C11=$AA$105,"O",IF(C11=$AB$105,"O",IF(C11=$AC$105,"O",IF(C11=$AD$105,"O",IF(C11=$AE$105,"O",IF(C11=$AF$105,"O",IF(C11=$AG$105,"O",IF(C11=$AH$105,"O",IF(C11=$AI$105,"O",IF(C11=$AJ$105,"O",IF(C11=$AK$105,"O",IF(C11=$AL$105,"O",IF(C11=$AM$105,"O",IF(C11=$AN$105,"O",IF(C11=$AO$105,"O",IF(C11=$AP$105,"O",IF(C11=$AQ$105,"O",IF(C11=$AR$105,"O",IF(C11=$AS$105,"O",IF(C11=$AT$105,"O",IF(C11=$AU$105,"O",IF(C11=$AV$105,"O",IF(C11=$AW$105,"O",IF(C11=$AX$105,"O",IF(C11=$AY$105,"O",IF(C11=$AZ$105,"O",IF(C11=$BA$105,"O",IF(C11=$BB$105,"O",IF(C11=$BC$105,"O",IF(C11=$BD$105,"O",IF(C11=$BE$105,"O",IF(C11=$BF$105,"O",IF(C11=$BG$105,"O",IF(C11=$BH$105,"O","X"))))))))))))))))))))))))))))))))))))))</f>
        <v>O</v>
      </c>
      <c r="D774" s="58" t="str">
        <f t="shared" si="759"/>
        <v>O</v>
      </c>
      <c r="E774" s="58" t="str">
        <f t="shared" si="759"/>
        <v>O</v>
      </c>
      <c r="F774" s="58" t="str">
        <f t="shared" si="759"/>
        <v>O</v>
      </c>
      <c r="G774" s="58" t="str">
        <f t="shared" si="759"/>
        <v>O</v>
      </c>
      <c r="H774" s="58" t="str">
        <f t="shared" si="759"/>
        <v>O</v>
      </c>
      <c r="I774" s="58" t="str">
        <f t="shared" si="759"/>
        <v>O</v>
      </c>
      <c r="J774" s="58" t="str">
        <f t="shared" si="759"/>
        <v>O</v>
      </c>
      <c r="K774" s="58" t="str">
        <f t="shared" si="759"/>
        <v>O</v>
      </c>
      <c r="L774" s="58" t="str">
        <f t="shared" si="759"/>
        <v>O</v>
      </c>
      <c r="M774" s="58" t="str">
        <f t="shared" si="759"/>
        <v>O</v>
      </c>
      <c r="N774" s="58" t="str">
        <f t="shared" si="759"/>
        <v>O</v>
      </c>
      <c r="O774" s="58" t="str">
        <f t="shared" si="759"/>
        <v>O</v>
      </c>
      <c r="P774" s="58" t="str">
        <f t="shared" si="759"/>
        <v>O</v>
      </c>
      <c r="Q774" s="58" t="str">
        <f t="shared" si="759"/>
        <v>O</v>
      </c>
    </row>
    <row r="775" spans="1:17" ht="18.75" customHeight="1">
      <c r="A775" s="606"/>
      <c r="B775" s="58" t="s">
        <v>21</v>
      </c>
      <c r="C775" s="58" t="str">
        <f t="shared" ref="C775:Q775" si="760">IF(C12=$W$105,"O",IF(C12=$X$105,"O",IF(C12=$Y$105,"O",IF(C12=$Z$105,"O",IF(C12=$AA$105,"O",IF(C12=$AB$105,"O",IF(C12=$AC$105,"O",IF(C12=$AD$105,"O",IF(C12=$AE$105,"O",IF(C12=$AF$105,"O",IF(C12=$AG$105,"O",IF(C12=$AH$105,"O",IF(C12=$AI$105,"O",IF(C12=$AJ$105,"O",IF(C12=$AK$105,"O",IF(C12=$AL$105,"O",IF(C12=$AM$105,"O",IF(C12=$AN$105,"O",IF(C12=$AO$105,"O",IF(C12=$AP$105,"O",IF(C12=$AQ$105,"O",IF(C12=$AR$105,"O",IF(C12=$AS$105,"O",IF(C12=$AT$105,"O",IF(C12=$AU$105,"O",IF(C12=$AV$105,"O",IF(C12=$AW$105,"O",IF(C12=$AX$105,"O",IF(C12=$AY$105,"O",IF(C12=$AZ$105,"O",IF(C12=$BA$105,"O",IF(C12=$BB$105,"O",IF(C12=$BC$105,"O",IF(C12=$BD$105,"O",IF(C12=$BE$105,"O",IF(C12=$BF$105,"O",IF(C12=$BG$105,"O",IF(C12=$BH$105,"O","X"))))))))))))))))))))))))))))))))))))))</f>
        <v>O</v>
      </c>
      <c r="D775" s="58" t="str">
        <f t="shared" si="760"/>
        <v>O</v>
      </c>
      <c r="E775" s="58" t="str">
        <f t="shared" si="760"/>
        <v>O</v>
      </c>
      <c r="F775" s="58" t="str">
        <f t="shared" si="760"/>
        <v>O</v>
      </c>
      <c r="G775" s="58" t="str">
        <f t="shared" si="760"/>
        <v>O</v>
      </c>
      <c r="H775" s="58" t="str">
        <f t="shared" si="760"/>
        <v>O</v>
      </c>
      <c r="I775" s="58" t="str">
        <f t="shared" si="760"/>
        <v>O</v>
      </c>
      <c r="J775" s="58" t="str">
        <f t="shared" si="760"/>
        <v>O</v>
      </c>
      <c r="K775" s="58" t="str">
        <f t="shared" si="760"/>
        <v>O</v>
      </c>
      <c r="L775" s="58" t="str">
        <f t="shared" si="760"/>
        <v>O</v>
      </c>
      <c r="M775" s="58" t="str">
        <f t="shared" si="760"/>
        <v>O</v>
      </c>
      <c r="N775" s="58" t="str">
        <f t="shared" si="760"/>
        <v>O</v>
      </c>
      <c r="O775" s="58" t="str">
        <f t="shared" si="760"/>
        <v>O</v>
      </c>
      <c r="P775" s="58" t="str">
        <f t="shared" si="760"/>
        <v>O</v>
      </c>
      <c r="Q775" s="58" t="str">
        <f t="shared" si="760"/>
        <v>O</v>
      </c>
    </row>
    <row r="776" spans="1:17" ht="18.75" customHeight="1">
      <c r="A776" s="607"/>
      <c r="B776" s="30" t="s">
        <v>46</v>
      </c>
      <c r="C776" s="47">
        <f t="shared" ref="C776:Q776" si="761">COUNTIF(C770:C775,"O")</f>
        <v>4</v>
      </c>
      <c r="D776" s="47">
        <f t="shared" si="761"/>
        <v>4</v>
      </c>
      <c r="E776" s="47">
        <f t="shared" si="761"/>
        <v>4</v>
      </c>
      <c r="F776" s="47">
        <f t="shared" si="761"/>
        <v>4</v>
      </c>
      <c r="G776" s="47">
        <f t="shared" si="761"/>
        <v>4</v>
      </c>
      <c r="H776" s="47">
        <f t="shared" si="761"/>
        <v>4</v>
      </c>
      <c r="I776" s="47">
        <f t="shared" si="761"/>
        <v>4</v>
      </c>
      <c r="J776" s="47">
        <f t="shared" si="761"/>
        <v>4</v>
      </c>
      <c r="K776" s="47">
        <f t="shared" si="761"/>
        <v>4</v>
      </c>
      <c r="L776" s="47">
        <f t="shared" si="761"/>
        <v>4</v>
      </c>
      <c r="M776" s="47">
        <f t="shared" si="761"/>
        <v>4</v>
      </c>
      <c r="N776" s="47">
        <f t="shared" si="761"/>
        <v>4</v>
      </c>
      <c r="O776" s="47">
        <f t="shared" si="761"/>
        <v>4</v>
      </c>
      <c r="P776" s="47">
        <f t="shared" si="761"/>
        <v>4</v>
      </c>
      <c r="Q776" s="47">
        <f t="shared" si="761"/>
        <v>4</v>
      </c>
    </row>
    <row r="777" spans="1:17" ht="18.75" customHeight="1">
      <c r="A777" s="605">
        <v>84</v>
      </c>
      <c r="B777" s="58" t="s">
        <v>32</v>
      </c>
      <c r="C777" s="58" t="str">
        <f t="shared" ref="C777:P777" si="762">IF(C7=$W$106,"O",IF(C7=$X$106,"O",IF(C7=$Y$106,"O",IF(C7=$Z$106,"O",IF(C7=$AA$106,"O",IF(C7=$AB$106,"O",IF(C7=$AC$106,"O",IF(C7=$AD$106,"O",IF(C7=$AE$106,"O",IF(C7=$AF$106,"O",IF(C7=$AG$106,"O",IF(C7=$AH$106,"O",IF(C7=$AI$106,"O",IF(C7=$AJ$106,"O",IF(C7=$AK$106,"O",IF(C7=$AL$106,"O",IF(C7=$AM$106,"O",IF(C7=$AN$106,"O",IF(C7=$AO$106,"O",IF(C7=$AP$106,"O",IF(C7=$AQ$106,"O",IF(C7=$AR$106,"O",IF(C7=$AS$106,"O",IF(C7=$AT$106,"O",IF(C7=$AU$106,"O",IF(C7=$AV$106,"O",IF(C7=$AW$106,"O",IF(C7=$AX$106,"O",IF(C7=$AY$106,"O",IF(C7=$AZ$106,"O",IF(C7=$BA$106,"O",IF(C7=$BB$106,"O",IF(C7=$BC$106,"O",IF(C7=$BD$106,"O",IF(C7=$BE$106,"O",IF(C7=$BF$106,"O",IF(C7=$BG$106,"O",IF(C7=$BH$106,"O","X"))))))))))))))))))))))))))))))))))))))</f>
        <v>O</v>
      </c>
      <c r="D777" s="58" t="str">
        <f t="shared" si="762"/>
        <v>O</v>
      </c>
      <c r="E777" s="58" t="str">
        <f t="shared" si="762"/>
        <v>O</v>
      </c>
      <c r="F777" s="58" t="str">
        <f t="shared" si="762"/>
        <v>O</v>
      </c>
      <c r="G777" s="58" t="str">
        <f t="shared" si="762"/>
        <v>O</v>
      </c>
      <c r="H777" s="58" t="str">
        <f t="shared" si="762"/>
        <v>O</v>
      </c>
      <c r="I777" s="58" t="str">
        <f t="shared" si="762"/>
        <v>O</v>
      </c>
      <c r="J777" s="58" t="str">
        <f t="shared" si="762"/>
        <v>O</v>
      </c>
      <c r="K777" s="58" t="str">
        <f t="shared" si="762"/>
        <v>O</v>
      </c>
      <c r="L777" s="58" t="str">
        <f t="shared" si="762"/>
        <v>O</v>
      </c>
      <c r="M777" s="58" t="str">
        <f t="shared" si="762"/>
        <v>O</v>
      </c>
      <c r="N777" s="58" t="str">
        <f t="shared" si="762"/>
        <v>O</v>
      </c>
      <c r="O777" s="58" t="str">
        <f t="shared" si="762"/>
        <v>O</v>
      </c>
      <c r="P777" s="58" t="str">
        <f t="shared" si="762"/>
        <v>O</v>
      </c>
      <c r="Q777" s="58" t="str">
        <f>IF(Q7=$W$106,"O",IF(Q7=$X$106,"O",IF(Q7=$Y$106,"O",IF(Q7=$Z$106,"O",IF(Q7=$AA$106,"O",IF(Q7=$AB$106,"O",IF(Q7=$AC$106,"O",IF(Q7=$AD$106,"O",IF(Q7=$AE$106,"O",IF(Q7=$AF$106,"O",IF(Q7=$AG$106,"O",IF(Q7=$AH$106,"O",IF(Q7=$AI$106,"O",IF(Q7=$AJ$106,"O",IF(Q7=$AK$106,"O",IF(Q7=$AL$106,"O",IF(Q7=$AM$106,"O",IF(Q7=$AN$106,"O",IF(Q7=$AO$106,"O",IF(Q7=$AP$106,"O",IF(Q7=$AQ$106,"O",IF(Q7=$AR$106,"O",IF(Q7=$AS$106,"O",IF(Q7=$AT$106,"O",IF(Q7=$AU$106,"O",IF(Q7=$AV$106,"O",IF(Q7=$AW$106,"O",IF(Q7=$AX$106,"O",IF(Q7=$AY$106,"O",IF(Q7=$AZ$106,"O",IF(Q7=$BA$106,"O",IF(Q7=$BB$106,"O",IF(Q7=$BC$106,"O",IF(Q7=$BD$106,"O",IF(Q7=$BE$106,"O",IF(Q7=$BF$106,"O",IF(Q7=$BG$106,"O",IF(Q7=$BH$106,"O","X"))))))))))))))))))))))))))))))))))))))</f>
        <v>O</v>
      </c>
    </row>
    <row r="778" spans="1:17" ht="18.75" customHeight="1">
      <c r="A778" s="606"/>
      <c r="B778" s="58" t="s">
        <v>33</v>
      </c>
      <c r="C778" s="58" t="str">
        <f>IF(C8=$W$106,"O",IF(C8=$X$106,"O",IF(C8=$Y$106,"O",IF(C8=$Z$106,"O",IF(C8=$AA$106,"O",IF(C8=$AB$106,"O",IF(C8=$AC$106,"O",IF(C8=$AD$106,"O",IF(C8=$AE$106,"O",IF(C8=$AF$106,"O",IF(C8=$AG$106,"O",IF(C8=$AH$106,"O",IF(C8=$AI$106,"O",IF(C8=$AJ$106,"O",IF(C8=$AK$106,"O",IF(C8=$AL$106,"O",IF(C8=$AM$106,"O",IF(C8=$AN$106,"O",IF(C8=$AO$106,"O",IF(C8=$AP$106,"O",IF(C8=$AQ$106,"O",IF(C8=$AR$106,"O",IF(C8=$AS$106,"O",IF(C8=$AT$106,"O",IF(C8=$AU$106,"O",IF(C8=$AV$106,"O",IF(C8=$AW$106,"O",IF(C8=$AX$106,"O",IF(C8=$AY$106,"O",IF(C8=$AZ$106,"O",IF(C8=$BA$106,"O",IF(C8=$BB$106,"O",IF(C8=$BC$106,"O",IF(C8=$BD$106,"O",IF(C8=$BE$106,"O",IF(C8=$BF$106,"O",IF(C8=$BG$106,"O",IF(C8=$BH$106,"O","X"))))))))))))))))))))))))))))))))))))))</f>
        <v>X</v>
      </c>
      <c r="D778" s="58" t="str">
        <f t="shared" ref="D778:P778" si="763">IF(D8=$W$106,"O",IF(D8=$X$106,"O",IF(D8=$Y$106,"O",IF(D8=$Z$106,"O",IF(D8=$AA$106,"O",IF(D8=$AB$106,"O",IF(D8=$AC$106,"O",IF(D8=$AD$106,"O",IF(D8=$AE$106,"O",IF(D8=$AF$106,"O",IF(D8=$AG$106,"O",IF(D8=$AH$106,"O",IF(D8=$AI$106,"O",IF(D8=$AJ$106,"O",IF(D8=$AK$106,"O",IF(D8=$AL$106,"O",IF(D8=$AM$106,"O",IF(D8=$AN$106,"O",IF(D8=$AO$106,"O",IF(D8=$AP$106,"O",IF(D8=$AQ$106,"O",IF(D8=$AR$106,"O",IF(D8=$AS$106,"O",IF(D8=$AT$106,"O",IF(D8=$AU$106,"O",IF(D8=$AV$106,"O",IF(D8=$AW$106,"O",IF(D8=$AX$106,"O",IF(D8=$AY$106,"O",IF(D8=$AZ$106,"O",IF(D8=$BA$106,"O",IF(D8=$BB$106,"O",IF(D8=$BC$106,"O",IF(D8=$BD$106,"O",IF(D8=$BE$106,"O",IF(D8=$BF$106,"O",IF(D8=$BG$106,"O",IF(D8=$BH$106,"O","X"))))))))))))))))))))))))))))))))))))))</f>
        <v>X</v>
      </c>
      <c r="E778" s="58" t="str">
        <f t="shared" si="763"/>
        <v>X</v>
      </c>
      <c r="F778" s="58" t="str">
        <f t="shared" si="763"/>
        <v>X</v>
      </c>
      <c r="G778" s="58" t="str">
        <f t="shared" si="763"/>
        <v>X</v>
      </c>
      <c r="H778" s="58" t="str">
        <f t="shared" si="763"/>
        <v>X</v>
      </c>
      <c r="I778" s="58" t="str">
        <f t="shared" si="763"/>
        <v>X</v>
      </c>
      <c r="J778" s="58" t="str">
        <f t="shared" si="763"/>
        <v>X</v>
      </c>
      <c r="K778" s="58" t="str">
        <f t="shared" si="763"/>
        <v>X</v>
      </c>
      <c r="L778" s="58" t="str">
        <f t="shared" si="763"/>
        <v>X</v>
      </c>
      <c r="M778" s="58" t="str">
        <f t="shared" si="763"/>
        <v>X</v>
      </c>
      <c r="N778" s="58" t="str">
        <f t="shared" si="763"/>
        <v>X</v>
      </c>
      <c r="O778" s="58" t="str">
        <f t="shared" si="763"/>
        <v>X</v>
      </c>
      <c r="P778" s="58" t="str">
        <f t="shared" si="763"/>
        <v>X</v>
      </c>
      <c r="Q778" s="58" t="str">
        <f>IF(Q8=$W$106,"O",IF(Q8=$X$106,"O",IF(Q8=$Y$106,"O",IF(Q8=$Z$106,"O",IF(Q8=$AA$106,"O",IF(Q8=$AB$106,"O",IF(Q8=$AC$106,"O",IF(Q8=$AD$106,"O",IF(Q8=$AE$106,"O",IF(Q8=$AF$106,"O",IF(Q8=$AG$106,"O",IF(Q8=$AH$106,"O",IF(Q8=$AI$106,"O",IF(Q8=$AJ$106,"O",IF(Q8=$AK$106,"O",IF(Q8=$AL$106,"O",IF(Q8=$AM$106,"O",IF(Q8=$AN$106,"O",IF(Q8=$AO$106,"O",IF(Q8=$AP$106,"O",IF(Q8=$AQ$106,"O",IF(Q8=$AR$106,"O",IF(Q8=$AS$106,"O",IF(Q8=$AT$106,"O",IF(Q8=$AU$106,"O",IF(Q8=$AV$106,"O",IF(Q8=$AW$106,"O",IF(Q8=$AX$106,"O",IF(Q8=$AY$106,"O",IF(Q8=$AZ$106,"O",IF(Q8=$BA$106,"O",IF(Q8=$BB$106,"O",IF(Q8=$BC$106,"O",IF(Q8=$BD$106,"O",IF(Q8=$BE$106,"O",IF(Q8=$BF$106,"O",IF(Q8=$BG$106,"O",IF(Q8=$BH$106,"O","X"))))))))))))))))))))))))))))))))))))))</f>
        <v>X</v>
      </c>
    </row>
    <row r="779" spans="1:17" ht="18.75" customHeight="1">
      <c r="A779" s="606"/>
      <c r="B779" s="58" t="s">
        <v>34</v>
      </c>
      <c r="C779" s="58" t="str">
        <f t="shared" ref="C779:Q779" si="764">IF(C9=$W$106,"O",IF(C9=$X$106,"O",IF(C9=$Y$106,"O",IF(C9=$Z$106,"O",IF(C9=$AA$106,"O",IF(C9=$AB$106,"O",IF(C9=$AC$106,"O",IF(C9=$AD$106,"O",IF(C9=$AE$106,"O",IF(C9=$AF$106,"O",IF(C9=$AG$106,"O",IF(C9=$AH$106,"O",IF(C9=$AI$106,"O",IF(C9=$AJ$106,"O",IF(C9=$AK$106,"O",IF(C9=$AL$106,"O",IF(C9=$AM$106,"O",IF(C9=$AN$106,"O",IF(C9=$AO$106,"O",IF(C9=$AP$106,"O",IF(C9=$AQ$106,"O",IF(C9=$AR$106,"O",IF(C9=$AS$106,"O",IF(C9=$AT$106,"O",IF(C9=$AU$106,"O",IF(C9=$AV$106,"O",IF(C9=$AW$106,"O",IF(C9=$AX$106,"O",IF(C9=$AY$106,"O",IF(C9=$AZ$106,"O",IF(C9=$BA$106,"O",IF(C9=$BB$106,"O",IF(C9=$BC$106,"O",IF(C9=$BD$106,"O",IF(C9=$BE$106,"O",IF(C9=$BF$106,"O",IF(C9=$BG$106,"O",IF(C9=$BH$106,"O","X"))))))))))))))))))))))))))))))))))))))</f>
        <v>X</v>
      </c>
      <c r="D779" s="58" t="str">
        <f t="shared" si="764"/>
        <v>X</v>
      </c>
      <c r="E779" s="58" t="str">
        <f t="shared" si="764"/>
        <v>X</v>
      </c>
      <c r="F779" s="58" t="str">
        <f t="shared" si="764"/>
        <v>X</v>
      </c>
      <c r="G779" s="58" t="str">
        <f t="shared" si="764"/>
        <v>X</v>
      </c>
      <c r="H779" s="58" t="str">
        <f t="shared" si="764"/>
        <v>X</v>
      </c>
      <c r="I779" s="58" t="str">
        <f t="shared" si="764"/>
        <v>X</v>
      </c>
      <c r="J779" s="58" t="str">
        <f t="shared" si="764"/>
        <v>X</v>
      </c>
      <c r="K779" s="58" t="str">
        <f t="shared" si="764"/>
        <v>X</v>
      </c>
      <c r="L779" s="58" t="str">
        <f t="shared" si="764"/>
        <v>X</v>
      </c>
      <c r="M779" s="58" t="str">
        <f t="shared" si="764"/>
        <v>X</v>
      </c>
      <c r="N779" s="58" t="str">
        <f t="shared" si="764"/>
        <v>X</v>
      </c>
      <c r="O779" s="58" t="str">
        <f t="shared" si="764"/>
        <v>X</v>
      </c>
      <c r="P779" s="58" t="str">
        <f t="shared" si="764"/>
        <v>X</v>
      </c>
      <c r="Q779" s="58" t="str">
        <f t="shared" si="764"/>
        <v>X</v>
      </c>
    </row>
    <row r="780" spans="1:17" ht="18.75" customHeight="1">
      <c r="A780" s="606"/>
      <c r="B780" s="58" t="s">
        <v>35</v>
      </c>
      <c r="C780" s="58" t="str">
        <f t="shared" ref="C780:Q780" si="765">IF(C10=$W$106,"O",IF(C10=$X$106,"O",IF(C10=$Y$106,"O",IF(C10=$Z$106,"O",IF(C10=$AA$106,"O",IF(C10=$AB$106,"O",IF(C10=$AC$106,"O",IF(C10=$AD$106,"O",IF(C10=$AE$106,"O",IF(C10=$AF$106,"O",IF(C10=$AG$106,"O",IF(C10=$AH$106,"O",IF(C10=$AI$106,"O",IF(C10=$AJ$106,"O",IF(C10=$AK$106,"O",IF(C10=$AL$106,"O",IF(C10=$AM$106,"O",IF(C10=$AN$106,"O",IF(C10=$AO$106,"O",IF(C10=$AP$106,"O",IF(C10=$AQ$106,"O",IF(C10=$AR$106,"O",IF(C10=$AS$106,"O",IF(C10=$AT$106,"O",IF(C10=$AU$106,"O",IF(C10=$AV$106,"O",IF(C10=$AW$106,"O",IF(C10=$AX$106,"O",IF(C10=$AY$106,"O",IF(C10=$AZ$106,"O",IF(C10=$BA$106,"O",IF(C10=$BB$106,"O",IF(C10=$BC$106,"O",IF(C10=$BD$106,"O",IF(C10=$BE$106,"O",IF(C10=$BF$106,"O",IF(C10=$BG$106,"O",IF(C10=$BH$106,"O","X"))))))))))))))))))))))))))))))))))))))</f>
        <v>O</v>
      </c>
      <c r="D780" s="58" t="str">
        <f t="shared" si="765"/>
        <v>O</v>
      </c>
      <c r="E780" s="58" t="str">
        <f t="shared" si="765"/>
        <v>O</v>
      </c>
      <c r="F780" s="58" t="str">
        <f t="shared" si="765"/>
        <v>O</v>
      </c>
      <c r="G780" s="58" t="str">
        <f t="shared" si="765"/>
        <v>O</v>
      </c>
      <c r="H780" s="58" t="str">
        <f t="shared" si="765"/>
        <v>O</v>
      </c>
      <c r="I780" s="58" t="str">
        <f t="shared" si="765"/>
        <v>O</v>
      </c>
      <c r="J780" s="58" t="str">
        <f t="shared" si="765"/>
        <v>O</v>
      </c>
      <c r="K780" s="58" t="str">
        <f t="shared" si="765"/>
        <v>O</v>
      </c>
      <c r="L780" s="58" t="str">
        <f t="shared" si="765"/>
        <v>O</v>
      </c>
      <c r="M780" s="58" t="str">
        <f t="shared" si="765"/>
        <v>O</v>
      </c>
      <c r="N780" s="58" t="str">
        <f t="shared" si="765"/>
        <v>O</v>
      </c>
      <c r="O780" s="58" t="str">
        <f t="shared" si="765"/>
        <v>O</v>
      </c>
      <c r="P780" s="58" t="str">
        <f t="shared" si="765"/>
        <v>O</v>
      </c>
      <c r="Q780" s="58" t="str">
        <f t="shared" si="765"/>
        <v>O</v>
      </c>
    </row>
    <row r="781" spans="1:17" ht="18.75" customHeight="1">
      <c r="A781" s="606"/>
      <c r="B781" s="58" t="s">
        <v>36</v>
      </c>
      <c r="C781" s="58" t="str">
        <f t="shared" ref="C781:Q781" si="766">IF(C11=$W$106,"O",IF(C11=$X$106,"O",IF(C11=$Y$106,"O",IF(C11=$Z$106,"O",IF(C11=$AA$106,"O",IF(C11=$AB$106,"O",IF(C11=$AC$106,"O",IF(C11=$AD$106,"O",IF(C11=$AE$106,"O",IF(C11=$AF$106,"O",IF(C11=$AG$106,"O",IF(C11=$AH$106,"O",IF(C11=$AI$106,"O",IF(C11=$AJ$106,"O",IF(C11=$AK$106,"O",IF(C11=$AL$106,"O",IF(C11=$AM$106,"O",IF(C11=$AN$106,"O",IF(C11=$AO$106,"O",IF(C11=$AP$106,"O",IF(C11=$AQ$106,"O",IF(C11=$AR$106,"O",IF(C11=$AS$106,"O",IF(C11=$AT$106,"O",IF(C11=$AU$106,"O",IF(C11=$AV$106,"O",IF(C11=$AW$106,"O",IF(C11=$AX$106,"O",IF(C11=$AY$106,"O",IF(C11=$AZ$106,"O",IF(C11=$BA$106,"O",IF(C11=$BB$106,"O",IF(C11=$BC$106,"O",IF(C11=$BD$106,"O",IF(C11=$BE$106,"O",IF(C11=$BF$106,"O",IF(C11=$BG$106,"O",IF(C11=$BH$106,"O","X"))))))))))))))))))))))))))))))))))))))</f>
        <v>O</v>
      </c>
      <c r="D781" s="58" t="str">
        <f t="shared" si="766"/>
        <v>O</v>
      </c>
      <c r="E781" s="58" t="str">
        <f t="shared" si="766"/>
        <v>O</v>
      </c>
      <c r="F781" s="58" t="str">
        <f t="shared" si="766"/>
        <v>O</v>
      </c>
      <c r="G781" s="58" t="str">
        <f t="shared" si="766"/>
        <v>O</v>
      </c>
      <c r="H781" s="58" t="str">
        <f t="shared" si="766"/>
        <v>O</v>
      </c>
      <c r="I781" s="58" t="str">
        <f t="shared" si="766"/>
        <v>O</v>
      </c>
      <c r="J781" s="58" t="str">
        <f t="shared" si="766"/>
        <v>O</v>
      </c>
      <c r="K781" s="58" t="str">
        <f t="shared" si="766"/>
        <v>O</v>
      </c>
      <c r="L781" s="58" t="str">
        <f t="shared" si="766"/>
        <v>O</v>
      </c>
      <c r="M781" s="58" t="str">
        <f t="shared" si="766"/>
        <v>O</v>
      </c>
      <c r="N781" s="58" t="str">
        <f t="shared" si="766"/>
        <v>O</v>
      </c>
      <c r="O781" s="58" t="str">
        <f t="shared" si="766"/>
        <v>O</v>
      </c>
      <c r="P781" s="58" t="str">
        <f t="shared" si="766"/>
        <v>O</v>
      </c>
      <c r="Q781" s="58" t="str">
        <f t="shared" si="766"/>
        <v>O</v>
      </c>
    </row>
    <row r="782" spans="1:17" ht="18.75" customHeight="1">
      <c r="A782" s="606"/>
      <c r="B782" s="58" t="s">
        <v>21</v>
      </c>
      <c r="C782" s="58" t="str">
        <f t="shared" ref="C782:Q782" si="767">IF(C12=$W$106,"O",IF(C12=$X$106,"O",IF(C12=$Y$106,"O",IF(C12=$Z$106,"O",IF(C12=$AA$106,"O",IF(C12=$AB$106,"O",IF(C12=$AC$106,"O",IF(C12=$AD$106,"O",IF(C12=$AE$106,"O",IF(C12=$AF$106,"O",IF(C12=$AG$106,"O",IF(C12=$AH$106,"O",IF(C12=$AI$106,"O",IF(C12=$AJ$106,"O",IF(C12=$AK$106,"O",IF(C12=$AL$106,"O",IF(C12=$AM$106,"O",IF(C12=$AN$106,"O",IF(C12=$AO$106,"O",IF(C12=$AP$106,"O",IF(C12=$AQ$106,"O",IF(C12=$AR$106,"O",IF(C12=$AS$106,"O",IF(C12=$AT$106,"O",IF(C12=$AU$106,"O",IF(C12=$AV$106,"O",IF(C12=$AW$106,"O",IF(C12=$AX$106,"O",IF(C12=$AY$106,"O",IF(C12=$AZ$106,"O",IF(C12=$BA$106,"O",IF(C12=$BB$106,"O",IF(C12=$BC$106,"O",IF(C12=$BD$106,"O",IF(C12=$BE$106,"O",IF(C12=$BF$106,"O",IF(C12=$BG$106,"O",IF(C12=$BH$106,"O","X"))))))))))))))))))))))))))))))))))))))</f>
        <v>O</v>
      </c>
      <c r="D782" s="58" t="str">
        <f t="shared" si="767"/>
        <v>O</v>
      </c>
      <c r="E782" s="58" t="str">
        <f t="shared" si="767"/>
        <v>O</v>
      </c>
      <c r="F782" s="58" t="str">
        <f t="shared" si="767"/>
        <v>O</v>
      </c>
      <c r="G782" s="58" t="str">
        <f t="shared" si="767"/>
        <v>O</v>
      </c>
      <c r="H782" s="58" t="str">
        <f t="shared" si="767"/>
        <v>O</v>
      </c>
      <c r="I782" s="58" t="str">
        <f t="shared" si="767"/>
        <v>O</v>
      </c>
      <c r="J782" s="58" t="str">
        <f t="shared" si="767"/>
        <v>O</v>
      </c>
      <c r="K782" s="58" t="str">
        <f t="shared" si="767"/>
        <v>O</v>
      </c>
      <c r="L782" s="58" t="str">
        <f t="shared" si="767"/>
        <v>O</v>
      </c>
      <c r="M782" s="58" t="str">
        <f t="shared" si="767"/>
        <v>O</v>
      </c>
      <c r="N782" s="58" t="str">
        <f t="shared" si="767"/>
        <v>O</v>
      </c>
      <c r="O782" s="58" t="str">
        <f t="shared" si="767"/>
        <v>O</v>
      </c>
      <c r="P782" s="58" t="str">
        <f t="shared" si="767"/>
        <v>O</v>
      </c>
      <c r="Q782" s="58" t="str">
        <f t="shared" si="767"/>
        <v>O</v>
      </c>
    </row>
    <row r="783" spans="1:17" ht="18.75" customHeight="1">
      <c r="A783" s="607"/>
      <c r="B783" s="30" t="s">
        <v>46</v>
      </c>
      <c r="C783" s="47">
        <f>COUNTIF(C777:C782,"O")</f>
        <v>4</v>
      </c>
      <c r="D783" s="47">
        <f t="shared" ref="D783:Q783" si="768">COUNTIF(D777:D782,"O")</f>
        <v>4</v>
      </c>
      <c r="E783" s="47">
        <f t="shared" si="768"/>
        <v>4</v>
      </c>
      <c r="F783" s="47">
        <f t="shared" si="768"/>
        <v>4</v>
      </c>
      <c r="G783" s="47">
        <f t="shared" si="768"/>
        <v>4</v>
      </c>
      <c r="H783" s="47">
        <f t="shared" si="768"/>
        <v>4</v>
      </c>
      <c r="I783" s="47">
        <f t="shared" si="768"/>
        <v>4</v>
      </c>
      <c r="J783" s="47">
        <f t="shared" si="768"/>
        <v>4</v>
      </c>
      <c r="K783" s="47">
        <f t="shared" si="768"/>
        <v>4</v>
      </c>
      <c r="L783" s="47">
        <f t="shared" si="768"/>
        <v>4</v>
      </c>
      <c r="M783" s="47">
        <f t="shared" si="768"/>
        <v>4</v>
      </c>
      <c r="N783" s="47">
        <f t="shared" si="768"/>
        <v>4</v>
      </c>
      <c r="O783" s="47">
        <f t="shared" si="768"/>
        <v>4</v>
      </c>
      <c r="P783" s="47">
        <f t="shared" si="768"/>
        <v>4</v>
      </c>
      <c r="Q783" s="47">
        <f t="shared" si="768"/>
        <v>4</v>
      </c>
    </row>
    <row r="784" spans="1:17" ht="18.75" customHeight="1">
      <c r="A784" s="605">
        <v>85</v>
      </c>
      <c r="B784" s="58" t="s">
        <v>32</v>
      </c>
      <c r="C784" s="58" t="str">
        <f t="shared" ref="C784:P784" si="769">IF(C7=$W$107,"O",IF(C7=$X$107,"O",IF(C7=$Y$107,"O",IF(C7=$Z$107,"O",IF(C7=$AA$107,"O",IF(C7=$AB$107,"O",IF(C7=$AC$107,"O",IF(C7=$AD$107,"O",IF(C7=$AE$107,"O",IF(C7=$AF$107,"O",IF(C7=$AG$107,"O",IF(C7=$AH$107,"O",IF(C7=$AI$107,"O",IF(C7=$AJ$107,"O",IF(C7=$AK$107,"O",IF(C7=$AL$107,"O",IF(C7=$AM$107,"O",IF(C7=$AN$107,"O",IF(C7=$AO$107,"O",IF(C7=$AP$107,"O",IF(C7=$AQ$107,"O",IF(C7=$AR$107,"O",IF(C7=$AS$107,"O",IF(C7=$AT$107,"O",IF(C7=$AU$107,"O",IF(C7=$AV$107,"O",IF(C7=$AW$107,"O",IF(C7=$AX$107,"O",IF(C7=$AY$107,"O",IF(C7=$AZ$107,"O",IF(C7=$BA$107,"O",IF(C7=$BB$107,"O",IF(C7=$BC$107,"O",IF(C7=$BD$107,"O",IF(C7=$BE$107,"O",IF(C7=$BF$107,"O",IF(C7=$BG$107,"O",IF(C7=$BH$107,"O","X"))))))))))))))))))))))))))))))))))))))</f>
        <v>X</v>
      </c>
      <c r="D784" s="58" t="str">
        <f t="shared" si="769"/>
        <v>X</v>
      </c>
      <c r="E784" s="58" t="str">
        <f t="shared" si="769"/>
        <v>X</v>
      </c>
      <c r="F784" s="58" t="str">
        <f t="shared" si="769"/>
        <v>X</v>
      </c>
      <c r="G784" s="58" t="str">
        <f t="shared" si="769"/>
        <v>X</v>
      </c>
      <c r="H784" s="58" t="str">
        <f t="shared" si="769"/>
        <v>X</v>
      </c>
      <c r="I784" s="58" t="str">
        <f t="shared" si="769"/>
        <v>X</v>
      </c>
      <c r="J784" s="58" t="str">
        <f t="shared" si="769"/>
        <v>X</v>
      </c>
      <c r="K784" s="58" t="str">
        <f t="shared" si="769"/>
        <v>X</v>
      </c>
      <c r="L784" s="58" t="str">
        <f t="shared" si="769"/>
        <v>X</v>
      </c>
      <c r="M784" s="58" t="str">
        <f t="shared" si="769"/>
        <v>X</v>
      </c>
      <c r="N784" s="58" t="str">
        <f t="shared" si="769"/>
        <v>X</v>
      </c>
      <c r="O784" s="58" t="str">
        <f t="shared" si="769"/>
        <v>X</v>
      </c>
      <c r="P784" s="58" t="str">
        <f t="shared" si="769"/>
        <v>X</v>
      </c>
      <c r="Q784" s="58" t="str">
        <f>IF(Q7=$W$107,"O",IF(Q7=$X$107,"O",IF(Q7=$Y$107,"O",IF(Q7=$Z$107,"O",IF(Q7=$AA$107,"O",IF(Q7=$AB$107,"O",IF(Q7=$AC$107,"O",IF(Q7=$AD$107,"O",IF(Q7=$AE$107,"O",IF(Q7=$AF$107,"O",IF(Q7=$AG$107,"O",IF(Q7=$AH$107,"O",IF(Q7=$AI$107,"O",IF(Q7=$AJ$107,"O",IF(Q7=$AK$107,"O",IF(Q7=$AL$107,"O",IF(Q7=$AM$107,"O",IF(Q7=$AN$107,"O",IF(Q7=$AO$107,"O",IF(Q7=$AP$107,"O",IF(Q7=$AQ$107,"O",IF(Q7=$AR$107,"O",IF(Q7=$AS$107,"O",IF(Q7=$AT$107,"O",IF(Q7=$AU$107,"O",IF(Q7=$AV$107,"O",IF(Q7=$AW$107,"O",IF(Q7=$AX$107,"O",IF(Q7=$AY$107,"O",IF(Q7=$AZ$107,"O",IF(Q7=$BA$107,"O",IF(Q7=$BB$107,"O",IF(Q7=$BC$107,"O",IF(Q7=$BD$107,"O",IF(Q7=$BE$107,"O",IF(Q7=$BF$107,"O",IF(Q7=$BG$107,"O",IF(Q7=$BH$107,"O","X"))))))))))))))))))))))))))))))))))))))</f>
        <v>X</v>
      </c>
    </row>
    <row r="785" spans="1:65" ht="18.75" customHeight="1">
      <c r="A785" s="606"/>
      <c r="B785" s="58" t="s">
        <v>33</v>
      </c>
      <c r="C785" s="58" t="str">
        <f>IF(C8=$W$107,"O",IF(C8=$X$107,"O",IF(C8=$Y$107,"O",IF(C8=$Z$107,"O",IF(C8=$AA$107,"O",IF(C8=$AB$107,"O",IF(C8=$AC$107,"O",IF(C8=$AD$107,"O",IF(C8=$AE$107,"O",IF(C8=$AF$107,"O",IF(C8=$AG$107,"O",IF(C8=$AH$107,"O",IF(C8=$AI$107,"O",IF(C8=$AJ$107,"O",IF(C8=$AK$107,"O",IF(C8=$AL$107,"O",IF(C8=$AM$107,"O",IF(C8=$AN$107,"O",IF(C8=$AO$107,"O",IF(C8=$AP$107,"O",IF(C8=$AQ$107,"O",IF(C8=$AR$107,"O",IF(C8=$AS$107,"O",IF(C8=$AT$107,"O",IF(C8=$AU$107,"O",IF(C8=$AV$107,"O",IF(C8=$AW$107,"O",IF(C8=$AX$107,"O",IF(C8=$AY$107,"O",IF(C8=$AZ$107,"O",IF(C8=$BA$107,"O",IF(C8=$BB$107,"O",IF(C8=$BC$107,"O",IF(C8=$BD$107,"O",IF(C8=$BE$107,"O",IF(C8=$BF$107,"O",IF(C8=$BG$107,"O",IF(C8=$BH$107,"O","X"))))))))))))))))))))))))))))))))))))))</f>
        <v>O</v>
      </c>
      <c r="D785" s="58" t="str">
        <f t="shared" ref="D785:P785" si="770">IF(D8=$W$107,"O",IF(D8=$X$107,"O",IF(D8=$Y$107,"O",IF(D8=$Z$107,"O",IF(D8=$AA$107,"O",IF(D8=$AB$107,"O",IF(D8=$AC$107,"O",IF(D8=$AD$107,"O",IF(D8=$AE$107,"O",IF(D8=$AF$107,"O",IF(D8=$AG$107,"O",IF(D8=$AH$107,"O",IF(D8=$AI$107,"O",IF(D8=$AJ$107,"O",IF(D8=$AK$107,"O",IF(D8=$AL$107,"O",IF(D8=$AM$107,"O",IF(D8=$AN$107,"O",IF(D8=$AO$107,"O",IF(D8=$AP$107,"O",IF(D8=$AQ$107,"O",IF(D8=$AR$107,"O",IF(D8=$AS$107,"O",IF(D8=$AT$107,"O",IF(D8=$AU$107,"O",IF(D8=$AV$107,"O",IF(D8=$AW$107,"O",IF(D8=$AX$107,"O",IF(D8=$AY$107,"O",IF(D8=$AZ$107,"O",IF(D8=$BA$107,"O",IF(D8=$BB$107,"O",IF(D8=$BC$107,"O",IF(D8=$BD$107,"O",IF(D8=$BE$107,"O",IF(D8=$BF$107,"O",IF(D8=$BG$107,"O",IF(D8=$BH$107,"O","X"))))))))))))))))))))))))))))))))))))))</f>
        <v>O</v>
      </c>
      <c r="E785" s="58" t="str">
        <f t="shared" si="770"/>
        <v>O</v>
      </c>
      <c r="F785" s="58" t="str">
        <f t="shared" si="770"/>
        <v>O</v>
      </c>
      <c r="G785" s="58" t="str">
        <f t="shared" si="770"/>
        <v>O</v>
      </c>
      <c r="H785" s="58" t="str">
        <f t="shared" si="770"/>
        <v>O</v>
      </c>
      <c r="I785" s="58" t="str">
        <f t="shared" si="770"/>
        <v>O</v>
      </c>
      <c r="J785" s="58" t="str">
        <f t="shared" si="770"/>
        <v>O</v>
      </c>
      <c r="K785" s="58" t="str">
        <f t="shared" si="770"/>
        <v>O</v>
      </c>
      <c r="L785" s="58" t="str">
        <f t="shared" si="770"/>
        <v>O</v>
      </c>
      <c r="M785" s="58" t="str">
        <f t="shared" si="770"/>
        <v>O</v>
      </c>
      <c r="N785" s="58" t="str">
        <f t="shared" si="770"/>
        <v>O</v>
      </c>
      <c r="O785" s="58" t="str">
        <f t="shared" si="770"/>
        <v>O</v>
      </c>
      <c r="P785" s="58" t="str">
        <f t="shared" si="770"/>
        <v>O</v>
      </c>
      <c r="Q785" s="58" t="str">
        <f>IF(Q8=$W$107,"O",IF(Q8=$X$107,"O",IF(Q8=$Y$107,"O",IF(Q8=$Z$107,"O",IF(Q8=$AA$107,"O",IF(Q8=$AB$107,"O",IF(Q8=$AC$107,"O",IF(Q8=$AD$107,"O",IF(Q8=$AE$107,"O",IF(Q8=$AF$107,"O",IF(Q8=$AG$107,"O",IF(Q8=$AH$107,"O",IF(Q8=$AI$107,"O",IF(Q8=$AJ$107,"O",IF(Q8=$AK$107,"O",IF(Q8=$AL$107,"O",IF(Q8=$AM$107,"O",IF(Q8=$AN$107,"O",IF(Q8=$AO$107,"O",IF(Q8=$AP$107,"O",IF(Q8=$AQ$107,"O",IF(Q8=$AR$107,"O",IF(Q8=$AS$107,"O",IF(Q8=$AT$107,"O",IF(Q8=$AU$107,"O",IF(Q8=$AV$107,"O",IF(Q8=$AW$107,"O",IF(Q8=$AX$107,"O",IF(Q8=$AY$107,"O",IF(Q8=$AZ$107,"O",IF(Q8=$BA$107,"O",IF(Q8=$BB$107,"O",IF(Q8=$BC$107,"O",IF(Q8=$BD$107,"O",IF(Q8=$BE$107,"O",IF(Q8=$BF$107,"O",IF(Q8=$BG$107,"O",IF(Q8=$BH$107,"O","X"))))))))))))))))))))))))))))))))))))))</f>
        <v>O</v>
      </c>
    </row>
    <row r="786" spans="1:65" ht="18.75" customHeight="1">
      <c r="A786" s="606"/>
      <c r="B786" s="58" t="s">
        <v>34</v>
      </c>
      <c r="C786" s="58" t="str">
        <f t="shared" ref="C786:Q786" si="771">IF(C9=$W$107,"O",IF(C9=$X$107,"O",IF(C9=$Y$107,"O",IF(C9=$Z$107,"O",IF(C9=$AA$107,"O",IF(C9=$AB$107,"O",IF(C9=$AC$107,"O",IF(C9=$AD$107,"O",IF(C9=$AE$107,"O",IF(C9=$AF$107,"O",IF(C9=$AG$107,"O",IF(C9=$AH$107,"O",IF(C9=$AI$107,"O",IF(C9=$AJ$107,"O",IF(C9=$AK$107,"O",IF(C9=$AL$107,"O",IF(C9=$AM$107,"O",IF(C9=$AN$107,"O",IF(C9=$AO$107,"O",IF(C9=$AP$107,"O",IF(C9=$AQ$107,"O",IF(C9=$AR$107,"O",IF(C9=$AS$107,"O",IF(C9=$AT$107,"O",IF(C9=$AU$107,"O",IF(C9=$AV$107,"O",IF(C9=$AW$107,"O",IF(C9=$AX$107,"O",IF(C9=$AY$107,"O",IF(C9=$AZ$107,"O",IF(C9=$BA$107,"O",IF(C9=$BB$107,"O",IF(C9=$BC$107,"O",IF(C9=$BD$107,"O",IF(C9=$BE$107,"O",IF(C9=$BF$107,"O",IF(C9=$BG$107,"O",IF(C9=$BH$107,"O","X"))))))))))))))))))))))))))))))))))))))</f>
        <v>O</v>
      </c>
      <c r="D786" s="58" t="str">
        <f t="shared" si="771"/>
        <v>O</v>
      </c>
      <c r="E786" s="58" t="str">
        <f t="shared" si="771"/>
        <v>O</v>
      </c>
      <c r="F786" s="58" t="str">
        <f t="shared" si="771"/>
        <v>O</v>
      </c>
      <c r="G786" s="58" t="str">
        <f t="shared" si="771"/>
        <v>O</v>
      </c>
      <c r="H786" s="58" t="str">
        <f t="shared" si="771"/>
        <v>O</v>
      </c>
      <c r="I786" s="58" t="str">
        <f t="shared" si="771"/>
        <v>O</v>
      </c>
      <c r="J786" s="58" t="str">
        <f t="shared" si="771"/>
        <v>O</v>
      </c>
      <c r="K786" s="58" t="str">
        <f t="shared" si="771"/>
        <v>O</v>
      </c>
      <c r="L786" s="58" t="str">
        <f t="shared" si="771"/>
        <v>O</v>
      </c>
      <c r="M786" s="58" t="str">
        <f t="shared" si="771"/>
        <v>O</v>
      </c>
      <c r="N786" s="58" t="str">
        <f t="shared" si="771"/>
        <v>O</v>
      </c>
      <c r="O786" s="58" t="str">
        <f t="shared" si="771"/>
        <v>O</v>
      </c>
      <c r="P786" s="58" t="str">
        <f t="shared" si="771"/>
        <v>O</v>
      </c>
      <c r="Q786" s="58" t="str">
        <f t="shared" si="771"/>
        <v>O</v>
      </c>
    </row>
    <row r="787" spans="1:65" ht="18.75" customHeight="1">
      <c r="A787" s="606"/>
      <c r="B787" s="58" t="s">
        <v>35</v>
      </c>
      <c r="C787" s="58" t="str">
        <f t="shared" ref="C787:Q787" si="772">IF(C10=$W$107,"O",IF(C10=$X$107,"O",IF(C10=$Y$107,"O",IF(C10=$Z$107,"O",IF(C10=$AA$107,"O",IF(C10=$AB$107,"O",IF(C10=$AC$107,"O",IF(C10=$AD$107,"O",IF(C10=$AE$107,"O",IF(C10=$AF$107,"O",IF(C10=$AG$107,"O",IF(C10=$AH$107,"O",IF(C10=$AI$107,"O",IF(C10=$AJ$107,"O",IF(C10=$AK$107,"O",IF(C10=$AL$107,"O",IF(C10=$AM$107,"O",IF(C10=$AN$107,"O",IF(C10=$AO$107,"O",IF(C10=$AP$107,"O",IF(C10=$AQ$107,"O",IF(C10=$AR$107,"O",IF(C10=$AS$107,"O",IF(C10=$AT$107,"O",IF(C10=$AU$107,"O",IF(C10=$AV$107,"O",IF(C10=$AW$107,"O",IF(C10=$AX$107,"O",IF(C10=$AY$107,"O",IF(C10=$AZ$107,"O",IF(C10=$BA$107,"O",IF(C10=$BB$107,"O",IF(C10=$BC$107,"O",IF(C10=$BD$107,"O",IF(C10=$BE$107,"O",IF(C10=$BF$107,"O",IF(C10=$BG$107,"O",IF(C10=$BH$107,"O","X"))))))))))))))))))))))))))))))))))))))</f>
        <v>O</v>
      </c>
      <c r="D787" s="58" t="str">
        <f t="shared" si="772"/>
        <v>O</v>
      </c>
      <c r="E787" s="58" t="str">
        <f t="shared" si="772"/>
        <v>O</v>
      </c>
      <c r="F787" s="58" t="str">
        <f t="shared" si="772"/>
        <v>O</v>
      </c>
      <c r="G787" s="58" t="str">
        <f t="shared" si="772"/>
        <v>O</v>
      </c>
      <c r="H787" s="58" t="str">
        <f t="shared" si="772"/>
        <v>O</v>
      </c>
      <c r="I787" s="58" t="str">
        <f t="shared" si="772"/>
        <v>O</v>
      </c>
      <c r="J787" s="58" t="str">
        <f t="shared" si="772"/>
        <v>O</v>
      </c>
      <c r="K787" s="58" t="str">
        <f t="shared" si="772"/>
        <v>O</v>
      </c>
      <c r="L787" s="58" t="str">
        <f t="shared" si="772"/>
        <v>O</v>
      </c>
      <c r="M787" s="58" t="str">
        <f t="shared" si="772"/>
        <v>O</v>
      </c>
      <c r="N787" s="58" t="str">
        <f t="shared" si="772"/>
        <v>O</v>
      </c>
      <c r="O787" s="58" t="str">
        <f t="shared" si="772"/>
        <v>O</v>
      </c>
      <c r="P787" s="58" t="str">
        <f t="shared" si="772"/>
        <v>O</v>
      </c>
      <c r="Q787" s="58" t="str">
        <f t="shared" si="772"/>
        <v>O</v>
      </c>
    </row>
    <row r="788" spans="1:65" ht="18.75" customHeight="1">
      <c r="A788" s="606"/>
      <c r="B788" s="58" t="s">
        <v>36</v>
      </c>
      <c r="C788" s="58" t="str">
        <f t="shared" ref="C788:Q788" si="773">IF(C11=$W$107,"O",IF(C11=$X$107,"O",IF(C11=$Y$107,"O",IF(C11=$Z$107,"O",IF(C11=$AA$107,"O",IF(C11=$AB$107,"O",IF(C11=$AC$107,"O",IF(C11=$AD$107,"O",IF(C11=$AE$107,"O",IF(C11=$AF$107,"O",IF(C11=$AG$107,"O",IF(C11=$AH$107,"O",IF(C11=$AI$107,"O",IF(C11=$AJ$107,"O",IF(C11=$AK$107,"O",IF(C11=$AL$107,"O",IF(C11=$AM$107,"O",IF(C11=$AN$107,"O",IF(C11=$AO$107,"O",IF(C11=$AP$107,"O",IF(C11=$AQ$107,"O",IF(C11=$AR$107,"O",IF(C11=$AS$107,"O",IF(C11=$AT$107,"O",IF(C11=$AU$107,"O",IF(C11=$AV$107,"O",IF(C11=$AW$107,"O",IF(C11=$AX$107,"O",IF(C11=$AY$107,"O",IF(C11=$AZ$107,"O",IF(C11=$BA$107,"O",IF(C11=$BB$107,"O",IF(C11=$BC$107,"O",IF(C11=$BD$107,"O",IF(C11=$BE$107,"O",IF(C11=$BF$107,"O",IF(C11=$BG$107,"O",IF(C11=$BH$107,"O","X"))))))))))))))))))))))))))))))))))))))</f>
        <v>X</v>
      </c>
      <c r="D788" s="58" t="str">
        <f t="shared" si="773"/>
        <v>X</v>
      </c>
      <c r="E788" s="58" t="str">
        <f t="shared" si="773"/>
        <v>X</v>
      </c>
      <c r="F788" s="58" t="str">
        <f t="shared" si="773"/>
        <v>X</v>
      </c>
      <c r="G788" s="58" t="str">
        <f t="shared" si="773"/>
        <v>X</v>
      </c>
      <c r="H788" s="58" t="str">
        <f t="shared" si="773"/>
        <v>X</v>
      </c>
      <c r="I788" s="58" t="str">
        <f t="shared" si="773"/>
        <v>X</v>
      </c>
      <c r="J788" s="58" t="str">
        <f t="shared" si="773"/>
        <v>X</v>
      </c>
      <c r="K788" s="58" t="str">
        <f t="shared" si="773"/>
        <v>X</v>
      </c>
      <c r="L788" s="58" t="str">
        <f t="shared" si="773"/>
        <v>X</v>
      </c>
      <c r="M788" s="58" t="str">
        <f t="shared" si="773"/>
        <v>X</v>
      </c>
      <c r="N788" s="58" t="str">
        <f t="shared" si="773"/>
        <v>X</v>
      </c>
      <c r="O788" s="58" t="str">
        <f t="shared" si="773"/>
        <v>X</v>
      </c>
      <c r="P788" s="58" t="str">
        <f t="shared" si="773"/>
        <v>X</v>
      </c>
      <c r="Q788" s="58" t="str">
        <f t="shared" si="773"/>
        <v>X</v>
      </c>
    </row>
    <row r="789" spans="1:65" ht="18.75" customHeight="1">
      <c r="A789" s="606"/>
      <c r="B789" s="58" t="s">
        <v>21</v>
      </c>
      <c r="C789" s="58" t="str">
        <f t="shared" ref="C789:Q789" si="774">IF(C12=$W$107,"O",IF(C12=$X$107,"O",IF(C12=$Y$107,"O",IF(C12=$Z$107,"O",IF(C12=$AA$107,"O",IF(C12=$AB$107,"O",IF(C12=$AC$107,"O",IF(C12=$AD$107,"O",IF(C12=$AE$107,"O",IF(C12=$AF$107,"O",IF(C12=$AG$107,"O",IF(C12=$AH$107,"O",IF(C12=$AI$107,"O",IF(C12=$AJ$107,"O",IF(C12=$AK$107,"O",IF(C12=$AL$107,"O",IF(C12=$AM$107,"O",IF(C12=$AN$107,"O",IF(C12=$AO$107,"O",IF(C12=$AP$107,"O",IF(C12=$AQ$107,"O",IF(C12=$AR$107,"O",IF(C12=$AS$107,"O",IF(C12=$AT$107,"O",IF(C12=$AU$107,"O",IF(C12=$AV$107,"O",IF(C12=$AW$107,"O",IF(C12=$AX$107,"O",IF(C12=$AY$107,"O",IF(C12=$AZ$107,"O",IF(C12=$BA$107,"O",IF(C12=$BB$107,"O",IF(C12=$BC$107,"O",IF(C12=$BD$107,"O",IF(C12=$BE$107,"O",IF(C12=$BF$107,"O",IF(C12=$BG$107,"O",IF(C12=$BH$107,"O","X"))))))))))))))))))))))))))))))))))))))</f>
        <v>O</v>
      </c>
      <c r="D789" s="58" t="str">
        <f t="shared" si="774"/>
        <v>O</v>
      </c>
      <c r="E789" s="58" t="str">
        <f t="shared" si="774"/>
        <v>O</v>
      </c>
      <c r="F789" s="58" t="str">
        <f t="shared" si="774"/>
        <v>O</v>
      </c>
      <c r="G789" s="58" t="str">
        <f t="shared" si="774"/>
        <v>O</v>
      </c>
      <c r="H789" s="58" t="str">
        <f t="shared" si="774"/>
        <v>O</v>
      </c>
      <c r="I789" s="58" t="str">
        <f t="shared" si="774"/>
        <v>O</v>
      </c>
      <c r="J789" s="58" t="str">
        <f t="shared" si="774"/>
        <v>O</v>
      </c>
      <c r="K789" s="58" t="str">
        <f t="shared" si="774"/>
        <v>O</v>
      </c>
      <c r="L789" s="58" t="str">
        <f t="shared" si="774"/>
        <v>O</v>
      </c>
      <c r="M789" s="58" t="str">
        <f t="shared" si="774"/>
        <v>O</v>
      </c>
      <c r="N789" s="58" t="str">
        <f t="shared" si="774"/>
        <v>O</v>
      </c>
      <c r="O789" s="58" t="str">
        <f t="shared" si="774"/>
        <v>O</v>
      </c>
      <c r="P789" s="58" t="str">
        <f t="shared" si="774"/>
        <v>O</v>
      </c>
      <c r="Q789" s="58" t="str">
        <f t="shared" si="774"/>
        <v>O</v>
      </c>
    </row>
    <row r="790" spans="1:65" ht="18.75" customHeight="1">
      <c r="A790" s="607"/>
      <c r="B790" s="30" t="s">
        <v>46</v>
      </c>
      <c r="C790" s="47">
        <f>COUNTIF(C784:C789,"O")</f>
        <v>4</v>
      </c>
      <c r="D790" s="47">
        <f t="shared" ref="D790:Q790" si="775">COUNTIF(D784:D789,"O")</f>
        <v>4</v>
      </c>
      <c r="E790" s="47">
        <f t="shared" si="775"/>
        <v>4</v>
      </c>
      <c r="F790" s="47">
        <f t="shared" si="775"/>
        <v>4</v>
      </c>
      <c r="G790" s="47">
        <f t="shared" si="775"/>
        <v>4</v>
      </c>
      <c r="H790" s="47">
        <f t="shared" si="775"/>
        <v>4</v>
      </c>
      <c r="I790" s="47">
        <f t="shared" si="775"/>
        <v>4</v>
      </c>
      <c r="J790" s="47">
        <f t="shared" si="775"/>
        <v>4</v>
      </c>
      <c r="K790" s="47">
        <f t="shared" si="775"/>
        <v>4</v>
      </c>
      <c r="L790" s="47">
        <f t="shared" si="775"/>
        <v>4</v>
      </c>
      <c r="M790" s="47">
        <f t="shared" si="775"/>
        <v>4</v>
      </c>
      <c r="N790" s="47">
        <f t="shared" si="775"/>
        <v>4</v>
      </c>
      <c r="O790" s="47">
        <f t="shared" si="775"/>
        <v>4</v>
      </c>
      <c r="P790" s="47">
        <f t="shared" si="775"/>
        <v>4</v>
      </c>
      <c r="Q790" s="47">
        <f t="shared" si="775"/>
        <v>4</v>
      </c>
    </row>
    <row r="791" spans="1:65" ht="18.75" customHeight="1">
      <c r="A791" s="605">
        <v>86</v>
      </c>
      <c r="B791" s="58" t="s">
        <v>32</v>
      </c>
      <c r="C791" s="58" t="str">
        <f t="shared" ref="C791:P791" si="776">IF(C7=$W$108,"O",IF(C7=$X$108,"O",IF(C7=$Y$108,"O",IF(C7=$Z$108,"O",IF(C7=$AA$108,"O",IF(C7=$AB$108,"O",IF(C7=$AC$108,"O",IF(C7=$AD$108,"O",IF(C7=$AE$108,"O",IF(C7=$AF$108,"O",IF(C7=$AG$108,"O",IF(C7=$AH$108,"O",IF(C7=$AI$108,"O",IF(C7=$AJ$108,"O",IF(C7=$AK$108,"O",IF(C7=$AL$108,"O",IF(C7=$AM$108,"O",IF(C7=$AN$108,"O",IF(C7=$AO$108,"O",IF(C7=$AP$108,"O",IF(C7=$AQ$108,"O",IF(C7=$AR$108,"O",IF(C7=$AS$108,"O",IF(C7=$AT$108,"O",IF(C7=$AU$108,"O",IF(C7=$AV$108,"O",IF(C7=$AW$108,"O",IF(C7=$AX$108,"O",IF(C7=$AY$108,"O",IF(C7=$AZ$108,"O",IF(C7=$BA$108,"O",IF(C7=$BB$108,"O",IF(C7=$BC$108,"O",IF(C7=$BD$108,"O",IF(C7=$BE$108,"O",IF(C7=$BF$108,"O",IF(C7=$BG$108,"O",IF(C7=$BH$108,"O","X"))))))))))))))))))))))))))))))))))))))</f>
        <v>X</v>
      </c>
      <c r="D791" s="58" t="str">
        <f t="shared" si="776"/>
        <v>X</v>
      </c>
      <c r="E791" s="58" t="str">
        <f t="shared" si="776"/>
        <v>X</v>
      </c>
      <c r="F791" s="58" t="str">
        <f t="shared" si="776"/>
        <v>X</v>
      </c>
      <c r="G791" s="58" t="str">
        <f t="shared" si="776"/>
        <v>X</v>
      </c>
      <c r="H791" s="58" t="str">
        <f t="shared" si="776"/>
        <v>X</v>
      </c>
      <c r="I791" s="58" t="str">
        <f t="shared" si="776"/>
        <v>X</v>
      </c>
      <c r="J791" s="58" t="str">
        <f t="shared" si="776"/>
        <v>X</v>
      </c>
      <c r="K791" s="58" t="str">
        <f t="shared" si="776"/>
        <v>X</v>
      </c>
      <c r="L791" s="58" t="str">
        <f t="shared" si="776"/>
        <v>X</v>
      </c>
      <c r="M791" s="58" t="str">
        <f t="shared" si="776"/>
        <v>X</v>
      </c>
      <c r="N791" s="58" t="str">
        <f t="shared" si="776"/>
        <v>X</v>
      </c>
      <c r="O791" s="58" t="str">
        <f t="shared" si="776"/>
        <v>X</v>
      </c>
      <c r="P791" s="58" t="str">
        <f t="shared" si="776"/>
        <v>X</v>
      </c>
      <c r="Q791" s="58" t="str">
        <f>IF(Q7=$W$108,"O",IF(Q7=$X$108,"O",IF(Q7=$Y$108,"O",IF(Q7=$Z$108,"O",IF(Q7=$AA$108,"O",IF(Q7=$AB$108,"O",IF(Q7=$AC$108,"O",IF(Q7=$AD$108,"O",IF(Q7=$AE$108,"O",IF(Q7=$AF$108,"O",IF(Q7=$AG$108,"O",IF(Q7=$AH$108,"O",IF(Q7=$AI$108,"O",IF(Q7=$AJ$108,"O",IF(Q7=$AK$108,"O",IF(Q7=$AL$108,"O",IF(Q7=$AM$108,"O",IF(Q7=$AN$108,"O",IF(Q7=$AO$108,"O",IF(Q7=$AP$108,"O",IF(Q7=$AQ$108,"O",IF(Q7=$AR$108,"O",IF(Q7=$AS$108,"O",IF(Q7=$AT$108,"O",IF(Q7=$AU$108,"O",IF(Q7=$AV$108,"O",IF(Q7=$AW$108,"O",IF(Q7=$AX$108,"O",IF(Q7=$AY$108,"O",IF(Q7=$AZ$108,"O",IF(Q7=$BA$108,"O",IF(Q7=$BB$108,"O",IF(Q7=$BC$108,"O",IF(Q7=$BD$108,"O",IF(Q7=$BE$108,"O",IF(Q7=$BF$108,"O",IF(Q7=$BG$108,"O",IF(Q7=$BH$108,"O","X"))))))))))))))))))))))))))))))))))))))</f>
        <v>X</v>
      </c>
    </row>
    <row r="792" spans="1:65" ht="18.75" customHeight="1">
      <c r="A792" s="606"/>
      <c r="B792" s="58" t="s">
        <v>33</v>
      </c>
      <c r="C792" s="58" t="str">
        <f>IF(C8=$W$108,"O",IF(C8=$X$108,"O",IF(C8=$Y$108,"O",IF(C8=$Z$108,"O",IF(C8=$AA$108,"O",IF(C8=$AB$108,"O",IF(C8=$AC$108,"O",IF(C8=$AD$108,"O",IF(C8=$AE$108,"O",IF(C8=$AF$108,"O",IF(C8=$AG$108,"O",IF(C8=$AH$108,"O",IF(C8=$AI$108,"O",IF(C8=$AJ$108,"O",IF(C8=$AK$108,"O",IF(C8=$AL$108,"O",IF(C8=$AM$108,"O",IF(C8=$AN$108,"O",IF(C8=$AO$108,"O",IF(C8=$AP$108,"O",IF(C8=$AQ$108,"O",IF(C8=$AR$108,"O",IF(C8=$AS$108,"O",IF(C8=$AT$108,"O",IF(C8=$AU$108,"O",IF(C8=$AV$108,"O",IF(C8=$AW$108,"O",IF(C8=$AX$108,"O",IF(C8=$AY$108,"O",IF(C8=$AZ$108,"O",IF(C8=$BA$108,"O",IF(C8=$BB$108,"O",IF(C8=$BC$108,"O",IF(C8=$BD$108,"O",IF(C8=$BE$108,"O",IF(C8=$BF$108,"O",IF(C8=$BG$108,"O",IF(C8=$BH$108,"O","X"))))))))))))))))))))))))))))))))))))))</f>
        <v>X</v>
      </c>
      <c r="D792" s="58" t="str">
        <f t="shared" ref="D792:P792" si="777">IF(D8=$W$108,"O",IF(D8=$X$108,"O",IF(D8=$Y$108,"O",IF(D8=$Z$108,"O",IF(D8=$AA$108,"O",IF(D8=$AB$108,"O",IF(D8=$AC$108,"O",IF(D8=$AD$108,"O",IF(D8=$AE$108,"O",IF(D8=$AF$108,"O",IF(D8=$AG$108,"O",IF(D8=$AH$108,"O",IF(D8=$AI$108,"O",IF(D8=$AJ$108,"O",IF(D8=$AK$108,"O",IF(D8=$AL$108,"O",IF(D8=$AM$108,"O",IF(D8=$AN$108,"O",IF(D8=$AO$108,"O",IF(D8=$AP$108,"O",IF(D8=$AQ$108,"O",IF(D8=$AR$108,"O",IF(D8=$AS$108,"O",IF(D8=$AT$108,"O",IF(D8=$AU$108,"O",IF(D8=$AV$108,"O",IF(D8=$AW$108,"O",IF(D8=$AX$108,"O",IF(D8=$AY$108,"O",IF(D8=$AZ$108,"O",IF(D8=$BA$108,"O",IF(D8=$BB$108,"O",IF(D8=$BC$108,"O",IF(D8=$BD$108,"O",IF(D8=$BE$108,"O",IF(D8=$BF$108,"O",IF(D8=$BG$108,"O",IF(D8=$BH$108,"O","X"))))))))))))))))))))))))))))))))))))))</f>
        <v>X</v>
      </c>
      <c r="E792" s="58" t="str">
        <f t="shared" si="777"/>
        <v>X</v>
      </c>
      <c r="F792" s="58" t="str">
        <f t="shared" si="777"/>
        <v>X</v>
      </c>
      <c r="G792" s="58" t="str">
        <f t="shared" si="777"/>
        <v>X</v>
      </c>
      <c r="H792" s="58" t="str">
        <f t="shared" si="777"/>
        <v>X</v>
      </c>
      <c r="I792" s="58" t="str">
        <f t="shared" si="777"/>
        <v>X</v>
      </c>
      <c r="J792" s="58" t="str">
        <f t="shared" si="777"/>
        <v>X</v>
      </c>
      <c r="K792" s="58" t="str">
        <f t="shared" si="777"/>
        <v>X</v>
      </c>
      <c r="L792" s="58" t="str">
        <f t="shared" si="777"/>
        <v>X</v>
      </c>
      <c r="M792" s="58" t="str">
        <f t="shared" si="777"/>
        <v>X</v>
      </c>
      <c r="N792" s="58" t="str">
        <f t="shared" si="777"/>
        <v>X</v>
      </c>
      <c r="O792" s="58" t="str">
        <f t="shared" si="777"/>
        <v>X</v>
      </c>
      <c r="P792" s="58" t="str">
        <f t="shared" si="777"/>
        <v>X</v>
      </c>
      <c r="Q792" s="58" t="str">
        <f>IF(Q8=$W$108,"O",IF(Q8=$X$108,"O",IF(Q8=$Y$108,"O",IF(Q8=$Z$108,"O",IF(Q8=$AA$108,"O",IF(Q8=$AB$108,"O",IF(Q8=$AC$108,"O",IF(Q8=$AD$108,"O",IF(Q8=$AE$108,"O",IF(Q8=$AF$108,"O",IF(Q8=$AG$108,"O",IF(Q8=$AH$108,"O",IF(Q8=$AI$108,"O",IF(Q8=$AJ$108,"O",IF(Q8=$AK$108,"O",IF(Q8=$AL$108,"O",IF(Q8=$AM$108,"O",IF(Q8=$AN$108,"O",IF(Q8=$AO$108,"O",IF(Q8=$AP$108,"O",IF(Q8=$AQ$108,"O",IF(Q8=$AR$108,"O",IF(Q8=$AS$108,"O",IF(Q8=$AT$108,"O",IF(Q8=$AU$108,"O",IF(Q8=$AV$108,"O",IF(Q8=$AW$108,"O",IF(Q8=$AX$108,"O",IF(Q8=$AY$108,"O",IF(Q8=$AZ$108,"O",IF(Q8=$BA$108,"O",IF(Q8=$BB$108,"O",IF(Q8=$BC$108,"O",IF(Q8=$BD$108,"O",IF(Q8=$BE$108,"O",IF(Q8=$BF$108,"O",IF(Q8=$BG$108,"O",IF(Q8=$BH$108,"O","X"))))))))))))))))))))))))))))))))))))))</f>
        <v>X</v>
      </c>
      <c r="AJ792" s="56"/>
      <c r="AM792" s="22"/>
      <c r="AN792" s="22"/>
      <c r="AO792" s="22"/>
      <c r="AP792" s="22"/>
      <c r="AQ792" s="22"/>
      <c r="AR792" s="22"/>
      <c r="AS792" s="22"/>
      <c r="AT792" s="2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</row>
    <row r="793" spans="1:65" ht="18.75" customHeight="1">
      <c r="A793" s="606"/>
      <c r="B793" s="58" t="s">
        <v>34</v>
      </c>
      <c r="C793" s="58" t="str">
        <f t="shared" ref="C793:Q793" si="778">IF(C9=$W$108,"O",IF(C9=$X$108,"O",IF(C9=$Y$108,"O",IF(C9=$Z$108,"O",IF(C9=$AA$108,"O",IF(C9=$AB$108,"O",IF(C9=$AC$108,"O",IF(C9=$AD$108,"O",IF(C9=$AE$108,"O",IF(C9=$AF$108,"O",IF(C9=$AG$108,"O",IF(C9=$AH$108,"O",IF(C9=$AI$108,"O",IF(C9=$AJ$108,"O",IF(C9=$AK$108,"O",IF(C9=$AL$108,"O",IF(C9=$AM$108,"O",IF(C9=$AN$108,"O",IF(C9=$AO$108,"O",IF(C9=$AP$108,"O",IF(C9=$AQ$108,"O",IF(C9=$AR$108,"O",IF(C9=$AS$108,"O",IF(C9=$AT$108,"O",IF(C9=$AU$108,"O",IF(C9=$AV$108,"O",IF(C9=$AW$108,"O",IF(C9=$AX$108,"O",IF(C9=$AY$108,"O",IF(C9=$AZ$108,"O",IF(C9=$BA$108,"O",IF(C9=$BB$108,"O",IF(C9=$BC$108,"O",IF(C9=$BD$108,"O",IF(C9=$BE$108,"O",IF(C9=$BF$108,"O",IF(C9=$BG$108,"O",IF(C9=$BH$108,"O","X"))))))))))))))))))))))))))))))))))))))</f>
        <v>X</v>
      </c>
      <c r="D793" s="58" t="str">
        <f t="shared" si="778"/>
        <v>X</v>
      </c>
      <c r="E793" s="58" t="str">
        <f t="shared" si="778"/>
        <v>X</v>
      </c>
      <c r="F793" s="58" t="str">
        <f t="shared" si="778"/>
        <v>X</v>
      </c>
      <c r="G793" s="58" t="str">
        <f t="shared" si="778"/>
        <v>X</v>
      </c>
      <c r="H793" s="58" t="str">
        <f t="shared" si="778"/>
        <v>X</v>
      </c>
      <c r="I793" s="58" t="str">
        <f t="shared" si="778"/>
        <v>X</v>
      </c>
      <c r="J793" s="58" t="str">
        <f t="shared" si="778"/>
        <v>X</v>
      </c>
      <c r="K793" s="58" t="str">
        <f t="shared" si="778"/>
        <v>X</v>
      </c>
      <c r="L793" s="58" t="str">
        <f t="shared" si="778"/>
        <v>X</v>
      </c>
      <c r="M793" s="58" t="str">
        <f t="shared" si="778"/>
        <v>X</v>
      </c>
      <c r="N793" s="58" t="str">
        <f t="shared" si="778"/>
        <v>X</v>
      </c>
      <c r="O793" s="58" t="str">
        <f t="shared" si="778"/>
        <v>X</v>
      </c>
      <c r="P793" s="58" t="str">
        <f t="shared" si="778"/>
        <v>X</v>
      </c>
      <c r="Q793" s="58" t="str">
        <f t="shared" si="778"/>
        <v>X</v>
      </c>
      <c r="AJ793" s="56"/>
      <c r="AM793" s="22"/>
      <c r="AN793" s="22"/>
      <c r="AO793" s="22"/>
      <c r="AP793" s="22"/>
      <c r="AQ793" s="22"/>
      <c r="AR793" s="22"/>
      <c r="AS793" s="22"/>
      <c r="AT793" s="22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</row>
    <row r="794" spans="1:65" ht="18.75" customHeight="1">
      <c r="A794" s="606"/>
      <c r="B794" s="58" t="s">
        <v>35</v>
      </c>
      <c r="C794" s="58" t="str">
        <f t="shared" ref="C794:Q794" si="779">IF(C10=$W$108,"O",IF(C10=$X$108,"O",IF(C10=$Y$108,"O",IF(C10=$Z$108,"O",IF(C10=$AA$108,"O",IF(C10=$AB$108,"O",IF(C10=$AC$108,"O",IF(C10=$AD$108,"O",IF(C10=$AE$108,"O",IF(C10=$AF$108,"O",IF(C10=$AG$108,"O",IF(C10=$AH$108,"O",IF(C10=$AI$108,"O",IF(C10=$AJ$108,"O",IF(C10=$AK$108,"O",IF(C10=$AL$108,"O",IF(C10=$AM$108,"O",IF(C10=$AN$108,"O",IF(C10=$AO$108,"O",IF(C10=$AP$108,"O",IF(C10=$AQ$108,"O",IF(C10=$AR$108,"O",IF(C10=$AS$108,"O",IF(C10=$AT$108,"O",IF(C10=$AU$108,"O",IF(C10=$AV$108,"O",IF(C10=$AW$108,"O",IF(C10=$AX$108,"O",IF(C10=$AY$108,"O",IF(C10=$AZ$108,"O",IF(C10=$BA$108,"O",IF(C10=$BB$108,"O",IF(C10=$BC$108,"O",IF(C10=$BD$108,"O",IF(C10=$BE$108,"O",IF(C10=$BF$108,"O",IF(C10=$BG$108,"O",IF(C10=$BH$108,"O","X"))))))))))))))))))))))))))))))))))))))</f>
        <v>O</v>
      </c>
      <c r="D794" s="58" t="str">
        <f t="shared" si="779"/>
        <v>O</v>
      </c>
      <c r="E794" s="58" t="str">
        <f t="shared" si="779"/>
        <v>O</v>
      </c>
      <c r="F794" s="58" t="str">
        <f t="shared" si="779"/>
        <v>O</v>
      </c>
      <c r="G794" s="58" t="str">
        <f t="shared" si="779"/>
        <v>O</v>
      </c>
      <c r="H794" s="58" t="str">
        <f t="shared" si="779"/>
        <v>O</v>
      </c>
      <c r="I794" s="58" t="str">
        <f t="shared" si="779"/>
        <v>O</v>
      </c>
      <c r="J794" s="58" t="str">
        <f t="shared" si="779"/>
        <v>O</v>
      </c>
      <c r="K794" s="58" t="str">
        <f t="shared" si="779"/>
        <v>O</v>
      </c>
      <c r="L794" s="58" t="str">
        <f t="shared" si="779"/>
        <v>O</v>
      </c>
      <c r="M794" s="58" t="str">
        <f t="shared" si="779"/>
        <v>O</v>
      </c>
      <c r="N794" s="58" t="str">
        <f t="shared" si="779"/>
        <v>O</v>
      </c>
      <c r="O794" s="58" t="str">
        <f t="shared" si="779"/>
        <v>O</v>
      </c>
      <c r="P794" s="58" t="str">
        <f t="shared" si="779"/>
        <v>O</v>
      </c>
      <c r="Q794" s="58" t="str">
        <f t="shared" si="779"/>
        <v>O</v>
      </c>
      <c r="AJ794"/>
      <c r="AM794" s="22"/>
      <c r="AN794" s="22"/>
      <c r="AO794" s="22"/>
      <c r="AP794" s="22"/>
      <c r="AQ794" s="22"/>
      <c r="AR794" s="22"/>
      <c r="AS794" s="22"/>
      <c r="AT794" s="22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</row>
    <row r="795" spans="1:65" ht="18.75" customHeight="1">
      <c r="A795" s="606"/>
      <c r="B795" s="58" t="s">
        <v>36</v>
      </c>
      <c r="C795" s="58" t="str">
        <f t="shared" ref="C795:Q795" si="780">IF(C11=$W$108,"O",IF(C11=$X$108,"O",IF(C11=$Y$108,"O",IF(C11=$Z$108,"O",IF(C11=$AA$108,"O",IF(C11=$AB$108,"O",IF(C11=$AC$108,"O",IF(C11=$AD$108,"O",IF(C11=$AE$108,"O",IF(C11=$AF$108,"O",IF(C11=$AG$108,"O",IF(C11=$AH$108,"O",IF(C11=$AI$108,"O",IF(C11=$AJ$108,"O",IF(C11=$AK$108,"O",IF(C11=$AL$108,"O",IF(C11=$AM$108,"O",IF(C11=$AN$108,"O",IF(C11=$AO$108,"O",IF(C11=$AP$108,"O",IF(C11=$AQ$108,"O",IF(C11=$AR$108,"O",IF(C11=$AS$108,"O",IF(C11=$AT$108,"O",IF(C11=$AU$108,"O",IF(C11=$AV$108,"O",IF(C11=$AW$108,"O",IF(C11=$AX$108,"O",IF(C11=$AY$108,"O",IF(C11=$AZ$108,"O",IF(C11=$BA$108,"O",IF(C11=$BB$108,"O",IF(C11=$BC$108,"O",IF(C11=$BD$108,"O",IF(C11=$BE$108,"O",IF(C11=$BF$108,"O",IF(C11=$BG$108,"O",IF(C11=$BH$108,"O","X"))))))))))))))))))))))))))))))))))))))</f>
        <v>X</v>
      </c>
      <c r="D795" s="58" t="str">
        <f t="shared" si="780"/>
        <v>X</v>
      </c>
      <c r="E795" s="58" t="str">
        <f t="shared" si="780"/>
        <v>X</v>
      </c>
      <c r="F795" s="58" t="str">
        <f t="shared" si="780"/>
        <v>X</v>
      </c>
      <c r="G795" s="58" t="str">
        <f t="shared" si="780"/>
        <v>X</v>
      </c>
      <c r="H795" s="58" t="str">
        <f t="shared" si="780"/>
        <v>X</v>
      </c>
      <c r="I795" s="58" t="str">
        <f t="shared" si="780"/>
        <v>X</v>
      </c>
      <c r="J795" s="58" t="str">
        <f t="shared" si="780"/>
        <v>X</v>
      </c>
      <c r="K795" s="58" t="str">
        <f t="shared" si="780"/>
        <v>X</v>
      </c>
      <c r="L795" s="58" t="str">
        <f t="shared" si="780"/>
        <v>X</v>
      </c>
      <c r="M795" s="58" t="str">
        <f t="shared" si="780"/>
        <v>X</v>
      </c>
      <c r="N795" s="58" t="str">
        <f t="shared" si="780"/>
        <v>X</v>
      </c>
      <c r="O795" s="58" t="str">
        <f t="shared" si="780"/>
        <v>X</v>
      </c>
      <c r="P795" s="58" t="str">
        <f t="shared" si="780"/>
        <v>X</v>
      </c>
      <c r="Q795" s="58" t="str">
        <f t="shared" si="780"/>
        <v>X</v>
      </c>
      <c r="AJ795" s="56"/>
      <c r="AM795" s="22"/>
      <c r="AN795" s="22"/>
      <c r="AO795" s="22"/>
      <c r="AP795" s="22"/>
      <c r="AQ795" s="22"/>
      <c r="AR795" s="22"/>
      <c r="AS795" s="22"/>
      <c r="AT795" s="22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</row>
    <row r="796" spans="1:65" ht="18.75" customHeight="1">
      <c r="A796" s="606"/>
      <c r="B796" s="58" t="s">
        <v>21</v>
      </c>
      <c r="C796" s="58" t="str">
        <f t="shared" ref="C796:Q796" si="781">IF(C12=$W$108,"O",IF(C12=$X$108,"O",IF(C12=$Y$108,"O",IF(C12=$Z$108,"O",IF(C12=$AA$108,"O",IF(C12=$AB$108,"O",IF(C12=$AC$108,"O",IF(C12=$AD$108,"O",IF(C12=$AE$108,"O",IF(C12=$AF$108,"O",IF(C12=$AG$108,"O",IF(C12=$AH$108,"O",IF(C12=$AI$108,"O",IF(C12=$AJ$108,"O",IF(C12=$AK$108,"O",IF(C12=$AL$108,"O",IF(C12=$AM$108,"O",IF(C12=$AN$108,"O",IF(C12=$AO$108,"O",IF(C12=$AP$108,"O",IF(C12=$AQ$108,"O",IF(C12=$AR$108,"O",IF(C12=$AS$108,"O",IF(C12=$AT$108,"O",IF(C12=$AU$108,"O",IF(C12=$AV$108,"O",IF(C12=$AW$108,"O",IF(C12=$AX$108,"O",IF(C12=$AY$108,"O",IF(C12=$AZ$108,"O",IF(C12=$BA$108,"O",IF(C12=$BB$108,"O",IF(C12=$BC$108,"O",IF(C12=$BD$108,"O",IF(C12=$BE$108,"O",IF(C12=$BF$108,"O",IF(C12=$BG$108,"O",IF(C12=$BH$108,"O","X"))))))))))))))))))))))))))))))))))))))</f>
        <v>O</v>
      </c>
      <c r="D796" s="58" t="str">
        <f t="shared" si="781"/>
        <v>O</v>
      </c>
      <c r="E796" s="58" t="str">
        <f t="shared" si="781"/>
        <v>O</v>
      </c>
      <c r="F796" s="58" t="str">
        <f t="shared" si="781"/>
        <v>O</v>
      </c>
      <c r="G796" s="58" t="str">
        <f t="shared" si="781"/>
        <v>O</v>
      </c>
      <c r="H796" s="58" t="str">
        <f t="shared" si="781"/>
        <v>O</v>
      </c>
      <c r="I796" s="58" t="str">
        <f t="shared" si="781"/>
        <v>O</v>
      </c>
      <c r="J796" s="58" t="str">
        <f t="shared" si="781"/>
        <v>O</v>
      </c>
      <c r="K796" s="58" t="str">
        <f t="shared" si="781"/>
        <v>O</v>
      </c>
      <c r="L796" s="58" t="str">
        <f t="shared" si="781"/>
        <v>O</v>
      </c>
      <c r="M796" s="58" t="str">
        <f t="shared" si="781"/>
        <v>O</v>
      </c>
      <c r="N796" s="58" t="str">
        <f t="shared" si="781"/>
        <v>O</v>
      </c>
      <c r="O796" s="58" t="str">
        <f t="shared" si="781"/>
        <v>O</v>
      </c>
      <c r="P796" s="58" t="str">
        <f t="shared" si="781"/>
        <v>O</v>
      </c>
      <c r="Q796" s="58" t="str">
        <f t="shared" si="781"/>
        <v>O</v>
      </c>
      <c r="AJ796" s="56"/>
      <c r="AM796" s="22"/>
      <c r="AN796" s="22"/>
      <c r="AO796" s="22"/>
      <c r="AP796" s="22"/>
      <c r="AQ796" s="22"/>
      <c r="AR796" s="22"/>
      <c r="AS796" s="22"/>
      <c r="AT796" s="22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</row>
    <row r="797" spans="1:65" ht="18.75" customHeight="1">
      <c r="A797" s="607"/>
      <c r="B797" s="30" t="s">
        <v>46</v>
      </c>
      <c r="C797" s="47">
        <f>COUNTIF(C791:C796,"O")</f>
        <v>2</v>
      </c>
      <c r="D797" s="47">
        <f t="shared" ref="D797:Q797" si="782">COUNTIF(D791:D796,"O")</f>
        <v>2</v>
      </c>
      <c r="E797" s="47">
        <f t="shared" si="782"/>
        <v>2</v>
      </c>
      <c r="F797" s="47">
        <f t="shared" si="782"/>
        <v>2</v>
      </c>
      <c r="G797" s="47">
        <f t="shared" si="782"/>
        <v>2</v>
      </c>
      <c r="H797" s="47">
        <f t="shared" si="782"/>
        <v>2</v>
      </c>
      <c r="I797" s="47">
        <f t="shared" si="782"/>
        <v>2</v>
      </c>
      <c r="J797" s="47">
        <f t="shared" si="782"/>
        <v>2</v>
      </c>
      <c r="K797" s="47">
        <f t="shared" si="782"/>
        <v>2</v>
      </c>
      <c r="L797" s="47">
        <f t="shared" si="782"/>
        <v>2</v>
      </c>
      <c r="M797" s="47">
        <f t="shared" si="782"/>
        <v>2</v>
      </c>
      <c r="N797" s="47">
        <f t="shared" si="782"/>
        <v>2</v>
      </c>
      <c r="O797" s="47">
        <f t="shared" si="782"/>
        <v>2</v>
      </c>
      <c r="P797" s="47">
        <f t="shared" si="782"/>
        <v>2</v>
      </c>
      <c r="Q797" s="47">
        <f t="shared" si="782"/>
        <v>2</v>
      </c>
      <c r="AJ797"/>
      <c r="AM797" s="22"/>
      <c r="AN797" s="22"/>
      <c r="AO797" s="22"/>
      <c r="AP797" s="22"/>
      <c r="AQ797" s="22"/>
      <c r="AR797" s="22"/>
      <c r="AS797" s="22"/>
      <c r="AT797" s="22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</row>
    <row r="798" spans="1:65" ht="18.75" customHeight="1">
      <c r="A798" s="605">
        <v>87</v>
      </c>
      <c r="B798" s="58" t="s">
        <v>32</v>
      </c>
      <c r="C798" s="58" t="str">
        <f t="shared" ref="C798:P798" si="783">IF(C7=$W$109,"O",IF(C7=$X$109,"O",IF(C7=$Y$109,"O",IF(C7=$Z$109,"O",IF(C7=$AA$109,"O",IF(C7=$AB$109,"O",IF(C7=$AC$109,"O",IF(C7=$AD$109,"O",IF(C7=$AE$109,"O",IF(C7=$AF$109,"O",IF(C7=$AG$109,"O",IF(C7=$AH$109,"O",IF(C7=$AI$109,"O",IF(C7=$AJ$109,"O",IF(C7=$AK$109,"O",IF(C7=$AL$109,"O",IF(C7=$AM$109,"O",IF(C7=$AN$109,"O",IF(C7=$AO$109,"O",IF(C7=$AP$109,"O",IF(C7=$AQ$109,"O",IF(C7=$AR$109,"O",IF(C7=$AS$109,"O",IF(C7=$AT$109,"O",IF(C7=$AU$109,"O",IF(C7=$AV$109,"O",IF(C7=$AW$109,"O",IF(C7=$AX$109,"O",IF(C7=$AY$109,"O",IF(C7=$AZ$109,"O",IF(C7=$BA$109,"O",IF(C7=$BB$109,"O",IF(C7=$BC$109,"O",IF(C7=$BD$109,"O",IF(C7=$BE$109,"O",IF(C7=$BF$109,"O",IF(C7=$BG$109,"O",IF(C7=$BH$109,"O","X"))))))))))))))))))))))))))))))))))))))</f>
        <v>O</v>
      </c>
      <c r="D798" s="58" t="str">
        <f t="shared" si="783"/>
        <v>O</v>
      </c>
      <c r="E798" s="58" t="str">
        <f t="shared" si="783"/>
        <v>O</v>
      </c>
      <c r="F798" s="58" t="str">
        <f t="shared" si="783"/>
        <v>O</v>
      </c>
      <c r="G798" s="58" t="str">
        <f t="shared" si="783"/>
        <v>O</v>
      </c>
      <c r="H798" s="58" t="str">
        <f t="shared" si="783"/>
        <v>O</v>
      </c>
      <c r="I798" s="58" t="str">
        <f t="shared" si="783"/>
        <v>O</v>
      </c>
      <c r="J798" s="58" t="str">
        <f t="shared" si="783"/>
        <v>O</v>
      </c>
      <c r="K798" s="58" t="str">
        <f t="shared" si="783"/>
        <v>O</v>
      </c>
      <c r="L798" s="58" t="str">
        <f t="shared" si="783"/>
        <v>O</v>
      </c>
      <c r="M798" s="58" t="str">
        <f t="shared" si="783"/>
        <v>O</v>
      </c>
      <c r="N798" s="58" t="str">
        <f t="shared" si="783"/>
        <v>O</v>
      </c>
      <c r="O798" s="58" t="str">
        <f t="shared" si="783"/>
        <v>O</v>
      </c>
      <c r="P798" s="58" t="str">
        <f t="shared" si="783"/>
        <v>O</v>
      </c>
      <c r="Q798" s="58" t="str">
        <f>IF(Q7=$W$109,"O",IF(Q7=$X$109,"O",IF(Q7=$Y$109,"O",IF(Q7=$Z$109,"O",IF(Q7=$AA$109,"O",IF(Q7=$AB$109,"O",IF(Q7=$AC$109,"O",IF(Q7=$AD$109,"O",IF(Q7=$AE$109,"O",IF(Q7=$AF$109,"O",IF(Q7=$AG$109,"O",IF(Q7=$AH$109,"O",IF(Q7=$AI$109,"O",IF(Q7=$AJ$109,"O",IF(Q7=$AK$109,"O",IF(Q7=$AL$109,"O",IF(Q7=$AM$109,"O",IF(Q7=$AN$109,"O",IF(Q7=$AO$109,"O",IF(Q7=$AP$109,"O",IF(Q7=$AQ$109,"O",IF(Q7=$AR$109,"O",IF(Q7=$AS$109,"O",IF(Q7=$AT$109,"O",IF(Q7=$AU$109,"O",IF(Q7=$AV$109,"O",IF(Q7=$AW$109,"O",IF(Q7=$AX$109,"O",IF(Q7=$AY$109,"O",IF(Q7=$AZ$109,"O",IF(Q7=$BA$109,"O",IF(Q7=$BB$109,"O",IF(Q7=$BC$109,"O",IF(Q7=$BD$109,"O",IF(Q7=$BE$109,"O",IF(Q7=$BF$109,"O",IF(Q7=$BG$109,"O",IF(Q7=$BH$109,"O","X"))))))))))))))))))))))))))))))))))))))</f>
        <v>O</v>
      </c>
      <c r="AJ798" s="56"/>
      <c r="AM798" s="22"/>
      <c r="AN798" s="22"/>
      <c r="AO798" s="22"/>
      <c r="AP798" s="22"/>
      <c r="AR798" s="22"/>
      <c r="AS798" s="22"/>
      <c r="AT798" s="22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</row>
    <row r="799" spans="1:65" ht="18.75" customHeight="1">
      <c r="A799" s="606"/>
      <c r="B799" s="58" t="s">
        <v>33</v>
      </c>
      <c r="C799" s="58" t="str">
        <f>IF(C8=$W$109,"O",IF(C8=$X$109,"O",IF(C8=$Y$109,"O",IF(C8=$Z$109,"O",IF(C8=$AA$109,"O",IF(C8=$AB$109,"O",IF(C8=$AC$109,"O",IF(C8=$AD$109,"O",IF(C8=$AE$109,"O",IF(C8=$AF$109,"O",IF(C8=$AG$109,"O",IF(C8=$AH$109,"O",IF(C8=$AI$109,"O",IF(C8=$AJ$109,"O",IF(C8=$AK$109,"O",IF(C8=$AL$109,"O",IF(C8=$AM$109,"O",IF(C8=$AN$109,"O",IF(C8=$AO$109,"O",IF(C8=$AP$109,"O",IF(C8=$AQ$109,"O",IF(C8=$AR$109,"O",IF(C8=$AS$109,"O",IF(C8=$AT$109,"O",IF(C8=$AU$109,"O",IF(C8=$AV$109,"O",IF(C8=$AW$109,"O",IF(C8=$AX$109,"O",IF(C8=$AY$109,"O",IF(C8=$AZ$109,"O",IF(C8=$BA$109,"O",IF(C8=$BB$109,"O",IF(C8=$BC$109,"O",IF(C8=$BD$109,"O",IF(C8=$BE$109,"O",IF(C8=$BF$109,"O",IF(C8=$BG$109,"O",IF(C8=$BH$109,"O","X"))))))))))))))))))))))))))))))))))))))</f>
        <v>X</v>
      </c>
      <c r="D799" s="58" t="str">
        <f t="shared" ref="D799:P799" si="784">IF(D8=$W$109,"O",IF(D8=$X$109,"O",IF(D8=$Y$109,"O",IF(D8=$Z$109,"O",IF(D8=$AA$109,"O",IF(D8=$AB$109,"O",IF(D8=$AC$109,"O",IF(D8=$AD$109,"O",IF(D8=$AE$109,"O",IF(D8=$AF$109,"O",IF(D8=$AG$109,"O",IF(D8=$AH$109,"O",IF(D8=$AI$109,"O",IF(D8=$AJ$109,"O",IF(D8=$AK$109,"O",IF(D8=$AL$109,"O",IF(D8=$AM$109,"O",IF(D8=$AN$109,"O",IF(D8=$AO$109,"O",IF(D8=$AP$109,"O",IF(D8=$AQ$109,"O",IF(D8=$AR$109,"O",IF(D8=$AS$109,"O",IF(D8=$AT$109,"O",IF(D8=$AU$109,"O",IF(D8=$AV$109,"O",IF(D8=$AW$109,"O",IF(D8=$AX$109,"O",IF(D8=$AY$109,"O",IF(D8=$AZ$109,"O",IF(D8=$BA$109,"O",IF(D8=$BB$109,"O",IF(D8=$BC$109,"O",IF(D8=$BD$109,"O",IF(D8=$BE$109,"O",IF(D8=$BF$109,"O",IF(D8=$BG$109,"O",IF(D8=$BH$109,"O","X"))))))))))))))))))))))))))))))))))))))</f>
        <v>X</v>
      </c>
      <c r="E799" s="58" t="str">
        <f t="shared" si="784"/>
        <v>X</v>
      </c>
      <c r="F799" s="58" t="str">
        <f t="shared" si="784"/>
        <v>X</v>
      </c>
      <c r="G799" s="58" t="str">
        <f t="shared" si="784"/>
        <v>X</v>
      </c>
      <c r="H799" s="58" t="str">
        <f t="shared" si="784"/>
        <v>X</v>
      </c>
      <c r="I799" s="58" t="str">
        <f t="shared" si="784"/>
        <v>X</v>
      </c>
      <c r="J799" s="58" t="str">
        <f t="shared" si="784"/>
        <v>X</v>
      </c>
      <c r="K799" s="58" t="str">
        <f t="shared" si="784"/>
        <v>X</v>
      </c>
      <c r="L799" s="58" t="str">
        <f t="shared" si="784"/>
        <v>X</v>
      </c>
      <c r="M799" s="58" t="str">
        <f t="shared" si="784"/>
        <v>X</v>
      </c>
      <c r="N799" s="58" t="str">
        <f t="shared" si="784"/>
        <v>X</v>
      </c>
      <c r="O799" s="58" t="str">
        <f t="shared" si="784"/>
        <v>X</v>
      </c>
      <c r="P799" s="58" t="str">
        <f t="shared" si="784"/>
        <v>X</v>
      </c>
      <c r="Q799" s="58" t="str">
        <f>IF(Q8=$W$109,"O",IF(Q8=$X$109,"O",IF(Q8=$Y$109,"O",IF(Q8=$Z$109,"O",IF(Q8=$AA$109,"O",IF(Q8=$AB$109,"O",IF(Q8=$AC$109,"O",IF(Q8=$AD$109,"O",IF(Q8=$AE$109,"O",IF(Q8=$AF$109,"O",IF(Q8=$AG$109,"O",IF(Q8=$AH$109,"O",IF(Q8=$AI$109,"O",IF(Q8=$AJ$109,"O",IF(Q8=$AK$109,"O",IF(Q8=$AL$109,"O",IF(Q8=$AM$109,"O",IF(Q8=$AN$109,"O",IF(Q8=$AO$109,"O",IF(Q8=$AP$109,"O",IF(Q8=$AQ$109,"O",IF(Q8=$AR$109,"O",IF(Q8=$AS$109,"O",IF(Q8=$AT$109,"O",IF(Q8=$AU$109,"O",IF(Q8=$AV$109,"O",IF(Q8=$AW$109,"O",IF(Q8=$AX$109,"O",IF(Q8=$AY$109,"O",IF(Q8=$AZ$109,"O",IF(Q8=$BA$109,"O",IF(Q8=$BB$109,"O",IF(Q8=$BC$109,"O",IF(Q8=$BD$109,"O",IF(Q8=$BE$109,"O",IF(Q8=$BF$109,"O",IF(Q8=$BG$109,"O",IF(Q8=$BH$109,"O","X"))))))))))))))))))))))))))))))))))))))</f>
        <v>X</v>
      </c>
      <c r="AJ799"/>
      <c r="AM799" s="22"/>
      <c r="AN799" s="22"/>
      <c r="AO799" s="22"/>
      <c r="AP799" s="22"/>
      <c r="AQ799" s="22"/>
      <c r="AR799" s="22"/>
      <c r="AS799" s="22"/>
      <c r="AT799" s="22"/>
    </row>
    <row r="800" spans="1:65" ht="18.75" customHeight="1">
      <c r="A800" s="606"/>
      <c r="B800" s="58" t="s">
        <v>34</v>
      </c>
      <c r="C800" s="58" t="str">
        <f t="shared" ref="C800:Q800" si="785">IF(C9=$W$109,"O",IF(C9=$X$109,"O",IF(C9=$Y$109,"O",IF(C9=$Z$109,"O",IF(C9=$AA$109,"O",IF(C9=$AB$109,"O",IF(C9=$AC$109,"O",IF(C9=$AD$109,"O",IF(C9=$AE$109,"O",IF(C9=$AF$109,"O",IF(C9=$AG$109,"O",IF(C9=$AH$109,"O",IF(C9=$AI$109,"O",IF(C9=$AJ$109,"O",IF(C9=$AK$109,"O",IF(C9=$AL$109,"O",IF(C9=$AM$109,"O",IF(C9=$AN$109,"O",IF(C9=$AO$109,"O",IF(C9=$AP$109,"O",IF(C9=$AQ$109,"O",IF(C9=$AR$109,"O",IF(C9=$AS$109,"O",IF(C9=$AT$109,"O",IF(C9=$AU$109,"O",IF(C9=$AV$109,"O",IF(C9=$AW$109,"O",IF(C9=$AX$109,"O",IF(C9=$AY$109,"O",IF(C9=$AZ$109,"O",IF(C9=$BA$109,"O",IF(C9=$BB$109,"O",IF(C9=$BC$109,"O",IF(C9=$BD$109,"O",IF(C9=$BE$109,"O",IF(C9=$BF$109,"O",IF(C9=$BG$109,"O",IF(C9=$BH$109,"O","X"))))))))))))))))))))))))))))))))))))))</f>
        <v>X</v>
      </c>
      <c r="D800" s="58" t="str">
        <f t="shared" si="785"/>
        <v>X</v>
      </c>
      <c r="E800" s="58" t="str">
        <f t="shared" si="785"/>
        <v>X</v>
      </c>
      <c r="F800" s="58" t="str">
        <f t="shared" si="785"/>
        <v>X</v>
      </c>
      <c r="G800" s="58" t="str">
        <f t="shared" si="785"/>
        <v>X</v>
      </c>
      <c r="H800" s="58" t="str">
        <f t="shared" si="785"/>
        <v>X</v>
      </c>
      <c r="I800" s="58" t="str">
        <f t="shared" si="785"/>
        <v>X</v>
      </c>
      <c r="J800" s="58" t="str">
        <f t="shared" si="785"/>
        <v>X</v>
      </c>
      <c r="K800" s="58" t="str">
        <f t="shared" si="785"/>
        <v>X</v>
      </c>
      <c r="L800" s="58" t="str">
        <f t="shared" si="785"/>
        <v>X</v>
      </c>
      <c r="M800" s="58" t="str">
        <f t="shared" si="785"/>
        <v>X</v>
      </c>
      <c r="N800" s="58" t="str">
        <f t="shared" si="785"/>
        <v>X</v>
      </c>
      <c r="O800" s="58" t="str">
        <f t="shared" si="785"/>
        <v>X</v>
      </c>
      <c r="P800" s="58" t="str">
        <f t="shared" si="785"/>
        <v>X</v>
      </c>
      <c r="Q800" s="58" t="str">
        <f t="shared" si="785"/>
        <v>X</v>
      </c>
      <c r="AJ800" s="56"/>
      <c r="AM800" s="22"/>
      <c r="AN800" s="22"/>
      <c r="AO800" s="22"/>
      <c r="AP800" s="22"/>
      <c r="AQ800" s="22"/>
      <c r="AR800" s="22"/>
      <c r="AS800" s="22"/>
      <c r="AT800" s="22"/>
    </row>
    <row r="801" spans="1:46" ht="18.75" customHeight="1">
      <c r="A801" s="606"/>
      <c r="B801" s="58" t="s">
        <v>35</v>
      </c>
      <c r="C801" s="58" t="str">
        <f t="shared" ref="C801:Q801" si="786">IF(C10=$W$109,"O",IF(C10=$X$109,"O",IF(C10=$Y$109,"O",IF(C10=$Z$109,"O",IF(C10=$AA$109,"O",IF(C10=$AB$109,"O",IF(C10=$AC$109,"O",IF(C10=$AD$109,"O",IF(C10=$AE$109,"O",IF(C10=$AF$109,"O",IF(C10=$AG$109,"O",IF(C10=$AH$109,"O",IF(C10=$AI$109,"O",IF(C10=$AJ$109,"O",IF(C10=$AK$109,"O",IF(C10=$AL$109,"O",IF(C10=$AM$109,"O",IF(C10=$AN$109,"O",IF(C10=$AO$109,"O",IF(C10=$AP$109,"O",IF(C10=$AQ$109,"O",IF(C10=$AR$109,"O",IF(C10=$AS$109,"O",IF(C10=$AT$109,"O",IF(C10=$AU$109,"O",IF(C10=$AV$109,"O",IF(C10=$AW$109,"O",IF(C10=$AX$109,"O",IF(C10=$AY$109,"O",IF(C10=$AZ$109,"O",IF(C10=$BA$109,"O",IF(C10=$BB$109,"O",IF(C10=$BC$109,"O",IF(C10=$BD$109,"O",IF(C10=$BE$109,"O",IF(C10=$BF$109,"O",IF(C10=$BG$109,"O",IF(C10=$BH$109,"O","X"))))))))))))))))))))))))))))))))))))))</f>
        <v>O</v>
      </c>
      <c r="D801" s="58" t="str">
        <f t="shared" si="786"/>
        <v>O</v>
      </c>
      <c r="E801" s="58" t="str">
        <f t="shared" si="786"/>
        <v>O</v>
      </c>
      <c r="F801" s="58" t="str">
        <f t="shared" si="786"/>
        <v>O</v>
      </c>
      <c r="G801" s="58" t="str">
        <f t="shared" si="786"/>
        <v>O</v>
      </c>
      <c r="H801" s="58" t="str">
        <f t="shared" si="786"/>
        <v>O</v>
      </c>
      <c r="I801" s="58" t="str">
        <f t="shared" si="786"/>
        <v>O</v>
      </c>
      <c r="J801" s="58" t="str">
        <f t="shared" si="786"/>
        <v>O</v>
      </c>
      <c r="K801" s="58" t="str">
        <f t="shared" si="786"/>
        <v>O</v>
      </c>
      <c r="L801" s="58" t="str">
        <f t="shared" si="786"/>
        <v>O</v>
      </c>
      <c r="M801" s="58" t="str">
        <f t="shared" si="786"/>
        <v>O</v>
      </c>
      <c r="N801" s="58" t="str">
        <f t="shared" si="786"/>
        <v>O</v>
      </c>
      <c r="O801" s="58" t="str">
        <f t="shared" si="786"/>
        <v>O</v>
      </c>
      <c r="P801" s="58" t="str">
        <f t="shared" si="786"/>
        <v>O</v>
      </c>
      <c r="Q801" s="58" t="str">
        <f t="shared" si="786"/>
        <v>O</v>
      </c>
      <c r="AJ801" s="56"/>
      <c r="AM801" s="22"/>
      <c r="AN801" s="22"/>
      <c r="AO801" s="22"/>
      <c r="AP801" s="22"/>
      <c r="AQ801" s="22"/>
      <c r="AR801" s="22"/>
      <c r="AS801" s="22"/>
      <c r="AT801" s="22"/>
    </row>
    <row r="802" spans="1:46" ht="18.75" customHeight="1">
      <c r="A802" s="606"/>
      <c r="B802" s="58" t="s">
        <v>36</v>
      </c>
      <c r="C802" s="58" t="str">
        <f t="shared" ref="C802:Q802" si="787">IF(C11=$W$109,"O",IF(C11=$X$109,"O",IF(C11=$Y$109,"O",IF(C11=$Z$109,"O",IF(C11=$AA$109,"O",IF(C11=$AB$109,"O",IF(C11=$AC$109,"O",IF(C11=$AD$109,"O",IF(C11=$AE$109,"O",IF(C11=$AF$109,"O",IF(C11=$AG$109,"O",IF(C11=$AH$109,"O",IF(C11=$AI$109,"O",IF(C11=$AJ$109,"O",IF(C11=$AK$109,"O",IF(C11=$AL$109,"O",IF(C11=$AM$109,"O",IF(C11=$AN$109,"O",IF(C11=$AO$109,"O",IF(C11=$AP$109,"O",IF(C11=$AQ$109,"O",IF(C11=$AR$109,"O",IF(C11=$AS$109,"O",IF(C11=$AT$109,"O",IF(C11=$AU$109,"O",IF(C11=$AV$109,"O",IF(C11=$AW$109,"O",IF(C11=$AX$109,"O",IF(C11=$AY$109,"O",IF(C11=$AZ$109,"O",IF(C11=$BA$109,"O",IF(C11=$BB$109,"O",IF(C11=$BC$109,"O",IF(C11=$BD$109,"O",IF(C11=$BE$109,"O",IF(C11=$BF$109,"O",IF(C11=$BG$109,"O",IF(C11=$BH$109,"O","X"))))))))))))))))))))))))))))))))))))))</f>
        <v>X</v>
      </c>
      <c r="D802" s="58" t="str">
        <f t="shared" si="787"/>
        <v>X</v>
      </c>
      <c r="E802" s="58" t="str">
        <f t="shared" si="787"/>
        <v>X</v>
      </c>
      <c r="F802" s="58" t="str">
        <f t="shared" si="787"/>
        <v>X</v>
      </c>
      <c r="G802" s="58" t="str">
        <f t="shared" si="787"/>
        <v>X</v>
      </c>
      <c r="H802" s="58" t="str">
        <f t="shared" si="787"/>
        <v>X</v>
      </c>
      <c r="I802" s="58" t="str">
        <f t="shared" si="787"/>
        <v>X</v>
      </c>
      <c r="J802" s="58" t="str">
        <f t="shared" si="787"/>
        <v>X</v>
      </c>
      <c r="K802" s="58" t="str">
        <f t="shared" si="787"/>
        <v>X</v>
      </c>
      <c r="L802" s="58" t="str">
        <f t="shared" si="787"/>
        <v>X</v>
      </c>
      <c r="M802" s="58" t="str">
        <f t="shared" si="787"/>
        <v>X</v>
      </c>
      <c r="N802" s="58" t="str">
        <f t="shared" si="787"/>
        <v>X</v>
      </c>
      <c r="O802" s="58" t="str">
        <f t="shared" si="787"/>
        <v>X</v>
      </c>
      <c r="P802" s="58" t="str">
        <f t="shared" si="787"/>
        <v>X</v>
      </c>
      <c r="Q802" s="58" t="str">
        <f t="shared" si="787"/>
        <v>X</v>
      </c>
      <c r="AJ802" s="56"/>
      <c r="AM802" s="22"/>
      <c r="AN802" s="22"/>
      <c r="AO802" s="22"/>
      <c r="AP802" s="22"/>
    </row>
    <row r="803" spans="1:46" ht="18.75" customHeight="1">
      <c r="A803" s="606"/>
      <c r="B803" s="58" t="s">
        <v>21</v>
      </c>
      <c r="C803" s="58" t="str">
        <f t="shared" ref="C803:Q803" si="788">IF(C12=$W$109,"O",IF(C12=$X$109,"O",IF(C12=$Y$109,"O",IF(C12=$Z$109,"O",IF(C12=$AA$109,"O",IF(C12=$AB$109,"O",IF(C12=$AC$109,"O",IF(C12=$AD$109,"O",IF(C12=$AE$109,"O",IF(C12=$AF$109,"O",IF(C12=$AG$109,"O",IF(C12=$AH$109,"O",IF(C12=$AI$109,"O",IF(C12=$AJ$109,"O",IF(C12=$AK$109,"O",IF(C12=$AL$109,"O",IF(C12=$AM$109,"O",IF(C12=$AN$109,"O",IF(C12=$AO$109,"O",IF(C12=$AP$109,"O",IF(C12=$AQ$109,"O",IF(C12=$AR$109,"O",IF(C12=$AS$109,"O",IF(C12=$AT$109,"O",IF(C12=$AU$109,"O",IF(C12=$AV$109,"O",IF(C12=$AW$109,"O",IF(C12=$AX$109,"O",IF(C12=$AY$109,"O",IF(C12=$AZ$109,"O",IF(C12=$BA$109,"O",IF(C12=$BB$109,"O",IF(C12=$BC$109,"O",IF(C12=$BD$109,"O",IF(C12=$BE$109,"O",IF(C12=$BF$109,"O",IF(C12=$BG$109,"O",IF(C12=$BH$109,"O","X"))))))))))))))))))))))))))))))))))))))</f>
        <v>O</v>
      </c>
      <c r="D803" s="58" t="str">
        <f t="shared" si="788"/>
        <v>O</v>
      </c>
      <c r="E803" s="58" t="str">
        <f t="shared" si="788"/>
        <v>O</v>
      </c>
      <c r="F803" s="58" t="str">
        <f t="shared" si="788"/>
        <v>O</v>
      </c>
      <c r="G803" s="58" t="str">
        <f t="shared" si="788"/>
        <v>O</v>
      </c>
      <c r="H803" s="58" t="str">
        <f t="shared" si="788"/>
        <v>O</v>
      </c>
      <c r="I803" s="58" t="str">
        <f t="shared" si="788"/>
        <v>O</v>
      </c>
      <c r="J803" s="58" t="str">
        <f t="shared" si="788"/>
        <v>O</v>
      </c>
      <c r="K803" s="58" t="str">
        <f t="shared" si="788"/>
        <v>O</v>
      </c>
      <c r="L803" s="58" t="str">
        <f t="shared" si="788"/>
        <v>O</v>
      </c>
      <c r="M803" s="58" t="str">
        <f t="shared" si="788"/>
        <v>O</v>
      </c>
      <c r="N803" s="58" t="str">
        <f t="shared" si="788"/>
        <v>O</v>
      </c>
      <c r="O803" s="58" t="str">
        <f t="shared" si="788"/>
        <v>O</v>
      </c>
      <c r="P803" s="58" t="str">
        <f t="shared" si="788"/>
        <v>O</v>
      </c>
      <c r="Q803" s="58" t="str">
        <f t="shared" si="788"/>
        <v>O</v>
      </c>
      <c r="AJ803" s="56"/>
      <c r="AM803" s="22"/>
      <c r="AN803" s="22"/>
      <c r="AO803" s="22"/>
      <c r="AP803" s="22"/>
      <c r="AQ803" s="22"/>
      <c r="AR803" s="22"/>
      <c r="AS803" s="22"/>
      <c r="AT803" s="22"/>
    </row>
    <row r="804" spans="1:46" ht="18.75" customHeight="1">
      <c r="A804" s="607"/>
      <c r="B804" s="30" t="s">
        <v>46</v>
      </c>
      <c r="C804" s="47">
        <f>COUNTIF(C798:C803,"O")</f>
        <v>3</v>
      </c>
      <c r="D804" s="47">
        <f t="shared" ref="D804:Q804" si="789">COUNTIF(D798:D803,"O")</f>
        <v>3</v>
      </c>
      <c r="E804" s="47">
        <f t="shared" si="789"/>
        <v>3</v>
      </c>
      <c r="F804" s="47">
        <f t="shared" si="789"/>
        <v>3</v>
      </c>
      <c r="G804" s="47">
        <f t="shared" si="789"/>
        <v>3</v>
      </c>
      <c r="H804" s="47">
        <f t="shared" si="789"/>
        <v>3</v>
      </c>
      <c r="I804" s="47">
        <f t="shared" si="789"/>
        <v>3</v>
      </c>
      <c r="J804" s="47">
        <f t="shared" si="789"/>
        <v>3</v>
      </c>
      <c r="K804" s="47">
        <f t="shared" si="789"/>
        <v>3</v>
      </c>
      <c r="L804" s="47">
        <f t="shared" si="789"/>
        <v>3</v>
      </c>
      <c r="M804" s="47">
        <f t="shared" si="789"/>
        <v>3</v>
      </c>
      <c r="N804" s="47">
        <f t="shared" si="789"/>
        <v>3</v>
      </c>
      <c r="O804" s="47">
        <f t="shared" si="789"/>
        <v>3</v>
      </c>
      <c r="P804" s="47">
        <f t="shared" si="789"/>
        <v>3</v>
      </c>
      <c r="Q804" s="47">
        <f t="shared" si="789"/>
        <v>3</v>
      </c>
      <c r="AJ804" s="56"/>
      <c r="AM804" s="22"/>
      <c r="AN804" s="22"/>
      <c r="AO804" s="22"/>
      <c r="AP804" s="22"/>
      <c r="AR804" s="22"/>
      <c r="AS804" s="22"/>
      <c r="AT804" s="22"/>
    </row>
    <row r="805" spans="1:46" ht="18.75" customHeight="1">
      <c r="A805" s="605">
        <v>88</v>
      </c>
      <c r="B805" s="58" t="s">
        <v>32</v>
      </c>
      <c r="C805" s="58" t="str">
        <f t="shared" ref="C805:P805" si="790">IF(C7=$W$110,"O",IF(C7=$X$110,"O",IF(C7=$Y$110,"O",IF(C7=$Z$110,"O",IF(C7=$AA$110,"O",IF(C7=$AB$110,"O",IF(C7=$AC$110,"O",IF(C7=$AD$110,"O",IF(C7=$AE$110,"O",IF(C7=$AF$110,"O",IF(C7=$AG$110,"O",IF(C7=$AH$110,"O",IF(C7=$AI$110,"O",IF(C7=$AJ$110,"O",IF(C7=$AK$110,"O",IF(C7=$AL$110,"O",IF(C7=$AM$110,"O",IF(C7=$AN$110,"O",IF(C7=$AO$110,"O",IF(C7=$AP$110,"O",IF(C7=$AQ$110,"O",IF(C7=$AR$110,"O",IF(C7=$AS$110,"O",IF(C7=$AT$110,"O",IF(C7=$AU$110,"O",IF(C7=$AV$110,"O",IF(C7=$AW$110,"O",IF(C7=$AX$110,"O",IF(C7=$AY$110,"O",IF(C7=$AZ$110,"O",IF(C7=$BA$110,"O",IF(C7=$BB$110,"O",IF(C7=$BC$110,"O",IF(C7=$BD$110,"O",IF(C7=$BE$110,"O",IF(C7=$BF$110,"O",IF(C7=$BG$110,"O",IF(C7=$BH$110,"O",IF(C7=$BI$110,"O","X")))))))))))))))))))))))))))))))))))))))</f>
        <v>O</v>
      </c>
      <c r="D805" s="58" t="str">
        <f t="shared" si="790"/>
        <v>O</v>
      </c>
      <c r="E805" s="58" t="str">
        <f t="shared" si="790"/>
        <v>O</v>
      </c>
      <c r="F805" s="58" t="str">
        <f t="shared" si="790"/>
        <v>O</v>
      </c>
      <c r="G805" s="58" t="str">
        <f t="shared" si="790"/>
        <v>O</v>
      </c>
      <c r="H805" s="58" t="str">
        <f t="shared" si="790"/>
        <v>O</v>
      </c>
      <c r="I805" s="58" t="str">
        <f t="shared" si="790"/>
        <v>O</v>
      </c>
      <c r="J805" s="58" t="str">
        <f t="shared" si="790"/>
        <v>O</v>
      </c>
      <c r="K805" s="58" t="str">
        <f t="shared" si="790"/>
        <v>O</v>
      </c>
      <c r="L805" s="58" t="str">
        <f t="shared" si="790"/>
        <v>O</v>
      </c>
      <c r="M805" s="58" t="str">
        <f t="shared" si="790"/>
        <v>O</v>
      </c>
      <c r="N805" s="58" t="str">
        <f t="shared" si="790"/>
        <v>O</v>
      </c>
      <c r="O805" s="58" t="str">
        <f t="shared" si="790"/>
        <v>O</v>
      </c>
      <c r="P805" s="58" t="str">
        <f t="shared" si="790"/>
        <v>O</v>
      </c>
      <c r="Q805" s="58" t="str">
        <f>IF(Q7=$W$110,"O",IF(Q7=$X$110,"O",IF(Q7=$Y$110,"O",IF(Q7=$Z$110,"O",IF(Q7=$AA$110,"O",IF(Q7=$AB$110,"O",IF(Q7=$AC$110,"O",IF(Q7=$AD$110,"O",IF(Q7=$AE$110,"O",IF(Q7=$AF$110,"O",IF(Q7=$AG$110,"O",IF(Q7=$AH$110,"O",IF(Q7=$AI$110,"O",IF(Q7=$AJ$110,"O",IF(Q7=$AK$110,"O",IF(Q7=$AL$110,"O",IF(Q7=$AM$110,"O",IF(Q7=$AN$110,"O",IF(Q7=$AO$110,"O",IF(Q7=$AP$110,"O",IF(Q7=$AQ$110,"O",IF(Q7=$AR$110,"O",IF(Q7=$AS$110,"O",IF(Q7=$AT$110,"O",IF(Q7=$AU$110,"O",IF(Q7=$AV$110,"O",IF(Q7=$AW$110,"O",IF(Q7=$AX$110,"O",IF(Q7=$AY$110,"O",IF(Q7=$AZ$110,"O",IF(Q7=$BA$110,"O",IF(Q7=$BB$110,"O",IF(Q7=$BC$110,"O",IF(Q7=$BD$110,"O",IF(Q7=$BE$110,"O",IF(Q7=$BF$110,"O",IF(Q7=$BG$110,"O",IF(Q7=$BH$110,"O",IF(Q7=$BI$110,"O","X")))))))))))))))))))))))))))))))))))))))</f>
        <v>O</v>
      </c>
      <c r="AJ805" s="56"/>
      <c r="AM805" s="22"/>
      <c r="AN805" s="22"/>
      <c r="AO805" s="22"/>
      <c r="AP805" s="22"/>
      <c r="AR805" s="22"/>
      <c r="AS805" s="22"/>
      <c r="AT805" s="22"/>
    </row>
    <row r="806" spans="1:46" ht="18.75" customHeight="1">
      <c r="A806" s="606"/>
      <c r="B806" s="58" t="s">
        <v>33</v>
      </c>
      <c r="C806" s="58" t="str">
        <f>IF(C8=$W$110,"O",IF(C8=$X$110,"O",IF(C8=$Y$110,"O",IF(C8=$Z$110,"O",IF(C8=$AA$110,"O",IF(C8=$AB$110,"O",IF(C8=$AC$110,"O",IF(C8=$AD$110,"O",IF(C8=$AE$110,"O",IF(C8=$AF$110,"O",IF(C8=$AG$110,"O",IF(C8=$AH$110,"O",IF(C8=$AI$110,"O",IF(C8=$AJ$110,"O",IF(C8=$AK$110,"O",IF(C8=$AL$110,"O",IF(C8=$AM$110,"O",IF(C8=$AN$110,"O",IF(C8=$AO$110,"O",IF(C8=$AP$110,"O",IF(C8=$AQ$110,"O",IF(C8=$AR$110,"O",IF(C8=$AS$110,"O",IF(C8=$AT$110,"O",IF(C8=$AU$110,"O",IF(C8=$AV$110,"O",IF(C8=$AW$110,"O",IF(C8=$AX$110,"O",IF(C8=$AY$110,"O",IF(C8=$AZ$110,"O",IF(C8=$BA$110,"O",IF(C8=$BB$110,"O",IF(C8=$BC$110,"O",IF(C8=$BD$110,"O",IF(C8=$BE$110,"O",IF(C8=$BF$110,"O",IF(C8=$BG$110,"O",IF(C8=$BH$110,"O",IF(C8=$BI$110,"O","X")))))))))))))))))))))))))))))))))))))))</f>
        <v>O</v>
      </c>
      <c r="D806" s="58" t="str">
        <f t="shared" ref="D806:P806" si="791">IF(D8=$W$110,"O",IF(D8=$X$110,"O",IF(D8=$Y$110,"O",IF(D8=$Z$110,"O",IF(D8=$AA$110,"O",IF(D8=$AB$110,"O",IF(D8=$AC$110,"O",IF(D8=$AD$110,"O",IF(D8=$AE$110,"O",IF(D8=$AF$110,"O",IF(D8=$AG$110,"O",IF(D8=$AH$110,"O",IF(D8=$AI$110,"O",IF(D8=$AJ$110,"O",IF(D8=$AK$110,"O",IF(D8=$AL$110,"O",IF(D8=$AM$110,"O",IF(D8=$AN$110,"O",IF(D8=$AO$110,"O",IF(D8=$AP$110,"O",IF(D8=$AQ$110,"O",IF(D8=$AR$110,"O",IF(D8=$AS$110,"O",IF(D8=$AT$110,"O",IF(D8=$AU$110,"O",IF(D8=$AV$110,"O",IF(D8=$AW$110,"O",IF(D8=$AX$110,"O",IF(D8=$AY$110,"O",IF(D8=$AZ$110,"O",IF(D8=$BA$110,"O",IF(D8=$BB$110,"O",IF(D8=$BC$110,"O",IF(D8=$BD$110,"O",IF(D8=$BE$110,"O",IF(D8=$BF$110,"O",IF(D8=$BG$110,"O",IF(D8=$BH$110,"O",IF(D8=$BI$110,"O","X")))))))))))))))))))))))))))))))))))))))</f>
        <v>O</v>
      </c>
      <c r="E806" s="58" t="str">
        <f t="shared" si="791"/>
        <v>O</v>
      </c>
      <c r="F806" s="58" t="str">
        <f t="shared" si="791"/>
        <v>O</v>
      </c>
      <c r="G806" s="58" t="str">
        <f t="shared" si="791"/>
        <v>O</v>
      </c>
      <c r="H806" s="58" t="str">
        <f t="shared" si="791"/>
        <v>O</v>
      </c>
      <c r="I806" s="58" t="str">
        <f t="shared" si="791"/>
        <v>O</v>
      </c>
      <c r="J806" s="58" t="str">
        <f t="shared" si="791"/>
        <v>O</v>
      </c>
      <c r="K806" s="58" t="str">
        <f t="shared" si="791"/>
        <v>O</v>
      </c>
      <c r="L806" s="58" t="str">
        <f t="shared" si="791"/>
        <v>O</v>
      </c>
      <c r="M806" s="58" t="str">
        <f t="shared" si="791"/>
        <v>O</v>
      </c>
      <c r="N806" s="58" t="str">
        <f t="shared" si="791"/>
        <v>O</v>
      </c>
      <c r="O806" s="58" t="str">
        <f t="shared" si="791"/>
        <v>O</v>
      </c>
      <c r="P806" s="58" t="str">
        <f t="shared" si="791"/>
        <v>O</v>
      </c>
      <c r="Q806" s="58" t="str">
        <f>IF(Q8=$W$110,"O",IF(Q8=$X$110,"O",IF(Q8=$Y$110,"O",IF(Q8=$Z$110,"O",IF(Q8=$AA$110,"O",IF(Q8=$AB$110,"O",IF(Q8=$AC$110,"O",IF(Q8=$AD$110,"O",IF(Q8=$AE$110,"O",IF(Q8=$AF$110,"O",IF(Q8=$AG$110,"O",IF(Q8=$AH$110,"O",IF(Q8=$AI$110,"O",IF(Q8=$AJ$110,"O",IF(Q8=$AK$110,"O",IF(Q8=$AL$110,"O",IF(Q8=$AM$110,"O",IF(Q8=$AN$110,"O",IF(Q8=$AO$110,"O",IF(Q8=$AP$110,"O",IF(Q8=$AQ$110,"O",IF(Q8=$AR$110,"O",IF(Q8=$AS$110,"O",IF(Q8=$AT$110,"O",IF(Q8=$AU$110,"O",IF(Q8=$AV$110,"O",IF(Q8=$AW$110,"O",IF(Q8=$AX$110,"O",IF(Q8=$AY$110,"O",IF(Q8=$AZ$110,"O",IF(Q8=$BA$110,"O",IF(Q8=$BB$110,"O",IF(Q8=$BC$110,"O",IF(Q8=$BD$110,"O",IF(Q8=$BE$110,"O",IF(Q8=$BF$110,"O",IF(Q8=$BG$110,"O",IF(Q8=$BH$110,"O",IF(Q8=$BI$110,"O","X")))))))))))))))))))))))))))))))))))))))</f>
        <v>O</v>
      </c>
      <c r="AJ806" s="56"/>
      <c r="AM806" s="22"/>
      <c r="AN806" s="22"/>
      <c r="AO806" s="22"/>
      <c r="AP806" s="22"/>
      <c r="AQ806" s="22"/>
      <c r="AR806" s="22"/>
      <c r="AS806" s="22"/>
      <c r="AT806" s="22"/>
    </row>
    <row r="807" spans="1:46" ht="18.75" customHeight="1">
      <c r="A807" s="606"/>
      <c r="B807" s="58" t="s">
        <v>34</v>
      </c>
      <c r="C807" s="58" t="str">
        <f t="shared" ref="C807:Q807" si="792">IF(C9=$W$110,"O",IF(C9=$X$110,"O",IF(C9=$Y$110,"O",IF(C9=$Z$110,"O",IF(C9=$AA$110,"O",IF(C9=$AB$110,"O",IF(C9=$AC$110,"O",IF(C9=$AD$110,"O",IF(C9=$AE$110,"O",IF(C9=$AF$110,"O",IF(C9=$AG$110,"O",IF(C9=$AH$110,"O",IF(C9=$AI$110,"O",IF(C9=$AJ$110,"O",IF(C9=$AK$110,"O",IF(C9=$AL$110,"O",IF(C9=$AM$110,"O",IF(C9=$AN$110,"O",IF(C9=$AO$110,"O",IF(C9=$AP$110,"O",IF(C9=$AQ$110,"O",IF(C9=$AR$110,"O",IF(C9=$AS$110,"O",IF(C9=$AT$110,"O",IF(C9=$AU$110,"O",IF(C9=$AV$110,"O",IF(C9=$AW$110,"O",IF(C9=$AX$110,"O",IF(C9=$AY$110,"O",IF(C9=$AZ$110,"O",IF(C9=$BA$110,"O",IF(C9=$BB$110,"O",IF(C9=$BC$110,"O",IF(C9=$BD$110,"O",IF(C9=$BE$110,"O",IF(C9=$BF$110,"O",IF(C9=$BG$110,"O",IF(C9=$BH$110,"O",IF(C9=$BI$110,"O","X")))))))))))))))))))))))))))))))))))))))</f>
        <v>X</v>
      </c>
      <c r="D807" s="58" t="str">
        <f t="shared" si="792"/>
        <v>X</v>
      </c>
      <c r="E807" s="58" t="str">
        <f t="shared" si="792"/>
        <v>X</v>
      </c>
      <c r="F807" s="58" t="str">
        <f t="shared" si="792"/>
        <v>X</v>
      </c>
      <c r="G807" s="58" t="str">
        <f t="shared" si="792"/>
        <v>X</v>
      </c>
      <c r="H807" s="58" t="str">
        <f t="shared" si="792"/>
        <v>X</v>
      </c>
      <c r="I807" s="58" t="str">
        <f t="shared" si="792"/>
        <v>X</v>
      </c>
      <c r="J807" s="58" t="str">
        <f t="shared" si="792"/>
        <v>X</v>
      </c>
      <c r="K807" s="58" t="str">
        <f t="shared" si="792"/>
        <v>X</v>
      </c>
      <c r="L807" s="58" t="str">
        <f t="shared" si="792"/>
        <v>X</v>
      </c>
      <c r="M807" s="58" t="str">
        <f t="shared" si="792"/>
        <v>X</v>
      </c>
      <c r="N807" s="58" t="str">
        <f t="shared" si="792"/>
        <v>X</v>
      </c>
      <c r="O807" s="58" t="str">
        <f t="shared" si="792"/>
        <v>X</v>
      </c>
      <c r="P807" s="58" t="str">
        <f t="shared" si="792"/>
        <v>X</v>
      </c>
      <c r="Q807" s="58" t="str">
        <f t="shared" si="792"/>
        <v>X</v>
      </c>
      <c r="AJ807" s="56"/>
      <c r="AM807" s="22"/>
      <c r="AN807" s="22"/>
      <c r="AO807" s="22"/>
      <c r="AP807" s="22"/>
      <c r="AQ807" s="22"/>
      <c r="AR807" s="22"/>
      <c r="AS807" s="22"/>
      <c r="AT807" s="22"/>
    </row>
    <row r="808" spans="1:46" ht="18.75" customHeight="1">
      <c r="A808" s="606"/>
      <c r="B808" s="58" t="s">
        <v>35</v>
      </c>
      <c r="C808" s="58" t="str">
        <f t="shared" ref="C808:Q808" si="793">IF(C10=$W$110,"O",IF(C10=$X$110,"O",IF(C10=$Y$110,"O",IF(C10=$Z$110,"O",IF(C10=$AA$110,"O",IF(C10=$AB$110,"O",IF(C10=$AC$110,"O",IF(C10=$AD$110,"O",IF(C10=$AE$110,"O",IF(C10=$AF$110,"O",IF(C10=$AG$110,"O",IF(C10=$AH$110,"O",IF(C10=$AI$110,"O",IF(C10=$AJ$110,"O",IF(C10=$AK$110,"O",IF(C10=$AL$110,"O",IF(C10=$AM$110,"O",IF(C10=$AN$110,"O",IF(C10=$AO$110,"O",IF(C10=$AP$110,"O",IF(C10=$AQ$110,"O",IF(C10=$AR$110,"O",IF(C10=$AS$110,"O",IF(C10=$AT$110,"O",IF(C10=$AU$110,"O",IF(C10=$AV$110,"O",IF(C10=$AW$110,"O",IF(C10=$AX$110,"O",IF(C10=$AY$110,"O",IF(C10=$AZ$110,"O",IF(C10=$BA$110,"O",IF(C10=$BB$110,"O",IF(C10=$BC$110,"O",IF(C10=$BD$110,"O",IF(C10=$BE$110,"O",IF(C10=$BF$110,"O",IF(C10=$BG$110,"O",IF(C10=$BH$110,"O",IF(C10=$BI$110,"O","X")))))))))))))))))))))))))))))))))))))))</f>
        <v>O</v>
      </c>
      <c r="D808" s="58" t="str">
        <f t="shared" si="793"/>
        <v>O</v>
      </c>
      <c r="E808" s="58" t="str">
        <f t="shared" si="793"/>
        <v>O</v>
      </c>
      <c r="F808" s="58" t="str">
        <f t="shared" si="793"/>
        <v>O</v>
      </c>
      <c r="G808" s="58" t="str">
        <f t="shared" si="793"/>
        <v>O</v>
      </c>
      <c r="H808" s="58" t="str">
        <f t="shared" si="793"/>
        <v>O</v>
      </c>
      <c r="I808" s="58" t="str">
        <f t="shared" si="793"/>
        <v>O</v>
      </c>
      <c r="J808" s="58" t="str">
        <f t="shared" si="793"/>
        <v>O</v>
      </c>
      <c r="K808" s="58" t="str">
        <f t="shared" si="793"/>
        <v>O</v>
      </c>
      <c r="L808" s="58" t="str">
        <f t="shared" si="793"/>
        <v>O</v>
      </c>
      <c r="M808" s="58" t="str">
        <f t="shared" si="793"/>
        <v>O</v>
      </c>
      <c r="N808" s="58" t="str">
        <f t="shared" si="793"/>
        <v>O</v>
      </c>
      <c r="O808" s="58" t="str">
        <f t="shared" si="793"/>
        <v>O</v>
      </c>
      <c r="P808" s="58" t="str">
        <f t="shared" si="793"/>
        <v>O</v>
      </c>
      <c r="Q808" s="58" t="str">
        <f t="shared" si="793"/>
        <v>O</v>
      </c>
      <c r="AJ808" s="56"/>
    </row>
    <row r="809" spans="1:46" ht="18.75" customHeight="1">
      <c r="A809" s="606"/>
      <c r="B809" s="58" t="s">
        <v>36</v>
      </c>
      <c r="C809" s="58" t="str">
        <f t="shared" ref="C809:Q809" si="794">IF(C11=$W$110,"O",IF(C11=$X$110,"O",IF(C11=$Y$110,"O",IF(C11=$Z$110,"O",IF(C11=$AA$110,"O",IF(C11=$AB$110,"O",IF(C11=$AC$110,"O",IF(C11=$AD$110,"O",IF(C11=$AE$110,"O",IF(C11=$AF$110,"O",IF(C11=$AG$110,"O",IF(C11=$AH$110,"O",IF(C11=$AI$110,"O",IF(C11=$AJ$110,"O",IF(C11=$AK$110,"O",IF(C11=$AL$110,"O",IF(C11=$AM$110,"O",IF(C11=$AN$110,"O",IF(C11=$AO$110,"O",IF(C11=$AP$110,"O",IF(C11=$AQ$110,"O",IF(C11=$AR$110,"O",IF(C11=$AS$110,"O",IF(C11=$AT$110,"O",IF(C11=$AU$110,"O",IF(C11=$AV$110,"O",IF(C11=$AW$110,"O",IF(C11=$AX$110,"O",IF(C11=$AY$110,"O",IF(C11=$AZ$110,"O",IF(C11=$BA$110,"O",IF(C11=$BB$110,"O",IF(C11=$BC$110,"O",IF(C11=$BD$110,"O",IF(C11=$BE$110,"O",IF(C11=$BF$110,"O",IF(C11=$BG$110,"O",IF(C11=$BH$110,"O",IF(C11=$BI$110,"O","X")))))))))))))))))))))))))))))))))))))))</f>
        <v>O</v>
      </c>
      <c r="D809" s="58" t="str">
        <f t="shared" si="794"/>
        <v>O</v>
      </c>
      <c r="E809" s="58" t="str">
        <f t="shared" si="794"/>
        <v>O</v>
      </c>
      <c r="F809" s="58" t="str">
        <f t="shared" si="794"/>
        <v>O</v>
      </c>
      <c r="G809" s="58" t="str">
        <f t="shared" si="794"/>
        <v>O</v>
      </c>
      <c r="H809" s="58" t="str">
        <f t="shared" si="794"/>
        <v>O</v>
      </c>
      <c r="I809" s="58" t="str">
        <f t="shared" si="794"/>
        <v>O</v>
      </c>
      <c r="J809" s="58" t="str">
        <f t="shared" si="794"/>
        <v>O</v>
      </c>
      <c r="K809" s="58" t="str">
        <f t="shared" si="794"/>
        <v>O</v>
      </c>
      <c r="L809" s="58" t="str">
        <f t="shared" si="794"/>
        <v>O</v>
      </c>
      <c r="M809" s="58" t="str">
        <f t="shared" si="794"/>
        <v>O</v>
      </c>
      <c r="N809" s="58" t="str">
        <f t="shared" si="794"/>
        <v>O</v>
      </c>
      <c r="O809" s="58" t="str">
        <f t="shared" si="794"/>
        <v>O</v>
      </c>
      <c r="P809" s="58" t="str">
        <f t="shared" si="794"/>
        <v>O</v>
      </c>
      <c r="Q809" s="58" t="str">
        <f t="shared" si="794"/>
        <v>O</v>
      </c>
      <c r="AJ809"/>
    </row>
    <row r="810" spans="1:46" ht="18.75" customHeight="1">
      <c r="A810" s="606"/>
      <c r="B810" s="58" t="s">
        <v>21</v>
      </c>
      <c r="C810" s="58" t="str">
        <f>IF(C12=$W$110,"O",IF(C12=$X$110,"O",IF(C12=$Y$110,"O",IF(C12=$Z$110,"O",IF(C12=$AA$110,"O",IF(C12=$AB$110,"O",IF(C12=$AC$110,"O",IF(C12=$AD$110,"O",IF(C12=$AE$110,"O",IF(C12=$AF$110,"O",IF(C12=$AG$110,"O",IF(C12=$AH$110,"O",IF(C12=$AI$110,"O",IF(C12=$AJ$110,"O",IF(C12=$AK$110,"O",IF(C12=$AL$110,"O",IF(C12=$AM$110,"O",IF(C12=$AN$110,"O",IF(C12=$AO$110,"O",IF(C12=$AP$110,"O",IF(C12=$AQ$110,"O",IF(C12=$AR$110,"O",IF(C12=$AS$110,"O",IF(C12=$AT$110,"O",IF(C12=$AU$110,"O",IF(C12=$AV$110,"O",IF(C12=$AW$110,"O",IF(C12=$AX$110,"O",IF(C12=$AY$110,"O",IF(C12=$AZ$110,"O",IF(C12=$BA$110,"O",IF(C12=$BB$110,"O",IF(C12=$BC$110,"O",IF(C12=$BD$110,"O",IF(C12=$BE$110,"O",IF(C12=$BF$110,"O",IF(C12=$BG$110,"O",IF(C12=$BH$110,"O",IF(C12=$BI$110,"O","X")))))))))))))))))))))))))))))))))))))))</f>
        <v>O</v>
      </c>
      <c r="D810" s="58" t="str">
        <f t="shared" ref="D810:P810" si="795">IF(D12=$W$110,"O",IF(D12=$X$110,"O",IF(D12=$Y$110,"O",IF(D12=$Z$110,"O",IF(D12=$AA$110,"O",IF(D12=$AB$110,"O",IF(D12=$AC$110,"O",IF(D12=$AD$110,"O",IF(D12=$AE$110,"O",IF(D12=$AF$110,"O",IF(D12=$AG$110,"O",IF(D12=$AH$110,"O",IF(D12=$AI$110,"O",IF(D12=$AJ$110,"O",IF(D12=$AK$110,"O",IF(D12=$AL$110,"O",IF(D12=$AM$110,"O",IF(D12=$AN$110,"O",IF(D12=$AO$110,"O",IF(D12=$AP$110,"O",IF(D12=$AQ$110,"O",IF(D12=$AR$110,"O",IF(D12=$AS$110,"O",IF(D12=$AT$110,"O",IF(D12=$AU$110,"O",IF(D12=$AV$110,"O",IF(D12=$AW$110,"O",IF(D12=$AX$110,"O",IF(D12=$AY$110,"O",IF(D12=$AZ$110,"O",IF(D12=$BA$110,"O",IF(D12=$BB$110,"O",IF(D12=$BC$110,"O",IF(D12=$BD$110,"O",IF(D12=$BE$110,"O",IF(D12=$BF$110,"O",IF(D12=$BG$110,"O",IF(D12=$BH$110,"O",IF(D12=$BI$110,"O","X")))))))))))))))))))))))))))))))))))))))</f>
        <v>O</v>
      </c>
      <c r="E810" s="58" t="str">
        <f t="shared" si="795"/>
        <v>O</v>
      </c>
      <c r="F810" s="58" t="str">
        <f t="shared" si="795"/>
        <v>O</v>
      </c>
      <c r="G810" s="58" t="str">
        <f t="shared" si="795"/>
        <v>O</v>
      </c>
      <c r="H810" s="58" t="str">
        <f t="shared" si="795"/>
        <v>O</v>
      </c>
      <c r="I810" s="58" t="str">
        <f t="shared" si="795"/>
        <v>O</v>
      </c>
      <c r="J810" s="58" t="str">
        <f t="shared" si="795"/>
        <v>O</v>
      </c>
      <c r="K810" s="58" t="str">
        <f t="shared" si="795"/>
        <v>O</v>
      </c>
      <c r="L810" s="58" t="str">
        <f t="shared" si="795"/>
        <v>O</v>
      </c>
      <c r="M810" s="58" t="str">
        <f t="shared" si="795"/>
        <v>O</v>
      </c>
      <c r="N810" s="58" t="str">
        <f t="shared" si="795"/>
        <v>O</v>
      </c>
      <c r="O810" s="58" t="str">
        <f t="shared" si="795"/>
        <v>O</v>
      </c>
      <c r="P810" s="58" t="str">
        <f t="shared" si="795"/>
        <v>O</v>
      </c>
      <c r="Q810" s="58" t="str">
        <f>IF(Q12=$W$110,"O",IF(Q12=$X$110,"O",IF(Q12=$Y$110,"O",IF(Q12=$Z$110,"O",IF(Q12=$AA$110,"O",IF(Q12=$AB$110,"O",IF(Q12=$AC$110,"O",IF(Q12=$AD$110,"O",IF(Q12=$AE$110,"O",IF(Q12=$AF$110,"O",IF(Q12=$AG$110,"O",IF(Q12=$AH$110,"O",IF(Q12=$AI$110,"O",IF(Q12=$AJ$110,"O",IF(Q12=$AK$110,"O",IF(Q12=$AL$110,"O",IF(Q12=$AM$110,"O",IF(Q12=$AN$110,"O",IF(Q12=$AO$110,"O",IF(Q12=$AP$110,"O",IF(Q12=$AQ$110,"O",IF(Q12=$AR$110,"O",IF(Q12=$AS$110,"O",IF(Q12=$AT$110,"O",IF(Q12=$AU$110,"O",IF(Q12=$AV$110,"O",IF(Q12=$AW$110,"O",IF(Q12=$AX$110,"O",IF(Q12=$AY$110,"O",IF(Q12=$AZ$110,"O",IF(Q12=$BA$110,"O",IF(Q12=$BB$110,"O",IF(Q12=$BC$110,"O",IF(Q12=$BD$110,"O",IF(Q12=$BE$110,"O",IF(Q12=$BF$110,"O",IF(Q12=$BG$110,"O",IF(Q12=$BH$110,"O",IF(Q12=$BI$110,"O","X")))))))))))))))))))))))))))))))))))))))</f>
        <v>O</v>
      </c>
      <c r="AJ810"/>
    </row>
    <row r="811" spans="1:46" ht="18.75" customHeight="1">
      <c r="A811" s="607"/>
      <c r="B811" s="30" t="s">
        <v>46</v>
      </c>
      <c r="C811" s="47">
        <f>COUNTIF(C805:C810,"O")</f>
        <v>5</v>
      </c>
      <c r="D811" s="47">
        <f t="shared" ref="D811:Q811" si="796">COUNTIF(D805:D810,"O")</f>
        <v>5</v>
      </c>
      <c r="E811" s="47">
        <f t="shared" si="796"/>
        <v>5</v>
      </c>
      <c r="F811" s="47">
        <f t="shared" si="796"/>
        <v>5</v>
      </c>
      <c r="G811" s="47">
        <f t="shared" si="796"/>
        <v>5</v>
      </c>
      <c r="H811" s="47">
        <f t="shared" si="796"/>
        <v>5</v>
      </c>
      <c r="I811" s="47">
        <f t="shared" si="796"/>
        <v>5</v>
      </c>
      <c r="J811" s="47">
        <f t="shared" si="796"/>
        <v>5</v>
      </c>
      <c r="K811" s="47">
        <f t="shared" si="796"/>
        <v>5</v>
      </c>
      <c r="L811" s="47">
        <f t="shared" si="796"/>
        <v>5</v>
      </c>
      <c r="M811" s="47">
        <f t="shared" si="796"/>
        <v>5</v>
      </c>
      <c r="N811" s="47">
        <f t="shared" si="796"/>
        <v>5</v>
      </c>
      <c r="O811" s="47">
        <f t="shared" si="796"/>
        <v>5</v>
      </c>
      <c r="P811" s="47">
        <f t="shared" si="796"/>
        <v>5</v>
      </c>
      <c r="Q811" s="47">
        <f t="shared" si="796"/>
        <v>5</v>
      </c>
      <c r="AJ811" s="56"/>
    </row>
    <row r="812" spans="1:46" ht="18.75" customHeight="1">
      <c r="A812" s="605">
        <v>89</v>
      </c>
      <c r="B812" s="58" t="s">
        <v>32</v>
      </c>
      <c r="C812" s="58" t="str">
        <f t="shared" ref="C812:P812" si="797">IF(C7=$W$111,"O",IF(C7=$X$111,"O",IF(C7=$Y$111,"O",IF(C7=$Z$111,"O",IF(C7=$AA$111,"O",IF(C7=$AB$111,"O",IF(C7=$AC$111,"O",IF(C7=$AD$111,"O",IF(C7=$AE$111,"O",IF(C7=$AF$111,"O",IF(C7=$AG$111,"O",IF(C7=$AH$111,"O",IF(C7=$AI$111,"O",IF(C7=$AJ$111,"O",IF(C7=$AK$111,"O",IF(C7=$AL$111,"O",IF(C7=$AM$111,"O",IF(C7=$AN$111,"O",IF(C7=$AO$111,"O",IF(C7=$AP$111,"O",IF(C7=$AQ$111,"O",IF(C7=$AR$111,"O",IF(C7=$AS$111,"O",IF(C7=$AT$111,"O",IF(C7=$AU$111,"O",IF(C7=$AV$111,"O",IF(C7=$AW$111,"O",IF(C7=$AX$111,"O",IF(C7=$AY$111,"O",IF(C7=$AZ$111,"O",IF(C7=$BA$111,"O",IF(C7=$BB$111,"O",IF(C7=$BC$111,"O",IF(C7=$BD$111,"O",IF(C7=$BE$111,"O",IF(C7=$BF$111,"O",IF(C7=$BG$111,"O",IF(C7=$BH$111,"O",IF(C7=$BI$111,"O","X")))))))))))))))))))))))))))))))))))))))</f>
        <v>O</v>
      </c>
      <c r="D812" s="58" t="str">
        <f t="shared" si="797"/>
        <v>O</v>
      </c>
      <c r="E812" s="58" t="str">
        <f t="shared" si="797"/>
        <v>O</v>
      </c>
      <c r="F812" s="58" t="str">
        <f t="shared" si="797"/>
        <v>O</v>
      </c>
      <c r="G812" s="58" t="str">
        <f t="shared" si="797"/>
        <v>O</v>
      </c>
      <c r="H812" s="58" t="str">
        <f t="shared" si="797"/>
        <v>O</v>
      </c>
      <c r="I812" s="58" t="str">
        <f t="shared" si="797"/>
        <v>O</v>
      </c>
      <c r="J812" s="58" t="str">
        <f t="shared" si="797"/>
        <v>O</v>
      </c>
      <c r="K812" s="58" t="str">
        <f t="shared" si="797"/>
        <v>O</v>
      </c>
      <c r="L812" s="58" t="str">
        <f t="shared" si="797"/>
        <v>O</v>
      </c>
      <c r="M812" s="58" t="str">
        <f t="shared" si="797"/>
        <v>O</v>
      </c>
      <c r="N812" s="58" t="str">
        <f t="shared" si="797"/>
        <v>O</v>
      </c>
      <c r="O812" s="58" t="str">
        <f t="shared" si="797"/>
        <v>O</v>
      </c>
      <c r="P812" s="58" t="str">
        <f t="shared" si="797"/>
        <v>O</v>
      </c>
      <c r="Q812" s="58" t="str">
        <f>IF(Q7=$W$111,"O",IF(Q7=$X$111,"O",IF(Q7=$Y$111,"O",IF(Q7=$Z$111,"O",IF(Q7=$AA$111,"O",IF(Q7=$AB$111,"O",IF(Q7=$AC$111,"O",IF(Q7=$AD$111,"O",IF(Q7=$AE$111,"O",IF(Q7=$AF$111,"O",IF(Q7=$AG$111,"O",IF(Q7=$AH$111,"O",IF(Q7=$AI$111,"O",IF(Q7=$AJ$111,"O",IF(Q7=$AK$111,"O",IF(Q7=$AL$111,"O",IF(Q7=$AM$111,"O",IF(Q7=$AN$111,"O",IF(Q7=$AO$111,"O",IF(Q7=$AP$111,"O",IF(Q7=$AQ$111,"O",IF(Q7=$AR$111,"O",IF(Q7=$AS$111,"O",IF(Q7=$AT$111,"O",IF(Q7=$AU$111,"O",IF(Q7=$AV$111,"O",IF(Q7=$AW$111,"O",IF(Q7=$AX$111,"O",IF(Q7=$AY$111,"O",IF(Q7=$AZ$111,"O",IF(Q7=$BA$111,"O",IF(Q7=$BB$111,"O",IF(Q7=$BC$111,"O",IF(Q7=$BD$111,"O",IF(Q7=$BE$111,"O",IF(Q7=$BF$111,"O",IF(Q7=$BG$111,"O",IF(Q7=$BH$111,"O",IF(Q7=$BI$111,"O","X")))))))))))))))))))))))))))))))))))))))</f>
        <v>O</v>
      </c>
      <c r="AJ812" s="56"/>
    </row>
    <row r="813" spans="1:46" ht="18.75" customHeight="1">
      <c r="A813" s="606"/>
      <c r="B813" s="58" t="s">
        <v>33</v>
      </c>
      <c r="C813" s="58" t="str">
        <f>IF(C8=$W$111,"O",IF(C8=$X$111,"O",IF(C8=$Y$111,"O",IF(C8=$Z$111,"O",IF(C8=$AA$111,"O",IF(C8=$AB$111,"O",IF(C8=$AC$111,"O",IF(C8=$AD$111,"O",IF(C8=$AE$111,"O",IF(C8=$AF$111,"O",IF(C8=$AG$111,"O",IF(C8=$AH$111,"O",IF(C8=$AI$111,"O",IF(C8=$AJ$111,"O",IF(C8=$AK$111,"O",IF(C8=$AL$111,"O",IF(C8=$AM$111,"O",IF(C8=$AN$111,"O",IF(C8=$AO$111,"O",IF(C8=$AP$111,"O",IF(C8=$AQ$111,"O",IF(C8=$AR$111,"O",IF(C8=$AS$111,"O",IF(C8=$AT$111,"O",IF(C8=$AU$111,"O",IF(C8=$AV$111,"O",IF(C8=$AW$111,"O",IF(C8=$AX$111,"O",IF(C8=$AY$111,"O",IF(C8=$AZ$111,"O",IF(C8=$BA$111,"O",IF(C8=$BB$111,"O",IF(C8=$BC$111,"O",IF(C8=$BD$111,"O",IF(C8=$BE$111,"O",IF(C8=$BF$111,"O",IF(C8=$BG$111,"O",IF(C8=$BH$111,"O",IF(C8=$BI$111,"O","X")))))))))))))))))))))))))))))))))))))))</f>
        <v>O</v>
      </c>
      <c r="D813" s="58" t="str">
        <f t="shared" ref="D813:P813" si="798">IF(D8=$W$111,"O",IF(D8=$X$111,"O",IF(D8=$Y$111,"O",IF(D8=$Z$111,"O",IF(D8=$AA$111,"O",IF(D8=$AB$111,"O",IF(D8=$AC$111,"O",IF(D8=$AD$111,"O",IF(D8=$AE$111,"O",IF(D8=$AF$111,"O",IF(D8=$AG$111,"O",IF(D8=$AH$111,"O",IF(D8=$AI$111,"O",IF(D8=$AJ$111,"O",IF(D8=$AK$111,"O",IF(D8=$AL$111,"O",IF(D8=$AM$111,"O",IF(D8=$AN$111,"O",IF(D8=$AO$111,"O",IF(D8=$AP$111,"O",IF(D8=$AQ$111,"O",IF(D8=$AR$111,"O",IF(D8=$AS$111,"O",IF(D8=$AT$111,"O",IF(D8=$AU$111,"O",IF(D8=$AV$111,"O",IF(D8=$AW$111,"O",IF(D8=$AX$111,"O",IF(D8=$AY$111,"O",IF(D8=$AZ$111,"O",IF(D8=$BA$111,"O",IF(D8=$BB$111,"O",IF(D8=$BC$111,"O",IF(D8=$BD$111,"O",IF(D8=$BE$111,"O",IF(D8=$BF$111,"O",IF(D8=$BG$111,"O",IF(D8=$BH$111,"O",IF(D8=$BI$111,"O","X")))))))))))))))))))))))))))))))))))))))</f>
        <v>O</v>
      </c>
      <c r="E813" s="58" t="str">
        <f t="shared" si="798"/>
        <v>O</v>
      </c>
      <c r="F813" s="58" t="str">
        <f t="shared" si="798"/>
        <v>O</v>
      </c>
      <c r="G813" s="58" t="str">
        <f t="shared" si="798"/>
        <v>O</v>
      </c>
      <c r="H813" s="58" t="str">
        <f t="shared" si="798"/>
        <v>O</v>
      </c>
      <c r="I813" s="58" t="str">
        <f t="shared" si="798"/>
        <v>O</v>
      </c>
      <c r="J813" s="58" t="str">
        <f t="shared" si="798"/>
        <v>O</v>
      </c>
      <c r="K813" s="58" t="str">
        <f t="shared" si="798"/>
        <v>O</v>
      </c>
      <c r="L813" s="58" t="str">
        <f t="shared" si="798"/>
        <v>O</v>
      </c>
      <c r="M813" s="58" t="str">
        <f t="shared" si="798"/>
        <v>O</v>
      </c>
      <c r="N813" s="58" t="str">
        <f t="shared" si="798"/>
        <v>O</v>
      </c>
      <c r="O813" s="58" t="str">
        <f t="shared" si="798"/>
        <v>O</v>
      </c>
      <c r="P813" s="58" t="str">
        <f t="shared" si="798"/>
        <v>O</v>
      </c>
      <c r="Q813" s="58" t="str">
        <f>IF(Q8=$W$111,"O",IF(Q8=$X$111,"O",IF(Q8=$Y$111,"O",IF(Q8=$Z$111,"O",IF(Q8=$AA$111,"O",IF(Q8=$AB$111,"O",IF(Q8=$AC$111,"O",IF(Q8=$AD$111,"O",IF(Q8=$AE$111,"O",IF(Q8=$AF$111,"O",IF(Q8=$AG$111,"O",IF(Q8=$AH$111,"O",IF(Q8=$AI$111,"O",IF(Q8=$AJ$111,"O",IF(Q8=$AK$111,"O",IF(Q8=$AL$111,"O",IF(Q8=$AM$111,"O",IF(Q8=$AN$111,"O",IF(Q8=$AO$111,"O",IF(Q8=$AP$111,"O",IF(Q8=$AQ$111,"O",IF(Q8=$AR$111,"O",IF(Q8=$AS$111,"O",IF(Q8=$AT$111,"O",IF(Q8=$AU$111,"O",IF(Q8=$AV$111,"O",IF(Q8=$AW$111,"O",IF(Q8=$AX$111,"O",IF(Q8=$AY$111,"O",IF(Q8=$AZ$111,"O",IF(Q8=$BA$111,"O",IF(Q8=$BB$111,"O",IF(Q8=$BC$111,"O",IF(Q8=$BD$111,"O",IF(Q8=$BE$111,"O",IF(Q8=$BF$111,"O",IF(Q8=$BG$111,"O",IF(Q8=$BH$111,"O",IF(Q8=$BI$111,"O","X")))))))))))))))))))))))))))))))))))))))</f>
        <v>O</v>
      </c>
      <c r="AJ813" s="56"/>
    </row>
    <row r="814" spans="1:46" ht="18.75" customHeight="1">
      <c r="A814" s="606"/>
      <c r="B814" s="58" t="s">
        <v>34</v>
      </c>
      <c r="C814" s="58" t="str">
        <f t="shared" ref="C814:Q814" si="799">IF(C9=$W$111,"O",IF(C9=$X$111,"O",IF(C9=$Y$111,"O",IF(C9=$Z$111,"O",IF(C9=$AA$111,"O",IF(C9=$AB$111,"O",IF(C9=$AC$111,"O",IF(C9=$AD$111,"O",IF(C9=$AE$111,"O",IF(C9=$AF$111,"O",IF(C9=$AG$111,"O",IF(C9=$AH$111,"O",IF(C9=$AI$111,"O",IF(C9=$AJ$111,"O",IF(C9=$AK$111,"O",IF(C9=$AL$111,"O",IF(C9=$AM$111,"O",IF(C9=$AN$111,"O",IF(C9=$AO$111,"O",IF(C9=$AP$111,"O",IF(C9=$AQ$111,"O",IF(C9=$AR$111,"O",IF(C9=$AS$111,"O",IF(C9=$AT$111,"O",IF(C9=$AU$111,"O",IF(C9=$AV$111,"O",IF(C9=$AW$111,"O",IF(C9=$AX$111,"O",IF(C9=$AY$111,"O",IF(C9=$AZ$111,"O",IF(C9=$BA$111,"O",IF(C9=$BB$111,"O",IF(C9=$BC$111,"O",IF(C9=$BD$111,"O",IF(C9=$BE$111,"O",IF(C9=$BF$111,"O",IF(C9=$BG$111,"O",IF(C9=$BH$111,"O",IF(C9=$BI$111,"O","X")))))))))))))))))))))))))))))))))))))))</f>
        <v>X</v>
      </c>
      <c r="D814" s="58" t="str">
        <f t="shared" si="799"/>
        <v>X</v>
      </c>
      <c r="E814" s="58" t="str">
        <f t="shared" si="799"/>
        <v>X</v>
      </c>
      <c r="F814" s="58" t="str">
        <f t="shared" si="799"/>
        <v>X</v>
      </c>
      <c r="G814" s="58" t="str">
        <f t="shared" si="799"/>
        <v>X</v>
      </c>
      <c r="H814" s="58" t="str">
        <f t="shared" si="799"/>
        <v>X</v>
      </c>
      <c r="I814" s="58" t="str">
        <f t="shared" si="799"/>
        <v>X</v>
      </c>
      <c r="J814" s="58" t="str">
        <f t="shared" si="799"/>
        <v>X</v>
      </c>
      <c r="K814" s="58" t="str">
        <f t="shared" si="799"/>
        <v>X</v>
      </c>
      <c r="L814" s="58" t="str">
        <f t="shared" si="799"/>
        <v>X</v>
      </c>
      <c r="M814" s="58" t="str">
        <f t="shared" si="799"/>
        <v>X</v>
      </c>
      <c r="N814" s="58" t="str">
        <f t="shared" si="799"/>
        <v>X</v>
      </c>
      <c r="O814" s="58" t="str">
        <f t="shared" si="799"/>
        <v>X</v>
      </c>
      <c r="P814" s="58" t="str">
        <f t="shared" si="799"/>
        <v>X</v>
      </c>
      <c r="Q814" s="58" t="str">
        <f t="shared" si="799"/>
        <v>X</v>
      </c>
      <c r="AJ814" s="56"/>
    </row>
    <row r="815" spans="1:46" ht="18.75" customHeight="1">
      <c r="A815" s="606"/>
      <c r="B815" s="58" t="s">
        <v>35</v>
      </c>
      <c r="C815" s="58" t="str">
        <f t="shared" ref="C815:Q815" si="800">IF(C10=$W$111,"O",IF(C10=$X$111,"O",IF(C10=$Y$111,"O",IF(C10=$Z$111,"O",IF(C10=$AA$111,"O",IF(C10=$AB$111,"O",IF(C10=$AC$111,"O",IF(C10=$AD$111,"O",IF(C10=$AE$111,"O",IF(C10=$AF$111,"O",IF(C10=$AG$111,"O",IF(C10=$AH$111,"O",IF(C10=$AI$111,"O",IF(C10=$AJ$111,"O",IF(C10=$AK$111,"O",IF(C10=$AL$111,"O",IF(C10=$AM$111,"O",IF(C10=$AN$111,"O",IF(C10=$AO$111,"O",IF(C10=$AP$111,"O",IF(C10=$AQ$111,"O",IF(C10=$AR$111,"O",IF(C10=$AS$111,"O",IF(C10=$AT$111,"O",IF(C10=$AU$111,"O",IF(C10=$AV$111,"O",IF(C10=$AW$111,"O",IF(C10=$AX$111,"O",IF(C10=$AY$111,"O",IF(C10=$AZ$111,"O",IF(C10=$BA$111,"O",IF(C10=$BB$111,"O",IF(C10=$BC$111,"O",IF(C10=$BD$111,"O",IF(C10=$BE$111,"O",IF(C10=$BF$111,"O",IF(C10=$BG$111,"O",IF(C10=$BH$111,"O",IF(C10=$BI$111,"O","X")))))))))))))))))))))))))))))))))))))))</f>
        <v>O</v>
      </c>
      <c r="D815" s="58" t="str">
        <f t="shared" si="800"/>
        <v>O</v>
      </c>
      <c r="E815" s="58" t="str">
        <f t="shared" si="800"/>
        <v>O</v>
      </c>
      <c r="F815" s="58" t="str">
        <f t="shared" si="800"/>
        <v>O</v>
      </c>
      <c r="G815" s="58" t="str">
        <f t="shared" si="800"/>
        <v>O</v>
      </c>
      <c r="H815" s="58" t="str">
        <f t="shared" si="800"/>
        <v>O</v>
      </c>
      <c r="I815" s="58" t="str">
        <f t="shared" si="800"/>
        <v>O</v>
      </c>
      <c r="J815" s="58" t="str">
        <f t="shared" si="800"/>
        <v>O</v>
      </c>
      <c r="K815" s="58" t="str">
        <f t="shared" si="800"/>
        <v>O</v>
      </c>
      <c r="L815" s="58" t="str">
        <f t="shared" si="800"/>
        <v>O</v>
      </c>
      <c r="M815" s="58" t="str">
        <f t="shared" si="800"/>
        <v>O</v>
      </c>
      <c r="N815" s="58" t="str">
        <f t="shared" si="800"/>
        <v>O</v>
      </c>
      <c r="O815" s="58" t="str">
        <f t="shared" si="800"/>
        <v>O</v>
      </c>
      <c r="P815" s="58" t="str">
        <f t="shared" si="800"/>
        <v>O</v>
      </c>
      <c r="Q815" s="58" t="str">
        <f t="shared" si="800"/>
        <v>O</v>
      </c>
      <c r="AJ815"/>
    </row>
    <row r="816" spans="1:46" ht="18.75" customHeight="1">
      <c r="A816" s="606"/>
      <c r="B816" s="58" t="s">
        <v>36</v>
      </c>
      <c r="C816" s="58" t="str">
        <f t="shared" ref="C816:Q816" si="801">IF(C11=$W$111,"O",IF(C11=$X$111,"O",IF(C11=$Y$111,"O",IF(C11=$Z$111,"O",IF(C11=$AA$111,"O",IF(C11=$AB$111,"O",IF(C11=$AC$111,"O",IF(C11=$AD$111,"O",IF(C11=$AE$111,"O",IF(C11=$AF$111,"O",IF(C11=$AG$111,"O",IF(C11=$AH$111,"O",IF(C11=$AI$111,"O",IF(C11=$AJ$111,"O",IF(C11=$AK$111,"O",IF(C11=$AL$111,"O",IF(C11=$AM$111,"O",IF(C11=$AN$111,"O",IF(C11=$AO$111,"O",IF(C11=$AP$111,"O",IF(C11=$AQ$111,"O",IF(C11=$AR$111,"O",IF(C11=$AS$111,"O",IF(C11=$AT$111,"O",IF(C11=$AU$111,"O",IF(C11=$AV$111,"O",IF(C11=$AW$111,"O",IF(C11=$AX$111,"O",IF(C11=$AY$111,"O",IF(C11=$AZ$111,"O",IF(C11=$BA$111,"O",IF(C11=$BB$111,"O",IF(C11=$BC$111,"O",IF(C11=$BD$111,"O",IF(C11=$BE$111,"O",IF(C11=$BF$111,"O",IF(C11=$BG$111,"O",IF(C11=$BH$111,"O",IF(C11=$BI$111,"O","X")))))))))))))))))))))))))))))))))))))))</f>
        <v>X</v>
      </c>
      <c r="D816" s="58" t="str">
        <f t="shared" si="801"/>
        <v>X</v>
      </c>
      <c r="E816" s="58" t="str">
        <f t="shared" si="801"/>
        <v>X</v>
      </c>
      <c r="F816" s="58" t="str">
        <f t="shared" si="801"/>
        <v>X</v>
      </c>
      <c r="G816" s="58" t="str">
        <f t="shared" si="801"/>
        <v>X</v>
      </c>
      <c r="H816" s="58" t="str">
        <f t="shared" si="801"/>
        <v>X</v>
      </c>
      <c r="I816" s="58" t="str">
        <f t="shared" si="801"/>
        <v>X</v>
      </c>
      <c r="J816" s="58" t="str">
        <f t="shared" si="801"/>
        <v>X</v>
      </c>
      <c r="K816" s="58" t="str">
        <f t="shared" si="801"/>
        <v>X</v>
      </c>
      <c r="L816" s="58" t="str">
        <f t="shared" si="801"/>
        <v>X</v>
      </c>
      <c r="M816" s="58" t="str">
        <f t="shared" si="801"/>
        <v>X</v>
      </c>
      <c r="N816" s="58" t="str">
        <f t="shared" si="801"/>
        <v>X</v>
      </c>
      <c r="O816" s="58" t="str">
        <f t="shared" si="801"/>
        <v>X</v>
      </c>
      <c r="P816" s="58" t="str">
        <f t="shared" si="801"/>
        <v>X</v>
      </c>
      <c r="Q816" s="58" t="str">
        <f t="shared" si="801"/>
        <v>X</v>
      </c>
      <c r="AJ816"/>
    </row>
    <row r="817" spans="1:36" ht="18.75" customHeight="1">
      <c r="A817" s="606"/>
      <c r="B817" s="58" t="s">
        <v>21</v>
      </c>
      <c r="C817" s="58" t="str">
        <f t="shared" ref="C817:Q817" si="802">IF(C12=$W$111,"O",IF(C12=$X$111,"O",IF(C12=$Y$111,"O",IF(C12=$Z$111,"O",IF(C12=$AA$111,"O",IF(C12=$AB$111,"O",IF(C12=$AC$111,"O",IF(C12=$AD$111,"O",IF(C12=$AE$111,"O",IF(C12=$AF$111,"O",IF(C12=$AG$111,"O",IF(C12=$AH$111,"O",IF(C12=$AI$111,"O",IF(C12=$AJ$111,"O",IF(C12=$AK$111,"O",IF(C12=$AL$111,"O",IF(C12=$AM$111,"O",IF(C12=$AN$111,"O",IF(C12=$AO$111,"O",IF(C12=$AP$111,"O",IF(C12=$AQ$111,"O",IF(C12=$AR$111,"O",IF(C12=$AS$111,"O",IF(C12=$AT$111,"O",IF(C12=$AU$111,"O",IF(C12=$AV$111,"O",IF(C12=$AW$111,"O",IF(C12=$AX$111,"O",IF(C12=$AY$111,"O",IF(C12=$AZ$111,"O",IF(C12=$BA$111,"O",IF(C12=$BB$111,"O",IF(C12=$BC$111,"O",IF(C12=$BD$111,"O",IF(C12=$BE$111,"O",IF(C12=$BF$111,"O",IF(C12=$BG$111,"O",IF(C12=$BH$111,"O",IF(C12=$BI$111,"O","X")))))))))))))))))))))))))))))))))))))))</f>
        <v>O</v>
      </c>
      <c r="D817" s="58" t="str">
        <f t="shared" si="802"/>
        <v>O</v>
      </c>
      <c r="E817" s="58" t="str">
        <f t="shared" si="802"/>
        <v>O</v>
      </c>
      <c r="F817" s="58" t="str">
        <f t="shared" si="802"/>
        <v>O</v>
      </c>
      <c r="G817" s="58" t="str">
        <f t="shared" si="802"/>
        <v>O</v>
      </c>
      <c r="H817" s="58" t="str">
        <f t="shared" si="802"/>
        <v>O</v>
      </c>
      <c r="I817" s="58" t="str">
        <f t="shared" si="802"/>
        <v>O</v>
      </c>
      <c r="J817" s="58" t="str">
        <f t="shared" si="802"/>
        <v>O</v>
      </c>
      <c r="K817" s="58" t="str">
        <f t="shared" si="802"/>
        <v>O</v>
      </c>
      <c r="L817" s="58" t="str">
        <f t="shared" si="802"/>
        <v>O</v>
      </c>
      <c r="M817" s="58" t="str">
        <f t="shared" si="802"/>
        <v>O</v>
      </c>
      <c r="N817" s="58" t="str">
        <f t="shared" si="802"/>
        <v>O</v>
      </c>
      <c r="O817" s="58" t="str">
        <f t="shared" si="802"/>
        <v>O</v>
      </c>
      <c r="P817" s="58" t="str">
        <f t="shared" si="802"/>
        <v>O</v>
      </c>
      <c r="Q817" s="58" t="str">
        <f t="shared" si="802"/>
        <v>O</v>
      </c>
      <c r="AJ817"/>
    </row>
    <row r="818" spans="1:36" ht="18.75" customHeight="1">
      <c r="A818" s="607"/>
      <c r="B818" s="30" t="s">
        <v>46</v>
      </c>
      <c r="C818" s="47">
        <f>COUNTIF(C812:C817,"O")</f>
        <v>4</v>
      </c>
      <c r="D818" s="47">
        <f t="shared" ref="D818:Q818" si="803">COUNTIF(D812:D817,"O")</f>
        <v>4</v>
      </c>
      <c r="E818" s="47">
        <f t="shared" si="803"/>
        <v>4</v>
      </c>
      <c r="F818" s="47">
        <f t="shared" si="803"/>
        <v>4</v>
      </c>
      <c r="G818" s="47">
        <f t="shared" si="803"/>
        <v>4</v>
      </c>
      <c r="H818" s="47">
        <f t="shared" si="803"/>
        <v>4</v>
      </c>
      <c r="I818" s="47">
        <f t="shared" si="803"/>
        <v>4</v>
      </c>
      <c r="J818" s="47">
        <f t="shared" si="803"/>
        <v>4</v>
      </c>
      <c r="K818" s="47">
        <f t="shared" si="803"/>
        <v>4</v>
      </c>
      <c r="L818" s="47">
        <f t="shared" si="803"/>
        <v>4</v>
      </c>
      <c r="M818" s="47">
        <f t="shared" si="803"/>
        <v>4</v>
      </c>
      <c r="N818" s="47">
        <f t="shared" si="803"/>
        <v>4</v>
      </c>
      <c r="O818" s="47">
        <f t="shared" si="803"/>
        <v>4</v>
      </c>
      <c r="P818" s="47">
        <f t="shared" si="803"/>
        <v>4</v>
      </c>
      <c r="Q818" s="47">
        <f t="shared" si="803"/>
        <v>4</v>
      </c>
      <c r="AJ818" s="56"/>
    </row>
    <row r="819" spans="1:36" ht="18.75" customHeight="1">
      <c r="A819" s="605">
        <v>90</v>
      </c>
      <c r="B819" s="58" t="s">
        <v>32</v>
      </c>
      <c r="C819" s="58" t="str">
        <f t="shared" ref="C819:P819" si="804">IF(C7=$W$113,"O",IF(C7=$X$113,"O",IF(C7=$Y$113,"O",IF(C7=$Z$113,"O",IF(C7=$AA$113,"O",IF(C7=$AB$113,"O",IF(C7=$AC$113,"O",IF(C7=$AD$113,"O",IF(C7=$AE$113,"O",IF(C7=$AF$113,"O",IF(C7=$AG$113,"O",IF(C7=$AH$113,"O",IF(C7=$AI$113,"O",IF(C7=$AJ$113,"O",IF(C7=$AK$113,"O",IF(C7=$AL$113,"O",IF(C7=$AM$113,"O",IF(C7=$AN$113,"O",IF(C7=$AO$113,"O",IF(C7=$AP$113,"O",IF(C7=$AQ$113,"O",IF(C7=$AR$113,"O",IF(C7=$AS$113,"O",IF(C7=$AT$113,"O",IF(C7=$AU$113,"O",IF(C7=$AV$113,"O",IF(C7=$AW$113,"O",IF(C7=$AX$113,"O",IF(C7=$AY$113,"O",IF(C7=$AZ$113,"O",IF(C7=$BA$113,"O",IF(C7=$BB$113,"O",IF(C7=$BC$113,"O",IF(C7=$BD$113,"O",IF(C7=$BE$113,"O",IF(C7=$BF$113,"O",IF(C7=$BG$113,"O",IF(C7=$BH$113,"O",IF(C7=$BI$113,"O","X")))))))))))))))))))))))))))))))))))))))</f>
        <v>O</v>
      </c>
      <c r="D819" s="58" t="str">
        <f t="shared" si="804"/>
        <v>O</v>
      </c>
      <c r="E819" s="58" t="str">
        <f t="shared" si="804"/>
        <v>O</v>
      </c>
      <c r="F819" s="58" t="str">
        <f t="shared" si="804"/>
        <v>O</v>
      </c>
      <c r="G819" s="58" t="str">
        <f t="shared" si="804"/>
        <v>O</v>
      </c>
      <c r="H819" s="58" t="str">
        <f t="shared" si="804"/>
        <v>O</v>
      </c>
      <c r="I819" s="58" t="str">
        <f t="shared" si="804"/>
        <v>O</v>
      </c>
      <c r="J819" s="58" t="str">
        <f t="shared" si="804"/>
        <v>O</v>
      </c>
      <c r="K819" s="58" t="str">
        <f t="shared" si="804"/>
        <v>O</v>
      </c>
      <c r="L819" s="58" t="str">
        <f t="shared" si="804"/>
        <v>O</v>
      </c>
      <c r="M819" s="58" t="str">
        <f t="shared" si="804"/>
        <v>O</v>
      </c>
      <c r="N819" s="58" t="str">
        <f t="shared" si="804"/>
        <v>O</v>
      </c>
      <c r="O819" s="58" t="str">
        <f t="shared" si="804"/>
        <v>O</v>
      </c>
      <c r="P819" s="58" t="str">
        <f t="shared" si="804"/>
        <v>O</v>
      </c>
      <c r="Q819" s="58" t="str">
        <f>IF(Q7=$W$113,"O",IF(Q7=$X$113,"O",IF(Q7=$Y$113,"O",IF(Q7=$Z$113,"O",IF(Q7=$AA$113,"O",IF(Q7=$AB$113,"O",IF(Q7=$AC$113,"O",IF(Q7=$AD$113,"O",IF(Q7=$AE$113,"O",IF(Q7=$AF$113,"O",IF(Q7=$AG$113,"O",IF(Q7=$AH$113,"O",IF(Q7=$AI$113,"O",IF(Q7=$AJ$113,"O",IF(Q7=$AK$113,"O",IF(Q7=$AL$113,"O",IF(Q7=$AM$113,"O",IF(Q7=$AN$113,"O",IF(Q7=$AO$113,"O",IF(Q7=$AP$113,"O",IF(Q7=$AQ$113,"O",IF(Q7=$AR$113,"O",IF(Q7=$AS$113,"O",IF(Q7=$AT$113,"O",IF(Q7=$AU$113,"O",IF(Q7=$AV$113,"O",IF(Q7=$AW$113,"O",IF(Q7=$AX$113,"O",IF(Q7=$AY$113,"O",IF(Q7=$AZ$113,"O",IF(Q7=$BA$113,"O",IF(Q7=$BB$113,"O",IF(Q7=$BC$113,"O",IF(Q7=$BD$113,"O",IF(Q7=$BE$113,"O",IF(Q7=$BF$113,"O",IF(Q7=$BG$113,"O",IF(Q7=$BH$113,"O",IF(Q7=$BI$113,"O","X")))))))))))))))))))))))))))))))))))))))</f>
        <v>O</v>
      </c>
      <c r="AJ819" s="56"/>
    </row>
    <row r="820" spans="1:36" ht="18.75" customHeight="1">
      <c r="A820" s="606"/>
      <c r="B820" s="58" t="s">
        <v>33</v>
      </c>
      <c r="C820" s="58" t="str">
        <f>IF(C8=$W$113,"O",IF(C8=$X$113,"O",IF(C8=$Y$113,"O",IF(C8=$Z$113,"O",IF(C8=$AA$113,"O",IF(C8=$AB$113,"O",IF(C8=$AC$113,"O",IF(C8=$AD$113,"O",IF(C8=$AE$113,"O",IF(C8=$AF$113,"O",IF(C8=$AG$113,"O",IF(C8=$AH$113,"O",IF(C8=$AI$113,"O",IF(C8=$AJ$113,"O",IF(C8=$AK$113,"O",IF(C8=$AL$113,"O",IF(C8=$AM$113,"O",IF(C8=$AN$113,"O",IF(C8=$AO$113,"O",IF(C8=$AP$113,"O",IF(C8=$AQ$113,"O",IF(C8=$AR$113,"O",IF(C8=$AS$113,"O",IF(C8=$AT$113,"O",IF(C8=$AU$113,"O",IF(C8=$AV$113,"O",IF(C8=$AW$113,"O",IF(C8=$AX$113,"O",IF(C8=$AY$113,"O",IF(C8=$AZ$113,"O",IF(C8=$BA$113,"O",IF(C8=$BB$113,"O",IF(C8=$BC$113,"O",IF(C8=$BD$113,"O",IF(C8=$BE$113,"O",IF(C8=$BF$113,"O",IF(C8=$BG$113,"O",IF(C8=$BH$113,"O",IF(C8=$BI$113,"O","X")))))))))))))))))))))))))))))))))))))))</f>
        <v>O</v>
      </c>
      <c r="D820" s="58" t="str">
        <f t="shared" ref="D820:P820" si="805">IF(D8=$W$113,"O",IF(D8=$X$113,"O",IF(D8=$Y$113,"O",IF(D8=$Z$113,"O",IF(D8=$AA$113,"O",IF(D8=$AB$113,"O",IF(D8=$AC$113,"O",IF(D8=$AD$113,"O",IF(D8=$AE$113,"O",IF(D8=$AF$113,"O",IF(D8=$AG$113,"O",IF(D8=$AH$113,"O",IF(D8=$AI$113,"O",IF(D8=$AJ$113,"O",IF(D8=$AK$113,"O",IF(D8=$AL$113,"O",IF(D8=$AM$113,"O",IF(D8=$AN$113,"O",IF(D8=$AO$113,"O",IF(D8=$AP$113,"O",IF(D8=$AQ$113,"O",IF(D8=$AR$113,"O",IF(D8=$AS$113,"O",IF(D8=$AT$113,"O",IF(D8=$AU$113,"O",IF(D8=$AV$113,"O",IF(D8=$AW$113,"O",IF(D8=$AX$113,"O",IF(D8=$AY$113,"O",IF(D8=$AZ$113,"O",IF(D8=$BA$113,"O",IF(D8=$BB$113,"O",IF(D8=$BC$113,"O",IF(D8=$BD$113,"O",IF(D8=$BE$113,"O",IF(D8=$BF$113,"O",IF(D8=$BG$113,"O",IF(D8=$BH$113,"O",IF(D8=$BI$113,"O","X")))))))))))))))))))))))))))))))))))))))</f>
        <v>O</v>
      </c>
      <c r="E820" s="58" t="str">
        <f t="shared" si="805"/>
        <v>O</v>
      </c>
      <c r="F820" s="58" t="str">
        <f t="shared" si="805"/>
        <v>O</v>
      </c>
      <c r="G820" s="58" t="str">
        <f t="shared" si="805"/>
        <v>O</v>
      </c>
      <c r="H820" s="58" t="str">
        <f t="shared" si="805"/>
        <v>O</v>
      </c>
      <c r="I820" s="58" t="str">
        <f t="shared" si="805"/>
        <v>O</v>
      </c>
      <c r="J820" s="58" t="str">
        <f t="shared" si="805"/>
        <v>O</v>
      </c>
      <c r="K820" s="58" t="str">
        <f t="shared" si="805"/>
        <v>O</v>
      </c>
      <c r="L820" s="58" t="str">
        <f t="shared" si="805"/>
        <v>O</v>
      </c>
      <c r="M820" s="58" t="str">
        <f t="shared" si="805"/>
        <v>O</v>
      </c>
      <c r="N820" s="58" t="str">
        <f t="shared" si="805"/>
        <v>O</v>
      </c>
      <c r="O820" s="58" t="str">
        <f t="shared" si="805"/>
        <v>O</v>
      </c>
      <c r="P820" s="58" t="str">
        <f t="shared" si="805"/>
        <v>O</v>
      </c>
      <c r="Q820" s="58" t="str">
        <f>IF(Q8=$W$113,"O",IF(Q8=$X$113,"O",IF(Q8=$Y$113,"O",IF(Q8=$Z$113,"O",IF(Q8=$AA$113,"O",IF(Q8=$AB$113,"O",IF(Q8=$AC$113,"O",IF(Q8=$AD$113,"O",IF(Q8=$AE$113,"O",IF(Q8=$AF$113,"O",IF(Q8=$AG$113,"O",IF(Q8=$AH$113,"O",IF(Q8=$AI$113,"O",IF(Q8=$AJ$113,"O",IF(Q8=$AK$113,"O",IF(Q8=$AL$113,"O",IF(Q8=$AM$113,"O",IF(Q8=$AN$113,"O",IF(Q8=$AO$113,"O",IF(Q8=$AP$113,"O",IF(Q8=$AQ$113,"O",IF(Q8=$AR$113,"O",IF(Q8=$AS$113,"O",IF(Q8=$AT$113,"O",IF(Q8=$AU$113,"O",IF(Q8=$AV$113,"O",IF(Q8=$AW$113,"O",IF(Q8=$AX$113,"O",IF(Q8=$AY$113,"O",IF(Q8=$AZ$113,"O",IF(Q8=$BA$113,"O",IF(Q8=$BB$113,"O",IF(Q8=$BC$113,"O",IF(Q8=$BD$113,"O",IF(Q8=$BE$113,"O",IF(Q8=$BF$113,"O",IF(Q8=$BG$113,"O",IF(Q8=$BH$113,"O",IF(Q8=$BI$113,"O","X")))))))))))))))))))))))))))))))))))))))</f>
        <v>O</v>
      </c>
      <c r="AJ820"/>
    </row>
    <row r="821" spans="1:36" ht="18.75" customHeight="1">
      <c r="A821" s="606"/>
      <c r="B821" s="58" t="s">
        <v>34</v>
      </c>
      <c r="C821" s="58" t="str">
        <f t="shared" ref="C821:Q821" si="806">IF(C9=$W$113,"O",IF(C9=$X$113,"O",IF(C9=$Y$113,"O",IF(C9=$Z$113,"O",IF(C9=$AA$113,"O",IF(C9=$AB$113,"O",IF(C9=$AC$113,"O",IF(C9=$AD$113,"O",IF(C9=$AE$113,"O",IF(C9=$AF$113,"O",IF(C9=$AG$113,"O",IF(C9=$AH$113,"O",IF(C9=$AI$113,"O",IF(C9=$AJ$113,"O",IF(C9=$AK$113,"O",IF(C9=$AL$113,"O",IF(C9=$AM$113,"O",IF(C9=$AN$113,"O",IF(C9=$AO$113,"O",IF(C9=$AP$113,"O",IF(C9=$AQ$113,"O",IF(C9=$AR$113,"O",IF(C9=$AS$113,"O",IF(C9=$AT$113,"O",IF(C9=$AU$113,"O",IF(C9=$AV$113,"O",IF(C9=$AW$113,"O",IF(C9=$AX$113,"O",IF(C9=$AY$113,"O",IF(C9=$AZ$113,"O",IF(C9=$BA$113,"O",IF(C9=$BB$113,"O",IF(C9=$BC$113,"O",IF(C9=$BD$113,"O",IF(C9=$BE$113,"O",IF(C9=$BF$113,"O",IF(C9=$BG$113,"O",IF(C9=$BH$113,"O",IF(C9=$BI$113,"O","X")))))))))))))))))))))))))))))))))))))))</f>
        <v>O</v>
      </c>
      <c r="D821" s="58" t="str">
        <f t="shared" si="806"/>
        <v>O</v>
      </c>
      <c r="E821" s="58" t="str">
        <f t="shared" si="806"/>
        <v>O</v>
      </c>
      <c r="F821" s="58" t="str">
        <f t="shared" si="806"/>
        <v>O</v>
      </c>
      <c r="G821" s="58" t="str">
        <f t="shared" si="806"/>
        <v>O</v>
      </c>
      <c r="H821" s="58" t="str">
        <f t="shared" si="806"/>
        <v>O</v>
      </c>
      <c r="I821" s="58" t="str">
        <f t="shared" si="806"/>
        <v>O</v>
      </c>
      <c r="J821" s="58" t="str">
        <f t="shared" si="806"/>
        <v>O</v>
      </c>
      <c r="K821" s="58" t="str">
        <f t="shared" si="806"/>
        <v>O</v>
      </c>
      <c r="L821" s="58" t="str">
        <f t="shared" si="806"/>
        <v>O</v>
      </c>
      <c r="M821" s="58" t="str">
        <f t="shared" si="806"/>
        <v>O</v>
      </c>
      <c r="N821" s="58" t="str">
        <f t="shared" si="806"/>
        <v>O</v>
      </c>
      <c r="O821" s="58" t="str">
        <f t="shared" si="806"/>
        <v>O</v>
      </c>
      <c r="P821" s="58" t="str">
        <f t="shared" si="806"/>
        <v>O</v>
      </c>
      <c r="Q821" s="58" t="str">
        <f t="shared" si="806"/>
        <v>O</v>
      </c>
      <c r="AJ821" s="56"/>
    </row>
    <row r="822" spans="1:36" ht="18.75" customHeight="1">
      <c r="A822" s="606"/>
      <c r="B822" s="58" t="s">
        <v>35</v>
      </c>
      <c r="C822" s="58" t="str">
        <f t="shared" ref="C822:Q822" si="807">IF(C10=$W$113,"O",IF(C10=$X$113,"O",IF(C10=$Y$113,"O",IF(C10=$Z$113,"O",IF(C10=$AA$113,"O",IF(C10=$AB$113,"O",IF(C10=$AC$113,"O",IF(C10=$AD$113,"O",IF(C10=$AE$113,"O",IF(C10=$AF$113,"O",IF(C10=$AG$113,"O",IF(C10=$AH$113,"O",IF(C10=$AI$113,"O",IF(C10=$AJ$113,"O",IF(C10=$AK$113,"O",IF(C10=$AL$113,"O",IF(C10=$AM$113,"O",IF(C10=$AN$113,"O",IF(C10=$AO$113,"O",IF(C10=$AP$113,"O",IF(C10=$AQ$113,"O",IF(C10=$AR$113,"O",IF(C10=$AS$113,"O",IF(C10=$AT$113,"O",IF(C10=$AU$113,"O",IF(C10=$AV$113,"O",IF(C10=$AW$113,"O",IF(C10=$AX$113,"O",IF(C10=$AY$113,"O",IF(C10=$AZ$113,"O",IF(C10=$BA$113,"O",IF(C10=$BB$113,"O",IF(C10=$BC$113,"O",IF(C10=$BD$113,"O",IF(C10=$BE$113,"O",IF(C10=$BF$113,"O",IF(C10=$BG$113,"O",IF(C10=$BH$113,"O",IF(C10=$BI$113,"O","X")))))))))))))))))))))))))))))))))))))))</f>
        <v>O</v>
      </c>
      <c r="D822" s="58" t="str">
        <f t="shared" si="807"/>
        <v>O</v>
      </c>
      <c r="E822" s="58" t="str">
        <f t="shared" si="807"/>
        <v>O</v>
      </c>
      <c r="F822" s="58" t="str">
        <f t="shared" si="807"/>
        <v>O</v>
      </c>
      <c r="G822" s="58" t="str">
        <f t="shared" si="807"/>
        <v>O</v>
      </c>
      <c r="H822" s="58" t="str">
        <f t="shared" si="807"/>
        <v>O</v>
      </c>
      <c r="I822" s="58" t="str">
        <f t="shared" si="807"/>
        <v>O</v>
      </c>
      <c r="J822" s="58" t="str">
        <f t="shared" si="807"/>
        <v>O</v>
      </c>
      <c r="K822" s="58" t="str">
        <f t="shared" si="807"/>
        <v>O</v>
      </c>
      <c r="L822" s="58" t="str">
        <f t="shared" si="807"/>
        <v>O</v>
      </c>
      <c r="M822" s="58" t="str">
        <f t="shared" si="807"/>
        <v>O</v>
      </c>
      <c r="N822" s="58" t="str">
        <f t="shared" si="807"/>
        <v>O</v>
      </c>
      <c r="O822" s="58" t="str">
        <f t="shared" si="807"/>
        <v>O</v>
      </c>
      <c r="P822" s="58" t="str">
        <f t="shared" si="807"/>
        <v>O</v>
      </c>
      <c r="Q822" s="58" t="str">
        <f t="shared" si="807"/>
        <v>O</v>
      </c>
      <c r="AJ822"/>
    </row>
    <row r="823" spans="1:36" ht="18.75" customHeight="1">
      <c r="A823" s="606"/>
      <c r="B823" s="58" t="s">
        <v>36</v>
      </c>
      <c r="C823" s="58" t="str">
        <f t="shared" ref="C823:Q823" si="808">IF(C11=$W$113,"O",IF(C11=$X$113,"O",IF(C11=$Y$113,"O",IF(C11=$Z$113,"O",IF(C11=$AA$113,"O",IF(C11=$AB$113,"O",IF(C11=$AC$113,"O",IF(C11=$AD$113,"O",IF(C11=$AE$113,"O",IF(C11=$AF$113,"O",IF(C11=$AG$113,"O",IF(C11=$AH$113,"O",IF(C11=$AI$113,"O",IF(C11=$AJ$113,"O",IF(C11=$AK$113,"O",IF(C11=$AL$113,"O",IF(C11=$AM$113,"O",IF(C11=$AN$113,"O",IF(C11=$AO$113,"O",IF(C11=$AP$113,"O",IF(C11=$AQ$113,"O",IF(C11=$AR$113,"O",IF(C11=$AS$113,"O",IF(C11=$AT$113,"O",IF(C11=$AU$113,"O",IF(C11=$AV$113,"O",IF(C11=$AW$113,"O",IF(C11=$AX$113,"O",IF(C11=$AY$113,"O",IF(C11=$AZ$113,"O",IF(C11=$BA$113,"O",IF(C11=$BB$113,"O",IF(C11=$BC$113,"O",IF(C11=$BD$113,"O",IF(C11=$BE$113,"O",IF(C11=$BF$113,"O",IF(C11=$BG$113,"O",IF(C11=$BH$113,"O",IF(C11=$BI$113,"O","X")))))))))))))))))))))))))))))))))))))))</f>
        <v>O</v>
      </c>
      <c r="D823" s="58" t="str">
        <f t="shared" si="808"/>
        <v>O</v>
      </c>
      <c r="E823" s="58" t="str">
        <f t="shared" si="808"/>
        <v>O</v>
      </c>
      <c r="F823" s="58" t="str">
        <f t="shared" si="808"/>
        <v>O</v>
      </c>
      <c r="G823" s="58" t="str">
        <f t="shared" si="808"/>
        <v>O</v>
      </c>
      <c r="H823" s="58" t="str">
        <f t="shared" si="808"/>
        <v>O</v>
      </c>
      <c r="I823" s="58" t="str">
        <f t="shared" si="808"/>
        <v>O</v>
      </c>
      <c r="J823" s="58" t="str">
        <f t="shared" si="808"/>
        <v>O</v>
      </c>
      <c r="K823" s="58" t="str">
        <f t="shared" si="808"/>
        <v>O</v>
      </c>
      <c r="L823" s="58" t="str">
        <f t="shared" si="808"/>
        <v>O</v>
      </c>
      <c r="M823" s="58" t="str">
        <f t="shared" si="808"/>
        <v>O</v>
      </c>
      <c r="N823" s="58" t="str">
        <f t="shared" si="808"/>
        <v>O</v>
      </c>
      <c r="O823" s="58" t="str">
        <f t="shared" si="808"/>
        <v>O</v>
      </c>
      <c r="P823" s="58" t="str">
        <f t="shared" si="808"/>
        <v>O</v>
      </c>
      <c r="Q823" s="58" t="str">
        <f t="shared" si="808"/>
        <v>O</v>
      </c>
      <c r="AJ823"/>
    </row>
    <row r="824" spans="1:36" ht="18.75" customHeight="1">
      <c r="A824" s="606"/>
      <c r="B824" s="58" t="s">
        <v>21</v>
      </c>
      <c r="C824" s="58" t="str">
        <f t="shared" ref="C824:Q824" si="809">IF(C12=$W$113,"O",IF(C12=$X$113,"O",IF(C12=$Y$113,"O",IF(C12=$Z$113,"O",IF(C12=$AA$113,"O",IF(C12=$AB$113,"O",IF(C12=$AC$113,"O",IF(C12=$AD$113,"O",IF(C12=$AE$113,"O",IF(C12=$AF$113,"O",IF(C12=$AG$113,"O",IF(C12=$AH$113,"O",IF(C12=$AI$113,"O",IF(C12=$AJ$113,"O",IF(C12=$AK$113,"O",IF(C12=$AL$113,"O",IF(C12=$AM$113,"O",IF(C12=$AN$113,"O",IF(C12=$AO$113,"O",IF(C12=$AP$113,"O",IF(C12=$AQ$113,"O",IF(C12=$AR$113,"O",IF(C12=$AS$113,"O",IF(C12=$AT$113,"O",IF(C12=$AU$113,"O",IF(C12=$AV$113,"O",IF(C12=$AW$113,"O",IF(C12=$AX$113,"O",IF(C12=$AY$113,"O",IF(C12=$AZ$113,"O",IF(C12=$BA$113,"O",IF(C12=$BB$113,"O",IF(C12=$BC$113,"O",IF(C12=$BD$113,"O",IF(C12=$BE$113,"O",IF(C12=$BF$113,"O",IF(C12=$BG$113,"O",IF(C12=$BH$113,"O",IF(C12=$BI$113,"O","X")))))))))))))))))))))))))))))))))))))))</f>
        <v>O</v>
      </c>
      <c r="D824" s="58" t="str">
        <f t="shared" si="809"/>
        <v>O</v>
      </c>
      <c r="E824" s="58" t="str">
        <f t="shared" si="809"/>
        <v>O</v>
      </c>
      <c r="F824" s="58" t="str">
        <f t="shared" si="809"/>
        <v>O</v>
      </c>
      <c r="G824" s="58" t="str">
        <f t="shared" si="809"/>
        <v>O</v>
      </c>
      <c r="H824" s="58" t="str">
        <f t="shared" si="809"/>
        <v>O</v>
      </c>
      <c r="I824" s="58" t="str">
        <f t="shared" si="809"/>
        <v>O</v>
      </c>
      <c r="J824" s="58" t="str">
        <f t="shared" si="809"/>
        <v>O</v>
      </c>
      <c r="K824" s="58" t="str">
        <f t="shared" si="809"/>
        <v>O</v>
      </c>
      <c r="L824" s="58" t="str">
        <f t="shared" si="809"/>
        <v>O</v>
      </c>
      <c r="M824" s="58" t="str">
        <f t="shared" si="809"/>
        <v>O</v>
      </c>
      <c r="N824" s="58" t="str">
        <f t="shared" si="809"/>
        <v>O</v>
      </c>
      <c r="O824" s="58" t="str">
        <f t="shared" si="809"/>
        <v>O</v>
      </c>
      <c r="P824" s="58" t="str">
        <f t="shared" si="809"/>
        <v>O</v>
      </c>
      <c r="Q824" s="58" t="str">
        <f t="shared" si="809"/>
        <v>O</v>
      </c>
      <c r="AJ824" s="56"/>
    </row>
    <row r="825" spans="1:36" ht="18.75" customHeight="1">
      <c r="A825" s="607"/>
      <c r="B825" s="30" t="s">
        <v>46</v>
      </c>
      <c r="C825" s="47">
        <f>COUNTIF(C819:C824,"O")</f>
        <v>6</v>
      </c>
      <c r="D825" s="47">
        <f t="shared" ref="D825:Q825" si="810">COUNTIF(D819:D824,"O")</f>
        <v>6</v>
      </c>
      <c r="E825" s="47">
        <f t="shared" si="810"/>
        <v>6</v>
      </c>
      <c r="F825" s="47">
        <f t="shared" si="810"/>
        <v>6</v>
      </c>
      <c r="G825" s="47">
        <f t="shared" si="810"/>
        <v>6</v>
      </c>
      <c r="H825" s="47">
        <f t="shared" si="810"/>
        <v>6</v>
      </c>
      <c r="I825" s="47">
        <f t="shared" si="810"/>
        <v>6</v>
      </c>
      <c r="J825" s="47">
        <f t="shared" si="810"/>
        <v>6</v>
      </c>
      <c r="K825" s="47">
        <f t="shared" si="810"/>
        <v>6</v>
      </c>
      <c r="L825" s="47">
        <f t="shared" si="810"/>
        <v>6</v>
      </c>
      <c r="M825" s="47">
        <f t="shared" si="810"/>
        <v>6</v>
      </c>
      <c r="N825" s="47">
        <f t="shared" si="810"/>
        <v>6</v>
      </c>
      <c r="O825" s="47">
        <f t="shared" si="810"/>
        <v>6</v>
      </c>
      <c r="P825" s="47">
        <f t="shared" si="810"/>
        <v>6</v>
      </c>
      <c r="Q825" s="47">
        <f t="shared" si="810"/>
        <v>6</v>
      </c>
      <c r="AJ825"/>
    </row>
    <row r="826" spans="1:36" ht="18.75" customHeight="1">
      <c r="A826" s="605">
        <v>91</v>
      </c>
      <c r="B826" s="58" t="s">
        <v>32</v>
      </c>
      <c r="C826" s="58" t="str">
        <f t="shared" ref="C826:P826" si="811">IF(C7=$W$114,"O",IF(C7=$X$114,"O",IF(C7=$Y$114,"O",IF(C7=$Z$114,"O",IF(C7=$AA$114,"O",IF(C7=$AB$114,"O",IF(C7=$AC$114,"O",IF(C7=$AD$114,"O",IF(C7=$AE$114,"O",IF(C7=$AF$114,"O",IF(C7=$AG$114,"O",IF(C7=$AH$114,"O",IF(C7=$AI$114,"O",IF(C7=$AJ$114,"O",IF(C7=$AK$114,"O",IF(C7=$AL$114,"O",IF(C7=$AM$114,"O",IF(C7=$AN$114,"O",IF(C7=$AO$114,"O",IF(C7=$AP$114,"O",IF(C7=$AQ$114,"O",IF(C7=$AR$114,"O",IF(C7=$AS$114,"O",IF(C7=$AT$114,"O",IF(C7=$AU$114,"O",IF(C7=$AV$114,"O",IF(C7=$AW$114,"O",IF(C7=$AX$114,"O",IF(C7=$AY$114,"O",IF(C7=$AZ$114,"O",IF(C7=$BA$114,"O",IF(C7=$BB$114,"O",IF(C7=$BC$114,"O",IF(C7=$BD$114,"O",IF(C7=$BE$114,"O",IF(C7=$BF$114,"O",IF(C7=$BG$114,"O",IF(C7=$BH$114,"O","X"))))))))))))))))))))))))))))))))))))))</f>
        <v>O</v>
      </c>
      <c r="D826" s="58" t="str">
        <f t="shared" si="811"/>
        <v>O</v>
      </c>
      <c r="E826" s="58" t="str">
        <f t="shared" si="811"/>
        <v>O</v>
      </c>
      <c r="F826" s="58" t="str">
        <f t="shared" si="811"/>
        <v>O</v>
      </c>
      <c r="G826" s="58" t="str">
        <f t="shared" si="811"/>
        <v>O</v>
      </c>
      <c r="H826" s="58" t="str">
        <f t="shared" si="811"/>
        <v>O</v>
      </c>
      <c r="I826" s="58" t="str">
        <f t="shared" si="811"/>
        <v>O</v>
      </c>
      <c r="J826" s="58" t="str">
        <f t="shared" si="811"/>
        <v>O</v>
      </c>
      <c r="K826" s="58" t="str">
        <f t="shared" si="811"/>
        <v>O</v>
      </c>
      <c r="L826" s="58" t="str">
        <f t="shared" si="811"/>
        <v>O</v>
      </c>
      <c r="M826" s="58" t="str">
        <f t="shared" si="811"/>
        <v>O</v>
      </c>
      <c r="N826" s="58" t="str">
        <f t="shared" si="811"/>
        <v>O</v>
      </c>
      <c r="O826" s="58" t="str">
        <f t="shared" si="811"/>
        <v>O</v>
      </c>
      <c r="P826" s="58" t="str">
        <f t="shared" si="811"/>
        <v>O</v>
      </c>
      <c r="Q826" s="58" t="str">
        <f>IF(Q7=$W$114,"O",IF(Q7=$X$114,"O",IF(Q7=$Y$114,"O",IF(Q7=$Z$114,"O",IF(Q7=$AA$114,"O",IF(Q7=$AB$114,"O",IF(Q7=$AC$114,"O",IF(Q7=$AD$114,"O",IF(Q7=$AE$114,"O",IF(Q7=$AF$114,"O",IF(Q7=$AG$114,"O",IF(Q7=$AH$114,"O",IF(Q7=$AI$114,"O",IF(Q7=$AJ$114,"O",IF(Q7=$AK$114,"O",IF(Q7=$AL$114,"O",IF(Q7=$AM$114,"O",IF(Q7=$AN$114,"O",IF(Q7=$AO$114,"O",IF(Q7=$AP$114,"O",IF(Q7=$AQ$114,"O",IF(Q7=$AR$114,"O",IF(Q7=$AS$114,"O",IF(Q7=$AT$114,"O",IF(Q7=$AU$114,"O",IF(Q7=$AV$114,"O",IF(Q7=$AW$114,"O",IF(Q7=$AX$114,"O",IF(Q7=$AY$114,"O",IF(Q7=$AZ$114,"O",IF(Q7=$BA$114,"O",IF(Q7=$BB$114,"O",IF(Q7=$BC$114,"O",IF(Q7=$BD$114,"O",IF(Q7=$BE$114,"O",IF(Q7=$BF$114,"O",IF(Q7=$BG$114,"O",IF(Q7=$BH$114,"O","X"))))))))))))))))))))))))))))))))))))))</f>
        <v>O</v>
      </c>
      <c r="AJ826"/>
    </row>
    <row r="827" spans="1:36" ht="18.75" customHeight="1">
      <c r="A827" s="606"/>
      <c r="B827" s="58" t="s">
        <v>33</v>
      </c>
      <c r="C827" s="58" t="str">
        <f>IF(C8=$W$114,"O",IF(C8=$X$114,"O",IF(C8=$Y$114,"O",IF(C8=$Z$114,"O",IF(C8=$AA$114,"O",IF(C8=$AB$114,"O",IF(C8=$AC$114,"O",IF(C8=$AD$114,"O",IF(C8=$AE$114,"O",IF(C8=$AF$114,"O",IF(C8=$AG$114,"O",IF(C8=$AH$114,"O",IF(C8=$AI$114,"O",IF(C8=$AJ$114,"O",IF(C8=$AK$114,"O",IF(C8=$AL$114,"O",IF(C8=$AM$114,"O",IF(C8=$AN$114,"O",IF(C8=$AO$114,"O",IF(C8=$AP$114,"O",IF(C8=$AQ$114,"O",IF(C8=$AR$114,"O",IF(C8=$AS$114,"O",IF(C8=$AT$114,"O",IF(C8=$AU$114,"O",IF(C8=$AV$114,"O",IF(C8=$AW$114,"O",IF(C8=$AX$114,"O",IF(C8=$AY$114,"O",IF(C8=$AZ$114,"O",IF(C8=$BA$114,"O",IF(C8=$BB$114,"O",IF(C8=$BC$114,"O",IF(C8=$BD$114,"O",IF(C8=$BE$114,"O",IF(C8=$BF$114,"O",IF(C8=$BG$114,"O",IF(C8=$BH$114,"O","X"))))))))))))))))))))))))))))))))))))))</f>
        <v>O</v>
      </c>
      <c r="D827" s="58" t="str">
        <f t="shared" ref="D827:P827" si="812">IF(D8=$W$114,"O",IF(D8=$X$114,"O",IF(D8=$Y$114,"O",IF(D8=$Z$114,"O",IF(D8=$AA$114,"O",IF(D8=$AB$114,"O",IF(D8=$AC$114,"O",IF(D8=$AD$114,"O",IF(D8=$AE$114,"O",IF(D8=$AF$114,"O",IF(D8=$AG$114,"O",IF(D8=$AH$114,"O",IF(D8=$AI$114,"O",IF(D8=$AJ$114,"O",IF(D8=$AK$114,"O",IF(D8=$AL$114,"O",IF(D8=$AM$114,"O",IF(D8=$AN$114,"O",IF(D8=$AO$114,"O",IF(D8=$AP$114,"O",IF(D8=$AQ$114,"O",IF(D8=$AR$114,"O",IF(D8=$AS$114,"O",IF(D8=$AT$114,"O",IF(D8=$AU$114,"O",IF(D8=$AV$114,"O",IF(D8=$AW$114,"O",IF(D8=$AX$114,"O",IF(D8=$AY$114,"O",IF(D8=$AZ$114,"O",IF(D8=$BA$114,"O",IF(D8=$BB$114,"O",IF(D8=$BC$114,"O",IF(D8=$BD$114,"O",IF(D8=$BE$114,"O",IF(D8=$BF$114,"O",IF(D8=$BG$114,"O",IF(D8=$BH$114,"O","X"))))))))))))))))))))))))))))))))))))))</f>
        <v>O</v>
      </c>
      <c r="E827" s="58" t="str">
        <f t="shared" si="812"/>
        <v>O</v>
      </c>
      <c r="F827" s="58" t="str">
        <f t="shared" si="812"/>
        <v>O</v>
      </c>
      <c r="G827" s="58" t="str">
        <f t="shared" si="812"/>
        <v>O</v>
      </c>
      <c r="H827" s="58" t="str">
        <f t="shared" si="812"/>
        <v>O</v>
      </c>
      <c r="I827" s="58" t="str">
        <f t="shared" si="812"/>
        <v>O</v>
      </c>
      <c r="J827" s="58" t="str">
        <f t="shared" si="812"/>
        <v>O</v>
      </c>
      <c r="K827" s="58" t="str">
        <f t="shared" si="812"/>
        <v>O</v>
      </c>
      <c r="L827" s="58" t="str">
        <f t="shared" si="812"/>
        <v>O</v>
      </c>
      <c r="M827" s="58" t="str">
        <f t="shared" si="812"/>
        <v>O</v>
      </c>
      <c r="N827" s="58" t="str">
        <f t="shared" si="812"/>
        <v>O</v>
      </c>
      <c r="O827" s="58" t="str">
        <f t="shared" si="812"/>
        <v>O</v>
      </c>
      <c r="P827" s="58" t="str">
        <f t="shared" si="812"/>
        <v>O</v>
      </c>
      <c r="Q827" s="58" t="str">
        <f>IF(Q8=$W$114,"O",IF(Q8=$X$114,"O",IF(Q8=$Y$114,"O",IF(Q8=$Z$114,"O",IF(Q8=$AA$114,"O",IF(Q8=$AB$114,"O",IF(Q8=$AC$114,"O",IF(Q8=$AD$114,"O",IF(Q8=$AE$114,"O",IF(Q8=$AF$114,"O",IF(Q8=$AG$114,"O",IF(Q8=$AH$114,"O",IF(Q8=$AI$114,"O",IF(Q8=$AJ$114,"O",IF(Q8=$AK$114,"O",IF(Q8=$AL$114,"O",IF(Q8=$AM$114,"O",IF(Q8=$AN$114,"O",IF(Q8=$AO$114,"O",IF(Q8=$AP$114,"O",IF(Q8=$AQ$114,"O",IF(Q8=$AR$114,"O",IF(Q8=$AS$114,"O",IF(Q8=$AT$114,"O",IF(Q8=$AU$114,"O",IF(Q8=$AV$114,"O",IF(Q8=$AW$114,"O",IF(Q8=$AX$114,"O",IF(Q8=$AY$114,"O",IF(Q8=$AZ$114,"O",IF(Q8=$BA$114,"O",IF(Q8=$BB$114,"O",IF(Q8=$BC$114,"O",IF(Q8=$BD$114,"O",IF(Q8=$BE$114,"O",IF(Q8=$BF$114,"O",IF(Q8=$BG$114,"O",IF(Q8=$BH$114,"O","X"))))))))))))))))))))))))))))))))))))))</f>
        <v>O</v>
      </c>
      <c r="AJ827"/>
    </row>
    <row r="828" spans="1:36" ht="18.75" customHeight="1">
      <c r="A828" s="606"/>
      <c r="B828" s="58" t="s">
        <v>34</v>
      </c>
      <c r="C828" s="58" t="str">
        <f t="shared" ref="C828:Q828" si="813">IF(C9=$W$114,"O",IF(C9=$X$114,"O",IF(C9=$Y$114,"O",IF(C9=$Z$114,"O",IF(C9=$AA$114,"O",IF(C9=$AB$114,"O",IF(C9=$AC$114,"O",IF(C9=$AD$114,"O",IF(C9=$AE$114,"O",IF(C9=$AF$114,"O",IF(C9=$AG$114,"O",IF(C9=$AH$114,"O",IF(C9=$AI$114,"O",IF(C9=$AJ$114,"O",IF(C9=$AK$114,"O",IF(C9=$AL$114,"O",IF(C9=$AM$114,"O",IF(C9=$AN$114,"O",IF(C9=$AO$114,"O",IF(C9=$AP$114,"O",IF(C9=$AQ$114,"O",IF(C9=$AR$114,"O",IF(C9=$AS$114,"O",IF(C9=$AT$114,"O",IF(C9=$AU$114,"O",IF(C9=$AV$114,"O",IF(C9=$AW$114,"O",IF(C9=$AX$114,"O",IF(C9=$AY$114,"O",IF(C9=$AZ$114,"O",IF(C9=$BA$114,"O",IF(C9=$BB$114,"O",IF(C9=$BC$114,"O",IF(C9=$BD$114,"O",IF(C9=$BE$114,"O",IF(C9=$BF$114,"O",IF(C9=$BG$114,"O",IF(C9=$BH$114,"O","X"))))))))))))))))))))))))))))))))))))))</f>
        <v>O</v>
      </c>
      <c r="D828" s="58" t="str">
        <f t="shared" si="813"/>
        <v>O</v>
      </c>
      <c r="E828" s="58" t="str">
        <f t="shared" si="813"/>
        <v>O</v>
      </c>
      <c r="F828" s="58" t="str">
        <f t="shared" si="813"/>
        <v>O</v>
      </c>
      <c r="G828" s="58" t="str">
        <f t="shared" si="813"/>
        <v>O</v>
      </c>
      <c r="H828" s="58" t="str">
        <f t="shared" si="813"/>
        <v>O</v>
      </c>
      <c r="I828" s="58" t="str">
        <f t="shared" si="813"/>
        <v>O</v>
      </c>
      <c r="J828" s="58" t="str">
        <f t="shared" si="813"/>
        <v>O</v>
      </c>
      <c r="K828" s="58" t="str">
        <f t="shared" si="813"/>
        <v>O</v>
      </c>
      <c r="L828" s="58" t="str">
        <f t="shared" si="813"/>
        <v>O</v>
      </c>
      <c r="M828" s="58" t="str">
        <f t="shared" si="813"/>
        <v>O</v>
      </c>
      <c r="N828" s="58" t="str">
        <f t="shared" si="813"/>
        <v>O</v>
      </c>
      <c r="O828" s="58" t="str">
        <f t="shared" si="813"/>
        <v>O</v>
      </c>
      <c r="P828" s="58" t="str">
        <f t="shared" si="813"/>
        <v>O</v>
      </c>
      <c r="Q828" s="58" t="str">
        <f t="shared" si="813"/>
        <v>O</v>
      </c>
      <c r="AJ828"/>
    </row>
    <row r="829" spans="1:36" ht="18.75" customHeight="1">
      <c r="A829" s="606"/>
      <c r="B829" s="58" t="s">
        <v>35</v>
      </c>
      <c r="C829" s="58" t="str">
        <f t="shared" ref="C829:Q829" si="814">IF(C10=$W$114,"O",IF(C10=$X$114,"O",IF(C10=$Y$114,"O",IF(C10=$Z$114,"O",IF(C10=$AA$114,"O",IF(C10=$AB$114,"O",IF(C10=$AC$114,"O",IF(C10=$AD$114,"O",IF(C10=$AE$114,"O",IF(C10=$AF$114,"O",IF(C10=$AG$114,"O",IF(C10=$AH$114,"O",IF(C10=$AI$114,"O",IF(C10=$AJ$114,"O",IF(C10=$AK$114,"O",IF(C10=$AL$114,"O",IF(C10=$AM$114,"O",IF(C10=$AN$114,"O",IF(C10=$AO$114,"O",IF(C10=$AP$114,"O",IF(C10=$AQ$114,"O",IF(C10=$AR$114,"O",IF(C10=$AS$114,"O",IF(C10=$AT$114,"O",IF(C10=$AU$114,"O",IF(C10=$AV$114,"O",IF(C10=$AW$114,"O",IF(C10=$AX$114,"O",IF(C10=$AY$114,"O",IF(C10=$AZ$114,"O",IF(C10=$BA$114,"O",IF(C10=$BB$114,"O",IF(C10=$BC$114,"O",IF(C10=$BD$114,"O",IF(C10=$BE$114,"O",IF(C10=$BF$114,"O",IF(C10=$BG$114,"O",IF(C10=$BH$114,"O","X"))))))))))))))))))))))))))))))))))))))</f>
        <v>O</v>
      </c>
      <c r="D829" s="58" t="str">
        <f t="shared" si="814"/>
        <v>O</v>
      </c>
      <c r="E829" s="58" t="str">
        <f t="shared" si="814"/>
        <v>O</v>
      </c>
      <c r="F829" s="58" t="str">
        <f t="shared" si="814"/>
        <v>O</v>
      </c>
      <c r="G829" s="58" t="str">
        <f t="shared" si="814"/>
        <v>O</v>
      </c>
      <c r="H829" s="58" t="str">
        <f t="shared" si="814"/>
        <v>O</v>
      </c>
      <c r="I829" s="58" t="str">
        <f t="shared" si="814"/>
        <v>O</v>
      </c>
      <c r="J829" s="58" t="str">
        <f t="shared" si="814"/>
        <v>O</v>
      </c>
      <c r="K829" s="58" t="str">
        <f t="shared" si="814"/>
        <v>O</v>
      </c>
      <c r="L829" s="58" t="str">
        <f t="shared" si="814"/>
        <v>O</v>
      </c>
      <c r="M829" s="58" t="str">
        <f t="shared" si="814"/>
        <v>O</v>
      </c>
      <c r="N829" s="58" t="str">
        <f t="shared" si="814"/>
        <v>O</v>
      </c>
      <c r="O829" s="58" t="str">
        <f t="shared" si="814"/>
        <v>O</v>
      </c>
      <c r="P829" s="58" t="str">
        <f t="shared" si="814"/>
        <v>O</v>
      </c>
      <c r="Q829" s="58" t="str">
        <f t="shared" si="814"/>
        <v>O</v>
      </c>
      <c r="AJ829"/>
    </row>
    <row r="830" spans="1:36" ht="18.75" customHeight="1">
      <c r="A830" s="606"/>
      <c r="B830" s="58" t="s">
        <v>36</v>
      </c>
      <c r="C830" s="58" t="str">
        <f t="shared" ref="C830:Q830" si="815">IF(C11=$W$114,"O",IF(C11=$X$114,"O",IF(C11=$Y$114,"O",IF(C11=$Z$114,"O",IF(C11=$AA$114,"O",IF(C11=$AB$114,"O",IF(C11=$AC$114,"O",IF(C11=$AD$114,"O",IF(C11=$AE$114,"O",IF(C11=$AF$114,"O",IF(C11=$AG$114,"O",IF(C11=$AH$114,"O",IF(C11=$AI$114,"O",IF(C11=$AJ$114,"O",IF(C11=$AK$114,"O",IF(C11=$AL$114,"O",IF(C11=$AM$114,"O",IF(C11=$AN$114,"O",IF(C11=$AO$114,"O",IF(C11=$AP$114,"O",IF(C11=$AQ$114,"O",IF(C11=$AR$114,"O",IF(C11=$AS$114,"O",IF(C11=$AT$114,"O",IF(C11=$AU$114,"O",IF(C11=$AV$114,"O",IF(C11=$AW$114,"O",IF(C11=$AX$114,"O",IF(C11=$AY$114,"O",IF(C11=$AZ$114,"O",IF(C11=$BA$114,"O",IF(C11=$BB$114,"O",IF(C11=$BC$114,"O",IF(C11=$BD$114,"O",IF(C11=$BE$114,"O",IF(C11=$BF$114,"O",IF(C11=$BG$114,"O",IF(C11=$BH$114,"O","X"))))))))))))))))))))))))))))))))))))))</f>
        <v>O</v>
      </c>
      <c r="D830" s="58" t="str">
        <f t="shared" si="815"/>
        <v>O</v>
      </c>
      <c r="E830" s="58" t="str">
        <f t="shared" si="815"/>
        <v>O</v>
      </c>
      <c r="F830" s="58" t="str">
        <f t="shared" si="815"/>
        <v>O</v>
      </c>
      <c r="G830" s="58" t="str">
        <f t="shared" si="815"/>
        <v>O</v>
      </c>
      <c r="H830" s="58" t="str">
        <f t="shared" si="815"/>
        <v>O</v>
      </c>
      <c r="I830" s="58" t="str">
        <f t="shared" si="815"/>
        <v>O</v>
      </c>
      <c r="J830" s="58" t="str">
        <f t="shared" si="815"/>
        <v>O</v>
      </c>
      <c r="K830" s="58" t="str">
        <f t="shared" si="815"/>
        <v>O</v>
      </c>
      <c r="L830" s="58" t="str">
        <f t="shared" si="815"/>
        <v>O</v>
      </c>
      <c r="M830" s="58" t="str">
        <f t="shared" si="815"/>
        <v>O</v>
      </c>
      <c r="N830" s="58" t="str">
        <f t="shared" si="815"/>
        <v>O</v>
      </c>
      <c r="O830" s="58" t="str">
        <f t="shared" si="815"/>
        <v>O</v>
      </c>
      <c r="P830" s="58" t="str">
        <f t="shared" si="815"/>
        <v>O</v>
      </c>
      <c r="Q830" s="58" t="str">
        <f t="shared" si="815"/>
        <v>O</v>
      </c>
      <c r="AJ830" s="56"/>
    </row>
    <row r="831" spans="1:36" ht="18.75" customHeight="1">
      <c r="A831" s="606"/>
      <c r="B831" s="58" t="s">
        <v>21</v>
      </c>
      <c r="C831" s="58" t="str">
        <f t="shared" ref="C831:Q831" si="816">IF(C12=$W$114,"O",IF(C12=$X$114,"O",IF(C12=$Y$114,"O",IF(C12=$Z$114,"O",IF(C12=$AA$114,"O",IF(C12=$AB$114,"O",IF(C12=$AC$114,"O",IF(C12=$AD$114,"O",IF(C12=$AE$114,"O",IF(C12=$AF$114,"O",IF(C12=$AG$114,"O",IF(C12=$AH$114,"O",IF(C12=$AI$114,"O",IF(C12=$AJ$114,"O",IF(C12=$AK$114,"O",IF(C12=$AL$114,"O",IF(C12=$AM$114,"O",IF(C12=$AN$114,"O",IF(C12=$AO$114,"O",IF(C12=$AP$114,"O",IF(C12=$AQ$114,"O",IF(C12=$AR$114,"O",IF(C12=$AS$114,"O",IF(C12=$AT$114,"O",IF(C12=$AU$114,"O",IF(C12=$AV$114,"O",IF(C12=$AW$114,"O",IF(C12=$AX$114,"O",IF(C12=$AY$114,"O",IF(C12=$AZ$114,"O",IF(C12=$BA$114,"O",IF(C12=$BB$114,"O",IF(C12=$BC$114,"O",IF(C12=$BD$114,"O",IF(C12=$BE$114,"O",IF(C12=$BF$114,"O",IF(C12=$BG$114,"O",IF(C12=$BH$114,"O","X"))))))))))))))))))))))))))))))))))))))</f>
        <v>O</v>
      </c>
      <c r="D831" s="58" t="str">
        <f t="shared" si="816"/>
        <v>O</v>
      </c>
      <c r="E831" s="58" t="str">
        <f t="shared" si="816"/>
        <v>O</v>
      </c>
      <c r="F831" s="58" t="str">
        <f t="shared" si="816"/>
        <v>O</v>
      </c>
      <c r="G831" s="58" t="str">
        <f t="shared" si="816"/>
        <v>O</v>
      </c>
      <c r="H831" s="58" t="str">
        <f t="shared" si="816"/>
        <v>O</v>
      </c>
      <c r="I831" s="58" t="str">
        <f t="shared" si="816"/>
        <v>O</v>
      </c>
      <c r="J831" s="58" t="str">
        <f t="shared" si="816"/>
        <v>O</v>
      </c>
      <c r="K831" s="58" t="str">
        <f t="shared" si="816"/>
        <v>O</v>
      </c>
      <c r="L831" s="58" t="str">
        <f t="shared" si="816"/>
        <v>O</v>
      </c>
      <c r="M831" s="58" t="str">
        <f t="shared" si="816"/>
        <v>O</v>
      </c>
      <c r="N831" s="58" t="str">
        <f t="shared" si="816"/>
        <v>O</v>
      </c>
      <c r="O831" s="58" t="str">
        <f t="shared" si="816"/>
        <v>O</v>
      </c>
      <c r="P831" s="58" t="str">
        <f t="shared" si="816"/>
        <v>O</v>
      </c>
      <c r="Q831" s="58" t="str">
        <f t="shared" si="816"/>
        <v>O</v>
      </c>
      <c r="AJ831" s="56"/>
    </row>
    <row r="832" spans="1:36" ht="18.75" customHeight="1">
      <c r="A832" s="607"/>
      <c r="B832" s="30" t="s">
        <v>46</v>
      </c>
      <c r="C832" s="47">
        <f>COUNTIF(C826:C831,"O")</f>
        <v>6</v>
      </c>
      <c r="D832" s="47">
        <f t="shared" ref="D832:Q832" si="817">COUNTIF(D826:D831,"O")</f>
        <v>6</v>
      </c>
      <c r="E832" s="47">
        <f t="shared" si="817"/>
        <v>6</v>
      </c>
      <c r="F832" s="47">
        <f t="shared" si="817"/>
        <v>6</v>
      </c>
      <c r="G832" s="47">
        <f t="shared" si="817"/>
        <v>6</v>
      </c>
      <c r="H832" s="47">
        <f t="shared" si="817"/>
        <v>6</v>
      </c>
      <c r="I832" s="47">
        <f t="shared" si="817"/>
        <v>6</v>
      </c>
      <c r="J832" s="47">
        <f t="shared" si="817"/>
        <v>6</v>
      </c>
      <c r="K832" s="47">
        <f t="shared" si="817"/>
        <v>6</v>
      </c>
      <c r="L832" s="47">
        <f t="shared" si="817"/>
        <v>6</v>
      </c>
      <c r="M832" s="47">
        <f t="shared" si="817"/>
        <v>6</v>
      </c>
      <c r="N832" s="47">
        <f t="shared" si="817"/>
        <v>6</v>
      </c>
      <c r="O832" s="47">
        <f t="shared" si="817"/>
        <v>6</v>
      </c>
      <c r="P832" s="47">
        <f t="shared" si="817"/>
        <v>6</v>
      </c>
      <c r="Q832" s="47">
        <f t="shared" si="817"/>
        <v>6</v>
      </c>
      <c r="AJ832" s="56"/>
    </row>
    <row r="833" spans="1:36" ht="18.75" customHeight="1">
      <c r="A833" s="605">
        <v>92</v>
      </c>
      <c r="B833" s="58" t="s">
        <v>32</v>
      </c>
      <c r="C833" s="58" t="str">
        <f t="shared" ref="C833:P833" si="818">IF(C7=$W$115,"O",IF(C7=$X$115,"O",IF(C7=$Y$115,"O",IF(C7=$Z$115,"O",IF(C7=$AA$115,"O",IF(C7=$AB$115,"O",IF(C7=$AC$115,"O",IF(C7=$AD$115,"O",IF(C7=$AE$115,"O",IF(C7=$AF$115,"O",IF(C7=$AG$115,"O",IF(C7=$AH$115,"O",IF(C7=$AI$115,"O",IF(C7=$AJ$115,"O",IF(C7=$AK$115,"O",IF(C7=$AL$115,"O",IF(C7=$AM$115,"O",IF(C7=$AN$115,"O",IF(C7=$AO$115,"O",IF(C7=$AP$115,"O",IF(C7=$AQ$115,"O",IF(C7=$AR$115,"O",IF(C7=$AS$115,"O",IF(C7=$AT$115,"O",IF(C7=$AU$115,"O",IF(C7=$AV$115,"O",IF(C7=$AW$115,"O",IF(C7=$AX$115,"O",IF(C7=$AY$115,"O",IF(C7=$AZ$115,"O",IF(C7=$BA$115,"O",IF(C7=$BB$115,"O",IF(C7=$BC$115,"O",IF(C7=$BD$115,"O",IF(C7=$BE$115,"O",IF(C7=$BF$115,"O",IF(C7=$BG$115,"O",IF(C7=$BH$115,"O","X"))))))))))))))))))))))))))))))))))))))</f>
        <v>O</v>
      </c>
      <c r="D833" s="58" t="str">
        <f t="shared" si="818"/>
        <v>O</v>
      </c>
      <c r="E833" s="58" t="str">
        <f t="shared" si="818"/>
        <v>O</v>
      </c>
      <c r="F833" s="58" t="str">
        <f t="shared" si="818"/>
        <v>O</v>
      </c>
      <c r="G833" s="58" t="str">
        <f t="shared" si="818"/>
        <v>O</v>
      </c>
      <c r="H833" s="58" t="str">
        <f t="shared" si="818"/>
        <v>O</v>
      </c>
      <c r="I833" s="58" t="str">
        <f t="shared" si="818"/>
        <v>O</v>
      </c>
      <c r="J833" s="58" t="str">
        <f t="shared" si="818"/>
        <v>O</v>
      </c>
      <c r="K833" s="58" t="str">
        <f t="shared" si="818"/>
        <v>O</v>
      </c>
      <c r="L833" s="58" t="str">
        <f t="shared" si="818"/>
        <v>O</v>
      </c>
      <c r="M833" s="58" t="str">
        <f t="shared" si="818"/>
        <v>O</v>
      </c>
      <c r="N833" s="58" t="str">
        <f t="shared" si="818"/>
        <v>O</v>
      </c>
      <c r="O833" s="58" t="str">
        <f t="shared" si="818"/>
        <v>O</v>
      </c>
      <c r="P833" s="58" t="str">
        <f t="shared" si="818"/>
        <v>O</v>
      </c>
      <c r="Q833" s="58" t="str">
        <f>IF(Q7=$W$115,"O",IF(Q7=$X$115,"O",IF(Q7=$Y$115,"O",IF(Q7=$Z$115,"O",IF(Q7=$AA$115,"O",IF(Q7=$AB$115,"O",IF(Q7=$AC$115,"O",IF(Q7=$AD$115,"O",IF(Q7=$AE$115,"O",IF(Q7=$AF$115,"O",IF(Q7=$AG$115,"O",IF(Q7=$AH$115,"O",IF(Q7=$AI$115,"O",IF(Q7=$AJ$115,"O",IF(Q7=$AK$115,"O",IF(Q7=$AL$115,"O",IF(Q7=$AM$115,"O",IF(Q7=$AN$115,"O",IF(Q7=$AO$115,"O",IF(Q7=$AP$115,"O",IF(Q7=$AQ$115,"O",IF(Q7=$AR$115,"O",IF(Q7=$AS$115,"O",IF(Q7=$AT$115,"O",IF(Q7=$AU$115,"O",IF(Q7=$AV$115,"O",IF(Q7=$AW$115,"O",IF(Q7=$AX$115,"O",IF(Q7=$AY$115,"O",IF(Q7=$AZ$115,"O",IF(Q7=$BA$115,"O",IF(Q7=$BB$115,"O",IF(Q7=$BC$115,"O",IF(Q7=$BD$115,"O",IF(Q7=$BE$115,"O",IF(Q7=$BF$115,"O",IF(Q7=$BG$115,"O",IF(Q7=$BH$115,"O","X"))))))))))))))))))))))))))))))))))))))</f>
        <v>O</v>
      </c>
      <c r="AJ833" s="56"/>
    </row>
    <row r="834" spans="1:36" ht="18.75" customHeight="1">
      <c r="A834" s="606"/>
      <c r="B834" s="58" t="s">
        <v>33</v>
      </c>
      <c r="C834" s="58" t="str">
        <f>IF(C8=$W$115,"O",IF(C8=$X$115,"O",IF(C8=$Y$115,"O",IF(C8=$Z$115,"O",IF(C8=$AA$115,"O",IF(C8=$AB$115,"O",IF(C8=$AC$115,"O",IF(C8=$AD$115,"O",IF(C8=$AE$115,"O",IF(C8=$AF$115,"O",IF(C8=$AG$115,"O",IF(C8=$AH$115,"O",IF(C8=$AI$115,"O",IF(C8=$AJ$115,"O",IF(C8=$AK$115,"O",IF(C8=$AL$115,"O",IF(C8=$AM$115,"O",IF(C8=$AN$115,"O",IF(C8=$AO$115,"O",IF(C8=$AP$115,"O",IF(C8=$AQ$115,"O",IF(C8=$AR$115,"O",IF(C8=$AS$115,"O",IF(C8=$AT$115,"O",IF(C8=$AU$115,"O",IF(C8=$AV$115,"O",IF(C8=$AW$115,"O",IF(C8=$AX$115,"O",IF(C8=$AY$115,"O",IF(C8=$AZ$115,"O",IF(C8=$BA$115,"O",IF(C8=$BB$115,"O",IF(C8=$BC$115,"O",IF(C8=$BD$115,"O",IF(C8=$BE$115,"O",IF(C8=$BF$115,"O",IF(C8=$BG$115,"O",IF(C8=$BH$115,"O","X"))))))))))))))))))))))))))))))))))))))</f>
        <v>O</v>
      </c>
      <c r="D834" s="58" t="str">
        <f t="shared" ref="D834:P834" si="819">IF(D8=$W$115,"O",IF(D8=$X$115,"O",IF(D8=$Y$115,"O",IF(D8=$Z$115,"O",IF(D8=$AA$115,"O",IF(D8=$AB$115,"O",IF(D8=$AC$115,"O",IF(D8=$AD$115,"O",IF(D8=$AE$115,"O",IF(D8=$AF$115,"O",IF(D8=$AG$115,"O",IF(D8=$AH$115,"O",IF(D8=$AI$115,"O",IF(D8=$AJ$115,"O",IF(D8=$AK$115,"O",IF(D8=$AL$115,"O",IF(D8=$AM$115,"O",IF(D8=$AN$115,"O",IF(D8=$AO$115,"O",IF(D8=$AP$115,"O",IF(D8=$AQ$115,"O",IF(D8=$AR$115,"O",IF(D8=$AS$115,"O",IF(D8=$AT$115,"O",IF(D8=$AU$115,"O",IF(D8=$AV$115,"O",IF(D8=$AW$115,"O",IF(D8=$AX$115,"O",IF(D8=$AY$115,"O",IF(D8=$AZ$115,"O",IF(D8=$BA$115,"O",IF(D8=$BB$115,"O",IF(D8=$BC$115,"O",IF(D8=$BD$115,"O",IF(D8=$BE$115,"O",IF(D8=$BF$115,"O",IF(D8=$BG$115,"O",IF(D8=$BH$115,"O","X"))))))))))))))))))))))))))))))))))))))</f>
        <v>O</v>
      </c>
      <c r="E834" s="58" t="str">
        <f t="shared" si="819"/>
        <v>O</v>
      </c>
      <c r="F834" s="58" t="str">
        <f t="shared" si="819"/>
        <v>O</v>
      </c>
      <c r="G834" s="58" t="str">
        <f t="shared" si="819"/>
        <v>O</v>
      </c>
      <c r="H834" s="58" t="str">
        <f t="shared" si="819"/>
        <v>O</v>
      </c>
      <c r="I834" s="58" t="str">
        <f t="shared" si="819"/>
        <v>O</v>
      </c>
      <c r="J834" s="58" t="str">
        <f t="shared" si="819"/>
        <v>O</v>
      </c>
      <c r="K834" s="58" t="str">
        <f t="shared" si="819"/>
        <v>O</v>
      </c>
      <c r="L834" s="58" t="str">
        <f t="shared" si="819"/>
        <v>O</v>
      </c>
      <c r="M834" s="58" t="str">
        <f t="shared" si="819"/>
        <v>O</v>
      </c>
      <c r="N834" s="58" t="str">
        <f t="shared" si="819"/>
        <v>O</v>
      </c>
      <c r="O834" s="58" t="str">
        <f t="shared" si="819"/>
        <v>O</v>
      </c>
      <c r="P834" s="58" t="str">
        <f t="shared" si="819"/>
        <v>O</v>
      </c>
      <c r="Q834" s="58" t="str">
        <f>IF(Q8=$W$115,"O",IF(Q8=$X$115,"O",IF(Q8=$Y$115,"O",IF(Q8=$Z$115,"O",IF(Q8=$AA$115,"O",IF(Q8=$AB$115,"O",IF(Q8=$AC$115,"O",IF(Q8=$AD$115,"O",IF(Q8=$AE$115,"O",IF(Q8=$AF$115,"O",IF(Q8=$AG$115,"O",IF(Q8=$AH$115,"O",IF(Q8=$AI$115,"O",IF(Q8=$AJ$115,"O",IF(Q8=$AK$115,"O",IF(Q8=$AL$115,"O",IF(Q8=$AM$115,"O",IF(Q8=$AN$115,"O",IF(Q8=$AO$115,"O",IF(Q8=$AP$115,"O",IF(Q8=$AQ$115,"O",IF(Q8=$AR$115,"O",IF(Q8=$AS$115,"O",IF(Q8=$AT$115,"O",IF(Q8=$AU$115,"O",IF(Q8=$AV$115,"O",IF(Q8=$AW$115,"O",IF(Q8=$AX$115,"O",IF(Q8=$AY$115,"O",IF(Q8=$AZ$115,"O",IF(Q8=$BA$115,"O",IF(Q8=$BB$115,"O",IF(Q8=$BC$115,"O",IF(Q8=$BD$115,"O",IF(Q8=$BE$115,"O",IF(Q8=$BF$115,"O",IF(Q8=$BG$115,"O",IF(Q8=$BH$115,"O","X"))))))))))))))))))))))))))))))))))))))</f>
        <v>O</v>
      </c>
      <c r="AJ834" s="56"/>
    </row>
    <row r="835" spans="1:36" ht="18.75" customHeight="1">
      <c r="A835" s="606"/>
      <c r="B835" s="58" t="s">
        <v>34</v>
      </c>
      <c r="C835" s="58" t="str">
        <f t="shared" ref="C835:Q835" si="820">IF(C9=$W$115,"O",IF(C9=$X$115,"O",IF(C9=$Y$115,"O",IF(C9=$Z$115,"O",IF(C9=$AA$115,"O",IF(C9=$AB$115,"O",IF(C9=$AC$115,"O",IF(C9=$AD$115,"O",IF(C9=$AE$115,"O",IF(C9=$AF$115,"O",IF(C9=$AG$115,"O",IF(C9=$AH$115,"O",IF(C9=$AI$115,"O",IF(C9=$AJ$115,"O",IF(C9=$AK$115,"O",IF(C9=$AL$115,"O",IF(C9=$AM$115,"O",IF(C9=$AN$115,"O",IF(C9=$AO$115,"O",IF(C9=$AP$115,"O",IF(C9=$AQ$115,"O",IF(C9=$AR$115,"O",IF(C9=$AS$115,"O",IF(C9=$AT$115,"O",IF(C9=$AU$115,"O",IF(C9=$AV$115,"O",IF(C9=$AW$115,"O",IF(C9=$AX$115,"O",IF(C9=$AY$115,"O",IF(C9=$AZ$115,"O",IF(C9=$BA$115,"O",IF(C9=$BB$115,"O",IF(C9=$BC$115,"O",IF(C9=$BD$115,"O",IF(C9=$BE$115,"O",IF(C9=$BF$115,"O",IF(C9=$BG$115,"O",IF(C9=$BH$115,"O","X"))))))))))))))))))))))))))))))))))))))</f>
        <v>O</v>
      </c>
      <c r="D835" s="58" t="str">
        <f t="shared" si="820"/>
        <v>O</v>
      </c>
      <c r="E835" s="58" t="str">
        <f t="shared" si="820"/>
        <v>O</v>
      </c>
      <c r="F835" s="58" t="str">
        <f t="shared" si="820"/>
        <v>O</v>
      </c>
      <c r="G835" s="58" t="str">
        <f t="shared" si="820"/>
        <v>O</v>
      </c>
      <c r="H835" s="58" t="str">
        <f t="shared" si="820"/>
        <v>O</v>
      </c>
      <c r="I835" s="58" t="str">
        <f t="shared" si="820"/>
        <v>O</v>
      </c>
      <c r="J835" s="58" t="str">
        <f t="shared" si="820"/>
        <v>O</v>
      </c>
      <c r="K835" s="58" t="str">
        <f t="shared" si="820"/>
        <v>O</v>
      </c>
      <c r="L835" s="58" t="str">
        <f t="shared" si="820"/>
        <v>O</v>
      </c>
      <c r="M835" s="58" t="str">
        <f t="shared" si="820"/>
        <v>O</v>
      </c>
      <c r="N835" s="58" t="str">
        <f t="shared" si="820"/>
        <v>O</v>
      </c>
      <c r="O835" s="58" t="str">
        <f t="shared" si="820"/>
        <v>O</v>
      </c>
      <c r="P835" s="58" t="str">
        <f t="shared" si="820"/>
        <v>O</v>
      </c>
      <c r="Q835" s="58" t="str">
        <f t="shared" si="820"/>
        <v>O</v>
      </c>
      <c r="AJ835" s="56"/>
    </row>
    <row r="836" spans="1:36" ht="18.75" customHeight="1">
      <c r="A836" s="606"/>
      <c r="B836" s="58" t="s">
        <v>35</v>
      </c>
      <c r="C836" s="58" t="str">
        <f t="shared" ref="C836:Q836" si="821">IF(C10=$W$115,"O",IF(C10=$X$115,"O",IF(C10=$Y$115,"O",IF(C10=$Z$115,"O",IF(C10=$AA$115,"O",IF(C10=$AB$115,"O",IF(C10=$AC$115,"O",IF(C10=$AD$115,"O",IF(C10=$AE$115,"O",IF(C10=$AF$115,"O",IF(C10=$AG$115,"O",IF(C10=$AH$115,"O",IF(C10=$AI$115,"O",IF(C10=$AJ$115,"O",IF(C10=$AK$115,"O",IF(C10=$AL$115,"O",IF(C10=$AM$115,"O",IF(C10=$AN$115,"O",IF(C10=$AO$115,"O",IF(C10=$AP$115,"O",IF(C10=$AQ$115,"O",IF(C10=$AR$115,"O",IF(C10=$AS$115,"O",IF(C10=$AT$115,"O",IF(C10=$AU$115,"O",IF(C10=$AV$115,"O",IF(C10=$AW$115,"O",IF(C10=$AX$115,"O",IF(C10=$AY$115,"O",IF(C10=$AZ$115,"O",IF(C10=$BA$115,"O",IF(C10=$BB$115,"O",IF(C10=$BC$115,"O",IF(C10=$BD$115,"O",IF(C10=$BE$115,"O",IF(C10=$BF$115,"O",IF(C10=$BG$115,"O",IF(C10=$BH$115,"O","X"))))))))))))))))))))))))))))))))))))))</f>
        <v>O</v>
      </c>
      <c r="D836" s="58" t="str">
        <f t="shared" si="821"/>
        <v>O</v>
      </c>
      <c r="E836" s="58" t="str">
        <f t="shared" si="821"/>
        <v>O</v>
      </c>
      <c r="F836" s="58" t="str">
        <f t="shared" si="821"/>
        <v>O</v>
      </c>
      <c r="G836" s="58" t="str">
        <f t="shared" si="821"/>
        <v>O</v>
      </c>
      <c r="H836" s="58" t="str">
        <f t="shared" si="821"/>
        <v>O</v>
      </c>
      <c r="I836" s="58" t="str">
        <f t="shared" si="821"/>
        <v>O</v>
      </c>
      <c r="J836" s="58" t="str">
        <f t="shared" si="821"/>
        <v>O</v>
      </c>
      <c r="K836" s="58" t="str">
        <f t="shared" si="821"/>
        <v>O</v>
      </c>
      <c r="L836" s="58" t="str">
        <f t="shared" si="821"/>
        <v>O</v>
      </c>
      <c r="M836" s="58" t="str">
        <f t="shared" si="821"/>
        <v>O</v>
      </c>
      <c r="N836" s="58" t="str">
        <f t="shared" si="821"/>
        <v>O</v>
      </c>
      <c r="O836" s="58" t="str">
        <f t="shared" si="821"/>
        <v>O</v>
      </c>
      <c r="P836" s="58" t="str">
        <f t="shared" si="821"/>
        <v>O</v>
      </c>
      <c r="Q836" s="58" t="str">
        <f t="shared" si="821"/>
        <v>O</v>
      </c>
      <c r="AJ836"/>
    </row>
    <row r="837" spans="1:36" ht="18.75" customHeight="1">
      <c r="A837" s="606"/>
      <c r="B837" s="58" t="s">
        <v>36</v>
      </c>
      <c r="C837" s="58" t="str">
        <f t="shared" ref="C837:Q837" si="822">IF(C11=$W$115,"O",IF(C11=$X$115,"O",IF(C11=$Y$115,"O",IF(C11=$Z$115,"O",IF(C11=$AA$115,"O",IF(C11=$AB$115,"O",IF(C11=$AC$115,"O",IF(C11=$AD$115,"O",IF(C11=$AE$115,"O",IF(C11=$AF$115,"O",IF(C11=$AG$115,"O",IF(C11=$AH$115,"O",IF(C11=$AI$115,"O",IF(C11=$AJ$115,"O",IF(C11=$AK$115,"O",IF(C11=$AL$115,"O",IF(C11=$AM$115,"O",IF(C11=$AN$115,"O",IF(C11=$AO$115,"O",IF(C11=$AP$115,"O",IF(C11=$AQ$115,"O",IF(C11=$AR$115,"O",IF(C11=$AS$115,"O",IF(C11=$AT$115,"O",IF(C11=$AU$115,"O",IF(C11=$AV$115,"O",IF(C11=$AW$115,"O",IF(C11=$AX$115,"O",IF(C11=$AY$115,"O",IF(C11=$AZ$115,"O",IF(C11=$BA$115,"O",IF(C11=$BB$115,"O",IF(C11=$BC$115,"O",IF(C11=$BD$115,"O",IF(C11=$BE$115,"O",IF(C11=$BF$115,"O",IF(C11=$BG$115,"O",IF(C11=$BH$115,"O","X"))))))))))))))))))))))))))))))))))))))</f>
        <v>O</v>
      </c>
      <c r="D837" s="58" t="str">
        <f t="shared" si="822"/>
        <v>O</v>
      </c>
      <c r="E837" s="58" t="str">
        <f t="shared" si="822"/>
        <v>O</v>
      </c>
      <c r="F837" s="58" t="str">
        <f t="shared" si="822"/>
        <v>O</v>
      </c>
      <c r="G837" s="58" t="str">
        <f t="shared" si="822"/>
        <v>O</v>
      </c>
      <c r="H837" s="58" t="str">
        <f t="shared" si="822"/>
        <v>O</v>
      </c>
      <c r="I837" s="58" t="str">
        <f t="shared" si="822"/>
        <v>O</v>
      </c>
      <c r="J837" s="58" t="str">
        <f t="shared" si="822"/>
        <v>O</v>
      </c>
      <c r="K837" s="58" t="str">
        <f t="shared" si="822"/>
        <v>O</v>
      </c>
      <c r="L837" s="58" t="str">
        <f t="shared" si="822"/>
        <v>O</v>
      </c>
      <c r="M837" s="58" t="str">
        <f t="shared" si="822"/>
        <v>O</v>
      </c>
      <c r="N837" s="58" t="str">
        <f t="shared" si="822"/>
        <v>O</v>
      </c>
      <c r="O837" s="58" t="str">
        <f t="shared" si="822"/>
        <v>O</v>
      </c>
      <c r="P837" s="58" t="str">
        <f t="shared" si="822"/>
        <v>O</v>
      </c>
      <c r="Q837" s="58" t="str">
        <f t="shared" si="822"/>
        <v>O</v>
      </c>
    </row>
    <row r="838" spans="1:36" ht="18.75" customHeight="1">
      <c r="A838" s="606"/>
      <c r="B838" s="58" t="s">
        <v>21</v>
      </c>
      <c r="C838" s="58" t="str">
        <f t="shared" ref="C838:Q838" si="823">IF(C12=$W$115,"O",IF(C12=$X$115,"O",IF(C12=$Y$115,"O",IF(C12=$Z$115,"O",IF(C12=$AA$115,"O",IF(C12=$AB$115,"O",IF(C12=$AC$115,"O",IF(C12=$AD$115,"O",IF(C12=$AE$115,"O",IF(C12=$AF$115,"O",IF(C12=$AG$115,"O",IF(C12=$AH$115,"O",IF(C12=$AI$115,"O",IF(C12=$AJ$115,"O",IF(C12=$AK$115,"O",IF(C12=$AL$115,"O",IF(C12=$AM$115,"O",IF(C12=$AN$115,"O",IF(C12=$AO$115,"O",IF(C12=$AP$115,"O",IF(C12=$AQ$115,"O",IF(C12=$AR$115,"O",IF(C12=$AS$115,"O",IF(C12=$AT$115,"O",IF(C12=$AU$115,"O",IF(C12=$AV$115,"O",IF(C12=$AW$115,"O",IF(C12=$AX$115,"O",IF(C12=$AY$115,"O",IF(C12=$AZ$115,"O",IF(C12=$BA$115,"O",IF(C12=$BB$115,"O",IF(C12=$BC$115,"O",IF(C12=$BD$115,"O",IF(C12=$BE$115,"O",IF(C12=$BF$115,"O",IF(C12=$BG$115,"O",IF(C12=$BH$115,"O","X"))))))))))))))))))))))))))))))))))))))</f>
        <v>O</v>
      </c>
      <c r="D838" s="58" t="str">
        <f t="shared" si="823"/>
        <v>O</v>
      </c>
      <c r="E838" s="58" t="str">
        <f t="shared" si="823"/>
        <v>O</v>
      </c>
      <c r="F838" s="58" t="str">
        <f t="shared" si="823"/>
        <v>O</v>
      </c>
      <c r="G838" s="58" t="str">
        <f t="shared" si="823"/>
        <v>O</v>
      </c>
      <c r="H838" s="58" t="str">
        <f t="shared" si="823"/>
        <v>O</v>
      </c>
      <c r="I838" s="58" t="str">
        <f t="shared" si="823"/>
        <v>O</v>
      </c>
      <c r="J838" s="58" t="str">
        <f t="shared" si="823"/>
        <v>O</v>
      </c>
      <c r="K838" s="58" t="str">
        <f t="shared" si="823"/>
        <v>O</v>
      </c>
      <c r="L838" s="58" t="str">
        <f t="shared" si="823"/>
        <v>O</v>
      </c>
      <c r="M838" s="58" t="str">
        <f t="shared" si="823"/>
        <v>O</v>
      </c>
      <c r="N838" s="58" t="str">
        <f t="shared" si="823"/>
        <v>O</v>
      </c>
      <c r="O838" s="58" t="str">
        <f t="shared" si="823"/>
        <v>O</v>
      </c>
      <c r="P838" s="58" t="str">
        <f t="shared" si="823"/>
        <v>O</v>
      </c>
      <c r="Q838" s="58" t="str">
        <f t="shared" si="823"/>
        <v>O</v>
      </c>
    </row>
    <row r="839" spans="1:36" ht="18.75" customHeight="1">
      <c r="A839" s="607"/>
      <c r="B839" s="30" t="s">
        <v>46</v>
      </c>
      <c r="C839" s="47">
        <f>COUNTIF(C833:C838,"O")</f>
        <v>6</v>
      </c>
      <c r="D839" s="47">
        <f t="shared" ref="D839:Q839" si="824">COUNTIF(D833:D838,"O")</f>
        <v>6</v>
      </c>
      <c r="E839" s="47">
        <f t="shared" si="824"/>
        <v>6</v>
      </c>
      <c r="F839" s="47">
        <f t="shared" si="824"/>
        <v>6</v>
      </c>
      <c r="G839" s="47">
        <f t="shared" si="824"/>
        <v>6</v>
      </c>
      <c r="H839" s="47">
        <f t="shared" si="824"/>
        <v>6</v>
      </c>
      <c r="I839" s="47">
        <f t="shared" si="824"/>
        <v>6</v>
      </c>
      <c r="J839" s="47">
        <f t="shared" si="824"/>
        <v>6</v>
      </c>
      <c r="K839" s="47">
        <f t="shared" si="824"/>
        <v>6</v>
      </c>
      <c r="L839" s="47">
        <f t="shared" si="824"/>
        <v>6</v>
      </c>
      <c r="M839" s="47">
        <f t="shared" si="824"/>
        <v>6</v>
      </c>
      <c r="N839" s="47">
        <f t="shared" si="824"/>
        <v>6</v>
      </c>
      <c r="O839" s="47">
        <f t="shared" si="824"/>
        <v>6</v>
      </c>
      <c r="P839" s="47">
        <f t="shared" si="824"/>
        <v>6</v>
      </c>
      <c r="Q839" s="47">
        <f t="shared" si="824"/>
        <v>6</v>
      </c>
    </row>
    <row r="840" spans="1:36">
      <c r="A840" s="605">
        <v>93</v>
      </c>
      <c r="B840" s="58" t="s">
        <v>32</v>
      </c>
      <c r="C840" s="58" t="str">
        <f>IF(C7=$W$116,"O",IF(C7=$X$116,"O",IF(C7=$Y$116,"O",IF(C7=$Z$116,"O",IF(C7=$AA$116,"O",IF(C7=$AB$116,"O",IF(C7=$AC$116,"O",IF(C7=$AD$116,"O",IF(C7=$AE$116,"O",IF(C7=$AF$116,"O",IF(C7=$AG$116,"O",IF(C7=$AH$116,"O",IF(C7=$AI$116,"O",IF(C7=$AJ$116,"O",IF(C7=$AK$116,"O",IF(C7=$AL$116,"O",IF(C7=$AM$116,"O",IF(C7=$AN$116,"O",IF(C7=$AO$116,"O",IF(C7=$AP$116,"O",IF(C7=$AQ$116,"O",IF(C7=$AR$116,"O",IF(C7=$AS$116,"O",IF(C7=$AT$116,"O",IF(C7=$AU$116,"O",IF(C7=$AV$116,"O",IF(C7=$AW$116,"O",IF(C7=$AX$116,"O",IF(C7=$AY$116,"O",IF(C7=$AZ$116,"O",IF(C7=$BA$116,"O",IF(C7=$BB$116,"O",IF(C7=$BC$116,"O",IF(C7=$BD$116,"O",IF(C7=$BE$116,"O",IF(C7=$BF$116,"O",IF(C7=$BG$116,"O",IF(C7=$BH$116,"O","X"))))))))))))))))))))))))))))))))))))))</f>
        <v>O</v>
      </c>
      <c r="D840" s="58" t="str">
        <f t="shared" ref="D840:P840" si="825">IF(D7=$W$116,"O",IF(D7=$X$116,"O",IF(D7=$Y$116,"O",IF(D7=$Z$116,"O",IF(D7=$AA$116,"O",IF(D7=$AB$116,"O",IF(D7=$AC$116,"O",IF(D7=$AD$116,"O",IF(D7=$AE$116,"O",IF(D7=$AF$116,"O",IF(D7=$AG$116,"O",IF(D7=$AH$116,"O",IF(D7=$AI$116,"O",IF(D7=$AJ$116,"O",IF(D7=$AK$116,"O",IF(D7=$AL$116,"O",IF(D7=$AM$116,"O",IF(D7=$AN$116,"O",IF(D7=$AO$116,"O",IF(D7=$AP$116,"O",IF(D7=$AQ$116,"O",IF(D7=$AR$116,"O",IF(D7=$AS$116,"O",IF(D7=$AT$116,"O",IF(D7=$AU$116,"O",IF(D7=$AV$116,"O",IF(D7=$AW$116,"O",IF(D7=$AX$116,"O",IF(D7=$AY$116,"O",IF(D7=$AZ$116,"O",IF(D7=$BA$116,"O",IF(D7=$BB$116,"O",IF(D7=$BC$116,"O",IF(D7=$BD$116,"O",IF(D7=$BE$116,"O",IF(D7=$BF$116,"O",IF(D7=$BG$116,"O",IF(D7=$BH$116,"O","X"))))))))))))))))))))))))))))))))))))))</f>
        <v>O</v>
      </c>
      <c r="E840" s="58" t="str">
        <f t="shared" si="825"/>
        <v>O</v>
      </c>
      <c r="F840" s="58" t="str">
        <f t="shared" si="825"/>
        <v>O</v>
      </c>
      <c r="G840" s="58" t="str">
        <f t="shared" si="825"/>
        <v>O</v>
      </c>
      <c r="H840" s="58" t="str">
        <f t="shared" si="825"/>
        <v>O</v>
      </c>
      <c r="I840" s="58" t="str">
        <f t="shared" si="825"/>
        <v>O</v>
      </c>
      <c r="J840" s="58" t="str">
        <f t="shared" si="825"/>
        <v>O</v>
      </c>
      <c r="K840" s="58" t="str">
        <f t="shared" si="825"/>
        <v>O</v>
      </c>
      <c r="L840" s="58" t="str">
        <f t="shared" si="825"/>
        <v>O</v>
      </c>
      <c r="M840" s="58" t="str">
        <f t="shared" si="825"/>
        <v>O</v>
      </c>
      <c r="N840" s="58" t="str">
        <f t="shared" si="825"/>
        <v>O</v>
      </c>
      <c r="O840" s="58" t="str">
        <f t="shared" si="825"/>
        <v>O</v>
      </c>
      <c r="P840" s="58" t="str">
        <f t="shared" si="825"/>
        <v>O</v>
      </c>
      <c r="Q840" s="58" t="str">
        <f>IF(Q7=$W$116,"O",IF(Q7=$X$116,"O",IF(Q7=$Y$116,"O",IF(Q7=$Z$116,"O",IF(Q7=$AA$116,"O",IF(Q7=$AB$116,"O",IF(Q7=$AC$116,"O",IF(Q7=$AD$116,"O",IF(Q7=$AE$116,"O",IF(Q7=$AF$116,"O",IF(Q7=$AG$116,"O",IF(Q7=$AH$116,"O",IF(Q7=$AI$116,"O",IF(Q7=$AJ$116,"O",IF(Q7=$AK$116,"O",IF(Q7=$AL$116,"O",IF(Q7=$AM$116,"O",IF(Q7=$AN$116,"O",IF(Q7=$AO$116,"O",IF(Q7=$AP$116,"O",IF(Q7=$AQ$116,"O",IF(Q7=$AR$116,"O",IF(Q7=$AS$116,"O",IF(Q7=$AT$116,"O",IF(Q7=$AU$116,"O",IF(Q7=$AV$116,"O",IF(Q7=$AW$116,"O",IF(Q7=$AX$116,"O",IF(Q7=$AY$116,"O",IF(Q7=$AZ$116,"O",IF(Q7=$BA$116,"O",IF(Q7=$BB$116,"O",IF(Q7=$BC$116,"O",IF(Q7=$BD$116,"O",IF(Q7=$BE$116,"O",IF(Q7=$BF$116,"O",IF(Q7=$BG$116,"O",IF(Q7=$BH$116,"O","X"))))))))))))))))))))))))))))))))))))))</f>
        <v>O</v>
      </c>
    </row>
    <row r="841" spans="1:36">
      <c r="A841" s="606"/>
      <c r="B841" s="58" t="s">
        <v>33</v>
      </c>
      <c r="C841" s="58" t="str">
        <f t="shared" ref="C841:Q841" si="826">IF(C8=$W$116,"O",IF(C8=$X$116,"O",IF(C8=$Y$116,"O",IF(C8=$Z$116,"O",IF(C8=$AA$116,"O",IF(C8=$AB$116,"O",IF(C8=$AC$116,"O",IF(C8=$AD$116,"O",IF(C8=$AE$116,"O",IF(C8=$AF$116,"O",IF(C8=$AG$116,"O",IF(C8=$AH$116,"O",IF(C8=$AI$116,"O",IF(C8=$AJ$116,"O",IF(C8=$AK$116,"O",IF(C8=$AL$116,"O",IF(C8=$AM$116,"O",IF(C8=$AN$116,"O",IF(C8=$AO$116,"O",IF(C8=$AP$116,"O",IF(C8=$AQ$116,"O",IF(C8=$AR$116,"O",IF(C8=$AS$116,"O",IF(C8=$AT$116,"O",IF(C8=$AU$116,"O",IF(C8=$AV$116,"O",IF(C8=$AW$116,"O",IF(C8=$AX$116,"O",IF(C8=$AY$116,"O",IF(C8=$AZ$116,"O",IF(C8=$BA$116,"O",IF(C8=$BB$116,"O",IF(C8=$BC$116,"O",IF(C8=$BD$116,"O",IF(C8=$BE$116,"O",IF(C8=$BF$116,"O",IF(C8=$BG$116,"O",IF(C8=$BH$116,"O","X"))))))))))))))))))))))))))))))))))))))</f>
        <v>O</v>
      </c>
      <c r="D841" s="58" t="str">
        <f t="shared" si="826"/>
        <v>O</v>
      </c>
      <c r="E841" s="58" t="str">
        <f t="shared" si="826"/>
        <v>O</v>
      </c>
      <c r="F841" s="58" t="str">
        <f t="shared" si="826"/>
        <v>O</v>
      </c>
      <c r="G841" s="58" t="str">
        <f t="shared" si="826"/>
        <v>O</v>
      </c>
      <c r="H841" s="58" t="str">
        <f t="shared" si="826"/>
        <v>O</v>
      </c>
      <c r="I841" s="58" t="str">
        <f t="shared" si="826"/>
        <v>O</v>
      </c>
      <c r="J841" s="58" t="str">
        <f t="shared" si="826"/>
        <v>O</v>
      </c>
      <c r="K841" s="58" t="str">
        <f t="shared" si="826"/>
        <v>O</v>
      </c>
      <c r="L841" s="58" t="str">
        <f t="shared" si="826"/>
        <v>O</v>
      </c>
      <c r="M841" s="58" t="str">
        <f t="shared" si="826"/>
        <v>O</v>
      </c>
      <c r="N841" s="58" t="str">
        <f t="shared" si="826"/>
        <v>O</v>
      </c>
      <c r="O841" s="58" t="str">
        <f t="shared" si="826"/>
        <v>O</v>
      </c>
      <c r="P841" s="58" t="str">
        <f t="shared" si="826"/>
        <v>O</v>
      </c>
      <c r="Q841" s="58" t="str">
        <f t="shared" si="826"/>
        <v>O</v>
      </c>
    </row>
    <row r="842" spans="1:36">
      <c r="A842" s="606"/>
      <c r="B842" s="58" t="s">
        <v>34</v>
      </c>
      <c r="C842" s="58" t="str">
        <f t="shared" ref="C842:Q842" si="827">IF(C9=$W$116,"O",IF(C9=$X$116,"O",IF(C9=$Y$116,"O",IF(C9=$Z$116,"O",IF(C9=$AA$116,"O",IF(C9=$AB$116,"O",IF(C9=$AC$116,"O",IF(C9=$AD$116,"O",IF(C9=$AE$116,"O",IF(C9=$AF$116,"O",IF(C9=$AG$116,"O",IF(C9=$AH$116,"O",IF(C9=$AI$116,"O",IF(C9=$AJ$116,"O",IF(C9=$AK$116,"O",IF(C9=$AL$116,"O",IF(C9=$AM$116,"O",IF(C9=$AN$116,"O",IF(C9=$AO$116,"O",IF(C9=$AP$116,"O",IF(C9=$AQ$116,"O",IF(C9=$AR$116,"O",IF(C9=$AS$116,"O",IF(C9=$AT$116,"O",IF(C9=$AU$116,"O",IF(C9=$AV$116,"O",IF(C9=$AW$116,"O",IF(C9=$AX$116,"O",IF(C9=$AY$116,"O",IF(C9=$AZ$116,"O",IF(C9=$BA$116,"O",IF(C9=$BB$116,"O",IF(C9=$BC$116,"O",IF(C9=$BD$116,"O",IF(C9=$BE$116,"O",IF(C9=$BF$116,"O",IF(C9=$BG$116,"O",IF(C9=$BH$116,"O","X"))))))))))))))))))))))))))))))))))))))</f>
        <v>O</v>
      </c>
      <c r="D842" s="58" t="str">
        <f t="shared" si="827"/>
        <v>O</v>
      </c>
      <c r="E842" s="58" t="str">
        <f t="shared" si="827"/>
        <v>O</v>
      </c>
      <c r="F842" s="58" t="str">
        <f t="shared" si="827"/>
        <v>O</v>
      </c>
      <c r="G842" s="58" t="str">
        <f t="shared" si="827"/>
        <v>O</v>
      </c>
      <c r="H842" s="58" t="str">
        <f t="shared" si="827"/>
        <v>O</v>
      </c>
      <c r="I842" s="58" t="str">
        <f t="shared" si="827"/>
        <v>O</v>
      </c>
      <c r="J842" s="58" t="str">
        <f t="shared" si="827"/>
        <v>O</v>
      </c>
      <c r="K842" s="58" t="str">
        <f t="shared" si="827"/>
        <v>O</v>
      </c>
      <c r="L842" s="58" t="str">
        <f t="shared" si="827"/>
        <v>O</v>
      </c>
      <c r="M842" s="58" t="str">
        <f t="shared" si="827"/>
        <v>O</v>
      </c>
      <c r="N842" s="58" t="str">
        <f t="shared" si="827"/>
        <v>O</v>
      </c>
      <c r="O842" s="58" t="str">
        <f t="shared" si="827"/>
        <v>O</v>
      </c>
      <c r="P842" s="58" t="str">
        <f t="shared" si="827"/>
        <v>O</v>
      </c>
      <c r="Q842" s="58" t="str">
        <f t="shared" si="827"/>
        <v>O</v>
      </c>
    </row>
    <row r="843" spans="1:36">
      <c r="A843" s="606"/>
      <c r="B843" s="58" t="s">
        <v>35</v>
      </c>
      <c r="C843" s="58" t="str">
        <f t="shared" ref="C843:Q843" si="828">IF(C10=$W$116,"O",IF(C10=$X$116,"O",IF(C10=$Y$116,"O",IF(C10=$Z$116,"O",IF(C10=$AA$116,"O",IF(C10=$AB$116,"O",IF(C10=$AC$116,"O",IF(C10=$AD$116,"O",IF(C10=$AE$116,"O",IF(C10=$AF$116,"O",IF(C10=$AG$116,"O",IF(C10=$AH$116,"O",IF(C10=$AI$116,"O",IF(C10=$AJ$116,"O",IF(C10=$AK$116,"O",IF(C10=$AL$116,"O",IF(C10=$AM$116,"O",IF(C10=$AN$116,"O",IF(C10=$AO$116,"O",IF(C10=$AP$116,"O",IF(C10=$AQ$116,"O",IF(C10=$AR$116,"O",IF(C10=$AS$116,"O",IF(C10=$AT$116,"O",IF(C10=$AU$116,"O",IF(C10=$AV$116,"O",IF(C10=$AW$116,"O",IF(C10=$AX$116,"O",IF(C10=$AY$116,"O",IF(C10=$AZ$116,"O",IF(C10=$BA$116,"O",IF(C10=$BB$116,"O",IF(C10=$BC$116,"O",IF(C10=$BD$116,"O",IF(C10=$BE$116,"O",IF(C10=$BF$116,"O",IF(C10=$BG$116,"O",IF(C10=$BH$116,"O","X"))))))))))))))))))))))))))))))))))))))</f>
        <v>O</v>
      </c>
      <c r="D843" s="58" t="str">
        <f t="shared" si="828"/>
        <v>O</v>
      </c>
      <c r="E843" s="58" t="str">
        <f t="shared" si="828"/>
        <v>O</v>
      </c>
      <c r="F843" s="58" t="str">
        <f t="shared" si="828"/>
        <v>O</v>
      </c>
      <c r="G843" s="58" t="str">
        <f t="shared" si="828"/>
        <v>O</v>
      </c>
      <c r="H843" s="58" t="str">
        <f t="shared" si="828"/>
        <v>O</v>
      </c>
      <c r="I843" s="58" t="str">
        <f t="shared" si="828"/>
        <v>O</v>
      </c>
      <c r="J843" s="58" t="str">
        <f t="shared" si="828"/>
        <v>O</v>
      </c>
      <c r="K843" s="58" t="str">
        <f t="shared" si="828"/>
        <v>O</v>
      </c>
      <c r="L843" s="58" t="str">
        <f t="shared" si="828"/>
        <v>O</v>
      </c>
      <c r="M843" s="58" t="str">
        <f t="shared" si="828"/>
        <v>O</v>
      </c>
      <c r="N843" s="58" t="str">
        <f t="shared" si="828"/>
        <v>O</v>
      </c>
      <c r="O843" s="58" t="str">
        <f t="shared" si="828"/>
        <v>O</v>
      </c>
      <c r="P843" s="58" t="str">
        <f t="shared" si="828"/>
        <v>O</v>
      </c>
      <c r="Q843" s="58" t="str">
        <f t="shared" si="828"/>
        <v>O</v>
      </c>
    </row>
    <row r="844" spans="1:36">
      <c r="A844" s="606"/>
      <c r="B844" s="58" t="s">
        <v>36</v>
      </c>
      <c r="C844" s="58" t="str">
        <f t="shared" ref="C844:Q844" si="829">IF(C11=$W$116,"O",IF(C11=$X$116,"O",IF(C11=$Y$116,"O",IF(C11=$Z$116,"O",IF(C11=$AA$116,"O",IF(C11=$AB$116,"O",IF(C11=$AC$116,"O",IF(C11=$AD$116,"O",IF(C11=$AE$116,"O",IF(C11=$AF$116,"O",IF(C11=$AG$116,"O",IF(C11=$AH$116,"O",IF(C11=$AI$116,"O",IF(C11=$AJ$116,"O",IF(C11=$AK$116,"O",IF(C11=$AL$116,"O",IF(C11=$AM$116,"O",IF(C11=$AN$116,"O",IF(C11=$AO$116,"O",IF(C11=$AP$116,"O",IF(C11=$AQ$116,"O",IF(C11=$AR$116,"O",IF(C11=$AS$116,"O",IF(C11=$AT$116,"O",IF(C11=$AU$116,"O",IF(C11=$AV$116,"O",IF(C11=$AW$116,"O",IF(C11=$AX$116,"O",IF(C11=$AY$116,"O",IF(C11=$AZ$116,"O",IF(C11=$BA$116,"O",IF(C11=$BB$116,"O",IF(C11=$BC$116,"O",IF(C11=$BD$116,"O",IF(C11=$BE$116,"O",IF(C11=$BF$116,"O",IF(C11=$BG$116,"O",IF(C11=$BH$116,"O","X"))))))))))))))))))))))))))))))))))))))</f>
        <v>O</v>
      </c>
      <c r="D844" s="58" t="str">
        <f t="shared" si="829"/>
        <v>O</v>
      </c>
      <c r="E844" s="58" t="str">
        <f t="shared" si="829"/>
        <v>O</v>
      </c>
      <c r="F844" s="58" t="str">
        <f t="shared" si="829"/>
        <v>O</v>
      </c>
      <c r="G844" s="58" t="str">
        <f t="shared" si="829"/>
        <v>O</v>
      </c>
      <c r="H844" s="58" t="str">
        <f t="shared" si="829"/>
        <v>O</v>
      </c>
      <c r="I844" s="58" t="str">
        <f t="shared" si="829"/>
        <v>O</v>
      </c>
      <c r="J844" s="58" t="str">
        <f t="shared" si="829"/>
        <v>O</v>
      </c>
      <c r="K844" s="58" t="str">
        <f t="shared" si="829"/>
        <v>O</v>
      </c>
      <c r="L844" s="58" t="str">
        <f t="shared" si="829"/>
        <v>O</v>
      </c>
      <c r="M844" s="58" t="str">
        <f t="shared" si="829"/>
        <v>O</v>
      </c>
      <c r="N844" s="58" t="str">
        <f t="shared" si="829"/>
        <v>O</v>
      </c>
      <c r="O844" s="58" t="str">
        <f t="shared" si="829"/>
        <v>O</v>
      </c>
      <c r="P844" s="58" t="str">
        <f t="shared" si="829"/>
        <v>O</v>
      </c>
      <c r="Q844" s="58" t="str">
        <f t="shared" si="829"/>
        <v>O</v>
      </c>
    </row>
    <row r="845" spans="1:36">
      <c r="A845" s="606"/>
      <c r="B845" s="58" t="s">
        <v>21</v>
      </c>
      <c r="C845" s="58" t="str">
        <f t="shared" ref="C845:Q845" si="830">IF(C12=$W$116,"O",IF(C12=$X$116,"O",IF(C12=$Y$116,"O",IF(C12=$Z$116,"O",IF(C12=$AA$116,"O",IF(C12=$AB$116,"O",IF(C12=$AC$116,"O",IF(C12=$AD$116,"O",IF(C12=$AE$116,"O",IF(C12=$AF$116,"O",IF(C12=$AG$116,"O",IF(C12=$AH$116,"O",IF(C12=$AI$116,"O",IF(C12=$AJ$116,"O",IF(C12=$AK$116,"O",IF(C12=$AL$116,"O",IF(C12=$AM$116,"O",IF(C12=$AN$116,"O",IF(C12=$AO$116,"O",IF(C12=$AP$116,"O",IF(C12=$AQ$116,"O",IF(C12=$AR$116,"O",IF(C12=$AS$116,"O",IF(C12=$AT$116,"O",IF(C12=$AU$116,"O",IF(C12=$AV$116,"O",IF(C12=$AW$116,"O",IF(C12=$AX$116,"O",IF(C12=$AY$116,"O",IF(C12=$AZ$116,"O",IF(C12=$BA$116,"O",IF(C12=$BB$116,"O",IF(C12=$BC$116,"O",IF(C12=$BD$116,"O",IF(C12=$BE$116,"O",IF(C12=$BF$116,"O",IF(C12=$BG$116,"O",IF(C12=$BH$116,"O","X"))))))))))))))))))))))))))))))))))))))</f>
        <v>O</v>
      </c>
      <c r="D845" s="58" t="str">
        <f t="shared" si="830"/>
        <v>O</v>
      </c>
      <c r="E845" s="58" t="str">
        <f t="shared" si="830"/>
        <v>O</v>
      </c>
      <c r="F845" s="58" t="str">
        <f t="shared" si="830"/>
        <v>O</v>
      </c>
      <c r="G845" s="58" t="str">
        <f t="shared" si="830"/>
        <v>O</v>
      </c>
      <c r="H845" s="58" t="str">
        <f t="shared" si="830"/>
        <v>O</v>
      </c>
      <c r="I845" s="58" t="str">
        <f t="shared" si="830"/>
        <v>O</v>
      </c>
      <c r="J845" s="58" t="str">
        <f t="shared" si="830"/>
        <v>O</v>
      </c>
      <c r="K845" s="58" t="str">
        <f t="shared" si="830"/>
        <v>O</v>
      </c>
      <c r="L845" s="58" t="str">
        <f t="shared" si="830"/>
        <v>O</v>
      </c>
      <c r="M845" s="58" t="str">
        <f t="shared" si="830"/>
        <v>O</v>
      </c>
      <c r="N845" s="58" t="str">
        <f t="shared" si="830"/>
        <v>O</v>
      </c>
      <c r="O845" s="58" t="str">
        <f t="shared" si="830"/>
        <v>O</v>
      </c>
      <c r="P845" s="58" t="str">
        <f t="shared" si="830"/>
        <v>O</v>
      </c>
      <c r="Q845" s="58" t="str">
        <f t="shared" si="830"/>
        <v>O</v>
      </c>
    </row>
    <row r="846" spans="1:36">
      <c r="A846" s="607"/>
      <c r="B846" s="30" t="s">
        <v>46</v>
      </c>
      <c r="C846" s="47">
        <f>COUNTIF(C840:C845,"O")</f>
        <v>6</v>
      </c>
      <c r="D846" s="47">
        <f t="shared" ref="D846:Q846" si="831">COUNTIF(D840:D845,"O")</f>
        <v>6</v>
      </c>
      <c r="E846" s="47">
        <f t="shared" si="831"/>
        <v>6</v>
      </c>
      <c r="F846" s="47">
        <f t="shared" si="831"/>
        <v>6</v>
      </c>
      <c r="G846" s="47">
        <f t="shared" si="831"/>
        <v>6</v>
      </c>
      <c r="H846" s="47">
        <f t="shared" si="831"/>
        <v>6</v>
      </c>
      <c r="I846" s="47">
        <f t="shared" si="831"/>
        <v>6</v>
      </c>
      <c r="J846" s="47">
        <f t="shared" si="831"/>
        <v>6</v>
      </c>
      <c r="K846" s="47">
        <f t="shared" si="831"/>
        <v>6</v>
      </c>
      <c r="L846" s="47">
        <f t="shared" si="831"/>
        <v>6</v>
      </c>
      <c r="M846" s="47">
        <f t="shared" si="831"/>
        <v>6</v>
      </c>
      <c r="N846" s="47">
        <f t="shared" si="831"/>
        <v>6</v>
      </c>
      <c r="O846" s="47">
        <f t="shared" si="831"/>
        <v>6</v>
      </c>
      <c r="P846" s="47">
        <f t="shared" si="831"/>
        <v>6</v>
      </c>
      <c r="Q846" s="47">
        <f t="shared" si="831"/>
        <v>6</v>
      </c>
    </row>
    <row r="847" spans="1:36">
      <c r="A847" s="605">
        <v>94</v>
      </c>
      <c r="B847" s="58" t="s">
        <v>32</v>
      </c>
      <c r="C847" s="58" t="str">
        <f>IF(C7=$W$117,"O",IF(C7=$X$117,"O",IF(C7=$Y$117,"O",IF(C7=$Z$117,"O",IF(C7=$AA$117,"O",IF(C7=$AB$117,"O",IF(C7=$AC$117,"O",IF(C7=$AD$117,"O",IF(C7=$AE$117,"O",IF(C7=$AF$117,"O",IF(C7=$AG$117,"O",IF(C7=$AH$117,"O",IF(C7=$AI$117,"O",IF(C7=$AJ$117,"O",IF(C7=$AK$117,"O",IF(C7=$AL$117,"O",IF(C7=$AM$117,"O",IF(C7=$AN$117,"O",IF(C7=$AO$117,"O",IF(C7=$AP$117,"O",IF(C7=$AQ$117,"O",IF(C7=$AR$117,"O",IF(C7=$AS$117,"O",IF(C7=$AT$117,"O",IF(C7=$AU$117,"O",IF(C7=$AV$117,"O",IF(C7=$AW$117,"O",IF(C7=$AX$117,"O",IF(C7=$AY$117,"O",IF(C7=$AZ$117,"O",IF(C7=$BA$117,"O",IF(C7=$BB$117,"O",IF(C7=$BC$117,"O",IF(C7=$BD$117,"O",IF(C7=$BE$117,"O",IF(C7=$BF$117,"O",IF(C7=$BG$117,"O",IF(C7=$BH$117,"O","X"))))))))))))))))))))))))))))))))))))))</f>
        <v>O</v>
      </c>
      <c r="D847" s="58" t="str">
        <f t="shared" ref="D847:P847" si="832">IF(D7=$W$117,"O",IF(D7=$X$117,"O",IF(D7=$Y$117,"O",IF(D7=$Z$117,"O",IF(D7=$AA$117,"O",IF(D7=$AB$117,"O",IF(D7=$AC$117,"O",IF(D7=$AD$117,"O",IF(D7=$AE$117,"O",IF(D7=$AF$117,"O",IF(D7=$AG$117,"O",IF(D7=$AH$117,"O",IF(D7=$AI$117,"O",IF(D7=$AJ$117,"O",IF(D7=$AK$117,"O",IF(D7=$AL$117,"O",IF(D7=$AM$117,"O",IF(D7=$AN$117,"O",IF(D7=$AO$117,"O",IF(D7=$AP$117,"O",IF(D7=$AQ$117,"O",IF(D7=$AR$117,"O",IF(D7=$AS$117,"O",IF(D7=$AT$117,"O",IF(D7=$AU$117,"O",IF(D7=$AV$117,"O",IF(D7=$AW$117,"O",IF(D7=$AX$117,"O",IF(D7=$AY$117,"O",IF(D7=$AZ$117,"O",IF(D7=$BA$117,"O",IF(D7=$BB$117,"O",IF(D7=$BC$117,"O",IF(D7=$BD$117,"O",IF(D7=$BE$117,"O",IF(D7=$BF$117,"O",IF(D7=$BG$117,"O",IF(D7=$BH$117,"O","X"))))))))))))))))))))))))))))))))))))))</f>
        <v>O</v>
      </c>
      <c r="E847" s="58" t="str">
        <f t="shared" si="832"/>
        <v>O</v>
      </c>
      <c r="F847" s="58" t="str">
        <f t="shared" si="832"/>
        <v>O</v>
      </c>
      <c r="G847" s="58" t="str">
        <f t="shared" si="832"/>
        <v>O</v>
      </c>
      <c r="H847" s="58" t="str">
        <f t="shared" si="832"/>
        <v>O</v>
      </c>
      <c r="I847" s="58" t="str">
        <f t="shared" si="832"/>
        <v>O</v>
      </c>
      <c r="J847" s="58" t="str">
        <f t="shared" si="832"/>
        <v>O</v>
      </c>
      <c r="K847" s="58" t="str">
        <f t="shared" si="832"/>
        <v>O</v>
      </c>
      <c r="L847" s="58" t="str">
        <f t="shared" si="832"/>
        <v>O</v>
      </c>
      <c r="M847" s="58" t="str">
        <f t="shared" si="832"/>
        <v>O</v>
      </c>
      <c r="N847" s="58" t="str">
        <f t="shared" si="832"/>
        <v>O</v>
      </c>
      <c r="O847" s="58" t="str">
        <f t="shared" si="832"/>
        <v>O</v>
      </c>
      <c r="P847" s="58" t="str">
        <f t="shared" si="832"/>
        <v>O</v>
      </c>
      <c r="Q847" s="58" t="str">
        <f>IF(Q7=$W$117,"O",IF(Q7=$X$117,"O",IF(Q7=$Y$117,"O",IF(Q7=$Z$117,"O",IF(Q7=$AA$117,"O",IF(Q7=$AB$117,"O",IF(Q7=$AC$117,"O",IF(Q7=$AD$117,"O",IF(Q7=$AE$117,"O",IF(Q7=$AF$117,"O",IF(Q7=$AG$117,"O",IF(Q7=$AH$117,"O",IF(Q7=$AI$117,"O",IF(Q7=$AJ$117,"O",IF(Q7=$AK$117,"O",IF(Q7=$AL$117,"O",IF(Q7=$AM$117,"O",IF(Q7=$AN$117,"O",IF(Q7=$AO$117,"O",IF(Q7=$AP$117,"O",IF(Q7=$AQ$117,"O",IF(Q7=$AR$117,"O",IF(Q7=$AS$117,"O",IF(Q7=$AT$117,"O",IF(Q7=$AU$117,"O",IF(Q7=$AV$117,"O",IF(Q7=$AW$117,"O",IF(Q7=$AX$117,"O",IF(Q7=$AY$117,"O",IF(Q7=$AZ$117,"O",IF(Q7=$BA$117,"O",IF(Q7=$BB$117,"O",IF(Q7=$BC$117,"O",IF(Q7=$BD$117,"O",IF(Q7=$BE$117,"O",IF(Q7=$BF$117,"O",IF(Q7=$BG$117,"O",IF(Q7=$BH$117,"O","X"))))))))))))))))))))))))))))))))))))))</f>
        <v>O</v>
      </c>
    </row>
    <row r="848" spans="1:36">
      <c r="A848" s="606"/>
      <c r="B848" s="58" t="s">
        <v>33</v>
      </c>
      <c r="C848" s="58" t="str">
        <f t="shared" ref="C848:Q848" si="833">IF(C8=$W$117,"O",IF(C8=$X$117,"O",IF(C8=$Y$117,"O",IF(C8=$Z$117,"O",IF(C8=$AA$117,"O",IF(C8=$AB$117,"O",IF(C8=$AC$117,"O",IF(C8=$AD$117,"O",IF(C8=$AE$117,"O",IF(C8=$AF$117,"O",IF(C8=$AG$117,"O",IF(C8=$AH$117,"O",IF(C8=$AI$117,"O",IF(C8=$AJ$117,"O",IF(C8=$AK$117,"O",IF(C8=$AL$117,"O",IF(C8=$AM$117,"O",IF(C8=$AN$117,"O",IF(C8=$AO$117,"O",IF(C8=$AP$117,"O",IF(C8=$AQ$117,"O",IF(C8=$AR$117,"O",IF(C8=$AS$117,"O",IF(C8=$AT$117,"O",IF(C8=$AU$117,"O",IF(C8=$AV$117,"O",IF(C8=$AW$117,"O",IF(C8=$AX$117,"O",IF(C8=$AY$117,"O",IF(C8=$AZ$117,"O",IF(C8=$BA$117,"O",IF(C8=$BB$117,"O",IF(C8=$BC$117,"O",IF(C8=$BD$117,"O",IF(C8=$BE$117,"O",IF(C8=$BF$117,"O",IF(C8=$BG$117,"O",IF(C8=$BH$117,"O","X"))))))))))))))))))))))))))))))))))))))</f>
        <v>O</v>
      </c>
      <c r="D848" s="58" t="str">
        <f t="shared" si="833"/>
        <v>O</v>
      </c>
      <c r="E848" s="58" t="str">
        <f t="shared" si="833"/>
        <v>O</v>
      </c>
      <c r="F848" s="58" t="str">
        <f t="shared" si="833"/>
        <v>O</v>
      </c>
      <c r="G848" s="58" t="str">
        <f t="shared" si="833"/>
        <v>O</v>
      </c>
      <c r="H848" s="58" t="str">
        <f t="shared" si="833"/>
        <v>O</v>
      </c>
      <c r="I848" s="58" t="str">
        <f t="shared" si="833"/>
        <v>O</v>
      </c>
      <c r="J848" s="58" t="str">
        <f t="shared" si="833"/>
        <v>O</v>
      </c>
      <c r="K848" s="58" t="str">
        <f t="shared" si="833"/>
        <v>O</v>
      </c>
      <c r="L848" s="58" t="str">
        <f t="shared" si="833"/>
        <v>O</v>
      </c>
      <c r="M848" s="58" t="str">
        <f t="shared" si="833"/>
        <v>O</v>
      </c>
      <c r="N848" s="58" t="str">
        <f t="shared" si="833"/>
        <v>O</v>
      </c>
      <c r="O848" s="58" t="str">
        <f t="shared" si="833"/>
        <v>O</v>
      </c>
      <c r="P848" s="58" t="str">
        <f t="shared" si="833"/>
        <v>O</v>
      </c>
      <c r="Q848" s="58" t="str">
        <f t="shared" si="833"/>
        <v>O</v>
      </c>
    </row>
    <row r="849" spans="1:17">
      <c r="A849" s="606"/>
      <c r="B849" s="58" t="s">
        <v>34</v>
      </c>
      <c r="C849" s="58" t="str">
        <f t="shared" ref="C849:Q849" si="834">IF(C9=$W$117,"O",IF(C9=$X$117,"O",IF(C9=$Y$117,"O",IF(C9=$Z$117,"O",IF(C9=$AA$117,"O",IF(C9=$AB$117,"O",IF(C9=$AC$117,"O",IF(C9=$AD$117,"O",IF(C9=$AE$117,"O",IF(C9=$AF$117,"O",IF(C9=$AG$117,"O",IF(C9=$AH$117,"O",IF(C9=$AI$117,"O",IF(C9=$AJ$117,"O",IF(C9=$AK$117,"O",IF(C9=$AL$117,"O",IF(C9=$AM$117,"O",IF(C9=$AN$117,"O",IF(C9=$AO$117,"O",IF(C9=$AP$117,"O",IF(C9=$AQ$117,"O",IF(C9=$AR$117,"O",IF(C9=$AS$117,"O",IF(C9=$AT$117,"O",IF(C9=$AU$117,"O",IF(C9=$AV$117,"O",IF(C9=$AW$117,"O",IF(C9=$AX$117,"O",IF(C9=$AY$117,"O",IF(C9=$AZ$117,"O",IF(C9=$BA$117,"O",IF(C9=$BB$117,"O",IF(C9=$BC$117,"O",IF(C9=$BD$117,"O",IF(C9=$BE$117,"O",IF(C9=$BF$117,"O",IF(C9=$BG$117,"O",IF(C9=$BH$117,"O","X"))))))))))))))))))))))))))))))))))))))</f>
        <v>O</v>
      </c>
      <c r="D849" s="58" t="str">
        <f t="shared" si="834"/>
        <v>O</v>
      </c>
      <c r="E849" s="58" t="str">
        <f t="shared" si="834"/>
        <v>O</v>
      </c>
      <c r="F849" s="58" t="str">
        <f t="shared" si="834"/>
        <v>O</v>
      </c>
      <c r="G849" s="58" t="str">
        <f t="shared" si="834"/>
        <v>O</v>
      </c>
      <c r="H849" s="58" t="str">
        <f t="shared" si="834"/>
        <v>O</v>
      </c>
      <c r="I849" s="58" t="str">
        <f t="shared" si="834"/>
        <v>O</v>
      </c>
      <c r="J849" s="58" t="str">
        <f t="shared" si="834"/>
        <v>O</v>
      </c>
      <c r="K849" s="58" t="str">
        <f t="shared" si="834"/>
        <v>O</v>
      </c>
      <c r="L849" s="58" t="str">
        <f t="shared" si="834"/>
        <v>O</v>
      </c>
      <c r="M849" s="58" t="str">
        <f t="shared" si="834"/>
        <v>O</v>
      </c>
      <c r="N849" s="58" t="str">
        <f t="shared" si="834"/>
        <v>O</v>
      </c>
      <c r="O849" s="58" t="str">
        <f t="shared" si="834"/>
        <v>O</v>
      </c>
      <c r="P849" s="58" t="str">
        <f t="shared" si="834"/>
        <v>O</v>
      </c>
      <c r="Q849" s="58" t="str">
        <f t="shared" si="834"/>
        <v>O</v>
      </c>
    </row>
    <row r="850" spans="1:17">
      <c r="A850" s="606"/>
      <c r="B850" s="58" t="s">
        <v>35</v>
      </c>
      <c r="C850" s="58" t="str">
        <f t="shared" ref="C850:Q850" si="835">IF(C10=$W$117,"O",IF(C10=$X$117,"O",IF(C10=$Y$117,"O",IF(C10=$Z$117,"O",IF(C10=$AA$117,"O",IF(C10=$AB$117,"O",IF(C10=$AC$117,"O",IF(C10=$AD$117,"O",IF(C10=$AE$117,"O",IF(C10=$AF$117,"O",IF(C10=$AG$117,"O",IF(C10=$AH$117,"O",IF(C10=$AI$117,"O",IF(C10=$AJ$117,"O",IF(C10=$AK$117,"O",IF(C10=$AL$117,"O",IF(C10=$AM$117,"O",IF(C10=$AN$117,"O",IF(C10=$AO$117,"O",IF(C10=$AP$117,"O",IF(C10=$AQ$117,"O",IF(C10=$AR$117,"O",IF(C10=$AS$117,"O",IF(C10=$AT$117,"O",IF(C10=$AU$117,"O",IF(C10=$AV$117,"O",IF(C10=$AW$117,"O",IF(C10=$AX$117,"O",IF(C10=$AY$117,"O",IF(C10=$AZ$117,"O",IF(C10=$BA$117,"O",IF(C10=$BB$117,"O",IF(C10=$BC$117,"O",IF(C10=$BD$117,"O",IF(C10=$BE$117,"O",IF(C10=$BF$117,"O",IF(C10=$BG$117,"O",IF(C10=$BH$117,"O","X"))))))))))))))))))))))))))))))))))))))</f>
        <v>O</v>
      </c>
      <c r="D850" s="58" t="str">
        <f t="shared" si="835"/>
        <v>O</v>
      </c>
      <c r="E850" s="58" t="str">
        <f t="shared" si="835"/>
        <v>O</v>
      </c>
      <c r="F850" s="58" t="str">
        <f t="shared" si="835"/>
        <v>O</v>
      </c>
      <c r="G850" s="58" t="str">
        <f t="shared" si="835"/>
        <v>O</v>
      </c>
      <c r="H850" s="58" t="str">
        <f t="shared" si="835"/>
        <v>O</v>
      </c>
      <c r="I850" s="58" t="str">
        <f t="shared" si="835"/>
        <v>O</v>
      </c>
      <c r="J850" s="58" t="str">
        <f t="shared" si="835"/>
        <v>O</v>
      </c>
      <c r="K850" s="58" t="str">
        <f t="shared" si="835"/>
        <v>O</v>
      </c>
      <c r="L850" s="58" t="str">
        <f t="shared" si="835"/>
        <v>O</v>
      </c>
      <c r="M850" s="58" t="str">
        <f t="shared" si="835"/>
        <v>O</v>
      </c>
      <c r="N850" s="58" t="str">
        <f t="shared" si="835"/>
        <v>O</v>
      </c>
      <c r="O850" s="58" t="str">
        <f t="shared" si="835"/>
        <v>O</v>
      </c>
      <c r="P850" s="58" t="str">
        <f t="shared" si="835"/>
        <v>O</v>
      </c>
      <c r="Q850" s="58" t="str">
        <f t="shared" si="835"/>
        <v>O</v>
      </c>
    </row>
    <row r="851" spans="1:17">
      <c r="A851" s="606"/>
      <c r="B851" s="58" t="s">
        <v>36</v>
      </c>
      <c r="C851" s="58" t="str">
        <f t="shared" ref="C851:Q851" si="836">IF(C11=$W$117,"O",IF(C11=$X$117,"O",IF(C11=$Y$117,"O",IF(C11=$Z$117,"O",IF(C11=$AA$117,"O",IF(C11=$AB$117,"O",IF(C11=$AC$117,"O",IF(C11=$AD$117,"O",IF(C11=$AE$117,"O",IF(C11=$AF$117,"O",IF(C11=$AG$117,"O",IF(C11=$AH$117,"O",IF(C11=$AI$117,"O",IF(C11=$AJ$117,"O",IF(C11=$AK$117,"O",IF(C11=$AL$117,"O",IF(C11=$AM$117,"O",IF(C11=$AN$117,"O",IF(C11=$AO$117,"O",IF(C11=$AP$117,"O",IF(C11=$AQ$117,"O",IF(C11=$AR$117,"O",IF(C11=$AS$117,"O",IF(C11=$AT$117,"O",IF(C11=$AU$117,"O",IF(C11=$AV$117,"O",IF(C11=$AW$117,"O",IF(C11=$AX$117,"O",IF(C11=$AY$117,"O",IF(C11=$AZ$117,"O",IF(C11=$BA$117,"O",IF(C11=$BB$117,"O",IF(C11=$BC$117,"O",IF(C11=$BD$117,"O",IF(C11=$BE$117,"O",IF(C11=$BF$117,"O",IF(C11=$BG$117,"O",IF(C11=$BH$117,"O","X"))))))))))))))))))))))))))))))))))))))</f>
        <v>O</v>
      </c>
      <c r="D851" s="58" t="str">
        <f t="shared" si="836"/>
        <v>O</v>
      </c>
      <c r="E851" s="58" t="str">
        <f t="shared" si="836"/>
        <v>O</v>
      </c>
      <c r="F851" s="58" t="str">
        <f t="shared" si="836"/>
        <v>O</v>
      </c>
      <c r="G851" s="58" t="str">
        <f t="shared" si="836"/>
        <v>O</v>
      </c>
      <c r="H851" s="58" t="str">
        <f t="shared" si="836"/>
        <v>O</v>
      </c>
      <c r="I851" s="58" t="str">
        <f t="shared" si="836"/>
        <v>O</v>
      </c>
      <c r="J851" s="58" t="str">
        <f t="shared" si="836"/>
        <v>O</v>
      </c>
      <c r="K851" s="58" t="str">
        <f t="shared" si="836"/>
        <v>O</v>
      </c>
      <c r="L851" s="58" t="str">
        <f t="shared" si="836"/>
        <v>O</v>
      </c>
      <c r="M851" s="58" t="str">
        <f t="shared" si="836"/>
        <v>O</v>
      </c>
      <c r="N851" s="58" t="str">
        <f t="shared" si="836"/>
        <v>O</v>
      </c>
      <c r="O851" s="58" t="str">
        <f t="shared" si="836"/>
        <v>O</v>
      </c>
      <c r="P851" s="58" t="str">
        <f t="shared" si="836"/>
        <v>O</v>
      </c>
      <c r="Q851" s="58" t="str">
        <f t="shared" si="836"/>
        <v>O</v>
      </c>
    </row>
    <row r="852" spans="1:17">
      <c r="A852" s="606"/>
      <c r="B852" s="58" t="s">
        <v>21</v>
      </c>
      <c r="C852" s="58" t="str">
        <f t="shared" ref="C852:Q852" si="837">IF(C12=$W$117,"O",IF(C12=$X$117,"O",IF(C12=$Y$117,"O",IF(C12=$Z$117,"O",IF(C12=$AA$117,"O",IF(C12=$AB$117,"O",IF(C12=$AC$117,"O",IF(C12=$AD$117,"O",IF(C12=$AE$117,"O",IF(C12=$AF$117,"O",IF(C12=$AG$117,"O",IF(C12=$AH$117,"O",IF(C12=$AI$117,"O",IF(C12=$AJ$117,"O",IF(C12=$AK$117,"O",IF(C12=$AL$117,"O",IF(C12=$AM$117,"O",IF(C12=$AN$117,"O",IF(C12=$AO$117,"O",IF(C12=$AP$117,"O",IF(C12=$AQ$117,"O",IF(C12=$AR$117,"O",IF(C12=$AS$117,"O",IF(C12=$AT$117,"O",IF(C12=$AU$117,"O",IF(C12=$AV$117,"O",IF(C12=$AW$117,"O",IF(C12=$AX$117,"O",IF(C12=$AY$117,"O",IF(C12=$AZ$117,"O",IF(C12=$BA$117,"O",IF(C12=$BB$117,"O",IF(C12=$BC$117,"O",IF(C12=$BD$117,"O",IF(C12=$BE$117,"O",IF(C12=$BF$117,"O",IF(C12=$BG$117,"O",IF(C12=$BH$117,"O","X"))))))))))))))))))))))))))))))))))))))</f>
        <v>O</v>
      </c>
      <c r="D852" s="58" t="str">
        <f t="shared" si="837"/>
        <v>O</v>
      </c>
      <c r="E852" s="58" t="str">
        <f t="shared" si="837"/>
        <v>O</v>
      </c>
      <c r="F852" s="58" t="str">
        <f t="shared" si="837"/>
        <v>O</v>
      </c>
      <c r="G852" s="58" t="str">
        <f t="shared" si="837"/>
        <v>O</v>
      </c>
      <c r="H852" s="58" t="str">
        <f t="shared" si="837"/>
        <v>O</v>
      </c>
      <c r="I852" s="58" t="str">
        <f t="shared" si="837"/>
        <v>O</v>
      </c>
      <c r="J852" s="58" t="str">
        <f t="shared" si="837"/>
        <v>O</v>
      </c>
      <c r="K852" s="58" t="str">
        <f t="shared" si="837"/>
        <v>O</v>
      </c>
      <c r="L852" s="58" t="str">
        <f t="shared" si="837"/>
        <v>O</v>
      </c>
      <c r="M852" s="58" t="str">
        <f t="shared" si="837"/>
        <v>O</v>
      </c>
      <c r="N852" s="58" t="str">
        <f t="shared" si="837"/>
        <v>O</v>
      </c>
      <c r="O852" s="58" t="str">
        <f t="shared" si="837"/>
        <v>O</v>
      </c>
      <c r="P852" s="58" t="str">
        <f t="shared" si="837"/>
        <v>O</v>
      </c>
      <c r="Q852" s="58" t="str">
        <f t="shared" si="837"/>
        <v>O</v>
      </c>
    </row>
    <row r="853" spans="1:17">
      <c r="A853" s="607"/>
      <c r="B853" s="30" t="s">
        <v>46</v>
      </c>
      <c r="C853" s="47">
        <f>COUNTIF(C847:C852,"O")</f>
        <v>6</v>
      </c>
      <c r="D853" s="47">
        <f t="shared" ref="D853:Q853" si="838">COUNTIF(D847:D852,"O")</f>
        <v>6</v>
      </c>
      <c r="E853" s="47">
        <f t="shared" si="838"/>
        <v>6</v>
      </c>
      <c r="F853" s="47">
        <f t="shared" si="838"/>
        <v>6</v>
      </c>
      <c r="G853" s="47">
        <f t="shared" si="838"/>
        <v>6</v>
      </c>
      <c r="H853" s="47">
        <f t="shared" si="838"/>
        <v>6</v>
      </c>
      <c r="I853" s="47">
        <f t="shared" si="838"/>
        <v>6</v>
      </c>
      <c r="J853" s="47">
        <f t="shared" si="838"/>
        <v>6</v>
      </c>
      <c r="K853" s="47">
        <f t="shared" si="838"/>
        <v>6</v>
      </c>
      <c r="L853" s="47">
        <f t="shared" si="838"/>
        <v>6</v>
      </c>
      <c r="M853" s="47">
        <f t="shared" si="838"/>
        <v>6</v>
      </c>
      <c r="N853" s="47">
        <f t="shared" si="838"/>
        <v>6</v>
      </c>
      <c r="O853" s="47">
        <f t="shared" si="838"/>
        <v>6</v>
      </c>
      <c r="P853" s="47">
        <f t="shared" si="838"/>
        <v>6</v>
      </c>
      <c r="Q853" s="47">
        <f t="shared" si="838"/>
        <v>6</v>
      </c>
    </row>
    <row r="854" spans="1:17">
      <c r="A854" s="605">
        <v>95</v>
      </c>
      <c r="B854" s="58" t="s">
        <v>32</v>
      </c>
      <c r="C854" s="58" t="str">
        <f>IF(C7=$W$118,"O",IF(C7=$X$118,"O",IF(C7=$Y$118,"O",IF(C7=$Z$118,"O",IF(C7=$AA$118,"O",IF(C7=$AB$118,"O",IF(C7=$AC$118,"O",IF(C7=$AD$118,"O",IF(C7=$AE$118,"O",IF(C7=$AF$118,"O",IF(C7=$AG$118,"O",IF(C7=$AH$118,"O",IF(C7=$AI$118,"O",IF(C7=$AJ$118,"O",IF(C7=$AK$118,"O",IF(C7=$AL$118,"O",IF(C7=$AM$118,"O",IF(C7=$AN$118,"O",IF(C7=$AO$118,"O",IF(C7=$AP$118,"O",IF(C7=$AQ$118,"O",IF(C7=$AR$118,"O",IF(C7=$AS$118,"O",IF(C7=$AT$118,"O",IF(C7=$AU$118,"O",IF(C7=$AV$118,"O",IF(C7=$AW$118,"O",IF(C7=$AX$118,"O",IF(C7=$AY$118,"O",IF(C7=$AZ$118,"O",IF(C7=$BA$118,"O",IF(C7=$BB$118,"O",IF(C7=$BC$118,"O",IF(C7=$BD$118,"O",IF(C7=$BE$118,"O",IF(C7=$BF$118,"O",IF(C7=$BG$118,"O",IF(C7=$BH$118,"O","X"))))))))))))))))))))))))))))))))))))))</f>
        <v>O</v>
      </c>
      <c r="D854" s="58" t="str">
        <f t="shared" ref="D854:P854" si="839">IF(D7=$W$118,"O",IF(D7=$X$118,"O",IF(D7=$Y$118,"O",IF(D7=$Z$118,"O",IF(D7=$AA$118,"O",IF(D7=$AB$118,"O",IF(D7=$AC$118,"O",IF(D7=$AD$118,"O",IF(D7=$AE$118,"O",IF(D7=$AF$118,"O",IF(D7=$AG$118,"O",IF(D7=$AH$118,"O",IF(D7=$AI$118,"O",IF(D7=$AJ$118,"O",IF(D7=$AK$118,"O",IF(D7=$AL$118,"O",IF(D7=$AM$118,"O",IF(D7=$AN$118,"O",IF(D7=$AO$118,"O",IF(D7=$AP$118,"O",IF(D7=$AQ$118,"O",IF(D7=$AR$118,"O",IF(D7=$AS$118,"O",IF(D7=$AT$118,"O",IF(D7=$AU$118,"O",IF(D7=$AV$118,"O",IF(D7=$AW$118,"O",IF(D7=$AX$118,"O",IF(D7=$AY$118,"O",IF(D7=$AZ$118,"O",IF(D7=$BA$118,"O",IF(D7=$BB$118,"O",IF(D7=$BC$118,"O",IF(D7=$BD$118,"O",IF(D7=$BE$118,"O",IF(D7=$BF$118,"O",IF(D7=$BG$118,"O",IF(D7=$BH$118,"O","X"))))))))))))))))))))))))))))))))))))))</f>
        <v>O</v>
      </c>
      <c r="E854" s="58" t="str">
        <f t="shared" si="839"/>
        <v>O</v>
      </c>
      <c r="F854" s="58" t="str">
        <f t="shared" si="839"/>
        <v>O</v>
      </c>
      <c r="G854" s="58" t="str">
        <f t="shared" si="839"/>
        <v>O</v>
      </c>
      <c r="H854" s="58" t="str">
        <f t="shared" si="839"/>
        <v>O</v>
      </c>
      <c r="I854" s="58" t="str">
        <f t="shared" si="839"/>
        <v>O</v>
      </c>
      <c r="J854" s="58" t="str">
        <f t="shared" si="839"/>
        <v>O</v>
      </c>
      <c r="K854" s="58" t="str">
        <f t="shared" si="839"/>
        <v>O</v>
      </c>
      <c r="L854" s="58" t="str">
        <f t="shared" si="839"/>
        <v>O</v>
      </c>
      <c r="M854" s="58" t="str">
        <f t="shared" si="839"/>
        <v>O</v>
      </c>
      <c r="N854" s="58" t="str">
        <f t="shared" si="839"/>
        <v>O</v>
      </c>
      <c r="O854" s="58" t="str">
        <f t="shared" si="839"/>
        <v>O</v>
      </c>
      <c r="P854" s="58" t="str">
        <f t="shared" si="839"/>
        <v>O</v>
      </c>
      <c r="Q854" s="58" t="str">
        <f>IF(Q7=$W$118,"O",IF(Q7=$X$118,"O",IF(Q7=$Y$118,"O",IF(Q7=$Z$118,"O",IF(Q7=$AA$118,"O",IF(Q7=$AB$118,"O",IF(Q7=$AC$118,"O",IF(Q7=$AD$118,"O",IF(Q7=$AE$118,"O",IF(Q7=$AF$118,"O",IF(Q7=$AG$118,"O",IF(Q7=$AH$118,"O",IF(Q7=$AI$118,"O",IF(Q7=$AJ$118,"O",IF(Q7=$AK$118,"O",IF(Q7=$AL$118,"O",IF(Q7=$AM$118,"O",IF(Q7=$AN$118,"O",IF(Q7=$AO$118,"O",IF(Q7=$AP$118,"O",IF(Q7=$AQ$118,"O",IF(Q7=$AR$118,"O",IF(Q7=$AS$118,"O",IF(Q7=$AT$118,"O",IF(Q7=$AU$118,"O",IF(Q7=$AV$118,"O",IF(Q7=$AW$118,"O",IF(Q7=$AX$118,"O",IF(Q7=$AY$118,"O",IF(Q7=$AZ$118,"O",IF(Q7=$BA$118,"O",IF(Q7=$BB$118,"O",IF(Q7=$BC$118,"O",IF(Q7=$BD$118,"O",IF(Q7=$BE$118,"O",IF(Q7=$BF$118,"O",IF(Q7=$BG$118,"O",IF(Q7=$BH$118,"O","X"))))))))))))))))))))))))))))))))))))))</f>
        <v>O</v>
      </c>
    </row>
    <row r="855" spans="1:17">
      <c r="A855" s="606"/>
      <c r="B855" s="58" t="s">
        <v>33</v>
      </c>
      <c r="C855" s="58" t="str">
        <f t="shared" ref="C855:Q855" si="840">IF(C8=$W$118,"O",IF(C8=$X$118,"O",IF(C8=$Y$118,"O",IF(C8=$Z$118,"O",IF(C8=$AA$118,"O",IF(C8=$AB$118,"O",IF(C8=$AC$118,"O",IF(C8=$AD$118,"O",IF(C8=$AE$118,"O",IF(C8=$AF$118,"O",IF(C8=$AG$118,"O",IF(C8=$AH$118,"O",IF(C8=$AI$118,"O",IF(C8=$AJ$118,"O",IF(C8=$AK$118,"O",IF(C8=$AL$118,"O",IF(C8=$AM$118,"O",IF(C8=$AN$118,"O",IF(C8=$AO$118,"O",IF(C8=$AP$118,"O",IF(C8=$AQ$118,"O",IF(C8=$AR$118,"O",IF(C8=$AS$118,"O",IF(C8=$AT$118,"O",IF(C8=$AU$118,"O",IF(C8=$AV$118,"O",IF(C8=$AW$118,"O",IF(C8=$AX$118,"O",IF(C8=$AY$118,"O",IF(C8=$AZ$118,"O",IF(C8=$BA$118,"O",IF(C8=$BB$118,"O",IF(C8=$BC$118,"O",IF(C8=$BD$118,"O",IF(C8=$BE$118,"O",IF(C8=$BF$118,"O",IF(C8=$BG$118,"O",IF(C8=$BH$118,"O","X"))))))))))))))))))))))))))))))))))))))</f>
        <v>O</v>
      </c>
      <c r="D855" s="58" t="str">
        <f t="shared" si="840"/>
        <v>O</v>
      </c>
      <c r="E855" s="58" t="str">
        <f t="shared" si="840"/>
        <v>O</v>
      </c>
      <c r="F855" s="58" t="str">
        <f t="shared" si="840"/>
        <v>O</v>
      </c>
      <c r="G855" s="58" t="str">
        <f t="shared" si="840"/>
        <v>O</v>
      </c>
      <c r="H855" s="58" t="str">
        <f t="shared" si="840"/>
        <v>O</v>
      </c>
      <c r="I855" s="58" t="str">
        <f t="shared" si="840"/>
        <v>O</v>
      </c>
      <c r="J855" s="58" t="str">
        <f t="shared" si="840"/>
        <v>O</v>
      </c>
      <c r="K855" s="58" t="str">
        <f t="shared" si="840"/>
        <v>O</v>
      </c>
      <c r="L855" s="58" t="str">
        <f t="shared" si="840"/>
        <v>O</v>
      </c>
      <c r="M855" s="58" t="str">
        <f t="shared" si="840"/>
        <v>O</v>
      </c>
      <c r="N855" s="58" t="str">
        <f t="shared" si="840"/>
        <v>O</v>
      </c>
      <c r="O855" s="58" t="str">
        <f t="shared" si="840"/>
        <v>O</v>
      </c>
      <c r="P855" s="58" t="str">
        <f t="shared" si="840"/>
        <v>O</v>
      </c>
      <c r="Q855" s="58" t="str">
        <f t="shared" si="840"/>
        <v>O</v>
      </c>
    </row>
    <row r="856" spans="1:17">
      <c r="A856" s="606"/>
      <c r="B856" s="58" t="s">
        <v>34</v>
      </c>
      <c r="C856" s="58" t="str">
        <f t="shared" ref="C856:Q856" si="841">IF(C9=$W$118,"O",IF(C9=$X$118,"O",IF(C9=$Y$118,"O",IF(C9=$Z$118,"O",IF(C9=$AA$118,"O",IF(C9=$AB$118,"O",IF(C9=$AC$118,"O",IF(C9=$AD$118,"O",IF(C9=$AE$118,"O",IF(C9=$AF$118,"O",IF(C9=$AG$118,"O",IF(C9=$AH$118,"O",IF(C9=$AI$118,"O",IF(C9=$AJ$118,"O",IF(C9=$AK$118,"O",IF(C9=$AL$118,"O",IF(C9=$AM$118,"O",IF(C9=$AN$118,"O",IF(C9=$AO$118,"O",IF(C9=$AP$118,"O",IF(C9=$AQ$118,"O",IF(C9=$AR$118,"O",IF(C9=$AS$118,"O",IF(C9=$AT$118,"O",IF(C9=$AU$118,"O",IF(C9=$AV$118,"O",IF(C9=$AW$118,"O",IF(C9=$AX$118,"O",IF(C9=$AY$118,"O",IF(C9=$AZ$118,"O",IF(C9=$BA$118,"O",IF(C9=$BB$118,"O",IF(C9=$BC$118,"O",IF(C9=$BD$118,"O",IF(C9=$BE$118,"O",IF(C9=$BF$118,"O",IF(C9=$BG$118,"O",IF(C9=$BH$118,"O","X"))))))))))))))))))))))))))))))))))))))</f>
        <v>O</v>
      </c>
      <c r="D856" s="58" t="str">
        <f t="shared" si="841"/>
        <v>O</v>
      </c>
      <c r="E856" s="58" t="str">
        <f t="shared" si="841"/>
        <v>O</v>
      </c>
      <c r="F856" s="58" t="str">
        <f t="shared" si="841"/>
        <v>O</v>
      </c>
      <c r="G856" s="58" t="str">
        <f t="shared" si="841"/>
        <v>O</v>
      </c>
      <c r="H856" s="58" t="str">
        <f t="shared" si="841"/>
        <v>O</v>
      </c>
      <c r="I856" s="58" t="str">
        <f t="shared" si="841"/>
        <v>O</v>
      </c>
      <c r="J856" s="58" t="str">
        <f t="shared" si="841"/>
        <v>O</v>
      </c>
      <c r="K856" s="58" t="str">
        <f t="shared" si="841"/>
        <v>O</v>
      </c>
      <c r="L856" s="58" t="str">
        <f t="shared" si="841"/>
        <v>O</v>
      </c>
      <c r="M856" s="58" t="str">
        <f t="shared" si="841"/>
        <v>O</v>
      </c>
      <c r="N856" s="58" t="str">
        <f t="shared" si="841"/>
        <v>O</v>
      </c>
      <c r="O856" s="58" t="str">
        <f t="shared" si="841"/>
        <v>O</v>
      </c>
      <c r="P856" s="58" t="str">
        <f t="shared" si="841"/>
        <v>O</v>
      </c>
      <c r="Q856" s="58" t="str">
        <f t="shared" si="841"/>
        <v>O</v>
      </c>
    </row>
    <row r="857" spans="1:17">
      <c r="A857" s="606"/>
      <c r="B857" s="58" t="s">
        <v>35</v>
      </c>
      <c r="C857" s="58" t="str">
        <f t="shared" ref="C857:Q857" si="842">IF(C10=$W$118,"O",IF(C10=$X$118,"O",IF(C10=$Y$118,"O",IF(C10=$Z$118,"O",IF(C10=$AA$118,"O",IF(C10=$AB$118,"O",IF(C10=$AC$118,"O",IF(C10=$AD$118,"O",IF(C10=$AE$118,"O",IF(C10=$AF$118,"O",IF(C10=$AG$118,"O",IF(C10=$AH$118,"O",IF(C10=$AI$118,"O",IF(C10=$AJ$118,"O",IF(C10=$AK$118,"O",IF(C10=$AL$118,"O",IF(C10=$AM$118,"O",IF(C10=$AN$118,"O",IF(C10=$AO$118,"O",IF(C10=$AP$118,"O",IF(C10=$AQ$118,"O",IF(C10=$AR$118,"O",IF(C10=$AS$118,"O",IF(C10=$AT$118,"O",IF(C10=$AU$118,"O",IF(C10=$AV$118,"O",IF(C10=$AW$118,"O",IF(C10=$AX$118,"O",IF(C10=$AY$118,"O",IF(C10=$AZ$118,"O",IF(C10=$BA$118,"O",IF(C10=$BB$118,"O",IF(C10=$BC$118,"O",IF(C10=$BD$118,"O",IF(C10=$BE$118,"O",IF(C10=$BF$118,"O",IF(C10=$BG$118,"O",IF(C10=$BH$118,"O","X"))))))))))))))))))))))))))))))))))))))</f>
        <v>O</v>
      </c>
      <c r="D857" s="58" t="str">
        <f t="shared" si="842"/>
        <v>O</v>
      </c>
      <c r="E857" s="58" t="str">
        <f t="shared" si="842"/>
        <v>O</v>
      </c>
      <c r="F857" s="58" t="str">
        <f t="shared" si="842"/>
        <v>O</v>
      </c>
      <c r="G857" s="58" t="str">
        <f t="shared" si="842"/>
        <v>O</v>
      </c>
      <c r="H857" s="58" t="str">
        <f t="shared" si="842"/>
        <v>O</v>
      </c>
      <c r="I857" s="58" t="str">
        <f t="shared" si="842"/>
        <v>O</v>
      </c>
      <c r="J857" s="58" t="str">
        <f t="shared" si="842"/>
        <v>O</v>
      </c>
      <c r="K857" s="58" t="str">
        <f t="shared" si="842"/>
        <v>O</v>
      </c>
      <c r="L857" s="58" t="str">
        <f t="shared" si="842"/>
        <v>O</v>
      </c>
      <c r="M857" s="58" t="str">
        <f t="shared" si="842"/>
        <v>O</v>
      </c>
      <c r="N857" s="58" t="str">
        <f t="shared" si="842"/>
        <v>O</v>
      </c>
      <c r="O857" s="58" t="str">
        <f t="shared" si="842"/>
        <v>O</v>
      </c>
      <c r="P857" s="58" t="str">
        <f t="shared" si="842"/>
        <v>O</v>
      </c>
      <c r="Q857" s="58" t="str">
        <f t="shared" si="842"/>
        <v>O</v>
      </c>
    </row>
    <row r="858" spans="1:17">
      <c r="A858" s="606"/>
      <c r="B858" s="58" t="s">
        <v>36</v>
      </c>
      <c r="C858" s="58" t="str">
        <f t="shared" ref="C858:Q858" si="843">IF(C11=$W$118,"O",IF(C11=$X$118,"O",IF(C11=$Y$118,"O",IF(C11=$Z$118,"O",IF(C11=$AA$118,"O",IF(C11=$AB$118,"O",IF(C11=$AC$118,"O",IF(C11=$AD$118,"O",IF(C11=$AE$118,"O",IF(C11=$AF$118,"O",IF(C11=$AG$118,"O",IF(C11=$AH$118,"O",IF(C11=$AI$118,"O",IF(C11=$AJ$118,"O",IF(C11=$AK$118,"O",IF(C11=$AL$118,"O",IF(C11=$AM$118,"O",IF(C11=$AN$118,"O",IF(C11=$AO$118,"O",IF(C11=$AP$118,"O",IF(C11=$AQ$118,"O",IF(C11=$AR$118,"O",IF(C11=$AS$118,"O",IF(C11=$AT$118,"O",IF(C11=$AU$118,"O",IF(C11=$AV$118,"O",IF(C11=$AW$118,"O",IF(C11=$AX$118,"O",IF(C11=$AY$118,"O",IF(C11=$AZ$118,"O",IF(C11=$BA$118,"O",IF(C11=$BB$118,"O",IF(C11=$BC$118,"O",IF(C11=$BD$118,"O",IF(C11=$BE$118,"O",IF(C11=$BF$118,"O",IF(C11=$BG$118,"O",IF(C11=$BH$118,"O","X"))))))))))))))))))))))))))))))))))))))</f>
        <v>O</v>
      </c>
      <c r="D858" s="58" t="str">
        <f t="shared" si="843"/>
        <v>O</v>
      </c>
      <c r="E858" s="58" t="str">
        <f t="shared" si="843"/>
        <v>O</v>
      </c>
      <c r="F858" s="58" t="str">
        <f t="shared" si="843"/>
        <v>O</v>
      </c>
      <c r="G858" s="58" t="str">
        <f t="shared" si="843"/>
        <v>O</v>
      </c>
      <c r="H858" s="58" t="str">
        <f t="shared" si="843"/>
        <v>O</v>
      </c>
      <c r="I858" s="58" t="str">
        <f t="shared" si="843"/>
        <v>O</v>
      </c>
      <c r="J858" s="58" t="str">
        <f t="shared" si="843"/>
        <v>O</v>
      </c>
      <c r="K858" s="58" t="str">
        <f t="shared" si="843"/>
        <v>O</v>
      </c>
      <c r="L858" s="58" t="str">
        <f t="shared" si="843"/>
        <v>O</v>
      </c>
      <c r="M858" s="58" t="str">
        <f t="shared" si="843"/>
        <v>O</v>
      </c>
      <c r="N858" s="58" t="str">
        <f t="shared" si="843"/>
        <v>O</v>
      </c>
      <c r="O858" s="58" t="str">
        <f t="shared" si="843"/>
        <v>O</v>
      </c>
      <c r="P858" s="58" t="str">
        <f t="shared" si="843"/>
        <v>O</v>
      </c>
      <c r="Q858" s="58" t="str">
        <f t="shared" si="843"/>
        <v>O</v>
      </c>
    </row>
    <row r="859" spans="1:17">
      <c r="A859" s="606"/>
      <c r="B859" s="58" t="s">
        <v>21</v>
      </c>
      <c r="C859" s="58" t="str">
        <f t="shared" ref="C859:Q859" si="844">IF(C12=$W$118,"O",IF(C12=$X$118,"O",IF(C12=$Y$118,"O",IF(C12=$Z$118,"O",IF(C12=$AA$118,"O",IF(C12=$AB$118,"O",IF(C12=$AC$118,"O",IF(C12=$AD$118,"O",IF(C12=$AE$118,"O",IF(C12=$AF$118,"O",IF(C12=$AG$118,"O",IF(C12=$AH$118,"O",IF(C12=$AI$118,"O",IF(C12=$AJ$118,"O",IF(C12=$AK$118,"O",IF(C12=$AL$118,"O",IF(C12=$AM$118,"O",IF(C12=$AN$118,"O",IF(C12=$AO$118,"O",IF(C12=$AP$118,"O",IF(C12=$AQ$118,"O",IF(C12=$AR$118,"O",IF(C12=$AS$118,"O",IF(C12=$AT$118,"O",IF(C12=$AU$118,"O",IF(C12=$AV$118,"O",IF(C12=$AW$118,"O",IF(C12=$AX$118,"O",IF(C12=$AY$118,"O",IF(C12=$AZ$118,"O",IF(C12=$BA$118,"O",IF(C12=$BB$118,"O",IF(C12=$BC$118,"O",IF(C12=$BD$118,"O",IF(C12=$BE$118,"O",IF(C12=$BF$118,"O",IF(C12=$BG$118,"O",IF(C12=$BH$118,"O","X"))))))))))))))))))))))))))))))))))))))</f>
        <v>O</v>
      </c>
      <c r="D859" s="58" t="str">
        <f t="shared" si="844"/>
        <v>O</v>
      </c>
      <c r="E859" s="58" t="str">
        <f t="shared" si="844"/>
        <v>O</v>
      </c>
      <c r="F859" s="58" t="str">
        <f t="shared" si="844"/>
        <v>O</v>
      </c>
      <c r="G859" s="58" t="str">
        <f t="shared" si="844"/>
        <v>O</v>
      </c>
      <c r="H859" s="58" t="str">
        <f t="shared" si="844"/>
        <v>O</v>
      </c>
      <c r="I859" s="58" t="str">
        <f t="shared" si="844"/>
        <v>O</v>
      </c>
      <c r="J859" s="58" t="str">
        <f t="shared" si="844"/>
        <v>O</v>
      </c>
      <c r="K859" s="58" t="str">
        <f t="shared" si="844"/>
        <v>O</v>
      </c>
      <c r="L859" s="58" t="str">
        <f t="shared" si="844"/>
        <v>O</v>
      </c>
      <c r="M859" s="58" t="str">
        <f t="shared" si="844"/>
        <v>O</v>
      </c>
      <c r="N859" s="58" t="str">
        <f t="shared" si="844"/>
        <v>O</v>
      </c>
      <c r="O859" s="58" t="str">
        <f t="shared" si="844"/>
        <v>O</v>
      </c>
      <c r="P859" s="58" t="str">
        <f t="shared" si="844"/>
        <v>O</v>
      </c>
      <c r="Q859" s="58" t="str">
        <f t="shared" si="844"/>
        <v>O</v>
      </c>
    </row>
    <row r="860" spans="1:17">
      <c r="A860" s="607"/>
      <c r="B860" s="30" t="s">
        <v>46</v>
      </c>
      <c r="C860" s="47">
        <f>COUNTIF(C854:C859,"O")</f>
        <v>6</v>
      </c>
      <c r="D860" s="47">
        <f t="shared" ref="D860:Q860" si="845">COUNTIF(D854:D859,"O")</f>
        <v>6</v>
      </c>
      <c r="E860" s="47">
        <f t="shared" si="845"/>
        <v>6</v>
      </c>
      <c r="F860" s="47">
        <f t="shared" si="845"/>
        <v>6</v>
      </c>
      <c r="G860" s="47">
        <f t="shared" si="845"/>
        <v>6</v>
      </c>
      <c r="H860" s="47">
        <f t="shared" si="845"/>
        <v>6</v>
      </c>
      <c r="I860" s="47">
        <f t="shared" si="845"/>
        <v>6</v>
      </c>
      <c r="J860" s="47">
        <f t="shared" si="845"/>
        <v>6</v>
      </c>
      <c r="K860" s="47">
        <f t="shared" si="845"/>
        <v>6</v>
      </c>
      <c r="L860" s="47">
        <f t="shared" si="845"/>
        <v>6</v>
      </c>
      <c r="M860" s="47">
        <f t="shared" si="845"/>
        <v>6</v>
      </c>
      <c r="N860" s="47">
        <f t="shared" si="845"/>
        <v>6</v>
      </c>
      <c r="O860" s="47">
        <f t="shared" si="845"/>
        <v>6</v>
      </c>
      <c r="P860" s="47">
        <f t="shared" si="845"/>
        <v>6</v>
      </c>
      <c r="Q860" s="47">
        <f t="shared" si="845"/>
        <v>6</v>
      </c>
    </row>
    <row r="861" spans="1:17">
      <c r="A861" s="605">
        <v>96</v>
      </c>
      <c r="B861" s="58" t="s">
        <v>32</v>
      </c>
      <c r="C861" s="58" t="str">
        <f>IF(C7=$W$119,"O",IF(C7=$X$119,"O",IF(C7=$Y$119,"O",IF(C7=$Z$119,"O",IF(C7=$AA$119,"O",IF(C7=$AB$119,"O",IF(C7=$AC$119,"O",IF(C7=$AD$119,"O",IF(C7=$AE$119,"O",IF(C7=$AF$119,"O",IF(C7=$AG$119,"O",IF(C7=$AH$119,"O",IF(C7=$AI$119,"O",IF(C7=$AJ$119,"O",IF(C7=$AK$119,"O",IF(C7=$AL$119,"O",IF(C7=$AM$119,"O",IF(C7=$AN$119,"O",IF(C7=$AO$119,"O",IF(C7=$AP$119,"O",IF(C7=$AQ$119,"O",IF(C7=$AR$119,"O",IF(C7=$AS$119,"O",IF(C7=$AT$119,"O",IF(C7=$AU$119,"O",IF(C7=$AV$119,"O",IF(C7=$AW$119,"O",IF(C7=$AX$119,"O",IF(C7=$AY$119,"O",IF(C7=$AZ$119,"O",IF(C7=$BA$119,"O",IF(C7=$BB$119,"O",IF(C7=$BC$119,"O",IF(C7=$BD$119,"O",IF(C7=$BE$119,"O",IF(C7=$BF$119,"O",IF(C7=$BG$119,"O",IF(C7=$BH$119,"O","X"))))))))))))))))))))))))))))))))))))))</f>
        <v>O</v>
      </c>
      <c r="D861" s="58" t="str">
        <f t="shared" ref="D861:P861" si="846">IF(D7=$W$119,"O",IF(D7=$X$119,"O",IF(D7=$Y$119,"O",IF(D7=$Z$119,"O",IF(D7=$AA$119,"O",IF(D7=$AB$119,"O",IF(D7=$AC$119,"O",IF(D7=$AD$119,"O",IF(D7=$AE$119,"O",IF(D7=$AF$119,"O",IF(D7=$AG$119,"O",IF(D7=$AH$119,"O",IF(D7=$AI$119,"O",IF(D7=$AJ$119,"O",IF(D7=$AK$119,"O",IF(D7=$AL$119,"O",IF(D7=$AM$119,"O",IF(D7=$AN$119,"O",IF(D7=$AO$119,"O",IF(D7=$AP$119,"O",IF(D7=$AQ$119,"O",IF(D7=$AR$119,"O",IF(D7=$AS$119,"O",IF(D7=$AT$119,"O",IF(D7=$AU$119,"O",IF(D7=$AV$119,"O",IF(D7=$AW$119,"O",IF(D7=$AX$119,"O",IF(D7=$AY$119,"O",IF(D7=$AZ$119,"O",IF(D7=$BA$119,"O",IF(D7=$BB$119,"O",IF(D7=$BC$119,"O",IF(D7=$BD$119,"O",IF(D7=$BE$119,"O",IF(D7=$BF$119,"O",IF(D7=$BG$119,"O",IF(D7=$BH$119,"O","X"))))))))))))))))))))))))))))))))))))))</f>
        <v>O</v>
      </c>
      <c r="E861" s="58" t="str">
        <f t="shared" si="846"/>
        <v>O</v>
      </c>
      <c r="F861" s="58" t="str">
        <f t="shared" si="846"/>
        <v>O</v>
      </c>
      <c r="G861" s="58" t="str">
        <f t="shared" si="846"/>
        <v>O</v>
      </c>
      <c r="H861" s="58" t="str">
        <f t="shared" si="846"/>
        <v>O</v>
      </c>
      <c r="I861" s="58" t="str">
        <f t="shared" si="846"/>
        <v>O</v>
      </c>
      <c r="J861" s="58" t="str">
        <f t="shared" si="846"/>
        <v>O</v>
      </c>
      <c r="K861" s="58" t="str">
        <f t="shared" si="846"/>
        <v>O</v>
      </c>
      <c r="L861" s="58" t="str">
        <f t="shared" si="846"/>
        <v>O</v>
      </c>
      <c r="M861" s="58" t="str">
        <f t="shared" si="846"/>
        <v>O</v>
      </c>
      <c r="N861" s="58" t="str">
        <f t="shared" si="846"/>
        <v>O</v>
      </c>
      <c r="O861" s="58" t="str">
        <f t="shared" si="846"/>
        <v>O</v>
      </c>
      <c r="P861" s="58" t="str">
        <f t="shared" si="846"/>
        <v>O</v>
      </c>
      <c r="Q861" s="58" t="str">
        <f>IF(Q7=$W$119,"O",IF(Q7=$X$119,"O",IF(Q7=$Y$119,"O",IF(Q7=$Z$119,"O",IF(Q7=$AA$119,"O",IF(Q7=$AB$119,"O",IF(Q7=$AC$119,"O",IF(Q7=$AD$119,"O",IF(Q7=$AE$119,"O",IF(Q7=$AF$119,"O",IF(Q7=$AG$119,"O",IF(Q7=$AH$119,"O",IF(Q7=$AI$119,"O",IF(Q7=$AJ$119,"O",IF(Q7=$AK$119,"O",IF(Q7=$AL$119,"O",IF(Q7=$AM$119,"O",IF(Q7=$AN$119,"O",IF(Q7=$AO$119,"O",IF(Q7=$AP$119,"O",IF(Q7=$AQ$119,"O",IF(Q7=$AR$119,"O",IF(Q7=$AS$119,"O",IF(Q7=$AT$119,"O",IF(Q7=$AU$119,"O",IF(Q7=$AV$119,"O",IF(Q7=$AW$119,"O",IF(Q7=$AX$119,"O",IF(Q7=$AY$119,"O",IF(Q7=$AZ$119,"O",IF(Q7=$BA$119,"O",IF(Q7=$BB$119,"O",IF(Q7=$BC$119,"O",IF(Q7=$BD$119,"O",IF(Q7=$BE$119,"O",IF(Q7=$BF$119,"O",IF(Q7=$BG$119,"O",IF(Q7=$BH$119,"O","X"))))))))))))))))))))))))))))))))))))))</f>
        <v>O</v>
      </c>
    </row>
    <row r="862" spans="1:17">
      <c r="A862" s="606"/>
      <c r="B862" s="58" t="s">
        <v>33</v>
      </c>
      <c r="C862" s="58" t="str">
        <f t="shared" ref="C862:Q862" si="847">IF(C8=$W$119,"O",IF(C8=$X$119,"O",IF(C8=$Y$119,"O",IF(C8=$Z$119,"O",IF(C8=$AA$119,"O",IF(C8=$AB$119,"O",IF(C8=$AC$119,"O",IF(C8=$AD$119,"O",IF(C8=$AE$119,"O",IF(C8=$AF$119,"O",IF(C8=$AG$119,"O",IF(C8=$AH$119,"O",IF(C8=$AI$119,"O",IF(C8=$AJ$119,"O",IF(C8=$AK$119,"O",IF(C8=$AL$119,"O",IF(C8=$AM$119,"O",IF(C8=$AN$119,"O",IF(C8=$AO$119,"O",IF(C8=$AP$119,"O",IF(C8=$AQ$119,"O",IF(C8=$AR$119,"O",IF(C8=$AS$119,"O",IF(C8=$AT$119,"O",IF(C8=$AU$119,"O",IF(C8=$AV$119,"O",IF(C8=$AW$119,"O",IF(C8=$AX$119,"O",IF(C8=$AY$119,"O",IF(C8=$AZ$119,"O",IF(C8=$BA$119,"O",IF(C8=$BB$119,"O",IF(C8=$BC$119,"O",IF(C8=$BD$119,"O",IF(C8=$BE$119,"O",IF(C8=$BF$119,"O",IF(C8=$BG$119,"O",IF(C8=$BH$119,"O","X"))))))))))))))))))))))))))))))))))))))</f>
        <v>O</v>
      </c>
      <c r="D862" s="58" t="str">
        <f t="shared" si="847"/>
        <v>O</v>
      </c>
      <c r="E862" s="58" t="str">
        <f t="shared" si="847"/>
        <v>O</v>
      </c>
      <c r="F862" s="58" t="str">
        <f t="shared" si="847"/>
        <v>O</v>
      </c>
      <c r="G862" s="58" t="str">
        <f t="shared" si="847"/>
        <v>O</v>
      </c>
      <c r="H862" s="58" t="str">
        <f t="shared" si="847"/>
        <v>O</v>
      </c>
      <c r="I862" s="58" t="str">
        <f t="shared" si="847"/>
        <v>O</v>
      </c>
      <c r="J862" s="58" t="str">
        <f t="shared" si="847"/>
        <v>O</v>
      </c>
      <c r="K862" s="58" t="str">
        <f t="shared" si="847"/>
        <v>O</v>
      </c>
      <c r="L862" s="58" t="str">
        <f t="shared" si="847"/>
        <v>O</v>
      </c>
      <c r="M862" s="58" t="str">
        <f t="shared" si="847"/>
        <v>O</v>
      </c>
      <c r="N862" s="58" t="str">
        <f t="shared" si="847"/>
        <v>O</v>
      </c>
      <c r="O862" s="58" t="str">
        <f t="shared" si="847"/>
        <v>O</v>
      </c>
      <c r="P862" s="58" t="str">
        <f t="shared" si="847"/>
        <v>O</v>
      </c>
      <c r="Q862" s="58" t="str">
        <f t="shared" si="847"/>
        <v>O</v>
      </c>
    </row>
    <row r="863" spans="1:17">
      <c r="A863" s="606"/>
      <c r="B863" s="58" t="s">
        <v>34</v>
      </c>
      <c r="C863" s="58" t="str">
        <f t="shared" ref="C863:Q863" si="848">IF(C9=$W$119,"O",IF(C9=$X$119,"O",IF(C9=$Y$119,"O",IF(C9=$Z$119,"O",IF(C9=$AA$119,"O",IF(C9=$AB$119,"O",IF(C9=$AC$119,"O",IF(C9=$AD$119,"O",IF(C9=$AE$119,"O",IF(C9=$AF$119,"O",IF(C9=$AG$119,"O",IF(C9=$AH$119,"O",IF(C9=$AI$119,"O",IF(C9=$AJ$119,"O",IF(C9=$AK$119,"O",IF(C9=$AL$119,"O",IF(C9=$AM$119,"O",IF(C9=$AN$119,"O",IF(C9=$AO$119,"O",IF(C9=$AP$119,"O",IF(C9=$AQ$119,"O",IF(C9=$AR$119,"O",IF(C9=$AS$119,"O",IF(C9=$AT$119,"O",IF(C9=$AU$119,"O",IF(C9=$AV$119,"O",IF(C9=$AW$119,"O",IF(C9=$AX$119,"O",IF(C9=$AY$119,"O",IF(C9=$AZ$119,"O",IF(C9=$BA$119,"O",IF(C9=$BB$119,"O",IF(C9=$BC$119,"O",IF(C9=$BD$119,"O",IF(C9=$BE$119,"O",IF(C9=$BF$119,"O",IF(C9=$BG$119,"O",IF(C9=$BH$119,"O","X"))))))))))))))))))))))))))))))))))))))</f>
        <v>O</v>
      </c>
      <c r="D863" s="58" t="str">
        <f t="shared" si="848"/>
        <v>O</v>
      </c>
      <c r="E863" s="58" t="str">
        <f t="shared" si="848"/>
        <v>O</v>
      </c>
      <c r="F863" s="58" t="str">
        <f t="shared" si="848"/>
        <v>O</v>
      </c>
      <c r="G863" s="58" t="str">
        <f t="shared" si="848"/>
        <v>O</v>
      </c>
      <c r="H863" s="58" t="str">
        <f t="shared" si="848"/>
        <v>O</v>
      </c>
      <c r="I863" s="58" t="str">
        <f t="shared" si="848"/>
        <v>O</v>
      </c>
      <c r="J863" s="58" t="str">
        <f t="shared" si="848"/>
        <v>O</v>
      </c>
      <c r="K863" s="58" t="str">
        <f t="shared" si="848"/>
        <v>O</v>
      </c>
      <c r="L863" s="58" t="str">
        <f t="shared" si="848"/>
        <v>O</v>
      </c>
      <c r="M863" s="58" t="str">
        <f t="shared" si="848"/>
        <v>O</v>
      </c>
      <c r="N863" s="58" t="str">
        <f t="shared" si="848"/>
        <v>O</v>
      </c>
      <c r="O863" s="58" t="str">
        <f t="shared" si="848"/>
        <v>O</v>
      </c>
      <c r="P863" s="58" t="str">
        <f t="shared" si="848"/>
        <v>O</v>
      </c>
      <c r="Q863" s="58" t="str">
        <f t="shared" si="848"/>
        <v>O</v>
      </c>
    </row>
    <row r="864" spans="1:17">
      <c r="A864" s="606"/>
      <c r="B864" s="58" t="s">
        <v>35</v>
      </c>
      <c r="C864" s="58" t="str">
        <f t="shared" ref="C864:Q864" si="849">IF(C10=$W$119,"O",IF(C10=$X$119,"O",IF(C10=$Y$119,"O",IF(C10=$Z$119,"O",IF(C10=$AA$119,"O",IF(C10=$AB$119,"O",IF(C10=$AC$119,"O",IF(C10=$AD$119,"O",IF(C10=$AE$119,"O",IF(C10=$AF$119,"O",IF(C10=$AG$119,"O",IF(C10=$AH$119,"O",IF(C10=$AI$119,"O",IF(C10=$AJ$119,"O",IF(C10=$AK$119,"O",IF(C10=$AL$119,"O",IF(C10=$AM$119,"O",IF(C10=$AN$119,"O",IF(C10=$AO$119,"O",IF(C10=$AP$119,"O",IF(C10=$AQ$119,"O",IF(C10=$AR$119,"O",IF(C10=$AS$119,"O",IF(C10=$AT$119,"O",IF(C10=$AU$119,"O",IF(C10=$AV$119,"O",IF(C10=$AW$119,"O",IF(C10=$AX$119,"O",IF(C10=$AY$119,"O",IF(C10=$AZ$119,"O",IF(C10=$BA$119,"O",IF(C10=$BB$119,"O",IF(C10=$BC$119,"O",IF(C10=$BD$119,"O",IF(C10=$BE$119,"O",IF(C10=$BF$119,"O",IF(C10=$BG$119,"O",IF(C10=$BH$119,"O","X"))))))))))))))))))))))))))))))))))))))</f>
        <v>O</v>
      </c>
      <c r="D864" s="58" t="str">
        <f t="shared" si="849"/>
        <v>O</v>
      </c>
      <c r="E864" s="58" t="str">
        <f t="shared" si="849"/>
        <v>O</v>
      </c>
      <c r="F864" s="58" t="str">
        <f t="shared" si="849"/>
        <v>O</v>
      </c>
      <c r="G864" s="58" t="str">
        <f t="shared" si="849"/>
        <v>O</v>
      </c>
      <c r="H864" s="58" t="str">
        <f t="shared" si="849"/>
        <v>O</v>
      </c>
      <c r="I864" s="58" t="str">
        <f t="shared" si="849"/>
        <v>O</v>
      </c>
      <c r="J864" s="58" t="str">
        <f t="shared" si="849"/>
        <v>O</v>
      </c>
      <c r="K864" s="58" t="str">
        <f t="shared" si="849"/>
        <v>O</v>
      </c>
      <c r="L864" s="58" t="str">
        <f t="shared" si="849"/>
        <v>O</v>
      </c>
      <c r="M864" s="58" t="str">
        <f t="shared" si="849"/>
        <v>O</v>
      </c>
      <c r="N864" s="58" t="str">
        <f t="shared" si="849"/>
        <v>O</v>
      </c>
      <c r="O864" s="58" t="str">
        <f t="shared" si="849"/>
        <v>O</v>
      </c>
      <c r="P864" s="58" t="str">
        <f t="shared" si="849"/>
        <v>O</v>
      </c>
      <c r="Q864" s="58" t="str">
        <f t="shared" si="849"/>
        <v>O</v>
      </c>
    </row>
    <row r="865" spans="1:17">
      <c r="A865" s="606"/>
      <c r="B865" s="58" t="s">
        <v>36</v>
      </c>
      <c r="C865" s="58" t="str">
        <f t="shared" ref="C865:Q865" si="850">IF(C11=$W$119,"O",IF(C11=$X$119,"O",IF(C11=$Y$119,"O",IF(C11=$Z$119,"O",IF(C11=$AA$119,"O",IF(C11=$AB$119,"O",IF(C11=$AC$119,"O",IF(C11=$AD$119,"O",IF(C11=$AE$119,"O",IF(C11=$AF$119,"O",IF(C11=$AG$119,"O",IF(C11=$AH$119,"O",IF(C11=$AI$119,"O",IF(C11=$AJ$119,"O",IF(C11=$AK$119,"O",IF(C11=$AL$119,"O",IF(C11=$AM$119,"O",IF(C11=$AN$119,"O",IF(C11=$AO$119,"O",IF(C11=$AP$119,"O",IF(C11=$AQ$119,"O",IF(C11=$AR$119,"O",IF(C11=$AS$119,"O",IF(C11=$AT$119,"O",IF(C11=$AU$119,"O",IF(C11=$AV$119,"O",IF(C11=$AW$119,"O",IF(C11=$AX$119,"O",IF(C11=$AY$119,"O",IF(C11=$AZ$119,"O",IF(C11=$BA$119,"O",IF(C11=$BB$119,"O",IF(C11=$BC$119,"O",IF(C11=$BD$119,"O",IF(C11=$BE$119,"O",IF(C11=$BF$119,"O",IF(C11=$BG$119,"O",IF(C11=$BH$119,"O","X"))))))))))))))))))))))))))))))))))))))</f>
        <v>O</v>
      </c>
      <c r="D865" s="58" t="str">
        <f t="shared" si="850"/>
        <v>O</v>
      </c>
      <c r="E865" s="58" t="str">
        <f t="shared" si="850"/>
        <v>O</v>
      </c>
      <c r="F865" s="58" t="str">
        <f t="shared" si="850"/>
        <v>O</v>
      </c>
      <c r="G865" s="58" t="str">
        <f t="shared" si="850"/>
        <v>O</v>
      </c>
      <c r="H865" s="58" t="str">
        <f t="shared" si="850"/>
        <v>O</v>
      </c>
      <c r="I865" s="58" t="str">
        <f t="shared" si="850"/>
        <v>O</v>
      </c>
      <c r="J865" s="58" t="str">
        <f t="shared" si="850"/>
        <v>O</v>
      </c>
      <c r="K865" s="58" t="str">
        <f t="shared" si="850"/>
        <v>O</v>
      </c>
      <c r="L865" s="58" t="str">
        <f t="shared" si="850"/>
        <v>O</v>
      </c>
      <c r="M865" s="58" t="str">
        <f t="shared" si="850"/>
        <v>O</v>
      </c>
      <c r="N865" s="58" t="str">
        <f t="shared" si="850"/>
        <v>O</v>
      </c>
      <c r="O865" s="58" t="str">
        <f t="shared" si="850"/>
        <v>O</v>
      </c>
      <c r="P865" s="58" t="str">
        <f t="shared" si="850"/>
        <v>O</v>
      </c>
      <c r="Q865" s="58" t="str">
        <f t="shared" si="850"/>
        <v>O</v>
      </c>
    </row>
    <row r="866" spans="1:17">
      <c r="A866" s="606"/>
      <c r="B866" s="58" t="s">
        <v>21</v>
      </c>
      <c r="C866" s="58" t="str">
        <f t="shared" ref="C866:Q866" si="851">IF(C12=$W$119,"O",IF(C12=$X$119,"O",IF(C12=$Y$119,"O",IF(C12=$Z$119,"O",IF(C12=$AA$119,"O",IF(C12=$AB$119,"O",IF(C12=$AC$119,"O",IF(C12=$AD$119,"O",IF(C12=$AE$119,"O",IF(C12=$AF$119,"O",IF(C12=$AG$119,"O",IF(C12=$AH$119,"O",IF(C12=$AI$119,"O",IF(C12=$AJ$119,"O",IF(C12=$AK$119,"O",IF(C12=$AL$119,"O",IF(C12=$AM$119,"O",IF(C12=$AN$119,"O",IF(C12=$AO$119,"O",IF(C12=$AP$119,"O",IF(C12=$AQ$119,"O",IF(C12=$AR$119,"O",IF(C12=$AS$119,"O",IF(C12=$AT$119,"O",IF(C12=$AU$119,"O",IF(C12=$AV$119,"O",IF(C12=$AW$119,"O",IF(C12=$AX$119,"O",IF(C12=$AY$119,"O",IF(C12=$AZ$119,"O",IF(C12=$BA$119,"O",IF(C12=$BB$119,"O",IF(C12=$BC$119,"O",IF(C12=$BD$119,"O",IF(C12=$BE$119,"O",IF(C12=$BF$119,"O",IF(C12=$BG$119,"O",IF(C12=$BH$119,"O","X"))))))))))))))))))))))))))))))))))))))</f>
        <v>O</v>
      </c>
      <c r="D866" s="58" t="str">
        <f t="shared" si="851"/>
        <v>O</v>
      </c>
      <c r="E866" s="58" t="str">
        <f t="shared" si="851"/>
        <v>O</v>
      </c>
      <c r="F866" s="58" t="str">
        <f t="shared" si="851"/>
        <v>O</v>
      </c>
      <c r="G866" s="58" t="str">
        <f t="shared" si="851"/>
        <v>O</v>
      </c>
      <c r="H866" s="58" t="str">
        <f t="shared" si="851"/>
        <v>O</v>
      </c>
      <c r="I866" s="58" t="str">
        <f t="shared" si="851"/>
        <v>O</v>
      </c>
      <c r="J866" s="58" t="str">
        <f t="shared" si="851"/>
        <v>O</v>
      </c>
      <c r="K866" s="58" t="str">
        <f t="shared" si="851"/>
        <v>O</v>
      </c>
      <c r="L866" s="58" t="str">
        <f t="shared" si="851"/>
        <v>O</v>
      </c>
      <c r="M866" s="58" t="str">
        <f t="shared" si="851"/>
        <v>O</v>
      </c>
      <c r="N866" s="58" t="str">
        <f t="shared" si="851"/>
        <v>O</v>
      </c>
      <c r="O866" s="58" t="str">
        <f t="shared" si="851"/>
        <v>O</v>
      </c>
      <c r="P866" s="58" t="str">
        <f t="shared" si="851"/>
        <v>O</v>
      </c>
      <c r="Q866" s="58" t="str">
        <f t="shared" si="851"/>
        <v>O</v>
      </c>
    </row>
    <row r="867" spans="1:17">
      <c r="A867" s="607"/>
      <c r="B867" s="30" t="s">
        <v>46</v>
      </c>
      <c r="C867" s="47">
        <f>COUNTIF(C861:C866,"O")</f>
        <v>6</v>
      </c>
      <c r="D867" s="47">
        <f t="shared" ref="D867:Q867" si="852">COUNTIF(D861:D866,"O")</f>
        <v>6</v>
      </c>
      <c r="E867" s="47">
        <f t="shared" si="852"/>
        <v>6</v>
      </c>
      <c r="F867" s="47">
        <f t="shared" si="852"/>
        <v>6</v>
      </c>
      <c r="G867" s="47">
        <f t="shared" si="852"/>
        <v>6</v>
      </c>
      <c r="H867" s="47">
        <f t="shared" si="852"/>
        <v>6</v>
      </c>
      <c r="I867" s="47">
        <f t="shared" si="852"/>
        <v>6</v>
      </c>
      <c r="J867" s="47">
        <f t="shared" si="852"/>
        <v>6</v>
      </c>
      <c r="K867" s="47">
        <f t="shared" si="852"/>
        <v>6</v>
      </c>
      <c r="L867" s="47">
        <f t="shared" si="852"/>
        <v>6</v>
      </c>
      <c r="M867" s="47">
        <f t="shared" si="852"/>
        <v>6</v>
      </c>
      <c r="N867" s="47">
        <f t="shared" si="852"/>
        <v>6</v>
      </c>
      <c r="O867" s="47">
        <f t="shared" si="852"/>
        <v>6</v>
      </c>
      <c r="P867" s="47">
        <f t="shared" si="852"/>
        <v>6</v>
      </c>
      <c r="Q867" s="47">
        <f t="shared" si="852"/>
        <v>6</v>
      </c>
    </row>
    <row r="868" spans="1:17">
      <c r="A868" s="605">
        <v>97</v>
      </c>
      <c r="B868" s="58" t="s">
        <v>32</v>
      </c>
      <c r="C868" s="58" t="str">
        <f>IF(C7=$W$121,"O",IF(C7=$X$121,"O",IF(C7=$Y$121,"O",IF(C7=$Z$121,"O",IF(C7=$AA$121,"O",IF(C7=$AB$121,"O",IF(C7=$AC$121,"O",IF(C7=$AD$121,"O",IF(C7=$AE$121,"O",IF(C7=$AF$121,"O",IF(C7=$AG$121,"O",IF(C7=$AH$121,"O",IF(C7=$AI$121,"O",IF(C7=$AJ$121,"O",IF(C7=$AK$121,"O",IF(C7=$AL$121,"O",IF(C7=$AM$121,"O",IF(C7=$AN$121,"O",IF(C7=$AO$121,"O",IF(C7=$AP$121,"O",IF(C7=$AQ$121,"O",IF(C7=$AR$121,"O",IF(C7=$AS$121,"O",IF(C7=$AT$121,"O",IF(C7=$AU$121,"O",IF(C7=$AV$121,"O",IF(C7=$AW$121,"O",IF(C7=$AX$121,"O",IF(C7=$AY$121,"O",IF(C7=$AZ$121,"O",IF(C7=$BA$121,"O",IF(C7=$BB$121,"O",IF(C7=$BC$121,"O",IF(C7=$BD$121,"O",IF(C7=$BE$121,"O",IF(C7=$BF$121,"O",IF(C7=$BG$121,"O",IF(C7=$BH$121,"O","X"))))))))))))))))))))))))))))))))))))))</f>
        <v>X</v>
      </c>
      <c r="D868" s="58" t="str">
        <f t="shared" ref="D868:P868" si="853">IF(D7=$W$121,"O",IF(D7=$X$121,"O",IF(D7=$Y$121,"O",IF(D7=$Z$121,"O",IF(D7=$AA$121,"O",IF(D7=$AB$121,"O",IF(D7=$AC$121,"O",IF(D7=$AD$121,"O",IF(D7=$AE$121,"O",IF(D7=$AF$121,"O",IF(D7=$AG$121,"O",IF(D7=$AH$121,"O",IF(D7=$AI$121,"O",IF(D7=$AJ$121,"O",IF(D7=$AK$121,"O",IF(D7=$AL$121,"O",IF(D7=$AM$121,"O",IF(D7=$AN$121,"O",IF(D7=$AO$121,"O",IF(D7=$AP$121,"O",IF(D7=$AQ$121,"O",IF(D7=$AR$121,"O",IF(D7=$AS$121,"O",IF(D7=$AT$121,"O",IF(D7=$AU$121,"O",IF(D7=$AV$121,"O",IF(D7=$AW$121,"O",IF(D7=$AX$121,"O",IF(D7=$AY$121,"O",IF(D7=$AZ$121,"O",IF(D7=$BA$121,"O",IF(D7=$BB$121,"O",IF(D7=$BC$121,"O",IF(D7=$BD$121,"O",IF(D7=$BE$121,"O",IF(D7=$BF$121,"O",IF(D7=$BG$121,"O",IF(D7=$BH$121,"O","X"))))))))))))))))))))))))))))))))))))))</f>
        <v>X</v>
      </c>
      <c r="E868" s="58" t="str">
        <f t="shared" si="853"/>
        <v>X</v>
      </c>
      <c r="F868" s="58" t="str">
        <f t="shared" si="853"/>
        <v>X</v>
      </c>
      <c r="G868" s="58" t="str">
        <f t="shared" si="853"/>
        <v>X</v>
      </c>
      <c r="H868" s="58" t="str">
        <f t="shared" si="853"/>
        <v>X</v>
      </c>
      <c r="I868" s="58" t="str">
        <f t="shared" si="853"/>
        <v>X</v>
      </c>
      <c r="J868" s="58" t="str">
        <f t="shared" si="853"/>
        <v>X</v>
      </c>
      <c r="K868" s="58" t="str">
        <f t="shared" si="853"/>
        <v>X</v>
      </c>
      <c r="L868" s="58" t="str">
        <f t="shared" si="853"/>
        <v>X</v>
      </c>
      <c r="M868" s="58" t="str">
        <f t="shared" si="853"/>
        <v>X</v>
      </c>
      <c r="N868" s="58" t="str">
        <f t="shared" si="853"/>
        <v>X</v>
      </c>
      <c r="O868" s="58" t="str">
        <f t="shared" si="853"/>
        <v>X</v>
      </c>
      <c r="P868" s="58" t="str">
        <f t="shared" si="853"/>
        <v>X</v>
      </c>
      <c r="Q868" s="58" t="str">
        <f>IF(Q7=$W$121,"O",IF(Q7=$X$121,"O",IF(Q7=$Y$121,"O",IF(Q7=$Z$121,"O",IF(Q7=$AA$121,"O",IF(Q7=$AB$121,"O",IF(Q7=$AC$121,"O",IF(Q7=$AD$121,"O",IF(Q7=$AE$121,"O",IF(Q7=$AF$121,"O",IF(Q7=$AG$121,"O",IF(Q7=$AH$121,"O",IF(Q7=$AI$121,"O",IF(Q7=$AJ$121,"O",IF(Q7=$AK$121,"O",IF(Q7=$AL$121,"O",IF(Q7=$AM$121,"O",IF(Q7=$AN$121,"O",IF(Q7=$AO$121,"O",IF(Q7=$AP$121,"O",IF(Q7=$AQ$121,"O",IF(Q7=$AR$121,"O",IF(Q7=$AS$121,"O",IF(Q7=$AT$121,"O",IF(Q7=$AU$121,"O",IF(Q7=$AV$121,"O",IF(Q7=$AW$121,"O",IF(Q7=$AX$121,"O",IF(Q7=$AY$121,"O",IF(Q7=$AZ$121,"O",IF(Q7=$BA$121,"O",IF(Q7=$BB$121,"O",IF(Q7=$BC$121,"O",IF(Q7=$BD$121,"O",IF(Q7=$BE$121,"O",IF(Q7=$BF$121,"O",IF(Q7=$BG$121,"O",IF(Q7=$BH$121,"O","X"))))))))))))))))))))))))))))))))))))))</f>
        <v>X</v>
      </c>
    </row>
    <row r="869" spans="1:17">
      <c r="A869" s="606"/>
      <c r="B869" s="58" t="s">
        <v>33</v>
      </c>
      <c r="C869" s="58" t="str">
        <f t="shared" ref="C869:Q869" si="854">IF(C8=$W$121,"O",IF(C8=$X$121,"O",IF(C8=$Y$121,"O",IF(C8=$Z$121,"O",IF(C8=$AA$121,"O",IF(C8=$AB$121,"O",IF(C8=$AC$121,"O",IF(C8=$AD$121,"O",IF(C8=$AE$121,"O",IF(C8=$AF$121,"O",IF(C8=$AG$121,"O",IF(C8=$AH$121,"O",IF(C8=$AI$121,"O",IF(C8=$AJ$121,"O",IF(C8=$AK$121,"O",IF(C8=$AL$121,"O",IF(C8=$AM$121,"O",IF(C8=$AN$121,"O",IF(C8=$AO$121,"O",IF(C8=$AP$121,"O",IF(C8=$AQ$121,"O",IF(C8=$AR$121,"O",IF(C8=$AS$121,"O",IF(C8=$AT$121,"O",IF(C8=$AU$121,"O",IF(C8=$AV$121,"O",IF(C8=$AW$121,"O",IF(C8=$AX$121,"O",IF(C8=$AY$121,"O",IF(C8=$AZ$121,"O",IF(C8=$BA$121,"O",IF(C8=$BB$121,"O",IF(C8=$BC$121,"O",IF(C8=$BD$121,"O",IF(C8=$BE$121,"O",IF(C8=$BF$121,"O",IF(C8=$BG$121,"O",IF(C8=$BH$121,"O","X"))))))))))))))))))))))))))))))))))))))</f>
        <v>X</v>
      </c>
      <c r="D869" s="58" t="str">
        <f t="shared" si="854"/>
        <v>X</v>
      </c>
      <c r="E869" s="58" t="str">
        <f t="shared" si="854"/>
        <v>X</v>
      </c>
      <c r="F869" s="58" t="str">
        <f t="shared" si="854"/>
        <v>X</v>
      </c>
      <c r="G869" s="58" t="str">
        <f t="shared" si="854"/>
        <v>X</v>
      </c>
      <c r="H869" s="58" t="str">
        <f t="shared" si="854"/>
        <v>X</v>
      </c>
      <c r="I869" s="58" t="str">
        <f t="shared" si="854"/>
        <v>X</v>
      </c>
      <c r="J869" s="58" t="str">
        <f t="shared" si="854"/>
        <v>X</v>
      </c>
      <c r="K869" s="58" t="str">
        <f t="shared" si="854"/>
        <v>X</v>
      </c>
      <c r="L869" s="58" t="str">
        <f t="shared" si="854"/>
        <v>X</v>
      </c>
      <c r="M869" s="58" t="str">
        <f t="shared" si="854"/>
        <v>X</v>
      </c>
      <c r="N869" s="58" t="str">
        <f t="shared" si="854"/>
        <v>X</v>
      </c>
      <c r="O869" s="58" t="str">
        <f t="shared" si="854"/>
        <v>X</v>
      </c>
      <c r="P869" s="58" t="str">
        <f t="shared" si="854"/>
        <v>X</v>
      </c>
      <c r="Q869" s="58" t="str">
        <f t="shared" si="854"/>
        <v>X</v>
      </c>
    </row>
    <row r="870" spans="1:17">
      <c r="A870" s="606"/>
      <c r="B870" s="58" t="s">
        <v>34</v>
      </c>
      <c r="C870" s="58" t="str">
        <f t="shared" ref="C870:Q870" si="855">IF(C9=$W$121,"O",IF(C9=$X$121,"O",IF(C9=$Y$121,"O",IF(C9=$Z$121,"O",IF(C9=$AA$121,"O",IF(C9=$AB$121,"O",IF(C9=$AC$121,"O",IF(C9=$AD$121,"O",IF(C9=$AE$121,"O",IF(C9=$AF$121,"O",IF(C9=$AG$121,"O",IF(C9=$AH$121,"O",IF(C9=$AI$121,"O",IF(C9=$AJ$121,"O",IF(C9=$AK$121,"O",IF(C9=$AL$121,"O",IF(C9=$AM$121,"O",IF(C9=$AN$121,"O",IF(C9=$AO$121,"O",IF(C9=$AP$121,"O",IF(C9=$AQ$121,"O",IF(C9=$AR$121,"O",IF(C9=$AS$121,"O",IF(C9=$AT$121,"O",IF(C9=$AU$121,"O",IF(C9=$AV$121,"O",IF(C9=$AW$121,"O",IF(C9=$AX$121,"O",IF(C9=$AY$121,"O",IF(C9=$AZ$121,"O",IF(C9=$BA$121,"O",IF(C9=$BB$121,"O",IF(C9=$BC$121,"O",IF(C9=$BD$121,"O",IF(C9=$BE$121,"O",IF(C9=$BF$121,"O",IF(C9=$BG$121,"O",IF(C9=$BH$121,"O","X"))))))))))))))))))))))))))))))))))))))</f>
        <v>X</v>
      </c>
      <c r="D870" s="58" t="str">
        <f t="shared" si="855"/>
        <v>X</v>
      </c>
      <c r="E870" s="58" t="str">
        <f t="shared" si="855"/>
        <v>X</v>
      </c>
      <c r="F870" s="58" t="str">
        <f t="shared" si="855"/>
        <v>X</v>
      </c>
      <c r="G870" s="58" t="str">
        <f t="shared" si="855"/>
        <v>X</v>
      </c>
      <c r="H870" s="58" t="str">
        <f t="shared" si="855"/>
        <v>X</v>
      </c>
      <c r="I870" s="58" t="str">
        <f t="shared" si="855"/>
        <v>X</v>
      </c>
      <c r="J870" s="58" t="str">
        <f t="shared" si="855"/>
        <v>X</v>
      </c>
      <c r="K870" s="58" t="str">
        <f t="shared" si="855"/>
        <v>X</v>
      </c>
      <c r="L870" s="58" t="str">
        <f t="shared" si="855"/>
        <v>X</v>
      </c>
      <c r="M870" s="58" t="str">
        <f t="shared" si="855"/>
        <v>X</v>
      </c>
      <c r="N870" s="58" t="str">
        <f t="shared" si="855"/>
        <v>X</v>
      </c>
      <c r="O870" s="58" t="str">
        <f t="shared" si="855"/>
        <v>X</v>
      </c>
      <c r="P870" s="58" t="str">
        <f t="shared" si="855"/>
        <v>X</v>
      </c>
      <c r="Q870" s="58" t="str">
        <f t="shared" si="855"/>
        <v>X</v>
      </c>
    </row>
    <row r="871" spans="1:17">
      <c r="A871" s="606"/>
      <c r="B871" s="58" t="s">
        <v>35</v>
      </c>
      <c r="C871" s="58" t="str">
        <f t="shared" ref="C871:Q871" si="856">IF(C10=$W$121,"O",IF(C10=$X$121,"O",IF(C10=$Y$121,"O",IF(C10=$Z$121,"O",IF(C10=$AA$121,"O",IF(C10=$AB$121,"O",IF(C10=$AC$121,"O",IF(C10=$AD$121,"O",IF(C10=$AE$121,"O",IF(C10=$AF$121,"O",IF(C10=$AG$121,"O",IF(C10=$AH$121,"O",IF(C10=$AI$121,"O",IF(C10=$AJ$121,"O",IF(C10=$AK$121,"O",IF(C10=$AL$121,"O",IF(C10=$AM$121,"O",IF(C10=$AN$121,"O",IF(C10=$AO$121,"O",IF(C10=$AP$121,"O",IF(C10=$AQ$121,"O",IF(C10=$AR$121,"O",IF(C10=$AS$121,"O",IF(C10=$AT$121,"O",IF(C10=$AU$121,"O",IF(C10=$AV$121,"O",IF(C10=$AW$121,"O",IF(C10=$AX$121,"O",IF(C10=$AY$121,"O",IF(C10=$AZ$121,"O",IF(C10=$BA$121,"O",IF(C10=$BB$121,"O",IF(C10=$BC$121,"O",IF(C10=$BD$121,"O",IF(C10=$BE$121,"O",IF(C10=$BF$121,"O",IF(C10=$BG$121,"O",IF(C10=$BH$121,"O","X"))))))))))))))))))))))))))))))))))))))</f>
        <v>X</v>
      </c>
      <c r="D871" s="58" t="str">
        <f t="shared" si="856"/>
        <v>X</v>
      </c>
      <c r="E871" s="58" t="str">
        <f t="shared" si="856"/>
        <v>X</v>
      </c>
      <c r="F871" s="58" t="str">
        <f t="shared" si="856"/>
        <v>X</v>
      </c>
      <c r="G871" s="58" t="str">
        <f t="shared" si="856"/>
        <v>X</v>
      </c>
      <c r="H871" s="58" t="str">
        <f t="shared" si="856"/>
        <v>X</v>
      </c>
      <c r="I871" s="58" t="str">
        <f t="shared" si="856"/>
        <v>X</v>
      </c>
      <c r="J871" s="58" t="str">
        <f t="shared" si="856"/>
        <v>X</v>
      </c>
      <c r="K871" s="58" t="str">
        <f t="shared" si="856"/>
        <v>X</v>
      </c>
      <c r="L871" s="58" t="str">
        <f t="shared" si="856"/>
        <v>X</v>
      </c>
      <c r="M871" s="58" t="str">
        <f t="shared" si="856"/>
        <v>X</v>
      </c>
      <c r="N871" s="58" t="str">
        <f t="shared" si="856"/>
        <v>X</v>
      </c>
      <c r="O871" s="58" t="str">
        <f t="shared" si="856"/>
        <v>X</v>
      </c>
      <c r="P871" s="58" t="str">
        <f t="shared" si="856"/>
        <v>X</v>
      </c>
      <c r="Q871" s="58" t="str">
        <f t="shared" si="856"/>
        <v>X</v>
      </c>
    </row>
    <row r="872" spans="1:17">
      <c r="A872" s="606"/>
      <c r="B872" s="58" t="s">
        <v>36</v>
      </c>
      <c r="C872" s="58" t="str">
        <f t="shared" ref="C872:Q872" si="857">IF(C11=$W$121,"O",IF(C11=$X$121,"O",IF(C11=$Y$121,"O",IF(C11=$Z$121,"O",IF(C11=$AA$121,"O",IF(C11=$AB$121,"O",IF(C11=$AC$121,"O",IF(C11=$AD$121,"O",IF(C11=$AE$121,"O",IF(C11=$AF$121,"O",IF(C11=$AG$121,"O",IF(C11=$AH$121,"O",IF(C11=$AI$121,"O",IF(C11=$AJ$121,"O",IF(C11=$AK$121,"O",IF(C11=$AL$121,"O",IF(C11=$AM$121,"O",IF(C11=$AN$121,"O",IF(C11=$AO$121,"O",IF(C11=$AP$121,"O",IF(C11=$AQ$121,"O",IF(C11=$AR$121,"O",IF(C11=$AS$121,"O",IF(C11=$AT$121,"O",IF(C11=$AU$121,"O",IF(C11=$AV$121,"O",IF(C11=$AW$121,"O",IF(C11=$AX$121,"O",IF(C11=$AY$121,"O",IF(C11=$AZ$121,"O",IF(C11=$BA$121,"O",IF(C11=$BB$121,"O",IF(C11=$BC$121,"O",IF(C11=$BD$121,"O",IF(C11=$BE$121,"O",IF(C11=$BF$121,"O",IF(C11=$BG$121,"O",IF(C11=$BH$121,"O","X"))))))))))))))))))))))))))))))))))))))</f>
        <v>O</v>
      </c>
      <c r="D872" s="58" t="str">
        <f t="shared" si="857"/>
        <v>O</v>
      </c>
      <c r="E872" s="58" t="str">
        <f t="shared" si="857"/>
        <v>O</v>
      </c>
      <c r="F872" s="58" t="str">
        <f t="shared" si="857"/>
        <v>O</v>
      </c>
      <c r="G872" s="58" t="str">
        <f t="shared" si="857"/>
        <v>O</v>
      </c>
      <c r="H872" s="58" t="str">
        <f t="shared" si="857"/>
        <v>O</v>
      </c>
      <c r="I872" s="58" t="str">
        <f t="shared" si="857"/>
        <v>O</v>
      </c>
      <c r="J872" s="58" t="str">
        <f t="shared" si="857"/>
        <v>O</v>
      </c>
      <c r="K872" s="58" t="str">
        <f t="shared" si="857"/>
        <v>O</v>
      </c>
      <c r="L872" s="58" t="str">
        <f t="shared" si="857"/>
        <v>O</v>
      </c>
      <c r="M872" s="58" t="str">
        <f t="shared" si="857"/>
        <v>O</v>
      </c>
      <c r="N872" s="58" t="str">
        <f t="shared" si="857"/>
        <v>O</v>
      </c>
      <c r="O872" s="58" t="str">
        <f t="shared" si="857"/>
        <v>O</v>
      </c>
      <c r="P872" s="58" t="str">
        <f t="shared" si="857"/>
        <v>O</v>
      </c>
      <c r="Q872" s="58" t="str">
        <f t="shared" si="857"/>
        <v>O</v>
      </c>
    </row>
    <row r="873" spans="1:17">
      <c r="A873" s="606"/>
      <c r="B873" s="58" t="s">
        <v>21</v>
      </c>
      <c r="C873" s="58" t="str">
        <f t="shared" ref="C873:Q873" si="858">IF(C12=$W$121,"O",IF(C12=$X$121,"O",IF(C12=$Y$121,"O",IF(C12=$Z$121,"O",IF(C12=$AA$121,"O",IF(C12=$AB$121,"O",IF(C12=$AC$121,"O",IF(C12=$AD$121,"O",IF(C12=$AE$121,"O",IF(C12=$AF$121,"O",IF(C12=$AG$121,"O",IF(C12=$AH$121,"O",IF(C12=$AI$121,"O",IF(C12=$AJ$121,"O",IF(C12=$AK$121,"O",IF(C12=$AL$121,"O",IF(C12=$AM$121,"O",IF(C12=$AN$121,"O",IF(C12=$AO$121,"O",IF(C12=$AP$121,"O",IF(C12=$AQ$121,"O",IF(C12=$AR$121,"O",IF(C12=$AS$121,"O",IF(C12=$AT$121,"O",IF(C12=$AU$121,"O",IF(C12=$AV$121,"O",IF(C12=$AW$121,"O",IF(C12=$AX$121,"O",IF(C12=$AY$121,"O",IF(C12=$AZ$121,"O",IF(C12=$BA$121,"O",IF(C12=$BB$121,"O",IF(C12=$BC$121,"O",IF(C12=$BD$121,"O",IF(C12=$BE$121,"O",IF(C12=$BF$121,"O",IF(C12=$BG$121,"O",IF(C12=$BH$121,"O","X"))))))))))))))))))))))))))))))))))))))</f>
        <v>O</v>
      </c>
      <c r="D873" s="58" t="str">
        <f t="shared" si="858"/>
        <v>O</v>
      </c>
      <c r="E873" s="58" t="str">
        <f t="shared" si="858"/>
        <v>O</v>
      </c>
      <c r="F873" s="58" t="str">
        <f t="shared" si="858"/>
        <v>O</v>
      </c>
      <c r="G873" s="58" t="str">
        <f t="shared" si="858"/>
        <v>O</v>
      </c>
      <c r="H873" s="58" t="str">
        <f t="shared" si="858"/>
        <v>O</v>
      </c>
      <c r="I873" s="58" t="str">
        <f t="shared" si="858"/>
        <v>O</v>
      </c>
      <c r="J873" s="58" t="str">
        <f t="shared" si="858"/>
        <v>O</v>
      </c>
      <c r="K873" s="58" t="str">
        <f t="shared" si="858"/>
        <v>O</v>
      </c>
      <c r="L873" s="58" t="str">
        <f t="shared" si="858"/>
        <v>O</v>
      </c>
      <c r="M873" s="58" t="str">
        <f t="shared" si="858"/>
        <v>O</v>
      </c>
      <c r="N873" s="58" t="str">
        <f t="shared" si="858"/>
        <v>O</v>
      </c>
      <c r="O873" s="58" t="str">
        <f t="shared" si="858"/>
        <v>O</v>
      </c>
      <c r="P873" s="58" t="str">
        <f t="shared" si="858"/>
        <v>O</v>
      </c>
      <c r="Q873" s="58" t="str">
        <f t="shared" si="858"/>
        <v>O</v>
      </c>
    </row>
    <row r="874" spans="1:17">
      <c r="A874" s="607"/>
      <c r="B874" s="30" t="s">
        <v>46</v>
      </c>
      <c r="C874" s="47">
        <f>COUNTIF(C868:C873,"O")</f>
        <v>2</v>
      </c>
      <c r="D874" s="47">
        <f t="shared" ref="D874:Q874" si="859">COUNTIF(D868:D873,"O")</f>
        <v>2</v>
      </c>
      <c r="E874" s="47">
        <f t="shared" si="859"/>
        <v>2</v>
      </c>
      <c r="F874" s="47">
        <f t="shared" si="859"/>
        <v>2</v>
      </c>
      <c r="G874" s="47">
        <f t="shared" si="859"/>
        <v>2</v>
      </c>
      <c r="H874" s="47">
        <f t="shared" si="859"/>
        <v>2</v>
      </c>
      <c r="I874" s="47">
        <f t="shared" si="859"/>
        <v>2</v>
      </c>
      <c r="J874" s="47">
        <f t="shared" si="859"/>
        <v>2</v>
      </c>
      <c r="K874" s="47">
        <f t="shared" si="859"/>
        <v>2</v>
      </c>
      <c r="L874" s="47">
        <f t="shared" si="859"/>
        <v>2</v>
      </c>
      <c r="M874" s="47">
        <f t="shared" si="859"/>
        <v>2</v>
      </c>
      <c r="N874" s="47">
        <f t="shared" si="859"/>
        <v>2</v>
      </c>
      <c r="O874" s="47">
        <f t="shared" si="859"/>
        <v>2</v>
      </c>
      <c r="P874" s="47">
        <f t="shared" si="859"/>
        <v>2</v>
      </c>
      <c r="Q874" s="47">
        <f t="shared" si="859"/>
        <v>2</v>
      </c>
    </row>
    <row r="875" spans="1:17">
      <c r="A875" s="605">
        <v>98</v>
      </c>
      <c r="B875" s="58" t="s">
        <v>32</v>
      </c>
      <c r="C875" s="58" t="str">
        <f>IF(C7=$W$122,"O",IF(C7=$X$122,"O",IF(C7=$Y$122,"O",IF(C7=$Z$122,"O",IF(C7=$AA$122,"O",IF(C7=$AB$122,"O",IF(C7=$AC$122,"O",IF(C7=$AD$122,"O",IF(C7=$AE$122,"O",IF(C7=$AF$122,"O",IF(C7=$AG$122,"O",IF(C7=$AH$122,"O",IF(C7=$AI$122,"O",IF(C7=$AJ$122,"O",IF(C7=$AK$122,"O",IF(C7=$AL$122,"O",IF(C7=$AM$122,"O",IF(C7=$AN$122,"O",IF(C7=$AO$122,"O",IF(C7=$AP$122,"O",IF(C7=$AQ$122,"O",IF(C7=$AR$122,"O",IF(C7=$AS$122,"O",IF(C7=$AT$122,"O",IF(C7=$AU$122,"O",IF(C7=$AV$122,"O",IF(C7=$AW$122,"O",IF(C7=$AX$122,"O",IF(C7=$AY$122,"O",IF(C7=$AZ$122,"O",IF(C7=$BA$122,"O",IF(C7=$BB$122,"O",IF(C7=$BC$122,"O",IF(C7=$BD$122,"O",IF(C7=$BE$122,"O",IF(C7=$BF$122,"O",IF(C7=$BG$122,"O",IF(C7=$BH$122,"O","X"))))))))))))))))))))))))))))))))))))))</f>
        <v>X</v>
      </c>
      <c r="D875" s="58" t="str">
        <f t="shared" ref="D875:P875" si="860">IF(D7=$W$122,"O",IF(D7=$X$122,"O",IF(D7=$Y$122,"O",IF(D7=$Z$122,"O",IF(D7=$AA$122,"O",IF(D7=$AB$122,"O",IF(D7=$AC$122,"O",IF(D7=$AD$122,"O",IF(D7=$AE$122,"O",IF(D7=$AF$122,"O",IF(D7=$AG$122,"O",IF(D7=$AH$122,"O",IF(D7=$AI$122,"O",IF(D7=$AJ$122,"O",IF(D7=$AK$122,"O",IF(D7=$AL$122,"O",IF(D7=$AM$122,"O",IF(D7=$AN$122,"O",IF(D7=$AO$122,"O",IF(D7=$AP$122,"O",IF(D7=$AQ$122,"O",IF(D7=$AR$122,"O",IF(D7=$AS$122,"O",IF(D7=$AT$122,"O",IF(D7=$AU$122,"O",IF(D7=$AV$122,"O",IF(D7=$AW$122,"O",IF(D7=$AX$122,"O",IF(D7=$AY$122,"O",IF(D7=$AZ$122,"O",IF(D7=$BA$122,"O",IF(D7=$BB$122,"O",IF(D7=$BC$122,"O",IF(D7=$BD$122,"O",IF(D7=$BE$122,"O",IF(D7=$BF$122,"O",IF(D7=$BG$122,"O",IF(D7=$BH$122,"O","X"))))))))))))))))))))))))))))))))))))))</f>
        <v>X</v>
      </c>
      <c r="E875" s="58" t="str">
        <f t="shared" si="860"/>
        <v>X</v>
      </c>
      <c r="F875" s="58" t="str">
        <f t="shared" si="860"/>
        <v>X</v>
      </c>
      <c r="G875" s="58" t="str">
        <f t="shared" si="860"/>
        <v>X</v>
      </c>
      <c r="H875" s="58" t="str">
        <f t="shared" si="860"/>
        <v>X</v>
      </c>
      <c r="I875" s="58" t="str">
        <f t="shared" si="860"/>
        <v>X</v>
      </c>
      <c r="J875" s="58" t="str">
        <f t="shared" si="860"/>
        <v>X</v>
      </c>
      <c r="K875" s="58" t="str">
        <f t="shared" si="860"/>
        <v>X</v>
      </c>
      <c r="L875" s="58" t="str">
        <f t="shared" si="860"/>
        <v>X</v>
      </c>
      <c r="M875" s="58" t="str">
        <f t="shared" si="860"/>
        <v>X</v>
      </c>
      <c r="N875" s="58" t="str">
        <f t="shared" si="860"/>
        <v>X</v>
      </c>
      <c r="O875" s="58" t="str">
        <f t="shared" si="860"/>
        <v>X</v>
      </c>
      <c r="P875" s="58" t="str">
        <f t="shared" si="860"/>
        <v>X</v>
      </c>
      <c r="Q875" s="58" t="str">
        <f>IF(Q7=$W$122,"O",IF(Q7=$X$122,"O",IF(Q7=$Y$122,"O",IF(Q7=$Z$122,"O",IF(Q7=$AA$122,"O",IF(Q7=$AB$122,"O",IF(Q7=$AC$122,"O",IF(Q7=$AD$122,"O",IF(Q7=$AE$122,"O",IF(Q7=$AF$122,"O",IF(Q7=$AG$122,"O",IF(Q7=$AH$122,"O",IF(Q7=$AI$122,"O",IF(Q7=$AJ$122,"O",IF(Q7=$AK$122,"O",IF(Q7=$AL$122,"O",IF(Q7=$AM$122,"O",IF(Q7=$AN$122,"O",IF(Q7=$AO$122,"O",IF(Q7=$AP$122,"O",IF(Q7=$AQ$122,"O",IF(Q7=$AR$122,"O",IF(Q7=$AS$122,"O",IF(Q7=$AT$122,"O",IF(Q7=$AU$122,"O",IF(Q7=$AV$122,"O",IF(Q7=$AW$122,"O",IF(Q7=$AX$122,"O",IF(Q7=$AY$122,"O",IF(Q7=$AZ$122,"O",IF(Q7=$BA$122,"O",IF(Q7=$BB$122,"O",IF(Q7=$BC$122,"O",IF(Q7=$BD$122,"O",IF(Q7=$BE$122,"O",IF(Q7=$BF$122,"O",IF(Q7=$BG$122,"O",IF(Q7=$BH$122,"O","X"))))))))))))))))))))))))))))))))))))))</f>
        <v>X</v>
      </c>
    </row>
    <row r="876" spans="1:17">
      <c r="A876" s="606"/>
      <c r="B876" s="58" t="s">
        <v>33</v>
      </c>
      <c r="C876" s="58" t="str">
        <f t="shared" ref="C876:Q876" si="861">IF(C8=$W$122,"O",IF(C8=$X$122,"O",IF(C8=$Y$122,"O",IF(C8=$Z$122,"O",IF(C8=$AA$122,"O",IF(C8=$AB$122,"O",IF(C8=$AC$122,"O",IF(C8=$AD$122,"O",IF(C8=$AE$122,"O",IF(C8=$AF$122,"O",IF(C8=$AG$122,"O",IF(C8=$AH$122,"O",IF(C8=$AI$122,"O",IF(C8=$AJ$122,"O",IF(C8=$AK$122,"O",IF(C8=$AL$122,"O",IF(C8=$AM$122,"O",IF(C8=$AN$122,"O",IF(C8=$AO$122,"O",IF(C8=$AP$122,"O",IF(C8=$AQ$122,"O",IF(C8=$AR$122,"O",IF(C8=$AS$122,"O",IF(C8=$AT$122,"O",IF(C8=$AU$122,"O",IF(C8=$AV$122,"O",IF(C8=$AW$122,"O",IF(C8=$AX$122,"O",IF(C8=$AY$122,"O",IF(C8=$AZ$122,"O",IF(C8=$BA$122,"O",IF(C8=$BB$122,"O",IF(C8=$BC$122,"O",IF(C8=$BD$122,"O",IF(C8=$BE$122,"O",IF(C8=$BF$122,"O",IF(C8=$BG$122,"O",IF(C8=$BH$122,"O","X"))))))))))))))))))))))))))))))))))))))</f>
        <v>X</v>
      </c>
      <c r="D876" s="58" t="str">
        <f t="shared" si="861"/>
        <v>X</v>
      </c>
      <c r="E876" s="58" t="str">
        <f t="shared" si="861"/>
        <v>X</v>
      </c>
      <c r="F876" s="58" t="str">
        <f t="shared" si="861"/>
        <v>X</v>
      </c>
      <c r="G876" s="58" t="str">
        <f t="shared" si="861"/>
        <v>X</v>
      </c>
      <c r="H876" s="58" t="str">
        <f t="shared" si="861"/>
        <v>X</v>
      </c>
      <c r="I876" s="58" t="str">
        <f t="shared" si="861"/>
        <v>X</v>
      </c>
      <c r="J876" s="58" t="str">
        <f t="shared" si="861"/>
        <v>X</v>
      </c>
      <c r="K876" s="58" t="str">
        <f t="shared" si="861"/>
        <v>X</v>
      </c>
      <c r="L876" s="58" t="str">
        <f t="shared" si="861"/>
        <v>X</v>
      </c>
      <c r="M876" s="58" t="str">
        <f t="shared" si="861"/>
        <v>X</v>
      </c>
      <c r="N876" s="58" t="str">
        <f t="shared" si="861"/>
        <v>X</v>
      </c>
      <c r="O876" s="58" t="str">
        <f t="shared" si="861"/>
        <v>X</v>
      </c>
      <c r="P876" s="58" t="str">
        <f t="shared" si="861"/>
        <v>X</v>
      </c>
      <c r="Q876" s="58" t="str">
        <f t="shared" si="861"/>
        <v>X</v>
      </c>
    </row>
    <row r="877" spans="1:17">
      <c r="A877" s="606"/>
      <c r="B877" s="58" t="s">
        <v>34</v>
      </c>
      <c r="C877" s="58" t="str">
        <f t="shared" ref="C877:Q877" si="862">IF(C9=$W$122,"O",IF(C9=$X$122,"O",IF(C9=$Y$122,"O",IF(C9=$Z$122,"O",IF(C9=$AA$122,"O",IF(C9=$AB$122,"O",IF(C9=$AC$122,"O",IF(C9=$AD$122,"O",IF(C9=$AE$122,"O",IF(C9=$AF$122,"O",IF(C9=$AG$122,"O",IF(C9=$AH$122,"O",IF(C9=$AI$122,"O",IF(C9=$AJ$122,"O",IF(C9=$AK$122,"O",IF(C9=$AL$122,"O",IF(C9=$AM$122,"O",IF(C9=$AN$122,"O",IF(C9=$AO$122,"O",IF(C9=$AP$122,"O",IF(C9=$AQ$122,"O",IF(C9=$AR$122,"O",IF(C9=$AS$122,"O",IF(C9=$AT$122,"O",IF(C9=$AU$122,"O",IF(C9=$AV$122,"O",IF(C9=$AW$122,"O",IF(C9=$AX$122,"O",IF(C9=$AY$122,"O",IF(C9=$AZ$122,"O",IF(C9=$BA$122,"O",IF(C9=$BB$122,"O",IF(C9=$BC$122,"O",IF(C9=$BD$122,"O",IF(C9=$BE$122,"O",IF(C9=$BF$122,"O",IF(C9=$BG$122,"O",IF(C9=$BH$122,"O","X"))))))))))))))))))))))))))))))))))))))</f>
        <v>O</v>
      </c>
      <c r="D877" s="58" t="str">
        <f t="shared" si="862"/>
        <v>O</v>
      </c>
      <c r="E877" s="58" t="str">
        <f t="shared" si="862"/>
        <v>O</v>
      </c>
      <c r="F877" s="58" t="str">
        <f t="shared" si="862"/>
        <v>O</v>
      </c>
      <c r="G877" s="58" t="str">
        <f t="shared" si="862"/>
        <v>O</v>
      </c>
      <c r="H877" s="58" t="str">
        <f t="shared" si="862"/>
        <v>O</v>
      </c>
      <c r="I877" s="58" t="str">
        <f t="shared" si="862"/>
        <v>O</v>
      </c>
      <c r="J877" s="58" t="str">
        <f t="shared" si="862"/>
        <v>O</v>
      </c>
      <c r="K877" s="58" t="str">
        <f t="shared" si="862"/>
        <v>O</v>
      </c>
      <c r="L877" s="58" t="str">
        <f t="shared" si="862"/>
        <v>O</v>
      </c>
      <c r="M877" s="58" t="str">
        <f t="shared" si="862"/>
        <v>O</v>
      </c>
      <c r="N877" s="58" t="str">
        <f t="shared" si="862"/>
        <v>O</v>
      </c>
      <c r="O877" s="58" t="str">
        <f t="shared" si="862"/>
        <v>O</v>
      </c>
      <c r="P877" s="58" t="str">
        <f t="shared" si="862"/>
        <v>O</v>
      </c>
      <c r="Q877" s="58" t="str">
        <f t="shared" si="862"/>
        <v>O</v>
      </c>
    </row>
    <row r="878" spans="1:17">
      <c r="A878" s="606"/>
      <c r="B878" s="58" t="s">
        <v>35</v>
      </c>
      <c r="C878" s="58" t="str">
        <f t="shared" ref="C878:Q878" si="863">IF(C10=$W$122,"O",IF(C10=$X$122,"O",IF(C10=$Y$122,"O",IF(C10=$Z$122,"O",IF(C10=$AA$122,"O",IF(C10=$AB$122,"O",IF(C10=$AC$122,"O",IF(C10=$AD$122,"O",IF(C10=$AE$122,"O",IF(C10=$AF$122,"O",IF(C10=$AG$122,"O",IF(C10=$AH$122,"O",IF(C10=$AI$122,"O",IF(C10=$AJ$122,"O",IF(C10=$AK$122,"O",IF(C10=$AL$122,"O",IF(C10=$AM$122,"O",IF(C10=$AN$122,"O",IF(C10=$AO$122,"O",IF(C10=$AP$122,"O",IF(C10=$AQ$122,"O",IF(C10=$AR$122,"O",IF(C10=$AS$122,"O",IF(C10=$AT$122,"O",IF(C10=$AU$122,"O",IF(C10=$AV$122,"O",IF(C10=$AW$122,"O",IF(C10=$AX$122,"O",IF(C10=$AY$122,"O",IF(C10=$AZ$122,"O",IF(C10=$BA$122,"O",IF(C10=$BB$122,"O",IF(C10=$BC$122,"O",IF(C10=$BD$122,"O",IF(C10=$BE$122,"O",IF(C10=$BF$122,"O",IF(C10=$BG$122,"O",IF(C10=$BH$122,"O","X"))))))))))))))))))))))))))))))))))))))</f>
        <v>X</v>
      </c>
      <c r="D878" s="58" t="str">
        <f t="shared" si="863"/>
        <v>X</v>
      </c>
      <c r="E878" s="58" t="str">
        <f t="shared" si="863"/>
        <v>X</v>
      </c>
      <c r="F878" s="58" t="str">
        <f t="shared" si="863"/>
        <v>X</v>
      </c>
      <c r="G878" s="58" t="str">
        <f t="shared" si="863"/>
        <v>X</v>
      </c>
      <c r="H878" s="58" t="str">
        <f t="shared" si="863"/>
        <v>X</v>
      </c>
      <c r="I878" s="58" t="str">
        <f t="shared" si="863"/>
        <v>X</v>
      </c>
      <c r="J878" s="58" t="str">
        <f t="shared" si="863"/>
        <v>X</v>
      </c>
      <c r="K878" s="58" t="str">
        <f t="shared" si="863"/>
        <v>X</v>
      </c>
      <c r="L878" s="58" t="str">
        <f t="shared" si="863"/>
        <v>X</v>
      </c>
      <c r="M878" s="58" t="str">
        <f t="shared" si="863"/>
        <v>X</v>
      </c>
      <c r="N878" s="58" t="str">
        <f t="shared" si="863"/>
        <v>X</v>
      </c>
      <c r="O878" s="58" t="str">
        <f t="shared" si="863"/>
        <v>X</v>
      </c>
      <c r="P878" s="58" t="str">
        <f t="shared" si="863"/>
        <v>X</v>
      </c>
      <c r="Q878" s="58" t="str">
        <f t="shared" si="863"/>
        <v>X</v>
      </c>
    </row>
    <row r="879" spans="1:17">
      <c r="A879" s="606"/>
      <c r="B879" s="58" t="s">
        <v>36</v>
      </c>
      <c r="C879" s="58" t="str">
        <f t="shared" ref="C879:Q879" si="864">IF(C11=$W$122,"O",IF(C11=$X$122,"O",IF(C11=$Y$122,"O",IF(C11=$Z$122,"O",IF(C11=$AA$122,"O",IF(C11=$AB$122,"O",IF(C11=$AC$122,"O",IF(C11=$AD$122,"O",IF(C11=$AE$122,"O",IF(C11=$AF$122,"O",IF(C11=$AG$122,"O",IF(C11=$AH$122,"O",IF(C11=$AI$122,"O",IF(C11=$AJ$122,"O",IF(C11=$AK$122,"O",IF(C11=$AL$122,"O",IF(C11=$AM$122,"O",IF(C11=$AN$122,"O",IF(C11=$AO$122,"O",IF(C11=$AP$122,"O",IF(C11=$AQ$122,"O",IF(C11=$AR$122,"O",IF(C11=$AS$122,"O",IF(C11=$AT$122,"O",IF(C11=$AU$122,"O",IF(C11=$AV$122,"O",IF(C11=$AW$122,"O",IF(C11=$AX$122,"O",IF(C11=$AY$122,"O",IF(C11=$AZ$122,"O",IF(C11=$BA$122,"O",IF(C11=$BB$122,"O",IF(C11=$BC$122,"O",IF(C11=$BD$122,"O",IF(C11=$BE$122,"O",IF(C11=$BF$122,"O",IF(C11=$BG$122,"O",IF(C11=$BH$122,"O","X"))))))))))))))))))))))))))))))))))))))</f>
        <v>X</v>
      </c>
      <c r="D879" s="58" t="str">
        <f t="shared" si="864"/>
        <v>X</v>
      </c>
      <c r="E879" s="58" t="str">
        <f t="shared" si="864"/>
        <v>X</v>
      </c>
      <c r="F879" s="58" t="str">
        <f t="shared" si="864"/>
        <v>X</v>
      </c>
      <c r="G879" s="58" t="str">
        <f t="shared" si="864"/>
        <v>X</v>
      </c>
      <c r="H879" s="58" t="str">
        <f t="shared" si="864"/>
        <v>X</v>
      </c>
      <c r="I879" s="58" t="str">
        <f t="shared" si="864"/>
        <v>X</v>
      </c>
      <c r="J879" s="58" t="str">
        <f t="shared" si="864"/>
        <v>X</v>
      </c>
      <c r="K879" s="58" t="str">
        <f t="shared" si="864"/>
        <v>X</v>
      </c>
      <c r="L879" s="58" t="str">
        <f t="shared" si="864"/>
        <v>X</v>
      </c>
      <c r="M879" s="58" t="str">
        <f t="shared" si="864"/>
        <v>X</v>
      </c>
      <c r="N879" s="58" t="str">
        <f t="shared" si="864"/>
        <v>X</v>
      </c>
      <c r="O879" s="58" t="str">
        <f t="shared" si="864"/>
        <v>X</v>
      </c>
      <c r="P879" s="58" t="str">
        <f t="shared" si="864"/>
        <v>X</v>
      </c>
      <c r="Q879" s="58" t="str">
        <f t="shared" si="864"/>
        <v>X</v>
      </c>
    </row>
    <row r="880" spans="1:17">
      <c r="A880" s="606"/>
      <c r="B880" s="58" t="s">
        <v>21</v>
      </c>
      <c r="C880" s="58" t="str">
        <f t="shared" ref="C880:Q880" si="865">IF(C12=$W$122,"O",IF(C12=$X$122,"O",IF(C12=$Y$122,"O",IF(C12=$Z$122,"O",IF(C12=$AA$122,"O",IF(C12=$AB$122,"O",IF(C12=$AC$122,"O",IF(C12=$AD$122,"O",IF(C12=$AE$122,"O",IF(C12=$AF$122,"O",IF(C12=$AG$122,"O",IF(C12=$AH$122,"O",IF(C12=$AI$122,"O",IF(C12=$AJ$122,"O",IF(C12=$AK$122,"O",IF(C12=$AL$122,"O",IF(C12=$AM$122,"O",IF(C12=$AN$122,"O",IF(C12=$AO$122,"O",IF(C12=$AP$122,"O",IF(C12=$AQ$122,"O",IF(C12=$AR$122,"O",IF(C12=$AS$122,"O",IF(C12=$AT$122,"O",IF(C12=$AU$122,"O",IF(C12=$AV$122,"O",IF(C12=$AW$122,"O",IF(C12=$AX$122,"O",IF(C12=$AY$122,"O",IF(C12=$AZ$122,"O",IF(C12=$BA$122,"O",IF(C12=$BB$122,"O",IF(C12=$BC$122,"O",IF(C12=$BD$122,"O",IF(C12=$BE$122,"O",IF(C12=$BF$122,"O",IF(C12=$BG$122,"O",IF(C12=$BH$122,"O","X"))))))))))))))))))))))))))))))))))))))</f>
        <v>O</v>
      </c>
      <c r="D880" s="58" t="str">
        <f t="shared" si="865"/>
        <v>O</v>
      </c>
      <c r="E880" s="58" t="str">
        <f t="shared" si="865"/>
        <v>O</v>
      </c>
      <c r="F880" s="58" t="str">
        <f t="shared" si="865"/>
        <v>O</v>
      </c>
      <c r="G880" s="58" t="str">
        <f t="shared" si="865"/>
        <v>O</v>
      </c>
      <c r="H880" s="58" t="str">
        <f t="shared" si="865"/>
        <v>O</v>
      </c>
      <c r="I880" s="58" t="str">
        <f t="shared" si="865"/>
        <v>O</v>
      </c>
      <c r="J880" s="58" t="str">
        <f t="shared" si="865"/>
        <v>O</v>
      </c>
      <c r="K880" s="58" t="str">
        <f t="shared" si="865"/>
        <v>O</v>
      </c>
      <c r="L880" s="58" t="str">
        <f t="shared" si="865"/>
        <v>O</v>
      </c>
      <c r="M880" s="58" t="str">
        <f t="shared" si="865"/>
        <v>O</v>
      </c>
      <c r="N880" s="58" t="str">
        <f t="shared" si="865"/>
        <v>O</v>
      </c>
      <c r="O880" s="58" t="str">
        <f t="shared" si="865"/>
        <v>O</v>
      </c>
      <c r="P880" s="58" t="str">
        <f t="shared" si="865"/>
        <v>O</v>
      </c>
      <c r="Q880" s="58" t="str">
        <f t="shared" si="865"/>
        <v>O</v>
      </c>
    </row>
    <row r="881" spans="1:17">
      <c r="A881" s="607"/>
      <c r="B881" s="30" t="s">
        <v>46</v>
      </c>
      <c r="C881" s="47">
        <f>COUNTIF(C875:C880,"O")</f>
        <v>2</v>
      </c>
      <c r="D881" s="47">
        <f t="shared" ref="D881:Q881" si="866">COUNTIF(D875:D880,"O")</f>
        <v>2</v>
      </c>
      <c r="E881" s="47">
        <f t="shared" si="866"/>
        <v>2</v>
      </c>
      <c r="F881" s="47">
        <f t="shared" si="866"/>
        <v>2</v>
      </c>
      <c r="G881" s="47">
        <f t="shared" si="866"/>
        <v>2</v>
      </c>
      <c r="H881" s="47">
        <f t="shared" si="866"/>
        <v>2</v>
      </c>
      <c r="I881" s="47">
        <f t="shared" si="866"/>
        <v>2</v>
      </c>
      <c r="J881" s="47">
        <f t="shared" si="866"/>
        <v>2</v>
      </c>
      <c r="K881" s="47">
        <f t="shared" si="866"/>
        <v>2</v>
      </c>
      <c r="L881" s="47">
        <f t="shared" si="866"/>
        <v>2</v>
      </c>
      <c r="M881" s="47">
        <f t="shared" si="866"/>
        <v>2</v>
      </c>
      <c r="N881" s="47">
        <f t="shared" si="866"/>
        <v>2</v>
      </c>
      <c r="O881" s="47">
        <f t="shared" si="866"/>
        <v>2</v>
      </c>
      <c r="P881" s="47">
        <f t="shared" si="866"/>
        <v>2</v>
      </c>
      <c r="Q881" s="47">
        <f t="shared" si="866"/>
        <v>2</v>
      </c>
    </row>
    <row r="882" spans="1:17">
      <c r="A882" s="605">
        <v>99</v>
      </c>
      <c r="B882" s="58" t="s">
        <v>32</v>
      </c>
      <c r="C882" s="58" t="str">
        <f>IF(C7=$W$123,"O",IF(C7=$X$123,"O",IF(C7=$Y$123,"O",IF(C7=$Z$123,"O",IF(C7=$AA$123,"O",IF(C7=$AB$123,"O",IF(C7=$AC$123,"O",IF(C7=$AD$123,"O",IF(C7=$AE$123,"O",IF(C7=$AF$123,"O",IF(C7=$AG$123,"O",IF(C7=$AH$123,"O",IF(C7=$AI$123,"O",IF(C7=$AJ$123,"O",IF(C7=$AK$123,"O",IF(C7=$AL$123,"O",IF(C7=$AM$123,"O",IF(C7=$AN$123,"O",IF(C7=$AO$123,"O",IF(C7=$AP$123,"O",IF(C7=$AQ$123,"O",IF(C7=$AR$123,"O",IF(C7=$AS$123,"O",IF(C7=$AT$123,"O",IF(C7=$AU$123,"O",IF(C7=$AV$123,"O",IF(C7=$AW$123,"O",IF(C7=$AX$123,"O",IF(C7=$AY$123,"O",IF(C7=$AZ$123,"O",IF(C7=$BA$123,"O",IF(C7=$BB$123,"O",IF(C7=$BC$123,"O",IF(C7=$BD$123,"O",IF(C7=$BE$123,"O",IF(C7=$BF$123,"O",IF(C7=$BG$123,"O",IF(C7=$BH$123,"O","X"))))))))))))))))))))))))))))))))))))))</f>
        <v>X</v>
      </c>
      <c r="D882" s="58" t="str">
        <f t="shared" ref="D882:P882" si="867">IF(D7=$W$123,"O",IF(D7=$X$123,"O",IF(D7=$Y$123,"O",IF(D7=$Z$123,"O",IF(D7=$AA$123,"O",IF(D7=$AB$123,"O",IF(D7=$AC$123,"O",IF(D7=$AD$123,"O",IF(D7=$AE$123,"O",IF(D7=$AF$123,"O",IF(D7=$AG$123,"O",IF(D7=$AH$123,"O",IF(D7=$AI$123,"O",IF(D7=$AJ$123,"O",IF(D7=$AK$123,"O",IF(D7=$AL$123,"O",IF(D7=$AM$123,"O",IF(D7=$AN$123,"O",IF(D7=$AO$123,"O",IF(D7=$AP$123,"O",IF(D7=$AQ$123,"O",IF(D7=$AR$123,"O",IF(D7=$AS$123,"O",IF(D7=$AT$123,"O",IF(D7=$AU$123,"O",IF(D7=$AV$123,"O",IF(D7=$AW$123,"O",IF(D7=$AX$123,"O",IF(D7=$AY$123,"O",IF(D7=$AZ$123,"O",IF(D7=$BA$123,"O",IF(D7=$BB$123,"O",IF(D7=$BC$123,"O",IF(D7=$BD$123,"O",IF(D7=$BE$123,"O",IF(D7=$BF$123,"O",IF(D7=$BG$123,"O",IF(D7=$BH$123,"O","X"))))))))))))))))))))))))))))))))))))))</f>
        <v>X</v>
      </c>
      <c r="E882" s="58" t="str">
        <f t="shared" si="867"/>
        <v>X</v>
      </c>
      <c r="F882" s="58" t="str">
        <f t="shared" si="867"/>
        <v>X</v>
      </c>
      <c r="G882" s="58" t="str">
        <f t="shared" si="867"/>
        <v>X</v>
      </c>
      <c r="H882" s="58" t="str">
        <f t="shared" si="867"/>
        <v>X</v>
      </c>
      <c r="I882" s="58" t="str">
        <f t="shared" si="867"/>
        <v>X</v>
      </c>
      <c r="J882" s="58" t="str">
        <f t="shared" si="867"/>
        <v>X</v>
      </c>
      <c r="K882" s="58" t="str">
        <f t="shared" si="867"/>
        <v>X</v>
      </c>
      <c r="L882" s="58" t="str">
        <f t="shared" si="867"/>
        <v>X</v>
      </c>
      <c r="M882" s="58" t="str">
        <f t="shared" si="867"/>
        <v>X</v>
      </c>
      <c r="N882" s="58" t="str">
        <f t="shared" si="867"/>
        <v>X</v>
      </c>
      <c r="O882" s="58" t="str">
        <f t="shared" si="867"/>
        <v>X</v>
      </c>
      <c r="P882" s="58" t="str">
        <f t="shared" si="867"/>
        <v>X</v>
      </c>
      <c r="Q882" s="58" t="str">
        <f>IF(Q7=$W$123,"O",IF(Q7=$X$123,"O",IF(Q7=$Y$123,"O",IF(Q7=$Z$123,"O",IF(Q7=$AA$123,"O",IF(Q7=$AB$123,"O",IF(Q7=$AC$123,"O",IF(Q7=$AD$123,"O",IF(Q7=$AE$123,"O",IF(Q7=$AF$123,"O",IF(Q7=$AG$123,"O",IF(Q7=$AH$123,"O",IF(Q7=$AI$123,"O",IF(Q7=$AJ$123,"O",IF(Q7=$AK$123,"O",IF(Q7=$AL$123,"O",IF(Q7=$AM$123,"O",IF(Q7=$AN$123,"O",IF(Q7=$AO$123,"O",IF(Q7=$AP$123,"O",IF(Q7=$AQ$123,"O",IF(Q7=$AR$123,"O",IF(Q7=$AS$123,"O",IF(Q7=$AT$123,"O",IF(Q7=$AU$123,"O",IF(Q7=$AV$123,"O",IF(Q7=$AW$123,"O",IF(Q7=$AX$123,"O",IF(Q7=$AY$123,"O",IF(Q7=$AZ$123,"O",IF(Q7=$BA$123,"O",IF(Q7=$BB$123,"O",IF(Q7=$BC$123,"O",IF(Q7=$BD$123,"O",IF(Q7=$BE$123,"O",IF(Q7=$BF$123,"O",IF(Q7=$BG$123,"O",IF(Q7=$BH$123,"O","X"))))))))))))))))))))))))))))))))))))))</f>
        <v>X</v>
      </c>
    </row>
    <row r="883" spans="1:17">
      <c r="A883" s="606"/>
      <c r="B883" s="58" t="s">
        <v>33</v>
      </c>
      <c r="C883" s="58" t="str">
        <f t="shared" ref="C883:Q883" si="868">IF(C8=$W$123,"O",IF(C8=$X$123,"O",IF(C8=$Y$123,"O",IF(C8=$Z$123,"O",IF(C8=$AA$123,"O",IF(C8=$AB$123,"O",IF(C8=$AC$123,"O",IF(C8=$AD$123,"O",IF(C8=$AE$123,"O",IF(C8=$AF$123,"O",IF(C8=$AG$123,"O",IF(C8=$AH$123,"O",IF(C8=$AI$123,"O",IF(C8=$AJ$123,"O",IF(C8=$AK$123,"O",IF(C8=$AL$123,"O",IF(C8=$AM$123,"O",IF(C8=$AN$123,"O",IF(C8=$AO$123,"O",IF(C8=$AP$123,"O",IF(C8=$AQ$123,"O",IF(C8=$AR$123,"O",IF(C8=$AS$123,"O",IF(C8=$AT$123,"O",IF(C8=$AU$123,"O",IF(C8=$AV$123,"O",IF(C8=$AW$123,"O",IF(C8=$AX$123,"O",IF(C8=$AY$123,"O",IF(C8=$AZ$123,"O",IF(C8=$BA$123,"O",IF(C8=$BB$123,"O",IF(C8=$BC$123,"O",IF(C8=$BD$123,"O",IF(C8=$BE$123,"O",IF(C8=$BF$123,"O",IF(C8=$BG$123,"O",IF(C8=$BH$123,"O","X"))))))))))))))))))))))))))))))))))))))</f>
        <v>X</v>
      </c>
      <c r="D883" s="58" t="str">
        <f t="shared" si="868"/>
        <v>X</v>
      </c>
      <c r="E883" s="58" t="str">
        <f t="shared" si="868"/>
        <v>X</v>
      </c>
      <c r="F883" s="58" t="str">
        <f t="shared" si="868"/>
        <v>X</v>
      </c>
      <c r="G883" s="58" t="str">
        <f t="shared" si="868"/>
        <v>X</v>
      </c>
      <c r="H883" s="58" t="str">
        <f t="shared" si="868"/>
        <v>X</v>
      </c>
      <c r="I883" s="58" t="str">
        <f t="shared" si="868"/>
        <v>X</v>
      </c>
      <c r="J883" s="58" t="str">
        <f t="shared" si="868"/>
        <v>X</v>
      </c>
      <c r="K883" s="58" t="str">
        <f t="shared" si="868"/>
        <v>X</v>
      </c>
      <c r="L883" s="58" t="str">
        <f t="shared" si="868"/>
        <v>X</v>
      </c>
      <c r="M883" s="58" t="str">
        <f t="shared" si="868"/>
        <v>X</v>
      </c>
      <c r="N883" s="58" t="str">
        <f t="shared" si="868"/>
        <v>X</v>
      </c>
      <c r="O883" s="58" t="str">
        <f t="shared" si="868"/>
        <v>X</v>
      </c>
      <c r="P883" s="58" t="str">
        <f t="shared" si="868"/>
        <v>X</v>
      </c>
      <c r="Q883" s="58" t="str">
        <f t="shared" si="868"/>
        <v>X</v>
      </c>
    </row>
    <row r="884" spans="1:17">
      <c r="A884" s="606"/>
      <c r="B884" s="58" t="s">
        <v>34</v>
      </c>
      <c r="C884" s="58" t="str">
        <f t="shared" ref="C884:Q884" si="869">IF(C9=$W$123,"O",IF(C9=$X$123,"O",IF(C9=$Y$123,"O",IF(C9=$Z$123,"O",IF(C9=$AA$123,"O",IF(C9=$AB$123,"O",IF(C9=$AC$123,"O",IF(C9=$AD$123,"O",IF(C9=$AE$123,"O",IF(C9=$AF$123,"O",IF(C9=$AG$123,"O",IF(C9=$AH$123,"O",IF(C9=$AI$123,"O",IF(C9=$AJ$123,"O",IF(C9=$AK$123,"O",IF(C9=$AL$123,"O",IF(C9=$AM$123,"O",IF(C9=$AN$123,"O",IF(C9=$AO$123,"O",IF(C9=$AP$123,"O",IF(C9=$AQ$123,"O",IF(C9=$AR$123,"O",IF(C9=$AS$123,"O",IF(C9=$AT$123,"O",IF(C9=$AU$123,"O",IF(C9=$AV$123,"O",IF(C9=$AW$123,"O",IF(C9=$AX$123,"O",IF(C9=$AY$123,"O",IF(C9=$AZ$123,"O",IF(C9=$BA$123,"O",IF(C9=$BB$123,"O",IF(C9=$BC$123,"O",IF(C9=$BD$123,"O",IF(C9=$BE$123,"O",IF(C9=$BF$123,"O",IF(C9=$BG$123,"O",IF(C9=$BH$123,"O","X"))))))))))))))))))))))))))))))))))))))</f>
        <v>X</v>
      </c>
      <c r="D884" s="58" t="str">
        <f t="shared" si="869"/>
        <v>X</v>
      </c>
      <c r="E884" s="58" t="str">
        <f t="shared" si="869"/>
        <v>X</v>
      </c>
      <c r="F884" s="58" t="str">
        <f t="shared" si="869"/>
        <v>X</v>
      </c>
      <c r="G884" s="58" t="str">
        <f t="shared" si="869"/>
        <v>X</v>
      </c>
      <c r="H884" s="58" t="str">
        <f t="shared" si="869"/>
        <v>X</v>
      </c>
      <c r="I884" s="58" t="str">
        <f t="shared" si="869"/>
        <v>X</v>
      </c>
      <c r="J884" s="58" t="str">
        <f t="shared" si="869"/>
        <v>X</v>
      </c>
      <c r="K884" s="58" t="str">
        <f t="shared" si="869"/>
        <v>X</v>
      </c>
      <c r="L884" s="58" t="str">
        <f t="shared" si="869"/>
        <v>X</v>
      </c>
      <c r="M884" s="58" t="str">
        <f t="shared" si="869"/>
        <v>X</v>
      </c>
      <c r="N884" s="58" t="str">
        <f t="shared" si="869"/>
        <v>X</v>
      </c>
      <c r="O884" s="58" t="str">
        <f t="shared" si="869"/>
        <v>X</v>
      </c>
      <c r="P884" s="58" t="str">
        <f t="shared" si="869"/>
        <v>X</v>
      </c>
      <c r="Q884" s="58" t="str">
        <f t="shared" si="869"/>
        <v>X</v>
      </c>
    </row>
    <row r="885" spans="1:17">
      <c r="A885" s="606"/>
      <c r="B885" s="58" t="s">
        <v>35</v>
      </c>
      <c r="C885" s="58" t="str">
        <f t="shared" ref="C885:Q885" si="870">IF(C10=$W$123,"O",IF(C10=$X$123,"O",IF(C10=$Y$123,"O",IF(C10=$Z$123,"O",IF(C10=$AA$123,"O",IF(C10=$AB$123,"O",IF(C10=$AC$123,"O",IF(C10=$AD$123,"O",IF(C10=$AE$123,"O",IF(C10=$AF$123,"O",IF(C10=$AG$123,"O",IF(C10=$AH$123,"O",IF(C10=$AI$123,"O",IF(C10=$AJ$123,"O",IF(C10=$AK$123,"O",IF(C10=$AL$123,"O",IF(C10=$AM$123,"O",IF(C10=$AN$123,"O",IF(C10=$AO$123,"O",IF(C10=$AP$123,"O",IF(C10=$AQ$123,"O",IF(C10=$AR$123,"O",IF(C10=$AS$123,"O",IF(C10=$AT$123,"O",IF(C10=$AU$123,"O",IF(C10=$AV$123,"O",IF(C10=$AW$123,"O",IF(C10=$AX$123,"O",IF(C10=$AY$123,"O",IF(C10=$AZ$123,"O",IF(C10=$BA$123,"O",IF(C10=$BB$123,"O",IF(C10=$BC$123,"O",IF(C10=$BD$123,"O",IF(C10=$BE$123,"O",IF(C10=$BF$123,"O",IF(C10=$BG$123,"O",IF(C10=$BH$123,"O","X"))))))))))))))))))))))))))))))))))))))</f>
        <v>X</v>
      </c>
      <c r="D885" s="58" t="str">
        <f t="shared" si="870"/>
        <v>X</v>
      </c>
      <c r="E885" s="58" t="str">
        <f t="shared" si="870"/>
        <v>X</v>
      </c>
      <c r="F885" s="58" t="str">
        <f t="shared" si="870"/>
        <v>X</v>
      </c>
      <c r="G885" s="58" t="str">
        <f t="shared" si="870"/>
        <v>X</v>
      </c>
      <c r="H885" s="58" t="str">
        <f t="shared" si="870"/>
        <v>X</v>
      </c>
      <c r="I885" s="58" t="str">
        <f t="shared" si="870"/>
        <v>X</v>
      </c>
      <c r="J885" s="58" t="str">
        <f t="shared" si="870"/>
        <v>X</v>
      </c>
      <c r="K885" s="58" t="str">
        <f t="shared" si="870"/>
        <v>X</v>
      </c>
      <c r="L885" s="58" t="str">
        <f t="shared" si="870"/>
        <v>X</v>
      </c>
      <c r="M885" s="58" t="str">
        <f t="shared" si="870"/>
        <v>X</v>
      </c>
      <c r="N885" s="58" t="str">
        <f t="shared" si="870"/>
        <v>X</v>
      </c>
      <c r="O885" s="58" t="str">
        <f t="shared" si="870"/>
        <v>X</v>
      </c>
      <c r="P885" s="58" t="str">
        <f t="shared" si="870"/>
        <v>X</v>
      </c>
      <c r="Q885" s="58" t="str">
        <f t="shared" si="870"/>
        <v>X</v>
      </c>
    </row>
    <row r="886" spans="1:17">
      <c r="A886" s="606"/>
      <c r="B886" s="58" t="s">
        <v>36</v>
      </c>
      <c r="C886" s="58" t="str">
        <f t="shared" ref="C886:Q886" si="871">IF(C11=$W$123,"O",IF(C11=$X$123,"O",IF(C11=$Y$123,"O",IF(C11=$Z$123,"O",IF(C11=$AA$123,"O",IF(C11=$AB$123,"O",IF(C11=$AC$123,"O",IF(C11=$AD$123,"O",IF(C11=$AE$123,"O",IF(C11=$AF$123,"O",IF(C11=$AG$123,"O",IF(C11=$AH$123,"O",IF(C11=$AI$123,"O",IF(C11=$AJ$123,"O",IF(C11=$AK$123,"O",IF(C11=$AL$123,"O",IF(C11=$AM$123,"O",IF(C11=$AN$123,"O",IF(C11=$AO$123,"O",IF(C11=$AP$123,"O",IF(C11=$AQ$123,"O",IF(C11=$AR$123,"O",IF(C11=$AS$123,"O",IF(C11=$AT$123,"O",IF(C11=$AU$123,"O",IF(C11=$AV$123,"O",IF(C11=$AW$123,"O",IF(C11=$AX$123,"O",IF(C11=$AY$123,"O",IF(C11=$AZ$123,"O",IF(C11=$BA$123,"O",IF(C11=$BB$123,"O",IF(C11=$BC$123,"O",IF(C11=$BD$123,"O",IF(C11=$BE$123,"O",IF(C11=$BF$123,"O",IF(C11=$BG$123,"O",IF(C11=$BH$123,"O","X"))))))))))))))))))))))))))))))))))))))</f>
        <v>X</v>
      </c>
      <c r="D886" s="58" t="str">
        <f t="shared" si="871"/>
        <v>X</v>
      </c>
      <c r="E886" s="58" t="str">
        <f t="shared" si="871"/>
        <v>X</v>
      </c>
      <c r="F886" s="58" t="str">
        <f t="shared" si="871"/>
        <v>X</v>
      </c>
      <c r="G886" s="58" t="str">
        <f t="shared" si="871"/>
        <v>X</v>
      </c>
      <c r="H886" s="58" t="str">
        <f t="shared" si="871"/>
        <v>X</v>
      </c>
      <c r="I886" s="58" t="str">
        <f t="shared" si="871"/>
        <v>X</v>
      </c>
      <c r="J886" s="58" t="str">
        <f t="shared" si="871"/>
        <v>X</v>
      </c>
      <c r="K886" s="58" t="str">
        <f t="shared" si="871"/>
        <v>X</v>
      </c>
      <c r="L886" s="58" t="str">
        <f t="shared" si="871"/>
        <v>X</v>
      </c>
      <c r="M886" s="58" t="str">
        <f t="shared" si="871"/>
        <v>X</v>
      </c>
      <c r="N886" s="58" t="str">
        <f t="shared" si="871"/>
        <v>X</v>
      </c>
      <c r="O886" s="58" t="str">
        <f t="shared" si="871"/>
        <v>X</v>
      </c>
      <c r="P886" s="58" t="str">
        <f t="shared" si="871"/>
        <v>X</v>
      </c>
      <c r="Q886" s="58" t="str">
        <f t="shared" si="871"/>
        <v>X</v>
      </c>
    </row>
    <row r="887" spans="1:17">
      <c r="A887" s="606"/>
      <c r="B887" s="58" t="s">
        <v>21</v>
      </c>
      <c r="C887" s="58" t="str">
        <f t="shared" ref="C887:Q887" si="872">IF(C12=$W$123,"O",IF(C12=$X$123,"O",IF(C12=$Y$123,"O",IF(C12=$Z$123,"O",IF(C12=$AA$123,"O",IF(C12=$AB$123,"O",IF(C12=$AC$123,"O",IF(C12=$AD$123,"O",IF(C12=$AE$123,"O",IF(C12=$AF$123,"O",IF(C12=$AG$123,"O",IF(C12=$AH$123,"O",IF(C12=$AI$123,"O",IF(C12=$AJ$123,"O",IF(C12=$AK$123,"O",IF(C12=$AL$123,"O",IF(C12=$AM$123,"O",IF(C12=$AN$123,"O",IF(C12=$AO$123,"O",IF(C12=$AP$123,"O",IF(C12=$AQ$123,"O",IF(C12=$AR$123,"O",IF(C12=$AS$123,"O",IF(C12=$AT$123,"O",IF(C12=$AU$123,"O",IF(C12=$AV$123,"O",IF(C12=$AW$123,"O",IF(C12=$AX$123,"O",IF(C12=$AY$123,"O",IF(C12=$AZ$123,"O",IF(C12=$BA$123,"O",IF(C12=$BB$123,"O",IF(C12=$BC$123,"O",IF(C12=$BD$123,"O",IF(C12=$BE$123,"O",IF(C12=$BF$123,"O",IF(C12=$BG$123,"O",IF(C12=$BH$123,"O","X"))))))))))))))))))))))))))))))))))))))</f>
        <v>O</v>
      </c>
      <c r="D887" s="58" t="str">
        <f t="shared" si="872"/>
        <v>O</v>
      </c>
      <c r="E887" s="58" t="str">
        <f t="shared" si="872"/>
        <v>O</v>
      </c>
      <c r="F887" s="58" t="str">
        <f t="shared" si="872"/>
        <v>O</v>
      </c>
      <c r="G887" s="58" t="str">
        <f t="shared" si="872"/>
        <v>O</v>
      </c>
      <c r="H887" s="58" t="str">
        <f t="shared" si="872"/>
        <v>O</v>
      </c>
      <c r="I887" s="58" t="str">
        <f t="shared" si="872"/>
        <v>O</v>
      </c>
      <c r="J887" s="58" t="str">
        <f t="shared" si="872"/>
        <v>O</v>
      </c>
      <c r="K887" s="58" t="str">
        <f t="shared" si="872"/>
        <v>O</v>
      </c>
      <c r="L887" s="58" t="str">
        <f t="shared" si="872"/>
        <v>O</v>
      </c>
      <c r="M887" s="58" t="str">
        <f t="shared" si="872"/>
        <v>O</v>
      </c>
      <c r="N887" s="58" t="str">
        <f t="shared" si="872"/>
        <v>O</v>
      </c>
      <c r="O887" s="58" t="str">
        <f t="shared" si="872"/>
        <v>O</v>
      </c>
      <c r="P887" s="58" t="str">
        <f t="shared" si="872"/>
        <v>O</v>
      </c>
      <c r="Q887" s="58" t="str">
        <f t="shared" si="872"/>
        <v>O</v>
      </c>
    </row>
    <row r="888" spans="1:17">
      <c r="A888" s="607"/>
      <c r="B888" s="30" t="s">
        <v>46</v>
      </c>
      <c r="C888" s="47">
        <f>COUNTIF(C882:C887,"O")</f>
        <v>1</v>
      </c>
      <c r="D888" s="47">
        <f t="shared" ref="D888:Q888" si="873">COUNTIF(D882:D887,"O")</f>
        <v>1</v>
      </c>
      <c r="E888" s="47">
        <f t="shared" si="873"/>
        <v>1</v>
      </c>
      <c r="F888" s="47">
        <f t="shared" si="873"/>
        <v>1</v>
      </c>
      <c r="G888" s="47">
        <f t="shared" si="873"/>
        <v>1</v>
      </c>
      <c r="H888" s="47">
        <f t="shared" si="873"/>
        <v>1</v>
      </c>
      <c r="I888" s="47">
        <f t="shared" si="873"/>
        <v>1</v>
      </c>
      <c r="J888" s="47">
        <f t="shared" si="873"/>
        <v>1</v>
      </c>
      <c r="K888" s="47">
        <f t="shared" si="873"/>
        <v>1</v>
      </c>
      <c r="L888" s="47">
        <f t="shared" si="873"/>
        <v>1</v>
      </c>
      <c r="M888" s="47">
        <f t="shared" si="873"/>
        <v>1</v>
      </c>
      <c r="N888" s="47">
        <f t="shared" si="873"/>
        <v>1</v>
      </c>
      <c r="O888" s="47">
        <f t="shared" si="873"/>
        <v>1</v>
      </c>
      <c r="P888" s="47">
        <f t="shared" si="873"/>
        <v>1</v>
      </c>
      <c r="Q888" s="47">
        <f t="shared" si="873"/>
        <v>1</v>
      </c>
    </row>
    <row r="889" spans="1:17">
      <c r="A889" s="605">
        <v>100</v>
      </c>
      <c r="B889" s="58" t="s">
        <v>32</v>
      </c>
      <c r="C889" s="58" t="str">
        <f>IF(C7=$W$124,"O",IF(C7=$X$124,"O",IF(C7=$Y$124,"O",IF(C7=$Z$124,"O",IF(C7=$AA$124,"O",IF(C7=$AB$124,"O",IF(C7=$AC$124,"O",IF(C7=$AD$124,"O",IF(C7=$AE$124,"O",IF(C7=$AF$124,"O",IF(C7=$AG$124,"O",IF(C7=$AH$124,"O",IF(C7=$AI$124,"O",IF(C7=$AJ$124,"O",IF(C7=$AK$124,"O",IF(C7=$AL$124,"O",IF(C7=$AM$124,"O",IF(C7=$AN$124,"O",IF(C7=$AO$124,"O",IF(C7=$AP$124,"O",IF(C7=$AQ$124,"O",IF(C7=$AR$124,"O",IF(C7=$AS$124,"O",IF(C7=$AT$124,"O",IF(C7=$AU$124,"O",IF(C7=$AV$124,"O",IF(C7=$AW$124,"O",IF(C7=$AX$124,"O",IF(C7=$AY$124,"O",IF(C7=$AZ$124,"O",IF(C7=$BA$124,"O",IF(C7=$BB$124,"O",IF(C7=$BC$124,"O",IF(C7=$BD$124,"O",IF(C7=$BE$124,"O",IF(C7=$BF$124,"O",IF(C7=$BG$124,"O",IF(C7=$BH$124,"O","X"))))))))))))))))))))))))))))))))))))))</f>
        <v>X</v>
      </c>
      <c r="D889" s="58" t="str">
        <f t="shared" ref="D889:P889" si="874">IF(D7=$W$124,"O",IF(D7=$X$124,"O",IF(D7=$Y$124,"O",IF(D7=$Z$124,"O",IF(D7=$AA$124,"O",IF(D7=$AB$124,"O",IF(D7=$AC$124,"O",IF(D7=$AD$124,"O",IF(D7=$AE$124,"O",IF(D7=$AF$124,"O",IF(D7=$AG$124,"O",IF(D7=$AH$124,"O",IF(D7=$AI$124,"O",IF(D7=$AJ$124,"O",IF(D7=$AK$124,"O",IF(D7=$AL$124,"O",IF(D7=$AM$124,"O",IF(D7=$AN$124,"O",IF(D7=$AO$124,"O",IF(D7=$AP$124,"O",IF(D7=$AQ$124,"O",IF(D7=$AR$124,"O",IF(D7=$AS$124,"O",IF(D7=$AT$124,"O",IF(D7=$AU$124,"O",IF(D7=$AV$124,"O",IF(D7=$AW$124,"O",IF(D7=$AX$124,"O",IF(D7=$AY$124,"O",IF(D7=$AZ$124,"O",IF(D7=$BA$124,"O",IF(D7=$BB$124,"O",IF(D7=$BC$124,"O",IF(D7=$BD$124,"O",IF(D7=$BE$124,"O",IF(D7=$BF$124,"O",IF(D7=$BG$124,"O",IF(D7=$BH$124,"O","X"))))))))))))))))))))))))))))))))))))))</f>
        <v>X</v>
      </c>
      <c r="E889" s="58" t="str">
        <f t="shared" si="874"/>
        <v>X</v>
      </c>
      <c r="F889" s="58" t="str">
        <f t="shared" si="874"/>
        <v>X</v>
      </c>
      <c r="G889" s="58" t="str">
        <f t="shared" si="874"/>
        <v>X</v>
      </c>
      <c r="H889" s="58" t="str">
        <f t="shared" si="874"/>
        <v>X</v>
      </c>
      <c r="I889" s="58" t="str">
        <f t="shared" si="874"/>
        <v>X</v>
      </c>
      <c r="J889" s="58" t="str">
        <f t="shared" si="874"/>
        <v>X</v>
      </c>
      <c r="K889" s="58" t="str">
        <f t="shared" si="874"/>
        <v>X</v>
      </c>
      <c r="L889" s="58" t="str">
        <f t="shared" si="874"/>
        <v>X</v>
      </c>
      <c r="M889" s="58" t="str">
        <f t="shared" si="874"/>
        <v>X</v>
      </c>
      <c r="N889" s="58" t="str">
        <f t="shared" si="874"/>
        <v>X</v>
      </c>
      <c r="O889" s="58" t="str">
        <f t="shared" si="874"/>
        <v>X</v>
      </c>
      <c r="P889" s="58" t="str">
        <f t="shared" si="874"/>
        <v>X</v>
      </c>
      <c r="Q889" s="58" t="str">
        <f>IF(Q7=$W$124,"O",IF(Q7=$X$124,"O",IF(Q7=$Y$124,"O",IF(Q7=$Z$124,"O",IF(Q7=$AA$124,"O",IF(Q7=$AB$124,"O",IF(Q7=$AC$124,"O",IF(Q7=$AD$124,"O",IF(Q7=$AE$124,"O",IF(Q7=$AF$124,"O",IF(Q7=$AG$124,"O",IF(Q7=$AH$124,"O",IF(Q7=$AI$124,"O",IF(Q7=$AJ$124,"O",IF(Q7=$AK$124,"O",IF(Q7=$AL$124,"O",IF(Q7=$AM$124,"O",IF(Q7=$AN$124,"O",IF(Q7=$AO$124,"O",IF(Q7=$AP$124,"O",IF(Q7=$AQ$124,"O",IF(Q7=$AR$124,"O",IF(Q7=$AS$124,"O",IF(Q7=$AT$124,"O",IF(Q7=$AU$124,"O",IF(Q7=$AV$124,"O",IF(Q7=$AW$124,"O",IF(Q7=$AX$124,"O",IF(Q7=$AY$124,"O",IF(Q7=$AZ$124,"O",IF(Q7=$BA$124,"O",IF(Q7=$BB$124,"O",IF(Q7=$BC$124,"O",IF(Q7=$BD$124,"O",IF(Q7=$BE$124,"O",IF(Q7=$BF$124,"O",IF(Q7=$BG$124,"O",IF(Q7=$BH$124,"O","X"))))))))))))))))))))))))))))))))))))))</f>
        <v>X</v>
      </c>
    </row>
    <row r="890" spans="1:17">
      <c r="A890" s="606"/>
      <c r="B890" s="58" t="s">
        <v>33</v>
      </c>
      <c r="C890" s="58" t="str">
        <f t="shared" ref="C890:Q890" si="875">IF(C8=$W$124,"O",IF(C8=$X$124,"O",IF(C8=$Y$124,"O",IF(C8=$Z$124,"O",IF(C8=$AA$124,"O",IF(C8=$AB$124,"O",IF(C8=$AC$124,"O",IF(C8=$AD$124,"O",IF(C8=$AE$124,"O",IF(C8=$AF$124,"O",IF(C8=$AG$124,"O",IF(C8=$AH$124,"O",IF(C8=$AI$124,"O",IF(C8=$AJ$124,"O",IF(C8=$AK$124,"O",IF(C8=$AL$124,"O",IF(C8=$AM$124,"O",IF(C8=$AN$124,"O",IF(C8=$AO$124,"O",IF(C8=$AP$124,"O",IF(C8=$AQ$124,"O",IF(C8=$AR$124,"O",IF(C8=$AS$124,"O",IF(C8=$AT$124,"O",IF(C8=$AU$124,"O",IF(C8=$AV$124,"O",IF(C8=$AW$124,"O",IF(C8=$AX$124,"O",IF(C8=$AY$124,"O",IF(C8=$AZ$124,"O",IF(C8=$BA$124,"O",IF(C8=$BB$124,"O",IF(C8=$BC$124,"O",IF(C8=$BD$124,"O",IF(C8=$BE$124,"O",IF(C8=$BF$124,"O",IF(C8=$BG$124,"O",IF(C8=$BH$124,"O","X"))))))))))))))))))))))))))))))))))))))</f>
        <v>X</v>
      </c>
      <c r="D890" s="58" t="str">
        <f t="shared" si="875"/>
        <v>X</v>
      </c>
      <c r="E890" s="58" t="str">
        <f t="shared" si="875"/>
        <v>X</v>
      </c>
      <c r="F890" s="58" t="str">
        <f t="shared" si="875"/>
        <v>X</v>
      </c>
      <c r="G890" s="58" t="str">
        <f t="shared" si="875"/>
        <v>X</v>
      </c>
      <c r="H890" s="58" t="str">
        <f t="shared" si="875"/>
        <v>X</v>
      </c>
      <c r="I890" s="58" t="str">
        <f t="shared" si="875"/>
        <v>X</v>
      </c>
      <c r="J890" s="58" t="str">
        <f t="shared" si="875"/>
        <v>X</v>
      </c>
      <c r="K890" s="58" t="str">
        <f t="shared" si="875"/>
        <v>X</v>
      </c>
      <c r="L890" s="58" t="str">
        <f t="shared" si="875"/>
        <v>X</v>
      </c>
      <c r="M890" s="58" t="str">
        <f t="shared" si="875"/>
        <v>X</v>
      </c>
      <c r="N890" s="58" t="str">
        <f t="shared" si="875"/>
        <v>X</v>
      </c>
      <c r="O890" s="58" t="str">
        <f t="shared" si="875"/>
        <v>X</v>
      </c>
      <c r="P890" s="58" t="str">
        <f t="shared" si="875"/>
        <v>X</v>
      </c>
      <c r="Q890" s="58" t="str">
        <f t="shared" si="875"/>
        <v>X</v>
      </c>
    </row>
    <row r="891" spans="1:17">
      <c r="A891" s="606"/>
      <c r="B891" s="58" t="s">
        <v>34</v>
      </c>
      <c r="C891" s="58" t="str">
        <f t="shared" ref="C891:Q891" si="876">IF(C9=$W$124,"O",IF(C9=$X$124,"O",IF(C9=$Y$124,"O",IF(C9=$Z$124,"O",IF(C9=$AA$124,"O",IF(C9=$AB$124,"O",IF(C9=$AC$124,"O",IF(C9=$AD$124,"O",IF(C9=$AE$124,"O",IF(C9=$AF$124,"O",IF(C9=$AG$124,"O",IF(C9=$AH$124,"O",IF(C9=$AI$124,"O",IF(C9=$AJ$124,"O",IF(C9=$AK$124,"O",IF(C9=$AL$124,"O",IF(C9=$AM$124,"O",IF(C9=$AN$124,"O",IF(C9=$AO$124,"O",IF(C9=$AP$124,"O",IF(C9=$AQ$124,"O",IF(C9=$AR$124,"O",IF(C9=$AS$124,"O",IF(C9=$AT$124,"O",IF(C9=$AU$124,"O",IF(C9=$AV$124,"O",IF(C9=$AW$124,"O",IF(C9=$AX$124,"O",IF(C9=$AY$124,"O",IF(C9=$AZ$124,"O",IF(C9=$BA$124,"O",IF(C9=$BB$124,"O",IF(C9=$BC$124,"O",IF(C9=$BD$124,"O",IF(C9=$BE$124,"O",IF(C9=$BF$124,"O",IF(C9=$BG$124,"O",IF(C9=$BH$124,"O","X"))))))))))))))))))))))))))))))))))))))</f>
        <v>X</v>
      </c>
      <c r="D891" s="58" t="str">
        <f t="shared" si="876"/>
        <v>X</v>
      </c>
      <c r="E891" s="58" t="str">
        <f t="shared" si="876"/>
        <v>X</v>
      </c>
      <c r="F891" s="58" t="str">
        <f t="shared" si="876"/>
        <v>X</v>
      </c>
      <c r="G891" s="58" t="str">
        <f t="shared" si="876"/>
        <v>X</v>
      </c>
      <c r="H891" s="58" t="str">
        <f t="shared" si="876"/>
        <v>X</v>
      </c>
      <c r="I891" s="58" t="str">
        <f t="shared" si="876"/>
        <v>X</v>
      </c>
      <c r="J891" s="58" t="str">
        <f t="shared" si="876"/>
        <v>X</v>
      </c>
      <c r="K891" s="58" t="str">
        <f t="shared" si="876"/>
        <v>X</v>
      </c>
      <c r="L891" s="58" t="str">
        <f t="shared" si="876"/>
        <v>X</v>
      </c>
      <c r="M891" s="58" t="str">
        <f t="shared" si="876"/>
        <v>X</v>
      </c>
      <c r="N891" s="58" t="str">
        <f t="shared" si="876"/>
        <v>X</v>
      </c>
      <c r="O891" s="58" t="str">
        <f t="shared" si="876"/>
        <v>X</v>
      </c>
      <c r="P891" s="58" t="str">
        <f t="shared" si="876"/>
        <v>X</v>
      </c>
      <c r="Q891" s="58" t="str">
        <f t="shared" si="876"/>
        <v>X</v>
      </c>
    </row>
    <row r="892" spans="1:17">
      <c r="A892" s="606"/>
      <c r="B892" s="58" t="s">
        <v>35</v>
      </c>
      <c r="C892" s="58" t="str">
        <f t="shared" ref="C892:Q892" si="877">IF(C10=$W$124,"O",IF(C10=$X$124,"O",IF(C10=$Y$124,"O",IF(C10=$Z$124,"O",IF(C10=$AA$124,"O",IF(C10=$AB$124,"O",IF(C10=$AC$124,"O",IF(C10=$AD$124,"O",IF(C10=$AE$124,"O",IF(C10=$AF$124,"O",IF(C10=$AG$124,"O",IF(C10=$AH$124,"O",IF(C10=$AI$124,"O",IF(C10=$AJ$124,"O",IF(C10=$AK$124,"O",IF(C10=$AL$124,"O",IF(C10=$AM$124,"O",IF(C10=$AN$124,"O",IF(C10=$AO$124,"O",IF(C10=$AP$124,"O",IF(C10=$AQ$124,"O",IF(C10=$AR$124,"O",IF(C10=$AS$124,"O",IF(C10=$AT$124,"O",IF(C10=$AU$124,"O",IF(C10=$AV$124,"O",IF(C10=$AW$124,"O",IF(C10=$AX$124,"O",IF(C10=$AY$124,"O",IF(C10=$AZ$124,"O",IF(C10=$BA$124,"O",IF(C10=$BB$124,"O",IF(C10=$BC$124,"O",IF(C10=$BD$124,"O",IF(C10=$BE$124,"O",IF(C10=$BF$124,"O",IF(C10=$BG$124,"O",IF(C10=$BH$124,"O","X"))))))))))))))))))))))))))))))))))))))</f>
        <v>X</v>
      </c>
      <c r="D892" s="58" t="str">
        <f t="shared" si="877"/>
        <v>X</v>
      </c>
      <c r="E892" s="58" t="str">
        <f t="shared" si="877"/>
        <v>X</v>
      </c>
      <c r="F892" s="58" t="str">
        <f t="shared" si="877"/>
        <v>X</v>
      </c>
      <c r="G892" s="58" t="str">
        <f t="shared" si="877"/>
        <v>X</v>
      </c>
      <c r="H892" s="58" t="str">
        <f t="shared" si="877"/>
        <v>X</v>
      </c>
      <c r="I892" s="58" t="str">
        <f t="shared" si="877"/>
        <v>X</v>
      </c>
      <c r="J892" s="58" t="str">
        <f t="shared" si="877"/>
        <v>X</v>
      </c>
      <c r="K892" s="58" t="str">
        <f t="shared" si="877"/>
        <v>X</v>
      </c>
      <c r="L892" s="58" t="str">
        <f t="shared" si="877"/>
        <v>X</v>
      </c>
      <c r="M892" s="58" t="str">
        <f t="shared" si="877"/>
        <v>X</v>
      </c>
      <c r="N892" s="58" t="str">
        <f t="shared" si="877"/>
        <v>X</v>
      </c>
      <c r="O892" s="58" t="str">
        <f t="shared" si="877"/>
        <v>X</v>
      </c>
      <c r="P892" s="58" t="str">
        <f t="shared" si="877"/>
        <v>X</v>
      </c>
      <c r="Q892" s="58" t="str">
        <f t="shared" si="877"/>
        <v>X</v>
      </c>
    </row>
    <row r="893" spans="1:17">
      <c r="A893" s="606"/>
      <c r="B893" s="58" t="s">
        <v>36</v>
      </c>
      <c r="C893" s="58" t="str">
        <f t="shared" ref="C893:Q893" si="878">IF(C11=$W$124,"O",IF(C11=$X$124,"O",IF(C11=$Y$124,"O",IF(C11=$Z$124,"O",IF(C11=$AA$124,"O",IF(C11=$AB$124,"O",IF(C11=$AC$124,"O",IF(C11=$AD$124,"O",IF(C11=$AE$124,"O",IF(C11=$AF$124,"O",IF(C11=$AG$124,"O",IF(C11=$AH$124,"O",IF(C11=$AI$124,"O",IF(C11=$AJ$124,"O",IF(C11=$AK$124,"O",IF(C11=$AL$124,"O",IF(C11=$AM$124,"O",IF(C11=$AN$124,"O",IF(C11=$AO$124,"O",IF(C11=$AP$124,"O",IF(C11=$AQ$124,"O",IF(C11=$AR$124,"O",IF(C11=$AS$124,"O",IF(C11=$AT$124,"O",IF(C11=$AU$124,"O",IF(C11=$AV$124,"O",IF(C11=$AW$124,"O",IF(C11=$AX$124,"O",IF(C11=$AY$124,"O",IF(C11=$AZ$124,"O",IF(C11=$BA$124,"O",IF(C11=$BB$124,"O",IF(C11=$BC$124,"O",IF(C11=$BD$124,"O",IF(C11=$BE$124,"O",IF(C11=$BF$124,"O",IF(C11=$BG$124,"O",IF(C11=$BH$124,"O","X"))))))))))))))))))))))))))))))))))))))</f>
        <v>X</v>
      </c>
      <c r="D893" s="58" t="str">
        <f t="shared" si="878"/>
        <v>X</v>
      </c>
      <c r="E893" s="58" t="str">
        <f t="shared" si="878"/>
        <v>X</v>
      </c>
      <c r="F893" s="58" t="str">
        <f t="shared" si="878"/>
        <v>X</v>
      </c>
      <c r="G893" s="58" t="str">
        <f t="shared" si="878"/>
        <v>X</v>
      </c>
      <c r="H893" s="58" t="str">
        <f t="shared" si="878"/>
        <v>X</v>
      </c>
      <c r="I893" s="58" t="str">
        <f t="shared" si="878"/>
        <v>X</v>
      </c>
      <c r="J893" s="58" t="str">
        <f t="shared" si="878"/>
        <v>X</v>
      </c>
      <c r="K893" s="58" t="str">
        <f t="shared" si="878"/>
        <v>X</v>
      </c>
      <c r="L893" s="58" t="str">
        <f t="shared" si="878"/>
        <v>X</v>
      </c>
      <c r="M893" s="58" t="str">
        <f t="shared" si="878"/>
        <v>X</v>
      </c>
      <c r="N893" s="58" t="str">
        <f t="shared" si="878"/>
        <v>X</v>
      </c>
      <c r="O893" s="58" t="str">
        <f t="shared" si="878"/>
        <v>X</v>
      </c>
      <c r="P893" s="58" t="str">
        <f t="shared" si="878"/>
        <v>X</v>
      </c>
      <c r="Q893" s="58" t="str">
        <f t="shared" si="878"/>
        <v>X</v>
      </c>
    </row>
    <row r="894" spans="1:17">
      <c r="A894" s="606"/>
      <c r="B894" s="58" t="s">
        <v>21</v>
      </c>
      <c r="C894" s="58" t="str">
        <f t="shared" ref="C894:Q894" si="879">IF(C12=$W$124,"O",IF(C12=$X$124,"O",IF(C12=$Y$124,"O",IF(C12=$Z$124,"O",IF(C12=$AA$124,"O",IF(C12=$AB$124,"O",IF(C12=$AC$124,"O",IF(C12=$AD$124,"O",IF(C12=$AE$124,"O",IF(C12=$AF$124,"O",IF(C12=$AG$124,"O",IF(C12=$AH$124,"O",IF(C12=$AI$124,"O",IF(C12=$AJ$124,"O",IF(C12=$AK$124,"O",IF(C12=$AL$124,"O",IF(C12=$AM$124,"O",IF(C12=$AN$124,"O",IF(C12=$AO$124,"O",IF(C12=$AP$124,"O",IF(C12=$AQ$124,"O",IF(C12=$AR$124,"O",IF(C12=$AS$124,"O",IF(C12=$AT$124,"O",IF(C12=$AU$124,"O",IF(C12=$AV$124,"O",IF(C12=$AW$124,"O",IF(C12=$AX$124,"O",IF(C12=$AY$124,"O",IF(C12=$AZ$124,"O",IF(C12=$BA$124,"O",IF(C12=$BB$124,"O",IF(C12=$BC$124,"O",IF(C12=$BD$124,"O",IF(C12=$BE$124,"O",IF(C12=$BF$124,"O",IF(C12=$BG$124,"O",IF(C12=$BH$124,"O","X"))))))))))))))))))))))))))))))))))))))</f>
        <v>O</v>
      </c>
      <c r="D894" s="58" t="str">
        <f t="shared" si="879"/>
        <v>O</v>
      </c>
      <c r="E894" s="58" t="str">
        <f t="shared" si="879"/>
        <v>O</v>
      </c>
      <c r="F894" s="58" t="str">
        <f t="shared" si="879"/>
        <v>O</v>
      </c>
      <c r="G894" s="58" t="str">
        <f t="shared" si="879"/>
        <v>O</v>
      </c>
      <c r="H894" s="58" t="str">
        <f t="shared" si="879"/>
        <v>O</v>
      </c>
      <c r="I894" s="58" t="str">
        <f t="shared" si="879"/>
        <v>O</v>
      </c>
      <c r="J894" s="58" t="str">
        <f t="shared" si="879"/>
        <v>O</v>
      </c>
      <c r="K894" s="58" t="str">
        <f t="shared" si="879"/>
        <v>O</v>
      </c>
      <c r="L894" s="58" t="str">
        <f t="shared" si="879"/>
        <v>O</v>
      </c>
      <c r="M894" s="58" t="str">
        <f t="shared" si="879"/>
        <v>O</v>
      </c>
      <c r="N894" s="58" t="str">
        <f t="shared" si="879"/>
        <v>O</v>
      </c>
      <c r="O894" s="58" t="str">
        <f t="shared" si="879"/>
        <v>O</v>
      </c>
      <c r="P894" s="58" t="str">
        <f t="shared" si="879"/>
        <v>O</v>
      </c>
      <c r="Q894" s="58" t="str">
        <f t="shared" si="879"/>
        <v>O</v>
      </c>
    </row>
    <row r="895" spans="1:17">
      <c r="A895" s="607"/>
      <c r="B895" s="30" t="s">
        <v>46</v>
      </c>
      <c r="C895" s="47">
        <f>COUNTIF(C889:C894,"O")</f>
        <v>1</v>
      </c>
      <c r="D895" s="47">
        <f t="shared" ref="D895:Q895" si="880">COUNTIF(D889:D894,"O")</f>
        <v>1</v>
      </c>
      <c r="E895" s="47">
        <f t="shared" si="880"/>
        <v>1</v>
      </c>
      <c r="F895" s="47">
        <f t="shared" si="880"/>
        <v>1</v>
      </c>
      <c r="G895" s="47">
        <f t="shared" si="880"/>
        <v>1</v>
      </c>
      <c r="H895" s="47">
        <f t="shared" si="880"/>
        <v>1</v>
      </c>
      <c r="I895" s="47">
        <f t="shared" si="880"/>
        <v>1</v>
      </c>
      <c r="J895" s="47">
        <f t="shared" si="880"/>
        <v>1</v>
      </c>
      <c r="K895" s="47">
        <f t="shared" si="880"/>
        <v>1</v>
      </c>
      <c r="L895" s="47">
        <f t="shared" si="880"/>
        <v>1</v>
      </c>
      <c r="M895" s="47">
        <f t="shared" si="880"/>
        <v>1</v>
      </c>
      <c r="N895" s="47">
        <f t="shared" si="880"/>
        <v>1</v>
      </c>
      <c r="O895" s="47">
        <f t="shared" si="880"/>
        <v>1</v>
      </c>
      <c r="P895" s="47">
        <f t="shared" si="880"/>
        <v>1</v>
      </c>
      <c r="Q895" s="47">
        <f t="shared" si="880"/>
        <v>1</v>
      </c>
    </row>
    <row r="896" spans="1:17">
      <c r="A896" s="605">
        <v>101</v>
      </c>
      <c r="B896" s="58" t="s">
        <v>32</v>
      </c>
      <c r="C896" s="58" t="str">
        <f>IF(C7=$W$125,"O",IF(C7=$X$125,"O",IF(C7=$Y$125,"O",IF(C7=$Z$125,"O",IF(C7=$AA$125,"O",IF(C7=$AB$125,"O",IF(C7=$AC$125,"O",IF(C7=$AD$125,"O",IF(C7=$AE$125,"O",IF(C7=$AF$125,"O",IF(C7=$AG$125,"O",IF(C7=$AH$125,"O",IF(C7=$AI$125,"O",IF(C7=$AJ$125,"O",IF(C7=$AK$125,"O",IF(C7=$AL$125,"O",IF(C7=$AM$125,"O",IF(C7=$AN$125,"O",IF(C7=$AO$125,"O",IF(C7=$AP$125,"O",IF(C7=$AQ$125,"O",IF(C7=$AR$125,"O",IF(C7=$AS$125,"O",IF(C7=$AT$125,"O",IF(C7=$AU$125,"O",IF(C7=$AV$125,"O",IF(C7=$AW$125,"O",IF(C7=$AX$125,"O",IF(C7=$AY$125,"O",IF(C7=$AZ$125,"O",IF(C7=$BA$125,"O",IF(C7=$BB$125,"O",IF(C7=$BC$125,"O",IF(C7=$BD$125,"O",IF(C7=$BE$125,"O",IF(C7=$BF$125,"O",IF(C7=$BG$125,"O",IF(C7=$BH$125,"O","X"))))))))))))))))))))))))))))))))))))))</f>
        <v>X</v>
      </c>
      <c r="D896" s="58" t="str">
        <f t="shared" ref="D896:P896" si="881">IF(D7=$W$125,"O",IF(D7=$X$125,"O",IF(D7=$Y$125,"O",IF(D7=$Z$125,"O",IF(D7=$AA$125,"O",IF(D7=$AB$125,"O",IF(D7=$AC$125,"O",IF(D7=$AD$125,"O",IF(D7=$AE$125,"O",IF(D7=$AF$125,"O",IF(D7=$AG$125,"O",IF(D7=$AH$125,"O",IF(D7=$AI$125,"O",IF(D7=$AJ$125,"O",IF(D7=$AK$125,"O",IF(D7=$AL$125,"O",IF(D7=$AM$125,"O",IF(D7=$AN$125,"O",IF(D7=$AO$125,"O",IF(D7=$AP$125,"O",IF(D7=$AQ$125,"O",IF(D7=$AR$125,"O",IF(D7=$AS$125,"O",IF(D7=$AT$125,"O",IF(D7=$AU$125,"O",IF(D7=$AV$125,"O",IF(D7=$AW$125,"O",IF(D7=$AX$125,"O",IF(D7=$AY$125,"O",IF(D7=$AZ$125,"O",IF(D7=$BA$125,"O",IF(D7=$BB$125,"O",IF(D7=$BC$125,"O",IF(D7=$BD$125,"O",IF(D7=$BE$125,"O",IF(D7=$BF$125,"O",IF(D7=$BG$125,"O",IF(D7=$BH$125,"O","X"))))))))))))))))))))))))))))))))))))))</f>
        <v>X</v>
      </c>
      <c r="E896" s="58" t="str">
        <f t="shared" si="881"/>
        <v>X</v>
      </c>
      <c r="F896" s="58" t="str">
        <f t="shared" si="881"/>
        <v>X</v>
      </c>
      <c r="G896" s="58" t="str">
        <f t="shared" si="881"/>
        <v>X</v>
      </c>
      <c r="H896" s="58" t="str">
        <f t="shared" si="881"/>
        <v>X</v>
      </c>
      <c r="I896" s="58" t="str">
        <f t="shared" si="881"/>
        <v>X</v>
      </c>
      <c r="J896" s="58" t="str">
        <f t="shared" si="881"/>
        <v>X</v>
      </c>
      <c r="K896" s="58" t="str">
        <f t="shared" si="881"/>
        <v>X</v>
      </c>
      <c r="L896" s="58" t="str">
        <f t="shared" si="881"/>
        <v>X</v>
      </c>
      <c r="M896" s="58" t="str">
        <f t="shared" si="881"/>
        <v>X</v>
      </c>
      <c r="N896" s="58" t="str">
        <f t="shared" si="881"/>
        <v>X</v>
      </c>
      <c r="O896" s="58" t="str">
        <f t="shared" si="881"/>
        <v>X</v>
      </c>
      <c r="P896" s="58" t="str">
        <f t="shared" si="881"/>
        <v>X</v>
      </c>
      <c r="Q896" s="58" t="str">
        <f>IF(Q7=$W$125,"O",IF(Q7=$X$125,"O",IF(Q7=$Y$125,"O",IF(Q7=$Z$125,"O",IF(Q7=$AA$125,"O",IF(Q7=$AB$125,"O",IF(Q7=$AC$125,"O",IF(Q7=$AD$125,"O",IF(Q7=$AE$125,"O",IF(Q7=$AF$125,"O",IF(Q7=$AG$125,"O",IF(Q7=$AH$125,"O",IF(Q7=$AI$125,"O",IF(Q7=$AJ$125,"O",IF(Q7=$AK$125,"O",IF(Q7=$AL$125,"O",IF(Q7=$AM$125,"O",IF(Q7=$AN$125,"O",IF(Q7=$AO$125,"O",IF(Q7=$AP$125,"O",IF(Q7=$AQ$125,"O",IF(Q7=$AR$125,"O",IF(Q7=$AS$125,"O",IF(Q7=$AT$125,"O",IF(Q7=$AU$125,"O",IF(Q7=$AV$125,"O",IF(Q7=$AW$125,"O",IF(Q7=$AX$125,"O",IF(Q7=$AY$125,"O",IF(Q7=$AZ$125,"O",IF(Q7=$BA$125,"O",IF(Q7=$BB$125,"O",IF(Q7=$BC$125,"O",IF(Q7=$BD$125,"O",IF(Q7=$BE$125,"O",IF(Q7=$BF$125,"O",IF(Q7=$BG$125,"O",IF(Q7=$BH$125,"O","X"))))))))))))))))))))))))))))))))))))))</f>
        <v>X</v>
      </c>
    </row>
    <row r="897" spans="1:17">
      <c r="A897" s="606"/>
      <c r="B897" s="58" t="s">
        <v>33</v>
      </c>
      <c r="C897" s="58" t="str">
        <f t="shared" ref="C897:Q897" si="882">IF(C8=$W$125,"O",IF(C8=$X$125,"O",IF(C8=$Y$125,"O",IF(C8=$Z$125,"O",IF(C8=$AA$125,"O",IF(C8=$AB$125,"O",IF(C8=$AC$125,"O",IF(C8=$AD$125,"O",IF(C8=$AE$125,"O",IF(C8=$AF$125,"O",IF(C8=$AG$125,"O",IF(C8=$AH$125,"O",IF(C8=$AI$125,"O",IF(C8=$AJ$125,"O",IF(C8=$AK$125,"O",IF(C8=$AL$125,"O",IF(C8=$AM$125,"O",IF(C8=$AN$125,"O",IF(C8=$AO$125,"O",IF(C8=$AP$125,"O",IF(C8=$AQ$125,"O",IF(C8=$AR$125,"O",IF(C8=$AS$125,"O",IF(C8=$AT$125,"O",IF(C8=$AU$125,"O",IF(C8=$AV$125,"O",IF(C8=$AW$125,"O",IF(C8=$AX$125,"O",IF(C8=$AY$125,"O",IF(C8=$AZ$125,"O",IF(C8=$BA$125,"O",IF(C8=$BB$125,"O",IF(C8=$BC$125,"O",IF(C8=$BD$125,"O",IF(C8=$BE$125,"O",IF(C8=$BF$125,"O",IF(C8=$BG$125,"O",IF(C8=$BH$125,"O","X"))))))))))))))))))))))))))))))))))))))</f>
        <v>X</v>
      </c>
      <c r="D897" s="58" t="str">
        <f t="shared" si="882"/>
        <v>X</v>
      </c>
      <c r="E897" s="58" t="str">
        <f t="shared" si="882"/>
        <v>X</v>
      </c>
      <c r="F897" s="58" t="str">
        <f t="shared" si="882"/>
        <v>X</v>
      </c>
      <c r="G897" s="58" t="str">
        <f t="shared" si="882"/>
        <v>X</v>
      </c>
      <c r="H897" s="58" t="str">
        <f t="shared" si="882"/>
        <v>X</v>
      </c>
      <c r="I897" s="58" t="str">
        <f t="shared" si="882"/>
        <v>X</v>
      </c>
      <c r="J897" s="58" t="str">
        <f t="shared" si="882"/>
        <v>X</v>
      </c>
      <c r="K897" s="58" t="str">
        <f t="shared" si="882"/>
        <v>X</v>
      </c>
      <c r="L897" s="58" t="str">
        <f t="shared" si="882"/>
        <v>X</v>
      </c>
      <c r="M897" s="58" t="str">
        <f t="shared" si="882"/>
        <v>X</v>
      </c>
      <c r="N897" s="58" t="str">
        <f t="shared" si="882"/>
        <v>X</v>
      </c>
      <c r="O897" s="58" t="str">
        <f t="shared" si="882"/>
        <v>X</v>
      </c>
      <c r="P897" s="58" t="str">
        <f t="shared" si="882"/>
        <v>X</v>
      </c>
      <c r="Q897" s="58" t="str">
        <f t="shared" si="882"/>
        <v>X</v>
      </c>
    </row>
    <row r="898" spans="1:17">
      <c r="A898" s="606"/>
      <c r="B898" s="58" t="s">
        <v>34</v>
      </c>
      <c r="C898" s="58" t="str">
        <f t="shared" ref="C898:Q898" si="883">IF(C9=$W$125,"O",IF(C9=$X$125,"O",IF(C9=$Y$125,"O",IF(C9=$Z$125,"O",IF(C9=$AA$125,"O",IF(C9=$AB$125,"O",IF(C9=$AC$125,"O",IF(C9=$AD$125,"O",IF(C9=$AE$125,"O",IF(C9=$AF$125,"O",IF(C9=$AG$125,"O",IF(C9=$AH$125,"O",IF(C9=$AI$125,"O",IF(C9=$AJ$125,"O",IF(C9=$AK$125,"O",IF(C9=$AL$125,"O",IF(C9=$AM$125,"O",IF(C9=$AN$125,"O",IF(C9=$AO$125,"O",IF(C9=$AP$125,"O",IF(C9=$AQ$125,"O",IF(C9=$AR$125,"O",IF(C9=$AS$125,"O",IF(C9=$AT$125,"O",IF(C9=$AU$125,"O",IF(C9=$AV$125,"O",IF(C9=$AW$125,"O",IF(C9=$AX$125,"O",IF(C9=$AY$125,"O",IF(C9=$AZ$125,"O",IF(C9=$BA$125,"O",IF(C9=$BB$125,"O",IF(C9=$BC$125,"O",IF(C9=$BD$125,"O",IF(C9=$BE$125,"O",IF(C9=$BF$125,"O",IF(C9=$BG$125,"O",IF(C9=$BH$125,"O","X"))))))))))))))))))))))))))))))))))))))</f>
        <v>X</v>
      </c>
      <c r="D898" s="58" t="str">
        <f t="shared" si="883"/>
        <v>X</v>
      </c>
      <c r="E898" s="58" t="str">
        <f t="shared" si="883"/>
        <v>X</v>
      </c>
      <c r="F898" s="58" t="str">
        <f t="shared" si="883"/>
        <v>X</v>
      </c>
      <c r="G898" s="58" t="str">
        <f t="shared" si="883"/>
        <v>X</v>
      </c>
      <c r="H898" s="58" t="str">
        <f t="shared" si="883"/>
        <v>X</v>
      </c>
      <c r="I898" s="58" t="str">
        <f t="shared" si="883"/>
        <v>X</v>
      </c>
      <c r="J898" s="58" t="str">
        <f t="shared" si="883"/>
        <v>X</v>
      </c>
      <c r="K898" s="58" t="str">
        <f t="shared" si="883"/>
        <v>X</v>
      </c>
      <c r="L898" s="58" t="str">
        <f t="shared" si="883"/>
        <v>X</v>
      </c>
      <c r="M898" s="58" t="str">
        <f t="shared" si="883"/>
        <v>X</v>
      </c>
      <c r="N898" s="58" t="str">
        <f t="shared" si="883"/>
        <v>X</v>
      </c>
      <c r="O898" s="58" t="str">
        <f t="shared" si="883"/>
        <v>X</v>
      </c>
      <c r="P898" s="58" t="str">
        <f t="shared" si="883"/>
        <v>X</v>
      </c>
      <c r="Q898" s="58" t="str">
        <f t="shared" si="883"/>
        <v>X</v>
      </c>
    </row>
    <row r="899" spans="1:17">
      <c r="A899" s="606"/>
      <c r="B899" s="58" t="s">
        <v>35</v>
      </c>
      <c r="C899" s="58" t="str">
        <f t="shared" ref="C899:Q899" si="884">IF(C10=$W$125,"O",IF(C10=$X$125,"O",IF(C10=$Y$125,"O",IF(C10=$Z$125,"O",IF(C10=$AA$125,"O",IF(C10=$AB$125,"O",IF(C10=$AC$125,"O",IF(C10=$AD$125,"O",IF(C10=$AE$125,"O",IF(C10=$AF$125,"O",IF(C10=$AG$125,"O",IF(C10=$AH$125,"O",IF(C10=$AI$125,"O",IF(C10=$AJ$125,"O",IF(C10=$AK$125,"O",IF(C10=$AL$125,"O",IF(C10=$AM$125,"O",IF(C10=$AN$125,"O",IF(C10=$AO$125,"O",IF(C10=$AP$125,"O",IF(C10=$AQ$125,"O",IF(C10=$AR$125,"O",IF(C10=$AS$125,"O",IF(C10=$AT$125,"O",IF(C10=$AU$125,"O",IF(C10=$AV$125,"O",IF(C10=$AW$125,"O",IF(C10=$AX$125,"O",IF(C10=$AY$125,"O",IF(C10=$AZ$125,"O",IF(C10=$BA$125,"O",IF(C10=$BB$125,"O",IF(C10=$BC$125,"O",IF(C10=$BD$125,"O",IF(C10=$BE$125,"O",IF(C10=$BF$125,"O",IF(C10=$BG$125,"O",IF(C10=$BH$125,"O","X"))))))))))))))))))))))))))))))))))))))</f>
        <v>X</v>
      </c>
      <c r="D899" s="58" t="str">
        <f t="shared" si="884"/>
        <v>X</v>
      </c>
      <c r="E899" s="58" t="str">
        <f t="shared" si="884"/>
        <v>X</v>
      </c>
      <c r="F899" s="58" t="str">
        <f t="shared" si="884"/>
        <v>X</v>
      </c>
      <c r="G899" s="58" t="str">
        <f t="shared" si="884"/>
        <v>X</v>
      </c>
      <c r="H899" s="58" t="str">
        <f t="shared" si="884"/>
        <v>X</v>
      </c>
      <c r="I899" s="58" t="str">
        <f t="shared" si="884"/>
        <v>X</v>
      </c>
      <c r="J899" s="58" t="str">
        <f t="shared" si="884"/>
        <v>X</v>
      </c>
      <c r="K899" s="58" t="str">
        <f t="shared" si="884"/>
        <v>X</v>
      </c>
      <c r="L899" s="58" t="str">
        <f t="shared" si="884"/>
        <v>X</v>
      </c>
      <c r="M899" s="58" t="str">
        <f t="shared" si="884"/>
        <v>X</v>
      </c>
      <c r="N899" s="58" t="str">
        <f t="shared" si="884"/>
        <v>X</v>
      </c>
      <c r="O899" s="58" t="str">
        <f t="shared" si="884"/>
        <v>X</v>
      </c>
      <c r="P899" s="58" t="str">
        <f t="shared" si="884"/>
        <v>X</v>
      </c>
      <c r="Q899" s="58" t="str">
        <f t="shared" si="884"/>
        <v>X</v>
      </c>
    </row>
    <row r="900" spans="1:17">
      <c r="A900" s="606"/>
      <c r="B900" s="58" t="s">
        <v>36</v>
      </c>
      <c r="C900" s="58" t="str">
        <f t="shared" ref="C900:Q900" si="885">IF(C11=$W$125,"O",IF(C11=$X$125,"O",IF(C11=$Y$125,"O",IF(C11=$Z$125,"O",IF(C11=$AA$125,"O",IF(C11=$AB$125,"O",IF(C11=$AC$125,"O",IF(C11=$AD$125,"O",IF(C11=$AE$125,"O",IF(C11=$AF$125,"O",IF(C11=$AG$125,"O",IF(C11=$AH$125,"O",IF(C11=$AI$125,"O",IF(C11=$AJ$125,"O",IF(C11=$AK$125,"O",IF(C11=$AL$125,"O",IF(C11=$AM$125,"O",IF(C11=$AN$125,"O",IF(C11=$AO$125,"O",IF(C11=$AP$125,"O",IF(C11=$AQ$125,"O",IF(C11=$AR$125,"O",IF(C11=$AS$125,"O",IF(C11=$AT$125,"O",IF(C11=$AU$125,"O",IF(C11=$AV$125,"O",IF(C11=$AW$125,"O",IF(C11=$AX$125,"O",IF(C11=$AY$125,"O",IF(C11=$AZ$125,"O",IF(C11=$BA$125,"O",IF(C11=$BB$125,"O",IF(C11=$BC$125,"O",IF(C11=$BD$125,"O",IF(C11=$BE$125,"O",IF(C11=$BF$125,"O",IF(C11=$BG$125,"O",IF(C11=$BH$125,"O","X"))))))))))))))))))))))))))))))))))))))</f>
        <v>O</v>
      </c>
      <c r="D900" s="58" t="str">
        <f t="shared" si="885"/>
        <v>O</v>
      </c>
      <c r="E900" s="58" t="str">
        <f t="shared" si="885"/>
        <v>O</v>
      </c>
      <c r="F900" s="58" t="str">
        <f t="shared" si="885"/>
        <v>O</v>
      </c>
      <c r="G900" s="58" t="str">
        <f t="shared" si="885"/>
        <v>O</v>
      </c>
      <c r="H900" s="58" t="str">
        <f t="shared" si="885"/>
        <v>O</v>
      </c>
      <c r="I900" s="58" t="str">
        <f t="shared" si="885"/>
        <v>O</v>
      </c>
      <c r="J900" s="58" t="str">
        <f t="shared" si="885"/>
        <v>O</v>
      </c>
      <c r="K900" s="58" t="str">
        <f t="shared" si="885"/>
        <v>O</v>
      </c>
      <c r="L900" s="58" t="str">
        <f t="shared" si="885"/>
        <v>O</v>
      </c>
      <c r="M900" s="58" t="str">
        <f t="shared" si="885"/>
        <v>O</v>
      </c>
      <c r="N900" s="58" t="str">
        <f t="shared" si="885"/>
        <v>O</v>
      </c>
      <c r="O900" s="58" t="str">
        <f t="shared" si="885"/>
        <v>O</v>
      </c>
      <c r="P900" s="58" t="str">
        <f t="shared" si="885"/>
        <v>O</v>
      </c>
      <c r="Q900" s="58" t="str">
        <f t="shared" si="885"/>
        <v>O</v>
      </c>
    </row>
    <row r="901" spans="1:17">
      <c r="A901" s="606"/>
      <c r="B901" s="58" t="s">
        <v>21</v>
      </c>
      <c r="C901" s="58" t="str">
        <f t="shared" ref="C901:Q901" si="886">IF(C12=$W$125,"O",IF(C12=$X$125,"O",IF(C12=$Y$125,"O",IF(C12=$Z$125,"O",IF(C12=$AA$125,"O",IF(C12=$AB$125,"O",IF(C12=$AC$125,"O",IF(C12=$AD$125,"O",IF(C12=$AE$125,"O",IF(C12=$AF$125,"O",IF(C12=$AG$125,"O",IF(C12=$AH$125,"O",IF(C12=$AI$125,"O",IF(C12=$AJ$125,"O",IF(C12=$AK$125,"O",IF(C12=$AL$125,"O",IF(C12=$AM$125,"O",IF(C12=$AN$125,"O",IF(C12=$AO$125,"O",IF(C12=$AP$125,"O",IF(C12=$AQ$125,"O",IF(C12=$AR$125,"O",IF(C12=$AS$125,"O",IF(C12=$AT$125,"O",IF(C12=$AU$125,"O",IF(C12=$AV$125,"O",IF(C12=$AW$125,"O",IF(C12=$AX$125,"O",IF(C12=$AY$125,"O",IF(C12=$AZ$125,"O",IF(C12=$BA$125,"O",IF(C12=$BB$125,"O",IF(C12=$BC$125,"O",IF(C12=$BD$125,"O",IF(C12=$BE$125,"O",IF(C12=$BF$125,"O",IF(C12=$BG$125,"O",IF(C12=$BH$125,"O","X"))))))))))))))))))))))))))))))))))))))</f>
        <v>O</v>
      </c>
      <c r="D901" s="58" t="str">
        <f t="shared" si="886"/>
        <v>O</v>
      </c>
      <c r="E901" s="58" t="str">
        <f t="shared" si="886"/>
        <v>O</v>
      </c>
      <c r="F901" s="58" t="str">
        <f t="shared" si="886"/>
        <v>O</v>
      </c>
      <c r="G901" s="58" t="str">
        <f t="shared" si="886"/>
        <v>O</v>
      </c>
      <c r="H901" s="58" t="str">
        <f t="shared" si="886"/>
        <v>O</v>
      </c>
      <c r="I901" s="58" t="str">
        <f t="shared" si="886"/>
        <v>O</v>
      </c>
      <c r="J901" s="58" t="str">
        <f t="shared" si="886"/>
        <v>O</v>
      </c>
      <c r="K901" s="58" t="str">
        <f t="shared" si="886"/>
        <v>O</v>
      </c>
      <c r="L901" s="58" t="str">
        <f t="shared" si="886"/>
        <v>O</v>
      </c>
      <c r="M901" s="58" t="str">
        <f t="shared" si="886"/>
        <v>O</v>
      </c>
      <c r="N901" s="58" t="str">
        <f t="shared" si="886"/>
        <v>O</v>
      </c>
      <c r="O901" s="58" t="str">
        <f t="shared" si="886"/>
        <v>O</v>
      </c>
      <c r="P901" s="58" t="str">
        <f t="shared" si="886"/>
        <v>O</v>
      </c>
      <c r="Q901" s="58" t="str">
        <f t="shared" si="886"/>
        <v>O</v>
      </c>
    </row>
    <row r="902" spans="1:17">
      <c r="A902" s="607"/>
      <c r="B902" s="30" t="s">
        <v>46</v>
      </c>
      <c r="C902" s="47">
        <f>COUNTIF(C896:C901,"O")</f>
        <v>2</v>
      </c>
      <c r="D902" s="47">
        <f t="shared" ref="D902:Q902" si="887">COUNTIF(D896:D901,"O")</f>
        <v>2</v>
      </c>
      <c r="E902" s="47">
        <f t="shared" si="887"/>
        <v>2</v>
      </c>
      <c r="F902" s="47">
        <f t="shared" si="887"/>
        <v>2</v>
      </c>
      <c r="G902" s="47">
        <f t="shared" si="887"/>
        <v>2</v>
      </c>
      <c r="H902" s="47">
        <f t="shared" si="887"/>
        <v>2</v>
      </c>
      <c r="I902" s="47">
        <f t="shared" si="887"/>
        <v>2</v>
      </c>
      <c r="J902" s="47">
        <f t="shared" si="887"/>
        <v>2</v>
      </c>
      <c r="K902" s="47">
        <f t="shared" si="887"/>
        <v>2</v>
      </c>
      <c r="L902" s="47">
        <f t="shared" si="887"/>
        <v>2</v>
      </c>
      <c r="M902" s="47">
        <f t="shared" si="887"/>
        <v>2</v>
      </c>
      <c r="N902" s="47">
        <f t="shared" si="887"/>
        <v>2</v>
      </c>
      <c r="O902" s="47">
        <f t="shared" si="887"/>
        <v>2</v>
      </c>
      <c r="P902" s="47">
        <f t="shared" si="887"/>
        <v>2</v>
      </c>
      <c r="Q902" s="47">
        <f t="shared" si="887"/>
        <v>2</v>
      </c>
    </row>
    <row r="903" spans="1:17">
      <c r="A903" s="605">
        <v>102</v>
      </c>
      <c r="B903" s="58" t="s">
        <v>32</v>
      </c>
      <c r="C903" s="58" t="str">
        <f>IF(C7=$W$126,"O",IF(C7=$X$126,"O",IF(C7=$Y$126,"O",IF(C7=$Z$126,"O",IF(C7=$AA$126,"O",IF(C7=$AB$126,"O",IF(C7=$AC$126,"O",IF(C7=$AD$126,"O",IF(C7=$AE$126,"O",IF(C7=$AF$126,"O",IF(C7=$AG$126,"O",IF(C7=$AH$126,"O",IF(C7=$AI$126,"O",IF(C7=$AJ$126,"O",IF(C7=$AK$126,"O",IF(C7=$AL$126,"O",IF(C7=$AM$126,"O",IF(C7=$AN$126,"O",IF(C7=$AO$126,"O",IF(C7=$AP$126,"O",IF(C7=$AQ$126,"O",IF(C7=$AR$126,"O",IF(C7=$AS$126,"O",IF(C7=$AT$126,"O",IF(C7=$AU$126,"O",IF(C7=$AV$126,"O",IF(C7=$AW$126,"O",IF(C7=$AX$126,"O",IF(C7=$AY$126,"O",IF(C7=$AZ$126,"O",IF(C7=$BA$126,"O",IF(C7=$BB$126,"O",IF(C7=$BC$126,"O",IF(C7=$BD$126,"O",IF(C7=$BE$126,"O",IF(C7=$BF$126,"O",IF(C7=$BG$126,"O",IF(C7=$BH$126,"O","X"))))))))))))))))))))))))))))))))))))))</f>
        <v>X</v>
      </c>
      <c r="D903" s="58" t="str">
        <f t="shared" ref="D903:P903" si="888">IF(D7=$W$126,"O",IF(D7=$X$126,"O",IF(D7=$Y$126,"O",IF(D7=$Z$126,"O",IF(D7=$AA$126,"O",IF(D7=$AB$126,"O",IF(D7=$AC$126,"O",IF(D7=$AD$126,"O",IF(D7=$AE$126,"O",IF(D7=$AF$126,"O",IF(D7=$AG$126,"O",IF(D7=$AH$126,"O",IF(D7=$AI$126,"O",IF(D7=$AJ$126,"O",IF(D7=$AK$126,"O",IF(D7=$AL$126,"O",IF(D7=$AM$126,"O",IF(D7=$AN$126,"O",IF(D7=$AO$126,"O",IF(D7=$AP$126,"O",IF(D7=$AQ$126,"O",IF(D7=$AR$126,"O",IF(D7=$AS$126,"O",IF(D7=$AT$126,"O",IF(D7=$AU$126,"O",IF(D7=$AV$126,"O",IF(D7=$AW$126,"O",IF(D7=$AX$126,"O",IF(D7=$AY$126,"O",IF(D7=$AZ$126,"O",IF(D7=$BA$126,"O",IF(D7=$BB$126,"O",IF(D7=$BC$126,"O",IF(D7=$BD$126,"O",IF(D7=$BE$126,"O",IF(D7=$BF$126,"O",IF(D7=$BG$126,"O",IF(D7=$BH$126,"O","X"))))))))))))))))))))))))))))))))))))))</f>
        <v>X</v>
      </c>
      <c r="E903" s="58" t="str">
        <f t="shared" si="888"/>
        <v>X</v>
      </c>
      <c r="F903" s="58" t="str">
        <f t="shared" si="888"/>
        <v>X</v>
      </c>
      <c r="G903" s="58" t="str">
        <f t="shared" si="888"/>
        <v>X</v>
      </c>
      <c r="H903" s="58" t="str">
        <f t="shared" si="888"/>
        <v>X</v>
      </c>
      <c r="I903" s="58" t="str">
        <f t="shared" si="888"/>
        <v>X</v>
      </c>
      <c r="J903" s="58" t="str">
        <f t="shared" si="888"/>
        <v>X</v>
      </c>
      <c r="K903" s="58" t="str">
        <f t="shared" si="888"/>
        <v>X</v>
      </c>
      <c r="L903" s="58" t="str">
        <f t="shared" si="888"/>
        <v>X</v>
      </c>
      <c r="M903" s="58" t="str">
        <f t="shared" si="888"/>
        <v>X</v>
      </c>
      <c r="N903" s="58" t="str">
        <f t="shared" si="888"/>
        <v>X</v>
      </c>
      <c r="O903" s="58" t="str">
        <f t="shared" si="888"/>
        <v>X</v>
      </c>
      <c r="P903" s="58" t="str">
        <f t="shared" si="888"/>
        <v>X</v>
      </c>
      <c r="Q903" s="58" t="str">
        <f>IF(Q7=$W$126,"O",IF(Q7=$X$126,"O",IF(Q7=$Y$126,"O",IF(Q7=$Z$126,"O",IF(Q7=$AA$126,"O",IF(Q7=$AB$126,"O",IF(Q7=$AC$126,"O",IF(Q7=$AD$126,"O",IF(Q7=$AE$126,"O",IF(Q7=$AF$126,"O",IF(Q7=$AG$126,"O",IF(Q7=$AH$126,"O",IF(Q7=$AI$126,"O",IF(Q7=$AJ$126,"O",IF(Q7=$AK$126,"O",IF(Q7=$AL$126,"O",IF(Q7=$AM$126,"O",IF(Q7=$AN$126,"O",IF(Q7=$AO$126,"O",IF(Q7=$AP$126,"O",IF(Q7=$AQ$126,"O",IF(Q7=$AR$126,"O",IF(Q7=$AS$126,"O",IF(Q7=$AT$126,"O",IF(Q7=$AU$126,"O",IF(Q7=$AV$126,"O",IF(Q7=$AW$126,"O",IF(Q7=$AX$126,"O",IF(Q7=$AY$126,"O",IF(Q7=$AZ$126,"O",IF(Q7=$BA$126,"O",IF(Q7=$BB$126,"O",IF(Q7=$BC$126,"O",IF(Q7=$BD$126,"O",IF(Q7=$BE$126,"O",IF(Q7=$BF$126,"O",IF(Q7=$BG$126,"O",IF(Q7=$BH$126,"O","X"))))))))))))))))))))))))))))))))))))))</f>
        <v>X</v>
      </c>
    </row>
    <row r="904" spans="1:17">
      <c r="A904" s="606"/>
      <c r="B904" s="58" t="s">
        <v>33</v>
      </c>
      <c r="C904" s="58" t="str">
        <f t="shared" ref="C904:Q904" si="889">IF(C8=$W$126,"O",IF(C8=$X$126,"O",IF(C8=$Y$126,"O",IF(C8=$Z$126,"O",IF(C8=$AA$126,"O",IF(C8=$AB$126,"O",IF(C8=$AC$126,"O",IF(C8=$AD$126,"O",IF(C8=$AE$126,"O",IF(C8=$AF$126,"O",IF(C8=$AG$126,"O",IF(C8=$AH$126,"O",IF(C8=$AI$126,"O",IF(C8=$AJ$126,"O",IF(C8=$AK$126,"O",IF(C8=$AL$126,"O",IF(C8=$AM$126,"O",IF(C8=$AN$126,"O",IF(C8=$AO$126,"O",IF(C8=$AP$126,"O",IF(C8=$AQ$126,"O",IF(C8=$AR$126,"O",IF(C8=$AS$126,"O",IF(C8=$AT$126,"O",IF(C8=$AU$126,"O",IF(C8=$AV$126,"O",IF(C8=$AW$126,"O",IF(C8=$AX$126,"O",IF(C8=$AY$126,"O",IF(C8=$AZ$126,"O",IF(C8=$BA$126,"O",IF(C8=$BB$126,"O",IF(C8=$BC$126,"O",IF(C8=$BD$126,"O",IF(C8=$BE$126,"O",IF(C8=$BF$126,"O",IF(C8=$BG$126,"O",IF(C8=$BH$126,"O","X"))))))))))))))))))))))))))))))))))))))</f>
        <v>X</v>
      </c>
      <c r="D904" s="58" t="str">
        <f t="shared" si="889"/>
        <v>X</v>
      </c>
      <c r="E904" s="58" t="str">
        <f t="shared" si="889"/>
        <v>X</v>
      </c>
      <c r="F904" s="58" t="str">
        <f t="shared" si="889"/>
        <v>X</v>
      </c>
      <c r="G904" s="58" t="str">
        <f t="shared" si="889"/>
        <v>X</v>
      </c>
      <c r="H904" s="58" t="str">
        <f t="shared" si="889"/>
        <v>X</v>
      </c>
      <c r="I904" s="58" t="str">
        <f t="shared" si="889"/>
        <v>X</v>
      </c>
      <c r="J904" s="58" t="str">
        <f t="shared" si="889"/>
        <v>X</v>
      </c>
      <c r="K904" s="58" t="str">
        <f t="shared" si="889"/>
        <v>X</v>
      </c>
      <c r="L904" s="58" t="str">
        <f t="shared" si="889"/>
        <v>X</v>
      </c>
      <c r="M904" s="58" t="str">
        <f t="shared" si="889"/>
        <v>X</v>
      </c>
      <c r="N904" s="58" t="str">
        <f t="shared" si="889"/>
        <v>X</v>
      </c>
      <c r="O904" s="58" t="str">
        <f t="shared" si="889"/>
        <v>X</v>
      </c>
      <c r="P904" s="58" t="str">
        <f t="shared" si="889"/>
        <v>X</v>
      </c>
      <c r="Q904" s="58" t="str">
        <f t="shared" si="889"/>
        <v>X</v>
      </c>
    </row>
    <row r="905" spans="1:17">
      <c r="A905" s="606"/>
      <c r="B905" s="58" t="s">
        <v>34</v>
      </c>
      <c r="C905" s="58" t="str">
        <f t="shared" ref="C905:Q905" si="890">IF(C9=$W$126,"O",IF(C9=$X$126,"O",IF(C9=$Y$126,"O",IF(C9=$Z$126,"O",IF(C9=$AA$126,"O",IF(C9=$AB$126,"O",IF(C9=$AC$126,"O",IF(C9=$AD$126,"O",IF(C9=$AE$126,"O",IF(C9=$AF$126,"O",IF(C9=$AG$126,"O",IF(C9=$AH$126,"O",IF(C9=$AI$126,"O",IF(C9=$AJ$126,"O",IF(C9=$AK$126,"O",IF(C9=$AL$126,"O",IF(C9=$AM$126,"O",IF(C9=$AN$126,"O",IF(C9=$AO$126,"O",IF(C9=$AP$126,"O",IF(C9=$AQ$126,"O",IF(C9=$AR$126,"O",IF(C9=$AS$126,"O",IF(C9=$AT$126,"O",IF(C9=$AU$126,"O",IF(C9=$AV$126,"O",IF(C9=$AW$126,"O",IF(C9=$AX$126,"O",IF(C9=$AY$126,"O",IF(C9=$AZ$126,"O",IF(C9=$BA$126,"O",IF(C9=$BB$126,"O",IF(C9=$BC$126,"O",IF(C9=$BD$126,"O",IF(C9=$BE$126,"O",IF(C9=$BF$126,"O",IF(C9=$BG$126,"O",IF(C9=$BH$126,"O","X"))))))))))))))))))))))))))))))))))))))</f>
        <v>X</v>
      </c>
      <c r="D905" s="58" t="str">
        <f t="shared" si="890"/>
        <v>X</v>
      </c>
      <c r="E905" s="58" t="str">
        <f t="shared" si="890"/>
        <v>X</v>
      </c>
      <c r="F905" s="58" t="str">
        <f t="shared" si="890"/>
        <v>X</v>
      </c>
      <c r="G905" s="58" t="str">
        <f t="shared" si="890"/>
        <v>X</v>
      </c>
      <c r="H905" s="58" t="str">
        <f t="shared" si="890"/>
        <v>X</v>
      </c>
      <c r="I905" s="58" t="str">
        <f t="shared" si="890"/>
        <v>X</v>
      </c>
      <c r="J905" s="58" t="str">
        <f t="shared" si="890"/>
        <v>X</v>
      </c>
      <c r="K905" s="58" t="str">
        <f t="shared" si="890"/>
        <v>X</v>
      </c>
      <c r="L905" s="58" t="str">
        <f t="shared" si="890"/>
        <v>X</v>
      </c>
      <c r="M905" s="58" t="str">
        <f t="shared" si="890"/>
        <v>X</v>
      </c>
      <c r="N905" s="58" t="str">
        <f t="shared" si="890"/>
        <v>X</v>
      </c>
      <c r="O905" s="58" t="str">
        <f t="shared" si="890"/>
        <v>X</v>
      </c>
      <c r="P905" s="58" t="str">
        <f t="shared" si="890"/>
        <v>X</v>
      </c>
      <c r="Q905" s="58" t="str">
        <f t="shared" si="890"/>
        <v>X</v>
      </c>
    </row>
    <row r="906" spans="1:17">
      <c r="A906" s="606"/>
      <c r="B906" s="58" t="s">
        <v>35</v>
      </c>
      <c r="C906" s="58" t="str">
        <f t="shared" ref="C906:Q906" si="891">IF(C10=$W$126,"O",IF(C10=$X$126,"O",IF(C10=$Y$126,"O",IF(C10=$Z$126,"O",IF(C10=$AA$126,"O",IF(C10=$AB$126,"O",IF(C10=$AC$126,"O",IF(C10=$AD$126,"O",IF(C10=$AE$126,"O",IF(C10=$AF$126,"O",IF(C10=$AG$126,"O",IF(C10=$AH$126,"O",IF(C10=$AI$126,"O",IF(C10=$AJ$126,"O",IF(C10=$AK$126,"O",IF(C10=$AL$126,"O",IF(C10=$AM$126,"O",IF(C10=$AN$126,"O",IF(C10=$AO$126,"O",IF(C10=$AP$126,"O",IF(C10=$AQ$126,"O",IF(C10=$AR$126,"O",IF(C10=$AS$126,"O",IF(C10=$AT$126,"O",IF(C10=$AU$126,"O",IF(C10=$AV$126,"O",IF(C10=$AW$126,"O",IF(C10=$AX$126,"O",IF(C10=$AY$126,"O",IF(C10=$AZ$126,"O",IF(C10=$BA$126,"O",IF(C10=$BB$126,"O",IF(C10=$BC$126,"O",IF(C10=$BD$126,"O",IF(C10=$BE$126,"O",IF(C10=$BF$126,"O",IF(C10=$BG$126,"O",IF(C10=$BH$126,"O","X"))))))))))))))))))))))))))))))))))))))</f>
        <v>X</v>
      </c>
      <c r="D906" s="58" t="str">
        <f t="shared" si="891"/>
        <v>X</v>
      </c>
      <c r="E906" s="58" t="str">
        <f t="shared" si="891"/>
        <v>X</v>
      </c>
      <c r="F906" s="58" t="str">
        <f t="shared" si="891"/>
        <v>X</v>
      </c>
      <c r="G906" s="58" t="str">
        <f t="shared" si="891"/>
        <v>X</v>
      </c>
      <c r="H906" s="58" t="str">
        <f t="shared" si="891"/>
        <v>X</v>
      </c>
      <c r="I906" s="58" t="str">
        <f t="shared" si="891"/>
        <v>X</v>
      </c>
      <c r="J906" s="58" t="str">
        <f t="shared" si="891"/>
        <v>X</v>
      </c>
      <c r="K906" s="58" t="str">
        <f t="shared" si="891"/>
        <v>X</v>
      </c>
      <c r="L906" s="58" t="str">
        <f t="shared" si="891"/>
        <v>X</v>
      </c>
      <c r="M906" s="58" t="str">
        <f t="shared" si="891"/>
        <v>X</v>
      </c>
      <c r="N906" s="58" t="str">
        <f t="shared" si="891"/>
        <v>X</v>
      </c>
      <c r="O906" s="58" t="str">
        <f t="shared" si="891"/>
        <v>X</v>
      </c>
      <c r="P906" s="58" t="str">
        <f t="shared" si="891"/>
        <v>X</v>
      </c>
      <c r="Q906" s="58" t="str">
        <f t="shared" si="891"/>
        <v>X</v>
      </c>
    </row>
    <row r="907" spans="1:17">
      <c r="A907" s="606"/>
      <c r="B907" s="58" t="s">
        <v>36</v>
      </c>
      <c r="C907" s="58" t="str">
        <f t="shared" ref="C907:Q907" si="892">IF(C11=$W$126,"O",IF(C11=$X$126,"O",IF(C11=$Y$126,"O",IF(C11=$Z$126,"O",IF(C11=$AA$126,"O",IF(C11=$AB$126,"O",IF(C11=$AC$126,"O",IF(C11=$AD$126,"O",IF(C11=$AE$126,"O",IF(C11=$AF$126,"O",IF(C11=$AG$126,"O",IF(C11=$AH$126,"O",IF(C11=$AI$126,"O",IF(C11=$AJ$126,"O",IF(C11=$AK$126,"O",IF(C11=$AL$126,"O",IF(C11=$AM$126,"O",IF(C11=$AN$126,"O",IF(C11=$AO$126,"O",IF(C11=$AP$126,"O",IF(C11=$AQ$126,"O",IF(C11=$AR$126,"O",IF(C11=$AS$126,"O",IF(C11=$AT$126,"O",IF(C11=$AU$126,"O",IF(C11=$AV$126,"O",IF(C11=$AW$126,"O",IF(C11=$AX$126,"O",IF(C11=$AY$126,"O",IF(C11=$AZ$126,"O",IF(C11=$BA$126,"O",IF(C11=$BB$126,"O",IF(C11=$BC$126,"O",IF(C11=$BD$126,"O",IF(C11=$BE$126,"O",IF(C11=$BF$126,"O",IF(C11=$BG$126,"O",IF(C11=$BH$126,"O","X"))))))))))))))))))))))))))))))))))))))</f>
        <v>X</v>
      </c>
      <c r="D907" s="58" t="str">
        <f t="shared" si="892"/>
        <v>X</v>
      </c>
      <c r="E907" s="58" t="str">
        <f t="shared" si="892"/>
        <v>X</v>
      </c>
      <c r="F907" s="58" t="str">
        <f t="shared" si="892"/>
        <v>X</v>
      </c>
      <c r="G907" s="58" t="str">
        <f t="shared" si="892"/>
        <v>X</v>
      </c>
      <c r="H907" s="58" t="str">
        <f t="shared" si="892"/>
        <v>X</v>
      </c>
      <c r="I907" s="58" t="str">
        <f t="shared" si="892"/>
        <v>X</v>
      </c>
      <c r="J907" s="58" t="str">
        <f t="shared" si="892"/>
        <v>X</v>
      </c>
      <c r="K907" s="58" t="str">
        <f t="shared" si="892"/>
        <v>X</v>
      </c>
      <c r="L907" s="58" t="str">
        <f t="shared" si="892"/>
        <v>X</v>
      </c>
      <c r="M907" s="58" t="str">
        <f t="shared" si="892"/>
        <v>X</v>
      </c>
      <c r="N907" s="58" t="str">
        <f t="shared" si="892"/>
        <v>X</v>
      </c>
      <c r="O907" s="58" t="str">
        <f t="shared" si="892"/>
        <v>X</v>
      </c>
      <c r="P907" s="58" t="str">
        <f t="shared" si="892"/>
        <v>X</v>
      </c>
      <c r="Q907" s="58" t="str">
        <f t="shared" si="892"/>
        <v>X</v>
      </c>
    </row>
    <row r="908" spans="1:17">
      <c r="A908" s="606"/>
      <c r="B908" s="58" t="s">
        <v>21</v>
      </c>
      <c r="C908" s="58" t="str">
        <f t="shared" ref="C908:Q908" si="893">IF(C12=$W$126,"O",IF(C12=$X$126,"O",IF(C12=$Y$126,"O",IF(C12=$Z$126,"O",IF(C12=$AA$126,"O",IF(C12=$AB$126,"O",IF(C12=$AC$126,"O",IF(C12=$AD$126,"O",IF(C12=$AE$126,"O",IF(C12=$AF$126,"O",IF(C12=$AG$126,"O",IF(C12=$AH$126,"O",IF(C12=$AI$126,"O",IF(C12=$AJ$126,"O",IF(C12=$AK$126,"O",IF(C12=$AL$126,"O",IF(C12=$AM$126,"O",IF(C12=$AN$126,"O",IF(C12=$AO$126,"O",IF(C12=$AP$126,"O",IF(C12=$AQ$126,"O",IF(C12=$AR$126,"O",IF(C12=$AS$126,"O",IF(C12=$AT$126,"O",IF(C12=$AU$126,"O",IF(C12=$AV$126,"O",IF(C12=$AW$126,"O",IF(C12=$AX$126,"O",IF(C12=$AY$126,"O",IF(C12=$AZ$126,"O",IF(C12=$BA$126,"O",IF(C12=$BB$126,"O",IF(C12=$BC$126,"O",IF(C12=$BD$126,"O",IF(C12=$BE$126,"O",IF(C12=$BF$126,"O",IF(C12=$BG$126,"O",IF(C12=$BH$126,"O","X"))))))))))))))))))))))))))))))))))))))</f>
        <v>O</v>
      </c>
      <c r="D908" s="58" t="str">
        <f t="shared" si="893"/>
        <v>O</v>
      </c>
      <c r="E908" s="58" t="str">
        <f t="shared" si="893"/>
        <v>O</v>
      </c>
      <c r="F908" s="58" t="str">
        <f t="shared" si="893"/>
        <v>O</v>
      </c>
      <c r="G908" s="58" t="str">
        <f t="shared" si="893"/>
        <v>O</v>
      </c>
      <c r="H908" s="58" t="str">
        <f t="shared" si="893"/>
        <v>O</v>
      </c>
      <c r="I908" s="58" t="str">
        <f t="shared" si="893"/>
        <v>O</v>
      </c>
      <c r="J908" s="58" t="str">
        <f t="shared" si="893"/>
        <v>O</v>
      </c>
      <c r="K908" s="58" t="str">
        <f t="shared" si="893"/>
        <v>O</v>
      </c>
      <c r="L908" s="58" t="str">
        <f t="shared" si="893"/>
        <v>O</v>
      </c>
      <c r="M908" s="58" t="str">
        <f t="shared" si="893"/>
        <v>O</v>
      </c>
      <c r="N908" s="58" t="str">
        <f t="shared" si="893"/>
        <v>O</v>
      </c>
      <c r="O908" s="58" t="str">
        <f t="shared" si="893"/>
        <v>O</v>
      </c>
      <c r="P908" s="58" t="str">
        <f t="shared" si="893"/>
        <v>O</v>
      </c>
      <c r="Q908" s="58" t="str">
        <f t="shared" si="893"/>
        <v>O</v>
      </c>
    </row>
    <row r="909" spans="1:17">
      <c r="A909" s="607"/>
      <c r="B909" s="30" t="s">
        <v>46</v>
      </c>
      <c r="C909" s="47">
        <f>COUNTIF(C903:C908,"O")</f>
        <v>1</v>
      </c>
      <c r="D909" s="47">
        <f t="shared" ref="D909:Q909" si="894">COUNTIF(D903:D908,"O")</f>
        <v>1</v>
      </c>
      <c r="E909" s="47">
        <f t="shared" si="894"/>
        <v>1</v>
      </c>
      <c r="F909" s="47">
        <f t="shared" si="894"/>
        <v>1</v>
      </c>
      <c r="G909" s="47">
        <f t="shared" si="894"/>
        <v>1</v>
      </c>
      <c r="H909" s="47">
        <f t="shared" si="894"/>
        <v>1</v>
      </c>
      <c r="I909" s="47">
        <f t="shared" si="894"/>
        <v>1</v>
      </c>
      <c r="J909" s="47">
        <f t="shared" si="894"/>
        <v>1</v>
      </c>
      <c r="K909" s="47">
        <f t="shared" si="894"/>
        <v>1</v>
      </c>
      <c r="L909" s="47">
        <f t="shared" si="894"/>
        <v>1</v>
      </c>
      <c r="M909" s="47">
        <f t="shared" si="894"/>
        <v>1</v>
      </c>
      <c r="N909" s="47">
        <f t="shared" si="894"/>
        <v>1</v>
      </c>
      <c r="O909" s="47">
        <f t="shared" si="894"/>
        <v>1</v>
      </c>
      <c r="P909" s="47">
        <f t="shared" si="894"/>
        <v>1</v>
      </c>
      <c r="Q909" s="47">
        <f t="shared" si="894"/>
        <v>1</v>
      </c>
    </row>
    <row r="910" spans="1:17">
      <c r="A910" s="605">
        <v>103</v>
      </c>
      <c r="B910" s="58" t="s">
        <v>32</v>
      </c>
      <c r="C910" s="58" t="str">
        <f>IF(C7=$W$128,"O",IF(C7=$X$128,"O",IF(C7=$Y$128,"O",IF(C7=$Z$128,"O",IF(C7=$AA$128,"O",IF(C7=$AB$128,"O",IF(C7=$AC$128,"O",IF(C7=$AD$128,"O",IF(C7=$AE$128,"O",IF(C7=$AF$128,"O",IF(C7=$AG$128,"O",IF(C7=$AH$128,"O",IF(C7=$AI$128,"O",IF(C7=$AJ$128,"O",IF(C7=$AK$128,"O",IF(C7=$AL$128,"O",IF(C7=$AM$128,"O",IF(C7=$AN$128,"O",IF(C7=$AO$128,"O",IF(C7=$AP$128,"O",IF(C7=$AQ$128,"O",IF(C7=$AR$128,"O",IF(C7=$AS$128,"O",IF(C7=$AT$128,"O",IF(C7=$AU$128,"O",IF(C7=$AV$128,"O",IF(C7=$AW$128,"O",IF(C7=$AX$128,"O",IF(C7=$AY$128,"O",IF(C7=$AZ$128,"O",IF(C7=$BA$128,"O",IF(C7=$BB$128,"O",IF(C7=$BC$128,"O",IF(C7=$BD$128,"O",IF(C7=$BE$128,"O",IF(C7=$BF$128,"O",IF(C7=$BG$128,"O",IF(C7=$BH$128,"O","X"))))))))))))))))))))))))))))))))))))))</f>
        <v>O</v>
      </c>
      <c r="D910" s="58" t="str">
        <f t="shared" ref="D910:P910" si="895">IF(D7=$W$128,"O",IF(D7=$X$128,"O",IF(D7=$Y$128,"O",IF(D7=$Z$128,"O",IF(D7=$AA$128,"O",IF(D7=$AB$128,"O",IF(D7=$AC$128,"O",IF(D7=$AD$128,"O",IF(D7=$AE$128,"O",IF(D7=$AF$128,"O",IF(D7=$AG$128,"O",IF(D7=$AH$128,"O",IF(D7=$AI$128,"O",IF(D7=$AJ$128,"O",IF(D7=$AK$128,"O",IF(D7=$AL$128,"O",IF(D7=$AM$128,"O",IF(D7=$AN$128,"O",IF(D7=$AO$128,"O",IF(D7=$AP$128,"O",IF(D7=$AQ$128,"O",IF(D7=$AR$128,"O",IF(D7=$AS$128,"O",IF(D7=$AT$128,"O",IF(D7=$AU$128,"O",IF(D7=$AV$128,"O",IF(D7=$AW$128,"O",IF(D7=$AX$128,"O",IF(D7=$AY$128,"O",IF(D7=$AZ$128,"O",IF(D7=$BA$128,"O",IF(D7=$BB$128,"O",IF(D7=$BC$128,"O",IF(D7=$BD$128,"O",IF(D7=$BE$128,"O",IF(D7=$BF$128,"O",IF(D7=$BG$128,"O",IF(D7=$BH$128,"O","X"))))))))))))))))))))))))))))))))))))))</f>
        <v>O</v>
      </c>
      <c r="E910" s="58" t="str">
        <f t="shared" si="895"/>
        <v>O</v>
      </c>
      <c r="F910" s="58" t="str">
        <f t="shared" si="895"/>
        <v>O</v>
      </c>
      <c r="G910" s="58" t="str">
        <f t="shared" si="895"/>
        <v>O</v>
      </c>
      <c r="H910" s="58" t="str">
        <f t="shared" si="895"/>
        <v>O</v>
      </c>
      <c r="I910" s="58" t="str">
        <f t="shared" si="895"/>
        <v>O</v>
      </c>
      <c r="J910" s="58" t="str">
        <f t="shared" si="895"/>
        <v>O</v>
      </c>
      <c r="K910" s="58" t="str">
        <f t="shared" si="895"/>
        <v>O</v>
      </c>
      <c r="L910" s="58" t="str">
        <f t="shared" si="895"/>
        <v>O</v>
      </c>
      <c r="M910" s="58" t="str">
        <f t="shared" si="895"/>
        <v>O</v>
      </c>
      <c r="N910" s="58" t="str">
        <f t="shared" si="895"/>
        <v>O</v>
      </c>
      <c r="O910" s="58" t="str">
        <f t="shared" si="895"/>
        <v>O</v>
      </c>
      <c r="P910" s="58" t="str">
        <f t="shared" si="895"/>
        <v>O</v>
      </c>
      <c r="Q910" s="58" t="str">
        <f>IF(Q7=$W$128,"O",IF(Q7=$X$128,"O",IF(Q7=$Y$128,"O",IF(Q7=$Z$128,"O",IF(Q7=$AA$128,"O",IF(Q7=$AB$128,"O",IF(Q7=$AC$128,"O",IF(Q7=$AD$128,"O",IF(Q7=$AE$128,"O",IF(Q7=$AF$128,"O",IF(Q7=$AG$128,"O",IF(Q7=$AH$128,"O",IF(Q7=$AI$128,"O",IF(Q7=$AJ$128,"O",IF(Q7=$AK$128,"O",IF(Q7=$AL$128,"O",IF(Q7=$AM$128,"O",IF(Q7=$AN$128,"O",IF(Q7=$AO$128,"O",IF(Q7=$AP$128,"O",IF(Q7=$AQ$128,"O",IF(Q7=$AR$128,"O",IF(Q7=$AS$128,"O",IF(Q7=$AT$128,"O",IF(Q7=$AU$128,"O",IF(Q7=$AV$128,"O",IF(Q7=$AW$128,"O",IF(Q7=$AX$128,"O",IF(Q7=$AY$128,"O",IF(Q7=$AZ$128,"O",IF(Q7=$BA$128,"O",IF(Q7=$BB$128,"O",IF(Q7=$BC$128,"O",IF(Q7=$BD$128,"O",IF(Q7=$BE$128,"O",IF(Q7=$BF$128,"O",IF(Q7=$BG$128,"O",IF(Q7=$BH$128,"O","X"))))))))))))))))))))))))))))))))))))))</f>
        <v>O</v>
      </c>
    </row>
    <row r="911" spans="1:17">
      <c r="A911" s="606"/>
      <c r="B911" s="58" t="s">
        <v>33</v>
      </c>
      <c r="C911" s="58" t="str">
        <f t="shared" ref="C911:Q911" si="896">IF(C8=$W$128,"O",IF(C8=$X$128,"O",IF(C8=$Y$128,"O",IF(C8=$Z$128,"O",IF(C8=$AA$128,"O",IF(C8=$AB$128,"O",IF(C8=$AC$128,"O",IF(C8=$AD$128,"O",IF(C8=$AE$128,"O",IF(C8=$AF$128,"O",IF(C8=$AG$128,"O",IF(C8=$AH$128,"O",IF(C8=$AI$128,"O",IF(C8=$AJ$128,"O",IF(C8=$AK$128,"O",IF(C8=$AL$128,"O",IF(C8=$AM$128,"O",IF(C8=$AN$128,"O",IF(C8=$AO$128,"O",IF(C8=$AP$128,"O",IF(C8=$AQ$128,"O",IF(C8=$AR$128,"O",IF(C8=$AS$128,"O",IF(C8=$AT$128,"O",IF(C8=$AU$128,"O",IF(C8=$AV$128,"O",IF(C8=$AW$128,"O",IF(C8=$AX$128,"O",IF(C8=$AY$128,"O",IF(C8=$AZ$128,"O",IF(C8=$BA$128,"O",IF(C8=$BB$128,"O",IF(C8=$BC$128,"O",IF(C8=$BD$128,"O",IF(C8=$BE$128,"O",IF(C8=$BF$128,"O",IF(C8=$BG$128,"O",IF(C8=$BH$128,"O","X"))))))))))))))))))))))))))))))))))))))</f>
        <v>X</v>
      </c>
      <c r="D911" s="58" t="str">
        <f t="shared" si="896"/>
        <v>X</v>
      </c>
      <c r="E911" s="58" t="str">
        <f t="shared" si="896"/>
        <v>X</v>
      </c>
      <c r="F911" s="58" t="str">
        <f t="shared" si="896"/>
        <v>X</v>
      </c>
      <c r="G911" s="58" t="str">
        <f t="shared" si="896"/>
        <v>X</v>
      </c>
      <c r="H911" s="58" t="str">
        <f t="shared" si="896"/>
        <v>X</v>
      </c>
      <c r="I911" s="58" t="str">
        <f t="shared" si="896"/>
        <v>X</v>
      </c>
      <c r="J911" s="58" t="str">
        <f t="shared" si="896"/>
        <v>X</v>
      </c>
      <c r="K911" s="58" t="str">
        <f t="shared" si="896"/>
        <v>X</v>
      </c>
      <c r="L911" s="58" t="str">
        <f t="shared" si="896"/>
        <v>X</v>
      </c>
      <c r="M911" s="58" t="str">
        <f t="shared" si="896"/>
        <v>X</v>
      </c>
      <c r="N911" s="58" t="str">
        <f t="shared" si="896"/>
        <v>X</v>
      </c>
      <c r="O911" s="58" t="str">
        <f t="shared" si="896"/>
        <v>X</v>
      </c>
      <c r="P911" s="58" t="str">
        <f t="shared" si="896"/>
        <v>X</v>
      </c>
      <c r="Q911" s="58" t="str">
        <f t="shared" si="896"/>
        <v>X</v>
      </c>
    </row>
    <row r="912" spans="1:17">
      <c r="A912" s="606"/>
      <c r="B912" s="58" t="s">
        <v>34</v>
      </c>
      <c r="C912" s="58" t="str">
        <f t="shared" ref="C912:Q912" si="897">IF(C9=$W$128,"O",IF(C9=$X$128,"O",IF(C9=$Y$128,"O",IF(C9=$Z$128,"O",IF(C9=$AA$128,"O",IF(C9=$AB$128,"O",IF(C9=$AC$128,"O",IF(C9=$AD$128,"O",IF(C9=$AE$128,"O",IF(C9=$AF$128,"O",IF(C9=$AG$128,"O",IF(C9=$AH$128,"O",IF(C9=$AI$128,"O",IF(C9=$AJ$128,"O",IF(C9=$AK$128,"O",IF(C9=$AL$128,"O",IF(C9=$AM$128,"O",IF(C9=$AN$128,"O",IF(C9=$AO$128,"O",IF(C9=$AP$128,"O",IF(C9=$AQ$128,"O",IF(C9=$AR$128,"O",IF(C9=$AS$128,"O",IF(C9=$AT$128,"O",IF(C9=$AU$128,"O",IF(C9=$AV$128,"O",IF(C9=$AW$128,"O",IF(C9=$AX$128,"O",IF(C9=$AY$128,"O",IF(C9=$AZ$128,"O",IF(C9=$BA$128,"O",IF(C9=$BB$128,"O",IF(C9=$BC$128,"O",IF(C9=$BD$128,"O",IF(C9=$BE$128,"O",IF(C9=$BF$128,"O",IF(C9=$BG$128,"O",IF(C9=$BH$128,"O","X"))))))))))))))))))))))))))))))))))))))</f>
        <v>O</v>
      </c>
      <c r="D912" s="58" t="str">
        <f t="shared" si="897"/>
        <v>O</v>
      </c>
      <c r="E912" s="58" t="str">
        <f t="shared" si="897"/>
        <v>O</v>
      </c>
      <c r="F912" s="58" t="str">
        <f t="shared" si="897"/>
        <v>O</v>
      </c>
      <c r="G912" s="58" t="str">
        <f t="shared" si="897"/>
        <v>O</v>
      </c>
      <c r="H912" s="58" t="str">
        <f t="shared" si="897"/>
        <v>O</v>
      </c>
      <c r="I912" s="58" t="str">
        <f t="shared" si="897"/>
        <v>O</v>
      </c>
      <c r="J912" s="58" t="str">
        <f t="shared" si="897"/>
        <v>O</v>
      </c>
      <c r="K912" s="58" t="str">
        <f t="shared" si="897"/>
        <v>O</v>
      </c>
      <c r="L912" s="58" t="str">
        <f t="shared" si="897"/>
        <v>O</v>
      </c>
      <c r="M912" s="58" t="str">
        <f t="shared" si="897"/>
        <v>O</v>
      </c>
      <c r="N912" s="58" t="str">
        <f t="shared" si="897"/>
        <v>O</v>
      </c>
      <c r="O912" s="58" t="str">
        <f t="shared" si="897"/>
        <v>O</v>
      </c>
      <c r="P912" s="58" t="str">
        <f t="shared" si="897"/>
        <v>O</v>
      </c>
      <c r="Q912" s="58" t="str">
        <f t="shared" si="897"/>
        <v>O</v>
      </c>
    </row>
    <row r="913" spans="1:17">
      <c r="A913" s="606"/>
      <c r="B913" s="58" t="s">
        <v>35</v>
      </c>
      <c r="C913" s="58" t="str">
        <f t="shared" ref="C913:Q913" si="898">IF(C10=$W$128,"O",IF(C10=$X$128,"O",IF(C10=$Y$128,"O",IF(C10=$Z$128,"O",IF(C10=$AA$128,"O",IF(C10=$AB$128,"O",IF(C10=$AC$128,"O",IF(C10=$AD$128,"O",IF(C10=$AE$128,"O",IF(C10=$AF$128,"O",IF(C10=$AG$128,"O",IF(C10=$AH$128,"O",IF(C10=$AI$128,"O",IF(C10=$AJ$128,"O",IF(C10=$AK$128,"O",IF(C10=$AL$128,"O",IF(C10=$AM$128,"O",IF(C10=$AN$128,"O",IF(C10=$AO$128,"O",IF(C10=$AP$128,"O",IF(C10=$AQ$128,"O",IF(C10=$AR$128,"O",IF(C10=$AS$128,"O",IF(C10=$AT$128,"O",IF(C10=$AU$128,"O",IF(C10=$AV$128,"O",IF(C10=$AW$128,"O",IF(C10=$AX$128,"O",IF(C10=$AY$128,"O",IF(C10=$AZ$128,"O",IF(C10=$BA$128,"O",IF(C10=$BB$128,"O",IF(C10=$BC$128,"O",IF(C10=$BD$128,"O",IF(C10=$BE$128,"O",IF(C10=$BF$128,"O",IF(C10=$BG$128,"O",IF(C10=$BH$128,"O","X"))))))))))))))))))))))))))))))))))))))</f>
        <v>X</v>
      </c>
      <c r="D913" s="58" t="str">
        <f t="shared" si="898"/>
        <v>X</v>
      </c>
      <c r="E913" s="58" t="str">
        <f t="shared" si="898"/>
        <v>X</v>
      </c>
      <c r="F913" s="58" t="str">
        <f t="shared" si="898"/>
        <v>X</v>
      </c>
      <c r="G913" s="58" t="str">
        <f t="shared" si="898"/>
        <v>X</v>
      </c>
      <c r="H913" s="58" t="str">
        <f t="shared" si="898"/>
        <v>X</v>
      </c>
      <c r="I913" s="58" t="str">
        <f t="shared" si="898"/>
        <v>X</v>
      </c>
      <c r="J913" s="58" t="str">
        <f t="shared" si="898"/>
        <v>X</v>
      </c>
      <c r="K913" s="58" t="str">
        <f t="shared" si="898"/>
        <v>X</v>
      </c>
      <c r="L913" s="58" t="str">
        <f t="shared" si="898"/>
        <v>X</v>
      </c>
      <c r="M913" s="58" t="str">
        <f t="shared" si="898"/>
        <v>X</v>
      </c>
      <c r="N913" s="58" t="str">
        <f t="shared" si="898"/>
        <v>X</v>
      </c>
      <c r="O913" s="58" t="str">
        <f t="shared" si="898"/>
        <v>X</v>
      </c>
      <c r="P913" s="58" t="str">
        <f t="shared" si="898"/>
        <v>X</v>
      </c>
      <c r="Q913" s="58" t="str">
        <f t="shared" si="898"/>
        <v>X</v>
      </c>
    </row>
    <row r="914" spans="1:17">
      <c r="A914" s="606"/>
      <c r="B914" s="58" t="s">
        <v>36</v>
      </c>
      <c r="C914" s="58" t="str">
        <f t="shared" ref="C914:Q914" si="899">IF(C11=$W$128,"O",IF(C11=$X$128,"O",IF(C11=$Y$128,"O",IF(C11=$Z$128,"O",IF(C11=$AA$128,"O",IF(C11=$AB$128,"O",IF(C11=$AC$128,"O",IF(C11=$AD$128,"O",IF(C11=$AE$128,"O",IF(C11=$AF$128,"O",IF(C11=$AG$128,"O",IF(C11=$AH$128,"O",IF(C11=$AI$128,"O",IF(C11=$AJ$128,"O",IF(C11=$AK$128,"O",IF(C11=$AL$128,"O",IF(C11=$AM$128,"O",IF(C11=$AN$128,"O",IF(C11=$AO$128,"O",IF(C11=$AP$128,"O",IF(C11=$AQ$128,"O",IF(C11=$AR$128,"O",IF(C11=$AS$128,"O",IF(C11=$AT$128,"O",IF(C11=$AU$128,"O",IF(C11=$AV$128,"O",IF(C11=$AW$128,"O",IF(C11=$AX$128,"O",IF(C11=$AY$128,"O",IF(C11=$AZ$128,"O",IF(C11=$BA$128,"O",IF(C11=$BB$128,"O",IF(C11=$BC$128,"O",IF(C11=$BD$128,"O",IF(C11=$BE$128,"O",IF(C11=$BF$128,"O",IF(C11=$BG$128,"O",IF(C11=$BH$128,"O","X"))))))))))))))))))))))))))))))))))))))</f>
        <v>O</v>
      </c>
      <c r="D914" s="58" t="str">
        <f t="shared" si="899"/>
        <v>O</v>
      </c>
      <c r="E914" s="58" t="str">
        <f t="shared" si="899"/>
        <v>O</v>
      </c>
      <c r="F914" s="58" t="str">
        <f t="shared" si="899"/>
        <v>O</v>
      </c>
      <c r="G914" s="58" t="str">
        <f t="shared" si="899"/>
        <v>O</v>
      </c>
      <c r="H914" s="58" t="str">
        <f t="shared" si="899"/>
        <v>O</v>
      </c>
      <c r="I914" s="58" t="str">
        <f t="shared" si="899"/>
        <v>O</v>
      </c>
      <c r="J914" s="58" t="str">
        <f t="shared" si="899"/>
        <v>O</v>
      </c>
      <c r="K914" s="58" t="str">
        <f t="shared" si="899"/>
        <v>O</v>
      </c>
      <c r="L914" s="58" t="str">
        <f t="shared" si="899"/>
        <v>O</v>
      </c>
      <c r="M914" s="58" t="str">
        <f t="shared" si="899"/>
        <v>O</v>
      </c>
      <c r="N914" s="58" t="str">
        <f t="shared" si="899"/>
        <v>O</v>
      </c>
      <c r="O914" s="58" t="str">
        <f t="shared" si="899"/>
        <v>O</v>
      </c>
      <c r="P914" s="58" t="str">
        <f t="shared" si="899"/>
        <v>O</v>
      </c>
      <c r="Q914" s="58" t="str">
        <f t="shared" si="899"/>
        <v>O</v>
      </c>
    </row>
    <row r="915" spans="1:17">
      <c r="A915" s="606"/>
      <c r="B915" s="58" t="s">
        <v>21</v>
      </c>
      <c r="C915" s="58" t="str">
        <f t="shared" ref="C915:Q915" si="900">IF(C12=$W$128,"O",IF(C12=$X$128,"O",IF(C12=$Y$128,"O",IF(C12=$Z$128,"O",IF(C12=$AA$128,"O",IF(C12=$AB$128,"O",IF(C12=$AC$128,"O",IF(C12=$AD$128,"O",IF(C12=$AE$128,"O",IF(C12=$AF$128,"O",IF(C12=$AG$128,"O",IF(C12=$AH$128,"O",IF(C12=$AI$128,"O",IF(C12=$AJ$128,"O",IF(C12=$AK$128,"O",IF(C12=$AL$128,"O",IF(C12=$AM$128,"O",IF(C12=$AN$128,"O",IF(C12=$AO$128,"O",IF(C12=$AP$128,"O",IF(C12=$AQ$128,"O",IF(C12=$AR$128,"O",IF(C12=$AS$128,"O",IF(C12=$AT$128,"O",IF(C12=$AU$128,"O",IF(C12=$AV$128,"O",IF(C12=$AW$128,"O",IF(C12=$AX$128,"O",IF(C12=$AY$128,"O",IF(C12=$AZ$128,"O",IF(C12=$BA$128,"O",IF(C12=$BB$128,"O",IF(C12=$BC$128,"O",IF(C12=$BD$128,"O",IF(C12=$BE$128,"O",IF(C12=$BF$128,"O",IF(C12=$BG$128,"O",IF(C12=$BH$128,"O","X"))))))))))))))))))))))))))))))))))))))</f>
        <v>O</v>
      </c>
      <c r="D915" s="58" t="str">
        <f t="shared" si="900"/>
        <v>O</v>
      </c>
      <c r="E915" s="58" t="str">
        <f t="shared" si="900"/>
        <v>O</v>
      </c>
      <c r="F915" s="58" t="str">
        <f t="shared" si="900"/>
        <v>O</v>
      </c>
      <c r="G915" s="58" t="str">
        <f t="shared" si="900"/>
        <v>O</v>
      </c>
      <c r="H915" s="58" t="str">
        <f t="shared" si="900"/>
        <v>O</v>
      </c>
      <c r="I915" s="58" t="str">
        <f t="shared" si="900"/>
        <v>O</v>
      </c>
      <c r="J915" s="58" t="str">
        <f t="shared" si="900"/>
        <v>O</v>
      </c>
      <c r="K915" s="58" t="str">
        <f t="shared" si="900"/>
        <v>O</v>
      </c>
      <c r="L915" s="58" t="str">
        <f t="shared" si="900"/>
        <v>O</v>
      </c>
      <c r="M915" s="58" t="str">
        <f t="shared" si="900"/>
        <v>O</v>
      </c>
      <c r="N915" s="58" t="str">
        <f t="shared" si="900"/>
        <v>O</v>
      </c>
      <c r="O915" s="58" t="str">
        <f t="shared" si="900"/>
        <v>O</v>
      </c>
      <c r="P915" s="58" t="str">
        <f t="shared" si="900"/>
        <v>O</v>
      </c>
      <c r="Q915" s="58" t="str">
        <f t="shared" si="900"/>
        <v>O</v>
      </c>
    </row>
    <row r="916" spans="1:17">
      <c r="A916" s="607"/>
      <c r="B916" s="30" t="s">
        <v>46</v>
      </c>
      <c r="C916" s="47">
        <f>COUNTIF(C910:C915,"O")</f>
        <v>4</v>
      </c>
      <c r="D916" s="47">
        <f t="shared" ref="D916:Q916" si="901">COUNTIF(D910:D915,"O")</f>
        <v>4</v>
      </c>
      <c r="E916" s="47">
        <f t="shared" si="901"/>
        <v>4</v>
      </c>
      <c r="F916" s="47">
        <f t="shared" si="901"/>
        <v>4</v>
      </c>
      <c r="G916" s="47">
        <f t="shared" si="901"/>
        <v>4</v>
      </c>
      <c r="H916" s="47">
        <f t="shared" si="901"/>
        <v>4</v>
      </c>
      <c r="I916" s="47">
        <f t="shared" si="901"/>
        <v>4</v>
      </c>
      <c r="J916" s="47">
        <f t="shared" si="901"/>
        <v>4</v>
      </c>
      <c r="K916" s="47">
        <f t="shared" si="901"/>
        <v>4</v>
      </c>
      <c r="L916" s="47">
        <f t="shared" si="901"/>
        <v>4</v>
      </c>
      <c r="M916" s="47">
        <f t="shared" si="901"/>
        <v>4</v>
      </c>
      <c r="N916" s="47">
        <f t="shared" si="901"/>
        <v>4</v>
      </c>
      <c r="O916" s="47">
        <f t="shared" si="901"/>
        <v>4</v>
      </c>
      <c r="P916" s="47">
        <f t="shared" si="901"/>
        <v>4</v>
      </c>
      <c r="Q916" s="47">
        <f t="shared" si="901"/>
        <v>4</v>
      </c>
    </row>
    <row r="917" spans="1:17">
      <c r="A917" s="605">
        <v>104</v>
      </c>
      <c r="B917" s="58" t="s">
        <v>32</v>
      </c>
      <c r="C917" s="58" t="str">
        <f>IF(C7=$W$129,"O",IF(C7=$X$129,"O",IF(C7=$Y$129,"O",IF(C7=$Z$129,"O",IF(C7=$AA$129,"O",IF(C7=$AB$129,"O",IF(C7=$AC$129,"O",IF(C7=$AD$129,"O",IF(C7=$AE$129,"O",IF(C7=$AF$129,"O",IF(C7=$AG$129,"O",IF(C7=$AH$129,"O",IF(C7=$AI$129,"O",IF(C7=$AJ$129,"O",IF(C7=$AK$129,"O",IF(C7=$AL$129,"O",IF(C7=$AM$129,"O",IF(C7=$AN$129,"O",IF(C7=$AO$129,"O",IF(C7=$AP$129,"O",IF(C7=$AQ$129,"O",IF(C7=$AR$129,"O",IF(C7=$AS$129,"O",IF(C7=$AT$129,"O",IF(C7=$AU$129,"O",IF(C7=$AV$129,"O",IF(C7=$AW$129,"O",IF(C7=$AX$129,"O",IF(C7=$AY$129,"O",IF(C7=$AZ$129,"O",IF(C7=$BA$129,"O",IF(C7=$BB$129,"O",IF(C7=$BC$129,"O",IF(C7=$BD$129,"O",IF(C7=$BE$129,"O",IF(C7=$BF$129,"O",IF(C7=$BG$129,"O",IF(C7=$BH$129,"O","X"))))))))))))))))))))))))))))))))))))))</f>
        <v>X</v>
      </c>
      <c r="D917" s="58" t="str">
        <f t="shared" ref="D917:P917" si="902">IF(D7=$W$129,"O",IF(D7=$X$129,"O",IF(D7=$Y$129,"O",IF(D7=$Z$129,"O",IF(D7=$AA$129,"O",IF(D7=$AB$129,"O",IF(D7=$AC$129,"O",IF(D7=$AD$129,"O",IF(D7=$AE$129,"O",IF(D7=$AF$129,"O",IF(D7=$AG$129,"O",IF(D7=$AH$129,"O",IF(D7=$AI$129,"O",IF(D7=$AJ$129,"O",IF(D7=$AK$129,"O",IF(D7=$AL$129,"O",IF(D7=$AM$129,"O",IF(D7=$AN$129,"O",IF(D7=$AO$129,"O",IF(D7=$AP$129,"O",IF(D7=$AQ$129,"O",IF(D7=$AR$129,"O",IF(D7=$AS$129,"O",IF(D7=$AT$129,"O",IF(D7=$AU$129,"O",IF(D7=$AV$129,"O",IF(D7=$AW$129,"O",IF(D7=$AX$129,"O",IF(D7=$AY$129,"O",IF(D7=$AZ$129,"O",IF(D7=$BA$129,"O",IF(D7=$BB$129,"O",IF(D7=$BC$129,"O",IF(D7=$BD$129,"O",IF(D7=$BE$129,"O",IF(D7=$BF$129,"O",IF(D7=$BG$129,"O",IF(D7=$BH$129,"O","X"))))))))))))))))))))))))))))))))))))))</f>
        <v>X</v>
      </c>
      <c r="E917" s="58" t="str">
        <f t="shared" si="902"/>
        <v>X</v>
      </c>
      <c r="F917" s="58" t="str">
        <f t="shared" si="902"/>
        <v>X</v>
      </c>
      <c r="G917" s="58" t="str">
        <f t="shared" si="902"/>
        <v>X</v>
      </c>
      <c r="H917" s="58" t="str">
        <f t="shared" si="902"/>
        <v>X</v>
      </c>
      <c r="I917" s="58" t="str">
        <f t="shared" si="902"/>
        <v>X</v>
      </c>
      <c r="J917" s="58" t="str">
        <f t="shared" si="902"/>
        <v>X</v>
      </c>
      <c r="K917" s="58" t="str">
        <f t="shared" si="902"/>
        <v>X</v>
      </c>
      <c r="L917" s="58" t="str">
        <f t="shared" si="902"/>
        <v>X</v>
      </c>
      <c r="M917" s="58" t="str">
        <f t="shared" si="902"/>
        <v>X</v>
      </c>
      <c r="N917" s="58" t="str">
        <f t="shared" si="902"/>
        <v>X</v>
      </c>
      <c r="O917" s="58" t="str">
        <f t="shared" si="902"/>
        <v>X</v>
      </c>
      <c r="P917" s="58" t="str">
        <f t="shared" si="902"/>
        <v>X</v>
      </c>
      <c r="Q917" s="58" t="str">
        <f>IF(Q7=$W$129,"O",IF(Q7=$X$129,"O",IF(Q7=$Y$129,"O",IF(Q7=$Z$129,"O",IF(Q7=$AA$129,"O",IF(Q7=$AB$129,"O",IF(Q7=$AC$129,"O",IF(Q7=$AD$129,"O",IF(Q7=$AE$129,"O",IF(Q7=$AF$129,"O",IF(Q7=$AG$129,"O",IF(Q7=$AH$129,"O",IF(Q7=$AI$129,"O",IF(Q7=$AJ$129,"O",IF(Q7=$AK$129,"O",IF(Q7=$AL$129,"O",IF(Q7=$AM$129,"O",IF(Q7=$AN$129,"O",IF(Q7=$AO$129,"O",IF(Q7=$AP$129,"O",IF(Q7=$AQ$129,"O",IF(Q7=$AR$129,"O",IF(Q7=$AS$129,"O",IF(Q7=$AT$129,"O",IF(Q7=$AU$129,"O",IF(Q7=$AV$129,"O",IF(Q7=$AW$129,"O",IF(Q7=$AX$129,"O",IF(Q7=$AY$129,"O",IF(Q7=$AZ$129,"O",IF(Q7=$BA$129,"O",IF(Q7=$BB$129,"O",IF(Q7=$BC$129,"O",IF(Q7=$BD$129,"O",IF(Q7=$BE$129,"O",IF(Q7=$BF$129,"O",IF(Q7=$BG$129,"O",IF(Q7=$BH$129,"O","X"))))))))))))))))))))))))))))))))))))))</f>
        <v>X</v>
      </c>
    </row>
    <row r="918" spans="1:17">
      <c r="A918" s="606"/>
      <c r="B918" s="58" t="s">
        <v>33</v>
      </c>
      <c r="C918" s="58" t="str">
        <f t="shared" ref="C918:Q918" si="903">IF(C8=$W$129,"O",IF(C8=$X$129,"O",IF(C8=$Y$129,"O",IF(C8=$Z$129,"O",IF(C8=$AA$129,"O",IF(C8=$AB$129,"O",IF(C8=$AC$129,"O",IF(C8=$AD$129,"O",IF(C8=$AE$129,"O",IF(C8=$AF$129,"O",IF(C8=$AG$129,"O",IF(C8=$AH$129,"O",IF(C8=$AI$129,"O",IF(C8=$AJ$129,"O",IF(C8=$AK$129,"O",IF(C8=$AL$129,"O",IF(C8=$AM$129,"O",IF(C8=$AN$129,"O",IF(C8=$AO$129,"O",IF(C8=$AP$129,"O",IF(C8=$AQ$129,"O",IF(C8=$AR$129,"O",IF(C8=$AS$129,"O",IF(C8=$AT$129,"O",IF(C8=$AU$129,"O",IF(C8=$AV$129,"O",IF(C8=$AW$129,"O",IF(C8=$AX$129,"O",IF(C8=$AY$129,"O",IF(C8=$AZ$129,"O",IF(C8=$BA$129,"O",IF(C8=$BB$129,"O",IF(C8=$BC$129,"O",IF(C8=$BD$129,"O",IF(C8=$BE$129,"O",IF(C8=$BF$129,"O",IF(C8=$BG$129,"O",IF(C8=$BH$129,"O","X"))))))))))))))))))))))))))))))))))))))</f>
        <v>O</v>
      </c>
      <c r="D918" s="58" t="str">
        <f t="shared" si="903"/>
        <v>O</v>
      </c>
      <c r="E918" s="58" t="str">
        <f t="shared" si="903"/>
        <v>O</v>
      </c>
      <c r="F918" s="58" t="str">
        <f t="shared" si="903"/>
        <v>O</v>
      </c>
      <c r="G918" s="58" t="str">
        <f t="shared" si="903"/>
        <v>O</v>
      </c>
      <c r="H918" s="58" t="str">
        <f t="shared" si="903"/>
        <v>O</v>
      </c>
      <c r="I918" s="58" t="str">
        <f t="shared" si="903"/>
        <v>O</v>
      </c>
      <c r="J918" s="58" t="str">
        <f t="shared" si="903"/>
        <v>O</v>
      </c>
      <c r="K918" s="58" t="str">
        <f t="shared" si="903"/>
        <v>O</v>
      </c>
      <c r="L918" s="58" t="str">
        <f t="shared" si="903"/>
        <v>O</v>
      </c>
      <c r="M918" s="58" t="str">
        <f t="shared" si="903"/>
        <v>O</v>
      </c>
      <c r="N918" s="58" t="str">
        <f t="shared" si="903"/>
        <v>O</v>
      </c>
      <c r="O918" s="58" t="str">
        <f t="shared" si="903"/>
        <v>O</v>
      </c>
      <c r="P918" s="58" t="str">
        <f t="shared" si="903"/>
        <v>O</v>
      </c>
      <c r="Q918" s="58" t="str">
        <f t="shared" si="903"/>
        <v>O</v>
      </c>
    </row>
    <row r="919" spans="1:17">
      <c r="A919" s="606"/>
      <c r="B919" s="58" t="s">
        <v>34</v>
      </c>
      <c r="C919" s="58" t="str">
        <f t="shared" ref="C919:Q919" si="904">IF(C9=$W$129,"O",IF(C9=$X$129,"O",IF(C9=$Y$129,"O",IF(C9=$Z$129,"O",IF(C9=$AA$129,"O",IF(C9=$AB$129,"O",IF(C9=$AC$129,"O",IF(C9=$AD$129,"O",IF(C9=$AE$129,"O",IF(C9=$AF$129,"O",IF(C9=$AG$129,"O",IF(C9=$AH$129,"O",IF(C9=$AI$129,"O",IF(C9=$AJ$129,"O",IF(C9=$AK$129,"O",IF(C9=$AL$129,"O",IF(C9=$AM$129,"O",IF(C9=$AN$129,"O",IF(C9=$AO$129,"O",IF(C9=$AP$129,"O",IF(C9=$AQ$129,"O",IF(C9=$AR$129,"O",IF(C9=$AS$129,"O",IF(C9=$AT$129,"O",IF(C9=$AU$129,"O",IF(C9=$AV$129,"O",IF(C9=$AW$129,"O",IF(C9=$AX$129,"O",IF(C9=$AY$129,"O",IF(C9=$AZ$129,"O",IF(C9=$BA$129,"O",IF(C9=$BB$129,"O",IF(C9=$BC$129,"O",IF(C9=$BD$129,"O",IF(C9=$BE$129,"O",IF(C9=$BF$129,"O",IF(C9=$BG$129,"O",IF(C9=$BH$129,"O","X"))))))))))))))))))))))))))))))))))))))</f>
        <v>O</v>
      </c>
      <c r="D919" s="58" t="str">
        <f t="shared" si="904"/>
        <v>O</v>
      </c>
      <c r="E919" s="58" t="str">
        <f t="shared" si="904"/>
        <v>O</v>
      </c>
      <c r="F919" s="58" t="str">
        <f t="shared" si="904"/>
        <v>O</v>
      </c>
      <c r="G919" s="58" t="str">
        <f t="shared" si="904"/>
        <v>O</v>
      </c>
      <c r="H919" s="58" t="str">
        <f t="shared" si="904"/>
        <v>O</v>
      </c>
      <c r="I919" s="58" t="str">
        <f t="shared" si="904"/>
        <v>O</v>
      </c>
      <c r="J919" s="58" t="str">
        <f t="shared" si="904"/>
        <v>O</v>
      </c>
      <c r="K919" s="58" t="str">
        <f t="shared" si="904"/>
        <v>O</v>
      </c>
      <c r="L919" s="58" t="str">
        <f t="shared" si="904"/>
        <v>O</v>
      </c>
      <c r="M919" s="58" t="str">
        <f t="shared" si="904"/>
        <v>O</v>
      </c>
      <c r="N919" s="58" t="str">
        <f t="shared" si="904"/>
        <v>O</v>
      </c>
      <c r="O919" s="58" t="str">
        <f t="shared" si="904"/>
        <v>O</v>
      </c>
      <c r="P919" s="58" t="str">
        <f t="shared" si="904"/>
        <v>O</v>
      </c>
      <c r="Q919" s="58" t="str">
        <f t="shared" si="904"/>
        <v>O</v>
      </c>
    </row>
    <row r="920" spans="1:17">
      <c r="A920" s="606"/>
      <c r="B920" s="58" t="s">
        <v>35</v>
      </c>
      <c r="C920" s="58" t="str">
        <f t="shared" ref="C920:Q920" si="905">IF(C10=$W$129,"O",IF(C10=$X$129,"O",IF(C10=$Y$129,"O",IF(C10=$Z$129,"O",IF(C10=$AA$129,"O",IF(C10=$AB$129,"O",IF(C10=$AC$129,"O",IF(C10=$AD$129,"O",IF(C10=$AE$129,"O",IF(C10=$AF$129,"O",IF(C10=$AG$129,"O",IF(C10=$AH$129,"O",IF(C10=$AI$129,"O",IF(C10=$AJ$129,"O",IF(C10=$AK$129,"O",IF(C10=$AL$129,"O",IF(C10=$AM$129,"O",IF(C10=$AN$129,"O",IF(C10=$AO$129,"O",IF(C10=$AP$129,"O",IF(C10=$AQ$129,"O",IF(C10=$AR$129,"O",IF(C10=$AS$129,"O",IF(C10=$AT$129,"O",IF(C10=$AU$129,"O",IF(C10=$AV$129,"O",IF(C10=$AW$129,"O",IF(C10=$AX$129,"O",IF(C10=$AY$129,"O",IF(C10=$AZ$129,"O",IF(C10=$BA$129,"O",IF(C10=$BB$129,"O",IF(C10=$BC$129,"O",IF(C10=$BD$129,"O",IF(C10=$BE$129,"O",IF(C10=$BF$129,"O",IF(C10=$BG$129,"O",IF(C10=$BH$129,"O","X"))))))))))))))))))))))))))))))))))))))</f>
        <v>X</v>
      </c>
      <c r="D920" s="58" t="str">
        <f t="shared" si="905"/>
        <v>X</v>
      </c>
      <c r="E920" s="58" t="str">
        <f t="shared" si="905"/>
        <v>X</v>
      </c>
      <c r="F920" s="58" t="str">
        <f t="shared" si="905"/>
        <v>X</v>
      </c>
      <c r="G920" s="58" t="str">
        <f t="shared" si="905"/>
        <v>X</v>
      </c>
      <c r="H920" s="58" t="str">
        <f t="shared" si="905"/>
        <v>X</v>
      </c>
      <c r="I920" s="58" t="str">
        <f t="shared" si="905"/>
        <v>X</v>
      </c>
      <c r="J920" s="58" t="str">
        <f t="shared" si="905"/>
        <v>X</v>
      </c>
      <c r="K920" s="58" t="str">
        <f t="shared" si="905"/>
        <v>X</v>
      </c>
      <c r="L920" s="58" t="str">
        <f t="shared" si="905"/>
        <v>X</v>
      </c>
      <c r="M920" s="58" t="str">
        <f t="shared" si="905"/>
        <v>X</v>
      </c>
      <c r="N920" s="58" t="str">
        <f t="shared" si="905"/>
        <v>X</v>
      </c>
      <c r="O920" s="58" t="str">
        <f t="shared" si="905"/>
        <v>X</v>
      </c>
      <c r="P920" s="58" t="str">
        <f t="shared" si="905"/>
        <v>X</v>
      </c>
      <c r="Q920" s="58" t="str">
        <f t="shared" si="905"/>
        <v>X</v>
      </c>
    </row>
    <row r="921" spans="1:17">
      <c r="A921" s="606"/>
      <c r="B921" s="58" t="s">
        <v>36</v>
      </c>
      <c r="C921" s="58" t="str">
        <f t="shared" ref="C921:Q921" si="906">IF(C11=$W$129,"O",IF(C11=$X$129,"O",IF(C11=$Y$129,"O",IF(C11=$Z$129,"O",IF(C11=$AA$129,"O",IF(C11=$AB$129,"O",IF(C11=$AC$129,"O",IF(C11=$AD$129,"O",IF(C11=$AE$129,"O",IF(C11=$AF$129,"O",IF(C11=$AG$129,"O",IF(C11=$AH$129,"O",IF(C11=$AI$129,"O",IF(C11=$AJ$129,"O",IF(C11=$AK$129,"O",IF(C11=$AL$129,"O",IF(C11=$AM$129,"O",IF(C11=$AN$129,"O",IF(C11=$AO$129,"O",IF(C11=$AP$129,"O",IF(C11=$AQ$129,"O",IF(C11=$AR$129,"O",IF(C11=$AS$129,"O",IF(C11=$AT$129,"O",IF(C11=$AU$129,"O",IF(C11=$AV$129,"O",IF(C11=$AW$129,"O",IF(C11=$AX$129,"O",IF(C11=$AY$129,"O",IF(C11=$AZ$129,"O",IF(C11=$BA$129,"O",IF(C11=$BB$129,"O",IF(C11=$BC$129,"O",IF(C11=$BD$129,"O",IF(C11=$BE$129,"O",IF(C11=$BF$129,"O",IF(C11=$BG$129,"O",IF(C11=$BH$129,"O","X"))))))))))))))))))))))))))))))))))))))</f>
        <v>O</v>
      </c>
      <c r="D921" s="58" t="str">
        <f t="shared" si="906"/>
        <v>O</v>
      </c>
      <c r="E921" s="58" t="str">
        <f t="shared" si="906"/>
        <v>O</v>
      </c>
      <c r="F921" s="58" t="str">
        <f t="shared" si="906"/>
        <v>O</v>
      </c>
      <c r="G921" s="58" t="str">
        <f t="shared" si="906"/>
        <v>O</v>
      </c>
      <c r="H921" s="58" t="str">
        <f t="shared" si="906"/>
        <v>O</v>
      </c>
      <c r="I921" s="58" t="str">
        <f t="shared" si="906"/>
        <v>O</v>
      </c>
      <c r="J921" s="58" t="str">
        <f t="shared" si="906"/>
        <v>O</v>
      </c>
      <c r="K921" s="58" t="str">
        <f t="shared" si="906"/>
        <v>O</v>
      </c>
      <c r="L921" s="58" t="str">
        <f t="shared" si="906"/>
        <v>O</v>
      </c>
      <c r="M921" s="58" t="str">
        <f t="shared" si="906"/>
        <v>O</v>
      </c>
      <c r="N921" s="58" t="str">
        <f t="shared" si="906"/>
        <v>O</v>
      </c>
      <c r="O921" s="58" t="str">
        <f t="shared" si="906"/>
        <v>O</v>
      </c>
      <c r="P921" s="58" t="str">
        <f t="shared" si="906"/>
        <v>O</v>
      </c>
      <c r="Q921" s="58" t="str">
        <f t="shared" si="906"/>
        <v>O</v>
      </c>
    </row>
    <row r="922" spans="1:17">
      <c r="A922" s="606"/>
      <c r="B922" s="58" t="s">
        <v>21</v>
      </c>
      <c r="C922" s="58" t="str">
        <f t="shared" ref="C922:Q922" si="907">IF(C12=$W$129,"O",IF(C12=$X$129,"O",IF(C12=$Y$129,"O",IF(C12=$Z$129,"O",IF(C12=$AA$129,"O",IF(C12=$AB$129,"O",IF(C12=$AC$129,"O",IF(C12=$AD$129,"O",IF(C12=$AE$129,"O",IF(C12=$AF$129,"O",IF(C12=$AG$129,"O",IF(C12=$AH$129,"O",IF(C12=$AI$129,"O",IF(C12=$AJ$129,"O",IF(C12=$AK$129,"O",IF(C12=$AL$129,"O",IF(C12=$AM$129,"O",IF(C12=$AN$129,"O",IF(C12=$AO$129,"O",IF(C12=$AP$129,"O",IF(C12=$AQ$129,"O",IF(C12=$AR$129,"O",IF(C12=$AS$129,"O",IF(C12=$AT$129,"O",IF(C12=$AU$129,"O",IF(C12=$AV$129,"O",IF(C12=$AW$129,"O",IF(C12=$AX$129,"O",IF(C12=$AY$129,"O",IF(C12=$AZ$129,"O",IF(C12=$BA$129,"O",IF(C12=$BB$129,"O",IF(C12=$BC$129,"O",IF(C12=$BD$129,"O",IF(C12=$BE$129,"O",IF(C12=$BF$129,"O",IF(C12=$BG$129,"O",IF(C12=$BH$129,"O","X"))))))))))))))))))))))))))))))))))))))</f>
        <v>O</v>
      </c>
      <c r="D922" s="58" t="str">
        <f t="shared" si="907"/>
        <v>O</v>
      </c>
      <c r="E922" s="58" t="str">
        <f t="shared" si="907"/>
        <v>O</v>
      </c>
      <c r="F922" s="58" t="str">
        <f t="shared" si="907"/>
        <v>O</v>
      </c>
      <c r="G922" s="58" t="str">
        <f t="shared" si="907"/>
        <v>O</v>
      </c>
      <c r="H922" s="58" t="str">
        <f t="shared" si="907"/>
        <v>O</v>
      </c>
      <c r="I922" s="58" t="str">
        <f t="shared" si="907"/>
        <v>O</v>
      </c>
      <c r="J922" s="58" t="str">
        <f t="shared" si="907"/>
        <v>O</v>
      </c>
      <c r="K922" s="58" t="str">
        <f t="shared" si="907"/>
        <v>O</v>
      </c>
      <c r="L922" s="58" t="str">
        <f t="shared" si="907"/>
        <v>O</v>
      </c>
      <c r="M922" s="58" t="str">
        <f t="shared" si="907"/>
        <v>O</v>
      </c>
      <c r="N922" s="58" t="str">
        <f t="shared" si="907"/>
        <v>O</v>
      </c>
      <c r="O922" s="58" t="str">
        <f t="shared" si="907"/>
        <v>O</v>
      </c>
      <c r="P922" s="58" t="str">
        <f t="shared" si="907"/>
        <v>O</v>
      </c>
      <c r="Q922" s="58" t="str">
        <f t="shared" si="907"/>
        <v>O</v>
      </c>
    </row>
    <row r="923" spans="1:17">
      <c r="A923" s="607"/>
      <c r="B923" s="30" t="s">
        <v>46</v>
      </c>
      <c r="C923" s="47">
        <f>COUNTIF(C917:C922,"O")</f>
        <v>4</v>
      </c>
      <c r="D923" s="47">
        <f t="shared" ref="D923:Q923" si="908">COUNTIF(D917:D922,"O")</f>
        <v>4</v>
      </c>
      <c r="E923" s="47">
        <f t="shared" si="908"/>
        <v>4</v>
      </c>
      <c r="F923" s="47">
        <f t="shared" si="908"/>
        <v>4</v>
      </c>
      <c r="G923" s="47">
        <f t="shared" si="908"/>
        <v>4</v>
      </c>
      <c r="H923" s="47">
        <f t="shared" si="908"/>
        <v>4</v>
      </c>
      <c r="I923" s="47">
        <f t="shared" si="908"/>
        <v>4</v>
      </c>
      <c r="J923" s="47">
        <f t="shared" si="908"/>
        <v>4</v>
      </c>
      <c r="K923" s="47">
        <f t="shared" si="908"/>
        <v>4</v>
      </c>
      <c r="L923" s="47">
        <f t="shared" si="908"/>
        <v>4</v>
      </c>
      <c r="M923" s="47">
        <f t="shared" si="908"/>
        <v>4</v>
      </c>
      <c r="N923" s="47">
        <f t="shared" si="908"/>
        <v>4</v>
      </c>
      <c r="O923" s="47">
        <f t="shared" si="908"/>
        <v>4</v>
      </c>
      <c r="P923" s="47">
        <f t="shared" si="908"/>
        <v>4</v>
      </c>
      <c r="Q923" s="47">
        <f t="shared" si="908"/>
        <v>4</v>
      </c>
    </row>
    <row r="924" spans="1:17">
      <c r="A924" s="605">
        <v>105</v>
      </c>
      <c r="B924" s="58" t="s">
        <v>32</v>
      </c>
      <c r="C924" s="58" t="str">
        <f>IF(C7=$W$130,"O",IF(C7=$X$130,"O",IF(C7=$Y$130,"O",IF(C7=$Z$130,"O",IF(C7=$AA$130,"O",IF(C7=$AB$130,"O",IF(C7=$AC$130,"O",IF(C7=$AD$130,"O",IF(C7=$AE$130,"O",IF(C7=$AF$130,"O",IF(C7=$AG$130,"O",IF(C7=$AH$130,"O",IF(C7=$AI$130,"O",IF(C7=$AJ$130,"O",IF(C7=$AK$130,"O",IF(C7=$AL$130,"O",IF(C7=$AM$130,"O",IF(C7=$AN$130,"O",IF(C7=$AO$130,"O",IF(C7=$AP$130,"O",IF(C7=$AQ$130,"O",IF(C7=$AR$130,"O",IF(C7=$AS$130,"O",IF(C7=$AT$130,"O",IF(C7=$AU$130,"O",IF(C7=$AV$130,"O",IF(C7=$AW$130,"O",IF(C7=$AX$130,"O",IF(C7=$AY$130,"O",IF(C7=$AZ$130,"O",IF(C7=$BA$130,"O",IF(C7=$BB$130,"O",IF(C7=$BC$130,"O",IF(C7=$BD$130,"O",IF(C7=$BE$130,"O",IF(C7=$BF$130,"O",IF(C7=$BG$130,"O",IF(C7=$BH$130,"O","X"))))))))))))))))))))))))))))))))))))))</f>
        <v>X</v>
      </c>
      <c r="D924" s="58" t="str">
        <f t="shared" ref="D924:P924" si="909">IF(D7=$W$130,"O",IF(D7=$X$130,"O",IF(D7=$Y$130,"O",IF(D7=$Z$130,"O",IF(D7=$AA$130,"O",IF(D7=$AB$130,"O",IF(D7=$AC$130,"O",IF(D7=$AD$130,"O",IF(D7=$AE$130,"O",IF(D7=$AF$130,"O",IF(D7=$AG$130,"O",IF(D7=$AH$130,"O",IF(D7=$AI$130,"O",IF(D7=$AJ$130,"O",IF(D7=$AK$130,"O",IF(D7=$AL$130,"O",IF(D7=$AM$130,"O",IF(D7=$AN$130,"O",IF(D7=$AO$130,"O",IF(D7=$AP$130,"O",IF(D7=$AQ$130,"O",IF(D7=$AR$130,"O",IF(D7=$AS$130,"O",IF(D7=$AT$130,"O",IF(D7=$AU$130,"O",IF(D7=$AV$130,"O",IF(D7=$AW$130,"O",IF(D7=$AX$130,"O",IF(D7=$AY$130,"O",IF(D7=$AZ$130,"O",IF(D7=$BA$130,"O",IF(D7=$BB$130,"O",IF(D7=$BC$130,"O",IF(D7=$BD$130,"O",IF(D7=$BE$130,"O",IF(D7=$BF$130,"O",IF(D7=$BG$130,"O",IF(D7=$BH$130,"O","X"))))))))))))))))))))))))))))))))))))))</f>
        <v>X</v>
      </c>
      <c r="E924" s="58" t="str">
        <f t="shared" si="909"/>
        <v>X</v>
      </c>
      <c r="F924" s="58" t="str">
        <f t="shared" si="909"/>
        <v>X</v>
      </c>
      <c r="G924" s="58" t="str">
        <f t="shared" si="909"/>
        <v>X</v>
      </c>
      <c r="H924" s="58" t="str">
        <f t="shared" si="909"/>
        <v>X</v>
      </c>
      <c r="I924" s="58" t="str">
        <f t="shared" si="909"/>
        <v>X</v>
      </c>
      <c r="J924" s="58" t="str">
        <f t="shared" si="909"/>
        <v>X</v>
      </c>
      <c r="K924" s="58" t="str">
        <f t="shared" si="909"/>
        <v>X</v>
      </c>
      <c r="L924" s="58" t="str">
        <f t="shared" si="909"/>
        <v>X</v>
      </c>
      <c r="M924" s="58" t="str">
        <f t="shared" si="909"/>
        <v>X</v>
      </c>
      <c r="N924" s="58" t="str">
        <f t="shared" si="909"/>
        <v>X</v>
      </c>
      <c r="O924" s="58" t="str">
        <f t="shared" si="909"/>
        <v>X</v>
      </c>
      <c r="P924" s="58" t="str">
        <f t="shared" si="909"/>
        <v>X</v>
      </c>
      <c r="Q924" s="58" t="str">
        <f>IF(Q7=$W$130,"O",IF(Q7=$X$130,"O",IF(Q7=$Y$130,"O",IF(Q7=$Z$130,"O",IF(Q7=$AA$130,"O",IF(Q7=$AB$130,"O",IF(Q7=$AC$130,"O",IF(Q7=$AD$130,"O",IF(Q7=$AE$130,"O",IF(Q7=$AF$130,"O",IF(Q7=$AG$130,"O",IF(Q7=$AH$130,"O",IF(Q7=$AI$130,"O",IF(Q7=$AJ$130,"O",IF(Q7=$AK$130,"O",IF(Q7=$AL$130,"O",IF(Q7=$AM$130,"O",IF(Q7=$AN$130,"O",IF(Q7=$AO$130,"O",IF(Q7=$AP$130,"O",IF(Q7=$AQ$130,"O",IF(Q7=$AR$130,"O",IF(Q7=$AS$130,"O",IF(Q7=$AT$130,"O",IF(Q7=$AU$130,"O",IF(Q7=$AV$130,"O",IF(Q7=$AW$130,"O",IF(Q7=$AX$130,"O",IF(Q7=$AY$130,"O",IF(Q7=$AZ$130,"O",IF(Q7=$BA$130,"O",IF(Q7=$BB$130,"O",IF(Q7=$BC$130,"O",IF(Q7=$BD$130,"O",IF(Q7=$BE$130,"O",IF(Q7=$BF$130,"O",IF(Q7=$BG$130,"O",IF(Q7=$BH$130,"O","X"))))))))))))))))))))))))))))))))))))))</f>
        <v>X</v>
      </c>
    </row>
    <row r="925" spans="1:17">
      <c r="A925" s="606"/>
      <c r="B925" s="58" t="s">
        <v>33</v>
      </c>
      <c r="C925" s="58" t="str">
        <f t="shared" ref="C925:Q925" si="910">IF(C8=$W$130,"O",IF(C8=$X$130,"O",IF(C8=$Y$130,"O",IF(C8=$Z$130,"O",IF(C8=$AA$130,"O",IF(C8=$AB$130,"O",IF(C8=$AC$130,"O",IF(C8=$AD$130,"O",IF(C8=$AE$130,"O",IF(C8=$AF$130,"O",IF(C8=$AG$130,"O",IF(C8=$AH$130,"O",IF(C8=$AI$130,"O",IF(C8=$AJ$130,"O",IF(C8=$AK$130,"O",IF(C8=$AL$130,"O",IF(C8=$AM$130,"O",IF(C8=$AN$130,"O",IF(C8=$AO$130,"O",IF(C8=$AP$130,"O",IF(C8=$AQ$130,"O",IF(C8=$AR$130,"O",IF(C8=$AS$130,"O",IF(C8=$AT$130,"O",IF(C8=$AU$130,"O",IF(C8=$AV$130,"O",IF(C8=$AW$130,"O",IF(C8=$AX$130,"O",IF(C8=$AY$130,"O",IF(C8=$AZ$130,"O",IF(C8=$BA$130,"O",IF(C8=$BB$130,"O",IF(C8=$BC$130,"O",IF(C8=$BD$130,"O",IF(C8=$BE$130,"O",IF(C8=$BF$130,"O",IF(C8=$BG$130,"O",IF(C8=$BH$130,"O","X"))))))))))))))))))))))))))))))))))))))</f>
        <v>X</v>
      </c>
      <c r="D925" s="58" t="str">
        <f t="shared" si="910"/>
        <v>X</v>
      </c>
      <c r="E925" s="58" t="str">
        <f t="shared" si="910"/>
        <v>X</v>
      </c>
      <c r="F925" s="58" t="str">
        <f t="shared" si="910"/>
        <v>X</v>
      </c>
      <c r="G925" s="58" t="str">
        <f t="shared" si="910"/>
        <v>X</v>
      </c>
      <c r="H925" s="58" t="str">
        <f t="shared" si="910"/>
        <v>X</v>
      </c>
      <c r="I925" s="58" t="str">
        <f t="shared" si="910"/>
        <v>X</v>
      </c>
      <c r="J925" s="58" t="str">
        <f t="shared" si="910"/>
        <v>X</v>
      </c>
      <c r="K925" s="58" t="str">
        <f t="shared" si="910"/>
        <v>X</v>
      </c>
      <c r="L925" s="58" t="str">
        <f t="shared" si="910"/>
        <v>X</v>
      </c>
      <c r="M925" s="58" t="str">
        <f t="shared" si="910"/>
        <v>X</v>
      </c>
      <c r="N925" s="58" t="str">
        <f t="shared" si="910"/>
        <v>X</v>
      </c>
      <c r="O925" s="58" t="str">
        <f t="shared" si="910"/>
        <v>X</v>
      </c>
      <c r="P925" s="58" t="str">
        <f t="shared" si="910"/>
        <v>X</v>
      </c>
      <c r="Q925" s="58" t="str">
        <f t="shared" si="910"/>
        <v>X</v>
      </c>
    </row>
    <row r="926" spans="1:17">
      <c r="A926" s="606"/>
      <c r="B926" s="58" t="s">
        <v>34</v>
      </c>
      <c r="C926" s="58" t="str">
        <f t="shared" ref="C926:Q926" si="911">IF(C9=$W$130,"O",IF(C9=$X$130,"O",IF(C9=$Y$130,"O",IF(C9=$Z$130,"O",IF(C9=$AA$130,"O",IF(C9=$AB$130,"O",IF(C9=$AC$130,"O",IF(C9=$AD$130,"O",IF(C9=$AE$130,"O",IF(C9=$AF$130,"O",IF(C9=$AG$130,"O",IF(C9=$AH$130,"O",IF(C9=$AI$130,"O",IF(C9=$AJ$130,"O",IF(C9=$AK$130,"O",IF(C9=$AL$130,"O",IF(C9=$AM$130,"O",IF(C9=$AN$130,"O",IF(C9=$AO$130,"O",IF(C9=$AP$130,"O",IF(C9=$AQ$130,"O",IF(C9=$AR$130,"O",IF(C9=$AS$130,"O",IF(C9=$AT$130,"O",IF(C9=$AU$130,"O",IF(C9=$AV$130,"O",IF(C9=$AW$130,"O",IF(C9=$AX$130,"O",IF(C9=$AY$130,"O",IF(C9=$AZ$130,"O",IF(C9=$BA$130,"O",IF(C9=$BB$130,"O",IF(C9=$BC$130,"O",IF(C9=$BD$130,"O",IF(C9=$BE$130,"O",IF(C9=$BF$130,"O",IF(C9=$BG$130,"O",IF(C9=$BH$130,"O","X"))))))))))))))))))))))))))))))))))))))</f>
        <v>O</v>
      </c>
      <c r="D926" s="58" t="str">
        <f t="shared" si="911"/>
        <v>O</v>
      </c>
      <c r="E926" s="58" t="str">
        <f t="shared" si="911"/>
        <v>O</v>
      </c>
      <c r="F926" s="58" t="str">
        <f t="shared" si="911"/>
        <v>O</v>
      </c>
      <c r="G926" s="58" t="str">
        <f t="shared" si="911"/>
        <v>O</v>
      </c>
      <c r="H926" s="58" t="str">
        <f t="shared" si="911"/>
        <v>O</v>
      </c>
      <c r="I926" s="58" t="str">
        <f t="shared" si="911"/>
        <v>O</v>
      </c>
      <c r="J926" s="58" t="str">
        <f t="shared" si="911"/>
        <v>O</v>
      </c>
      <c r="K926" s="58" t="str">
        <f t="shared" si="911"/>
        <v>O</v>
      </c>
      <c r="L926" s="58" t="str">
        <f t="shared" si="911"/>
        <v>O</v>
      </c>
      <c r="M926" s="58" t="str">
        <f t="shared" si="911"/>
        <v>O</v>
      </c>
      <c r="N926" s="58" t="str">
        <f t="shared" si="911"/>
        <v>O</v>
      </c>
      <c r="O926" s="58" t="str">
        <f t="shared" si="911"/>
        <v>O</v>
      </c>
      <c r="P926" s="58" t="str">
        <f t="shared" si="911"/>
        <v>O</v>
      </c>
      <c r="Q926" s="58" t="str">
        <f t="shared" si="911"/>
        <v>O</v>
      </c>
    </row>
    <row r="927" spans="1:17">
      <c r="A927" s="606"/>
      <c r="B927" s="58" t="s">
        <v>35</v>
      </c>
      <c r="C927" s="58" t="str">
        <f t="shared" ref="C927:Q927" si="912">IF(C10=$W$130,"O",IF(C10=$X$130,"O",IF(C10=$Y$130,"O",IF(C10=$Z$130,"O",IF(C10=$AA$130,"O",IF(C10=$AB$130,"O",IF(C10=$AC$130,"O",IF(C10=$AD$130,"O",IF(C10=$AE$130,"O",IF(C10=$AF$130,"O",IF(C10=$AG$130,"O",IF(C10=$AH$130,"O",IF(C10=$AI$130,"O",IF(C10=$AJ$130,"O",IF(C10=$AK$130,"O",IF(C10=$AL$130,"O",IF(C10=$AM$130,"O",IF(C10=$AN$130,"O",IF(C10=$AO$130,"O",IF(C10=$AP$130,"O",IF(C10=$AQ$130,"O",IF(C10=$AR$130,"O",IF(C10=$AS$130,"O",IF(C10=$AT$130,"O",IF(C10=$AU$130,"O",IF(C10=$AV$130,"O",IF(C10=$AW$130,"O",IF(C10=$AX$130,"O",IF(C10=$AY$130,"O",IF(C10=$AZ$130,"O",IF(C10=$BA$130,"O",IF(C10=$BB$130,"O",IF(C10=$BC$130,"O",IF(C10=$BD$130,"O",IF(C10=$BE$130,"O",IF(C10=$BF$130,"O",IF(C10=$BG$130,"O",IF(C10=$BH$130,"O","X"))))))))))))))))))))))))))))))))))))))</f>
        <v>X</v>
      </c>
      <c r="D927" s="58" t="str">
        <f t="shared" si="912"/>
        <v>X</v>
      </c>
      <c r="E927" s="58" t="str">
        <f t="shared" si="912"/>
        <v>X</v>
      </c>
      <c r="F927" s="58" t="str">
        <f t="shared" si="912"/>
        <v>X</v>
      </c>
      <c r="G927" s="58" t="str">
        <f t="shared" si="912"/>
        <v>X</v>
      </c>
      <c r="H927" s="58" t="str">
        <f t="shared" si="912"/>
        <v>X</v>
      </c>
      <c r="I927" s="58" t="str">
        <f t="shared" si="912"/>
        <v>X</v>
      </c>
      <c r="J927" s="58" t="str">
        <f t="shared" si="912"/>
        <v>X</v>
      </c>
      <c r="K927" s="58" t="str">
        <f t="shared" si="912"/>
        <v>X</v>
      </c>
      <c r="L927" s="58" t="str">
        <f t="shared" si="912"/>
        <v>X</v>
      </c>
      <c r="M927" s="58" t="str">
        <f t="shared" si="912"/>
        <v>X</v>
      </c>
      <c r="N927" s="58" t="str">
        <f t="shared" si="912"/>
        <v>X</v>
      </c>
      <c r="O927" s="58" t="str">
        <f t="shared" si="912"/>
        <v>X</v>
      </c>
      <c r="P927" s="58" t="str">
        <f t="shared" si="912"/>
        <v>X</v>
      </c>
      <c r="Q927" s="58" t="str">
        <f t="shared" si="912"/>
        <v>X</v>
      </c>
    </row>
    <row r="928" spans="1:17">
      <c r="A928" s="606"/>
      <c r="B928" s="58" t="s">
        <v>36</v>
      </c>
      <c r="C928" s="58" t="str">
        <f t="shared" ref="C928:Q928" si="913">IF(C11=$W$130,"O",IF(C11=$X$130,"O",IF(C11=$Y$130,"O",IF(C11=$Z$130,"O",IF(C11=$AA$130,"O",IF(C11=$AB$130,"O",IF(C11=$AC$130,"O",IF(C11=$AD$130,"O",IF(C11=$AE$130,"O",IF(C11=$AF$130,"O",IF(C11=$AG$130,"O",IF(C11=$AH$130,"O",IF(C11=$AI$130,"O",IF(C11=$AJ$130,"O",IF(C11=$AK$130,"O",IF(C11=$AL$130,"O",IF(C11=$AM$130,"O",IF(C11=$AN$130,"O",IF(C11=$AO$130,"O",IF(C11=$AP$130,"O",IF(C11=$AQ$130,"O",IF(C11=$AR$130,"O",IF(C11=$AS$130,"O",IF(C11=$AT$130,"O",IF(C11=$AU$130,"O",IF(C11=$AV$130,"O",IF(C11=$AW$130,"O",IF(C11=$AX$130,"O",IF(C11=$AY$130,"O",IF(C11=$AZ$130,"O",IF(C11=$BA$130,"O",IF(C11=$BB$130,"O",IF(C11=$BC$130,"O",IF(C11=$BD$130,"O",IF(C11=$BE$130,"O",IF(C11=$BF$130,"O",IF(C11=$BG$130,"O",IF(C11=$BH$130,"O","X"))))))))))))))))))))))))))))))))))))))</f>
        <v>O</v>
      </c>
      <c r="D928" s="58" t="str">
        <f t="shared" si="913"/>
        <v>O</v>
      </c>
      <c r="E928" s="58" t="str">
        <f t="shared" si="913"/>
        <v>O</v>
      </c>
      <c r="F928" s="58" t="str">
        <f t="shared" si="913"/>
        <v>O</v>
      </c>
      <c r="G928" s="58" t="str">
        <f t="shared" si="913"/>
        <v>O</v>
      </c>
      <c r="H928" s="58" t="str">
        <f t="shared" si="913"/>
        <v>O</v>
      </c>
      <c r="I928" s="58" t="str">
        <f t="shared" si="913"/>
        <v>O</v>
      </c>
      <c r="J928" s="58" t="str">
        <f t="shared" si="913"/>
        <v>O</v>
      </c>
      <c r="K928" s="58" t="str">
        <f t="shared" si="913"/>
        <v>O</v>
      </c>
      <c r="L928" s="58" t="str">
        <f t="shared" si="913"/>
        <v>O</v>
      </c>
      <c r="M928" s="58" t="str">
        <f t="shared" si="913"/>
        <v>O</v>
      </c>
      <c r="N928" s="58" t="str">
        <f t="shared" si="913"/>
        <v>O</v>
      </c>
      <c r="O928" s="58" t="str">
        <f t="shared" si="913"/>
        <v>O</v>
      </c>
      <c r="P928" s="58" t="str">
        <f t="shared" si="913"/>
        <v>O</v>
      </c>
      <c r="Q928" s="58" t="str">
        <f t="shared" si="913"/>
        <v>O</v>
      </c>
    </row>
    <row r="929" spans="1:17">
      <c r="A929" s="606"/>
      <c r="B929" s="58" t="s">
        <v>21</v>
      </c>
      <c r="C929" s="58" t="str">
        <f t="shared" ref="C929:Q929" si="914">IF(C12=$W$130,"O",IF(C12=$X$130,"O",IF(C12=$Y$130,"O",IF(C12=$Z$130,"O",IF(C12=$AA$130,"O",IF(C12=$AB$130,"O",IF(C12=$AC$130,"O",IF(C12=$AD$130,"O",IF(C12=$AE$130,"O",IF(C12=$AF$130,"O",IF(C12=$AG$130,"O",IF(C12=$AH$130,"O",IF(C12=$AI$130,"O",IF(C12=$AJ$130,"O",IF(C12=$AK$130,"O",IF(C12=$AL$130,"O",IF(C12=$AM$130,"O",IF(C12=$AN$130,"O",IF(C12=$AO$130,"O",IF(C12=$AP$130,"O",IF(C12=$AQ$130,"O",IF(C12=$AR$130,"O",IF(C12=$AS$130,"O",IF(C12=$AT$130,"O",IF(C12=$AU$130,"O",IF(C12=$AV$130,"O",IF(C12=$AW$130,"O",IF(C12=$AX$130,"O",IF(C12=$AY$130,"O",IF(C12=$AZ$130,"O",IF(C12=$BA$130,"O",IF(C12=$BB$130,"O",IF(C12=$BC$130,"O",IF(C12=$BD$130,"O",IF(C12=$BE$130,"O",IF(C12=$BF$130,"O",IF(C12=$BG$130,"O",IF(C12=$BH$130,"O","X"))))))))))))))))))))))))))))))))))))))</f>
        <v>O</v>
      </c>
      <c r="D929" s="58" t="str">
        <f t="shared" si="914"/>
        <v>O</v>
      </c>
      <c r="E929" s="58" t="str">
        <f t="shared" si="914"/>
        <v>O</v>
      </c>
      <c r="F929" s="58" t="str">
        <f t="shared" si="914"/>
        <v>O</v>
      </c>
      <c r="G929" s="58" t="str">
        <f t="shared" si="914"/>
        <v>O</v>
      </c>
      <c r="H929" s="58" t="str">
        <f t="shared" si="914"/>
        <v>O</v>
      </c>
      <c r="I929" s="58" t="str">
        <f t="shared" si="914"/>
        <v>O</v>
      </c>
      <c r="J929" s="58" t="str">
        <f t="shared" si="914"/>
        <v>O</v>
      </c>
      <c r="K929" s="58" t="str">
        <f t="shared" si="914"/>
        <v>O</v>
      </c>
      <c r="L929" s="58" t="str">
        <f t="shared" si="914"/>
        <v>O</v>
      </c>
      <c r="M929" s="58" t="str">
        <f t="shared" si="914"/>
        <v>O</v>
      </c>
      <c r="N929" s="58" t="str">
        <f t="shared" si="914"/>
        <v>O</v>
      </c>
      <c r="O929" s="58" t="str">
        <f t="shared" si="914"/>
        <v>O</v>
      </c>
      <c r="P929" s="58" t="str">
        <f t="shared" si="914"/>
        <v>O</v>
      </c>
      <c r="Q929" s="58" t="str">
        <f t="shared" si="914"/>
        <v>O</v>
      </c>
    </row>
    <row r="930" spans="1:17">
      <c r="A930" s="607"/>
      <c r="B930" s="30" t="s">
        <v>46</v>
      </c>
      <c r="C930" s="47">
        <f>COUNTIF(C924:C929,"O")</f>
        <v>3</v>
      </c>
      <c r="D930" s="47">
        <f t="shared" ref="D930:Q930" si="915">COUNTIF(D924:D929,"O")</f>
        <v>3</v>
      </c>
      <c r="E930" s="47">
        <f t="shared" si="915"/>
        <v>3</v>
      </c>
      <c r="F930" s="47">
        <f t="shared" si="915"/>
        <v>3</v>
      </c>
      <c r="G930" s="47">
        <f t="shared" si="915"/>
        <v>3</v>
      </c>
      <c r="H930" s="47">
        <f t="shared" si="915"/>
        <v>3</v>
      </c>
      <c r="I930" s="47">
        <f t="shared" si="915"/>
        <v>3</v>
      </c>
      <c r="J930" s="47">
        <f t="shared" si="915"/>
        <v>3</v>
      </c>
      <c r="K930" s="47">
        <f t="shared" si="915"/>
        <v>3</v>
      </c>
      <c r="L930" s="47">
        <f t="shared" si="915"/>
        <v>3</v>
      </c>
      <c r="M930" s="47">
        <f t="shared" si="915"/>
        <v>3</v>
      </c>
      <c r="N930" s="47">
        <f t="shared" si="915"/>
        <v>3</v>
      </c>
      <c r="O930" s="47">
        <f t="shared" si="915"/>
        <v>3</v>
      </c>
      <c r="P930" s="47">
        <f t="shared" si="915"/>
        <v>3</v>
      </c>
      <c r="Q930" s="47">
        <f t="shared" si="915"/>
        <v>3</v>
      </c>
    </row>
    <row r="931" spans="1:17">
      <c r="A931" s="605">
        <v>106</v>
      </c>
      <c r="B931" s="58" t="s">
        <v>32</v>
      </c>
      <c r="C931" s="58" t="str">
        <f>IF(C7=$W$131,"O",IF(C7=$X$131,"O",IF(C7=$Y$131,"O",IF(C7=$Z$131,"O",IF(C7=$AA$131,"O",IF(C7=$AB$131,"O",IF(C7=$AC$131,"O",IF(C7=$AD$131,"O",IF(C7=$AE$131,"O",IF(C7=$AF$131,"O",IF(C7=$AG$131,"O",IF(C7=$AH$131,"O",IF(C7=$AI$131,"O",IF(C7=$AJ$131,"O",IF(C7=$AK$131,"O",IF(C7=$AL$131,"O",IF(C7=$AM$131,"O",IF(C7=$AN$131,"O",IF(C7=$AO$131,"O",IF(C7=$AP$131,"O",IF(C7=$AQ$131,"O",IF(C7=$AR$131,"O",IF(C7=$AS$131,"O",IF(C7=$AT$131,"O",IF(C7=$AU$131,"O",IF(C7=$AV$131,"O",IF(C7=$AW$131,"O",IF(C7=$AX$131,"O",IF(C7=$AY$131,"O",IF(C7=$AZ$131,"O",IF(C7=$BA$131,"O",IF(C7=$BB$131,"O",IF(C7=$BC$131,"O",IF(C7=$BD$131,"O",IF(C7=$BE$131,"O",IF(C7=$BF$131,"O",IF(C7=$BG$131,"O",IF(C7=$BH$131,"O","X"))))))))))))))))))))))))))))))))))))))</f>
        <v>O</v>
      </c>
      <c r="D931" s="58" t="str">
        <f t="shared" ref="D931:P931" si="916">IF(D7=$W$131,"O",IF(D7=$X$131,"O",IF(D7=$Y$131,"O",IF(D7=$Z$131,"O",IF(D7=$AA$131,"O",IF(D7=$AB$131,"O",IF(D7=$AC$131,"O",IF(D7=$AD$131,"O",IF(D7=$AE$131,"O",IF(D7=$AF$131,"O",IF(D7=$AG$131,"O",IF(D7=$AH$131,"O",IF(D7=$AI$131,"O",IF(D7=$AJ$131,"O",IF(D7=$AK$131,"O",IF(D7=$AL$131,"O",IF(D7=$AM$131,"O",IF(D7=$AN$131,"O",IF(D7=$AO$131,"O",IF(D7=$AP$131,"O",IF(D7=$AQ$131,"O",IF(D7=$AR$131,"O",IF(D7=$AS$131,"O",IF(D7=$AT$131,"O",IF(D7=$AU$131,"O",IF(D7=$AV$131,"O",IF(D7=$AW$131,"O",IF(D7=$AX$131,"O",IF(D7=$AY$131,"O",IF(D7=$AZ$131,"O",IF(D7=$BA$131,"O",IF(D7=$BB$131,"O",IF(D7=$BC$131,"O",IF(D7=$BD$131,"O",IF(D7=$BE$131,"O",IF(D7=$BF$131,"O",IF(D7=$BG$131,"O",IF(D7=$BH$131,"O","X"))))))))))))))))))))))))))))))))))))))</f>
        <v>O</v>
      </c>
      <c r="E931" s="58" t="str">
        <f t="shared" si="916"/>
        <v>O</v>
      </c>
      <c r="F931" s="58" t="str">
        <f t="shared" si="916"/>
        <v>O</v>
      </c>
      <c r="G931" s="58" t="str">
        <f t="shared" si="916"/>
        <v>O</v>
      </c>
      <c r="H931" s="58" t="str">
        <f t="shared" si="916"/>
        <v>O</v>
      </c>
      <c r="I931" s="58" t="str">
        <f t="shared" si="916"/>
        <v>O</v>
      </c>
      <c r="J931" s="58" t="str">
        <f t="shared" si="916"/>
        <v>O</v>
      </c>
      <c r="K931" s="58" t="str">
        <f t="shared" si="916"/>
        <v>O</v>
      </c>
      <c r="L931" s="58" t="str">
        <f t="shared" si="916"/>
        <v>O</v>
      </c>
      <c r="M931" s="58" t="str">
        <f t="shared" si="916"/>
        <v>O</v>
      </c>
      <c r="N931" s="58" t="str">
        <f t="shared" si="916"/>
        <v>O</v>
      </c>
      <c r="O931" s="58" t="str">
        <f t="shared" si="916"/>
        <v>O</v>
      </c>
      <c r="P931" s="58" t="str">
        <f t="shared" si="916"/>
        <v>O</v>
      </c>
      <c r="Q931" s="58" t="str">
        <f>IF(Q7=$W$131,"O",IF(Q7=$X$131,"O",IF(Q7=$Y$131,"O",IF(Q7=$Z$131,"O",IF(Q7=$AA$131,"O",IF(Q7=$AB$131,"O",IF(Q7=$AC$131,"O",IF(Q7=$AD$131,"O",IF(Q7=$AE$131,"O",IF(Q7=$AF$131,"O",IF(Q7=$AG$131,"O",IF(Q7=$AH$131,"O",IF(Q7=$AI$131,"O",IF(Q7=$AJ$131,"O",IF(Q7=$AK$131,"O",IF(Q7=$AL$131,"O",IF(Q7=$AM$131,"O",IF(Q7=$AN$131,"O",IF(Q7=$AO$131,"O",IF(Q7=$AP$131,"O",IF(Q7=$AQ$131,"O",IF(Q7=$AR$131,"O",IF(Q7=$AS$131,"O",IF(Q7=$AT$131,"O",IF(Q7=$AU$131,"O",IF(Q7=$AV$131,"O",IF(Q7=$AW$131,"O",IF(Q7=$AX$131,"O",IF(Q7=$AY$131,"O",IF(Q7=$AZ$131,"O",IF(Q7=$BA$131,"O",IF(Q7=$BB$131,"O",IF(Q7=$BC$131,"O",IF(Q7=$BD$131,"O",IF(Q7=$BE$131,"O",IF(Q7=$BF$131,"O",IF(Q7=$BG$131,"O",IF(Q7=$BH$131,"O","X"))))))))))))))))))))))))))))))))))))))</f>
        <v>O</v>
      </c>
    </row>
    <row r="932" spans="1:17">
      <c r="A932" s="606"/>
      <c r="B932" s="58" t="s">
        <v>33</v>
      </c>
      <c r="C932" s="58" t="str">
        <f t="shared" ref="C932:Q932" si="917">IF(C8=$W$131,"O",IF(C8=$X$131,"O",IF(C8=$Y$131,"O",IF(C8=$Z$131,"O",IF(C8=$AA$131,"O",IF(C8=$AB$131,"O",IF(C8=$AC$131,"O",IF(C8=$AD$131,"O",IF(C8=$AE$131,"O",IF(C8=$AF$131,"O",IF(C8=$AG$131,"O",IF(C8=$AH$131,"O",IF(C8=$AI$131,"O",IF(C8=$AJ$131,"O",IF(C8=$AK$131,"O",IF(C8=$AL$131,"O",IF(C8=$AM$131,"O",IF(C8=$AN$131,"O",IF(C8=$AO$131,"O",IF(C8=$AP$131,"O",IF(C8=$AQ$131,"O",IF(C8=$AR$131,"O",IF(C8=$AS$131,"O",IF(C8=$AT$131,"O",IF(C8=$AU$131,"O",IF(C8=$AV$131,"O",IF(C8=$AW$131,"O",IF(C8=$AX$131,"O",IF(C8=$AY$131,"O",IF(C8=$AZ$131,"O",IF(C8=$BA$131,"O",IF(C8=$BB$131,"O",IF(C8=$BC$131,"O",IF(C8=$BD$131,"O",IF(C8=$BE$131,"O",IF(C8=$BF$131,"O",IF(C8=$BG$131,"O",IF(C8=$BH$131,"O","X"))))))))))))))))))))))))))))))))))))))</f>
        <v>X</v>
      </c>
      <c r="D932" s="58" t="str">
        <f t="shared" si="917"/>
        <v>X</v>
      </c>
      <c r="E932" s="58" t="str">
        <f t="shared" si="917"/>
        <v>X</v>
      </c>
      <c r="F932" s="58" t="str">
        <f t="shared" si="917"/>
        <v>X</v>
      </c>
      <c r="G932" s="58" t="str">
        <f t="shared" si="917"/>
        <v>X</v>
      </c>
      <c r="H932" s="58" t="str">
        <f t="shared" si="917"/>
        <v>X</v>
      </c>
      <c r="I932" s="58" t="str">
        <f t="shared" si="917"/>
        <v>X</v>
      </c>
      <c r="J932" s="58" t="str">
        <f t="shared" si="917"/>
        <v>X</v>
      </c>
      <c r="K932" s="58" t="str">
        <f t="shared" si="917"/>
        <v>X</v>
      </c>
      <c r="L932" s="58" t="str">
        <f t="shared" si="917"/>
        <v>X</v>
      </c>
      <c r="M932" s="58" t="str">
        <f t="shared" si="917"/>
        <v>X</v>
      </c>
      <c r="N932" s="58" t="str">
        <f t="shared" si="917"/>
        <v>X</v>
      </c>
      <c r="O932" s="58" t="str">
        <f t="shared" si="917"/>
        <v>X</v>
      </c>
      <c r="P932" s="58" t="str">
        <f t="shared" si="917"/>
        <v>X</v>
      </c>
      <c r="Q932" s="58" t="str">
        <f t="shared" si="917"/>
        <v>X</v>
      </c>
    </row>
    <row r="933" spans="1:17">
      <c r="A933" s="606"/>
      <c r="B933" s="58" t="s">
        <v>34</v>
      </c>
      <c r="C933" s="58" t="str">
        <f t="shared" ref="C933:Q933" si="918">IF(C9=$W$131,"O",IF(C9=$X$131,"O",IF(C9=$Y$131,"O",IF(C9=$Z$131,"O",IF(C9=$AA$131,"O",IF(C9=$AB$131,"O",IF(C9=$AC$131,"O",IF(C9=$AD$131,"O",IF(C9=$AE$131,"O",IF(C9=$AF$131,"O",IF(C9=$AG$131,"O",IF(C9=$AH$131,"O",IF(C9=$AI$131,"O",IF(C9=$AJ$131,"O",IF(C9=$AK$131,"O",IF(C9=$AL$131,"O",IF(C9=$AM$131,"O",IF(C9=$AN$131,"O",IF(C9=$AO$131,"O",IF(C9=$AP$131,"O",IF(C9=$AQ$131,"O",IF(C9=$AR$131,"O",IF(C9=$AS$131,"O",IF(C9=$AT$131,"O",IF(C9=$AU$131,"O",IF(C9=$AV$131,"O",IF(C9=$AW$131,"O",IF(C9=$AX$131,"O",IF(C9=$AY$131,"O",IF(C9=$AZ$131,"O",IF(C9=$BA$131,"O",IF(C9=$BB$131,"O",IF(C9=$BC$131,"O",IF(C9=$BD$131,"O",IF(C9=$BE$131,"O",IF(C9=$BF$131,"O",IF(C9=$BG$131,"O",IF(C9=$BH$131,"O","X"))))))))))))))))))))))))))))))))))))))</f>
        <v>O</v>
      </c>
      <c r="D933" s="58" t="str">
        <f t="shared" si="918"/>
        <v>O</v>
      </c>
      <c r="E933" s="58" t="str">
        <f t="shared" si="918"/>
        <v>O</v>
      </c>
      <c r="F933" s="58" t="str">
        <f t="shared" si="918"/>
        <v>O</v>
      </c>
      <c r="G933" s="58" t="str">
        <f t="shared" si="918"/>
        <v>O</v>
      </c>
      <c r="H933" s="58" t="str">
        <f t="shared" si="918"/>
        <v>O</v>
      </c>
      <c r="I933" s="58" t="str">
        <f t="shared" si="918"/>
        <v>O</v>
      </c>
      <c r="J933" s="58" t="str">
        <f t="shared" si="918"/>
        <v>O</v>
      </c>
      <c r="K933" s="58" t="str">
        <f t="shared" si="918"/>
        <v>O</v>
      </c>
      <c r="L933" s="58" t="str">
        <f t="shared" si="918"/>
        <v>O</v>
      </c>
      <c r="M933" s="58" t="str">
        <f t="shared" si="918"/>
        <v>O</v>
      </c>
      <c r="N933" s="58" t="str">
        <f t="shared" si="918"/>
        <v>O</v>
      </c>
      <c r="O933" s="58" t="str">
        <f t="shared" si="918"/>
        <v>O</v>
      </c>
      <c r="P933" s="58" t="str">
        <f t="shared" si="918"/>
        <v>O</v>
      </c>
      <c r="Q933" s="58" t="str">
        <f t="shared" si="918"/>
        <v>O</v>
      </c>
    </row>
    <row r="934" spans="1:17">
      <c r="A934" s="606"/>
      <c r="B934" s="58" t="s">
        <v>35</v>
      </c>
      <c r="C934" s="58" t="str">
        <f t="shared" ref="C934:Q934" si="919">IF(C10=$W$131,"O",IF(C10=$X$131,"O",IF(C10=$Y$131,"O",IF(C10=$Z$131,"O",IF(C10=$AA$131,"O",IF(C10=$AB$131,"O",IF(C10=$AC$131,"O",IF(C10=$AD$131,"O",IF(C10=$AE$131,"O",IF(C10=$AF$131,"O",IF(C10=$AG$131,"O",IF(C10=$AH$131,"O",IF(C10=$AI$131,"O",IF(C10=$AJ$131,"O",IF(C10=$AK$131,"O",IF(C10=$AL$131,"O",IF(C10=$AM$131,"O",IF(C10=$AN$131,"O",IF(C10=$AO$131,"O",IF(C10=$AP$131,"O",IF(C10=$AQ$131,"O",IF(C10=$AR$131,"O",IF(C10=$AS$131,"O",IF(C10=$AT$131,"O",IF(C10=$AU$131,"O",IF(C10=$AV$131,"O",IF(C10=$AW$131,"O",IF(C10=$AX$131,"O",IF(C10=$AY$131,"O",IF(C10=$AZ$131,"O",IF(C10=$BA$131,"O",IF(C10=$BB$131,"O",IF(C10=$BC$131,"O",IF(C10=$BD$131,"O",IF(C10=$BE$131,"O",IF(C10=$BF$131,"O",IF(C10=$BG$131,"O",IF(C10=$BH$131,"O","X"))))))))))))))))))))))))))))))))))))))</f>
        <v>O</v>
      </c>
      <c r="D934" s="58" t="str">
        <f t="shared" si="919"/>
        <v>O</v>
      </c>
      <c r="E934" s="58" t="str">
        <f t="shared" si="919"/>
        <v>O</v>
      </c>
      <c r="F934" s="58" t="str">
        <f t="shared" si="919"/>
        <v>O</v>
      </c>
      <c r="G934" s="58" t="str">
        <f t="shared" si="919"/>
        <v>O</v>
      </c>
      <c r="H934" s="58" t="str">
        <f t="shared" si="919"/>
        <v>O</v>
      </c>
      <c r="I934" s="58" t="str">
        <f t="shared" si="919"/>
        <v>O</v>
      </c>
      <c r="J934" s="58" t="str">
        <f t="shared" si="919"/>
        <v>O</v>
      </c>
      <c r="K934" s="58" t="str">
        <f t="shared" si="919"/>
        <v>O</v>
      </c>
      <c r="L934" s="58" t="str">
        <f t="shared" si="919"/>
        <v>O</v>
      </c>
      <c r="M934" s="58" t="str">
        <f t="shared" si="919"/>
        <v>O</v>
      </c>
      <c r="N934" s="58" t="str">
        <f t="shared" si="919"/>
        <v>O</v>
      </c>
      <c r="O934" s="58" t="str">
        <f t="shared" si="919"/>
        <v>O</v>
      </c>
      <c r="P934" s="58" t="str">
        <f t="shared" si="919"/>
        <v>O</v>
      </c>
      <c r="Q934" s="58" t="str">
        <f t="shared" si="919"/>
        <v>O</v>
      </c>
    </row>
    <row r="935" spans="1:17">
      <c r="A935" s="606"/>
      <c r="B935" s="58" t="s">
        <v>36</v>
      </c>
      <c r="C935" s="58" t="str">
        <f t="shared" ref="C935:Q935" si="920">IF(C11=$W$131,"O",IF(C11=$X$131,"O",IF(C11=$Y$131,"O",IF(C11=$Z$131,"O",IF(C11=$AA$131,"O",IF(C11=$AB$131,"O",IF(C11=$AC$131,"O",IF(C11=$AD$131,"O",IF(C11=$AE$131,"O",IF(C11=$AF$131,"O",IF(C11=$AG$131,"O",IF(C11=$AH$131,"O",IF(C11=$AI$131,"O",IF(C11=$AJ$131,"O",IF(C11=$AK$131,"O",IF(C11=$AL$131,"O",IF(C11=$AM$131,"O",IF(C11=$AN$131,"O",IF(C11=$AO$131,"O",IF(C11=$AP$131,"O",IF(C11=$AQ$131,"O",IF(C11=$AR$131,"O",IF(C11=$AS$131,"O",IF(C11=$AT$131,"O",IF(C11=$AU$131,"O",IF(C11=$AV$131,"O",IF(C11=$AW$131,"O",IF(C11=$AX$131,"O",IF(C11=$AY$131,"O",IF(C11=$AZ$131,"O",IF(C11=$BA$131,"O",IF(C11=$BB$131,"O",IF(C11=$BC$131,"O",IF(C11=$BD$131,"O",IF(C11=$BE$131,"O",IF(C11=$BF$131,"O",IF(C11=$BG$131,"O",IF(C11=$BH$131,"O","X"))))))))))))))))))))))))))))))))))))))</f>
        <v>O</v>
      </c>
      <c r="D935" s="58" t="str">
        <f t="shared" si="920"/>
        <v>O</v>
      </c>
      <c r="E935" s="58" t="str">
        <f t="shared" si="920"/>
        <v>O</v>
      </c>
      <c r="F935" s="58" t="str">
        <f t="shared" si="920"/>
        <v>O</v>
      </c>
      <c r="G935" s="58" t="str">
        <f t="shared" si="920"/>
        <v>O</v>
      </c>
      <c r="H935" s="58" t="str">
        <f t="shared" si="920"/>
        <v>O</v>
      </c>
      <c r="I935" s="58" t="str">
        <f t="shared" si="920"/>
        <v>O</v>
      </c>
      <c r="J935" s="58" t="str">
        <f t="shared" si="920"/>
        <v>O</v>
      </c>
      <c r="K935" s="58" t="str">
        <f t="shared" si="920"/>
        <v>O</v>
      </c>
      <c r="L935" s="58" t="str">
        <f t="shared" si="920"/>
        <v>O</v>
      </c>
      <c r="M935" s="58" t="str">
        <f t="shared" si="920"/>
        <v>O</v>
      </c>
      <c r="N935" s="58" t="str">
        <f t="shared" si="920"/>
        <v>O</v>
      </c>
      <c r="O935" s="58" t="str">
        <f t="shared" si="920"/>
        <v>O</v>
      </c>
      <c r="P935" s="58" t="str">
        <f t="shared" si="920"/>
        <v>O</v>
      </c>
      <c r="Q935" s="58" t="str">
        <f t="shared" si="920"/>
        <v>O</v>
      </c>
    </row>
    <row r="936" spans="1:17">
      <c r="A936" s="606"/>
      <c r="B936" s="58" t="s">
        <v>21</v>
      </c>
      <c r="C936" s="58" t="str">
        <f t="shared" ref="C936:Q936" si="921">IF(C12=$W$131,"O",IF(C12=$X$131,"O",IF(C12=$Y$131,"O",IF(C12=$Z$131,"O",IF(C12=$AA$131,"O",IF(C12=$AB$131,"O",IF(C12=$AC$131,"O",IF(C12=$AD$131,"O",IF(C12=$AE$131,"O",IF(C12=$AF$131,"O",IF(C12=$AG$131,"O",IF(C12=$AH$131,"O",IF(C12=$AI$131,"O",IF(C12=$AJ$131,"O",IF(C12=$AK$131,"O",IF(C12=$AL$131,"O",IF(C12=$AM$131,"O",IF(C12=$AN$131,"O",IF(C12=$AO$131,"O",IF(C12=$AP$131,"O",IF(C12=$AQ$131,"O",IF(C12=$AR$131,"O",IF(C12=$AS$131,"O",IF(C12=$AT$131,"O",IF(C12=$AU$131,"O",IF(C12=$AV$131,"O",IF(C12=$AW$131,"O",IF(C12=$AX$131,"O",IF(C12=$AY$131,"O",IF(C12=$AZ$131,"O",IF(C12=$BA$131,"O",IF(C12=$BB$131,"O",IF(C12=$BC$131,"O",IF(C12=$BD$131,"O",IF(C12=$BE$131,"O",IF(C12=$BF$131,"O",IF(C12=$BG$131,"O",IF(C12=$BH$131,"O","X"))))))))))))))))))))))))))))))))))))))</f>
        <v>O</v>
      </c>
      <c r="D936" s="58" t="str">
        <f t="shared" si="921"/>
        <v>O</v>
      </c>
      <c r="E936" s="58" t="str">
        <f t="shared" si="921"/>
        <v>O</v>
      </c>
      <c r="F936" s="58" t="str">
        <f t="shared" si="921"/>
        <v>O</v>
      </c>
      <c r="G936" s="58" t="str">
        <f t="shared" si="921"/>
        <v>O</v>
      </c>
      <c r="H936" s="58" t="str">
        <f t="shared" si="921"/>
        <v>O</v>
      </c>
      <c r="I936" s="58" t="str">
        <f t="shared" si="921"/>
        <v>O</v>
      </c>
      <c r="J936" s="58" t="str">
        <f t="shared" si="921"/>
        <v>O</v>
      </c>
      <c r="K936" s="58" t="str">
        <f t="shared" si="921"/>
        <v>O</v>
      </c>
      <c r="L936" s="58" t="str">
        <f t="shared" si="921"/>
        <v>O</v>
      </c>
      <c r="M936" s="58" t="str">
        <f t="shared" si="921"/>
        <v>O</v>
      </c>
      <c r="N936" s="58" t="str">
        <f t="shared" si="921"/>
        <v>O</v>
      </c>
      <c r="O936" s="58" t="str">
        <f t="shared" si="921"/>
        <v>O</v>
      </c>
      <c r="P936" s="58" t="str">
        <f t="shared" si="921"/>
        <v>O</v>
      </c>
      <c r="Q936" s="58" t="str">
        <f t="shared" si="921"/>
        <v>O</v>
      </c>
    </row>
    <row r="937" spans="1:17">
      <c r="A937" s="607"/>
      <c r="B937" s="30" t="s">
        <v>46</v>
      </c>
      <c r="C937" s="47">
        <f>COUNTIF(C931:C936,"O")</f>
        <v>5</v>
      </c>
      <c r="D937" s="47">
        <f t="shared" ref="D937:Q937" si="922">COUNTIF(D931:D936,"O")</f>
        <v>5</v>
      </c>
      <c r="E937" s="47">
        <f t="shared" si="922"/>
        <v>5</v>
      </c>
      <c r="F937" s="47">
        <f t="shared" si="922"/>
        <v>5</v>
      </c>
      <c r="G937" s="47">
        <f t="shared" si="922"/>
        <v>5</v>
      </c>
      <c r="H937" s="47">
        <f t="shared" si="922"/>
        <v>5</v>
      </c>
      <c r="I937" s="47">
        <f t="shared" si="922"/>
        <v>5</v>
      </c>
      <c r="J937" s="47">
        <f t="shared" si="922"/>
        <v>5</v>
      </c>
      <c r="K937" s="47">
        <f t="shared" si="922"/>
        <v>5</v>
      </c>
      <c r="L937" s="47">
        <f t="shared" si="922"/>
        <v>5</v>
      </c>
      <c r="M937" s="47">
        <f t="shared" si="922"/>
        <v>5</v>
      </c>
      <c r="N937" s="47">
        <f t="shared" si="922"/>
        <v>5</v>
      </c>
      <c r="O937" s="47">
        <f t="shared" si="922"/>
        <v>5</v>
      </c>
      <c r="P937" s="47">
        <f t="shared" si="922"/>
        <v>5</v>
      </c>
      <c r="Q937" s="47">
        <f t="shared" si="922"/>
        <v>5</v>
      </c>
    </row>
    <row r="938" spans="1:17">
      <c r="A938" s="605">
        <v>107</v>
      </c>
      <c r="B938" s="58" t="s">
        <v>32</v>
      </c>
      <c r="C938" s="58" t="str">
        <f>IF(C7=$W$132,"O",IF(C7=$X$132,"O",IF(C7=$Y$132,"O",IF(C7=$Z$132,"O",IF(C7=$AA$132,"O",IF(C7=$AB$132,"O",IF(C7=$AC$132,"O",IF(C7=$AD$132,"O",IF(C7=$AE$132,"O",IF(C7=$AF$132,"O",IF(C7=$AG$132,"O",IF(C7=$AH$132,"O",IF(C7=$AI$132,"O",IF(C7=$AJ$132,"O",IF(C7=$AK$132,"O",IF(C7=$AL$132,"O",IF(C7=$AM$132,"O",IF(C7=$AN$132,"O",IF(C7=$AO$132,"O",IF(C7=$AP$132,"O",IF(C7=$AQ$132,"O",IF(C7=$AR$132,"O",IF(C7=$AS$132,"O",IF(C7=$AT$132,"O",IF(C7=$AU$132,"O",IF(C7=$AV$132,"O",IF(C7=$AW$132,"O",IF(C7=$AX$132,"O",IF(C7=$AY$132,"O",IF(C7=$AZ$132,"O",IF(C7=$BA$132,"O",IF(C7=$BB$132,"O",IF(C7=$BC$132,"O",IF(C7=$BD$132,"O",IF(C7=$BE$132,"O",IF(C7=$BF$132,"O",IF(C7=$BG$132,"O",IF(C7=$BH$132,"O","X"))))))))))))))))))))))))))))))))))))))</f>
        <v>O</v>
      </c>
      <c r="D938" s="58" t="str">
        <f t="shared" ref="D938:P938" si="923">IF(D7=$W$132,"O",IF(D7=$X$132,"O",IF(D7=$Y$132,"O",IF(D7=$Z$132,"O",IF(D7=$AA$132,"O",IF(D7=$AB$132,"O",IF(D7=$AC$132,"O",IF(D7=$AD$132,"O",IF(D7=$AE$132,"O",IF(D7=$AF$132,"O",IF(D7=$AG$132,"O",IF(D7=$AH$132,"O",IF(D7=$AI$132,"O",IF(D7=$AJ$132,"O",IF(D7=$AK$132,"O",IF(D7=$AL$132,"O",IF(D7=$AM$132,"O",IF(D7=$AN$132,"O",IF(D7=$AO$132,"O",IF(D7=$AP$132,"O",IF(D7=$AQ$132,"O",IF(D7=$AR$132,"O",IF(D7=$AS$132,"O",IF(D7=$AT$132,"O",IF(D7=$AU$132,"O",IF(D7=$AV$132,"O",IF(D7=$AW$132,"O",IF(D7=$AX$132,"O",IF(D7=$AY$132,"O",IF(D7=$AZ$132,"O",IF(D7=$BA$132,"O",IF(D7=$BB$132,"O",IF(D7=$BC$132,"O",IF(D7=$BD$132,"O",IF(D7=$BE$132,"O",IF(D7=$BF$132,"O",IF(D7=$BG$132,"O",IF(D7=$BH$132,"O","X"))))))))))))))))))))))))))))))))))))))</f>
        <v>O</v>
      </c>
      <c r="E938" s="58" t="str">
        <f t="shared" si="923"/>
        <v>O</v>
      </c>
      <c r="F938" s="58" t="str">
        <f t="shared" si="923"/>
        <v>O</v>
      </c>
      <c r="G938" s="58" t="str">
        <f t="shared" si="923"/>
        <v>O</v>
      </c>
      <c r="H938" s="58" t="str">
        <f t="shared" si="923"/>
        <v>O</v>
      </c>
      <c r="I938" s="58" t="str">
        <f t="shared" si="923"/>
        <v>O</v>
      </c>
      <c r="J938" s="58" t="str">
        <f t="shared" si="923"/>
        <v>O</v>
      </c>
      <c r="K938" s="58" t="str">
        <f t="shared" si="923"/>
        <v>O</v>
      </c>
      <c r="L938" s="58" t="str">
        <f t="shared" si="923"/>
        <v>O</v>
      </c>
      <c r="M938" s="58" t="str">
        <f t="shared" si="923"/>
        <v>O</v>
      </c>
      <c r="N938" s="58" t="str">
        <f t="shared" si="923"/>
        <v>O</v>
      </c>
      <c r="O938" s="58" t="str">
        <f t="shared" si="923"/>
        <v>O</v>
      </c>
      <c r="P938" s="58" t="str">
        <f t="shared" si="923"/>
        <v>O</v>
      </c>
      <c r="Q938" s="58" t="str">
        <f>IF(Q7=$W$132,"O",IF(Q7=$X$132,"O",IF(Q7=$Y$132,"O",IF(Q7=$Z$132,"O",IF(Q7=$AA$132,"O",IF(Q7=$AB$132,"O",IF(Q7=$AC$132,"O",IF(Q7=$AD$132,"O",IF(Q7=$AE$132,"O",IF(Q7=$AF$132,"O",IF(Q7=$AG$132,"O",IF(Q7=$AH$132,"O",IF(Q7=$AI$132,"O",IF(Q7=$AJ$132,"O",IF(Q7=$AK$132,"O",IF(Q7=$AL$132,"O",IF(Q7=$AM$132,"O",IF(Q7=$AN$132,"O",IF(Q7=$AO$132,"O",IF(Q7=$AP$132,"O",IF(Q7=$AQ$132,"O",IF(Q7=$AR$132,"O",IF(Q7=$AS$132,"O",IF(Q7=$AT$132,"O",IF(Q7=$AU$132,"O",IF(Q7=$AV$132,"O",IF(Q7=$AW$132,"O",IF(Q7=$AX$132,"O",IF(Q7=$AY$132,"O",IF(Q7=$AZ$132,"O",IF(Q7=$BA$132,"O",IF(Q7=$BB$132,"O",IF(Q7=$BC$132,"O",IF(Q7=$BD$132,"O",IF(Q7=$BE$132,"O",IF(Q7=$BF$132,"O",IF(Q7=$BG$132,"O",IF(Q7=$BH$132,"O","X"))))))))))))))))))))))))))))))))))))))</f>
        <v>O</v>
      </c>
    </row>
    <row r="939" spans="1:17">
      <c r="A939" s="606"/>
      <c r="B939" s="58" t="s">
        <v>33</v>
      </c>
      <c r="C939" s="58" t="str">
        <f t="shared" ref="C939:Q939" si="924">IF(C8=$W$132,"O",IF(C8=$X$132,"O",IF(C8=$Y$132,"O",IF(C8=$Z$132,"O",IF(C8=$AA$132,"O",IF(C8=$AB$132,"O",IF(C8=$AC$132,"O",IF(C8=$AD$132,"O",IF(C8=$AE$132,"O",IF(C8=$AF$132,"O",IF(C8=$AG$132,"O",IF(C8=$AH$132,"O",IF(C8=$AI$132,"O",IF(C8=$AJ$132,"O",IF(C8=$AK$132,"O",IF(C8=$AL$132,"O",IF(C8=$AM$132,"O",IF(C8=$AN$132,"O",IF(C8=$AO$132,"O",IF(C8=$AP$132,"O",IF(C8=$AQ$132,"O",IF(C8=$AR$132,"O",IF(C8=$AS$132,"O",IF(C8=$AT$132,"O",IF(C8=$AU$132,"O",IF(C8=$AV$132,"O",IF(C8=$AW$132,"O",IF(C8=$AX$132,"O",IF(C8=$AY$132,"O",IF(C8=$AZ$132,"O",IF(C8=$BA$132,"O",IF(C8=$BB$132,"O",IF(C8=$BC$132,"O",IF(C8=$BD$132,"O",IF(C8=$BE$132,"O",IF(C8=$BF$132,"O",IF(C8=$BG$132,"O",IF(C8=$BH$132,"O","X"))))))))))))))))))))))))))))))))))))))</f>
        <v>O</v>
      </c>
      <c r="D939" s="58" t="str">
        <f t="shared" si="924"/>
        <v>O</v>
      </c>
      <c r="E939" s="58" t="str">
        <f t="shared" si="924"/>
        <v>O</v>
      </c>
      <c r="F939" s="58" t="str">
        <f t="shared" si="924"/>
        <v>O</v>
      </c>
      <c r="G939" s="58" t="str">
        <f t="shared" si="924"/>
        <v>O</v>
      </c>
      <c r="H939" s="58" t="str">
        <f t="shared" si="924"/>
        <v>O</v>
      </c>
      <c r="I939" s="58" t="str">
        <f t="shared" si="924"/>
        <v>O</v>
      </c>
      <c r="J939" s="58" t="str">
        <f t="shared" si="924"/>
        <v>O</v>
      </c>
      <c r="K939" s="58" t="str">
        <f t="shared" si="924"/>
        <v>O</v>
      </c>
      <c r="L939" s="58" t="str">
        <f t="shared" si="924"/>
        <v>O</v>
      </c>
      <c r="M939" s="58" t="str">
        <f t="shared" si="924"/>
        <v>O</v>
      </c>
      <c r="N939" s="58" t="str">
        <f t="shared" si="924"/>
        <v>O</v>
      </c>
      <c r="O939" s="58" t="str">
        <f t="shared" si="924"/>
        <v>O</v>
      </c>
      <c r="P939" s="58" t="str">
        <f t="shared" si="924"/>
        <v>O</v>
      </c>
      <c r="Q939" s="58" t="str">
        <f t="shared" si="924"/>
        <v>O</v>
      </c>
    </row>
    <row r="940" spans="1:17">
      <c r="A940" s="606"/>
      <c r="B940" s="58" t="s">
        <v>34</v>
      </c>
      <c r="C940" s="58" t="str">
        <f t="shared" ref="C940:Q940" si="925">IF(C9=$W$132,"O",IF(C9=$X$132,"O",IF(C9=$Y$132,"O",IF(C9=$Z$132,"O",IF(C9=$AA$132,"O",IF(C9=$AB$132,"O",IF(C9=$AC$132,"O",IF(C9=$AD$132,"O",IF(C9=$AE$132,"O",IF(C9=$AF$132,"O",IF(C9=$AG$132,"O",IF(C9=$AH$132,"O",IF(C9=$AI$132,"O",IF(C9=$AJ$132,"O",IF(C9=$AK$132,"O",IF(C9=$AL$132,"O",IF(C9=$AM$132,"O",IF(C9=$AN$132,"O",IF(C9=$AO$132,"O",IF(C9=$AP$132,"O",IF(C9=$AQ$132,"O",IF(C9=$AR$132,"O",IF(C9=$AS$132,"O",IF(C9=$AT$132,"O",IF(C9=$AU$132,"O",IF(C9=$AV$132,"O",IF(C9=$AW$132,"O",IF(C9=$AX$132,"O",IF(C9=$AY$132,"O",IF(C9=$AZ$132,"O",IF(C9=$BA$132,"O",IF(C9=$BB$132,"O",IF(C9=$BC$132,"O",IF(C9=$BD$132,"O",IF(C9=$BE$132,"O",IF(C9=$BF$132,"O",IF(C9=$BG$132,"O",IF(C9=$BH$132,"O","X"))))))))))))))))))))))))))))))))))))))</f>
        <v>O</v>
      </c>
      <c r="D940" s="58" t="str">
        <f t="shared" si="925"/>
        <v>O</v>
      </c>
      <c r="E940" s="58" t="str">
        <f t="shared" si="925"/>
        <v>O</v>
      </c>
      <c r="F940" s="58" t="str">
        <f t="shared" si="925"/>
        <v>O</v>
      </c>
      <c r="G940" s="58" t="str">
        <f t="shared" si="925"/>
        <v>O</v>
      </c>
      <c r="H940" s="58" t="str">
        <f t="shared" si="925"/>
        <v>O</v>
      </c>
      <c r="I940" s="58" t="str">
        <f t="shared" si="925"/>
        <v>O</v>
      </c>
      <c r="J940" s="58" t="str">
        <f t="shared" si="925"/>
        <v>O</v>
      </c>
      <c r="K940" s="58" t="str">
        <f t="shared" si="925"/>
        <v>O</v>
      </c>
      <c r="L940" s="58" t="str">
        <f t="shared" si="925"/>
        <v>O</v>
      </c>
      <c r="M940" s="58" t="str">
        <f t="shared" si="925"/>
        <v>O</v>
      </c>
      <c r="N940" s="58" t="str">
        <f t="shared" si="925"/>
        <v>O</v>
      </c>
      <c r="O940" s="58" t="str">
        <f t="shared" si="925"/>
        <v>O</v>
      </c>
      <c r="P940" s="58" t="str">
        <f t="shared" si="925"/>
        <v>O</v>
      </c>
      <c r="Q940" s="58" t="str">
        <f t="shared" si="925"/>
        <v>O</v>
      </c>
    </row>
    <row r="941" spans="1:17">
      <c r="A941" s="606"/>
      <c r="B941" s="58" t="s">
        <v>35</v>
      </c>
      <c r="C941" s="58" t="str">
        <f t="shared" ref="C941:Q941" si="926">IF(C10=$W$132,"O",IF(C10=$X$132,"O",IF(C10=$Y$132,"O",IF(C10=$Z$132,"O",IF(C10=$AA$132,"O",IF(C10=$AB$132,"O",IF(C10=$AC$132,"O",IF(C10=$AD$132,"O",IF(C10=$AE$132,"O",IF(C10=$AF$132,"O",IF(C10=$AG$132,"O",IF(C10=$AH$132,"O",IF(C10=$AI$132,"O",IF(C10=$AJ$132,"O",IF(C10=$AK$132,"O",IF(C10=$AL$132,"O",IF(C10=$AM$132,"O",IF(C10=$AN$132,"O",IF(C10=$AO$132,"O",IF(C10=$AP$132,"O",IF(C10=$AQ$132,"O",IF(C10=$AR$132,"O",IF(C10=$AS$132,"O",IF(C10=$AT$132,"O",IF(C10=$AU$132,"O",IF(C10=$AV$132,"O",IF(C10=$AW$132,"O",IF(C10=$AX$132,"O",IF(C10=$AY$132,"O",IF(C10=$AZ$132,"O",IF(C10=$BA$132,"O",IF(C10=$BB$132,"O",IF(C10=$BC$132,"O",IF(C10=$BD$132,"O",IF(C10=$BE$132,"O",IF(C10=$BF$132,"O",IF(C10=$BG$132,"O",IF(C10=$BH$132,"O","X"))))))))))))))))))))))))))))))))))))))</f>
        <v>O</v>
      </c>
      <c r="D941" s="58" t="str">
        <f t="shared" si="926"/>
        <v>O</v>
      </c>
      <c r="E941" s="58" t="str">
        <f t="shared" si="926"/>
        <v>O</v>
      </c>
      <c r="F941" s="58" t="str">
        <f t="shared" si="926"/>
        <v>O</v>
      </c>
      <c r="G941" s="58" t="str">
        <f t="shared" si="926"/>
        <v>O</v>
      </c>
      <c r="H941" s="58" t="str">
        <f t="shared" si="926"/>
        <v>O</v>
      </c>
      <c r="I941" s="58" t="str">
        <f t="shared" si="926"/>
        <v>O</v>
      </c>
      <c r="J941" s="58" t="str">
        <f t="shared" si="926"/>
        <v>O</v>
      </c>
      <c r="K941" s="58" t="str">
        <f t="shared" si="926"/>
        <v>O</v>
      </c>
      <c r="L941" s="58" t="str">
        <f t="shared" si="926"/>
        <v>O</v>
      </c>
      <c r="M941" s="58" t="str">
        <f t="shared" si="926"/>
        <v>O</v>
      </c>
      <c r="N941" s="58" t="str">
        <f t="shared" si="926"/>
        <v>O</v>
      </c>
      <c r="O941" s="58" t="str">
        <f t="shared" si="926"/>
        <v>O</v>
      </c>
      <c r="P941" s="58" t="str">
        <f t="shared" si="926"/>
        <v>O</v>
      </c>
      <c r="Q941" s="58" t="str">
        <f t="shared" si="926"/>
        <v>O</v>
      </c>
    </row>
    <row r="942" spans="1:17">
      <c r="A942" s="606"/>
      <c r="B942" s="58" t="s">
        <v>36</v>
      </c>
      <c r="C942" s="58" t="str">
        <f t="shared" ref="C942:Q942" si="927">IF(C11=$W$132,"O",IF(C11=$X$132,"O",IF(C11=$Y$132,"O",IF(C11=$Z$132,"O",IF(C11=$AA$132,"O",IF(C11=$AB$132,"O",IF(C11=$AC$132,"O",IF(C11=$AD$132,"O",IF(C11=$AE$132,"O",IF(C11=$AF$132,"O",IF(C11=$AG$132,"O",IF(C11=$AH$132,"O",IF(C11=$AI$132,"O",IF(C11=$AJ$132,"O",IF(C11=$AK$132,"O",IF(C11=$AL$132,"O",IF(C11=$AM$132,"O",IF(C11=$AN$132,"O",IF(C11=$AO$132,"O",IF(C11=$AP$132,"O",IF(C11=$AQ$132,"O",IF(C11=$AR$132,"O",IF(C11=$AS$132,"O",IF(C11=$AT$132,"O",IF(C11=$AU$132,"O",IF(C11=$AV$132,"O",IF(C11=$AW$132,"O",IF(C11=$AX$132,"O",IF(C11=$AY$132,"O",IF(C11=$AZ$132,"O",IF(C11=$BA$132,"O",IF(C11=$BB$132,"O",IF(C11=$BC$132,"O",IF(C11=$BD$132,"O",IF(C11=$BE$132,"O",IF(C11=$BF$132,"O",IF(C11=$BG$132,"O",IF(C11=$BH$132,"O","X"))))))))))))))))))))))))))))))))))))))</f>
        <v>O</v>
      </c>
      <c r="D942" s="58" t="str">
        <f t="shared" si="927"/>
        <v>O</v>
      </c>
      <c r="E942" s="58" t="str">
        <f t="shared" si="927"/>
        <v>O</v>
      </c>
      <c r="F942" s="58" t="str">
        <f t="shared" si="927"/>
        <v>O</v>
      </c>
      <c r="G942" s="58" t="str">
        <f t="shared" si="927"/>
        <v>O</v>
      </c>
      <c r="H942" s="58" t="str">
        <f t="shared" si="927"/>
        <v>O</v>
      </c>
      <c r="I942" s="58" t="str">
        <f t="shared" si="927"/>
        <v>O</v>
      </c>
      <c r="J942" s="58" t="str">
        <f t="shared" si="927"/>
        <v>O</v>
      </c>
      <c r="K942" s="58" t="str">
        <f t="shared" si="927"/>
        <v>O</v>
      </c>
      <c r="L942" s="58" t="str">
        <f t="shared" si="927"/>
        <v>O</v>
      </c>
      <c r="M942" s="58" t="str">
        <f t="shared" si="927"/>
        <v>O</v>
      </c>
      <c r="N942" s="58" t="str">
        <f t="shared" si="927"/>
        <v>O</v>
      </c>
      <c r="O942" s="58" t="str">
        <f t="shared" si="927"/>
        <v>O</v>
      </c>
      <c r="P942" s="58" t="str">
        <f t="shared" si="927"/>
        <v>O</v>
      </c>
      <c r="Q942" s="58" t="str">
        <f t="shared" si="927"/>
        <v>O</v>
      </c>
    </row>
    <row r="943" spans="1:17">
      <c r="A943" s="606"/>
      <c r="B943" s="58" t="s">
        <v>21</v>
      </c>
      <c r="C943" s="58" t="str">
        <f t="shared" ref="C943:Q943" si="928">IF(C12=$W$132,"O",IF(C12=$X$132,"O",IF(C12=$Y$132,"O",IF(C12=$Z$132,"O",IF(C12=$AA$132,"O",IF(C12=$AB$132,"O",IF(C12=$AC$132,"O",IF(C12=$AD$132,"O",IF(C12=$AE$132,"O",IF(C12=$AF$132,"O",IF(C12=$AG$132,"O",IF(C12=$AH$132,"O",IF(C12=$AI$132,"O",IF(C12=$AJ$132,"O",IF(C12=$AK$132,"O",IF(C12=$AL$132,"O",IF(C12=$AM$132,"O",IF(C12=$AN$132,"O",IF(C12=$AO$132,"O",IF(C12=$AP$132,"O",IF(C12=$AQ$132,"O",IF(C12=$AR$132,"O",IF(C12=$AS$132,"O",IF(C12=$AT$132,"O",IF(C12=$AU$132,"O",IF(C12=$AV$132,"O",IF(C12=$AW$132,"O",IF(C12=$AX$132,"O",IF(C12=$AY$132,"O",IF(C12=$AZ$132,"O",IF(C12=$BA$132,"O",IF(C12=$BB$132,"O",IF(C12=$BC$132,"O",IF(C12=$BD$132,"O",IF(C12=$BE$132,"O",IF(C12=$BF$132,"O",IF(C12=$BG$132,"O",IF(C12=$BH$132,"O","X"))))))))))))))))))))))))))))))))))))))</f>
        <v>O</v>
      </c>
      <c r="D943" s="58" t="str">
        <f t="shared" si="928"/>
        <v>O</v>
      </c>
      <c r="E943" s="58" t="str">
        <f t="shared" si="928"/>
        <v>O</v>
      </c>
      <c r="F943" s="58" t="str">
        <f t="shared" si="928"/>
        <v>O</v>
      </c>
      <c r="G943" s="58" t="str">
        <f t="shared" si="928"/>
        <v>O</v>
      </c>
      <c r="H943" s="58" t="str">
        <f t="shared" si="928"/>
        <v>O</v>
      </c>
      <c r="I943" s="58" t="str">
        <f t="shared" si="928"/>
        <v>O</v>
      </c>
      <c r="J943" s="58" t="str">
        <f t="shared" si="928"/>
        <v>O</v>
      </c>
      <c r="K943" s="58" t="str">
        <f t="shared" si="928"/>
        <v>O</v>
      </c>
      <c r="L943" s="58" t="str">
        <f t="shared" si="928"/>
        <v>O</v>
      </c>
      <c r="M943" s="58" t="str">
        <f t="shared" si="928"/>
        <v>O</v>
      </c>
      <c r="N943" s="58" t="str">
        <f t="shared" si="928"/>
        <v>O</v>
      </c>
      <c r="O943" s="58" t="str">
        <f t="shared" si="928"/>
        <v>O</v>
      </c>
      <c r="P943" s="58" t="str">
        <f t="shared" si="928"/>
        <v>O</v>
      </c>
      <c r="Q943" s="58" t="str">
        <f t="shared" si="928"/>
        <v>O</v>
      </c>
    </row>
    <row r="944" spans="1:17">
      <c r="A944" s="607"/>
      <c r="B944" s="30" t="s">
        <v>46</v>
      </c>
      <c r="C944" s="47">
        <f>COUNTIF(C938:C943,"O")</f>
        <v>6</v>
      </c>
      <c r="D944" s="47">
        <f t="shared" ref="D944:Q944" si="929">COUNTIF(D938:D943,"O")</f>
        <v>6</v>
      </c>
      <c r="E944" s="47">
        <f t="shared" si="929"/>
        <v>6</v>
      </c>
      <c r="F944" s="47">
        <f t="shared" si="929"/>
        <v>6</v>
      </c>
      <c r="G944" s="47">
        <f t="shared" si="929"/>
        <v>6</v>
      </c>
      <c r="H944" s="47">
        <f t="shared" si="929"/>
        <v>6</v>
      </c>
      <c r="I944" s="47">
        <f t="shared" si="929"/>
        <v>6</v>
      </c>
      <c r="J944" s="47">
        <f t="shared" si="929"/>
        <v>6</v>
      </c>
      <c r="K944" s="47">
        <f t="shared" si="929"/>
        <v>6</v>
      </c>
      <c r="L944" s="47">
        <f t="shared" si="929"/>
        <v>6</v>
      </c>
      <c r="M944" s="47">
        <f t="shared" si="929"/>
        <v>6</v>
      </c>
      <c r="N944" s="47">
        <f t="shared" si="929"/>
        <v>6</v>
      </c>
      <c r="O944" s="47">
        <f t="shared" si="929"/>
        <v>6</v>
      </c>
      <c r="P944" s="47">
        <f t="shared" si="929"/>
        <v>6</v>
      </c>
      <c r="Q944" s="47">
        <f t="shared" si="929"/>
        <v>6</v>
      </c>
    </row>
    <row r="945" spans="1:17">
      <c r="A945" s="605">
        <v>108</v>
      </c>
      <c r="B945" s="58" t="s">
        <v>32</v>
      </c>
      <c r="C945" s="58" t="str">
        <f t="shared" ref="C945:P945" si="930">IF(C7=$W$133,"O",IF(C7=$X$133,"O",IF(C7=$Y$133,"O",IF(C7=$Z$133,"O",IF(C7=$AA$133,"O",IF(C7=$AB$133,"O",IF(C7=$AC$133,"O",IF(C7=$AD$133,"O",IF(C7=$AE$133,"O",IF(C7=$AF$133,"O",IF(C7=$AG$133,"O",IF(C7=$AH$133,"O",IF(C7=$AI$133,"O",IF(C7=$AJ$133,"O",IF(C7=$AK$133,"O",IF(C7=$AL$133,"O",IF(C7=$AM$133,"O",IF(C7=$AN$133,"O",IF(C7=$AO$133,"O",IF(C7=$AP$133,"O",IF(C7=$AQ$133,"O",IF(C7=$AR$133,"O",IF(C7=$AS$133,"O",IF(C7=$AT$133,"O",IF(C7=$AU$133,"O",IF(C7=$AV$133,"O",IF(C7=$AW$133,"O",IF(C7=$AX$133,"O",IF(C7=$AY$133,"O",IF(C7=$AZ$133,"O",IF(C7=$BA$133,"O",IF(C7=$BB$133,"O",IF(C7=$BC$133,"O",IF(C7=$BD$133,"O",IF(C7=$BE$133,"O",IF(C7=$BF$133,"O",IF(C7=$BG$133,"O",IF(C7=$BH$133,"O",IF(C7=$BI$133,"O","X")))))))))))))))))))))))))))))))))))))))</f>
        <v>O</v>
      </c>
      <c r="D945" s="58" t="str">
        <f t="shared" si="930"/>
        <v>O</v>
      </c>
      <c r="E945" s="58" t="str">
        <f t="shared" si="930"/>
        <v>O</v>
      </c>
      <c r="F945" s="58" t="str">
        <f t="shared" si="930"/>
        <v>O</v>
      </c>
      <c r="G945" s="58" t="str">
        <f t="shared" si="930"/>
        <v>O</v>
      </c>
      <c r="H945" s="58" t="str">
        <f t="shared" si="930"/>
        <v>O</v>
      </c>
      <c r="I945" s="58" t="str">
        <f t="shared" si="930"/>
        <v>O</v>
      </c>
      <c r="J945" s="58" t="str">
        <f t="shared" si="930"/>
        <v>O</v>
      </c>
      <c r="K945" s="58" t="str">
        <f t="shared" si="930"/>
        <v>O</v>
      </c>
      <c r="L945" s="58" t="str">
        <f t="shared" si="930"/>
        <v>O</v>
      </c>
      <c r="M945" s="58" t="str">
        <f t="shared" si="930"/>
        <v>O</v>
      </c>
      <c r="N945" s="58" t="str">
        <f t="shared" si="930"/>
        <v>O</v>
      </c>
      <c r="O945" s="58" t="str">
        <f t="shared" si="930"/>
        <v>O</v>
      </c>
      <c r="P945" s="58" t="str">
        <f t="shared" si="930"/>
        <v>O</v>
      </c>
      <c r="Q945" s="58" t="str">
        <f>IF(Q7=$W$133,"O",IF(Q7=$X$133,"O",IF(Q7=$Y$133,"O",IF(Q7=$Z$133,"O",IF(Q7=$AA$133,"O",IF(Q7=$AB$133,"O",IF(Q7=$AC$133,"O",IF(Q7=$AD$133,"O",IF(Q7=$AE$133,"O",IF(Q7=$AF$133,"O",IF(Q7=$AG$133,"O",IF(Q7=$AH$133,"O",IF(Q7=$AI$133,"O",IF(Q7=$AJ$133,"O",IF(Q7=$AK$133,"O",IF(Q7=$AL$133,"O",IF(Q7=$AM$133,"O",IF(Q7=$AN$133,"O",IF(Q7=$AO$133,"O",IF(Q7=$AP$133,"O",IF(Q7=$AQ$133,"O",IF(Q7=$AR$133,"O",IF(Q7=$AS$133,"O",IF(Q7=$AT$133,"O",IF(Q7=$AU$133,"O",IF(Q7=$AV$133,"O",IF(Q7=$AW$133,"O",IF(Q7=$AX$133,"O",IF(Q7=$AY$133,"O",IF(Q7=$AZ$133,"O",IF(Q7=$BA$133,"O",IF(Q7=$BB$133,"O",IF(Q7=$BC$133,"O",IF(Q7=$BD$133,"O",IF(Q7=$BE$133,"O",IF(Q7=$BF$133,"O",IF(Q7=$BG$133,"O",IF(Q7=$BH$133,"O",IF(Q7=$BI$133,"O","X")))))))))))))))))))))))))))))))))))))))</f>
        <v>O</v>
      </c>
    </row>
    <row r="946" spans="1:17">
      <c r="A946" s="606"/>
      <c r="B946" s="58" t="s">
        <v>33</v>
      </c>
      <c r="C946" s="58" t="str">
        <f>IF(C8=$W$133,"O",IF(C8=$X$133,"O",IF(C8=$Y$133,"O",IF(C8=$Z$133,"O",IF(C8=$AA$133,"O",IF(C8=$AB$133,"O",IF(C8=$AC$133,"O",IF(C8=$AD$133,"O",IF(C8=$AE$133,"O",IF(C8=$AF$133,"O",IF(C8=$AG$133,"O",IF(C8=$AH$133,"O",IF(C8=$AI$133,"O",IF(C8=$AJ$133,"O",IF(C8=$AK$133,"O",IF(C8=$AL$133,"O",IF(C8=$AM$133,"O",IF(C8=$AN$133,"O",IF(C8=$AO$133,"O",IF(C8=$AP$133,"O",IF(C8=$AQ$133,"O",IF(C8=$AR$133,"O",IF(C8=$AS$133,"O",IF(C8=$AT$133,"O",IF(C8=$AU$133,"O",IF(C8=$AV$133,"O",IF(C8=$AW$133,"O",IF(C8=$AX$133,"O",IF(C8=$AY$133,"O",IF(C8=$AZ$133,"O",IF(C8=$BA$133,"O",IF(C8=$BB$133,"O",IF(C8=$BC$133,"O",IF(C8=$BD$133,"O",IF(C8=$BE$133,"O",IF(C8=$BF$133,"O",IF(C8=$BG$133,"O",IF(C8=$BH$133,"O",IF(C8=$BI$133,"O","X")))))))))))))))))))))))))))))))))))))))</f>
        <v>O</v>
      </c>
      <c r="D946" s="58" t="str">
        <f t="shared" ref="D946:P946" si="931">IF(D8=$W$133,"O",IF(D8=$X$133,"O",IF(D8=$Y$133,"O",IF(D8=$Z$133,"O",IF(D8=$AA$133,"O",IF(D8=$AB$133,"O",IF(D8=$AC$133,"O",IF(D8=$AD$133,"O",IF(D8=$AE$133,"O",IF(D8=$AF$133,"O",IF(D8=$AG$133,"O",IF(D8=$AH$133,"O",IF(D8=$AI$133,"O",IF(D8=$AJ$133,"O",IF(D8=$AK$133,"O",IF(D8=$AL$133,"O",IF(D8=$AM$133,"O",IF(D8=$AN$133,"O",IF(D8=$AO$133,"O",IF(D8=$AP$133,"O",IF(D8=$AQ$133,"O",IF(D8=$AR$133,"O",IF(D8=$AS$133,"O",IF(D8=$AT$133,"O",IF(D8=$AU$133,"O",IF(D8=$AV$133,"O",IF(D8=$AW$133,"O",IF(D8=$AX$133,"O",IF(D8=$AY$133,"O",IF(D8=$AZ$133,"O",IF(D8=$BA$133,"O",IF(D8=$BB$133,"O",IF(D8=$BC$133,"O",IF(D8=$BD$133,"O",IF(D8=$BE$133,"O",IF(D8=$BF$133,"O",IF(D8=$BG$133,"O",IF(D8=$BH$133,"O",IF(D8=$BI$133,"O","X")))))))))))))))))))))))))))))))))))))))</f>
        <v>O</v>
      </c>
      <c r="E946" s="58" t="str">
        <f t="shared" si="931"/>
        <v>O</v>
      </c>
      <c r="F946" s="58" t="str">
        <f t="shared" si="931"/>
        <v>O</v>
      </c>
      <c r="G946" s="58" t="str">
        <f t="shared" si="931"/>
        <v>O</v>
      </c>
      <c r="H946" s="58" t="str">
        <f t="shared" si="931"/>
        <v>O</v>
      </c>
      <c r="I946" s="58" t="str">
        <f t="shared" si="931"/>
        <v>O</v>
      </c>
      <c r="J946" s="58" t="str">
        <f t="shared" si="931"/>
        <v>O</v>
      </c>
      <c r="K946" s="58" t="str">
        <f t="shared" si="931"/>
        <v>O</v>
      </c>
      <c r="L946" s="58" t="str">
        <f t="shared" si="931"/>
        <v>O</v>
      </c>
      <c r="M946" s="58" t="str">
        <f t="shared" si="931"/>
        <v>O</v>
      </c>
      <c r="N946" s="58" t="str">
        <f t="shared" si="931"/>
        <v>O</v>
      </c>
      <c r="O946" s="58" t="str">
        <f t="shared" si="931"/>
        <v>O</v>
      </c>
      <c r="P946" s="58" t="str">
        <f t="shared" si="931"/>
        <v>O</v>
      </c>
      <c r="Q946" s="58" t="str">
        <f>IF(Q8=$W$133,"O",IF(Q8=$X$133,"O",IF(Q8=$Y$133,"O",IF(Q8=$Z$133,"O",IF(Q8=$AA$133,"O",IF(Q8=$AB$133,"O",IF(Q8=$AC$133,"O",IF(Q8=$AD$133,"O",IF(Q8=$AE$133,"O",IF(Q8=$AF$133,"O",IF(Q8=$AG$133,"O",IF(Q8=$AH$133,"O",IF(Q8=$AI$133,"O",IF(Q8=$AJ$133,"O",IF(Q8=$AK$133,"O",IF(Q8=$AL$133,"O",IF(Q8=$AM$133,"O",IF(Q8=$AN$133,"O",IF(Q8=$AO$133,"O",IF(Q8=$AP$133,"O",IF(Q8=$AQ$133,"O",IF(Q8=$AR$133,"O",IF(Q8=$AS$133,"O",IF(Q8=$AT$133,"O",IF(Q8=$AU$133,"O",IF(Q8=$AV$133,"O",IF(Q8=$AW$133,"O",IF(Q8=$AX$133,"O",IF(Q8=$AY$133,"O",IF(Q8=$AZ$133,"O",IF(Q8=$BA$133,"O",IF(Q8=$BB$133,"O",IF(Q8=$BC$133,"O",IF(Q8=$BD$133,"O",IF(Q8=$BE$133,"O",IF(Q8=$BF$133,"O",IF(Q8=$BG$133,"O",IF(Q8=$BH$133,"O",IF(Q8=$BI$133,"O","X")))))))))))))))))))))))))))))))))))))))</f>
        <v>O</v>
      </c>
    </row>
    <row r="947" spans="1:17">
      <c r="A947" s="606"/>
      <c r="B947" s="58" t="s">
        <v>34</v>
      </c>
      <c r="C947" s="58" t="str">
        <f t="shared" ref="C947:Q947" si="932">IF(C9=$W$133,"O",IF(C9=$X$133,"O",IF(C9=$Y$133,"O",IF(C9=$Z$133,"O",IF(C9=$AA$133,"O",IF(C9=$AB$133,"O",IF(C9=$AC$133,"O",IF(C9=$AD$133,"O",IF(C9=$AE$133,"O",IF(C9=$AF$133,"O",IF(C9=$AG$133,"O",IF(C9=$AH$133,"O",IF(C9=$AI$133,"O",IF(C9=$AJ$133,"O",IF(C9=$AK$133,"O",IF(C9=$AL$133,"O",IF(C9=$AM$133,"O",IF(C9=$AN$133,"O",IF(C9=$AO$133,"O",IF(C9=$AP$133,"O",IF(C9=$AQ$133,"O",IF(C9=$AR$133,"O",IF(C9=$AS$133,"O",IF(C9=$AT$133,"O",IF(C9=$AU$133,"O",IF(C9=$AV$133,"O",IF(C9=$AW$133,"O",IF(C9=$AX$133,"O",IF(C9=$AY$133,"O",IF(C9=$AZ$133,"O",IF(C9=$BA$133,"O",IF(C9=$BB$133,"O",IF(C9=$BC$133,"O",IF(C9=$BD$133,"O",IF(C9=$BE$133,"O",IF(C9=$BF$133,"O",IF(C9=$BG$133,"O",IF(C9=$BH$133,"O",IF(C9=$BI$133,"O","X")))))))))))))))))))))))))))))))))))))))</f>
        <v>O</v>
      </c>
      <c r="D947" s="58" t="str">
        <f t="shared" si="932"/>
        <v>O</v>
      </c>
      <c r="E947" s="58" t="str">
        <f t="shared" si="932"/>
        <v>O</v>
      </c>
      <c r="F947" s="58" t="str">
        <f t="shared" si="932"/>
        <v>O</v>
      </c>
      <c r="G947" s="58" t="str">
        <f t="shared" si="932"/>
        <v>O</v>
      </c>
      <c r="H947" s="58" t="str">
        <f t="shared" si="932"/>
        <v>O</v>
      </c>
      <c r="I947" s="58" t="str">
        <f t="shared" si="932"/>
        <v>O</v>
      </c>
      <c r="J947" s="58" t="str">
        <f t="shared" si="932"/>
        <v>O</v>
      </c>
      <c r="K947" s="58" t="str">
        <f t="shared" si="932"/>
        <v>O</v>
      </c>
      <c r="L947" s="58" t="str">
        <f t="shared" si="932"/>
        <v>O</v>
      </c>
      <c r="M947" s="58" t="str">
        <f t="shared" si="932"/>
        <v>O</v>
      </c>
      <c r="N947" s="58" t="str">
        <f t="shared" si="932"/>
        <v>O</v>
      </c>
      <c r="O947" s="58" t="str">
        <f t="shared" si="932"/>
        <v>O</v>
      </c>
      <c r="P947" s="58" t="str">
        <f t="shared" si="932"/>
        <v>O</v>
      </c>
      <c r="Q947" s="58" t="str">
        <f t="shared" si="932"/>
        <v>O</v>
      </c>
    </row>
    <row r="948" spans="1:17">
      <c r="A948" s="606"/>
      <c r="B948" s="58" t="s">
        <v>35</v>
      </c>
      <c r="C948" s="58" t="str">
        <f t="shared" ref="C948:Q948" si="933">IF(C10=$W$133,"O",IF(C10=$X$133,"O",IF(C10=$Y$133,"O",IF(C10=$Z$133,"O",IF(C10=$AA$133,"O",IF(C10=$AB$133,"O",IF(C10=$AC$133,"O",IF(C10=$AD$133,"O",IF(C10=$AE$133,"O",IF(C10=$AF$133,"O",IF(C10=$AG$133,"O",IF(C10=$AH$133,"O",IF(C10=$AI$133,"O",IF(C10=$AJ$133,"O",IF(C10=$AK$133,"O",IF(C10=$AL$133,"O",IF(C10=$AM$133,"O",IF(C10=$AN$133,"O",IF(C10=$AO$133,"O",IF(C10=$AP$133,"O",IF(C10=$AQ$133,"O",IF(C10=$AR$133,"O",IF(C10=$AS$133,"O",IF(C10=$AT$133,"O",IF(C10=$AU$133,"O",IF(C10=$AV$133,"O",IF(C10=$AW$133,"O",IF(C10=$AX$133,"O",IF(C10=$AY$133,"O",IF(C10=$AZ$133,"O",IF(C10=$BA$133,"O",IF(C10=$BB$133,"O",IF(C10=$BC$133,"O",IF(C10=$BD$133,"O",IF(C10=$BE$133,"O",IF(C10=$BF$133,"O",IF(C10=$BG$133,"O",IF(C10=$BH$133,"O",IF(C10=$BI$133,"O","X")))))))))))))))))))))))))))))))))))))))</f>
        <v>X</v>
      </c>
      <c r="D948" s="58" t="str">
        <f t="shared" si="933"/>
        <v>X</v>
      </c>
      <c r="E948" s="58" t="str">
        <f t="shared" si="933"/>
        <v>X</v>
      </c>
      <c r="F948" s="58" t="str">
        <f t="shared" si="933"/>
        <v>X</v>
      </c>
      <c r="G948" s="58" t="str">
        <f t="shared" si="933"/>
        <v>X</v>
      </c>
      <c r="H948" s="58" t="str">
        <f t="shared" si="933"/>
        <v>X</v>
      </c>
      <c r="I948" s="58" t="str">
        <f t="shared" si="933"/>
        <v>X</v>
      </c>
      <c r="J948" s="58" t="str">
        <f t="shared" si="933"/>
        <v>X</v>
      </c>
      <c r="K948" s="58" t="str">
        <f t="shared" si="933"/>
        <v>X</v>
      </c>
      <c r="L948" s="58" t="str">
        <f t="shared" si="933"/>
        <v>X</v>
      </c>
      <c r="M948" s="58" t="str">
        <f t="shared" si="933"/>
        <v>X</v>
      </c>
      <c r="N948" s="58" t="str">
        <f t="shared" si="933"/>
        <v>X</v>
      </c>
      <c r="O948" s="58" t="str">
        <f t="shared" si="933"/>
        <v>X</v>
      </c>
      <c r="P948" s="58" t="str">
        <f t="shared" si="933"/>
        <v>X</v>
      </c>
      <c r="Q948" s="58" t="str">
        <f t="shared" si="933"/>
        <v>X</v>
      </c>
    </row>
    <row r="949" spans="1:17">
      <c r="A949" s="606"/>
      <c r="B949" s="58" t="s">
        <v>36</v>
      </c>
      <c r="C949" s="58" t="str">
        <f t="shared" ref="C949:Q949" si="934">IF(C11=$W$133,"O",IF(C11=$X$133,"O",IF(C11=$Y$133,"O",IF(C11=$Z$133,"O",IF(C11=$AA$133,"O",IF(C11=$AB$133,"O",IF(C11=$AC$133,"O",IF(C11=$AD$133,"O",IF(C11=$AE$133,"O",IF(C11=$AF$133,"O",IF(C11=$AG$133,"O",IF(C11=$AH$133,"O",IF(C11=$AI$133,"O",IF(C11=$AJ$133,"O",IF(C11=$AK$133,"O",IF(C11=$AL$133,"O",IF(C11=$AM$133,"O",IF(C11=$AN$133,"O",IF(C11=$AO$133,"O",IF(C11=$AP$133,"O",IF(C11=$AQ$133,"O",IF(C11=$AR$133,"O",IF(C11=$AS$133,"O",IF(C11=$AT$133,"O",IF(C11=$AU$133,"O",IF(C11=$AV$133,"O",IF(C11=$AW$133,"O",IF(C11=$AX$133,"O",IF(C11=$AY$133,"O",IF(C11=$AZ$133,"O",IF(C11=$BA$133,"O",IF(C11=$BB$133,"O",IF(C11=$BC$133,"O",IF(C11=$BD$133,"O",IF(C11=$BE$133,"O",IF(C11=$BF$133,"O",IF(C11=$BG$133,"O",IF(C11=$BH$133,"O",IF(C11=$BI$133,"O","X")))))))))))))))))))))))))))))))))))))))</f>
        <v>O</v>
      </c>
      <c r="D949" s="58" t="str">
        <f t="shared" si="934"/>
        <v>O</v>
      </c>
      <c r="E949" s="58" t="str">
        <f t="shared" si="934"/>
        <v>O</v>
      </c>
      <c r="F949" s="58" t="str">
        <f t="shared" si="934"/>
        <v>O</v>
      </c>
      <c r="G949" s="58" t="str">
        <f t="shared" si="934"/>
        <v>O</v>
      </c>
      <c r="H949" s="58" t="str">
        <f t="shared" si="934"/>
        <v>O</v>
      </c>
      <c r="I949" s="58" t="str">
        <f t="shared" si="934"/>
        <v>O</v>
      </c>
      <c r="J949" s="58" t="str">
        <f t="shared" si="934"/>
        <v>O</v>
      </c>
      <c r="K949" s="58" t="str">
        <f t="shared" si="934"/>
        <v>O</v>
      </c>
      <c r="L949" s="58" t="str">
        <f t="shared" si="934"/>
        <v>O</v>
      </c>
      <c r="M949" s="58" t="str">
        <f t="shared" si="934"/>
        <v>O</v>
      </c>
      <c r="N949" s="58" t="str">
        <f t="shared" si="934"/>
        <v>O</v>
      </c>
      <c r="O949" s="58" t="str">
        <f t="shared" si="934"/>
        <v>O</v>
      </c>
      <c r="P949" s="58" t="str">
        <f t="shared" si="934"/>
        <v>O</v>
      </c>
      <c r="Q949" s="58" t="str">
        <f t="shared" si="934"/>
        <v>O</v>
      </c>
    </row>
    <row r="950" spans="1:17">
      <c r="A950" s="606"/>
      <c r="B950" s="58" t="s">
        <v>21</v>
      </c>
      <c r="C950" s="58" t="str">
        <f>IF(C12=$W$133,"O",IF(C12=$X$133,"O",IF(C12=$Y$133,"O",IF(C12=$Z$133,"O",IF(C12=$AA$133,"O",IF(C12=$AB$133,"O",IF(C12=$AC$133,"O",IF(C12=$AD$133,"O",IF(C12=$AE$133,"O",IF(C12=$AF$133,"O",IF(C12=$AG$133,"O",IF(C12=$AH$133,"O",IF(C12=$AI$133,"O",IF(C12=$AJ$133,"O",IF(C12=$AK$133,"O",IF(C12=$AL$133,"O",IF(C12=$AM$133,"O",IF(C12=$AN$133,"O",IF(C12=$AO$133,"O",IF(C12=$AP$133,"O",IF(C12=$AQ$133,"O",IF(C12=$AR$133,"O",IF(C12=$AS$133,"O",IF(C12=$AT$133,"O",IF(C12=$AU$133,"O",IF(C12=$AV$133,"O",IF(C12=$AW$133,"O",IF(C12=$AX$133,"O",IF(C12=$AY$133,"O",IF(C12=$AZ$133,"O",IF(C12=$BA$133,"O",IF(C12=$BB$133,"O",IF(C12=$BC$133,"O",IF(C12=$BD$133,"O",IF(C12=$BE$133,"O",IF(C12=$BF$133,"O",IF(C12=$BG$133,"O",IF(C12=$BH$133,"O",IF(C12=$BI$133,"O","X")))))))))))))))))))))))))))))))))))))))</f>
        <v>O</v>
      </c>
      <c r="D950" s="58" t="str">
        <f t="shared" ref="D950:P950" si="935">IF(D12=$W$133,"O",IF(D12=$X$133,"O",IF(D12=$Y$133,"O",IF(D12=$Z$133,"O",IF(D12=$AA$133,"O",IF(D12=$AB$133,"O",IF(D12=$AC$133,"O",IF(D12=$AD$133,"O",IF(D12=$AE$133,"O",IF(D12=$AF$133,"O",IF(D12=$AG$133,"O",IF(D12=$AH$133,"O",IF(D12=$AI$133,"O",IF(D12=$AJ$133,"O",IF(D12=$AK$133,"O",IF(D12=$AL$133,"O",IF(D12=$AM$133,"O",IF(D12=$AN$133,"O",IF(D12=$AO$133,"O",IF(D12=$AP$133,"O",IF(D12=$AQ$133,"O",IF(D12=$AR$133,"O",IF(D12=$AS$133,"O",IF(D12=$AT$133,"O",IF(D12=$AU$133,"O",IF(D12=$AV$133,"O",IF(D12=$AW$133,"O",IF(D12=$AX$133,"O",IF(D12=$AY$133,"O",IF(D12=$AZ$133,"O",IF(D12=$BA$133,"O",IF(D12=$BB$133,"O",IF(D12=$BC$133,"O",IF(D12=$BD$133,"O",IF(D12=$BE$133,"O",IF(D12=$BF$133,"O",IF(D12=$BG$133,"O",IF(D12=$BH$133,"O",IF(D12=$BI$133,"O","X")))))))))))))))))))))))))))))))))))))))</f>
        <v>O</v>
      </c>
      <c r="E950" s="58" t="str">
        <f t="shared" si="935"/>
        <v>O</v>
      </c>
      <c r="F950" s="58" t="str">
        <f t="shared" si="935"/>
        <v>O</v>
      </c>
      <c r="G950" s="58" t="str">
        <f t="shared" si="935"/>
        <v>O</v>
      </c>
      <c r="H950" s="58" t="str">
        <f t="shared" si="935"/>
        <v>O</v>
      </c>
      <c r="I950" s="58" t="str">
        <f t="shared" si="935"/>
        <v>O</v>
      </c>
      <c r="J950" s="58" t="str">
        <f t="shared" si="935"/>
        <v>O</v>
      </c>
      <c r="K950" s="58" t="str">
        <f t="shared" si="935"/>
        <v>O</v>
      </c>
      <c r="L950" s="58" t="str">
        <f t="shared" si="935"/>
        <v>O</v>
      </c>
      <c r="M950" s="58" t="str">
        <f t="shared" si="935"/>
        <v>O</v>
      </c>
      <c r="N950" s="58" t="str">
        <f t="shared" si="935"/>
        <v>O</v>
      </c>
      <c r="O950" s="58" t="str">
        <f t="shared" si="935"/>
        <v>O</v>
      </c>
      <c r="P950" s="58" t="str">
        <f t="shared" si="935"/>
        <v>O</v>
      </c>
      <c r="Q950" s="58" t="str">
        <f>IF(Q12=$W$133,"O",IF(Q12=$X$133,"O",IF(Q12=$Y$133,"O",IF(Q12=$Z$133,"O",IF(Q12=$AA$133,"O",IF(Q12=$AB$133,"O",IF(Q12=$AC$133,"O",IF(Q12=$AD$133,"O",IF(Q12=$AE$133,"O",IF(Q12=$AF$133,"O",IF(Q12=$AG$133,"O",IF(Q12=$AH$133,"O",IF(Q12=$AI$133,"O",IF(Q12=$AJ$133,"O",IF(Q12=$AK$133,"O",IF(Q12=$AL$133,"O",IF(Q12=$AM$133,"O",IF(Q12=$AN$133,"O",IF(Q12=$AO$133,"O",IF(Q12=$AP$133,"O",IF(Q12=$AQ$133,"O",IF(Q12=$AR$133,"O",IF(Q12=$AS$133,"O",IF(Q12=$AT$133,"O",IF(Q12=$AU$133,"O",IF(Q12=$AV$133,"O",IF(Q12=$AW$133,"O",IF(Q12=$AX$133,"O",IF(Q12=$AY$133,"O",IF(Q12=$AZ$133,"O",IF(Q12=$BA$133,"O",IF(Q12=$BB$133,"O",IF(Q12=$BC$133,"O",IF(Q12=$BD$133,"O",IF(Q12=$BE$133,"O",IF(Q12=$BF$133,"O",IF(Q12=$BG$133,"O",IF(Q12=$BH$133,"O",IF(Q12=$BI$133,"O","X")))))))))))))))))))))))))))))))))))))))</f>
        <v>O</v>
      </c>
    </row>
    <row r="951" spans="1:17">
      <c r="A951" s="607"/>
      <c r="B951" s="30" t="s">
        <v>46</v>
      </c>
      <c r="C951" s="47">
        <f>COUNTIF(C945:C950,"O")</f>
        <v>5</v>
      </c>
      <c r="D951" s="47">
        <f t="shared" ref="D951:Q951" si="936">COUNTIF(D945:D950,"O")</f>
        <v>5</v>
      </c>
      <c r="E951" s="47">
        <f t="shared" si="936"/>
        <v>5</v>
      </c>
      <c r="F951" s="47">
        <f t="shared" si="936"/>
        <v>5</v>
      </c>
      <c r="G951" s="47">
        <f t="shared" si="936"/>
        <v>5</v>
      </c>
      <c r="H951" s="47">
        <f t="shared" si="936"/>
        <v>5</v>
      </c>
      <c r="I951" s="47">
        <f t="shared" si="936"/>
        <v>5</v>
      </c>
      <c r="J951" s="47">
        <f t="shared" si="936"/>
        <v>5</v>
      </c>
      <c r="K951" s="47">
        <f t="shared" si="936"/>
        <v>5</v>
      </c>
      <c r="L951" s="47">
        <f t="shared" si="936"/>
        <v>5</v>
      </c>
      <c r="M951" s="47">
        <f t="shared" si="936"/>
        <v>5</v>
      </c>
      <c r="N951" s="47">
        <f t="shared" si="936"/>
        <v>5</v>
      </c>
      <c r="O951" s="47">
        <f t="shared" si="936"/>
        <v>5</v>
      </c>
      <c r="P951" s="47">
        <f t="shared" si="936"/>
        <v>5</v>
      </c>
      <c r="Q951" s="47">
        <f t="shared" si="936"/>
        <v>5</v>
      </c>
    </row>
    <row r="952" spans="1:17">
      <c r="A952" s="605">
        <v>109</v>
      </c>
      <c r="B952" s="58" t="s">
        <v>32</v>
      </c>
      <c r="C952" s="58" t="str">
        <f>IF(C7=$W$135,"O",IF(C7=$X$135,"O",IF(C7=$Y$135,"O",IF(C7=$Z$135,"O",IF(C7=$AA$135,"O",IF(C7=$AB$135,"O",IF(C7=$AC$135,"O",IF(C7=$AD$135,"O",IF(C7=$AE$135,"O",IF(C7=$AF$135,"O",IF(C7=$AG$135,"O",IF(C7=$AH$135,"O",IF(C7=$AI$135,"O",IF(C7=$AJ$135,"O",IF(C7=$AK$135,"O",IF(C7=$AL$135,"O",IF(C7=$AM$135,"O",IF(C7=$AN$135,"O",IF(C7=$AO$135,"O",IF(C7=$AP$135,"O",IF(C7=$AQ$135,"O",IF(C7=$AR$135,"O",IF(C7=$AS$135,"O",IF(C7=$AT$135,"O",IF(C7=$AU$135,"O",IF(C7=$AV$135,"O",IF(C7=$AW$135,"O",IF(C7=$AX$135,"O",IF(C7=$AY$135,"O",IF(C7=$AZ$135,"O",IF(C7=$BA$135,"O",IF(C7=$BB$135,"O",IF(C7=$BC$135,"O",IF(C7=$BD$135,"O",IF(C7=$BE$135,"O",IF(C7=$BF$135,"O",IF(C7=$BG$135,"O",IF(C7=$BH$135,"O",IF(C7=$BI$135,"O",IF(C7=$BJ$135,"O",IF(C7=$BK$135,"O",IF(C7=$BL$135,"O","X"))))))))))))))))))))))))))))))))))))))))))</f>
        <v>O</v>
      </c>
      <c r="D952" s="58" t="str">
        <f t="shared" ref="D952:P952" si="937">IF(D7=$W$135,"O",IF(D7=$X$135,"O",IF(D7=$Y$135,"O",IF(D7=$Z$135,"O",IF(D7=$AA$135,"O",IF(D7=$AB$135,"O",IF(D7=$AC$135,"O",IF(D7=$AD$135,"O",IF(D7=$AE$135,"O",IF(D7=$AF$135,"O",IF(D7=$AG$135,"O",IF(D7=$AH$135,"O",IF(D7=$AI$135,"O",IF(D7=$AJ$135,"O",IF(D7=$AK$135,"O",IF(D7=$AL$135,"O",IF(D7=$AM$135,"O",IF(D7=$AN$135,"O",IF(D7=$AO$135,"O",IF(D7=$AP$135,"O",IF(D7=$AQ$135,"O",IF(D7=$AR$135,"O",IF(D7=$AS$135,"O",IF(D7=$AT$135,"O",IF(D7=$AU$135,"O",IF(D7=$AV$135,"O",IF(D7=$AW$135,"O",IF(D7=$AX$135,"O",IF(D7=$AY$135,"O",IF(D7=$AZ$135,"O",IF(D7=$BA$135,"O",IF(D7=$BB$135,"O",IF(D7=$BC$135,"O",IF(D7=$BD$135,"O",IF(D7=$BE$135,"O",IF(D7=$BF$135,"O",IF(D7=$BG$135,"O",IF(D7=$BH$135,"O",IF(D7=$BI$135,"O",IF(D7=$BJ$135,"O",IF(D7=$BK$135,"O",IF(D7=$BL$135,"O","X"))))))))))))))))))))))))))))))))))))))))))</f>
        <v>O</v>
      </c>
      <c r="E952" s="58" t="str">
        <f t="shared" si="937"/>
        <v>O</v>
      </c>
      <c r="F952" s="58" t="str">
        <f t="shared" si="937"/>
        <v>O</v>
      </c>
      <c r="G952" s="58" t="str">
        <f t="shared" si="937"/>
        <v>O</v>
      </c>
      <c r="H952" s="58" t="str">
        <f t="shared" si="937"/>
        <v>O</v>
      </c>
      <c r="I952" s="58" t="str">
        <f t="shared" si="937"/>
        <v>O</v>
      </c>
      <c r="J952" s="58" t="str">
        <f t="shared" si="937"/>
        <v>O</v>
      </c>
      <c r="K952" s="58" t="str">
        <f t="shared" si="937"/>
        <v>O</v>
      </c>
      <c r="L952" s="58" t="str">
        <f t="shared" si="937"/>
        <v>O</v>
      </c>
      <c r="M952" s="58" t="str">
        <f t="shared" si="937"/>
        <v>O</v>
      </c>
      <c r="N952" s="58" t="str">
        <f t="shared" si="937"/>
        <v>O</v>
      </c>
      <c r="O952" s="58" t="str">
        <f t="shared" si="937"/>
        <v>O</v>
      </c>
      <c r="P952" s="58" t="str">
        <f t="shared" si="937"/>
        <v>O</v>
      </c>
      <c r="Q952" s="58" t="str">
        <f>IF(Q7=$W$135,"O",IF(Q7=$X$135,"O",IF(Q7=$Y$135,"O",IF(Q7=$Z$135,"O",IF(Q7=$AA$135,"O",IF(Q7=$AB$135,"O",IF(Q7=$AC$135,"O",IF(Q7=$AD$135,"O",IF(Q7=$AE$135,"O",IF(Q7=$AF$135,"O",IF(Q7=$AG$135,"O",IF(Q7=$AH$135,"O",IF(Q7=$AI$135,"O",IF(Q7=$AJ$135,"O",IF(Q7=$AK$135,"O",IF(Q7=$AL$135,"O",IF(Q7=$AM$135,"O",IF(Q7=$AN$135,"O",IF(Q7=$AO$135,"O",IF(Q7=$AP$135,"O",IF(Q7=$AQ$135,"O",IF(Q7=$AR$135,"O",IF(Q7=$AS$135,"O",IF(Q7=$AT$135,"O",IF(Q7=$AU$135,"O",IF(Q7=$AV$135,"O",IF(Q7=$AW$135,"O",IF(Q7=$AX$135,"O",IF(Q7=$AY$135,"O",IF(Q7=$AZ$135,"O",IF(Q7=$BA$135,"O",IF(Q7=$BB$135,"O",IF(Q7=$BC$135,"O",IF(Q7=$BD$135,"O",IF(Q7=$BE$135,"O",IF(Q7=$BF$135,"O",IF(Q7=$BG$135,"O",IF(Q7=$BH$135,"O",IF(Q7=$BI$135,"O",IF(Q7=$BJ$135,"O",IF(Q7=$BK$135,"O",IF(Q7=$BL$135,"O","X"))))))))))))))))))))))))))))))))))))))))))</f>
        <v>O</v>
      </c>
    </row>
    <row r="953" spans="1:17">
      <c r="A953" s="606"/>
      <c r="B953" s="58" t="s">
        <v>33</v>
      </c>
      <c r="C953" s="58" t="str">
        <f t="shared" ref="C953:Q953" si="938">IF(C8=$W$135,"O",IF(C8=$X$135,"O",IF(C8=$Y$135,"O",IF(C8=$Z$135,"O",IF(C8=$AA$135,"O",IF(C8=$AB$135,"O",IF(C8=$AC$135,"O",IF(C8=$AD$135,"O",IF(C8=$AE$135,"O",IF(C8=$AF$135,"O",IF(C8=$AG$135,"O",IF(C8=$AH$135,"O",IF(C8=$AI$135,"O",IF(C8=$AJ$135,"O",IF(C8=$AK$135,"O",IF(C8=$AL$135,"O",IF(C8=$AM$135,"O",IF(C8=$AN$135,"O",IF(C8=$AO$135,"O",IF(C8=$AP$135,"O",IF(C8=$AQ$135,"O",IF(C8=$AR$135,"O",IF(C8=$AS$135,"O",IF(C8=$AT$135,"O",IF(C8=$AU$135,"O",IF(C8=$AV$135,"O",IF(C8=$AW$135,"O",IF(C8=$AX$135,"O",IF(C8=$AY$135,"O",IF(C8=$AZ$135,"O",IF(C8=$BA$135,"O",IF(C8=$BB$135,"O",IF(C8=$BC$135,"O",IF(C8=$BD$135,"O",IF(C8=$BE$135,"O",IF(C8=$BF$135,"O",IF(C8=$BG$135,"O",IF(C8=$BH$135,"O",IF(C8=$BI$135,"O",IF(C8=$BJ$135,"O",IF(C8=$BK$135,"O",IF(C8=$BL$135,"O","X"))))))))))))))))))))))))))))))))))))))))))</f>
        <v>O</v>
      </c>
      <c r="D953" s="58" t="str">
        <f t="shared" si="938"/>
        <v>O</v>
      </c>
      <c r="E953" s="58" t="str">
        <f t="shared" si="938"/>
        <v>O</v>
      </c>
      <c r="F953" s="58" t="str">
        <f t="shared" si="938"/>
        <v>O</v>
      </c>
      <c r="G953" s="58" t="str">
        <f t="shared" si="938"/>
        <v>O</v>
      </c>
      <c r="H953" s="58" t="str">
        <f t="shared" si="938"/>
        <v>O</v>
      </c>
      <c r="I953" s="58" t="str">
        <f t="shared" si="938"/>
        <v>O</v>
      </c>
      <c r="J953" s="58" t="str">
        <f t="shared" si="938"/>
        <v>O</v>
      </c>
      <c r="K953" s="58" t="str">
        <f t="shared" si="938"/>
        <v>O</v>
      </c>
      <c r="L953" s="58" t="str">
        <f t="shared" si="938"/>
        <v>O</v>
      </c>
      <c r="M953" s="58" t="str">
        <f t="shared" si="938"/>
        <v>O</v>
      </c>
      <c r="N953" s="58" t="str">
        <f t="shared" si="938"/>
        <v>O</v>
      </c>
      <c r="O953" s="58" t="str">
        <f t="shared" si="938"/>
        <v>O</v>
      </c>
      <c r="P953" s="58" t="str">
        <f t="shared" si="938"/>
        <v>O</v>
      </c>
      <c r="Q953" s="58" t="str">
        <f t="shared" si="938"/>
        <v>O</v>
      </c>
    </row>
    <row r="954" spans="1:17">
      <c r="A954" s="606"/>
      <c r="B954" s="58" t="s">
        <v>34</v>
      </c>
      <c r="C954" s="58" t="str">
        <f t="shared" ref="C954:Q954" si="939">IF(C9=$W$135,"O",IF(C9=$X$135,"O",IF(C9=$Y$135,"O",IF(C9=$Z$135,"O",IF(C9=$AA$135,"O",IF(C9=$AB$135,"O",IF(C9=$AC$135,"O",IF(C9=$AD$135,"O",IF(C9=$AE$135,"O",IF(C9=$AF$135,"O",IF(C9=$AG$135,"O",IF(C9=$AH$135,"O",IF(C9=$AI$135,"O",IF(C9=$AJ$135,"O",IF(C9=$AK$135,"O",IF(C9=$AL$135,"O",IF(C9=$AM$135,"O",IF(C9=$AN$135,"O",IF(C9=$AO$135,"O",IF(C9=$AP$135,"O",IF(C9=$AQ$135,"O",IF(C9=$AR$135,"O",IF(C9=$AS$135,"O",IF(C9=$AT$135,"O",IF(C9=$AU$135,"O",IF(C9=$AV$135,"O",IF(C9=$AW$135,"O",IF(C9=$AX$135,"O",IF(C9=$AY$135,"O",IF(C9=$AZ$135,"O",IF(C9=$BA$135,"O",IF(C9=$BB$135,"O",IF(C9=$BC$135,"O",IF(C9=$BD$135,"O",IF(C9=$BE$135,"O",IF(C9=$BF$135,"O",IF(C9=$BG$135,"O",IF(C9=$BH$135,"O",IF(C9=$BI$135,"O",IF(C9=$BJ$135,"O",IF(C9=$BK$135,"O",IF(C9=$BL$135,"O","X"))))))))))))))))))))))))))))))))))))))))))</f>
        <v>O</v>
      </c>
      <c r="D954" s="58" t="str">
        <f t="shared" si="939"/>
        <v>O</v>
      </c>
      <c r="E954" s="58" t="str">
        <f t="shared" si="939"/>
        <v>O</v>
      </c>
      <c r="F954" s="58" t="str">
        <f t="shared" si="939"/>
        <v>O</v>
      </c>
      <c r="G954" s="58" t="str">
        <f t="shared" si="939"/>
        <v>O</v>
      </c>
      <c r="H954" s="58" t="str">
        <f t="shared" si="939"/>
        <v>O</v>
      </c>
      <c r="I954" s="58" t="str">
        <f t="shared" si="939"/>
        <v>O</v>
      </c>
      <c r="J954" s="58" t="str">
        <f t="shared" si="939"/>
        <v>O</v>
      </c>
      <c r="K954" s="58" t="str">
        <f t="shared" si="939"/>
        <v>O</v>
      </c>
      <c r="L954" s="58" t="str">
        <f t="shared" si="939"/>
        <v>O</v>
      </c>
      <c r="M954" s="58" t="str">
        <f t="shared" si="939"/>
        <v>O</v>
      </c>
      <c r="N954" s="58" t="str">
        <f t="shared" si="939"/>
        <v>O</v>
      </c>
      <c r="O954" s="58" t="str">
        <f t="shared" si="939"/>
        <v>O</v>
      </c>
      <c r="P954" s="58" t="str">
        <f t="shared" si="939"/>
        <v>O</v>
      </c>
      <c r="Q954" s="58" t="str">
        <f t="shared" si="939"/>
        <v>O</v>
      </c>
    </row>
    <row r="955" spans="1:17">
      <c r="A955" s="606"/>
      <c r="B955" s="58" t="s">
        <v>35</v>
      </c>
      <c r="C955" s="58" t="str">
        <f t="shared" ref="C955:Q955" si="940">IF(C10=$W$135,"O",IF(C10=$X$135,"O",IF(C10=$Y$135,"O",IF(C10=$Z$135,"O",IF(C10=$AA$135,"O",IF(C10=$AB$135,"O",IF(C10=$AC$135,"O",IF(C10=$AD$135,"O",IF(C10=$AE$135,"O",IF(C10=$AF$135,"O",IF(C10=$AG$135,"O",IF(C10=$AH$135,"O",IF(C10=$AI$135,"O",IF(C10=$AJ$135,"O",IF(C10=$AK$135,"O",IF(C10=$AL$135,"O",IF(C10=$AM$135,"O",IF(C10=$AN$135,"O",IF(C10=$AO$135,"O",IF(C10=$AP$135,"O",IF(C10=$AQ$135,"O",IF(C10=$AR$135,"O",IF(C10=$AS$135,"O",IF(C10=$AT$135,"O",IF(C10=$AU$135,"O",IF(C10=$AV$135,"O",IF(C10=$AW$135,"O",IF(C10=$AX$135,"O",IF(C10=$AY$135,"O",IF(C10=$AZ$135,"O",IF(C10=$BA$135,"O",IF(C10=$BB$135,"O",IF(C10=$BC$135,"O",IF(C10=$BD$135,"O",IF(C10=$BE$135,"O",IF(C10=$BF$135,"O",IF(C10=$BG$135,"O",IF(C10=$BH$135,"O",IF(C10=$BI$135,"O",IF(C10=$BJ$135,"O",IF(C10=$BK$135,"O",IF(C10=$BL$135,"O","X"))))))))))))))))))))))))))))))))))))))))))</f>
        <v>O</v>
      </c>
      <c r="D955" s="58" t="str">
        <f t="shared" si="940"/>
        <v>O</v>
      </c>
      <c r="E955" s="58" t="str">
        <f t="shared" si="940"/>
        <v>O</v>
      </c>
      <c r="F955" s="58" t="str">
        <f t="shared" si="940"/>
        <v>O</v>
      </c>
      <c r="G955" s="58" t="str">
        <f t="shared" si="940"/>
        <v>O</v>
      </c>
      <c r="H955" s="58" t="str">
        <f t="shared" si="940"/>
        <v>O</v>
      </c>
      <c r="I955" s="58" t="str">
        <f t="shared" si="940"/>
        <v>O</v>
      </c>
      <c r="J955" s="58" t="str">
        <f t="shared" si="940"/>
        <v>O</v>
      </c>
      <c r="K955" s="58" t="str">
        <f t="shared" si="940"/>
        <v>O</v>
      </c>
      <c r="L955" s="58" t="str">
        <f t="shared" si="940"/>
        <v>O</v>
      </c>
      <c r="M955" s="58" t="str">
        <f t="shared" si="940"/>
        <v>O</v>
      </c>
      <c r="N955" s="58" t="str">
        <f t="shared" si="940"/>
        <v>O</v>
      </c>
      <c r="O955" s="58" t="str">
        <f t="shared" si="940"/>
        <v>O</v>
      </c>
      <c r="P955" s="58" t="str">
        <f t="shared" si="940"/>
        <v>O</v>
      </c>
      <c r="Q955" s="58" t="str">
        <f t="shared" si="940"/>
        <v>O</v>
      </c>
    </row>
    <row r="956" spans="1:17">
      <c r="A956" s="606"/>
      <c r="B956" s="58" t="s">
        <v>36</v>
      </c>
      <c r="C956" s="58" t="str">
        <f t="shared" ref="C956:Q956" si="941">IF(C11=$W$135,"O",IF(C11=$X$135,"O",IF(C11=$Y$135,"O",IF(C11=$Z$135,"O",IF(C11=$AA$135,"O",IF(C11=$AB$135,"O",IF(C11=$AC$135,"O",IF(C11=$AD$135,"O",IF(C11=$AE$135,"O",IF(C11=$AF$135,"O",IF(C11=$AG$135,"O",IF(C11=$AH$135,"O",IF(C11=$AI$135,"O",IF(C11=$AJ$135,"O",IF(C11=$AK$135,"O",IF(C11=$AL$135,"O",IF(C11=$AM$135,"O",IF(C11=$AN$135,"O",IF(C11=$AO$135,"O",IF(C11=$AP$135,"O",IF(C11=$AQ$135,"O",IF(C11=$AR$135,"O",IF(C11=$AS$135,"O",IF(C11=$AT$135,"O",IF(C11=$AU$135,"O",IF(C11=$AV$135,"O",IF(C11=$AW$135,"O",IF(C11=$AX$135,"O",IF(C11=$AY$135,"O",IF(C11=$AZ$135,"O",IF(C11=$BA$135,"O",IF(C11=$BB$135,"O",IF(C11=$BC$135,"O",IF(C11=$BD$135,"O",IF(C11=$BE$135,"O",IF(C11=$BF$135,"O",IF(C11=$BG$135,"O",IF(C11=$BH$135,"O",IF(C11=$BI$135,"O",IF(C11=$BJ$135,"O",IF(C11=$BK$135,"O",IF(C11=$BL$135,"O","X"))))))))))))))))))))))))))))))))))))))))))</f>
        <v>O</v>
      </c>
      <c r="D956" s="58" t="str">
        <f t="shared" si="941"/>
        <v>O</v>
      </c>
      <c r="E956" s="58" t="str">
        <f t="shared" si="941"/>
        <v>O</v>
      </c>
      <c r="F956" s="58" t="str">
        <f t="shared" si="941"/>
        <v>O</v>
      </c>
      <c r="G956" s="58" t="str">
        <f t="shared" si="941"/>
        <v>O</v>
      </c>
      <c r="H956" s="58" t="str">
        <f t="shared" si="941"/>
        <v>O</v>
      </c>
      <c r="I956" s="58" t="str">
        <f t="shared" si="941"/>
        <v>O</v>
      </c>
      <c r="J956" s="58" t="str">
        <f t="shared" si="941"/>
        <v>O</v>
      </c>
      <c r="K956" s="58" t="str">
        <f t="shared" si="941"/>
        <v>O</v>
      </c>
      <c r="L956" s="58" t="str">
        <f t="shared" si="941"/>
        <v>O</v>
      </c>
      <c r="M956" s="58" t="str">
        <f t="shared" si="941"/>
        <v>O</v>
      </c>
      <c r="N956" s="58" t="str">
        <f t="shared" si="941"/>
        <v>O</v>
      </c>
      <c r="O956" s="58" t="str">
        <f t="shared" si="941"/>
        <v>O</v>
      </c>
      <c r="P956" s="58" t="str">
        <f t="shared" si="941"/>
        <v>O</v>
      </c>
      <c r="Q956" s="58" t="str">
        <f t="shared" si="941"/>
        <v>O</v>
      </c>
    </row>
    <row r="957" spans="1:17">
      <c r="A957" s="606"/>
      <c r="B957" s="58" t="s">
        <v>21</v>
      </c>
      <c r="C957" s="58" t="str">
        <f t="shared" ref="C957:P957" si="942">IF(C12=$W$135,"O",IF(C12=$X$135,"O",IF(C12=$Y$135,"O",IF(C12=$Z$135,"O",IF(C12=$AA$135,"O",IF(C12=$AB$135,"O",IF(C12=$AC$135,"O",IF(C12=$AD$135,"O",IF(C12=$AE$135,"O",IF(C12=$AF$135,"O",IF(C12=$AG$135,"O",IF(C12=$AH$135,"O",IF(C12=$AI$135,"O",IF(C12=$AJ$135,"O",IF(C12=$AK$135,"O",IF(C12=$AL$135,"O",IF(C12=$AM$135,"O",IF(C12=$AN$135,"O",IF(C12=$AO$135,"O",IF(C12=$AP$135,"O",IF(C12=$AQ$135,"O",IF(C12=$AR$135,"O",IF(C12=$AS$135,"O",IF(C12=$AT$135,"O",IF(C12=$AU$135,"O",IF(C12=$AV$135,"O",IF(C12=$AW$135,"O",IF(C12=$AX$135,"O",IF(C12=$AY$135,"O",IF(C12=$AZ$135,"O",IF(C12=$BA$135,"O",IF(C12=$BB$135,"O",IF(C12=$BC$135,"O",IF(C12=$BD$135,"O",IF(C12=$BE$135,"O",IF(C12=$BF$135,"O",IF(C12=$BG$135,"O",IF(C12=$BH$135,"O",IF(C12=$BI$135,"O",IF(C12=$BJ$135,"O",IF(C12=$BK$135,"O",IF(C12=$BL$135,"O","X"))))))))))))))))))))))))))))))))))))))))))</f>
        <v>O</v>
      </c>
      <c r="D957" s="58" t="str">
        <f t="shared" si="942"/>
        <v>O</v>
      </c>
      <c r="E957" s="58" t="str">
        <f t="shared" si="942"/>
        <v>O</v>
      </c>
      <c r="F957" s="58" t="str">
        <f t="shared" si="942"/>
        <v>O</v>
      </c>
      <c r="G957" s="58" t="str">
        <f t="shared" si="942"/>
        <v>O</v>
      </c>
      <c r="H957" s="58" t="str">
        <f t="shared" si="942"/>
        <v>O</v>
      </c>
      <c r="I957" s="58" t="str">
        <f t="shared" si="942"/>
        <v>O</v>
      </c>
      <c r="J957" s="58" t="str">
        <f t="shared" si="942"/>
        <v>O</v>
      </c>
      <c r="K957" s="58" t="str">
        <f t="shared" si="942"/>
        <v>O</v>
      </c>
      <c r="L957" s="58" t="str">
        <f t="shared" si="942"/>
        <v>O</v>
      </c>
      <c r="M957" s="58" t="str">
        <f t="shared" si="942"/>
        <v>O</v>
      </c>
      <c r="N957" s="58" t="str">
        <f t="shared" si="942"/>
        <v>O</v>
      </c>
      <c r="O957" s="58" t="str">
        <f t="shared" si="942"/>
        <v>O</v>
      </c>
      <c r="P957" s="58" t="str">
        <f t="shared" si="942"/>
        <v>O</v>
      </c>
      <c r="Q957" s="58" t="str">
        <f>IF(Q12=$W$135,"O",IF(Q12=$X$135,"O",IF(Q12=$Y$135,"O",IF(Q12=$Z$135,"O",IF(Q12=$AA$135,"O",IF(Q12=$AB$135,"O",IF(Q12=$AC$135,"O",IF(Q12=$AD$135,"O",IF(Q12=$AE$135,"O",IF(Q12=$AF$135,"O",IF(Q12=$AG$135,"O",IF(Q12=$AH$135,"O",IF(Q12=$AI$135,"O",IF(Q12=$AJ$135,"O",IF(Q12=$AK$135,"O",IF(Q12=$AL$135,"O",IF(Q12=$AM$135,"O",IF(Q12=$AN$135,"O",IF(Q12=$AO$135,"O",IF(Q12=$AP$135,"O",IF(Q12=$AQ$135,"O",IF(Q12=$AR$135,"O",IF(Q12=$AS$135,"O",IF(Q12=$AT$135,"O",IF(Q12=$AU$135,"O",IF(Q12=$AV$135,"O",IF(Q12=$AW$135,"O",IF(Q12=$AX$135,"O",IF(Q12=$AY$135,"O",IF(Q12=$AZ$135,"O",IF(Q12=$BA$135,"O",IF(Q12=$BB$135,"O",IF(Q12=$BC$135,"O",IF(Q12=$BD$135,"O",IF(Q12=$BE$135,"O",IF(Q12=$BF$135,"O",IF(Q12=$BG$135,"O",IF(Q12=$BH$135,"O",IF(Q12=$BI$135,"O",IF(Q12=$BJ$135,"O",IF(Q12=$BK$135,"O",IF(Q12=$BL$135,"O","X"))))))))))))))))))))))))))))))))))))))))))</f>
        <v>O</v>
      </c>
    </row>
    <row r="958" spans="1:17">
      <c r="A958" s="607"/>
      <c r="B958" s="30" t="s">
        <v>46</v>
      </c>
      <c r="C958" s="47">
        <f>COUNTIF(C952:C957,"O")</f>
        <v>6</v>
      </c>
      <c r="D958" s="47">
        <f t="shared" ref="D958:Q958" si="943">COUNTIF(D952:D957,"O")</f>
        <v>6</v>
      </c>
      <c r="E958" s="47">
        <f t="shared" si="943"/>
        <v>6</v>
      </c>
      <c r="F958" s="47">
        <f t="shared" si="943"/>
        <v>6</v>
      </c>
      <c r="G958" s="47">
        <f t="shared" si="943"/>
        <v>6</v>
      </c>
      <c r="H958" s="47">
        <f t="shared" si="943"/>
        <v>6</v>
      </c>
      <c r="I958" s="47">
        <f t="shared" si="943"/>
        <v>6</v>
      </c>
      <c r="J958" s="47">
        <f t="shared" si="943"/>
        <v>6</v>
      </c>
      <c r="K958" s="47">
        <f t="shared" si="943"/>
        <v>6</v>
      </c>
      <c r="L958" s="47">
        <f t="shared" si="943"/>
        <v>6</v>
      </c>
      <c r="M958" s="47">
        <f t="shared" si="943"/>
        <v>6</v>
      </c>
      <c r="N958" s="47">
        <f t="shared" si="943"/>
        <v>6</v>
      </c>
      <c r="O958" s="47">
        <f t="shared" si="943"/>
        <v>6</v>
      </c>
      <c r="P958" s="47">
        <f t="shared" si="943"/>
        <v>6</v>
      </c>
      <c r="Q958" s="47">
        <f t="shared" si="943"/>
        <v>6</v>
      </c>
    </row>
    <row r="959" spans="1:17">
      <c r="A959" s="605">
        <v>110</v>
      </c>
      <c r="B959" s="58" t="s">
        <v>32</v>
      </c>
      <c r="C959" s="58" t="str">
        <f>IF(C7=$W$136,"O",IF(C7=$X$136,"O",IF(C7=$Y$136,"O",IF(C7=$Z$136,"O",IF(C7=$AA$136,"O",IF(C7=$AB$136,"O",IF(C7=$AC$136,"O",IF(C7=$AD$136,"O",IF(C7=$AE$136,"O",IF(C7=$AF$136,"O",IF(C7=$AG$136,"O",IF(C7=$AH$136,"O",IF(C7=$AI$136,"O",IF(C7=$AJ$136,"O",IF(C7=$AK$136,"O",IF(C7=$AL$136,"O",IF(C7=$AM$136,"O",IF(C7=$AN$136,"O",IF(C7=$AO$136,"O",IF(C7=$AP$136,"O",IF(C7=$AQ$136,"O",IF(C7=$AR$136,"O",IF(C7=$AS$136,"O",IF(C7=$AT$136,"O",IF(C7=$AU$136,"O",IF(C7=$AV$136,"O",IF(C7=$AW$136,"O",IF(C7=$AX$136,"O",IF(C7=$AY$136,"O",IF(C7=$AZ$136,"O",IF(C7=$BA$136,"O",IF(C7=$BB$136,"O",IF(C7=$BC$136,"O",IF(C7=$BD$136,"O",IF(C7=$BE$136,"O",IF(C7=$BF$136,"O",IF(C7=$BG$136,"O",IF(C7=$BH$136,"O",IF(C7=$BI$136,"O",IF(C7=$BJ$136,"O",IF(C7=$BK$136,"O","X")))))))))))))))))))))))))))))))))))))))))</f>
        <v>O</v>
      </c>
      <c r="D959" s="58" t="str">
        <f t="shared" ref="D959:Q959" si="944">IF(D7=$W$136,"O",IF(D7=$X$136,"O",IF(D7=$Y$136,"O",IF(D7=$Z$136,"O",IF(D7=$AA$136,"O",IF(D7=$AB$136,"O",IF(D7=$AC$136,"O",IF(D7=$AD$136,"O",IF(D7=$AE$136,"O",IF(D7=$AF$136,"O",IF(D7=$AG$136,"O",IF(D7=$AH$136,"O",IF(D7=$AI$136,"O",IF(D7=$AJ$136,"O",IF(D7=$AK$136,"O",IF(D7=$AL$136,"O",IF(D7=$AM$136,"O",IF(D7=$AN$136,"O",IF(D7=$AO$136,"O",IF(D7=$AP$136,"O",IF(D7=$AQ$136,"O",IF(D7=$AR$136,"O",IF(D7=$AS$136,"O",IF(D7=$AT$136,"O",IF(D7=$AU$136,"O",IF(D7=$AV$136,"O",IF(D7=$AW$136,"O",IF(D7=$AX$136,"O",IF(D7=$AY$136,"O",IF(D7=$AZ$136,"O",IF(D7=$BA$136,"O",IF(D7=$BB$136,"O",IF(D7=$BC$136,"O",IF(D7=$BD$136,"O",IF(D7=$BE$136,"O",IF(D7=$BF$136,"O",IF(D7=$BG$136,"O",IF(D7=$BH$136,"O",IF(D7=$BI$136,"O",IF(D7=$BJ$136,"O",IF(D7=$BK$136,"O","X")))))))))))))))))))))))))))))))))))))))))</f>
        <v>O</v>
      </c>
      <c r="E959" s="58" t="str">
        <f t="shared" si="944"/>
        <v>O</v>
      </c>
      <c r="F959" s="58" t="str">
        <f t="shared" si="944"/>
        <v>O</v>
      </c>
      <c r="G959" s="58" t="str">
        <f t="shared" si="944"/>
        <v>O</v>
      </c>
      <c r="H959" s="58" t="str">
        <f t="shared" si="944"/>
        <v>O</v>
      </c>
      <c r="I959" s="58" t="str">
        <f t="shared" si="944"/>
        <v>O</v>
      </c>
      <c r="J959" s="58" t="str">
        <f t="shared" si="944"/>
        <v>O</v>
      </c>
      <c r="K959" s="58" t="str">
        <f t="shared" si="944"/>
        <v>O</v>
      </c>
      <c r="L959" s="58" t="str">
        <f t="shared" si="944"/>
        <v>O</v>
      </c>
      <c r="M959" s="58" t="str">
        <f t="shared" si="944"/>
        <v>O</v>
      </c>
      <c r="N959" s="58" t="str">
        <f t="shared" si="944"/>
        <v>O</v>
      </c>
      <c r="O959" s="58" t="str">
        <f t="shared" si="944"/>
        <v>O</v>
      </c>
      <c r="P959" s="58" t="str">
        <f t="shared" si="944"/>
        <v>O</v>
      </c>
      <c r="Q959" s="58" t="str">
        <f t="shared" si="944"/>
        <v>O</v>
      </c>
    </row>
    <row r="960" spans="1:17">
      <c r="A960" s="606"/>
      <c r="B960" s="58" t="s">
        <v>33</v>
      </c>
      <c r="C960" s="58" t="str">
        <f t="shared" ref="C960:Q960" si="945">IF(C8=$W$136,"O",IF(C8=$X$136,"O",IF(C8=$Y$136,"O",IF(C8=$Z$136,"O",IF(C8=$AA$136,"O",IF(C8=$AB$136,"O",IF(C8=$AC$136,"O",IF(C8=$AD$136,"O",IF(C8=$AE$136,"O",IF(C8=$AF$136,"O",IF(C8=$AG$136,"O",IF(C8=$AH$136,"O",IF(C8=$AI$136,"O",IF(C8=$AJ$136,"O",IF(C8=$AK$136,"O",IF(C8=$AL$136,"O",IF(C8=$AM$136,"O",IF(C8=$AN$136,"O",IF(C8=$AO$136,"O",IF(C8=$AP$136,"O",IF(C8=$AQ$136,"O",IF(C8=$AR$136,"O",IF(C8=$AS$136,"O",IF(C8=$AT$136,"O",IF(C8=$AU$136,"O",IF(C8=$AV$136,"O",IF(C8=$AW$136,"O",IF(C8=$AX$136,"O",IF(C8=$AY$136,"O",IF(C8=$AZ$136,"O",IF(C8=$BA$136,"O",IF(C8=$BB$136,"O",IF(C8=$BC$136,"O",IF(C8=$BD$136,"O",IF(C8=$BE$136,"O",IF(C8=$BF$136,"O",IF(C8=$BG$136,"O",IF(C8=$BH$136,"O",IF(C8=$BI$136,"O",IF(C8=$BJ$136,"O",IF(C8=$BK$136,"O","X")))))))))))))))))))))))))))))))))))))))))</f>
        <v>X</v>
      </c>
      <c r="D960" s="58" t="str">
        <f t="shared" si="945"/>
        <v>X</v>
      </c>
      <c r="E960" s="58" t="str">
        <f t="shared" si="945"/>
        <v>X</v>
      </c>
      <c r="F960" s="58" t="str">
        <f t="shared" si="945"/>
        <v>X</v>
      </c>
      <c r="G960" s="58" t="str">
        <f t="shared" si="945"/>
        <v>X</v>
      </c>
      <c r="H960" s="58" t="str">
        <f t="shared" si="945"/>
        <v>X</v>
      </c>
      <c r="I960" s="58" t="str">
        <f t="shared" si="945"/>
        <v>X</v>
      </c>
      <c r="J960" s="58" t="str">
        <f t="shared" si="945"/>
        <v>X</v>
      </c>
      <c r="K960" s="58" t="str">
        <f t="shared" si="945"/>
        <v>X</v>
      </c>
      <c r="L960" s="58" t="str">
        <f t="shared" si="945"/>
        <v>X</v>
      </c>
      <c r="M960" s="58" t="str">
        <f t="shared" si="945"/>
        <v>X</v>
      </c>
      <c r="N960" s="58" t="str">
        <f t="shared" si="945"/>
        <v>X</v>
      </c>
      <c r="O960" s="58" t="str">
        <f t="shared" si="945"/>
        <v>X</v>
      </c>
      <c r="P960" s="58" t="str">
        <f t="shared" si="945"/>
        <v>X</v>
      </c>
      <c r="Q960" s="58" t="str">
        <f t="shared" si="945"/>
        <v>X</v>
      </c>
    </row>
    <row r="961" spans="1:17">
      <c r="A961" s="606"/>
      <c r="B961" s="58" t="s">
        <v>34</v>
      </c>
      <c r="C961" s="58" t="str">
        <f t="shared" ref="C961:Q961" si="946">IF(C9=$W$136,"O",IF(C9=$X$136,"O",IF(C9=$Y$136,"O",IF(C9=$Z$136,"O",IF(C9=$AA$136,"O",IF(C9=$AB$136,"O",IF(C9=$AC$136,"O",IF(C9=$AD$136,"O",IF(C9=$AE$136,"O",IF(C9=$AF$136,"O",IF(C9=$AG$136,"O",IF(C9=$AH$136,"O",IF(C9=$AI$136,"O",IF(C9=$AJ$136,"O",IF(C9=$AK$136,"O",IF(C9=$AL$136,"O",IF(C9=$AM$136,"O",IF(C9=$AN$136,"O",IF(C9=$AO$136,"O",IF(C9=$AP$136,"O",IF(C9=$AQ$136,"O",IF(C9=$AR$136,"O",IF(C9=$AS$136,"O",IF(C9=$AT$136,"O",IF(C9=$AU$136,"O",IF(C9=$AV$136,"O",IF(C9=$AW$136,"O",IF(C9=$AX$136,"O",IF(C9=$AY$136,"O",IF(C9=$AZ$136,"O",IF(C9=$BA$136,"O",IF(C9=$BB$136,"O",IF(C9=$BC$136,"O",IF(C9=$BD$136,"O",IF(C9=$BE$136,"O",IF(C9=$BF$136,"O",IF(C9=$BG$136,"O",IF(C9=$BH$136,"O",IF(C9=$BI$136,"O",IF(C9=$BJ$136,"O",IF(C9=$BK$136,"O","X")))))))))))))))))))))))))))))))))))))))))</f>
        <v>X</v>
      </c>
      <c r="D961" s="58" t="str">
        <f t="shared" si="946"/>
        <v>X</v>
      </c>
      <c r="E961" s="58" t="str">
        <f t="shared" si="946"/>
        <v>X</v>
      </c>
      <c r="F961" s="58" t="str">
        <f t="shared" si="946"/>
        <v>X</v>
      </c>
      <c r="G961" s="58" t="str">
        <f t="shared" si="946"/>
        <v>X</v>
      </c>
      <c r="H961" s="58" t="str">
        <f t="shared" si="946"/>
        <v>X</v>
      </c>
      <c r="I961" s="58" t="str">
        <f t="shared" si="946"/>
        <v>X</v>
      </c>
      <c r="J961" s="58" t="str">
        <f t="shared" si="946"/>
        <v>X</v>
      </c>
      <c r="K961" s="58" t="str">
        <f t="shared" si="946"/>
        <v>X</v>
      </c>
      <c r="L961" s="58" t="str">
        <f t="shared" si="946"/>
        <v>X</v>
      </c>
      <c r="M961" s="58" t="str">
        <f t="shared" si="946"/>
        <v>X</v>
      </c>
      <c r="N961" s="58" t="str">
        <f t="shared" si="946"/>
        <v>X</v>
      </c>
      <c r="O961" s="58" t="str">
        <f t="shared" si="946"/>
        <v>X</v>
      </c>
      <c r="P961" s="58" t="str">
        <f t="shared" si="946"/>
        <v>X</v>
      </c>
      <c r="Q961" s="58" t="str">
        <f t="shared" si="946"/>
        <v>X</v>
      </c>
    </row>
    <row r="962" spans="1:17">
      <c r="A962" s="606"/>
      <c r="B962" s="58" t="s">
        <v>35</v>
      </c>
      <c r="C962" s="58" t="str">
        <f t="shared" ref="C962:Q962" si="947">IF(C10=$W$136,"O",IF(C10=$X$136,"O",IF(C10=$Y$136,"O",IF(C10=$Z$136,"O",IF(C10=$AA$136,"O",IF(C10=$AB$136,"O",IF(C10=$AC$136,"O",IF(C10=$AD$136,"O",IF(C10=$AE$136,"O",IF(C10=$AF$136,"O",IF(C10=$AG$136,"O",IF(C10=$AH$136,"O",IF(C10=$AI$136,"O",IF(C10=$AJ$136,"O",IF(C10=$AK$136,"O",IF(C10=$AL$136,"O",IF(C10=$AM$136,"O",IF(C10=$AN$136,"O",IF(C10=$AO$136,"O",IF(C10=$AP$136,"O",IF(C10=$AQ$136,"O",IF(C10=$AR$136,"O",IF(C10=$AS$136,"O",IF(C10=$AT$136,"O",IF(C10=$AU$136,"O",IF(C10=$AV$136,"O",IF(C10=$AW$136,"O",IF(C10=$AX$136,"O",IF(C10=$AY$136,"O",IF(C10=$AZ$136,"O",IF(C10=$BA$136,"O",IF(C10=$BB$136,"O",IF(C10=$BC$136,"O",IF(C10=$BD$136,"O",IF(C10=$BE$136,"O",IF(C10=$BF$136,"O",IF(C10=$BG$136,"O",IF(C10=$BH$136,"O",IF(C10=$BI$136,"O",IF(C10=$BJ$136,"O",IF(C10=$BK$136,"O","X")))))))))))))))))))))))))))))))))))))))))</f>
        <v>O</v>
      </c>
      <c r="D962" s="58" t="str">
        <f t="shared" si="947"/>
        <v>O</v>
      </c>
      <c r="E962" s="58" t="str">
        <f t="shared" si="947"/>
        <v>O</v>
      </c>
      <c r="F962" s="58" t="str">
        <f t="shared" si="947"/>
        <v>O</v>
      </c>
      <c r="G962" s="58" t="str">
        <f t="shared" si="947"/>
        <v>O</v>
      </c>
      <c r="H962" s="58" t="str">
        <f t="shared" si="947"/>
        <v>O</v>
      </c>
      <c r="I962" s="58" t="str">
        <f t="shared" si="947"/>
        <v>O</v>
      </c>
      <c r="J962" s="58" t="str">
        <f t="shared" si="947"/>
        <v>O</v>
      </c>
      <c r="K962" s="58" t="str">
        <f t="shared" si="947"/>
        <v>O</v>
      </c>
      <c r="L962" s="58" t="str">
        <f t="shared" si="947"/>
        <v>O</v>
      </c>
      <c r="M962" s="58" t="str">
        <f t="shared" si="947"/>
        <v>O</v>
      </c>
      <c r="N962" s="58" t="str">
        <f t="shared" si="947"/>
        <v>O</v>
      </c>
      <c r="O962" s="58" t="str">
        <f t="shared" si="947"/>
        <v>O</v>
      </c>
      <c r="P962" s="58" t="str">
        <f t="shared" si="947"/>
        <v>O</v>
      </c>
      <c r="Q962" s="58" t="str">
        <f t="shared" si="947"/>
        <v>O</v>
      </c>
    </row>
    <row r="963" spans="1:17">
      <c r="A963" s="606"/>
      <c r="B963" s="58" t="s">
        <v>36</v>
      </c>
      <c r="C963" s="58" t="str">
        <f t="shared" ref="C963:Q963" si="948">IF(C11=$W$136,"O",IF(C11=$X$136,"O",IF(C11=$Y$136,"O",IF(C11=$Z$136,"O",IF(C11=$AA$136,"O",IF(C11=$AB$136,"O",IF(C11=$AC$136,"O",IF(C11=$AD$136,"O",IF(C11=$AE$136,"O",IF(C11=$AF$136,"O",IF(C11=$AG$136,"O",IF(C11=$AH$136,"O",IF(C11=$AI$136,"O",IF(C11=$AJ$136,"O",IF(C11=$AK$136,"O",IF(C11=$AL$136,"O",IF(C11=$AM$136,"O",IF(C11=$AN$136,"O",IF(C11=$AO$136,"O",IF(C11=$AP$136,"O",IF(C11=$AQ$136,"O",IF(C11=$AR$136,"O",IF(C11=$AS$136,"O",IF(C11=$AT$136,"O",IF(C11=$AU$136,"O",IF(C11=$AV$136,"O",IF(C11=$AW$136,"O",IF(C11=$AX$136,"O",IF(C11=$AY$136,"O",IF(C11=$AZ$136,"O",IF(C11=$BA$136,"O",IF(C11=$BB$136,"O",IF(C11=$BC$136,"O",IF(C11=$BD$136,"O",IF(C11=$BE$136,"O",IF(C11=$BF$136,"O",IF(C11=$BG$136,"O",IF(C11=$BH$136,"O",IF(C11=$BI$136,"O",IF(C11=$BJ$136,"O",IF(C11=$BK$136,"O","X")))))))))))))))))))))))))))))))))))))))))</f>
        <v>O</v>
      </c>
      <c r="D963" s="58" t="str">
        <f t="shared" si="948"/>
        <v>O</v>
      </c>
      <c r="E963" s="58" t="str">
        <f t="shared" si="948"/>
        <v>O</v>
      </c>
      <c r="F963" s="58" t="str">
        <f t="shared" si="948"/>
        <v>O</v>
      </c>
      <c r="G963" s="58" t="str">
        <f t="shared" si="948"/>
        <v>O</v>
      </c>
      <c r="H963" s="58" t="str">
        <f t="shared" si="948"/>
        <v>O</v>
      </c>
      <c r="I963" s="58" t="str">
        <f t="shared" si="948"/>
        <v>O</v>
      </c>
      <c r="J963" s="58" t="str">
        <f t="shared" si="948"/>
        <v>O</v>
      </c>
      <c r="K963" s="58" t="str">
        <f t="shared" si="948"/>
        <v>O</v>
      </c>
      <c r="L963" s="58" t="str">
        <f t="shared" si="948"/>
        <v>O</v>
      </c>
      <c r="M963" s="58" t="str">
        <f t="shared" si="948"/>
        <v>O</v>
      </c>
      <c r="N963" s="58" t="str">
        <f t="shared" si="948"/>
        <v>O</v>
      </c>
      <c r="O963" s="58" t="str">
        <f t="shared" si="948"/>
        <v>O</v>
      </c>
      <c r="P963" s="58" t="str">
        <f t="shared" si="948"/>
        <v>O</v>
      </c>
      <c r="Q963" s="58" t="str">
        <f t="shared" si="948"/>
        <v>O</v>
      </c>
    </row>
    <row r="964" spans="1:17">
      <c r="A964" s="606"/>
      <c r="B964" s="58" t="s">
        <v>21</v>
      </c>
      <c r="C964" s="58" t="str">
        <f t="shared" ref="C964:Q964" si="949">IF(C12=$W$136,"O",IF(C12=$X$136,"O",IF(C12=$Y$136,"O",IF(C12=$Z$136,"O",IF(C12=$AA$136,"O",IF(C12=$AB$136,"O",IF(C12=$AC$136,"O",IF(C12=$AD$136,"O",IF(C12=$AE$136,"O",IF(C12=$AF$136,"O",IF(C12=$AG$136,"O",IF(C12=$AH$136,"O",IF(C12=$AI$136,"O",IF(C12=$AJ$136,"O",IF(C12=$AK$136,"O",IF(C12=$AL$136,"O",IF(C12=$AM$136,"O",IF(C12=$AN$136,"O",IF(C12=$AO$136,"O",IF(C12=$AP$136,"O",IF(C12=$AQ$136,"O",IF(C12=$AR$136,"O",IF(C12=$AS$136,"O",IF(C12=$AT$136,"O",IF(C12=$AU$136,"O",IF(C12=$AV$136,"O",IF(C12=$AW$136,"O",IF(C12=$AX$136,"O",IF(C12=$AY$136,"O",IF(C12=$AZ$136,"O",IF(C12=$BA$136,"O",IF(C12=$BB$136,"O",IF(C12=$BC$136,"O",IF(C12=$BD$136,"O",IF(C12=$BE$136,"O",IF(C12=$BF$136,"O",IF(C12=$BG$136,"O",IF(C12=$BH$136,"O",IF(C12=$BI$136,"O",IF(C12=$BJ$136,"O",IF(C12=$BK$136,"O","X")))))))))))))))))))))))))))))))))))))))))</f>
        <v>O</v>
      </c>
      <c r="D964" s="58" t="str">
        <f t="shared" si="949"/>
        <v>O</v>
      </c>
      <c r="E964" s="58" t="str">
        <f t="shared" si="949"/>
        <v>O</v>
      </c>
      <c r="F964" s="58" t="str">
        <f t="shared" si="949"/>
        <v>O</v>
      </c>
      <c r="G964" s="58" t="str">
        <f t="shared" si="949"/>
        <v>O</v>
      </c>
      <c r="H964" s="58" t="str">
        <f t="shared" si="949"/>
        <v>O</v>
      </c>
      <c r="I964" s="58" t="str">
        <f t="shared" si="949"/>
        <v>O</v>
      </c>
      <c r="J964" s="58" t="str">
        <f t="shared" si="949"/>
        <v>O</v>
      </c>
      <c r="K964" s="58" t="str">
        <f t="shared" si="949"/>
        <v>O</v>
      </c>
      <c r="L964" s="58" t="str">
        <f t="shared" si="949"/>
        <v>O</v>
      </c>
      <c r="M964" s="58" t="str">
        <f t="shared" si="949"/>
        <v>O</v>
      </c>
      <c r="N964" s="58" t="str">
        <f t="shared" si="949"/>
        <v>O</v>
      </c>
      <c r="O964" s="58" t="str">
        <f t="shared" si="949"/>
        <v>O</v>
      </c>
      <c r="P964" s="58" t="str">
        <f t="shared" si="949"/>
        <v>O</v>
      </c>
      <c r="Q964" s="58" t="str">
        <f t="shared" si="949"/>
        <v>O</v>
      </c>
    </row>
    <row r="965" spans="1:17">
      <c r="A965" s="607"/>
      <c r="B965" s="30" t="s">
        <v>46</v>
      </c>
      <c r="C965" s="47">
        <f>COUNTIF(C959:C964,"O")</f>
        <v>4</v>
      </c>
      <c r="D965" s="47">
        <f t="shared" ref="D965:Q965" si="950">COUNTIF(D959:D964,"O")</f>
        <v>4</v>
      </c>
      <c r="E965" s="47">
        <f t="shared" si="950"/>
        <v>4</v>
      </c>
      <c r="F965" s="47">
        <f t="shared" si="950"/>
        <v>4</v>
      </c>
      <c r="G965" s="47">
        <f t="shared" si="950"/>
        <v>4</v>
      </c>
      <c r="H965" s="47">
        <f t="shared" si="950"/>
        <v>4</v>
      </c>
      <c r="I965" s="47">
        <f t="shared" si="950"/>
        <v>4</v>
      </c>
      <c r="J965" s="47">
        <f t="shared" si="950"/>
        <v>4</v>
      </c>
      <c r="K965" s="47">
        <f t="shared" si="950"/>
        <v>4</v>
      </c>
      <c r="L965" s="47">
        <f t="shared" si="950"/>
        <v>4</v>
      </c>
      <c r="M965" s="47">
        <f t="shared" si="950"/>
        <v>4</v>
      </c>
      <c r="N965" s="47">
        <f t="shared" si="950"/>
        <v>4</v>
      </c>
      <c r="O965" s="47">
        <f t="shared" si="950"/>
        <v>4</v>
      </c>
      <c r="P965" s="47">
        <f t="shared" si="950"/>
        <v>4</v>
      </c>
      <c r="Q965" s="47">
        <f t="shared" si="950"/>
        <v>4</v>
      </c>
    </row>
    <row r="966" spans="1:17">
      <c r="A966" s="605">
        <v>111</v>
      </c>
      <c r="B966" s="58" t="s">
        <v>32</v>
      </c>
      <c r="C966" s="58" t="str">
        <f>IF(C7=$W$137,"O",IF(C7=$X$137,"O",IF(C7=$Y$137,"O",IF(C7=$Z$137,"O",IF(C7=$AA$137,"O",IF(C7=$AB$137,"O",IF(C7=$AC$137,"O",IF(C7=$AD$137,"O",IF(C7=$AE$137,"O",IF(C7=$AF$137,"O",IF(C7=$AG$137,"O",IF(C7=$AH$137,"O",IF(C7=$AI$137,"O",IF(C7=$AJ$137,"O",IF(C7=$AK$137,"O",IF(C7=$AL$137,"O",IF(C7=$AM$137,"O",IF(C7=$AN$137,"O",IF(C7=$AO$137,"O",IF(C7=$AP$137,"O",IF(C7=$AQ$137,"O",IF(C7=$AR$137,"O",IF(C7=$AS$137,"O",IF(C7=$AT$137,"O",IF(C7=$AU$137,"O",IF(C7=$AV$137,"O",IF(C7=$AW$137,"O",IF(C7=$AX$137,"O",IF(C7=$AY$137,"O",IF(C7=$AZ$137,"O",IF(C7=$BA$137,"O",IF(C7=$BB$137,"O",IF(C7=$BC$137,"O",IF(C7=$BD$137,"O",IF(C7=$BE$137,"O",IF(C7=$BF$137,"O",IF(C7=$BG$137,"O",IF(C7=$BH$137,"O",IF(C7=$BI$137,"O",IF(C7=$BJ$137,"O",IF(C7=$BK$137,"O","X")))))))))))))))))))))))))))))))))))))))))</f>
        <v>O</v>
      </c>
      <c r="D966" s="58" t="str">
        <f t="shared" ref="D966:Q966" si="951">IF(D7=$W$137,"O",IF(D7=$X$137,"O",IF(D7=$Y$137,"O",IF(D7=$Z$137,"O",IF(D7=$AA$137,"O",IF(D7=$AB$137,"O",IF(D7=$AC$137,"O",IF(D7=$AD$137,"O",IF(D7=$AE$137,"O",IF(D7=$AF$137,"O",IF(D7=$AG$137,"O",IF(D7=$AH$137,"O",IF(D7=$AI$137,"O",IF(D7=$AJ$137,"O",IF(D7=$AK$137,"O",IF(D7=$AL$137,"O",IF(D7=$AM$137,"O",IF(D7=$AN$137,"O",IF(D7=$AO$137,"O",IF(D7=$AP$137,"O",IF(D7=$AQ$137,"O",IF(D7=$AR$137,"O",IF(D7=$AS$137,"O",IF(D7=$AT$137,"O",IF(D7=$AU$137,"O",IF(D7=$AV$137,"O",IF(D7=$AW$137,"O",IF(D7=$AX$137,"O",IF(D7=$AY$137,"O",IF(D7=$AZ$137,"O",IF(D7=$BA$137,"O",IF(D7=$BB$137,"O",IF(D7=$BC$137,"O",IF(D7=$BD$137,"O",IF(D7=$BE$137,"O",IF(D7=$BF$137,"O",IF(D7=$BG$137,"O",IF(D7=$BH$137,"O",IF(D7=$BI$137,"O",IF(D7=$BJ$137,"O",IF(D7=$BK$137,"O","X")))))))))))))))))))))))))))))))))))))))))</f>
        <v>O</v>
      </c>
      <c r="E966" s="58" t="str">
        <f t="shared" si="951"/>
        <v>O</v>
      </c>
      <c r="F966" s="58" t="str">
        <f t="shared" si="951"/>
        <v>O</v>
      </c>
      <c r="G966" s="58" t="str">
        <f t="shared" si="951"/>
        <v>O</v>
      </c>
      <c r="H966" s="58" t="str">
        <f t="shared" si="951"/>
        <v>O</v>
      </c>
      <c r="I966" s="58" t="str">
        <f t="shared" si="951"/>
        <v>O</v>
      </c>
      <c r="J966" s="58" t="str">
        <f t="shared" si="951"/>
        <v>O</v>
      </c>
      <c r="K966" s="58" t="str">
        <f t="shared" si="951"/>
        <v>O</v>
      </c>
      <c r="L966" s="58" t="str">
        <f t="shared" si="951"/>
        <v>O</v>
      </c>
      <c r="M966" s="58" t="str">
        <f t="shared" si="951"/>
        <v>O</v>
      </c>
      <c r="N966" s="58" t="str">
        <f t="shared" si="951"/>
        <v>O</v>
      </c>
      <c r="O966" s="58" t="str">
        <f t="shared" si="951"/>
        <v>O</v>
      </c>
      <c r="P966" s="58" t="str">
        <f t="shared" si="951"/>
        <v>O</v>
      </c>
      <c r="Q966" s="58" t="str">
        <f t="shared" si="951"/>
        <v>O</v>
      </c>
    </row>
    <row r="967" spans="1:17">
      <c r="A967" s="606"/>
      <c r="B967" s="58" t="s">
        <v>33</v>
      </c>
      <c r="C967" s="58" t="str">
        <f t="shared" ref="C967:Q967" si="952">IF(C8=$W$137,"O",IF(C8=$X$137,"O",IF(C8=$Y$137,"O",IF(C8=$Z$137,"O",IF(C8=$AA$137,"O",IF(C8=$AB$137,"O",IF(C8=$AC$137,"O",IF(C8=$AD$137,"O",IF(C8=$AE$137,"O",IF(C8=$AF$137,"O",IF(C8=$AG$137,"O",IF(C8=$AH$137,"O",IF(C8=$AI$137,"O",IF(C8=$AJ$137,"O",IF(C8=$AK$137,"O",IF(C8=$AL$137,"O",IF(C8=$AM$137,"O",IF(C8=$AN$137,"O",IF(C8=$AO$137,"O",IF(C8=$AP$137,"O",IF(C8=$AQ$137,"O",IF(C8=$AR$137,"O",IF(C8=$AS$137,"O",IF(C8=$AT$137,"O",IF(C8=$AU$137,"O",IF(C8=$AV$137,"O",IF(C8=$AW$137,"O",IF(C8=$AX$137,"O",IF(C8=$AY$137,"O",IF(C8=$AZ$137,"O",IF(C8=$BA$137,"O",IF(C8=$BB$137,"O",IF(C8=$BC$137,"O",IF(C8=$BD$137,"O",IF(C8=$BE$137,"O",IF(C8=$BF$137,"O",IF(C8=$BG$137,"O",IF(C8=$BH$137,"O",IF(C8=$BI$137,"O",IF(C8=$BJ$137,"O",IF(C8=$BK$137,"O","X")))))))))))))))))))))))))))))))))))))))))</f>
        <v>X</v>
      </c>
      <c r="D967" s="58" t="str">
        <f t="shared" si="952"/>
        <v>X</v>
      </c>
      <c r="E967" s="58" t="str">
        <f t="shared" si="952"/>
        <v>X</v>
      </c>
      <c r="F967" s="58" t="str">
        <f t="shared" si="952"/>
        <v>X</v>
      </c>
      <c r="G967" s="58" t="str">
        <f t="shared" si="952"/>
        <v>X</v>
      </c>
      <c r="H967" s="58" t="str">
        <f t="shared" si="952"/>
        <v>X</v>
      </c>
      <c r="I967" s="58" t="str">
        <f t="shared" si="952"/>
        <v>X</v>
      </c>
      <c r="J967" s="58" t="str">
        <f t="shared" si="952"/>
        <v>X</v>
      </c>
      <c r="K967" s="58" t="str">
        <f t="shared" si="952"/>
        <v>X</v>
      </c>
      <c r="L967" s="58" t="str">
        <f t="shared" si="952"/>
        <v>X</v>
      </c>
      <c r="M967" s="58" t="str">
        <f t="shared" si="952"/>
        <v>X</v>
      </c>
      <c r="N967" s="58" t="str">
        <f t="shared" si="952"/>
        <v>X</v>
      </c>
      <c r="O967" s="58" t="str">
        <f t="shared" si="952"/>
        <v>X</v>
      </c>
      <c r="P967" s="58" t="str">
        <f t="shared" si="952"/>
        <v>X</v>
      </c>
      <c r="Q967" s="58" t="str">
        <f t="shared" si="952"/>
        <v>X</v>
      </c>
    </row>
    <row r="968" spans="1:17">
      <c r="A968" s="606"/>
      <c r="B968" s="58" t="s">
        <v>34</v>
      </c>
      <c r="C968" s="58" t="str">
        <f t="shared" ref="C968:Q968" si="953">IF(C9=$W$137,"O",IF(C9=$X$137,"O",IF(C9=$Y$137,"O",IF(C9=$Z$137,"O",IF(C9=$AA$137,"O",IF(C9=$AB$137,"O",IF(C9=$AC$137,"O",IF(C9=$AD$137,"O",IF(C9=$AE$137,"O",IF(C9=$AF$137,"O",IF(C9=$AG$137,"O",IF(C9=$AH$137,"O",IF(C9=$AI$137,"O",IF(C9=$AJ$137,"O",IF(C9=$AK$137,"O",IF(C9=$AL$137,"O",IF(C9=$AM$137,"O",IF(C9=$AN$137,"O",IF(C9=$AO$137,"O",IF(C9=$AP$137,"O",IF(C9=$AQ$137,"O",IF(C9=$AR$137,"O",IF(C9=$AS$137,"O",IF(C9=$AT$137,"O",IF(C9=$AU$137,"O",IF(C9=$AV$137,"O",IF(C9=$AW$137,"O",IF(C9=$AX$137,"O",IF(C9=$AY$137,"O",IF(C9=$AZ$137,"O",IF(C9=$BA$137,"O",IF(C9=$BB$137,"O",IF(C9=$BC$137,"O",IF(C9=$BD$137,"O",IF(C9=$BE$137,"O",IF(C9=$BF$137,"O",IF(C9=$BG$137,"O",IF(C9=$BH$137,"O",IF(C9=$BI$137,"O",IF(C9=$BJ$137,"O",IF(C9=$BK$137,"O","X")))))))))))))))))))))))))))))))))))))))))</f>
        <v>X</v>
      </c>
      <c r="D968" s="58" t="str">
        <f t="shared" si="953"/>
        <v>X</v>
      </c>
      <c r="E968" s="58" t="str">
        <f t="shared" si="953"/>
        <v>X</v>
      </c>
      <c r="F968" s="58" t="str">
        <f t="shared" si="953"/>
        <v>X</v>
      </c>
      <c r="G968" s="58" t="str">
        <f t="shared" si="953"/>
        <v>X</v>
      </c>
      <c r="H968" s="58" t="str">
        <f t="shared" si="953"/>
        <v>X</v>
      </c>
      <c r="I968" s="58" t="str">
        <f t="shared" si="953"/>
        <v>X</v>
      </c>
      <c r="J968" s="58" t="str">
        <f t="shared" si="953"/>
        <v>X</v>
      </c>
      <c r="K968" s="58" t="str">
        <f t="shared" si="953"/>
        <v>X</v>
      </c>
      <c r="L968" s="58" t="str">
        <f t="shared" si="953"/>
        <v>X</v>
      </c>
      <c r="M968" s="58" t="str">
        <f t="shared" si="953"/>
        <v>X</v>
      </c>
      <c r="N968" s="58" t="str">
        <f t="shared" si="953"/>
        <v>X</v>
      </c>
      <c r="O968" s="58" t="str">
        <f t="shared" si="953"/>
        <v>X</v>
      </c>
      <c r="P968" s="58" t="str">
        <f t="shared" si="953"/>
        <v>X</v>
      </c>
      <c r="Q968" s="58" t="str">
        <f t="shared" si="953"/>
        <v>X</v>
      </c>
    </row>
    <row r="969" spans="1:17">
      <c r="A969" s="606"/>
      <c r="B969" s="58" t="s">
        <v>35</v>
      </c>
      <c r="C969" s="58" t="str">
        <f t="shared" ref="C969:Q969" si="954">IF(C10=$W$137,"O",IF(C10=$X$137,"O",IF(C10=$Y$137,"O",IF(C10=$Z$137,"O",IF(C10=$AA$137,"O",IF(C10=$AB$137,"O",IF(C10=$AC$137,"O",IF(C10=$AD$137,"O",IF(C10=$AE$137,"O",IF(C10=$AF$137,"O",IF(C10=$AG$137,"O",IF(C10=$AH$137,"O",IF(C10=$AI$137,"O",IF(C10=$AJ$137,"O",IF(C10=$AK$137,"O",IF(C10=$AL$137,"O",IF(C10=$AM$137,"O",IF(C10=$AN$137,"O",IF(C10=$AO$137,"O",IF(C10=$AP$137,"O",IF(C10=$AQ$137,"O",IF(C10=$AR$137,"O",IF(C10=$AS$137,"O",IF(C10=$AT$137,"O",IF(C10=$AU$137,"O",IF(C10=$AV$137,"O",IF(C10=$AW$137,"O",IF(C10=$AX$137,"O",IF(C10=$AY$137,"O",IF(C10=$AZ$137,"O",IF(C10=$BA$137,"O",IF(C10=$BB$137,"O",IF(C10=$BC$137,"O",IF(C10=$BD$137,"O",IF(C10=$BE$137,"O",IF(C10=$BF$137,"O",IF(C10=$BG$137,"O",IF(C10=$BH$137,"O",IF(C10=$BI$137,"O",IF(C10=$BJ$137,"O",IF(C10=$BK$137,"O","X")))))))))))))))))))))))))))))))))))))))))</f>
        <v>O</v>
      </c>
      <c r="D969" s="58" t="str">
        <f t="shared" si="954"/>
        <v>O</v>
      </c>
      <c r="E969" s="58" t="str">
        <f t="shared" si="954"/>
        <v>O</v>
      </c>
      <c r="F969" s="58" t="str">
        <f t="shared" si="954"/>
        <v>O</v>
      </c>
      <c r="G969" s="58" t="str">
        <f t="shared" si="954"/>
        <v>O</v>
      </c>
      <c r="H969" s="58" t="str">
        <f t="shared" si="954"/>
        <v>O</v>
      </c>
      <c r="I969" s="58" t="str">
        <f t="shared" si="954"/>
        <v>O</v>
      </c>
      <c r="J969" s="58" t="str">
        <f t="shared" si="954"/>
        <v>O</v>
      </c>
      <c r="K969" s="58" t="str">
        <f t="shared" si="954"/>
        <v>O</v>
      </c>
      <c r="L969" s="58" t="str">
        <f t="shared" si="954"/>
        <v>O</v>
      </c>
      <c r="M969" s="58" t="str">
        <f t="shared" si="954"/>
        <v>O</v>
      </c>
      <c r="N969" s="58" t="str">
        <f t="shared" si="954"/>
        <v>O</v>
      </c>
      <c r="O969" s="58" t="str">
        <f t="shared" si="954"/>
        <v>O</v>
      </c>
      <c r="P969" s="58" t="str">
        <f t="shared" si="954"/>
        <v>O</v>
      </c>
      <c r="Q969" s="58" t="str">
        <f t="shared" si="954"/>
        <v>O</v>
      </c>
    </row>
    <row r="970" spans="1:17">
      <c r="A970" s="606"/>
      <c r="B970" s="58" t="s">
        <v>36</v>
      </c>
      <c r="C970" s="58" t="str">
        <f t="shared" ref="C970:Q970" si="955">IF(C11=$W$137,"O",IF(C11=$X$137,"O",IF(C11=$Y$137,"O",IF(C11=$Z$137,"O",IF(C11=$AA$137,"O",IF(C11=$AB$137,"O",IF(C11=$AC$137,"O",IF(C11=$AD$137,"O",IF(C11=$AE$137,"O",IF(C11=$AF$137,"O",IF(C11=$AG$137,"O",IF(C11=$AH$137,"O",IF(C11=$AI$137,"O",IF(C11=$AJ$137,"O",IF(C11=$AK$137,"O",IF(C11=$AL$137,"O",IF(C11=$AM$137,"O",IF(C11=$AN$137,"O",IF(C11=$AO$137,"O",IF(C11=$AP$137,"O",IF(C11=$AQ$137,"O",IF(C11=$AR$137,"O",IF(C11=$AS$137,"O",IF(C11=$AT$137,"O",IF(C11=$AU$137,"O",IF(C11=$AV$137,"O",IF(C11=$AW$137,"O",IF(C11=$AX$137,"O",IF(C11=$AY$137,"O",IF(C11=$AZ$137,"O",IF(C11=$BA$137,"O",IF(C11=$BB$137,"O",IF(C11=$BC$137,"O",IF(C11=$BD$137,"O",IF(C11=$BE$137,"O",IF(C11=$BF$137,"O",IF(C11=$BG$137,"O",IF(C11=$BH$137,"O",IF(C11=$BI$137,"O",IF(C11=$BJ$137,"O",IF(C11=$BK$137,"O","X")))))))))))))))))))))))))))))))))))))))))</f>
        <v>O</v>
      </c>
      <c r="D970" s="58" t="str">
        <f t="shared" si="955"/>
        <v>O</v>
      </c>
      <c r="E970" s="58" t="str">
        <f t="shared" si="955"/>
        <v>O</v>
      </c>
      <c r="F970" s="58" t="str">
        <f t="shared" si="955"/>
        <v>O</v>
      </c>
      <c r="G970" s="58" t="str">
        <f t="shared" si="955"/>
        <v>O</v>
      </c>
      <c r="H970" s="58" t="str">
        <f t="shared" si="955"/>
        <v>O</v>
      </c>
      <c r="I970" s="58" t="str">
        <f t="shared" si="955"/>
        <v>O</v>
      </c>
      <c r="J970" s="58" t="str">
        <f t="shared" si="955"/>
        <v>O</v>
      </c>
      <c r="K970" s="58" t="str">
        <f t="shared" si="955"/>
        <v>O</v>
      </c>
      <c r="L970" s="58" t="str">
        <f t="shared" si="955"/>
        <v>O</v>
      </c>
      <c r="M970" s="58" t="str">
        <f t="shared" si="955"/>
        <v>O</v>
      </c>
      <c r="N970" s="58" t="str">
        <f t="shared" si="955"/>
        <v>O</v>
      </c>
      <c r="O970" s="58" t="str">
        <f t="shared" si="955"/>
        <v>O</v>
      </c>
      <c r="P970" s="58" t="str">
        <f t="shared" si="955"/>
        <v>O</v>
      </c>
      <c r="Q970" s="58" t="str">
        <f t="shared" si="955"/>
        <v>O</v>
      </c>
    </row>
    <row r="971" spans="1:17">
      <c r="A971" s="606"/>
      <c r="B971" s="58" t="s">
        <v>21</v>
      </c>
      <c r="C971" s="58" t="str">
        <f>IF(C12=$W$137,"O",IF(C12=$X$137,"O",IF(C12=$Y$137,"O",IF(C12=$Z$137,"O",IF(C12=$AA$137,"O",IF(C12=$AB$137,"O",IF(C12=$AC$137,"O",IF(C12=$AD$137,"O",IF(C12=$AE$137,"O",IF(C12=$AF$137,"O",IF(C12=$AG$137,"O",IF(C12=$AH$137,"O",IF(C12=$AI$137,"O",IF(C12=$AJ$137,"O",IF(C12=$AK$137,"O",IF(C12=$AL$137,"O",IF(C12=$AM$137,"O",IF(C12=$AN$137,"O",IF(C12=$AO$137,"O",IF(C12=$AP$137,"O",IF(C12=$AQ$137,"O",IF(C12=$AR$137,"O",IF(C12=$AS$137,"O",IF(C12=$AT$137,"O",IF(C12=$AU$137,"O",IF(C12=$AV$137,"O",IF(C12=$AW$137,"O",IF(C12=$AX$137,"O",IF(C12=$AY$137,"O",IF(C12=$AZ$137,"O",IF(C12=$BA$137,"O",IF(C12=$BB$137,"O",IF(C12=$BC$137,"O",IF(C12=$BD$137,"O",IF(C12=$BE$137,"O",IF(C12=$BF$137,"O",IF(C12=$BG$137,"O",IF(C12=$BH$137,"O",IF(C12=$BI$137,"O",IF(C12=$BJ$137,"O",IF(C12=$BK$137,"O","X")))))))))))))))))))))))))))))))))))))))))</f>
        <v>O</v>
      </c>
      <c r="D971" s="58" t="str">
        <f t="shared" ref="D971:Q971" si="956">IF(D12=$W$137,"O",IF(D12=$X$137,"O",IF(D12=$Y$137,"O",IF(D12=$Z$137,"O",IF(D12=$AA$137,"O",IF(D12=$AB$137,"O",IF(D12=$AC$137,"O",IF(D12=$AD$137,"O",IF(D12=$AE$137,"O",IF(D12=$AF$137,"O",IF(D12=$AG$137,"O",IF(D12=$AH$137,"O",IF(D12=$AI$137,"O",IF(D12=$AJ$137,"O",IF(D12=$AK$137,"O",IF(D12=$AL$137,"O",IF(D12=$AM$137,"O",IF(D12=$AN$137,"O",IF(D12=$AO$137,"O",IF(D12=$AP$137,"O",IF(D12=$AQ$137,"O",IF(D12=$AR$137,"O",IF(D12=$AS$137,"O",IF(D12=$AT$137,"O",IF(D12=$AU$137,"O",IF(D12=$AV$137,"O",IF(D12=$AW$137,"O",IF(D12=$AX$137,"O",IF(D12=$AY$137,"O",IF(D12=$AZ$137,"O",IF(D12=$BA$137,"O",IF(D12=$BB$137,"O",IF(D12=$BC$137,"O",IF(D12=$BD$137,"O",IF(D12=$BE$137,"O",IF(D12=$BF$137,"O",IF(D12=$BG$137,"O",IF(D12=$BH$137,"O",IF(D12=$BI$137,"O",IF(D12=$BJ$137,"O",IF(D12=$BK$137,"O","X")))))))))))))))))))))))))))))))))))))))))</f>
        <v>O</v>
      </c>
      <c r="E971" s="58" t="str">
        <f t="shared" si="956"/>
        <v>O</v>
      </c>
      <c r="F971" s="58" t="str">
        <f t="shared" si="956"/>
        <v>O</v>
      </c>
      <c r="G971" s="58" t="str">
        <f t="shared" si="956"/>
        <v>O</v>
      </c>
      <c r="H971" s="58" t="str">
        <f t="shared" si="956"/>
        <v>O</v>
      </c>
      <c r="I971" s="58" t="str">
        <f t="shared" si="956"/>
        <v>O</v>
      </c>
      <c r="J971" s="58" t="str">
        <f t="shared" si="956"/>
        <v>O</v>
      </c>
      <c r="K971" s="58" t="str">
        <f t="shared" si="956"/>
        <v>O</v>
      </c>
      <c r="L971" s="58" t="str">
        <f t="shared" si="956"/>
        <v>O</v>
      </c>
      <c r="M971" s="58" t="str">
        <f t="shared" si="956"/>
        <v>O</v>
      </c>
      <c r="N971" s="58" t="str">
        <f t="shared" si="956"/>
        <v>O</v>
      </c>
      <c r="O971" s="58" t="str">
        <f t="shared" si="956"/>
        <v>O</v>
      </c>
      <c r="P971" s="58" t="str">
        <f t="shared" si="956"/>
        <v>O</v>
      </c>
      <c r="Q971" s="58" t="str">
        <f t="shared" si="956"/>
        <v>O</v>
      </c>
    </row>
    <row r="972" spans="1:17">
      <c r="A972" s="607"/>
      <c r="B972" s="30" t="s">
        <v>46</v>
      </c>
      <c r="C972" s="47">
        <f>COUNTIF(C966:C971,"O")</f>
        <v>4</v>
      </c>
      <c r="D972" s="47">
        <f t="shared" ref="D972:Q972" si="957">COUNTIF(D966:D971,"O")</f>
        <v>4</v>
      </c>
      <c r="E972" s="47">
        <f t="shared" si="957"/>
        <v>4</v>
      </c>
      <c r="F972" s="47">
        <f t="shared" si="957"/>
        <v>4</v>
      </c>
      <c r="G972" s="47">
        <f t="shared" si="957"/>
        <v>4</v>
      </c>
      <c r="H972" s="47">
        <f t="shared" si="957"/>
        <v>4</v>
      </c>
      <c r="I972" s="47">
        <f t="shared" si="957"/>
        <v>4</v>
      </c>
      <c r="J972" s="47">
        <f t="shared" si="957"/>
        <v>4</v>
      </c>
      <c r="K972" s="47">
        <f t="shared" si="957"/>
        <v>4</v>
      </c>
      <c r="L972" s="47">
        <f t="shared" si="957"/>
        <v>4</v>
      </c>
      <c r="M972" s="47">
        <f t="shared" si="957"/>
        <v>4</v>
      </c>
      <c r="N972" s="47">
        <f t="shared" si="957"/>
        <v>4</v>
      </c>
      <c r="O972" s="47">
        <f t="shared" si="957"/>
        <v>4</v>
      </c>
      <c r="P972" s="47">
        <f t="shared" si="957"/>
        <v>4</v>
      </c>
      <c r="Q972" s="47">
        <f t="shared" si="957"/>
        <v>4</v>
      </c>
    </row>
    <row r="973" spans="1:17">
      <c r="A973" s="605">
        <v>112</v>
      </c>
      <c r="B973" s="58" t="s">
        <v>32</v>
      </c>
      <c r="C973" s="58" t="str">
        <f>IF(C7=$W$138,"O",IF(C7=$X$138,"O",IF(C7=$Y$138,"O",IF(C7=$Z$138,"O",IF(C7=$AA$138,"O",IF(C7=$AB$138,"O",IF(C7=$AC$138,"O",IF(C7=$AD$138,"O",IF(C7=$AE$138,"O",IF(C7=$AF$138,"O",IF(C7=$AG$138,"O",IF(C7=$AH$138,"O",IF(C7=$AI$138,"O",IF(C7=$AJ$138,"O",IF(C7=$AK$138,"O",IF(C7=$AL$138,"O",IF(C7=$AM$138,"O",IF(C7=$AN$138,"O",IF(C7=$AO$138,"O",IF(C7=$AP$138,"O",IF(C7=$AQ$138,"O",IF(C7=$AR$138,"O",IF(C7=$AS$138,"O",IF(C7=$AT$138,"O",IF(C7=$AU$138,"O",IF(C7=$AV$138,"O",IF(C7=$AW$138,"O",IF(C7=$AX$138,"O",IF(C7=$AY$138,"O",IF(C7=$AZ$138,"O",IF(C7=$BA$138,"O",IF(C7=$BB$138,"O",IF(C7=$BC$138,"O",IF(C7=$BD$138,"O",IF(C7=$BE$138,"O",IF(C7=$BF$138,"O",IF(C7=$BG$138,"O",IF(C7=$BH$138,"O",IF(C7=$BI$138,"O",IF(C7=$BJ$138,"O",IF(C7=$BK$138,"O","X")))))))))))))))))))))))))))))))))))))))))</f>
        <v>O</v>
      </c>
      <c r="D973" s="58" t="str">
        <f t="shared" ref="D973:Q973" si="958">IF(D7=$W$138,"O",IF(D7=$X$138,"O",IF(D7=$Y$138,"O",IF(D7=$Z$138,"O",IF(D7=$AA$138,"O",IF(D7=$AB$138,"O",IF(D7=$AC$138,"O",IF(D7=$AD$138,"O",IF(D7=$AE$138,"O",IF(D7=$AF$138,"O",IF(D7=$AG$138,"O",IF(D7=$AH$138,"O",IF(D7=$AI$138,"O",IF(D7=$AJ$138,"O",IF(D7=$AK$138,"O",IF(D7=$AL$138,"O",IF(D7=$AM$138,"O",IF(D7=$AN$138,"O",IF(D7=$AO$138,"O",IF(D7=$AP$138,"O",IF(D7=$AQ$138,"O",IF(D7=$AR$138,"O",IF(D7=$AS$138,"O",IF(D7=$AT$138,"O",IF(D7=$AU$138,"O",IF(D7=$AV$138,"O",IF(D7=$AW$138,"O",IF(D7=$AX$138,"O",IF(D7=$AY$138,"O",IF(D7=$AZ$138,"O",IF(D7=$BA$138,"O",IF(D7=$BB$138,"O",IF(D7=$BC$138,"O",IF(D7=$BD$138,"O",IF(D7=$BE$138,"O",IF(D7=$BF$138,"O",IF(D7=$BG$138,"O",IF(D7=$BH$138,"O",IF(D7=$BI$138,"O",IF(D7=$BJ$138,"O",IF(D7=$BK$138,"O","X")))))))))))))))))))))))))))))))))))))))))</f>
        <v>O</v>
      </c>
      <c r="E973" s="58" t="str">
        <f t="shared" si="958"/>
        <v>O</v>
      </c>
      <c r="F973" s="58" t="str">
        <f t="shared" si="958"/>
        <v>O</v>
      </c>
      <c r="G973" s="58" t="str">
        <f t="shared" si="958"/>
        <v>O</v>
      </c>
      <c r="H973" s="58" t="str">
        <f t="shared" si="958"/>
        <v>O</v>
      </c>
      <c r="I973" s="58" t="str">
        <f t="shared" si="958"/>
        <v>O</v>
      </c>
      <c r="J973" s="58" t="str">
        <f t="shared" si="958"/>
        <v>O</v>
      </c>
      <c r="K973" s="58" t="str">
        <f t="shared" si="958"/>
        <v>O</v>
      </c>
      <c r="L973" s="58" t="str">
        <f t="shared" si="958"/>
        <v>O</v>
      </c>
      <c r="M973" s="58" t="str">
        <f t="shared" si="958"/>
        <v>O</v>
      </c>
      <c r="N973" s="58" t="str">
        <f t="shared" si="958"/>
        <v>O</v>
      </c>
      <c r="O973" s="58" t="str">
        <f t="shared" si="958"/>
        <v>O</v>
      </c>
      <c r="P973" s="58" t="str">
        <f t="shared" si="958"/>
        <v>O</v>
      </c>
      <c r="Q973" s="58" t="str">
        <f t="shared" si="958"/>
        <v>O</v>
      </c>
    </row>
    <row r="974" spans="1:17">
      <c r="A974" s="606"/>
      <c r="B974" s="58" t="s">
        <v>33</v>
      </c>
      <c r="C974" s="58" t="str">
        <f t="shared" ref="C974:Q974" si="959">IF(C8=$W$138,"O",IF(C8=$X$138,"O",IF(C8=$Y$138,"O",IF(C8=$Z$138,"O",IF(C8=$AA$138,"O",IF(C8=$AB$138,"O",IF(C8=$AC$138,"O",IF(C8=$AD$138,"O",IF(C8=$AE$138,"O",IF(C8=$AF$138,"O",IF(C8=$AG$138,"O",IF(C8=$AH$138,"O",IF(C8=$AI$138,"O",IF(C8=$AJ$138,"O",IF(C8=$AK$138,"O",IF(C8=$AL$138,"O",IF(C8=$AM$138,"O",IF(C8=$AN$138,"O",IF(C8=$AO$138,"O",IF(C8=$AP$138,"O",IF(C8=$AQ$138,"O",IF(C8=$AR$138,"O",IF(C8=$AS$138,"O",IF(C8=$AT$138,"O",IF(C8=$AU$138,"O",IF(C8=$AV$138,"O",IF(C8=$AW$138,"O",IF(C8=$AX$138,"O",IF(C8=$AY$138,"O",IF(C8=$AZ$138,"O",IF(C8=$BA$138,"O",IF(C8=$BB$138,"O",IF(C8=$BC$138,"O",IF(C8=$BD$138,"O",IF(C8=$BE$138,"O",IF(C8=$BF$138,"O",IF(C8=$BG$138,"O",IF(C8=$BH$138,"O",IF(C8=$BI$138,"O",IF(C8=$BJ$138,"O",IF(C8=$BK$138,"O","X")))))))))))))))))))))))))))))))))))))))))</f>
        <v>X</v>
      </c>
      <c r="D974" s="58" t="str">
        <f t="shared" si="959"/>
        <v>X</v>
      </c>
      <c r="E974" s="58" t="str">
        <f t="shared" si="959"/>
        <v>X</v>
      </c>
      <c r="F974" s="58" t="str">
        <f t="shared" si="959"/>
        <v>X</v>
      </c>
      <c r="G974" s="58" t="str">
        <f t="shared" si="959"/>
        <v>X</v>
      </c>
      <c r="H974" s="58" t="str">
        <f t="shared" si="959"/>
        <v>X</v>
      </c>
      <c r="I974" s="58" t="str">
        <f t="shared" si="959"/>
        <v>X</v>
      </c>
      <c r="J974" s="58" t="str">
        <f t="shared" si="959"/>
        <v>X</v>
      </c>
      <c r="K974" s="58" t="str">
        <f t="shared" si="959"/>
        <v>X</v>
      </c>
      <c r="L974" s="58" t="str">
        <f t="shared" si="959"/>
        <v>X</v>
      </c>
      <c r="M974" s="58" t="str">
        <f t="shared" si="959"/>
        <v>X</v>
      </c>
      <c r="N974" s="58" t="str">
        <f t="shared" si="959"/>
        <v>X</v>
      </c>
      <c r="O974" s="58" t="str">
        <f t="shared" si="959"/>
        <v>X</v>
      </c>
      <c r="P974" s="58" t="str">
        <f t="shared" si="959"/>
        <v>X</v>
      </c>
      <c r="Q974" s="58" t="str">
        <f t="shared" si="959"/>
        <v>X</v>
      </c>
    </row>
    <row r="975" spans="1:17">
      <c r="A975" s="606"/>
      <c r="B975" s="58" t="s">
        <v>34</v>
      </c>
      <c r="C975" s="58" t="str">
        <f t="shared" ref="C975:Q975" si="960">IF(C9=$W$138,"O",IF(C9=$X$138,"O",IF(C9=$Y$138,"O",IF(C9=$Z$138,"O",IF(C9=$AA$138,"O",IF(C9=$AB$138,"O",IF(C9=$AC$138,"O",IF(C9=$AD$138,"O",IF(C9=$AE$138,"O",IF(C9=$AF$138,"O",IF(C9=$AG$138,"O",IF(C9=$AH$138,"O",IF(C9=$AI$138,"O",IF(C9=$AJ$138,"O",IF(C9=$AK$138,"O",IF(C9=$AL$138,"O",IF(C9=$AM$138,"O",IF(C9=$AN$138,"O",IF(C9=$AO$138,"O",IF(C9=$AP$138,"O",IF(C9=$AQ$138,"O",IF(C9=$AR$138,"O",IF(C9=$AS$138,"O",IF(C9=$AT$138,"O",IF(C9=$AU$138,"O",IF(C9=$AV$138,"O",IF(C9=$AW$138,"O",IF(C9=$AX$138,"O",IF(C9=$AY$138,"O",IF(C9=$AZ$138,"O",IF(C9=$BA$138,"O",IF(C9=$BB$138,"O",IF(C9=$BC$138,"O",IF(C9=$BD$138,"O",IF(C9=$BE$138,"O",IF(C9=$BF$138,"O",IF(C9=$BG$138,"O",IF(C9=$BH$138,"O",IF(C9=$BI$138,"O",IF(C9=$BJ$138,"O",IF(C9=$BK$138,"O","X")))))))))))))))))))))))))))))))))))))))))</f>
        <v>X</v>
      </c>
      <c r="D975" s="58" t="str">
        <f t="shared" si="960"/>
        <v>X</v>
      </c>
      <c r="E975" s="58" t="str">
        <f t="shared" si="960"/>
        <v>X</v>
      </c>
      <c r="F975" s="58" t="str">
        <f t="shared" si="960"/>
        <v>X</v>
      </c>
      <c r="G975" s="58" t="str">
        <f t="shared" si="960"/>
        <v>X</v>
      </c>
      <c r="H975" s="58" t="str">
        <f t="shared" si="960"/>
        <v>X</v>
      </c>
      <c r="I975" s="58" t="str">
        <f t="shared" si="960"/>
        <v>X</v>
      </c>
      <c r="J975" s="58" t="str">
        <f t="shared" si="960"/>
        <v>X</v>
      </c>
      <c r="K975" s="58" t="str">
        <f t="shared" si="960"/>
        <v>X</v>
      </c>
      <c r="L975" s="58" t="str">
        <f t="shared" si="960"/>
        <v>X</v>
      </c>
      <c r="M975" s="58" t="str">
        <f t="shared" si="960"/>
        <v>X</v>
      </c>
      <c r="N975" s="58" t="str">
        <f t="shared" si="960"/>
        <v>X</v>
      </c>
      <c r="O975" s="58" t="str">
        <f t="shared" si="960"/>
        <v>X</v>
      </c>
      <c r="P975" s="58" t="str">
        <f t="shared" si="960"/>
        <v>X</v>
      </c>
      <c r="Q975" s="58" t="str">
        <f t="shared" si="960"/>
        <v>X</v>
      </c>
    </row>
    <row r="976" spans="1:17">
      <c r="A976" s="606"/>
      <c r="B976" s="58" t="s">
        <v>35</v>
      </c>
      <c r="C976" s="58" t="str">
        <f t="shared" ref="C976:Q976" si="961">IF(C10=$W$138,"O",IF(C10=$X$138,"O",IF(C10=$Y$138,"O",IF(C10=$Z$138,"O",IF(C10=$AA$138,"O",IF(C10=$AB$138,"O",IF(C10=$AC$138,"O",IF(C10=$AD$138,"O",IF(C10=$AE$138,"O",IF(C10=$AF$138,"O",IF(C10=$AG$138,"O",IF(C10=$AH$138,"O",IF(C10=$AI$138,"O",IF(C10=$AJ$138,"O",IF(C10=$AK$138,"O",IF(C10=$AL$138,"O",IF(C10=$AM$138,"O",IF(C10=$AN$138,"O",IF(C10=$AO$138,"O",IF(C10=$AP$138,"O",IF(C10=$AQ$138,"O",IF(C10=$AR$138,"O",IF(C10=$AS$138,"O",IF(C10=$AT$138,"O",IF(C10=$AU$138,"O",IF(C10=$AV$138,"O",IF(C10=$AW$138,"O",IF(C10=$AX$138,"O",IF(C10=$AY$138,"O",IF(C10=$AZ$138,"O",IF(C10=$BA$138,"O",IF(C10=$BB$138,"O",IF(C10=$BC$138,"O",IF(C10=$BD$138,"O",IF(C10=$BE$138,"O",IF(C10=$BF$138,"O",IF(C10=$BG$138,"O",IF(C10=$BH$138,"O",IF(C10=$BI$138,"O",IF(C10=$BJ$138,"O",IF(C10=$BK$138,"O","X")))))))))))))))))))))))))))))))))))))))))</f>
        <v>O</v>
      </c>
      <c r="D976" s="58" t="str">
        <f t="shared" si="961"/>
        <v>O</v>
      </c>
      <c r="E976" s="58" t="str">
        <f t="shared" si="961"/>
        <v>O</v>
      </c>
      <c r="F976" s="58" t="str">
        <f t="shared" si="961"/>
        <v>O</v>
      </c>
      <c r="G976" s="58" t="str">
        <f t="shared" si="961"/>
        <v>O</v>
      </c>
      <c r="H976" s="58" t="str">
        <f t="shared" si="961"/>
        <v>O</v>
      </c>
      <c r="I976" s="58" t="str">
        <f t="shared" si="961"/>
        <v>O</v>
      </c>
      <c r="J976" s="58" t="str">
        <f t="shared" si="961"/>
        <v>O</v>
      </c>
      <c r="K976" s="58" t="str">
        <f t="shared" si="961"/>
        <v>O</v>
      </c>
      <c r="L976" s="58" t="str">
        <f t="shared" si="961"/>
        <v>O</v>
      </c>
      <c r="M976" s="58" t="str">
        <f t="shared" si="961"/>
        <v>O</v>
      </c>
      <c r="N976" s="58" t="str">
        <f t="shared" si="961"/>
        <v>O</v>
      </c>
      <c r="O976" s="58" t="str">
        <f t="shared" si="961"/>
        <v>O</v>
      </c>
      <c r="P976" s="58" t="str">
        <f t="shared" si="961"/>
        <v>O</v>
      </c>
      <c r="Q976" s="58" t="str">
        <f t="shared" si="961"/>
        <v>O</v>
      </c>
    </row>
    <row r="977" spans="1:17">
      <c r="A977" s="606"/>
      <c r="B977" s="58" t="s">
        <v>36</v>
      </c>
      <c r="C977" s="58" t="str">
        <f t="shared" ref="C977:Q977" si="962">IF(C11=$W$138,"O",IF(C11=$X$138,"O",IF(C11=$Y$138,"O",IF(C11=$Z$138,"O",IF(C11=$AA$138,"O",IF(C11=$AB$138,"O",IF(C11=$AC$138,"O",IF(C11=$AD$138,"O",IF(C11=$AE$138,"O",IF(C11=$AF$138,"O",IF(C11=$AG$138,"O",IF(C11=$AH$138,"O",IF(C11=$AI$138,"O",IF(C11=$AJ$138,"O",IF(C11=$AK$138,"O",IF(C11=$AL$138,"O",IF(C11=$AM$138,"O",IF(C11=$AN$138,"O",IF(C11=$AO$138,"O",IF(C11=$AP$138,"O",IF(C11=$AQ$138,"O",IF(C11=$AR$138,"O",IF(C11=$AS$138,"O",IF(C11=$AT$138,"O",IF(C11=$AU$138,"O",IF(C11=$AV$138,"O",IF(C11=$AW$138,"O",IF(C11=$AX$138,"O",IF(C11=$AY$138,"O",IF(C11=$AZ$138,"O",IF(C11=$BA$138,"O",IF(C11=$BB$138,"O",IF(C11=$BC$138,"O",IF(C11=$BD$138,"O",IF(C11=$BE$138,"O",IF(C11=$BF$138,"O",IF(C11=$BG$138,"O",IF(C11=$BH$138,"O",IF(C11=$BI$138,"O",IF(C11=$BJ$138,"O",IF(C11=$BK$138,"O","X")))))))))))))))))))))))))))))))))))))))))</f>
        <v>O</v>
      </c>
      <c r="D977" s="58" t="str">
        <f t="shared" si="962"/>
        <v>O</v>
      </c>
      <c r="E977" s="58" t="str">
        <f t="shared" si="962"/>
        <v>O</v>
      </c>
      <c r="F977" s="58" t="str">
        <f t="shared" si="962"/>
        <v>O</v>
      </c>
      <c r="G977" s="58" t="str">
        <f t="shared" si="962"/>
        <v>O</v>
      </c>
      <c r="H977" s="58" t="str">
        <f t="shared" si="962"/>
        <v>O</v>
      </c>
      <c r="I977" s="58" t="str">
        <f t="shared" si="962"/>
        <v>O</v>
      </c>
      <c r="J977" s="58" t="str">
        <f t="shared" si="962"/>
        <v>O</v>
      </c>
      <c r="K977" s="58" t="str">
        <f t="shared" si="962"/>
        <v>O</v>
      </c>
      <c r="L977" s="58" t="str">
        <f t="shared" si="962"/>
        <v>O</v>
      </c>
      <c r="M977" s="58" t="str">
        <f t="shared" si="962"/>
        <v>O</v>
      </c>
      <c r="N977" s="58" t="str">
        <f t="shared" si="962"/>
        <v>O</v>
      </c>
      <c r="O977" s="58" t="str">
        <f t="shared" si="962"/>
        <v>O</v>
      </c>
      <c r="P977" s="58" t="str">
        <f t="shared" si="962"/>
        <v>O</v>
      </c>
      <c r="Q977" s="58" t="str">
        <f t="shared" si="962"/>
        <v>O</v>
      </c>
    </row>
    <row r="978" spans="1:17">
      <c r="A978" s="606"/>
      <c r="B978" s="58" t="s">
        <v>21</v>
      </c>
      <c r="C978" s="58" t="str">
        <f t="shared" ref="C978:P978" si="963">IF(C12=$W$138,"O",IF(C12=$X$138,"O",IF(C12=$Y$138,"O",IF(C12=$Z$138,"O",IF(C12=$AA$138,"O",IF(C12=$AB$138,"O",IF(C12=$AC$138,"O",IF(C12=$AD$138,"O",IF(C12=$AE$138,"O",IF(C12=$AF$138,"O",IF(C12=$AG$138,"O",IF(C12=$AH$138,"O",IF(C12=$AI$138,"O",IF(C12=$AJ$138,"O",IF(C12=$AK$138,"O",IF(C12=$AL$138,"O",IF(C12=$AM$138,"O",IF(C12=$AN$138,"O",IF(C12=$AO$138,"O",IF(C12=$AP$138,"O",IF(C12=$AQ$138,"O",IF(C12=$AR$138,"O",IF(C12=$AS$138,"O",IF(C12=$AT$138,"O",IF(C12=$AU$138,"O",IF(C12=$AV$138,"O",IF(C12=$AW$138,"O",IF(C12=$AX$138,"O",IF(C12=$AY$138,"O",IF(C12=$AZ$138,"O",IF(C12=$BA$138,"O",IF(C12=$BB$138,"O",IF(C12=$BC$138,"O",IF(C12=$BD$138,"O",IF(C12=$BE$138,"O",IF(C12=$BF$138,"O",IF(C12=$BG$138,"O",IF(C12=$BH$138,"O",IF(C12=$BI$138,"O",IF(C12=$BJ$138,"O",IF(C12=$BK$138,"O","X")))))))))))))))))))))))))))))))))))))))))</f>
        <v>O</v>
      </c>
      <c r="D978" s="58" t="str">
        <f t="shared" si="963"/>
        <v>O</v>
      </c>
      <c r="E978" s="58" t="str">
        <f t="shared" si="963"/>
        <v>O</v>
      </c>
      <c r="F978" s="58" t="str">
        <f t="shared" si="963"/>
        <v>O</v>
      </c>
      <c r="G978" s="58" t="str">
        <f t="shared" si="963"/>
        <v>O</v>
      </c>
      <c r="H978" s="58" t="str">
        <f t="shared" si="963"/>
        <v>O</v>
      </c>
      <c r="I978" s="58" t="str">
        <f t="shared" si="963"/>
        <v>O</v>
      </c>
      <c r="J978" s="58" t="str">
        <f t="shared" si="963"/>
        <v>O</v>
      </c>
      <c r="K978" s="58" t="str">
        <f t="shared" si="963"/>
        <v>O</v>
      </c>
      <c r="L978" s="58" t="str">
        <f t="shared" si="963"/>
        <v>O</v>
      </c>
      <c r="M978" s="58" t="str">
        <f t="shared" si="963"/>
        <v>O</v>
      </c>
      <c r="N978" s="58" t="str">
        <f t="shared" si="963"/>
        <v>O</v>
      </c>
      <c r="O978" s="58" t="str">
        <f t="shared" si="963"/>
        <v>O</v>
      </c>
      <c r="P978" s="58" t="str">
        <f t="shared" si="963"/>
        <v>O</v>
      </c>
      <c r="Q978" s="58" t="str">
        <f>IF(Q12=$W$138,"O",IF(Q12=$X$138,"O",IF(Q12=$Y$138,"O",IF(Q12=$Z$138,"O",IF(Q12=$AA$138,"O",IF(Q12=$AB$138,"O",IF(Q12=$AC$138,"O",IF(Q12=$AD$138,"O",IF(Q12=$AE$138,"O",IF(Q12=$AF$138,"O",IF(Q12=$AG$138,"O",IF(Q12=$AH$138,"O",IF(Q12=$AI$138,"O",IF(Q12=$AJ$138,"O",IF(Q12=$AK$138,"O",IF(Q12=$AL$138,"O",IF(Q12=$AM$138,"O",IF(Q12=$AN$138,"O",IF(Q12=$AO$138,"O",IF(Q12=$AP$138,"O",IF(Q12=$AQ$138,"O",IF(Q12=$AR$138,"O",IF(Q12=$AS$138,"O",IF(Q12=$AT$138,"O",IF(Q12=$AU$138,"O",IF(Q12=$AV$138,"O",IF(Q12=$AW$138,"O",IF(Q12=$AX$138,"O",IF(Q12=$AY$138,"O",IF(Q12=$AZ$138,"O",IF(Q12=$BA$138,"O",IF(Q12=$BB$138,"O",IF(Q12=$BC$138,"O",IF(Q12=$BD$138,"O",IF(Q12=$BE$138,"O",IF(Q12=$BF$138,"O",IF(Q12=$BG$138,"O",IF(Q12=$BH$138,"O",IF(Q12=$BI$138,"O",IF(Q12=$BJ$138,"O",IF(Q12=$BK$138,"O","X")))))))))))))))))))))))))))))))))))))))))</f>
        <v>O</v>
      </c>
    </row>
    <row r="979" spans="1:17">
      <c r="A979" s="607"/>
      <c r="B979" s="30" t="s">
        <v>46</v>
      </c>
      <c r="C979" s="47">
        <f>COUNTIF(C973:C978,"O")</f>
        <v>4</v>
      </c>
      <c r="D979" s="47">
        <f t="shared" ref="D979:Q979" si="964">COUNTIF(D973:D978,"O")</f>
        <v>4</v>
      </c>
      <c r="E979" s="47">
        <f t="shared" si="964"/>
        <v>4</v>
      </c>
      <c r="F979" s="47">
        <f t="shared" si="964"/>
        <v>4</v>
      </c>
      <c r="G979" s="47">
        <f t="shared" si="964"/>
        <v>4</v>
      </c>
      <c r="H979" s="47">
        <f t="shared" si="964"/>
        <v>4</v>
      </c>
      <c r="I979" s="47">
        <f t="shared" si="964"/>
        <v>4</v>
      </c>
      <c r="J979" s="47">
        <f t="shared" si="964"/>
        <v>4</v>
      </c>
      <c r="K979" s="47">
        <f t="shared" si="964"/>
        <v>4</v>
      </c>
      <c r="L979" s="47">
        <f t="shared" si="964"/>
        <v>4</v>
      </c>
      <c r="M979" s="47">
        <f t="shared" si="964"/>
        <v>4</v>
      </c>
      <c r="N979" s="47">
        <f t="shared" si="964"/>
        <v>4</v>
      </c>
      <c r="O979" s="47">
        <f t="shared" si="964"/>
        <v>4</v>
      </c>
      <c r="P979" s="47">
        <f t="shared" si="964"/>
        <v>4</v>
      </c>
      <c r="Q979" s="47">
        <f t="shared" si="964"/>
        <v>4</v>
      </c>
    </row>
    <row r="980" spans="1:17">
      <c r="A980" s="605">
        <v>113</v>
      </c>
      <c r="B980" s="58" t="s">
        <v>32</v>
      </c>
      <c r="C980" s="58" t="str">
        <f>IF(C7=$W$139,"O",IF(C7=$X$139,"O",IF(C7=$Y$139,"O",IF(C7=$Z$139,"O",IF(C7=$AA$139,"O",IF(C7=$AB$139,"O",IF(C7=$AC$139,"O",IF(C7=$AD$139,"O",IF(C7=$AE$139,"O",IF(C7=$AF$139,"O",IF(C7=$AG$139,"O",IF(C7=$AH$139,"O",IF(C7=$AI$139,"O",IF(C7=$AJ$139,"O",IF(C7=$AK$139,"O",IF(C7=$AL$139,"O",IF(C7=$AM$139,"O",IF(C7=$AN$139,"O",IF(C7=$AO$139,"O",IF(C7=$AP$139,"O",IF(C7=$AQ$139,"O",IF(C7=$AR$139,"O",IF(C7=$AS$139,"O",IF(C7=$AT$139,"O",IF(C7=$AU$139,"O",IF(C7=$AV$139,"O",IF(C7=$AW$139,"O",IF(C7=$AX$139,"O",IF(C7=$AY$139,"O",IF(C7=$AZ$139,"O",IF(C7=$BA$139,"O",IF(C7=$BB$139,"O",IF(C7=$BC$139,"O",IF(C7=$BD$139,"O",IF(C7=$BE$139,"O",IF(C7=$BF$139,"O",IF(C7=$BG$139,"O",IF(C7=$BH$139,"O",IF(C7=$BI$139,"O",IF(C7=$BJ$139,"O",IF(C7=$BK$139,"O","X")))))))))))))))))))))))))))))))))))))))))</f>
        <v>O</v>
      </c>
      <c r="D980" s="58" t="str">
        <f t="shared" ref="D980:Q980" si="965">IF(D7=$W$139,"O",IF(D7=$X$139,"O",IF(D7=$Y$139,"O",IF(D7=$Z$139,"O",IF(D7=$AA$139,"O",IF(D7=$AB$139,"O",IF(D7=$AC$139,"O",IF(D7=$AD$139,"O",IF(D7=$AE$139,"O",IF(D7=$AF$139,"O",IF(D7=$AG$139,"O",IF(D7=$AH$139,"O",IF(D7=$AI$139,"O",IF(D7=$AJ$139,"O",IF(D7=$AK$139,"O",IF(D7=$AL$139,"O",IF(D7=$AM$139,"O",IF(D7=$AN$139,"O",IF(D7=$AO$139,"O",IF(D7=$AP$139,"O",IF(D7=$AQ$139,"O",IF(D7=$AR$139,"O",IF(D7=$AS$139,"O",IF(D7=$AT$139,"O",IF(D7=$AU$139,"O",IF(D7=$AV$139,"O",IF(D7=$AW$139,"O",IF(D7=$AX$139,"O",IF(D7=$AY$139,"O",IF(D7=$AZ$139,"O",IF(D7=$BA$139,"O",IF(D7=$BB$139,"O",IF(D7=$BC$139,"O",IF(D7=$BD$139,"O",IF(D7=$BE$139,"O",IF(D7=$BF$139,"O",IF(D7=$BG$139,"O",IF(D7=$BH$139,"O",IF(D7=$BI$139,"O",IF(D7=$BJ$139,"O",IF(D7=$BK$139,"O","X")))))))))))))))))))))))))))))))))))))))))</f>
        <v>O</v>
      </c>
      <c r="E980" s="58" t="str">
        <f t="shared" si="965"/>
        <v>O</v>
      </c>
      <c r="F980" s="58" t="str">
        <f t="shared" si="965"/>
        <v>O</v>
      </c>
      <c r="G980" s="58" t="str">
        <f t="shared" si="965"/>
        <v>O</v>
      </c>
      <c r="H980" s="58" t="str">
        <f t="shared" si="965"/>
        <v>O</v>
      </c>
      <c r="I980" s="58" t="str">
        <f t="shared" si="965"/>
        <v>O</v>
      </c>
      <c r="J980" s="58" t="str">
        <f t="shared" si="965"/>
        <v>O</v>
      </c>
      <c r="K980" s="58" t="str">
        <f t="shared" si="965"/>
        <v>O</v>
      </c>
      <c r="L980" s="58" t="str">
        <f t="shared" si="965"/>
        <v>O</v>
      </c>
      <c r="M980" s="58" t="str">
        <f t="shared" si="965"/>
        <v>O</v>
      </c>
      <c r="N980" s="58" t="str">
        <f t="shared" si="965"/>
        <v>O</v>
      </c>
      <c r="O980" s="58" t="str">
        <f t="shared" si="965"/>
        <v>O</v>
      </c>
      <c r="P980" s="58" t="str">
        <f t="shared" si="965"/>
        <v>O</v>
      </c>
      <c r="Q980" s="58" t="str">
        <f t="shared" si="965"/>
        <v>O</v>
      </c>
    </row>
    <row r="981" spans="1:17">
      <c r="A981" s="606"/>
      <c r="B981" s="58" t="s">
        <v>33</v>
      </c>
      <c r="C981" s="58" t="str">
        <f t="shared" ref="C981:Q981" si="966">IF(C8=$W$139,"O",IF(C8=$X$139,"O",IF(C8=$Y$139,"O",IF(C8=$Z$139,"O",IF(C8=$AA$139,"O",IF(C8=$AB$139,"O",IF(C8=$AC$139,"O",IF(C8=$AD$139,"O",IF(C8=$AE$139,"O",IF(C8=$AF$139,"O",IF(C8=$AG$139,"O",IF(C8=$AH$139,"O",IF(C8=$AI$139,"O",IF(C8=$AJ$139,"O",IF(C8=$AK$139,"O",IF(C8=$AL$139,"O",IF(C8=$AM$139,"O",IF(C8=$AN$139,"O",IF(C8=$AO$139,"O",IF(C8=$AP$139,"O",IF(C8=$AQ$139,"O",IF(C8=$AR$139,"O",IF(C8=$AS$139,"O",IF(C8=$AT$139,"O",IF(C8=$AU$139,"O",IF(C8=$AV$139,"O",IF(C8=$AW$139,"O",IF(C8=$AX$139,"O",IF(C8=$AY$139,"O",IF(C8=$AZ$139,"O",IF(C8=$BA$139,"O",IF(C8=$BB$139,"O",IF(C8=$BC$139,"O",IF(C8=$BD$139,"O",IF(C8=$BE$139,"O",IF(C8=$BF$139,"O",IF(C8=$BG$139,"O",IF(C8=$BH$139,"O",IF(C8=$BI$139,"O",IF(C8=$BJ$139,"O",IF(C8=$BK$139,"O","X")))))))))))))))))))))))))))))))))))))))))</f>
        <v>X</v>
      </c>
      <c r="D981" s="58" t="str">
        <f t="shared" si="966"/>
        <v>X</v>
      </c>
      <c r="E981" s="58" t="str">
        <f t="shared" si="966"/>
        <v>X</v>
      </c>
      <c r="F981" s="58" t="str">
        <f t="shared" si="966"/>
        <v>X</v>
      </c>
      <c r="G981" s="58" t="str">
        <f t="shared" si="966"/>
        <v>X</v>
      </c>
      <c r="H981" s="58" t="str">
        <f t="shared" si="966"/>
        <v>X</v>
      </c>
      <c r="I981" s="58" t="str">
        <f t="shared" si="966"/>
        <v>X</v>
      </c>
      <c r="J981" s="58" t="str">
        <f t="shared" si="966"/>
        <v>X</v>
      </c>
      <c r="K981" s="58" t="str">
        <f t="shared" si="966"/>
        <v>X</v>
      </c>
      <c r="L981" s="58" t="str">
        <f t="shared" si="966"/>
        <v>X</v>
      </c>
      <c r="M981" s="58" t="str">
        <f t="shared" si="966"/>
        <v>X</v>
      </c>
      <c r="N981" s="58" t="str">
        <f t="shared" si="966"/>
        <v>X</v>
      </c>
      <c r="O981" s="58" t="str">
        <f t="shared" si="966"/>
        <v>X</v>
      </c>
      <c r="P981" s="58" t="str">
        <f t="shared" si="966"/>
        <v>X</v>
      </c>
      <c r="Q981" s="58" t="str">
        <f t="shared" si="966"/>
        <v>X</v>
      </c>
    </row>
    <row r="982" spans="1:17">
      <c r="A982" s="606"/>
      <c r="B982" s="58" t="s">
        <v>34</v>
      </c>
      <c r="C982" s="58" t="str">
        <f t="shared" ref="C982:Q982" si="967">IF(C9=$W$139,"O",IF(C9=$X$139,"O",IF(C9=$Y$139,"O",IF(C9=$Z$139,"O",IF(C9=$AA$139,"O",IF(C9=$AB$139,"O",IF(C9=$AC$139,"O",IF(C9=$AD$139,"O",IF(C9=$AE$139,"O",IF(C9=$AF$139,"O",IF(C9=$AG$139,"O",IF(C9=$AH$139,"O",IF(C9=$AI$139,"O",IF(C9=$AJ$139,"O",IF(C9=$AK$139,"O",IF(C9=$AL$139,"O",IF(C9=$AM$139,"O",IF(C9=$AN$139,"O",IF(C9=$AO$139,"O",IF(C9=$AP$139,"O",IF(C9=$AQ$139,"O",IF(C9=$AR$139,"O",IF(C9=$AS$139,"O",IF(C9=$AT$139,"O",IF(C9=$AU$139,"O",IF(C9=$AV$139,"O",IF(C9=$AW$139,"O",IF(C9=$AX$139,"O",IF(C9=$AY$139,"O",IF(C9=$AZ$139,"O",IF(C9=$BA$139,"O",IF(C9=$BB$139,"O",IF(C9=$BC$139,"O",IF(C9=$BD$139,"O",IF(C9=$BE$139,"O",IF(C9=$BF$139,"O",IF(C9=$BG$139,"O",IF(C9=$BH$139,"O",IF(C9=$BI$139,"O",IF(C9=$BJ$139,"O",IF(C9=$BK$139,"O","X")))))))))))))))))))))))))))))))))))))))))</f>
        <v>X</v>
      </c>
      <c r="D982" s="58" t="str">
        <f t="shared" si="967"/>
        <v>X</v>
      </c>
      <c r="E982" s="58" t="str">
        <f t="shared" si="967"/>
        <v>X</v>
      </c>
      <c r="F982" s="58" t="str">
        <f t="shared" si="967"/>
        <v>X</v>
      </c>
      <c r="G982" s="58" t="str">
        <f t="shared" si="967"/>
        <v>X</v>
      </c>
      <c r="H982" s="58" t="str">
        <f t="shared" si="967"/>
        <v>X</v>
      </c>
      <c r="I982" s="58" t="str">
        <f t="shared" si="967"/>
        <v>X</v>
      </c>
      <c r="J982" s="58" t="str">
        <f t="shared" si="967"/>
        <v>X</v>
      </c>
      <c r="K982" s="58" t="str">
        <f t="shared" si="967"/>
        <v>X</v>
      </c>
      <c r="L982" s="58" t="str">
        <f t="shared" si="967"/>
        <v>X</v>
      </c>
      <c r="M982" s="58" t="str">
        <f t="shared" si="967"/>
        <v>X</v>
      </c>
      <c r="N982" s="58" t="str">
        <f t="shared" si="967"/>
        <v>X</v>
      </c>
      <c r="O982" s="58" t="str">
        <f t="shared" si="967"/>
        <v>X</v>
      </c>
      <c r="P982" s="58" t="str">
        <f t="shared" si="967"/>
        <v>X</v>
      </c>
      <c r="Q982" s="58" t="str">
        <f t="shared" si="967"/>
        <v>X</v>
      </c>
    </row>
    <row r="983" spans="1:17">
      <c r="A983" s="606"/>
      <c r="B983" s="58" t="s">
        <v>35</v>
      </c>
      <c r="C983" s="58" t="str">
        <f t="shared" ref="C983:Q983" si="968">IF(C10=$W$139,"O",IF(C10=$X$139,"O",IF(C10=$Y$139,"O",IF(C10=$Z$139,"O",IF(C10=$AA$139,"O",IF(C10=$AB$139,"O",IF(C10=$AC$139,"O",IF(C10=$AD$139,"O",IF(C10=$AE$139,"O",IF(C10=$AF$139,"O",IF(C10=$AG$139,"O",IF(C10=$AH$139,"O",IF(C10=$AI$139,"O",IF(C10=$AJ$139,"O",IF(C10=$AK$139,"O",IF(C10=$AL$139,"O",IF(C10=$AM$139,"O",IF(C10=$AN$139,"O",IF(C10=$AO$139,"O",IF(C10=$AP$139,"O",IF(C10=$AQ$139,"O",IF(C10=$AR$139,"O",IF(C10=$AS$139,"O",IF(C10=$AT$139,"O",IF(C10=$AU$139,"O",IF(C10=$AV$139,"O",IF(C10=$AW$139,"O",IF(C10=$AX$139,"O",IF(C10=$AY$139,"O",IF(C10=$AZ$139,"O",IF(C10=$BA$139,"O",IF(C10=$BB$139,"O",IF(C10=$BC$139,"O",IF(C10=$BD$139,"O",IF(C10=$BE$139,"O",IF(C10=$BF$139,"O",IF(C10=$BG$139,"O",IF(C10=$BH$139,"O",IF(C10=$BI$139,"O",IF(C10=$BJ$139,"O",IF(C10=$BK$139,"O","X")))))))))))))))))))))))))))))))))))))))))</f>
        <v>O</v>
      </c>
      <c r="D983" s="58" t="str">
        <f t="shared" si="968"/>
        <v>O</v>
      </c>
      <c r="E983" s="58" t="str">
        <f t="shared" si="968"/>
        <v>O</v>
      </c>
      <c r="F983" s="58" t="str">
        <f t="shared" si="968"/>
        <v>O</v>
      </c>
      <c r="G983" s="58" t="str">
        <f t="shared" si="968"/>
        <v>O</v>
      </c>
      <c r="H983" s="58" t="str">
        <f t="shared" si="968"/>
        <v>O</v>
      </c>
      <c r="I983" s="58" t="str">
        <f t="shared" si="968"/>
        <v>O</v>
      </c>
      <c r="J983" s="58" t="str">
        <f t="shared" si="968"/>
        <v>O</v>
      </c>
      <c r="K983" s="58" t="str">
        <f t="shared" si="968"/>
        <v>O</v>
      </c>
      <c r="L983" s="58" t="str">
        <f t="shared" si="968"/>
        <v>O</v>
      </c>
      <c r="M983" s="58" t="str">
        <f t="shared" si="968"/>
        <v>O</v>
      </c>
      <c r="N983" s="58" t="str">
        <f t="shared" si="968"/>
        <v>O</v>
      </c>
      <c r="O983" s="58" t="str">
        <f t="shared" si="968"/>
        <v>O</v>
      </c>
      <c r="P983" s="58" t="str">
        <f t="shared" si="968"/>
        <v>O</v>
      </c>
      <c r="Q983" s="58" t="str">
        <f t="shared" si="968"/>
        <v>O</v>
      </c>
    </row>
    <row r="984" spans="1:17">
      <c r="A984" s="606"/>
      <c r="B984" s="58" t="s">
        <v>36</v>
      </c>
      <c r="C984" s="58" t="str">
        <f t="shared" ref="C984:Q984" si="969">IF(C11=$W$139,"O",IF(C11=$X$139,"O",IF(C11=$Y$139,"O",IF(C11=$Z$139,"O",IF(C11=$AA$139,"O",IF(C11=$AB$139,"O",IF(C11=$AC$139,"O",IF(C11=$AD$139,"O",IF(C11=$AE$139,"O",IF(C11=$AF$139,"O",IF(C11=$AG$139,"O",IF(C11=$AH$139,"O",IF(C11=$AI$139,"O",IF(C11=$AJ$139,"O",IF(C11=$AK$139,"O",IF(C11=$AL$139,"O",IF(C11=$AM$139,"O",IF(C11=$AN$139,"O",IF(C11=$AO$139,"O",IF(C11=$AP$139,"O",IF(C11=$AQ$139,"O",IF(C11=$AR$139,"O",IF(C11=$AS$139,"O",IF(C11=$AT$139,"O",IF(C11=$AU$139,"O",IF(C11=$AV$139,"O",IF(C11=$AW$139,"O",IF(C11=$AX$139,"O",IF(C11=$AY$139,"O",IF(C11=$AZ$139,"O",IF(C11=$BA$139,"O",IF(C11=$BB$139,"O",IF(C11=$BC$139,"O",IF(C11=$BD$139,"O",IF(C11=$BE$139,"O",IF(C11=$BF$139,"O",IF(C11=$BG$139,"O",IF(C11=$BH$139,"O",IF(C11=$BI$139,"O",IF(C11=$BJ$139,"O",IF(C11=$BK$139,"O","X")))))))))))))))))))))))))))))))))))))))))</f>
        <v>O</v>
      </c>
      <c r="D984" s="58" t="str">
        <f t="shared" si="969"/>
        <v>O</v>
      </c>
      <c r="E984" s="58" t="str">
        <f t="shared" si="969"/>
        <v>O</v>
      </c>
      <c r="F984" s="58" t="str">
        <f t="shared" si="969"/>
        <v>O</v>
      </c>
      <c r="G984" s="58" t="str">
        <f t="shared" si="969"/>
        <v>O</v>
      </c>
      <c r="H984" s="58" t="str">
        <f t="shared" si="969"/>
        <v>O</v>
      </c>
      <c r="I984" s="58" t="str">
        <f t="shared" si="969"/>
        <v>O</v>
      </c>
      <c r="J984" s="58" t="str">
        <f t="shared" si="969"/>
        <v>O</v>
      </c>
      <c r="K984" s="58" t="str">
        <f t="shared" si="969"/>
        <v>O</v>
      </c>
      <c r="L984" s="58" t="str">
        <f t="shared" si="969"/>
        <v>O</v>
      </c>
      <c r="M984" s="58" t="str">
        <f t="shared" si="969"/>
        <v>O</v>
      </c>
      <c r="N984" s="58" t="str">
        <f t="shared" si="969"/>
        <v>O</v>
      </c>
      <c r="O984" s="58" t="str">
        <f t="shared" si="969"/>
        <v>O</v>
      </c>
      <c r="P984" s="58" t="str">
        <f t="shared" si="969"/>
        <v>O</v>
      </c>
      <c r="Q984" s="58" t="str">
        <f t="shared" si="969"/>
        <v>O</v>
      </c>
    </row>
    <row r="985" spans="1:17">
      <c r="A985" s="606"/>
      <c r="B985" s="58" t="s">
        <v>21</v>
      </c>
      <c r="C985" s="58" t="str">
        <f t="shared" ref="C985:P985" si="970">IF(C12=$W$139,"O",IF(C12=$X$139,"O",IF(C12=$Y$139,"O",IF(C12=$Z$139,"O",IF(C12=$AA$139,"O",IF(C12=$AB$139,"O",IF(C12=$AC$139,"O",IF(C12=$AD$139,"O",IF(C12=$AE$139,"O",IF(C12=$AF$139,"O",IF(C12=$AG$139,"O",IF(C12=$AH$139,"O",IF(C12=$AI$139,"O",IF(C12=$AJ$139,"O",IF(C12=$AK$139,"O",IF(C12=$AL$139,"O",IF(C12=$AM$139,"O",IF(C12=$AN$139,"O",IF(C12=$AO$139,"O",IF(C12=$AP$139,"O",IF(C12=$AQ$139,"O",IF(C12=$AR$139,"O",IF(C12=$AS$139,"O",IF(C12=$AT$139,"O",IF(C12=$AU$139,"O",IF(C12=$AV$139,"O",IF(C12=$AW$139,"O",IF(C12=$AX$139,"O",IF(C12=$AY$139,"O",IF(C12=$AZ$139,"O",IF(C12=$BA$139,"O",IF(C12=$BB$139,"O",IF(C12=$BC$139,"O",IF(C12=$BD$139,"O",IF(C12=$BE$139,"O",IF(C12=$BF$139,"O",IF(C12=$BG$139,"O",IF(C12=$BH$139,"O",IF(C12=$BI$139,"O",IF(C12=$BJ$139,"O",IF(C12=$BK$139,"O","X")))))))))))))))))))))))))))))))))))))))))</f>
        <v>O</v>
      </c>
      <c r="D985" s="58" t="str">
        <f t="shared" si="970"/>
        <v>O</v>
      </c>
      <c r="E985" s="58" t="str">
        <f t="shared" si="970"/>
        <v>O</v>
      </c>
      <c r="F985" s="58" t="str">
        <f t="shared" si="970"/>
        <v>O</v>
      </c>
      <c r="G985" s="58" t="str">
        <f t="shared" si="970"/>
        <v>O</v>
      </c>
      <c r="H985" s="58" t="str">
        <f t="shared" si="970"/>
        <v>O</v>
      </c>
      <c r="I985" s="58" t="str">
        <f t="shared" si="970"/>
        <v>O</v>
      </c>
      <c r="J985" s="58" t="str">
        <f t="shared" si="970"/>
        <v>O</v>
      </c>
      <c r="K985" s="58" t="str">
        <f t="shared" si="970"/>
        <v>O</v>
      </c>
      <c r="L985" s="58" t="str">
        <f t="shared" si="970"/>
        <v>O</v>
      </c>
      <c r="M985" s="58" t="str">
        <f t="shared" si="970"/>
        <v>O</v>
      </c>
      <c r="N985" s="58" t="str">
        <f t="shared" si="970"/>
        <v>O</v>
      </c>
      <c r="O985" s="58" t="str">
        <f t="shared" si="970"/>
        <v>O</v>
      </c>
      <c r="P985" s="58" t="str">
        <f t="shared" si="970"/>
        <v>O</v>
      </c>
      <c r="Q985" s="58" t="str">
        <f>IF(Q12=$W$139,"O",IF(Q12=$X$139,"O",IF(Q12=$Y$139,"O",IF(Q12=$Z$139,"O",IF(Q12=$AA$139,"O",IF(Q12=$AB$139,"O",IF(Q12=$AC$139,"O",IF(Q12=$AD$139,"O",IF(Q12=$AE$139,"O",IF(Q12=$AF$139,"O",IF(Q12=$AG$139,"O",IF(Q12=$AH$139,"O",IF(Q12=$AI$139,"O",IF(Q12=$AJ$139,"O",IF(Q12=$AK$139,"O",IF(Q12=$AL$139,"O",IF(Q12=$AM$139,"O",IF(Q12=$AN$139,"O",IF(Q12=$AO$139,"O",IF(Q12=$AP$139,"O",IF(Q12=$AQ$139,"O",IF(Q12=$AR$139,"O",IF(Q12=$AS$139,"O",IF(Q12=$AT$139,"O",IF(Q12=$AU$139,"O",IF(Q12=$AV$139,"O",IF(Q12=$AW$139,"O",IF(Q12=$AX$139,"O",IF(Q12=$AY$139,"O",IF(Q12=$AZ$139,"O",IF(Q12=$BA$139,"O",IF(Q12=$BB$139,"O",IF(Q12=$BC$139,"O",IF(Q12=$BD$139,"O",IF(Q12=$BE$139,"O",IF(Q12=$BF$139,"O",IF(Q12=$BG$139,"O",IF(Q12=$BH$139,"O",IF(Q12=$BI$139,"O",IF(Q12=$BJ$139,"O",IF(Q12=$BK$139,"O","X")))))))))))))))))))))))))))))))))))))))))</f>
        <v>O</v>
      </c>
    </row>
    <row r="986" spans="1:17">
      <c r="A986" s="607"/>
      <c r="B986" s="30" t="s">
        <v>46</v>
      </c>
      <c r="C986" s="47">
        <f>COUNTIF(C980:C985,"O")</f>
        <v>4</v>
      </c>
      <c r="D986" s="47">
        <f t="shared" ref="D986:Q986" si="971">COUNTIF(D980:D985,"O")</f>
        <v>4</v>
      </c>
      <c r="E986" s="47">
        <f t="shared" si="971"/>
        <v>4</v>
      </c>
      <c r="F986" s="47">
        <f t="shared" si="971"/>
        <v>4</v>
      </c>
      <c r="G986" s="47">
        <f t="shared" si="971"/>
        <v>4</v>
      </c>
      <c r="H986" s="47">
        <f t="shared" si="971"/>
        <v>4</v>
      </c>
      <c r="I986" s="47">
        <f t="shared" si="971"/>
        <v>4</v>
      </c>
      <c r="J986" s="47">
        <f t="shared" si="971"/>
        <v>4</v>
      </c>
      <c r="K986" s="47">
        <f t="shared" si="971"/>
        <v>4</v>
      </c>
      <c r="L986" s="47">
        <f t="shared" si="971"/>
        <v>4</v>
      </c>
      <c r="M986" s="47">
        <f t="shared" si="971"/>
        <v>4</v>
      </c>
      <c r="N986" s="47">
        <f t="shared" si="971"/>
        <v>4</v>
      </c>
      <c r="O986" s="47">
        <f t="shared" si="971"/>
        <v>4</v>
      </c>
      <c r="P986" s="47">
        <f t="shared" si="971"/>
        <v>4</v>
      </c>
      <c r="Q986" s="47">
        <f t="shared" si="971"/>
        <v>4</v>
      </c>
    </row>
    <row r="987" spans="1:17">
      <c r="A987" s="605">
        <v>114</v>
      </c>
      <c r="B987" s="58" t="s">
        <v>32</v>
      </c>
      <c r="C987" s="58" t="str">
        <f>IF(C7=$W$140,"O",IF(C7=$X$140,"O",IF(C7=$Y$140,"O",IF(C7=$Z$140,"O",IF(C7=$AA$140,"O",IF(C7=$AB$140,"O",IF(C7=$AC$140,"O",IF(C7=$AD$140,"O",IF(C7=$AE$140,"O",IF(C7=$AF$140,"O",IF(C7=$AG$140,"O",IF(C7=$AH$140,"O",IF(C7=$AI$140,"O",IF(C7=$AJ$140,"O",IF(C7=$AK$140,"O",IF(C7=$AL$140,"O",IF(C7=$AM$140,"O",IF(C7=$AN$140,"O",IF(C7=$AO$140,"O",IF(C7=$AP$140,"O",IF(C7=$AQ$140,"O",IF(C7=$AR$140,"O",IF(C7=$AS$140,"O",IF(C7=$AT$140,"O",IF(C7=$AU$140,"O",IF(C7=$AV$140,"O",IF(C7=$AW$140,"O",IF(C7=$AX$140,"O",IF(C7=$AY$140,"O",IF(C7=$AZ$140,"O",IF(C7=$BA$140,"O",IF(C7=$BB$140,"O",IF(C7=$BC$140,"O",IF(C7=$BD$140,"O",IF(C7=$BE$140,"O",IF(C7=$BF$140,"O",IF(C7=$BG$140,"O",IF(C7=$BH$140,"O",IF(C7=$BI$140,"O",IF(C7=$BJ$140,"O",IF(C7=$BK$140,"O","X")))))))))))))))))))))))))))))))))))))))))</f>
        <v>O</v>
      </c>
      <c r="D987" s="58" t="str">
        <f t="shared" ref="D987:Q987" si="972">IF(D7=$W$140,"O",IF(D7=$X$140,"O",IF(D7=$Y$140,"O",IF(D7=$Z$140,"O",IF(D7=$AA$140,"O",IF(D7=$AB$140,"O",IF(D7=$AC$140,"O",IF(D7=$AD$140,"O",IF(D7=$AE$140,"O",IF(D7=$AF$140,"O",IF(D7=$AG$140,"O",IF(D7=$AH$140,"O",IF(D7=$AI$140,"O",IF(D7=$AJ$140,"O",IF(D7=$AK$140,"O",IF(D7=$AL$140,"O",IF(D7=$AM$140,"O",IF(D7=$AN$140,"O",IF(D7=$AO$140,"O",IF(D7=$AP$140,"O",IF(D7=$AQ$140,"O",IF(D7=$AR$140,"O",IF(D7=$AS$140,"O",IF(D7=$AT$140,"O",IF(D7=$AU$140,"O",IF(D7=$AV$140,"O",IF(D7=$AW$140,"O",IF(D7=$AX$140,"O",IF(D7=$AY$140,"O",IF(D7=$AZ$140,"O",IF(D7=$BA$140,"O",IF(D7=$BB$140,"O",IF(D7=$BC$140,"O",IF(D7=$BD$140,"O",IF(D7=$BE$140,"O",IF(D7=$BF$140,"O",IF(D7=$BG$140,"O",IF(D7=$BH$140,"O",IF(D7=$BI$140,"O",IF(D7=$BJ$140,"O",IF(D7=$BK$140,"O","X")))))))))))))))))))))))))))))))))))))))))</f>
        <v>O</v>
      </c>
      <c r="E987" s="58" t="str">
        <f t="shared" si="972"/>
        <v>O</v>
      </c>
      <c r="F987" s="58" t="str">
        <f t="shared" si="972"/>
        <v>O</v>
      </c>
      <c r="G987" s="58" t="str">
        <f t="shared" si="972"/>
        <v>O</v>
      </c>
      <c r="H987" s="58" t="str">
        <f t="shared" si="972"/>
        <v>O</v>
      </c>
      <c r="I987" s="58" t="str">
        <f t="shared" si="972"/>
        <v>O</v>
      </c>
      <c r="J987" s="58" t="str">
        <f t="shared" si="972"/>
        <v>O</v>
      </c>
      <c r="K987" s="58" t="str">
        <f t="shared" si="972"/>
        <v>O</v>
      </c>
      <c r="L987" s="58" t="str">
        <f t="shared" si="972"/>
        <v>O</v>
      </c>
      <c r="M987" s="58" t="str">
        <f t="shared" si="972"/>
        <v>O</v>
      </c>
      <c r="N987" s="58" t="str">
        <f t="shared" si="972"/>
        <v>O</v>
      </c>
      <c r="O987" s="58" t="str">
        <f t="shared" si="972"/>
        <v>O</v>
      </c>
      <c r="P987" s="58" t="str">
        <f t="shared" si="972"/>
        <v>O</v>
      </c>
      <c r="Q987" s="58" t="str">
        <f t="shared" si="972"/>
        <v>O</v>
      </c>
    </row>
    <row r="988" spans="1:17">
      <c r="A988" s="606"/>
      <c r="B988" s="58" t="s">
        <v>33</v>
      </c>
      <c r="C988" s="58" t="str">
        <f t="shared" ref="C988:Q988" si="973">IF(C8=$W$140,"O",IF(C8=$X$140,"O",IF(C8=$Y$140,"O",IF(C8=$Z$140,"O",IF(C8=$AA$140,"O",IF(C8=$AB$140,"O",IF(C8=$AC$140,"O",IF(C8=$AD$140,"O",IF(C8=$AE$140,"O",IF(C8=$AF$140,"O",IF(C8=$AG$140,"O",IF(C8=$AH$140,"O",IF(C8=$AI$140,"O",IF(C8=$AJ$140,"O",IF(C8=$AK$140,"O",IF(C8=$AL$140,"O",IF(C8=$AM$140,"O",IF(C8=$AN$140,"O",IF(C8=$AO$140,"O",IF(C8=$AP$140,"O",IF(C8=$AQ$140,"O",IF(C8=$AR$140,"O",IF(C8=$AS$140,"O",IF(C8=$AT$140,"O",IF(C8=$AU$140,"O",IF(C8=$AV$140,"O",IF(C8=$AW$140,"O",IF(C8=$AX$140,"O",IF(C8=$AY$140,"O",IF(C8=$AZ$140,"O",IF(C8=$BA$140,"O",IF(C8=$BB$140,"O",IF(C8=$BC$140,"O",IF(C8=$BD$140,"O",IF(C8=$BE$140,"O",IF(C8=$BF$140,"O",IF(C8=$BG$140,"O",IF(C8=$BH$140,"O",IF(C8=$BI$140,"O",IF(C8=$BJ$140,"O",IF(C8=$BK$140,"O","X")))))))))))))))))))))))))))))))))))))))))</f>
        <v>X</v>
      </c>
      <c r="D988" s="58" t="str">
        <f t="shared" si="973"/>
        <v>X</v>
      </c>
      <c r="E988" s="58" t="str">
        <f t="shared" si="973"/>
        <v>X</v>
      </c>
      <c r="F988" s="58" t="str">
        <f t="shared" si="973"/>
        <v>X</v>
      </c>
      <c r="G988" s="58" t="str">
        <f t="shared" si="973"/>
        <v>X</v>
      </c>
      <c r="H988" s="58" t="str">
        <f t="shared" si="973"/>
        <v>X</v>
      </c>
      <c r="I988" s="58" t="str">
        <f t="shared" si="973"/>
        <v>X</v>
      </c>
      <c r="J988" s="58" t="str">
        <f t="shared" si="973"/>
        <v>X</v>
      </c>
      <c r="K988" s="58" t="str">
        <f t="shared" si="973"/>
        <v>X</v>
      </c>
      <c r="L988" s="58" t="str">
        <f t="shared" si="973"/>
        <v>X</v>
      </c>
      <c r="M988" s="58" t="str">
        <f t="shared" si="973"/>
        <v>X</v>
      </c>
      <c r="N988" s="58" t="str">
        <f t="shared" si="973"/>
        <v>X</v>
      </c>
      <c r="O988" s="58" t="str">
        <f t="shared" si="973"/>
        <v>X</v>
      </c>
      <c r="P988" s="58" t="str">
        <f t="shared" si="973"/>
        <v>X</v>
      </c>
      <c r="Q988" s="58" t="str">
        <f t="shared" si="973"/>
        <v>X</v>
      </c>
    </row>
    <row r="989" spans="1:17">
      <c r="A989" s="606"/>
      <c r="B989" s="58" t="s">
        <v>34</v>
      </c>
      <c r="C989" s="58" t="str">
        <f t="shared" ref="C989:Q989" si="974">IF(C9=$W$140,"O",IF(C9=$X$140,"O",IF(C9=$Y$140,"O",IF(C9=$Z$140,"O",IF(C9=$AA$140,"O",IF(C9=$AB$140,"O",IF(C9=$AC$140,"O",IF(C9=$AD$140,"O",IF(C9=$AE$140,"O",IF(C9=$AF$140,"O",IF(C9=$AG$140,"O",IF(C9=$AH$140,"O",IF(C9=$AI$140,"O",IF(C9=$AJ$140,"O",IF(C9=$AK$140,"O",IF(C9=$AL$140,"O",IF(C9=$AM$140,"O",IF(C9=$AN$140,"O",IF(C9=$AO$140,"O",IF(C9=$AP$140,"O",IF(C9=$AQ$140,"O",IF(C9=$AR$140,"O",IF(C9=$AS$140,"O",IF(C9=$AT$140,"O",IF(C9=$AU$140,"O",IF(C9=$AV$140,"O",IF(C9=$AW$140,"O",IF(C9=$AX$140,"O",IF(C9=$AY$140,"O",IF(C9=$AZ$140,"O",IF(C9=$BA$140,"O",IF(C9=$BB$140,"O",IF(C9=$BC$140,"O",IF(C9=$BD$140,"O",IF(C9=$BE$140,"O",IF(C9=$BF$140,"O",IF(C9=$BG$140,"O",IF(C9=$BH$140,"O",IF(C9=$BI$140,"O",IF(C9=$BJ$140,"O",IF(C9=$BK$140,"O","X")))))))))))))))))))))))))))))))))))))))))</f>
        <v>X</v>
      </c>
      <c r="D989" s="58" t="str">
        <f t="shared" si="974"/>
        <v>X</v>
      </c>
      <c r="E989" s="58" t="str">
        <f t="shared" si="974"/>
        <v>X</v>
      </c>
      <c r="F989" s="58" t="str">
        <f t="shared" si="974"/>
        <v>X</v>
      </c>
      <c r="G989" s="58" t="str">
        <f t="shared" si="974"/>
        <v>X</v>
      </c>
      <c r="H989" s="58" t="str">
        <f t="shared" si="974"/>
        <v>X</v>
      </c>
      <c r="I989" s="58" t="str">
        <f t="shared" si="974"/>
        <v>X</v>
      </c>
      <c r="J989" s="58" t="str">
        <f t="shared" si="974"/>
        <v>X</v>
      </c>
      <c r="K989" s="58" t="str">
        <f t="shared" si="974"/>
        <v>X</v>
      </c>
      <c r="L989" s="58" t="str">
        <f t="shared" si="974"/>
        <v>X</v>
      </c>
      <c r="M989" s="58" t="str">
        <f t="shared" si="974"/>
        <v>X</v>
      </c>
      <c r="N989" s="58" t="str">
        <f t="shared" si="974"/>
        <v>X</v>
      </c>
      <c r="O989" s="58" t="str">
        <f t="shared" si="974"/>
        <v>X</v>
      </c>
      <c r="P989" s="58" t="str">
        <f t="shared" si="974"/>
        <v>X</v>
      </c>
      <c r="Q989" s="58" t="str">
        <f t="shared" si="974"/>
        <v>X</v>
      </c>
    </row>
    <row r="990" spans="1:17">
      <c r="A990" s="606"/>
      <c r="B990" s="58" t="s">
        <v>35</v>
      </c>
      <c r="C990" s="58" t="str">
        <f t="shared" ref="C990:Q990" si="975">IF(C10=$W$140,"O",IF(C10=$X$140,"O",IF(C10=$Y$140,"O",IF(C10=$Z$140,"O",IF(C10=$AA$140,"O",IF(C10=$AB$140,"O",IF(C10=$AC$140,"O",IF(C10=$AD$140,"O",IF(C10=$AE$140,"O",IF(C10=$AF$140,"O",IF(C10=$AG$140,"O",IF(C10=$AH$140,"O",IF(C10=$AI$140,"O",IF(C10=$AJ$140,"O",IF(C10=$AK$140,"O",IF(C10=$AL$140,"O",IF(C10=$AM$140,"O",IF(C10=$AN$140,"O",IF(C10=$AO$140,"O",IF(C10=$AP$140,"O",IF(C10=$AQ$140,"O",IF(C10=$AR$140,"O",IF(C10=$AS$140,"O",IF(C10=$AT$140,"O",IF(C10=$AU$140,"O",IF(C10=$AV$140,"O",IF(C10=$AW$140,"O",IF(C10=$AX$140,"O",IF(C10=$AY$140,"O",IF(C10=$AZ$140,"O",IF(C10=$BA$140,"O",IF(C10=$BB$140,"O",IF(C10=$BC$140,"O",IF(C10=$BD$140,"O",IF(C10=$BE$140,"O",IF(C10=$BF$140,"O",IF(C10=$BG$140,"O",IF(C10=$BH$140,"O",IF(C10=$BI$140,"O",IF(C10=$BJ$140,"O",IF(C10=$BK$140,"O","X")))))))))))))))))))))))))))))))))))))))))</f>
        <v>O</v>
      </c>
      <c r="D990" s="58" t="str">
        <f t="shared" si="975"/>
        <v>O</v>
      </c>
      <c r="E990" s="58" t="str">
        <f t="shared" si="975"/>
        <v>O</v>
      </c>
      <c r="F990" s="58" t="str">
        <f t="shared" si="975"/>
        <v>O</v>
      </c>
      <c r="G990" s="58" t="str">
        <f t="shared" si="975"/>
        <v>O</v>
      </c>
      <c r="H990" s="58" t="str">
        <f t="shared" si="975"/>
        <v>O</v>
      </c>
      <c r="I990" s="58" t="str">
        <f t="shared" si="975"/>
        <v>O</v>
      </c>
      <c r="J990" s="58" t="str">
        <f t="shared" si="975"/>
        <v>O</v>
      </c>
      <c r="K990" s="58" t="str">
        <f t="shared" si="975"/>
        <v>O</v>
      </c>
      <c r="L990" s="58" t="str">
        <f t="shared" si="975"/>
        <v>O</v>
      </c>
      <c r="M990" s="58" t="str">
        <f t="shared" si="975"/>
        <v>O</v>
      </c>
      <c r="N990" s="58" t="str">
        <f t="shared" si="975"/>
        <v>O</v>
      </c>
      <c r="O990" s="58" t="str">
        <f t="shared" si="975"/>
        <v>O</v>
      </c>
      <c r="P990" s="58" t="str">
        <f t="shared" si="975"/>
        <v>O</v>
      </c>
      <c r="Q990" s="58" t="str">
        <f t="shared" si="975"/>
        <v>O</v>
      </c>
    </row>
    <row r="991" spans="1:17">
      <c r="A991" s="606"/>
      <c r="B991" s="58" t="s">
        <v>36</v>
      </c>
      <c r="C991" s="58" t="str">
        <f t="shared" ref="C991:Q991" si="976">IF(C11=$W$140,"O",IF(C11=$X$140,"O",IF(C11=$Y$140,"O",IF(C11=$Z$140,"O",IF(C11=$AA$140,"O",IF(C11=$AB$140,"O",IF(C11=$AC$140,"O",IF(C11=$AD$140,"O",IF(C11=$AE$140,"O",IF(C11=$AF$140,"O",IF(C11=$AG$140,"O",IF(C11=$AH$140,"O",IF(C11=$AI$140,"O",IF(C11=$AJ$140,"O",IF(C11=$AK$140,"O",IF(C11=$AL$140,"O",IF(C11=$AM$140,"O",IF(C11=$AN$140,"O",IF(C11=$AO$140,"O",IF(C11=$AP$140,"O",IF(C11=$AQ$140,"O",IF(C11=$AR$140,"O",IF(C11=$AS$140,"O",IF(C11=$AT$140,"O",IF(C11=$AU$140,"O",IF(C11=$AV$140,"O",IF(C11=$AW$140,"O",IF(C11=$AX$140,"O",IF(C11=$AY$140,"O",IF(C11=$AZ$140,"O",IF(C11=$BA$140,"O",IF(C11=$BB$140,"O",IF(C11=$BC$140,"O",IF(C11=$BD$140,"O",IF(C11=$BE$140,"O",IF(C11=$BF$140,"O",IF(C11=$BG$140,"O",IF(C11=$BH$140,"O",IF(C11=$BI$140,"O",IF(C11=$BJ$140,"O",IF(C11=$BK$140,"O","X")))))))))))))))))))))))))))))))))))))))))</f>
        <v>O</v>
      </c>
      <c r="D991" s="58" t="str">
        <f t="shared" si="976"/>
        <v>O</v>
      </c>
      <c r="E991" s="58" t="str">
        <f t="shared" si="976"/>
        <v>O</v>
      </c>
      <c r="F991" s="58" t="str">
        <f t="shared" si="976"/>
        <v>O</v>
      </c>
      <c r="G991" s="58" t="str">
        <f t="shared" si="976"/>
        <v>O</v>
      </c>
      <c r="H991" s="58" t="str">
        <f t="shared" si="976"/>
        <v>O</v>
      </c>
      <c r="I991" s="58" t="str">
        <f t="shared" si="976"/>
        <v>O</v>
      </c>
      <c r="J991" s="58" t="str">
        <f t="shared" si="976"/>
        <v>O</v>
      </c>
      <c r="K991" s="58" t="str">
        <f t="shared" si="976"/>
        <v>O</v>
      </c>
      <c r="L991" s="58" t="str">
        <f t="shared" si="976"/>
        <v>O</v>
      </c>
      <c r="M991" s="58" t="str">
        <f t="shared" si="976"/>
        <v>O</v>
      </c>
      <c r="N991" s="58" t="str">
        <f t="shared" si="976"/>
        <v>O</v>
      </c>
      <c r="O991" s="58" t="str">
        <f t="shared" si="976"/>
        <v>O</v>
      </c>
      <c r="P991" s="58" t="str">
        <f t="shared" si="976"/>
        <v>O</v>
      </c>
      <c r="Q991" s="58" t="str">
        <f t="shared" si="976"/>
        <v>O</v>
      </c>
    </row>
    <row r="992" spans="1:17">
      <c r="A992" s="606"/>
      <c r="B992" s="58" t="s">
        <v>21</v>
      </c>
      <c r="C992" s="58" t="str">
        <f t="shared" ref="C992:P992" si="977">IF(C12=$W$140,"O",IF(C12=$X$140,"O",IF(C12=$Y$140,"O",IF(C12=$Z$140,"O",IF(C12=$AA$140,"O",IF(C12=$AB$140,"O",IF(C12=$AC$140,"O",IF(C12=$AD$140,"O",IF(C12=$AE$140,"O",IF(C12=$AF$140,"O",IF(C12=$AG$140,"O",IF(C12=$AH$140,"O",IF(C12=$AI$140,"O",IF(C12=$AJ$140,"O",IF(C12=$AK$140,"O",IF(C12=$AL$140,"O",IF(C12=$AM$140,"O",IF(C12=$AN$140,"O",IF(C12=$AO$140,"O",IF(C12=$AP$140,"O",IF(C12=$AQ$140,"O",IF(C12=$AR$140,"O",IF(C12=$AS$140,"O",IF(C12=$AT$140,"O",IF(C12=$AU$140,"O",IF(C12=$AV$140,"O",IF(C12=$AW$140,"O",IF(C12=$AX$140,"O",IF(C12=$AY$140,"O",IF(C12=$AZ$140,"O",IF(C12=$BA$140,"O",IF(C12=$BB$140,"O",IF(C12=$BC$140,"O",IF(C12=$BD$140,"O",IF(C12=$BE$140,"O",IF(C12=$BF$140,"O",IF(C12=$BG$140,"O",IF(C12=$BH$140,"O",IF(C12=$BI$140,"O",IF(C12=$BJ$140,"O",IF(C12=$BK$140,"O","X")))))))))))))))))))))))))))))))))))))))))</f>
        <v>O</v>
      </c>
      <c r="D992" s="58" t="str">
        <f t="shared" si="977"/>
        <v>O</v>
      </c>
      <c r="E992" s="58" t="str">
        <f t="shared" si="977"/>
        <v>O</v>
      </c>
      <c r="F992" s="58" t="str">
        <f t="shared" si="977"/>
        <v>O</v>
      </c>
      <c r="G992" s="58" t="str">
        <f t="shared" si="977"/>
        <v>O</v>
      </c>
      <c r="H992" s="58" t="str">
        <f t="shared" si="977"/>
        <v>O</v>
      </c>
      <c r="I992" s="58" t="str">
        <f t="shared" si="977"/>
        <v>O</v>
      </c>
      <c r="J992" s="58" t="str">
        <f t="shared" si="977"/>
        <v>O</v>
      </c>
      <c r="K992" s="58" t="str">
        <f t="shared" si="977"/>
        <v>O</v>
      </c>
      <c r="L992" s="58" t="str">
        <f t="shared" si="977"/>
        <v>O</v>
      </c>
      <c r="M992" s="58" t="str">
        <f t="shared" si="977"/>
        <v>O</v>
      </c>
      <c r="N992" s="58" t="str">
        <f t="shared" si="977"/>
        <v>O</v>
      </c>
      <c r="O992" s="58" t="str">
        <f t="shared" si="977"/>
        <v>O</v>
      </c>
      <c r="P992" s="58" t="str">
        <f t="shared" si="977"/>
        <v>O</v>
      </c>
      <c r="Q992" s="58" t="str">
        <f>IF(Q12=$W$140,"O",IF(Q12=$X$140,"O",IF(Q12=$Y$140,"O",IF(Q12=$Z$140,"O",IF(Q12=$AA$140,"O",IF(Q12=$AB$140,"O",IF(Q12=$AC$140,"O",IF(Q12=$AD$140,"O",IF(Q12=$AE$140,"O",IF(Q12=$AF$140,"O",IF(Q12=$AG$140,"O",IF(Q12=$AH$140,"O",IF(Q12=$AI$140,"O",IF(Q12=$AJ$140,"O",IF(Q12=$AK$140,"O",IF(Q12=$AL$140,"O",IF(Q12=$AM$140,"O",IF(Q12=$AN$140,"O",IF(Q12=$AO$140,"O",IF(Q12=$AP$140,"O",IF(Q12=$AQ$140,"O",IF(Q12=$AR$140,"O",IF(Q12=$AS$140,"O",IF(Q12=$AT$140,"O",IF(Q12=$AU$140,"O",IF(Q12=$AV$140,"O",IF(Q12=$AW$140,"O",IF(Q12=$AX$140,"O",IF(Q12=$AY$140,"O",IF(Q12=$AZ$140,"O",IF(Q12=$BA$140,"O",IF(Q12=$BB$140,"O",IF(Q12=$BC$140,"O",IF(Q12=$BD$140,"O",IF(Q12=$BE$140,"O",IF(Q12=$BF$140,"O",IF(Q12=$BG$140,"O",IF(Q12=$BH$140,"O",IF(Q12=$BI$140,"O",IF(Q12=$BJ$140,"O",IF(Q12=$BK$140,"O","X")))))))))))))))))))))))))))))))))))))))))</f>
        <v>O</v>
      </c>
    </row>
    <row r="993" spans="1:17">
      <c r="A993" s="607"/>
      <c r="B993" s="30" t="s">
        <v>46</v>
      </c>
      <c r="C993" s="47">
        <f>COUNTIF(C987:C992,"O")</f>
        <v>4</v>
      </c>
      <c r="D993" s="47">
        <f t="shared" ref="D993:Q993" si="978">COUNTIF(D987:D992,"O")</f>
        <v>4</v>
      </c>
      <c r="E993" s="47">
        <f t="shared" si="978"/>
        <v>4</v>
      </c>
      <c r="F993" s="47">
        <f t="shared" si="978"/>
        <v>4</v>
      </c>
      <c r="G993" s="47">
        <f t="shared" si="978"/>
        <v>4</v>
      </c>
      <c r="H993" s="47">
        <f t="shared" si="978"/>
        <v>4</v>
      </c>
      <c r="I993" s="47">
        <f t="shared" si="978"/>
        <v>4</v>
      </c>
      <c r="J993" s="47">
        <f t="shared" si="978"/>
        <v>4</v>
      </c>
      <c r="K993" s="47">
        <f t="shared" si="978"/>
        <v>4</v>
      </c>
      <c r="L993" s="47">
        <f t="shared" si="978"/>
        <v>4</v>
      </c>
      <c r="M993" s="47">
        <f t="shared" si="978"/>
        <v>4</v>
      </c>
      <c r="N993" s="47">
        <f t="shared" si="978"/>
        <v>4</v>
      </c>
      <c r="O993" s="47">
        <f t="shared" si="978"/>
        <v>4</v>
      </c>
      <c r="P993" s="47">
        <f t="shared" si="978"/>
        <v>4</v>
      </c>
      <c r="Q993" s="47">
        <f t="shared" si="978"/>
        <v>4</v>
      </c>
    </row>
    <row r="994" spans="1:17">
      <c r="A994" s="605">
        <v>115</v>
      </c>
      <c r="B994" s="58" t="s">
        <v>32</v>
      </c>
      <c r="C994" s="58" t="str">
        <f>IF(C7=$W$141,"O",IF(C7=$X$141,"O",IF(C7=$Y$141,"O",IF(C7=$Z$141,"O",IF(C7=$AA$141,"O",IF(C7=$AB$141,"O",IF(C7=$AC$141,"O",IF(C7=$AD$141,"O",IF(C7=$AE$141,"O",IF(C7=$AF$141,"O",IF(C7=$AG$141,"O",IF(C7=$AH$141,"O",IF(C7=$AI$141,"O",IF(C7=$AJ$141,"O",IF(C7=$AK$141,"O",IF(C7=$AL$141,"O",IF(C7=$AM$141,"O",IF(C7=$AN$141,"O",IF(C7=$AO$141,"O",IF(C7=$AP$141,"O",IF(C7=$AQ$141,"O",IF(C7=$AR$141,"O",IF(C7=$AS$141,"O",IF(C7=$AT$141,"O",IF(C7=$AU$141,"O",IF(C7=$AV$141,"O",IF(C7=$AW$141,"O",IF(C7=$AX$141,"O",IF(C7=$AY$141,"O",IF(C7=$AZ$141,"O",IF(C7=$BA$141,"O",IF(C7=$BB$141,"O",IF(C7=$BC$141,"O",IF(C7=$BD$141,"O",IF(C7=$BE$141,"O",IF(C7=$BF$141,"O",IF(C7=$BG$141,"O",IF(C7=$BH$141,"O",IF(C7=$BI$141,"O","X")))))))))))))))))))))))))))))))))))))))</f>
        <v>X</v>
      </c>
      <c r="D994" s="58" t="str">
        <f t="shared" ref="D994:P994" si="979">IF(D7=$W$141,"O",IF(D7=$X$141,"O",IF(D7=$Y$141,"O",IF(D7=$Z$141,"O",IF(D7=$AA$141,"O",IF(D7=$AB$141,"O",IF(D7=$AC$141,"O",IF(D7=$AD$141,"O",IF(D7=$AE$141,"O",IF(D7=$AF$141,"O",IF(D7=$AG$141,"O",IF(D7=$AH$141,"O",IF(D7=$AI$141,"O",IF(D7=$AJ$141,"O",IF(D7=$AK$141,"O",IF(D7=$AL$141,"O",IF(D7=$AM$141,"O",IF(D7=$AN$141,"O",IF(D7=$AO$141,"O",IF(D7=$AP$141,"O",IF(D7=$AQ$141,"O",IF(D7=$AR$141,"O",IF(D7=$AS$141,"O",IF(D7=$AT$141,"O",IF(D7=$AU$141,"O",IF(D7=$AV$141,"O",IF(D7=$AW$141,"O",IF(D7=$AX$141,"O",IF(D7=$AY$141,"O",IF(D7=$AZ$141,"O",IF(D7=$BA$141,"O",IF(D7=$BB$141,"O",IF(D7=$BC$141,"O",IF(D7=$BD$141,"O",IF(D7=$BE$141,"O",IF(D7=$BF$141,"O",IF(D7=$BG$141,"O",IF(D7=$BH$141,"O",IF(D7=$BI$141,"O","X")))))))))))))))))))))))))))))))))))))))</f>
        <v>X</v>
      </c>
      <c r="E994" s="58" t="str">
        <f t="shared" si="979"/>
        <v>X</v>
      </c>
      <c r="F994" s="58" t="str">
        <f t="shared" si="979"/>
        <v>X</v>
      </c>
      <c r="G994" s="58" t="str">
        <f t="shared" si="979"/>
        <v>X</v>
      </c>
      <c r="H994" s="58" t="str">
        <f t="shared" si="979"/>
        <v>X</v>
      </c>
      <c r="I994" s="58" t="str">
        <f t="shared" si="979"/>
        <v>X</v>
      </c>
      <c r="J994" s="58" t="str">
        <f t="shared" si="979"/>
        <v>X</v>
      </c>
      <c r="K994" s="58" t="str">
        <f t="shared" si="979"/>
        <v>X</v>
      </c>
      <c r="L994" s="58" t="str">
        <f t="shared" si="979"/>
        <v>X</v>
      </c>
      <c r="M994" s="58" t="str">
        <f t="shared" si="979"/>
        <v>X</v>
      </c>
      <c r="N994" s="58" t="str">
        <f t="shared" si="979"/>
        <v>X</v>
      </c>
      <c r="O994" s="58" t="str">
        <f t="shared" si="979"/>
        <v>X</v>
      </c>
      <c r="P994" s="58" t="str">
        <f t="shared" si="979"/>
        <v>X</v>
      </c>
      <c r="Q994" s="58" t="str">
        <f>IF(Q7=$W$141,"O",IF(Q7=$X$141,"O",IF(Q7=$Y$141,"O",IF(Q7=$Z$141,"O",IF(Q7=$AA$141,"O",IF(Q7=$AB$141,"O",IF(Q7=$AC$141,"O",IF(Q7=$AD$141,"O",IF(Q7=$AE$141,"O",IF(Q7=$AF$141,"O",IF(Q7=$AG$141,"O",IF(Q7=$AH$141,"O",IF(Q7=$AI$141,"O",IF(Q7=$AJ$141,"O",IF(Q7=$AK$141,"O",IF(Q7=$AL$141,"O",IF(Q7=$AM$141,"O",IF(Q7=$AN$141,"O",IF(Q7=$AO$141,"O",IF(Q7=$AP$141,"O",IF(Q7=$AQ$141,"O",IF(Q7=$AR$141,"O",IF(Q7=$AS$141,"O",IF(Q7=$AT$141,"O",IF(Q7=$AU$141,"O",IF(Q7=$AV$141,"O",IF(Q7=$AW$141,"O",IF(Q7=$AX$141,"O",IF(Q7=$AY$141,"O",IF(Q7=$AZ$141,"O",IF(Q7=$BA$141,"O",IF(Q7=$BB$141,"O",IF(Q7=$BC$141,"O",IF(Q7=$BD$141,"O",IF(Q7=$BE$141,"O",IF(Q7=$BF$141,"O",IF(Q7=$BG$141,"O",IF(Q7=$BH$141,"O",IF(Q7=$BI$141,"O","X")))))))))))))))))))))))))))))))))))))))</f>
        <v>X</v>
      </c>
    </row>
    <row r="995" spans="1:17">
      <c r="A995" s="606"/>
      <c r="B995" s="58" t="s">
        <v>33</v>
      </c>
      <c r="C995" s="58" t="str">
        <f t="shared" ref="C995:Q995" si="980">IF(C8=$W$141,"O",IF(C8=$X$141,"O",IF(C8=$Y$141,"O",IF(C8=$Z$141,"O",IF(C8=$AA$141,"O",IF(C8=$AB$141,"O",IF(C8=$AC$141,"O",IF(C8=$AD$141,"O",IF(C8=$AE$141,"O",IF(C8=$AF$141,"O",IF(C8=$AG$141,"O",IF(C8=$AH$141,"O",IF(C8=$AI$141,"O",IF(C8=$AJ$141,"O",IF(C8=$AK$141,"O",IF(C8=$AL$141,"O",IF(C8=$AM$141,"O",IF(C8=$AN$141,"O",IF(C8=$AO$141,"O",IF(C8=$AP$141,"O",IF(C8=$AQ$141,"O",IF(C8=$AR$141,"O",IF(C8=$AS$141,"O",IF(C8=$AT$141,"O",IF(C8=$AU$141,"O",IF(C8=$AV$141,"O",IF(C8=$AW$141,"O",IF(C8=$AX$141,"O",IF(C8=$AY$141,"O",IF(C8=$AZ$141,"O",IF(C8=$BA$141,"O",IF(C8=$BB$141,"O",IF(C8=$BC$141,"O",IF(C8=$BD$141,"O",IF(C8=$BE$141,"O",IF(C8=$BF$141,"O",IF(C8=$BG$141,"O",IF(C8=$BH$141,"O",IF(C8=$BI$141,"O","X")))))))))))))))))))))))))))))))))))))))</f>
        <v>X</v>
      </c>
      <c r="D995" s="58" t="str">
        <f t="shared" si="980"/>
        <v>X</v>
      </c>
      <c r="E995" s="58" t="str">
        <f t="shared" si="980"/>
        <v>X</v>
      </c>
      <c r="F995" s="58" t="str">
        <f t="shared" si="980"/>
        <v>X</v>
      </c>
      <c r="G995" s="58" t="str">
        <f t="shared" si="980"/>
        <v>X</v>
      </c>
      <c r="H995" s="58" t="str">
        <f t="shared" si="980"/>
        <v>X</v>
      </c>
      <c r="I995" s="58" t="str">
        <f t="shared" si="980"/>
        <v>X</v>
      </c>
      <c r="J995" s="58" t="str">
        <f t="shared" si="980"/>
        <v>X</v>
      </c>
      <c r="K995" s="58" t="str">
        <f t="shared" si="980"/>
        <v>X</v>
      </c>
      <c r="L995" s="58" t="str">
        <f t="shared" si="980"/>
        <v>X</v>
      </c>
      <c r="M995" s="58" t="str">
        <f t="shared" si="980"/>
        <v>X</v>
      </c>
      <c r="N995" s="58" t="str">
        <f t="shared" si="980"/>
        <v>X</v>
      </c>
      <c r="O995" s="58" t="str">
        <f t="shared" si="980"/>
        <v>X</v>
      </c>
      <c r="P995" s="58" t="str">
        <f t="shared" si="980"/>
        <v>X</v>
      </c>
      <c r="Q995" s="58" t="str">
        <f t="shared" si="980"/>
        <v>X</v>
      </c>
    </row>
    <row r="996" spans="1:17">
      <c r="A996" s="606"/>
      <c r="B996" s="58" t="s">
        <v>34</v>
      </c>
      <c r="C996" s="58" t="str">
        <f t="shared" ref="C996:Q996" si="981">IF(C9=$W$141,"O",IF(C9=$X$141,"O",IF(C9=$Y$141,"O",IF(C9=$Z$141,"O",IF(C9=$AA$141,"O",IF(C9=$AB$141,"O",IF(C9=$AC$141,"O",IF(C9=$AD$141,"O",IF(C9=$AE$141,"O",IF(C9=$AF$141,"O",IF(C9=$AG$141,"O",IF(C9=$AH$141,"O",IF(C9=$AI$141,"O",IF(C9=$AJ$141,"O",IF(C9=$AK$141,"O",IF(C9=$AL$141,"O",IF(C9=$AM$141,"O",IF(C9=$AN$141,"O",IF(C9=$AO$141,"O",IF(C9=$AP$141,"O",IF(C9=$AQ$141,"O",IF(C9=$AR$141,"O",IF(C9=$AS$141,"O",IF(C9=$AT$141,"O",IF(C9=$AU$141,"O",IF(C9=$AV$141,"O",IF(C9=$AW$141,"O",IF(C9=$AX$141,"O",IF(C9=$AY$141,"O",IF(C9=$AZ$141,"O",IF(C9=$BA$141,"O",IF(C9=$BB$141,"O",IF(C9=$BC$141,"O",IF(C9=$BD$141,"O",IF(C9=$BE$141,"O",IF(C9=$BF$141,"O",IF(C9=$BG$141,"O",IF(C9=$BH$141,"O",IF(C9=$BI$141,"O","X")))))))))))))))))))))))))))))))))))))))</f>
        <v>X</v>
      </c>
      <c r="D996" s="58" t="str">
        <f t="shared" si="981"/>
        <v>X</v>
      </c>
      <c r="E996" s="58" t="str">
        <f t="shared" si="981"/>
        <v>X</v>
      </c>
      <c r="F996" s="58" t="str">
        <f t="shared" si="981"/>
        <v>X</v>
      </c>
      <c r="G996" s="58" t="str">
        <f t="shared" si="981"/>
        <v>X</v>
      </c>
      <c r="H996" s="58" t="str">
        <f t="shared" si="981"/>
        <v>X</v>
      </c>
      <c r="I996" s="58" t="str">
        <f t="shared" si="981"/>
        <v>X</v>
      </c>
      <c r="J996" s="58" t="str">
        <f t="shared" si="981"/>
        <v>X</v>
      </c>
      <c r="K996" s="58" t="str">
        <f t="shared" si="981"/>
        <v>X</v>
      </c>
      <c r="L996" s="58" t="str">
        <f t="shared" si="981"/>
        <v>X</v>
      </c>
      <c r="M996" s="58" t="str">
        <f t="shared" si="981"/>
        <v>X</v>
      </c>
      <c r="N996" s="58" t="str">
        <f t="shared" si="981"/>
        <v>X</v>
      </c>
      <c r="O996" s="58" t="str">
        <f t="shared" si="981"/>
        <v>X</v>
      </c>
      <c r="P996" s="58" t="str">
        <f t="shared" si="981"/>
        <v>X</v>
      </c>
      <c r="Q996" s="58" t="str">
        <f t="shared" si="981"/>
        <v>X</v>
      </c>
    </row>
    <row r="997" spans="1:17">
      <c r="A997" s="606"/>
      <c r="B997" s="58" t="s">
        <v>35</v>
      </c>
      <c r="C997" s="58" t="str">
        <f t="shared" ref="C997:Q997" si="982">IF(C10=$W$141,"O",IF(C10=$X$141,"O",IF(C10=$Y$141,"O",IF(C10=$Z$141,"O",IF(C10=$AA$141,"O",IF(C10=$AB$141,"O",IF(C10=$AC$141,"O",IF(C10=$AD$141,"O",IF(C10=$AE$141,"O",IF(C10=$AF$141,"O",IF(C10=$AG$141,"O",IF(C10=$AH$141,"O",IF(C10=$AI$141,"O",IF(C10=$AJ$141,"O",IF(C10=$AK$141,"O",IF(C10=$AL$141,"O",IF(C10=$AM$141,"O",IF(C10=$AN$141,"O",IF(C10=$AO$141,"O",IF(C10=$AP$141,"O",IF(C10=$AQ$141,"O",IF(C10=$AR$141,"O",IF(C10=$AS$141,"O",IF(C10=$AT$141,"O",IF(C10=$AU$141,"O",IF(C10=$AV$141,"O",IF(C10=$AW$141,"O",IF(C10=$AX$141,"O",IF(C10=$AY$141,"O",IF(C10=$AZ$141,"O",IF(C10=$BA$141,"O",IF(C10=$BB$141,"O",IF(C10=$BC$141,"O",IF(C10=$BD$141,"O",IF(C10=$BE$141,"O",IF(C10=$BF$141,"O",IF(C10=$BG$141,"O",IF(C10=$BH$141,"O",IF(C10=$BI$141,"O","X")))))))))))))))))))))))))))))))))))))))</f>
        <v>X</v>
      </c>
      <c r="D997" s="58" t="str">
        <f t="shared" si="982"/>
        <v>X</v>
      </c>
      <c r="E997" s="58" t="str">
        <f t="shared" si="982"/>
        <v>X</v>
      </c>
      <c r="F997" s="58" t="str">
        <f t="shared" si="982"/>
        <v>X</v>
      </c>
      <c r="G997" s="58" t="str">
        <f t="shared" si="982"/>
        <v>X</v>
      </c>
      <c r="H997" s="58" t="str">
        <f t="shared" si="982"/>
        <v>X</v>
      </c>
      <c r="I997" s="58" t="str">
        <f t="shared" si="982"/>
        <v>X</v>
      </c>
      <c r="J997" s="58" t="str">
        <f t="shared" si="982"/>
        <v>X</v>
      </c>
      <c r="K997" s="58" t="str">
        <f t="shared" si="982"/>
        <v>X</v>
      </c>
      <c r="L997" s="58" t="str">
        <f t="shared" si="982"/>
        <v>X</v>
      </c>
      <c r="M997" s="58" t="str">
        <f t="shared" si="982"/>
        <v>X</v>
      </c>
      <c r="N997" s="58" t="str">
        <f t="shared" si="982"/>
        <v>X</v>
      </c>
      <c r="O997" s="58" t="str">
        <f t="shared" si="982"/>
        <v>X</v>
      </c>
      <c r="P997" s="58" t="str">
        <f t="shared" si="982"/>
        <v>X</v>
      </c>
      <c r="Q997" s="58" t="str">
        <f t="shared" si="982"/>
        <v>X</v>
      </c>
    </row>
    <row r="998" spans="1:17">
      <c r="A998" s="606"/>
      <c r="B998" s="58" t="s">
        <v>36</v>
      </c>
      <c r="C998" s="58" t="str">
        <f t="shared" ref="C998:Q998" si="983">IF(C11=$W$141,"O",IF(C11=$X$141,"O",IF(C11=$Y$141,"O",IF(C11=$Z$141,"O",IF(C11=$AA$141,"O",IF(C11=$AB$141,"O",IF(C11=$AC$141,"O",IF(C11=$AD$141,"O",IF(C11=$AE$141,"O",IF(C11=$AF$141,"O",IF(C11=$AG$141,"O",IF(C11=$AH$141,"O",IF(C11=$AI$141,"O",IF(C11=$AJ$141,"O",IF(C11=$AK$141,"O",IF(C11=$AL$141,"O",IF(C11=$AM$141,"O",IF(C11=$AN$141,"O",IF(C11=$AO$141,"O",IF(C11=$AP$141,"O",IF(C11=$AQ$141,"O",IF(C11=$AR$141,"O",IF(C11=$AS$141,"O",IF(C11=$AT$141,"O",IF(C11=$AU$141,"O",IF(C11=$AV$141,"O",IF(C11=$AW$141,"O",IF(C11=$AX$141,"O",IF(C11=$AY$141,"O",IF(C11=$AZ$141,"O",IF(C11=$BA$141,"O",IF(C11=$BB$141,"O",IF(C11=$BC$141,"O",IF(C11=$BD$141,"O",IF(C11=$BE$141,"O",IF(C11=$BF$141,"O",IF(C11=$BG$141,"O",IF(C11=$BH$141,"O",IF(C11=$BI$141,"O","X")))))))))))))))))))))))))))))))))))))))</f>
        <v>X</v>
      </c>
      <c r="D998" s="58" t="str">
        <f t="shared" si="983"/>
        <v>X</v>
      </c>
      <c r="E998" s="58" t="str">
        <f t="shared" si="983"/>
        <v>X</v>
      </c>
      <c r="F998" s="58" t="str">
        <f t="shared" si="983"/>
        <v>X</v>
      </c>
      <c r="G998" s="58" t="str">
        <f t="shared" si="983"/>
        <v>X</v>
      </c>
      <c r="H998" s="58" t="str">
        <f t="shared" si="983"/>
        <v>X</v>
      </c>
      <c r="I998" s="58" t="str">
        <f t="shared" si="983"/>
        <v>X</v>
      </c>
      <c r="J998" s="58" t="str">
        <f t="shared" si="983"/>
        <v>X</v>
      </c>
      <c r="K998" s="58" t="str">
        <f t="shared" si="983"/>
        <v>X</v>
      </c>
      <c r="L998" s="58" t="str">
        <f t="shared" si="983"/>
        <v>X</v>
      </c>
      <c r="M998" s="58" t="str">
        <f t="shared" si="983"/>
        <v>X</v>
      </c>
      <c r="N998" s="58" t="str">
        <f t="shared" si="983"/>
        <v>X</v>
      </c>
      <c r="O998" s="58" t="str">
        <f t="shared" si="983"/>
        <v>X</v>
      </c>
      <c r="P998" s="58" t="str">
        <f t="shared" si="983"/>
        <v>X</v>
      </c>
      <c r="Q998" s="58" t="str">
        <f t="shared" si="983"/>
        <v>X</v>
      </c>
    </row>
    <row r="999" spans="1:17">
      <c r="A999" s="606"/>
      <c r="B999" s="58" t="s">
        <v>21</v>
      </c>
      <c r="C999" s="58" t="str">
        <f t="shared" ref="C999:Q999" si="984">IF(C12=$W$141,"O",IF(C12=$X$141,"O",IF(C12=$Y$141,"O",IF(C12=$Z$141,"O",IF(C12=$AA$141,"O",IF(C12=$AB$141,"O",IF(C12=$AC$141,"O",IF(C12=$AD$141,"O",IF(C12=$AE$141,"O",IF(C12=$AF$141,"O",IF(C12=$AG$141,"O",IF(C12=$AH$141,"O",IF(C12=$AI$141,"O",IF(C12=$AJ$141,"O",IF(C12=$AK$141,"O",IF(C12=$AL$141,"O",IF(C12=$AM$141,"O",IF(C12=$AN$141,"O",IF(C12=$AO$141,"O",IF(C12=$AP$141,"O",IF(C12=$AQ$141,"O",IF(C12=$AR$141,"O",IF(C12=$AS$141,"O",IF(C12=$AT$141,"O",IF(C12=$AU$141,"O",IF(C12=$AV$141,"O",IF(C12=$AW$141,"O",IF(C12=$AX$141,"O",IF(C12=$AY$141,"O",IF(C12=$AZ$141,"O",IF(C12=$BA$141,"O",IF(C12=$BB$141,"O",IF(C12=$BC$141,"O",IF(C12=$BD$141,"O",IF(C12=$BE$141,"O",IF(C12=$BF$141,"O",IF(C12=$BG$141,"O",IF(C12=$BH$141,"O",IF(C12=$BI$141,"O","X")))))))))))))))))))))))))))))))))))))))</f>
        <v>X</v>
      </c>
      <c r="D999" s="58" t="str">
        <f t="shared" si="984"/>
        <v>X</v>
      </c>
      <c r="E999" s="58" t="str">
        <f t="shared" si="984"/>
        <v>X</v>
      </c>
      <c r="F999" s="58" t="str">
        <f t="shared" si="984"/>
        <v>X</v>
      </c>
      <c r="G999" s="58" t="str">
        <f t="shared" si="984"/>
        <v>X</v>
      </c>
      <c r="H999" s="58" t="str">
        <f t="shared" si="984"/>
        <v>X</v>
      </c>
      <c r="I999" s="58" t="str">
        <f t="shared" si="984"/>
        <v>X</v>
      </c>
      <c r="J999" s="58" t="str">
        <f t="shared" si="984"/>
        <v>X</v>
      </c>
      <c r="K999" s="58" t="str">
        <f t="shared" si="984"/>
        <v>X</v>
      </c>
      <c r="L999" s="58" t="str">
        <f t="shared" si="984"/>
        <v>X</v>
      </c>
      <c r="M999" s="58" t="str">
        <f t="shared" si="984"/>
        <v>X</v>
      </c>
      <c r="N999" s="58" t="str">
        <f t="shared" si="984"/>
        <v>X</v>
      </c>
      <c r="O999" s="58" t="str">
        <f t="shared" si="984"/>
        <v>X</v>
      </c>
      <c r="P999" s="58" t="str">
        <f t="shared" si="984"/>
        <v>X</v>
      </c>
      <c r="Q999" s="58" t="str">
        <f t="shared" si="984"/>
        <v>X</v>
      </c>
    </row>
    <row r="1000" spans="1:17">
      <c r="A1000" s="607"/>
      <c r="B1000" s="30" t="s">
        <v>46</v>
      </c>
      <c r="C1000" s="47">
        <f>COUNTIF(C994:C999,"O")</f>
        <v>0</v>
      </c>
      <c r="D1000" s="47">
        <f t="shared" ref="D1000:Q1000" si="985">COUNTIF(D994:D999,"O")</f>
        <v>0</v>
      </c>
      <c r="E1000" s="47">
        <f t="shared" si="985"/>
        <v>0</v>
      </c>
      <c r="F1000" s="47">
        <f t="shared" si="985"/>
        <v>0</v>
      </c>
      <c r="G1000" s="47">
        <f t="shared" si="985"/>
        <v>0</v>
      </c>
      <c r="H1000" s="47">
        <f t="shared" si="985"/>
        <v>0</v>
      </c>
      <c r="I1000" s="47">
        <f t="shared" si="985"/>
        <v>0</v>
      </c>
      <c r="J1000" s="47">
        <f t="shared" si="985"/>
        <v>0</v>
      </c>
      <c r="K1000" s="47">
        <f t="shared" si="985"/>
        <v>0</v>
      </c>
      <c r="L1000" s="47">
        <f t="shared" si="985"/>
        <v>0</v>
      </c>
      <c r="M1000" s="47">
        <f t="shared" si="985"/>
        <v>0</v>
      </c>
      <c r="N1000" s="47">
        <f t="shared" si="985"/>
        <v>0</v>
      </c>
      <c r="O1000" s="47">
        <f t="shared" si="985"/>
        <v>0</v>
      </c>
      <c r="P1000" s="47">
        <f t="shared" si="985"/>
        <v>0</v>
      </c>
      <c r="Q1000" s="47">
        <f t="shared" si="985"/>
        <v>0</v>
      </c>
    </row>
    <row r="1001" spans="1:17">
      <c r="A1001" s="605">
        <v>116</v>
      </c>
      <c r="B1001" s="58" t="s">
        <v>32</v>
      </c>
      <c r="C1001" s="58" t="str">
        <f>IF(C7=$W$142,"O",IF(C7=$X$142,"O",IF(C7=$Y$142,"O",IF(C7=$Z$142,"O",IF(C7=$AA$142,"O",IF(C7=$AB$142,"O",IF(C7=$AC$142,"O",IF(C7=$AD$142,"O",IF(C7=$AE$142,"O",IF(C7=$AF$142,"O",IF(C7=$AG$142,"O",IF(C7=$AH$142,"O",IF(C7=$AI$142,"O",IF(C7=$AJ$142,"O",IF(C7=$AK$142,"O",IF(C7=$AL$142,"O",IF(C7=$AM$142,"O",IF(C7=$AN$142,"O",IF(C7=$AO$142,"O",IF(C7=$AP$142,"O",IF(C7=$AQ$142,"O",IF(C7=$AR$142,"O",IF(C7=$AS$142,"O",IF(C7=$AT$142,"O",IF(C7=$AU$142,"O",IF(C7=$AV$142,"O",IF(C7=$AW$142,"O",IF(C7=$AX$142,"O",IF(C7=$AY$142,"O",IF(C7=$AZ$142,"O",IF(C7=$BA$142,"O",IF(C7=$BB$142,"O",IF(C7=$BC$142,"O",IF(C7=$BD$142,"O",IF(C7=$BE$142,"O",IF(C7=$BF$142,"O",IF(C7=$BG$142,"O",IF(C7=$BH$142,"O",IF(C7=$BI$142,"O",IF(C7=$BJ$142,"O","X"))))))))))))))))))))))))))))))))))))))))</f>
        <v>O</v>
      </c>
      <c r="D1001" s="58" t="str">
        <f t="shared" ref="D1001:Q1001" si="986">IF(D7=$W$142,"O",IF(D7=$X$142,"O",IF(D7=$Y$142,"O",IF(D7=$Z$142,"O",IF(D7=$AA$142,"O",IF(D7=$AB$142,"O",IF(D7=$AC$142,"O",IF(D7=$AD$142,"O",IF(D7=$AE$142,"O",IF(D7=$AF$142,"O",IF(D7=$AG$142,"O",IF(D7=$AH$142,"O",IF(D7=$AI$142,"O",IF(D7=$AJ$142,"O",IF(D7=$AK$142,"O",IF(D7=$AL$142,"O",IF(D7=$AM$142,"O",IF(D7=$AN$142,"O",IF(D7=$AO$142,"O",IF(D7=$AP$142,"O",IF(D7=$AQ$142,"O",IF(D7=$AR$142,"O",IF(D7=$AS$142,"O",IF(D7=$AT$142,"O",IF(D7=$AU$142,"O",IF(D7=$AV$142,"O",IF(D7=$AW$142,"O",IF(D7=$AX$142,"O",IF(D7=$AY$142,"O",IF(D7=$AZ$142,"O",IF(D7=$BA$142,"O",IF(D7=$BB$142,"O",IF(D7=$BC$142,"O",IF(D7=$BD$142,"O",IF(D7=$BE$142,"O",IF(D7=$BF$142,"O",IF(D7=$BG$142,"O",IF(D7=$BH$142,"O",IF(D7=$BI$142,"O",IF(D7=$BJ$142,"O","X"))))))))))))))))))))))))))))))))))))))))</f>
        <v>O</v>
      </c>
      <c r="E1001" s="58" t="str">
        <f t="shared" si="986"/>
        <v>O</v>
      </c>
      <c r="F1001" s="58" t="str">
        <f t="shared" si="986"/>
        <v>O</v>
      </c>
      <c r="G1001" s="58" t="str">
        <f t="shared" si="986"/>
        <v>O</v>
      </c>
      <c r="H1001" s="58" t="str">
        <f t="shared" si="986"/>
        <v>O</v>
      </c>
      <c r="I1001" s="58" t="str">
        <f t="shared" si="986"/>
        <v>O</v>
      </c>
      <c r="J1001" s="58" t="str">
        <f t="shared" si="986"/>
        <v>O</v>
      </c>
      <c r="K1001" s="58" t="str">
        <f t="shared" si="986"/>
        <v>O</v>
      </c>
      <c r="L1001" s="58" t="str">
        <f t="shared" si="986"/>
        <v>O</v>
      </c>
      <c r="M1001" s="58" t="str">
        <f t="shared" si="986"/>
        <v>O</v>
      </c>
      <c r="N1001" s="58" t="str">
        <f t="shared" si="986"/>
        <v>O</v>
      </c>
      <c r="O1001" s="58" t="str">
        <f t="shared" si="986"/>
        <v>O</v>
      </c>
      <c r="P1001" s="58" t="str">
        <f t="shared" si="986"/>
        <v>O</v>
      </c>
      <c r="Q1001" s="58" t="str">
        <f t="shared" si="986"/>
        <v>O</v>
      </c>
    </row>
    <row r="1002" spans="1:17">
      <c r="A1002" s="606"/>
      <c r="B1002" s="58" t="s">
        <v>33</v>
      </c>
      <c r="C1002" s="58" t="str">
        <f t="shared" ref="C1002:Q1002" si="987">IF(C8=$W$142,"O",IF(C8=$X$142,"O",IF(C8=$Y$142,"O",IF(C8=$Z$142,"O",IF(C8=$AA$142,"O",IF(C8=$AB$142,"O",IF(C8=$AC$142,"O",IF(C8=$AD$142,"O",IF(C8=$AE$142,"O",IF(C8=$AF$142,"O",IF(C8=$AG$142,"O",IF(C8=$AH$142,"O",IF(C8=$AI$142,"O",IF(C8=$AJ$142,"O",IF(C8=$AK$142,"O",IF(C8=$AL$142,"O",IF(C8=$AM$142,"O",IF(C8=$AN$142,"O",IF(C8=$AO$142,"O",IF(C8=$AP$142,"O",IF(C8=$AQ$142,"O",IF(C8=$AR$142,"O",IF(C8=$AS$142,"O",IF(C8=$AT$142,"O",IF(C8=$AU$142,"O",IF(C8=$AV$142,"O",IF(C8=$AW$142,"O",IF(C8=$AX$142,"O",IF(C8=$AY$142,"O",IF(C8=$AZ$142,"O",IF(C8=$BA$142,"O",IF(C8=$BB$142,"O",IF(C8=$BC$142,"O",IF(C8=$BD$142,"O",IF(C8=$BE$142,"O",IF(C8=$BF$142,"O",IF(C8=$BG$142,"O",IF(C8=$BH$142,"O",IF(C8=$BI$142,"O",IF(C8=$BJ$142,"O","X"))))))))))))))))))))))))))))))))))))))))</f>
        <v>X</v>
      </c>
      <c r="D1002" s="58" t="str">
        <f t="shared" si="987"/>
        <v>X</v>
      </c>
      <c r="E1002" s="58" t="str">
        <f t="shared" si="987"/>
        <v>X</v>
      </c>
      <c r="F1002" s="58" t="str">
        <f t="shared" si="987"/>
        <v>X</v>
      </c>
      <c r="G1002" s="58" t="str">
        <f t="shared" si="987"/>
        <v>X</v>
      </c>
      <c r="H1002" s="58" t="str">
        <f t="shared" si="987"/>
        <v>X</v>
      </c>
      <c r="I1002" s="58" t="str">
        <f t="shared" si="987"/>
        <v>X</v>
      </c>
      <c r="J1002" s="58" t="str">
        <f t="shared" si="987"/>
        <v>X</v>
      </c>
      <c r="K1002" s="58" t="str">
        <f t="shared" si="987"/>
        <v>X</v>
      </c>
      <c r="L1002" s="58" t="str">
        <f t="shared" si="987"/>
        <v>X</v>
      </c>
      <c r="M1002" s="58" t="str">
        <f t="shared" si="987"/>
        <v>X</v>
      </c>
      <c r="N1002" s="58" t="str">
        <f t="shared" si="987"/>
        <v>X</v>
      </c>
      <c r="O1002" s="58" t="str">
        <f t="shared" si="987"/>
        <v>X</v>
      </c>
      <c r="P1002" s="58" t="str">
        <f t="shared" si="987"/>
        <v>X</v>
      </c>
      <c r="Q1002" s="58" t="str">
        <f t="shared" si="987"/>
        <v>X</v>
      </c>
    </row>
    <row r="1003" spans="1:17">
      <c r="A1003" s="606"/>
      <c r="B1003" s="58" t="s">
        <v>34</v>
      </c>
      <c r="C1003" s="58" t="str">
        <f t="shared" ref="C1003:Q1003" si="988">IF(C9=$W$142,"O",IF(C9=$X$142,"O",IF(C9=$Y$142,"O",IF(C9=$Z$142,"O",IF(C9=$AA$142,"O",IF(C9=$AB$142,"O",IF(C9=$AC$142,"O",IF(C9=$AD$142,"O",IF(C9=$AE$142,"O",IF(C9=$AF$142,"O",IF(C9=$AG$142,"O",IF(C9=$AH$142,"O",IF(C9=$AI$142,"O",IF(C9=$AJ$142,"O",IF(C9=$AK$142,"O",IF(C9=$AL$142,"O",IF(C9=$AM$142,"O",IF(C9=$AN$142,"O",IF(C9=$AO$142,"O",IF(C9=$AP$142,"O",IF(C9=$AQ$142,"O",IF(C9=$AR$142,"O",IF(C9=$AS$142,"O",IF(C9=$AT$142,"O",IF(C9=$AU$142,"O",IF(C9=$AV$142,"O",IF(C9=$AW$142,"O",IF(C9=$AX$142,"O",IF(C9=$AY$142,"O",IF(C9=$AZ$142,"O",IF(C9=$BA$142,"O",IF(C9=$BB$142,"O",IF(C9=$BC$142,"O",IF(C9=$BD$142,"O",IF(C9=$BE$142,"O",IF(C9=$BF$142,"O",IF(C9=$BG$142,"O",IF(C9=$BH$142,"O",IF(C9=$BI$142,"O",IF(C9=$BJ$142,"O","X"))))))))))))))))))))))))))))))))))))))))</f>
        <v>X</v>
      </c>
      <c r="D1003" s="58" t="str">
        <f t="shared" si="988"/>
        <v>X</v>
      </c>
      <c r="E1003" s="58" t="str">
        <f t="shared" si="988"/>
        <v>X</v>
      </c>
      <c r="F1003" s="58" t="str">
        <f t="shared" si="988"/>
        <v>X</v>
      </c>
      <c r="G1003" s="58" t="str">
        <f t="shared" si="988"/>
        <v>X</v>
      </c>
      <c r="H1003" s="58" t="str">
        <f t="shared" si="988"/>
        <v>X</v>
      </c>
      <c r="I1003" s="58" t="str">
        <f t="shared" si="988"/>
        <v>X</v>
      </c>
      <c r="J1003" s="58" t="str">
        <f t="shared" si="988"/>
        <v>X</v>
      </c>
      <c r="K1003" s="58" t="str">
        <f t="shared" si="988"/>
        <v>X</v>
      </c>
      <c r="L1003" s="58" t="str">
        <f t="shared" si="988"/>
        <v>X</v>
      </c>
      <c r="M1003" s="58" t="str">
        <f t="shared" si="988"/>
        <v>X</v>
      </c>
      <c r="N1003" s="58" t="str">
        <f t="shared" si="988"/>
        <v>X</v>
      </c>
      <c r="O1003" s="58" t="str">
        <f t="shared" si="988"/>
        <v>X</v>
      </c>
      <c r="P1003" s="58" t="str">
        <f t="shared" si="988"/>
        <v>X</v>
      </c>
      <c r="Q1003" s="58" t="str">
        <f t="shared" si="988"/>
        <v>X</v>
      </c>
    </row>
    <row r="1004" spans="1:17">
      <c r="A1004" s="606"/>
      <c r="B1004" s="58" t="s">
        <v>35</v>
      </c>
      <c r="C1004" s="58" t="str">
        <f t="shared" ref="C1004:Q1004" si="989">IF(C10=$W$142,"O",IF(C10=$X$142,"O",IF(C10=$Y$142,"O",IF(C10=$Z$142,"O",IF(C10=$AA$142,"O",IF(C10=$AB$142,"O",IF(C10=$AC$142,"O",IF(C10=$AD$142,"O",IF(C10=$AE$142,"O",IF(C10=$AF$142,"O",IF(C10=$AG$142,"O",IF(C10=$AH$142,"O",IF(C10=$AI$142,"O",IF(C10=$AJ$142,"O",IF(C10=$AK$142,"O",IF(C10=$AL$142,"O",IF(C10=$AM$142,"O",IF(C10=$AN$142,"O",IF(C10=$AO$142,"O",IF(C10=$AP$142,"O",IF(C10=$AQ$142,"O",IF(C10=$AR$142,"O",IF(C10=$AS$142,"O",IF(C10=$AT$142,"O",IF(C10=$AU$142,"O",IF(C10=$AV$142,"O",IF(C10=$AW$142,"O",IF(C10=$AX$142,"O",IF(C10=$AY$142,"O",IF(C10=$AZ$142,"O",IF(C10=$BA$142,"O",IF(C10=$BB$142,"O",IF(C10=$BC$142,"O",IF(C10=$BD$142,"O",IF(C10=$BE$142,"O",IF(C10=$BF$142,"O",IF(C10=$BG$142,"O",IF(C10=$BH$142,"O",IF(C10=$BI$142,"O",IF(C10=$BJ$142,"O","X"))))))))))))))))))))))))))))))))))))))))</f>
        <v>O</v>
      </c>
      <c r="D1004" s="58" t="str">
        <f t="shared" si="989"/>
        <v>O</v>
      </c>
      <c r="E1004" s="58" t="str">
        <f t="shared" si="989"/>
        <v>O</v>
      </c>
      <c r="F1004" s="58" t="str">
        <f t="shared" si="989"/>
        <v>O</v>
      </c>
      <c r="G1004" s="58" t="str">
        <f t="shared" si="989"/>
        <v>O</v>
      </c>
      <c r="H1004" s="58" t="str">
        <f t="shared" si="989"/>
        <v>O</v>
      </c>
      <c r="I1004" s="58" t="str">
        <f t="shared" si="989"/>
        <v>O</v>
      </c>
      <c r="J1004" s="58" t="str">
        <f t="shared" si="989"/>
        <v>O</v>
      </c>
      <c r="K1004" s="58" t="str">
        <f t="shared" si="989"/>
        <v>O</v>
      </c>
      <c r="L1004" s="58" t="str">
        <f t="shared" si="989"/>
        <v>O</v>
      </c>
      <c r="M1004" s="58" t="str">
        <f t="shared" si="989"/>
        <v>O</v>
      </c>
      <c r="N1004" s="58" t="str">
        <f t="shared" si="989"/>
        <v>O</v>
      </c>
      <c r="O1004" s="58" t="str">
        <f t="shared" si="989"/>
        <v>O</v>
      </c>
      <c r="P1004" s="58" t="str">
        <f t="shared" si="989"/>
        <v>O</v>
      </c>
      <c r="Q1004" s="58" t="str">
        <f t="shared" si="989"/>
        <v>O</v>
      </c>
    </row>
    <row r="1005" spans="1:17">
      <c r="A1005" s="606"/>
      <c r="B1005" s="58" t="s">
        <v>36</v>
      </c>
      <c r="C1005" s="58" t="str">
        <f t="shared" ref="C1005:Q1005" si="990">IF(C11=$W$142,"O",IF(C11=$X$142,"O",IF(C11=$Y$142,"O",IF(C11=$Z$142,"O",IF(C11=$AA$142,"O",IF(C11=$AB$142,"O",IF(C11=$AC$142,"O",IF(C11=$AD$142,"O",IF(C11=$AE$142,"O",IF(C11=$AF$142,"O",IF(C11=$AG$142,"O",IF(C11=$AH$142,"O",IF(C11=$AI$142,"O",IF(C11=$AJ$142,"O",IF(C11=$AK$142,"O",IF(C11=$AL$142,"O",IF(C11=$AM$142,"O",IF(C11=$AN$142,"O",IF(C11=$AO$142,"O",IF(C11=$AP$142,"O",IF(C11=$AQ$142,"O",IF(C11=$AR$142,"O",IF(C11=$AS$142,"O",IF(C11=$AT$142,"O",IF(C11=$AU$142,"O",IF(C11=$AV$142,"O",IF(C11=$AW$142,"O",IF(C11=$AX$142,"O",IF(C11=$AY$142,"O",IF(C11=$AZ$142,"O",IF(C11=$BA$142,"O",IF(C11=$BB$142,"O",IF(C11=$BC$142,"O",IF(C11=$BD$142,"O",IF(C11=$BE$142,"O",IF(C11=$BF$142,"O",IF(C11=$BG$142,"O",IF(C11=$BH$142,"O",IF(C11=$BI$142,"O",IF(C11=$BJ$142,"O","X"))))))))))))))))))))))))))))))))))))))))</f>
        <v>O</v>
      </c>
      <c r="D1005" s="58" t="str">
        <f t="shared" si="990"/>
        <v>O</v>
      </c>
      <c r="E1005" s="58" t="str">
        <f t="shared" si="990"/>
        <v>O</v>
      </c>
      <c r="F1005" s="58" t="str">
        <f t="shared" si="990"/>
        <v>O</v>
      </c>
      <c r="G1005" s="58" t="str">
        <f t="shared" si="990"/>
        <v>O</v>
      </c>
      <c r="H1005" s="58" t="str">
        <f t="shared" si="990"/>
        <v>O</v>
      </c>
      <c r="I1005" s="58" t="str">
        <f t="shared" si="990"/>
        <v>O</v>
      </c>
      <c r="J1005" s="58" t="str">
        <f t="shared" si="990"/>
        <v>O</v>
      </c>
      <c r="K1005" s="58" t="str">
        <f t="shared" si="990"/>
        <v>O</v>
      </c>
      <c r="L1005" s="58" t="str">
        <f t="shared" si="990"/>
        <v>O</v>
      </c>
      <c r="M1005" s="58" t="str">
        <f t="shared" si="990"/>
        <v>O</v>
      </c>
      <c r="N1005" s="58" t="str">
        <f t="shared" si="990"/>
        <v>O</v>
      </c>
      <c r="O1005" s="58" t="str">
        <f t="shared" si="990"/>
        <v>O</v>
      </c>
      <c r="P1005" s="58" t="str">
        <f t="shared" si="990"/>
        <v>O</v>
      </c>
      <c r="Q1005" s="58" t="str">
        <f t="shared" si="990"/>
        <v>O</v>
      </c>
    </row>
    <row r="1006" spans="1:17">
      <c r="A1006" s="606"/>
      <c r="B1006" s="58" t="s">
        <v>21</v>
      </c>
      <c r="C1006" s="58" t="str">
        <f t="shared" ref="C1006:P1006" si="991">IF(C12=$W$142,"O",IF(C12=$X$142,"O",IF(C12=$Y$142,"O",IF(C12=$Z$142,"O",IF(C12=$AA$142,"O",IF(C12=$AB$142,"O",IF(C12=$AC$142,"O",IF(C12=$AD$142,"O",IF(C12=$AE$142,"O",IF(C12=$AF$142,"O",IF(C12=$AG$142,"O",IF(C12=$AH$142,"O",IF(C12=$AI$142,"O",IF(C12=$AJ$142,"O",IF(C12=$AK$142,"O",IF(C12=$AL$142,"O",IF(C12=$AM$142,"O",IF(C12=$AN$142,"O",IF(C12=$AO$142,"O",IF(C12=$AP$142,"O",IF(C12=$AQ$142,"O",IF(C12=$AR$142,"O",IF(C12=$AS$142,"O",IF(C12=$AT$142,"O",IF(C12=$AU$142,"O",IF(C12=$AV$142,"O",IF(C12=$AW$142,"O",IF(C12=$AX$142,"O",IF(C12=$AY$142,"O",IF(C12=$AZ$142,"O",IF(C12=$BA$142,"O",IF(C12=$BB$142,"O",IF(C12=$BC$142,"O",IF(C12=$BD$142,"O",IF(C12=$BE$142,"O",IF(C12=$BF$142,"O",IF(C12=$BG$142,"O",IF(C12=$BH$142,"O",IF(C12=$BI$142,"O",IF(C12=$BJ$142,"O","X"))))))))))))))))))))))))))))))))))))))))</f>
        <v>O</v>
      </c>
      <c r="D1006" s="58" t="str">
        <f t="shared" si="991"/>
        <v>O</v>
      </c>
      <c r="E1006" s="58" t="str">
        <f t="shared" si="991"/>
        <v>O</v>
      </c>
      <c r="F1006" s="58" t="str">
        <f t="shared" si="991"/>
        <v>O</v>
      </c>
      <c r="G1006" s="58" t="str">
        <f t="shared" si="991"/>
        <v>O</v>
      </c>
      <c r="H1006" s="58" t="str">
        <f t="shared" si="991"/>
        <v>O</v>
      </c>
      <c r="I1006" s="58" t="str">
        <f t="shared" si="991"/>
        <v>O</v>
      </c>
      <c r="J1006" s="58" t="str">
        <f t="shared" si="991"/>
        <v>O</v>
      </c>
      <c r="K1006" s="58" t="str">
        <f t="shared" si="991"/>
        <v>O</v>
      </c>
      <c r="L1006" s="58" t="str">
        <f t="shared" si="991"/>
        <v>O</v>
      </c>
      <c r="M1006" s="58" t="str">
        <f t="shared" si="991"/>
        <v>O</v>
      </c>
      <c r="N1006" s="58" t="str">
        <f t="shared" si="991"/>
        <v>O</v>
      </c>
      <c r="O1006" s="58" t="str">
        <f t="shared" si="991"/>
        <v>O</v>
      </c>
      <c r="P1006" s="58" t="str">
        <f t="shared" si="991"/>
        <v>O</v>
      </c>
      <c r="Q1006" s="58" t="str">
        <f>IF(Q12=$W$142,"O",IF(Q12=$X$142,"O",IF(Q12=$Y$142,"O",IF(Q12=$Z$142,"O",IF(Q12=$AA$142,"O",IF(Q12=$AB$142,"O",IF(Q12=$AC$142,"O",IF(Q12=$AD$142,"O",IF(Q12=$AE$142,"O",IF(Q12=$AF$142,"O",IF(Q12=$AG$142,"O",IF(Q12=$AH$142,"O",IF(Q12=$AI$142,"O",IF(Q12=$AJ$142,"O",IF(Q12=$AK$142,"O",IF(Q12=$AL$142,"O",IF(Q12=$AM$142,"O",IF(Q12=$AN$142,"O",IF(Q12=$AO$142,"O",IF(Q12=$AP$142,"O",IF(Q12=$AQ$142,"O",IF(Q12=$AR$142,"O",IF(Q12=$AS$142,"O",IF(Q12=$AT$142,"O",IF(Q12=$AU$142,"O",IF(Q12=$AV$142,"O",IF(Q12=$AW$142,"O",IF(Q12=$AX$142,"O",IF(Q12=$AY$142,"O",IF(Q12=$AZ$142,"O",IF(Q12=$BA$142,"O",IF(Q12=$BB$142,"O",IF(Q12=$BC$142,"O",IF(Q12=$BD$142,"O",IF(Q12=$BE$142,"O",IF(Q12=$BF$142,"O",IF(Q12=$BG$142,"O",IF(Q12=$BH$142,"O",IF(Q12=$BI$142,"O",IF(Q12=$BJ$142,"O","X"))))))))))))))))))))))))))))))))))))))))</f>
        <v>O</v>
      </c>
    </row>
    <row r="1007" spans="1:17">
      <c r="A1007" s="607"/>
      <c r="B1007" s="30" t="s">
        <v>46</v>
      </c>
      <c r="C1007" s="47">
        <f>COUNTIF(C1001:C1006,"O")</f>
        <v>4</v>
      </c>
      <c r="D1007" s="47">
        <f t="shared" ref="D1007:Q1007" si="992">COUNTIF(D1001:D1006,"O")</f>
        <v>4</v>
      </c>
      <c r="E1007" s="47">
        <f t="shared" si="992"/>
        <v>4</v>
      </c>
      <c r="F1007" s="47">
        <f t="shared" si="992"/>
        <v>4</v>
      </c>
      <c r="G1007" s="47">
        <f t="shared" si="992"/>
        <v>4</v>
      </c>
      <c r="H1007" s="47">
        <f t="shared" si="992"/>
        <v>4</v>
      </c>
      <c r="I1007" s="47">
        <f t="shared" si="992"/>
        <v>4</v>
      </c>
      <c r="J1007" s="47">
        <f t="shared" si="992"/>
        <v>4</v>
      </c>
      <c r="K1007" s="47">
        <f t="shared" si="992"/>
        <v>4</v>
      </c>
      <c r="L1007" s="47">
        <f t="shared" si="992"/>
        <v>4</v>
      </c>
      <c r="M1007" s="47">
        <f t="shared" si="992"/>
        <v>4</v>
      </c>
      <c r="N1007" s="47">
        <f t="shared" si="992"/>
        <v>4</v>
      </c>
      <c r="O1007" s="47">
        <f t="shared" si="992"/>
        <v>4</v>
      </c>
      <c r="P1007" s="47">
        <f t="shared" si="992"/>
        <v>4</v>
      </c>
      <c r="Q1007" s="47">
        <f t="shared" si="992"/>
        <v>4</v>
      </c>
    </row>
    <row r="1008" spans="1:17">
      <c r="A1008" s="605">
        <v>117</v>
      </c>
      <c r="B1008" s="58" t="s">
        <v>32</v>
      </c>
      <c r="C1008" s="58" t="str">
        <f>IF(C7=$W$143,"O",IF(C7=$X$143,"O",IF(C7=$Y$143,"O",IF(C7=$Z$143,"O",IF(C7=$AA$143,"O",IF(C7=$AB$143,"O",IF(C7=$AC$143,"O",IF(C7=$AD$143,"O",IF(C7=$AE$143,"O",IF(C7=$AF$143,"O",IF(C7=$AG$143,"O",IF(C7=$AH$143,"O",IF(C7=$AI$143,"O",IF(C7=$AJ$143,"O",IF(C7=$AK$143,"O",IF(C7=$AL$143,"O",IF(C7=$AM$143,"O",IF(C7=$AN$143,"O",IF(C7=$AO$143,"O",IF(C7=$AP$143,"O",IF(C7=$AQ$143,"O",IF(C7=$AR$143,"O",IF(C7=$AS$143,"O",IF(C7=$AT$143,"O",IF(C7=$AU$143,"O",IF(C7=$AV$143,"O",IF(C7=$AW$143,"O",IF(C7=$AX$143,"O",IF(C7=$AY$143,"O",IF(C7=$AZ$143,"O",IF(C7=$BA$143,"O",IF(C7=$BB$143,"O",IF(C7=$BC$143,"O",IF(C7=$BD$143,"O",IF(C7=$BE$143,"O",IF(C7=$BF$143,"O",IF(C7=$BG$143,"O",IF(C7=$BH$143,"O",IF(C7=$BI$143,"O","X")))))))))))))))))))))))))))))))))))))))</f>
        <v>X</v>
      </c>
      <c r="D1008" s="58" t="str">
        <f t="shared" ref="D1008:P1008" si="993">IF(D7=$W$143,"O",IF(D7=$X$143,"O",IF(D7=$Y$143,"O",IF(D7=$Z$143,"O",IF(D7=$AA$143,"O",IF(D7=$AB$143,"O",IF(D7=$AC$143,"O",IF(D7=$AD$143,"O",IF(D7=$AE$143,"O",IF(D7=$AF$143,"O",IF(D7=$AG$143,"O",IF(D7=$AH$143,"O",IF(D7=$AI$143,"O",IF(D7=$AJ$143,"O",IF(D7=$AK$143,"O",IF(D7=$AL$143,"O",IF(D7=$AM$143,"O",IF(D7=$AN$143,"O",IF(D7=$AO$143,"O",IF(D7=$AP$143,"O",IF(D7=$AQ$143,"O",IF(D7=$AR$143,"O",IF(D7=$AS$143,"O",IF(D7=$AT$143,"O",IF(D7=$AU$143,"O",IF(D7=$AV$143,"O",IF(D7=$AW$143,"O",IF(D7=$AX$143,"O",IF(D7=$AY$143,"O",IF(D7=$AZ$143,"O",IF(D7=$BA$143,"O",IF(D7=$BB$143,"O",IF(D7=$BC$143,"O",IF(D7=$BD$143,"O",IF(D7=$BE$143,"O",IF(D7=$BF$143,"O",IF(D7=$BG$143,"O",IF(D7=$BH$143,"O",IF(D7=$BI$143,"O","X")))))))))))))))))))))))))))))))))))))))</f>
        <v>X</v>
      </c>
      <c r="E1008" s="58" t="str">
        <f t="shared" si="993"/>
        <v>X</v>
      </c>
      <c r="F1008" s="58" t="str">
        <f t="shared" si="993"/>
        <v>X</v>
      </c>
      <c r="G1008" s="58" t="str">
        <f t="shared" si="993"/>
        <v>X</v>
      </c>
      <c r="H1008" s="58" t="str">
        <f t="shared" si="993"/>
        <v>X</v>
      </c>
      <c r="I1008" s="58" t="str">
        <f t="shared" si="993"/>
        <v>X</v>
      </c>
      <c r="J1008" s="58" t="str">
        <f t="shared" si="993"/>
        <v>X</v>
      </c>
      <c r="K1008" s="58" t="str">
        <f t="shared" si="993"/>
        <v>X</v>
      </c>
      <c r="L1008" s="58" t="str">
        <f t="shared" si="993"/>
        <v>X</v>
      </c>
      <c r="M1008" s="58" t="str">
        <f t="shared" si="993"/>
        <v>X</v>
      </c>
      <c r="N1008" s="58" t="str">
        <f t="shared" si="993"/>
        <v>X</v>
      </c>
      <c r="O1008" s="58" t="str">
        <f t="shared" si="993"/>
        <v>X</v>
      </c>
      <c r="P1008" s="58" t="str">
        <f t="shared" si="993"/>
        <v>X</v>
      </c>
      <c r="Q1008" s="58" t="str">
        <f>IF(Q7=$W$143,"O",IF(Q7=$X$143,"O",IF(Q7=$Y$143,"O",IF(Q7=$Z$143,"O",IF(Q7=$AA$143,"O",IF(Q7=$AB$143,"O",IF(Q7=$AC$143,"O",IF(Q7=$AD$143,"O",IF(Q7=$AE$143,"O",IF(Q7=$AF$143,"O",IF(Q7=$AG$143,"O",IF(Q7=$AH$143,"O",IF(Q7=$AI$143,"O",IF(Q7=$AJ$143,"O",IF(Q7=$AK$143,"O",IF(Q7=$AL$143,"O",IF(Q7=$AM$143,"O",IF(Q7=$AN$143,"O",IF(Q7=$AO$143,"O",IF(Q7=$AP$143,"O",IF(Q7=$AQ$143,"O",IF(Q7=$AR$143,"O",IF(Q7=$AS$143,"O",IF(Q7=$AT$143,"O",IF(Q7=$AU$143,"O",IF(Q7=$AV$143,"O",IF(Q7=$AW$143,"O",IF(Q7=$AX$143,"O",IF(Q7=$AY$143,"O",IF(Q7=$AZ$143,"O",IF(Q7=$BA$143,"O",IF(Q7=$BB$143,"O",IF(Q7=$BC$143,"O",IF(Q7=$BD$143,"O",IF(Q7=$BE$143,"O",IF(Q7=$BF$143,"O",IF(Q7=$BG$143,"O",IF(Q7=$BH$143,"O",IF(Q7=$BI$143,"O","X")))))))))))))))))))))))))))))))))))))))</f>
        <v>X</v>
      </c>
    </row>
    <row r="1009" spans="1:17">
      <c r="A1009" s="606"/>
      <c r="B1009" s="58" t="s">
        <v>33</v>
      </c>
      <c r="C1009" s="58" t="str">
        <f t="shared" ref="C1009:Q1009" si="994">IF(C8=$W$143,"O",IF(C8=$X$143,"O",IF(C8=$Y$143,"O",IF(C8=$Z$143,"O",IF(C8=$AA$143,"O",IF(C8=$AB$143,"O",IF(C8=$AC$143,"O",IF(C8=$AD$143,"O",IF(C8=$AE$143,"O",IF(C8=$AF$143,"O",IF(C8=$AG$143,"O",IF(C8=$AH$143,"O",IF(C8=$AI$143,"O",IF(C8=$AJ$143,"O",IF(C8=$AK$143,"O",IF(C8=$AL$143,"O",IF(C8=$AM$143,"O",IF(C8=$AN$143,"O",IF(C8=$AO$143,"O",IF(C8=$AP$143,"O",IF(C8=$AQ$143,"O",IF(C8=$AR$143,"O",IF(C8=$AS$143,"O",IF(C8=$AT$143,"O",IF(C8=$AU$143,"O",IF(C8=$AV$143,"O",IF(C8=$AW$143,"O",IF(C8=$AX$143,"O",IF(C8=$AY$143,"O",IF(C8=$AZ$143,"O",IF(C8=$BA$143,"O",IF(C8=$BB$143,"O",IF(C8=$BC$143,"O",IF(C8=$BD$143,"O",IF(C8=$BE$143,"O",IF(C8=$BF$143,"O",IF(C8=$BG$143,"O",IF(C8=$BH$143,"O",IF(C8=$BI$143,"O","X")))))))))))))))))))))))))))))))))))))))</f>
        <v>X</v>
      </c>
      <c r="D1009" s="58" t="str">
        <f t="shared" si="994"/>
        <v>X</v>
      </c>
      <c r="E1009" s="58" t="str">
        <f t="shared" si="994"/>
        <v>X</v>
      </c>
      <c r="F1009" s="58" t="str">
        <f t="shared" si="994"/>
        <v>X</v>
      </c>
      <c r="G1009" s="58" t="str">
        <f t="shared" si="994"/>
        <v>X</v>
      </c>
      <c r="H1009" s="58" t="str">
        <f t="shared" si="994"/>
        <v>X</v>
      </c>
      <c r="I1009" s="58" t="str">
        <f t="shared" si="994"/>
        <v>X</v>
      </c>
      <c r="J1009" s="58" t="str">
        <f t="shared" si="994"/>
        <v>X</v>
      </c>
      <c r="K1009" s="58" t="str">
        <f t="shared" si="994"/>
        <v>X</v>
      </c>
      <c r="L1009" s="58" t="str">
        <f t="shared" si="994"/>
        <v>X</v>
      </c>
      <c r="M1009" s="58" t="str">
        <f t="shared" si="994"/>
        <v>X</v>
      </c>
      <c r="N1009" s="58" t="str">
        <f t="shared" si="994"/>
        <v>X</v>
      </c>
      <c r="O1009" s="58" t="str">
        <f t="shared" si="994"/>
        <v>X</v>
      </c>
      <c r="P1009" s="58" t="str">
        <f t="shared" si="994"/>
        <v>X</v>
      </c>
      <c r="Q1009" s="58" t="str">
        <f t="shared" si="994"/>
        <v>X</v>
      </c>
    </row>
    <row r="1010" spans="1:17">
      <c r="A1010" s="606"/>
      <c r="B1010" s="58" t="s">
        <v>34</v>
      </c>
      <c r="C1010" s="58" t="str">
        <f t="shared" ref="C1010:Q1010" si="995">IF(C9=$W$143,"O",IF(C9=$X$143,"O",IF(C9=$Y$143,"O",IF(C9=$Z$143,"O",IF(C9=$AA$143,"O",IF(C9=$AB$143,"O",IF(C9=$AC$143,"O",IF(C9=$AD$143,"O",IF(C9=$AE$143,"O",IF(C9=$AF$143,"O",IF(C9=$AG$143,"O",IF(C9=$AH$143,"O",IF(C9=$AI$143,"O",IF(C9=$AJ$143,"O",IF(C9=$AK$143,"O",IF(C9=$AL$143,"O",IF(C9=$AM$143,"O",IF(C9=$AN$143,"O",IF(C9=$AO$143,"O",IF(C9=$AP$143,"O",IF(C9=$AQ$143,"O",IF(C9=$AR$143,"O",IF(C9=$AS$143,"O",IF(C9=$AT$143,"O",IF(C9=$AU$143,"O",IF(C9=$AV$143,"O",IF(C9=$AW$143,"O",IF(C9=$AX$143,"O",IF(C9=$AY$143,"O",IF(C9=$AZ$143,"O",IF(C9=$BA$143,"O",IF(C9=$BB$143,"O",IF(C9=$BC$143,"O",IF(C9=$BD$143,"O",IF(C9=$BE$143,"O",IF(C9=$BF$143,"O",IF(C9=$BG$143,"O",IF(C9=$BH$143,"O",IF(C9=$BI$143,"O","X")))))))))))))))))))))))))))))))))))))))</f>
        <v>O</v>
      </c>
      <c r="D1010" s="58" t="str">
        <f t="shared" si="995"/>
        <v>O</v>
      </c>
      <c r="E1010" s="58" t="str">
        <f t="shared" si="995"/>
        <v>O</v>
      </c>
      <c r="F1010" s="58" t="str">
        <f t="shared" si="995"/>
        <v>O</v>
      </c>
      <c r="G1010" s="58" t="str">
        <f t="shared" si="995"/>
        <v>O</v>
      </c>
      <c r="H1010" s="58" t="str">
        <f t="shared" si="995"/>
        <v>O</v>
      </c>
      <c r="I1010" s="58" t="str">
        <f t="shared" si="995"/>
        <v>O</v>
      </c>
      <c r="J1010" s="58" t="str">
        <f t="shared" si="995"/>
        <v>O</v>
      </c>
      <c r="K1010" s="58" t="str">
        <f t="shared" si="995"/>
        <v>O</v>
      </c>
      <c r="L1010" s="58" t="str">
        <f t="shared" si="995"/>
        <v>O</v>
      </c>
      <c r="M1010" s="58" t="str">
        <f t="shared" si="995"/>
        <v>O</v>
      </c>
      <c r="N1010" s="58" t="str">
        <f t="shared" si="995"/>
        <v>O</v>
      </c>
      <c r="O1010" s="58" t="str">
        <f t="shared" si="995"/>
        <v>O</v>
      </c>
      <c r="P1010" s="58" t="str">
        <f t="shared" si="995"/>
        <v>O</v>
      </c>
      <c r="Q1010" s="58" t="str">
        <f t="shared" si="995"/>
        <v>O</v>
      </c>
    </row>
    <row r="1011" spans="1:17">
      <c r="A1011" s="606"/>
      <c r="B1011" s="58" t="s">
        <v>35</v>
      </c>
      <c r="C1011" s="58" t="str">
        <f t="shared" ref="C1011:Q1011" si="996">IF(C10=$W$143,"O",IF(C10=$X$143,"O",IF(C10=$Y$143,"O",IF(C10=$Z$143,"O",IF(C10=$AA$143,"O",IF(C10=$AB$143,"O",IF(C10=$AC$143,"O",IF(C10=$AD$143,"O",IF(C10=$AE$143,"O",IF(C10=$AF$143,"O",IF(C10=$AG$143,"O",IF(C10=$AH$143,"O",IF(C10=$AI$143,"O",IF(C10=$AJ$143,"O",IF(C10=$AK$143,"O",IF(C10=$AL$143,"O",IF(C10=$AM$143,"O",IF(C10=$AN$143,"O",IF(C10=$AO$143,"O",IF(C10=$AP$143,"O",IF(C10=$AQ$143,"O",IF(C10=$AR$143,"O",IF(C10=$AS$143,"O",IF(C10=$AT$143,"O",IF(C10=$AU$143,"O",IF(C10=$AV$143,"O",IF(C10=$AW$143,"O",IF(C10=$AX$143,"O",IF(C10=$AY$143,"O",IF(C10=$AZ$143,"O",IF(C10=$BA$143,"O",IF(C10=$BB$143,"O",IF(C10=$BC$143,"O",IF(C10=$BD$143,"O",IF(C10=$BE$143,"O",IF(C10=$BF$143,"O",IF(C10=$BG$143,"O",IF(C10=$BH$143,"O",IF(C10=$BI$143,"O","X")))))))))))))))))))))))))))))))))))))))</f>
        <v>O</v>
      </c>
      <c r="D1011" s="58" t="str">
        <f t="shared" si="996"/>
        <v>O</v>
      </c>
      <c r="E1011" s="58" t="str">
        <f t="shared" si="996"/>
        <v>O</v>
      </c>
      <c r="F1011" s="58" t="str">
        <f t="shared" si="996"/>
        <v>O</v>
      </c>
      <c r="G1011" s="58" t="str">
        <f t="shared" si="996"/>
        <v>O</v>
      </c>
      <c r="H1011" s="58" t="str">
        <f t="shared" si="996"/>
        <v>O</v>
      </c>
      <c r="I1011" s="58" t="str">
        <f t="shared" si="996"/>
        <v>O</v>
      </c>
      <c r="J1011" s="58" t="str">
        <f t="shared" si="996"/>
        <v>O</v>
      </c>
      <c r="K1011" s="58" t="str">
        <f t="shared" si="996"/>
        <v>O</v>
      </c>
      <c r="L1011" s="58" t="str">
        <f t="shared" si="996"/>
        <v>O</v>
      </c>
      <c r="M1011" s="58" t="str">
        <f t="shared" si="996"/>
        <v>O</v>
      </c>
      <c r="N1011" s="58" t="str">
        <f t="shared" si="996"/>
        <v>O</v>
      </c>
      <c r="O1011" s="58" t="str">
        <f t="shared" si="996"/>
        <v>O</v>
      </c>
      <c r="P1011" s="58" t="str">
        <f t="shared" si="996"/>
        <v>O</v>
      </c>
      <c r="Q1011" s="58" t="str">
        <f t="shared" si="996"/>
        <v>O</v>
      </c>
    </row>
    <row r="1012" spans="1:17">
      <c r="A1012" s="606"/>
      <c r="B1012" s="58" t="s">
        <v>36</v>
      </c>
      <c r="C1012" s="58" t="str">
        <f t="shared" ref="C1012:Q1012" si="997">IF(C11=$W$143,"O",IF(C11=$X$143,"O",IF(C11=$Y$143,"O",IF(C11=$Z$143,"O",IF(C11=$AA$143,"O",IF(C11=$AB$143,"O",IF(C11=$AC$143,"O",IF(C11=$AD$143,"O",IF(C11=$AE$143,"O",IF(C11=$AF$143,"O",IF(C11=$AG$143,"O",IF(C11=$AH$143,"O",IF(C11=$AI$143,"O",IF(C11=$AJ$143,"O",IF(C11=$AK$143,"O",IF(C11=$AL$143,"O",IF(C11=$AM$143,"O",IF(C11=$AN$143,"O",IF(C11=$AO$143,"O",IF(C11=$AP$143,"O",IF(C11=$AQ$143,"O",IF(C11=$AR$143,"O",IF(C11=$AS$143,"O",IF(C11=$AT$143,"O",IF(C11=$AU$143,"O",IF(C11=$AV$143,"O",IF(C11=$AW$143,"O",IF(C11=$AX$143,"O",IF(C11=$AY$143,"O",IF(C11=$AZ$143,"O",IF(C11=$BA$143,"O",IF(C11=$BB$143,"O",IF(C11=$BC$143,"O",IF(C11=$BD$143,"O",IF(C11=$BE$143,"O",IF(C11=$BF$143,"O",IF(C11=$BG$143,"O",IF(C11=$BH$143,"O",IF(C11=$BI$143,"O","X")))))))))))))))))))))))))))))))))))))))</f>
        <v>O</v>
      </c>
      <c r="D1012" s="58" t="str">
        <f t="shared" si="997"/>
        <v>O</v>
      </c>
      <c r="E1012" s="58" t="str">
        <f t="shared" si="997"/>
        <v>O</v>
      </c>
      <c r="F1012" s="58" t="str">
        <f t="shared" si="997"/>
        <v>O</v>
      </c>
      <c r="G1012" s="58" t="str">
        <f t="shared" si="997"/>
        <v>O</v>
      </c>
      <c r="H1012" s="58" t="str">
        <f t="shared" si="997"/>
        <v>O</v>
      </c>
      <c r="I1012" s="58" t="str">
        <f t="shared" si="997"/>
        <v>O</v>
      </c>
      <c r="J1012" s="58" t="str">
        <f t="shared" si="997"/>
        <v>O</v>
      </c>
      <c r="K1012" s="58" t="str">
        <f t="shared" si="997"/>
        <v>O</v>
      </c>
      <c r="L1012" s="58" t="str">
        <f t="shared" si="997"/>
        <v>O</v>
      </c>
      <c r="M1012" s="58" t="str">
        <f t="shared" si="997"/>
        <v>O</v>
      </c>
      <c r="N1012" s="58" t="str">
        <f t="shared" si="997"/>
        <v>O</v>
      </c>
      <c r="O1012" s="58" t="str">
        <f t="shared" si="997"/>
        <v>O</v>
      </c>
      <c r="P1012" s="58" t="str">
        <f t="shared" si="997"/>
        <v>O</v>
      </c>
      <c r="Q1012" s="58" t="str">
        <f t="shared" si="997"/>
        <v>O</v>
      </c>
    </row>
    <row r="1013" spans="1:17">
      <c r="A1013" s="606"/>
      <c r="B1013" s="58" t="s">
        <v>21</v>
      </c>
      <c r="C1013" s="58" t="str">
        <f t="shared" ref="C1013:Q1013" si="998">IF(C12=$W$143,"O",IF(C12=$X$143,"O",IF(C12=$Y$143,"O",IF(C12=$Z$143,"O",IF(C12=$AA$143,"O",IF(C12=$AB$143,"O",IF(C12=$AC$143,"O",IF(C12=$AD$143,"O",IF(C12=$AE$143,"O",IF(C12=$AF$143,"O",IF(C12=$AG$143,"O",IF(C12=$AH$143,"O",IF(C12=$AI$143,"O",IF(C12=$AJ$143,"O",IF(C12=$AK$143,"O",IF(C12=$AL$143,"O",IF(C12=$AM$143,"O",IF(C12=$AN$143,"O",IF(C12=$AO$143,"O",IF(C12=$AP$143,"O",IF(C12=$AQ$143,"O",IF(C12=$AR$143,"O",IF(C12=$AS$143,"O",IF(C12=$AT$143,"O",IF(C12=$AU$143,"O",IF(C12=$AV$143,"O",IF(C12=$AW$143,"O",IF(C12=$AX$143,"O",IF(C12=$AY$143,"O",IF(C12=$AZ$143,"O",IF(C12=$BA$143,"O",IF(C12=$BB$143,"O",IF(C12=$BC$143,"O",IF(C12=$BD$143,"O",IF(C12=$BE$143,"O",IF(C12=$BF$143,"O",IF(C12=$BG$143,"O",IF(C12=$BH$143,"O",IF(C12=$BI$143,"O","X")))))))))))))))))))))))))))))))))))))))</f>
        <v>X</v>
      </c>
      <c r="D1013" s="58" t="str">
        <f t="shared" si="998"/>
        <v>X</v>
      </c>
      <c r="E1013" s="58" t="str">
        <f t="shared" si="998"/>
        <v>X</v>
      </c>
      <c r="F1013" s="58" t="str">
        <f t="shared" si="998"/>
        <v>X</v>
      </c>
      <c r="G1013" s="58" t="str">
        <f t="shared" si="998"/>
        <v>X</v>
      </c>
      <c r="H1013" s="58" t="str">
        <f t="shared" si="998"/>
        <v>X</v>
      </c>
      <c r="I1013" s="58" t="str">
        <f t="shared" si="998"/>
        <v>X</v>
      </c>
      <c r="J1013" s="58" t="str">
        <f t="shared" si="998"/>
        <v>X</v>
      </c>
      <c r="K1013" s="58" t="str">
        <f t="shared" si="998"/>
        <v>X</v>
      </c>
      <c r="L1013" s="58" t="str">
        <f t="shared" si="998"/>
        <v>X</v>
      </c>
      <c r="M1013" s="58" t="str">
        <f t="shared" si="998"/>
        <v>X</v>
      </c>
      <c r="N1013" s="58" t="str">
        <f t="shared" si="998"/>
        <v>X</v>
      </c>
      <c r="O1013" s="58" t="str">
        <f t="shared" si="998"/>
        <v>X</v>
      </c>
      <c r="P1013" s="58" t="str">
        <f t="shared" si="998"/>
        <v>X</v>
      </c>
      <c r="Q1013" s="58" t="str">
        <f t="shared" si="998"/>
        <v>X</v>
      </c>
    </row>
    <row r="1014" spans="1:17">
      <c r="A1014" s="607"/>
      <c r="B1014" s="30" t="s">
        <v>46</v>
      </c>
      <c r="C1014" s="47">
        <f>COUNTIF(C1008:C1013,"O")</f>
        <v>3</v>
      </c>
      <c r="D1014" s="47">
        <f t="shared" ref="D1014:Q1014" si="999">COUNTIF(D1008:D1013,"O")</f>
        <v>3</v>
      </c>
      <c r="E1014" s="47">
        <f t="shared" si="999"/>
        <v>3</v>
      </c>
      <c r="F1014" s="47">
        <f t="shared" si="999"/>
        <v>3</v>
      </c>
      <c r="G1014" s="47">
        <f t="shared" si="999"/>
        <v>3</v>
      </c>
      <c r="H1014" s="47">
        <f t="shared" si="999"/>
        <v>3</v>
      </c>
      <c r="I1014" s="47">
        <f t="shared" si="999"/>
        <v>3</v>
      </c>
      <c r="J1014" s="47">
        <f t="shared" si="999"/>
        <v>3</v>
      </c>
      <c r="K1014" s="47">
        <f t="shared" si="999"/>
        <v>3</v>
      </c>
      <c r="L1014" s="47">
        <f t="shared" si="999"/>
        <v>3</v>
      </c>
      <c r="M1014" s="47">
        <f t="shared" si="999"/>
        <v>3</v>
      </c>
      <c r="N1014" s="47">
        <f t="shared" si="999"/>
        <v>3</v>
      </c>
      <c r="O1014" s="47">
        <f t="shared" si="999"/>
        <v>3</v>
      </c>
      <c r="P1014" s="47">
        <f t="shared" si="999"/>
        <v>3</v>
      </c>
      <c r="Q1014" s="47">
        <f t="shared" si="999"/>
        <v>3</v>
      </c>
    </row>
    <row r="1015" spans="1:17">
      <c r="A1015" s="605">
        <v>118</v>
      </c>
      <c r="B1015" s="58" t="s">
        <v>32</v>
      </c>
      <c r="C1015" s="58" t="str">
        <f>IF(C7=$W$144,"O",IF(C7=$X$144,"O",IF(C7=$Y$144,"O",IF(C7=$Z$144,"O",IF(C7=$AA$144,"O",IF(C7=$AB$144,"O",IF(C7=$AC$144,"O",IF(C7=$AD$144,"O",IF(C7=$AE$144,"O",IF(C7=$AF$144,"O",IF(C7=$AG$144,"O",IF(C7=$AH$144,"O",IF(C7=$AI$144,"O",IF(C7=$AJ$144,"O",IF(C7=$AK$144,"O",IF(C7=$AL$144,"O",IF(C7=$AM$144,"O",IF(C7=$AN$144,"O",IF(C7=$AO$144,"O",IF(C7=$AP$144,"O",IF(C7=$AQ$144,"O",IF(C7=$AR$144,"O",IF(C7=$AS$144,"O",IF(C7=$AT$144,"O",IF(C7=$AU$144,"O",IF(C7=$AV$144,"O",IF(C7=$AW$144,"O",IF(C7=$AX$144,"O",IF(C7=$AY$144,"O",IF(C7=$AZ$144,"O",IF(C7=$BA$144,"O",IF(C7=$BB$144,"O",IF(C7=$BC$144,"O",IF(C7=$BD$144,"O",IF(C7=$BE$144,"O",IF(C7=$BF$144,"O",IF(C7=$BG$144,"O",IF(C7=$BH$144,"O",IF(C7=$BI$144,"O","X")))))))))))))))))))))))))))))))))))))))</f>
        <v>X</v>
      </c>
      <c r="D1015" s="58" t="str">
        <f t="shared" ref="D1015:P1015" si="1000">IF(D7=$W$144,"O",IF(D7=$X$144,"O",IF(D7=$Y$144,"O",IF(D7=$Z$144,"O",IF(D7=$AA$144,"O",IF(D7=$AB$144,"O",IF(D7=$AC$144,"O",IF(D7=$AD$144,"O",IF(D7=$AE$144,"O",IF(D7=$AF$144,"O",IF(D7=$AG$144,"O",IF(D7=$AH$144,"O",IF(D7=$AI$144,"O",IF(D7=$AJ$144,"O",IF(D7=$AK$144,"O",IF(D7=$AL$144,"O",IF(D7=$AM$144,"O",IF(D7=$AN$144,"O",IF(D7=$AO$144,"O",IF(D7=$AP$144,"O",IF(D7=$AQ$144,"O",IF(D7=$AR$144,"O",IF(D7=$AS$144,"O",IF(D7=$AT$144,"O",IF(D7=$AU$144,"O",IF(D7=$AV$144,"O",IF(D7=$AW$144,"O",IF(D7=$AX$144,"O",IF(D7=$AY$144,"O",IF(D7=$AZ$144,"O",IF(D7=$BA$144,"O",IF(D7=$BB$144,"O",IF(D7=$BC$144,"O",IF(D7=$BD$144,"O",IF(D7=$BE$144,"O",IF(D7=$BF$144,"O",IF(D7=$BG$144,"O",IF(D7=$BH$144,"O",IF(D7=$BI$144,"O","X")))))))))))))))))))))))))))))))))))))))</f>
        <v>X</v>
      </c>
      <c r="E1015" s="58" t="str">
        <f t="shared" si="1000"/>
        <v>X</v>
      </c>
      <c r="F1015" s="58" t="str">
        <f t="shared" si="1000"/>
        <v>X</v>
      </c>
      <c r="G1015" s="58" t="str">
        <f t="shared" si="1000"/>
        <v>X</v>
      </c>
      <c r="H1015" s="58" t="str">
        <f t="shared" si="1000"/>
        <v>X</v>
      </c>
      <c r="I1015" s="58" t="str">
        <f t="shared" si="1000"/>
        <v>X</v>
      </c>
      <c r="J1015" s="58" t="str">
        <f t="shared" si="1000"/>
        <v>X</v>
      </c>
      <c r="K1015" s="58" t="str">
        <f t="shared" si="1000"/>
        <v>X</v>
      </c>
      <c r="L1015" s="58" t="str">
        <f t="shared" si="1000"/>
        <v>X</v>
      </c>
      <c r="M1015" s="58" t="str">
        <f t="shared" si="1000"/>
        <v>X</v>
      </c>
      <c r="N1015" s="58" t="str">
        <f t="shared" si="1000"/>
        <v>X</v>
      </c>
      <c r="O1015" s="58" t="str">
        <f t="shared" si="1000"/>
        <v>X</v>
      </c>
      <c r="P1015" s="58" t="str">
        <f t="shared" si="1000"/>
        <v>X</v>
      </c>
      <c r="Q1015" s="58" t="str">
        <f>IF(Q7=$W$144,"O",IF(Q7=$X$144,"O",IF(Q7=$Y$144,"O",IF(Q7=$Z$144,"O",IF(Q7=$AA$144,"O",IF(Q7=$AB$144,"O",IF(Q7=$AC$144,"O",IF(Q7=$AD$144,"O",IF(Q7=$AE$144,"O",IF(Q7=$AF$144,"O",IF(Q7=$AG$144,"O",IF(Q7=$AH$144,"O",IF(Q7=$AI$144,"O",IF(Q7=$AJ$144,"O",IF(Q7=$AK$144,"O",IF(Q7=$AL$144,"O",IF(Q7=$AM$144,"O",IF(Q7=$AN$144,"O",IF(Q7=$AO$144,"O",IF(Q7=$AP$144,"O",IF(Q7=$AQ$144,"O",IF(Q7=$AR$144,"O",IF(Q7=$AS$144,"O",IF(Q7=$AT$144,"O",IF(Q7=$AU$144,"O",IF(Q7=$AV$144,"O",IF(Q7=$AW$144,"O",IF(Q7=$AX$144,"O",IF(Q7=$AY$144,"O",IF(Q7=$AZ$144,"O",IF(Q7=$BA$144,"O",IF(Q7=$BB$144,"O",IF(Q7=$BC$144,"O",IF(Q7=$BD$144,"O",IF(Q7=$BE$144,"O",IF(Q7=$BF$144,"O",IF(Q7=$BG$144,"O",IF(Q7=$BH$144,"O",IF(Q7=$BI$144,"O","X")))))))))))))))))))))))))))))))))))))))</f>
        <v>X</v>
      </c>
    </row>
    <row r="1016" spans="1:17">
      <c r="A1016" s="606"/>
      <c r="B1016" s="58" t="s">
        <v>33</v>
      </c>
      <c r="C1016" s="58" t="str">
        <f t="shared" ref="C1016:Q1016" si="1001">IF(C8=$W$144,"O",IF(C8=$X$144,"O",IF(C8=$Y$144,"O",IF(C8=$Z$144,"O",IF(C8=$AA$144,"O",IF(C8=$AB$144,"O",IF(C8=$AC$144,"O",IF(C8=$AD$144,"O",IF(C8=$AE$144,"O",IF(C8=$AF$144,"O",IF(C8=$AG$144,"O",IF(C8=$AH$144,"O",IF(C8=$AI$144,"O",IF(C8=$AJ$144,"O",IF(C8=$AK$144,"O",IF(C8=$AL$144,"O",IF(C8=$AM$144,"O",IF(C8=$AN$144,"O",IF(C8=$AO$144,"O",IF(C8=$AP$144,"O",IF(C8=$AQ$144,"O",IF(C8=$AR$144,"O",IF(C8=$AS$144,"O",IF(C8=$AT$144,"O",IF(C8=$AU$144,"O",IF(C8=$AV$144,"O",IF(C8=$AW$144,"O",IF(C8=$AX$144,"O",IF(C8=$AY$144,"O",IF(C8=$AZ$144,"O",IF(C8=$BA$144,"O",IF(C8=$BB$144,"O",IF(C8=$BC$144,"O",IF(C8=$BD$144,"O",IF(C8=$BE$144,"O",IF(C8=$BF$144,"O",IF(C8=$BG$144,"O",IF(C8=$BH$144,"O",IF(C8=$BI$144,"O","X")))))))))))))))))))))))))))))))))))))))</f>
        <v>X</v>
      </c>
      <c r="D1016" s="58" t="str">
        <f t="shared" si="1001"/>
        <v>X</v>
      </c>
      <c r="E1016" s="58" t="str">
        <f t="shared" si="1001"/>
        <v>X</v>
      </c>
      <c r="F1016" s="58" t="str">
        <f t="shared" si="1001"/>
        <v>X</v>
      </c>
      <c r="G1016" s="58" t="str">
        <f t="shared" si="1001"/>
        <v>X</v>
      </c>
      <c r="H1016" s="58" t="str">
        <f t="shared" si="1001"/>
        <v>X</v>
      </c>
      <c r="I1016" s="58" t="str">
        <f t="shared" si="1001"/>
        <v>X</v>
      </c>
      <c r="J1016" s="58" t="str">
        <f t="shared" si="1001"/>
        <v>X</v>
      </c>
      <c r="K1016" s="58" t="str">
        <f t="shared" si="1001"/>
        <v>X</v>
      </c>
      <c r="L1016" s="58" t="str">
        <f t="shared" si="1001"/>
        <v>X</v>
      </c>
      <c r="M1016" s="58" t="str">
        <f t="shared" si="1001"/>
        <v>X</v>
      </c>
      <c r="N1016" s="58" t="str">
        <f t="shared" si="1001"/>
        <v>X</v>
      </c>
      <c r="O1016" s="58" t="str">
        <f t="shared" si="1001"/>
        <v>X</v>
      </c>
      <c r="P1016" s="58" t="str">
        <f t="shared" si="1001"/>
        <v>X</v>
      </c>
      <c r="Q1016" s="58" t="str">
        <f t="shared" si="1001"/>
        <v>X</v>
      </c>
    </row>
    <row r="1017" spans="1:17">
      <c r="A1017" s="606"/>
      <c r="B1017" s="58" t="s">
        <v>34</v>
      </c>
      <c r="C1017" s="58" t="str">
        <f t="shared" ref="C1017:Q1017" si="1002">IF(C9=$W$144,"O",IF(C9=$X$144,"O",IF(C9=$Y$144,"O",IF(C9=$Z$144,"O",IF(C9=$AA$144,"O",IF(C9=$AB$144,"O",IF(C9=$AC$144,"O",IF(C9=$AD$144,"O",IF(C9=$AE$144,"O",IF(C9=$AF$144,"O",IF(C9=$AG$144,"O",IF(C9=$AH$144,"O",IF(C9=$AI$144,"O",IF(C9=$AJ$144,"O",IF(C9=$AK$144,"O",IF(C9=$AL$144,"O",IF(C9=$AM$144,"O",IF(C9=$AN$144,"O",IF(C9=$AO$144,"O",IF(C9=$AP$144,"O",IF(C9=$AQ$144,"O",IF(C9=$AR$144,"O",IF(C9=$AS$144,"O",IF(C9=$AT$144,"O",IF(C9=$AU$144,"O",IF(C9=$AV$144,"O",IF(C9=$AW$144,"O",IF(C9=$AX$144,"O",IF(C9=$AY$144,"O",IF(C9=$AZ$144,"O",IF(C9=$BA$144,"O",IF(C9=$BB$144,"O",IF(C9=$BC$144,"O",IF(C9=$BD$144,"O",IF(C9=$BE$144,"O",IF(C9=$BF$144,"O",IF(C9=$BG$144,"O",IF(C9=$BH$144,"O",IF(C9=$BI$144,"O","X")))))))))))))))))))))))))))))))))))))))</f>
        <v>O</v>
      </c>
      <c r="D1017" s="58" t="str">
        <f t="shared" si="1002"/>
        <v>O</v>
      </c>
      <c r="E1017" s="58" t="str">
        <f t="shared" si="1002"/>
        <v>O</v>
      </c>
      <c r="F1017" s="58" t="str">
        <f t="shared" si="1002"/>
        <v>O</v>
      </c>
      <c r="G1017" s="58" t="str">
        <f t="shared" si="1002"/>
        <v>O</v>
      </c>
      <c r="H1017" s="58" t="str">
        <f t="shared" si="1002"/>
        <v>O</v>
      </c>
      <c r="I1017" s="58" t="str">
        <f t="shared" si="1002"/>
        <v>O</v>
      </c>
      <c r="J1017" s="58" t="str">
        <f t="shared" si="1002"/>
        <v>O</v>
      </c>
      <c r="K1017" s="58" t="str">
        <f t="shared" si="1002"/>
        <v>O</v>
      </c>
      <c r="L1017" s="58" t="str">
        <f t="shared" si="1002"/>
        <v>O</v>
      </c>
      <c r="M1017" s="58" t="str">
        <f t="shared" si="1002"/>
        <v>O</v>
      </c>
      <c r="N1017" s="58" t="str">
        <f t="shared" si="1002"/>
        <v>O</v>
      </c>
      <c r="O1017" s="58" t="str">
        <f t="shared" si="1002"/>
        <v>O</v>
      </c>
      <c r="P1017" s="58" t="str">
        <f t="shared" si="1002"/>
        <v>O</v>
      </c>
      <c r="Q1017" s="58" t="str">
        <f t="shared" si="1002"/>
        <v>O</v>
      </c>
    </row>
    <row r="1018" spans="1:17">
      <c r="A1018" s="606"/>
      <c r="B1018" s="58" t="s">
        <v>35</v>
      </c>
      <c r="C1018" s="58" t="str">
        <f t="shared" ref="C1018:Q1018" si="1003">IF(C10=$W$144,"O",IF(C10=$X$144,"O",IF(C10=$Y$144,"O",IF(C10=$Z$144,"O",IF(C10=$AA$144,"O",IF(C10=$AB$144,"O",IF(C10=$AC$144,"O",IF(C10=$AD$144,"O",IF(C10=$AE$144,"O",IF(C10=$AF$144,"O",IF(C10=$AG$144,"O",IF(C10=$AH$144,"O",IF(C10=$AI$144,"O",IF(C10=$AJ$144,"O",IF(C10=$AK$144,"O",IF(C10=$AL$144,"O",IF(C10=$AM$144,"O",IF(C10=$AN$144,"O",IF(C10=$AO$144,"O",IF(C10=$AP$144,"O",IF(C10=$AQ$144,"O",IF(C10=$AR$144,"O",IF(C10=$AS$144,"O",IF(C10=$AT$144,"O",IF(C10=$AU$144,"O",IF(C10=$AV$144,"O",IF(C10=$AW$144,"O",IF(C10=$AX$144,"O",IF(C10=$AY$144,"O",IF(C10=$AZ$144,"O",IF(C10=$BA$144,"O",IF(C10=$BB$144,"O",IF(C10=$BC$144,"O",IF(C10=$BD$144,"O",IF(C10=$BE$144,"O",IF(C10=$BF$144,"O",IF(C10=$BG$144,"O",IF(C10=$BH$144,"O",IF(C10=$BI$144,"O","X")))))))))))))))))))))))))))))))))))))))</f>
        <v>O</v>
      </c>
      <c r="D1018" s="58" t="str">
        <f t="shared" si="1003"/>
        <v>O</v>
      </c>
      <c r="E1018" s="58" t="str">
        <f t="shared" si="1003"/>
        <v>O</v>
      </c>
      <c r="F1018" s="58" t="str">
        <f t="shared" si="1003"/>
        <v>O</v>
      </c>
      <c r="G1018" s="58" t="str">
        <f t="shared" si="1003"/>
        <v>O</v>
      </c>
      <c r="H1018" s="58" t="str">
        <f t="shared" si="1003"/>
        <v>O</v>
      </c>
      <c r="I1018" s="58" t="str">
        <f t="shared" si="1003"/>
        <v>O</v>
      </c>
      <c r="J1018" s="58" t="str">
        <f t="shared" si="1003"/>
        <v>O</v>
      </c>
      <c r="K1018" s="58" t="str">
        <f t="shared" si="1003"/>
        <v>O</v>
      </c>
      <c r="L1018" s="58" t="str">
        <f t="shared" si="1003"/>
        <v>O</v>
      </c>
      <c r="M1018" s="58" t="str">
        <f t="shared" si="1003"/>
        <v>O</v>
      </c>
      <c r="N1018" s="58" t="str">
        <f t="shared" si="1003"/>
        <v>O</v>
      </c>
      <c r="O1018" s="58" t="str">
        <f t="shared" si="1003"/>
        <v>O</v>
      </c>
      <c r="P1018" s="58" t="str">
        <f t="shared" si="1003"/>
        <v>O</v>
      </c>
      <c r="Q1018" s="58" t="str">
        <f t="shared" si="1003"/>
        <v>O</v>
      </c>
    </row>
    <row r="1019" spans="1:17">
      <c r="A1019" s="606"/>
      <c r="B1019" s="58" t="s">
        <v>36</v>
      </c>
      <c r="C1019" s="58" t="str">
        <f t="shared" ref="C1019:Q1019" si="1004">IF(C11=$W$144,"O",IF(C11=$X$144,"O",IF(C11=$Y$144,"O",IF(C11=$Z$144,"O",IF(C11=$AA$144,"O",IF(C11=$AB$144,"O",IF(C11=$AC$144,"O",IF(C11=$AD$144,"O",IF(C11=$AE$144,"O",IF(C11=$AF$144,"O",IF(C11=$AG$144,"O",IF(C11=$AH$144,"O",IF(C11=$AI$144,"O",IF(C11=$AJ$144,"O",IF(C11=$AK$144,"O",IF(C11=$AL$144,"O",IF(C11=$AM$144,"O",IF(C11=$AN$144,"O",IF(C11=$AO$144,"O",IF(C11=$AP$144,"O",IF(C11=$AQ$144,"O",IF(C11=$AR$144,"O",IF(C11=$AS$144,"O",IF(C11=$AT$144,"O",IF(C11=$AU$144,"O",IF(C11=$AV$144,"O",IF(C11=$AW$144,"O",IF(C11=$AX$144,"O",IF(C11=$AY$144,"O",IF(C11=$AZ$144,"O",IF(C11=$BA$144,"O",IF(C11=$BB$144,"O",IF(C11=$BC$144,"O",IF(C11=$BD$144,"O",IF(C11=$BE$144,"O",IF(C11=$BF$144,"O",IF(C11=$BG$144,"O",IF(C11=$BH$144,"O",IF(C11=$BI$144,"O","X")))))))))))))))))))))))))))))))))))))))</f>
        <v>O</v>
      </c>
      <c r="D1019" s="58" t="str">
        <f t="shared" si="1004"/>
        <v>O</v>
      </c>
      <c r="E1019" s="58" t="str">
        <f t="shared" si="1004"/>
        <v>O</v>
      </c>
      <c r="F1019" s="58" t="str">
        <f t="shared" si="1004"/>
        <v>O</v>
      </c>
      <c r="G1019" s="58" t="str">
        <f t="shared" si="1004"/>
        <v>O</v>
      </c>
      <c r="H1019" s="58" t="str">
        <f t="shared" si="1004"/>
        <v>O</v>
      </c>
      <c r="I1019" s="58" t="str">
        <f t="shared" si="1004"/>
        <v>O</v>
      </c>
      <c r="J1019" s="58" t="str">
        <f t="shared" si="1004"/>
        <v>O</v>
      </c>
      <c r="K1019" s="58" t="str">
        <f t="shared" si="1004"/>
        <v>O</v>
      </c>
      <c r="L1019" s="58" t="str">
        <f t="shared" si="1004"/>
        <v>O</v>
      </c>
      <c r="M1019" s="58" t="str">
        <f t="shared" si="1004"/>
        <v>O</v>
      </c>
      <c r="N1019" s="58" t="str">
        <f t="shared" si="1004"/>
        <v>O</v>
      </c>
      <c r="O1019" s="58" t="str">
        <f t="shared" si="1004"/>
        <v>O</v>
      </c>
      <c r="P1019" s="58" t="str">
        <f t="shared" si="1004"/>
        <v>O</v>
      </c>
      <c r="Q1019" s="58" t="str">
        <f t="shared" si="1004"/>
        <v>O</v>
      </c>
    </row>
    <row r="1020" spans="1:17">
      <c r="A1020" s="606"/>
      <c r="B1020" s="58" t="s">
        <v>21</v>
      </c>
      <c r="C1020" s="58" t="str">
        <f t="shared" ref="C1020:Q1020" si="1005">IF(C12=$W$144,"O",IF(C12=$X$144,"O",IF(C12=$Y$144,"O",IF(C12=$Z$144,"O",IF(C12=$AA$144,"O",IF(C12=$AB$144,"O",IF(C12=$AC$144,"O",IF(C12=$AD$144,"O",IF(C12=$AE$144,"O",IF(C12=$AF$144,"O",IF(C12=$AG$144,"O",IF(C12=$AH$144,"O",IF(C12=$AI$144,"O",IF(C12=$AJ$144,"O",IF(C12=$AK$144,"O",IF(C12=$AL$144,"O",IF(C12=$AM$144,"O",IF(C12=$AN$144,"O",IF(C12=$AO$144,"O",IF(C12=$AP$144,"O",IF(C12=$AQ$144,"O",IF(C12=$AR$144,"O",IF(C12=$AS$144,"O",IF(C12=$AT$144,"O",IF(C12=$AU$144,"O",IF(C12=$AV$144,"O",IF(C12=$AW$144,"O",IF(C12=$AX$144,"O",IF(C12=$AY$144,"O",IF(C12=$AZ$144,"O",IF(C12=$BA$144,"O",IF(C12=$BB$144,"O",IF(C12=$BC$144,"O",IF(C12=$BD$144,"O",IF(C12=$BE$144,"O",IF(C12=$BF$144,"O",IF(C12=$BG$144,"O",IF(C12=$BH$144,"O",IF(C12=$BI$144,"O","X")))))))))))))))))))))))))))))))))))))))</f>
        <v>X</v>
      </c>
      <c r="D1020" s="58" t="str">
        <f t="shared" si="1005"/>
        <v>X</v>
      </c>
      <c r="E1020" s="58" t="str">
        <f t="shared" si="1005"/>
        <v>X</v>
      </c>
      <c r="F1020" s="58" t="str">
        <f t="shared" si="1005"/>
        <v>X</v>
      </c>
      <c r="G1020" s="58" t="str">
        <f t="shared" si="1005"/>
        <v>X</v>
      </c>
      <c r="H1020" s="58" t="str">
        <f t="shared" si="1005"/>
        <v>X</v>
      </c>
      <c r="I1020" s="58" t="str">
        <f t="shared" si="1005"/>
        <v>X</v>
      </c>
      <c r="J1020" s="58" t="str">
        <f t="shared" si="1005"/>
        <v>X</v>
      </c>
      <c r="K1020" s="58" t="str">
        <f t="shared" si="1005"/>
        <v>X</v>
      </c>
      <c r="L1020" s="58" t="str">
        <f t="shared" si="1005"/>
        <v>X</v>
      </c>
      <c r="M1020" s="58" t="str">
        <f t="shared" si="1005"/>
        <v>X</v>
      </c>
      <c r="N1020" s="58" t="str">
        <f t="shared" si="1005"/>
        <v>X</v>
      </c>
      <c r="O1020" s="58" t="str">
        <f t="shared" si="1005"/>
        <v>X</v>
      </c>
      <c r="P1020" s="58" t="str">
        <f t="shared" si="1005"/>
        <v>X</v>
      </c>
      <c r="Q1020" s="58" t="str">
        <f t="shared" si="1005"/>
        <v>X</v>
      </c>
    </row>
    <row r="1021" spans="1:17">
      <c r="A1021" s="607"/>
      <c r="B1021" s="30" t="s">
        <v>46</v>
      </c>
      <c r="C1021" s="47">
        <f>COUNTIF(C1015:C1020,"O")</f>
        <v>3</v>
      </c>
      <c r="D1021" s="47">
        <f t="shared" ref="D1021:Q1021" si="1006">COUNTIF(D1015:D1020,"O")</f>
        <v>3</v>
      </c>
      <c r="E1021" s="47">
        <f t="shared" si="1006"/>
        <v>3</v>
      </c>
      <c r="F1021" s="47">
        <f t="shared" si="1006"/>
        <v>3</v>
      </c>
      <c r="G1021" s="47">
        <f t="shared" si="1006"/>
        <v>3</v>
      </c>
      <c r="H1021" s="47">
        <f t="shared" si="1006"/>
        <v>3</v>
      </c>
      <c r="I1021" s="47">
        <f t="shared" si="1006"/>
        <v>3</v>
      </c>
      <c r="J1021" s="47">
        <f t="shared" si="1006"/>
        <v>3</v>
      </c>
      <c r="K1021" s="47">
        <f t="shared" si="1006"/>
        <v>3</v>
      </c>
      <c r="L1021" s="47">
        <f t="shared" si="1006"/>
        <v>3</v>
      </c>
      <c r="M1021" s="47">
        <f t="shared" si="1006"/>
        <v>3</v>
      </c>
      <c r="N1021" s="47">
        <f t="shared" si="1006"/>
        <v>3</v>
      </c>
      <c r="O1021" s="47">
        <f t="shared" si="1006"/>
        <v>3</v>
      </c>
      <c r="P1021" s="47">
        <f t="shared" si="1006"/>
        <v>3</v>
      </c>
      <c r="Q1021" s="47">
        <f t="shared" si="1006"/>
        <v>3</v>
      </c>
    </row>
    <row r="1022" spans="1:17">
      <c r="A1022" s="605">
        <v>119</v>
      </c>
      <c r="B1022" s="58" t="s">
        <v>32</v>
      </c>
      <c r="C1022" s="58" t="str">
        <f>IF(C7=$W$145,"O",IF(C7=$X$145,"O",IF(C7=$Y$145,"O",IF(C7=$Z$145,"O",IF(C7=$AA$145,"O",IF(C7=$AB$145,"O",IF(C7=$AC$145,"O",IF(C7=$AD$145,"O",IF(C7=$AE$145,"O",IF(C7=$AF$145,"O",IF(C7=$AG$145,"O",IF(C7=$AH$145,"O",IF(C7=$AI$145,"O",IF(C7=$AJ$145,"O",IF(C7=$AK$145,"O",IF(C7=$AL$145,"O",IF(C7=$AM$145,"O",IF(C7=$AN$145,"O",IF(C7=$AO$145,"O",IF(C7=$AP$145,"O",IF(C7=$AQ$145,"O",IF(C7=$AR$145,"O",IF(C7=$AS$145,"O",IF(C7=$AT$145,"O",IF(C7=$AU$145,"O",IF(C7=$AV$145,"O",IF(C7=$AW$145,"O",IF(C7=$AX$145,"O",IF(C7=$AY$145,"O",IF(C7=$AZ$145,"O",IF(C7=$BA$145,"O",IF(C7=$BB$145,"O",IF(C7=$BC$145,"O",IF(C7=$BD$145,"O",IF(C7=$BE$145,"O",IF(C7=$BF$145,"O",IF(C7=$BG$145,"O",IF(C7=$BH$145,"O",IF(C7=$BI$145,"O","X")))))))))))))))))))))))))))))))))))))))</f>
        <v>O</v>
      </c>
      <c r="D1022" s="58" t="str">
        <f t="shared" ref="D1022:P1022" si="1007">IF(D7=$W$145,"O",IF(D7=$X$145,"O",IF(D7=$Y$145,"O",IF(D7=$Z$145,"O",IF(D7=$AA$145,"O",IF(D7=$AB$145,"O",IF(D7=$AC$145,"O",IF(D7=$AD$145,"O",IF(D7=$AE$145,"O",IF(D7=$AF$145,"O",IF(D7=$AG$145,"O",IF(D7=$AH$145,"O",IF(D7=$AI$145,"O",IF(D7=$AJ$145,"O",IF(D7=$AK$145,"O",IF(D7=$AL$145,"O",IF(D7=$AM$145,"O",IF(D7=$AN$145,"O",IF(D7=$AO$145,"O",IF(D7=$AP$145,"O",IF(D7=$AQ$145,"O",IF(D7=$AR$145,"O",IF(D7=$AS$145,"O",IF(D7=$AT$145,"O",IF(D7=$AU$145,"O",IF(D7=$AV$145,"O",IF(D7=$AW$145,"O",IF(D7=$AX$145,"O",IF(D7=$AY$145,"O",IF(D7=$AZ$145,"O",IF(D7=$BA$145,"O",IF(D7=$BB$145,"O",IF(D7=$BC$145,"O",IF(D7=$BD$145,"O",IF(D7=$BE$145,"O",IF(D7=$BF$145,"O",IF(D7=$BG$145,"O",IF(D7=$BH$145,"O",IF(D7=$BI$145,"O","X")))))))))))))))))))))))))))))))))))))))</f>
        <v>O</v>
      </c>
      <c r="E1022" s="58" t="str">
        <f t="shared" si="1007"/>
        <v>O</v>
      </c>
      <c r="F1022" s="58" t="str">
        <f t="shared" si="1007"/>
        <v>O</v>
      </c>
      <c r="G1022" s="58" t="str">
        <f t="shared" si="1007"/>
        <v>O</v>
      </c>
      <c r="H1022" s="58" t="str">
        <f t="shared" si="1007"/>
        <v>O</v>
      </c>
      <c r="I1022" s="58" t="str">
        <f t="shared" si="1007"/>
        <v>O</v>
      </c>
      <c r="J1022" s="58" t="str">
        <f t="shared" si="1007"/>
        <v>O</v>
      </c>
      <c r="K1022" s="58" t="str">
        <f t="shared" si="1007"/>
        <v>O</v>
      </c>
      <c r="L1022" s="58" t="str">
        <f t="shared" si="1007"/>
        <v>O</v>
      </c>
      <c r="M1022" s="58" t="str">
        <f t="shared" si="1007"/>
        <v>O</v>
      </c>
      <c r="N1022" s="58" t="str">
        <f t="shared" si="1007"/>
        <v>O</v>
      </c>
      <c r="O1022" s="58" t="str">
        <f t="shared" si="1007"/>
        <v>O</v>
      </c>
      <c r="P1022" s="58" t="str">
        <f t="shared" si="1007"/>
        <v>O</v>
      </c>
      <c r="Q1022" s="58" t="str">
        <f>IF(Q7=$W$145,"O",IF(Q7=$X$145,"O",IF(Q7=$Y$145,"O",IF(Q7=$Z$145,"O",IF(Q7=$AA$145,"O",IF(Q7=$AB$145,"O",IF(Q7=$AC$145,"O",IF(Q7=$AD$145,"O",IF(Q7=$AE$145,"O",IF(Q7=$AF$145,"O",IF(Q7=$AG$145,"O",IF(Q7=$AH$145,"O",IF(Q7=$AI$145,"O",IF(Q7=$AJ$145,"O",IF(Q7=$AK$145,"O",IF(Q7=$AL$145,"O",IF(Q7=$AM$145,"O",IF(Q7=$AN$145,"O",IF(Q7=$AO$145,"O",IF(Q7=$AP$145,"O",IF(Q7=$AQ$145,"O",IF(Q7=$AR$145,"O",IF(Q7=$AS$145,"O",IF(Q7=$AT$145,"O",IF(Q7=$AU$145,"O",IF(Q7=$AV$145,"O",IF(Q7=$AW$145,"O",IF(Q7=$AX$145,"O",IF(Q7=$AY$145,"O",IF(Q7=$AZ$145,"O",IF(Q7=$BA$145,"O",IF(Q7=$BB$145,"O",IF(Q7=$BC$145,"O",IF(Q7=$BD$145,"O",IF(Q7=$BE$145,"O",IF(Q7=$BF$145,"O",IF(Q7=$BG$145,"O",IF(Q7=$BH$145,"O",IF(Q7=$BI$145,"O","X")))))))))))))))))))))))))))))))))))))))</f>
        <v>O</v>
      </c>
    </row>
    <row r="1023" spans="1:17">
      <c r="A1023" s="606"/>
      <c r="B1023" s="58" t="s">
        <v>33</v>
      </c>
      <c r="C1023" s="58" t="str">
        <f t="shared" ref="C1023:Q1023" si="1008">IF(C8=$W$145,"O",IF(C8=$X$145,"O",IF(C8=$Y$145,"O",IF(C8=$Z$145,"O",IF(C8=$AA$145,"O",IF(C8=$AB$145,"O",IF(C8=$AC$145,"O",IF(C8=$AD$145,"O",IF(C8=$AE$145,"O",IF(C8=$AF$145,"O",IF(C8=$AG$145,"O",IF(C8=$AH$145,"O",IF(C8=$AI$145,"O",IF(C8=$AJ$145,"O",IF(C8=$AK$145,"O",IF(C8=$AL$145,"O",IF(C8=$AM$145,"O",IF(C8=$AN$145,"O",IF(C8=$AO$145,"O",IF(C8=$AP$145,"O",IF(C8=$AQ$145,"O",IF(C8=$AR$145,"O",IF(C8=$AS$145,"O",IF(C8=$AT$145,"O",IF(C8=$AU$145,"O",IF(C8=$AV$145,"O",IF(C8=$AW$145,"O",IF(C8=$AX$145,"O",IF(C8=$AY$145,"O",IF(C8=$AZ$145,"O",IF(C8=$BA$145,"O",IF(C8=$BB$145,"O",IF(C8=$BC$145,"O",IF(C8=$BD$145,"O",IF(C8=$BE$145,"O",IF(C8=$BF$145,"O",IF(C8=$BG$145,"O",IF(C8=$BH$145,"O",IF(C8=$BI$145,"O","X")))))))))))))))))))))))))))))))))))))))</f>
        <v>O</v>
      </c>
      <c r="D1023" s="58" t="str">
        <f t="shared" si="1008"/>
        <v>O</v>
      </c>
      <c r="E1023" s="58" t="str">
        <f t="shared" si="1008"/>
        <v>O</v>
      </c>
      <c r="F1023" s="58" t="str">
        <f t="shared" si="1008"/>
        <v>O</v>
      </c>
      <c r="G1023" s="58" t="str">
        <f t="shared" si="1008"/>
        <v>O</v>
      </c>
      <c r="H1023" s="58" t="str">
        <f t="shared" si="1008"/>
        <v>O</v>
      </c>
      <c r="I1023" s="58" t="str">
        <f t="shared" si="1008"/>
        <v>O</v>
      </c>
      <c r="J1023" s="58" t="str">
        <f t="shared" si="1008"/>
        <v>O</v>
      </c>
      <c r="K1023" s="58" t="str">
        <f t="shared" si="1008"/>
        <v>O</v>
      </c>
      <c r="L1023" s="58" t="str">
        <f t="shared" si="1008"/>
        <v>O</v>
      </c>
      <c r="M1023" s="58" t="str">
        <f t="shared" si="1008"/>
        <v>O</v>
      </c>
      <c r="N1023" s="58" t="str">
        <f t="shared" si="1008"/>
        <v>O</v>
      </c>
      <c r="O1023" s="58" t="str">
        <f t="shared" si="1008"/>
        <v>O</v>
      </c>
      <c r="P1023" s="58" t="str">
        <f t="shared" si="1008"/>
        <v>O</v>
      </c>
      <c r="Q1023" s="58" t="str">
        <f t="shared" si="1008"/>
        <v>O</v>
      </c>
    </row>
    <row r="1024" spans="1:17">
      <c r="A1024" s="606"/>
      <c r="B1024" s="58" t="s">
        <v>34</v>
      </c>
      <c r="C1024" s="58" t="str">
        <f t="shared" ref="C1024:Q1024" si="1009">IF(C9=$W$145,"O",IF(C9=$X$145,"O",IF(C9=$Y$145,"O",IF(C9=$Z$145,"O",IF(C9=$AA$145,"O",IF(C9=$AB$145,"O",IF(C9=$AC$145,"O",IF(C9=$AD$145,"O",IF(C9=$AE$145,"O",IF(C9=$AF$145,"O",IF(C9=$AG$145,"O",IF(C9=$AH$145,"O",IF(C9=$AI$145,"O",IF(C9=$AJ$145,"O",IF(C9=$AK$145,"O",IF(C9=$AL$145,"O",IF(C9=$AM$145,"O",IF(C9=$AN$145,"O",IF(C9=$AO$145,"O",IF(C9=$AP$145,"O",IF(C9=$AQ$145,"O",IF(C9=$AR$145,"O",IF(C9=$AS$145,"O",IF(C9=$AT$145,"O",IF(C9=$AU$145,"O",IF(C9=$AV$145,"O",IF(C9=$AW$145,"O",IF(C9=$AX$145,"O",IF(C9=$AY$145,"O",IF(C9=$AZ$145,"O",IF(C9=$BA$145,"O",IF(C9=$BB$145,"O",IF(C9=$BC$145,"O",IF(C9=$BD$145,"O",IF(C9=$BE$145,"O",IF(C9=$BF$145,"O",IF(C9=$BG$145,"O",IF(C9=$BH$145,"O",IF(C9=$BI$145,"O","X")))))))))))))))))))))))))))))))))))))))</f>
        <v>X</v>
      </c>
      <c r="D1024" s="58" t="str">
        <f t="shared" si="1009"/>
        <v>X</v>
      </c>
      <c r="E1024" s="58" t="str">
        <f t="shared" si="1009"/>
        <v>X</v>
      </c>
      <c r="F1024" s="58" t="str">
        <f t="shared" si="1009"/>
        <v>X</v>
      </c>
      <c r="G1024" s="58" t="str">
        <f t="shared" si="1009"/>
        <v>X</v>
      </c>
      <c r="H1024" s="58" t="str">
        <f t="shared" si="1009"/>
        <v>X</v>
      </c>
      <c r="I1024" s="58" t="str">
        <f t="shared" si="1009"/>
        <v>X</v>
      </c>
      <c r="J1024" s="58" t="str">
        <f t="shared" si="1009"/>
        <v>X</v>
      </c>
      <c r="K1024" s="58" t="str">
        <f t="shared" si="1009"/>
        <v>X</v>
      </c>
      <c r="L1024" s="58" t="str">
        <f t="shared" si="1009"/>
        <v>X</v>
      </c>
      <c r="M1024" s="58" t="str">
        <f t="shared" si="1009"/>
        <v>X</v>
      </c>
      <c r="N1024" s="58" t="str">
        <f t="shared" si="1009"/>
        <v>X</v>
      </c>
      <c r="O1024" s="58" t="str">
        <f t="shared" si="1009"/>
        <v>X</v>
      </c>
      <c r="P1024" s="58" t="str">
        <f t="shared" si="1009"/>
        <v>X</v>
      </c>
      <c r="Q1024" s="58" t="str">
        <f t="shared" si="1009"/>
        <v>X</v>
      </c>
    </row>
    <row r="1025" spans="1:17">
      <c r="A1025" s="606"/>
      <c r="B1025" s="58" t="s">
        <v>35</v>
      </c>
      <c r="C1025" s="58" t="str">
        <f t="shared" ref="C1025:Q1025" si="1010">IF(C10=$W$145,"O",IF(C10=$X$145,"O",IF(C10=$Y$145,"O",IF(C10=$Z$145,"O",IF(C10=$AA$145,"O",IF(C10=$AB$145,"O",IF(C10=$AC$145,"O",IF(C10=$AD$145,"O",IF(C10=$AE$145,"O",IF(C10=$AF$145,"O",IF(C10=$AG$145,"O",IF(C10=$AH$145,"O",IF(C10=$AI$145,"O",IF(C10=$AJ$145,"O",IF(C10=$AK$145,"O",IF(C10=$AL$145,"O",IF(C10=$AM$145,"O",IF(C10=$AN$145,"O",IF(C10=$AO$145,"O",IF(C10=$AP$145,"O",IF(C10=$AQ$145,"O",IF(C10=$AR$145,"O",IF(C10=$AS$145,"O",IF(C10=$AT$145,"O",IF(C10=$AU$145,"O",IF(C10=$AV$145,"O",IF(C10=$AW$145,"O",IF(C10=$AX$145,"O",IF(C10=$AY$145,"O",IF(C10=$AZ$145,"O",IF(C10=$BA$145,"O",IF(C10=$BB$145,"O",IF(C10=$BC$145,"O",IF(C10=$BD$145,"O",IF(C10=$BE$145,"O",IF(C10=$BF$145,"O",IF(C10=$BG$145,"O",IF(C10=$BH$145,"O",IF(C10=$BI$145,"O","X")))))))))))))))))))))))))))))))))))))))</f>
        <v>X</v>
      </c>
      <c r="D1025" s="58" t="str">
        <f t="shared" si="1010"/>
        <v>X</v>
      </c>
      <c r="E1025" s="58" t="str">
        <f t="shared" si="1010"/>
        <v>X</v>
      </c>
      <c r="F1025" s="58" t="str">
        <f t="shared" si="1010"/>
        <v>X</v>
      </c>
      <c r="G1025" s="58" t="str">
        <f t="shared" si="1010"/>
        <v>X</v>
      </c>
      <c r="H1025" s="58" t="str">
        <f t="shared" si="1010"/>
        <v>X</v>
      </c>
      <c r="I1025" s="58" t="str">
        <f t="shared" si="1010"/>
        <v>X</v>
      </c>
      <c r="J1025" s="58" t="str">
        <f t="shared" si="1010"/>
        <v>X</v>
      </c>
      <c r="K1025" s="58" t="str">
        <f t="shared" si="1010"/>
        <v>X</v>
      </c>
      <c r="L1025" s="58" t="str">
        <f t="shared" si="1010"/>
        <v>X</v>
      </c>
      <c r="M1025" s="58" t="str">
        <f t="shared" si="1010"/>
        <v>X</v>
      </c>
      <c r="N1025" s="58" t="str">
        <f t="shared" si="1010"/>
        <v>X</v>
      </c>
      <c r="O1025" s="58" t="str">
        <f t="shared" si="1010"/>
        <v>X</v>
      </c>
      <c r="P1025" s="58" t="str">
        <f t="shared" si="1010"/>
        <v>X</v>
      </c>
      <c r="Q1025" s="58" t="str">
        <f t="shared" si="1010"/>
        <v>X</v>
      </c>
    </row>
    <row r="1026" spans="1:17">
      <c r="A1026" s="606"/>
      <c r="B1026" s="58" t="s">
        <v>36</v>
      </c>
      <c r="C1026" s="58" t="str">
        <f t="shared" ref="C1026:Q1026" si="1011">IF(C11=$W$145,"O",IF(C11=$X$145,"O",IF(C11=$Y$145,"O",IF(C11=$Z$145,"O",IF(C11=$AA$145,"O",IF(C11=$AB$145,"O",IF(C11=$AC$145,"O",IF(C11=$AD$145,"O",IF(C11=$AE$145,"O",IF(C11=$AF$145,"O",IF(C11=$AG$145,"O",IF(C11=$AH$145,"O",IF(C11=$AI$145,"O",IF(C11=$AJ$145,"O",IF(C11=$AK$145,"O",IF(C11=$AL$145,"O",IF(C11=$AM$145,"O",IF(C11=$AN$145,"O",IF(C11=$AO$145,"O",IF(C11=$AP$145,"O",IF(C11=$AQ$145,"O",IF(C11=$AR$145,"O",IF(C11=$AS$145,"O",IF(C11=$AT$145,"O",IF(C11=$AU$145,"O",IF(C11=$AV$145,"O",IF(C11=$AW$145,"O",IF(C11=$AX$145,"O",IF(C11=$AY$145,"O",IF(C11=$AZ$145,"O",IF(C11=$BA$145,"O",IF(C11=$BB$145,"O",IF(C11=$BC$145,"O",IF(C11=$BD$145,"O",IF(C11=$BE$145,"O",IF(C11=$BF$145,"O",IF(C11=$BG$145,"O",IF(C11=$BH$145,"O",IF(C11=$BI$145,"O","X")))))))))))))))))))))))))))))))))))))))</f>
        <v>X</v>
      </c>
      <c r="D1026" s="58" t="str">
        <f t="shared" si="1011"/>
        <v>X</v>
      </c>
      <c r="E1026" s="58" t="str">
        <f t="shared" si="1011"/>
        <v>X</v>
      </c>
      <c r="F1026" s="58" t="str">
        <f t="shared" si="1011"/>
        <v>X</v>
      </c>
      <c r="G1026" s="58" t="str">
        <f t="shared" si="1011"/>
        <v>X</v>
      </c>
      <c r="H1026" s="58" t="str">
        <f t="shared" si="1011"/>
        <v>X</v>
      </c>
      <c r="I1026" s="58" t="str">
        <f t="shared" si="1011"/>
        <v>X</v>
      </c>
      <c r="J1026" s="58" t="str">
        <f t="shared" si="1011"/>
        <v>X</v>
      </c>
      <c r="K1026" s="58" t="str">
        <f t="shared" si="1011"/>
        <v>X</v>
      </c>
      <c r="L1026" s="58" t="str">
        <f t="shared" si="1011"/>
        <v>X</v>
      </c>
      <c r="M1026" s="58" t="str">
        <f t="shared" si="1011"/>
        <v>X</v>
      </c>
      <c r="N1026" s="58" t="str">
        <f t="shared" si="1011"/>
        <v>X</v>
      </c>
      <c r="O1026" s="58" t="str">
        <f t="shared" si="1011"/>
        <v>X</v>
      </c>
      <c r="P1026" s="58" t="str">
        <f t="shared" si="1011"/>
        <v>X</v>
      </c>
      <c r="Q1026" s="58" t="str">
        <f t="shared" si="1011"/>
        <v>X</v>
      </c>
    </row>
    <row r="1027" spans="1:17">
      <c r="A1027" s="606"/>
      <c r="B1027" s="58" t="s">
        <v>21</v>
      </c>
      <c r="C1027" s="58" t="str">
        <f t="shared" ref="C1027:P1027" si="1012">IF(C12=$W$145,"O",IF(C12=$X$145,"O",IF(C12=$Y$145,"O",IF(C12=$Z$145,"O",IF(C12=$AA$145,"O",IF(C12=$AB$145,"O",IF(C12=$AC$145,"O",IF(C12=$AD$145,"O",IF(C12=$AE$145,"O",IF(C12=$AF$145,"O",IF(C12=$AG$145,"O",IF(C12=$AH$145,"O",IF(C12=$AI$145,"O",IF(C12=$AJ$145,"O",IF(C12=$AK$145,"O",IF(C12=$AL$145,"O",IF(C12=$AM$145,"O",IF(C12=$AN$145,"O",IF(C12=$AO$145,"O",IF(C12=$AP$145,"O",IF(C12=$AQ$145,"O",IF(C12=$AR$145,"O",IF(C12=$AS$145,"O",IF(C12=$AT$145,"O",IF(C12=$AU$145,"O",IF(C12=$AV$145,"O",IF(C12=$AW$145,"O",IF(C12=$AX$145,"O",IF(C12=$AY$145,"O",IF(C12=$AZ$145,"O",IF(C12=$BA$145,"O",IF(C12=$BB$145,"O",IF(C12=$BC$145,"O",IF(C12=$BD$145,"O",IF(C12=$BE$145,"O",IF(C12=$BF$145,"O",IF(C12=$BG$145,"O",IF(C12=$BH$145,"O",IF(C12=$BI$145,"O","X")))))))))))))))))))))))))))))))))))))))</f>
        <v>O</v>
      </c>
      <c r="D1027" s="58" t="str">
        <f t="shared" si="1012"/>
        <v>O</v>
      </c>
      <c r="E1027" s="58" t="str">
        <f t="shared" si="1012"/>
        <v>O</v>
      </c>
      <c r="F1027" s="58" t="str">
        <f t="shared" si="1012"/>
        <v>O</v>
      </c>
      <c r="G1027" s="58" t="str">
        <f t="shared" si="1012"/>
        <v>O</v>
      </c>
      <c r="H1027" s="58" t="str">
        <f t="shared" si="1012"/>
        <v>O</v>
      </c>
      <c r="I1027" s="58" t="str">
        <f t="shared" si="1012"/>
        <v>O</v>
      </c>
      <c r="J1027" s="58" t="str">
        <f t="shared" si="1012"/>
        <v>O</v>
      </c>
      <c r="K1027" s="58" t="str">
        <f t="shared" si="1012"/>
        <v>O</v>
      </c>
      <c r="L1027" s="58" t="str">
        <f t="shared" si="1012"/>
        <v>O</v>
      </c>
      <c r="M1027" s="58" t="str">
        <f t="shared" si="1012"/>
        <v>O</v>
      </c>
      <c r="N1027" s="58" t="str">
        <f t="shared" si="1012"/>
        <v>O</v>
      </c>
      <c r="O1027" s="58" t="str">
        <f t="shared" si="1012"/>
        <v>O</v>
      </c>
      <c r="P1027" s="58" t="str">
        <f t="shared" si="1012"/>
        <v>O</v>
      </c>
      <c r="Q1027" s="58" t="str">
        <f>IF(Q12=$W$145,"O",IF(Q12=$X$145,"O",IF(Q12=$Y$145,"O",IF(Q12=$Z$145,"O",IF(Q12=$AA$145,"O",IF(Q12=$AB$145,"O",IF(Q12=$AC$145,"O",IF(Q12=$AD$145,"O",IF(Q12=$AE$145,"O",IF(Q12=$AF$145,"O",IF(Q12=$AG$145,"O",IF(Q12=$AH$145,"O",IF(Q12=$AI$145,"O",IF(Q12=$AJ$145,"O",IF(Q12=$AK$145,"O",IF(Q12=$AL$145,"O",IF(Q12=$AM$145,"O",IF(Q12=$AN$145,"O",IF(Q12=$AO$145,"O",IF(Q12=$AP$145,"O",IF(Q12=$AQ$145,"O",IF(Q12=$AR$145,"O",IF(Q12=$AS$145,"O",IF(Q12=$AT$145,"O",IF(Q12=$AU$145,"O",IF(Q12=$AV$145,"O",IF(Q12=$AW$145,"O",IF(Q12=$AX$145,"O",IF(Q12=$AY$145,"O",IF(Q12=$AZ$145,"O",IF(Q12=$BA$145,"O",IF(Q12=$BB$145,"O",IF(Q12=$BC$145,"O",IF(Q12=$BD$145,"O",IF(Q12=$BE$145,"O",IF(Q12=$BF$145,"O",IF(Q12=$BG$145,"O",IF(Q12=$BH$145,"O",IF(Q12=$BI$145,"O","X")))))))))))))))))))))))))))))))))))))))</f>
        <v>O</v>
      </c>
    </row>
    <row r="1028" spans="1:17">
      <c r="A1028" s="607"/>
      <c r="B1028" s="30" t="s">
        <v>46</v>
      </c>
      <c r="C1028" s="47">
        <f>COUNTIF(C1022:C1027,"O")</f>
        <v>3</v>
      </c>
      <c r="D1028" s="47">
        <f t="shared" ref="D1028:Q1028" si="1013">COUNTIF(D1022:D1027,"O")</f>
        <v>3</v>
      </c>
      <c r="E1028" s="47">
        <f t="shared" si="1013"/>
        <v>3</v>
      </c>
      <c r="F1028" s="47">
        <f t="shared" si="1013"/>
        <v>3</v>
      </c>
      <c r="G1028" s="47">
        <f t="shared" si="1013"/>
        <v>3</v>
      </c>
      <c r="H1028" s="47">
        <f t="shared" si="1013"/>
        <v>3</v>
      </c>
      <c r="I1028" s="47">
        <f t="shared" si="1013"/>
        <v>3</v>
      </c>
      <c r="J1028" s="47">
        <f t="shared" si="1013"/>
        <v>3</v>
      </c>
      <c r="K1028" s="47">
        <f t="shared" si="1013"/>
        <v>3</v>
      </c>
      <c r="L1028" s="47">
        <f t="shared" si="1013"/>
        <v>3</v>
      </c>
      <c r="M1028" s="47">
        <f t="shared" si="1013"/>
        <v>3</v>
      </c>
      <c r="N1028" s="47">
        <f t="shared" si="1013"/>
        <v>3</v>
      </c>
      <c r="O1028" s="47">
        <f t="shared" si="1013"/>
        <v>3</v>
      </c>
      <c r="P1028" s="47">
        <f t="shared" si="1013"/>
        <v>3</v>
      </c>
      <c r="Q1028" s="47">
        <f t="shared" si="1013"/>
        <v>3</v>
      </c>
    </row>
    <row r="1029" spans="1:17">
      <c r="A1029" s="605">
        <v>120</v>
      </c>
      <c r="B1029" s="58" t="s">
        <v>32</v>
      </c>
      <c r="C1029" s="58" t="str">
        <f>IF(C7=$W$146,"O",IF(C7=$X$146,"O",IF(C7=$Y$146,"O",IF(C7=$Z$146,"O",IF(C7=$AA$146,"O",IF(C7=$AB$146,"O",IF(C7=$AC$146,"O",IF(C7=$AD$146,"O",IF(C7=$AE$146,"O",IF(C7=$AF$146,"O",IF(C7=$AG$146,"O",IF(C7=$AH$146,"O",IF(C7=$AI$146,"O",IF(C7=$AJ$146,"O",IF(C7=$AK$146,"O",IF(C7=$AL$146,"O",IF(C7=$AM$146,"O",IF(C7=$AN$146,"O",IF(C7=$AO$146,"O",IF(C7=$AP$146,"O",IF(C7=$AQ$146,"O",IF(C7=$AR$146,"O",IF(C7=$AS$146,"O",IF(C7=$AT$146,"O",IF(C7=$AU$146,"O",IF(C7=$AV$146,"O",IF(C7=$AW$146,"O",IF(C7=$AX$146,"O",IF(C7=$AY$146,"O",IF(C7=$AZ$146,"O",IF(C7=$BA$146,"O",IF(C7=$BB$146,"O",IF(C7=$BC$146,"O",IF(C7=$BD$146,"O",IF(C7=$BE$146,"O",IF(C7=$BF$146,"O",IF(C7=$BG$146,"O",IF(C7=$BH$146,"O",IF(C7=$BI$146,"O","X")))))))))))))))))))))))))))))))))))))))</f>
        <v>O</v>
      </c>
      <c r="D1029" s="58" t="str">
        <f t="shared" ref="D1029:Q1029" si="1014">IF(D7=$W$146,"O",IF(D7=$X$146,"O",IF(D7=$Y$146,"O",IF(D7=$Z$146,"O",IF(D7=$AA$146,"O",IF(D7=$AB$146,"O",IF(D7=$AC$146,"O",IF(D7=$AD$146,"O",IF(D7=$AE$146,"O",IF(D7=$AF$146,"O",IF(D7=$AG$146,"O",IF(D7=$AH$146,"O",IF(D7=$AI$146,"O",IF(D7=$AJ$146,"O",IF(D7=$AK$146,"O",IF(D7=$AL$146,"O",IF(D7=$AM$146,"O",IF(D7=$AN$146,"O",IF(D7=$AO$146,"O",IF(D7=$AP$146,"O",IF(D7=$AQ$146,"O",IF(D7=$AR$146,"O",IF(D7=$AS$146,"O",IF(D7=$AT$146,"O",IF(D7=$AU$146,"O",IF(D7=$AV$146,"O",IF(D7=$AW$146,"O",IF(D7=$AX$146,"O",IF(D7=$AY$146,"O",IF(D7=$AZ$146,"O",IF(D7=$BA$146,"O",IF(D7=$BB$146,"O",IF(D7=$BC$146,"O",IF(D7=$BD$146,"O",IF(D7=$BE$146,"O",IF(D7=$BF$146,"O",IF(D7=$BG$146,"O",IF(D7=$BH$146,"O",IF(D7=$BI$146,"O","X")))))))))))))))))))))))))))))))))))))))</f>
        <v>O</v>
      </c>
      <c r="E1029" s="58" t="str">
        <f t="shared" si="1014"/>
        <v>O</v>
      </c>
      <c r="F1029" s="58" t="str">
        <f t="shared" si="1014"/>
        <v>O</v>
      </c>
      <c r="G1029" s="58" t="str">
        <f t="shared" si="1014"/>
        <v>O</v>
      </c>
      <c r="H1029" s="58" t="str">
        <f t="shared" si="1014"/>
        <v>O</v>
      </c>
      <c r="I1029" s="58" t="str">
        <f t="shared" si="1014"/>
        <v>O</v>
      </c>
      <c r="J1029" s="58" t="str">
        <f t="shared" si="1014"/>
        <v>O</v>
      </c>
      <c r="K1029" s="58" t="str">
        <f t="shared" si="1014"/>
        <v>O</v>
      </c>
      <c r="L1029" s="58" t="str">
        <f t="shared" si="1014"/>
        <v>O</v>
      </c>
      <c r="M1029" s="58" t="str">
        <f t="shared" si="1014"/>
        <v>O</v>
      </c>
      <c r="N1029" s="58" t="str">
        <f t="shared" si="1014"/>
        <v>O</v>
      </c>
      <c r="O1029" s="58" t="str">
        <f t="shared" si="1014"/>
        <v>O</v>
      </c>
      <c r="P1029" s="58" t="str">
        <f t="shared" si="1014"/>
        <v>O</v>
      </c>
      <c r="Q1029" s="58" t="str">
        <f t="shared" si="1014"/>
        <v>O</v>
      </c>
    </row>
    <row r="1030" spans="1:17">
      <c r="A1030" s="606"/>
      <c r="B1030" s="58" t="s">
        <v>33</v>
      </c>
      <c r="C1030" s="58" t="str">
        <f t="shared" ref="C1030:Q1030" si="1015">IF(C8=$W$146,"O",IF(C8=$X$146,"O",IF(C8=$Y$146,"O",IF(C8=$Z$146,"O",IF(C8=$AA$146,"O",IF(C8=$AB$146,"O",IF(C8=$AC$146,"O",IF(C8=$AD$146,"O",IF(C8=$AE$146,"O",IF(C8=$AF$146,"O",IF(C8=$AG$146,"O",IF(C8=$AH$146,"O",IF(C8=$AI$146,"O",IF(C8=$AJ$146,"O",IF(C8=$AK$146,"O",IF(C8=$AL$146,"O",IF(C8=$AM$146,"O",IF(C8=$AN$146,"O",IF(C8=$AO$146,"O",IF(C8=$AP$146,"O",IF(C8=$AQ$146,"O",IF(C8=$AR$146,"O",IF(C8=$AS$146,"O",IF(C8=$AT$146,"O",IF(C8=$AU$146,"O",IF(C8=$AV$146,"O",IF(C8=$AW$146,"O",IF(C8=$AX$146,"O",IF(C8=$AY$146,"O",IF(C8=$AZ$146,"O",IF(C8=$BA$146,"O",IF(C8=$BB$146,"O",IF(C8=$BC$146,"O",IF(C8=$BD$146,"O",IF(C8=$BE$146,"O",IF(C8=$BF$146,"O",IF(C8=$BG$146,"O",IF(C8=$BH$146,"O",IF(C8=$BI$146,"O","X")))))))))))))))))))))))))))))))))))))))</f>
        <v>X</v>
      </c>
      <c r="D1030" s="58" t="str">
        <f t="shared" si="1015"/>
        <v>X</v>
      </c>
      <c r="E1030" s="58" t="str">
        <f t="shared" si="1015"/>
        <v>X</v>
      </c>
      <c r="F1030" s="58" t="str">
        <f t="shared" si="1015"/>
        <v>X</v>
      </c>
      <c r="G1030" s="58" t="str">
        <f t="shared" si="1015"/>
        <v>X</v>
      </c>
      <c r="H1030" s="58" t="str">
        <f t="shared" si="1015"/>
        <v>X</v>
      </c>
      <c r="I1030" s="58" t="str">
        <f t="shared" si="1015"/>
        <v>X</v>
      </c>
      <c r="J1030" s="58" t="str">
        <f t="shared" si="1015"/>
        <v>X</v>
      </c>
      <c r="K1030" s="58" t="str">
        <f t="shared" si="1015"/>
        <v>X</v>
      </c>
      <c r="L1030" s="58" t="str">
        <f t="shared" si="1015"/>
        <v>X</v>
      </c>
      <c r="M1030" s="58" t="str">
        <f t="shared" si="1015"/>
        <v>X</v>
      </c>
      <c r="N1030" s="58" t="str">
        <f t="shared" si="1015"/>
        <v>X</v>
      </c>
      <c r="O1030" s="58" t="str">
        <f t="shared" si="1015"/>
        <v>X</v>
      </c>
      <c r="P1030" s="58" t="str">
        <f t="shared" si="1015"/>
        <v>X</v>
      </c>
      <c r="Q1030" s="58" t="str">
        <f t="shared" si="1015"/>
        <v>X</v>
      </c>
    </row>
    <row r="1031" spans="1:17">
      <c r="A1031" s="606"/>
      <c r="B1031" s="58" t="s">
        <v>34</v>
      </c>
      <c r="C1031" s="58" t="str">
        <f t="shared" ref="C1031:Q1031" si="1016">IF(C9=$W$146,"O",IF(C9=$X$146,"O",IF(C9=$Y$146,"O",IF(C9=$Z$146,"O",IF(C9=$AA$146,"O",IF(C9=$AB$146,"O",IF(C9=$AC$146,"O",IF(C9=$AD$146,"O",IF(C9=$AE$146,"O",IF(C9=$AF$146,"O",IF(C9=$AG$146,"O",IF(C9=$AH$146,"O",IF(C9=$AI$146,"O",IF(C9=$AJ$146,"O",IF(C9=$AK$146,"O",IF(C9=$AL$146,"O",IF(C9=$AM$146,"O",IF(C9=$AN$146,"O",IF(C9=$AO$146,"O",IF(C9=$AP$146,"O",IF(C9=$AQ$146,"O",IF(C9=$AR$146,"O",IF(C9=$AS$146,"O",IF(C9=$AT$146,"O",IF(C9=$AU$146,"O",IF(C9=$AV$146,"O",IF(C9=$AW$146,"O",IF(C9=$AX$146,"O",IF(C9=$AY$146,"O",IF(C9=$AZ$146,"O",IF(C9=$BA$146,"O",IF(C9=$BB$146,"O",IF(C9=$BC$146,"O",IF(C9=$BD$146,"O",IF(C9=$BE$146,"O",IF(C9=$BF$146,"O",IF(C9=$BG$146,"O",IF(C9=$BH$146,"O",IF(C9=$BI$146,"O","X")))))))))))))))))))))))))))))))))))))))</f>
        <v>X</v>
      </c>
      <c r="D1031" s="58" t="str">
        <f t="shared" si="1016"/>
        <v>X</v>
      </c>
      <c r="E1031" s="58" t="str">
        <f t="shared" si="1016"/>
        <v>X</v>
      </c>
      <c r="F1031" s="58" t="str">
        <f t="shared" si="1016"/>
        <v>X</v>
      </c>
      <c r="G1031" s="58" t="str">
        <f t="shared" si="1016"/>
        <v>X</v>
      </c>
      <c r="H1031" s="58" t="str">
        <f t="shared" si="1016"/>
        <v>X</v>
      </c>
      <c r="I1031" s="58" t="str">
        <f t="shared" si="1016"/>
        <v>X</v>
      </c>
      <c r="J1031" s="58" t="str">
        <f t="shared" si="1016"/>
        <v>X</v>
      </c>
      <c r="K1031" s="58" t="str">
        <f t="shared" si="1016"/>
        <v>X</v>
      </c>
      <c r="L1031" s="58" t="str">
        <f t="shared" si="1016"/>
        <v>X</v>
      </c>
      <c r="M1031" s="58" t="str">
        <f t="shared" si="1016"/>
        <v>X</v>
      </c>
      <c r="N1031" s="58" t="str">
        <f t="shared" si="1016"/>
        <v>X</v>
      </c>
      <c r="O1031" s="58" t="str">
        <f t="shared" si="1016"/>
        <v>X</v>
      </c>
      <c r="P1031" s="58" t="str">
        <f t="shared" si="1016"/>
        <v>X</v>
      </c>
      <c r="Q1031" s="58" t="str">
        <f t="shared" si="1016"/>
        <v>X</v>
      </c>
    </row>
    <row r="1032" spans="1:17">
      <c r="A1032" s="606"/>
      <c r="B1032" s="58" t="s">
        <v>35</v>
      </c>
      <c r="C1032" s="58" t="str">
        <f t="shared" ref="C1032:Q1032" si="1017">IF(C10=$W$146,"O",IF(C10=$X$146,"O",IF(C10=$Y$146,"O",IF(C10=$Z$146,"O",IF(C10=$AA$146,"O",IF(C10=$AB$146,"O",IF(C10=$AC$146,"O",IF(C10=$AD$146,"O",IF(C10=$AE$146,"O",IF(C10=$AF$146,"O",IF(C10=$AG$146,"O",IF(C10=$AH$146,"O",IF(C10=$AI$146,"O",IF(C10=$AJ$146,"O",IF(C10=$AK$146,"O",IF(C10=$AL$146,"O",IF(C10=$AM$146,"O",IF(C10=$AN$146,"O",IF(C10=$AO$146,"O",IF(C10=$AP$146,"O",IF(C10=$AQ$146,"O",IF(C10=$AR$146,"O",IF(C10=$AS$146,"O",IF(C10=$AT$146,"O",IF(C10=$AU$146,"O",IF(C10=$AV$146,"O",IF(C10=$AW$146,"O",IF(C10=$AX$146,"O",IF(C10=$AY$146,"O",IF(C10=$AZ$146,"O",IF(C10=$BA$146,"O",IF(C10=$BB$146,"O",IF(C10=$BC$146,"O",IF(C10=$BD$146,"O",IF(C10=$BE$146,"O",IF(C10=$BF$146,"O",IF(C10=$BG$146,"O",IF(C10=$BH$146,"O",IF(C10=$BI$146,"O","X")))))))))))))))))))))))))))))))))))))))</f>
        <v>X</v>
      </c>
      <c r="D1032" s="58" t="str">
        <f t="shared" si="1017"/>
        <v>X</v>
      </c>
      <c r="E1032" s="58" t="str">
        <f t="shared" si="1017"/>
        <v>X</v>
      </c>
      <c r="F1032" s="58" t="str">
        <f t="shared" si="1017"/>
        <v>X</v>
      </c>
      <c r="G1032" s="58" t="str">
        <f t="shared" si="1017"/>
        <v>X</v>
      </c>
      <c r="H1032" s="58" t="str">
        <f t="shared" si="1017"/>
        <v>X</v>
      </c>
      <c r="I1032" s="58" t="str">
        <f t="shared" si="1017"/>
        <v>X</v>
      </c>
      <c r="J1032" s="58" t="str">
        <f t="shared" si="1017"/>
        <v>X</v>
      </c>
      <c r="K1032" s="58" t="str">
        <f t="shared" si="1017"/>
        <v>X</v>
      </c>
      <c r="L1032" s="58" t="str">
        <f t="shared" si="1017"/>
        <v>X</v>
      </c>
      <c r="M1032" s="58" t="str">
        <f t="shared" si="1017"/>
        <v>X</v>
      </c>
      <c r="N1032" s="58" t="str">
        <f t="shared" si="1017"/>
        <v>X</v>
      </c>
      <c r="O1032" s="58" t="str">
        <f t="shared" si="1017"/>
        <v>X</v>
      </c>
      <c r="P1032" s="58" t="str">
        <f t="shared" si="1017"/>
        <v>X</v>
      </c>
      <c r="Q1032" s="58" t="str">
        <f t="shared" si="1017"/>
        <v>X</v>
      </c>
    </row>
    <row r="1033" spans="1:17">
      <c r="A1033" s="606"/>
      <c r="B1033" s="58" t="s">
        <v>36</v>
      </c>
      <c r="C1033" s="58" t="str">
        <f t="shared" ref="C1033:Q1033" si="1018">IF(C11=$W$146,"O",IF(C11=$X$146,"O",IF(C11=$Y$146,"O",IF(C11=$Z$146,"O",IF(C11=$AA$146,"O",IF(C11=$AB$146,"O",IF(C11=$AC$146,"O",IF(C11=$AD$146,"O",IF(C11=$AE$146,"O",IF(C11=$AF$146,"O",IF(C11=$AG$146,"O",IF(C11=$AH$146,"O",IF(C11=$AI$146,"O",IF(C11=$AJ$146,"O",IF(C11=$AK$146,"O",IF(C11=$AL$146,"O",IF(C11=$AM$146,"O",IF(C11=$AN$146,"O",IF(C11=$AO$146,"O",IF(C11=$AP$146,"O",IF(C11=$AQ$146,"O",IF(C11=$AR$146,"O",IF(C11=$AS$146,"O",IF(C11=$AT$146,"O",IF(C11=$AU$146,"O",IF(C11=$AV$146,"O",IF(C11=$AW$146,"O",IF(C11=$AX$146,"O",IF(C11=$AY$146,"O",IF(C11=$AZ$146,"O",IF(C11=$BA$146,"O",IF(C11=$BB$146,"O",IF(C11=$BC$146,"O",IF(C11=$BD$146,"O",IF(C11=$BE$146,"O",IF(C11=$BF$146,"O",IF(C11=$BG$146,"O",IF(C11=$BH$146,"O",IF(C11=$BI$146,"O","X")))))))))))))))))))))))))))))))))))))))</f>
        <v>O</v>
      </c>
      <c r="D1033" s="58" t="str">
        <f t="shared" si="1018"/>
        <v>O</v>
      </c>
      <c r="E1033" s="58" t="str">
        <f t="shared" si="1018"/>
        <v>O</v>
      </c>
      <c r="F1033" s="58" t="str">
        <f t="shared" si="1018"/>
        <v>O</v>
      </c>
      <c r="G1033" s="58" t="str">
        <f t="shared" si="1018"/>
        <v>O</v>
      </c>
      <c r="H1033" s="58" t="str">
        <f t="shared" si="1018"/>
        <v>O</v>
      </c>
      <c r="I1033" s="58" t="str">
        <f t="shared" si="1018"/>
        <v>O</v>
      </c>
      <c r="J1033" s="58" t="str">
        <f t="shared" si="1018"/>
        <v>O</v>
      </c>
      <c r="K1033" s="58" t="str">
        <f t="shared" si="1018"/>
        <v>O</v>
      </c>
      <c r="L1033" s="58" t="str">
        <f t="shared" si="1018"/>
        <v>O</v>
      </c>
      <c r="M1033" s="58" t="str">
        <f t="shared" si="1018"/>
        <v>O</v>
      </c>
      <c r="N1033" s="58" t="str">
        <f t="shared" si="1018"/>
        <v>O</v>
      </c>
      <c r="O1033" s="58" t="str">
        <f t="shared" si="1018"/>
        <v>O</v>
      </c>
      <c r="P1033" s="58" t="str">
        <f t="shared" si="1018"/>
        <v>O</v>
      </c>
      <c r="Q1033" s="58" t="str">
        <f t="shared" si="1018"/>
        <v>O</v>
      </c>
    </row>
    <row r="1034" spans="1:17">
      <c r="A1034" s="606"/>
      <c r="B1034" s="58" t="s">
        <v>21</v>
      </c>
      <c r="C1034" s="58" t="str">
        <f t="shared" ref="C1034:Q1034" si="1019">IF(C12=$W$146,"O",IF(C12=$X$146,"O",IF(C12=$Y$146,"O",IF(C12=$Z$146,"O",IF(C12=$AA$146,"O",IF(C12=$AB$146,"O",IF(C12=$AC$146,"O",IF(C12=$AD$146,"O",IF(C12=$AE$146,"O",IF(C12=$AF$146,"O",IF(C12=$AG$146,"O",IF(C12=$AH$146,"O",IF(C12=$AI$146,"O",IF(C12=$AJ$146,"O",IF(C12=$AK$146,"O",IF(C12=$AL$146,"O",IF(C12=$AM$146,"O",IF(C12=$AN$146,"O",IF(C12=$AO$146,"O",IF(C12=$AP$146,"O",IF(C12=$AQ$146,"O",IF(C12=$AR$146,"O",IF(C12=$AS$146,"O",IF(C12=$AT$146,"O",IF(C12=$AU$146,"O",IF(C12=$AV$146,"O",IF(C12=$AW$146,"O",IF(C12=$AX$146,"O",IF(C12=$AY$146,"O",IF(C12=$AZ$146,"O",IF(C12=$BA$146,"O",IF(C12=$BB$146,"O",IF(C12=$BC$146,"O",IF(C12=$BD$146,"O",IF(C12=$BE$146,"O",IF(C12=$BF$146,"O",IF(C12=$BG$146,"O",IF(C12=$BH$146,"O",IF(C12=$BI$146,"O","X")))))))))))))))))))))))))))))))))))))))</f>
        <v>O</v>
      </c>
      <c r="D1034" s="58" t="str">
        <f t="shared" si="1019"/>
        <v>O</v>
      </c>
      <c r="E1034" s="58" t="str">
        <f t="shared" si="1019"/>
        <v>O</v>
      </c>
      <c r="F1034" s="58" t="str">
        <f t="shared" si="1019"/>
        <v>O</v>
      </c>
      <c r="G1034" s="58" t="str">
        <f t="shared" si="1019"/>
        <v>O</v>
      </c>
      <c r="H1034" s="58" t="str">
        <f t="shared" si="1019"/>
        <v>O</v>
      </c>
      <c r="I1034" s="58" t="str">
        <f t="shared" si="1019"/>
        <v>O</v>
      </c>
      <c r="J1034" s="58" t="str">
        <f t="shared" si="1019"/>
        <v>O</v>
      </c>
      <c r="K1034" s="58" t="str">
        <f t="shared" si="1019"/>
        <v>O</v>
      </c>
      <c r="L1034" s="58" t="str">
        <f t="shared" si="1019"/>
        <v>O</v>
      </c>
      <c r="M1034" s="58" t="str">
        <f t="shared" si="1019"/>
        <v>O</v>
      </c>
      <c r="N1034" s="58" t="str">
        <f t="shared" si="1019"/>
        <v>O</v>
      </c>
      <c r="O1034" s="58" t="str">
        <f t="shared" si="1019"/>
        <v>O</v>
      </c>
      <c r="P1034" s="58" t="str">
        <f t="shared" si="1019"/>
        <v>O</v>
      </c>
      <c r="Q1034" s="58" t="str">
        <f t="shared" si="1019"/>
        <v>O</v>
      </c>
    </row>
    <row r="1035" spans="1:17">
      <c r="A1035" s="607"/>
      <c r="B1035" s="30" t="s">
        <v>46</v>
      </c>
      <c r="C1035" s="47">
        <f>COUNTIF(C1029:C1034,"O")</f>
        <v>3</v>
      </c>
      <c r="D1035" s="47">
        <f t="shared" ref="D1035:Q1035" si="1020">COUNTIF(D1029:D1034,"O")</f>
        <v>3</v>
      </c>
      <c r="E1035" s="47">
        <f t="shared" si="1020"/>
        <v>3</v>
      </c>
      <c r="F1035" s="47">
        <f t="shared" si="1020"/>
        <v>3</v>
      </c>
      <c r="G1035" s="47">
        <f t="shared" si="1020"/>
        <v>3</v>
      </c>
      <c r="H1035" s="47">
        <f t="shared" si="1020"/>
        <v>3</v>
      </c>
      <c r="I1035" s="47">
        <f t="shared" si="1020"/>
        <v>3</v>
      </c>
      <c r="J1035" s="47">
        <f t="shared" si="1020"/>
        <v>3</v>
      </c>
      <c r="K1035" s="47">
        <f t="shared" si="1020"/>
        <v>3</v>
      </c>
      <c r="L1035" s="47">
        <f t="shared" si="1020"/>
        <v>3</v>
      </c>
      <c r="M1035" s="47">
        <f t="shared" si="1020"/>
        <v>3</v>
      </c>
      <c r="N1035" s="47">
        <f t="shared" si="1020"/>
        <v>3</v>
      </c>
      <c r="O1035" s="47">
        <f t="shared" si="1020"/>
        <v>3</v>
      </c>
      <c r="P1035" s="47">
        <f t="shared" si="1020"/>
        <v>3</v>
      </c>
      <c r="Q1035" s="47">
        <f t="shared" si="1020"/>
        <v>3</v>
      </c>
    </row>
    <row r="1036" spans="1:17">
      <c r="A1036" s="605">
        <v>121</v>
      </c>
      <c r="B1036" s="58" t="s">
        <v>32</v>
      </c>
      <c r="C1036" s="58" t="str">
        <f>IF(C7=$W$147,"O",IF(C7=$X$147,"O",IF(C7=$Y$147,"O",IF(C7=$Z$147,"O",IF(C7=$AA$147,"O",IF(C7=$AB$147,"O",IF(C7=$AC$147,"O",IF(C7=$AD$147,"O",IF(C7=$AE$147,"O",IF(C7=$AF$147,"O",IF(C7=$AG$147,"O",IF(C7=$AH$147,"O",IF(C7=$AI$147,"O",IF(C7=$AJ$147,"O",IF(C7=$AK$147,"O",IF(C7=$AL$147,"O",IF(C7=$AM$147,"O",IF(C7=$AN$147,"O",IF(C7=$AO$147,"O",IF(C7=$AP$147,"O",IF(C7=$AQ$147,"O",IF(C7=$AR$147,"O",IF(C7=$AS$147,"O",IF(C7=$AT$147,"O",IF(C7=$AU$147,"O",IF(C7=$AV$147,"O",IF(C7=$AW$147,"O",IF(C7=$AX$147,"O",IF(C7=$AY$147,"O",IF(C7=$AZ$147,"O",IF(C7=$BA$147,"O",IF(C7=$BB$147,"O",IF(C7=$BC$147,"O",IF(C7=$BD$147,"O",IF(C7=$BE$147,"O",IF(C7=$BF$147,"O",IF(C7=$BG$147,"O",IF(C7=$BH$147,"O",IF(C7=$BI$147,"O","X")))))))))))))))))))))))))))))))))))))))</f>
        <v>X</v>
      </c>
      <c r="D1036" s="58" t="str">
        <f t="shared" ref="D1036:Q1036" si="1021">IF(D7=$W$147,"O",IF(D7=$X$147,"O",IF(D7=$Y$147,"O",IF(D7=$Z$147,"O",IF(D7=$AA$147,"O",IF(D7=$AB$147,"O",IF(D7=$AC$147,"O",IF(D7=$AD$147,"O",IF(D7=$AE$147,"O",IF(D7=$AF$147,"O",IF(D7=$AG$147,"O",IF(D7=$AH$147,"O",IF(D7=$AI$147,"O",IF(D7=$AJ$147,"O",IF(D7=$AK$147,"O",IF(D7=$AL$147,"O",IF(D7=$AM$147,"O",IF(D7=$AN$147,"O",IF(D7=$AO$147,"O",IF(D7=$AP$147,"O",IF(D7=$AQ$147,"O",IF(D7=$AR$147,"O",IF(D7=$AS$147,"O",IF(D7=$AT$147,"O",IF(D7=$AU$147,"O",IF(D7=$AV$147,"O",IF(D7=$AW$147,"O",IF(D7=$AX$147,"O",IF(D7=$AY$147,"O",IF(D7=$AZ$147,"O",IF(D7=$BA$147,"O",IF(D7=$BB$147,"O",IF(D7=$BC$147,"O",IF(D7=$BD$147,"O",IF(D7=$BE$147,"O",IF(D7=$BF$147,"O",IF(D7=$BG$147,"O",IF(D7=$BH$147,"O",IF(D7=$BI$147,"O","X")))))))))))))))))))))))))))))))))))))))</f>
        <v>X</v>
      </c>
      <c r="E1036" s="58" t="str">
        <f t="shared" si="1021"/>
        <v>X</v>
      </c>
      <c r="F1036" s="58" t="str">
        <f t="shared" si="1021"/>
        <v>X</v>
      </c>
      <c r="G1036" s="58" t="str">
        <f t="shared" si="1021"/>
        <v>X</v>
      </c>
      <c r="H1036" s="58" t="str">
        <f t="shared" si="1021"/>
        <v>X</v>
      </c>
      <c r="I1036" s="58" t="str">
        <f t="shared" si="1021"/>
        <v>X</v>
      </c>
      <c r="J1036" s="58" t="str">
        <f t="shared" si="1021"/>
        <v>X</v>
      </c>
      <c r="K1036" s="58" t="str">
        <f t="shared" si="1021"/>
        <v>X</v>
      </c>
      <c r="L1036" s="58" t="str">
        <f t="shared" si="1021"/>
        <v>X</v>
      </c>
      <c r="M1036" s="58" t="str">
        <f t="shared" si="1021"/>
        <v>X</v>
      </c>
      <c r="N1036" s="58" t="str">
        <f t="shared" si="1021"/>
        <v>X</v>
      </c>
      <c r="O1036" s="58" t="str">
        <f t="shared" si="1021"/>
        <v>X</v>
      </c>
      <c r="P1036" s="58" t="str">
        <f t="shared" si="1021"/>
        <v>X</v>
      </c>
      <c r="Q1036" s="58" t="str">
        <f t="shared" si="1021"/>
        <v>X</v>
      </c>
    </row>
    <row r="1037" spans="1:17">
      <c r="A1037" s="606"/>
      <c r="B1037" s="58" t="s">
        <v>33</v>
      </c>
      <c r="C1037" s="58" t="str">
        <f t="shared" ref="C1037:Q1037" si="1022">IF(C8=$W$147,"O",IF(C8=$X$147,"O",IF(C8=$Y$147,"O",IF(C8=$Z$147,"O",IF(C8=$AA$147,"O",IF(C8=$AB$147,"O",IF(C8=$AC$147,"O",IF(C8=$AD$147,"O",IF(C8=$AE$147,"O",IF(C8=$AF$147,"O",IF(C8=$AG$147,"O",IF(C8=$AH$147,"O",IF(C8=$AI$147,"O",IF(C8=$AJ$147,"O",IF(C8=$AK$147,"O",IF(C8=$AL$147,"O",IF(C8=$AM$147,"O",IF(C8=$AN$147,"O",IF(C8=$AO$147,"O",IF(C8=$AP$147,"O",IF(C8=$AQ$147,"O",IF(C8=$AR$147,"O",IF(C8=$AS$147,"O",IF(C8=$AT$147,"O",IF(C8=$AU$147,"O",IF(C8=$AV$147,"O",IF(C8=$AW$147,"O",IF(C8=$AX$147,"O",IF(C8=$AY$147,"O",IF(C8=$AZ$147,"O",IF(C8=$BA$147,"O",IF(C8=$BB$147,"O",IF(C8=$BC$147,"O",IF(C8=$BD$147,"O",IF(C8=$BE$147,"O",IF(C8=$BF$147,"O",IF(C8=$BG$147,"O",IF(C8=$BH$147,"O",IF(C8=$BI$147,"O","X")))))))))))))))))))))))))))))))))))))))</f>
        <v>X</v>
      </c>
      <c r="D1037" s="58" t="str">
        <f t="shared" si="1022"/>
        <v>X</v>
      </c>
      <c r="E1037" s="58" t="str">
        <f t="shared" si="1022"/>
        <v>X</v>
      </c>
      <c r="F1037" s="58" t="str">
        <f t="shared" si="1022"/>
        <v>X</v>
      </c>
      <c r="G1037" s="58" t="str">
        <f t="shared" si="1022"/>
        <v>X</v>
      </c>
      <c r="H1037" s="58" t="str">
        <f t="shared" si="1022"/>
        <v>X</v>
      </c>
      <c r="I1037" s="58" t="str">
        <f t="shared" si="1022"/>
        <v>X</v>
      </c>
      <c r="J1037" s="58" t="str">
        <f t="shared" si="1022"/>
        <v>X</v>
      </c>
      <c r="K1037" s="58" t="str">
        <f t="shared" si="1022"/>
        <v>X</v>
      </c>
      <c r="L1037" s="58" t="str">
        <f t="shared" si="1022"/>
        <v>X</v>
      </c>
      <c r="M1037" s="58" t="str">
        <f t="shared" si="1022"/>
        <v>X</v>
      </c>
      <c r="N1037" s="58" t="str">
        <f t="shared" si="1022"/>
        <v>X</v>
      </c>
      <c r="O1037" s="58" t="str">
        <f t="shared" si="1022"/>
        <v>X</v>
      </c>
      <c r="P1037" s="58" t="str">
        <f t="shared" si="1022"/>
        <v>X</v>
      </c>
      <c r="Q1037" s="58" t="str">
        <f t="shared" si="1022"/>
        <v>X</v>
      </c>
    </row>
    <row r="1038" spans="1:17">
      <c r="A1038" s="606"/>
      <c r="B1038" s="58" t="s">
        <v>34</v>
      </c>
      <c r="C1038" s="58" t="str">
        <f t="shared" ref="C1038:Q1038" si="1023">IF(C9=$W$147,"O",IF(C9=$X$147,"O",IF(C9=$Y$147,"O",IF(C9=$Z$147,"O",IF(C9=$AA$147,"O",IF(C9=$AB$147,"O",IF(C9=$AC$147,"O",IF(C9=$AD$147,"O",IF(C9=$AE$147,"O",IF(C9=$AF$147,"O",IF(C9=$AG$147,"O",IF(C9=$AH$147,"O",IF(C9=$AI$147,"O",IF(C9=$AJ$147,"O",IF(C9=$AK$147,"O",IF(C9=$AL$147,"O",IF(C9=$AM$147,"O",IF(C9=$AN$147,"O",IF(C9=$AO$147,"O",IF(C9=$AP$147,"O",IF(C9=$AQ$147,"O",IF(C9=$AR$147,"O",IF(C9=$AS$147,"O",IF(C9=$AT$147,"O",IF(C9=$AU$147,"O",IF(C9=$AV$147,"O",IF(C9=$AW$147,"O",IF(C9=$AX$147,"O",IF(C9=$AY$147,"O",IF(C9=$AZ$147,"O",IF(C9=$BA$147,"O",IF(C9=$BB$147,"O",IF(C9=$BC$147,"O",IF(C9=$BD$147,"O",IF(C9=$BE$147,"O",IF(C9=$BF$147,"O",IF(C9=$BG$147,"O",IF(C9=$BH$147,"O",IF(C9=$BI$147,"O","X")))))))))))))))))))))))))))))))))))))))</f>
        <v>X</v>
      </c>
      <c r="D1038" s="58" t="str">
        <f t="shared" si="1023"/>
        <v>X</v>
      </c>
      <c r="E1038" s="58" t="str">
        <f t="shared" si="1023"/>
        <v>X</v>
      </c>
      <c r="F1038" s="58" t="str">
        <f t="shared" si="1023"/>
        <v>X</v>
      </c>
      <c r="G1038" s="58" t="str">
        <f t="shared" si="1023"/>
        <v>X</v>
      </c>
      <c r="H1038" s="58" t="str">
        <f t="shared" si="1023"/>
        <v>X</v>
      </c>
      <c r="I1038" s="58" t="str">
        <f t="shared" si="1023"/>
        <v>X</v>
      </c>
      <c r="J1038" s="58" t="str">
        <f t="shared" si="1023"/>
        <v>X</v>
      </c>
      <c r="K1038" s="58" t="str">
        <f t="shared" si="1023"/>
        <v>X</v>
      </c>
      <c r="L1038" s="58" t="str">
        <f t="shared" si="1023"/>
        <v>X</v>
      </c>
      <c r="M1038" s="58" t="str">
        <f t="shared" si="1023"/>
        <v>X</v>
      </c>
      <c r="N1038" s="58" t="str">
        <f t="shared" si="1023"/>
        <v>X</v>
      </c>
      <c r="O1038" s="58" t="str">
        <f t="shared" si="1023"/>
        <v>X</v>
      </c>
      <c r="P1038" s="58" t="str">
        <f t="shared" si="1023"/>
        <v>X</v>
      </c>
      <c r="Q1038" s="58" t="str">
        <f t="shared" si="1023"/>
        <v>X</v>
      </c>
    </row>
    <row r="1039" spans="1:17">
      <c r="A1039" s="606"/>
      <c r="B1039" s="58" t="s">
        <v>35</v>
      </c>
      <c r="C1039" s="58" t="str">
        <f t="shared" ref="C1039:Q1039" si="1024">IF(C10=$W$147,"O",IF(C10=$X$147,"O",IF(C10=$Y$147,"O",IF(C10=$Z$147,"O",IF(C10=$AA$147,"O",IF(C10=$AB$147,"O",IF(C10=$AC$147,"O",IF(C10=$AD$147,"O",IF(C10=$AE$147,"O",IF(C10=$AF$147,"O",IF(C10=$AG$147,"O",IF(C10=$AH$147,"O",IF(C10=$AI$147,"O",IF(C10=$AJ$147,"O",IF(C10=$AK$147,"O",IF(C10=$AL$147,"O",IF(C10=$AM$147,"O",IF(C10=$AN$147,"O",IF(C10=$AO$147,"O",IF(C10=$AP$147,"O",IF(C10=$AQ$147,"O",IF(C10=$AR$147,"O",IF(C10=$AS$147,"O",IF(C10=$AT$147,"O",IF(C10=$AU$147,"O",IF(C10=$AV$147,"O",IF(C10=$AW$147,"O",IF(C10=$AX$147,"O",IF(C10=$AY$147,"O",IF(C10=$AZ$147,"O",IF(C10=$BA$147,"O",IF(C10=$BB$147,"O",IF(C10=$BC$147,"O",IF(C10=$BD$147,"O",IF(C10=$BE$147,"O",IF(C10=$BF$147,"O",IF(C10=$BG$147,"O",IF(C10=$BH$147,"O",IF(C10=$BI$147,"O","X")))))))))))))))))))))))))))))))))))))))</f>
        <v>X</v>
      </c>
      <c r="D1039" s="58" t="str">
        <f t="shared" si="1024"/>
        <v>X</v>
      </c>
      <c r="E1039" s="58" t="str">
        <f t="shared" si="1024"/>
        <v>X</v>
      </c>
      <c r="F1039" s="58" t="str">
        <f t="shared" si="1024"/>
        <v>X</v>
      </c>
      <c r="G1039" s="58" t="str">
        <f t="shared" si="1024"/>
        <v>X</v>
      </c>
      <c r="H1039" s="58" t="str">
        <f t="shared" si="1024"/>
        <v>X</v>
      </c>
      <c r="I1039" s="58" t="str">
        <f t="shared" si="1024"/>
        <v>X</v>
      </c>
      <c r="J1039" s="58" t="str">
        <f t="shared" si="1024"/>
        <v>X</v>
      </c>
      <c r="K1039" s="58" t="str">
        <f t="shared" si="1024"/>
        <v>X</v>
      </c>
      <c r="L1039" s="58" t="str">
        <f t="shared" si="1024"/>
        <v>X</v>
      </c>
      <c r="M1039" s="58" t="str">
        <f t="shared" si="1024"/>
        <v>X</v>
      </c>
      <c r="N1039" s="58" t="str">
        <f t="shared" si="1024"/>
        <v>X</v>
      </c>
      <c r="O1039" s="58" t="str">
        <f t="shared" si="1024"/>
        <v>X</v>
      </c>
      <c r="P1039" s="58" t="str">
        <f t="shared" si="1024"/>
        <v>X</v>
      </c>
      <c r="Q1039" s="58" t="str">
        <f t="shared" si="1024"/>
        <v>X</v>
      </c>
    </row>
    <row r="1040" spans="1:17">
      <c r="A1040" s="606"/>
      <c r="B1040" s="58" t="s">
        <v>36</v>
      </c>
      <c r="C1040" s="58" t="str">
        <f t="shared" ref="C1040:Q1040" si="1025">IF(C11=$W$147,"O",IF(C11=$X$147,"O",IF(C11=$Y$147,"O",IF(C11=$Z$147,"O",IF(C11=$AA$147,"O",IF(C11=$AB$147,"O",IF(C11=$AC$147,"O",IF(C11=$AD$147,"O",IF(C11=$AE$147,"O",IF(C11=$AF$147,"O",IF(C11=$AG$147,"O",IF(C11=$AH$147,"O",IF(C11=$AI$147,"O",IF(C11=$AJ$147,"O",IF(C11=$AK$147,"O",IF(C11=$AL$147,"O",IF(C11=$AM$147,"O",IF(C11=$AN$147,"O",IF(C11=$AO$147,"O",IF(C11=$AP$147,"O",IF(C11=$AQ$147,"O",IF(C11=$AR$147,"O",IF(C11=$AS$147,"O",IF(C11=$AT$147,"O",IF(C11=$AU$147,"O",IF(C11=$AV$147,"O",IF(C11=$AW$147,"O",IF(C11=$AX$147,"O",IF(C11=$AY$147,"O",IF(C11=$AZ$147,"O",IF(C11=$BA$147,"O",IF(C11=$BB$147,"O",IF(C11=$BC$147,"O",IF(C11=$BD$147,"O",IF(C11=$BE$147,"O",IF(C11=$BF$147,"O",IF(C11=$BG$147,"O",IF(C11=$BH$147,"O",IF(C11=$BI$147,"O","X")))))))))))))))))))))))))))))))))))))))</f>
        <v>X</v>
      </c>
      <c r="D1040" s="58" t="str">
        <f t="shared" si="1025"/>
        <v>X</v>
      </c>
      <c r="E1040" s="58" t="str">
        <f t="shared" si="1025"/>
        <v>X</v>
      </c>
      <c r="F1040" s="58" t="str">
        <f t="shared" si="1025"/>
        <v>X</v>
      </c>
      <c r="G1040" s="58" t="str">
        <f t="shared" si="1025"/>
        <v>X</v>
      </c>
      <c r="H1040" s="58" t="str">
        <f t="shared" si="1025"/>
        <v>X</v>
      </c>
      <c r="I1040" s="58" t="str">
        <f t="shared" si="1025"/>
        <v>X</v>
      </c>
      <c r="J1040" s="58" t="str">
        <f t="shared" si="1025"/>
        <v>X</v>
      </c>
      <c r="K1040" s="58" t="str">
        <f t="shared" si="1025"/>
        <v>X</v>
      </c>
      <c r="L1040" s="58" t="str">
        <f t="shared" si="1025"/>
        <v>X</v>
      </c>
      <c r="M1040" s="58" t="str">
        <f t="shared" si="1025"/>
        <v>X</v>
      </c>
      <c r="N1040" s="58" t="str">
        <f t="shared" si="1025"/>
        <v>X</v>
      </c>
      <c r="O1040" s="58" t="str">
        <f t="shared" si="1025"/>
        <v>X</v>
      </c>
      <c r="P1040" s="58" t="str">
        <f t="shared" si="1025"/>
        <v>X</v>
      </c>
      <c r="Q1040" s="58" t="str">
        <f t="shared" si="1025"/>
        <v>X</v>
      </c>
    </row>
    <row r="1041" spans="1:17">
      <c r="A1041" s="606"/>
      <c r="B1041" s="58" t="s">
        <v>21</v>
      </c>
      <c r="C1041" s="58" t="str">
        <f t="shared" ref="C1041:Q1041" si="1026">IF(C12=$W$147,"O",IF(C12=$X$147,"O",IF(C12=$Y$147,"O",IF(C12=$Z$147,"O",IF(C12=$AA$147,"O",IF(C12=$AB$147,"O",IF(C12=$AC$147,"O",IF(C12=$AD$147,"O",IF(C12=$AE$147,"O",IF(C12=$AF$147,"O",IF(C12=$AG$147,"O",IF(C12=$AH$147,"O",IF(C12=$AI$147,"O",IF(C12=$AJ$147,"O",IF(C12=$AK$147,"O",IF(C12=$AL$147,"O",IF(C12=$AM$147,"O",IF(C12=$AN$147,"O",IF(C12=$AO$147,"O",IF(C12=$AP$147,"O",IF(C12=$AQ$147,"O",IF(C12=$AR$147,"O",IF(C12=$AS$147,"O",IF(C12=$AT$147,"O",IF(C12=$AU$147,"O",IF(C12=$AV$147,"O",IF(C12=$AW$147,"O",IF(C12=$AX$147,"O",IF(C12=$AY$147,"O",IF(C12=$AZ$147,"O",IF(C12=$BA$147,"O",IF(C12=$BB$147,"O",IF(C12=$BC$147,"O",IF(C12=$BD$147,"O",IF(C12=$BE$147,"O",IF(C12=$BF$147,"O",IF(C12=$BG$147,"O",IF(C12=$BH$147,"O",IF(C12=$BI$147,"O","X")))))))))))))))))))))))))))))))))))))))</f>
        <v>O</v>
      </c>
      <c r="D1041" s="58" t="str">
        <f t="shared" si="1026"/>
        <v>O</v>
      </c>
      <c r="E1041" s="58" t="str">
        <f t="shared" si="1026"/>
        <v>O</v>
      </c>
      <c r="F1041" s="58" t="str">
        <f t="shared" si="1026"/>
        <v>O</v>
      </c>
      <c r="G1041" s="58" t="str">
        <f t="shared" si="1026"/>
        <v>O</v>
      </c>
      <c r="H1041" s="58" t="str">
        <f t="shared" si="1026"/>
        <v>O</v>
      </c>
      <c r="I1041" s="58" t="str">
        <f t="shared" si="1026"/>
        <v>O</v>
      </c>
      <c r="J1041" s="58" t="str">
        <f t="shared" si="1026"/>
        <v>O</v>
      </c>
      <c r="K1041" s="58" t="str">
        <f t="shared" si="1026"/>
        <v>O</v>
      </c>
      <c r="L1041" s="58" t="str">
        <f t="shared" si="1026"/>
        <v>O</v>
      </c>
      <c r="M1041" s="58" t="str">
        <f t="shared" si="1026"/>
        <v>O</v>
      </c>
      <c r="N1041" s="58" t="str">
        <f t="shared" si="1026"/>
        <v>O</v>
      </c>
      <c r="O1041" s="58" t="str">
        <f t="shared" si="1026"/>
        <v>O</v>
      </c>
      <c r="P1041" s="58" t="str">
        <f t="shared" si="1026"/>
        <v>O</v>
      </c>
      <c r="Q1041" s="58" t="str">
        <f t="shared" si="1026"/>
        <v>O</v>
      </c>
    </row>
    <row r="1042" spans="1:17">
      <c r="A1042" s="607"/>
      <c r="B1042" s="30" t="s">
        <v>46</v>
      </c>
      <c r="C1042" s="47">
        <f>COUNTIF(C1036:C1041,"O")</f>
        <v>1</v>
      </c>
      <c r="D1042" s="47">
        <f t="shared" ref="D1042:Q1042" si="1027">COUNTIF(D1036:D1041,"O")</f>
        <v>1</v>
      </c>
      <c r="E1042" s="47">
        <f t="shared" si="1027"/>
        <v>1</v>
      </c>
      <c r="F1042" s="47">
        <f t="shared" si="1027"/>
        <v>1</v>
      </c>
      <c r="G1042" s="47">
        <f t="shared" si="1027"/>
        <v>1</v>
      </c>
      <c r="H1042" s="47">
        <f t="shared" si="1027"/>
        <v>1</v>
      </c>
      <c r="I1042" s="47">
        <f t="shared" si="1027"/>
        <v>1</v>
      </c>
      <c r="J1042" s="47">
        <f t="shared" si="1027"/>
        <v>1</v>
      </c>
      <c r="K1042" s="47">
        <f t="shared" si="1027"/>
        <v>1</v>
      </c>
      <c r="L1042" s="47">
        <f t="shared" si="1027"/>
        <v>1</v>
      </c>
      <c r="M1042" s="47">
        <f t="shared" si="1027"/>
        <v>1</v>
      </c>
      <c r="N1042" s="47">
        <f t="shared" si="1027"/>
        <v>1</v>
      </c>
      <c r="O1042" s="47">
        <f t="shared" si="1027"/>
        <v>1</v>
      </c>
      <c r="P1042" s="47">
        <f t="shared" si="1027"/>
        <v>1</v>
      </c>
      <c r="Q1042" s="47">
        <f t="shared" si="1027"/>
        <v>1</v>
      </c>
    </row>
    <row r="1043" spans="1:17">
      <c r="A1043" s="605">
        <v>122</v>
      </c>
      <c r="B1043" s="58" t="s">
        <v>32</v>
      </c>
      <c r="C1043" s="58" t="str">
        <f t="shared" ref="C1043:Q1043" si="1028">IF(C7=$W$148,"O",IF(C7=$X$148,"O",IF(C7=$Y$148,"O",IF(C7=$Z$148,"O",IF(C7=$AA$148,"O",IF(C7=$AB$148,"O",IF(C7=$AC$148,"O",IF(C7=$AD$148,"O",IF(C7=$AE$148,"O",IF(C7=$AF$148,"O",IF(C7=$AG$148,"O",IF(C7=$AH$148,"O",IF(C7=$AI$148,"O",IF(C7=$AJ$148,"O",IF(C7=$AK$148,"O",IF(C7=$AL$148,"O",IF(C7=$AM$148,"O",IF(C7=$AN$148,"O",IF(C7=$AO$148,"O",IF(C7=$AP$148,"O",IF(C7=$AQ$148,"O",IF(C7=$AR$148,"O",IF(C7=$AS$148,"O",IF(C7=$AT$148,"O",IF(C7=$AU$148,"O",IF(C7=$AV$148,"O",IF(C7=$AW$148,"O",IF(C7=$AX$148,"O",IF(C7=$AY$148,"O",IF(C7=$AZ$148,"O",IF(C7=$BA$148,"O",IF(C7=$BB$148,"O",IF(C7=$BC$148,"O",IF(C7=$BD$148,"O",IF(C7=$BE$148,"O",IF(C7=$BF$148,"O",IF(C7=$BG$148,"O",IF(C7=$BH$148,"O",IF(C7=$BI$148,"O","X")))))))))))))))))))))))))))))))))))))))</f>
        <v>O</v>
      </c>
      <c r="D1043" s="58" t="str">
        <f t="shared" si="1028"/>
        <v>O</v>
      </c>
      <c r="E1043" s="58" t="str">
        <f t="shared" si="1028"/>
        <v>O</v>
      </c>
      <c r="F1043" s="58" t="str">
        <f t="shared" si="1028"/>
        <v>O</v>
      </c>
      <c r="G1043" s="58" t="str">
        <f t="shared" si="1028"/>
        <v>O</v>
      </c>
      <c r="H1043" s="58" t="str">
        <f t="shared" si="1028"/>
        <v>O</v>
      </c>
      <c r="I1043" s="58" t="str">
        <f t="shared" si="1028"/>
        <v>O</v>
      </c>
      <c r="J1043" s="58" t="str">
        <f t="shared" si="1028"/>
        <v>O</v>
      </c>
      <c r="K1043" s="58" t="str">
        <f t="shared" si="1028"/>
        <v>O</v>
      </c>
      <c r="L1043" s="58" t="str">
        <f t="shared" si="1028"/>
        <v>O</v>
      </c>
      <c r="M1043" s="58" t="str">
        <f t="shared" si="1028"/>
        <v>O</v>
      </c>
      <c r="N1043" s="58" t="str">
        <f t="shared" si="1028"/>
        <v>O</v>
      </c>
      <c r="O1043" s="58" t="str">
        <f t="shared" si="1028"/>
        <v>O</v>
      </c>
      <c r="P1043" s="58" t="str">
        <f t="shared" si="1028"/>
        <v>O</v>
      </c>
      <c r="Q1043" s="58" t="str">
        <f t="shared" si="1028"/>
        <v>O</v>
      </c>
    </row>
    <row r="1044" spans="1:17">
      <c r="A1044" s="606"/>
      <c r="B1044" s="58" t="s">
        <v>33</v>
      </c>
      <c r="C1044" s="58" t="str">
        <f t="shared" ref="C1044:Q1044" si="1029">IF(C8=$W$148,"O",IF(C8=$X$148,"O",IF(C8=$Y$148,"O",IF(C8=$Z$148,"O",IF(C8=$AA$148,"O",IF(C8=$AB$148,"O",IF(C8=$AC$148,"O",IF(C8=$AD$148,"O",IF(C8=$AE$148,"O",IF(C8=$AF$148,"O",IF(C8=$AG$148,"O",IF(C8=$AH$148,"O",IF(C8=$AI$148,"O",IF(C8=$AJ$148,"O",IF(C8=$AK$148,"O",IF(C8=$AL$148,"O",IF(C8=$AM$148,"O",IF(C8=$AN$148,"O",IF(C8=$AO$148,"O",IF(C8=$AP$148,"O",IF(C8=$AQ$148,"O",IF(C8=$AR$148,"O",IF(C8=$AS$148,"O",IF(C8=$AT$148,"O",IF(C8=$AU$148,"O",IF(C8=$AV$148,"O",IF(C8=$AW$148,"O",IF(C8=$AX$148,"O",IF(C8=$AY$148,"O",IF(C8=$AZ$148,"O",IF(C8=$BA$148,"O",IF(C8=$BB$148,"O",IF(C8=$BC$148,"O",IF(C8=$BD$148,"O",IF(C8=$BE$148,"O",IF(C8=$BF$148,"O",IF(C8=$BG$148,"O",IF(C8=$BH$148,"O",IF(C8=$BI$148,"O","X")))))))))))))))))))))))))))))))))))))))</f>
        <v>X</v>
      </c>
      <c r="D1044" s="58" t="str">
        <f t="shared" si="1029"/>
        <v>X</v>
      </c>
      <c r="E1044" s="58" t="str">
        <f t="shared" si="1029"/>
        <v>X</v>
      </c>
      <c r="F1044" s="58" t="str">
        <f t="shared" si="1029"/>
        <v>X</v>
      </c>
      <c r="G1044" s="58" t="str">
        <f t="shared" si="1029"/>
        <v>X</v>
      </c>
      <c r="H1044" s="58" t="str">
        <f t="shared" si="1029"/>
        <v>X</v>
      </c>
      <c r="I1044" s="58" t="str">
        <f t="shared" si="1029"/>
        <v>X</v>
      </c>
      <c r="J1044" s="58" t="str">
        <f t="shared" si="1029"/>
        <v>X</v>
      </c>
      <c r="K1044" s="58" t="str">
        <f t="shared" si="1029"/>
        <v>X</v>
      </c>
      <c r="L1044" s="58" t="str">
        <f t="shared" si="1029"/>
        <v>X</v>
      </c>
      <c r="M1044" s="58" t="str">
        <f t="shared" si="1029"/>
        <v>X</v>
      </c>
      <c r="N1044" s="58" t="str">
        <f t="shared" si="1029"/>
        <v>X</v>
      </c>
      <c r="O1044" s="58" t="str">
        <f t="shared" si="1029"/>
        <v>X</v>
      </c>
      <c r="P1044" s="58" t="str">
        <f t="shared" si="1029"/>
        <v>X</v>
      </c>
      <c r="Q1044" s="58" t="str">
        <f t="shared" si="1029"/>
        <v>X</v>
      </c>
    </row>
    <row r="1045" spans="1:17">
      <c r="A1045" s="606"/>
      <c r="B1045" s="58" t="s">
        <v>34</v>
      </c>
      <c r="C1045" s="58" t="str">
        <f t="shared" ref="C1045:Q1045" si="1030">IF(C9=$W$148,"O",IF(C9=$X$148,"O",IF(C9=$Y$148,"O",IF(C9=$Z$148,"O",IF(C9=$AA$148,"O",IF(C9=$AB$148,"O",IF(C9=$AC$148,"O",IF(C9=$AD$148,"O",IF(C9=$AE$148,"O",IF(C9=$AF$148,"O",IF(C9=$AG$148,"O",IF(C9=$AH$148,"O",IF(C9=$AI$148,"O",IF(C9=$AJ$148,"O",IF(C9=$AK$148,"O",IF(C9=$AL$148,"O",IF(C9=$AM$148,"O",IF(C9=$AN$148,"O",IF(C9=$AO$148,"O",IF(C9=$AP$148,"O",IF(C9=$AQ$148,"O",IF(C9=$AR$148,"O",IF(C9=$AS$148,"O",IF(C9=$AT$148,"O",IF(C9=$AU$148,"O",IF(C9=$AV$148,"O",IF(C9=$AW$148,"O",IF(C9=$AX$148,"O",IF(C9=$AY$148,"O",IF(C9=$AZ$148,"O",IF(C9=$BA$148,"O",IF(C9=$BB$148,"O",IF(C9=$BC$148,"O",IF(C9=$BD$148,"O",IF(C9=$BE$148,"O",IF(C9=$BF$148,"O",IF(C9=$BG$148,"O",IF(C9=$BH$148,"O",IF(C9=$BI$148,"O","X")))))))))))))))))))))))))))))))))))))))</f>
        <v>X</v>
      </c>
      <c r="D1045" s="58" t="str">
        <f t="shared" si="1030"/>
        <v>X</v>
      </c>
      <c r="E1045" s="58" t="str">
        <f t="shared" si="1030"/>
        <v>X</v>
      </c>
      <c r="F1045" s="58" t="str">
        <f t="shared" si="1030"/>
        <v>X</v>
      </c>
      <c r="G1045" s="58" t="str">
        <f t="shared" si="1030"/>
        <v>X</v>
      </c>
      <c r="H1045" s="58" t="str">
        <f t="shared" si="1030"/>
        <v>X</v>
      </c>
      <c r="I1045" s="58" t="str">
        <f t="shared" si="1030"/>
        <v>X</v>
      </c>
      <c r="J1045" s="58" t="str">
        <f t="shared" si="1030"/>
        <v>X</v>
      </c>
      <c r="K1045" s="58" t="str">
        <f t="shared" si="1030"/>
        <v>X</v>
      </c>
      <c r="L1045" s="58" t="str">
        <f t="shared" si="1030"/>
        <v>X</v>
      </c>
      <c r="M1045" s="58" t="str">
        <f t="shared" si="1030"/>
        <v>X</v>
      </c>
      <c r="N1045" s="58" t="str">
        <f t="shared" si="1030"/>
        <v>X</v>
      </c>
      <c r="O1045" s="58" t="str">
        <f t="shared" si="1030"/>
        <v>X</v>
      </c>
      <c r="P1045" s="58" t="str">
        <f t="shared" si="1030"/>
        <v>X</v>
      </c>
      <c r="Q1045" s="58" t="str">
        <f t="shared" si="1030"/>
        <v>X</v>
      </c>
    </row>
    <row r="1046" spans="1:17">
      <c r="A1046" s="606"/>
      <c r="B1046" s="58" t="s">
        <v>35</v>
      </c>
      <c r="C1046" s="58" t="str">
        <f t="shared" ref="C1046:Q1046" si="1031">IF(C10=$W$148,"O",IF(C10=$X$148,"O",IF(C10=$Y$148,"O",IF(C10=$Z$148,"O",IF(C10=$AA$148,"O",IF(C10=$AB$148,"O",IF(C10=$AC$148,"O",IF(C10=$AD$148,"O",IF(C10=$AE$148,"O",IF(C10=$AF$148,"O",IF(C10=$AG$148,"O",IF(C10=$AH$148,"O",IF(C10=$AI$148,"O",IF(C10=$AJ$148,"O",IF(C10=$AK$148,"O",IF(C10=$AL$148,"O",IF(C10=$AM$148,"O",IF(C10=$AN$148,"O",IF(C10=$AO$148,"O",IF(C10=$AP$148,"O",IF(C10=$AQ$148,"O",IF(C10=$AR$148,"O",IF(C10=$AS$148,"O",IF(C10=$AT$148,"O",IF(C10=$AU$148,"O",IF(C10=$AV$148,"O",IF(C10=$AW$148,"O",IF(C10=$AX$148,"O",IF(C10=$AY$148,"O",IF(C10=$AZ$148,"O",IF(C10=$BA$148,"O",IF(C10=$BB$148,"O",IF(C10=$BC$148,"O",IF(C10=$BD$148,"O",IF(C10=$BE$148,"O",IF(C10=$BF$148,"O",IF(C10=$BG$148,"O",IF(C10=$BH$148,"O",IF(C10=$BI$148,"O","X")))))))))))))))))))))))))))))))))))))))</f>
        <v>O</v>
      </c>
      <c r="D1046" s="58" t="str">
        <f t="shared" si="1031"/>
        <v>O</v>
      </c>
      <c r="E1046" s="58" t="str">
        <f t="shared" si="1031"/>
        <v>O</v>
      </c>
      <c r="F1046" s="58" t="str">
        <f t="shared" si="1031"/>
        <v>O</v>
      </c>
      <c r="G1046" s="58" t="str">
        <f t="shared" si="1031"/>
        <v>O</v>
      </c>
      <c r="H1046" s="58" t="str">
        <f t="shared" si="1031"/>
        <v>O</v>
      </c>
      <c r="I1046" s="58" t="str">
        <f t="shared" si="1031"/>
        <v>O</v>
      </c>
      <c r="J1046" s="58" t="str">
        <f t="shared" si="1031"/>
        <v>O</v>
      </c>
      <c r="K1046" s="58" t="str">
        <f t="shared" si="1031"/>
        <v>O</v>
      </c>
      <c r="L1046" s="58" t="str">
        <f t="shared" si="1031"/>
        <v>O</v>
      </c>
      <c r="M1046" s="58" t="str">
        <f t="shared" si="1031"/>
        <v>O</v>
      </c>
      <c r="N1046" s="58" t="str">
        <f t="shared" si="1031"/>
        <v>O</v>
      </c>
      <c r="O1046" s="58" t="str">
        <f t="shared" si="1031"/>
        <v>O</v>
      </c>
      <c r="P1046" s="58" t="str">
        <f t="shared" si="1031"/>
        <v>O</v>
      </c>
      <c r="Q1046" s="58" t="str">
        <f t="shared" si="1031"/>
        <v>O</v>
      </c>
    </row>
    <row r="1047" spans="1:17">
      <c r="A1047" s="606"/>
      <c r="B1047" s="58" t="s">
        <v>36</v>
      </c>
      <c r="C1047" s="58" t="str">
        <f t="shared" ref="C1047:Q1047" si="1032">IF(C11=$W$148,"O",IF(C11=$X$148,"O",IF(C11=$Y$148,"O",IF(C11=$Z$148,"O",IF(C11=$AA$148,"O",IF(C11=$AB$148,"O",IF(C11=$AC$148,"O",IF(C11=$AD$148,"O",IF(C11=$AE$148,"O",IF(C11=$AF$148,"O",IF(C11=$AG$148,"O",IF(C11=$AH$148,"O",IF(C11=$AI$148,"O",IF(C11=$AJ$148,"O",IF(C11=$AK$148,"O",IF(C11=$AL$148,"O",IF(C11=$AM$148,"O",IF(C11=$AN$148,"O",IF(C11=$AO$148,"O",IF(C11=$AP$148,"O",IF(C11=$AQ$148,"O",IF(C11=$AR$148,"O",IF(C11=$AS$148,"O",IF(C11=$AT$148,"O",IF(C11=$AU$148,"O",IF(C11=$AV$148,"O",IF(C11=$AW$148,"O",IF(C11=$AX$148,"O",IF(C11=$AY$148,"O",IF(C11=$AZ$148,"O",IF(C11=$BA$148,"O",IF(C11=$BB$148,"O",IF(C11=$BC$148,"O",IF(C11=$BD$148,"O",IF(C11=$BE$148,"O",IF(C11=$BF$148,"O",IF(C11=$BG$148,"O",IF(C11=$BH$148,"O",IF(C11=$BI$148,"O","X")))))))))))))))))))))))))))))))))))))))</f>
        <v>O</v>
      </c>
      <c r="D1047" s="58" t="str">
        <f t="shared" si="1032"/>
        <v>O</v>
      </c>
      <c r="E1047" s="58" t="str">
        <f t="shared" si="1032"/>
        <v>O</v>
      </c>
      <c r="F1047" s="58" t="str">
        <f t="shared" si="1032"/>
        <v>O</v>
      </c>
      <c r="G1047" s="58" t="str">
        <f t="shared" si="1032"/>
        <v>O</v>
      </c>
      <c r="H1047" s="58" t="str">
        <f t="shared" si="1032"/>
        <v>O</v>
      </c>
      <c r="I1047" s="58" t="str">
        <f t="shared" si="1032"/>
        <v>O</v>
      </c>
      <c r="J1047" s="58" t="str">
        <f t="shared" si="1032"/>
        <v>O</v>
      </c>
      <c r="K1047" s="58" t="str">
        <f t="shared" si="1032"/>
        <v>O</v>
      </c>
      <c r="L1047" s="58" t="str">
        <f t="shared" si="1032"/>
        <v>O</v>
      </c>
      <c r="M1047" s="58" t="str">
        <f t="shared" si="1032"/>
        <v>O</v>
      </c>
      <c r="N1047" s="58" t="str">
        <f t="shared" si="1032"/>
        <v>O</v>
      </c>
      <c r="O1047" s="58" t="str">
        <f t="shared" si="1032"/>
        <v>O</v>
      </c>
      <c r="P1047" s="58" t="str">
        <f t="shared" si="1032"/>
        <v>O</v>
      </c>
      <c r="Q1047" s="58" t="str">
        <f t="shared" si="1032"/>
        <v>O</v>
      </c>
    </row>
    <row r="1048" spans="1:17">
      <c r="A1048" s="606"/>
      <c r="B1048" s="58" t="s">
        <v>21</v>
      </c>
      <c r="C1048" s="58" t="str">
        <f t="shared" ref="C1048:Q1048" si="1033">IF(C12=$W$148,"O",IF(C12=$X$148,"O",IF(C12=$Y$148,"O",IF(C12=$Z$148,"O",IF(C12=$AA$148,"O",IF(C12=$AB$148,"O",IF(C12=$AC$148,"O",IF(C12=$AD$148,"O",IF(C12=$AE$148,"O",IF(C12=$AF$148,"O",IF(C12=$AG$148,"O",IF(C12=$AH$148,"O",IF(C12=$AI$148,"O",IF(C12=$AJ$148,"O",IF(C12=$AK$148,"O",IF(C12=$AL$148,"O",IF(C12=$AM$148,"O",IF(C12=$AN$148,"O",IF(C12=$AO$148,"O",IF(C12=$AP$148,"O",IF(C12=$AQ$148,"O",IF(C12=$AR$148,"O",IF(C12=$AS$148,"O",IF(C12=$AT$148,"O",IF(C12=$AU$148,"O",IF(C12=$AV$148,"O",IF(C12=$AW$148,"O",IF(C12=$AX$148,"O",IF(C12=$AY$148,"O",IF(C12=$AZ$148,"O",IF(C12=$BA$148,"O",IF(C12=$BB$148,"O",IF(C12=$BC$148,"O",IF(C12=$BD$148,"O",IF(C12=$BE$148,"O",IF(C12=$BF$148,"O",IF(C12=$BG$148,"O",IF(C12=$BH$148,"O",IF(C12=$BI$148,"O","X")))))))))))))))))))))))))))))))))))))))</f>
        <v>O</v>
      </c>
      <c r="D1048" s="58" t="str">
        <f t="shared" si="1033"/>
        <v>O</v>
      </c>
      <c r="E1048" s="58" t="str">
        <f t="shared" si="1033"/>
        <v>O</v>
      </c>
      <c r="F1048" s="58" t="str">
        <f t="shared" si="1033"/>
        <v>O</v>
      </c>
      <c r="G1048" s="58" t="str">
        <f t="shared" si="1033"/>
        <v>O</v>
      </c>
      <c r="H1048" s="58" t="str">
        <f t="shared" si="1033"/>
        <v>O</v>
      </c>
      <c r="I1048" s="58" t="str">
        <f t="shared" si="1033"/>
        <v>O</v>
      </c>
      <c r="J1048" s="58" t="str">
        <f t="shared" si="1033"/>
        <v>O</v>
      </c>
      <c r="K1048" s="58" t="str">
        <f t="shared" si="1033"/>
        <v>O</v>
      </c>
      <c r="L1048" s="58" t="str">
        <f t="shared" si="1033"/>
        <v>O</v>
      </c>
      <c r="M1048" s="58" t="str">
        <f t="shared" si="1033"/>
        <v>O</v>
      </c>
      <c r="N1048" s="58" t="str">
        <f t="shared" si="1033"/>
        <v>O</v>
      </c>
      <c r="O1048" s="58" t="str">
        <f t="shared" si="1033"/>
        <v>O</v>
      </c>
      <c r="P1048" s="58" t="str">
        <f t="shared" si="1033"/>
        <v>O</v>
      </c>
      <c r="Q1048" s="58" t="str">
        <f t="shared" si="1033"/>
        <v>O</v>
      </c>
    </row>
    <row r="1049" spans="1:17">
      <c r="A1049" s="607"/>
      <c r="B1049" s="30" t="s">
        <v>46</v>
      </c>
      <c r="C1049" s="47">
        <f>COUNTIF(C1043:C1048,"O")</f>
        <v>4</v>
      </c>
      <c r="D1049" s="47">
        <f t="shared" ref="D1049:Q1049" si="1034">COUNTIF(D1043:D1048,"O")</f>
        <v>4</v>
      </c>
      <c r="E1049" s="47">
        <f t="shared" si="1034"/>
        <v>4</v>
      </c>
      <c r="F1049" s="47">
        <f t="shared" si="1034"/>
        <v>4</v>
      </c>
      <c r="G1049" s="47">
        <f t="shared" si="1034"/>
        <v>4</v>
      </c>
      <c r="H1049" s="47">
        <f t="shared" si="1034"/>
        <v>4</v>
      </c>
      <c r="I1049" s="47">
        <f t="shared" si="1034"/>
        <v>4</v>
      </c>
      <c r="J1049" s="47">
        <f t="shared" si="1034"/>
        <v>4</v>
      </c>
      <c r="K1049" s="47">
        <f t="shared" si="1034"/>
        <v>4</v>
      </c>
      <c r="L1049" s="47">
        <f t="shared" si="1034"/>
        <v>4</v>
      </c>
      <c r="M1049" s="47">
        <f t="shared" si="1034"/>
        <v>4</v>
      </c>
      <c r="N1049" s="47">
        <f t="shared" si="1034"/>
        <v>4</v>
      </c>
      <c r="O1049" s="47">
        <f t="shared" si="1034"/>
        <v>4</v>
      </c>
      <c r="P1049" s="47">
        <f t="shared" si="1034"/>
        <v>4</v>
      </c>
      <c r="Q1049" s="47">
        <f t="shared" si="1034"/>
        <v>4</v>
      </c>
    </row>
    <row r="1050" spans="1:17">
      <c r="A1050" s="605">
        <v>123</v>
      </c>
      <c r="B1050" s="58" t="s">
        <v>32</v>
      </c>
      <c r="C1050" s="58" t="str">
        <f t="shared" ref="C1050:Q1050" si="1035">IF(C7=$W$149,"O",IF(C7=$X$149,"O",IF(C7=$Y$149,"O",IF(C7=$Z$149,"O",IF(C7=$AA$149,"O",IF(C7=$AB$149,"O",IF(C7=$AC$149,"O",IF(C7=$AD$149,"O",IF(C7=$AE$149,"O",IF(C7=$AF$149,"O",IF(C7=$AG$149,"O",IF(C7=$AH$149,"O",IF(C7=$AI$149,"O",IF(C7=$AJ$149,"O",IF(C7=$AK$149,"O",IF(C7=$AL$149,"O",IF(C7=$AM$149,"O",IF(C7=$AN$149,"O",IF(C7=$AO$149,"O",IF(C7=$AP$149,"O",IF(C7=$AQ$149,"O",IF(C7=$AR$149,"O",IF(C7=$AS$149,"O",IF(C7=$AT$149,"O",IF(C7=$AU$149,"O",IF(C7=$AV$149,"O",IF(C7=$AW$149,"O",IF(C7=$AX$149,"O",IF(C7=$AY$149,"O",IF(C7=$AZ$149,"O",IF(C7=$BA$149,"O",IF(C7=$BB$149,"O",IF(C7=$BC$149,"O",IF(C7=$BD$149,"O",IF(C7=$BE$149,"O",IF(C7=$BF$149,"O",IF(C7=$BG$149,"O",IF(C7=$BH$149,"O",IF(C7=$BI$149,"O","X")))))))))))))))))))))))))))))))))))))))</f>
        <v>X</v>
      </c>
      <c r="D1050" s="58" t="str">
        <f t="shared" si="1035"/>
        <v>X</v>
      </c>
      <c r="E1050" s="58" t="str">
        <f t="shared" si="1035"/>
        <v>X</v>
      </c>
      <c r="F1050" s="58" t="str">
        <f t="shared" si="1035"/>
        <v>X</v>
      </c>
      <c r="G1050" s="58" t="str">
        <f t="shared" si="1035"/>
        <v>X</v>
      </c>
      <c r="H1050" s="58" t="str">
        <f t="shared" si="1035"/>
        <v>X</v>
      </c>
      <c r="I1050" s="58" t="str">
        <f t="shared" si="1035"/>
        <v>X</v>
      </c>
      <c r="J1050" s="58" t="str">
        <f t="shared" si="1035"/>
        <v>X</v>
      </c>
      <c r="K1050" s="58" t="str">
        <f t="shared" si="1035"/>
        <v>X</v>
      </c>
      <c r="L1050" s="58" t="str">
        <f t="shared" si="1035"/>
        <v>X</v>
      </c>
      <c r="M1050" s="58" t="str">
        <f t="shared" si="1035"/>
        <v>X</v>
      </c>
      <c r="N1050" s="58" t="str">
        <f t="shared" si="1035"/>
        <v>X</v>
      </c>
      <c r="O1050" s="58" t="str">
        <f t="shared" si="1035"/>
        <v>X</v>
      </c>
      <c r="P1050" s="58" t="str">
        <f t="shared" si="1035"/>
        <v>X</v>
      </c>
      <c r="Q1050" s="58" t="str">
        <f t="shared" si="1035"/>
        <v>X</v>
      </c>
    </row>
    <row r="1051" spans="1:17">
      <c r="A1051" s="606"/>
      <c r="B1051" s="58" t="s">
        <v>33</v>
      </c>
      <c r="C1051" s="58" t="str">
        <f t="shared" ref="C1051:Q1051" si="1036">IF(C8=$W$149,"O",IF(C8=$X$149,"O",IF(C8=$Y$149,"O",IF(C8=$Z$149,"O",IF(C8=$AA$149,"O",IF(C8=$AB$149,"O",IF(C8=$AC$149,"O",IF(C8=$AD$149,"O",IF(C8=$AE$149,"O",IF(C8=$AF$149,"O",IF(C8=$AG$149,"O",IF(C8=$AH$149,"O",IF(C8=$AI$149,"O",IF(C8=$AJ$149,"O",IF(C8=$AK$149,"O",IF(C8=$AL$149,"O",IF(C8=$AM$149,"O",IF(C8=$AN$149,"O",IF(C8=$AO$149,"O",IF(C8=$AP$149,"O",IF(C8=$AQ$149,"O",IF(C8=$AR$149,"O",IF(C8=$AS$149,"O",IF(C8=$AT$149,"O",IF(C8=$AU$149,"O",IF(C8=$AV$149,"O",IF(C8=$AW$149,"O",IF(C8=$AX$149,"O",IF(C8=$AY$149,"O",IF(C8=$AZ$149,"O",IF(C8=$BA$149,"O",IF(C8=$BB$149,"O",IF(C8=$BC$149,"O",IF(C8=$BD$149,"O",IF(C8=$BE$149,"O",IF(C8=$BF$149,"O",IF(C8=$BG$149,"O",IF(C8=$BH$149,"O",IF(C8=$BI$149,"O","X")))))))))))))))))))))))))))))))))))))))</f>
        <v>X</v>
      </c>
      <c r="D1051" s="58" t="str">
        <f t="shared" si="1036"/>
        <v>X</v>
      </c>
      <c r="E1051" s="58" t="str">
        <f t="shared" si="1036"/>
        <v>X</v>
      </c>
      <c r="F1051" s="58" t="str">
        <f t="shared" si="1036"/>
        <v>X</v>
      </c>
      <c r="G1051" s="58" t="str">
        <f t="shared" si="1036"/>
        <v>X</v>
      </c>
      <c r="H1051" s="58" t="str">
        <f t="shared" si="1036"/>
        <v>X</v>
      </c>
      <c r="I1051" s="58" t="str">
        <f t="shared" si="1036"/>
        <v>X</v>
      </c>
      <c r="J1051" s="58" t="str">
        <f t="shared" si="1036"/>
        <v>X</v>
      </c>
      <c r="K1051" s="58" t="str">
        <f t="shared" si="1036"/>
        <v>X</v>
      </c>
      <c r="L1051" s="58" t="str">
        <f t="shared" si="1036"/>
        <v>X</v>
      </c>
      <c r="M1051" s="58" t="str">
        <f t="shared" si="1036"/>
        <v>X</v>
      </c>
      <c r="N1051" s="58" t="str">
        <f t="shared" si="1036"/>
        <v>X</v>
      </c>
      <c r="O1051" s="58" t="str">
        <f t="shared" si="1036"/>
        <v>X</v>
      </c>
      <c r="P1051" s="58" t="str">
        <f t="shared" si="1036"/>
        <v>X</v>
      </c>
      <c r="Q1051" s="58" t="str">
        <f t="shared" si="1036"/>
        <v>X</v>
      </c>
    </row>
    <row r="1052" spans="1:17">
      <c r="A1052" s="606"/>
      <c r="B1052" s="58" t="s">
        <v>34</v>
      </c>
      <c r="C1052" s="58" t="str">
        <f t="shared" ref="C1052:Q1052" si="1037">IF(C9=$W$149,"O",IF(C9=$X$149,"O",IF(C9=$Y$149,"O",IF(C9=$Z$149,"O",IF(C9=$AA$149,"O",IF(C9=$AB$149,"O",IF(C9=$AC$149,"O",IF(C9=$AD$149,"O",IF(C9=$AE$149,"O",IF(C9=$AF$149,"O",IF(C9=$AG$149,"O",IF(C9=$AH$149,"O",IF(C9=$AI$149,"O",IF(C9=$AJ$149,"O",IF(C9=$AK$149,"O",IF(C9=$AL$149,"O",IF(C9=$AM$149,"O",IF(C9=$AN$149,"O",IF(C9=$AO$149,"O",IF(C9=$AP$149,"O",IF(C9=$AQ$149,"O",IF(C9=$AR$149,"O",IF(C9=$AS$149,"O",IF(C9=$AT$149,"O",IF(C9=$AU$149,"O",IF(C9=$AV$149,"O",IF(C9=$AW$149,"O",IF(C9=$AX$149,"O",IF(C9=$AY$149,"O",IF(C9=$AZ$149,"O",IF(C9=$BA$149,"O",IF(C9=$BB$149,"O",IF(C9=$BC$149,"O",IF(C9=$BD$149,"O",IF(C9=$BE$149,"O",IF(C9=$BF$149,"O",IF(C9=$BG$149,"O",IF(C9=$BH$149,"O",IF(C9=$BI$149,"O","X")))))))))))))))))))))))))))))))))))))))</f>
        <v>X</v>
      </c>
      <c r="D1052" s="58" t="str">
        <f t="shared" si="1037"/>
        <v>X</v>
      </c>
      <c r="E1052" s="58" t="str">
        <f t="shared" si="1037"/>
        <v>X</v>
      </c>
      <c r="F1052" s="58" t="str">
        <f t="shared" si="1037"/>
        <v>X</v>
      </c>
      <c r="G1052" s="58" t="str">
        <f t="shared" si="1037"/>
        <v>X</v>
      </c>
      <c r="H1052" s="58" t="str">
        <f t="shared" si="1037"/>
        <v>X</v>
      </c>
      <c r="I1052" s="58" t="str">
        <f t="shared" si="1037"/>
        <v>X</v>
      </c>
      <c r="J1052" s="58" t="str">
        <f t="shared" si="1037"/>
        <v>X</v>
      </c>
      <c r="K1052" s="58" t="str">
        <f t="shared" si="1037"/>
        <v>X</v>
      </c>
      <c r="L1052" s="58" t="str">
        <f t="shared" si="1037"/>
        <v>X</v>
      </c>
      <c r="M1052" s="58" t="str">
        <f t="shared" si="1037"/>
        <v>X</v>
      </c>
      <c r="N1052" s="58" t="str">
        <f t="shared" si="1037"/>
        <v>X</v>
      </c>
      <c r="O1052" s="58" t="str">
        <f t="shared" si="1037"/>
        <v>X</v>
      </c>
      <c r="P1052" s="58" t="str">
        <f t="shared" si="1037"/>
        <v>X</v>
      </c>
      <c r="Q1052" s="58" t="str">
        <f t="shared" si="1037"/>
        <v>X</v>
      </c>
    </row>
    <row r="1053" spans="1:17">
      <c r="A1053" s="606"/>
      <c r="B1053" s="58" t="s">
        <v>35</v>
      </c>
      <c r="C1053" s="58" t="str">
        <f t="shared" ref="C1053:Q1053" si="1038">IF(C10=$W$149,"O",IF(C10=$X$149,"O",IF(C10=$Y$149,"O",IF(C10=$Z$149,"O",IF(C10=$AA$149,"O",IF(C10=$AB$149,"O",IF(C10=$AC$149,"O",IF(C10=$AD$149,"O",IF(C10=$AE$149,"O",IF(C10=$AF$149,"O",IF(C10=$AG$149,"O",IF(C10=$AH$149,"O",IF(C10=$AI$149,"O",IF(C10=$AJ$149,"O",IF(C10=$AK$149,"O",IF(C10=$AL$149,"O",IF(C10=$AM$149,"O",IF(C10=$AN$149,"O",IF(C10=$AO$149,"O",IF(C10=$AP$149,"O",IF(C10=$AQ$149,"O",IF(C10=$AR$149,"O",IF(C10=$AS$149,"O",IF(C10=$AT$149,"O",IF(C10=$AU$149,"O",IF(C10=$AV$149,"O",IF(C10=$AW$149,"O",IF(C10=$AX$149,"O",IF(C10=$AY$149,"O",IF(C10=$AZ$149,"O",IF(C10=$BA$149,"O",IF(C10=$BB$149,"O",IF(C10=$BC$149,"O",IF(C10=$BD$149,"O",IF(C10=$BE$149,"O",IF(C10=$BF$149,"O",IF(C10=$BG$149,"O",IF(C10=$BH$149,"O",IF(C10=$BI$149,"O","X")))))))))))))))))))))))))))))))))))))))</f>
        <v>O</v>
      </c>
      <c r="D1053" s="58" t="str">
        <f t="shared" si="1038"/>
        <v>O</v>
      </c>
      <c r="E1053" s="58" t="str">
        <f t="shared" si="1038"/>
        <v>O</v>
      </c>
      <c r="F1053" s="58" t="str">
        <f t="shared" si="1038"/>
        <v>O</v>
      </c>
      <c r="G1053" s="58" t="str">
        <f t="shared" si="1038"/>
        <v>O</v>
      </c>
      <c r="H1053" s="58" t="str">
        <f t="shared" si="1038"/>
        <v>O</v>
      </c>
      <c r="I1053" s="58" t="str">
        <f t="shared" si="1038"/>
        <v>O</v>
      </c>
      <c r="J1053" s="58" t="str">
        <f t="shared" si="1038"/>
        <v>O</v>
      </c>
      <c r="K1053" s="58" t="str">
        <f t="shared" si="1038"/>
        <v>O</v>
      </c>
      <c r="L1053" s="58" t="str">
        <f t="shared" si="1038"/>
        <v>O</v>
      </c>
      <c r="M1053" s="58" t="str">
        <f t="shared" si="1038"/>
        <v>O</v>
      </c>
      <c r="N1053" s="58" t="str">
        <f t="shared" si="1038"/>
        <v>O</v>
      </c>
      <c r="O1053" s="58" t="str">
        <f t="shared" si="1038"/>
        <v>O</v>
      </c>
      <c r="P1053" s="58" t="str">
        <f t="shared" si="1038"/>
        <v>O</v>
      </c>
      <c r="Q1053" s="58" t="str">
        <f t="shared" si="1038"/>
        <v>O</v>
      </c>
    </row>
    <row r="1054" spans="1:17">
      <c r="A1054" s="606"/>
      <c r="B1054" s="58" t="s">
        <v>36</v>
      </c>
      <c r="C1054" s="58" t="str">
        <f t="shared" ref="C1054:Q1054" si="1039">IF(C11=$W$149,"O",IF(C11=$X$149,"O",IF(C11=$Y$149,"O",IF(C11=$Z$149,"O",IF(C11=$AA$149,"O",IF(C11=$AB$149,"O",IF(C11=$AC$149,"O",IF(C11=$AD$149,"O",IF(C11=$AE$149,"O",IF(C11=$AF$149,"O",IF(C11=$AG$149,"O",IF(C11=$AH$149,"O",IF(C11=$AI$149,"O",IF(C11=$AJ$149,"O",IF(C11=$AK$149,"O",IF(C11=$AL$149,"O",IF(C11=$AM$149,"O",IF(C11=$AN$149,"O",IF(C11=$AO$149,"O",IF(C11=$AP$149,"O",IF(C11=$AQ$149,"O",IF(C11=$AR$149,"O",IF(C11=$AS$149,"O",IF(C11=$AT$149,"O",IF(C11=$AU$149,"O",IF(C11=$AV$149,"O",IF(C11=$AW$149,"O",IF(C11=$AX$149,"O",IF(C11=$AY$149,"O",IF(C11=$AZ$149,"O",IF(C11=$BA$149,"O",IF(C11=$BB$149,"O",IF(C11=$BC$149,"O",IF(C11=$BD$149,"O",IF(C11=$BE$149,"O",IF(C11=$BF$149,"O",IF(C11=$BG$149,"O",IF(C11=$BH$149,"O",IF(C11=$BI$149,"O","X")))))))))))))))))))))))))))))))))))))))</f>
        <v>X</v>
      </c>
      <c r="D1054" s="58" t="str">
        <f t="shared" si="1039"/>
        <v>X</v>
      </c>
      <c r="E1054" s="58" t="str">
        <f t="shared" si="1039"/>
        <v>X</v>
      </c>
      <c r="F1054" s="58" t="str">
        <f t="shared" si="1039"/>
        <v>X</v>
      </c>
      <c r="G1054" s="58" t="str">
        <f t="shared" si="1039"/>
        <v>X</v>
      </c>
      <c r="H1054" s="58" t="str">
        <f t="shared" si="1039"/>
        <v>X</v>
      </c>
      <c r="I1054" s="58" t="str">
        <f t="shared" si="1039"/>
        <v>X</v>
      </c>
      <c r="J1054" s="58" t="str">
        <f t="shared" si="1039"/>
        <v>X</v>
      </c>
      <c r="K1054" s="58" t="str">
        <f t="shared" si="1039"/>
        <v>X</v>
      </c>
      <c r="L1054" s="58" t="str">
        <f t="shared" si="1039"/>
        <v>X</v>
      </c>
      <c r="M1054" s="58" t="str">
        <f t="shared" si="1039"/>
        <v>X</v>
      </c>
      <c r="N1054" s="58" t="str">
        <f t="shared" si="1039"/>
        <v>X</v>
      </c>
      <c r="O1054" s="58" t="str">
        <f t="shared" si="1039"/>
        <v>X</v>
      </c>
      <c r="P1054" s="58" t="str">
        <f t="shared" si="1039"/>
        <v>X</v>
      </c>
      <c r="Q1054" s="58" t="str">
        <f t="shared" si="1039"/>
        <v>X</v>
      </c>
    </row>
    <row r="1055" spans="1:17">
      <c r="A1055" s="606"/>
      <c r="B1055" s="58" t="s">
        <v>21</v>
      </c>
      <c r="C1055" s="58" t="str">
        <f t="shared" ref="C1055:Q1055" si="1040">IF(C12=$W$149,"O",IF(C12=$X$149,"O",IF(C12=$Y$149,"O",IF(C12=$Z$149,"O",IF(C12=$AA$149,"O",IF(C12=$AB$149,"O",IF(C12=$AC$149,"O",IF(C12=$AD$149,"O",IF(C12=$AE$149,"O",IF(C12=$AF$149,"O",IF(C12=$AG$149,"O",IF(C12=$AH$149,"O",IF(C12=$AI$149,"O",IF(C12=$AJ$149,"O",IF(C12=$AK$149,"O",IF(C12=$AL$149,"O",IF(C12=$AM$149,"O",IF(C12=$AN$149,"O",IF(C12=$AO$149,"O",IF(C12=$AP$149,"O",IF(C12=$AQ$149,"O",IF(C12=$AR$149,"O",IF(C12=$AS$149,"O",IF(C12=$AT$149,"O",IF(C12=$AU$149,"O",IF(C12=$AV$149,"O",IF(C12=$AW$149,"O",IF(C12=$AX$149,"O",IF(C12=$AY$149,"O",IF(C12=$AZ$149,"O",IF(C12=$BA$149,"O",IF(C12=$BB$149,"O",IF(C12=$BC$149,"O",IF(C12=$BD$149,"O",IF(C12=$BE$149,"O",IF(C12=$BF$149,"O",IF(C12=$BG$149,"O",IF(C12=$BH$149,"O",IF(C12=$BI$149,"O","X")))))))))))))))))))))))))))))))))))))))</f>
        <v>O</v>
      </c>
      <c r="D1055" s="58" t="str">
        <f t="shared" si="1040"/>
        <v>O</v>
      </c>
      <c r="E1055" s="58" t="str">
        <f t="shared" si="1040"/>
        <v>O</v>
      </c>
      <c r="F1055" s="58" t="str">
        <f t="shared" si="1040"/>
        <v>O</v>
      </c>
      <c r="G1055" s="58" t="str">
        <f t="shared" si="1040"/>
        <v>O</v>
      </c>
      <c r="H1055" s="58" t="str">
        <f t="shared" si="1040"/>
        <v>O</v>
      </c>
      <c r="I1055" s="58" t="str">
        <f t="shared" si="1040"/>
        <v>O</v>
      </c>
      <c r="J1055" s="58" t="str">
        <f t="shared" si="1040"/>
        <v>O</v>
      </c>
      <c r="K1055" s="58" t="str">
        <f t="shared" si="1040"/>
        <v>O</v>
      </c>
      <c r="L1055" s="58" t="str">
        <f t="shared" si="1040"/>
        <v>O</v>
      </c>
      <c r="M1055" s="58" t="str">
        <f t="shared" si="1040"/>
        <v>O</v>
      </c>
      <c r="N1055" s="58" t="str">
        <f t="shared" si="1040"/>
        <v>O</v>
      </c>
      <c r="O1055" s="58" t="str">
        <f t="shared" si="1040"/>
        <v>O</v>
      </c>
      <c r="P1055" s="58" t="str">
        <f t="shared" si="1040"/>
        <v>O</v>
      </c>
      <c r="Q1055" s="58" t="str">
        <f t="shared" si="1040"/>
        <v>O</v>
      </c>
    </row>
    <row r="1056" spans="1:17">
      <c r="A1056" s="607"/>
      <c r="B1056" s="30" t="s">
        <v>46</v>
      </c>
      <c r="C1056" s="47">
        <f>COUNTIF(C1050:C1055,"O")</f>
        <v>2</v>
      </c>
      <c r="D1056" s="47">
        <f t="shared" ref="D1056:Q1056" si="1041">COUNTIF(D1050:D1055,"O")</f>
        <v>2</v>
      </c>
      <c r="E1056" s="47">
        <f t="shared" si="1041"/>
        <v>2</v>
      </c>
      <c r="F1056" s="47">
        <f t="shared" si="1041"/>
        <v>2</v>
      </c>
      <c r="G1056" s="47">
        <f t="shared" si="1041"/>
        <v>2</v>
      </c>
      <c r="H1056" s="47">
        <f t="shared" si="1041"/>
        <v>2</v>
      </c>
      <c r="I1056" s="47">
        <f t="shared" si="1041"/>
        <v>2</v>
      </c>
      <c r="J1056" s="47">
        <f t="shared" si="1041"/>
        <v>2</v>
      </c>
      <c r="K1056" s="47">
        <f t="shared" si="1041"/>
        <v>2</v>
      </c>
      <c r="L1056" s="47">
        <f t="shared" si="1041"/>
        <v>2</v>
      </c>
      <c r="M1056" s="47">
        <f t="shared" si="1041"/>
        <v>2</v>
      </c>
      <c r="N1056" s="47">
        <f t="shared" si="1041"/>
        <v>2</v>
      </c>
      <c r="O1056" s="47">
        <f t="shared" si="1041"/>
        <v>2</v>
      </c>
      <c r="P1056" s="47">
        <f t="shared" si="1041"/>
        <v>2</v>
      </c>
      <c r="Q1056" s="47">
        <f t="shared" si="1041"/>
        <v>2</v>
      </c>
    </row>
    <row r="1057" spans="1:17">
      <c r="A1057" s="605">
        <v>124</v>
      </c>
      <c r="B1057" s="58" t="s">
        <v>32</v>
      </c>
      <c r="C1057" s="58" t="str">
        <f t="shared" ref="C1057:Q1057" si="1042">IF(C7=$W$150,"O",IF(C7=$X$150,"O",IF(C7=$Y$150,"O",IF(C7=$Z$150,"O",IF(C7=$AA$150,"O",IF(C7=$AB$150,"O",IF(C7=$AC$150,"O",IF(C7=$AD$150,"O",IF(C7=$AE$150,"O",IF(C7=$AF$150,"O",IF(C7=$AG$150,"O",IF(C7=$AH$150,"O",IF(C7=$AI$150,"O",IF(C7=$AJ$150,"O",IF(C7=$AK$150,"O",IF(C7=$AL$150,"O",IF(C7=$AM$150,"O",IF(C7=$AN$150,"O",IF(C7=$AO$150,"O",IF(C7=$AP$150,"O",IF(C7=$AQ$150,"O",IF(C7=$AR$150,"O",IF(C7=$AS$150,"O",IF(C7=$AT$150,"O",IF(C7=$AU$150,"O",IF(C7=$AV$150,"O",IF(C7=$AW$150,"O",IF(C7=$AX$150,"O",IF(C7=$AY$150,"O",IF(C7=$AZ$150,"O",IF(C7=$BA$150,"O",IF(C7=$BB$150,"O",IF(C7=$BC$150,"O",IF(C7=$BD$150,"O",IF(C7=$BE$150,"O",IF(C7=$BF$150,"O",IF(C7=$BG$150,"O",IF(C7=$BH$150,"O",IF(C7=$BI$150,"O","X")))))))))))))))))))))))))))))))))))))))</f>
        <v>O</v>
      </c>
      <c r="D1057" s="58" t="str">
        <f t="shared" si="1042"/>
        <v>O</v>
      </c>
      <c r="E1057" s="58" t="str">
        <f t="shared" si="1042"/>
        <v>O</v>
      </c>
      <c r="F1057" s="58" t="str">
        <f t="shared" si="1042"/>
        <v>O</v>
      </c>
      <c r="G1057" s="58" t="str">
        <f t="shared" si="1042"/>
        <v>O</v>
      </c>
      <c r="H1057" s="58" t="str">
        <f t="shared" si="1042"/>
        <v>O</v>
      </c>
      <c r="I1057" s="58" t="str">
        <f t="shared" si="1042"/>
        <v>O</v>
      </c>
      <c r="J1057" s="58" t="str">
        <f t="shared" si="1042"/>
        <v>O</v>
      </c>
      <c r="K1057" s="58" t="str">
        <f t="shared" si="1042"/>
        <v>O</v>
      </c>
      <c r="L1057" s="58" t="str">
        <f t="shared" si="1042"/>
        <v>O</v>
      </c>
      <c r="M1057" s="58" t="str">
        <f t="shared" si="1042"/>
        <v>O</v>
      </c>
      <c r="N1057" s="58" t="str">
        <f t="shared" si="1042"/>
        <v>O</v>
      </c>
      <c r="O1057" s="58" t="str">
        <f t="shared" si="1042"/>
        <v>O</v>
      </c>
      <c r="P1057" s="58" t="str">
        <f t="shared" si="1042"/>
        <v>O</v>
      </c>
      <c r="Q1057" s="58" t="str">
        <f t="shared" si="1042"/>
        <v>O</v>
      </c>
    </row>
    <row r="1058" spans="1:17">
      <c r="A1058" s="606"/>
      <c r="B1058" s="58" t="s">
        <v>33</v>
      </c>
      <c r="C1058" s="58" t="str">
        <f t="shared" ref="C1058:Q1058" si="1043">IF(C8=$W$150,"O",IF(C8=$X$150,"O",IF(C8=$Y$150,"O",IF(C8=$Z$150,"O",IF(C8=$AA$150,"O",IF(C8=$AB$150,"O",IF(C8=$AC$150,"O",IF(C8=$AD$150,"O",IF(C8=$AE$150,"O",IF(C8=$AF$150,"O",IF(C8=$AG$150,"O",IF(C8=$AH$150,"O",IF(C8=$AI$150,"O",IF(C8=$AJ$150,"O",IF(C8=$AK$150,"O",IF(C8=$AL$150,"O",IF(C8=$AM$150,"O",IF(C8=$AN$150,"O",IF(C8=$AO$150,"O",IF(C8=$AP$150,"O",IF(C8=$AQ$150,"O",IF(C8=$AR$150,"O",IF(C8=$AS$150,"O",IF(C8=$AT$150,"O",IF(C8=$AU$150,"O",IF(C8=$AV$150,"O",IF(C8=$AW$150,"O",IF(C8=$AX$150,"O",IF(C8=$AY$150,"O",IF(C8=$AZ$150,"O",IF(C8=$BA$150,"O",IF(C8=$BB$150,"O",IF(C8=$BC$150,"O",IF(C8=$BD$150,"O",IF(C8=$BE$150,"O",IF(C8=$BF$150,"O",IF(C8=$BG$150,"O",IF(C8=$BH$150,"O",IF(C8=$BI$150,"O","X")))))))))))))))))))))))))))))))))))))))</f>
        <v>X</v>
      </c>
      <c r="D1058" s="58" t="str">
        <f t="shared" si="1043"/>
        <v>X</v>
      </c>
      <c r="E1058" s="58" t="str">
        <f t="shared" si="1043"/>
        <v>X</v>
      </c>
      <c r="F1058" s="58" t="str">
        <f t="shared" si="1043"/>
        <v>X</v>
      </c>
      <c r="G1058" s="58" t="str">
        <f t="shared" si="1043"/>
        <v>X</v>
      </c>
      <c r="H1058" s="58" t="str">
        <f t="shared" si="1043"/>
        <v>X</v>
      </c>
      <c r="I1058" s="58" t="str">
        <f t="shared" si="1043"/>
        <v>X</v>
      </c>
      <c r="J1058" s="58" t="str">
        <f t="shared" si="1043"/>
        <v>X</v>
      </c>
      <c r="K1058" s="58" t="str">
        <f t="shared" si="1043"/>
        <v>X</v>
      </c>
      <c r="L1058" s="58" t="str">
        <f t="shared" si="1043"/>
        <v>X</v>
      </c>
      <c r="M1058" s="58" t="str">
        <f t="shared" si="1043"/>
        <v>X</v>
      </c>
      <c r="N1058" s="58" t="str">
        <f t="shared" si="1043"/>
        <v>X</v>
      </c>
      <c r="O1058" s="58" t="str">
        <f t="shared" si="1043"/>
        <v>X</v>
      </c>
      <c r="P1058" s="58" t="str">
        <f t="shared" si="1043"/>
        <v>X</v>
      </c>
      <c r="Q1058" s="58" t="str">
        <f t="shared" si="1043"/>
        <v>X</v>
      </c>
    </row>
    <row r="1059" spans="1:17">
      <c r="A1059" s="606"/>
      <c r="B1059" s="58" t="s">
        <v>34</v>
      </c>
      <c r="C1059" s="58" t="str">
        <f t="shared" ref="C1059:Q1059" si="1044">IF(C9=$W$150,"O",IF(C9=$X$150,"O",IF(C9=$Y$150,"O",IF(C9=$Z$150,"O",IF(C9=$AA$150,"O",IF(C9=$AB$150,"O",IF(C9=$AC$150,"O",IF(C9=$AD$150,"O",IF(C9=$AE$150,"O",IF(C9=$AF$150,"O",IF(C9=$AG$150,"O",IF(C9=$AH$150,"O",IF(C9=$AI$150,"O",IF(C9=$AJ$150,"O",IF(C9=$AK$150,"O",IF(C9=$AL$150,"O",IF(C9=$AM$150,"O",IF(C9=$AN$150,"O",IF(C9=$AO$150,"O",IF(C9=$AP$150,"O",IF(C9=$AQ$150,"O",IF(C9=$AR$150,"O",IF(C9=$AS$150,"O",IF(C9=$AT$150,"O",IF(C9=$AU$150,"O",IF(C9=$AV$150,"O",IF(C9=$AW$150,"O",IF(C9=$AX$150,"O",IF(C9=$AY$150,"O",IF(C9=$AZ$150,"O",IF(C9=$BA$150,"O",IF(C9=$BB$150,"O",IF(C9=$BC$150,"O",IF(C9=$BD$150,"O",IF(C9=$BE$150,"O",IF(C9=$BF$150,"O",IF(C9=$BG$150,"O",IF(C9=$BH$150,"O",IF(C9=$BI$150,"O","X")))))))))))))))))))))))))))))))))))))))</f>
        <v>X</v>
      </c>
      <c r="D1059" s="58" t="str">
        <f t="shared" si="1044"/>
        <v>X</v>
      </c>
      <c r="E1059" s="58" t="str">
        <f t="shared" si="1044"/>
        <v>X</v>
      </c>
      <c r="F1059" s="58" t="str">
        <f t="shared" si="1044"/>
        <v>X</v>
      </c>
      <c r="G1059" s="58" t="str">
        <f t="shared" si="1044"/>
        <v>X</v>
      </c>
      <c r="H1059" s="58" t="str">
        <f t="shared" si="1044"/>
        <v>X</v>
      </c>
      <c r="I1059" s="58" t="str">
        <f t="shared" si="1044"/>
        <v>X</v>
      </c>
      <c r="J1059" s="58" t="str">
        <f t="shared" si="1044"/>
        <v>X</v>
      </c>
      <c r="K1059" s="58" t="str">
        <f t="shared" si="1044"/>
        <v>X</v>
      </c>
      <c r="L1059" s="58" t="str">
        <f t="shared" si="1044"/>
        <v>X</v>
      </c>
      <c r="M1059" s="58" t="str">
        <f t="shared" si="1044"/>
        <v>X</v>
      </c>
      <c r="N1059" s="58" t="str">
        <f t="shared" si="1044"/>
        <v>X</v>
      </c>
      <c r="O1059" s="58" t="str">
        <f t="shared" si="1044"/>
        <v>X</v>
      </c>
      <c r="P1059" s="58" t="str">
        <f t="shared" si="1044"/>
        <v>X</v>
      </c>
      <c r="Q1059" s="58" t="str">
        <f t="shared" si="1044"/>
        <v>X</v>
      </c>
    </row>
    <row r="1060" spans="1:17">
      <c r="A1060" s="606"/>
      <c r="B1060" s="58" t="s">
        <v>35</v>
      </c>
      <c r="C1060" s="58" t="str">
        <f t="shared" ref="C1060:Q1060" si="1045">IF(C10=$W$150,"O",IF(C10=$X$150,"O",IF(C10=$Y$150,"O",IF(C10=$Z$150,"O",IF(C10=$AA$150,"O",IF(C10=$AB$150,"O",IF(C10=$AC$150,"O",IF(C10=$AD$150,"O",IF(C10=$AE$150,"O",IF(C10=$AF$150,"O",IF(C10=$AG$150,"O",IF(C10=$AH$150,"O",IF(C10=$AI$150,"O",IF(C10=$AJ$150,"O",IF(C10=$AK$150,"O",IF(C10=$AL$150,"O",IF(C10=$AM$150,"O",IF(C10=$AN$150,"O",IF(C10=$AO$150,"O",IF(C10=$AP$150,"O",IF(C10=$AQ$150,"O",IF(C10=$AR$150,"O",IF(C10=$AS$150,"O",IF(C10=$AT$150,"O",IF(C10=$AU$150,"O",IF(C10=$AV$150,"O",IF(C10=$AW$150,"O",IF(C10=$AX$150,"O",IF(C10=$AY$150,"O",IF(C10=$AZ$150,"O",IF(C10=$BA$150,"O",IF(C10=$BB$150,"O",IF(C10=$BC$150,"O",IF(C10=$BD$150,"O",IF(C10=$BE$150,"O",IF(C10=$BF$150,"O",IF(C10=$BG$150,"O",IF(C10=$BH$150,"O",IF(C10=$BI$150,"O","X")))))))))))))))))))))))))))))))))))))))</f>
        <v>O</v>
      </c>
      <c r="D1060" s="58" t="str">
        <f t="shared" si="1045"/>
        <v>O</v>
      </c>
      <c r="E1060" s="58" t="str">
        <f t="shared" si="1045"/>
        <v>O</v>
      </c>
      <c r="F1060" s="58" t="str">
        <f t="shared" si="1045"/>
        <v>O</v>
      </c>
      <c r="G1060" s="58" t="str">
        <f t="shared" si="1045"/>
        <v>O</v>
      </c>
      <c r="H1060" s="58" t="str">
        <f t="shared" si="1045"/>
        <v>O</v>
      </c>
      <c r="I1060" s="58" t="str">
        <f t="shared" si="1045"/>
        <v>O</v>
      </c>
      <c r="J1060" s="58" t="str">
        <f t="shared" si="1045"/>
        <v>O</v>
      </c>
      <c r="K1060" s="58" t="str">
        <f t="shared" si="1045"/>
        <v>O</v>
      </c>
      <c r="L1060" s="58" t="str">
        <f t="shared" si="1045"/>
        <v>O</v>
      </c>
      <c r="M1060" s="58" t="str">
        <f t="shared" si="1045"/>
        <v>O</v>
      </c>
      <c r="N1060" s="58" t="str">
        <f t="shared" si="1045"/>
        <v>O</v>
      </c>
      <c r="O1060" s="58" t="str">
        <f t="shared" si="1045"/>
        <v>O</v>
      </c>
      <c r="P1060" s="58" t="str">
        <f t="shared" si="1045"/>
        <v>O</v>
      </c>
      <c r="Q1060" s="58" t="str">
        <f t="shared" si="1045"/>
        <v>O</v>
      </c>
    </row>
    <row r="1061" spans="1:17">
      <c r="A1061" s="606"/>
      <c r="B1061" s="58" t="s">
        <v>36</v>
      </c>
      <c r="C1061" s="58" t="str">
        <f t="shared" ref="C1061:Q1061" si="1046">IF(C11=$W$150,"O",IF(C11=$X$150,"O",IF(C11=$Y$150,"O",IF(C11=$Z$150,"O",IF(C11=$AA$150,"O",IF(C11=$AB$150,"O",IF(C11=$AC$150,"O",IF(C11=$AD$150,"O",IF(C11=$AE$150,"O",IF(C11=$AF$150,"O",IF(C11=$AG$150,"O",IF(C11=$AH$150,"O",IF(C11=$AI$150,"O",IF(C11=$AJ$150,"O",IF(C11=$AK$150,"O",IF(C11=$AL$150,"O",IF(C11=$AM$150,"O",IF(C11=$AN$150,"O",IF(C11=$AO$150,"O",IF(C11=$AP$150,"O",IF(C11=$AQ$150,"O",IF(C11=$AR$150,"O",IF(C11=$AS$150,"O",IF(C11=$AT$150,"O",IF(C11=$AU$150,"O",IF(C11=$AV$150,"O",IF(C11=$AW$150,"O",IF(C11=$AX$150,"O",IF(C11=$AY$150,"O",IF(C11=$AZ$150,"O",IF(C11=$BA$150,"O",IF(C11=$BB$150,"O",IF(C11=$BC$150,"O",IF(C11=$BD$150,"O",IF(C11=$BE$150,"O",IF(C11=$BF$150,"O",IF(C11=$BG$150,"O",IF(C11=$BH$150,"O",IF(C11=$BI$150,"O","X")))))))))))))))))))))))))))))))))))))))</f>
        <v>O</v>
      </c>
      <c r="D1061" s="58" t="str">
        <f t="shared" si="1046"/>
        <v>O</v>
      </c>
      <c r="E1061" s="58" t="str">
        <f t="shared" si="1046"/>
        <v>O</v>
      </c>
      <c r="F1061" s="58" t="str">
        <f t="shared" si="1046"/>
        <v>O</v>
      </c>
      <c r="G1061" s="58" t="str">
        <f t="shared" si="1046"/>
        <v>O</v>
      </c>
      <c r="H1061" s="58" t="str">
        <f t="shared" si="1046"/>
        <v>O</v>
      </c>
      <c r="I1061" s="58" t="str">
        <f t="shared" si="1046"/>
        <v>O</v>
      </c>
      <c r="J1061" s="58" t="str">
        <f t="shared" si="1046"/>
        <v>O</v>
      </c>
      <c r="K1061" s="58" t="str">
        <f t="shared" si="1046"/>
        <v>O</v>
      </c>
      <c r="L1061" s="58" t="str">
        <f t="shared" si="1046"/>
        <v>O</v>
      </c>
      <c r="M1061" s="58" t="str">
        <f t="shared" si="1046"/>
        <v>O</v>
      </c>
      <c r="N1061" s="58" t="str">
        <f t="shared" si="1046"/>
        <v>O</v>
      </c>
      <c r="O1061" s="58" t="str">
        <f t="shared" si="1046"/>
        <v>O</v>
      </c>
      <c r="P1061" s="58" t="str">
        <f t="shared" si="1046"/>
        <v>O</v>
      </c>
      <c r="Q1061" s="58" t="str">
        <f t="shared" si="1046"/>
        <v>O</v>
      </c>
    </row>
    <row r="1062" spans="1:17">
      <c r="A1062" s="606"/>
      <c r="B1062" s="58" t="s">
        <v>21</v>
      </c>
      <c r="C1062" s="58" t="str">
        <f t="shared" ref="C1062:Q1062" si="1047">IF(C12=$W$150,"O",IF(C12=$X$150,"O",IF(C12=$Y$150,"O",IF(C12=$Z$150,"O",IF(C12=$AA$150,"O",IF(C12=$AB$150,"O",IF(C12=$AC$150,"O",IF(C12=$AD$150,"O",IF(C12=$AE$150,"O",IF(C12=$AF$150,"O",IF(C12=$AG$150,"O",IF(C12=$AH$150,"O",IF(C12=$AI$150,"O",IF(C12=$AJ$150,"O",IF(C12=$AK$150,"O",IF(C12=$AL$150,"O",IF(C12=$AM$150,"O",IF(C12=$AN$150,"O",IF(C12=$AO$150,"O",IF(C12=$AP$150,"O",IF(C12=$AQ$150,"O",IF(C12=$AR$150,"O",IF(C12=$AS$150,"O",IF(C12=$AT$150,"O",IF(C12=$AU$150,"O",IF(C12=$AV$150,"O",IF(C12=$AW$150,"O",IF(C12=$AX$150,"O",IF(C12=$AY$150,"O",IF(C12=$AZ$150,"O",IF(C12=$BA$150,"O",IF(C12=$BB$150,"O",IF(C12=$BC$150,"O",IF(C12=$BD$150,"O",IF(C12=$BE$150,"O",IF(C12=$BF$150,"O",IF(C12=$BG$150,"O",IF(C12=$BH$150,"O",IF(C12=$BI$150,"O","X")))))))))))))))))))))))))))))))))))))))</f>
        <v>O</v>
      </c>
      <c r="D1062" s="58" t="str">
        <f t="shared" si="1047"/>
        <v>O</v>
      </c>
      <c r="E1062" s="58" t="str">
        <f t="shared" si="1047"/>
        <v>O</v>
      </c>
      <c r="F1062" s="58" t="str">
        <f t="shared" si="1047"/>
        <v>O</v>
      </c>
      <c r="G1062" s="58" t="str">
        <f t="shared" si="1047"/>
        <v>O</v>
      </c>
      <c r="H1062" s="58" t="str">
        <f t="shared" si="1047"/>
        <v>O</v>
      </c>
      <c r="I1062" s="58" t="str">
        <f t="shared" si="1047"/>
        <v>O</v>
      </c>
      <c r="J1062" s="58" t="str">
        <f t="shared" si="1047"/>
        <v>O</v>
      </c>
      <c r="K1062" s="58" t="str">
        <f t="shared" si="1047"/>
        <v>O</v>
      </c>
      <c r="L1062" s="58" t="str">
        <f t="shared" si="1047"/>
        <v>O</v>
      </c>
      <c r="M1062" s="58" t="str">
        <f t="shared" si="1047"/>
        <v>O</v>
      </c>
      <c r="N1062" s="58" t="str">
        <f t="shared" si="1047"/>
        <v>O</v>
      </c>
      <c r="O1062" s="58" t="str">
        <f t="shared" si="1047"/>
        <v>O</v>
      </c>
      <c r="P1062" s="58" t="str">
        <f t="shared" si="1047"/>
        <v>O</v>
      </c>
      <c r="Q1062" s="58" t="str">
        <f t="shared" si="1047"/>
        <v>O</v>
      </c>
    </row>
    <row r="1063" spans="1:17">
      <c r="A1063" s="607"/>
      <c r="B1063" s="30" t="s">
        <v>46</v>
      </c>
      <c r="C1063" s="47">
        <f>COUNTIF(C1057:C1062,"O")</f>
        <v>4</v>
      </c>
      <c r="D1063" s="47">
        <f t="shared" ref="D1063:Q1063" si="1048">COUNTIF(D1057:D1062,"O")</f>
        <v>4</v>
      </c>
      <c r="E1063" s="47">
        <f t="shared" si="1048"/>
        <v>4</v>
      </c>
      <c r="F1063" s="47">
        <f t="shared" si="1048"/>
        <v>4</v>
      </c>
      <c r="G1063" s="47">
        <f t="shared" si="1048"/>
        <v>4</v>
      </c>
      <c r="H1063" s="47">
        <f t="shared" si="1048"/>
        <v>4</v>
      </c>
      <c r="I1063" s="47">
        <f t="shared" si="1048"/>
        <v>4</v>
      </c>
      <c r="J1063" s="47">
        <f t="shared" si="1048"/>
        <v>4</v>
      </c>
      <c r="K1063" s="47">
        <f t="shared" si="1048"/>
        <v>4</v>
      </c>
      <c r="L1063" s="47">
        <f t="shared" si="1048"/>
        <v>4</v>
      </c>
      <c r="M1063" s="47">
        <f t="shared" si="1048"/>
        <v>4</v>
      </c>
      <c r="N1063" s="47">
        <f t="shared" si="1048"/>
        <v>4</v>
      </c>
      <c r="O1063" s="47">
        <f t="shared" si="1048"/>
        <v>4</v>
      </c>
      <c r="P1063" s="47">
        <f t="shared" si="1048"/>
        <v>4</v>
      </c>
      <c r="Q1063" s="47">
        <f t="shared" si="1048"/>
        <v>4</v>
      </c>
    </row>
    <row r="1064" spans="1:17">
      <c r="A1064" s="605">
        <v>125</v>
      </c>
      <c r="B1064" s="58" t="s">
        <v>32</v>
      </c>
      <c r="C1064" s="58" t="str">
        <f t="shared" ref="C1064:Q1064" si="1049">IF(C7=$W$151,"O",IF(C7=$X$151,"O",IF(C7=$Y$151,"O",IF(C7=$Z$151,"O",IF(C7=$AA$151,"O",IF(C7=$AB$151,"O",IF(C7=$AC$151,"O",IF(C7=$AD$151,"O",IF(C7=$AE$151,"O",IF(C7=$AF$151,"O",IF(C7=$AG$151,"O",IF(C7=$AH$151,"O",IF(C7=$AI$151,"O",IF(C7=$AJ$151,"O",IF(C7=$AK$151,"O",IF(C7=$AL$151,"O",IF(C7=$AM$151,"O",IF(C7=$AN$151,"O",IF(C7=$AO$151,"O",IF(C7=$AP$151,"O",IF(C7=$AQ$151,"O",IF(C7=$AR$151,"O",IF(C7=$AS$151,"O",IF(C7=$AT$151,"O",IF(C7=$AU$151,"O",IF(C7=$AV$151,"O",IF(C7=$AW$151,"O",IF(C7=$AX$151,"O",IF(C7=$AY$151,"O",IF(C7=$AZ$151,"O",IF(C7=$BA$151,"O",IF(C7=$BB$151,"O",IF(C7=$BC$151,"O",IF(C7=$BD$151,"O",IF(C7=$BE$151,"O",IF(C7=$BF$151,"O",IF(C7=$BG$151,"O",IF(C7=$BH$151,"O",IF(C7=$BI$151,"O","X")))))))))))))))))))))))))))))))))))))))</f>
        <v>X</v>
      </c>
      <c r="D1064" s="58" t="str">
        <f t="shared" si="1049"/>
        <v>X</v>
      </c>
      <c r="E1064" s="58" t="str">
        <f t="shared" si="1049"/>
        <v>X</v>
      </c>
      <c r="F1064" s="58" t="str">
        <f t="shared" si="1049"/>
        <v>X</v>
      </c>
      <c r="G1064" s="58" t="str">
        <f t="shared" si="1049"/>
        <v>X</v>
      </c>
      <c r="H1064" s="58" t="str">
        <f t="shared" si="1049"/>
        <v>X</v>
      </c>
      <c r="I1064" s="58" t="str">
        <f t="shared" si="1049"/>
        <v>X</v>
      </c>
      <c r="J1064" s="58" t="str">
        <f t="shared" si="1049"/>
        <v>X</v>
      </c>
      <c r="K1064" s="58" t="str">
        <f t="shared" si="1049"/>
        <v>X</v>
      </c>
      <c r="L1064" s="58" t="str">
        <f t="shared" si="1049"/>
        <v>X</v>
      </c>
      <c r="M1064" s="58" t="str">
        <f t="shared" si="1049"/>
        <v>X</v>
      </c>
      <c r="N1064" s="58" t="str">
        <f t="shared" si="1049"/>
        <v>X</v>
      </c>
      <c r="O1064" s="58" t="str">
        <f t="shared" si="1049"/>
        <v>X</v>
      </c>
      <c r="P1064" s="58" t="str">
        <f t="shared" si="1049"/>
        <v>X</v>
      </c>
      <c r="Q1064" s="58" t="str">
        <f t="shared" si="1049"/>
        <v>X</v>
      </c>
    </row>
    <row r="1065" spans="1:17">
      <c r="A1065" s="606"/>
      <c r="B1065" s="58" t="s">
        <v>33</v>
      </c>
      <c r="C1065" s="58" t="str">
        <f t="shared" ref="C1065:Q1065" si="1050">IF(C8=$W$151,"O",IF(C8=$X$151,"O",IF(C8=$Y$151,"O",IF(C8=$Z$151,"O",IF(C8=$AA$151,"O",IF(C8=$AB$151,"O",IF(C8=$AC$151,"O",IF(C8=$AD$151,"O",IF(C8=$AE$151,"O",IF(C8=$AF$151,"O",IF(C8=$AG$151,"O",IF(C8=$AH$151,"O",IF(C8=$AI$151,"O",IF(C8=$AJ$151,"O",IF(C8=$AK$151,"O",IF(C8=$AL$151,"O",IF(C8=$AM$151,"O",IF(C8=$AN$151,"O",IF(C8=$AO$151,"O",IF(C8=$AP$151,"O",IF(C8=$AQ$151,"O",IF(C8=$AR$151,"O",IF(C8=$AS$151,"O",IF(C8=$AT$151,"O",IF(C8=$AU$151,"O",IF(C8=$AV$151,"O",IF(C8=$AW$151,"O",IF(C8=$AX$151,"O",IF(C8=$AY$151,"O",IF(C8=$AZ$151,"O",IF(C8=$BA$151,"O",IF(C8=$BB$151,"O",IF(C8=$BC$151,"O",IF(C8=$BD$151,"O",IF(C8=$BE$151,"O",IF(C8=$BF$151,"O",IF(C8=$BG$151,"O",IF(C8=$BH$151,"O",IF(C8=$BI$151,"O","X")))))))))))))))))))))))))))))))))))))))</f>
        <v>X</v>
      </c>
      <c r="D1065" s="58" t="str">
        <f t="shared" si="1050"/>
        <v>X</v>
      </c>
      <c r="E1065" s="58" t="str">
        <f t="shared" si="1050"/>
        <v>X</v>
      </c>
      <c r="F1065" s="58" t="str">
        <f t="shared" si="1050"/>
        <v>X</v>
      </c>
      <c r="G1065" s="58" t="str">
        <f t="shared" si="1050"/>
        <v>X</v>
      </c>
      <c r="H1065" s="58" t="str">
        <f t="shared" si="1050"/>
        <v>X</v>
      </c>
      <c r="I1065" s="58" t="str">
        <f t="shared" si="1050"/>
        <v>X</v>
      </c>
      <c r="J1065" s="58" t="str">
        <f t="shared" si="1050"/>
        <v>X</v>
      </c>
      <c r="K1065" s="58" t="str">
        <f t="shared" si="1050"/>
        <v>X</v>
      </c>
      <c r="L1065" s="58" t="str">
        <f t="shared" si="1050"/>
        <v>X</v>
      </c>
      <c r="M1065" s="58" t="str">
        <f t="shared" si="1050"/>
        <v>X</v>
      </c>
      <c r="N1065" s="58" t="str">
        <f t="shared" si="1050"/>
        <v>X</v>
      </c>
      <c r="O1065" s="58" t="str">
        <f t="shared" si="1050"/>
        <v>X</v>
      </c>
      <c r="P1065" s="58" t="str">
        <f t="shared" si="1050"/>
        <v>X</v>
      </c>
      <c r="Q1065" s="58" t="str">
        <f t="shared" si="1050"/>
        <v>X</v>
      </c>
    </row>
    <row r="1066" spans="1:17">
      <c r="A1066" s="606"/>
      <c r="B1066" s="58" t="s">
        <v>34</v>
      </c>
      <c r="C1066" s="58" t="str">
        <f t="shared" ref="C1066:Q1066" si="1051">IF(C9=$W$151,"O",IF(C9=$X$151,"O",IF(C9=$Y$151,"O",IF(C9=$Z$151,"O",IF(C9=$AA$151,"O",IF(C9=$AB$151,"O",IF(C9=$AC$151,"O",IF(C9=$AD$151,"O",IF(C9=$AE$151,"O",IF(C9=$AF$151,"O",IF(C9=$AG$151,"O",IF(C9=$AH$151,"O",IF(C9=$AI$151,"O",IF(C9=$AJ$151,"O",IF(C9=$AK$151,"O",IF(C9=$AL$151,"O",IF(C9=$AM$151,"O",IF(C9=$AN$151,"O",IF(C9=$AO$151,"O",IF(C9=$AP$151,"O",IF(C9=$AQ$151,"O",IF(C9=$AR$151,"O",IF(C9=$AS$151,"O",IF(C9=$AT$151,"O",IF(C9=$AU$151,"O",IF(C9=$AV$151,"O",IF(C9=$AW$151,"O",IF(C9=$AX$151,"O",IF(C9=$AY$151,"O",IF(C9=$AZ$151,"O",IF(C9=$BA$151,"O",IF(C9=$BB$151,"O",IF(C9=$BC$151,"O",IF(C9=$BD$151,"O",IF(C9=$BE$151,"O",IF(C9=$BF$151,"O",IF(C9=$BG$151,"O",IF(C9=$BH$151,"O",IF(C9=$BI$151,"O","X")))))))))))))))))))))))))))))))))))))))</f>
        <v>X</v>
      </c>
      <c r="D1066" s="58" t="str">
        <f t="shared" si="1051"/>
        <v>X</v>
      </c>
      <c r="E1066" s="58" t="str">
        <f t="shared" si="1051"/>
        <v>X</v>
      </c>
      <c r="F1066" s="58" t="str">
        <f t="shared" si="1051"/>
        <v>X</v>
      </c>
      <c r="G1066" s="58" t="str">
        <f t="shared" si="1051"/>
        <v>X</v>
      </c>
      <c r="H1066" s="58" t="str">
        <f t="shared" si="1051"/>
        <v>X</v>
      </c>
      <c r="I1066" s="58" t="str">
        <f t="shared" si="1051"/>
        <v>X</v>
      </c>
      <c r="J1066" s="58" t="str">
        <f t="shared" si="1051"/>
        <v>X</v>
      </c>
      <c r="K1066" s="58" t="str">
        <f t="shared" si="1051"/>
        <v>X</v>
      </c>
      <c r="L1066" s="58" t="str">
        <f t="shared" si="1051"/>
        <v>X</v>
      </c>
      <c r="M1066" s="58" t="str">
        <f t="shared" si="1051"/>
        <v>X</v>
      </c>
      <c r="N1066" s="58" t="str">
        <f t="shared" si="1051"/>
        <v>X</v>
      </c>
      <c r="O1066" s="58" t="str">
        <f t="shared" si="1051"/>
        <v>X</v>
      </c>
      <c r="P1066" s="58" t="str">
        <f t="shared" si="1051"/>
        <v>X</v>
      </c>
      <c r="Q1066" s="58" t="str">
        <f t="shared" si="1051"/>
        <v>X</v>
      </c>
    </row>
    <row r="1067" spans="1:17">
      <c r="A1067" s="606"/>
      <c r="B1067" s="58" t="s">
        <v>35</v>
      </c>
      <c r="C1067" s="58" t="str">
        <f t="shared" ref="C1067:Q1067" si="1052">IF(C10=$W$151,"O",IF(C10=$X$151,"O",IF(C10=$Y$151,"O",IF(C10=$Z$151,"O",IF(C10=$AA$151,"O",IF(C10=$AB$151,"O",IF(C10=$AC$151,"O",IF(C10=$AD$151,"O",IF(C10=$AE$151,"O",IF(C10=$AF$151,"O",IF(C10=$AG$151,"O",IF(C10=$AH$151,"O",IF(C10=$AI$151,"O",IF(C10=$AJ$151,"O",IF(C10=$AK$151,"O",IF(C10=$AL$151,"O",IF(C10=$AM$151,"O",IF(C10=$AN$151,"O",IF(C10=$AO$151,"O",IF(C10=$AP$151,"O",IF(C10=$AQ$151,"O",IF(C10=$AR$151,"O",IF(C10=$AS$151,"O",IF(C10=$AT$151,"O",IF(C10=$AU$151,"O",IF(C10=$AV$151,"O",IF(C10=$AW$151,"O",IF(C10=$AX$151,"O",IF(C10=$AY$151,"O",IF(C10=$AZ$151,"O",IF(C10=$BA$151,"O",IF(C10=$BB$151,"O",IF(C10=$BC$151,"O",IF(C10=$BD$151,"O",IF(C10=$BE$151,"O",IF(C10=$BF$151,"O",IF(C10=$BG$151,"O",IF(C10=$BH$151,"O",IF(C10=$BI$151,"O","X")))))))))))))))))))))))))))))))))))))))</f>
        <v>O</v>
      </c>
      <c r="D1067" s="58" t="str">
        <f t="shared" si="1052"/>
        <v>O</v>
      </c>
      <c r="E1067" s="58" t="str">
        <f t="shared" si="1052"/>
        <v>O</v>
      </c>
      <c r="F1067" s="58" t="str">
        <f t="shared" si="1052"/>
        <v>O</v>
      </c>
      <c r="G1067" s="58" t="str">
        <f t="shared" si="1052"/>
        <v>O</v>
      </c>
      <c r="H1067" s="58" t="str">
        <f t="shared" si="1052"/>
        <v>O</v>
      </c>
      <c r="I1067" s="58" t="str">
        <f t="shared" si="1052"/>
        <v>O</v>
      </c>
      <c r="J1067" s="58" t="str">
        <f t="shared" si="1052"/>
        <v>O</v>
      </c>
      <c r="K1067" s="58" t="str">
        <f t="shared" si="1052"/>
        <v>O</v>
      </c>
      <c r="L1067" s="58" t="str">
        <f t="shared" si="1052"/>
        <v>O</v>
      </c>
      <c r="M1067" s="58" t="str">
        <f t="shared" si="1052"/>
        <v>O</v>
      </c>
      <c r="N1067" s="58" t="str">
        <f t="shared" si="1052"/>
        <v>O</v>
      </c>
      <c r="O1067" s="58" t="str">
        <f t="shared" si="1052"/>
        <v>O</v>
      </c>
      <c r="P1067" s="58" t="str">
        <f t="shared" si="1052"/>
        <v>O</v>
      </c>
      <c r="Q1067" s="58" t="str">
        <f t="shared" si="1052"/>
        <v>O</v>
      </c>
    </row>
    <row r="1068" spans="1:17">
      <c r="A1068" s="606"/>
      <c r="B1068" s="58" t="s">
        <v>36</v>
      </c>
      <c r="C1068" s="58" t="str">
        <f t="shared" ref="C1068:Q1068" si="1053">IF(C11=$W$151,"O",IF(C11=$X$151,"O",IF(C11=$Y$151,"O",IF(C11=$Z$151,"O",IF(C11=$AA$151,"O",IF(C11=$AB$151,"O",IF(C11=$AC$151,"O",IF(C11=$AD$151,"O",IF(C11=$AE$151,"O",IF(C11=$AF$151,"O",IF(C11=$AG$151,"O",IF(C11=$AH$151,"O",IF(C11=$AI$151,"O",IF(C11=$AJ$151,"O",IF(C11=$AK$151,"O",IF(C11=$AL$151,"O",IF(C11=$AM$151,"O",IF(C11=$AN$151,"O",IF(C11=$AO$151,"O",IF(C11=$AP$151,"O",IF(C11=$AQ$151,"O",IF(C11=$AR$151,"O",IF(C11=$AS$151,"O",IF(C11=$AT$151,"O",IF(C11=$AU$151,"O",IF(C11=$AV$151,"O",IF(C11=$AW$151,"O",IF(C11=$AX$151,"O",IF(C11=$AY$151,"O",IF(C11=$AZ$151,"O",IF(C11=$BA$151,"O",IF(C11=$BB$151,"O",IF(C11=$BC$151,"O",IF(C11=$BD$151,"O",IF(C11=$BE$151,"O",IF(C11=$BF$151,"O",IF(C11=$BG$151,"O",IF(C11=$BH$151,"O",IF(C11=$BI$151,"O","X")))))))))))))))))))))))))))))))))))))))</f>
        <v>X</v>
      </c>
      <c r="D1068" s="58" t="str">
        <f t="shared" si="1053"/>
        <v>X</v>
      </c>
      <c r="E1068" s="58" t="str">
        <f t="shared" si="1053"/>
        <v>X</v>
      </c>
      <c r="F1068" s="58" t="str">
        <f t="shared" si="1053"/>
        <v>X</v>
      </c>
      <c r="G1068" s="58" t="str">
        <f t="shared" si="1053"/>
        <v>X</v>
      </c>
      <c r="H1068" s="58" t="str">
        <f t="shared" si="1053"/>
        <v>X</v>
      </c>
      <c r="I1068" s="58" t="str">
        <f t="shared" si="1053"/>
        <v>X</v>
      </c>
      <c r="J1068" s="58" t="str">
        <f t="shared" si="1053"/>
        <v>X</v>
      </c>
      <c r="K1068" s="58" t="str">
        <f t="shared" si="1053"/>
        <v>X</v>
      </c>
      <c r="L1068" s="58" t="str">
        <f t="shared" si="1053"/>
        <v>X</v>
      </c>
      <c r="M1068" s="58" t="str">
        <f t="shared" si="1053"/>
        <v>X</v>
      </c>
      <c r="N1068" s="58" t="str">
        <f t="shared" si="1053"/>
        <v>X</v>
      </c>
      <c r="O1068" s="58" t="str">
        <f t="shared" si="1053"/>
        <v>X</v>
      </c>
      <c r="P1068" s="58" t="str">
        <f t="shared" si="1053"/>
        <v>X</v>
      </c>
      <c r="Q1068" s="58" t="str">
        <f t="shared" si="1053"/>
        <v>X</v>
      </c>
    </row>
    <row r="1069" spans="1:17">
      <c r="A1069" s="606"/>
      <c r="B1069" s="58" t="s">
        <v>21</v>
      </c>
      <c r="C1069" s="58" t="str">
        <f t="shared" ref="C1069:Q1069" si="1054">IF(C12=$W$151,"O",IF(C12=$X$151,"O",IF(C12=$Y$151,"O",IF(C12=$Z$151,"O",IF(C12=$AA$151,"O",IF(C12=$AB$151,"O",IF(C12=$AC$151,"O",IF(C12=$AD$151,"O",IF(C12=$AE$151,"O",IF(C12=$AF$151,"O",IF(C12=$AG$151,"O",IF(C12=$AH$151,"O",IF(C12=$AI$151,"O",IF(C12=$AJ$151,"O",IF(C12=$AK$151,"O",IF(C12=$AL$151,"O",IF(C12=$AM$151,"O",IF(C12=$AN$151,"O",IF(C12=$AO$151,"O",IF(C12=$AP$151,"O",IF(C12=$AQ$151,"O",IF(C12=$AR$151,"O",IF(C12=$AS$151,"O",IF(C12=$AT$151,"O",IF(C12=$AU$151,"O",IF(C12=$AV$151,"O",IF(C12=$AW$151,"O",IF(C12=$AX$151,"O",IF(C12=$AY$151,"O",IF(C12=$AZ$151,"O",IF(C12=$BA$151,"O",IF(C12=$BB$151,"O",IF(C12=$BC$151,"O",IF(C12=$BD$151,"O",IF(C12=$BE$151,"O",IF(C12=$BF$151,"O",IF(C12=$BG$151,"O",IF(C12=$BH$151,"O",IF(C12=$BI$151,"O","X")))))))))))))))))))))))))))))))))))))))</f>
        <v>O</v>
      </c>
      <c r="D1069" s="58" t="str">
        <f t="shared" si="1054"/>
        <v>O</v>
      </c>
      <c r="E1069" s="58" t="str">
        <f t="shared" si="1054"/>
        <v>O</v>
      </c>
      <c r="F1069" s="58" t="str">
        <f t="shared" si="1054"/>
        <v>O</v>
      </c>
      <c r="G1069" s="58" t="str">
        <f t="shared" si="1054"/>
        <v>O</v>
      </c>
      <c r="H1069" s="58" t="str">
        <f t="shared" si="1054"/>
        <v>O</v>
      </c>
      <c r="I1069" s="58" t="str">
        <f t="shared" si="1054"/>
        <v>O</v>
      </c>
      <c r="J1069" s="58" t="str">
        <f t="shared" si="1054"/>
        <v>O</v>
      </c>
      <c r="K1069" s="58" t="str">
        <f t="shared" si="1054"/>
        <v>O</v>
      </c>
      <c r="L1069" s="58" t="str">
        <f t="shared" si="1054"/>
        <v>O</v>
      </c>
      <c r="M1069" s="58" t="str">
        <f t="shared" si="1054"/>
        <v>O</v>
      </c>
      <c r="N1069" s="58" t="str">
        <f t="shared" si="1054"/>
        <v>O</v>
      </c>
      <c r="O1069" s="58" t="str">
        <f t="shared" si="1054"/>
        <v>O</v>
      </c>
      <c r="P1069" s="58" t="str">
        <f t="shared" si="1054"/>
        <v>O</v>
      </c>
      <c r="Q1069" s="58" t="str">
        <f t="shared" si="1054"/>
        <v>O</v>
      </c>
    </row>
    <row r="1070" spans="1:17">
      <c r="A1070" s="607"/>
      <c r="B1070" s="30" t="s">
        <v>46</v>
      </c>
      <c r="C1070" s="47">
        <f>COUNTIF(C1064:C1069,"O")</f>
        <v>2</v>
      </c>
      <c r="D1070" s="47">
        <f t="shared" ref="D1070:Q1070" si="1055">COUNTIF(D1064:D1069,"O")</f>
        <v>2</v>
      </c>
      <c r="E1070" s="47">
        <f t="shared" si="1055"/>
        <v>2</v>
      </c>
      <c r="F1070" s="47">
        <f t="shared" si="1055"/>
        <v>2</v>
      </c>
      <c r="G1070" s="47">
        <f t="shared" si="1055"/>
        <v>2</v>
      </c>
      <c r="H1070" s="47">
        <f t="shared" si="1055"/>
        <v>2</v>
      </c>
      <c r="I1070" s="47">
        <f t="shared" si="1055"/>
        <v>2</v>
      </c>
      <c r="J1070" s="47">
        <f t="shared" si="1055"/>
        <v>2</v>
      </c>
      <c r="K1070" s="47">
        <f t="shared" si="1055"/>
        <v>2</v>
      </c>
      <c r="L1070" s="47">
        <f t="shared" si="1055"/>
        <v>2</v>
      </c>
      <c r="M1070" s="47">
        <f t="shared" si="1055"/>
        <v>2</v>
      </c>
      <c r="N1070" s="47">
        <f t="shared" si="1055"/>
        <v>2</v>
      </c>
      <c r="O1070" s="47">
        <f t="shared" si="1055"/>
        <v>2</v>
      </c>
      <c r="P1070" s="47">
        <f t="shared" si="1055"/>
        <v>2</v>
      </c>
      <c r="Q1070" s="47">
        <f t="shared" si="1055"/>
        <v>2</v>
      </c>
    </row>
    <row r="1071" spans="1:17">
      <c r="A1071" s="605">
        <v>126</v>
      </c>
      <c r="B1071" s="58" t="s">
        <v>32</v>
      </c>
      <c r="C1071" s="58" t="str">
        <f t="shared" ref="C1071:Q1071" si="1056">IF(C7=$W$152,"O",IF(C7=$X$152,"O",IF(C7=$Y$152,"O",IF(C7=$Z$152,"O",IF(C7=$AA$152,"O",IF(C7=$AB$152,"O",IF(C7=$AC$152,"O",IF(C7=$AD$152,"O",IF(C7=$AE$152,"O",IF(C7=$AF$152,"O",IF(C7=$AG$152,"O",IF(C7=$AH$152,"O",IF(C7=$AI$152,"O",IF(C7=$AJ$152,"O",IF(C7=$AK$152,"O",IF(C7=$AL$152,"O",IF(C7=$AM$152,"O",IF(C7=$AN$152,"O",IF(C7=$AO$152,"O",IF(C7=$AP$152,"O",IF(C7=$AQ$152,"O",IF(C7=$AR$152,"O",IF(C7=$AS$152,"O",IF(C7=$AT$152,"O",IF(C7=$AU$152,"O",IF(C7=$AV$152,"O",IF(C7=$AW$152,"O",IF(C7=$AX$152,"O",IF(C7=$AY$152,"O",IF(C7=$AZ$152,"O",IF(C7=$BA$152,"O",IF(C7=$BB$152,"O",IF(C7=$BC$152,"O",IF(C7=$BD$152,"O",IF(C7=$BE$152,"O",IF(C7=$BF$152,"O",IF(C7=$BG$152,"O",IF(C7=$BH$152,"O",IF(C7=$BI$152,"O","X")))))))))))))))))))))))))))))))))))))))</f>
        <v>O</v>
      </c>
      <c r="D1071" s="58" t="str">
        <f t="shared" si="1056"/>
        <v>O</v>
      </c>
      <c r="E1071" s="58" t="str">
        <f t="shared" si="1056"/>
        <v>O</v>
      </c>
      <c r="F1071" s="58" t="str">
        <f t="shared" si="1056"/>
        <v>O</v>
      </c>
      <c r="G1071" s="58" t="str">
        <f t="shared" si="1056"/>
        <v>O</v>
      </c>
      <c r="H1071" s="58" t="str">
        <f t="shared" si="1056"/>
        <v>O</v>
      </c>
      <c r="I1071" s="58" t="str">
        <f t="shared" si="1056"/>
        <v>O</v>
      </c>
      <c r="J1071" s="58" t="str">
        <f t="shared" si="1056"/>
        <v>O</v>
      </c>
      <c r="K1071" s="58" t="str">
        <f t="shared" si="1056"/>
        <v>O</v>
      </c>
      <c r="L1071" s="58" t="str">
        <f t="shared" si="1056"/>
        <v>O</v>
      </c>
      <c r="M1071" s="58" t="str">
        <f t="shared" si="1056"/>
        <v>O</v>
      </c>
      <c r="N1071" s="58" t="str">
        <f t="shared" si="1056"/>
        <v>O</v>
      </c>
      <c r="O1071" s="58" t="str">
        <f t="shared" si="1056"/>
        <v>O</v>
      </c>
      <c r="P1071" s="58" t="str">
        <f t="shared" si="1056"/>
        <v>O</v>
      </c>
      <c r="Q1071" s="58" t="str">
        <f t="shared" si="1056"/>
        <v>O</v>
      </c>
    </row>
    <row r="1072" spans="1:17">
      <c r="A1072" s="606"/>
      <c r="B1072" s="58" t="s">
        <v>33</v>
      </c>
      <c r="C1072" s="58" t="str">
        <f t="shared" ref="C1072:Q1072" si="1057">IF(C8=$W$152,"O",IF(C8=$X$152,"O",IF(C8=$Y$152,"O",IF(C8=$Z$152,"O",IF(C8=$AA$152,"O",IF(C8=$AB$152,"O",IF(C8=$AC$152,"O",IF(C8=$AD$152,"O",IF(C8=$AE$152,"O",IF(C8=$AF$152,"O",IF(C8=$AG$152,"O",IF(C8=$AH$152,"O",IF(C8=$AI$152,"O",IF(C8=$AJ$152,"O",IF(C8=$AK$152,"O",IF(C8=$AL$152,"O",IF(C8=$AM$152,"O",IF(C8=$AN$152,"O",IF(C8=$AO$152,"O",IF(C8=$AP$152,"O",IF(C8=$AQ$152,"O",IF(C8=$AR$152,"O",IF(C8=$AS$152,"O",IF(C8=$AT$152,"O",IF(C8=$AU$152,"O",IF(C8=$AV$152,"O",IF(C8=$AW$152,"O",IF(C8=$AX$152,"O",IF(C8=$AY$152,"O",IF(C8=$AZ$152,"O",IF(C8=$BA$152,"O",IF(C8=$BB$152,"O",IF(C8=$BC$152,"O",IF(C8=$BD$152,"O",IF(C8=$BE$152,"O",IF(C8=$BF$152,"O",IF(C8=$BG$152,"O",IF(C8=$BH$152,"O",IF(C8=$BI$152,"O","X")))))))))))))))))))))))))))))))))))))))</f>
        <v>X</v>
      </c>
      <c r="D1072" s="58" t="str">
        <f t="shared" si="1057"/>
        <v>X</v>
      </c>
      <c r="E1072" s="58" t="str">
        <f t="shared" si="1057"/>
        <v>X</v>
      </c>
      <c r="F1072" s="58" t="str">
        <f t="shared" si="1057"/>
        <v>X</v>
      </c>
      <c r="G1072" s="58" t="str">
        <f t="shared" si="1057"/>
        <v>X</v>
      </c>
      <c r="H1072" s="58" t="str">
        <f t="shared" si="1057"/>
        <v>X</v>
      </c>
      <c r="I1072" s="58" t="str">
        <f t="shared" si="1057"/>
        <v>X</v>
      </c>
      <c r="J1072" s="58" t="str">
        <f t="shared" si="1057"/>
        <v>X</v>
      </c>
      <c r="K1072" s="58" t="str">
        <f t="shared" si="1057"/>
        <v>X</v>
      </c>
      <c r="L1072" s="58" t="str">
        <f t="shared" si="1057"/>
        <v>X</v>
      </c>
      <c r="M1072" s="58" t="str">
        <f t="shared" si="1057"/>
        <v>X</v>
      </c>
      <c r="N1072" s="58" t="str">
        <f t="shared" si="1057"/>
        <v>X</v>
      </c>
      <c r="O1072" s="58" t="str">
        <f t="shared" si="1057"/>
        <v>X</v>
      </c>
      <c r="P1072" s="58" t="str">
        <f t="shared" si="1057"/>
        <v>X</v>
      </c>
      <c r="Q1072" s="58" t="str">
        <f t="shared" si="1057"/>
        <v>X</v>
      </c>
    </row>
    <row r="1073" spans="1:17">
      <c r="A1073" s="606"/>
      <c r="B1073" s="58" t="s">
        <v>34</v>
      </c>
      <c r="C1073" s="58" t="str">
        <f t="shared" ref="C1073:Q1073" si="1058">IF(C9=$W$152,"O",IF(C9=$X$152,"O",IF(C9=$Y$152,"O",IF(C9=$Z$152,"O",IF(C9=$AA$152,"O",IF(C9=$AB$152,"O",IF(C9=$AC$152,"O",IF(C9=$AD$152,"O",IF(C9=$AE$152,"O",IF(C9=$AF$152,"O",IF(C9=$AG$152,"O",IF(C9=$AH$152,"O",IF(C9=$AI$152,"O",IF(C9=$AJ$152,"O",IF(C9=$AK$152,"O",IF(C9=$AL$152,"O",IF(C9=$AM$152,"O",IF(C9=$AN$152,"O",IF(C9=$AO$152,"O",IF(C9=$AP$152,"O",IF(C9=$AQ$152,"O",IF(C9=$AR$152,"O",IF(C9=$AS$152,"O",IF(C9=$AT$152,"O",IF(C9=$AU$152,"O",IF(C9=$AV$152,"O",IF(C9=$AW$152,"O",IF(C9=$AX$152,"O",IF(C9=$AY$152,"O",IF(C9=$AZ$152,"O",IF(C9=$BA$152,"O",IF(C9=$BB$152,"O",IF(C9=$BC$152,"O",IF(C9=$BD$152,"O",IF(C9=$BE$152,"O",IF(C9=$BF$152,"O",IF(C9=$BG$152,"O",IF(C9=$BH$152,"O",IF(C9=$BI$152,"O","X")))))))))))))))))))))))))))))))))))))))</f>
        <v>X</v>
      </c>
      <c r="D1073" s="58" t="str">
        <f t="shared" si="1058"/>
        <v>X</v>
      </c>
      <c r="E1073" s="58" t="str">
        <f t="shared" si="1058"/>
        <v>X</v>
      </c>
      <c r="F1073" s="58" t="str">
        <f t="shared" si="1058"/>
        <v>X</v>
      </c>
      <c r="G1073" s="58" t="str">
        <f t="shared" si="1058"/>
        <v>X</v>
      </c>
      <c r="H1073" s="58" t="str">
        <f t="shared" si="1058"/>
        <v>X</v>
      </c>
      <c r="I1073" s="58" t="str">
        <f t="shared" si="1058"/>
        <v>X</v>
      </c>
      <c r="J1073" s="58" t="str">
        <f t="shared" si="1058"/>
        <v>X</v>
      </c>
      <c r="K1073" s="58" t="str">
        <f t="shared" si="1058"/>
        <v>X</v>
      </c>
      <c r="L1073" s="58" t="str">
        <f t="shared" si="1058"/>
        <v>X</v>
      </c>
      <c r="M1073" s="58" t="str">
        <f t="shared" si="1058"/>
        <v>X</v>
      </c>
      <c r="N1073" s="58" t="str">
        <f t="shared" si="1058"/>
        <v>X</v>
      </c>
      <c r="O1073" s="58" t="str">
        <f t="shared" si="1058"/>
        <v>X</v>
      </c>
      <c r="P1073" s="58" t="str">
        <f t="shared" si="1058"/>
        <v>X</v>
      </c>
      <c r="Q1073" s="58" t="str">
        <f t="shared" si="1058"/>
        <v>X</v>
      </c>
    </row>
    <row r="1074" spans="1:17">
      <c r="A1074" s="606"/>
      <c r="B1074" s="58" t="s">
        <v>35</v>
      </c>
      <c r="C1074" s="58" t="str">
        <f t="shared" ref="C1074:Q1074" si="1059">IF(C10=$W$152,"O",IF(C10=$X$152,"O",IF(C10=$Y$152,"O",IF(C10=$Z$152,"O",IF(C10=$AA$152,"O",IF(C10=$AB$152,"O",IF(C10=$AC$152,"O",IF(C10=$AD$152,"O",IF(C10=$AE$152,"O",IF(C10=$AF$152,"O",IF(C10=$AG$152,"O",IF(C10=$AH$152,"O",IF(C10=$AI$152,"O",IF(C10=$AJ$152,"O",IF(C10=$AK$152,"O",IF(C10=$AL$152,"O",IF(C10=$AM$152,"O",IF(C10=$AN$152,"O",IF(C10=$AO$152,"O",IF(C10=$AP$152,"O",IF(C10=$AQ$152,"O",IF(C10=$AR$152,"O",IF(C10=$AS$152,"O",IF(C10=$AT$152,"O",IF(C10=$AU$152,"O",IF(C10=$AV$152,"O",IF(C10=$AW$152,"O",IF(C10=$AX$152,"O",IF(C10=$AY$152,"O",IF(C10=$AZ$152,"O",IF(C10=$BA$152,"O",IF(C10=$BB$152,"O",IF(C10=$BC$152,"O",IF(C10=$BD$152,"O",IF(C10=$BE$152,"O",IF(C10=$BF$152,"O",IF(C10=$BG$152,"O",IF(C10=$BH$152,"O",IF(C10=$BI$152,"O","X")))))))))))))))))))))))))))))))))))))))</f>
        <v>O</v>
      </c>
      <c r="D1074" s="58" t="str">
        <f t="shared" si="1059"/>
        <v>O</v>
      </c>
      <c r="E1074" s="58" t="str">
        <f t="shared" si="1059"/>
        <v>O</v>
      </c>
      <c r="F1074" s="58" t="str">
        <f t="shared" si="1059"/>
        <v>O</v>
      </c>
      <c r="G1074" s="58" t="str">
        <f t="shared" si="1059"/>
        <v>O</v>
      </c>
      <c r="H1074" s="58" t="str">
        <f t="shared" si="1059"/>
        <v>O</v>
      </c>
      <c r="I1074" s="58" t="str">
        <f t="shared" si="1059"/>
        <v>O</v>
      </c>
      <c r="J1074" s="58" t="str">
        <f t="shared" si="1059"/>
        <v>O</v>
      </c>
      <c r="K1074" s="58" t="str">
        <f t="shared" si="1059"/>
        <v>O</v>
      </c>
      <c r="L1074" s="58" t="str">
        <f t="shared" si="1059"/>
        <v>O</v>
      </c>
      <c r="M1074" s="58" t="str">
        <f t="shared" si="1059"/>
        <v>O</v>
      </c>
      <c r="N1074" s="58" t="str">
        <f t="shared" si="1059"/>
        <v>O</v>
      </c>
      <c r="O1074" s="58" t="str">
        <f t="shared" si="1059"/>
        <v>O</v>
      </c>
      <c r="P1074" s="58" t="str">
        <f t="shared" si="1059"/>
        <v>O</v>
      </c>
      <c r="Q1074" s="58" t="str">
        <f t="shared" si="1059"/>
        <v>O</v>
      </c>
    </row>
    <row r="1075" spans="1:17">
      <c r="A1075" s="606"/>
      <c r="B1075" s="58" t="s">
        <v>36</v>
      </c>
      <c r="C1075" s="58" t="str">
        <f t="shared" ref="C1075:Q1075" si="1060">IF(C11=$W$152,"O",IF(C11=$X$152,"O",IF(C11=$Y$152,"O",IF(C11=$Z$152,"O",IF(C11=$AA$152,"O",IF(C11=$AB$152,"O",IF(C11=$AC$152,"O",IF(C11=$AD$152,"O",IF(C11=$AE$152,"O",IF(C11=$AF$152,"O",IF(C11=$AG$152,"O",IF(C11=$AH$152,"O",IF(C11=$AI$152,"O",IF(C11=$AJ$152,"O",IF(C11=$AK$152,"O",IF(C11=$AL$152,"O",IF(C11=$AM$152,"O",IF(C11=$AN$152,"O",IF(C11=$AO$152,"O",IF(C11=$AP$152,"O",IF(C11=$AQ$152,"O",IF(C11=$AR$152,"O",IF(C11=$AS$152,"O",IF(C11=$AT$152,"O",IF(C11=$AU$152,"O",IF(C11=$AV$152,"O",IF(C11=$AW$152,"O",IF(C11=$AX$152,"O",IF(C11=$AY$152,"O",IF(C11=$AZ$152,"O",IF(C11=$BA$152,"O",IF(C11=$BB$152,"O",IF(C11=$BC$152,"O",IF(C11=$BD$152,"O",IF(C11=$BE$152,"O",IF(C11=$BF$152,"O",IF(C11=$BG$152,"O",IF(C11=$BH$152,"O",IF(C11=$BI$152,"O","X")))))))))))))))))))))))))))))))))))))))</f>
        <v>O</v>
      </c>
      <c r="D1075" s="58" t="str">
        <f t="shared" si="1060"/>
        <v>O</v>
      </c>
      <c r="E1075" s="58" t="str">
        <f t="shared" si="1060"/>
        <v>O</v>
      </c>
      <c r="F1075" s="58" t="str">
        <f t="shared" si="1060"/>
        <v>O</v>
      </c>
      <c r="G1075" s="58" t="str">
        <f t="shared" si="1060"/>
        <v>O</v>
      </c>
      <c r="H1075" s="58" t="str">
        <f t="shared" si="1060"/>
        <v>O</v>
      </c>
      <c r="I1075" s="58" t="str">
        <f t="shared" si="1060"/>
        <v>O</v>
      </c>
      <c r="J1075" s="58" t="str">
        <f t="shared" si="1060"/>
        <v>O</v>
      </c>
      <c r="K1075" s="58" t="str">
        <f t="shared" si="1060"/>
        <v>O</v>
      </c>
      <c r="L1075" s="58" t="str">
        <f t="shared" si="1060"/>
        <v>O</v>
      </c>
      <c r="M1075" s="58" t="str">
        <f t="shared" si="1060"/>
        <v>O</v>
      </c>
      <c r="N1075" s="58" t="str">
        <f t="shared" si="1060"/>
        <v>O</v>
      </c>
      <c r="O1075" s="58" t="str">
        <f t="shared" si="1060"/>
        <v>O</v>
      </c>
      <c r="P1075" s="58" t="str">
        <f t="shared" si="1060"/>
        <v>O</v>
      </c>
      <c r="Q1075" s="58" t="str">
        <f t="shared" si="1060"/>
        <v>O</v>
      </c>
    </row>
    <row r="1076" spans="1:17">
      <c r="A1076" s="606"/>
      <c r="B1076" s="58" t="s">
        <v>21</v>
      </c>
      <c r="C1076" s="58" t="str">
        <f t="shared" ref="C1076:Q1076" si="1061">IF(C12=$W$152,"O",IF(C12=$X$152,"O",IF(C12=$Y$152,"O",IF(C12=$Z$152,"O",IF(C12=$AA$152,"O",IF(C12=$AB$152,"O",IF(C12=$AC$152,"O",IF(C12=$AD$152,"O",IF(C12=$AE$152,"O",IF(C12=$AF$152,"O",IF(C12=$AG$152,"O",IF(C12=$AH$152,"O",IF(C12=$AI$152,"O",IF(C12=$AJ$152,"O",IF(C12=$AK$152,"O",IF(C12=$AL$152,"O",IF(C12=$AM$152,"O",IF(C12=$AN$152,"O",IF(C12=$AO$152,"O",IF(C12=$AP$152,"O",IF(C12=$AQ$152,"O",IF(C12=$AR$152,"O",IF(C12=$AS$152,"O",IF(C12=$AT$152,"O",IF(C12=$AU$152,"O",IF(C12=$AV$152,"O",IF(C12=$AW$152,"O",IF(C12=$AX$152,"O",IF(C12=$AY$152,"O",IF(C12=$AZ$152,"O",IF(C12=$BA$152,"O",IF(C12=$BB$152,"O",IF(C12=$BC$152,"O",IF(C12=$BD$152,"O",IF(C12=$BE$152,"O",IF(C12=$BF$152,"O",IF(C12=$BG$152,"O",IF(C12=$BH$152,"O",IF(C12=$BI$152,"O","X")))))))))))))))))))))))))))))))))))))))</f>
        <v>O</v>
      </c>
      <c r="D1076" s="58" t="str">
        <f t="shared" si="1061"/>
        <v>O</v>
      </c>
      <c r="E1076" s="58" t="str">
        <f t="shared" si="1061"/>
        <v>O</v>
      </c>
      <c r="F1076" s="58" t="str">
        <f t="shared" si="1061"/>
        <v>O</v>
      </c>
      <c r="G1076" s="58" t="str">
        <f t="shared" si="1061"/>
        <v>O</v>
      </c>
      <c r="H1076" s="58" t="str">
        <f t="shared" si="1061"/>
        <v>O</v>
      </c>
      <c r="I1076" s="58" t="str">
        <f t="shared" si="1061"/>
        <v>O</v>
      </c>
      <c r="J1076" s="58" t="str">
        <f t="shared" si="1061"/>
        <v>O</v>
      </c>
      <c r="K1076" s="58" t="str">
        <f t="shared" si="1061"/>
        <v>O</v>
      </c>
      <c r="L1076" s="58" t="str">
        <f t="shared" si="1061"/>
        <v>O</v>
      </c>
      <c r="M1076" s="58" t="str">
        <f t="shared" si="1061"/>
        <v>O</v>
      </c>
      <c r="N1076" s="58" t="str">
        <f t="shared" si="1061"/>
        <v>O</v>
      </c>
      <c r="O1076" s="58" t="str">
        <f t="shared" si="1061"/>
        <v>O</v>
      </c>
      <c r="P1076" s="58" t="str">
        <f t="shared" si="1061"/>
        <v>O</v>
      </c>
      <c r="Q1076" s="58" t="str">
        <f t="shared" si="1061"/>
        <v>O</v>
      </c>
    </row>
    <row r="1077" spans="1:17">
      <c r="A1077" s="607"/>
      <c r="B1077" s="30" t="s">
        <v>46</v>
      </c>
      <c r="C1077" s="47">
        <f>COUNTIF(C1071:C1076,"O")</f>
        <v>4</v>
      </c>
      <c r="D1077" s="47">
        <f t="shared" ref="D1077:Q1077" si="1062">COUNTIF(D1071:D1076,"O")</f>
        <v>4</v>
      </c>
      <c r="E1077" s="47">
        <f t="shared" si="1062"/>
        <v>4</v>
      </c>
      <c r="F1077" s="47">
        <f t="shared" si="1062"/>
        <v>4</v>
      </c>
      <c r="G1077" s="47">
        <f t="shared" si="1062"/>
        <v>4</v>
      </c>
      <c r="H1077" s="47">
        <f t="shared" si="1062"/>
        <v>4</v>
      </c>
      <c r="I1077" s="47">
        <f t="shared" si="1062"/>
        <v>4</v>
      </c>
      <c r="J1077" s="47">
        <f t="shared" si="1062"/>
        <v>4</v>
      </c>
      <c r="K1077" s="47">
        <f t="shared" si="1062"/>
        <v>4</v>
      </c>
      <c r="L1077" s="47">
        <f t="shared" si="1062"/>
        <v>4</v>
      </c>
      <c r="M1077" s="47">
        <f t="shared" si="1062"/>
        <v>4</v>
      </c>
      <c r="N1077" s="47">
        <f t="shared" si="1062"/>
        <v>4</v>
      </c>
      <c r="O1077" s="47">
        <f t="shared" si="1062"/>
        <v>4</v>
      </c>
      <c r="P1077" s="47">
        <f t="shared" si="1062"/>
        <v>4</v>
      </c>
      <c r="Q1077" s="47">
        <f t="shared" si="1062"/>
        <v>4</v>
      </c>
    </row>
    <row r="1078" spans="1:17">
      <c r="A1078" s="605">
        <v>127</v>
      </c>
      <c r="B1078" s="58" t="s">
        <v>32</v>
      </c>
      <c r="C1078" s="58" t="str">
        <f t="shared" ref="C1078:Q1078" si="1063">IF(C7=$W$153,"O",IF(C7=$X$153,"O",IF(C7=$Y$153,"O",IF(C7=$Z$153,"O",IF(C7=$AA$153,"O",IF(C7=$AB$153,"O",IF(C7=$AC$153,"O",IF(C7=$AD$153,"O",IF(C7=$AE$153,"O",IF(C7=$AF$153,"O",IF(C7=$AG$153,"O",IF(C7=$AH$153,"O",IF(C7=$AI$153,"O",IF(C7=$AJ$153,"O",IF(C7=$AK$153,"O",IF(C7=$AL$153,"O",IF(C7=$AM$153,"O",IF(C7=$AN$153,"O",IF(C7=$AO$153,"O",IF(C7=$AP$153,"O",IF(C7=$AQ$153,"O",IF(C7=$AR$153,"O",IF(C7=$AS$153,"O",IF(C7=$AT$153,"O",IF(C7=$AU$153,"O",IF(C7=$AV$153,"O",IF(C7=$AW$153,"O",IF(C7=$AX$153,"O",IF(C7=$AY$153,"O",IF(C7=$AZ$153,"O",IF(C7=$BA$153,"O",IF(C7=$BB$153,"O",IF(C7=$BC$153,"O",IF(C7=$BD$153,"O",IF(C7=$BE$153,"O",IF(C7=$BF$153,"O",IF(C7=$BG$153,"O",IF(C7=$BH$153,"O",IF(C7=$BI$153,"O","X")))))))))))))))))))))))))))))))))))))))</f>
        <v>X</v>
      </c>
      <c r="D1078" s="58" t="str">
        <f t="shared" si="1063"/>
        <v>X</v>
      </c>
      <c r="E1078" s="58" t="str">
        <f t="shared" si="1063"/>
        <v>X</v>
      </c>
      <c r="F1078" s="58" t="str">
        <f t="shared" si="1063"/>
        <v>X</v>
      </c>
      <c r="G1078" s="58" t="str">
        <f t="shared" si="1063"/>
        <v>X</v>
      </c>
      <c r="H1078" s="58" t="str">
        <f t="shared" si="1063"/>
        <v>X</v>
      </c>
      <c r="I1078" s="58" t="str">
        <f t="shared" si="1063"/>
        <v>X</v>
      </c>
      <c r="J1078" s="58" t="str">
        <f t="shared" si="1063"/>
        <v>X</v>
      </c>
      <c r="K1078" s="58" t="str">
        <f t="shared" si="1063"/>
        <v>X</v>
      </c>
      <c r="L1078" s="58" t="str">
        <f t="shared" si="1063"/>
        <v>X</v>
      </c>
      <c r="M1078" s="58" t="str">
        <f t="shared" si="1063"/>
        <v>X</v>
      </c>
      <c r="N1078" s="58" t="str">
        <f t="shared" si="1063"/>
        <v>X</v>
      </c>
      <c r="O1078" s="58" t="str">
        <f t="shared" si="1063"/>
        <v>X</v>
      </c>
      <c r="P1078" s="58" t="str">
        <f t="shared" si="1063"/>
        <v>X</v>
      </c>
      <c r="Q1078" s="58" t="str">
        <f t="shared" si="1063"/>
        <v>X</v>
      </c>
    </row>
    <row r="1079" spans="1:17">
      <c r="A1079" s="606"/>
      <c r="B1079" s="58" t="s">
        <v>33</v>
      </c>
      <c r="C1079" s="58" t="str">
        <f t="shared" ref="C1079:Q1079" si="1064">IF(C8=$W$153,"O",IF(C8=$X$153,"O",IF(C8=$Y$153,"O",IF(C8=$Z$153,"O",IF(C8=$AA$153,"O",IF(C8=$AB$153,"O",IF(C8=$AC$153,"O",IF(C8=$AD$153,"O",IF(C8=$AE$153,"O",IF(C8=$AF$153,"O",IF(C8=$AG$153,"O",IF(C8=$AH$153,"O",IF(C8=$AI$153,"O",IF(C8=$AJ$153,"O",IF(C8=$AK$153,"O",IF(C8=$AL$153,"O",IF(C8=$AM$153,"O",IF(C8=$AN$153,"O",IF(C8=$AO$153,"O",IF(C8=$AP$153,"O",IF(C8=$AQ$153,"O",IF(C8=$AR$153,"O",IF(C8=$AS$153,"O",IF(C8=$AT$153,"O",IF(C8=$AU$153,"O",IF(C8=$AV$153,"O",IF(C8=$AW$153,"O",IF(C8=$AX$153,"O",IF(C8=$AY$153,"O",IF(C8=$AZ$153,"O",IF(C8=$BA$153,"O",IF(C8=$BB$153,"O",IF(C8=$BC$153,"O",IF(C8=$BD$153,"O",IF(C8=$BE$153,"O",IF(C8=$BF$153,"O",IF(C8=$BG$153,"O",IF(C8=$BH$153,"O",IF(C8=$BI$153,"O","X")))))))))))))))))))))))))))))))))))))))</f>
        <v>X</v>
      </c>
      <c r="D1079" s="58" t="str">
        <f t="shared" si="1064"/>
        <v>X</v>
      </c>
      <c r="E1079" s="58" t="str">
        <f t="shared" si="1064"/>
        <v>X</v>
      </c>
      <c r="F1079" s="58" t="str">
        <f t="shared" si="1064"/>
        <v>X</v>
      </c>
      <c r="G1079" s="58" t="str">
        <f t="shared" si="1064"/>
        <v>X</v>
      </c>
      <c r="H1079" s="58" t="str">
        <f t="shared" si="1064"/>
        <v>X</v>
      </c>
      <c r="I1079" s="58" t="str">
        <f t="shared" si="1064"/>
        <v>X</v>
      </c>
      <c r="J1079" s="58" t="str">
        <f t="shared" si="1064"/>
        <v>X</v>
      </c>
      <c r="K1079" s="58" t="str">
        <f t="shared" si="1064"/>
        <v>X</v>
      </c>
      <c r="L1079" s="58" t="str">
        <f t="shared" si="1064"/>
        <v>X</v>
      </c>
      <c r="M1079" s="58" t="str">
        <f t="shared" si="1064"/>
        <v>X</v>
      </c>
      <c r="N1079" s="58" t="str">
        <f t="shared" si="1064"/>
        <v>X</v>
      </c>
      <c r="O1079" s="58" t="str">
        <f t="shared" si="1064"/>
        <v>X</v>
      </c>
      <c r="P1079" s="58" t="str">
        <f t="shared" si="1064"/>
        <v>X</v>
      </c>
      <c r="Q1079" s="58" t="str">
        <f t="shared" si="1064"/>
        <v>X</v>
      </c>
    </row>
    <row r="1080" spans="1:17">
      <c r="A1080" s="606"/>
      <c r="B1080" s="58" t="s">
        <v>34</v>
      </c>
      <c r="C1080" s="58" t="str">
        <f t="shared" ref="C1080:Q1080" si="1065">IF(C9=$W$153,"O",IF(C9=$X$153,"O",IF(C9=$Y$153,"O",IF(C9=$Z$153,"O",IF(C9=$AA$153,"O",IF(C9=$AB$153,"O",IF(C9=$AC$153,"O",IF(C9=$AD$153,"O",IF(C9=$AE$153,"O",IF(C9=$AF$153,"O",IF(C9=$AG$153,"O",IF(C9=$AH$153,"O",IF(C9=$AI$153,"O",IF(C9=$AJ$153,"O",IF(C9=$AK$153,"O",IF(C9=$AL$153,"O",IF(C9=$AM$153,"O",IF(C9=$AN$153,"O",IF(C9=$AO$153,"O",IF(C9=$AP$153,"O",IF(C9=$AQ$153,"O",IF(C9=$AR$153,"O",IF(C9=$AS$153,"O",IF(C9=$AT$153,"O",IF(C9=$AU$153,"O",IF(C9=$AV$153,"O",IF(C9=$AW$153,"O",IF(C9=$AX$153,"O",IF(C9=$AY$153,"O",IF(C9=$AZ$153,"O",IF(C9=$BA$153,"O",IF(C9=$BB$153,"O",IF(C9=$BC$153,"O",IF(C9=$BD$153,"O",IF(C9=$BE$153,"O",IF(C9=$BF$153,"O",IF(C9=$BG$153,"O",IF(C9=$BH$153,"O",IF(C9=$BI$153,"O","X")))))))))))))))))))))))))))))))))))))))</f>
        <v>X</v>
      </c>
      <c r="D1080" s="58" t="str">
        <f t="shared" si="1065"/>
        <v>X</v>
      </c>
      <c r="E1080" s="58" t="str">
        <f t="shared" si="1065"/>
        <v>X</v>
      </c>
      <c r="F1080" s="58" t="str">
        <f t="shared" si="1065"/>
        <v>X</v>
      </c>
      <c r="G1080" s="58" t="str">
        <f t="shared" si="1065"/>
        <v>X</v>
      </c>
      <c r="H1080" s="58" t="str">
        <f t="shared" si="1065"/>
        <v>X</v>
      </c>
      <c r="I1080" s="58" t="str">
        <f t="shared" si="1065"/>
        <v>X</v>
      </c>
      <c r="J1080" s="58" t="str">
        <f t="shared" si="1065"/>
        <v>X</v>
      </c>
      <c r="K1080" s="58" t="str">
        <f t="shared" si="1065"/>
        <v>X</v>
      </c>
      <c r="L1080" s="58" t="str">
        <f t="shared" si="1065"/>
        <v>X</v>
      </c>
      <c r="M1080" s="58" t="str">
        <f t="shared" si="1065"/>
        <v>X</v>
      </c>
      <c r="N1080" s="58" t="str">
        <f t="shared" si="1065"/>
        <v>X</v>
      </c>
      <c r="O1080" s="58" t="str">
        <f t="shared" si="1065"/>
        <v>X</v>
      </c>
      <c r="P1080" s="58" t="str">
        <f t="shared" si="1065"/>
        <v>X</v>
      </c>
      <c r="Q1080" s="58" t="str">
        <f t="shared" si="1065"/>
        <v>X</v>
      </c>
    </row>
    <row r="1081" spans="1:17">
      <c r="A1081" s="606"/>
      <c r="B1081" s="58" t="s">
        <v>35</v>
      </c>
      <c r="C1081" s="58" t="str">
        <f t="shared" ref="C1081:Q1081" si="1066">IF(C10=$W$153,"O",IF(C10=$X$153,"O",IF(C10=$Y$153,"O",IF(C10=$Z$153,"O",IF(C10=$AA$153,"O",IF(C10=$AB$153,"O",IF(C10=$AC$153,"O",IF(C10=$AD$153,"O",IF(C10=$AE$153,"O",IF(C10=$AF$153,"O",IF(C10=$AG$153,"O",IF(C10=$AH$153,"O",IF(C10=$AI$153,"O",IF(C10=$AJ$153,"O",IF(C10=$AK$153,"O",IF(C10=$AL$153,"O",IF(C10=$AM$153,"O",IF(C10=$AN$153,"O",IF(C10=$AO$153,"O",IF(C10=$AP$153,"O",IF(C10=$AQ$153,"O",IF(C10=$AR$153,"O",IF(C10=$AS$153,"O",IF(C10=$AT$153,"O",IF(C10=$AU$153,"O",IF(C10=$AV$153,"O",IF(C10=$AW$153,"O",IF(C10=$AX$153,"O",IF(C10=$AY$153,"O",IF(C10=$AZ$153,"O",IF(C10=$BA$153,"O",IF(C10=$BB$153,"O",IF(C10=$BC$153,"O",IF(C10=$BD$153,"O",IF(C10=$BE$153,"O",IF(C10=$BF$153,"O",IF(C10=$BG$153,"O",IF(C10=$BH$153,"O",IF(C10=$BI$153,"O","X")))))))))))))))))))))))))))))))))))))))</f>
        <v>O</v>
      </c>
      <c r="D1081" s="58" t="str">
        <f t="shared" si="1066"/>
        <v>O</v>
      </c>
      <c r="E1081" s="58" t="str">
        <f t="shared" si="1066"/>
        <v>O</v>
      </c>
      <c r="F1081" s="58" t="str">
        <f t="shared" si="1066"/>
        <v>O</v>
      </c>
      <c r="G1081" s="58" t="str">
        <f t="shared" si="1066"/>
        <v>O</v>
      </c>
      <c r="H1081" s="58" t="str">
        <f t="shared" si="1066"/>
        <v>O</v>
      </c>
      <c r="I1081" s="58" t="str">
        <f t="shared" si="1066"/>
        <v>O</v>
      </c>
      <c r="J1081" s="58" t="str">
        <f t="shared" si="1066"/>
        <v>O</v>
      </c>
      <c r="K1081" s="58" t="str">
        <f t="shared" si="1066"/>
        <v>O</v>
      </c>
      <c r="L1081" s="58" t="str">
        <f t="shared" si="1066"/>
        <v>O</v>
      </c>
      <c r="M1081" s="58" t="str">
        <f t="shared" si="1066"/>
        <v>O</v>
      </c>
      <c r="N1081" s="58" t="str">
        <f t="shared" si="1066"/>
        <v>O</v>
      </c>
      <c r="O1081" s="58" t="str">
        <f t="shared" si="1066"/>
        <v>O</v>
      </c>
      <c r="P1081" s="58" t="str">
        <f t="shared" si="1066"/>
        <v>O</v>
      </c>
      <c r="Q1081" s="58" t="str">
        <f t="shared" si="1066"/>
        <v>O</v>
      </c>
    </row>
    <row r="1082" spans="1:17">
      <c r="A1082" s="606"/>
      <c r="B1082" s="58" t="s">
        <v>36</v>
      </c>
      <c r="C1082" s="58" t="str">
        <f t="shared" ref="C1082:Q1082" si="1067">IF(C11=$W$153,"O",IF(C11=$X$153,"O",IF(C11=$Y$153,"O",IF(C11=$Z$153,"O",IF(C11=$AA$153,"O",IF(C11=$AB$153,"O",IF(C11=$AC$153,"O",IF(C11=$AD$153,"O",IF(C11=$AE$153,"O",IF(C11=$AF$153,"O",IF(C11=$AG$153,"O",IF(C11=$AH$153,"O",IF(C11=$AI$153,"O",IF(C11=$AJ$153,"O",IF(C11=$AK$153,"O",IF(C11=$AL$153,"O",IF(C11=$AM$153,"O",IF(C11=$AN$153,"O",IF(C11=$AO$153,"O",IF(C11=$AP$153,"O",IF(C11=$AQ$153,"O",IF(C11=$AR$153,"O",IF(C11=$AS$153,"O",IF(C11=$AT$153,"O",IF(C11=$AU$153,"O",IF(C11=$AV$153,"O",IF(C11=$AW$153,"O",IF(C11=$AX$153,"O",IF(C11=$AY$153,"O",IF(C11=$AZ$153,"O",IF(C11=$BA$153,"O",IF(C11=$BB$153,"O",IF(C11=$BC$153,"O",IF(C11=$BD$153,"O",IF(C11=$BE$153,"O",IF(C11=$BF$153,"O",IF(C11=$BG$153,"O",IF(C11=$BH$153,"O",IF(C11=$BI$153,"O","X")))))))))))))))))))))))))))))))))))))))</f>
        <v>X</v>
      </c>
      <c r="D1082" s="58" t="str">
        <f t="shared" si="1067"/>
        <v>X</v>
      </c>
      <c r="E1082" s="58" t="str">
        <f t="shared" si="1067"/>
        <v>X</v>
      </c>
      <c r="F1082" s="58" t="str">
        <f t="shared" si="1067"/>
        <v>X</v>
      </c>
      <c r="G1082" s="58" t="str">
        <f t="shared" si="1067"/>
        <v>X</v>
      </c>
      <c r="H1082" s="58" t="str">
        <f t="shared" si="1067"/>
        <v>X</v>
      </c>
      <c r="I1082" s="58" t="str">
        <f t="shared" si="1067"/>
        <v>X</v>
      </c>
      <c r="J1082" s="58" t="str">
        <f t="shared" si="1067"/>
        <v>X</v>
      </c>
      <c r="K1082" s="58" t="str">
        <f t="shared" si="1067"/>
        <v>X</v>
      </c>
      <c r="L1082" s="58" t="str">
        <f t="shared" si="1067"/>
        <v>X</v>
      </c>
      <c r="M1082" s="58" t="str">
        <f t="shared" si="1067"/>
        <v>X</v>
      </c>
      <c r="N1082" s="58" t="str">
        <f t="shared" si="1067"/>
        <v>X</v>
      </c>
      <c r="O1082" s="58" t="str">
        <f t="shared" si="1067"/>
        <v>X</v>
      </c>
      <c r="P1082" s="58" t="str">
        <f t="shared" si="1067"/>
        <v>X</v>
      </c>
      <c r="Q1082" s="58" t="str">
        <f t="shared" si="1067"/>
        <v>X</v>
      </c>
    </row>
    <row r="1083" spans="1:17">
      <c r="A1083" s="606"/>
      <c r="B1083" s="58" t="s">
        <v>21</v>
      </c>
      <c r="C1083" s="58" t="str">
        <f t="shared" ref="C1083:Q1083" si="1068">IF(C12=$W$153,"O",IF(C12=$X$153,"O",IF(C12=$Y$153,"O",IF(C12=$Z$153,"O",IF(C12=$AA$153,"O",IF(C12=$AB$153,"O",IF(C12=$AC$153,"O",IF(C12=$AD$153,"O",IF(C12=$AE$153,"O",IF(C12=$AF$153,"O",IF(C12=$AG$153,"O",IF(C12=$AH$153,"O",IF(C12=$AI$153,"O",IF(C12=$AJ$153,"O",IF(C12=$AK$153,"O",IF(C12=$AL$153,"O",IF(C12=$AM$153,"O",IF(C12=$AN$153,"O",IF(C12=$AO$153,"O",IF(C12=$AP$153,"O",IF(C12=$AQ$153,"O",IF(C12=$AR$153,"O",IF(C12=$AS$153,"O",IF(C12=$AT$153,"O",IF(C12=$AU$153,"O",IF(C12=$AV$153,"O",IF(C12=$AW$153,"O",IF(C12=$AX$153,"O",IF(C12=$AY$153,"O",IF(C12=$AZ$153,"O",IF(C12=$BA$153,"O",IF(C12=$BB$153,"O",IF(C12=$BC$153,"O",IF(C12=$BD$153,"O",IF(C12=$BE$153,"O",IF(C12=$BF$153,"O",IF(C12=$BG$153,"O",IF(C12=$BH$153,"O",IF(C12=$BI$153,"O","X")))))))))))))))))))))))))))))))))))))))</f>
        <v>O</v>
      </c>
      <c r="D1083" s="58" t="str">
        <f t="shared" si="1068"/>
        <v>O</v>
      </c>
      <c r="E1083" s="58" t="str">
        <f t="shared" si="1068"/>
        <v>O</v>
      </c>
      <c r="F1083" s="58" t="str">
        <f t="shared" si="1068"/>
        <v>O</v>
      </c>
      <c r="G1083" s="58" t="str">
        <f t="shared" si="1068"/>
        <v>O</v>
      </c>
      <c r="H1083" s="58" t="str">
        <f t="shared" si="1068"/>
        <v>O</v>
      </c>
      <c r="I1083" s="58" t="str">
        <f t="shared" si="1068"/>
        <v>O</v>
      </c>
      <c r="J1083" s="58" t="str">
        <f t="shared" si="1068"/>
        <v>O</v>
      </c>
      <c r="K1083" s="58" t="str">
        <f t="shared" si="1068"/>
        <v>O</v>
      </c>
      <c r="L1083" s="58" t="str">
        <f t="shared" si="1068"/>
        <v>O</v>
      </c>
      <c r="M1083" s="58" t="str">
        <f t="shared" si="1068"/>
        <v>O</v>
      </c>
      <c r="N1083" s="58" t="str">
        <f t="shared" si="1068"/>
        <v>O</v>
      </c>
      <c r="O1083" s="58" t="str">
        <f t="shared" si="1068"/>
        <v>O</v>
      </c>
      <c r="P1083" s="58" t="str">
        <f t="shared" si="1068"/>
        <v>O</v>
      </c>
      <c r="Q1083" s="58" t="str">
        <f t="shared" si="1068"/>
        <v>O</v>
      </c>
    </row>
    <row r="1084" spans="1:17">
      <c r="A1084" s="607"/>
      <c r="B1084" s="30" t="s">
        <v>46</v>
      </c>
      <c r="C1084" s="47">
        <f>COUNTIF(C1078:C1083,"O")</f>
        <v>2</v>
      </c>
      <c r="D1084" s="47">
        <f t="shared" ref="D1084:Q1084" si="1069">COUNTIF(D1078:D1083,"O")</f>
        <v>2</v>
      </c>
      <c r="E1084" s="47">
        <f t="shared" si="1069"/>
        <v>2</v>
      </c>
      <c r="F1084" s="47">
        <f t="shared" si="1069"/>
        <v>2</v>
      </c>
      <c r="G1084" s="47">
        <f t="shared" si="1069"/>
        <v>2</v>
      </c>
      <c r="H1084" s="47">
        <f t="shared" si="1069"/>
        <v>2</v>
      </c>
      <c r="I1084" s="47">
        <f t="shared" si="1069"/>
        <v>2</v>
      </c>
      <c r="J1084" s="47">
        <f t="shared" si="1069"/>
        <v>2</v>
      </c>
      <c r="K1084" s="47">
        <f t="shared" si="1069"/>
        <v>2</v>
      </c>
      <c r="L1084" s="47">
        <f t="shared" si="1069"/>
        <v>2</v>
      </c>
      <c r="M1084" s="47">
        <f t="shared" si="1069"/>
        <v>2</v>
      </c>
      <c r="N1084" s="47">
        <f t="shared" si="1069"/>
        <v>2</v>
      </c>
      <c r="O1084" s="47">
        <f t="shared" si="1069"/>
        <v>2</v>
      </c>
      <c r="P1084" s="47">
        <f t="shared" si="1069"/>
        <v>2</v>
      </c>
      <c r="Q1084" s="47">
        <f t="shared" si="1069"/>
        <v>2</v>
      </c>
    </row>
    <row r="1085" spans="1:17">
      <c r="A1085" s="605">
        <v>128</v>
      </c>
      <c r="B1085" s="58" t="s">
        <v>32</v>
      </c>
      <c r="C1085" s="58" t="str">
        <f t="shared" ref="C1085:Q1085" si="1070">IF(C7=$W$154,"O",IF(C7=$X$154,"O",IF(C7=$Y$154,"O",IF(C7=$Z$154,"O",IF(C7=$AA$154,"O",IF(C7=$AB$154,"O",IF(C7=$AC$154,"O",IF(C7=$AD$154,"O",IF(C7=$AE$154,"O",IF(C7=$AF$154,"O",IF(C7=$AG$154,"O",IF(C7=$AH$154,"O",IF(C7=$AI$154,"O",IF(C7=$AJ$154,"O",IF(C7=$AK$154,"O",IF(C7=$AL$154,"O",IF(C7=$AM$154,"O",IF(C7=$AN$154,"O",IF(C7=$AO$154,"O",IF(C7=$AP$154,"O",IF(C7=$AQ$154,"O",IF(C7=$AR$154,"O",IF(C7=$AS$154,"O",IF(C7=$AT$154,"O",IF(C7=$AU$154,"O",IF(C7=$AV$154,"O",IF(C7=$AW$154,"O",IF(C7=$AX$154,"O",IF(C7=$AY$154,"O",IF(C7=$AZ$154,"O",IF(C7=$BA$154,"O",IF(C7=$BB$154,"O",IF(C7=$BC$154,"O",IF(C7=$BD$154,"O",IF(C7=$BE$154,"O",IF(C7=$BF$154,"O",IF(C7=$BG$154,"O",IF(C7=$BH$154,"O",IF(C7=$BI$154,"O","X")))))))))))))))))))))))))))))))))))))))</f>
        <v>O</v>
      </c>
      <c r="D1085" s="58" t="str">
        <f t="shared" si="1070"/>
        <v>O</v>
      </c>
      <c r="E1085" s="58" t="str">
        <f t="shared" si="1070"/>
        <v>O</v>
      </c>
      <c r="F1085" s="58" t="str">
        <f t="shared" si="1070"/>
        <v>O</v>
      </c>
      <c r="G1085" s="58" t="str">
        <f t="shared" si="1070"/>
        <v>O</v>
      </c>
      <c r="H1085" s="58" t="str">
        <f t="shared" si="1070"/>
        <v>O</v>
      </c>
      <c r="I1085" s="58" t="str">
        <f t="shared" si="1070"/>
        <v>O</v>
      </c>
      <c r="J1085" s="58" t="str">
        <f t="shared" si="1070"/>
        <v>O</v>
      </c>
      <c r="K1085" s="58" t="str">
        <f t="shared" si="1070"/>
        <v>O</v>
      </c>
      <c r="L1085" s="58" t="str">
        <f t="shared" si="1070"/>
        <v>O</v>
      </c>
      <c r="M1085" s="58" t="str">
        <f t="shared" si="1070"/>
        <v>O</v>
      </c>
      <c r="N1085" s="58" t="str">
        <f t="shared" si="1070"/>
        <v>O</v>
      </c>
      <c r="O1085" s="58" t="str">
        <f t="shared" si="1070"/>
        <v>O</v>
      </c>
      <c r="P1085" s="58" t="str">
        <f t="shared" si="1070"/>
        <v>O</v>
      </c>
      <c r="Q1085" s="58" t="str">
        <f t="shared" si="1070"/>
        <v>O</v>
      </c>
    </row>
    <row r="1086" spans="1:17">
      <c r="A1086" s="606"/>
      <c r="B1086" s="58" t="s">
        <v>33</v>
      </c>
      <c r="C1086" s="58" t="str">
        <f t="shared" ref="C1086:Q1086" si="1071">IF(C8=$W$154,"O",IF(C8=$X$154,"O",IF(C8=$Y$154,"O",IF(C8=$Z$154,"O",IF(C8=$AA$154,"O",IF(C8=$AB$154,"O",IF(C8=$AC$154,"O",IF(C8=$AD$154,"O",IF(C8=$AE$154,"O",IF(C8=$AF$154,"O",IF(C8=$AG$154,"O",IF(C8=$AH$154,"O",IF(C8=$AI$154,"O",IF(C8=$AJ$154,"O",IF(C8=$AK$154,"O",IF(C8=$AL$154,"O",IF(C8=$AM$154,"O",IF(C8=$AN$154,"O",IF(C8=$AO$154,"O",IF(C8=$AP$154,"O",IF(C8=$AQ$154,"O",IF(C8=$AR$154,"O",IF(C8=$AS$154,"O",IF(C8=$AT$154,"O",IF(C8=$AU$154,"O",IF(C8=$AV$154,"O",IF(C8=$AW$154,"O",IF(C8=$AX$154,"O",IF(C8=$AY$154,"O",IF(C8=$AZ$154,"O",IF(C8=$BA$154,"O",IF(C8=$BB$154,"O",IF(C8=$BC$154,"O",IF(C8=$BD$154,"O",IF(C8=$BE$154,"O",IF(C8=$BF$154,"O",IF(C8=$BG$154,"O",IF(C8=$BH$154,"O",IF(C8=$BI$154,"O","X")))))))))))))))))))))))))))))))))))))))</f>
        <v>X</v>
      </c>
      <c r="D1086" s="58" t="str">
        <f t="shared" si="1071"/>
        <v>X</v>
      </c>
      <c r="E1086" s="58" t="str">
        <f t="shared" si="1071"/>
        <v>X</v>
      </c>
      <c r="F1086" s="58" t="str">
        <f t="shared" si="1071"/>
        <v>X</v>
      </c>
      <c r="G1086" s="58" t="str">
        <f t="shared" si="1071"/>
        <v>X</v>
      </c>
      <c r="H1086" s="58" t="str">
        <f t="shared" si="1071"/>
        <v>X</v>
      </c>
      <c r="I1086" s="58" t="str">
        <f t="shared" si="1071"/>
        <v>X</v>
      </c>
      <c r="J1086" s="58" t="str">
        <f t="shared" si="1071"/>
        <v>X</v>
      </c>
      <c r="K1086" s="58" t="str">
        <f t="shared" si="1071"/>
        <v>X</v>
      </c>
      <c r="L1086" s="58" t="str">
        <f t="shared" si="1071"/>
        <v>X</v>
      </c>
      <c r="M1086" s="58" t="str">
        <f t="shared" si="1071"/>
        <v>X</v>
      </c>
      <c r="N1086" s="58" t="str">
        <f t="shared" si="1071"/>
        <v>X</v>
      </c>
      <c r="O1086" s="58" t="str">
        <f t="shared" si="1071"/>
        <v>X</v>
      </c>
      <c r="P1086" s="58" t="str">
        <f t="shared" si="1071"/>
        <v>X</v>
      </c>
      <c r="Q1086" s="58" t="str">
        <f t="shared" si="1071"/>
        <v>X</v>
      </c>
    </row>
    <row r="1087" spans="1:17">
      <c r="A1087" s="606"/>
      <c r="B1087" s="58" t="s">
        <v>34</v>
      </c>
      <c r="C1087" s="58" t="str">
        <f t="shared" ref="C1087:Q1087" si="1072">IF(C9=$W$154,"O",IF(C9=$X$154,"O",IF(C9=$Y$154,"O",IF(C9=$Z$154,"O",IF(C9=$AA$154,"O",IF(C9=$AB$154,"O",IF(C9=$AC$154,"O",IF(C9=$AD$154,"O",IF(C9=$AE$154,"O",IF(C9=$AF$154,"O",IF(C9=$AG$154,"O",IF(C9=$AH$154,"O",IF(C9=$AI$154,"O",IF(C9=$AJ$154,"O",IF(C9=$AK$154,"O",IF(C9=$AL$154,"O",IF(C9=$AM$154,"O",IF(C9=$AN$154,"O",IF(C9=$AO$154,"O",IF(C9=$AP$154,"O",IF(C9=$AQ$154,"O",IF(C9=$AR$154,"O",IF(C9=$AS$154,"O",IF(C9=$AT$154,"O",IF(C9=$AU$154,"O",IF(C9=$AV$154,"O",IF(C9=$AW$154,"O",IF(C9=$AX$154,"O",IF(C9=$AY$154,"O",IF(C9=$AZ$154,"O",IF(C9=$BA$154,"O",IF(C9=$BB$154,"O",IF(C9=$BC$154,"O",IF(C9=$BD$154,"O",IF(C9=$BE$154,"O",IF(C9=$BF$154,"O",IF(C9=$BG$154,"O",IF(C9=$BH$154,"O",IF(C9=$BI$154,"O","X")))))))))))))))))))))))))))))))))))))))</f>
        <v>X</v>
      </c>
      <c r="D1087" s="58" t="str">
        <f t="shared" si="1072"/>
        <v>X</v>
      </c>
      <c r="E1087" s="58" t="str">
        <f t="shared" si="1072"/>
        <v>X</v>
      </c>
      <c r="F1087" s="58" t="str">
        <f t="shared" si="1072"/>
        <v>X</v>
      </c>
      <c r="G1087" s="58" t="str">
        <f t="shared" si="1072"/>
        <v>X</v>
      </c>
      <c r="H1087" s="58" t="str">
        <f t="shared" si="1072"/>
        <v>X</v>
      </c>
      <c r="I1087" s="58" t="str">
        <f t="shared" si="1072"/>
        <v>X</v>
      </c>
      <c r="J1087" s="58" t="str">
        <f t="shared" si="1072"/>
        <v>X</v>
      </c>
      <c r="K1087" s="58" t="str">
        <f t="shared" si="1072"/>
        <v>X</v>
      </c>
      <c r="L1087" s="58" t="str">
        <f t="shared" si="1072"/>
        <v>X</v>
      </c>
      <c r="M1087" s="58" t="str">
        <f t="shared" si="1072"/>
        <v>X</v>
      </c>
      <c r="N1087" s="58" t="str">
        <f t="shared" si="1072"/>
        <v>X</v>
      </c>
      <c r="O1087" s="58" t="str">
        <f t="shared" si="1072"/>
        <v>X</v>
      </c>
      <c r="P1087" s="58" t="str">
        <f t="shared" si="1072"/>
        <v>X</v>
      </c>
      <c r="Q1087" s="58" t="str">
        <f t="shared" si="1072"/>
        <v>X</v>
      </c>
    </row>
    <row r="1088" spans="1:17">
      <c r="A1088" s="606"/>
      <c r="B1088" s="58" t="s">
        <v>35</v>
      </c>
      <c r="C1088" s="58" t="str">
        <f t="shared" ref="C1088:Q1088" si="1073">IF(C10=$W$154,"O",IF(C10=$X$154,"O",IF(C10=$Y$154,"O",IF(C10=$Z$154,"O",IF(C10=$AA$154,"O",IF(C10=$AB$154,"O",IF(C10=$AC$154,"O",IF(C10=$AD$154,"O",IF(C10=$AE$154,"O",IF(C10=$AF$154,"O",IF(C10=$AG$154,"O",IF(C10=$AH$154,"O",IF(C10=$AI$154,"O",IF(C10=$AJ$154,"O",IF(C10=$AK$154,"O",IF(C10=$AL$154,"O",IF(C10=$AM$154,"O",IF(C10=$AN$154,"O",IF(C10=$AO$154,"O",IF(C10=$AP$154,"O",IF(C10=$AQ$154,"O",IF(C10=$AR$154,"O",IF(C10=$AS$154,"O",IF(C10=$AT$154,"O",IF(C10=$AU$154,"O",IF(C10=$AV$154,"O",IF(C10=$AW$154,"O",IF(C10=$AX$154,"O",IF(C10=$AY$154,"O",IF(C10=$AZ$154,"O",IF(C10=$BA$154,"O",IF(C10=$BB$154,"O",IF(C10=$BC$154,"O",IF(C10=$BD$154,"O",IF(C10=$BE$154,"O",IF(C10=$BF$154,"O",IF(C10=$BG$154,"O",IF(C10=$BH$154,"O",IF(C10=$BI$154,"O","X")))))))))))))))))))))))))))))))))))))))</f>
        <v>X</v>
      </c>
      <c r="D1088" s="58" t="str">
        <f t="shared" si="1073"/>
        <v>X</v>
      </c>
      <c r="E1088" s="58" t="str">
        <f t="shared" si="1073"/>
        <v>X</v>
      </c>
      <c r="F1088" s="58" t="str">
        <f t="shared" si="1073"/>
        <v>X</v>
      </c>
      <c r="G1088" s="58" t="str">
        <f t="shared" si="1073"/>
        <v>X</v>
      </c>
      <c r="H1088" s="58" t="str">
        <f t="shared" si="1073"/>
        <v>X</v>
      </c>
      <c r="I1088" s="58" t="str">
        <f t="shared" si="1073"/>
        <v>X</v>
      </c>
      <c r="J1088" s="58" t="str">
        <f t="shared" si="1073"/>
        <v>X</v>
      </c>
      <c r="K1088" s="58" t="str">
        <f t="shared" si="1073"/>
        <v>X</v>
      </c>
      <c r="L1088" s="58" t="str">
        <f t="shared" si="1073"/>
        <v>X</v>
      </c>
      <c r="M1088" s="58" t="str">
        <f t="shared" si="1073"/>
        <v>X</v>
      </c>
      <c r="N1088" s="58" t="str">
        <f t="shared" si="1073"/>
        <v>X</v>
      </c>
      <c r="O1088" s="58" t="str">
        <f t="shared" si="1073"/>
        <v>X</v>
      </c>
      <c r="P1088" s="58" t="str">
        <f t="shared" si="1073"/>
        <v>X</v>
      </c>
      <c r="Q1088" s="58" t="str">
        <f t="shared" si="1073"/>
        <v>X</v>
      </c>
    </row>
    <row r="1089" spans="1:17">
      <c r="A1089" s="606"/>
      <c r="B1089" s="58" t="s">
        <v>36</v>
      </c>
      <c r="C1089" s="58" t="str">
        <f t="shared" ref="C1089:Q1089" si="1074">IF(C11=$W$154,"O",IF(C11=$X$154,"O",IF(C11=$Y$154,"O",IF(C11=$Z$154,"O",IF(C11=$AA$154,"O",IF(C11=$AB$154,"O",IF(C11=$AC$154,"O",IF(C11=$AD$154,"O",IF(C11=$AE$154,"O",IF(C11=$AF$154,"O",IF(C11=$AG$154,"O",IF(C11=$AH$154,"O",IF(C11=$AI$154,"O",IF(C11=$AJ$154,"O",IF(C11=$AK$154,"O",IF(C11=$AL$154,"O",IF(C11=$AM$154,"O",IF(C11=$AN$154,"O",IF(C11=$AO$154,"O",IF(C11=$AP$154,"O",IF(C11=$AQ$154,"O",IF(C11=$AR$154,"O",IF(C11=$AS$154,"O",IF(C11=$AT$154,"O",IF(C11=$AU$154,"O",IF(C11=$AV$154,"O",IF(C11=$AW$154,"O",IF(C11=$AX$154,"O",IF(C11=$AY$154,"O",IF(C11=$AZ$154,"O",IF(C11=$BA$154,"O",IF(C11=$BB$154,"O",IF(C11=$BC$154,"O",IF(C11=$BD$154,"O",IF(C11=$BE$154,"O",IF(C11=$BF$154,"O",IF(C11=$BG$154,"O",IF(C11=$BH$154,"O",IF(C11=$BI$154,"O","X")))))))))))))))))))))))))))))))))))))))</f>
        <v>O</v>
      </c>
      <c r="D1089" s="58" t="str">
        <f t="shared" si="1074"/>
        <v>O</v>
      </c>
      <c r="E1089" s="58" t="str">
        <f t="shared" si="1074"/>
        <v>O</v>
      </c>
      <c r="F1089" s="58" t="str">
        <f t="shared" si="1074"/>
        <v>O</v>
      </c>
      <c r="G1089" s="58" t="str">
        <f t="shared" si="1074"/>
        <v>O</v>
      </c>
      <c r="H1089" s="58" t="str">
        <f t="shared" si="1074"/>
        <v>O</v>
      </c>
      <c r="I1089" s="58" t="str">
        <f t="shared" si="1074"/>
        <v>O</v>
      </c>
      <c r="J1089" s="58" t="str">
        <f t="shared" si="1074"/>
        <v>O</v>
      </c>
      <c r="K1089" s="58" t="str">
        <f t="shared" si="1074"/>
        <v>O</v>
      </c>
      <c r="L1089" s="58" t="str">
        <f t="shared" si="1074"/>
        <v>O</v>
      </c>
      <c r="M1089" s="58" t="str">
        <f t="shared" si="1074"/>
        <v>O</v>
      </c>
      <c r="N1089" s="58" t="str">
        <f t="shared" si="1074"/>
        <v>O</v>
      </c>
      <c r="O1089" s="58" t="str">
        <f t="shared" si="1074"/>
        <v>O</v>
      </c>
      <c r="P1089" s="58" t="str">
        <f t="shared" si="1074"/>
        <v>O</v>
      </c>
      <c r="Q1089" s="58" t="str">
        <f t="shared" si="1074"/>
        <v>O</v>
      </c>
    </row>
    <row r="1090" spans="1:17">
      <c r="A1090" s="606"/>
      <c r="B1090" s="58" t="s">
        <v>21</v>
      </c>
      <c r="C1090" s="58" t="str">
        <f t="shared" ref="C1090:Q1090" si="1075">IF(C12=$W$154,"O",IF(C12=$X$154,"O",IF(C12=$Y$154,"O",IF(C12=$Z$154,"O",IF(C12=$AA$154,"O",IF(C12=$AB$154,"O",IF(C12=$AC$154,"O",IF(C12=$AD$154,"O",IF(C12=$AE$154,"O",IF(C12=$AF$154,"O",IF(C12=$AG$154,"O",IF(C12=$AH$154,"O",IF(C12=$AI$154,"O",IF(C12=$AJ$154,"O",IF(C12=$AK$154,"O",IF(C12=$AL$154,"O",IF(C12=$AM$154,"O",IF(C12=$AN$154,"O",IF(C12=$AO$154,"O",IF(C12=$AP$154,"O",IF(C12=$AQ$154,"O",IF(C12=$AR$154,"O",IF(C12=$AS$154,"O",IF(C12=$AT$154,"O",IF(C12=$AU$154,"O",IF(C12=$AV$154,"O",IF(C12=$AW$154,"O",IF(C12=$AX$154,"O",IF(C12=$AY$154,"O",IF(C12=$AZ$154,"O",IF(C12=$BA$154,"O",IF(C12=$BB$154,"O",IF(C12=$BC$154,"O",IF(C12=$BD$154,"O",IF(C12=$BE$154,"O",IF(C12=$BF$154,"O",IF(C12=$BG$154,"O",IF(C12=$BH$154,"O",IF(C12=$BI$154,"O","X")))))))))))))))))))))))))))))))))))))))</f>
        <v>O</v>
      </c>
      <c r="D1090" s="58" t="str">
        <f t="shared" si="1075"/>
        <v>O</v>
      </c>
      <c r="E1090" s="58" t="str">
        <f t="shared" si="1075"/>
        <v>O</v>
      </c>
      <c r="F1090" s="58" t="str">
        <f t="shared" si="1075"/>
        <v>O</v>
      </c>
      <c r="G1090" s="58" t="str">
        <f t="shared" si="1075"/>
        <v>O</v>
      </c>
      <c r="H1090" s="58" t="str">
        <f t="shared" si="1075"/>
        <v>O</v>
      </c>
      <c r="I1090" s="58" t="str">
        <f t="shared" si="1075"/>
        <v>O</v>
      </c>
      <c r="J1090" s="58" t="str">
        <f t="shared" si="1075"/>
        <v>O</v>
      </c>
      <c r="K1090" s="58" t="str">
        <f t="shared" si="1075"/>
        <v>O</v>
      </c>
      <c r="L1090" s="58" t="str">
        <f t="shared" si="1075"/>
        <v>O</v>
      </c>
      <c r="M1090" s="58" t="str">
        <f t="shared" si="1075"/>
        <v>O</v>
      </c>
      <c r="N1090" s="58" t="str">
        <f t="shared" si="1075"/>
        <v>O</v>
      </c>
      <c r="O1090" s="58" t="str">
        <f t="shared" si="1075"/>
        <v>O</v>
      </c>
      <c r="P1090" s="58" t="str">
        <f t="shared" si="1075"/>
        <v>O</v>
      </c>
      <c r="Q1090" s="58" t="str">
        <f t="shared" si="1075"/>
        <v>O</v>
      </c>
    </row>
    <row r="1091" spans="1:17">
      <c r="A1091" s="607"/>
      <c r="B1091" s="30" t="s">
        <v>46</v>
      </c>
      <c r="C1091" s="47">
        <f>COUNTIF(C1085:C1090,"O")</f>
        <v>3</v>
      </c>
      <c r="D1091" s="47">
        <f t="shared" ref="D1091:Q1091" si="1076">COUNTIF(D1085:D1090,"O")</f>
        <v>3</v>
      </c>
      <c r="E1091" s="47">
        <f t="shared" si="1076"/>
        <v>3</v>
      </c>
      <c r="F1091" s="47">
        <f t="shared" si="1076"/>
        <v>3</v>
      </c>
      <c r="G1091" s="47">
        <f t="shared" si="1076"/>
        <v>3</v>
      </c>
      <c r="H1091" s="47">
        <f t="shared" si="1076"/>
        <v>3</v>
      </c>
      <c r="I1091" s="47">
        <f t="shared" si="1076"/>
        <v>3</v>
      </c>
      <c r="J1091" s="47">
        <f t="shared" si="1076"/>
        <v>3</v>
      </c>
      <c r="K1091" s="47">
        <f t="shared" si="1076"/>
        <v>3</v>
      </c>
      <c r="L1091" s="47">
        <f t="shared" si="1076"/>
        <v>3</v>
      </c>
      <c r="M1091" s="47">
        <f t="shared" si="1076"/>
        <v>3</v>
      </c>
      <c r="N1091" s="47">
        <f t="shared" si="1076"/>
        <v>3</v>
      </c>
      <c r="O1091" s="47">
        <f t="shared" si="1076"/>
        <v>3</v>
      </c>
      <c r="P1091" s="47">
        <f t="shared" si="1076"/>
        <v>3</v>
      </c>
      <c r="Q1091" s="47">
        <f t="shared" si="1076"/>
        <v>3</v>
      </c>
    </row>
    <row r="1092" spans="1:17">
      <c r="A1092" s="605">
        <v>129</v>
      </c>
      <c r="B1092" s="58" t="s">
        <v>32</v>
      </c>
      <c r="C1092" s="58" t="str">
        <f t="shared" ref="C1092:Q1092" si="1077">IF(C7=$W$155,"O",IF(C7=$X$155,"O",IF(C7=$Y$155,"O",IF(C7=$Z$155,"O",IF(C7=$AA$155,"O",IF(C7=$AB$155,"O",IF(C7=$AC$155,"O",IF(C7=$AD$155,"O",IF(C7=$AE$155,"O",IF(C7=$AF$155,"O",IF(C7=$AG$155,"O",IF(C7=$AH$155,"O",IF(C7=$AI$155,"O",IF(C7=$AJ$155,"O",IF(C7=$AK$155,"O",IF(C7=$AL$155,"O",IF(C7=$AM$155,"O",IF(C7=$AN$155,"O",IF(C7=$AO$155,"O",IF(C7=$AP$155,"O",IF(C7=$AQ$155,"O",IF(C7=$AR$155,"O",IF(C7=$AS$155,"O",IF(C7=$AT$155,"O",IF(C7=$AU$155,"O",IF(C7=$AV$155,"O",IF(C7=$AW$155,"O",IF(C7=$AX$155,"O",IF(C7=$AY$155,"O",IF(C7=$AZ$155,"O",IF(C7=$BA$155,"O",IF(C7=$BB$155,"O",IF(C7=$BC$155,"O",IF(C7=$BD$155,"O",IF(C7=$BE$155,"O",IF(C7=$BF$155,"O",IF(C7=$BG$155,"O",IF(C7=$BH$155,"O",IF(C7=$BI$155,"O","X")))))))))))))))))))))))))))))))))))))))</f>
        <v>X</v>
      </c>
      <c r="D1092" s="58" t="str">
        <f t="shared" si="1077"/>
        <v>X</v>
      </c>
      <c r="E1092" s="58" t="str">
        <f t="shared" si="1077"/>
        <v>X</v>
      </c>
      <c r="F1092" s="58" t="str">
        <f t="shared" si="1077"/>
        <v>X</v>
      </c>
      <c r="G1092" s="58" t="str">
        <f t="shared" si="1077"/>
        <v>X</v>
      </c>
      <c r="H1092" s="58" t="str">
        <f t="shared" si="1077"/>
        <v>X</v>
      </c>
      <c r="I1092" s="58" t="str">
        <f t="shared" si="1077"/>
        <v>X</v>
      </c>
      <c r="J1092" s="58" t="str">
        <f t="shared" si="1077"/>
        <v>X</v>
      </c>
      <c r="K1092" s="58" t="str">
        <f t="shared" si="1077"/>
        <v>X</v>
      </c>
      <c r="L1092" s="58" t="str">
        <f t="shared" si="1077"/>
        <v>X</v>
      </c>
      <c r="M1092" s="58" t="str">
        <f t="shared" si="1077"/>
        <v>X</v>
      </c>
      <c r="N1092" s="58" t="str">
        <f t="shared" si="1077"/>
        <v>X</v>
      </c>
      <c r="O1092" s="58" t="str">
        <f t="shared" si="1077"/>
        <v>X</v>
      </c>
      <c r="P1092" s="58" t="str">
        <f t="shared" si="1077"/>
        <v>X</v>
      </c>
      <c r="Q1092" s="58" t="str">
        <f t="shared" si="1077"/>
        <v>X</v>
      </c>
    </row>
    <row r="1093" spans="1:17">
      <c r="A1093" s="606"/>
      <c r="B1093" s="58" t="s">
        <v>33</v>
      </c>
      <c r="C1093" s="58" t="str">
        <f t="shared" ref="C1093:Q1093" si="1078">IF(C8=$W$155,"O",IF(C8=$X$155,"O",IF(C8=$Y$155,"O",IF(C8=$Z$155,"O",IF(C8=$AA$155,"O",IF(C8=$AB$155,"O",IF(C8=$AC$155,"O",IF(C8=$AD$155,"O",IF(C8=$AE$155,"O",IF(C8=$AF$155,"O",IF(C8=$AG$155,"O",IF(C8=$AH$155,"O",IF(C8=$AI$155,"O",IF(C8=$AJ$155,"O",IF(C8=$AK$155,"O",IF(C8=$AL$155,"O",IF(C8=$AM$155,"O",IF(C8=$AN$155,"O",IF(C8=$AO$155,"O",IF(C8=$AP$155,"O",IF(C8=$AQ$155,"O",IF(C8=$AR$155,"O",IF(C8=$AS$155,"O",IF(C8=$AT$155,"O",IF(C8=$AU$155,"O",IF(C8=$AV$155,"O",IF(C8=$AW$155,"O",IF(C8=$AX$155,"O",IF(C8=$AY$155,"O",IF(C8=$AZ$155,"O",IF(C8=$BA$155,"O",IF(C8=$BB$155,"O",IF(C8=$BC$155,"O",IF(C8=$BD$155,"O",IF(C8=$BE$155,"O",IF(C8=$BF$155,"O",IF(C8=$BG$155,"O",IF(C8=$BH$155,"O",IF(C8=$BI$155,"O","X")))))))))))))))))))))))))))))))))))))))</f>
        <v>X</v>
      </c>
      <c r="D1093" s="58" t="str">
        <f t="shared" si="1078"/>
        <v>X</v>
      </c>
      <c r="E1093" s="58" t="str">
        <f t="shared" si="1078"/>
        <v>X</v>
      </c>
      <c r="F1093" s="58" t="str">
        <f t="shared" si="1078"/>
        <v>X</v>
      </c>
      <c r="G1093" s="58" t="str">
        <f t="shared" si="1078"/>
        <v>X</v>
      </c>
      <c r="H1093" s="58" t="str">
        <f t="shared" si="1078"/>
        <v>X</v>
      </c>
      <c r="I1093" s="58" t="str">
        <f t="shared" si="1078"/>
        <v>X</v>
      </c>
      <c r="J1093" s="58" t="str">
        <f t="shared" si="1078"/>
        <v>X</v>
      </c>
      <c r="K1093" s="58" t="str">
        <f t="shared" si="1078"/>
        <v>X</v>
      </c>
      <c r="L1093" s="58" t="str">
        <f t="shared" si="1078"/>
        <v>X</v>
      </c>
      <c r="M1093" s="58" t="str">
        <f t="shared" si="1078"/>
        <v>X</v>
      </c>
      <c r="N1093" s="58" t="str">
        <f t="shared" si="1078"/>
        <v>X</v>
      </c>
      <c r="O1093" s="58" t="str">
        <f t="shared" si="1078"/>
        <v>X</v>
      </c>
      <c r="P1093" s="58" t="str">
        <f t="shared" si="1078"/>
        <v>X</v>
      </c>
      <c r="Q1093" s="58" t="str">
        <f t="shared" si="1078"/>
        <v>X</v>
      </c>
    </row>
    <row r="1094" spans="1:17">
      <c r="A1094" s="606"/>
      <c r="B1094" s="58" t="s">
        <v>34</v>
      </c>
      <c r="C1094" s="58" t="str">
        <f t="shared" ref="C1094:Q1094" si="1079">IF(C9=$W$155,"O",IF(C9=$X$155,"O",IF(C9=$Y$155,"O",IF(C9=$Z$155,"O",IF(C9=$AA$155,"O",IF(C9=$AB$155,"O",IF(C9=$AC$155,"O",IF(C9=$AD$155,"O",IF(C9=$AE$155,"O",IF(C9=$AF$155,"O",IF(C9=$AG$155,"O",IF(C9=$AH$155,"O",IF(C9=$AI$155,"O",IF(C9=$AJ$155,"O",IF(C9=$AK$155,"O",IF(C9=$AL$155,"O",IF(C9=$AM$155,"O",IF(C9=$AN$155,"O",IF(C9=$AO$155,"O",IF(C9=$AP$155,"O",IF(C9=$AQ$155,"O",IF(C9=$AR$155,"O",IF(C9=$AS$155,"O",IF(C9=$AT$155,"O",IF(C9=$AU$155,"O",IF(C9=$AV$155,"O",IF(C9=$AW$155,"O",IF(C9=$AX$155,"O",IF(C9=$AY$155,"O",IF(C9=$AZ$155,"O",IF(C9=$BA$155,"O",IF(C9=$BB$155,"O",IF(C9=$BC$155,"O",IF(C9=$BD$155,"O",IF(C9=$BE$155,"O",IF(C9=$BF$155,"O",IF(C9=$BG$155,"O",IF(C9=$BH$155,"O",IF(C9=$BI$155,"O","X")))))))))))))))))))))))))))))))))))))))</f>
        <v>X</v>
      </c>
      <c r="D1094" s="58" t="str">
        <f t="shared" si="1079"/>
        <v>X</v>
      </c>
      <c r="E1094" s="58" t="str">
        <f t="shared" si="1079"/>
        <v>X</v>
      </c>
      <c r="F1094" s="58" t="str">
        <f t="shared" si="1079"/>
        <v>X</v>
      </c>
      <c r="G1094" s="58" t="str">
        <f t="shared" si="1079"/>
        <v>X</v>
      </c>
      <c r="H1094" s="58" t="str">
        <f t="shared" si="1079"/>
        <v>X</v>
      </c>
      <c r="I1094" s="58" t="str">
        <f t="shared" si="1079"/>
        <v>X</v>
      </c>
      <c r="J1094" s="58" t="str">
        <f t="shared" si="1079"/>
        <v>X</v>
      </c>
      <c r="K1094" s="58" t="str">
        <f t="shared" si="1079"/>
        <v>X</v>
      </c>
      <c r="L1094" s="58" t="str">
        <f t="shared" si="1079"/>
        <v>X</v>
      </c>
      <c r="M1094" s="58" t="str">
        <f t="shared" si="1079"/>
        <v>X</v>
      </c>
      <c r="N1094" s="58" t="str">
        <f t="shared" si="1079"/>
        <v>X</v>
      </c>
      <c r="O1094" s="58" t="str">
        <f t="shared" si="1079"/>
        <v>X</v>
      </c>
      <c r="P1094" s="58" t="str">
        <f t="shared" si="1079"/>
        <v>X</v>
      </c>
      <c r="Q1094" s="58" t="str">
        <f t="shared" si="1079"/>
        <v>X</v>
      </c>
    </row>
    <row r="1095" spans="1:17">
      <c r="A1095" s="606"/>
      <c r="B1095" s="58" t="s">
        <v>35</v>
      </c>
      <c r="C1095" s="58" t="str">
        <f t="shared" ref="C1095:Q1095" si="1080">IF(C10=$W$155,"O",IF(C10=$X$155,"O",IF(C10=$Y$155,"O",IF(C10=$Z$155,"O",IF(C10=$AA$155,"O",IF(C10=$AB$155,"O",IF(C10=$AC$155,"O",IF(C10=$AD$155,"O",IF(C10=$AE$155,"O",IF(C10=$AF$155,"O",IF(C10=$AG$155,"O",IF(C10=$AH$155,"O",IF(C10=$AI$155,"O",IF(C10=$AJ$155,"O",IF(C10=$AK$155,"O",IF(C10=$AL$155,"O",IF(C10=$AM$155,"O",IF(C10=$AN$155,"O",IF(C10=$AO$155,"O",IF(C10=$AP$155,"O",IF(C10=$AQ$155,"O",IF(C10=$AR$155,"O",IF(C10=$AS$155,"O",IF(C10=$AT$155,"O",IF(C10=$AU$155,"O",IF(C10=$AV$155,"O",IF(C10=$AW$155,"O",IF(C10=$AX$155,"O",IF(C10=$AY$155,"O",IF(C10=$AZ$155,"O",IF(C10=$BA$155,"O",IF(C10=$BB$155,"O",IF(C10=$BC$155,"O",IF(C10=$BD$155,"O",IF(C10=$BE$155,"O",IF(C10=$BF$155,"O",IF(C10=$BG$155,"O",IF(C10=$BH$155,"O",IF(C10=$BI$155,"O","X")))))))))))))))))))))))))))))))))))))))</f>
        <v>O</v>
      </c>
      <c r="D1095" s="58" t="str">
        <f t="shared" si="1080"/>
        <v>O</v>
      </c>
      <c r="E1095" s="58" t="str">
        <f t="shared" si="1080"/>
        <v>O</v>
      </c>
      <c r="F1095" s="58" t="str">
        <f t="shared" si="1080"/>
        <v>O</v>
      </c>
      <c r="G1095" s="58" t="str">
        <f t="shared" si="1080"/>
        <v>O</v>
      </c>
      <c r="H1095" s="58" t="str">
        <f t="shared" si="1080"/>
        <v>O</v>
      </c>
      <c r="I1095" s="58" t="str">
        <f t="shared" si="1080"/>
        <v>O</v>
      </c>
      <c r="J1095" s="58" t="str">
        <f t="shared" si="1080"/>
        <v>O</v>
      </c>
      <c r="K1095" s="58" t="str">
        <f t="shared" si="1080"/>
        <v>O</v>
      </c>
      <c r="L1095" s="58" t="str">
        <f t="shared" si="1080"/>
        <v>O</v>
      </c>
      <c r="M1095" s="58" t="str">
        <f t="shared" si="1080"/>
        <v>O</v>
      </c>
      <c r="N1095" s="58" t="str">
        <f t="shared" si="1080"/>
        <v>O</v>
      </c>
      <c r="O1095" s="58" t="str">
        <f t="shared" si="1080"/>
        <v>O</v>
      </c>
      <c r="P1095" s="58" t="str">
        <f t="shared" si="1080"/>
        <v>O</v>
      </c>
      <c r="Q1095" s="58" t="str">
        <f t="shared" si="1080"/>
        <v>O</v>
      </c>
    </row>
    <row r="1096" spans="1:17">
      <c r="A1096" s="606"/>
      <c r="B1096" s="58" t="s">
        <v>36</v>
      </c>
      <c r="C1096" s="58" t="str">
        <f t="shared" ref="C1096:Q1096" si="1081">IF(C11=$W$155,"O",IF(C11=$X$155,"O",IF(C11=$Y$155,"O",IF(C11=$Z$155,"O",IF(C11=$AA$155,"O",IF(C11=$AB$155,"O",IF(C11=$AC$155,"O",IF(C11=$AD$155,"O",IF(C11=$AE$155,"O",IF(C11=$AF$155,"O",IF(C11=$AG$155,"O",IF(C11=$AH$155,"O",IF(C11=$AI$155,"O",IF(C11=$AJ$155,"O",IF(C11=$AK$155,"O",IF(C11=$AL$155,"O",IF(C11=$AM$155,"O",IF(C11=$AN$155,"O",IF(C11=$AO$155,"O",IF(C11=$AP$155,"O",IF(C11=$AQ$155,"O",IF(C11=$AR$155,"O",IF(C11=$AS$155,"O",IF(C11=$AT$155,"O",IF(C11=$AU$155,"O",IF(C11=$AV$155,"O",IF(C11=$AW$155,"O",IF(C11=$AX$155,"O",IF(C11=$AY$155,"O",IF(C11=$AZ$155,"O",IF(C11=$BA$155,"O",IF(C11=$BB$155,"O",IF(C11=$BC$155,"O",IF(C11=$BD$155,"O",IF(C11=$BE$155,"O",IF(C11=$BF$155,"O",IF(C11=$BG$155,"O",IF(C11=$BH$155,"O",IF(C11=$BI$155,"O","X")))))))))))))))))))))))))))))))))))))))</f>
        <v>O</v>
      </c>
      <c r="D1096" s="58" t="str">
        <f t="shared" si="1081"/>
        <v>O</v>
      </c>
      <c r="E1096" s="58" t="str">
        <f t="shared" si="1081"/>
        <v>O</v>
      </c>
      <c r="F1096" s="58" t="str">
        <f t="shared" si="1081"/>
        <v>O</v>
      </c>
      <c r="G1096" s="58" t="str">
        <f t="shared" si="1081"/>
        <v>O</v>
      </c>
      <c r="H1096" s="58" t="str">
        <f t="shared" si="1081"/>
        <v>O</v>
      </c>
      <c r="I1096" s="58" t="str">
        <f t="shared" si="1081"/>
        <v>O</v>
      </c>
      <c r="J1096" s="58" t="str">
        <f t="shared" si="1081"/>
        <v>O</v>
      </c>
      <c r="K1096" s="58" t="str">
        <f t="shared" si="1081"/>
        <v>O</v>
      </c>
      <c r="L1096" s="58" t="str">
        <f t="shared" si="1081"/>
        <v>O</v>
      </c>
      <c r="M1096" s="58" t="str">
        <f t="shared" si="1081"/>
        <v>O</v>
      </c>
      <c r="N1096" s="58" t="str">
        <f t="shared" si="1081"/>
        <v>O</v>
      </c>
      <c r="O1096" s="58" t="str">
        <f t="shared" si="1081"/>
        <v>O</v>
      </c>
      <c r="P1096" s="58" t="str">
        <f t="shared" si="1081"/>
        <v>O</v>
      </c>
      <c r="Q1096" s="58" t="str">
        <f t="shared" si="1081"/>
        <v>O</v>
      </c>
    </row>
    <row r="1097" spans="1:17">
      <c r="A1097" s="606"/>
      <c r="B1097" s="58" t="s">
        <v>21</v>
      </c>
      <c r="C1097" s="58" t="str">
        <f t="shared" ref="C1097:Q1097" si="1082">IF(C12=$W$155,"O",IF(C12=$X$155,"O",IF(C12=$Y$155,"O",IF(C12=$Z$155,"O",IF(C12=$AA$155,"O",IF(C12=$AB$155,"O",IF(C12=$AC$155,"O",IF(C12=$AD$155,"O",IF(C12=$AE$155,"O",IF(C12=$AF$155,"O",IF(C12=$AG$155,"O",IF(C12=$AH$155,"O",IF(C12=$AI$155,"O",IF(C12=$AJ$155,"O",IF(C12=$AK$155,"O",IF(C12=$AL$155,"O",IF(C12=$AM$155,"O",IF(C12=$AN$155,"O",IF(C12=$AO$155,"O",IF(C12=$AP$155,"O",IF(C12=$AQ$155,"O",IF(C12=$AR$155,"O",IF(C12=$AS$155,"O",IF(C12=$AT$155,"O",IF(C12=$AU$155,"O",IF(C12=$AV$155,"O",IF(C12=$AW$155,"O",IF(C12=$AX$155,"O",IF(C12=$AY$155,"O",IF(C12=$AZ$155,"O",IF(C12=$BA$155,"O",IF(C12=$BB$155,"O",IF(C12=$BC$155,"O",IF(C12=$BD$155,"O",IF(C12=$BE$155,"O",IF(C12=$BF$155,"O",IF(C12=$BG$155,"O",IF(C12=$BH$155,"O",IF(C12=$BI$155,"O","X")))))))))))))))))))))))))))))))))))))))</f>
        <v>O</v>
      </c>
      <c r="D1097" s="58" t="str">
        <f t="shared" si="1082"/>
        <v>O</v>
      </c>
      <c r="E1097" s="58" t="str">
        <f t="shared" si="1082"/>
        <v>O</v>
      </c>
      <c r="F1097" s="58" t="str">
        <f t="shared" si="1082"/>
        <v>O</v>
      </c>
      <c r="G1097" s="58" t="str">
        <f t="shared" si="1082"/>
        <v>O</v>
      </c>
      <c r="H1097" s="58" t="str">
        <f t="shared" si="1082"/>
        <v>O</v>
      </c>
      <c r="I1097" s="58" t="str">
        <f t="shared" si="1082"/>
        <v>O</v>
      </c>
      <c r="J1097" s="58" t="str">
        <f t="shared" si="1082"/>
        <v>O</v>
      </c>
      <c r="K1097" s="58" t="str">
        <f t="shared" si="1082"/>
        <v>O</v>
      </c>
      <c r="L1097" s="58" t="str">
        <f t="shared" si="1082"/>
        <v>O</v>
      </c>
      <c r="M1097" s="58" t="str">
        <f t="shared" si="1082"/>
        <v>O</v>
      </c>
      <c r="N1097" s="58" t="str">
        <f t="shared" si="1082"/>
        <v>O</v>
      </c>
      <c r="O1097" s="58" t="str">
        <f t="shared" si="1082"/>
        <v>O</v>
      </c>
      <c r="P1097" s="58" t="str">
        <f t="shared" si="1082"/>
        <v>O</v>
      </c>
      <c r="Q1097" s="58" t="str">
        <f t="shared" si="1082"/>
        <v>O</v>
      </c>
    </row>
    <row r="1098" spans="1:17">
      <c r="A1098" s="607"/>
      <c r="B1098" s="30" t="s">
        <v>46</v>
      </c>
      <c r="C1098" s="47">
        <f>COUNTIF(C1092:C1097,"O")</f>
        <v>3</v>
      </c>
      <c r="D1098" s="47">
        <f t="shared" ref="D1098:Q1098" si="1083">COUNTIF(D1092:D1097,"O")</f>
        <v>3</v>
      </c>
      <c r="E1098" s="47">
        <f t="shared" si="1083"/>
        <v>3</v>
      </c>
      <c r="F1098" s="47">
        <f t="shared" si="1083"/>
        <v>3</v>
      </c>
      <c r="G1098" s="47">
        <f t="shared" si="1083"/>
        <v>3</v>
      </c>
      <c r="H1098" s="47">
        <f t="shared" si="1083"/>
        <v>3</v>
      </c>
      <c r="I1098" s="47">
        <f t="shared" si="1083"/>
        <v>3</v>
      </c>
      <c r="J1098" s="47">
        <f t="shared" si="1083"/>
        <v>3</v>
      </c>
      <c r="K1098" s="47">
        <f t="shared" si="1083"/>
        <v>3</v>
      </c>
      <c r="L1098" s="47">
        <f t="shared" si="1083"/>
        <v>3</v>
      </c>
      <c r="M1098" s="47">
        <f t="shared" si="1083"/>
        <v>3</v>
      </c>
      <c r="N1098" s="47">
        <f t="shared" si="1083"/>
        <v>3</v>
      </c>
      <c r="O1098" s="47">
        <f t="shared" si="1083"/>
        <v>3</v>
      </c>
      <c r="P1098" s="47">
        <f t="shared" si="1083"/>
        <v>3</v>
      </c>
      <c r="Q1098" s="47">
        <f t="shared" si="1083"/>
        <v>3</v>
      </c>
    </row>
    <row r="1099" spans="1:17">
      <c r="A1099" s="605">
        <v>130</v>
      </c>
      <c r="B1099" s="58" t="s">
        <v>32</v>
      </c>
      <c r="C1099" s="58" t="str">
        <f t="shared" ref="C1099:Q1099" si="1084">IF(C7=$W$156,"O",IF(C7=$X$156,"O",IF(C7=$Y$156,"O",IF(C7=$Z$156,"O",IF(C7=$AA$156,"O",IF(C7=$AB$156,"O",IF(C7=$AC$156,"O",IF(C7=$AD$156,"O",IF(C7=$AE$156,"O",IF(C7=$AF$156,"O",IF(C7=$AG$156,"O",IF(C7=$AH$156,"O",IF(C7=$AI$156,"O",IF(C7=$AJ$156,"O",IF(C7=$AK$156,"O",IF(C7=$AL$156,"O",IF(C7=$AM$156,"O",IF(C7=$AN$156,"O",IF(C7=$AO$156,"O",IF(C7=$AP$156,"O",IF(C7=$AQ$156,"O",IF(C7=$AR$156,"O",IF(C7=$AS$156,"O",IF(C7=$AT$156,"O",IF(C7=$AU$156,"O",IF(C7=$AV$156,"O",IF(C7=$AW$156,"O",IF(C7=$AX$156,"O",IF(C7=$AY$156,"O",IF(C7=$AZ$156,"O",IF(C7=$BA$156,"O",IF(C7=$BB$156,"O",IF(C7=$BC$156,"O",IF(C7=$BD$156,"O",IF(C7=$BE$156,"O",IF(C7=$BF$156,"O",IF(C7=$BG$156,"O",IF(C7=$BH$156,"O",IF(C7=$BI$156,"O","X")))))))))))))))))))))))))))))))))))))))</f>
        <v>O</v>
      </c>
      <c r="D1099" s="58" t="str">
        <f t="shared" si="1084"/>
        <v>O</v>
      </c>
      <c r="E1099" s="58" t="str">
        <f t="shared" si="1084"/>
        <v>O</v>
      </c>
      <c r="F1099" s="58" t="str">
        <f t="shared" si="1084"/>
        <v>O</v>
      </c>
      <c r="G1099" s="58" t="str">
        <f t="shared" si="1084"/>
        <v>O</v>
      </c>
      <c r="H1099" s="58" t="str">
        <f t="shared" si="1084"/>
        <v>O</v>
      </c>
      <c r="I1099" s="58" t="str">
        <f t="shared" si="1084"/>
        <v>O</v>
      </c>
      <c r="J1099" s="58" t="str">
        <f t="shared" si="1084"/>
        <v>O</v>
      </c>
      <c r="K1099" s="58" t="str">
        <f t="shared" si="1084"/>
        <v>O</v>
      </c>
      <c r="L1099" s="58" t="str">
        <f t="shared" si="1084"/>
        <v>O</v>
      </c>
      <c r="M1099" s="58" t="str">
        <f t="shared" si="1084"/>
        <v>O</v>
      </c>
      <c r="N1099" s="58" t="str">
        <f t="shared" si="1084"/>
        <v>O</v>
      </c>
      <c r="O1099" s="58" t="str">
        <f t="shared" si="1084"/>
        <v>O</v>
      </c>
      <c r="P1099" s="58" t="str">
        <f t="shared" si="1084"/>
        <v>O</v>
      </c>
      <c r="Q1099" s="58" t="str">
        <f t="shared" si="1084"/>
        <v>O</v>
      </c>
    </row>
    <row r="1100" spans="1:17">
      <c r="A1100" s="606"/>
      <c r="B1100" s="58" t="s">
        <v>33</v>
      </c>
      <c r="C1100" s="58" t="str">
        <f t="shared" ref="C1100:Q1100" si="1085">IF(C8=$W$156,"O",IF(C8=$X$156,"O",IF(C8=$Y$156,"O",IF(C8=$Z$156,"O",IF(C8=$AA$156,"O",IF(C8=$AB$156,"O",IF(C8=$AC$156,"O",IF(C8=$AD$156,"O",IF(C8=$AE$156,"O",IF(C8=$AF$156,"O",IF(C8=$AG$156,"O",IF(C8=$AH$156,"O",IF(C8=$AI$156,"O",IF(C8=$AJ$156,"O",IF(C8=$AK$156,"O",IF(C8=$AL$156,"O",IF(C8=$AM$156,"O",IF(C8=$AN$156,"O",IF(C8=$AO$156,"O",IF(C8=$AP$156,"O",IF(C8=$AQ$156,"O",IF(C8=$AR$156,"O",IF(C8=$AS$156,"O",IF(C8=$AT$156,"O",IF(C8=$AU$156,"O",IF(C8=$AV$156,"O",IF(C8=$AW$156,"O",IF(C8=$AX$156,"O",IF(C8=$AY$156,"O",IF(C8=$AZ$156,"O",IF(C8=$BA$156,"O",IF(C8=$BB$156,"O",IF(C8=$BC$156,"O",IF(C8=$BD$156,"O",IF(C8=$BE$156,"O",IF(C8=$BF$156,"O",IF(C8=$BG$156,"O",IF(C8=$BH$156,"O",IF(C8=$BI$156,"O","X")))))))))))))))))))))))))))))))))))))))</f>
        <v>X</v>
      </c>
      <c r="D1100" s="58" t="str">
        <f t="shared" si="1085"/>
        <v>X</v>
      </c>
      <c r="E1100" s="58" t="str">
        <f t="shared" si="1085"/>
        <v>X</v>
      </c>
      <c r="F1100" s="58" t="str">
        <f t="shared" si="1085"/>
        <v>X</v>
      </c>
      <c r="G1100" s="58" t="str">
        <f t="shared" si="1085"/>
        <v>X</v>
      </c>
      <c r="H1100" s="58" t="str">
        <f t="shared" si="1085"/>
        <v>X</v>
      </c>
      <c r="I1100" s="58" t="str">
        <f t="shared" si="1085"/>
        <v>X</v>
      </c>
      <c r="J1100" s="58" t="str">
        <f t="shared" si="1085"/>
        <v>X</v>
      </c>
      <c r="K1100" s="58" t="str">
        <f t="shared" si="1085"/>
        <v>X</v>
      </c>
      <c r="L1100" s="58" t="str">
        <f t="shared" si="1085"/>
        <v>X</v>
      </c>
      <c r="M1100" s="58" t="str">
        <f t="shared" si="1085"/>
        <v>X</v>
      </c>
      <c r="N1100" s="58" t="str">
        <f t="shared" si="1085"/>
        <v>X</v>
      </c>
      <c r="O1100" s="58" t="str">
        <f t="shared" si="1085"/>
        <v>X</v>
      </c>
      <c r="P1100" s="58" t="str">
        <f t="shared" si="1085"/>
        <v>X</v>
      </c>
      <c r="Q1100" s="58" t="str">
        <f t="shared" si="1085"/>
        <v>X</v>
      </c>
    </row>
    <row r="1101" spans="1:17">
      <c r="A1101" s="606"/>
      <c r="B1101" s="58" t="s">
        <v>34</v>
      </c>
      <c r="C1101" s="58" t="str">
        <f t="shared" ref="C1101:Q1101" si="1086">IF(C9=$W$156,"O",IF(C9=$X$156,"O",IF(C9=$Y$156,"O",IF(C9=$Z$156,"O",IF(C9=$AA$156,"O",IF(C9=$AB$156,"O",IF(C9=$AC$156,"O",IF(C9=$AD$156,"O",IF(C9=$AE$156,"O",IF(C9=$AF$156,"O",IF(C9=$AG$156,"O",IF(C9=$AH$156,"O",IF(C9=$AI$156,"O",IF(C9=$AJ$156,"O",IF(C9=$AK$156,"O",IF(C9=$AL$156,"O",IF(C9=$AM$156,"O",IF(C9=$AN$156,"O",IF(C9=$AO$156,"O",IF(C9=$AP$156,"O",IF(C9=$AQ$156,"O",IF(C9=$AR$156,"O",IF(C9=$AS$156,"O",IF(C9=$AT$156,"O",IF(C9=$AU$156,"O",IF(C9=$AV$156,"O",IF(C9=$AW$156,"O",IF(C9=$AX$156,"O",IF(C9=$AY$156,"O",IF(C9=$AZ$156,"O",IF(C9=$BA$156,"O",IF(C9=$BB$156,"O",IF(C9=$BC$156,"O",IF(C9=$BD$156,"O",IF(C9=$BE$156,"O",IF(C9=$BF$156,"O",IF(C9=$BG$156,"O",IF(C9=$BH$156,"O",IF(C9=$BI$156,"O","X")))))))))))))))))))))))))))))))))))))))</f>
        <v>X</v>
      </c>
      <c r="D1101" s="58" t="str">
        <f t="shared" si="1086"/>
        <v>X</v>
      </c>
      <c r="E1101" s="58" t="str">
        <f t="shared" si="1086"/>
        <v>X</v>
      </c>
      <c r="F1101" s="58" t="str">
        <f t="shared" si="1086"/>
        <v>X</v>
      </c>
      <c r="G1101" s="58" t="str">
        <f t="shared" si="1086"/>
        <v>X</v>
      </c>
      <c r="H1101" s="58" t="str">
        <f t="shared" si="1086"/>
        <v>X</v>
      </c>
      <c r="I1101" s="58" t="str">
        <f t="shared" si="1086"/>
        <v>X</v>
      </c>
      <c r="J1101" s="58" t="str">
        <f t="shared" si="1086"/>
        <v>X</v>
      </c>
      <c r="K1101" s="58" t="str">
        <f t="shared" si="1086"/>
        <v>X</v>
      </c>
      <c r="L1101" s="58" t="str">
        <f t="shared" si="1086"/>
        <v>X</v>
      </c>
      <c r="M1101" s="58" t="str">
        <f t="shared" si="1086"/>
        <v>X</v>
      </c>
      <c r="N1101" s="58" t="str">
        <f t="shared" si="1086"/>
        <v>X</v>
      </c>
      <c r="O1101" s="58" t="str">
        <f t="shared" si="1086"/>
        <v>X</v>
      </c>
      <c r="P1101" s="58" t="str">
        <f t="shared" si="1086"/>
        <v>X</v>
      </c>
      <c r="Q1101" s="58" t="str">
        <f t="shared" si="1086"/>
        <v>X</v>
      </c>
    </row>
    <row r="1102" spans="1:17">
      <c r="A1102" s="606"/>
      <c r="B1102" s="58" t="s">
        <v>35</v>
      </c>
      <c r="C1102" s="58" t="str">
        <f t="shared" ref="C1102:Q1102" si="1087">IF(C10=$W$156,"O",IF(C10=$X$156,"O",IF(C10=$Y$156,"O",IF(C10=$Z$156,"O",IF(C10=$AA$156,"O",IF(C10=$AB$156,"O",IF(C10=$AC$156,"O",IF(C10=$AD$156,"O",IF(C10=$AE$156,"O",IF(C10=$AF$156,"O",IF(C10=$AG$156,"O",IF(C10=$AH$156,"O",IF(C10=$AI$156,"O",IF(C10=$AJ$156,"O",IF(C10=$AK$156,"O",IF(C10=$AL$156,"O",IF(C10=$AM$156,"O",IF(C10=$AN$156,"O",IF(C10=$AO$156,"O",IF(C10=$AP$156,"O",IF(C10=$AQ$156,"O",IF(C10=$AR$156,"O",IF(C10=$AS$156,"O",IF(C10=$AT$156,"O",IF(C10=$AU$156,"O",IF(C10=$AV$156,"O",IF(C10=$AW$156,"O",IF(C10=$AX$156,"O",IF(C10=$AY$156,"O",IF(C10=$AZ$156,"O",IF(C10=$BA$156,"O",IF(C10=$BB$156,"O",IF(C10=$BC$156,"O",IF(C10=$BD$156,"O",IF(C10=$BE$156,"O",IF(C10=$BF$156,"O",IF(C10=$BG$156,"O",IF(C10=$BH$156,"O",IF(C10=$BI$156,"O","X")))))))))))))))))))))))))))))))))))))))</f>
        <v>X</v>
      </c>
      <c r="D1102" s="58" t="str">
        <f t="shared" si="1087"/>
        <v>X</v>
      </c>
      <c r="E1102" s="58" t="str">
        <f t="shared" si="1087"/>
        <v>X</v>
      </c>
      <c r="F1102" s="58" t="str">
        <f t="shared" si="1087"/>
        <v>X</v>
      </c>
      <c r="G1102" s="58" t="str">
        <f t="shared" si="1087"/>
        <v>X</v>
      </c>
      <c r="H1102" s="58" t="str">
        <f t="shared" si="1087"/>
        <v>X</v>
      </c>
      <c r="I1102" s="58" t="str">
        <f t="shared" si="1087"/>
        <v>X</v>
      </c>
      <c r="J1102" s="58" t="str">
        <f t="shared" si="1087"/>
        <v>X</v>
      </c>
      <c r="K1102" s="58" t="str">
        <f t="shared" si="1087"/>
        <v>X</v>
      </c>
      <c r="L1102" s="58" t="str">
        <f t="shared" si="1087"/>
        <v>X</v>
      </c>
      <c r="M1102" s="58" t="str">
        <f t="shared" si="1087"/>
        <v>X</v>
      </c>
      <c r="N1102" s="58" t="str">
        <f t="shared" si="1087"/>
        <v>X</v>
      </c>
      <c r="O1102" s="58" t="str">
        <f t="shared" si="1087"/>
        <v>X</v>
      </c>
      <c r="P1102" s="58" t="str">
        <f t="shared" si="1087"/>
        <v>X</v>
      </c>
      <c r="Q1102" s="58" t="str">
        <f t="shared" si="1087"/>
        <v>X</v>
      </c>
    </row>
    <row r="1103" spans="1:17">
      <c r="A1103" s="606"/>
      <c r="B1103" s="58" t="s">
        <v>36</v>
      </c>
      <c r="C1103" s="58" t="str">
        <f t="shared" ref="C1103:Q1103" si="1088">IF(C11=$W$156,"O",IF(C11=$X$156,"O",IF(C11=$Y$156,"O",IF(C11=$Z$156,"O",IF(C11=$AA$156,"O",IF(C11=$AB$156,"O",IF(C11=$AC$156,"O",IF(C11=$AD$156,"O",IF(C11=$AE$156,"O",IF(C11=$AF$156,"O",IF(C11=$AG$156,"O",IF(C11=$AH$156,"O",IF(C11=$AI$156,"O",IF(C11=$AJ$156,"O",IF(C11=$AK$156,"O",IF(C11=$AL$156,"O",IF(C11=$AM$156,"O",IF(C11=$AN$156,"O",IF(C11=$AO$156,"O",IF(C11=$AP$156,"O",IF(C11=$AQ$156,"O",IF(C11=$AR$156,"O",IF(C11=$AS$156,"O",IF(C11=$AT$156,"O",IF(C11=$AU$156,"O",IF(C11=$AV$156,"O",IF(C11=$AW$156,"O",IF(C11=$AX$156,"O",IF(C11=$AY$156,"O",IF(C11=$AZ$156,"O",IF(C11=$BA$156,"O",IF(C11=$BB$156,"O",IF(C11=$BC$156,"O",IF(C11=$BD$156,"O",IF(C11=$BE$156,"O",IF(C11=$BF$156,"O",IF(C11=$BG$156,"O",IF(C11=$BH$156,"O",IF(C11=$BI$156,"O","X")))))))))))))))))))))))))))))))))))))))</f>
        <v>O</v>
      </c>
      <c r="D1103" s="58" t="str">
        <f t="shared" si="1088"/>
        <v>O</v>
      </c>
      <c r="E1103" s="58" t="str">
        <f t="shared" si="1088"/>
        <v>O</v>
      </c>
      <c r="F1103" s="58" t="str">
        <f t="shared" si="1088"/>
        <v>O</v>
      </c>
      <c r="G1103" s="58" t="str">
        <f t="shared" si="1088"/>
        <v>O</v>
      </c>
      <c r="H1103" s="58" t="str">
        <f t="shared" si="1088"/>
        <v>O</v>
      </c>
      <c r="I1103" s="58" t="str">
        <f t="shared" si="1088"/>
        <v>O</v>
      </c>
      <c r="J1103" s="58" t="str">
        <f t="shared" si="1088"/>
        <v>O</v>
      </c>
      <c r="K1103" s="58" t="str">
        <f t="shared" si="1088"/>
        <v>O</v>
      </c>
      <c r="L1103" s="58" t="str">
        <f t="shared" si="1088"/>
        <v>O</v>
      </c>
      <c r="M1103" s="58" t="str">
        <f t="shared" si="1088"/>
        <v>O</v>
      </c>
      <c r="N1103" s="58" t="str">
        <f t="shared" si="1088"/>
        <v>O</v>
      </c>
      <c r="O1103" s="58" t="str">
        <f t="shared" si="1088"/>
        <v>O</v>
      </c>
      <c r="P1103" s="58" t="str">
        <f t="shared" si="1088"/>
        <v>O</v>
      </c>
      <c r="Q1103" s="58" t="str">
        <f t="shared" si="1088"/>
        <v>O</v>
      </c>
    </row>
    <row r="1104" spans="1:17">
      <c r="A1104" s="606"/>
      <c r="B1104" s="58" t="s">
        <v>21</v>
      </c>
      <c r="C1104" s="58" t="str">
        <f t="shared" ref="C1104:Q1104" si="1089">IF(C12=$W$156,"O",IF(C12=$X$156,"O",IF(C12=$Y$156,"O",IF(C12=$Z$156,"O",IF(C12=$AA$156,"O",IF(C12=$AB$156,"O",IF(C12=$AC$156,"O",IF(C12=$AD$156,"O",IF(C12=$AE$156,"O",IF(C12=$AF$156,"O",IF(C12=$AG$156,"O",IF(C12=$AH$156,"O",IF(C12=$AI$156,"O",IF(C12=$AJ$156,"O",IF(C12=$AK$156,"O",IF(C12=$AL$156,"O",IF(C12=$AM$156,"O",IF(C12=$AN$156,"O",IF(C12=$AO$156,"O",IF(C12=$AP$156,"O",IF(C12=$AQ$156,"O",IF(C12=$AR$156,"O",IF(C12=$AS$156,"O",IF(C12=$AT$156,"O",IF(C12=$AU$156,"O",IF(C12=$AV$156,"O",IF(C12=$AW$156,"O",IF(C12=$AX$156,"O",IF(C12=$AY$156,"O",IF(C12=$AZ$156,"O",IF(C12=$BA$156,"O",IF(C12=$BB$156,"O",IF(C12=$BC$156,"O",IF(C12=$BD$156,"O",IF(C12=$BE$156,"O",IF(C12=$BF$156,"O",IF(C12=$BG$156,"O",IF(C12=$BH$156,"O",IF(C12=$BI$156,"O","X")))))))))))))))))))))))))))))))))))))))</f>
        <v>O</v>
      </c>
      <c r="D1104" s="58" t="str">
        <f t="shared" si="1089"/>
        <v>O</v>
      </c>
      <c r="E1104" s="58" t="str">
        <f t="shared" si="1089"/>
        <v>O</v>
      </c>
      <c r="F1104" s="58" t="str">
        <f t="shared" si="1089"/>
        <v>O</v>
      </c>
      <c r="G1104" s="58" t="str">
        <f t="shared" si="1089"/>
        <v>O</v>
      </c>
      <c r="H1104" s="58" t="str">
        <f t="shared" si="1089"/>
        <v>O</v>
      </c>
      <c r="I1104" s="58" t="str">
        <f t="shared" si="1089"/>
        <v>O</v>
      </c>
      <c r="J1104" s="58" t="str">
        <f t="shared" si="1089"/>
        <v>O</v>
      </c>
      <c r="K1104" s="58" t="str">
        <f t="shared" si="1089"/>
        <v>O</v>
      </c>
      <c r="L1104" s="58" t="str">
        <f t="shared" si="1089"/>
        <v>O</v>
      </c>
      <c r="M1104" s="58" t="str">
        <f t="shared" si="1089"/>
        <v>O</v>
      </c>
      <c r="N1104" s="58" t="str">
        <f t="shared" si="1089"/>
        <v>O</v>
      </c>
      <c r="O1104" s="58" t="str">
        <f t="shared" si="1089"/>
        <v>O</v>
      </c>
      <c r="P1104" s="58" t="str">
        <f t="shared" si="1089"/>
        <v>O</v>
      </c>
      <c r="Q1104" s="58" t="str">
        <f t="shared" si="1089"/>
        <v>O</v>
      </c>
    </row>
    <row r="1105" spans="1:17">
      <c r="A1105" s="607"/>
      <c r="B1105" s="30" t="s">
        <v>46</v>
      </c>
      <c r="C1105" s="47">
        <f>COUNTIF(C1099:C1104,"O")</f>
        <v>3</v>
      </c>
      <c r="D1105" s="47">
        <f t="shared" ref="D1105:Q1105" si="1090">COUNTIF(D1099:D1104,"O")</f>
        <v>3</v>
      </c>
      <c r="E1105" s="47">
        <f t="shared" si="1090"/>
        <v>3</v>
      </c>
      <c r="F1105" s="47">
        <f t="shared" si="1090"/>
        <v>3</v>
      </c>
      <c r="G1105" s="47">
        <f t="shared" si="1090"/>
        <v>3</v>
      </c>
      <c r="H1105" s="47">
        <f t="shared" si="1090"/>
        <v>3</v>
      </c>
      <c r="I1105" s="47">
        <f t="shared" si="1090"/>
        <v>3</v>
      </c>
      <c r="J1105" s="47">
        <f t="shared" si="1090"/>
        <v>3</v>
      </c>
      <c r="K1105" s="47">
        <f t="shared" si="1090"/>
        <v>3</v>
      </c>
      <c r="L1105" s="47">
        <f t="shared" si="1090"/>
        <v>3</v>
      </c>
      <c r="M1105" s="47">
        <f t="shared" si="1090"/>
        <v>3</v>
      </c>
      <c r="N1105" s="47">
        <f t="shared" si="1090"/>
        <v>3</v>
      </c>
      <c r="O1105" s="47">
        <f t="shared" si="1090"/>
        <v>3</v>
      </c>
      <c r="P1105" s="47">
        <f t="shared" si="1090"/>
        <v>3</v>
      </c>
      <c r="Q1105" s="47">
        <f t="shared" si="1090"/>
        <v>3</v>
      </c>
    </row>
    <row r="1106" spans="1:17">
      <c r="A1106" s="605">
        <v>131</v>
      </c>
      <c r="B1106" s="58" t="s">
        <v>32</v>
      </c>
      <c r="C1106" s="58" t="str">
        <f t="shared" ref="C1106:Q1106" si="1091">IF(C7=$W$157,"O",IF(C7=$X$157,"O",IF(C7=$Y$157,"O",IF(C7=$Z$157,"O",IF(C7=$AA$157,"O",IF(C7=$AB$157,"O",IF(C7=$AC$157,"O",IF(C7=$AD$157,"O",IF(C7=$AE$157,"O",IF(C7=$AF$157,"O",IF(C7=$AG$157,"O",IF(C7=$AH$157,"O",IF(C7=$AI$157,"O",IF(C7=$AJ$157,"O",IF(C7=$AK$157,"O",IF(C7=$AL$157,"O",IF(C7=$AM$157,"O",IF(C7=$AN$157,"O",IF(C7=$AO$157,"O",IF(C7=$AP$157,"O",IF(C7=$AQ$157,"O",IF(C7=$AR$157,"O",IF(C7=$AS$157,"O",IF(C7=$AT$157,"O",IF(C7=$AU$157,"O",IF(C7=$AV$157,"O",IF(C7=$AW$157,"O",IF(C7=$AX$157,"O",IF(C7=$AY$157,"O",IF(C7=$AZ$157,"O",IF(C7=$BA$157,"O",IF(C7=$BB$157,"O",IF(C7=$BC$157,"O",IF(C7=$BD$157,"O",IF(C7=$BE$157,"O",IF(C7=$BF$157,"O",IF(C7=$BG$157,"O",IF(C7=$BH$157,"O",IF(C7=$BI$157,"O","X")))))))))))))))))))))))))))))))))))))))</f>
        <v>X</v>
      </c>
      <c r="D1106" s="58" t="str">
        <f t="shared" si="1091"/>
        <v>X</v>
      </c>
      <c r="E1106" s="58" t="str">
        <f t="shared" si="1091"/>
        <v>X</v>
      </c>
      <c r="F1106" s="58" t="str">
        <f t="shared" si="1091"/>
        <v>X</v>
      </c>
      <c r="G1106" s="58" t="str">
        <f t="shared" si="1091"/>
        <v>X</v>
      </c>
      <c r="H1106" s="58" t="str">
        <f t="shared" si="1091"/>
        <v>X</v>
      </c>
      <c r="I1106" s="58" t="str">
        <f t="shared" si="1091"/>
        <v>X</v>
      </c>
      <c r="J1106" s="58" t="str">
        <f t="shared" si="1091"/>
        <v>X</v>
      </c>
      <c r="K1106" s="58" t="str">
        <f t="shared" si="1091"/>
        <v>X</v>
      </c>
      <c r="L1106" s="58" t="str">
        <f t="shared" si="1091"/>
        <v>X</v>
      </c>
      <c r="M1106" s="58" t="str">
        <f t="shared" si="1091"/>
        <v>X</v>
      </c>
      <c r="N1106" s="58" t="str">
        <f t="shared" si="1091"/>
        <v>X</v>
      </c>
      <c r="O1106" s="58" t="str">
        <f t="shared" si="1091"/>
        <v>X</v>
      </c>
      <c r="P1106" s="58" t="str">
        <f t="shared" si="1091"/>
        <v>X</v>
      </c>
      <c r="Q1106" s="58" t="str">
        <f t="shared" si="1091"/>
        <v>X</v>
      </c>
    </row>
    <row r="1107" spans="1:17">
      <c r="A1107" s="606"/>
      <c r="B1107" s="58" t="s">
        <v>33</v>
      </c>
      <c r="C1107" s="58" t="str">
        <f t="shared" ref="C1107:Q1107" si="1092">IF(C8=$W$157,"O",IF(C8=$X$157,"O",IF(C8=$Y$157,"O",IF(C8=$Z$157,"O",IF(C8=$AA$157,"O",IF(C8=$AB$157,"O",IF(C8=$AC$157,"O",IF(C8=$AD$157,"O",IF(C8=$AE$157,"O",IF(C8=$AF$157,"O",IF(C8=$AG$157,"O",IF(C8=$AH$157,"O",IF(C8=$AI$157,"O",IF(C8=$AJ$157,"O",IF(C8=$AK$157,"O",IF(C8=$AL$157,"O",IF(C8=$AM$157,"O",IF(C8=$AN$157,"O",IF(C8=$AO$157,"O",IF(C8=$AP$157,"O",IF(C8=$AQ$157,"O",IF(C8=$AR$157,"O",IF(C8=$AS$157,"O",IF(C8=$AT$157,"O",IF(C8=$AU$157,"O",IF(C8=$AV$157,"O",IF(C8=$AW$157,"O",IF(C8=$AX$157,"O",IF(C8=$AY$157,"O",IF(C8=$AZ$157,"O",IF(C8=$BA$157,"O",IF(C8=$BB$157,"O",IF(C8=$BC$157,"O",IF(C8=$BD$157,"O",IF(C8=$BE$157,"O",IF(C8=$BF$157,"O",IF(C8=$BG$157,"O",IF(C8=$BH$157,"O",IF(C8=$BI$157,"O","X")))))))))))))))))))))))))))))))))))))))</f>
        <v>X</v>
      </c>
      <c r="D1107" s="58" t="str">
        <f t="shared" si="1092"/>
        <v>X</v>
      </c>
      <c r="E1107" s="58" t="str">
        <f t="shared" si="1092"/>
        <v>X</v>
      </c>
      <c r="F1107" s="58" t="str">
        <f t="shared" si="1092"/>
        <v>X</v>
      </c>
      <c r="G1107" s="58" t="str">
        <f t="shared" si="1092"/>
        <v>X</v>
      </c>
      <c r="H1107" s="58" t="str">
        <f t="shared" si="1092"/>
        <v>X</v>
      </c>
      <c r="I1107" s="58" t="str">
        <f t="shared" si="1092"/>
        <v>X</v>
      </c>
      <c r="J1107" s="58" t="str">
        <f t="shared" si="1092"/>
        <v>X</v>
      </c>
      <c r="K1107" s="58" t="str">
        <f t="shared" si="1092"/>
        <v>X</v>
      </c>
      <c r="L1107" s="58" t="str">
        <f t="shared" si="1092"/>
        <v>X</v>
      </c>
      <c r="M1107" s="58" t="str">
        <f t="shared" si="1092"/>
        <v>X</v>
      </c>
      <c r="N1107" s="58" t="str">
        <f t="shared" si="1092"/>
        <v>X</v>
      </c>
      <c r="O1107" s="58" t="str">
        <f t="shared" si="1092"/>
        <v>X</v>
      </c>
      <c r="P1107" s="58" t="str">
        <f t="shared" si="1092"/>
        <v>X</v>
      </c>
      <c r="Q1107" s="58" t="str">
        <f t="shared" si="1092"/>
        <v>X</v>
      </c>
    </row>
    <row r="1108" spans="1:17">
      <c r="A1108" s="606"/>
      <c r="B1108" s="58" t="s">
        <v>34</v>
      </c>
      <c r="C1108" s="58" t="str">
        <f t="shared" ref="C1108:Q1108" si="1093">IF(C9=$W$157,"O",IF(C9=$X$157,"O",IF(C9=$Y$157,"O",IF(C9=$Z$157,"O",IF(C9=$AA$157,"O",IF(C9=$AB$157,"O",IF(C9=$AC$157,"O",IF(C9=$AD$157,"O",IF(C9=$AE$157,"O",IF(C9=$AF$157,"O",IF(C9=$AG$157,"O",IF(C9=$AH$157,"O",IF(C9=$AI$157,"O",IF(C9=$AJ$157,"O",IF(C9=$AK$157,"O",IF(C9=$AL$157,"O",IF(C9=$AM$157,"O",IF(C9=$AN$157,"O",IF(C9=$AO$157,"O",IF(C9=$AP$157,"O",IF(C9=$AQ$157,"O",IF(C9=$AR$157,"O",IF(C9=$AS$157,"O",IF(C9=$AT$157,"O",IF(C9=$AU$157,"O",IF(C9=$AV$157,"O",IF(C9=$AW$157,"O",IF(C9=$AX$157,"O",IF(C9=$AY$157,"O",IF(C9=$AZ$157,"O",IF(C9=$BA$157,"O",IF(C9=$BB$157,"O",IF(C9=$BC$157,"O",IF(C9=$BD$157,"O",IF(C9=$BE$157,"O",IF(C9=$BF$157,"O",IF(C9=$BG$157,"O",IF(C9=$BH$157,"O",IF(C9=$BI$157,"O","X")))))))))))))))))))))))))))))))))))))))</f>
        <v>X</v>
      </c>
      <c r="D1108" s="58" t="str">
        <f t="shared" si="1093"/>
        <v>X</v>
      </c>
      <c r="E1108" s="58" t="str">
        <f t="shared" si="1093"/>
        <v>X</v>
      </c>
      <c r="F1108" s="58" t="str">
        <f t="shared" si="1093"/>
        <v>X</v>
      </c>
      <c r="G1108" s="58" t="str">
        <f t="shared" si="1093"/>
        <v>X</v>
      </c>
      <c r="H1108" s="58" t="str">
        <f t="shared" si="1093"/>
        <v>X</v>
      </c>
      <c r="I1108" s="58" t="str">
        <f t="shared" si="1093"/>
        <v>X</v>
      </c>
      <c r="J1108" s="58" t="str">
        <f t="shared" si="1093"/>
        <v>X</v>
      </c>
      <c r="K1108" s="58" t="str">
        <f t="shared" si="1093"/>
        <v>X</v>
      </c>
      <c r="L1108" s="58" t="str">
        <f t="shared" si="1093"/>
        <v>X</v>
      </c>
      <c r="M1108" s="58" t="str">
        <f t="shared" si="1093"/>
        <v>X</v>
      </c>
      <c r="N1108" s="58" t="str">
        <f t="shared" si="1093"/>
        <v>X</v>
      </c>
      <c r="O1108" s="58" t="str">
        <f t="shared" si="1093"/>
        <v>X</v>
      </c>
      <c r="P1108" s="58" t="str">
        <f t="shared" si="1093"/>
        <v>X</v>
      </c>
      <c r="Q1108" s="58" t="str">
        <f t="shared" si="1093"/>
        <v>X</v>
      </c>
    </row>
    <row r="1109" spans="1:17">
      <c r="A1109" s="606"/>
      <c r="B1109" s="58" t="s">
        <v>35</v>
      </c>
      <c r="C1109" s="58" t="str">
        <f t="shared" ref="C1109:Q1109" si="1094">IF(C10=$W$157,"O",IF(C10=$X$157,"O",IF(C10=$Y$157,"O",IF(C10=$Z$157,"O",IF(C10=$AA$157,"O",IF(C10=$AB$157,"O",IF(C10=$AC$157,"O",IF(C10=$AD$157,"O",IF(C10=$AE$157,"O",IF(C10=$AF$157,"O",IF(C10=$AG$157,"O",IF(C10=$AH$157,"O",IF(C10=$AI$157,"O",IF(C10=$AJ$157,"O",IF(C10=$AK$157,"O",IF(C10=$AL$157,"O",IF(C10=$AM$157,"O",IF(C10=$AN$157,"O",IF(C10=$AO$157,"O",IF(C10=$AP$157,"O",IF(C10=$AQ$157,"O",IF(C10=$AR$157,"O",IF(C10=$AS$157,"O",IF(C10=$AT$157,"O",IF(C10=$AU$157,"O",IF(C10=$AV$157,"O",IF(C10=$AW$157,"O",IF(C10=$AX$157,"O",IF(C10=$AY$157,"O",IF(C10=$AZ$157,"O",IF(C10=$BA$157,"O",IF(C10=$BB$157,"O",IF(C10=$BC$157,"O",IF(C10=$BD$157,"O",IF(C10=$BE$157,"O",IF(C10=$BF$157,"O",IF(C10=$BG$157,"O",IF(C10=$BH$157,"O",IF(C10=$BI$157,"O","X")))))))))))))))))))))))))))))))))))))))</f>
        <v>O</v>
      </c>
      <c r="D1109" s="58" t="str">
        <f t="shared" si="1094"/>
        <v>O</v>
      </c>
      <c r="E1109" s="58" t="str">
        <f t="shared" si="1094"/>
        <v>O</v>
      </c>
      <c r="F1109" s="58" t="str">
        <f t="shared" si="1094"/>
        <v>O</v>
      </c>
      <c r="G1109" s="58" t="str">
        <f t="shared" si="1094"/>
        <v>O</v>
      </c>
      <c r="H1109" s="58" t="str">
        <f t="shared" si="1094"/>
        <v>O</v>
      </c>
      <c r="I1109" s="58" t="str">
        <f t="shared" si="1094"/>
        <v>O</v>
      </c>
      <c r="J1109" s="58" t="str">
        <f t="shared" si="1094"/>
        <v>O</v>
      </c>
      <c r="K1109" s="58" t="str">
        <f t="shared" si="1094"/>
        <v>O</v>
      </c>
      <c r="L1109" s="58" t="str">
        <f t="shared" si="1094"/>
        <v>O</v>
      </c>
      <c r="M1109" s="58" t="str">
        <f t="shared" si="1094"/>
        <v>O</v>
      </c>
      <c r="N1109" s="58" t="str">
        <f t="shared" si="1094"/>
        <v>O</v>
      </c>
      <c r="O1109" s="58" t="str">
        <f t="shared" si="1094"/>
        <v>O</v>
      </c>
      <c r="P1109" s="58" t="str">
        <f t="shared" si="1094"/>
        <v>O</v>
      </c>
      <c r="Q1109" s="58" t="str">
        <f t="shared" si="1094"/>
        <v>O</v>
      </c>
    </row>
    <row r="1110" spans="1:17">
      <c r="A1110" s="606"/>
      <c r="B1110" s="58" t="s">
        <v>36</v>
      </c>
      <c r="C1110" s="58" t="str">
        <f t="shared" ref="C1110:Q1110" si="1095">IF(C11=$W$157,"O",IF(C11=$X$157,"O",IF(C11=$Y$157,"O",IF(C11=$Z$157,"O",IF(C11=$AA$157,"O",IF(C11=$AB$157,"O",IF(C11=$AC$157,"O",IF(C11=$AD$157,"O",IF(C11=$AE$157,"O",IF(C11=$AF$157,"O",IF(C11=$AG$157,"O",IF(C11=$AH$157,"O",IF(C11=$AI$157,"O",IF(C11=$AJ$157,"O",IF(C11=$AK$157,"O",IF(C11=$AL$157,"O",IF(C11=$AM$157,"O",IF(C11=$AN$157,"O",IF(C11=$AO$157,"O",IF(C11=$AP$157,"O",IF(C11=$AQ$157,"O",IF(C11=$AR$157,"O",IF(C11=$AS$157,"O",IF(C11=$AT$157,"O",IF(C11=$AU$157,"O",IF(C11=$AV$157,"O",IF(C11=$AW$157,"O",IF(C11=$AX$157,"O",IF(C11=$AY$157,"O",IF(C11=$AZ$157,"O",IF(C11=$BA$157,"O",IF(C11=$BB$157,"O",IF(C11=$BC$157,"O",IF(C11=$BD$157,"O",IF(C11=$BE$157,"O",IF(C11=$BF$157,"O",IF(C11=$BG$157,"O",IF(C11=$BH$157,"O",IF(C11=$BI$157,"O","X")))))))))))))))))))))))))))))))))))))))</f>
        <v>O</v>
      </c>
      <c r="D1110" s="58" t="str">
        <f t="shared" si="1095"/>
        <v>O</v>
      </c>
      <c r="E1110" s="58" t="str">
        <f t="shared" si="1095"/>
        <v>O</v>
      </c>
      <c r="F1110" s="58" t="str">
        <f t="shared" si="1095"/>
        <v>O</v>
      </c>
      <c r="G1110" s="58" t="str">
        <f t="shared" si="1095"/>
        <v>O</v>
      </c>
      <c r="H1110" s="58" t="str">
        <f t="shared" si="1095"/>
        <v>O</v>
      </c>
      <c r="I1110" s="58" t="str">
        <f t="shared" si="1095"/>
        <v>O</v>
      </c>
      <c r="J1110" s="58" t="str">
        <f t="shared" si="1095"/>
        <v>O</v>
      </c>
      <c r="K1110" s="58" t="str">
        <f t="shared" si="1095"/>
        <v>O</v>
      </c>
      <c r="L1110" s="58" t="str">
        <f t="shared" si="1095"/>
        <v>O</v>
      </c>
      <c r="M1110" s="58" t="str">
        <f t="shared" si="1095"/>
        <v>O</v>
      </c>
      <c r="N1110" s="58" t="str">
        <f t="shared" si="1095"/>
        <v>O</v>
      </c>
      <c r="O1110" s="58" t="str">
        <f t="shared" si="1095"/>
        <v>O</v>
      </c>
      <c r="P1110" s="58" t="str">
        <f t="shared" si="1095"/>
        <v>O</v>
      </c>
      <c r="Q1110" s="58" t="str">
        <f t="shared" si="1095"/>
        <v>O</v>
      </c>
    </row>
    <row r="1111" spans="1:17">
      <c r="A1111" s="606"/>
      <c r="B1111" s="58" t="s">
        <v>21</v>
      </c>
      <c r="C1111" s="58" t="str">
        <f t="shared" ref="C1111:Q1111" si="1096">IF(C12=$W$157,"O",IF(C12=$X$157,"O",IF(C12=$Y$157,"O",IF(C12=$Z$157,"O",IF(C12=$AA$157,"O",IF(C12=$AB$157,"O",IF(C12=$AC$157,"O",IF(C12=$AD$157,"O",IF(C12=$AE$157,"O",IF(C12=$AF$157,"O",IF(C12=$AG$157,"O",IF(C12=$AH$157,"O",IF(C12=$AI$157,"O",IF(C12=$AJ$157,"O",IF(C12=$AK$157,"O",IF(C12=$AL$157,"O",IF(C12=$AM$157,"O",IF(C12=$AN$157,"O",IF(C12=$AO$157,"O",IF(C12=$AP$157,"O",IF(C12=$AQ$157,"O",IF(C12=$AR$157,"O",IF(C12=$AS$157,"O",IF(C12=$AT$157,"O",IF(C12=$AU$157,"O",IF(C12=$AV$157,"O",IF(C12=$AW$157,"O",IF(C12=$AX$157,"O",IF(C12=$AY$157,"O",IF(C12=$AZ$157,"O",IF(C12=$BA$157,"O",IF(C12=$BB$157,"O",IF(C12=$BC$157,"O",IF(C12=$BD$157,"O",IF(C12=$BE$157,"O",IF(C12=$BF$157,"O",IF(C12=$BG$157,"O",IF(C12=$BH$157,"O",IF(C12=$BI$157,"O","X")))))))))))))))))))))))))))))))))))))))</f>
        <v>O</v>
      </c>
      <c r="D1111" s="58" t="str">
        <f t="shared" si="1096"/>
        <v>O</v>
      </c>
      <c r="E1111" s="58" t="str">
        <f t="shared" si="1096"/>
        <v>O</v>
      </c>
      <c r="F1111" s="58" t="str">
        <f t="shared" si="1096"/>
        <v>O</v>
      </c>
      <c r="G1111" s="58" t="str">
        <f t="shared" si="1096"/>
        <v>O</v>
      </c>
      <c r="H1111" s="58" t="str">
        <f t="shared" si="1096"/>
        <v>O</v>
      </c>
      <c r="I1111" s="58" t="str">
        <f t="shared" si="1096"/>
        <v>O</v>
      </c>
      <c r="J1111" s="58" t="str">
        <f t="shared" si="1096"/>
        <v>O</v>
      </c>
      <c r="K1111" s="58" t="str">
        <f t="shared" si="1096"/>
        <v>O</v>
      </c>
      <c r="L1111" s="58" t="str">
        <f t="shared" si="1096"/>
        <v>O</v>
      </c>
      <c r="M1111" s="58" t="str">
        <f t="shared" si="1096"/>
        <v>O</v>
      </c>
      <c r="N1111" s="58" t="str">
        <f t="shared" si="1096"/>
        <v>O</v>
      </c>
      <c r="O1111" s="58" t="str">
        <f t="shared" si="1096"/>
        <v>O</v>
      </c>
      <c r="P1111" s="58" t="str">
        <f t="shared" si="1096"/>
        <v>O</v>
      </c>
      <c r="Q1111" s="58" t="str">
        <f t="shared" si="1096"/>
        <v>O</v>
      </c>
    </row>
    <row r="1112" spans="1:17">
      <c r="A1112" s="607"/>
      <c r="B1112" s="30" t="s">
        <v>46</v>
      </c>
      <c r="C1112" s="47">
        <f>COUNTIF(C1106:C1111,"O")</f>
        <v>3</v>
      </c>
      <c r="D1112" s="47">
        <f t="shared" ref="D1112:Q1112" si="1097">COUNTIF(D1106:D1111,"O")</f>
        <v>3</v>
      </c>
      <c r="E1112" s="47">
        <f t="shared" si="1097"/>
        <v>3</v>
      </c>
      <c r="F1112" s="47">
        <f t="shared" si="1097"/>
        <v>3</v>
      </c>
      <c r="G1112" s="47">
        <f t="shared" si="1097"/>
        <v>3</v>
      </c>
      <c r="H1112" s="47">
        <f t="shared" si="1097"/>
        <v>3</v>
      </c>
      <c r="I1112" s="47">
        <f t="shared" si="1097"/>
        <v>3</v>
      </c>
      <c r="J1112" s="47">
        <f t="shared" si="1097"/>
        <v>3</v>
      </c>
      <c r="K1112" s="47">
        <f t="shared" si="1097"/>
        <v>3</v>
      </c>
      <c r="L1112" s="47">
        <f t="shared" si="1097"/>
        <v>3</v>
      </c>
      <c r="M1112" s="47">
        <f t="shared" si="1097"/>
        <v>3</v>
      </c>
      <c r="N1112" s="47">
        <f t="shared" si="1097"/>
        <v>3</v>
      </c>
      <c r="O1112" s="47">
        <f t="shared" si="1097"/>
        <v>3</v>
      </c>
      <c r="P1112" s="47">
        <f t="shared" si="1097"/>
        <v>3</v>
      </c>
      <c r="Q1112" s="47">
        <f t="shared" si="1097"/>
        <v>3</v>
      </c>
    </row>
    <row r="1113" spans="1:17">
      <c r="A1113" s="605">
        <v>132</v>
      </c>
      <c r="B1113" s="58" t="s">
        <v>32</v>
      </c>
      <c r="C1113" s="58" t="str">
        <f t="shared" ref="C1113:Q1113" si="1098">IF(C7=$W$158,"O",IF(C7=$X$158,"O",IF(C7=$Y$158,"O",IF(C7=$Z$158,"O",IF(C7=$AA$158,"O",IF(C7=$AB$158,"O",IF(C7=$AC$158,"O",IF(C7=$AD$158,"O",IF(C7=$AE$158,"O",IF(C7=$AF$158,"O",IF(C7=$AG$158,"O",IF(C7=$AH$158,"O",IF(C7=$AI$158,"O",IF(C7=$AJ$158,"O",IF(C7=$AK$158,"O",IF(C7=$AL$158,"O",IF(C7=$AM$158,"O",IF(C7=$AN$158,"O",IF(C7=$AO$158,"O",IF(C7=$AP$158,"O",IF(C7=$AQ$158,"O",IF(C7=$AR$158,"O",IF(C7=$AS$158,"O",IF(C7=$AT$158,"O",IF(C7=$AU$158,"O",IF(C7=$AV$158,"O",IF(C7=$AW$158,"O",IF(C7=$AX$158,"O",IF(C7=$AY$158,"O",IF(C7=$AZ$158,"O",IF(C7=$BA$158,"O",IF(C7=$BB$158,"O",IF(C7=$BC$158,"O",IF(C7=$BD$158,"O",IF(C7=$BE$158,"O",IF(C7=$BF$158,"O",IF(C7=$BG$158,"O",IF(C7=$BH$158,"O",IF(C7=$BI$158,"O","X")))))))))))))))))))))))))))))))))))))))</f>
        <v>O</v>
      </c>
      <c r="D1113" s="58" t="str">
        <f t="shared" si="1098"/>
        <v>O</v>
      </c>
      <c r="E1113" s="58" t="str">
        <f t="shared" si="1098"/>
        <v>O</v>
      </c>
      <c r="F1113" s="58" t="str">
        <f t="shared" si="1098"/>
        <v>O</v>
      </c>
      <c r="G1113" s="58" t="str">
        <f t="shared" si="1098"/>
        <v>O</v>
      </c>
      <c r="H1113" s="58" t="str">
        <f t="shared" si="1098"/>
        <v>O</v>
      </c>
      <c r="I1113" s="58" t="str">
        <f t="shared" si="1098"/>
        <v>O</v>
      </c>
      <c r="J1113" s="58" t="str">
        <f t="shared" si="1098"/>
        <v>O</v>
      </c>
      <c r="K1113" s="58" t="str">
        <f t="shared" si="1098"/>
        <v>O</v>
      </c>
      <c r="L1113" s="58" t="str">
        <f t="shared" si="1098"/>
        <v>O</v>
      </c>
      <c r="M1113" s="58" t="str">
        <f t="shared" si="1098"/>
        <v>O</v>
      </c>
      <c r="N1113" s="58" t="str">
        <f t="shared" si="1098"/>
        <v>O</v>
      </c>
      <c r="O1113" s="58" t="str">
        <f t="shared" si="1098"/>
        <v>O</v>
      </c>
      <c r="P1113" s="58" t="str">
        <f t="shared" si="1098"/>
        <v>O</v>
      </c>
      <c r="Q1113" s="58" t="str">
        <f t="shared" si="1098"/>
        <v>O</v>
      </c>
    </row>
    <row r="1114" spans="1:17">
      <c r="A1114" s="606"/>
      <c r="B1114" s="58" t="s">
        <v>33</v>
      </c>
      <c r="C1114" s="58" t="str">
        <f t="shared" ref="C1114:Q1114" si="1099">IF(C8=$W$158,"O",IF(C8=$X$158,"O",IF(C8=$Y$158,"O",IF(C8=$Z$158,"O",IF(C8=$AA$158,"O",IF(C8=$AB$158,"O",IF(C8=$AC$158,"O",IF(C8=$AD$158,"O",IF(C8=$AE$158,"O",IF(C8=$AF$158,"O",IF(C8=$AG$158,"O",IF(C8=$AH$158,"O",IF(C8=$AI$158,"O",IF(C8=$AJ$158,"O",IF(C8=$AK$158,"O",IF(C8=$AL$158,"O",IF(C8=$AM$158,"O",IF(C8=$AN$158,"O",IF(C8=$AO$158,"O",IF(C8=$AP$158,"O",IF(C8=$AQ$158,"O",IF(C8=$AR$158,"O",IF(C8=$AS$158,"O",IF(C8=$AT$158,"O",IF(C8=$AU$158,"O",IF(C8=$AV$158,"O",IF(C8=$AW$158,"O",IF(C8=$AX$158,"O",IF(C8=$AY$158,"O",IF(C8=$AZ$158,"O",IF(C8=$BA$158,"O",IF(C8=$BB$158,"O",IF(C8=$BC$158,"O",IF(C8=$BD$158,"O",IF(C8=$BE$158,"O",IF(C8=$BF$158,"O",IF(C8=$BG$158,"O",IF(C8=$BH$158,"O",IF(C8=$BI$158,"O","X")))))))))))))))))))))))))))))))))))))))</f>
        <v>X</v>
      </c>
      <c r="D1114" s="58" t="str">
        <f t="shared" si="1099"/>
        <v>X</v>
      </c>
      <c r="E1114" s="58" t="str">
        <f t="shared" si="1099"/>
        <v>X</v>
      </c>
      <c r="F1114" s="58" t="str">
        <f t="shared" si="1099"/>
        <v>X</v>
      </c>
      <c r="G1114" s="58" t="str">
        <f t="shared" si="1099"/>
        <v>X</v>
      </c>
      <c r="H1114" s="58" t="str">
        <f t="shared" si="1099"/>
        <v>X</v>
      </c>
      <c r="I1114" s="58" t="str">
        <f t="shared" si="1099"/>
        <v>X</v>
      </c>
      <c r="J1114" s="58" t="str">
        <f t="shared" si="1099"/>
        <v>X</v>
      </c>
      <c r="K1114" s="58" t="str">
        <f t="shared" si="1099"/>
        <v>X</v>
      </c>
      <c r="L1114" s="58" t="str">
        <f t="shared" si="1099"/>
        <v>X</v>
      </c>
      <c r="M1114" s="58" t="str">
        <f t="shared" si="1099"/>
        <v>X</v>
      </c>
      <c r="N1114" s="58" t="str">
        <f t="shared" si="1099"/>
        <v>X</v>
      </c>
      <c r="O1114" s="58" t="str">
        <f t="shared" si="1099"/>
        <v>X</v>
      </c>
      <c r="P1114" s="58" t="str">
        <f t="shared" si="1099"/>
        <v>X</v>
      </c>
      <c r="Q1114" s="58" t="str">
        <f t="shared" si="1099"/>
        <v>X</v>
      </c>
    </row>
    <row r="1115" spans="1:17">
      <c r="A1115" s="606"/>
      <c r="B1115" s="58" t="s">
        <v>34</v>
      </c>
      <c r="C1115" s="58" t="str">
        <f t="shared" ref="C1115:Q1115" si="1100">IF(C9=$W$158,"O",IF(C9=$X$158,"O",IF(C9=$Y$158,"O",IF(C9=$Z$158,"O",IF(C9=$AA$158,"O",IF(C9=$AB$158,"O",IF(C9=$AC$158,"O",IF(C9=$AD$158,"O",IF(C9=$AE$158,"O",IF(C9=$AF$158,"O",IF(C9=$AG$158,"O",IF(C9=$AH$158,"O",IF(C9=$AI$158,"O",IF(C9=$AJ$158,"O",IF(C9=$AK$158,"O",IF(C9=$AL$158,"O",IF(C9=$AM$158,"O",IF(C9=$AN$158,"O",IF(C9=$AO$158,"O",IF(C9=$AP$158,"O",IF(C9=$AQ$158,"O",IF(C9=$AR$158,"O",IF(C9=$AS$158,"O",IF(C9=$AT$158,"O",IF(C9=$AU$158,"O",IF(C9=$AV$158,"O",IF(C9=$AW$158,"O",IF(C9=$AX$158,"O",IF(C9=$AY$158,"O",IF(C9=$AZ$158,"O",IF(C9=$BA$158,"O",IF(C9=$BB$158,"O",IF(C9=$BC$158,"O",IF(C9=$BD$158,"O",IF(C9=$BE$158,"O",IF(C9=$BF$158,"O",IF(C9=$BG$158,"O",IF(C9=$BH$158,"O",IF(C9=$BI$158,"O","X")))))))))))))))))))))))))))))))))))))))</f>
        <v>X</v>
      </c>
      <c r="D1115" s="58" t="str">
        <f t="shared" si="1100"/>
        <v>X</v>
      </c>
      <c r="E1115" s="58" t="str">
        <f t="shared" si="1100"/>
        <v>X</v>
      </c>
      <c r="F1115" s="58" t="str">
        <f t="shared" si="1100"/>
        <v>X</v>
      </c>
      <c r="G1115" s="58" t="str">
        <f t="shared" si="1100"/>
        <v>X</v>
      </c>
      <c r="H1115" s="58" t="str">
        <f t="shared" si="1100"/>
        <v>X</v>
      </c>
      <c r="I1115" s="58" t="str">
        <f t="shared" si="1100"/>
        <v>X</v>
      </c>
      <c r="J1115" s="58" t="str">
        <f t="shared" si="1100"/>
        <v>X</v>
      </c>
      <c r="K1115" s="58" t="str">
        <f t="shared" si="1100"/>
        <v>X</v>
      </c>
      <c r="L1115" s="58" t="str">
        <f t="shared" si="1100"/>
        <v>X</v>
      </c>
      <c r="M1115" s="58" t="str">
        <f t="shared" si="1100"/>
        <v>X</v>
      </c>
      <c r="N1115" s="58" t="str">
        <f t="shared" si="1100"/>
        <v>X</v>
      </c>
      <c r="O1115" s="58" t="str">
        <f t="shared" si="1100"/>
        <v>X</v>
      </c>
      <c r="P1115" s="58" t="str">
        <f t="shared" si="1100"/>
        <v>X</v>
      </c>
      <c r="Q1115" s="58" t="str">
        <f t="shared" si="1100"/>
        <v>X</v>
      </c>
    </row>
    <row r="1116" spans="1:17">
      <c r="A1116" s="606"/>
      <c r="B1116" s="58" t="s">
        <v>35</v>
      </c>
      <c r="C1116" s="58" t="str">
        <f t="shared" ref="C1116:Q1116" si="1101">IF(C10=$W$158,"O",IF(C10=$X$158,"O",IF(C10=$Y$158,"O",IF(C10=$Z$158,"O",IF(C10=$AA$158,"O",IF(C10=$AB$158,"O",IF(C10=$AC$158,"O",IF(C10=$AD$158,"O",IF(C10=$AE$158,"O",IF(C10=$AF$158,"O",IF(C10=$AG$158,"O",IF(C10=$AH$158,"O",IF(C10=$AI$158,"O",IF(C10=$AJ$158,"O",IF(C10=$AK$158,"O",IF(C10=$AL$158,"O",IF(C10=$AM$158,"O",IF(C10=$AN$158,"O",IF(C10=$AO$158,"O",IF(C10=$AP$158,"O",IF(C10=$AQ$158,"O",IF(C10=$AR$158,"O",IF(C10=$AS$158,"O",IF(C10=$AT$158,"O",IF(C10=$AU$158,"O",IF(C10=$AV$158,"O",IF(C10=$AW$158,"O",IF(C10=$AX$158,"O",IF(C10=$AY$158,"O",IF(C10=$AZ$158,"O",IF(C10=$BA$158,"O",IF(C10=$BB$158,"O",IF(C10=$BC$158,"O",IF(C10=$BD$158,"O",IF(C10=$BE$158,"O",IF(C10=$BF$158,"O",IF(C10=$BG$158,"O",IF(C10=$BH$158,"O",IF(C10=$BI$158,"O","X")))))))))))))))))))))))))))))))))))))))</f>
        <v>X</v>
      </c>
      <c r="D1116" s="58" t="str">
        <f t="shared" si="1101"/>
        <v>X</v>
      </c>
      <c r="E1116" s="58" t="str">
        <f t="shared" si="1101"/>
        <v>X</v>
      </c>
      <c r="F1116" s="58" t="str">
        <f t="shared" si="1101"/>
        <v>X</v>
      </c>
      <c r="G1116" s="58" t="str">
        <f t="shared" si="1101"/>
        <v>X</v>
      </c>
      <c r="H1116" s="58" t="str">
        <f t="shared" si="1101"/>
        <v>X</v>
      </c>
      <c r="I1116" s="58" t="str">
        <f t="shared" si="1101"/>
        <v>X</v>
      </c>
      <c r="J1116" s="58" t="str">
        <f t="shared" si="1101"/>
        <v>X</v>
      </c>
      <c r="K1116" s="58" t="str">
        <f t="shared" si="1101"/>
        <v>X</v>
      </c>
      <c r="L1116" s="58" t="str">
        <f t="shared" si="1101"/>
        <v>X</v>
      </c>
      <c r="M1116" s="58" t="str">
        <f t="shared" si="1101"/>
        <v>X</v>
      </c>
      <c r="N1116" s="58" t="str">
        <f t="shared" si="1101"/>
        <v>X</v>
      </c>
      <c r="O1116" s="58" t="str">
        <f t="shared" si="1101"/>
        <v>X</v>
      </c>
      <c r="P1116" s="58" t="str">
        <f t="shared" si="1101"/>
        <v>X</v>
      </c>
      <c r="Q1116" s="58" t="str">
        <f t="shared" si="1101"/>
        <v>X</v>
      </c>
    </row>
    <row r="1117" spans="1:17">
      <c r="A1117" s="606"/>
      <c r="B1117" s="58" t="s">
        <v>36</v>
      </c>
      <c r="C1117" s="58" t="str">
        <f t="shared" ref="C1117:Q1117" si="1102">IF(C11=$W$158,"O",IF(C11=$X$158,"O",IF(C11=$Y$158,"O",IF(C11=$Z$158,"O",IF(C11=$AA$158,"O",IF(C11=$AB$158,"O",IF(C11=$AC$158,"O",IF(C11=$AD$158,"O",IF(C11=$AE$158,"O",IF(C11=$AF$158,"O",IF(C11=$AG$158,"O",IF(C11=$AH$158,"O",IF(C11=$AI$158,"O",IF(C11=$AJ$158,"O",IF(C11=$AK$158,"O",IF(C11=$AL$158,"O",IF(C11=$AM$158,"O",IF(C11=$AN$158,"O",IF(C11=$AO$158,"O",IF(C11=$AP$158,"O",IF(C11=$AQ$158,"O",IF(C11=$AR$158,"O",IF(C11=$AS$158,"O",IF(C11=$AT$158,"O",IF(C11=$AU$158,"O",IF(C11=$AV$158,"O",IF(C11=$AW$158,"O",IF(C11=$AX$158,"O",IF(C11=$AY$158,"O",IF(C11=$AZ$158,"O",IF(C11=$BA$158,"O",IF(C11=$BB$158,"O",IF(C11=$BC$158,"O",IF(C11=$BD$158,"O",IF(C11=$BE$158,"O",IF(C11=$BF$158,"O",IF(C11=$BG$158,"O",IF(C11=$BH$158,"O",IF(C11=$BI$158,"O","X")))))))))))))))))))))))))))))))))))))))</f>
        <v>X</v>
      </c>
      <c r="D1117" s="58" t="str">
        <f t="shared" si="1102"/>
        <v>X</v>
      </c>
      <c r="E1117" s="58" t="str">
        <f t="shared" si="1102"/>
        <v>X</v>
      </c>
      <c r="F1117" s="58" t="str">
        <f t="shared" si="1102"/>
        <v>X</v>
      </c>
      <c r="G1117" s="58" t="str">
        <f t="shared" si="1102"/>
        <v>X</v>
      </c>
      <c r="H1117" s="58" t="str">
        <f t="shared" si="1102"/>
        <v>X</v>
      </c>
      <c r="I1117" s="58" t="str">
        <f t="shared" si="1102"/>
        <v>X</v>
      </c>
      <c r="J1117" s="58" t="str">
        <f t="shared" si="1102"/>
        <v>X</v>
      </c>
      <c r="K1117" s="58" t="str">
        <f t="shared" si="1102"/>
        <v>X</v>
      </c>
      <c r="L1117" s="58" t="str">
        <f t="shared" si="1102"/>
        <v>X</v>
      </c>
      <c r="M1117" s="58" t="str">
        <f t="shared" si="1102"/>
        <v>X</v>
      </c>
      <c r="N1117" s="58" t="str">
        <f t="shared" si="1102"/>
        <v>X</v>
      </c>
      <c r="O1117" s="58" t="str">
        <f t="shared" si="1102"/>
        <v>X</v>
      </c>
      <c r="P1117" s="58" t="str">
        <f t="shared" si="1102"/>
        <v>X</v>
      </c>
      <c r="Q1117" s="58" t="str">
        <f t="shared" si="1102"/>
        <v>X</v>
      </c>
    </row>
    <row r="1118" spans="1:17">
      <c r="A1118" s="606"/>
      <c r="B1118" s="58" t="s">
        <v>21</v>
      </c>
      <c r="C1118" s="58" t="str">
        <f t="shared" ref="C1118:Q1118" si="1103">IF(C12=$W$158,"O",IF(C12=$X$158,"O",IF(C12=$Y$158,"O",IF(C12=$Z$158,"O",IF(C12=$AA$158,"O",IF(C12=$AB$158,"O",IF(C12=$AC$158,"O",IF(C12=$AD$158,"O",IF(C12=$AE$158,"O",IF(C12=$AF$158,"O",IF(C12=$AG$158,"O",IF(C12=$AH$158,"O",IF(C12=$AI$158,"O",IF(C12=$AJ$158,"O",IF(C12=$AK$158,"O",IF(C12=$AL$158,"O",IF(C12=$AM$158,"O",IF(C12=$AN$158,"O",IF(C12=$AO$158,"O",IF(C12=$AP$158,"O",IF(C12=$AQ$158,"O",IF(C12=$AR$158,"O",IF(C12=$AS$158,"O",IF(C12=$AT$158,"O",IF(C12=$AU$158,"O",IF(C12=$AV$158,"O",IF(C12=$AW$158,"O",IF(C12=$AX$158,"O",IF(C12=$AY$158,"O",IF(C12=$AZ$158,"O",IF(C12=$BA$158,"O",IF(C12=$BB$158,"O",IF(C12=$BC$158,"O",IF(C12=$BD$158,"O",IF(C12=$BE$158,"O",IF(C12=$BF$158,"O",IF(C12=$BG$158,"O",IF(C12=$BH$158,"O",IF(C12=$BI$158,"O","X")))))))))))))))))))))))))))))))))))))))</f>
        <v>O</v>
      </c>
      <c r="D1118" s="58" t="str">
        <f t="shared" si="1103"/>
        <v>O</v>
      </c>
      <c r="E1118" s="58" t="str">
        <f t="shared" si="1103"/>
        <v>O</v>
      </c>
      <c r="F1118" s="58" t="str">
        <f t="shared" si="1103"/>
        <v>O</v>
      </c>
      <c r="G1118" s="58" t="str">
        <f t="shared" si="1103"/>
        <v>O</v>
      </c>
      <c r="H1118" s="58" t="str">
        <f t="shared" si="1103"/>
        <v>O</v>
      </c>
      <c r="I1118" s="58" t="str">
        <f t="shared" si="1103"/>
        <v>O</v>
      </c>
      <c r="J1118" s="58" t="str">
        <f t="shared" si="1103"/>
        <v>O</v>
      </c>
      <c r="K1118" s="58" t="str">
        <f t="shared" si="1103"/>
        <v>O</v>
      </c>
      <c r="L1118" s="58" t="str">
        <f t="shared" si="1103"/>
        <v>O</v>
      </c>
      <c r="M1118" s="58" t="str">
        <f t="shared" si="1103"/>
        <v>O</v>
      </c>
      <c r="N1118" s="58" t="str">
        <f t="shared" si="1103"/>
        <v>O</v>
      </c>
      <c r="O1118" s="58" t="str">
        <f t="shared" si="1103"/>
        <v>O</v>
      </c>
      <c r="P1118" s="58" t="str">
        <f t="shared" si="1103"/>
        <v>O</v>
      </c>
      <c r="Q1118" s="58" t="str">
        <f t="shared" si="1103"/>
        <v>O</v>
      </c>
    </row>
    <row r="1119" spans="1:17">
      <c r="A1119" s="607"/>
      <c r="B1119" s="30" t="s">
        <v>46</v>
      </c>
      <c r="C1119" s="47">
        <f>COUNTIF(C1113:C1118,"O")</f>
        <v>2</v>
      </c>
      <c r="D1119" s="47">
        <f t="shared" ref="D1119:Q1119" si="1104">COUNTIF(D1113:D1118,"O")</f>
        <v>2</v>
      </c>
      <c r="E1119" s="47">
        <f t="shared" si="1104"/>
        <v>2</v>
      </c>
      <c r="F1119" s="47">
        <f t="shared" si="1104"/>
        <v>2</v>
      </c>
      <c r="G1119" s="47">
        <f t="shared" si="1104"/>
        <v>2</v>
      </c>
      <c r="H1119" s="47">
        <f t="shared" si="1104"/>
        <v>2</v>
      </c>
      <c r="I1119" s="47">
        <f t="shared" si="1104"/>
        <v>2</v>
      </c>
      <c r="J1119" s="47">
        <f t="shared" si="1104"/>
        <v>2</v>
      </c>
      <c r="K1119" s="47">
        <f t="shared" si="1104"/>
        <v>2</v>
      </c>
      <c r="L1119" s="47">
        <f t="shared" si="1104"/>
        <v>2</v>
      </c>
      <c r="M1119" s="47">
        <f t="shared" si="1104"/>
        <v>2</v>
      </c>
      <c r="N1119" s="47">
        <f t="shared" si="1104"/>
        <v>2</v>
      </c>
      <c r="O1119" s="47">
        <f t="shared" si="1104"/>
        <v>2</v>
      </c>
      <c r="P1119" s="47">
        <f t="shared" si="1104"/>
        <v>2</v>
      </c>
      <c r="Q1119" s="47">
        <f t="shared" si="1104"/>
        <v>2</v>
      </c>
    </row>
    <row r="1120" spans="1:17">
      <c r="A1120" s="605">
        <v>133</v>
      </c>
      <c r="B1120" s="58" t="s">
        <v>32</v>
      </c>
      <c r="C1120" s="58" t="str">
        <f t="shared" ref="C1120:Q1120" si="1105">IF(C7=$W$159,"O",IF(C7=$X$159,"O",IF(C7=$Y$159,"O",IF(C7=$Z$159,"O",IF(C7=$AA$159,"O",IF(C7=$AB$159,"O",IF(C7=$AC$159,"O",IF(C7=$AD$159,"O",IF(C7=$AE$159,"O",IF(C7=$AF$159,"O",IF(C7=$AG$159,"O",IF(C7=$AH$159,"O",IF(C7=$AI$159,"O",IF(C7=$AJ$159,"O",IF(C7=$AK$159,"O",IF(C7=$AL$159,"O",IF(C7=$AM$159,"O",IF(C7=$AN$159,"O",IF(C7=$AO$159,"O",IF(C7=$AP$159,"O",IF(C7=$AQ$159,"O",IF(C7=$AR$159,"O",IF(C7=$AS$159,"O",IF(C7=$AT$159,"O",IF(C7=$AU$159,"O",IF(C7=$AV$159,"O",IF(C7=$AW$159,"O",IF(C7=$AX$159,"O",IF(C7=$AY$159,"O",IF(C7=$AZ$159,"O",IF(C7=$BA$159,"O",IF(C7=$BB$159,"O",IF(C7=$BC$159,"O",IF(C7=$BD$159,"O",IF(C7=$BE$159,"O",IF(C7=$BF$159,"O",IF(C7=$BG$159,"O",IF(C7=$BH$159,"O",IF(C7=$BI$159,"O","X")))))))))))))))))))))))))))))))))))))))</f>
        <v>O</v>
      </c>
      <c r="D1120" s="58" t="str">
        <f t="shared" si="1105"/>
        <v>O</v>
      </c>
      <c r="E1120" s="58" t="str">
        <f t="shared" si="1105"/>
        <v>O</v>
      </c>
      <c r="F1120" s="58" t="str">
        <f t="shared" si="1105"/>
        <v>O</v>
      </c>
      <c r="G1120" s="58" t="str">
        <f t="shared" si="1105"/>
        <v>O</v>
      </c>
      <c r="H1120" s="58" t="str">
        <f t="shared" si="1105"/>
        <v>O</v>
      </c>
      <c r="I1120" s="58" t="str">
        <f t="shared" si="1105"/>
        <v>O</v>
      </c>
      <c r="J1120" s="58" t="str">
        <f t="shared" si="1105"/>
        <v>O</v>
      </c>
      <c r="K1120" s="58" t="str">
        <f t="shared" si="1105"/>
        <v>O</v>
      </c>
      <c r="L1120" s="58" t="str">
        <f t="shared" si="1105"/>
        <v>O</v>
      </c>
      <c r="M1120" s="58" t="str">
        <f t="shared" si="1105"/>
        <v>O</v>
      </c>
      <c r="N1120" s="58" t="str">
        <f t="shared" si="1105"/>
        <v>O</v>
      </c>
      <c r="O1120" s="58" t="str">
        <f t="shared" si="1105"/>
        <v>O</v>
      </c>
      <c r="P1120" s="58" t="str">
        <f t="shared" si="1105"/>
        <v>O</v>
      </c>
      <c r="Q1120" s="58" t="str">
        <f t="shared" si="1105"/>
        <v>O</v>
      </c>
    </row>
    <row r="1121" spans="1:17">
      <c r="A1121" s="606"/>
      <c r="B1121" s="58" t="s">
        <v>33</v>
      </c>
      <c r="C1121" s="58" t="str">
        <f t="shared" ref="C1121:Q1121" si="1106">IF(C8=$W$159,"O",IF(C8=$X$159,"O",IF(C8=$Y$159,"O",IF(C8=$Z$159,"O",IF(C8=$AA$159,"O",IF(C8=$AB$159,"O",IF(C8=$AC$159,"O",IF(C8=$AD$159,"O",IF(C8=$AE$159,"O",IF(C8=$AF$159,"O",IF(C8=$AG$159,"O",IF(C8=$AH$159,"O",IF(C8=$AI$159,"O",IF(C8=$AJ$159,"O",IF(C8=$AK$159,"O",IF(C8=$AL$159,"O",IF(C8=$AM$159,"O",IF(C8=$AN$159,"O",IF(C8=$AO$159,"O",IF(C8=$AP$159,"O",IF(C8=$AQ$159,"O",IF(C8=$AR$159,"O",IF(C8=$AS$159,"O",IF(C8=$AT$159,"O",IF(C8=$AU$159,"O",IF(C8=$AV$159,"O",IF(C8=$AW$159,"O",IF(C8=$AX$159,"O",IF(C8=$AY$159,"O",IF(C8=$AZ$159,"O",IF(C8=$BA$159,"O",IF(C8=$BB$159,"O",IF(C8=$BC$159,"O",IF(C8=$BD$159,"O",IF(C8=$BE$159,"O",IF(C8=$BF$159,"O",IF(C8=$BG$159,"O",IF(C8=$BH$159,"O",IF(C8=$BI$159,"O","X")))))))))))))))))))))))))))))))))))))))</f>
        <v>X</v>
      </c>
      <c r="D1121" s="58" t="str">
        <f t="shared" si="1106"/>
        <v>X</v>
      </c>
      <c r="E1121" s="58" t="str">
        <f t="shared" si="1106"/>
        <v>X</v>
      </c>
      <c r="F1121" s="58" t="str">
        <f t="shared" si="1106"/>
        <v>X</v>
      </c>
      <c r="G1121" s="58" t="str">
        <f t="shared" si="1106"/>
        <v>X</v>
      </c>
      <c r="H1121" s="58" t="str">
        <f t="shared" si="1106"/>
        <v>X</v>
      </c>
      <c r="I1121" s="58" t="str">
        <f t="shared" si="1106"/>
        <v>X</v>
      </c>
      <c r="J1121" s="58" t="str">
        <f t="shared" si="1106"/>
        <v>X</v>
      </c>
      <c r="K1121" s="58" t="str">
        <f t="shared" si="1106"/>
        <v>X</v>
      </c>
      <c r="L1121" s="58" t="str">
        <f t="shared" si="1106"/>
        <v>X</v>
      </c>
      <c r="M1121" s="58" t="str">
        <f t="shared" si="1106"/>
        <v>X</v>
      </c>
      <c r="N1121" s="58" t="str">
        <f t="shared" si="1106"/>
        <v>X</v>
      </c>
      <c r="O1121" s="58" t="str">
        <f t="shared" si="1106"/>
        <v>X</v>
      </c>
      <c r="P1121" s="58" t="str">
        <f t="shared" si="1106"/>
        <v>X</v>
      </c>
      <c r="Q1121" s="58" t="str">
        <f t="shared" si="1106"/>
        <v>X</v>
      </c>
    </row>
    <row r="1122" spans="1:17">
      <c r="A1122" s="606"/>
      <c r="B1122" s="58" t="s">
        <v>34</v>
      </c>
      <c r="C1122" s="58" t="str">
        <f t="shared" ref="C1122:Q1122" si="1107">IF(C9=$W$159,"O",IF(C9=$X$159,"O",IF(C9=$Y$159,"O",IF(C9=$Z$159,"O",IF(C9=$AA$159,"O",IF(C9=$AB$159,"O",IF(C9=$AC$159,"O",IF(C9=$AD$159,"O",IF(C9=$AE$159,"O",IF(C9=$AF$159,"O",IF(C9=$AG$159,"O",IF(C9=$AH$159,"O",IF(C9=$AI$159,"O",IF(C9=$AJ$159,"O",IF(C9=$AK$159,"O",IF(C9=$AL$159,"O",IF(C9=$AM$159,"O",IF(C9=$AN$159,"O",IF(C9=$AO$159,"O",IF(C9=$AP$159,"O",IF(C9=$AQ$159,"O",IF(C9=$AR$159,"O",IF(C9=$AS$159,"O",IF(C9=$AT$159,"O",IF(C9=$AU$159,"O",IF(C9=$AV$159,"O",IF(C9=$AW$159,"O",IF(C9=$AX$159,"O",IF(C9=$AY$159,"O",IF(C9=$AZ$159,"O",IF(C9=$BA$159,"O",IF(C9=$BB$159,"O",IF(C9=$BC$159,"O",IF(C9=$BD$159,"O",IF(C9=$BE$159,"O",IF(C9=$BF$159,"O",IF(C9=$BG$159,"O",IF(C9=$BH$159,"O",IF(C9=$BI$159,"O","X")))))))))))))))))))))))))))))))))))))))</f>
        <v>X</v>
      </c>
      <c r="D1122" s="58" t="str">
        <f t="shared" si="1107"/>
        <v>X</v>
      </c>
      <c r="E1122" s="58" t="str">
        <f t="shared" si="1107"/>
        <v>X</v>
      </c>
      <c r="F1122" s="58" t="str">
        <f t="shared" si="1107"/>
        <v>X</v>
      </c>
      <c r="G1122" s="58" t="str">
        <f t="shared" si="1107"/>
        <v>X</v>
      </c>
      <c r="H1122" s="58" t="str">
        <f t="shared" si="1107"/>
        <v>X</v>
      </c>
      <c r="I1122" s="58" t="str">
        <f t="shared" si="1107"/>
        <v>X</v>
      </c>
      <c r="J1122" s="58" t="str">
        <f t="shared" si="1107"/>
        <v>X</v>
      </c>
      <c r="K1122" s="58" t="str">
        <f t="shared" si="1107"/>
        <v>X</v>
      </c>
      <c r="L1122" s="58" t="str">
        <f t="shared" si="1107"/>
        <v>X</v>
      </c>
      <c r="M1122" s="58" t="str">
        <f t="shared" si="1107"/>
        <v>X</v>
      </c>
      <c r="N1122" s="58" t="str">
        <f t="shared" si="1107"/>
        <v>X</v>
      </c>
      <c r="O1122" s="58" t="str">
        <f t="shared" si="1107"/>
        <v>X</v>
      </c>
      <c r="P1122" s="58" t="str">
        <f t="shared" si="1107"/>
        <v>X</v>
      </c>
      <c r="Q1122" s="58" t="str">
        <f t="shared" si="1107"/>
        <v>X</v>
      </c>
    </row>
    <row r="1123" spans="1:17">
      <c r="A1123" s="606"/>
      <c r="B1123" s="58" t="s">
        <v>35</v>
      </c>
      <c r="C1123" s="58" t="str">
        <f t="shared" ref="C1123:Q1123" si="1108">IF(C10=$W$159,"O",IF(C10=$X$159,"O",IF(C10=$Y$159,"O",IF(C10=$Z$159,"O",IF(C10=$AA$159,"O",IF(C10=$AB$159,"O",IF(C10=$AC$159,"O",IF(C10=$AD$159,"O",IF(C10=$AE$159,"O",IF(C10=$AF$159,"O",IF(C10=$AG$159,"O",IF(C10=$AH$159,"O",IF(C10=$AI$159,"O",IF(C10=$AJ$159,"O",IF(C10=$AK$159,"O",IF(C10=$AL$159,"O",IF(C10=$AM$159,"O",IF(C10=$AN$159,"O",IF(C10=$AO$159,"O",IF(C10=$AP$159,"O",IF(C10=$AQ$159,"O",IF(C10=$AR$159,"O",IF(C10=$AS$159,"O",IF(C10=$AT$159,"O",IF(C10=$AU$159,"O",IF(C10=$AV$159,"O",IF(C10=$AW$159,"O",IF(C10=$AX$159,"O",IF(C10=$AY$159,"O",IF(C10=$AZ$159,"O",IF(C10=$BA$159,"O",IF(C10=$BB$159,"O",IF(C10=$BC$159,"O",IF(C10=$BD$159,"O",IF(C10=$BE$159,"O",IF(C10=$BF$159,"O",IF(C10=$BG$159,"O",IF(C10=$BH$159,"O",IF(C10=$BI$159,"O","X")))))))))))))))))))))))))))))))))))))))</f>
        <v>O</v>
      </c>
      <c r="D1123" s="58" t="str">
        <f t="shared" si="1108"/>
        <v>O</v>
      </c>
      <c r="E1123" s="58" t="str">
        <f t="shared" si="1108"/>
        <v>O</v>
      </c>
      <c r="F1123" s="58" t="str">
        <f t="shared" si="1108"/>
        <v>O</v>
      </c>
      <c r="G1123" s="58" t="str">
        <f t="shared" si="1108"/>
        <v>O</v>
      </c>
      <c r="H1123" s="58" t="str">
        <f t="shared" si="1108"/>
        <v>O</v>
      </c>
      <c r="I1123" s="58" t="str">
        <f t="shared" si="1108"/>
        <v>O</v>
      </c>
      <c r="J1123" s="58" t="str">
        <f t="shared" si="1108"/>
        <v>O</v>
      </c>
      <c r="K1123" s="58" t="str">
        <f t="shared" si="1108"/>
        <v>O</v>
      </c>
      <c r="L1123" s="58" t="str">
        <f t="shared" si="1108"/>
        <v>O</v>
      </c>
      <c r="M1123" s="58" t="str">
        <f t="shared" si="1108"/>
        <v>O</v>
      </c>
      <c r="N1123" s="58" t="str">
        <f t="shared" si="1108"/>
        <v>O</v>
      </c>
      <c r="O1123" s="58" t="str">
        <f t="shared" si="1108"/>
        <v>O</v>
      </c>
      <c r="P1123" s="58" t="str">
        <f t="shared" si="1108"/>
        <v>O</v>
      </c>
      <c r="Q1123" s="58" t="str">
        <f t="shared" si="1108"/>
        <v>O</v>
      </c>
    </row>
    <row r="1124" spans="1:17">
      <c r="A1124" s="606"/>
      <c r="B1124" s="58" t="s">
        <v>36</v>
      </c>
      <c r="C1124" s="58" t="str">
        <f t="shared" ref="C1124:Q1124" si="1109">IF(C11=$W$159,"O",IF(C11=$X$159,"O",IF(C11=$Y$159,"O",IF(C11=$Z$159,"O",IF(C11=$AA$159,"O",IF(C11=$AB$159,"O",IF(C11=$AC$159,"O",IF(C11=$AD$159,"O",IF(C11=$AE$159,"O",IF(C11=$AF$159,"O",IF(C11=$AG$159,"O",IF(C11=$AH$159,"O",IF(C11=$AI$159,"O",IF(C11=$AJ$159,"O",IF(C11=$AK$159,"O",IF(C11=$AL$159,"O",IF(C11=$AM$159,"O",IF(C11=$AN$159,"O",IF(C11=$AO$159,"O",IF(C11=$AP$159,"O",IF(C11=$AQ$159,"O",IF(C11=$AR$159,"O",IF(C11=$AS$159,"O",IF(C11=$AT$159,"O",IF(C11=$AU$159,"O",IF(C11=$AV$159,"O",IF(C11=$AW$159,"O",IF(C11=$AX$159,"O",IF(C11=$AY$159,"O",IF(C11=$AZ$159,"O",IF(C11=$BA$159,"O",IF(C11=$BB$159,"O",IF(C11=$BC$159,"O",IF(C11=$BD$159,"O",IF(C11=$BE$159,"O",IF(C11=$BF$159,"O",IF(C11=$BG$159,"O",IF(C11=$BH$159,"O",IF(C11=$BI$159,"O","X")))))))))))))))))))))))))))))))))))))))</f>
        <v>O</v>
      </c>
      <c r="D1124" s="58" t="str">
        <f t="shared" si="1109"/>
        <v>O</v>
      </c>
      <c r="E1124" s="58" t="str">
        <f t="shared" si="1109"/>
        <v>O</v>
      </c>
      <c r="F1124" s="58" t="str">
        <f t="shared" si="1109"/>
        <v>O</v>
      </c>
      <c r="G1124" s="58" t="str">
        <f t="shared" si="1109"/>
        <v>O</v>
      </c>
      <c r="H1124" s="58" t="str">
        <f t="shared" si="1109"/>
        <v>O</v>
      </c>
      <c r="I1124" s="58" t="str">
        <f t="shared" si="1109"/>
        <v>O</v>
      </c>
      <c r="J1124" s="58" t="str">
        <f t="shared" si="1109"/>
        <v>O</v>
      </c>
      <c r="K1124" s="58" t="str">
        <f t="shared" si="1109"/>
        <v>O</v>
      </c>
      <c r="L1124" s="58" t="str">
        <f t="shared" si="1109"/>
        <v>O</v>
      </c>
      <c r="M1124" s="58" t="str">
        <f t="shared" si="1109"/>
        <v>O</v>
      </c>
      <c r="N1124" s="58" t="str">
        <f t="shared" si="1109"/>
        <v>O</v>
      </c>
      <c r="O1124" s="58" t="str">
        <f t="shared" si="1109"/>
        <v>O</v>
      </c>
      <c r="P1124" s="58" t="str">
        <f t="shared" si="1109"/>
        <v>O</v>
      </c>
      <c r="Q1124" s="58" t="str">
        <f t="shared" si="1109"/>
        <v>O</v>
      </c>
    </row>
    <row r="1125" spans="1:17">
      <c r="A1125" s="606"/>
      <c r="B1125" s="58" t="s">
        <v>21</v>
      </c>
      <c r="C1125" s="58" t="str">
        <f t="shared" ref="C1125:Q1125" si="1110">IF(C12=$W$159,"O",IF(C12=$X$159,"O",IF(C12=$Y$159,"O",IF(C12=$Z$159,"O",IF(C12=$AA$159,"O",IF(C12=$AB$159,"O",IF(C12=$AC$159,"O",IF(C12=$AD$159,"O",IF(C12=$AE$159,"O",IF(C12=$AF$159,"O",IF(C12=$AG$159,"O",IF(C12=$AH$159,"O",IF(C12=$AI$159,"O",IF(C12=$AJ$159,"O",IF(C12=$AK$159,"O",IF(C12=$AL$159,"O",IF(C12=$AM$159,"O",IF(C12=$AN$159,"O",IF(C12=$AO$159,"O",IF(C12=$AP$159,"O",IF(C12=$AQ$159,"O",IF(C12=$AR$159,"O",IF(C12=$AS$159,"O",IF(C12=$AT$159,"O",IF(C12=$AU$159,"O",IF(C12=$AV$159,"O",IF(C12=$AW$159,"O",IF(C12=$AX$159,"O",IF(C12=$AY$159,"O",IF(C12=$AZ$159,"O",IF(C12=$BA$159,"O",IF(C12=$BB$159,"O",IF(C12=$BC$159,"O",IF(C12=$BD$159,"O",IF(C12=$BE$159,"O",IF(C12=$BF$159,"O",IF(C12=$BG$159,"O",IF(C12=$BH$159,"O",IF(C12=$BI$159,"O","X")))))))))))))))))))))))))))))))))))))))</f>
        <v>O</v>
      </c>
      <c r="D1125" s="58" t="str">
        <f t="shared" si="1110"/>
        <v>O</v>
      </c>
      <c r="E1125" s="58" t="str">
        <f t="shared" si="1110"/>
        <v>O</v>
      </c>
      <c r="F1125" s="58" t="str">
        <f t="shared" si="1110"/>
        <v>O</v>
      </c>
      <c r="G1125" s="58" t="str">
        <f t="shared" si="1110"/>
        <v>O</v>
      </c>
      <c r="H1125" s="58" t="str">
        <f t="shared" si="1110"/>
        <v>O</v>
      </c>
      <c r="I1125" s="58" t="str">
        <f t="shared" si="1110"/>
        <v>O</v>
      </c>
      <c r="J1125" s="58" t="str">
        <f t="shared" si="1110"/>
        <v>O</v>
      </c>
      <c r="K1125" s="58" t="str">
        <f t="shared" si="1110"/>
        <v>O</v>
      </c>
      <c r="L1125" s="58" t="str">
        <f t="shared" si="1110"/>
        <v>O</v>
      </c>
      <c r="M1125" s="58" t="str">
        <f t="shared" si="1110"/>
        <v>O</v>
      </c>
      <c r="N1125" s="58" t="str">
        <f t="shared" si="1110"/>
        <v>O</v>
      </c>
      <c r="O1125" s="58" t="str">
        <f t="shared" si="1110"/>
        <v>O</v>
      </c>
      <c r="P1125" s="58" t="str">
        <f t="shared" si="1110"/>
        <v>O</v>
      </c>
      <c r="Q1125" s="58" t="str">
        <f t="shared" si="1110"/>
        <v>O</v>
      </c>
    </row>
    <row r="1126" spans="1:17">
      <c r="A1126" s="607"/>
      <c r="B1126" s="30" t="s">
        <v>46</v>
      </c>
      <c r="C1126" s="47">
        <f>COUNTIF(C1120:C1125,"O")</f>
        <v>4</v>
      </c>
      <c r="D1126" s="47">
        <f t="shared" ref="D1126:Q1126" si="1111">COUNTIF(D1120:D1125,"O")</f>
        <v>4</v>
      </c>
      <c r="E1126" s="47">
        <f t="shared" si="1111"/>
        <v>4</v>
      </c>
      <c r="F1126" s="47">
        <f t="shared" si="1111"/>
        <v>4</v>
      </c>
      <c r="G1126" s="47">
        <f t="shared" si="1111"/>
        <v>4</v>
      </c>
      <c r="H1126" s="47">
        <f t="shared" si="1111"/>
        <v>4</v>
      </c>
      <c r="I1126" s="47">
        <f t="shared" si="1111"/>
        <v>4</v>
      </c>
      <c r="J1126" s="47">
        <f t="shared" si="1111"/>
        <v>4</v>
      </c>
      <c r="K1126" s="47">
        <f t="shared" si="1111"/>
        <v>4</v>
      </c>
      <c r="L1126" s="47">
        <f t="shared" si="1111"/>
        <v>4</v>
      </c>
      <c r="M1126" s="47">
        <f t="shared" si="1111"/>
        <v>4</v>
      </c>
      <c r="N1126" s="47">
        <f t="shared" si="1111"/>
        <v>4</v>
      </c>
      <c r="O1126" s="47">
        <f t="shared" si="1111"/>
        <v>4</v>
      </c>
      <c r="P1126" s="47">
        <f t="shared" si="1111"/>
        <v>4</v>
      </c>
      <c r="Q1126" s="47">
        <f t="shared" si="1111"/>
        <v>4</v>
      </c>
    </row>
    <row r="1127" spans="1:17">
      <c r="A1127" s="605">
        <v>134</v>
      </c>
      <c r="B1127" s="58" t="s">
        <v>32</v>
      </c>
      <c r="C1127" s="58" t="str">
        <f t="shared" ref="C1127:Q1127" si="1112">IF(C7=$W$160,"O",IF(C7=$X$160,"O",IF(C7=$Y$160,"O",IF(C7=$Z$160,"O",IF(C7=$AA$160,"O",IF(C7=$AB$160,"O",IF(C7=$AC$160,"O",IF(C7=$AD$160,"O",IF(C7=$AE$160,"O",IF(C7=$AF$160,"O",IF(C7=$AG$160,"O",IF(C7=$AH$160,"O",IF(C7=$AI$160,"O",IF(C7=$AJ$160,"O",IF(C7=$AK$160,"O",IF(C7=$AL$160,"O",IF(C7=$AM$160,"O",IF(C7=$AN$160,"O",IF(C7=$AO$160,"O",IF(C7=$AP$160,"O",IF(C7=$AQ$160,"O",IF(C7=$AR$160,"O",IF(C7=$AS$160,"O",IF(C7=$AT$160,"O",IF(C7=$AU$160,"O",IF(C7=$AV$160,"O",IF(C7=$AW$160,"O",IF(C7=$AX$160,"O",IF(C7=$AY$160,"O",IF(C7=$AZ$160,"O",IF(C7=$BA$160,"O",IF(C7=$BB$160,"O",IF(C7=$BC$160,"O",IF(C7=$BD$160,"O",IF(C7=$BE$160,"O",IF(C7=$BF$160,"O",IF(C7=$BG$160,"O",IF(C7=$BH$160,"O",IF(C7=$BI$160,"O","X")))))))))))))))))))))))))))))))))))))))</f>
        <v>X</v>
      </c>
      <c r="D1127" s="58" t="str">
        <f t="shared" si="1112"/>
        <v>X</v>
      </c>
      <c r="E1127" s="58" t="str">
        <f t="shared" si="1112"/>
        <v>X</v>
      </c>
      <c r="F1127" s="58" t="str">
        <f t="shared" si="1112"/>
        <v>X</v>
      </c>
      <c r="G1127" s="58" t="str">
        <f t="shared" si="1112"/>
        <v>X</v>
      </c>
      <c r="H1127" s="58" t="str">
        <f t="shared" si="1112"/>
        <v>X</v>
      </c>
      <c r="I1127" s="58" t="str">
        <f t="shared" si="1112"/>
        <v>X</v>
      </c>
      <c r="J1127" s="58" t="str">
        <f t="shared" si="1112"/>
        <v>X</v>
      </c>
      <c r="K1127" s="58" t="str">
        <f t="shared" si="1112"/>
        <v>X</v>
      </c>
      <c r="L1127" s="58" t="str">
        <f t="shared" si="1112"/>
        <v>X</v>
      </c>
      <c r="M1127" s="58" t="str">
        <f t="shared" si="1112"/>
        <v>X</v>
      </c>
      <c r="N1127" s="58" t="str">
        <f t="shared" si="1112"/>
        <v>X</v>
      </c>
      <c r="O1127" s="58" t="str">
        <f t="shared" si="1112"/>
        <v>X</v>
      </c>
      <c r="P1127" s="58" t="str">
        <f t="shared" si="1112"/>
        <v>X</v>
      </c>
      <c r="Q1127" s="58" t="str">
        <f t="shared" si="1112"/>
        <v>X</v>
      </c>
    </row>
    <row r="1128" spans="1:17">
      <c r="A1128" s="606"/>
      <c r="B1128" s="58" t="s">
        <v>33</v>
      </c>
      <c r="C1128" s="58" t="str">
        <f t="shared" ref="C1128:Q1128" si="1113">IF(C8=$W$160,"O",IF(C8=$X$160,"O",IF(C8=$Y$160,"O",IF(C8=$Z$160,"O",IF(C8=$AA$160,"O",IF(C8=$AB$160,"O",IF(C8=$AC$160,"O",IF(C8=$AD$160,"O",IF(C8=$AE$160,"O",IF(C8=$AF$160,"O",IF(C8=$AG$160,"O",IF(C8=$AH$160,"O",IF(C8=$AI$160,"O",IF(C8=$AJ$160,"O",IF(C8=$AK$160,"O",IF(C8=$AL$160,"O",IF(C8=$AM$160,"O",IF(C8=$AN$160,"O",IF(C8=$AO$160,"O",IF(C8=$AP$160,"O",IF(C8=$AQ$160,"O",IF(C8=$AR$160,"O",IF(C8=$AS$160,"O",IF(C8=$AT$160,"O",IF(C8=$AU$160,"O",IF(C8=$AV$160,"O",IF(C8=$AW$160,"O",IF(C8=$AX$160,"O",IF(C8=$AY$160,"O",IF(C8=$AZ$160,"O",IF(C8=$BA$160,"O",IF(C8=$BB$160,"O",IF(C8=$BC$160,"O",IF(C8=$BD$160,"O",IF(C8=$BE$160,"O",IF(C8=$BF$160,"O",IF(C8=$BG$160,"O",IF(C8=$BH$160,"O",IF(C8=$BI$160,"O","X")))))))))))))))))))))))))))))))))))))))</f>
        <v>O</v>
      </c>
      <c r="D1128" s="58" t="str">
        <f t="shared" si="1113"/>
        <v>O</v>
      </c>
      <c r="E1128" s="58" t="str">
        <f t="shared" si="1113"/>
        <v>O</v>
      </c>
      <c r="F1128" s="58" t="str">
        <f t="shared" si="1113"/>
        <v>O</v>
      </c>
      <c r="G1128" s="58" t="str">
        <f t="shared" si="1113"/>
        <v>O</v>
      </c>
      <c r="H1128" s="58" t="str">
        <f t="shared" si="1113"/>
        <v>O</v>
      </c>
      <c r="I1128" s="58" t="str">
        <f t="shared" si="1113"/>
        <v>O</v>
      </c>
      <c r="J1128" s="58" t="str">
        <f t="shared" si="1113"/>
        <v>O</v>
      </c>
      <c r="K1128" s="58" t="str">
        <f t="shared" si="1113"/>
        <v>O</v>
      </c>
      <c r="L1128" s="58" t="str">
        <f t="shared" si="1113"/>
        <v>O</v>
      </c>
      <c r="M1128" s="58" t="str">
        <f t="shared" si="1113"/>
        <v>O</v>
      </c>
      <c r="N1128" s="58" t="str">
        <f t="shared" si="1113"/>
        <v>O</v>
      </c>
      <c r="O1128" s="58" t="str">
        <f t="shared" si="1113"/>
        <v>O</v>
      </c>
      <c r="P1128" s="58" t="str">
        <f t="shared" si="1113"/>
        <v>O</v>
      </c>
      <c r="Q1128" s="58" t="str">
        <f t="shared" si="1113"/>
        <v>O</v>
      </c>
    </row>
    <row r="1129" spans="1:17">
      <c r="A1129" s="606"/>
      <c r="B1129" s="58" t="s">
        <v>34</v>
      </c>
      <c r="C1129" s="58" t="str">
        <f t="shared" ref="C1129:Q1129" si="1114">IF(C9=$W$160,"O",IF(C9=$X$160,"O",IF(C9=$Y$160,"O",IF(C9=$Z$160,"O",IF(C9=$AA$160,"O",IF(C9=$AB$160,"O",IF(C9=$AC$160,"O",IF(C9=$AD$160,"O",IF(C9=$AE$160,"O",IF(C9=$AF$160,"O",IF(C9=$AG$160,"O",IF(C9=$AH$160,"O",IF(C9=$AI$160,"O",IF(C9=$AJ$160,"O",IF(C9=$AK$160,"O",IF(C9=$AL$160,"O",IF(C9=$AM$160,"O",IF(C9=$AN$160,"O",IF(C9=$AO$160,"O",IF(C9=$AP$160,"O",IF(C9=$AQ$160,"O",IF(C9=$AR$160,"O",IF(C9=$AS$160,"O",IF(C9=$AT$160,"O",IF(C9=$AU$160,"O",IF(C9=$AV$160,"O",IF(C9=$AW$160,"O",IF(C9=$AX$160,"O",IF(C9=$AY$160,"O",IF(C9=$AZ$160,"O",IF(C9=$BA$160,"O",IF(C9=$BB$160,"O",IF(C9=$BC$160,"O",IF(C9=$BD$160,"O",IF(C9=$BE$160,"O",IF(C9=$BF$160,"O",IF(C9=$BG$160,"O",IF(C9=$BH$160,"O",IF(C9=$BI$160,"O","X")))))))))))))))))))))))))))))))))))))))</f>
        <v>X</v>
      </c>
      <c r="D1129" s="58" t="str">
        <f t="shared" si="1114"/>
        <v>X</v>
      </c>
      <c r="E1129" s="58" t="str">
        <f t="shared" si="1114"/>
        <v>X</v>
      </c>
      <c r="F1129" s="58" t="str">
        <f t="shared" si="1114"/>
        <v>X</v>
      </c>
      <c r="G1129" s="58" t="str">
        <f t="shared" si="1114"/>
        <v>X</v>
      </c>
      <c r="H1129" s="58" t="str">
        <f t="shared" si="1114"/>
        <v>X</v>
      </c>
      <c r="I1129" s="58" t="str">
        <f t="shared" si="1114"/>
        <v>X</v>
      </c>
      <c r="J1129" s="58" t="str">
        <f t="shared" si="1114"/>
        <v>X</v>
      </c>
      <c r="K1129" s="58" t="str">
        <f t="shared" si="1114"/>
        <v>X</v>
      </c>
      <c r="L1129" s="58" t="str">
        <f t="shared" si="1114"/>
        <v>X</v>
      </c>
      <c r="M1129" s="58" t="str">
        <f t="shared" si="1114"/>
        <v>X</v>
      </c>
      <c r="N1129" s="58" t="str">
        <f t="shared" si="1114"/>
        <v>X</v>
      </c>
      <c r="O1129" s="58" t="str">
        <f t="shared" si="1114"/>
        <v>X</v>
      </c>
      <c r="P1129" s="58" t="str">
        <f t="shared" si="1114"/>
        <v>X</v>
      </c>
      <c r="Q1129" s="58" t="str">
        <f t="shared" si="1114"/>
        <v>X</v>
      </c>
    </row>
    <row r="1130" spans="1:17">
      <c r="A1130" s="606"/>
      <c r="B1130" s="58" t="s">
        <v>35</v>
      </c>
      <c r="C1130" s="58" t="str">
        <f t="shared" ref="C1130:Q1130" si="1115">IF(C10=$W$160,"O",IF(C10=$X$160,"O",IF(C10=$Y$160,"O",IF(C10=$Z$160,"O",IF(C10=$AA$160,"O",IF(C10=$AB$160,"O",IF(C10=$AC$160,"O",IF(C10=$AD$160,"O",IF(C10=$AE$160,"O",IF(C10=$AF$160,"O",IF(C10=$AG$160,"O",IF(C10=$AH$160,"O",IF(C10=$AI$160,"O",IF(C10=$AJ$160,"O",IF(C10=$AK$160,"O",IF(C10=$AL$160,"O",IF(C10=$AM$160,"O",IF(C10=$AN$160,"O",IF(C10=$AO$160,"O",IF(C10=$AP$160,"O",IF(C10=$AQ$160,"O",IF(C10=$AR$160,"O",IF(C10=$AS$160,"O",IF(C10=$AT$160,"O",IF(C10=$AU$160,"O",IF(C10=$AV$160,"O",IF(C10=$AW$160,"O",IF(C10=$AX$160,"O",IF(C10=$AY$160,"O",IF(C10=$AZ$160,"O",IF(C10=$BA$160,"O",IF(C10=$BB$160,"O",IF(C10=$BC$160,"O",IF(C10=$BD$160,"O",IF(C10=$BE$160,"O",IF(C10=$BF$160,"O",IF(C10=$BG$160,"O",IF(C10=$BH$160,"O",IF(C10=$BI$160,"O","X")))))))))))))))))))))))))))))))))))))))</f>
        <v>X</v>
      </c>
      <c r="D1130" s="58" t="str">
        <f t="shared" si="1115"/>
        <v>X</v>
      </c>
      <c r="E1130" s="58" t="str">
        <f t="shared" si="1115"/>
        <v>X</v>
      </c>
      <c r="F1130" s="58" t="str">
        <f t="shared" si="1115"/>
        <v>X</v>
      </c>
      <c r="G1130" s="58" t="str">
        <f t="shared" si="1115"/>
        <v>X</v>
      </c>
      <c r="H1130" s="58" t="str">
        <f t="shared" si="1115"/>
        <v>X</v>
      </c>
      <c r="I1130" s="58" t="str">
        <f t="shared" si="1115"/>
        <v>X</v>
      </c>
      <c r="J1130" s="58" t="str">
        <f t="shared" si="1115"/>
        <v>X</v>
      </c>
      <c r="K1130" s="58" t="str">
        <f t="shared" si="1115"/>
        <v>X</v>
      </c>
      <c r="L1130" s="58" t="str">
        <f t="shared" si="1115"/>
        <v>X</v>
      </c>
      <c r="M1130" s="58" t="str">
        <f t="shared" si="1115"/>
        <v>X</v>
      </c>
      <c r="N1130" s="58" t="str">
        <f t="shared" si="1115"/>
        <v>X</v>
      </c>
      <c r="O1130" s="58" t="str">
        <f t="shared" si="1115"/>
        <v>X</v>
      </c>
      <c r="P1130" s="58" t="str">
        <f t="shared" si="1115"/>
        <v>X</v>
      </c>
      <c r="Q1130" s="58" t="str">
        <f t="shared" si="1115"/>
        <v>X</v>
      </c>
    </row>
    <row r="1131" spans="1:17">
      <c r="A1131" s="606"/>
      <c r="B1131" s="58" t="s">
        <v>36</v>
      </c>
      <c r="C1131" s="58" t="str">
        <f t="shared" ref="C1131:Q1131" si="1116">IF(C11=$W$160,"O",IF(C11=$X$160,"O",IF(C11=$Y$160,"O",IF(C11=$Z$160,"O",IF(C11=$AA$160,"O",IF(C11=$AB$160,"O",IF(C11=$AC$160,"O",IF(C11=$AD$160,"O",IF(C11=$AE$160,"O",IF(C11=$AF$160,"O",IF(C11=$AG$160,"O",IF(C11=$AH$160,"O",IF(C11=$AI$160,"O",IF(C11=$AJ$160,"O",IF(C11=$AK$160,"O",IF(C11=$AL$160,"O",IF(C11=$AM$160,"O",IF(C11=$AN$160,"O",IF(C11=$AO$160,"O",IF(C11=$AP$160,"O",IF(C11=$AQ$160,"O",IF(C11=$AR$160,"O",IF(C11=$AS$160,"O",IF(C11=$AT$160,"O",IF(C11=$AU$160,"O",IF(C11=$AV$160,"O",IF(C11=$AW$160,"O",IF(C11=$AX$160,"O",IF(C11=$AY$160,"O",IF(C11=$AZ$160,"O",IF(C11=$BA$160,"O",IF(C11=$BB$160,"O",IF(C11=$BC$160,"O",IF(C11=$BD$160,"O",IF(C11=$BE$160,"O",IF(C11=$BF$160,"O",IF(C11=$BG$160,"O",IF(C11=$BH$160,"O",IF(C11=$BI$160,"O","X")))))))))))))))))))))))))))))))))))))))</f>
        <v>X</v>
      </c>
      <c r="D1131" s="58" t="str">
        <f t="shared" si="1116"/>
        <v>X</v>
      </c>
      <c r="E1131" s="58" t="str">
        <f t="shared" si="1116"/>
        <v>X</v>
      </c>
      <c r="F1131" s="58" t="str">
        <f t="shared" si="1116"/>
        <v>X</v>
      </c>
      <c r="G1131" s="58" t="str">
        <f t="shared" si="1116"/>
        <v>X</v>
      </c>
      <c r="H1131" s="58" t="str">
        <f t="shared" si="1116"/>
        <v>X</v>
      </c>
      <c r="I1131" s="58" t="str">
        <f t="shared" si="1116"/>
        <v>X</v>
      </c>
      <c r="J1131" s="58" t="str">
        <f t="shared" si="1116"/>
        <v>X</v>
      </c>
      <c r="K1131" s="58" t="str">
        <f t="shared" si="1116"/>
        <v>X</v>
      </c>
      <c r="L1131" s="58" t="str">
        <f t="shared" si="1116"/>
        <v>X</v>
      </c>
      <c r="M1131" s="58" t="str">
        <f t="shared" si="1116"/>
        <v>X</v>
      </c>
      <c r="N1131" s="58" t="str">
        <f t="shared" si="1116"/>
        <v>X</v>
      </c>
      <c r="O1131" s="58" t="str">
        <f t="shared" si="1116"/>
        <v>X</v>
      </c>
      <c r="P1131" s="58" t="str">
        <f t="shared" si="1116"/>
        <v>X</v>
      </c>
      <c r="Q1131" s="58" t="str">
        <f t="shared" si="1116"/>
        <v>X</v>
      </c>
    </row>
    <row r="1132" spans="1:17">
      <c r="A1132" s="606"/>
      <c r="B1132" s="58" t="s">
        <v>21</v>
      </c>
      <c r="C1132" s="58" t="str">
        <f t="shared" ref="C1132:Q1132" si="1117">IF(C12=$W$160,"O",IF(C12=$X$160,"O",IF(C12=$Y$160,"O",IF(C12=$Z$160,"O",IF(C12=$AA$160,"O",IF(C12=$AB$160,"O",IF(C12=$AC$160,"O",IF(C12=$AD$160,"O",IF(C12=$AE$160,"O",IF(C12=$AF$160,"O",IF(C12=$AG$160,"O",IF(C12=$AH$160,"O",IF(C12=$AI$160,"O",IF(C12=$AJ$160,"O",IF(C12=$AK$160,"O",IF(C12=$AL$160,"O",IF(C12=$AM$160,"O",IF(C12=$AN$160,"O",IF(C12=$AO$160,"O",IF(C12=$AP$160,"O",IF(C12=$AQ$160,"O",IF(C12=$AR$160,"O",IF(C12=$AS$160,"O",IF(C12=$AT$160,"O",IF(C12=$AU$160,"O",IF(C12=$AV$160,"O",IF(C12=$AW$160,"O",IF(C12=$AX$160,"O",IF(C12=$AY$160,"O",IF(C12=$AZ$160,"O",IF(C12=$BA$160,"O",IF(C12=$BB$160,"O",IF(C12=$BC$160,"O",IF(C12=$BD$160,"O",IF(C12=$BE$160,"O",IF(C12=$BF$160,"O",IF(C12=$BG$160,"O",IF(C12=$BH$160,"O",IF(C12=$BI$160,"O","X")))))))))))))))))))))))))))))))))))))))</f>
        <v>O</v>
      </c>
      <c r="D1132" s="58" t="str">
        <f t="shared" si="1117"/>
        <v>O</v>
      </c>
      <c r="E1132" s="58" t="str">
        <f t="shared" si="1117"/>
        <v>O</v>
      </c>
      <c r="F1132" s="58" t="str">
        <f t="shared" si="1117"/>
        <v>O</v>
      </c>
      <c r="G1132" s="58" t="str">
        <f t="shared" si="1117"/>
        <v>O</v>
      </c>
      <c r="H1132" s="58" t="str">
        <f t="shared" si="1117"/>
        <v>O</v>
      </c>
      <c r="I1132" s="58" t="str">
        <f t="shared" si="1117"/>
        <v>O</v>
      </c>
      <c r="J1132" s="58" t="str">
        <f t="shared" si="1117"/>
        <v>O</v>
      </c>
      <c r="K1132" s="58" t="str">
        <f t="shared" si="1117"/>
        <v>O</v>
      </c>
      <c r="L1132" s="58" t="str">
        <f t="shared" si="1117"/>
        <v>O</v>
      </c>
      <c r="M1132" s="58" t="str">
        <f t="shared" si="1117"/>
        <v>O</v>
      </c>
      <c r="N1132" s="58" t="str">
        <f t="shared" si="1117"/>
        <v>O</v>
      </c>
      <c r="O1132" s="58" t="str">
        <f t="shared" si="1117"/>
        <v>O</v>
      </c>
      <c r="P1132" s="58" t="str">
        <f t="shared" si="1117"/>
        <v>O</v>
      </c>
      <c r="Q1132" s="58" t="str">
        <f t="shared" si="1117"/>
        <v>O</v>
      </c>
    </row>
    <row r="1133" spans="1:17">
      <c r="A1133" s="607"/>
      <c r="B1133" s="30" t="s">
        <v>46</v>
      </c>
      <c r="C1133" s="47">
        <f>COUNTIF(C1127:C1132,"O")</f>
        <v>2</v>
      </c>
      <c r="D1133" s="47">
        <f t="shared" ref="D1133:Q1133" si="1118">COUNTIF(D1127:D1132,"O")</f>
        <v>2</v>
      </c>
      <c r="E1133" s="47">
        <f t="shared" si="1118"/>
        <v>2</v>
      </c>
      <c r="F1133" s="47">
        <f t="shared" si="1118"/>
        <v>2</v>
      </c>
      <c r="G1133" s="47">
        <f t="shared" si="1118"/>
        <v>2</v>
      </c>
      <c r="H1133" s="47">
        <f t="shared" si="1118"/>
        <v>2</v>
      </c>
      <c r="I1133" s="47">
        <f t="shared" si="1118"/>
        <v>2</v>
      </c>
      <c r="J1133" s="47">
        <f t="shared" si="1118"/>
        <v>2</v>
      </c>
      <c r="K1133" s="47">
        <f t="shared" si="1118"/>
        <v>2</v>
      </c>
      <c r="L1133" s="47">
        <f t="shared" si="1118"/>
        <v>2</v>
      </c>
      <c r="M1133" s="47">
        <f t="shared" si="1118"/>
        <v>2</v>
      </c>
      <c r="N1133" s="47">
        <f t="shared" si="1118"/>
        <v>2</v>
      </c>
      <c r="O1133" s="47">
        <f t="shared" si="1118"/>
        <v>2</v>
      </c>
      <c r="P1133" s="47">
        <f t="shared" si="1118"/>
        <v>2</v>
      </c>
      <c r="Q1133" s="47">
        <f t="shared" si="1118"/>
        <v>2</v>
      </c>
    </row>
    <row r="1134" spans="1:17">
      <c r="A1134" s="605">
        <v>135</v>
      </c>
      <c r="B1134" s="58" t="s">
        <v>32</v>
      </c>
      <c r="C1134" s="58" t="str">
        <f t="shared" ref="C1134:Q1134" si="1119">IF(C7=$W$161,"O",IF(C7=$X$161,"O",IF(C7=$Y$161,"O",IF(C7=$Z$161,"O",IF(C7=$AA$161,"O",IF(C7=$AB$161,"O",IF(C7=$AC$161,"O",IF(C7=$AD$161,"O",IF(C7=$AE$161,"O",IF(C7=$AF$161,"O",IF(C7=$AG$161,"O",IF(C7=$AH$161,"O",IF(C7=$AI$161,"O",IF(C7=$AJ$161,"O",IF(C7=$AK$161,"O",IF(C7=$AL$161,"O",IF(C7=$AM$161,"O",IF(C7=$AN$161,"O",IF(C7=$AO$161,"O",IF(C7=$AP$161,"O",IF(C7=$AQ$161,"O",IF(C7=$AR$161,"O",IF(C7=$AS$161,"O",IF(C7=$AT$161,"O",IF(C7=$AU$161,"O",IF(C7=$AV$161,"O",IF(C7=$AW$161,"O",IF(C7=$AX$161,"O",IF(C7=$AY$161,"O",IF(C7=$AZ$161,"O",IF(C7=$BA$161,"O",IF(C7=$BB$161,"O",IF(C7=$BC$161,"O",IF(C7=$BD$161,"O",IF(C7=$BE$161,"O",IF(C7=$BF$161,"O",IF(C7=$BG$161,"O",IF(C7=$BH$161,"O",IF(C7=$BI$161,"O","X")))))))))))))))))))))))))))))))))))))))</f>
        <v>X</v>
      </c>
      <c r="D1134" s="58" t="str">
        <f t="shared" si="1119"/>
        <v>X</v>
      </c>
      <c r="E1134" s="58" t="str">
        <f t="shared" si="1119"/>
        <v>X</v>
      </c>
      <c r="F1134" s="58" t="str">
        <f t="shared" si="1119"/>
        <v>X</v>
      </c>
      <c r="G1134" s="58" t="str">
        <f t="shared" si="1119"/>
        <v>X</v>
      </c>
      <c r="H1134" s="58" t="str">
        <f t="shared" si="1119"/>
        <v>X</v>
      </c>
      <c r="I1134" s="58" t="str">
        <f t="shared" si="1119"/>
        <v>X</v>
      </c>
      <c r="J1134" s="58" t="str">
        <f t="shared" si="1119"/>
        <v>X</v>
      </c>
      <c r="K1134" s="58" t="str">
        <f t="shared" si="1119"/>
        <v>X</v>
      </c>
      <c r="L1134" s="58" t="str">
        <f t="shared" si="1119"/>
        <v>X</v>
      </c>
      <c r="M1134" s="58" t="str">
        <f t="shared" si="1119"/>
        <v>X</v>
      </c>
      <c r="N1134" s="58" t="str">
        <f t="shared" si="1119"/>
        <v>X</v>
      </c>
      <c r="O1134" s="58" t="str">
        <f t="shared" si="1119"/>
        <v>X</v>
      </c>
      <c r="P1134" s="58" t="str">
        <f t="shared" si="1119"/>
        <v>X</v>
      </c>
      <c r="Q1134" s="58" t="str">
        <f t="shared" si="1119"/>
        <v>X</v>
      </c>
    </row>
    <row r="1135" spans="1:17">
      <c r="A1135" s="606"/>
      <c r="B1135" s="58" t="s">
        <v>33</v>
      </c>
      <c r="C1135" s="58" t="str">
        <f t="shared" ref="C1135:Q1135" si="1120">IF(C8=$W$161,"O",IF(C8=$X$161,"O",IF(C8=$Y$161,"O",IF(C8=$Z$161,"O",IF(C8=$AA$161,"O",IF(C8=$AB$161,"O",IF(C8=$AC$161,"O",IF(C8=$AD$161,"O",IF(C8=$AE$161,"O",IF(C8=$AF$161,"O",IF(C8=$AG$161,"O",IF(C8=$AH$161,"O",IF(C8=$AI$161,"O",IF(C8=$AJ$161,"O",IF(C8=$AK$161,"O",IF(C8=$AL$161,"O",IF(C8=$AM$161,"O",IF(C8=$AN$161,"O",IF(C8=$AO$161,"O",IF(C8=$AP$161,"O",IF(C8=$AQ$161,"O",IF(C8=$AR$161,"O",IF(C8=$AS$161,"O",IF(C8=$AT$161,"O",IF(C8=$AU$161,"O",IF(C8=$AV$161,"O",IF(C8=$AW$161,"O",IF(C8=$AX$161,"O",IF(C8=$AY$161,"O",IF(C8=$AZ$161,"O",IF(C8=$BA$161,"O",IF(C8=$BB$161,"O",IF(C8=$BC$161,"O",IF(C8=$BD$161,"O",IF(C8=$BE$161,"O",IF(C8=$BF$161,"O",IF(C8=$BG$161,"O",IF(C8=$BH$161,"O",IF(C8=$BI$161,"O","X")))))))))))))))))))))))))))))))))))))))</f>
        <v>X</v>
      </c>
      <c r="D1135" s="58" t="str">
        <f t="shared" si="1120"/>
        <v>X</v>
      </c>
      <c r="E1135" s="58" t="str">
        <f t="shared" si="1120"/>
        <v>X</v>
      </c>
      <c r="F1135" s="58" t="str">
        <f t="shared" si="1120"/>
        <v>X</v>
      </c>
      <c r="G1135" s="58" t="str">
        <f t="shared" si="1120"/>
        <v>X</v>
      </c>
      <c r="H1135" s="58" t="str">
        <f t="shared" si="1120"/>
        <v>X</v>
      </c>
      <c r="I1135" s="58" t="str">
        <f t="shared" si="1120"/>
        <v>X</v>
      </c>
      <c r="J1135" s="58" t="str">
        <f t="shared" si="1120"/>
        <v>X</v>
      </c>
      <c r="K1135" s="58" t="str">
        <f t="shared" si="1120"/>
        <v>X</v>
      </c>
      <c r="L1135" s="58" t="str">
        <f t="shared" si="1120"/>
        <v>X</v>
      </c>
      <c r="M1135" s="58" t="str">
        <f t="shared" si="1120"/>
        <v>X</v>
      </c>
      <c r="N1135" s="58" t="str">
        <f t="shared" si="1120"/>
        <v>X</v>
      </c>
      <c r="O1135" s="58" t="str">
        <f t="shared" si="1120"/>
        <v>X</v>
      </c>
      <c r="P1135" s="58" t="str">
        <f t="shared" si="1120"/>
        <v>X</v>
      </c>
      <c r="Q1135" s="58" t="str">
        <f t="shared" si="1120"/>
        <v>X</v>
      </c>
    </row>
    <row r="1136" spans="1:17">
      <c r="A1136" s="606"/>
      <c r="B1136" s="58" t="s">
        <v>34</v>
      </c>
      <c r="C1136" s="58" t="str">
        <f t="shared" ref="C1136:Q1136" si="1121">IF(C9=$W$161,"O",IF(C9=$X$161,"O",IF(C9=$Y$161,"O",IF(C9=$Z$161,"O",IF(C9=$AA$161,"O",IF(C9=$AB$161,"O",IF(C9=$AC$161,"O",IF(C9=$AD$161,"O",IF(C9=$AE$161,"O",IF(C9=$AF$161,"O",IF(C9=$AG$161,"O",IF(C9=$AH$161,"O",IF(C9=$AI$161,"O",IF(C9=$AJ$161,"O",IF(C9=$AK$161,"O",IF(C9=$AL$161,"O",IF(C9=$AM$161,"O",IF(C9=$AN$161,"O",IF(C9=$AO$161,"O",IF(C9=$AP$161,"O",IF(C9=$AQ$161,"O",IF(C9=$AR$161,"O",IF(C9=$AS$161,"O",IF(C9=$AT$161,"O",IF(C9=$AU$161,"O",IF(C9=$AV$161,"O",IF(C9=$AW$161,"O",IF(C9=$AX$161,"O",IF(C9=$AY$161,"O",IF(C9=$AZ$161,"O",IF(C9=$BA$161,"O",IF(C9=$BB$161,"O",IF(C9=$BC$161,"O",IF(C9=$BD$161,"O",IF(C9=$BE$161,"O",IF(C9=$BF$161,"O",IF(C9=$BG$161,"O",IF(C9=$BH$161,"O",IF(C9=$BI$161,"O","X")))))))))))))))))))))))))))))))))))))))</f>
        <v>X</v>
      </c>
      <c r="D1136" s="58" t="str">
        <f t="shared" si="1121"/>
        <v>X</v>
      </c>
      <c r="E1136" s="58" t="str">
        <f t="shared" si="1121"/>
        <v>X</v>
      </c>
      <c r="F1136" s="58" t="str">
        <f t="shared" si="1121"/>
        <v>X</v>
      </c>
      <c r="G1136" s="58" t="str">
        <f t="shared" si="1121"/>
        <v>X</v>
      </c>
      <c r="H1136" s="58" t="str">
        <f t="shared" si="1121"/>
        <v>X</v>
      </c>
      <c r="I1136" s="58" t="str">
        <f t="shared" si="1121"/>
        <v>X</v>
      </c>
      <c r="J1136" s="58" t="str">
        <f t="shared" si="1121"/>
        <v>X</v>
      </c>
      <c r="K1136" s="58" t="str">
        <f t="shared" si="1121"/>
        <v>X</v>
      </c>
      <c r="L1136" s="58" t="str">
        <f t="shared" si="1121"/>
        <v>X</v>
      </c>
      <c r="M1136" s="58" t="str">
        <f t="shared" si="1121"/>
        <v>X</v>
      </c>
      <c r="N1136" s="58" t="str">
        <f t="shared" si="1121"/>
        <v>X</v>
      </c>
      <c r="O1136" s="58" t="str">
        <f t="shared" si="1121"/>
        <v>X</v>
      </c>
      <c r="P1136" s="58" t="str">
        <f t="shared" si="1121"/>
        <v>X</v>
      </c>
      <c r="Q1136" s="58" t="str">
        <f t="shared" si="1121"/>
        <v>X</v>
      </c>
    </row>
    <row r="1137" spans="1:17">
      <c r="A1137" s="606"/>
      <c r="B1137" s="58" t="s">
        <v>35</v>
      </c>
      <c r="C1137" s="58" t="str">
        <f t="shared" ref="C1137:Q1137" si="1122">IF(C10=$W$161,"O",IF(C10=$X$161,"O",IF(C10=$Y$161,"O",IF(C10=$Z$161,"O",IF(C10=$AA$161,"O",IF(C10=$AB$161,"O",IF(C10=$AC$161,"O",IF(C10=$AD$161,"O",IF(C10=$AE$161,"O",IF(C10=$AF$161,"O",IF(C10=$AG$161,"O",IF(C10=$AH$161,"O",IF(C10=$AI$161,"O",IF(C10=$AJ$161,"O",IF(C10=$AK$161,"O",IF(C10=$AL$161,"O",IF(C10=$AM$161,"O",IF(C10=$AN$161,"O",IF(C10=$AO$161,"O",IF(C10=$AP$161,"O",IF(C10=$AQ$161,"O",IF(C10=$AR$161,"O",IF(C10=$AS$161,"O",IF(C10=$AT$161,"O",IF(C10=$AU$161,"O",IF(C10=$AV$161,"O",IF(C10=$AW$161,"O",IF(C10=$AX$161,"O",IF(C10=$AY$161,"O",IF(C10=$AZ$161,"O",IF(C10=$BA$161,"O",IF(C10=$BB$161,"O",IF(C10=$BC$161,"O",IF(C10=$BD$161,"O",IF(C10=$BE$161,"O",IF(C10=$BF$161,"O",IF(C10=$BG$161,"O",IF(C10=$BH$161,"O",IF(C10=$BI$161,"O","X")))))))))))))))))))))))))))))))))))))))</f>
        <v>X</v>
      </c>
      <c r="D1137" s="58" t="str">
        <f t="shared" si="1122"/>
        <v>X</v>
      </c>
      <c r="E1137" s="58" t="str">
        <f t="shared" si="1122"/>
        <v>X</v>
      </c>
      <c r="F1137" s="58" t="str">
        <f t="shared" si="1122"/>
        <v>X</v>
      </c>
      <c r="G1137" s="58" t="str">
        <f t="shared" si="1122"/>
        <v>X</v>
      </c>
      <c r="H1137" s="58" t="str">
        <f t="shared" si="1122"/>
        <v>X</v>
      </c>
      <c r="I1137" s="58" t="str">
        <f t="shared" si="1122"/>
        <v>X</v>
      </c>
      <c r="J1137" s="58" t="str">
        <f t="shared" si="1122"/>
        <v>X</v>
      </c>
      <c r="K1137" s="58" t="str">
        <f t="shared" si="1122"/>
        <v>X</v>
      </c>
      <c r="L1137" s="58" t="str">
        <f t="shared" si="1122"/>
        <v>X</v>
      </c>
      <c r="M1137" s="58" t="str">
        <f t="shared" si="1122"/>
        <v>X</v>
      </c>
      <c r="N1137" s="58" t="str">
        <f t="shared" si="1122"/>
        <v>X</v>
      </c>
      <c r="O1137" s="58" t="str">
        <f t="shared" si="1122"/>
        <v>X</v>
      </c>
      <c r="P1137" s="58" t="str">
        <f t="shared" si="1122"/>
        <v>X</v>
      </c>
      <c r="Q1137" s="58" t="str">
        <f t="shared" si="1122"/>
        <v>X</v>
      </c>
    </row>
    <row r="1138" spans="1:17">
      <c r="A1138" s="606"/>
      <c r="B1138" s="58" t="s">
        <v>36</v>
      </c>
      <c r="C1138" s="58" t="str">
        <f t="shared" ref="C1138:Q1138" si="1123">IF(C11=$W$161,"O",IF(C11=$X$161,"O",IF(C11=$Y$161,"O",IF(C11=$Z$161,"O",IF(C11=$AA$161,"O",IF(C11=$AB$161,"O",IF(C11=$AC$161,"O",IF(C11=$AD$161,"O",IF(C11=$AE$161,"O",IF(C11=$AF$161,"O",IF(C11=$AG$161,"O",IF(C11=$AH$161,"O",IF(C11=$AI$161,"O",IF(C11=$AJ$161,"O",IF(C11=$AK$161,"O",IF(C11=$AL$161,"O",IF(C11=$AM$161,"O",IF(C11=$AN$161,"O",IF(C11=$AO$161,"O",IF(C11=$AP$161,"O",IF(C11=$AQ$161,"O",IF(C11=$AR$161,"O",IF(C11=$AS$161,"O",IF(C11=$AT$161,"O",IF(C11=$AU$161,"O",IF(C11=$AV$161,"O",IF(C11=$AW$161,"O",IF(C11=$AX$161,"O",IF(C11=$AY$161,"O",IF(C11=$AZ$161,"O",IF(C11=$BA$161,"O",IF(C11=$BB$161,"O",IF(C11=$BC$161,"O",IF(C11=$BD$161,"O",IF(C11=$BE$161,"O",IF(C11=$BF$161,"O",IF(C11=$BG$161,"O",IF(C11=$BH$161,"O",IF(C11=$BI$161,"O","X")))))))))))))))))))))))))))))))))))))))</f>
        <v>O</v>
      </c>
      <c r="D1138" s="58" t="str">
        <f t="shared" si="1123"/>
        <v>O</v>
      </c>
      <c r="E1138" s="58" t="str">
        <f t="shared" si="1123"/>
        <v>O</v>
      </c>
      <c r="F1138" s="58" t="str">
        <f t="shared" si="1123"/>
        <v>O</v>
      </c>
      <c r="G1138" s="58" t="str">
        <f t="shared" si="1123"/>
        <v>O</v>
      </c>
      <c r="H1138" s="58" t="str">
        <f t="shared" si="1123"/>
        <v>O</v>
      </c>
      <c r="I1138" s="58" t="str">
        <f t="shared" si="1123"/>
        <v>O</v>
      </c>
      <c r="J1138" s="58" t="str">
        <f t="shared" si="1123"/>
        <v>O</v>
      </c>
      <c r="K1138" s="58" t="str">
        <f t="shared" si="1123"/>
        <v>O</v>
      </c>
      <c r="L1138" s="58" t="str">
        <f t="shared" si="1123"/>
        <v>O</v>
      </c>
      <c r="M1138" s="58" t="str">
        <f t="shared" si="1123"/>
        <v>O</v>
      </c>
      <c r="N1138" s="58" t="str">
        <f t="shared" si="1123"/>
        <v>O</v>
      </c>
      <c r="O1138" s="58" t="str">
        <f t="shared" si="1123"/>
        <v>O</v>
      </c>
      <c r="P1138" s="58" t="str">
        <f t="shared" si="1123"/>
        <v>O</v>
      </c>
      <c r="Q1138" s="58" t="str">
        <f t="shared" si="1123"/>
        <v>O</v>
      </c>
    </row>
    <row r="1139" spans="1:17">
      <c r="A1139" s="606"/>
      <c r="B1139" s="58" t="s">
        <v>21</v>
      </c>
      <c r="C1139" s="58" t="str">
        <f t="shared" ref="C1139:Q1139" si="1124">IF(C12=$W$161,"O",IF(C12=$X$161,"O",IF(C12=$Y$161,"O",IF(C12=$Z$161,"O",IF(C12=$AA$161,"O",IF(C12=$AB$161,"O",IF(C12=$AC$161,"O",IF(C12=$AD$161,"O",IF(C12=$AE$161,"O",IF(C12=$AF$161,"O",IF(C12=$AG$161,"O",IF(C12=$AH$161,"O",IF(C12=$AI$161,"O",IF(C12=$AJ$161,"O",IF(C12=$AK$161,"O",IF(C12=$AL$161,"O",IF(C12=$AM$161,"O",IF(C12=$AN$161,"O",IF(C12=$AO$161,"O",IF(C12=$AP$161,"O",IF(C12=$AQ$161,"O",IF(C12=$AR$161,"O",IF(C12=$AS$161,"O",IF(C12=$AT$161,"O",IF(C12=$AU$161,"O",IF(C12=$AV$161,"O",IF(C12=$AW$161,"O",IF(C12=$AX$161,"O",IF(C12=$AY$161,"O",IF(C12=$AZ$161,"O",IF(C12=$BA$161,"O",IF(C12=$BB$161,"O",IF(C12=$BC$161,"O",IF(C12=$BD$161,"O",IF(C12=$BE$161,"O",IF(C12=$BF$161,"O",IF(C12=$BG$161,"O",IF(C12=$BH$161,"O",IF(C12=$BI$161,"O","X")))))))))))))))))))))))))))))))))))))))</f>
        <v>X</v>
      </c>
      <c r="D1139" s="58" t="str">
        <f t="shared" si="1124"/>
        <v>X</v>
      </c>
      <c r="E1139" s="58" t="str">
        <f t="shared" si="1124"/>
        <v>X</v>
      </c>
      <c r="F1139" s="58" t="str">
        <f t="shared" si="1124"/>
        <v>X</v>
      </c>
      <c r="G1139" s="58" t="str">
        <f t="shared" si="1124"/>
        <v>X</v>
      </c>
      <c r="H1139" s="58" t="str">
        <f t="shared" si="1124"/>
        <v>X</v>
      </c>
      <c r="I1139" s="58" t="str">
        <f t="shared" si="1124"/>
        <v>X</v>
      </c>
      <c r="J1139" s="58" t="str">
        <f t="shared" si="1124"/>
        <v>X</v>
      </c>
      <c r="K1139" s="58" t="str">
        <f t="shared" si="1124"/>
        <v>X</v>
      </c>
      <c r="L1139" s="58" t="str">
        <f t="shared" si="1124"/>
        <v>X</v>
      </c>
      <c r="M1139" s="58" t="str">
        <f t="shared" si="1124"/>
        <v>X</v>
      </c>
      <c r="N1139" s="58" t="str">
        <f t="shared" si="1124"/>
        <v>X</v>
      </c>
      <c r="O1139" s="58" t="str">
        <f t="shared" si="1124"/>
        <v>X</v>
      </c>
      <c r="P1139" s="58" t="str">
        <f t="shared" si="1124"/>
        <v>X</v>
      </c>
      <c r="Q1139" s="58" t="str">
        <f t="shared" si="1124"/>
        <v>X</v>
      </c>
    </row>
    <row r="1140" spans="1:17">
      <c r="A1140" s="607"/>
      <c r="B1140" s="30" t="s">
        <v>46</v>
      </c>
      <c r="C1140" s="47">
        <f>COUNTIF(C1134:C1139,"O")</f>
        <v>1</v>
      </c>
      <c r="D1140" s="47">
        <f t="shared" ref="D1140:Q1140" si="1125">COUNTIF(D1134:D1139,"O")</f>
        <v>1</v>
      </c>
      <c r="E1140" s="47">
        <f t="shared" si="1125"/>
        <v>1</v>
      </c>
      <c r="F1140" s="47">
        <f t="shared" si="1125"/>
        <v>1</v>
      </c>
      <c r="G1140" s="47">
        <f t="shared" si="1125"/>
        <v>1</v>
      </c>
      <c r="H1140" s="47">
        <f t="shared" si="1125"/>
        <v>1</v>
      </c>
      <c r="I1140" s="47">
        <f t="shared" si="1125"/>
        <v>1</v>
      </c>
      <c r="J1140" s="47">
        <f t="shared" si="1125"/>
        <v>1</v>
      </c>
      <c r="K1140" s="47">
        <f t="shared" si="1125"/>
        <v>1</v>
      </c>
      <c r="L1140" s="47">
        <f t="shared" si="1125"/>
        <v>1</v>
      </c>
      <c r="M1140" s="47">
        <f t="shared" si="1125"/>
        <v>1</v>
      </c>
      <c r="N1140" s="47">
        <f t="shared" si="1125"/>
        <v>1</v>
      </c>
      <c r="O1140" s="47">
        <f t="shared" si="1125"/>
        <v>1</v>
      </c>
      <c r="P1140" s="47">
        <f t="shared" si="1125"/>
        <v>1</v>
      </c>
      <c r="Q1140" s="47">
        <f t="shared" si="1125"/>
        <v>1</v>
      </c>
    </row>
    <row r="1141" spans="1:17">
      <c r="A1141" s="605">
        <v>136</v>
      </c>
      <c r="B1141" s="58" t="s">
        <v>32</v>
      </c>
      <c r="C1141" s="58" t="str">
        <f t="shared" ref="C1141:Q1141" si="1126">IF(C7=$W$162,"O",IF(C7=$X$162,"O",IF(C7=$Y$162,"O",IF(C7=$Z$162,"O",IF(C7=$AA$162,"O",IF(C7=$AB$162,"O",IF(C7=$AC$162,"O",IF(C7=$AD$162,"O",IF(C7=$AE$162,"O",IF(C7=$AF$162,"O",IF(C7=$AG$162,"O",IF(C7=$AH$162,"O",IF(C7=$AI$162,"O",IF(C7=$AJ$162,"O",IF(C7=$AK$162,"O",IF(C7=$AL$162,"O",IF(C7=$AM$162,"O",IF(C7=$AN$162,"O",IF(C7=$AO$162,"O",IF(C7=$AP$162,"O",IF(C7=$AQ$162,"O",IF(C7=$AR$162,"O",IF(C7=$AS$162,"O",IF(C7=$AT$162,"O",IF(C7=$AU$162,"O",IF(C7=$AV$162,"O",IF(C7=$AW$162,"O",IF(C7=$AX$162,"O",IF(C7=$AY$162,"O",IF(C7=$AZ$162,"O",IF(C7=$BA$162,"O",IF(C7=$BB$162,"O",IF(C7=$BC$162,"O",IF(C7=$BD$162,"O",IF(C7=$BE$162,"O",IF(C7=$BF$162,"O",IF(C7=$BG$162,"O",IF(C7=$BH$162,"O",IF(C7=$BI$162,"O","X")))))))))))))))))))))))))))))))))))))))</f>
        <v>X</v>
      </c>
      <c r="D1141" s="58" t="str">
        <f t="shared" si="1126"/>
        <v>X</v>
      </c>
      <c r="E1141" s="58" t="str">
        <f t="shared" si="1126"/>
        <v>X</v>
      </c>
      <c r="F1141" s="58" t="str">
        <f t="shared" si="1126"/>
        <v>X</v>
      </c>
      <c r="G1141" s="58" t="str">
        <f t="shared" si="1126"/>
        <v>X</v>
      </c>
      <c r="H1141" s="58" t="str">
        <f t="shared" si="1126"/>
        <v>X</v>
      </c>
      <c r="I1141" s="58" t="str">
        <f t="shared" si="1126"/>
        <v>X</v>
      </c>
      <c r="J1141" s="58" t="str">
        <f t="shared" si="1126"/>
        <v>X</v>
      </c>
      <c r="K1141" s="58" t="str">
        <f t="shared" si="1126"/>
        <v>X</v>
      </c>
      <c r="L1141" s="58" t="str">
        <f t="shared" si="1126"/>
        <v>X</v>
      </c>
      <c r="M1141" s="58" t="str">
        <f t="shared" si="1126"/>
        <v>X</v>
      </c>
      <c r="N1141" s="58" t="str">
        <f t="shared" si="1126"/>
        <v>X</v>
      </c>
      <c r="O1141" s="58" t="str">
        <f t="shared" si="1126"/>
        <v>X</v>
      </c>
      <c r="P1141" s="58" t="str">
        <f t="shared" si="1126"/>
        <v>X</v>
      </c>
      <c r="Q1141" s="58" t="str">
        <f t="shared" si="1126"/>
        <v>X</v>
      </c>
    </row>
    <row r="1142" spans="1:17">
      <c r="A1142" s="606"/>
      <c r="B1142" s="58" t="s">
        <v>33</v>
      </c>
      <c r="C1142" s="58" t="str">
        <f t="shared" ref="C1142:Q1142" si="1127">IF(C8=$W$162,"O",IF(C8=$X$162,"O",IF(C8=$Y$162,"O",IF(C8=$Z$162,"O",IF(C8=$AA$162,"O",IF(C8=$AB$162,"O",IF(C8=$AC$162,"O",IF(C8=$AD$162,"O",IF(C8=$AE$162,"O",IF(C8=$AF$162,"O",IF(C8=$AG$162,"O",IF(C8=$AH$162,"O",IF(C8=$AI$162,"O",IF(C8=$AJ$162,"O",IF(C8=$AK$162,"O",IF(C8=$AL$162,"O",IF(C8=$AM$162,"O",IF(C8=$AN$162,"O",IF(C8=$AO$162,"O",IF(C8=$AP$162,"O",IF(C8=$AQ$162,"O",IF(C8=$AR$162,"O",IF(C8=$AS$162,"O",IF(C8=$AT$162,"O",IF(C8=$AU$162,"O",IF(C8=$AV$162,"O",IF(C8=$AW$162,"O",IF(C8=$AX$162,"O",IF(C8=$AY$162,"O",IF(C8=$AZ$162,"O",IF(C8=$BA$162,"O",IF(C8=$BB$162,"O",IF(C8=$BC$162,"O",IF(C8=$BD$162,"O",IF(C8=$BE$162,"O",IF(C8=$BF$162,"O",IF(C8=$BG$162,"O",IF(C8=$BH$162,"O",IF(C8=$BI$162,"O","X")))))))))))))))))))))))))))))))))))))))</f>
        <v>X</v>
      </c>
      <c r="D1142" s="58" t="str">
        <f t="shared" si="1127"/>
        <v>X</v>
      </c>
      <c r="E1142" s="58" t="str">
        <f t="shared" si="1127"/>
        <v>X</v>
      </c>
      <c r="F1142" s="58" t="str">
        <f t="shared" si="1127"/>
        <v>X</v>
      </c>
      <c r="G1142" s="58" t="str">
        <f t="shared" si="1127"/>
        <v>X</v>
      </c>
      <c r="H1142" s="58" t="str">
        <f t="shared" si="1127"/>
        <v>X</v>
      </c>
      <c r="I1142" s="58" t="str">
        <f t="shared" si="1127"/>
        <v>X</v>
      </c>
      <c r="J1142" s="58" t="str">
        <f t="shared" si="1127"/>
        <v>X</v>
      </c>
      <c r="K1142" s="58" t="str">
        <f t="shared" si="1127"/>
        <v>X</v>
      </c>
      <c r="L1142" s="58" t="str">
        <f t="shared" si="1127"/>
        <v>X</v>
      </c>
      <c r="M1142" s="58" t="str">
        <f t="shared" si="1127"/>
        <v>X</v>
      </c>
      <c r="N1142" s="58" t="str">
        <f t="shared" si="1127"/>
        <v>X</v>
      </c>
      <c r="O1142" s="58" t="str">
        <f t="shared" si="1127"/>
        <v>X</v>
      </c>
      <c r="P1142" s="58" t="str">
        <f t="shared" si="1127"/>
        <v>X</v>
      </c>
      <c r="Q1142" s="58" t="str">
        <f t="shared" si="1127"/>
        <v>X</v>
      </c>
    </row>
    <row r="1143" spans="1:17">
      <c r="A1143" s="606"/>
      <c r="B1143" s="58" t="s">
        <v>34</v>
      </c>
      <c r="C1143" s="58" t="str">
        <f t="shared" ref="C1143:Q1143" si="1128">IF(C9=$W$162,"O",IF(C9=$X$162,"O",IF(C9=$Y$162,"O",IF(C9=$Z$162,"O",IF(C9=$AA$162,"O",IF(C9=$AB$162,"O",IF(C9=$AC$162,"O",IF(C9=$AD$162,"O",IF(C9=$AE$162,"O",IF(C9=$AF$162,"O",IF(C9=$AG$162,"O",IF(C9=$AH$162,"O",IF(C9=$AI$162,"O",IF(C9=$AJ$162,"O",IF(C9=$AK$162,"O",IF(C9=$AL$162,"O",IF(C9=$AM$162,"O",IF(C9=$AN$162,"O",IF(C9=$AO$162,"O",IF(C9=$AP$162,"O",IF(C9=$AQ$162,"O",IF(C9=$AR$162,"O",IF(C9=$AS$162,"O",IF(C9=$AT$162,"O",IF(C9=$AU$162,"O",IF(C9=$AV$162,"O",IF(C9=$AW$162,"O",IF(C9=$AX$162,"O",IF(C9=$AY$162,"O",IF(C9=$AZ$162,"O",IF(C9=$BA$162,"O",IF(C9=$BB$162,"O",IF(C9=$BC$162,"O",IF(C9=$BD$162,"O",IF(C9=$BE$162,"O",IF(C9=$BF$162,"O",IF(C9=$BG$162,"O",IF(C9=$BH$162,"O",IF(C9=$BI$162,"O","X")))))))))))))))))))))))))))))))))))))))</f>
        <v>X</v>
      </c>
      <c r="D1143" s="58" t="str">
        <f t="shared" si="1128"/>
        <v>X</v>
      </c>
      <c r="E1143" s="58" t="str">
        <f t="shared" si="1128"/>
        <v>X</v>
      </c>
      <c r="F1143" s="58" t="str">
        <f t="shared" si="1128"/>
        <v>X</v>
      </c>
      <c r="G1143" s="58" t="str">
        <f t="shared" si="1128"/>
        <v>X</v>
      </c>
      <c r="H1143" s="58" t="str">
        <f t="shared" si="1128"/>
        <v>X</v>
      </c>
      <c r="I1143" s="58" t="str">
        <f t="shared" si="1128"/>
        <v>X</v>
      </c>
      <c r="J1143" s="58" t="str">
        <f t="shared" si="1128"/>
        <v>X</v>
      </c>
      <c r="K1143" s="58" t="str">
        <f t="shared" si="1128"/>
        <v>X</v>
      </c>
      <c r="L1143" s="58" t="str">
        <f t="shared" si="1128"/>
        <v>X</v>
      </c>
      <c r="M1143" s="58" t="str">
        <f t="shared" si="1128"/>
        <v>X</v>
      </c>
      <c r="N1143" s="58" t="str">
        <f t="shared" si="1128"/>
        <v>X</v>
      </c>
      <c r="O1143" s="58" t="str">
        <f t="shared" si="1128"/>
        <v>X</v>
      </c>
      <c r="P1143" s="58" t="str">
        <f t="shared" si="1128"/>
        <v>X</v>
      </c>
      <c r="Q1143" s="58" t="str">
        <f t="shared" si="1128"/>
        <v>X</v>
      </c>
    </row>
    <row r="1144" spans="1:17">
      <c r="A1144" s="606"/>
      <c r="B1144" s="58" t="s">
        <v>35</v>
      </c>
      <c r="C1144" s="58" t="str">
        <f t="shared" ref="C1144:Q1144" si="1129">IF(C10=$W$162,"O",IF(C10=$X$162,"O",IF(C10=$Y$162,"O",IF(C10=$Z$162,"O",IF(C10=$AA$162,"O",IF(C10=$AB$162,"O",IF(C10=$AC$162,"O",IF(C10=$AD$162,"O",IF(C10=$AE$162,"O",IF(C10=$AF$162,"O",IF(C10=$AG$162,"O",IF(C10=$AH$162,"O",IF(C10=$AI$162,"O",IF(C10=$AJ$162,"O",IF(C10=$AK$162,"O",IF(C10=$AL$162,"O",IF(C10=$AM$162,"O",IF(C10=$AN$162,"O",IF(C10=$AO$162,"O",IF(C10=$AP$162,"O",IF(C10=$AQ$162,"O",IF(C10=$AR$162,"O",IF(C10=$AS$162,"O",IF(C10=$AT$162,"O",IF(C10=$AU$162,"O",IF(C10=$AV$162,"O",IF(C10=$AW$162,"O",IF(C10=$AX$162,"O",IF(C10=$AY$162,"O",IF(C10=$AZ$162,"O",IF(C10=$BA$162,"O",IF(C10=$BB$162,"O",IF(C10=$BC$162,"O",IF(C10=$BD$162,"O",IF(C10=$BE$162,"O",IF(C10=$BF$162,"O",IF(C10=$BG$162,"O",IF(C10=$BH$162,"O",IF(C10=$BI$162,"O","X")))))))))))))))))))))))))))))))))))))))</f>
        <v>X</v>
      </c>
      <c r="D1144" s="58" t="str">
        <f t="shared" si="1129"/>
        <v>X</v>
      </c>
      <c r="E1144" s="58" t="str">
        <f t="shared" si="1129"/>
        <v>X</v>
      </c>
      <c r="F1144" s="58" t="str">
        <f t="shared" si="1129"/>
        <v>X</v>
      </c>
      <c r="G1144" s="58" t="str">
        <f t="shared" si="1129"/>
        <v>X</v>
      </c>
      <c r="H1144" s="58" t="str">
        <f t="shared" si="1129"/>
        <v>X</v>
      </c>
      <c r="I1144" s="58" t="str">
        <f t="shared" si="1129"/>
        <v>X</v>
      </c>
      <c r="J1144" s="58" t="str">
        <f t="shared" si="1129"/>
        <v>X</v>
      </c>
      <c r="K1144" s="58" t="str">
        <f t="shared" si="1129"/>
        <v>X</v>
      </c>
      <c r="L1144" s="58" t="str">
        <f t="shared" si="1129"/>
        <v>X</v>
      </c>
      <c r="M1144" s="58" t="str">
        <f t="shared" si="1129"/>
        <v>X</v>
      </c>
      <c r="N1144" s="58" t="str">
        <f t="shared" si="1129"/>
        <v>X</v>
      </c>
      <c r="O1144" s="58" t="str">
        <f t="shared" si="1129"/>
        <v>X</v>
      </c>
      <c r="P1144" s="58" t="str">
        <f t="shared" si="1129"/>
        <v>X</v>
      </c>
      <c r="Q1144" s="58" t="str">
        <f t="shared" si="1129"/>
        <v>X</v>
      </c>
    </row>
    <row r="1145" spans="1:17">
      <c r="A1145" s="606"/>
      <c r="B1145" s="58" t="s">
        <v>36</v>
      </c>
      <c r="C1145" s="58" t="str">
        <f t="shared" ref="C1145:Q1145" si="1130">IF(C11=$W$162,"O",IF(C11=$X$162,"O",IF(C11=$Y$162,"O",IF(C11=$Z$162,"O",IF(C11=$AA$162,"O",IF(C11=$AB$162,"O",IF(C11=$AC$162,"O",IF(C11=$AD$162,"O",IF(C11=$AE$162,"O",IF(C11=$AF$162,"O",IF(C11=$AG$162,"O",IF(C11=$AH$162,"O",IF(C11=$AI$162,"O",IF(C11=$AJ$162,"O",IF(C11=$AK$162,"O",IF(C11=$AL$162,"O",IF(C11=$AM$162,"O",IF(C11=$AN$162,"O",IF(C11=$AO$162,"O",IF(C11=$AP$162,"O",IF(C11=$AQ$162,"O",IF(C11=$AR$162,"O",IF(C11=$AS$162,"O",IF(C11=$AT$162,"O",IF(C11=$AU$162,"O",IF(C11=$AV$162,"O",IF(C11=$AW$162,"O",IF(C11=$AX$162,"O",IF(C11=$AY$162,"O",IF(C11=$AZ$162,"O",IF(C11=$BA$162,"O",IF(C11=$BB$162,"O",IF(C11=$BC$162,"O",IF(C11=$BD$162,"O",IF(C11=$BE$162,"O",IF(C11=$BF$162,"O",IF(C11=$BG$162,"O",IF(C11=$BH$162,"O",IF(C11=$BI$162,"O","X")))))))))))))))))))))))))))))))))))))))</f>
        <v>X</v>
      </c>
      <c r="D1145" s="58" t="str">
        <f t="shared" si="1130"/>
        <v>X</v>
      </c>
      <c r="E1145" s="58" t="str">
        <f t="shared" si="1130"/>
        <v>X</v>
      </c>
      <c r="F1145" s="58" t="str">
        <f t="shared" si="1130"/>
        <v>X</v>
      </c>
      <c r="G1145" s="58" t="str">
        <f t="shared" si="1130"/>
        <v>X</v>
      </c>
      <c r="H1145" s="58" t="str">
        <f t="shared" si="1130"/>
        <v>X</v>
      </c>
      <c r="I1145" s="58" t="str">
        <f t="shared" si="1130"/>
        <v>X</v>
      </c>
      <c r="J1145" s="58" t="str">
        <f t="shared" si="1130"/>
        <v>X</v>
      </c>
      <c r="K1145" s="58" t="str">
        <f t="shared" si="1130"/>
        <v>X</v>
      </c>
      <c r="L1145" s="58" t="str">
        <f t="shared" si="1130"/>
        <v>X</v>
      </c>
      <c r="M1145" s="58" t="str">
        <f t="shared" si="1130"/>
        <v>X</v>
      </c>
      <c r="N1145" s="58" t="str">
        <f t="shared" si="1130"/>
        <v>X</v>
      </c>
      <c r="O1145" s="58" t="str">
        <f t="shared" si="1130"/>
        <v>X</v>
      </c>
      <c r="P1145" s="58" t="str">
        <f t="shared" si="1130"/>
        <v>X</v>
      </c>
      <c r="Q1145" s="58" t="str">
        <f t="shared" si="1130"/>
        <v>X</v>
      </c>
    </row>
    <row r="1146" spans="1:17">
      <c r="A1146" s="606"/>
      <c r="B1146" s="58" t="s">
        <v>21</v>
      </c>
      <c r="C1146" s="58" t="str">
        <f t="shared" ref="C1146:Q1146" si="1131">IF(C12=$W$162,"O",IF(C12=$X$162,"O",IF(C12=$Y$162,"O",IF(C12=$Z$162,"O",IF(C12=$AA$162,"O",IF(C12=$AB$162,"O",IF(C12=$AC$162,"O",IF(C12=$AD$162,"O",IF(C12=$AE$162,"O",IF(C12=$AF$162,"O",IF(C12=$AG$162,"O",IF(C12=$AH$162,"O",IF(C12=$AI$162,"O",IF(C12=$AJ$162,"O",IF(C12=$AK$162,"O",IF(C12=$AL$162,"O",IF(C12=$AM$162,"O",IF(C12=$AN$162,"O",IF(C12=$AO$162,"O",IF(C12=$AP$162,"O",IF(C12=$AQ$162,"O",IF(C12=$AR$162,"O",IF(C12=$AS$162,"O",IF(C12=$AT$162,"O",IF(C12=$AU$162,"O",IF(C12=$AV$162,"O",IF(C12=$AW$162,"O",IF(C12=$AX$162,"O",IF(C12=$AY$162,"O",IF(C12=$AZ$162,"O",IF(C12=$BA$162,"O",IF(C12=$BB$162,"O",IF(C12=$BC$162,"O",IF(C12=$BD$162,"O",IF(C12=$BE$162,"O",IF(C12=$BF$162,"O",IF(C12=$BG$162,"O",IF(C12=$BH$162,"O",IF(C12=$BI$162,"O","X")))))))))))))))))))))))))))))))))))))))</f>
        <v>X</v>
      </c>
      <c r="D1146" s="58" t="str">
        <f t="shared" si="1131"/>
        <v>X</v>
      </c>
      <c r="E1146" s="58" t="str">
        <f t="shared" si="1131"/>
        <v>X</v>
      </c>
      <c r="F1146" s="58" t="str">
        <f t="shared" si="1131"/>
        <v>X</v>
      </c>
      <c r="G1146" s="58" t="str">
        <f t="shared" si="1131"/>
        <v>X</v>
      </c>
      <c r="H1146" s="58" t="str">
        <f t="shared" si="1131"/>
        <v>X</v>
      </c>
      <c r="I1146" s="58" t="str">
        <f t="shared" si="1131"/>
        <v>X</v>
      </c>
      <c r="J1146" s="58" t="str">
        <f t="shared" si="1131"/>
        <v>X</v>
      </c>
      <c r="K1146" s="58" t="str">
        <f t="shared" si="1131"/>
        <v>X</v>
      </c>
      <c r="L1146" s="58" t="str">
        <f t="shared" si="1131"/>
        <v>X</v>
      </c>
      <c r="M1146" s="58" t="str">
        <f t="shared" si="1131"/>
        <v>X</v>
      </c>
      <c r="N1146" s="58" t="str">
        <f t="shared" si="1131"/>
        <v>X</v>
      </c>
      <c r="O1146" s="58" t="str">
        <f t="shared" si="1131"/>
        <v>X</v>
      </c>
      <c r="P1146" s="58" t="str">
        <f t="shared" si="1131"/>
        <v>X</v>
      </c>
      <c r="Q1146" s="58" t="str">
        <f t="shared" si="1131"/>
        <v>X</v>
      </c>
    </row>
    <row r="1147" spans="1:17">
      <c r="A1147" s="607"/>
      <c r="B1147" s="30" t="s">
        <v>46</v>
      </c>
      <c r="C1147" s="47">
        <f>COUNTIF(C1141:C1146,"O")</f>
        <v>0</v>
      </c>
      <c r="D1147" s="47">
        <f t="shared" ref="D1147:Q1147" si="1132">COUNTIF(D1141:D1146,"O")</f>
        <v>0</v>
      </c>
      <c r="E1147" s="47">
        <f t="shared" si="1132"/>
        <v>0</v>
      </c>
      <c r="F1147" s="47">
        <f t="shared" si="1132"/>
        <v>0</v>
      </c>
      <c r="G1147" s="47">
        <f t="shared" si="1132"/>
        <v>0</v>
      </c>
      <c r="H1147" s="47">
        <f t="shared" si="1132"/>
        <v>0</v>
      </c>
      <c r="I1147" s="47">
        <f t="shared" si="1132"/>
        <v>0</v>
      </c>
      <c r="J1147" s="47">
        <f t="shared" si="1132"/>
        <v>0</v>
      </c>
      <c r="K1147" s="47">
        <f t="shared" si="1132"/>
        <v>0</v>
      </c>
      <c r="L1147" s="47">
        <f t="shared" si="1132"/>
        <v>0</v>
      </c>
      <c r="M1147" s="47">
        <f t="shared" si="1132"/>
        <v>0</v>
      </c>
      <c r="N1147" s="47">
        <f t="shared" si="1132"/>
        <v>0</v>
      </c>
      <c r="O1147" s="47">
        <f t="shared" si="1132"/>
        <v>0</v>
      </c>
      <c r="P1147" s="47">
        <f t="shared" si="1132"/>
        <v>0</v>
      </c>
      <c r="Q1147" s="47">
        <f t="shared" si="1132"/>
        <v>0</v>
      </c>
    </row>
    <row r="1148" spans="1:17">
      <c r="A1148" s="605">
        <v>137</v>
      </c>
      <c r="B1148" s="58" t="s">
        <v>32</v>
      </c>
      <c r="C1148" s="58" t="str">
        <f t="shared" ref="C1148:Q1148" si="1133">IF(C7=$W$163,"O",IF(C7=$X$163,"O",IF(C7=$Y$163,"O",IF(C7=$Z$163,"O",IF(C7=$AA$163,"O",IF(C7=$AB$163,"O",IF(C7=$AC$163,"O",IF(C7=$AD$163,"O",IF(C7=$AE$163,"O",IF(C7=$AF$163,"O",IF(C7=$AG$163,"O",IF(C7=$AH$163,"O",IF(C7=$AI$163,"O",IF(C7=$AJ$163,"O",IF(C7=$AK$163,"O",IF(C7=$AL$163,"O",IF(C7=$AM$163,"O",IF(C7=$AN$163,"O",IF(C7=$AO$163,"O",IF(C7=$AP$163,"O",IF(C7=$AQ$163,"O",IF(C7=$AR$163,"O",IF(C7=$AS$163,"O",IF(C7=$AT$163,"O",IF(C7=$AU$163,"O",IF(C7=$AV$163,"O",IF(C7=$AW$163,"O",IF(C7=$AX$163,"O",IF(C7=$AY$163,"O",IF(C7=$AZ$163,"O",IF(C7=$BA$163,"O",IF(C7=$BB$163,"O",IF(C7=$BC$163,"O",IF(C7=$BD$163,"O",IF(C7=$BE$163,"O",IF(C7=$BF$163,"O",IF(C7=$BG$163,"O",IF(C7=$BH$163,"O",IF(C7=$BI$163,"O","X")))))))))))))))))))))))))))))))))))))))</f>
        <v>X</v>
      </c>
      <c r="D1148" s="58" t="str">
        <f t="shared" si="1133"/>
        <v>X</v>
      </c>
      <c r="E1148" s="58" t="str">
        <f t="shared" si="1133"/>
        <v>X</v>
      </c>
      <c r="F1148" s="58" t="str">
        <f t="shared" si="1133"/>
        <v>X</v>
      </c>
      <c r="G1148" s="58" t="str">
        <f t="shared" si="1133"/>
        <v>X</v>
      </c>
      <c r="H1148" s="58" t="str">
        <f t="shared" si="1133"/>
        <v>X</v>
      </c>
      <c r="I1148" s="58" t="str">
        <f t="shared" si="1133"/>
        <v>X</v>
      </c>
      <c r="J1148" s="58" t="str">
        <f t="shared" si="1133"/>
        <v>X</v>
      </c>
      <c r="K1148" s="58" t="str">
        <f t="shared" si="1133"/>
        <v>X</v>
      </c>
      <c r="L1148" s="58" t="str">
        <f t="shared" si="1133"/>
        <v>X</v>
      </c>
      <c r="M1148" s="58" t="str">
        <f t="shared" si="1133"/>
        <v>X</v>
      </c>
      <c r="N1148" s="58" t="str">
        <f t="shared" si="1133"/>
        <v>X</v>
      </c>
      <c r="O1148" s="58" t="str">
        <f t="shared" si="1133"/>
        <v>X</v>
      </c>
      <c r="P1148" s="58" t="str">
        <f t="shared" si="1133"/>
        <v>X</v>
      </c>
      <c r="Q1148" s="58" t="str">
        <f t="shared" si="1133"/>
        <v>X</v>
      </c>
    </row>
    <row r="1149" spans="1:17">
      <c r="A1149" s="606"/>
      <c r="B1149" s="58" t="s">
        <v>33</v>
      </c>
      <c r="C1149" s="58" t="str">
        <f t="shared" ref="C1149:Q1149" si="1134">IF(C8=$W$163,"O",IF(C8=$X$163,"O",IF(C8=$Y$163,"O",IF(C8=$Z$163,"O",IF(C8=$AA$163,"O",IF(C8=$AB$163,"O",IF(C8=$AC$163,"O",IF(C8=$AD$163,"O",IF(C8=$AE$163,"O",IF(C8=$AF$163,"O",IF(C8=$AG$163,"O",IF(C8=$AH$163,"O",IF(C8=$AI$163,"O",IF(C8=$AJ$163,"O",IF(C8=$AK$163,"O",IF(C8=$AL$163,"O",IF(C8=$AM$163,"O",IF(C8=$AN$163,"O",IF(C8=$AO$163,"O",IF(C8=$AP$163,"O",IF(C8=$AQ$163,"O",IF(C8=$AR$163,"O",IF(C8=$AS$163,"O",IF(C8=$AT$163,"O",IF(C8=$AU$163,"O",IF(C8=$AV$163,"O",IF(C8=$AW$163,"O",IF(C8=$AX$163,"O",IF(C8=$AY$163,"O",IF(C8=$AZ$163,"O",IF(C8=$BA$163,"O",IF(C8=$BB$163,"O",IF(C8=$BC$163,"O",IF(C8=$BD$163,"O",IF(C8=$BE$163,"O",IF(C8=$BF$163,"O",IF(C8=$BG$163,"O",IF(C8=$BH$163,"O",IF(C8=$BI$163,"O","X")))))))))))))))))))))))))))))))))))))))</f>
        <v>X</v>
      </c>
      <c r="D1149" s="58" t="str">
        <f t="shared" si="1134"/>
        <v>X</v>
      </c>
      <c r="E1149" s="58" t="str">
        <f t="shared" si="1134"/>
        <v>X</v>
      </c>
      <c r="F1149" s="58" t="str">
        <f t="shared" si="1134"/>
        <v>X</v>
      </c>
      <c r="G1149" s="58" t="str">
        <f t="shared" si="1134"/>
        <v>X</v>
      </c>
      <c r="H1149" s="58" t="str">
        <f t="shared" si="1134"/>
        <v>X</v>
      </c>
      <c r="I1149" s="58" t="str">
        <f t="shared" si="1134"/>
        <v>X</v>
      </c>
      <c r="J1149" s="58" t="str">
        <f t="shared" si="1134"/>
        <v>X</v>
      </c>
      <c r="K1149" s="58" t="str">
        <f t="shared" si="1134"/>
        <v>X</v>
      </c>
      <c r="L1149" s="58" t="str">
        <f t="shared" si="1134"/>
        <v>X</v>
      </c>
      <c r="M1149" s="58" t="str">
        <f t="shared" si="1134"/>
        <v>X</v>
      </c>
      <c r="N1149" s="58" t="str">
        <f t="shared" si="1134"/>
        <v>X</v>
      </c>
      <c r="O1149" s="58" t="str">
        <f t="shared" si="1134"/>
        <v>X</v>
      </c>
      <c r="P1149" s="58" t="str">
        <f t="shared" si="1134"/>
        <v>X</v>
      </c>
      <c r="Q1149" s="58" t="str">
        <f t="shared" si="1134"/>
        <v>X</v>
      </c>
    </row>
    <row r="1150" spans="1:17">
      <c r="A1150" s="606"/>
      <c r="B1150" s="58" t="s">
        <v>34</v>
      </c>
      <c r="C1150" s="58" t="str">
        <f t="shared" ref="C1150:Q1150" si="1135">IF(C9=$W$163,"O",IF(C9=$X$163,"O",IF(C9=$Y$163,"O",IF(C9=$Z$163,"O",IF(C9=$AA$163,"O",IF(C9=$AB$163,"O",IF(C9=$AC$163,"O",IF(C9=$AD$163,"O",IF(C9=$AE$163,"O",IF(C9=$AF$163,"O",IF(C9=$AG$163,"O",IF(C9=$AH$163,"O",IF(C9=$AI$163,"O",IF(C9=$AJ$163,"O",IF(C9=$AK$163,"O",IF(C9=$AL$163,"O",IF(C9=$AM$163,"O",IF(C9=$AN$163,"O",IF(C9=$AO$163,"O",IF(C9=$AP$163,"O",IF(C9=$AQ$163,"O",IF(C9=$AR$163,"O",IF(C9=$AS$163,"O",IF(C9=$AT$163,"O",IF(C9=$AU$163,"O",IF(C9=$AV$163,"O",IF(C9=$AW$163,"O",IF(C9=$AX$163,"O",IF(C9=$AY$163,"O",IF(C9=$AZ$163,"O",IF(C9=$BA$163,"O",IF(C9=$BB$163,"O",IF(C9=$BC$163,"O",IF(C9=$BD$163,"O",IF(C9=$BE$163,"O",IF(C9=$BF$163,"O",IF(C9=$BG$163,"O",IF(C9=$BH$163,"O",IF(C9=$BI$163,"O","X")))))))))))))))))))))))))))))))))))))))</f>
        <v>O</v>
      </c>
      <c r="D1150" s="58" t="str">
        <f t="shared" si="1135"/>
        <v>O</v>
      </c>
      <c r="E1150" s="58" t="str">
        <f t="shared" si="1135"/>
        <v>O</v>
      </c>
      <c r="F1150" s="58" t="str">
        <f t="shared" si="1135"/>
        <v>O</v>
      </c>
      <c r="G1150" s="58" t="str">
        <f t="shared" si="1135"/>
        <v>O</v>
      </c>
      <c r="H1150" s="58" t="str">
        <f t="shared" si="1135"/>
        <v>O</v>
      </c>
      <c r="I1150" s="58" t="str">
        <f t="shared" si="1135"/>
        <v>O</v>
      </c>
      <c r="J1150" s="58" t="str">
        <f t="shared" si="1135"/>
        <v>O</v>
      </c>
      <c r="K1150" s="58" t="str">
        <f t="shared" si="1135"/>
        <v>O</v>
      </c>
      <c r="L1150" s="58" t="str">
        <f t="shared" si="1135"/>
        <v>O</v>
      </c>
      <c r="M1150" s="58" t="str">
        <f t="shared" si="1135"/>
        <v>O</v>
      </c>
      <c r="N1150" s="58" t="str">
        <f t="shared" si="1135"/>
        <v>O</v>
      </c>
      <c r="O1150" s="58" t="str">
        <f t="shared" si="1135"/>
        <v>O</v>
      </c>
      <c r="P1150" s="58" t="str">
        <f t="shared" si="1135"/>
        <v>O</v>
      </c>
      <c r="Q1150" s="58" t="str">
        <f t="shared" si="1135"/>
        <v>O</v>
      </c>
    </row>
    <row r="1151" spans="1:17">
      <c r="A1151" s="606"/>
      <c r="B1151" s="58" t="s">
        <v>35</v>
      </c>
      <c r="C1151" s="58" t="str">
        <f t="shared" ref="C1151:Q1151" si="1136">IF(C10=$W$163,"O",IF(C10=$X$163,"O",IF(C10=$Y$163,"O",IF(C10=$Z$163,"O",IF(C10=$AA$163,"O",IF(C10=$AB$163,"O",IF(C10=$AC$163,"O",IF(C10=$AD$163,"O",IF(C10=$AE$163,"O",IF(C10=$AF$163,"O",IF(C10=$AG$163,"O",IF(C10=$AH$163,"O",IF(C10=$AI$163,"O",IF(C10=$AJ$163,"O",IF(C10=$AK$163,"O",IF(C10=$AL$163,"O",IF(C10=$AM$163,"O",IF(C10=$AN$163,"O",IF(C10=$AO$163,"O",IF(C10=$AP$163,"O",IF(C10=$AQ$163,"O",IF(C10=$AR$163,"O",IF(C10=$AS$163,"O",IF(C10=$AT$163,"O",IF(C10=$AU$163,"O",IF(C10=$AV$163,"O",IF(C10=$AW$163,"O",IF(C10=$AX$163,"O",IF(C10=$AY$163,"O",IF(C10=$AZ$163,"O",IF(C10=$BA$163,"O",IF(C10=$BB$163,"O",IF(C10=$BC$163,"O",IF(C10=$BD$163,"O",IF(C10=$BE$163,"O",IF(C10=$BF$163,"O",IF(C10=$BG$163,"O",IF(C10=$BH$163,"O",IF(C10=$BI$163,"O","X")))))))))))))))))))))))))))))))))))))))</f>
        <v>X</v>
      </c>
      <c r="D1151" s="58" t="str">
        <f t="shared" si="1136"/>
        <v>X</v>
      </c>
      <c r="E1151" s="58" t="str">
        <f t="shared" si="1136"/>
        <v>X</v>
      </c>
      <c r="F1151" s="58" t="str">
        <f t="shared" si="1136"/>
        <v>X</v>
      </c>
      <c r="G1151" s="58" t="str">
        <f t="shared" si="1136"/>
        <v>X</v>
      </c>
      <c r="H1151" s="58" t="str">
        <f t="shared" si="1136"/>
        <v>X</v>
      </c>
      <c r="I1151" s="58" t="str">
        <f t="shared" si="1136"/>
        <v>X</v>
      </c>
      <c r="J1151" s="58" t="str">
        <f t="shared" si="1136"/>
        <v>X</v>
      </c>
      <c r="K1151" s="58" t="str">
        <f t="shared" si="1136"/>
        <v>X</v>
      </c>
      <c r="L1151" s="58" t="str">
        <f t="shared" si="1136"/>
        <v>X</v>
      </c>
      <c r="M1151" s="58" t="str">
        <f t="shared" si="1136"/>
        <v>X</v>
      </c>
      <c r="N1151" s="58" t="str">
        <f t="shared" si="1136"/>
        <v>X</v>
      </c>
      <c r="O1151" s="58" t="str">
        <f t="shared" si="1136"/>
        <v>X</v>
      </c>
      <c r="P1151" s="58" t="str">
        <f t="shared" si="1136"/>
        <v>X</v>
      </c>
      <c r="Q1151" s="58" t="str">
        <f t="shared" si="1136"/>
        <v>X</v>
      </c>
    </row>
    <row r="1152" spans="1:17">
      <c r="A1152" s="606"/>
      <c r="B1152" s="58" t="s">
        <v>36</v>
      </c>
      <c r="C1152" s="58" t="str">
        <f t="shared" ref="C1152:Q1152" si="1137">IF(C11=$W$163,"O",IF(C11=$X$163,"O",IF(C11=$Y$163,"O",IF(C11=$Z$163,"O",IF(C11=$AA$163,"O",IF(C11=$AB$163,"O",IF(C11=$AC$163,"O",IF(C11=$AD$163,"O",IF(C11=$AE$163,"O",IF(C11=$AF$163,"O",IF(C11=$AG$163,"O",IF(C11=$AH$163,"O",IF(C11=$AI$163,"O",IF(C11=$AJ$163,"O",IF(C11=$AK$163,"O",IF(C11=$AL$163,"O",IF(C11=$AM$163,"O",IF(C11=$AN$163,"O",IF(C11=$AO$163,"O",IF(C11=$AP$163,"O",IF(C11=$AQ$163,"O",IF(C11=$AR$163,"O",IF(C11=$AS$163,"O",IF(C11=$AT$163,"O",IF(C11=$AU$163,"O",IF(C11=$AV$163,"O",IF(C11=$AW$163,"O",IF(C11=$AX$163,"O",IF(C11=$AY$163,"O",IF(C11=$AZ$163,"O",IF(C11=$BA$163,"O",IF(C11=$BB$163,"O",IF(C11=$BC$163,"O",IF(C11=$BD$163,"O",IF(C11=$BE$163,"O",IF(C11=$BF$163,"O",IF(C11=$BG$163,"O",IF(C11=$BH$163,"O",IF(C11=$BI$163,"O","X")))))))))))))))))))))))))))))))))))))))</f>
        <v>X</v>
      </c>
      <c r="D1152" s="58" t="str">
        <f t="shared" si="1137"/>
        <v>X</v>
      </c>
      <c r="E1152" s="58" t="str">
        <f t="shared" si="1137"/>
        <v>X</v>
      </c>
      <c r="F1152" s="58" t="str">
        <f t="shared" si="1137"/>
        <v>X</v>
      </c>
      <c r="G1152" s="58" t="str">
        <f t="shared" si="1137"/>
        <v>X</v>
      </c>
      <c r="H1152" s="58" t="str">
        <f t="shared" si="1137"/>
        <v>X</v>
      </c>
      <c r="I1152" s="58" t="str">
        <f t="shared" si="1137"/>
        <v>X</v>
      </c>
      <c r="J1152" s="58" t="str">
        <f t="shared" si="1137"/>
        <v>X</v>
      </c>
      <c r="K1152" s="58" t="str">
        <f t="shared" si="1137"/>
        <v>X</v>
      </c>
      <c r="L1152" s="58" t="str">
        <f t="shared" si="1137"/>
        <v>X</v>
      </c>
      <c r="M1152" s="58" t="str">
        <f t="shared" si="1137"/>
        <v>X</v>
      </c>
      <c r="N1152" s="58" t="str">
        <f t="shared" si="1137"/>
        <v>X</v>
      </c>
      <c r="O1152" s="58" t="str">
        <f t="shared" si="1137"/>
        <v>X</v>
      </c>
      <c r="P1152" s="58" t="str">
        <f t="shared" si="1137"/>
        <v>X</v>
      </c>
      <c r="Q1152" s="58" t="str">
        <f t="shared" si="1137"/>
        <v>X</v>
      </c>
    </row>
    <row r="1153" spans="1:17">
      <c r="A1153" s="606"/>
      <c r="B1153" s="58" t="s">
        <v>21</v>
      </c>
      <c r="C1153" s="58" t="str">
        <f t="shared" ref="C1153:Q1153" si="1138">IF(C12=$W$163,"O",IF(C12=$X$163,"O",IF(C12=$Y$163,"O",IF(C12=$Z$163,"O",IF(C12=$AA$163,"O",IF(C12=$AB$163,"O",IF(C12=$AC$163,"O",IF(C12=$AD$163,"O",IF(C12=$AE$163,"O",IF(C12=$AF$163,"O",IF(C12=$AG$163,"O",IF(C12=$AH$163,"O",IF(C12=$AI$163,"O",IF(C12=$AJ$163,"O",IF(C12=$AK$163,"O",IF(C12=$AL$163,"O",IF(C12=$AM$163,"O",IF(C12=$AN$163,"O",IF(C12=$AO$163,"O",IF(C12=$AP$163,"O",IF(C12=$AQ$163,"O",IF(C12=$AR$163,"O",IF(C12=$AS$163,"O",IF(C12=$AT$163,"O",IF(C12=$AU$163,"O",IF(C12=$AV$163,"O",IF(C12=$AW$163,"O",IF(C12=$AX$163,"O",IF(C12=$AY$163,"O",IF(C12=$AZ$163,"O",IF(C12=$BA$163,"O",IF(C12=$BB$163,"O",IF(C12=$BC$163,"O",IF(C12=$BD$163,"O",IF(C12=$BE$163,"O",IF(C12=$BF$163,"O",IF(C12=$BG$163,"O",IF(C12=$BH$163,"O",IF(C12=$BI$163,"O","X")))))))))))))))))))))))))))))))))))))))</f>
        <v>X</v>
      </c>
      <c r="D1153" s="58" t="str">
        <f t="shared" si="1138"/>
        <v>X</v>
      </c>
      <c r="E1153" s="58" t="str">
        <f t="shared" si="1138"/>
        <v>X</v>
      </c>
      <c r="F1153" s="58" t="str">
        <f t="shared" si="1138"/>
        <v>X</v>
      </c>
      <c r="G1153" s="58" t="str">
        <f t="shared" si="1138"/>
        <v>X</v>
      </c>
      <c r="H1153" s="58" t="str">
        <f t="shared" si="1138"/>
        <v>X</v>
      </c>
      <c r="I1153" s="58" t="str">
        <f t="shared" si="1138"/>
        <v>X</v>
      </c>
      <c r="J1153" s="58" t="str">
        <f t="shared" si="1138"/>
        <v>X</v>
      </c>
      <c r="K1153" s="58" t="str">
        <f t="shared" si="1138"/>
        <v>X</v>
      </c>
      <c r="L1153" s="58" t="str">
        <f t="shared" si="1138"/>
        <v>X</v>
      </c>
      <c r="M1153" s="58" t="str">
        <f t="shared" si="1138"/>
        <v>X</v>
      </c>
      <c r="N1153" s="58" t="str">
        <f t="shared" si="1138"/>
        <v>X</v>
      </c>
      <c r="O1153" s="58" t="str">
        <f t="shared" si="1138"/>
        <v>X</v>
      </c>
      <c r="P1153" s="58" t="str">
        <f t="shared" si="1138"/>
        <v>X</v>
      </c>
      <c r="Q1153" s="58" t="str">
        <f t="shared" si="1138"/>
        <v>X</v>
      </c>
    </row>
    <row r="1154" spans="1:17">
      <c r="A1154" s="607"/>
      <c r="B1154" s="30" t="s">
        <v>46</v>
      </c>
      <c r="C1154" s="47">
        <f>COUNTIF(C1148:C1153,"O")</f>
        <v>1</v>
      </c>
      <c r="D1154" s="47">
        <f t="shared" ref="D1154:Q1154" si="1139">COUNTIF(D1148:D1153,"O")</f>
        <v>1</v>
      </c>
      <c r="E1154" s="47">
        <f t="shared" si="1139"/>
        <v>1</v>
      </c>
      <c r="F1154" s="47">
        <f t="shared" si="1139"/>
        <v>1</v>
      </c>
      <c r="G1154" s="47">
        <f t="shared" si="1139"/>
        <v>1</v>
      </c>
      <c r="H1154" s="47">
        <f t="shared" si="1139"/>
        <v>1</v>
      </c>
      <c r="I1154" s="47">
        <f t="shared" si="1139"/>
        <v>1</v>
      </c>
      <c r="J1154" s="47">
        <f t="shared" si="1139"/>
        <v>1</v>
      </c>
      <c r="K1154" s="47">
        <f t="shared" si="1139"/>
        <v>1</v>
      </c>
      <c r="L1154" s="47">
        <f t="shared" si="1139"/>
        <v>1</v>
      </c>
      <c r="M1154" s="47">
        <f t="shared" si="1139"/>
        <v>1</v>
      </c>
      <c r="N1154" s="47">
        <f t="shared" si="1139"/>
        <v>1</v>
      </c>
      <c r="O1154" s="47">
        <f t="shared" si="1139"/>
        <v>1</v>
      </c>
      <c r="P1154" s="47">
        <f t="shared" si="1139"/>
        <v>1</v>
      </c>
      <c r="Q1154" s="47">
        <f t="shared" si="1139"/>
        <v>1</v>
      </c>
    </row>
    <row r="1155" spans="1:17">
      <c r="A1155" s="605">
        <v>138</v>
      </c>
      <c r="B1155" s="58" t="s">
        <v>32</v>
      </c>
      <c r="C1155" s="58" t="str">
        <f t="shared" ref="C1155:Q1155" si="1140">IF(C7=$W$164,"O",IF(C7=$X$164,"O",IF(C7=$Y$164,"O",IF(C7=$Z$164,"O",IF(C7=$AA$164,"O",IF(C7=$AB$164,"O",IF(C7=$AC$164,"O",IF(C7=$AD$164,"O",IF(C7=$AE$164,"O",IF(C7=$AF$164,"O",IF(C7=$AG$164,"O",IF(C7=$AH$164,"O",IF(C7=$AI$164,"O",IF(C7=$AJ$164,"O",IF(C7=$AK$164,"O",IF(C7=$AL$164,"O",IF(C7=$AM$164,"O",IF(C7=$AN$164,"O",IF(C7=$AO$164,"O",IF(C7=$AP$164,"O",IF(C7=$AQ$164,"O",IF(C7=$AR$164,"O",IF(C7=$AS$164,"O",IF(C7=$AT$164,"O",IF(C7=$AU$164,"O",IF(C7=$AV$164,"O",IF(C7=$AW$164,"O",IF(C7=$AX$164,"O",IF(C7=$AY$164,"O",IF(C7=$AZ$164,"O",IF(C7=$BA$164,"O",IF(C7=$BB$164,"O",IF(C7=$BC$164,"O",IF(C7=$BD$164,"O",IF(C7=$BE$164,"O",IF(C7=$BF$164,"O",IF(C7=$BG$164,"O",IF(C7=$BH$164,"O",IF(C7=$BI$164,"O","X")))))))))))))))))))))))))))))))))))))))</f>
        <v>O</v>
      </c>
      <c r="D1155" s="58" t="str">
        <f t="shared" si="1140"/>
        <v>O</v>
      </c>
      <c r="E1155" s="58" t="str">
        <f t="shared" si="1140"/>
        <v>O</v>
      </c>
      <c r="F1155" s="58" t="str">
        <f t="shared" si="1140"/>
        <v>O</v>
      </c>
      <c r="G1155" s="58" t="str">
        <f t="shared" si="1140"/>
        <v>O</v>
      </c>
      <c r="H1155" s="58" t="str">
        <f t="shared" si="1140"/>
        <v>O</v>
      </c>
      <c r="I1155" s="58" t="str">
        <f t="shared" si="1140"/>
        <v>O</v>
      </c>
      <c r="J1155" s="58" t="str">
        <f t="shared" si="1140"/>
        <v>O</v>
      </c>
      <c r="K1155" s="58" t="str">
        <f t="shared" si="1140"/>
        <v>O</v>
      </c>
      <c r="L1155" s="58" t="str">
        <f t="shared" si="1140"/>
        <v>O</v>
      </c>
      <c r="M1155" s="58" t="str">
        <f t="shared" si="1140"/>
        <v>O</v>
      </c>
      <c r="N1155" s="58" t="str">
        <f t="shared" si="1140"/>
        <v>O</v>
      </c>
      <c r="O1155" s="58" t="str">
        <f t="shared" si="1140"/>
        <v>O</v>
      </c>
      <c r="P1155" s="58" t="str">
        <f t="shared" si="1140"/>
        <v>O</v>
      </c>
      <c r="Q1155" s="58" t="str">
        <f t="shared" si="1140"/>
        <v>O</v>
      </c>
    </row>
    <row r="1156" spans="1:17">
      <c r="A1156" s="606"/>
      <c r="B1156" s="58" t="s">
        <v>33</v>
      </c>
      <c r="C1156" s="58" t="str">
        <f t="shared" ref="C1156:Q1156" si="1141">IF(C8=$W$164,"O",IF(C8=$X$164,"O",IF(C8=$Y$164,"O",IF(C8=$Z$164,"O",IF(C8=$AA$164,"O",IF(C8=$AB$164,"O",IF(C8=$AC$164,"O",IF(C8=$AD$164,"O",IF(C8=$AE$164,"O",IF(C8=$AF$164,"O",IF(C8=$AG$164,"O",IF(C8=$AH$164,"O",IF(C8=$AI$164,"O",IF(C8=$AJ$164,"O",IF(C8=$AK$164,"O",IF(C8=$AL$164,"O",IF(C8=$AM$164,"O",IF(C8=$AN$164,"O",IF(C8=$AO$164,"O",IF(C8=$AP$164,"O",IF(C8=$AQ$164,"O",IF(C8=$AR$164,"O",IF(C8=$AS$164,"O",IF(C8=$AT$164,"O",IF(C8=$AU$164,"O",IF(C8=$AV$164,"O",IF(C8=$AW$164,"O",IF(C8=$AX$164,"O",IF(C8=$AY$164,"O",IF(C8=$AZ$164,"O",IF(C8=$BA$164,"O",IF(C8=$BB$164,"O",IF(C8=$BC$164,"O",IF(C8=$BD$164,"O",IF(C8=$BE$164,"O",IF(C8=$BF$164,"O",IF(C8=$BG$164,"O",IF(C8=$BH$164,"O",IF(C8=$BI$164,"O","X")))))))))))))))))))))))))))))))))))))))</f>
        <v>X</v>
      </c>
      <c r="D1156" s="58" t="str">
        <f t="shared" si="1141"/>
        <v>X</v>
      </c>
      <c r="E1156" s="58" t="str">
        <f t="shared" si="1141"/>
        <v>X</v>
      </c>
      <c r="F1156" s="58" t="str">
        <f t="shared" si="1141"/>
        <v>X</v>
      </c>
      <c r="G1156" s="58" t="str">
        <f t="shared" si="1141"/>
        <v>X</v>
      </c>
      <c r="H1156" s="58" t="str">
        <f t="shared" si="1141"/>
        <v>X</v>
      </c>
      <c r="I1156" s="58" t="str">
        <f t="shared" si="1141"/>
        <v>X</v>
      </c>
      <c r="J1156" s="58" t="str">
        <f t="shared" si="1141"/>
        <v>X</v>
      </c>
      <c r="K1156" s="58" t="str">
        <f t="shared" si="1141"/>
        <v>X</v>
      </c>
      <c r="L1156" s="58" t="str">
        <f t="shared" si="1141"/>
        <v>X</v>
      </c>
      <c r="M1156" s="58" t="str">
        <f t="shared" si="1141"/>
        <v>X</v>
      </c>
      <c r="N1156" s="58" t="str">
        <f t="shared" si="1141"/>
        <v>X</v>
      </c>
      <c r="O1156" s="58" t="str">
        <f t="shared" si="1141"/>
        <v>X</v>
      </c>
      <c r="P1156" s="58" t="str">
        <f t="shared" si="1141"/>
        <v>X</v>
      </c>
      <c r="Q1156" s="58" t="str">
        <f t="shared" si="1141"/>
        <v>X</v>
      </c>
    </row>
    <row r="1157" spans="1:17">
      <c r="A1157" s="606"/>
      <c r="B1157" s="58" t="s">
        <v>34</v>
      </c>
      <c r="C1157" s="58" t="str">
        <f t="shared" ref="C1157:Q1157" si="1142">IF(C9=$W$164,"O",IF(C9=$X$164,"O",IF(C9=$Y$164,"O",IF(C9=$Z$164,"O",IF(C9=$AA$164,"O",IF(C9=$AB$164,"O",IF(C9=$AC$164,"O",IF(C9=$AD$164,"O",IF(C9=$AE$164,"O",IF(C9=$AF$164,"O",IF(C9=$AG$164,"O",IF(C9=$AH$164,"O",IF(C9=$AI$164,"O",IF(C9=$AJ$164,"O",IF(C9=$AK$164,"O",IF(C9=$AL$164,"O",IF(C9=$AM$164,"O",IF(C9=$AN$164,"O",IF(C9=$AO$164,"O",IF(C9=$AP$164,"O",IF(C9=$AQ$164,"O",IF(C9=$AR$164,"O",IF(C9=$AS$164,"O",IF(C9=$AT$164,"O",IF(C9=$AU$164,"O",IF(C9=$AV$164,"O",IF(C9=$AW$164,"O",IF(C9=$AX$164,"O",IF(C9=$AY$164,"O",IF(C9=$AZ$164,"O",IF(C9=$BA$164,"O",IF(C9=$BB$164,"O",IF(C9=$BC$164,"O",IF(C9=$BD$164,"O",IF(C9=$BE$164,"O",IF(C9=$BF$164,"O",IF(C9=$BG$164,"O",IF(C9=$BH$164,"O",IF(C9=$BI$164,"O","X")))))))))))))))))))))))))))))))))))))))</f>
        <v>X</v>
      </c>
      <c r="D1157" s="58" t="str">
        <f t="shared" si="1142"/>
        <v>X</v>
      </c>
      <c r="E1157" s="58" t="str">
        <f t="shared" si="1142"/>
        <v>X</v>
      </c>
      <c r="F1157" s="58" t="str">
        <f t="shared" si="1142"/>
        <v>X</v>
      </c>
      <c r="G1157" s="58" t="str">
        <f t="shared" si="1142"/>
        <v>X</v>
      </c>
      <c r="H1157" s="58" t="str">
        <f t="shared" si="1142"/>
        <v>X</v>
      </c>
      <c r="I1157" s="58" t="str">
        <f t="shared" si="1142"/>
        <v>X</v>
      </c>
      <c r="J1157" s="58" t="str">
        <f t="shared" si="1142"/>
        <v>X</v>
      </c>
      <c r="K1157" s="58" t="str">
        <f t="shared" si="1142"/>
        <v>X</v>
      </c>
      <c r="L1157" s="58" t="str">
        <f t="shared" si="1142"/>
        <v>X</v>
      </c>
      <c r="M1157" s="58" t="str">
        <f t="shared" si="1142"/>
        <v>X</v>
      </c>
      <c r="N1157" s="58" t="str">
        <f t="shared" si="1142"/>
        <v>X</v>
      </c>
      <c r="O1157" s="58" t="str">
        <f t="shared" si="1142"/>
        <v>X</v>
      </c>
      <c r="P1157" s="58" t="str">
        <f t="shared" si="1142"/>
        <v>X</v>
      </c>
      <c r="Q1157" s="58" t="str">
        <f t="shared" si="1142"/>
        <v>X</v>
      </c>
    </row>
    <row r="1158" spans="1:17">
      <c r="A1158" s="606"/>
      <c r="B1158" s="58" t="s">
        <v>35</v>
      </c>
      <c r="C1158" s="58" t="str">
        <f t="shared" ref="C1158:Q1158" si="1143">IF(C10=$W$164,"O",IF(C10=$X$164,"O",IF(C10=$Y$164,"O",IF(C10=$Z$164,"O",IF(C10=$AA$164,"O",IF(C10=$AB$164,"O",IF(C10=$AC$164,"O",IF(C10=$AD$164,"O",IF(C10=$AE$164,"O",IF(C10=$AF$164,"O",IF(C10=$AG$164,"O",IF(C10=$AH$164,"O",IF(C10=$AI$164,"O",IF(C10=$AJ$164,"O",IF(C10=$AK$164,"O",IF(C10=$AL$164,"O",IF(C10=$AM$164,"O",IF(C10=$AN$164,"O",IF(C10=$AO$164,"O",IF(C10=$AP$164,"O",IF(C10=$AQ$164,"O",IF(C10=$AR$164,"O",IF(C10=$AS$164,"O",IF(C10=$AT$164,"O",IF(C10=$AU$164,"O",IF(C10=$AV$164,"O",IF(C10=$AW$164,"O",IF(C10=$AX$164,"O",IF(C10=$AY$164,"O",IF(C10=$AZ$164,"O",IF(C10=$BA$164,"O",IF(C10=$BB$164,"O",IF(C10=$BC$164,"O",IF(C10=$BD$164,"O",IF(C10=$BE$164,"O",IF(C10=$BF$164,"O",IF(C10=$BG$164,"O",IF(C10=$BH$164,"O",IF(C10=$BI$164,"O","X")))))))))))))))))))))))))))))))))))))))</f>
        <v>O</v>
      </c>
      <c r="D1158" s="58" t="str">
        <f t="shared" si="1143"/>
        <v>O</v>
      </c>
      <c r="E1158" s="58" t="str">
        <f t="shared" si="1143"/>
        <v>O</v>
      </c>
      <c r="F1158" s="58" t="str">
        <f t="shared" si="1143"/>
        <v>O</v>
      </c>
      <c r="G1158" s="58" t="str">
        <f t="shared" si="1143"/>
        <v>O</v>
      </c>
      <c r="H1158" s="58" t="str">
        <f t="shared" si="1143"/>
        <v>O</v>
      </c>
      <c r="I1158" s="58" t="str">
        <f t="shared" si="1143"/>
        <v>O</v>
      </c>
      <c r="J1158" s="58" t="str">
        <f t="shared" si="1143"/>
        <v>O</v>
      </c>
      <c r="K1158" s="58" t="str">
        <f t="shared" si="1143"/>
        <v>O</v>
      </c>
      <c r="L1158" s="58" t="str">
        <f t="shared" si="1143"/>
        <v>O</v>
      </c>
      <c r="M1158" s="58" t="str">
        <f t="shared" si="1143"/>
        <v>O</v>
      </c>
      <c r="N1158" s="58" t="str">
        <f t="shared" si="1143"/>
        <v>O</v>
      </c>
      <c r="O1158" s="58" t="str">
        <f t="shared" si="1143"/>
        <v>O</v>
      </c>
      <c r="P1158" s="58" t="str">
        <f t="shared" si="1143"/>
        <v>O</v>
      </c>
      <c r="Q1158" s="58" t="str">
        <f t="shared" si="1143"/>
        <v>O</v>
      </c>
    </row>
    <row r="1159" spans="1:17">
      <c r="A1159" s="606"/>
      <c r="B1159" s="58" t="s">
        <v>36</v>
      </c>
      <c r="C1159" s="58" t="str">
        <f t="shared" ref="C1159:Q1159" si="1144">IF(C11=$W$164,"O",IF(C11=$X$164,"O",IF(C11=$Y$164,"O",IF(C11=$Z$164,"O",IF(C11=$AA$164,"O",IF(C11=$AB$164,"O",IF(C11=$AC$164,"O",IF(C11=$AD$164,"O",IF(C11=$AE$164,"O",IF(C11=$AF$164,"O",IF(C11=$AG$164,"O",IF(C11=$AH$164,"O",IF(C11=$AI$164,"O",IF(C11=$AJ$164,"O",IF(C11=$AK$164,"O",IF(C11=$AL$164,"O",IF(C11=$AM$164,"O",IF(C11=$AN$164,"O",IF(C11=$AO$164,"O",IF(C11=$AP$164,"O",IF(C11=$AQ$164,"O",IF(C11=$AR$164,"O",IF(C11=$AS$164,"O",IF(C11=$AT$164,"O",IF(C11=$AU$164,"O",IF(C11=$AV$164,"O",IF(C11=$AW$164,"O",IF(C11=$AX$164,"O",IF(C11=$AY$164,"O",IF(C11=$AZ$164,"O",IF(C11=$BA$164,"O",IF(C11=$BB$164,"O",IF(C11=$BC$164,"O",IF(C11=$BD$164,"O",IF(C11=$BE$164,"O",IF(C11=$BF$164,"O",IF(C11=$BG$164,"O",IF(C11=$BH$164,"O",IF(C11=$BI$164,"O","X")))))))))))))))))))))))))))))))))))))))</f>
        <v>X</v>
      </c>
      <c r="D1159" s="58" t="str">
        <f t="shared" si="1144"/>
        <v>X</v>
      </c>
      <c r="E1159" s="58" t="str">
        <f t="shared" si="1144"/>
        <v>X</v>
      </c>
      <c r="F1159" s="58" t="str">
        <f t="shared" si="1144"/>
        <v>X</v>
      </c>
      <c r="G1159" s="58" t="str">
        <f t="shared" si="1144"/>
        <v>X</v>
      </c>
      <c r="H1159" s="58" t="str">
        <f t="shared" si="1144"/>
        <v>X</v>
      </c>
      <c r="I1159" s="58" t="str">
        <f t="shared" si="1144"/>
        <v>X</v>
      </c>
      <c r="J1159" s="58" t="str">
        <f t="shared" si="1144"/>
        <v>X</v>
      </c>
      <c r="K1159" s="58" t="str">
        <f t="shared" si="1144"/>
        <v>X</v>
      </c>
      <c r="L1159" s="58" t="str">
        <f t="shared" si="1144"/>
        <v>X</v>
      </c>
      <c r="M1159" s="58" t="str">
        <f t="shared" si="1144"/>
        <v>X</v>
      </c>
      <c r="N1159" s="58" t="str">
        <f t="shared" si="1144"/>
        <v>X</v>
      </c>
      <c r="O1159" s="58" t="str">
        <f t="shared" si="1144"/>
        <v>X</v>
      </c>
      <c r="P1159" s="58" t="str">
        <f t="shared" si="1144"/>
        <v>X</v>
      </c>
      <c r="Q1159" s="58" t="str">
        <f t="shared" si="1144"/>
        <v>X</v>
      </c>
    </row>
    <row r="1160" spans="1:17">
      <c r="A1160" s="606"/>
      <c r="B1160" s="58" t="s">
        <v>21</v>
      </c>
      <c r="C1160" s="58" t="str">
        <f t="shared" ref="C1160:Q1160" si="1145">IF(C12=$W$164,"O",IF(C12=$X$164,"O",IF(C12=$Y$164,"O",IF(C12=$Z$164,"O",IF(C12=$AA$164,"O",IF(C12=$AB$164,"O",IF(C12=$AC$164,"O",IF(C12=$AD$164,"O",IF(C12=$AE$164,"O",IF(C12=$AF$164,"O",IF(C12=$AG$164,"O",IF(C12=$AH$164,"O",IF(C12=$AI$164,"O",IF(C12=$AJ$164,"O",IF(C12=$AK$164,"O",IF(C12=$AL$164,"O",IF(C12=$AM$164,"O",IF(C12=$AN$164,"O",IF(C12=$AO$164,"O",IF(C12=$AP$164,"O",IF(C12=$AQ$164,"O",IF(C12=$AR$164,"O",IF(C12=$AS$164,"O",IF(C12=$AT$164,"O",IF(C12=$AU$164,"O",IF(C12=$AV$164,"O",IF(C12=$AW$164,"O",IF(C12=$AX$164,"O",IF(C12=$AY$164,"O",IF(C12=$AZ$164,"O",IF(C12=$BA$164,"O",IF(C12=$BB$164,"O",IF(C12=$BC$164,"O",IF(C12=$BD$164,"O",IF(C12=$BE$164,"O",IF(C12=$BF$164,"O",IF(C12=$BG$164,"O",IF(C12=$BH$164,"O",IF(C12=$BI$164,"O","X")))))))))))))))))))))))))))))))))))))))</f>
        <v>X</v>
      </c>
      <c r="D1160" s="58" t="str">
        <f t="shared" si="1145"/>
        <v>X</v>
      </c>
      <c r="E1160" s="58" t="str">
        <f t="shared" si="1145"/>
        <v>X</v>
      </c>
      <c r="F1160" s="58" t="str">
        <f t="shared" si="1145"/>
        <v>X</v>
      </c>
      <c r="G1160" s="58" t="str">
        <f t="shared" si="1145"/>
        <v>X</v>
      </c>
      <c r="H1160" s="58" t="str">
        <f t="shared" si="1145"/>
        <v>X</v>
      </c>
      <c r="I1160" s="58" t="str">
        <f t="shared" si="1145"/>
        <v>X</v>
      </c>
      <c r="J1160" s="58" t="str">
        <f t="shared" si="1145"/>
        <v>X</v>
      </c>
      <c r="K1160" s="58" t="str">
        <f t="shared" si="1145"/>
        <v>X</v>
      </c>
      <c r="L1160" s="58" t="str">
        <f t="shared" si="1145"/>
        <v>X</v>
      </c>
      <c r="M1160" s="58" t="str">
        <f t="shared" si="1145"/>
        <v>X</v>
      </c>
      <c r="N1160" s="58" t="str">
        <f t="shared" si="1145"/>
        <v>X</v>
      </c>
      <c r="O1160" s="58" t="str">
        <f t="shared" si="1145"/>
        <v>X</v>
      </c>
      <c r="P1160" s="58" t="str">
        <f t="shared" si="1145"/>
        <v>X</v>
      </c>
      <c r="Q1160" s="58" t="str">
        <f t="shared" si="1145"/>
        <v>X</v>
      </c>
    </row>
    <row r="1161" spans="1:17">
      <c r="A1161" s="607"/>
      <c r="B1161" s="30" t="s">
        <v>46</v>
      </c>
      <c r="C1161" s="47">
        <f>COUNTIF(C1155:C1160,"O")</f>
        <v>2</v>
      </c>
      <c r="D1161" s="47">
        <f t="shared" ref="D1161:Q1161" si="1146">COUNTIF(D1155:D1160,"O")</f>
        <v>2</v>
      </c>
      <c r="E1161" s="47">
        <f t="shared" si="1146"/>
        <v>2</v>
      </c>
      <c r="F1161" s="47">
        <f t="shared" si="1146"/>
        <v>2</v>
      </c>
      <c r="G1161" s="47">
        <f t="shared" si="1146"/>
        <v>2</v>
      </c>
      <c r="H1161" s="47">
        <f t="shared" si="1146"/>
        <v>2</v>
      </c>
      <c r="I1161" s="47">
        <f t="shared" si="1146"/>
        <v>2</v>
      </c>
      <c r="J1161" s="47">
        <f t="shared" si="1146"/>
        <v>2</v>
      </c>
      <c r="K1161" s="47">
        <f t="shared" si="1146"/>
        <v>2</v>
      </c>
      <c r="L1161" s="47">
        <f t="shared" si="1146"/>
        <v>2</v>
      </c>
      <c r="M1161" s="47">
        <f t="shared" si="1146"/>
        <v>2</v>
      </c>
      <c r="N1161" s="47">
        <f t="shared" si="1146"/>
        <v>2</v>
      </c>
      <c r="O1161" s="47">
        <f t="shared" si="1146"/>
        <v>2</v>
      </c>
      <c r="P1161" s="47">
        <f t="shared" si="1146"/>
        <v>2</v>
      </c>
      <c r="Q1161" s="47">
        <f t="shared" si="1146"/>
        <v>2</v>
      </c>
    </row>
  </sheetData>
  <sortState xmlns:xlrd2="http://schemas.microsoft.com/office/spreadsheetml/2017/richdata2" ref="P7:P12">
    <sortCondition ref="P7"/>
  </sortState>
  <mergeCells count="314">
    <mergeCell ref="A1071:A1077"/>
    <mergeCell ref="A1078:A1084"/>
    <mergeCell ref="A1085:A1091"/>
    <mergeCell ref="A1015:A1021"/>
    <mergeCell ref="A1022:A1028"/>
    <mergeCell ref="A952:A958"/>
    <mergeCell ref="A938:A944"/>
    <mergeCell ref="A945:A951"/>
    <mergeCell ref="A875:A881"/>
    <mergeCell ref="A882:A888"/>
    <mergeCell ref="A889:A895"/>
    <mergeCell ref="A896:A902"/>
    <mergeCell ref="A903:A909"/>
    <mergeCell ref="A910:A916"/>
    <mergeCell ref="A917:A923"/>
    <mergeCell ref="A924:A930"/>
    <mergeCell ref="A931:A937"/>
    <mergeCell ref="A826:A832"/>
    <mergeCell ref="A833:A839"/>
    <mergeCell ref="A784:A790"/>
    <mergeCell ref="A791:A797"/>
    <mergeCell ref="A798:A804"/>
    <mergeCell ref="A805:A811"/>
    <mergeCell ref="A812:A818"/>
    <mergeCell ref="A819:A825"/>
    <mergeCell ref="A868:A874"/>
    <mergeCell ref="A742:A748"/>
    <mergeCell ref="A749:A755"/>
    <mergeCell ref="A756:A762"/>
    <mergeCell ref="A763:A769"/>
    <mergeCell ref="A770:A776"/>
    <mergeCell ref="A777:A783"/>
    <mergeCell ref="A700:A706"/>
    <mergeCell ref="A707:A713"/>
    <mergeCell ref="A714:A720"/>
    <mergeCell ref="A721:A727"/>
    <mergeCell ref="A728:A734"/>
    <mergeCell ref="A735:A741"/>
    <mergeCell ref="A658:A664"/>
    <mergeCell ref="A665:A671"/>
    <mergeCell ref="A672:A678"/>
    <mergeCell ref="A679:A685"/>
    <mergeCell ref="A686:A692"/>
    <mergeCell ref="A693:A699"/>
    <mergeCell ref="A616:A622"/>
    <mergeCell ref="A623:A629"/>
    <mergeCell ref="A630:A636"/>
    <mergeCell ref="A637:A643"/>
    <mergeCell ref="A644:A650"/>
    <mergeCell ref="A651:A657"/>
    <mergeCell ref="A574:A580"/>
    <mergeCell ref="A581:A587"/>
    <mergeCell ref="A588:A594"/>
    <mergeCell ref="A595:A601"/>
    <mergeCell ref="A602:A608"/>
    <mergeCell ref="A609:A615"/>
    <mergeCell ref="A532:A538"/>
    <mergeCell ref="A539:A545"/>
    <mergeCell ref="A546:A552"/>
    <mergeCell ref="A553:A559"/>
    <mergeCell ref="A560:A566"/>
    <mergeCell ref="A567:A573"/>
    <mergeCell ref="A490:A496"/>
    <mergeCell ref="A497:A503"/>
    <mergeCell ref="A504:A510"/>
    <mergeCell ref="A511:A517"/>
    <mergeCell ref="A518:A524"/>
    <mergeCell ref="A525:A531"/>
    <mergeCell ref="A448:A454"/>
    <mergeCell ref="A455:A461"/>
    <mergeCell ref="A462:A468"/>
    <mergeCell ref="A469:A475"/>
    <mergeCell ref="A476:A482"/>
    <mergeCell ref="A483:A489"/>
    <mergeCell ref="A406:A412"/>
    <mergeCell ref="A413:A419"/>
    <mergeCell ref="A420:A426"/>
    <mergeCell ref="A427:A433"/>
    <mergeCell ref="A434:A440"/>
    <mergeCell ref="A441:A447"/>
    <mergeCell ref="A364:A370"/>
    <mergeCell ref="A371:A377"/>
    <mergeCell ref="A378:A384"/>
    <mergeCell ref="A385:A391"/>
    <mergeCell ref="A392:A398"/>
    <mergeCell ref="A399:A405"/>
    <mergeCell ref="A322:A328"/>
    <mergeCell ref="A329:A335"/>
    <mergeCell ref="A336:A342"/>
    <mergeCell ref="A343:A349"/>
    <mergeCell ref="A350:A356"/>
    <mergeCell ref="A357:A363"/>
    <mergeCell ref="A280:A286"/>
    <mergeCell ref="A287:A293"/>
    <mergeCell ref="A294:A300"/>
    <mergeCell ref="A301:A307"/>
    <mergeCell ref="A308:A314"/>
    <mergeCell ref="A315:A321"/>
    <mergeCell ref="A238:A244"/>
    <mergeCell ref="A245:A251"/>
    <mergeCell ref="A252:A258"/>
    <mergeCell ref="A259:A265"/>
    <mergeCell ref="A266:A272"/>
    <mergeCell ref="A273:A279"/>
    <mergeCell ref="A196:A202"/>
    <mergeCell ref="A203:A209"/>
    <mergeCell ref="A210:A216"/>
    <mergeCell ref="A217:A223"/>
    <mergeCell ref="A224:A230"/>
    <mergeCell ref="A231:A237"/>
    <mergeCell ref="T189:V189"/>
    <mergeCell ref="T190:V190"/>
    <mergeCell ref="S191:V191"/>
    <mergeCell ref="C194:D194"/>
    <mergeCell ref="E194:F194"/>
    <mergeCell ref="G194:H194"/>
    <mergeCell ref="T183:V183"/>
    <mergeCell ref="T184:V184"/>
    <mergeCell ref="T185:V185"/>
    <mergeCell ref="T186:V186"/>
    <mergeCell ref="T187:V187"/>
    <mergeCell ref="T188:V188"/>
    <mergeCell ref="T177:V177"/>
    <mergeCell ref="T178:V178"/>
    <mergeCell ref="T179:V179"/>
    <mergeCell ref="T180:V180"/>
    <mergeCell ref="T181:V181"/>
    <mergeCell ref="T182:V182"/>
    <mergeCell ref="T171:V171"/>
    <mergeCell ref="T172:V172"/>
    <mergeCell ref="T173:V173"/>
    <mergeCell ref="T174:V174"/>
    <mergeCell ref="T175:V175"/>
    <mergeCell ref="T176:V176"/>
    <mergeCell ref="T165:V165"/>
    <mergeCell ref="T166:V166"/>
    <mergeCell ref="T167:V167"/>
    <mergeCell ref="T168:V168"/>
    <mergeCell ref="T169:V169"/>
    <mergeCell ref="T170:V170"/>
    <mergeCell ref="T159:V159"/>
    <mergeCell ref="T160:V160"/>
    <mergeCell ref="T161:V161"/>
    <mergeCell ref="T162:V162"/>
    <mergeCell ref="T163:V163"/>
    <mergeCell ref="T164:V164"/>
    <mergeCell ref="T153:V153"/>
    <mergeCell ref="T154:V154"/>
    <mergeCell ref="T155:V155"/>
    <mergeCell ref="T156:V156"/>
    <mergeCell ref="T157:V157"/>
    <mergeCell ref="T158:V158"/>
    <mergeCell ref="T147:V147"/>
    <mergeCell ref="T148:V148"/>
    <mergeCell ref="T149:V149"/>
    <mergeCell ref="T150:V150"/>
    <mergeCell ref="T151:V151"/>
    <mergeCell ref="T152:V152"/>
    <mergeCell ref="T141:V141"/>
    <mergeCell ref="T142:V142"/>
    <mergeCell ref="T143:V143"/>
    <mergeCell ref="T144:V144"/>
    <mergeCell ref="T145:V145"/>
    <mergeCell ref="T146:V146"/>
    <mergeCell ref="T136:V136"/>
    <mergeCell ref="T137:V137"/>
    <mergeCell ref="T138:V138"/>
    <mergeCell ref="T139:V139"/>
    <mergeCell ref="T140:V140"/>
    <mergeCell ref="T129:V129"/>
    <mergeCell ref="T130:V130"/>
    <mergeCell ref="T131:V131"/>
    <mergeCell ref="T132:V132"/>
    <mergeCell ref="T133:V133"/>
    <mergeCell ref="T135:V135"/>
    <mergeCell ref="T122:V122"/>
    <mergeCell ref="T123:V123"/>
    <mergeCell ref="T124:V124"/>
    <mergeCell ref="T125:V125"/>
    <mergeCell ref="T126:V126"/>
    <mergeCell ref="T128:V128"/>
    <mergeCell ref="T116:V116"/>
    <mergeCell ref="T117:V117"/>
    <mergeCell ref="T118:V118"/>
    <mergeCell ref="T119:V119"/>
    <mergeCell ref="T121:V121"/>
    <mergeCell ref="T109:V109"/>
    <mergeCell ref="T110:V110"/>
    <mergeCell ref="T111:V111"/>
    <mergeCell ref="T113:V113"/>
    <mergeCell ref="T114:V114"/>
    <mergeCell ref="T115:V115"/>
    <mergeCell ref="T102:V102"/>
    <mergeCell ref="T104:V104"/>
    <mergeCell ref="T105:V105"/>
    <mergeCell ref="T106:V106"/>
    <mergeCell ref="T107:V107"/>
    <mergeCell ref="T108:V108"/>
    <mergeCell ref="T96:V96"/>
    <mergeCell ref="T97:V97"/>
    <mergeCell ref="T98:V98"/>
    <mergeCell ref="T99:V99"/>
    <mergeCell ref="T100:V100"/>
    <mergeCell ref="T101:V101"/>
    <mergeCell ref="T90:V90"/>
    <mergeCell ref="T91:V91"/>
    <mergeCell ref="T92:V92"/>
    <mergeCell ref="T94:V94"/>
    <mergeCell ref="T95:V95"/>
    <mergeCell ref="T84:V84"/>
    <mergeCell ref="T85:V85"/>
    <mergeCell ref="T86:V86"/>
    <mergeCell ref="T87:V87"/>
    <mergeCell ref="T88:V88"/>
    <mergeCell ref="T89:V89"/>
    <mergeCell ref="T77:V77"/>
    <mergeCell ref="T78:V78"/>
    <mergeCell ref="T79:V79"/>
    <mergeCell ref="T80:V80"/>
    <mergeCell ref="T81:V81"/>
    <mergeCell ref="T83:V83"/>
    <mergeCell ref="T70:V70"/>
    <mergeCell ref="T71:V71"/>
    <mergeCell ref="T72:V72"/>
    <mergeCell ref="T73:V73"/>
    <mergeCell ref="T75:V75"/>
    <mergeCell ref="T76:V76"/>
    <mergeCell ref="T64:V64"/>
    <mergeCell ref="T66:V66"/>
    <mergeCell ref="T67:V67"/>
    <mergeCell ref="T68:V68"/>
    <mergeCell ref="T69:V69"/>
    <mergeCell ref="T58:V58"/>
    <mergeCell ref="T59:V59"/>
    <mergeCell ref="T60:V60"/>
    <mergeCell ref="T61:V61"/>
    <mergeCell ref="T62:V62"/>
    <mergeCell ref="T63:V63"/>
    <mergeCell ref="T54:V54"/>
    <mergeCell ref="T56:V56"/>
    <mergeCell ref="T57:V57"/>
    <mergeCell ref="T45:V45"/>
    <mergeCell ref="T46:V46"/>
    <mergeCell ref="T47:V47"/>
    <mergeCell ref="T48:V48"/>
    <mergeCell ref="T49:V49"/>
    <mergeCell ref="T50:V50"/>
    <mergeCell ref="T33:V33"/>
    <mergeCell ref="T34:V34"/>
    <mergeCell ref="T35:V35"/>
    <mergeCell ref="T36:V36"/>
    <mergeCell ref="T37:V37"/>
    <mergeCell ref="T38:V38"/>
    <mergeCell ref="T51:V51"/>
    <mergeCell ref="T52:V52"/>
    <mergeCell ref="T53:V53"/>
    <mergeCell ref="BM14:BP14"/>
    <mergeCell ref="T15:V15"/>
    <mergeCell ref="T16:V16"/>
    <mergeCell ref="T17:V17"/>
    <mergeCell ref="T18:V18"/>
    <mergeCell ref="T19:V19"/>
    <mergeCell ref="I2:L2"/>
    <mergeCell ref="C4:D4"/>
    <mergeCell ref="E4:F4"/>
    <mergeCell ref="G4:H4"/>
    <mergeCell ref="A14:B14"/>
    <mergeCell ref="S14:V14"/>
    <mergeCell ref="T20:V20"/>
    <mergeCell ref="T21:V21"/>
    <mergeCell ref="T22:V22"/>
    <mergeCell ref="A840:A846"/>
    <mergeCell ref="A847:A853"/>
    <mergeCell ref="A854:A860"/>
    <mergeCell ref="A861:A867"/>
    <mergeCell ref="T26:V26"/>
    <mergeCell ref="T27:V27"/>
    <mergeCell ref="T29:V29"/>
    <mergeCell ref="T30:V30"/>
    <mergeCell ref="T31:V31"/>
    <mergeCell ref="T32:V32"/>
    <mergeCell ref="T23:V23"/>
    <mergeCell ref="T24:V24"/>
    <mergeCell ref="T25:V25"/>
    <mergeCell ref="T39:V39"/>
    <mergeCell ref="T40:V40"/>
    <mergeCell ref="T41:V41"/>
    <mergeCell ref="T42:V42"/>
    <mergeCell ref="T43:V43"/>
    <mergeCell ref="T44:V44"/>
    <mergeCell ref="A1127:A1133"/>
    <mergeCell ref="A1134:A1140"/>
    <mergeCell ref="A1141:A1147"/>
    <mergeCell ref="A1148:A1154"/>
    <mergeCell ref="A1155:A1161"/>
    <mergeCell ref="A1036:A1042"/>
    <mergeCell ref="A1043:A1049"/>
    <mergeCell ref="A1050:A1056"/>
    <mergeCell ref="A959:A965"/>
    <mergeCell ref="A966:A972"/>
    <mergeCell ref="A973:A979"/>
    <mergeCell ref="A980:A986"/>
    <mergeCell ref="A987:A993"/>
    <mergeCell ref="A994:A1000"/>
    <mergeCell ref="A1001:A1007"/>
    <mergeCell ref="A1008:A1014"/>
    <mergeCell ref="A1029:A1035"/>
    <mergeCell ref="A1099:A1105"/>
    <mergeCell ref="A1106:A1112"/>
    <mergeCell ref="A1113:A1119"/>
    <mergeCell ref="A1120:A1126"/>
    <mergeCell ref="A1092:A1098"/>
    <mergeCell ref="A1057:A1063"/>
    <mergeCell ref="A1064:A1070"/>
  </mergeCells>
  <phoneticPr fontId="2" type="noConversion"/>
  <conditionalFormatting sqref="C191:Q191">
    <cfRule type="containsText" dxfId="520" priority="1391" operator="containsText" text="GD">
      <formula>NOT(ISERROR(SEARCH("GD",C191)))</formula>
    </cfRule>
  </conditionalFormatting>
  <conditionalFormatting sqref="C191:Q191">
    <cfRule type="containsText" dxfId="519" priority="1386" operator="containsText" text="당첨">
      <formula>NOT(ISERROR(SEARCH("당첨",C191)))</formula>
    </cfRule>
    <cfRule type="containsText" dxfId="518" priority="1387" operator="containsText" text="당첨">
      <formula>NOT(ISERROR(SEARCH("당첨",C191)))</formula>
    </cfRule>
    <cfRule type="containsText" dxfId="517" priority="1388" operator="containsText" text="실패">
      <formula>NOT(ISERROR(SEARCH("실패",C191)))</formula>
    </cfRule>
  </conditionalFormatting>
  <conditionalFormatting sqref="C191:Q191">
    <cfRule type="containsText" dxfId="516" priority="1384" operator="containsText" text="8">
      <formula>NOT(ISERROR(SEARCH("8",C191)))</formula>
    </cfRule>
  </conditionalFormatting>
  <conditionalFormatting sqref="W191:AV191">
    <cfRule type="cellIs" dxfId="515" priority="1383" operator="greaterThanOrEqual">
      <formula>58</formula>
    </cfRule>
  </conditionalFormatting>
  <conditionalFormatting sqref="T213:T214">
    <cfRule type="cellIs" dxfId="514" priority="1377" operator="equal">
      <formula>44</formula>
    </cfRule>
    <cfRule type="cellIs" dxfId="513" priority="1378" operator="equal">
      <formula>36</formula>
    </cfRule>
    <cfRule type="cellIs" dxfId="512" priority="1379" operator="equal">
      <formula>25</formula>
    </cfRule>
    <cfRule type="cellIs" dxfId="511" priority="1380" operator="equal">
      <formula>21</formula>
    </cfRule>
    <cfRule type="cellIs" dxfId="510" priority="1381" operator="equal">
      <formula>17</formula>
    </cfRule>
    <cfRule type="cellIs" dxfId="509" priority="1382" operator="equal">
      <formula>5</formula>
    </cfRule>
  </conditionalFormatting>
  <conditionalFormatting sqref="AG197:AJ197 T197:T213">
    <cfRule type="cellIs" dxfId="508" priority="1371" operator="equal">
      <formula>45</formula>
    </cfRule>
    <cfRule type="cellIs" dxfId="507" priority="1372" operator="equal">
      <formula>32</formula>
    </cfRule>
    <cfRule type="cellIs" dxfId="506" priority="1373" operator="equal">
      <formula>21</formula>
    </cfRule>
    <cfRule type="cellIs" dxfId="505" priority="1374" operator="equal">
      <formula>13</formula>
    </cfRule>
    <cfRule type="cellIs" dxfId="504" priority="1375" operator="equal">
      <formula>12</formula>
    </cfRule>
    <cfRule type="cellIs" dxfId="503" priority="1376" operator="equal">
      <formula>1</formula>
    </cfRule>
  </conditionalFormatting>
  <conditionalFormatting sqref="C190:Q190">
    <cfRule type="cellIs" dxfId="502" priority="1370" operator="between">
      <formula>3</formula>
      <formula>8</formula>
    </cfRule>
  </conditionalFormatting>
  <conditionalFormatting sqref="C173:Q173">
    <cfRule type="cellIs" dxfId="501" priority="1369" operator="between">
      <formula>5</formula>
      <formula>6</formula>
    </cfRule>
  </conditionalFormatting>
  <conditionalFormatting sqref="C44:Q44">
    <cfRule type="cellIs" dxfId="500" priority="1364" operator="between">
      <formula>0</formula>
      <formula>4</formula>
    </cfRule>
  </conditionalFormatting>
  <conditionalFormatting sqref="C28:Q28 C149:Q149">
    <cfRule type="cellIs" dxfId="499" priority="1362" operator="between">
      <formula>0</formula>
      <formula>4</formula>
    </cfRule>
  </conditionalFormatting>
  <conditionalFormatting sqref="C103:Q103 C112:Q112 C120:Q120 C160:Q160 C162:Q162">
    <cfRule type="cellIs" dxfId="498" priority="1361" operator="between">
      <formula>0</formula>
      <formula>3</formula>
    </cfRule>
  </conditionalFormatting>
  <conditionalFormatting sqref="C144:Q144 C146:Q146">
    <cfRule type="cellIs" dxfId="497" priority="1360" operator="between">
      <formula>1</formula>
      <formula>5</formula>
    </cfRule>
  </conditionalFormatting>
  <conditionalFormatting sqref="C55:Q55 C65:Q65 C74:Q74 C82:Q82 C127:Q127 C134:Q134 C141:Q141 C145:Q145 C147:Q147 C161:Q161 C163:Q164">
    <cfRule type="cellIs" dxfId="496" priority="1358" operator="between">
      <formula>0</formula>
      <formula>2</formula>
    </cfRule>
  </conditionalFormatting>
  <conditionalFormatting sqref="C93:Q93">
    <cfRule type="cellIs" dxfId="495" priority="1353" operator="between">
      <formula>7</formula>
      <formula>7</formula>
    </cfRule>
    <cfRule type="cellIs" dxfId="494" priority="1354" operator="between">
      <formula>1</formula>
      <formula>5</formula>
    </cfRule>
  </conditionalFormatting>
  <conditionalFormatting sqref="C135:Q135 C143:Q143">
    <cfRule type="cellIs" dxfId="493" priority="1346" operator="between">
      <formula>3</formula>
      <formula>6</formula>
    </cfRule>
  </conditionalFormatting>
  <conditionalFormatting sqref="C136:Q140 C142:Q142">
    <cfRule type="cellIs" dxfId="492" priority="1345" operator="between">
      <formula>4</formula>
      <formula>6</formula>
    </cfRule>
  </conditionalFormatting>
  <conditionalFormatting sqref="C148:Q148 C150:Q150">
    <cfRule type="cellIs" dxfId="491" priority="1333" operator="between">
      <formula>2</formula>
      <formula>6</formula>
    </cfRule>
  </conditionalFormatting>
  <conditionalFormatting sqref="AG200:AI201">
    <cfRule type="cellIs" dxfId="490" priority="659" operator="equal">
      <formula>33</formula>
    </cfRule>
    <cfRule type="cellIs" dxfId="489" priority="660" operator="equal">
      <formula>32</formula>
    </cfRule>
    <cfRule type="cellIs" dxfId="488" priority="661" operator="equal">
      <formula>28</formula>
    </cfRule>
    <cfRule type="cellIs" dxfId="487" priority="662" operator="equal">
      <formula>16</formula>
    </cfRule>
    <cfRule type="cellIs" dxfId="486" priority="663" operator="equal">
      <formula>11</formula>
    </cfRule>
    <cfRule type="cellIs" dxfId="485" priority="664" operator="equal">
      <formula>4</formula>
    </cfRule>
    <cfRule type="cellIs" dxfId="484" priority="665" operator="equal">
      <formula>3</formula>
    </cfRule>
    <cfRule type="cellIs" dxfId="483" priority="666" operator="equal">
      <formula>1</formula>
    </cfRule>
  </conditionalFormatting>
  <conditionalFormatting sqref="BK135:BK140">
    <cfRule type="cellIs" dxfId="482" priority="391" operator="equal">
      <formula>43</formula>
    </cfRule>
    <cfRule type="cellIs" dxfId="481" priority="392" operator="equal">
      <formula>40</formula>
    </cfRule>
    <cfRule type="cellIs" dxfId="480" priority="393" operator="equal">
      <formula>35</formula>
    </cfRule>
    <cfRule type="cellIs" dxfId="479" priority="394" operator="equal">
      <formula>33</formula>
    </cfRule>
    <cfRule type="cellIs" dxfId="478" priority="395" operator="equal">
      <formula>32</formula>
    </cfRule>
    <cfRule type="cellIs" dxfId="477" priority="396" operator="equal">
      <formula>27</formula>
    </cfRule>
    <cfRule type="cellIs" dxfId="476" priority="397" operator="equal">
      <formula>20</formula>
    </cfRule>
    <cfRule type="cellIs" dxfId="475" priority="398" operator="equal">
      <formula>16</formula>
    </cfRule>
    <cfRule type="cellIs" dxfId="474" priority="399" operator="equal">
      <formula>15</formula>
    </cfRule>
    <cfRule type="cellIs" dxfId="473" priority="400" operator="equal">
      <formula>10</formula>
    </cfRule>
    <cfRule type="cellIs" dxfId="472" priority="401" operator="equal">
      <formula>3</formula>
    </cfRule>
  </conditionalFormatting>
  <conditionalFormatting sqref="C29:Q29">
    <cfRule type="cellIs" dxfId="471" priority="12" operator="between">
      <formula>0</formula>
      <formula>3</formula>
    </cfRule>
  </conditionalFormatting>
  <conditionalFormatting sqref="C31:Q31">
    <cfRule type="cellIs" dxfId="470" priority="11" operator="between">
      <formula>2</formula>
      <formula>5</formula>
    </cfRule>
  </conditionalFormatting>
  <conditionalFormatting sqref="C32:Q32">
    <cfRule type="cellIs" dxfId="469" priority="10" operator="between">
      <formula>1</formula>
      <formula>4</formula>
    </cfRule>
  </conditionalFormatting>
  <conditionalFormatting sqref="C151:Q151">
    <cfRule type="cellIs" dxfId="468" priority="9" operator="between">
      <formula>2</formula>
      <formula>5</formula>
    </cfRule>
  </conditionalFormatting>
  <conditionalFormatting sqref="C152:Q152">
    <cfRule type="cellIs" dxfId="467" priority="8" operator="between">
      <formula>2</formula>
      <formula>6</formula>
    </cfRule>
  </conditionalFormatting>
  <conditionalFormatting sqref="C153:Q153">
    <cfRule type="cellIs" dxfId="466" priority="7" operator="between">
      <formula>1</formula>
      <formula>5</formula>
    </cfRule>
  </conditionalFormatting>
  <conditionalFormatting sqref="C154:Q154">
    <cfRule type="cellIs" dxfId="465" priority="6" operator="between">
      <formula>2</formula>
      <formula>6</formula>
    </cfRule>
  </conditionalFormatting>
  <conditionalFormatting sqref="C155:Q155">
    <cfRule type="cellIs" dxfId="464" priority="5" operator="between">
      <formula>3</formula>
      <formula>6</formula>
    </cfRule>
  </conditionalFormatting>
  <conditionalFormatting sqref="C156:Q156">
    <cfRule type="cellIs" dxfId="463" priority="4" operator="between">
      <formula>1</formula>
      <formula>6</formula>
    </cfRule>
  </conditionalFormatting>
  <conditionalFormatting sqref="C157:Q157">
    <cfRule type="cellIs" dxfId="462" priority="3" operator="between">
      <formula>1</formula>
      <formula>5</formula>
    </cfRule>
  </conditionalFormatting>
  <conditionalFormatting sqref="C158:Q158">
    <cfRule type="cellIs" dxfId="461" priority="2" operator="between">
      <formula>1</formula>
      <formula>6</formula>
    </cfRule>
  </conditionalFormatting>
  <conditionalFormatting sqref="C159:Q159">
    <cfRule type="cellIs" dxfId="460" priority="1" operator="between">
      <formula>1</formula>
      <formula>6</formula>
    </cfRule>
  </conditionalFormatting>
  <pageMargins left="0.7" right="0.7" top="0.75" bottom="0.75" header="0.3" footer="0.3"/>
  <pageSetup paperSize="9" orientation="portrait" r:id="rId1"/>
  <legacyDrawing r:id="rId2"/>
</worksheet>
</file>

<file path=docMetadata/LabelInfo.xml><?xml version="1.0" encoding="utf-8"?>
<clbl:labelList xmlns:clbl="http://schemas.microsoft.com/office/2020/mipLabelMetadata">
  <clbl:label id="{55c3c93c-4c7c-4709-9e9e-2b12e2d560ab}" enabled="1" method="Privileged" siteId="{9d1b3610-9ab0-42d5-93aa-46150d723d8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1포함수필터(0~20)</vt:lpstr>
      <vt:lpstr>제외수필터</vt:lpstr>
      <vt:lpstr>2포함수필터 (0~15)</vt:lpstr>
      <vt:lpstr>제외수필터 (2)</vt:lpstr>
      <vt:lpstr>제외수필터 (로톡)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</dc:creator>
  <cp:lastModifiedBy>조범영(Beomyoung Jo) 기술부장 두산에너빌리티</cp:lastModifiedBy>
  <cp:lastPrinted>2012-05-06T01:16:30Z</cp:lastPrinted>
  <dcterms:created xsi:type="dcterms:W3CDTF">2010-05-04T12:32:05Z</dcterms:created>
  <dcterms:modified xsi:type="dcterms:W3CDTF">2026-07-29T00:30:56Z</dcterms:modified>
</cp:coreProperties>
</file>